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comments8.xml" ContentType="application/vnd.openxmlformats-officedocument.spreadsheetml.comments+xml"/>
  <Override PartName="/xl/drawings/drawing7.xml" ContentType="application/vnd.openxmlformats-officedocument.drawing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omments6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7.xml" ContentType="application/vnd.openxmlformats-officedocument.spreadsheetml.comment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60" yWindow="-75" windowWidth="19200" windowHeight="6240" tabRatio="917" activeTab="4"/>
  </bookViews>
  <sheets>
    <sheet name="Siemens ADSL" sheetId="1" r:id="rId1"/>
    <sheet name="Ericsson ADSL" sheetId="2" r:id="rId2"/>
    <sheet name="Huawei ADSL" sheetId="3" r:id="rId3"/>
    <sheet name="Huawei ADSL mode na VDSL" sheetId="9" r:id="rId4"/>
    <sheet name="Ericsson VDSL" sheetId="7" r:id="rId5"/>
    <sheet name="Huawei VDSL 8b" sheetId="8" r:id="rId6"/>
    <sheet name="Huawei VDSL 17a" sheetId="11" r:id="rId7"/>
    <sheet name="Bitstream Ericsson VDSL" sheetId="14" r:id="rId8"/>
    <sheet name="Bitstream Huawei VDSL" sheetId="13" r:id="rId9"/>
    <sheet name="APPV1 - PFR zamjena profila" sheetId="4" r:id="rId10"/>
    <sheet name="APPV2 - PFR zamjena profila" sheetId="5" r:id="rId11"/>
    <sheet name="promjene ADSL" sheetId="6" r:id="rId12"/>
    <sheet name="promjene ADSLmode na VDSL ploč " sheetId="10" r:id="rId13"/>
    <sheet name="promjene VDSL2" sheetId="12" r:id="rId14"/>
    <sheet name="Sheet1" sheetId="15" r:id="rId15"/>
  </sheets>
  <definedNames>
    <definedName name="_xlnm._FilterDatabase" localSheetId="7" hidden="1">'Bitstream Ericsson VDSL'!$A$4:$U$4</definedName>
    <definedName name="_xlnm._FilterDatabase" localSheetId="8" hidden="1">'Bitstream Huawei VDSL'!$A$7:$DW$7</definedName>
    <definedName name="_xlnm._FilterDatabase" localSheetId="1" hidden="1">'Ericsson ADSL'!$A$2:$BW$2</definedName>
    <definedName name="_xlnm._FilterDatabase" localSheetId="4" hidden="1">'Ericsson VDSL'!$A$2:$O$609</definedName>
    <definedName name="_xlnm._FilterDatabase" localSheetId="2" hidden="1">'Huawei ADSL'!$A$2:$AE$1923</definedName>
    <definedName name="_xlnm._FilterDatabase" localSheetId="3" hidden="1">'Huawei ADSL mode na VDSL'!$A$3:$DW$1810</definedName>
    <definedName name="_xlnm._FilterDatabase" localSheetId="6" hidden="1">'Huawei VDSL 17a'!$A$3:$BG$432</definedName>
    <definedName name="_xlnm._FilterDatabase" localSheetId="5" hidden="1">'Huawei VDSL 8b'!$A$3:$AX$414</definedName>
    <definedName name="_xlnm._FilterDatabase" localSheetId="0" hidden="1">'Siemens ADSL'!$A$2:$Z$2</definedName>
    <definedName name="_xlnm.Print_Area" localSheetId="1">'Ericsson ADSL'!$A$322:$D$509</definedName>
  </definedNames>
  <calcPr calcId="125725"/>
</workbook>
</file>

<file path=xl/calcChain.xml><?xml version="1.0" encoding="utf-8"?>
<calcChain xmlns="http://schemas.openxmlformats.org/spreadsheetml/2006/main">
  <c r="K300" i="14"/>
  <c r="I300"/>
  <c r="K296"/>
  <c r="I296"/>
  <c r="K411"/>
  <c r="J411"/>
  <c r="I411"/>
  <c r="H411"/>
  <c r="K407"/>
  <c r="J407"/>
  <c r="I407"/>
  <c r="H407"/>
  <c r="K403"/>
  <c r="J403"/>
  <c r="I403"/>
  <c r="H403"/>
  <c r="K399"/>
  <c r="J399"/>
  <c r="I399"/>
  <c r="H399"/>
  <c r="K412"/>
  <c r="I412"/>
  <c r="J410"/>
  <c r="K410" s="1"/>
  <c r="H410"/>
  <c r="I410" s="1"/>
  <c r="K408"/>
  <c r="I408"/>
  <c r="J406"/>
  <c r="K406" s="1"/>
  <c r="H406"/>
  <c r="I406" s="1"/>
  <c r="K404"/>
  <c r="I404"/>
  <c r="J402"/>
  <c r="K402" s="1"/>
  <c r="H402"/>
  <c r="I402" s="1"/>
  <c r="K400"/>
  <c r="I400"/>
  <c r="J398"/>
  <c r="K398" s="1"/>
  <c r="H398"/>
  <c r="I398" s="1"/>
  <c r="K395"/>
  <c r="J395"/>
  <c r="I395"/>
  <c r="H395"/>
  <c r="K391"/>
  <c r="J391"/>
  <c r="I391"/>
  <c r="H391"/>
  <c r="K387"/>
  <c r="J387"/>
  <c r="I387"/>
  <c r="H387"/>
  <c r="K383"/>
  <c r="J383"/>
  <c r="I383"/>
  <c r="H383"/>
  <c r="K396"/>
  <c r="I396"/>
  <c r="J394"/>
  <c r="K394" s="1"/>
  <c r="H394"/>
  <c r="I394" s="1"/>
  <c r="K392"/>
  <c r="I392"/>
  <c r="J390"/>
  <c r="K390" s="1"/>
  <c r="H390"/>
  <c r="I390" s="1"/>
  <c r="K388"/>
  <c r="I388"/>
  <c r="J386"/>
  <c r="K386" s="1"/>
  <c r="H386"/>
  <c r="I386" s="1"/>
  <c r="K384"/>
  <c r="I384"/>
  <c r="J382"/>
  <c r="K382" s="1"/>
  <c r="H382"/>
  <c r="I382" s="1"/>
  <c r="J379"/>
  <c r="K379" s="1"/>
  <c r="H379"/>
  <c r="I379" s="1"/>
  <c r="K375"/>
  <c r="J375"/>
  <c r="I375"/>
  <c r="H375"/>
  <c r="J367"/>
  <c r="K367" s="1"/>
  <c r="H367"/>
  <c r="I367" s="1"/>
  <c r="K380"/>
  <c r="I380"/>
  <c r="J378"/>
  <c r="K378" s="1"/>
  <c r="H378"/>
  <c r="I378" s="1"/>
  <c r="K376"/>
  <c r="I376"/>
  <c r="J374"/>
  <c r="K374" s="1"/>
  <c r="H374"/>
  <c r="I374" s="1"/>
  <c r="K372"/>
  <c r="I372"/>
  <c r="J370"/>
  <c r="K370" s="1"/>
  <c r="H370"/>
  <c r="I370" s="1"/>
  <c r="K368"/>
  <c r="I368"/>
  <c r="J366"/>
  <c r="K366" s="1"/>
  <c r="H366"/>
  <c r="I366" s="1"/>
  <c r="K362"/>
  <c r="J362"/>
  <c r="I362"/>
  <c r="H362"/>
  <c r="J358"/>
  <c r="K358" s="1"/>
  <c r="H358"/>
  <c r="I358" s="1"/>
  <c r="K364"/>
  <c r="I364"/>
  <c r="J363"/>
  <c r="K363" s="1"/>
  <c r="H363"/>
  <c r="I363" s="1"/>
  <c r="K360"/>
  <c r="I360"/>
  <c r="J359"/>
  <c r="K359" s="1"/>
  <c r="H359"/>
  <c r="I359" s="1"/>
  <c r="K355"/>
  <c r="J355"/>
  <c r="I355"/>
  <c r="H355"/>
  <c r="J351"/>
  <c r="K351" s="1"/>
  <c r="H351"/>
  <c r="I351" s="1"/>
  <c r="K356"/>
  <c r="I356"/>
  <c r="J354"/>
  <c r="K354" s="1"/>
  <c r="H354"/>
  <c r="I354" s="1"/>
  <c r="K352"/>
  <c r="I352"/>
  <c r="J350"/>
  <c r="K350" s="1"/>
  <c r="H350"/>
  <c r="I350" s="1"/>
  <c r="K346"/>
  <c r="J346"/>
  <c r="I346"/>
  <c r="H346"/>
  <c r="J342"/>
  <c r="K342" s="1"/>
  <c r="H342"/>
  <c r="I342" s="1"/>
  <c r="K348"/>
  <c r="I348"/>
  <c r="K344"/>
  <c r="I344"/>
  <c r="K338"/>
  <c r="J338"/>
  <c r="I338"/>
  <c r="H338"/>
  <c r="J334"/>
  <c r="K334" s="1"/>
  <c r="H334"/>
  <c r="I334" s="1"/>
  <c r="K340"/>
  <c r="I340"/>
  <c r="K336"/>
  <c r="I336"/>
  <c r="K331"/>
  <c r="J331"/>
  <c r="I331"/>
  <c r="H331"/>
  <c r="J327"/>
  <c r="K327" s="1"/>
  <c r="H327"/>
  <c r="I327" s="1"/>
  <c r="K332"/>
  <c r="I332"/>
  <c r="K328"/>
  <c r="I328"/>
  <c r="J323"/>
  <c r="K323" s="1"/>
  <c r="H323"/>
  <c r="I323" s="1"/>
  <c r="J319"/>
  <c r="K319" s="1"/>
  <c r="H319"/>
  <c r="I319" s="1"/>
  <c r="K324"/>
  <c r="I324"/>
  <c r="K320"/>
  <c r="I320"/>
  <c r="J315"/>
  <c r="K315" s="1"/>
  <c r="H315"/>
  <c r="I315" s="1"/>
  <c r="J311"/>
  <c r="K311" s="1"/>
  <c r="H311"/>
  <c r="I311" s="1"/>
  <c r="K316"/>
  <c r="I316"/>
  <c r="K312"/>
  <c r="I312"/>
  <c r="K308"/>
  <c r="I308"/>
  <c r="J307"/>
  <c r="K307" s="1"/>
  <c r="H307"/>
  <c r="I307" s="1"/>
  <c r="K304"/>
  <c r="I304"/>
  <c r="J303"/>
  <c r="K303" s="1"/>
  <c r="H303"/>
  <c r="I303" s="1"/>
  <c r="CE399" i="13"/>
  <c r="CD399"/>
  <c r="CE395"/>
  <c r="CD395"/>
  <c r="CE391"/>
  <c r="CD391"/>
  <c r="CE387"/>
  <c r="CD387"/>
  <c r="CG399"/>
  <c r="CF399"/>
  <c r="CG395"/>
  <c r="CF395"/>
  <c r="CG392"/>
  <c r="CF392"/>
  <c r="CE392"/>
  <c r="CD392"/>
  <c r="CG391"/>
  <c r="CF391"/>
  <c r="CG388"/>
  <c r="CF388"/>
  <c r="CE388"/>
  <c r="CD388"/>
  <c r="CG387"/>
  <c r="CF387"/>
  <c r="CG383" l="1"/>
  <c r="CF383"/>
  <c r="CE383"/>
  <c r="CD383"/>
  <c r="CG379"/>
  <c r="CF379"/>
  <c r="CE379"/>
  <c r="CD379"/>
  <c r="CG376"/>
  <c r="CF376"/>
  <c r="CE376"/>
  <c r="CD376"/>
  <c r="CG372"/>
  <c r="CF372"/>
  <c r="CE372"/>
  <c r="CD372"/>
  <c r="CG375"/>
  <c r="CF375"/>
  <c r="CE375"/>
  <c r="CD375"/>
  <c r="CG371"/>
  <c r="CF371"/>
  <c r="CE371"/>
  <c r="CD371"/>
  <c r="CG367"/>
  <c r="CF367"/>
  <c r="CE367"/>
  <c r="CD367"/>
  <c r="CG363"/>
  <c r="CF363"/>
  <c r="CE363"/>
  <c r="CD363"/>
  <c r="CG360"/>
  <c r="CF360"/>
  <c r="CE360"/>
  <c r="CD360"/>
  <c r="CG356"/>
  <c r="CF356"/>
  <c r="CE356"/>
  <c r="CD356"/>
  <c r="CG359"/>
  <c r="CF359"/>
  <c r="CE359"/>
  <c r="CD359"/>
  <c r="CG355"/>
  <c r="CF355"/>
  <c r="CE355"/>
  <c r="CD355"/>
  <c r="CG344"/>
  <c r="CF344"/>
  <c r="CE344"/>
  <c r="CD344"/>
  <c r="CG340"/>
  <c r="CF340"/>
  <c r="CE340"/>
  <c r="CD340"/>
  <c r="CG351"/>
  <c r="CF351"/>
  <c r="CE351"/>
  <c r="CD351"/>
  <c r="CG347"/>
  <c r="CF347"/>
  <c r="CE347"/>
  <c r="CD347"/>
  <c r="CG343"/>
  <c r="CF343"/>
  <c r="CE343"/>
  <c r="CD343"/>
  <c r="CG339"/>
  <c r="CF339"/>
  <c r="CE339"/>
  <c r="CD339"/>
  <c r="CG328"/>
  <c r="CF328"/>
  <c r="CE328"/>
  <c r="CD328"/>
  <c r="CG324"/>
  <c r="CF324"/>
  <c r="CE324"/>
  <c r="CD324"/>
  <c r="CE315"/>
  <c r="CD315"/>
  <c r="CE319"/>
  <c r="CD319"/>
  <c r="CG319"/>
  <c r="CF319"/>
  <c r="CG315"/>
  <c r="CF315"/>
  <c r="CE311"/>
  <c r="CD311"/>
  <c r="CG311"/>
  <c r="CF311"/>
  <c r="CE307" l="1"/>
  <c r="CD307"/>
  <c r="CG307"/>
  <c r="CF307"/>
  <c r="CE303"/>
  <c r="CD303"/>
  <c r="CE299"/>
  <c r="CD299"/>
  <c r="CG303"/>
  <c r="CF303"/>
  <c r="CG299"/>
  <c r="CF299"/>
  <c r="CG295" l="1"/>
  <c r="CF295"/>
  <c r="CE295"/>
  <c r="CD295"/>
  <c r="CG291"/>
  <c r="CF291"/>
  <c r="CE291"/>
  <c r="CD291"/>
  <c r="BF542" l="1"/>
  <c r="CG555"/>
  <c r="BJ554" s="1"/>
  <c r="CF555"/>
  <c r="BH554" s="1"/>
  <c r="BI554" s="1"/>
  <c r="CE555"/>
  <c r="BG554" s="1"/>
  <c r="CD555"/>
  <c r="CG554"/>
  <c r="CF554"/>
  <c r="CD554"/>
  <c r="BF554"/>
  <c r="CG552"/>
  <c r="CF552"/>
  <c r="CE552"/>
  <c r="CD552"/>
  <c r="CG551"/>
  <c r="BJ550" s="1"/>
  <c r="CF551"/>
  <c r="CE551"/>
  <c r="BG550" s="1"/>
  <c r="CD551"/>
  <c r="CG550"/>
  <c r="CF550"/>
  <c r="CD550"/>
  <c r="BF550"/>
  <c r="CG547"/>
  <c r="BJ546" s="1"/>
  <c r="CF547"/>
  <c r="BH546" s="1"/>
  <c r="BI546" s="1"/>
  <c r="CE547"/>
  <c r="BG546" s="1"/>
  <c r="CD547"/>
  <c r="CG546"/>
  <c r="CF546"/>
  <c r="CD546"/>
  <c r="BF546"/>
  <c r="CG544"/>
  <c r="CF544"/>
  <c r="CE544"/>
  <c r="CD544"/>
  <c r="CG543"/>
  <c r="BJ542" s="1"/>
  <c r="CF543"/>
  <c r="CE543"/>
  <c r="BG542" s="1"/>
  <c r="CD543"/>
  <c r="CG542"/>
  <c r="CF542"/>
  <c r="CD542"/>
  <c r="BJ538"/>
  <c r="BH538"/>
  <c r="CG538"/>
  <c r="CF538"/>
  <c r="CD538"/>
  <c r="BI538"/>
  <c r="BG538"/>
  <c r="BF538"/>
  <c r="CG536"/>
  <c r="BJ534" s="1"/>
  <c r="CF536"/>
  <c r="BH534" s="1"/>
  <c r="BI534" s="1"/>
  <c r="CE536"/>
  <c r="BG534" s="1"/>
  <c r="CD536"/>
  <c r="CG534"/>
  <c r="CF534"/>
  <c r="CD534"/>
  <c r="BF534"/>
  <c r="CF530"/>
  <c r="CD530"/>
  <c r="CG532"/>
  <c r="CF532"/>
  <c r="CE532"/>
  <c r="CD532"/>
  <c r="CG531"/>
  <c r="BJ530" s="1"/>
  <c r="CF531"/>
  <c r="BH530" s="1"/>
  <c r="BI530" s="1"/>
  <c r="CE531"/>
  <c r="BG530" s="1"/>
  <c r="CD531"/>
  <c r="BE530" s="1"/>
  <c r="BF530" s="1"/>
  <c r="CF522"/>
  <c r="CD522"/>
  <c r="CF526"/>
  <c r="CD526"/>
  <c r="CG528"/>
  <c r="CF528"/>
  <c r="CE528"/>
  <c r="CD528"/>
  <c r="CG527"/>
  <c r="BJ526" s="1"/>
  <c r="CF527"/>
  <c r="BH526" s="1"/>
  <c r="BI526" s="1"/>
  <c r="CE527"/>
  <c r="BG526" s="1"/>
  <c r="CD527"/>
  <c r="BE526" s="1"/>
  <c r="BF526" s="1"/>
  <c r="CG524"/>
  <c r="BJ522" s="1"/>
  <c r="CF524"/>
  <c r="CE524"/>
  <c r="BG522" s="1"/>
  <c r="CD524"/>
  <c r="BE522" s="1"/>
  <c r="BF522" s="1"/>
  <c r="J564" i="14"/>
  <c r="K564" s="1"/>
  <c r="H564"/>
  <c r="I564" s="1"/>
  <c r="J563"/>
  <c r="K563" s="1"/>
  <c r="H563"/>
  <c r="I563" s="1"/>
  <c r="P562"/>
  <c r="O562"/>
  <c r="J562"/>
  <c r="K562" s="1"/>
  <c r="H562"/>
  <c r="M562" s="1"/>
  <c r="J548"/>
  <c r="K548" s="1"/>
  <c r="H548"/>
  <c r="I548" s="1"/>
  <c r="J546"/>
  <c r="P546" s="1"/>
  <c r="H546"/>
  <c r="I546" s="1"/>
  <c r="J556"/>
  <c r="K556" s="1"/>
  <c r="H556"/>
  <c r="I556" s="1"/>
  <c r="J555"/>
  <c r="K555" s="1"/>
  <c r="H555"/>
  <c r="I555" s="1"/>
  <c r="J554"/>
  <c r="K554" s="1"/>
  <c r="H554"/>
  <c r="J560"/>
  <c r="K560" s="1"/>
  <c r="H560"/>
  <c r="I560" s="1"/>
  <c r="J559"/>
  <c r="K559" s="1"/>
  <c r="H559"/>
  <c r="I559" s="1"/>
  <c r="J558"/>
  <c r="N558" s="1"/>
  <c r="H558"/>
  <c r="I558" s="1"/>
  <c r="J552"/>
  <c r="K552" s="1"/>
  <c r="H552"/>
  <c r="I552" s="1"/>
  <c r="J551"/>
  <c r="K551" s="1"/>
  <c r="H551"/>
  <c r="I551" s="1"/>
  <c r="J550"/>
  <c r="K550" s="1"/>
  <c r="H550"/>
  <c r="J544"/>
  <c r="K544" s="1"/>
  <c r="H544"/>
  <c r="I544" s="1"/>
  <c r="J542"/>
  <c r="P542" s="1"/>
  <c r="H542"/>
  <c r="I542" s="1"/>
  <c r="J540"/>
  <c r="K540" s="1"/>
  <c r="H540"/>
  <c r="I540" s="1"/>
  <c r="J539"/>
  <c r="P538" s="1"/>
  <c r="H539"/>
  <c r="I539" s="1"/>
  <c r="J538"/>
  <c r="N538" s="1"/>
  <c r="H538"/>
  <c r="J536"/>
  <c r="K536" s="1"/>
  <c r="H536"/>
  <c r="I536" s="1"/>
  <c r="J535"/>
  <c r="P534" s="1"/>
  <c r="H535"/>
  <c r="I535" s="1"/>
  <c r="J534"/>
  <c r="K534" s="1"/>
  <c r="H534"/>
  <c r="I534" s="1"/>
  <c r="J532"/>
  <c r="K532" s="1"/>
  <c r="H532"/>
  <c r="I532" s="1"/>
  <c r="J530"/>
  <c r="P530" s="1"/>
  <c r="H530"/>
  <c r="I530" s="1"/>
  <c r="BH550" i="13" l="1"/>
  <c r="BI550" s="1"/>
  <c r="BH542"/>
  <c r="BI542" s="1"/>
  <c r="BH522"/>
  <c r="BI522" s="1"/>
  <c r="M554" i="14"/>
  <c r="O554"/>
  <c r="M538"/>
  <c r="O538"/>
  <c r="K539"/>
  <c r="M550"/>
  <c r="O550"/>
  <c r="O558"/>
  <c r="P554"/>
  <c r="N562"/>
  <c r="P550"/>
  <c r="K558"/>
  <c r="I562"/>
  <c r="N550"/>
  <c r="N554"/>
  <c r="I538"/>
  <c r="K538"/>
  <c r="I550"/>
  <c r="M558"/>
  <c r="P558"/>
  <c r="I554"/>
  <c r="M546"/>
  <c r="O546"/>
  <c r="K546"/>
  <c r="N546"/>
  <c r="M542"/>
  <c r="O542"/>
  <c r="K542"/>
  <c r="N542"/>
  <c r="N534"/>
  <c r="M534"/>
  <c r="O534"/>
  <c r="K535"/>
  <c r="N530"/>
  <c r="M530"/>
  <c r="O530"/>
  <c r="K530"/>
  <c r="CG283" i="13"/>
  <c r="BJ282" s="1"/>
  <c r="CF283"/>
  <c r="BH282" s="1"/>
  <c r="CE283"/>
  <c r="CD283"/>
  <c r="BE282" s="1"/>
  <c r="BF282" s="1"/>
  <c r="BG282"/>
  <c r="BI282"/>
  <c r="CG279"/>
  <c r="BJ278" s="1"/>
  <c r="CF279"/>
  <c r="BH278" s="1"/>
  <c r="BI278" s="1"/>
  <c r="CE279"/>
  <c r="CD279"/>
  <c r="BE278" s="1"/>
  <c r="BF278" s="1"/>
  <c r="BG278"/>
  <c r="CG275"/>
  <c r="BJ274" s="1"/>
  <c r="CF275"/>
  <c r="BH274" s="1"/>
  <c r="BI274" s="1"/>
  <c r="CE275"/>
  <c r="BG274" s="1"/>
  <c r="CD275"/>
  <c r="BE274" s="1"/>
  <c r="BF274" s="1"/>
  <c r="CG271"/>
  <c r="BJ270" s="1"/>
  <c r="CF271"/>
  <c r="BH270" s="1"/>
  <c r="BI270" s="1"/>
  <c r="CE271"/>
  <c r="CD271"/>
  <c r="BF270"/>
  <c r="CG519"/>
  <c r="BJ518" s="1"/>
  <c r="CF519"/>
  <c r="BH518" s="1"/>
  <c r="BI518" s="1"/>
  <c r="CE519"/>
  <c r="BG518" s="1"/>
  <c r="CD519"/>
  <c r="BE518" s="1"/>
  <c r="BF518" s="1"/>
  <c r="CG518"/>
  <c r="CF518"/>
  <c r="CD518"/>
  <c r="CG515"/>
  <c r="BJ514" s="1"/>
  <c r="CF515"/>
  <c r="CE515"/>
  <c r="BG514" s="1"/>
  <c r="CD515"/>
  <c r="BE514" s="1"/>
  <c r="BF514" s="1"/>
  <c r="CG514"/>
  <c r="CF514"/>
  <c r="CD514"/>
  <c r="BH514"/>
  <c r="BI514" s="1"/>
  <c r="CG503"/>
  <c r="BJ502" s="1"/>
  <c r="CF503"/>
  <c r="BH502" s="1"/>
  <c r="BI502" s="1"/>
  <c r="CE503"/>
  <c r="BG502" s="1"/>
  <c r="CD503"/>
  <c r="CG502"/>
  <c r="CF502"/>
  <c r="CD502"/>
  <c r="BE502"/>
  <c r="BF502" s="1"/>
  <c r="CG499"/>
  <c r="BJ498" s="1"/>
  <c r="CF499"/>
  <c r="BH498" s="1"/>
  <c r="BI498" s="1"/>
  <c r="CE499"/>
  <c r="BG498" s="1"/>
  <c r="CD499"/>
  <c r="BE498" s="1"/>
  <c r="BF498" s="1"/>
  <c r="CG498"/>
  <c r="CF498"/>
  <c r="CD498"/>
  <c r="CG487"/>
  <c r="BJ486" s="1"/>
  <c r="CF487"/>
  <c r="BH486" s="1"/>
  <c r="BI486" s="1"/>
  <c r="CE487"/>
  <c r="BG486" s="1"/>
  <c r="CD487"/>
  <c r="CG486"/>
  <c r="CF486"/>
  <c r="CD486"/>
  <c r="BE486"/>
  <c r="BF486" s="1"/>
  <c r="CG483"/>
  <c r="BJ482" s="1"/>
  <c r="CF483"/>
  <c r="BH482" s="1"/>
  <c r="BI482" s="1"/>
  <c r="CE483"/>
  <c r="BG482" s="1"/>
  <c r="CD483"/>
  <c r="BE482" s="1"/>
  <c r="BF482" s="1"/>
  <c r="CG482"/>
  <c r="CF482"/>
  <c r="CD482"/>
  <c r="CG511"/>
  <c r="CF511"/>
  <c r="CE511"/>
  <c r="CD511"/>
  <c r="CG507"/>
  <c r="CF507"/>
  <c r="CE507"/>
  <c r="CD507"/>
  <c r="CG512"/>
  <c r="CF512"/>
  <c r="CE512"/>
  <c r="CD512"/>
  <c r="CG510"/>
  <c r="CF510"/>
  <c r="CD510"/>
  <c r="BH510"/>
  <c r="BI510" s="1"/>
  <c r="CG508"/>
  <c r="BJ506" s="1"/>
  <c r="CF508"/>
  <c r="CE508"/>
  <c r="CD508"/>
  <c r="CG506"/>
  <c r="CF506"/>
  <c r="CD506"/>
  <c r="CG495"/>
  <c r="CF495"/>
  <c r="CE495"/>
  <c r="CD495"/>
  <c r="CG491"/>
  <c r="CF491"/>
  <c r="CE491"/>
  <c r="CD491"/>
  <c r="CG496"/>
  <c r="CF496"/>
  <c r="CE496"/>
  <c r="CD496"/>
  <c r="CG494"/>
  <c r="CF494"/>
  <c r="CD494"/>
  <c r="BH494"/>
  <c r="BI494" s="1"/>
  <c r="CG492"/>
  <c r="BJ490" s="1"/>
  <c r="CF492"/>
  <c r="CE492"/>
  <c r="CD492"/>
  <c r="CG490"/>
  <c r="CF490"/>
  <c r="CD490"/>
  <c r="CG479"/>
  <c r="CF479"/>
  <c r="CE479"/>
  <c r="CD479"/>
  <c r="CG480"/>
  <c r="CF480"/>
  <c r="CE480"/>
  <c r="CD480"/>
  <c r="BG478"/>
  <c r="CG478"/>
  <c r="CF478"/>
  <c r="CD478"/>
  <c r="BJ478"/>
  <c r="CG475"/>
  <c r="CF475"/>
  <c r="CE475"/>
  <c r="CD475"/>
  <c r="CG476"/>
  <c r="CF476"/>
  <c r="CE476"/>
  <c r="CD476"/>
  <c r="BG474"/>
  <c r="CG474"/>
  <c r="CF474"/>
  <c r="CD474"/>
  <c r="CG471"/>
  <c r="BJ470" s="1"/>
  <c r="CF471"/>
  <c r="BH470" s="1"/>
  <c r="BI470" s="1"/>
  <c r="CE471"/>
  <c r="BG470" s="1"/>
  <c r="CD471"/>
  <c r="BE470" s="1"/>
  <c r="BF470" s="1"/>
  <c r="CG470"/>
  <c r="CF470"/>
  <c r="CD470"/>
  <c r="CG467"/>
  <c r="BJ466" s="1"/>
  <c r="CF467"/>
  <c r="BH466" s="1"/>
  <c r="BI466" s="1"/>
  <c r="CE467"/>
  <c r="BG466" s="1"/>
  <c r="CD467"/>
  <c r="BE466" s="1"/>
  <c r="BF466" s="1"/>
  <c r="CG466"/>
  <c r="CF466"/>
  <c r="CD466"/>
  <c r="CG462"/>
  <c r="CF462"/>
  <c r="CD462"/>
  <c r="CG464"/>
  <c r="CF464"/>
  <c r="CE464"/>
  <c r="CD464"/>
  <c r="CG463"/>
  <c r="CF463"/>
  <c r="CE463"/>
  <c r="BG462" s="1"/>
  <c r="CD463"/>
  <c r="BE462" s="1"/>
  <c r="BF462" s="1"/>
  <c r="BJ462"/>
  <c r="BH462"/>
  <c r="BI462" s="1"/>
  <c r="CG460"/>
  <c r="CF460"/>
  <c r="CE460"/>
  <c r="CD460"/>
  <c r="CG459"/>
  <c r="BJ458" s="1"/>
  <c r="CF459"/>
  <c r="BH458" s="1"/>
  <c r="BI458" s="1"/>
  <c r="CE459"/>
  <c r="BG458" s="1"/>
  <c r="CD459"/>
  <c r="BE458" s="1"/>
  <c r="BF458" s="1"/>
  <c r="CG458"/>
  <c r="CF458"/>
  <c r="CD458"/>
  <c r="CG454"/>
  <c r="CF454"/>
  <c r="CD454"/>
  <c r="BJ454"/>
  <c r="BH454"/>
  <c r="BI454" s="1"/>
  <c r="BG454"/>
  <c r="BE454"/>
  <c r="BF454" s="1"/>
  <c r="CG450"/>
  <c r="CF450"/>
  <c r="CD450"/>
  <c r="BJ450"/>
  <c r="BH450"/>
  <c r="BI450" s="1"/>
  <c r="BG450"/>
  <c r="BE450"/>
  <c r="BF450" s="1"/>
  <c r="CG446"/>
  <c r="CF446"/>
  <c r="CD446"/>
  <c r="CG448"/>
  <c r="CF448"/>
  <c r="BH446" s="1"/>
  <c r="BI446" s="1"/>
  <c r="CE448"/>
  <c r="BG446" s="1"/>
  <c r="CD448"/>
  <c r="BE446" s="1"/>
  <c r="BF446" s="1"/>
  <c r="BJ446"/>
  <c r="CG444"/>
  <c r="BJ442" s="1"/>
  <c r="CF444"/>
  <c r="BH442" s="1"/>
  <c r="BI442" s="1"/>
  <c r="CE444"/>
  <c r="BG442" s="1"/>
  <c r="CD444"/>
  <c r="BE442" s="1"/>
  <c r="BF442" s="1"/>
  <c r="CG442"/>
  <c r="CF442"/>
  <c r="CD442"/>
  <c r="CG439"/>
  <c r="BJ438" s="1"/>
  <c r="CF439"/>
  <c r="BH438" s="1"/>
  <c r="BI438" s="1"/>
  <c r="CE439"/>
  <c r="BG438" s="1"/>
  <c r="CD439"/>
  <c r="BE438" s="1"/>
  <c r="BF438" s="1"/>
  <c r="CG438"/>
  <c r="CF438"/>
  <c r="CD438"/>
  <c r="CG435"/>
  <c r="BJ434" s="1"/>
  <c r="CF435"/>
  <c r="BH434" s="1"/>
  <c r="BI434" s="1"/>
  <c r="CE435"/>
  <c r="BG434" s="1"/>
  <c r="CD435"/>
  <c r="BE434" s="1"/>
  <c r="BF434" s="1"/>
  <c r="CG434"/>
  <c r="CF434"/>
  <c r="CD434"/>
  <c r="CG431"/>
  <c r="BJ430" s="1"/>
  <c r="CF431"/>
  <c r="CE431"/>
  <c r="BG430" s="1"/>
  <c r="CD431"/>
  <c r="BE430" s="1"/>
  <c r="BF430" s="1"/>
  <c r="CG430"/>
  <c r="CF430"/>
  <c r="CD430"/>
  <c r="BH430"/>
  <c r="BI430" s="1"/>
  <c r="CG427"/>
  <c r="BJ426" s="1"/>
  <c r="CF427"/>
  <c r="BH426" s="1"/>
  <c r="BI426" s="1"/>
  <c r="CE427"/>
  <c r="BG426" s="1"/>
  <c r="CD427"/>
  <c r="BE426" s="1"/>
  <c r="BF426" s="1"/>
  <c r="CG426"/>
  <c r="CF426"/>
  <c r="CD426"/>
  <c r="CG422"/>
  <c r="CF422"/>
  <c r="CD422"/>
  <c r="CG423"/>
  <c r="BJ422" s="1"/>
  <c r="CF423"/>
  <c r="BH422" s="1"/>
  <c r="BI422" s="1"/>
  <c r="CE423"/>
  <c r="BG422" s="1"/>
  <c r="CD423"/>
  <c r="BE422" s="1"/>
  <c r="BF422" s="1"/>
  <c r="CG419"/>
  <c r="BJ418" s="1"/>
  <c r="CF419"/>
  <c r="BH418" s="1"/>
  <c r="BI418" s="1"/>
  <c r="CE419"/>
  <c r="BG418" s="1"/>
  <c r="CD419"/>
  <c r="BE418" s="1"/>
  <c r="BF418" s="1"/>
  <c r="CG418"/>
  <c r="CF418"/>
  <c r="CD418"/>
  <c r="CD414"/>
  <c r="CG415"/>
  <c r="BJ414" s="1"/>
  <c r="CF415"/>
  <c r="BH414" s="1"/>
  <c r="BI414" s="1"/>
  <c r="CE415"/>
  <c r="BG414" s="1"/>
  <c r="CD415"/>
  <c r="BE414" s="1"/>
  <c r="BF414" s="1"/>
  <c r="CG414"/>
  <c r="CF414"/>
  <c r="CG411"/>
  <c r="BJ410" s="1"/>
  <c r="CF411"/>
  <c r="CE411"/>
  <c r="BG410" s="1"/>
  <c r="CD411"/>
  <c r="BE410" s="1"/>
  <c r="BF410" s="1"/>
  <c r="CG410"/>
  <c r="CF410"/>
  <c r="CD410"/>
  <c r="BH410"/>
  <c r="BI410" s="1"/>
  <c r="BG490" l="1"/>
  <c r="BE510"/>
  <c r="BF510" s="1"/>
  <c r="BE506"/>
  <c r="BF506" s="1"/>
  <c r="BG506"/>
  <c r="BE494"/>
  <c r="BF494" s="1"/>
  <c r="BH474"/>
  <c r="BI474" s="1"/>
  <c r="BE490"/>
  <c r="BF490" s="1"/>
  <c r="BH490"/>
  <c r="BI490" s="1"/>
  <c r="BG494"/>
  <c r="BJ494"/>
  <c r="BG510"/>
  <c r="BJ510"/>
  <c r="BE474"/>
  <c r="BF474" s="1"/>
  <c r="BJ474"/>
  <c r="BH506"/>
  <c r="BI506" s="1"/>
  <c r="BE478"/>
  <c r="BF478" s="1"/>
  <c r="BH478"/>
  <c r="BI478" s="1"/>
  <c r="CG402"/>
  <c r="CF402"/>
  <c r="CD402"/>
  <c r="CG406"/>
  <c r="CF406"/>
  <c r="CD406"/>
  <c r="BJ406"/>
  <c r="BH406"/>
  <c r="BI406" s="1"/>
  <c r="BG406"/>
  <c r="BE406"/>
  <c r="BF406" s="1"/>
  <c r="BJ402"/>
  <c r="BH402"/>
  <c r="BI402" s="1"/>
  <c r="BG402"/>
  <c r="BE402"/>
  <c r="BF402" s="1"/>
  <c r="J291" i="14" l="1"/>
  <c r="K291" s="1"/>
  <c r="H291"/>
  <c r="I291" s="1"/>
  <c r="J287"/>
  <c r="K287" s="1"/>
  <c r="H287"/>
  <c r="I287" s="1"/>
  <c r="J283"/>
  <c r="K283" s="1"/>
  <c r="H283"/>
  <c r="I283" s="1"/>
  <c r="J279"/>
  <c r="N278" s="1"/>
  <c r="H279"/>
  <c r="I279" s="1"/>
  <c r="M290" l="1"/>
  <c r="M282"/>
  <c r="M286"/>
  <c r="P278"/>
  <c r="K279"/>
  <c r="O282"/>
  <c r="O286"/>
  <c r="O290"/>
  <c r="P282"/>
  <c r="N282"/>
  <c r="N286"/>
  <c r="P286"/>
  <c r="P290"/>
  <c r="N290"/>
  <c r="J527"/>
  <c r="K527" s="1"/>
  <c r="H527"/>
  <c r="I527" s="1"/>
  <c r="J523"/>
  <c r="K523" s="1"/>
  <c r="H523"/>
  <c r="I523" s="1"/>
  <c r="J519"/>
  <c r="K519" s="1"/>
  <c r="H519"/>
  <c r="I519" s="1"/>
  <c r="J515"/>
  <c r="K515" s="1"/>
  <c r="H515"/>
  <c r="I515" s="1"/>
  <c r="J528"/>
  <c r="K528" s="1"/>
  <c r="H528"/>
  <c r="I528" s="1"/>
  <c r="J526"/>
  <c r="N526" s="1"/>
  <c r="H526"/>
  <c r="I526" s="1"/>
  <c r="J524"/>
  <c r="K524" s="1"/>
  <c r="H524"/>
  <c r="I524" s="1"/>
  <c r="J522"/>
  <c r="H522"/>
  <c r="I522" s="1"/>
  <c r="J520"/>
  <c r="K520" s="1"/>
  <c r="H520"/>
  <c r="I520" s="1"/>
  <c r="J518"/>
  <c r="N518" s="1"/>
  <c r="H518"/>
  <c r="I518" s="1"/>
  <c r="J516"/>
  <c r="K516" s="1"/>
  <c r="H516"/>
  <c r="I516" s="1"/>
  <c r="J514"/>
  <c r="H514"/>
  <c r="I514" s="1"/>
  <c r="J511"/>
  <c r="K511" s="1"/>
  <c r="H511"/>
  <c r="I511" s="1"/>
  <c r="J512"/>
  <c r="K512" s="1"/>
  <c r="H512"/>
  <c r="I512" s="1"/>
  <c r="J510"/>
  <c r="K510" s="1"/>
  <c r="H510"/>
  <c r="I510" s="1"/>
  <c r="J507"/>
  <c r="K507" s="1"/>
  <c r="H507"/>
  <c r="I507" s="1"/>
  <c r="J508"/>
  <c r="K508" s="1"/>
  <c r="H508"/>
  <c r="I508" s="1"/>
  <c r="J506"/>
  <c r="N506" s="1"/>
  <c r="H506"/>
  <c r="J503"/>
  <c r="K503" s="1"/>
  <c r="H503"/>
  <c r="I503" s="1"/>
  <c r="J504"/>
  <c r="K504" s="1"/>
  <c r="H504"/>
  <c r="I504" s="1"/>
  <c r="J502"/>
  <c r="N502" s="1"/>
  <c r="H502"/>
  <c r="I502" s="1"/>
  <c r="J499"/>
  <c r="K499" s="1"/>
  <c r="H499"/>
  <c r="I499" s="1"/>
  <c r="J500"/>
  <c r="K500" s="1"/>
  <c r="H500"/>
  <c r="I500" s="1"/>
  <c r="J498"/>
  <c r="N498" s="1"/>
  <c r="H498"/>
  <c r="I498" s="1"/>
  <c r="J496"/>
  <c r="K496" s="1"/>
  <c r="H496"/>
  <c r="I496" s="1"/>
  <c r="J495"/>
  <c r="K495" s="1"/>
  <c r="H495"/>
  <c r="I495" s="1"/>
  <c r="J494"/>
  <c r="N494" s="1"/>
  <c r="H494"/>
  <c r="I494" s="1"/>
  <c r="J490"/>
  <c r="K490" s="1"/>
  <c r="H490"/>
  <c r="I490" s="1"/>
  <c r="J492"/>
  <c r="K492" s="1"/>
  <c r="H492"/>
  <c r="I492" s="1"/>
  <c r="J491"/>
  <c r="P490" s="1"/>
  <c r="H491"/>
  <c r="O490" s="1"/>
  <c r="J487"/>
  <c r="P486" s="1"/>
  <c r="H487"/>
  <c r="I487" s="1"/>
  <c r="J488"/>
  <c r="K488" s="1"/>
  <c r="H488"/>
  <c r="I488" s="1"/>
  <c r="J486"/>
  <c r="N486" s="1"/>
  <c r="H486"/>
  <c r="I486" s="1"/>
  <c r="J483"/>
  <c r="K483" s="1"/>
  <c r="H483"/>
  <c r="I483" s="1"/>
  <c r="J484"/>
  <c r="K484" s="1"/>
  <c r="H484"/>
  <c r="I484" s="1"/>
  <c r="J482"/>
  <c r="H482"/>
  <c r="J478"/>
  <c r="K478" s="1"/>
  <c r="H478"/>
  <c r="I478" s="1"/>
  <c r="J480"/>
  <c r="K480" s="1"/>
  <c r="H480"/>
  <c r="I480" s="1"/>
  <c r="J479"/>
  <c r="P478" s="1"/>
  <c r="H479"/>
  <c r="O478" s="1"/>
  <c r="J474"/>
  <c r="K474" s="1"/>
  <c r="H474"/>
  <c r="I474" s="1"/>
  <c r="J476"/>
  <c r="K476" s="1"/>
  <c r="H476"/>
  <c r="I476" s="1"/>
  <c r="J475"/>
  <c r="P474" s="1"/>
  <c r="H475"/>
  <c r="O474" s="1"/>
  <c r="J472"/>
  <c r="K472" s="1"/>
  <c r="H472"/>
  <c r="I472" s="1"/>
  <c r="J471"/>
  <c r="K471" s="1"/>
  <c r="H471"/>
  <c r="I471" s="1"/>
  <c r="J470"/>
  <c r="N470" s="1"/>
  <c r="H470"/>
  <c r="I470" s="1"/>
  <c r="J466"/>
  <c r="K466" s="1"/>
  <c r="H466"/>
  <c r="I466" s="1"/>
  <c r="J468"/>
  <c r="K468" s="1"/>
  <c r="H468"/>
  <c r="I468" s="1"/>
  <c r="J467"/>
  <c r="K467" s="1"/>
  <c r="H467"/>
  <c r="I467" s="1"/>
  <c r="J464"/>
  <c r="K464" s="1"/>
  <c r="H464"/>
  <c r="I464" s="1"/>
  <c r="J462"/>
  <c r="O462" s="1"/>
  <c r="H462"/>
  <c r="I462" s="1"/>
  <c r="J458"/>
  <c r="H458"/>
  <c r="J460"/>
  <c r="K460" s="1"/>
  <c r="H460"/>
  <c r="I460" s="1"/>
  <c r="P458"/>
  <c r="I458"/>
  <c r="J456"/>
  <c r="K456" s="1"/>
  <c r="H456"/>
  <c r="I456" s="1"/>
  <c r="J454"/>
  <c r="O454" s="1"/>
  <c r="H454"/>
  <c r="I454" s="1"/>
  <c r="J450"/>
  <c r="K450" s="1"/>
  <c r="H450"/>
  <c r="I450" s="1"/>
  <c r="J452"/>
  <c r="K452" s="1"/>
  <c r="H452"/>
  <c r="I452" s="1"/>
  <c r="J447"/>
  <c r="K447" s="1"/>
  <c r="H447"/>
  <c r="I447" s="1"/>
  <c r="J448"/>
  <c r="K448" s="1"/>
  <c r="H448"/>
  <c r="I448" s="1"/>
  <c r="J443"/>
  <c r="K443" s="1"/>
  <c r="H443"/>
  <c r="I443" s="1"/>
  <c r="J444"/>
  <c r="K444" s="1"/>
  <c r="H444"/>
  <c r="I444" s="1"/>
  <c r="J439"/>
  <c r="K439" s="1"/>
  <c r="H439"/>
  <c r="J435"/>
  <c r="K435" s="1"/>
  <c r="H435"/>
  <c r="I435" s="1"/>
  <c r="J440"/>
  <c r="K440" s="1"/>
  <c r="H440"/>
  <c r="I440" s="1"/>
  <c r="J436"/>
  <c r="K436" s="1"/>
  <c r="H436"/>
  <c r="I436" s="1"/>
  <c r="J431"/>
  <c r="K431" s="1"/>
  <c r="H431"/>
  <c r="J432"/>
  <c r="K432" s="1"/>
  <c r="H432"/>
  <c r="I432" s="1"/>
  <c r="J427"/>
  <c r="K427" s="1"/>
  <c r="H427"/>
  <c r="I427" s="1"/>
  <c r="J428"/>
  <c r="K428" s="1"/>
  <c r="H428"/>
  <c r="I428" s="1"/>
  <c r="J424"/>
  <c r="K424" s="1"/>
  <c r="H424"/>
  <c r="I424" s="1"/>
  <c r="J423"/>
  <c r="K423" s="1"/>
  <c r="H423"/>
  <c r="O522" l="1"/>
  <c r="O514"/>
  <c r="O526"/>
  <c r="M474"/>
  <c r="P494"/>
  <c r="M478"/>
  <c r="M506"/>
  <c r="O506"/>
  <c r="P450"/>
  <c r="N474"/>
  <c r="I475"/>
  <c r="K475"/>
  <c r="M482"/>
  <c r="O482"/>
  <c r="O502"/>
  <c r="I506"/>
  <c r="K506"/>
  <c r="P506"/>
  <c r="I439"/>
  <c r="O438"/>
  <c r="N478"/>
  <c r="I479"/>
  <c r="K479"/>
  <c r="N482"/>
  <c r="M490"/>
  <c r="O498"/>
  <c r="O510"/>
  <c r="I423"/>
  <c r="O422"/>
  <c r="I431"/>
  <c r="O430"/>
  <c r="N522"/>
  <c r="O518"/>
  <c r="N514"/>
  <c r="M514"/>
  <c r="M518"/>
  <c r="M522"/>
  <c r="M526"/>
  <c r="K514"/>
  <c r="P514"/>
  <c r="K518"/>
  <c r="P518"/>
  <c r="K522"/>
  <c r="P522"/>
  <c r="K526"/>
  <c r="P526"/>
  <c r="M510"/>
  <c r="N510"/>
  <c r="P510"/>
  <c r="M502"/>
  <c r="K502"/>
  <c r="P502"/>
  <c r="M498"/>
  <c r="K498"/>
  <c r="P498"/>
  <c r="I482"/>
  <c r="K482"/>
  <c r="O486"/>
  <c r="K487"/>
  <c r="N490"/>
  <c r="I491"/>
  <c r="K491"/>
  <c r="P470"/>
  <c r="M494"/>
  <c r="O494"/>
  <c r="K494"/>
  <c r="M486"/>
  <c r="K486"/>
  <c r="P482"/>
  <c r="M434"/>
  <c r="O466"/>
  <c r="O470"/>
  <c r="P466"/>
  <c r="M430"/>
  <c r="M438"/>
  <c r="O434"/>
  <c r="M470"/>
  <c r="K470"/>
  <c r="P422"/>
  <c r="N466"/>
  <c r="M446"/>
  <c r="N454"/>
  <c r="P454"/>
  <c r="N462"/>
  <c r="P462"/>
  <c r="M442"/>
  <c r="O446"/>
  <c r="M454"/>
  <c r="M462"/>
  <c r="M466"/>
  <c r="K462"/>
  <c r="M458"/>
  <c r="O458"/>
  <c r="K458"/>
  <c r="N458"/>
  <c r="K454"/>
  <c r="M426"/>
  <c r="N430"/>
  <c r="P430"/>
  <c r="N434"/>
  <c r="P434"/>
  <c r="N438"/>
  <c r="P438"/>
  <c r="O442"/>
  <c r="N446"/>
  <c r="P446"/>
  <c r="O450"/>
  <c r="M422"/>
  <c r="N422"/>
  <c r="M450"/>
  <c r="N450"/>
  <c r="N442"/>
  <c r="P442"/>
  <c r="O426"/>
  <c r="N426"/>
  <c r="P426"/>
  <c r="M414"/>
  <c r="J420" l="1"/>
  <c r="K420" s="1"/>
  <c r="H420"/>
  <c r="I420" s="1"/>
  <c r="J419"/>
  <c r="H419"/>
  <c r="J414"/>
  <c r="K414" s="1"/>
  <c r="H414"/>
  <c r="I414" s="1"/>
  <c r="J416"/>
  <c r="K416" s="1"/>
  <c r="H416"/>
  <c r="I416" s="1"/>
  <c r="P416"/>
  <c r="N416"/>
  <c r="P414"/>
  <c r="N414"/>
  <c r="O416"/>
  <c r="M416"/>
  <c r="O418" l="1"/>
  <c r="M418"/>
  <c r="P418"/>
  <c r="N418"/>
  <c r="I419"/>
  <c r="K419"/>
  <c r="O414"/>
  <c r="BF262" i="13" l="1"/>
  <c r="BF258"/>
  <c r="K265" i="14"/>
  <c r="J265"/>
  <c r="I265"/>
  <c r="H265"/>
  <c r="J264"/>
  <c r="K264" s="1"/>
  <c r="H264"/>
  <c r="I264" s="1"/>
  <c r="J262"/>
  <c r="P262" s="1"/>
  <c r="H262"/>
  <c r="I262" s="1"/>
  <c r="CG257" i="13"/>
  <c r="CF257"/>
  <c r="CE257"/>
  <c r="CD257"/>
  <c r="CG256"/>
  <c r="BJ254" s="1"/>
  <c r="CF256"/>
  <c r="BH254" s="1"/>
  <c r="BI254" s="1"/>
  <c r="CE256"/>
  <c r="CD256"/>
  <c r="CG254"/>
  <c r="CF254"/>
  <c r="CD254"/>
  <c r="CG269"/>
  <c r="CF269"/>
  <c r="CE269"/>
  <c r="CD269"/>
  <c r="CG268"/>
  <c r="CF268"/>
  <c r="CE268"/>
  <c r="CD268"/>
  <c r="CG267"/>
  <c r="CF267"/>
  <c r="BH266" s="1"/>
  <c r="BI266" s="1"/>
  <c r="CE267"/>
  <c r="BG266" s="1"/>
  <c r="CD267"/>
  <c r="CF266"/>
  <c r="CD266"/>
  <c r="BJ266"/>
  <c r="BF266"/>
  <c r="CG265"/>
  <c r="CF265"/>
  <c r="CE265"/>
  <c r="CD265"/>
  <c r="CG264"/>
  <c r="CF264"/>
  <c r="CE264"/>
  <c r="CD264"/>
  <c r="CG263"/>
  <c r="BJ262" s="1"/>
  <c r="CF263"/>
  <c r="CE263"/>
  <c r="BG262" s="1"/>
  <c r="CD263"/>
  <c r="CG262"/>
  <c r="CF262"/>
  <c r="CD262"/>
  <c r="BH262"/>
  <c r="BI262" s="1"/>
  <c r="CG261"/>
  <c r="CF261"/>
  <c r="CE261"/>
  <c r="CD261"/>
  <c r="CG260"/>
  <c r="CF260"/>
  <c r="BH258" s="1"/>
  <c r="BI258" s="1"/>
  <c r="CE260"/>
  <c r="BG258" s="1"/>
  <c r="CD260"/>
  <c r="CF258"/>
  <c r="CD258"/>
  <c r="BJ258"/>
  <c r="K277" i="14"/>
  <c r="J277"/>
  <c r="I277"/>
  <c r="H277"/>
  <c r="J276"/>
  <c r="K276" s="1"/>
  <c r="H276"/>
  <c r="I276" s="1"/>
  <c r="J275"/>
  <c r="K275" s="1"/>
  <c r="H275"/>
  <c r="I275" s="1"/>
  <c r="J274"/>
  <c r="H274"/>
  <c r="I274" s="1"/>
  <c r="K273"/>
  <c r="J273"/>
  <c r="I273"/>
  <c r="H273"/>
  <c r="J272"/>
  <c r="K272" s="1"/>
  <c r="H272"/>
  <c r="I272" s="1"/>
  <c r="J271"/>
  <c r="K271" s="1"/>
  <c r="H271"/>
  <c r="I271" s="1"/>
  <c r="J270"/>
  <c r="P270" s="1"/>
  <c r="H270"/>
  <c r="I270" s="1"/>
  <c r="K269"/>
  <c r="J269"/>
  <c r="I269"/>
  <c r="H269"/>
  <c r="J268"/>
  <c r="K268" s="1"/>
  <c r="H268"/>
  <c r="I268" s="1"/>
  <c r="J266"/>
  <c r="K266" s="1"/>
  <c r="H266"/>
  <c r="O266" s="1"/>
  <c r="BG254" i="13" l="1"/>
  <c r="K270" i="14"/>
  <c r="O270"/>
  <c r="O262"/>
  <c r="K262"/>
  <c r="P266"/>
  <c r="I266"/>
  <c r="P274"/>
  <c r="K274"/>
  <c r="CE251" i="13"/>
  <c r="CD251"/>
  <c r="CE247"/>
  <c r="CD247"/>
  <c r="CD243"/>
  <c r="CE243"/>
  <c r="CG253"/>
  <c r="CF253"/>
  <c r="CE253"/>
  <c r="CD253"/>
  <c r="CG252"/>
  <c r="CF252"/>
  <c r="CE252"/>
  <c r="CD252"/>
  <c r="CG251"/>
  <c r="BJ250" s="1"/>
  <c r="CF251"/>
  <c r="BH250" s="1"/>
  <c r="BI250" s="1"/>
  <c r="CG250"/>
  <c r="CF250"/>
  <c r="CD250"/>
  <c r="BF250"/>
  <c r="CG249"/>
  <c r="CF249"/>
  <c r="CE249"/>
  <c r="CD249"/>
  <c r="CG248"/>
  <c r="CF248"/>
  <c r="CE248"/>
  <c r="CD248"/>
  <c r="CG247"/>
  <c r="BJ246" s="1"/>
  <c r="CF247"/>
  <c r="BH246" s="1"/>
  <c r="BI246" s="1"/>
  <c r="CG246"/>
  <c r="CF246"/>
  <c r="CD246"/>
  <c r="CG242"/>
  <c r="CF242"/>
  <c r="CG238"/>
  <c r="CF238"/>
  <c r="CG245"/>
  <c r="CF245"/>
  <c r="CE245"/>
  <c r="CD245"/>
  <c r="CG244"/>
  <c r="CF244"/>
  <c r="CE244"/>
  <c r="CD244"/>
  <c r="CG243"/>
  <c r="BJ242" s="1"/>
  <c r="CF243"/>
  <c r="CD242"/>
  <c r="BF242"/>
  <c r="CG241"/>
  <c r="CF241"/>
  <c r="CE241"/>
  <c r="CD241"/>
  <c r="CG240"/>
  <c r="CF240"/>
  <c r="CE240"/>
  <c r="CD240"/>
  <c r="CG239"/>
  <c r="BJ238" s="1"/>
  <c r="CF239"/>
  <c r="BH238" s="1"/>
  <c r="BI238" s="1"/>
  <c r="CE239"/>
  <c r="BG238" s="1"/>
  <c r="CD239"/>
  <c r="BE238" s="1"/>
  <c r="BF238" s="1"/>
  <c r="CD238"/>
  <c r="CG236"/>
  <c r="CF236"/>
  <c r="CE236"/>
  <c r="CD236"/>
  <c r="CG232"/>
  <c r="CF232"/>
  <c r="CE232"/>
  <c r="CD232"/>
  <c r="CG237"/>
  <c r="CF237"/>
  <c r="CE237"/>
  <c r="CD237"/>
  <c r="CG235"/>
  <c r="BJ234" s="1"/>
  <c r="CF235"/>
  <c r="BH234" s="1"/>
  <c r="BI234" s="1"/>
  <c r="CE235"/>
  <c r="CD235"/>
  <c r="CG234"/>
  <c r="CF234"/>
  <c r="CD234"/>
  <c r="BF234"/>
  <c r="CG233"/>
  <c r="CF233"/>
  <c r="CE233"/>
  <c r="CD233"/>
  <c r="CG231"/>
  <c r="CF231"/>
  <c r="CE231"/>
  <c r="CD231"/>
  <c r="CG230"/>
  <c r="CF230"/>
  <c r="CD230"/>
  <c r="CE227"/>
  <c r="CD227"/>
  <c r="CE223"/>
  <c r="CD223"/>
  <c r="CG229"/>
  <c r="CF229"/>
  <c r="CE229"/>
  <c r="CD229"/>
  <c r="CG227"/>
  <c r="BJ226" s="1"/>
  <c r="CF227"/>
  <c r="CG226"/>
  <c r="CF226"/>
  <c r="CD226"/>
  <c r="BH226"/>
  <c r="BI226" s="1"/>
  <c r="BF226"/>
  <c r="CG225"/>
  <c r="CF225"/>
  <c r="CE225"/>
  <c r="CD225"/>
  <c r="CG224"/>
  <c r="CF224"/>
  <c r="CE224"/>
  <c r="CD224"/>
  <c r="CG223"/>
  <c r="BJ222" s="1"/>
  <c r="CF223"/>
  <c r="BH222" s="1"/>
  <c r="BI222" s="1"/>
  <c r="CG222"/>
  <c r="CF222"/>
  <c r="CD222"/>
  <c r="CE219"/>
  <c r="CD219"/>
  <c r="CE215"/>
  <c r="CD215"/>
  <c r="CG221"/>
  <c r="CF221"/>
  <c r="CE221"/>
  <c r="CD221"/>
  <c r="CG220"/>
  <c r="CF220"/>
  <c r="CE220"/>
  <c r="CD220"/>
  <c r="CG219"/>
  <c r="BJ218" s="1"/>
  <c r="CF219"/>
  <c r="CG218"/>
  <c r="CF218"/>
  <c r="CD218"/>
  <c r="BH218"/>
  <c r="BI218" s="1"/>
  <c r="BF218"/>
  <c r="CG217"/>
  <c r="CF217"/>
  <c r="CE217"/>
  <c r="CD217"/>
  <c r="CG216"/>
  <c r="CF216"/>
  <c r="CE216"/>
  <c r="CD216"/>
  <c r="CG215"/>
  <c r="BJ214" s="1"/>
  <c r="CF215"/>
  <c r="BH214" s="1"/>
  <c r="BI214" s="1"/>
  <c r="CG214"/>
  <c r="CF214"/>
  <c r="CD214"/>
  <c r="CG210"/>
  <c r="CF210"/>
  <c r="CG206"/>
  <c r="CF206"/>
  <c r="CG213"/>
  <c r="CF213"/>
  <c r="CE213"/>
  <c r="CD213"/>
  <c r="CG211"/>
  <c r="BJ210" s="1"/>
  <c r="CF211"/>
  <c r="BH210" s="1"/>
  <c r="BI210" s="1"/>
  <c r="CE211"/>
  <c r="BG210" s="1"/>
  <c r="CD211"/>
  <c r="CD210"/>
  <c r="BF210"/>
  <c r="CG209"/>
  <c r="CF209"/>
  <c r="CE209"/>
  <c r="CD209"/>
  <c r="CG208"/>
  <c r="CF208"/>
  <c r="CE208"/>
  <c r="CD208"/>
  <c r="CG207"/>
  <c r="BJ206" s="1"/>
  <c r="CF207"/>
  <c r="BH206" s="1"/>
  <c r="BI206" s="1"/>
  <c r="CE207"/>
  <c r="BG206" s="1"/>
  <c r="CD207"/>
  <c r="CD206"/>
  <c r="BE206"/>
  <c r="BF206" s="1"/>
  <c r="CG204"/>
  <c r="CF204"/>
  <c r="CE204"/>
  <c r="CD204"/>
  <c r="CG200"/>
  <c r="CF200"/>
  <c r="CE200"/>
  <c r="CD200"/>
  <c r="CG205"/>
  <c r="CF205"/>
  <c r="CE205"/>
  <c r="CD205"/>
  <c r="CG203"/>
  <c r="BJ202" s="1"/>
  <c r="CF203"/>
  <c r="CE203"/>
  <c r="BG202" s="1"/>
  <c r="CD203"/>
  <c r="CG202"/>
  <c r="CF202"/>
  <c r="CD202"/>
  <c r="BF202"/>
  <c r="CG201"/>
  <c r="CF201"/>
  <c r="CE201"/>
  <c r="CD201"/>
  <c r="CG199"/>
  <c r="CF199"/>
  <c r="CE199"/>
  <c r="CD199"/>
  <c r="CG198"/>
  <c r="CF198"/>
  <c r="CD198"/>
  <c r="CG194"/>
  <c r="CF194"/>
  <c r="CG190"/>
  <c r="CF190"/>
  <c r="BG242" l="1"/>
  <c r="BG222"/>
  <c r="BE246"/>
  <c r="BF246" s="1"/>
  <c r="BG230"/>
  <c r="BJ230"/>
  <c r="BG198"/>
  <c r="BJ198"/>
  <c r="BE214"/>
  <c r="BF214" s="1"/>
  <c r="BG214"/>
  <c r="BE222"/>
  <c r="BF222" s="1"/>
  <c r="BE230"/>
  <c r="BF230" s="1"/>
  <c r="BE198"/>
  <c r="BF198" s="1"/>
  <c r="BG218"/>
  <c r="BG226"/>
  <c r="BH198"/>
  <c r="BI198" s="1"/>
  <c r="BG250"/>
  <c r="BH202"/>
  <c r="BI202" s="1"/>
  <c r="BG234"/>
  <c r="BH230"/>
  <c r="BI230" s="1"/>
  <c r="BH242"/>
  <c r="BI242" s="1"/>
  <c r="BG246"/>
  <c r="CG197"/>
  <c r="CF197"/>
  <c r="CE197"/>
  <c r="CD197"/>
  <c r="CG196"/>
  <c r="CF196"/>
  <c r="CE196"/>
  <c r="CD196"/>
  <c r="CG195"/>
  <c r="BJ194" s="1"/>
  <c r="CF195"/>
  <c r="BH194" s="1"/>
  <c r="BI194" s="1"/>
  <c r="CE195"/>
  <c r="BG194" s="1"/>
  <c r="CD195"/>
  <c r="CD194"/>
  <c r="BF194"/>
  <c r="CG193"/>
  <c r="CF193"/>
  <c r="CE193"/>
  <c r="CD193"/>
  <c r="CG192"/>
  <c r="CF192"/>
  <c r="CE192"/>
  <c r="CD192"/>
  <c r="CG191"/>
  <c r="BJ190" s="1"/>
  <c r="CF191"/>
  <c r="BH190" s="1"/>
  <c r="BI190" s="1"/>
  <c r="CE191"/>
  <c r="BG190" s="1"/>
  <c r="CD191"/>
  <c r="BE190" s="1"/>
  <c r="BF190" s="1"/>
  <c r="CD190"/>
  <c r="CG186" l="1"/>
  <c r="CF186"/>
  <c r="CG182"/>
  <c r="CF182"/>
  <c r="CG189"/>
  <c r="CF189"/>
  <c r="CE189"/>
  <c r="CD189"/>
  <c r="CG187"/>
  <c r="BJ186" s="1"/>
  <c r="CF187"/>
  <c r="CE187"/>
  <c r="BG186" s="1"/>
  <c r="CD187"/>
  <c r="CD186"/>
  <c r="BF186"/>
  <c r="CG185"/>
  <c r="CF185"/>
  <c r="CE185"/>
  <c r="CD185"/>
  <c r="CG183"/>
  <c r="BJ182" s="1"/>
  <c r="CF183"/>
  <c r="BH182" s="1"/>
  <c r="BI182" s="1"/>
  <c r="CE183"/>
  <c r="CD183"/>
  <c r="CD182"/>
  <c r="BE182"/>
  <c r="BF182" s="1"/>
  <c r="CE179"/>
  <c r="CD179"/>
  <c r="CE175"/>
  <c r="CD175"/>
  <c r="CG181"/>
  <c r="CF181"/>
  <c r="CE181"/>
  <c r="CD181"/>
  <c r="CG179"/>
  <c r="BJ178" s="1"/>
  <c r="CF179"/>
  <c r="BH178" s="1"/>
  <c r="BI178" s="1"/>
  <c r="CG178"/>
  <c r="CF178"/>
  <c r="CD178"/>
  <c r="BF178"/>
  <c r="CG177"/>
  <c r="CF177"/>
  <c r="CE177"/>
  <c r="CD177"/>
  <c r="CG175"/>
  <c r="BJ174" s="1"/>
  <c r="CF175"/>
  <c r="CG174"/>
  <c r="CF174"/>
  <c r="CD174"/>
  <c r="BH174"/>
  <c r="BI174" s="1"/>
  <c r="CG170"/>
  <c r="CF170"/>
  <c r="CG166"/>
  <c r="CF166"/>
  <c r="CG173"/>
  <c r="CF173"/>
  <c r="CE173"/>
  <c r="CD173"/>
  <c r="CG171"/>
  <c r="BJ170" s="1"/>
  <c r="CF171"/>
  <c r="CE171"/>
  <c r="BG170" s="1"/>
  <c r="CD171"/>
  <c r="CD170"/>
  <c r="BF170"/>
  <c r="CG169"/>
  <c r="CF169"/>
  <c r="CE169"/>
  <c r="CD169"/>
  <c r="CG167"/>
  <c r="BJ166" s="1"/>
  <c r="CF167"/>
  <c r="BH166" s="1"/>
  <c r="BI166" s="1"/>
  <c r="CE167"/>
  <c r="BG166" s="1"/>
  <c r="CD167"/>
  <c r="CD166"/>
  <c r="BE166"/>
  <c r="BF166" s="1"/>
  <c r="CG162"/>
  <c r="CF162"/>
  <c r="CG134"/>
  <c r="CF134"/>
  <c r="CG138"/>
  <c r="CF138"/>
  <c r="CG142"/>
  <c r="CF142"/>
  <c r="CG146"/>
  <c r="CF146"/>
  <c r="CG150"/>
  <c r="CF150"/>
  <c r="CG154"/>
  <c r="CF154"/>
  <c r="CG158"/>
  <c r="CF158"/>
  <c r="CG165"/>
  <c r="CF165"/>
  <c r="CE165"/>
  <c r="CD165"/>
  <c r="CG163"/>
  <c r="CF163"/>
  <c r="BH162" s="1"/>
  <c r="BI162" s="1"/>
  <c r="CE163"/>
  <c r="BG162" s="1"/>
  <c r="CD163"/>
  <c r="CD162"/>
  <c r="BF162"/>
  <c r="CG161"/>
  <c r="CF161"/>
  <c r="CE161"/>
  <c r="CD161"/>
  <c r="CG159"/>
  <c r="BJ158" s="1"/>
  <c r="CF159"/>
  <c r="CE159"/>
  <c r="BG158" s="1"/>
  <c r="CD159"/>
  <c r="BE158" s="1"/>
  <c r="BF158" s="1"/>
  <c r="CD158"/>
  <c r="CG156"/>
  <c r="CF156"/>
  <c r="CE156"/>
  <c r="CD156"/>
  <c r="BF154"/>
  <c r="CG157"/>
  <c r="CF157"/>
  <c r="CE157"/>
  <c r="CD157"/>
  <c r="CD154"/>
  <c r="CG152"/>
  <c r="CF152"/>
  <c r="CE152"/>
  <c r="CD152"/>
  <c r="CG153"/>
  <c r="CF153"/>
  <c r="BH150" s="1"/>
  <c r="BI150" s="1"/>
  <c r="CE153"/>
  <c r="BG150" s="1"/>
  <c r="CD153"/>
  <c r="BE150" s="1"/>
  <c r="BF150" s="1"/>
  <c r="CD150"/>
  <c r="CG149"/>
  <c r="CF149"/>
  <c r="CE149"/>
  <c r="CD149"/>
  <c r="CG148"/>
  <c r="BJ146" s="1"/>
  <c r="CF148"/>
  <c r="BH146" s="1"/>
  <c r="BI146" s="1"/>
  <c r="CE148"/>
  <c r="BG146" s="1"/>
  <c r="CD148"/>
  <c r="CD146"/>
  <c r="BF146"/>
  <c r="CG145"/>
  <c r="CF145"/>
  <c r="CE145"/>
  <c r="CD145"/>
  <c r="CG144"/>
  <c r="BJ142" s="1"/>
  <c r="CF144"/>
  <c r="BH142" s="1"/>
  <c r="BI142" s="1"/>
  <c r="CE144"/>
  <c r="BG142" s="1"/>
  <c r="CD144"/>
  <c r="BE142" s="1"/>
  <c r="BF142" s="1"/>
  <c r="CD142"/>
  <c r="I5" i="14"/>
  <c r="K5"/>
  <c r="I6"/>
  <c r="K6"/>
  <c r="I7"/>
  <c r="K7"/>
  <c r="I8"/>
  <c r="K8"/>
  <c r="I9"/>
  <c r="K9"/>
  <c r="M9"/>
  <c r="N9"/>
  <c r="O9"/>
  <c r="P9"/>
  <c r="I10"/>
  <c r="K10"/>
  <c r="I11"/>
  <c r="K11"/>
  <c r="I12"/>
  <c r="K12"/>
  <c r="I13"/>
  <c r="K13"/>
  <c r="M13"/>
  <c r="N13"/>
  <c r="O13"/>
  <c r="P13"/>
  <c r="I14"/>
  <c r="K14"/>
  <c r="I15"/>
  <c r="K15"/>
  <c r="I16"/>
  <c r="K16"/>
  <c r="I17"/>
  <c r="K17"/>
  <c r="M17"/>
  <c r="N17"/>
  <c r="O17"/>
  <c r="P17"/>
  <c r="I18"/>
  <c r="K18"/>
  <c r="I19"/>
  <c r="K19"/>
  <c r="I20"/>
  <c r="K20"/>
  <c r="P58"/>
  <c r="O58"/>
  <c r="BG182" i="13" l="1"/>
  <c r="BJ162"/>
  <c r="BG178"/>
  <c r="BG174"/>
  <c r="BH154"/>
  <c r="BI154" s="1"/>
  <c r="BJ150"/>
  <c r="BG154"/>
  <c r="BH158"/>
  <c r="BI158" s="1"/>
  <c r="BE174"/>
  <c r="BF174" s="1"/>
  <c r="BH186"/>
  <c r="BI186" s="1"/>
  <c r="BJ154"/>
  <c r="BH170"/>
  <c r="BI170" s="1"/>
  <c r="CG137"/>
  <c r="BJ134" s="1"/>
  <c r="CF137"/>
  <c r="BH134" s="1"/>
  <c r="BI134" s="1"/>
  <c r="CE137"/>
  <c r="CD137"/>
  <c r="BE134" s="1"/>
  <c r="BF134" s="1"/>
  <c r="CG141"/>
  <c r="BJ138" s="1"/>
  <c r="CF141"/>
  <c r="CE141"/>
  <c r="BG138" s="1"/>
  <c r="CD141"/>
  <c r="BF138" s="1"/>
  <c r="CD138"/>
  <c r="CD134"/>
  <c r="BG134"/>
  <c r="BH138" l="1"/>
  <c r="BI138" s="1"/>
  <c r="J258" i="14"/>
  <c r="J254"/>
  <c r="H258"/>
  <c r="H254"/>
  <c r="I254" s="1"/>
  <c r="K261"/>
  <c r="J261"/>
  <c r="I261"/>
  <c r="H261"/>
  <c r="J260"/>
  <c r="K260" s="1"/>
  <c r="H260"/>
  <c r="I260" s="1"/>
  <c r="J259"/>
  <c r="K259" s="1"/>
  <c r="H259"/>
  <c r="I259" s="1"/>
  <c r="P258"/>
  <c r="K257"/>
  <c r="J257"/>
  <c r="I257"/>
  <c r="H257"/>
  <c r="J256"/>
  <c r="K256" s="1"/>
  <c r="H256"/>
  <c r="I256" s="1"/>
  <c r="J255"/>
  <c r="K255" s="1"/>
  <c r="H255"/>
  <c r="I255" s="1"/>
  <c r="H251"/>
  <c r="I251" s="1"/>
  <c r="H247"/>
  <c r="I247" s="1"/>
  <c r="K253"/>
  <c r="J253"/>
  <c r="I253"/>
  <c r="H253"/>
  <c r="J252"/>
  <c r="K252" s="1"/>
  <c r="H252"/>
  <c r="I252" s="1"/>
  <c r="J251"/>
  <c r="K251" s="1"/>
  <c r="J250"/>
  <c r="H250"/>
  <c r="K249"/>
  <c r="J249"/>
  <c r="I249"/>
  <c r="H249"/>
  <c r="J248"/>
  <c r="K248" s="1"/>
  <c r="H248"/>
  <c r="I248" s="1"/>
  <c r="J247"/>
  <c r="K247" s="1"/>
  <c r="J246"/>
  <c r="H246"/>
  <c r="I246" s="1"/>
  <c r="J242"/>
  <c r="J238"/>
  <c r="H242"/>
  <c r="H238"/>
  <c r="I238" s="1"/>
  <c r="K245"/>
  <c r="J245"/>
  <c r="I245"/>
  <c r="H245"/>
  <c r="J244"/>
  <c r="K244" s="1"/>
  <c r="H244"/>
  <c r="I244" s="1"/>
  <c r="J243"/>
  <c r="K243" s="1"/>
  <c r="H243"/>
  <c r="I243" s="1"/>
  <c r="P242"/>
  <c r="K241"/>
  <c r="J241"/>
  <c r="I241"/>
  <c r="H241"/>
  <c r="J240"/>
  <c r="K240" s="1"/>
  <c r="H240"/>
  <c r="I240" s="1"/>
  <c r="J239"/>
  <c r="K239" s="1"/>
  <c r="H239"/>
  <c r="I239" s="1"/>
  <c r="P238"/>
  <c r="H235"/>
  <c r="I235" s="1"/>
  <c r="H231"/>
  <c r="I231" s="1"/>
  <c r="H183"/>
  <c r="O182" s="1"/>
  <c r="H187"/>
  <c r="O186" s="1"/>
  <c r="K237"/>
  <c r="J237"/>
  <c r="I237"/>
  <c r="H237"/>
  <c r="J236"/>
  <c r="K236" s="1"/>
  <c r="H236"/>
  <c r="I236" s="1"/>
  <c r="J235"/>
  <c r="K235" s="1"/>
  <c r="J234"/>
  <c r="H234"/>
  <c r="K233"/>
  <c r="J233"/>
  <c r="I233"/>
  <c r="H233"/>
  <c r="J232"/>
  <c r="K232" s="1"/>
  <c r="H232"/>
  <c r="I232" s="1"/>
  <c r="J231"/>
  <c r="K231" s="1"/>
  <c r="J230"/>
  <c r="H230"/>
  <c r="I230" s="1"/>
  <c r="J226"/>
  <c r="H226"/>
  <c r="K229"/>
  <c r="J229"/>
  <c r="I229"/>
  <c r="H229"/>
  <c r="J228"/>
  <c r="K228" s="1"/>
  <c r="H228"/>
  <c r="I228" s="1"/>
  <c r="J227"/>
  <c r="K227" s="1"/>
  <c r="H227"/>
  <c r="I227" s="1"/>
  <c r="J222"/>
  <c r="H222"/>
  <c r="K225"/>
  <c r="J225"/>
  <c r="I225"/>
  <c r="H225"/>
  <c r="J224"/>
  <c r="K224" s="1"/>
  <c r="H224"/>
  <c r="I224" s="1"/>
  <c r="J223"/>
  <c r="K223" s="1"/>
  <c r="H223"/>
  <c r="I223" s="1"/>
  <c r="P222"/>
  <c r="I222"/>
  <c r="J220"/>
  <c r="K220" s="1"/>
  <c r="K221"/>
  <c r="J221"/>
  <c r="I221"/>
  <c r="H221"/>
  <c r="H220"/>
  <c r="I220" s="1"/>
  <c r="J219"/>
  <c r="K219" s="1"/>
  <c r="H219"/>
  <c r="I219" s="1"/>
  <c r="J218"/>
  <c r="P218" s="1"/>
  <c r="H218"/>
  <c r="J216"/>
  <c r="K216" s="1"/>
  <c r="K217"/>
  <c r="J217"/>
  <c r="I217"/>
  <c r="H217"/>
  <c r="H216"/>
  <c r="I216" s="1"/>
  <c r="J215"/>
  <c r="K215" s="1"/>
  <c r="H215"/>
  <c r="I215" s="1"/>
  <c r="J214"/>
  <c r="P214" s="1"/>
  <c r="H214"/>
  <c r="O214" s="1"/>
  <c r="J210"/>
  <c r="H210"/>
  <c r="K213"/>
  <c r="J213"/>
  <c r="I213"/>
  <c r="H213"/>
  <c r="J212"/>
  <c r="K212" s="1"/>
  <c r="H212"/>
  <c r="I212" s="1"/>
  <c r="J211"/>
  <c r="K211" s="1"/>
  <c r="H211"/>
  <c r="I211" s="1"/>
  <c r="P210"/>
  <c r="I210"/>
  <c r="J204"/>
  <c r="K204" s="1"/>
  <c r="J208"/>
  <c r="K208" s="1"/>
  <c r="J200"/>
  <c r="K200" s="1"/>
  <c r="J192"/>
  <c r="K192" s="1"/>
  <c r="J184"/>
  <c r="K184" s="1"/>
  <c r="J176"/>
  <c r="K176" s="1"/>
  <c r="J168"/>
  <c r="K168" s="1"/>
  <c r="J164"/>
  <c r="J172"/>
  <c r="K172" s="1"/>
  <c r="J180"/>
  <c r="K180" s="1"/>
  <c r="J188"/>
  <c r="K188" s="1"/>
  <c r="J196"/>
  <c r="K196" s="1"/>
  <c r="J206"/>
  <c r="K206" s="1"/>
  <c r="H206"/>
  <c r="K209"/>
  <c r="J209"/>
  <c r="I209"/>
  <c r="H209"/>
  <c r="H208"/>
  <c r="I208" s="1"/>
  <c r="J207"/>
  <c r="K207" s="1"/>
  <c r="H207"/>
  <c r="I207" s="1"/>
  <c r="I206"/>
  <c r="K205"/>
  <c r="J205"/>
  <c r="I205"/>
  <c r="H205"/>
  <c r="H204"/>
  <c r="I204" s="1"/>
  <c r="J203"/>
  <c r="K203" s="1"/>
  <c r="H203"/>
  <c r="I203" s="1"/>
  <c r="J202"/>
  <c r="P202" s="1"/>
  <c r="H202"/>
  <c r="K201"/>
  <c r="J201"/>
  <c r="I201"/>
  <c r="H201"/>
  <c r="H200"/>
  <c r="I200" s="1"/>
  <c r="J199"/>
  <c r="K199" s="1"/>
  <c r="H199"/>
  <c r="I199" s="1"/>
  <c r="J198"/>
  <c r="P198" s="1"/>
  <c r="H198"/>
  <c r="I198" s="1"/>
  <c r="K197"/>
  <c r="J197"/>
  <c r="I197"/>
  <c r="H197"/>
  <c r="H196"/>
  <c r="I196" s="1"/>
  <c r="J195"/>
  <c r="K195" s="1"/>
  <c r="H195"/>
  <c r="K193"/>
  <c r="J193"/>
  <c r="I193"/>
  <c r="H193"/>
  <c r="H192"/>
  <c r="I192" s="1"/>
  <c r="J191"/>
  <c r="K191" s="1"/>
  <c r="H191"/>
  <c r="I191" s="1"/>
  <c r="K189"/>
  <c r="J189"/>
  <c r="I189"/>
  <c r="H189"/>
  <c r="H188"/>
  <c r="I188" s="1"/>
  <c r="J187"/>
  <c r="K187" s="1"/>
  <c r="K185"/>
  <c r="J185"/>
  <c r="I185"/>
  <c r="H185"/>
  <c r="H184"/>
  <c r="I184" s="1"/>
  <c r="J183"/>
  <c r="K183" s="1"/>
  <c r="K181"/>
  <c r="J181"/>
  <c r="I181"/>
  <c r="H181"/>
  <c r="H180"/>
  <c r="I180" s="1"/>
  <c r="J179"/>
  <c r="K179" s="1"/>
  <c r="H179"/>
  <c r="K177"/>
  <c r="J177"/>
  <c r="I177"/>
  <c r="H177"/>
  <c r="H176"/>
  <c r="I176" s="1"/>
  <c r="J175"/>
  <c r="K175" s="1"/>
  <c r="H175"/>
  <c r="I175" s="1"/>
  <c r="K173"/>
  <c r="J173"/>
  <c r="I173"/>
  <c r="H173"/>
  <c r="H172"/>
  <c r="I172" s="1"/>
  <c r="J171"/>
  <c r="P170" s="1"/>
  <c r="H171"/>
  <c r="O170" s="1"/>
  <c r="K169"/>
  <c r="J169"/>
  <c r="I169"/>
  <c r="H169"/>
  <c r="H168"/>
  <c r="I168" s="1"/>
  <c r="J167"/>
  <c r="P166" s="1"/>
  <c r="H167"/>
  <c r="I167" s="1"/>
  <c r="P254" l="1"/>
  <c r="O206"/>
  <c r="O190"/>
  <c r="P206"/>
  <c r="I183"/>
  <c r="P234"/>
  <c r="P250"/>
  <c r="I179"/>
  <c r="O178"/>
  <c r="I202"/>
  <c r="O202"/>
  <c r="O210"/>
  <c r="I218"/>
  <c r="O218"/>
  <c r="P230"/>
  <c r="I234"/>
  <c r="O234"/>
  <c r="I242"/>
  <c r="O242"/>
  <c r="P246"/>
  <c r="I250"/>
  <c r="O250"/>
  <c r="I195"/>
  <c r="O194"/>
  <c r="I226"/>
  <c r="O226"/>
  <c r="I258"/>
  <c r="O258"/>
  <c r="O174"/>
  <c r="O166"/>
  <c r="P178"/>
  <c r="K167"/>
  <c r="I171"/>
  <c r="K171"/>
  <c r="P174"/>
  <c r="P186"/>
  <c r="P190"/>
  <c r="P194"/>
  <c r="I214"/>
  <c r="K214"/>
  <c r="P226"/>
  <c r="O254"/>
  <c r="K254"/>
  <c r="K258"/>
  <c r="O246"/>
  <c r="K246"/>
  <c r="K250"/>
  <c r="O238"/>
  <c r="K238"/>
  <c r="K242"/>
  <c r="I187"/>
  <c r="O230"/>
  <c r="K230"/>
  <c r="K234"/>
  <c r="K226"/>
  <c r="O222"/>
  <c r="K222"/>
  <c r="K218"/>
  <c r="K210"/>
  <c r="O198"/>
  <c r="K198"/>
  <c r="K202"/>
  <c r="P182"/>
  <c r="J162"/>
  <c r="H162"/>
  <c r="J158"/>
  <c r="H158"/>
  <c r="K165" l="1"/>
  <c r="J165"/>
  <c r="I165"/>
  <c r="H165"/>
  <c r="K164"/>
  <c r="H164"/>
  <c r="I164" s="1"/>
  <c r="P162"/>
  <c r="K162"/>
  <c r="I162"/>
  <c r="O162"/>
  <c r="K161"/>
  <c r="J161"/>
  <c r="I161"/>
  <c r="H161"/>
  <c r="J160"/>
  <c r="K160" s="1"/>
  <c r="H160"/>
  <c r="I160" s="1"/>
  <c r="P158"/>
  <c r="K158"/>
  <c r="I158"/>
  <c r="O158"/>
  <c r="K61"/>
  <c r="I61"/>
  <c r="K65"/>
  <c r="I65"/>
  <c r="K69"/>
  <c r="I69"/>
  <c r="K73"/>
  <c r="I73"/>
  <c r="K77"/>
  <c r="I77"/>
  <c r="K81"/>
  <c r="I81"/>
  <c r="K85"/>
  <c r="I85"/>
  <c r="K89"/>
  <c r="I89"/>
  <c r="K93"/>
  <c r="I93"/>
  <c r="K97"/>
  <c r="I97"/>
  <c r="K101"/>
  <c r="I101"/>
  <c r="I105"/>
  <c r="K105"/>
  <c r="K109"/>
  <c r="I109"/>
  <c r="K113"/>
  <c r="I113"/>
  <c r="K117"/>
  <c r="I117"/>
  <c r="K121"/>
  <c r="I121"/>
  <c r="K125"/>
  <c r="I125"/>
  <c r="K129"/>
  <c r="I129"/>
  <c r="K133"/>
  <c r="I133"/>
  <c r="K137"/>
  <c r="I137"/>
  <c r="K141"/>
  <c r="I141"/>
  <c r="K145"/>
  <c r="I145"/>
  <c r="K149"/>
  <c r="I149"/>
  <c r="K153"/>
  <c r="I153"/>
  <c r="K157"/>
  <c r="I157"/>
  <c r="J156"/>
  <c r="J152"/>
  <c r="J148"/>
  <c r="K148" s="1"/>
  <c r="K152"/>
  <c r="J157"/>
  <c r="H157"/>
  <c r="K156"/>
  <c r="H156"/>
  <c r="I156" s="1"/>
  <c r="J154"/>
  <c r="P154" s="1"/>
  <c r="H154"/>
  <c r="O154" s="1"/>
  <c r="J153"/>
  <c r="H153"/>
  <c r="H152"/>
  <c r="I152" s="1"/>
  <c r="J150"/>
  <c r="P150" s="1"/>
  <c r="H150"/>
  <c r="O150" s="1"/>
  <c r="P146"/>
  <c r="J149"/>
  <c r="H149"/>
  <c r="H148"/>
  <c r="I148" s="1"/>
  <c r="O146"/>
  <c r="P142"/>
  <c r="J144"/>
  <c r="K144" s="1"/>
  <c r="J145"/>
  <c r="H145"/>
  <c r="H144"/>
  <c r="I144" s="1"/>
  <c r="O142"/>
  <c r="K154" l="1"/>
  <c r="I154"/>
  <c r="I150"/>
  <c r="K150"/>
  <c r="O62"/>
  <c r="P62"/>
  <c r="J65" l="1"/>
  <c r="J52" l="1"/>
  <c r="H52"/>
  <c r="M262" l="1"/>
  <c r="N262"/>
  <c r="M274"/>
  <c r="M270"/>
  <c r="N266"/>
  <c r="N270"/>
  <c r="N274"/>
  <c r="M142"/>
  <c r="M266"/>
  <c r="N142"/>
  <c r="N170"/>
  <c r="N58"/>
  <c r="N218"/>
  <c r="N202"/>
  <c r="N198"/>
  <c r="N194"/>
  <c r="N178"/>
  <c r="N166"/>
  <c r="N214"/>
  <c r="N210"/>
  <c r="N190"/>
  <c r="N186"/>
  <c r="N174"/>
  <c r="N242"/>
  <c r="N182"/>
  <c r="N254"/>
  <c r="N258"/>
  <c r="N246"/>
  <c r="N250"/>
  <c r="N238"/>
  <c r="N230"/>
  <c r="N234"/>
  <c r="N226"/>
  <c r="N222"/>
  <c r="N206"/>
  <c r="M58"/>
  <c r="M206"/>
  <c r="M190"/>
  <c r="M186"/>
  <c r="M182"/>
  <c r="M174"/>
  <c r="M166"/>
  <c r="M170"/>
  <c r="M194"/>
  <c r="M178"/>
  <c r="M254"/>
  <c r="M246"/>
  <c r="M250"/>
  <c r="M238"/>
  <c r="M242"/>
  <c r="M222"/>
  <c r="M210"/>
  <c r="M198"/>
  <c r="M258"/>
  <c r="M230"/>
  <c r="M234"/>
  <c r="M226"/>
  <c r="M218"/>
  <c r="M214"/>
  <c r="M202"/>
  <c r="M146"/>
  <c r="M162"/>
  <c r="M154"/>
  <c r="M158"/>
  <c r="M150"/>
  <c r="N158"/>
  <c r="N154"/>
  <c r="N162"/>
  <c r="N150"/>
  <c r="N146"/>
  <c r="N62"/>
  <c r="M62"/>
  <c r="CD50" i="13"/>
  <c r="H71" i="14" l="1"/>
  <c r="J71"/>
  <c r="P70" s="1"/>
  <c r="H72"/>
  <c r="I72" s="1"/>
  <c r="J72"/>
  <c r="K72" s="1"/>
  <c r="H73"/>
  <c r="J73"/>
  <c r="N70" l="1"/>
  <c r="M70"/>
  <c r="K71"/>
  <c r="I71"/>
  <c r="J141"/>
  <c r="H141"/>
  <c r="J139"/>
  <c r="H139"/>
  <c r="I139" s="1"/>
  <c r="J138"/>
  <c r="H138"/>
  <c r="J137"/>
  <c r="H137"/>
  <c r="J135"/>
  <c r="H135"/>
  <c r="I135" s="1"/>
  <c r="J134"/>
  <c r="H134"/>
  <c r="J133"/>
  <c r="H133"/>
  <c r="J131"/>
  <c r="H131"/>
  <c r="I131" s="1"/>
  <c r="J130"/>
  <c r="H130"/>
  <c r="J129"/>
  <c r="H129"/>
  <c r="J127"/>
  <c r="P126" s="1"/>
  <c r="H127"/>
  <c r="J125"/>
  <c r="H125"/>
  <c r="J123"/>
  <c r="H123"/>
  <c r="J121"/>
  <c r="H121"/>
  <c r="J120"/>
  <c r="K120" s="1"/>
  <c r="H120"/>
  <c r="I120" s="1"/>
  <c r="J119"/>
  <c r="K119" s="1"/>
  <c r="H119"/>
  <c r="I119" s="1"/>
  <c r="J118"/>
  <c r="H118"/>
  <c r="J117"/>
  <c r="H117"/>
  <c r="J116"/>
  <c r="K116" s="1"/>
  <c r="H116"/>
  <c r="I116" s="1"/>
  <c r="J115"/>
  <c r="K115" s="1"/>
  <c r="H115"/>
  <c r="I115" s="1"/>
  <c r="J114"/>
  <c r="P114" s="1"/>
  <c r="H114"/>
  <c r="O114" s="1"/>
  <c r="J113"/>
  <c r="H113"/>
  <c r="J112"/>
  <c r="K112" s="1"/>
  <c r="H112"/>
  <c r="I112" s="1"/>
  <c r="J111"/>
  <c r="H111"/>
  <c r="J109"/>
  <c r="H109"/>
  <c r="J108"/>
  <c r="K108" s="1"/>
  <c r="H108"/>
  <c r="I108" s="1"/>
  <c r="J107"/>
  <c r="P106" s="1"/>
  <c r="H107"/>
  <c r="O106" s="1"/>
  <c r="J105"/>
  <c r="H105"/>
  <c r="J104"/>
  <c r="K104" s="1"/>
  <c r="H104"/>
  <c r="I104" s="1"/>
  <c r="J103"/>
  <c r="H103"/>
  <c r="J102"/>
  <c r="H102"/>
  <c r="J101"/>
  <c r="H101"/>
  <c r="J100"/>
  <c r="K100" s="1"/>
  <c r="H100"/>
  <c r="I100" s="1"/>
  <c r="J99"/>
  <c r="H99"/>
  <c r="J98"/>
  <c r="P98" s="1"/>
  <c r="H98"/>
  <c r="J97"/>
  <c r="H97"/>
  <c r="J96"/>
  <c r="K96" s="1"/>
  <c r="H96"/>
  <c r="I96" s="1"/>
  <c r="J95"/>
  <c r="H95"/>
  <c r="J94"/>
  <c r="P94" s="1"/>
  <c r="H94"/>
  <c r="J93"/>
  <c r="H93"/>
  <c r="J92"/>
  <c r="K92" s="1"/>
  <c r="H92"/>
  <c r="I92" s="1"/>
  <c r="J91"/>
  <c r="K91" s="1"/>
  <c r="H91"/>
  <c r="I91" s="1"/>
  <c r="J90"/>
  <c r="P90" s="1"/>
  <c r="H90"/>
  <c r="O90" s="1"/>
  <c r="J89"/>
  <c r="H89"/>
  <c r="J88"/>
  <c r="K88" s="1"/>
  <c r="H88"/>
  <c r="I88" s="1"/>
  <c r="J86"/>
  <c r="H86"/>
  <c r="J85"/>
  <c r="H85"/>
  <c r="J84"/>
  <c r="K84" s="1"/>
  <c r="H84"/>
  <c r="I84" s="1"/>
  <c r="J82"/>
  <c r="H82"/>
  <c r="J81"/>
  <c r="H81"/>
  <c r="J80"/>
  <c r="K80" s="1"/>
  <c r="H80"/>
  <c r="I80" s="1"/>
  <c r="J79"/>
  <c r="P78" s="1"/>
  <c r="H79"/>
  <c r="J77"/>
  <c r="H77"/>
  <c r="J76"/>
  <c r="K76" s="1"/>
  <c r="H76"/>
  <c r="I76" s="1"/>
  <c r="J75"/>
  <c r="P74" s="1"/>
  <c r="H75"/>
  <c r="O74" s="1"/>
  <c r="J69"/>
  <c r="H69"/>
  <c r="J68"/>
  <c r="K68" s="1"/>
  <c r="H68"/>
  <c r="I68" s="1"/>
  <c r="J67"/>
  <c r="P66" s="1"/>
  <c r="H67"/>
  <c r="O66" s="1"/>
  <c r="H65"/>
  <c r="J64"/>
  <c r="K64" s="1"/>
  <c r="H64"/>
  <c r="I64" s="1"/>
  <c r="J61"/>
  <c r="H61"/>
  <c r="J60"/>
  <c r="K60" s="1"/>
  <c r="H60"/>
  <c r="I60" s="1"/>
  <c r="CE33" i="13"/>
  <c r="CG33"/>
  <c r="CE34"/>
  <c r="CE35"/>
  <c r="CG35"/>
  <c r="CF50"/>
  <c r="CG50"/>
  <c r="CD53"/>
  <c r="CE53"/>
  <c r="BG50" s="1"/>
  <c r="CF53"/>
  <c r="BH50" s="1"/>
  <c r="BI50" s="1"/>
  <c r="CG53"/>
  <c r="BJ50" s="1"/>
  <c r="CD54"/>
  <c r="CF54"/>
  <c r="CD57"/>
  <c r="BF54" s="1"/>
  <c r="CE57"/>
  <c r="BG54" s="1"/>
  <c r="CF57"/>
  <c r="BH54" s="1"/>
  <c r="BI54" s="1"/>
  <c r="CG57"/>
  <c r="BJ54" s="1"/>
  <c r="CD58"/>
  <c r="CF58"/>
  <c r="CG58"/>
  <c r="CD59"/>
  <c r="CE59"/>
  <c r="CF59"/>
  <c r="CG59"/>
  <c r="CD61"/>
  <c r="CE61"/>
  <c r="CF61"/>
  <c r="CG61"/>
  <c r="CD62"/>
  <c r="CF62"/>
  <c r="CD63"/>
  <c r="CE63"/>
  <c r="CF63"/>
  <c r="CG63"/>
  <c r="CD65"/>
  <c r="CE65"/>
  <c r="CF65"/>
  <c r="CG65"/>
  <c r="CD66"/>
  <c r="CF66"/>
  <c r="CG66"/>
  <c r="CD67"/>
  <c r="CE67"/>
  <c r="CF67"/>
  <c r="CG67"/>
  <c r="CD69"/>
  <c r="CE69"/>
  <c r="CF69"/>
  <c r="CG69"/>
  <c r="CD70"/>
  <c r="CF70"/>
  <c r="CD71"/>
  <c r="CE71"/>
  <c r="CF71"/>
  <c r="CG71"/>
  <c r="CD73"/>
  <c r="CE73"/>
  <c r="CF73"/>
  <c r="CG73"/>
  <c r="CD74"/>
  <c r="CF74"/>
  <c r="CG74"/>
  <c r="CD76"/>
  <c r="CE76"/>
  <c r="CF76"/>
  <c r="CG76"/>
  <c r="CD77"/>
  <c r="CE77"/>
  <c r="CF77"/>
  <c r="CG77"/>
  <c r="CD78"/>
  <c r="CF78"/>
  <c r="CD80"/>
  <c r="CE80"/>
  <c r="CF80"/>
  <c r="CG80"/>
  <c r="CD81"/>
  <c r="CE81"/>
  <c r="CF81"/>
  <c r="CG81"/>
  <c r="CD82"/>
  <c r="CF82"/>
  <c r="CG82"/>
  <c r="CD83"/>
  <c r="CE83"/>
  <c r="CF83"/>
  <c r="CG83"/>
  <c r="CD84"/>
  <c r="CE84"/>
  <c r="CF84"/>
  <c r="CG84"/>
  <c r="CD85"/>
  <c r="CE85"/>
  <c r="CF85"/>
  <c r="CG85"/>
  <c r="CD86"/>
  <c r="CF86"/>
  <c r="CD87"/>
  <c r="CE87"/>
  <c r="CF87"/>
  <c r="CG87"/>
  <c r="CD88"/>
  <c r="CE88"/>
  <c r="CF88"/>
  <c r="CG88"/>
  <c r="CD89"/>
  <c r="CE89"/>
  <c r="CF89"/>
  <c r="CG89"/>
  <c r="CD90"/>
  <c r="CE90"/>
  <c r="CF90"/>
  <c r="CG90"/>
  <c r="CD91"/>
  <c r="CE91"/>
  <c r="CF91"/>
  <c r="CG91"/>
  <c r="CD92"/>
  <c r="CE92"/>
  <c r="CF92"/>
  <c r="CG92"/>
  <c r="CD93"/>
  <c r="CE93"/>
  <c r="CF93"/>
  <c r="CG93"/>
  <c r="CD94"/>
  <c r="CF94"/>
  <c r="CD95"/>
  <c r="CE95"/>
  <c r="CF95"/>
  <c r="CG95"/>
  <c r="CD97"/>
  <c r="CE97"/>
  <c r="CF97"/>
  <c r="CG97"/>
  <c r="CD98"/>
  <c r="CF98"/>
  <c r="CG98"/>
  <c r="CD99"/>
  <c r="CE99"/>
  <c r="CF99"/>
  <c r="CG99"/>
  <c r="CD101"/>
  <c r="CE101"/>
  <c r="CF101"/>
  <c r="CG101"/>
  <c r="CD102"/>
  <c r="CF102"/>
  <c r="CD103"/>
  <c r="CE103"/>
  <c r="CF103"/>
  <c r="CG103"/>
  <c r="CD105"/>
  <c r="CE105"/>
  <c r="CF105"/>
  <c r="CG105"/>
  <c r="CD106"/>
  <c r="CF106"/>
  <c r="CG106"/>
  <c r="CD107"/>
  <c r="CE107"/>
  <c r="CF107"/>
  <c r="CG107"/>
  <c r="CD108"/>
  <c r="CE108"/>
  <c r="CF108"/>
  <c r="CG108"/>
  <c r="CD109"/>
  <c r="CE109"/>
  <c r="CF109"/>
  <c r="CG109"/>
  <c r="CD110"/>
  <c r="CF110"/>
  <c r="CD111"/>
  <c r="CE111"/>
  <c r="CF111"/>
  <c r="CG111"/>
  <c r="CD112"/>
  <c r="CE112"/>
  <c r="CF112"/>
  <c r="CG112"/>
  <c r="CD113"/>
  <c r="CE113"/>
  <c r="CF113"/>
  <c r="CG113"/>
  <c r="CD115"/>
  <c r="CE115"/>
  <c r="CF115"/>
  <c r="CG115"/>
  <c r="CD117"/>
  <c r="CE117"/>
  <c r="CF117"/>
  <c r="CG117"/>
  <c r="CD119"/>
  <c r="CE119"/>
  <c r="CF119"/>
  <c r="CG119"/>
  <c r="CD121"/>
  <c r="CE121"/>
  <c r="CF121"/>
  <c r="CG121"/>
  <c r="CD123"/>
  <c r="CE123"/>
  <c r="CF123"/>
  <c r="CG123"/>
  <c r="CD124"/>
  <c r="CE124"/>
  <c r="CF124"/>
  <c r="CG124"/>
  <c r="CD125"/>
  <c r="CE125"/>
  <c r="CF125"/>
  <c r="CG125"/>
  <c r="CD127"/>
  <c r="CE127"/>
  <c r="CF127"/>
  <c r="CG127"/>
  <c r="CD128"/>
  <c r="CE128"/>
  <c r="CF128"/>
  <c r="CG128"/>
  <c r="CD129"/>
  <c r="CE129"/>
  <c r="CF129"/>
  <c r="CG129"/>
  <c r="CD131"/>
  <c r="CE131"/>
  <c r="CF131"/>
  <c r="CG131"/>
  <c r="CD132"/>
  <c r="CE132"/>
  <c r="CF132"/>
  <c r="CG132"/>
  <c r="CD133"/>
  <c r="CE133"/>
  <c r="CF133"/>
  <c r="CG133"/>
  <c r="CE554" l="1"/>
  <c r="CE542"/>
  <c r="CE534"/>
  <c r="CE530"/>
  <c r="CE522"/>
  <c r="CE526"/>
  <c r="CE550"/>
  <c r="CE546"/>
  <c r="CE538"/>
  <c r="CG530"/>
  <c r="CG522"/>
  <c r="CG526"/>
  <c r="BG114"/>
  <c r="CE506"/>
  <c r="CE474"/>
  <c r="CE514"/>
  <c r="CE498"/>
  <c r="CE482"/>
  <c r="CE490"/>
  <c r="BE114"/>
  <c r="CE502"/>
  <c r="CE486"/>
  <c r="CE510"/>
  <c r="CE478"/>
  <c r="CE518"/>
  <c r="CE494"/>
  <c r="CE466"/>
  <c r="CE458"/>
  <c r="CE450"/>
  <c r="CE442"/>
  <c r="CE434"/>
  <c r="CE418"/>
  <c r="CE410"/>
  <c r="CE426"/>
  <c r="CE402"/>
  <c r="CE462"/>
  <c r="CE454"/>
  <c r="CE422"/>
  <c r="CE470"/>
  <c r="CE446"/>
  <c r="CE414"/>
  <c r="CE438"/>
  <c r="CE430"/>
  <c r="CE406"/>
  <c r="CG54"/>
  <c r="CG258"/>
  <c r="CG266"/>
  <c r="CE262"/>
  <c r="CE254"/>
  <c r="CE258"/>
  <c r="CE266"/>
  <c r="CE226"/>
  <c r="CE250"/>
  <c r="CE242"/>
  <c r="CE234"/>
  <c r="CE218"/>
  <c r="CE210"/>
  <c r="CE202"/>
  <c r="CE194"/>
  <c r="CE186"/>
  <c r="CE178"/>
  <c r="CE162"/>
  <c r="CE170"/>
  <c r="CE154"/>
  <c r="CE146"/>
  <c r="CE246"/>
  <c r="CE222"/>
  <c r="CE214"/>
  <c r="CE238"/>
  <c r="CE230"/>
  <c r="CE206"/>
  <c r="CE198"/>
  <c r="CE190"/>
  <c r="CE182"/>
  <c r="CE174"/>
  <c r="CE158"/>
  <c r="CE142"/>
  <c r="CE166"/>
  <c r="CE150"/>
  <c r="CE50"/>
  <c r="CE134"/>
  <c r="CE54"/>
  <c r="CE138"/>
  <c r="O98" i="14"/>
  <c r="M98"/>
  <c r="M102"/>
  <c r="M110"/>
  <c r="M118"/>
  <c r="I123"/>
  <c r="O122"/>
  <c r="M122"/>
  <c r="I127"/>
  <c r="O126"/>
  <c r="I130"/>
  <c r="O130"/>
  <c r="I134"/>
  <c r="O134"/>
  <c r="I138"/>
  <c r="M138"/>
  <c r="O138"/>
  <c r="P102"/>
  <c r="N102"/>
  <c r="P110"/>
  <c r="N110"/>
  <c r="P118"/>
  <c r="N118"/>
  <c r="P122"/>
  <c r="N122"/>
  <c r="K130"/>
  <c r="N130"/>
  <c r="P130"/>
  <c r="K134"/>
  <c r="N134"/>
  <c r="P134"/>
  <c r="K138"/>
  <c r="N138"/>
  <c r="P138"/>
  <c r="BJ62" i="13"/>
  <c r="BH62"/>
  <c r="M66" i="14"/>
  <c r="I75"/>
  <c r="M74"/>
  <c r="M78"/>
  <c r="O82"/>
  <c r="M82"/>
  <c r="O86"/>
  <c r="M86"/>
  <c r="M90"/>
  <c r="I94"/>
  <c r="M94"/>
  <c r="I98"/>
  <c r="I102"/>
  <c r="M106"/>
  <c r="I114"/>
  <c r="M114"/>
  <c r="I118"/>
  <c r="BG62" i="13"/>
  <c r="BE50"/>
  <c r="BF50" s="1"/>
  <c r="K67" i="14"/>
  <c r="N66"/>
  <c r="K75"/>
  <c r="N74"/>
  <c r="N78"/>
  <c r="P82"/>
  <c r="N82"/>
  <c r="P86"/>
  <c r="N86"/>
  <c r="N90"/>
  <c r="N94"/>
  <c r="N98"/>
  <c r="N106"/>
  <c r="N114"/>
  <c r="I79"/>
  <c r="I95"/>
  <c r="I99"/>
  <c r="I103"/>
  <c r="I111"/>
  <c r="K79"/>
  <c r="K95"/>
  <c r="K99"/>
  <c r="K103"/>
  <c r="I67"/>
  <c r="I86"/>
  <c r="I90"/>
  <c r="I107"/>
  <c r="K107"/>
  <c r="CG86" i="13"/>
  <c r="BH58"/>
  <c r="BI58" s="1"/>
  <c r="N126" i="14"/>
  <c r="M126"/>
  <c r="CE106" i="13"/>
  <c r="CG110"/>
  <c r="CE110"/>
  <c r="CE102"/>
  <c r="BG86"/>
  <c r="BG118"/>
  <c r="CG102"/>
  <c r="BG98"/>
  <c r="CE98"/>
  <c r="BG94"/>
  <c r="CG94"/>
  <c r="BG82"/>
  <c r="CE82"/>
  <c r="CE74"/>
  <c r="BG70"/>
  <c r="CG70"/>
  <c r="CE58"/>
  <c r="BG130"/>
  <c r="BG126"/>
  <c r="BG122"/>
  <c r="BG110"/>
  <c r="BG102"/>
  <c r="BG90"/>
  <c r="BF114"/>
  <c r="BF110"/>
  <c r="BE98"/>
  <c r="BF98" s="1"/>
  <c r="BE90"/>
  <c r="BF90" s="1"/>
  <c r="BG78"/>
  <c r="CG78"/>
  <c r="BE74"/>
  <c r="BF74" s="1"/>
  <c r="BG66"/>
  <c r="CE66"/>
  <c r="CG62"/>
  <c r="BJ110"/>
  <c r="BG106"/>
  <c r="BG74"/>
  <c r="BG58"/>
  <c r="BE130"/>
  <c r="BF130" s="1"/>
  <c r="BE122"/>
  <c r="BF122" s="1"/>
  <c r="BJ106"/>
  <c r="BH102"/>
  <c r="BI102" s="1"/>
  <c r="BF94"/>
  <c r="BF86"/>
  <c r="BH82"/>
  <c r="BI82" s="1"/>
  <c r="BJ78"/>
  <c r="BJ74"/>
  <c r="BJ70"/>
  <c r="BJ66"/>
  <c r="BI62"/>
  <c r="BF62"/>
  <c r="BE58"/>
  <c r="BF58" s="1"/>
  <c r="BH130"/>
  <c r="BI130" s="1"/>
  <c r="BJ126"/>
  <c r="BH122"/>
  <c r="BI122" s="1"/>
  <c r="BF102"/>
  <c r="BJ98"/>
  <c r="BE82"/>
  <c r="BF82" s="1"/>
  <c r="BJ130"/>
  <c r="BH126"/>
  <c r="BI126" s="1"/>
  <c r="BE126"/>
  <c r="BF126" s="1"/>
  <c r="BJ122"/>
  <c r="BH118"/>
  <c r="BI118" s="1"/>
  <c r="BE118"/>
  <c r="BF118" s="1"/>
  <c r="BJ114"/>
  <c r="BE106"/>
  <c r="BF106" s="1"/>
  <c r="BJ102"/>
  <c r="BJ94"/>
  <c r="BJ90"/>
  <c r="BJ86"/>
  <c r="BJ82"/>
  <c r="BF78"/>
  <c r="BF70"/>
  <c r="BJ58"/>
  <c r="I82" i="14"/>
  <c r="K82"/>
  <c r="K86"/>
  <c r="K90"/>
  <c r="K94"/>
  <c r="K98"/>
  <c r="K102"/>
  <c r="M130"/>
  <c r="M134"/>
  <c r="K111"/>
  <c r="K114"/>
  <c r="K118"/>
  <c r="K123"/>
  <c r="K127"/>
  <c r="K131"/>
  <c r="K135"/>
  <c r="K139"/>
  <c r="BH70" i="13"/>
  <c r="BI70" s="1"/>
  <c r="BE66"/>
  <c r="BF66" s="1"/>
  <c r="BJ118"/>
  <c r="BH114"/>
  <c r="BI114" s="1"/>
  <c r="BH110"/>
  <c r="BI110" s="1"/>
  <c r="BH98"/>
  <c r="BI98" s="1"/>
  <c r="BH94"/>
  <c r="BI94" s="1"/>
  <c r="BH90"/>
  <c r="BI90" s="1"/>
  <c r="BH78"/>
  <c r="BI78" s="1"/>
  <c r="BH74"/>
  <c r="BI74" s="1"/>
  <c r="BH106"/>
  <c r="BI106" s="1"/>
  <c r="BH86"/>
  <c r="BI86" s="1"/>
  <c r="BH66"/>
  <c r="BI66" s="1"/>
  <c r="CE94"/>
  <c r="CE86"/>
  <c r="CE78"/>
  <c r="CE70"/>
  <c r="CE62"/>
  <c r="AG21" i="11"/>
  <c r="AG18"/>
  <c r="X17" i="8" l="1"/>
  <c r="X14"/>
</calcChain>
</file>

<file path=xl/comments1.xml><?xml version="1.0" encoding="utf-8"?>
<comments xmlns="http://schemas.openxmlformats.org/spreadsheetml/2006/main">
  <authors>
    <author>T-HT</author>
    <author>rduras</author>
    <author>-dmin78</author>
    <author>Boris Ceković</author>
  </authors>
  <commentList>
    <comment ref="P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ima Internet uslugu od 10Mb u polje PPPoE Client Text  potrebno je upisati MAX2 </t>
        </r>
      </text>
    </comment>
    <comment ref="P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1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1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ima Internet uslugu od 20Mb, u polje PPPoE Client Text  potrebno je upisati MAX3 </t>
        </r>
      </text>
    </comment>
    <comment ref="P1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1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1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1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1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1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10Mb koristi i IPTV  u polje PPoE Client Text  potrebno je upisati MAXTV2 </t>
        </r>
      </text>
    </comment>
    <comment ref="P1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1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1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20Mb koristi i IPTV  u polje PPoE Client Text  potrebno je upisati MAXTV3 </t>
        </r>
      </text>
    </comment>
    <comment ref="P2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2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10Mb koristi i IPTV  u polje PPoE Client Text  potrebno je upisati MAXTV2 </t>
        </r>
      </text>
    </comment>
    <comment ref="P2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20Mb koristi i IPTV  u polje PPoE Client Text  potrebno je upisati MAXTV3 </t>
        </r>
      </text>
    </comment>
    <comment ref="P3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3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3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3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3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3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3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uz Internet uslugu od 10Mb ima i voice, u polje PPPoE Client Text  potrebno je upisati MAX2 </t>
        </r>
      </text>
    </comment>
    <comment ref="P3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3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3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3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3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uz Internet uslugu od 20Mb ima i voice, u polje PPPoE Client Text  potrebno je upisati MAX3</t>
        </r>
      </text>
    </comment>
    <comment ref="P4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4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4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4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4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4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4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uz Internet uslugu od 10Mb ima i voice, u polje PPPoE Client Text  potrebno je upisati MAX2 </t>
        </r>
      </text>
    </comment>
    <comment ref="P4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4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4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uz Internet uslugu od 20Mb ima i voice, u polje PPPoE Client Text  potrebno je upisati MAX3</t>
        </r>
      </text>
    </comment>
    <comment ref="P5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5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5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uz Internet uslugu od 10Mb ima i voice, u polje PPPoE Client Text  potrebno je upisati MAX2 </t>
        </r>
      </text>
    </comment>
    <comment ref="P5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5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5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6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6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uz Internet uslugu od 20Mb ima i voice, u polje PPPoE Client Text  potrebno je upisati MAX3</t>
        </r>
      </text>
    </comment>
    <comment ref="P6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6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6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6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6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6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6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6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7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7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7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7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10Mb koristi i IPTV  u polje PPoE Client Text  potrebno je upisati MAXTV2 </t>
        </r>
      </text>
    </comment>
    <comment ref="P7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7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7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7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7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7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7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7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7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7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7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7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7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7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20Mb koristi i IPTV  u polje PPoE Client Text  potrebno je upisati MAXTV3 </t>
        </r>
      </text>
    </comment>
    <comment ref="P7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7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7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7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7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7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7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7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7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7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7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7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7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7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8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8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8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8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8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8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8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8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8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8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8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8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8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8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10Mb koristi i IPTV  u polje PPoE Client Text  potrebno je upisati MAXTV2 </t>
        </r>
      </text>
    </comment>
    <comment ref="P8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8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8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8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8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8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8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8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8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8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8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8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8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8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20Mb koristi i IPTV  u polje PPoE Client Text  potrebno je upisati MAXTV3 </t>
        </r>
      </text>
    </comment>
    <comment ref="P8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8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8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8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8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8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8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9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9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9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9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9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9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9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9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9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9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9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9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9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9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9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9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9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10Mb koristi i IPTV  u polje PPoE Client Text  potrebno je upisati MAXTV2 </t>
        </r>
      </text>
    </comment>
    <comment ref="P9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9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9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9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9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9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9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9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9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9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20Mb koristi i IPTV  u polje PPoE Client Text  potrebno je upisati MAXTV3 </t>
        </r>
      </text>
    </comment>
    <comment ref="P9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9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9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0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0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0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10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10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0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0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10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0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0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0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10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10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0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0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0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0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10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10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0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0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10Mb koristi i IPTV  u polje PPoE Client Text  potrebno je upisati MAXTV2 </t>
        </r>
      </text>
    </comment>
    <comment ref="P10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0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0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0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10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10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0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0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0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0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11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11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1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1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20Mb koristi i IPTV  u polje PPoE Client Text  potrebno je upisati MAXTV3 </t>
        </r>
      </text>
    </comment>
    <comment ref="P11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1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1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1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11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11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1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1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1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1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1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1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1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1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1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1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1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1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1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1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1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1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1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1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1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1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1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1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2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2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2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2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12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12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2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2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2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2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2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2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2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2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12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12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2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2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2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2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2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2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2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2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12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12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2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2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2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2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2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2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2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3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3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3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3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3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3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3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13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13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3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3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3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3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ima Internet uslugu od 10Mb u polje PPPoE Client Text  potrebno je upisati MAX2 </t>
        </r>
      </text>
    </comment>
    <comment ref="P13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3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3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3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3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3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ima Internet uslugu od 20Mb, u polje PPPoE Client Text  potrebno je upisati MAX3 </t>
        </r>
      </text>
    </comment>
    <comment ref="P13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3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3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3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3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3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3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3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3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3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3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4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4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4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4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4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4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4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4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4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4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4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4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4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4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4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4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4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4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4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uz Internet uslugu od 10Mb ima i voice, u polje PPPoE Client Text  potrebno je upisati MAX2</t>
        </r>
      </text>
    </comment>
    <comment ref="P14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14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14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4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4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4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4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4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4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4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uz Internet uslugu od 20Mb ima i voice, u polje PPPoE Client Text  potrebno je upisati MAX3</t>
        </r>
      </text>
    </comment>
    <comment ref="P15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15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15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5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5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5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5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5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5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5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uz Internet uslugu od 10Mb ima i voice, u polje PPPoE Client Text  potrebno je upisati MAX2 </t>
        </r>
      </text>
    </comment>
    <comment ref="P15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5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5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5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5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5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5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5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5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uz Internet uslugu od 20Mb ima i voice, u polje PPPoE Client Text  potrebno je upisati MAX3</t>
        </r>
      </text>
    </comment>
    <comment ref="P15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5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5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5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5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5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5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5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5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5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5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6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16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16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6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6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6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6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6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6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6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6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6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6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16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16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6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6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6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6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6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6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6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6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6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6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6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6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6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6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7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7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7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7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7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7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7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7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7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7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7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7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7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7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7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7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7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uz Internet uslugu od 10Mb ima i voice, u polje PPPoE Client Text  potrebno je upisati MAX2 </t>
        </r>
      </text>
    </comment>
    <comment ref="P17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7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7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7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7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7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7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17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17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7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7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7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7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uz Internet uslugu od 20Mb ima i voice, u polje PPPoE Client Text  potrebno je upisati MAX3</t>
        </r>
      </text>
    </comment>
    <comment ref="P18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8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8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8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8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8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8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18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18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8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8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8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8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8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8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8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18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18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8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8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8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8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8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8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8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8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8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8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18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18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8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9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9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9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9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9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9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9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9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9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19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19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9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9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9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9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9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9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9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9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9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9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19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19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9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19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9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9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19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19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19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19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0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0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0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0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0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0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0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0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0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0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0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0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0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0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0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0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0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0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0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0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0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0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0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0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0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0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0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0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0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0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0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0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0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0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0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1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1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1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1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1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1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1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1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1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1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1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1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1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1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1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1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1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1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1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1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1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1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1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1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1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1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1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1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1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1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1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1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1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1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1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2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2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2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2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2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2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2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2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2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2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2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2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2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2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2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2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2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2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2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2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2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2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2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2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2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2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2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2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2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2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2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2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2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2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2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23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3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3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3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3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3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3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3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3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3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23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3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3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3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3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3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3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3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3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3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23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3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3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3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3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3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3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3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3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3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23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3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3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4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4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4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4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4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4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4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10Mb koristi i IPTV  u polje PPoE Client Text  potrebno je upisati MAXTV2 </t>
        </r>
      </text>
    </comment>
    <comment ref="P24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4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4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4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4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4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4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4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4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4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20Mb koristi i IPTV  u polje PPoE Client Text  potrebno je upisati MAXTV3 </t>
        </r>
      </text>
    </comment>
    <comment ref="P24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4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4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4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4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4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4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4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4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4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24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4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4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4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4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4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5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5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5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5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25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5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5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5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5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5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5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5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5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5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10Mb koristi i IPTV  u polje PPoE Client Text  potrebno je upisati MAXTV2 </t>
        </r>
      </text>
    </comment>
    <comment ref="P25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5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5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5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5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5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5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5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5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5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20Mb koristi i IPTV  u polje PPoE Client Text  potrebno je upisati MAXTV3 </t>
        </r>
      </text>
    </comment>
    <comment ref="P25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5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5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5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5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5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D25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Profil nije kreiran na produkciji</t>
        </r>
      </text>
    </comment>
    <comment ref="O25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5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5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5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26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6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6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6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6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6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6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6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6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6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26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6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6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6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6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6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6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6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6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6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10Mb koristi i IPTV  u polje PPoE Client Text  potrebno je upisati MAXTV2 </t>
        </r>
      </text>
    </comment>
    <comment ref="P26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6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6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6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6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6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6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6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6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6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20Mb koristi i IPTV  u polje PPoE Client Text  potrebno je upisati MAXTV3 </t>
        </r>
      </text>
    </comment>
    <comment ref="P26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6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6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7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7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7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7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7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7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7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27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7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7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7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7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7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7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7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7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7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27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7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7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7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7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7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D27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Profil nije kreiran na produkciji</t>
        </r>
      </text>
    </comment>
    <comment ref="O27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7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7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7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27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7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7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7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7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7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8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8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8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8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28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8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8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8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8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8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8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8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8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8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28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8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8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8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8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8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8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8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8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8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28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8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8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8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8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8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8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8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8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8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29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9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9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9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9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9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9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9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9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9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29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9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9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9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9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9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9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9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9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9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10Mb koristi i IPTV  u polje PPoE Client Text  potrebno je upisati MAXTV2 </t>
        </r>
      </text>
    </comment>
    <comment ref="P29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9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9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29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9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9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29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29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9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9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20Mb koristi i IPTV  u polje PPoE Client Text  potrebno je upisati MAXTV3 </t>
        </r>
      </text>
    </comment>
    <comment ref="P29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29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29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0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0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0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30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30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0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0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0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0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0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0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0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0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30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30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0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0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0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0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0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0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0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0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30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30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0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0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0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0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0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0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0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0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31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31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1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1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1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1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1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1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1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1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31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31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1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1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31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1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1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1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1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1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31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31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1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1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10Mb koristi i IPTV  u polje PPoE Client Text  potrebno je upisati MAXTV2 </t>
        </r>
      </text>
    </comment>
    <comment ref="P31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1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1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1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1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1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31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31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1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1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20Mb koristi i IPTV  u polje PPoE Client Text  potrebno je upisati MAXTV3 </t>
        </r>
      </text>
    </comment>
    <comment ref="P32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2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2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2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2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2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2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2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2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2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2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2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2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2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2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2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2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2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2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2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2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2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2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2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2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2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2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2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2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2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3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3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3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3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3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3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3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3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3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3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3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3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33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33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3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3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3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33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33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3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3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3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3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33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33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3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3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3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33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33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3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3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3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3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34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34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4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4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4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34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34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4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4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4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4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34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34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4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4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4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34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34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4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4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4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4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34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34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4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4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34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4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4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4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34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34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4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4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4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4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35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35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5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5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35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5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5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5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35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35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5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5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5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5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35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35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5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5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35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5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5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5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35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35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5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5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5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5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35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35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5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5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35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5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5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6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36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36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6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6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6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6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36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36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6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6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36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6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6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6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36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36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6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6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6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6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36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36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6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6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36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6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6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6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36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36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6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6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6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6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37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37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7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7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10Mb koristi i IPTV  u polje PPoE Client Text  potrebno je upisati MAXTV2 </t>
        </r>
      </text>
    </comment>
    <comment ref="P37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7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7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7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37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37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7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7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7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7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37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37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7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7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20Mb koristi i IPTV  u polje PPoE Client Text  potrebno je upisati MAXTV3 </t>
        </r>
      </text>
    </comment>
    <comment ref="P37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7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7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7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37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37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7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7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7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7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37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37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7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7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37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7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7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8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8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8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8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8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8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38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38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8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8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10Mb koristi i IPTV  u polje PPoE Client Text  potrebno je upisati MAXTV2 </t>
        </r>
      </text>
    </comment>
    <comment ref="P38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8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8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8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8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8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8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8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8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38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38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8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8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10Mb koristi i IPTV  u polje PPoE Client Text  potrebno je upisati MAXTV2 </t>
        </r>
      </text>
    </comment>
    <comment ref="P38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8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8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8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8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8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8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8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8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9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9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9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9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39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39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9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9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9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9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9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9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9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9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39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39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9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9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9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9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39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39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9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9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9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39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39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9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39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9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9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39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39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39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39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0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40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40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0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0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0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0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40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40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0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0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0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40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40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0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0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0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0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40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40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0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0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0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40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40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0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0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0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0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40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40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0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0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0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40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40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0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1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1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1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41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41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1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1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1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41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41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1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1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1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1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41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41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1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1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1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41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41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1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1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1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1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41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41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1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1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uz Internet uslugu od 10Mb ima i voice, u polje PPPoE Client Text  potrebno je upisati MAX2 </t>
        </r>
      </text>
    </comment>
    <comment ref="P41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41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41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1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1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1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1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42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42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2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2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uz Internet uslugu od 10Mb ima i voice, u polje PPPoE Client Text  potrebno je upisati MAX2 </t>
        </r>
      </text>
    </comment>
    <comment ref="P42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42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42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2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2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2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2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42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42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2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2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uz Internet uslugu od 10Mb ima i voice, u polje PPPoE Client Text  potrebno je upisati MAX2 </t>
        </r>
      </text>
    </comment>
    <comment ref="P42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42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42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2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2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2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2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42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42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2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2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uz Internet uslugu od 20Mb ima i voice, u polje PPPoE Client Text  potrebno je upisati MAX3 </t>
        </r>
      </text>
    </comment>
    <comment ref="P42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42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42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2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2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2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2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42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42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2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2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uz Internet uslugu od 20Mb ima i voice, u polje PPPoE Client Text  potrebno je upisati MAX3 </t>
        </r>
      </text>
    </comment>
    <comment ref="P43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43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43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3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3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3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3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H432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-40% Internet
</t>
        </r>
      </text>
    </comment>
    <comment ref="I432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-40% Internet
</t>
        </r>
      </text>
    </comment>
    <comment ref="O43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43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3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3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uz Internet uslugu od 20Mb ima i voice, u polje PPPoE Client Text  potrebno je upisati MAX3 </t>
        </r>
      </text>
    </comment>
    <comment ref="P43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43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43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3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3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3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3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43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43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3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3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43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3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3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3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43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43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3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3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3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3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43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43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3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3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44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4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4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4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44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44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4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4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4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4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44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44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4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4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44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4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4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4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44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44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4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4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4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4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44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44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4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4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44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4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4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4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44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44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4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5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5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5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45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45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5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5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45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5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5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5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45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45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5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5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5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5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45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45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5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5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45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5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5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5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45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45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5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5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5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5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45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45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5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5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10Mb koristi i IPTV  u polje PPoE Client Text  potrebno je upisati MAXTV2 </t>
        </r>
      </text>
    </comment>
    <comment ref="P46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6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6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6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46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46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6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6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6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6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46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46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6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6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10Mb koristi i IPTV  u polje PPoE Client Text  potrebno je upisati MAXTV2 </t>
        </r>
      </text>
    </comment>
    <comment ref="P46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6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6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6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46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46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6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6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6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6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46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46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6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6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20Mb koristi i IPTV  u polje PPoE Client Text  potrebno je upisati MAXTV3 </t>
        </r>
      </text>
    </comment>
    <comment ref="P46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6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6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6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46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46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6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7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7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7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H471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I471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O47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47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7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7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20Mb koristi i IPTV  u polje PPoE Client Text  potrebno je upisati MAXTV3 </t>
        </r>
      </text>
    </comment>
    <comment ref="P47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7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7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7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47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47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7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7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7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7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H475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različito od Ericssona i Huawei zbog potrebe za veći BW za 2STB-a zbog mogućnosti istovremenog povlačenja dva kanala kod promijene kanala</t>
        </r>
      </text>
    </comment>
    <comment ref="I475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O47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47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7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7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47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7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7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7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47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47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7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7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7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7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H479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različito od Ericssona i Huawei zbog potrebe za veći BW za 2STB-a zbog mogućnosti istovremenog povlačenja dva kanala kod promijene kanala</t>
        </r>
      </text>
    </comment>
    <comment ref="I479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O47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47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7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7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10Mb koristi i IPTV  u polje PPoE Client Text  potrebno je upisati MAXTV2 </t>
        </r>
      </text>
    </comment>
    <comment ref="P48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8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8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8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48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48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8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8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8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8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H483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siemens 2STB
=10500 + 50%int + IMS</t>
        </r>
      </text>
    </comment>
    <comment ref="O48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48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8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8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20Mb koristi i IPTV  u polje PPoE Client Text  potrebno je upisati MAXTV3 </t>
        </r>
      </text>
    </comment>
    <comment ref="P48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8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8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8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48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48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8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8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8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8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H487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I487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O48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48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8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8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48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8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8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8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48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48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8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9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9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9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H491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I491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O49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49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9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9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10Mb koristi i IPTV  u polje PPoE Client Text  potrebno je upisati MAXTV2 </t>
        </r>
      </text>
    </comment>
    <comment ref="P49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9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9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9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49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49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9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9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9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9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49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49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9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9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20Mb koristi i IPTV  u polje PPoE Client Text  potrebno je upisati MAXTV3 </t>
        </r>
      </text>
    </comment>
    <comment ref="P49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9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9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9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49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49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9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49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9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9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49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49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49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49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0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0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0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0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0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0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0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0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0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0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0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0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0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0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0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0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0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0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0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0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0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0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0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0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0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0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0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0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0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0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0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0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0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0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0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ima Internet uslugu od 10Mb, u polje PPPoE Client Text  potrebno je upisati MAX2 </t>
        </r>
      </text>
    </comment>
    <comment ref="P51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1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1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1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1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1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1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ima Internet uslugu od 10Mb, u polje PPPoE Client Text  potrebno je upisati MAX2 </t>
        </r>
      </text>
    </comment>
    <comment ref="P51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1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1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1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1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1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1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ima Internet uslugu od 10Mb, u polje PPPoE Client Text  potrebno je upisati MAX2 </t>
        </r>
      </text>
    </comment>
    <comment ref="P51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1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1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1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1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1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1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ima Internet uslugu od 20Mb, u polje PPPoE Client Text  potrebno je upisati MAX3 </t>
        </r>
      </text>
    </comment>
    <comment ref="P51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1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1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1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1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1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1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ima Internet uslugu od 20Mb, u polje PPPoE Client Text  potrebno je upisati MAX3 </t>
        </r>
      </text>
    </comment>
    <comment ref="P51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1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1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1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1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1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1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ima Internet uslugu od 20Mb, u polje PPPoE Client Text  potrebno je upisati MAX3 </t>
        </r>
      </text>
    </comment>
    <comment ref="P52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2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2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2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2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2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2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52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2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2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2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2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2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2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2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2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2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52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2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2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2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2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2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2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2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2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2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52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2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2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2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2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2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3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3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3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3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53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3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3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3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3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3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3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3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3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3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53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3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3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3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3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3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3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3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3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3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53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3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3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3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3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3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3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3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3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3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10Mb koristi i IPTV  u polje PPoE Client Text  potrebno je upisati MAXTV2 </t>
        </r>
      </text>
    </comment>
    <comment ref="P54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4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4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4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4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4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4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4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4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4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10Mb koristi i IPTV  u polje PPoE Client Text  potrebno je upisati MAXTV2 </t>
        </r>
      </text>
    </comment>
    <comment ref="P54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4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4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4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4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4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4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4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4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4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20Mb koristi i IPTV  u polje PPoE Client Text  potrebno je upisati MAXTV3 </t>
        </r>
      </text>
    </comment>
    <comment ref="P54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4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4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4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4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4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4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4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4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4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20Mb koristi i IPTV  u polje PPoE Client Text  potrebno je upisati MAXTV3 </t>
        </r>
      </text>
    </comment>
    <comment ref="P54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4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4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5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5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5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H551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siemens 2STB
=10500 + 50%int</t>
        </r>
      </text>
    </comment>
    <comment ref="O55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5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5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5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55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5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5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5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5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5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H554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siemens 2STB
=10500 + 50%int</t>
        </r>
      </text>
    </comment>
    <comment ref="O55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5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5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5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10Mb koristi i IPTV  u polje PPoE Client Text  potrebno je upisati MAXTV2 </t>
        </r>
      </text>
    </comment>
    <comment ref="P55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5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5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5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5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5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H557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siemens 2STB
=10500 + 50%int</t>
        </r>
      </text>
    </comment>
    <comment ref="O55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5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5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5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20Mb koristi i IPTV  u polje PPoE Client Text  potrebno je upisati MAXTV3 </t>
        </r>
      </text>
    </comment>
    <comment ref="P55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5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5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5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5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5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6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6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6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6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56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6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6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6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6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6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6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6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6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6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10Mb koristi i IPTV  u polje PPoE Client Text  potrebno je upisati MAXTV2 </t>
        </r>
      </text>
    </comment>
    <comment ref="P56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6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6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6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6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6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6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6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6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6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20Mb koristi i IPTV  u polje PPoE Client Text  potrebno je upisati MAXTV3 </t>
        </r>
      </text>
    </comment>
    <comment ref="P56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6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6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6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6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6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6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6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6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6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7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7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7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7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7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7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7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7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7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7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7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7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7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7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7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7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7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7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7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7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7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7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7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7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7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7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7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7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7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7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8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8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8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8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8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8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8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8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8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8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ima Internet uslugu od 10Mb, u polje PPPoE Client Text  potrebno je upisati MAX2 </t>
        </r>
      </text>
    </comment>
    <comment ref="P58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8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8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8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8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8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8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ima Internet uslugu od 10Mb, u polje PPPoE Client Text  potrebno je upisati MAX2 </t>
        </r>
      </text>
    </comment>
    <comment ref="P58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8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8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8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8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8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8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ima Internet uslugu od 10Mb, u polje PPPoE Client Text  potrebno je upisati MAX2 </t>
        </r>
      </text>
    </comment>
    <comment ref="P58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8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8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8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8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8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8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ima Internet uslugu od 10Mb, u polje PPoE Client Text  potrebno je upisati MAX2 </t>
        </r>
      </text>
    </comment>
    <comment ref="P58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8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8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9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9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9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9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ima Internet uslugu od 20Mb, u polje PPPoE Client Text  potrebno je upisati MAX3 </t>
        </r>
      </text>
    </comment>
    <comment ref="P59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9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9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9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9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9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9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ima Internet uslugu od 20Mb, u polje PPPoE Client Text  potrebno je upisati MAX3 </t>
        </r>
      </text>
    </comment>
    <comment ref="P59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9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9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9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9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9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9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ima Internet uslugu od 20Mb, u polje PPPoE Client Text  potrebno je upisati MAX3 </t>
        </r>
      </text>
    </comment>
    <comment ref="P59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9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9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9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9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9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9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ima Internet uslugu od 20Mb, u polje PPPoE Client Text  potrebno je upisati MAX3 </t>
        </r>
      </text>
    </comment>
    <comment ref="P59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9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9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59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59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9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59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59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59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0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0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0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60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60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0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0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0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0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0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0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0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60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60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0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0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uz Internet uslugu od 10Mb ima i voice, u polje PPPoE Client Text  potrebno je upisati MAX2 </t>
        </r>
      </text>
    </comment>
    <comment ref="P60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0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0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0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0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0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60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60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0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0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uz Internet uslugu od 10Mb ima i voice, u polje PPPoE Client Text  potrebno je upisati MAX2 </t>
        </r>
      </text>
    </comment>
    <comment ref="P60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0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0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0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0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0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61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61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1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1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uz Internet uslugu od 20Mb ima i voice, u polje PPPoE Client Text  potrebno je upisati MAX3 </t>
        </r>
      </text>
    </comment>
    <comment ref="P61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1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1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1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1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1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61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61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1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1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Kada korisnik uz Internet uslugu od 20Mb ima i voice, u polje PPPoE Client Text  potrebno je upisati MAX3 </t>
        </r>
      </text>
    </comment>
    <comment ref="P61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1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1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1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1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1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61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61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1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1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1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1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1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61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61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1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1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1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1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1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62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62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2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2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62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2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2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2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2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2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62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62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2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2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62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62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2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2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62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62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2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2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62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62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2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2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62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62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2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2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62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62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2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2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E62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isti servis imamo i kod profila ht-i20-a, zato je b</t>
        </r>
      </text>
    </comment>
    <comment ref="O62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62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2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2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V62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isti servis imamo i kod profila ht-i20-a, zato je b</t>
        </r>
      </text>
    </comment>
    <comment ref="W62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isti servis imamo i kod profila ht-i20-a, zato je b</t>
        </r>
      </text>
    </comment>
    <comment ref="A630" authorId="2">
      <text>
        <r>
          <rPr>
            <b/>
            <sz val="9"/>
            <color indexed="81"/>
            <rFont val="Tahoma"/>
            <family val="2"/>
            <charset val="238"/>
          </rPr>
          <t>BC:</t>
        </r>
        <r>
          <rPr>
            <sz val="9"/>
            <color indexed="81"/>
            <rFont val="Tahoma"/>
            <family val="2"/>
            <charset val="238"/>
          </rPr>
          <t xml:space="preserve">
NA DOMENSKOM PRISTUPU H1 TELEKOM KORISTI VLAN 3978
Imena profila ostaju ista. </t>
        </r>
      </text>
    </comment>
    <comment ref="D630" authorId="3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H1 Telekom koristi vlanID 3978, pogledaj uputu</t>
        </r>
      </text>
    </comment>
    <comment ref="P63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3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3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D631" authorId="3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H1 Telekom koristi vlanID 3978, pogledaj uputu</t>
        </r>
      </text>
    </comment>
    <comment ref="P63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3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3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D632" authorId="3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H1 Telekom koristi vlanID 3978, pogledaj uputu</t>
        </r>
      </text>
    </comment>
    <comment ref="P63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3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3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D633" authorId="3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H1 Telekom koristi vlanID 3978, pogledaj uputu</t>
        </r>
      </text>
    </comment>
    <comment ref="P63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3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3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D634" authorId="3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H1 Telekom koristi vlanID 3978, pogledaj uputu</t>
        </r>
      </text>
    </comment>
    <comment ref="P63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3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3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D635" authorId="3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H1 Telekom koristi vlanID 3978, pogledaj uputu</t>
        </r>
      </text>
    </comment>
    <comment ref="P63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3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3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D636" authorId="3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H1 Telekom koristi vlanID 3978, pogledaj uputu</t>
        </r>
      </text>
    </comment>
    <comment ref="E63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isti servis imamo i kod profila ht-i20-a, zato je b</t>
        </r>
      </text>
    </comment>
    <comment ref="P63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3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3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V63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isti servis imamo i kod profila ht-i20-a, zato je b</t>
        </r>
      </text>
    </comment>
    <comment ref="W63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isti servis imamo i kod profila ht-i20-a, zato je b</t>
        </r>
      </text>
    </comment>
    <comment ref="A637" authorId="2">
      <text>
        <r>
          <rPr>
            <b/>
            <sz val="9"/>
            <color indexed="81"/>
            <rFont val="Tahoma"/>
            <family val="2"/>
            <charset val="238"/>
          </rPr>
          <t xml:space="preserve">BC:
</t>
        </r>
        <r>
          <rPr>
            <sz val="9"/>
            <color indexed="81"/>
            <rFont val="Tahoma"/>
            <family val="2"/>
            <charset val="238"/>
          </rPr>
          <t>NA DOMENSKOM PRISTUPU ISKON KORISTI VLAN 3979
Imena profila ostaju ista.</t>
        </r>
      </text>
    </comment>
    <comment ref="D637" authorId="3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Iskon koristi vlanID 3979, pogledaj uputu za Bitstream operatore sa svojim VLAN-om  za Internet uslugu (Ethernet pristup)</t>
        </r>
      </text>
    </comment>
    <comment ref="P63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3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3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D638" authorId="3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Iskon koristi vlanID 3979, pogledaj uputu za Bitstream operatore sa svojim VLAN-om  za Internet uslugu (Ethernet pristup)</t>
        </r>
      </text>
    </comment>
    <comment ref="P63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3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3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D639" authorId="3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Iskon koristi vlanID 3979, pogledaj uputu za Bitstream operatore sa svojim VLAN-om  za Internet uslugu (Ethernet pristup)</t>
        </r>
      </text>
    </comment>
    <comment ref="P63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3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3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D640" authorId="3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Iskon koristi vlanID 3979, pogledaj uputu za Bitstream operatore sa svojim VLAN-om  za Internet uslugu (Ethernet pristup)</t>
        </r>
      </text>
    </comment>
    <comment ref="E64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isti servis imamo i kod profila ht-i20-a, zato je b</t>
        </r>
      </text>
    </comment>
    <comment ref="P64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4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4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V64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isti servis imamo i kod profila ht-i20-a, zato je b</t>
        </r>
      </text>
    </comment>
    <comment ref="W64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isti servis imamo i kod profila ht-i20-a, zato je b</t>
        </r>
      </text>
    </comment>
    <comment ref="A641" authorId="2">
      <text>
        <r>
          <rPr>
            <b/>
            <sz val="9"/>
            <color indexed="81"/>
            <rFont val="Tahoma"/>
            <family val="2"/>
            <charset val="238"/>
          </rPr>
          <t>BC:</t>
        </r>
        <r>
          <rPr>
            <sz val="9"/>
            <color indexed="81"/>
            <rFont val="Tahoma"/>
            <family val="2"/>
            <charset val="238"/>
          </rPr>
          <t xml:space="preserve">
NA DOMENSKOM PRISTUPU OPTIMA KORISTI VLAN 3980
Imena profila ostaju ista.</t>
        </r>
      </text>
    </comment>
    <comment ref="D641" authorId="3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Optima koristi vlanID 3980, pogledaj uputu</t>
        </r>
      </text>
    </comment>
    <comment ref="P64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4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4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D642" authorId="3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Optima koristi vlanID 3980, pogledaj uputu</t>
        </r>
      </text>
    </comment>
    <comment ref="P64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4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4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D643" authorId="3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Optima koristi vlanID 3980, pogledaj uputu</t>
        </r>
      </text>
    </comment>
    <comment ref="P64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4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4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D644" authorId="3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Optima koristi vlanID 3980, pogledaj uputu</t>
        </r>
      </text>
    </comment>
    <comment ref="P64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4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4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D645" authorId="3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Optima koristi vlanID 3980, pogledaj uputu</t>
        </r>
      </text>
    </comment>
    <comment ref="P64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4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4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D646" authorId="3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Optima koristi vlanID 3980, pogledaj uputu</t>
        </r>
      </text>
    </comment>
    <comment ref="P64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4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4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D647" authorId="3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Optima koristi vlanID 3980, pogledaj uputu</t>
        </r>
      </text>
    </comment>
    <comment ref="E64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isti servis imamo i kod profila ht-i20-a, zato je b</t>
        </r>
      </text>
    </comment>
    <comment ref="P64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4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4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V64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isti servis imamo i kod profila ht-i20-a, zato je b</t>
        </r>
      </text>
    </comment>
    <comment ref="W64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isti servis imamo i kod profila ht-i20-a, zato je b</t>
        </r>
      </text>
    </comment>
    <comment ref="P65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5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5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5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5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5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5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5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5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5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5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5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5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5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5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5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5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5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5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5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5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5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5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5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5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5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5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66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66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6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6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66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6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6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6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6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6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6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6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6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66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66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6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6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66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6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6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6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6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6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6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6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6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66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66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6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6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Napomena 1 
U ovom slučaju kada se uz Internet uslugu od 4Mb koristi i IPTV  u polje PPoE Client Text  potrebno je upisati MAXTV1 </t>
        </r>
      </text>
    </comment>
    <comment ref="P66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6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6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7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7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7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7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7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7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67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67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7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7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7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7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7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67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67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7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7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7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7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7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7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7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67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67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7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7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7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7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7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7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7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68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68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8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8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8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8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8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8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8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68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68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8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8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8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68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68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8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8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8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8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68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68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8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8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8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8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8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68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68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8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8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8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8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69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69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9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9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9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9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9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69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69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9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9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9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9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69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69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9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9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9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9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9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69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69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9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9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9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9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69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69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69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9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69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69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69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69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70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70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70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70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70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70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70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70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70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70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70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70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70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70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70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70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70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70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70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70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70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70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706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70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70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707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70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70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708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70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70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709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71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R71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za Halo, Halo2 i Halo 3 se koriste isti ims profili (jedino je za Halo 3 napravljen posebni profil ht-t4-v384IMS-a) 
Zavisno o paketu stavlja se samo različiti broj mac adresa (parametar Number of clients)
- za Halo i Halo2 - Number of clients=2
- za Halo3 - Number of clients=3</t>
        </r>
      </text>
    </comment>
    <comment ref="S71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710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71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71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71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71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71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71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O71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Upisuje se 250 ili 4095 ovisno o domeni u kojoj se nalazi DSLAM.U tijeku je dogovor sa agregacijom da se koristi samo vlan 250 u svim domenama.</t>
        </r>
      </text>
    </comment>
    <comment ref="P71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71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71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71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71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71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P71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4095 je defaultna vrijednost i nije ju potrebno upisivati , sama se pojavi prilikom kreiranja CC-a</t>
        </r>
      </text>
    </comment>
    <comment ref="S71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  <comment ref="U715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Prilikom kreiranja CC-a sama se pojavi defaultna vrijednost i nije ju potrebno upisivati .</t>
        </r>
      </text>
    </comment>
  </commentList>
</comments>
</file>

<file path=xl/comments2.xml><?xml version="1.0" encoding="utf-8"?>
<comments xmlns="http://schemas.openxmlformats.org/spreadsheetml/2006/main">
  <authors>
    <author>Boris Ceković</author>
    <author>rduras</author>
    <author>T-HT</author>
    <author>-dmin78</author>
  </authors>
  <commentList>
    <comment ref="F12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16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27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33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46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52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63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69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81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87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102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110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127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135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150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158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172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178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193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200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230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236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252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261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275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283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300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308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324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328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333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339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345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351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357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363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369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375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382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390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398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406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414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422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429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435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442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450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457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463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471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480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486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494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503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511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693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699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I702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-50%interneta</t>
        </r>
      </text>
    </comment>
    <comment ref="J702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-50%interneta</t>
        </r>
      </text>
    </comment>
    <comment ref="F705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I705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-50%interneta</t>
        </r>
      </text>
    </comment>
    <comment ref="J705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-50%interneta</t>
        </r>
      </text>
    </comment>
    <comment ref="F711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I714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-30%interneta</t>
        </r>
      </text>
    </comment>
    <comment ref="J714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-30%interneta</t>
        </r>
      </text>
    </comment>
    <comment ref="F717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I717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-30%interneta</t>
        </r>
      </text>
    </comment>
    <comment ref="J717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-30%interneta</t>
        </r>
      </text>
    </comment>
    <comment ref="I720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-40% Internet
</t>
        </r>
      </text>
    </comment>
    <comment ref="J720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-40% Internet
</t>
        </r>
      </text>
    </comment>
    <comment ref="F723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I723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-40% Internet
</t>
        </r>
      </text>
    </comment>
    <comment ref="J723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-40% Internet
</t>
        </r>
      </text>
    </comment>
    <comment ref="D726" authorId="2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ne koristi se u APPV2 lancu, Implementiran u UU i aktivator, kreirao Plačković 14.12.2012</t>
        </r>
      </text>
    </comment>
    <comment ref="F755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763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I766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J766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I770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J770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F771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779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I782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J782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I786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J786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F790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I790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J790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I794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-50%interneta</t>
        </r>
      </text>
    </comment>
    <comment ref="J794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-50%interneta</t>
        </r>
      </text>
    </comment>
    <comment ref="F798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I798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-50%interneta</t>
        </r>
      </text>
    </comment>
    <comment ref="J798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-50%interneta</t>
        </r>
      </text>
    </comment>
    <comment ref="I802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J802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I806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J806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I810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J810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F811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I814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</t>
        </r>
      </text>
    </comment>
    <comment ref="J814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</t>
        </r>
      </text>
    </comment>
    <comment ref="F818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I818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</t>
        </r>
      </text>
    </comment>
    <comment ref="J818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</t>
        </r>
      </text>
    </comment>
    <comment ref="F834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I836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-256k od IMS FR profila
- IMS FR rađen prema FRv1 profilu (oko -35%interneta)</t>
        </r>
      </text>
    </comment>
    <comment ref="J836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-256k od IMS FR profila
- IMS FR rađen prema FRv1 profilu (oko -35%interneta)</t>
        </r>
      </text>
    </comment>
    <comment ref="F838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I838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-256k od IMS FR profila
- IMS FR rađen prema FRv1 profilu (oko -35%interneta)</t>
        </r>
      </text>
    </comment>
    <comment ref="J838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-256k od IMS FR profila
- IMS FR rađen prema FRv1 profilu (oko -35%interneta)</t>
        </r>
      </text>
    </comment>
    <comment ref="I840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-50%interneta</t>
        </r>
      </text>
    </comment>
    <comment ref="J840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-50%interneta</t>
        </r>
      </text>
    </comment>
    <comment ref="F842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I842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-50%interneta</t>
        </r>
      </text>
    </comment>
    <comment ref="J842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-50%interneta</t>
        </r>
      </text>
    </comment>
    <comment ref="F846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I848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-30%interneta</t>
        </r>
      </text>
    </comment>
    <comment ref="J848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-30%interneta</t>
        </r>
      </text>
    </comment>
    <comment ref="F850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I850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-30%interneta</t>
        </r>
      </text>
    </comment>
    <comment ref="J850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-30%interneta</t>
        </r>
      </text>
    </comment>
    <comment ref="I852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-256k od IMS FR profila
-40% interneta</t>
        </r>
      </text>
    </comment>
    <comment ref="J852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-256k od IMS FR profila
-40% interneta</t>
        </r>
      </text>
    </comment>
    <comment ref="F854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I854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-256k od IMS FR profila
-40% interneta</t>
        </r>
      </text>
    </comment>
    <comment ref="J854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-256k od IMS FR profila
-40% interneta</t>
        </r>
      </text>
    </comment>
    <comment ref="F877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I880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-256k od IMS FR profila
- IMS FR rađen prema FRv1 profilu (oko -35%interneta)</t>
        </r>
      </text>
    </comment>
    <comment ref="J880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-256k od IMS FR profila
- IMS FR rađen prema FRv1 profilu (oko -35%interneta)</t>
        </r>
      </text>
    </comment>
    <comment ref="F883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I883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-256k od IMS FR profila
- IMS FR rađen prema FRv1 profilu (oko -35%interneta)</t>
        </r>
      </text>
    </comment>
    <comment ref="J883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-256k od IMS FR profila
- IMS FR rađen prema FRv1 profilu (oko -35%interneta)</t>
        </r>
      </text>
    </comment>
    <comment ref="F889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I892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-256k od IMS FR profila
-50% internet</t>
        </r>
      </text>
    </comment>
    <comment ref="J892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-256k od IMS FR profila
-50% internet</t>
        </r>
      </text>
    </comment>
    <comment ref="F895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I895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-256k od IMS FR profila
-50% internet</t>
        </r>
      </text>
    </comment>
    <comment ref="J895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-256k od IMS FR profila
-50% internet</t>
        </r>
      </text>
    </comment>
    <comment ref="I898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-256k od IMS FR profila
-50% internet</t>
        </r>
      </text>
    </comment>
    <comment ref="J898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-256k od IMS FR profila
-50% internet</t>
        </r>
      </text>
    </comment>
    <comment ref="I901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-256k od IMS FR profila
-50% internet</t>
        </r>
      </text>
    </comment>
    <comment ref="J901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-256k od IMS FR profila
-50% internet</t>
        </r>
      </text>
    </comment>
    <comment ref="I904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-256k od IMS FR profila
-50% internet</t>
        </r>
      </text>
    </comment>
    <comment ref="J904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-256k od IMS FR profila
-50% internet</t>
        </r>
      </text>
    </comment>
    <comment ref="F905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I907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</t>
        </r>
      </text>
    </comment>
    <comment ref="J907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</t>
        </r>
      </text>
    </comment>
    <comment ref="I910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</t>
        </r>
      </text>
    </comment>
    <comment ref="J910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</t>
        </r>
      </text>
    </comment>
    <comment ref="F911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I913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-256k od IMS FR profila
-50% internet</t>
        </r>
      </text>
    </comment>
    <comment ref="J913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-256k od IMS FR profila
-50% internet</t>
        </r>
      </text>
    </comment>
    <comment ref="I916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-256k od IMS FR profila
-50% internet</t>
        </r>
      </text>
    </comment>
    <comment ref="J916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-256k od IMS FR profila
-50% internet</t>
        </r>
      </text>
    </comment>
    <comment ref="I919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-256k od IMS FR profila
-50% internet</t>
        </r>
      </text>
    </comment>
    <comment ref="J919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-256k od IMS FR profila
-50% internet</t>
        </r>
      </text>
    </comment>
    <comment ref="F920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I922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</t>
        </r>
      </text>
    </comment>
    <comment ref="J922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</t>
        </r>
      </text>
    </comment>
    <comment ref="I925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</t>
        </r>
      </text>
    </comment>
    <comment ref="J925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</t>
        </r>
      </text>
    </comment>
    <comment ref="F926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I928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</t>
        </r>
      </text>
    </comment>
    <comment ref="J928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</t>
        </r>
      </text>
    </comment>
    <comment ref="F943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947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951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955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959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963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967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971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976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982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988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994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Text_MAX2)</t>
        </r>
      </text>
    </comment>
    <comment ref="F1000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F1006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servis sa Remote ID-em (uključen Intermedia Agent Text_MAX3)</t>
        </r>
      </text>
    </comment>
    <comment ref="A1028" authorId="0">
      <text>
        <r>
          <rPr>
            <b/>
            <sz val="9"/>
            <color indexed="81"/>
            <rFont val="Tahoma"/>
            <family val="2"/>
            <charset val="238"/>
          </rPr>
          <t>BC:</t>
        </r>
        <r>
          <rPr>
            <sz val="9"/>
            <color indexed="81"/>
            <rFont val="Tahoma"/>
            <family val="2"/>
            <charset val="238"/>
          </rPr>
          <t xml:space="preserve">
Od 01.02.2014. ovaj profil se ne koristi za ukopčanja u Regiji 1 </t>
        </r>
      </text>
    </comment>
    <comment ref="E1028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Ovaj je "b"jer već postoji isti servis conf. sa drugačijim brzinama</t>
        </r>
      </text>
    </comment>
    <comment ref="A1030" authorId="0">
      <text>
        <r>
          <rPr>
            <b/>
            <sz val="9"/>
            <color indexed="81"/>
            <rFont val="Tahoma"/>
            <family val="2"/>
            <charset val="238"/>
          </rPr>
          <t>BC:</t>
        </r>
        <r>
          <rPr>
            <sz val="9"/>
            <color indexed="81"/>
            <rFont val="Tahoma"/>
            <family val="2"/>
            <charset val="238"/>
          </rPr>
          <t xml:space="preserve">
Od 01.02.2014. ovaj profil se ne koristi za ukopčanja u Regiji 1 </t>
        </r>
      </text>
    </comment>
    <comment ref="A1034" authorId="0">
      <text>
        <r>
          <rPr>
            <b/>
            <sz val="9"/>
            <color indexed="81"/>
            <rFont val="Tahoma"/>
            <family val="2"/>
            <charset val="238"/>
          </rPr>
          <t>BC:</t>
        </r>
        <r>
          <rPr>
            <sz val="9"/>
            <color indexed="81"/>
            <rFont val="Tahoma"/>
            <family val="2"/>
            <charset val="238"/>
          </rPr>
          <t xml:space="preserve">
Od 01.02.2014. ovaj profil se ne koristi za ukopčanja u Regiji 1 </t>
        </r>
      </text>
    </comment>
    <comment ref="D1058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Amis zatražio povećanje mac adresa sa 8 na 16, pa se mijenjalo i ime profila, stari profil je bio "ami-i10-v512m8-n256-a"</t>
        </r>
      </text>
    </comment>
    <comment ref="A1064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profil sa našim Internet vlan-om 300
Od 01.02.2014. ovi profili se ne koriste za ukopčanja u Regiji 1 </t>
        </r>
      </text>
    </comment>
    <comment ref="A1066" authorId="0">
      <text>
        <r>
          <rPr>
            <b/>
            <sz val="9"/>
            <color indexed="81"/>
            <rFont val="Tahoma"/>
            <family val="2"/>
            <charset val="238"/>
          </rPr>
          <t>BC:</t>
        </r>
        <r>
          <rPr>
            <sz val="9"/>
            <color indexed="81"/>
            <rFont val="Tahoma"/>
            <family val="2"/>
            <charset val="238"/>
          </rPr>
          <t xml:space="preserve">
Od 01.02.2014. novi domenski profili se koriste samo za ukopčanja u Regiji 1 (ZG, BJ, CK, KC, KR, SK, VZ i KA)
(Karlovački DSLAM-ovi koji su spojeni na switch-eve CKA-95, CKA95-2, CTU-95)</t>
        </r>
      </text>
    </comment>
    <comment ref="E1066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Ovaj je "b"jer već postoji isti servis conf. sa drugačijim brzinama</t>
        </r>
      </text>
    </comment>
    <comment ref="A1068" authorId="0">
      <text>
        <r>
          <rPr>
            <b/>
            <sz val="9"/>
            <color indexed="81"/>
            <rFont val="Tahoma"/>
            <family val="2"/>
            <charset val="238"/>
          </rPr>
          <t>BC:</t>
        </r>
        <r>
          <rPr>
            <sz val="9"/>
            <color indexed="81"/>
            <rFont val="Tahoma"/>
            <family val="2"/>
            <charset val="238"/>
          </rPr>
          <t xml:space="preserve">
Od 01.02.2014. novi domenski profili se koriste samo za ukopčanja u Regiji 1 (ZG, BJ, CK, KC, KR, SK, VZ i KA)
(Karlovački DSLAM-ovi koji su spojeni na switch-eve CKA-95, CKA95-2, CTU-95)</t>
        </r>
      </text>
    </comment>
    <comment ref="A1072" authorId="0">
      <text>
        <r>
          <rPr>
            <b/>
            <sz val="9"/>
            <color indexed="81"/>
            <rFont val="Tahoma"/>
            <family val="2"/>
            <charset val="238"/>
          </rPr>
          <t>BC:</t>
        </r>
        <r>
          <rPr>
            <sz val="9"/>
            <color indexed="81"/>
            <rFont val="Tahoma"/>
            <family val="2"/>
            <charset val="238"/>
          </rPr>
          <t xml:space="preserve">
Od 01.02.2014. novi domenski profili se koriste samo za ukopčanja u Regiji 1 (ZG, BJ, CK, KC, KR, SK, VZ i KA)
(Karlovački DSLAM-ovi koji su spojeni na switch-eve CKA-95, CKA95-2, CTU-95)</t>
        </r>
      </text>
    </comment>
    <comment ref="A1102" authorId="0">
      <text>
        <r>
          <rPr>
            <b/>
            <sz val="9"/>
            <color indexed="81"/>
            <rFont val="Tahoma"/>
            <family val="2"/>
            <charset val="238"/>
          </rPr>
          <t>BC:</t>
        </r>
        <r>
          <rPr>
            <sz val="9"/>
            <color indexed="81"/>
            <rFont val="Tahoma"/>
            <family val="2"/>
            <charset val="238"/>
          </rPr>
          <t xml:space="preserve">
Od 01.02.2014. novi domenski profili se koriste samo za ukopčanja u Regiji 1 (ZG, BJ, CK, KC, KR, SK, VZ i KA)
(Karlovački DSLAM-ovi koji su spojeni na switch-eve CKA-95, CKA95-2, CTU-95)</t>
        </r>
      </text>
    </comment>
    <comment ref="A1110" authorId="0">
      <text>
        <r>
          <rPr>
            <b/>
            <sz val="9"/>
            <color indexed="81"/>
            <rFont val="Tahoma"/>
            <family val="2"/>
            <charset val="238"/>
          </rPr>
          <t>BC:</t>
        </r>
        <r>
          <rPr>
            <sz val="9"/>
            <color indexed="81"/>
            <rFont val="Tahoma"/>
            <family val="2"/>
            <charset val="238"/>
          </rPr>
          <t xml:space="preserve">
Od 01.02.2014. novi domenski profili se koriste samo za ukopčanja u Regiji 1 (ZG, BJ, CK, KC, KR, SK, VZ i KA)
(Karlovački DSLAM-ovi koji su spojeni na switch-eve CKA-95, CKA95-2, CTU-95)</t>
        </r>
      </text>
    </comment>
    <comment ref="A1142" authorId="0">
      <text>
        <r>
          <rPr>
            <b/>
            <sz val="9"/>
            <color indexed="81"/>
            <rFont val="Tahoma"/>
            <family val="2"/>
            <charset val="238"/>
          </rPr>
          <t>BC:</t>
        </r>
        <r>
          <rPr>
            <sz val="9"/>
            <color indexed="81"/>
            <rFont val="Tahoma"/>
            <family val="2"/>
            <charset val="238"/>
          </rPr>
          <t xml:space="preserve">
Od 01.02.2014. novi domenski profili se koriste samo za ukopčanja u Regiji 1 (ZG, BJ, CK, KC, KR, SK, VZ i KA)
(Karlovački DSLAM-ovi koji su spojeni na switch-eve CKA-95, CKA95-2, CTU-95)</t>
        </r>
      </text>
    </comment>
    <comment ref="A1150" authorId="0">
      <text>
        <r>
          <rPr>
            <b/>
            <sz val="9"/>
            <color indexed="81"/>
            <rFont val="Tahoma"/>
            <family val="2"/>
            <charset val="238"/>
          </rPr>
          <t>BC:</t>
        </r>
        <r>
          <rPr>
            <sz val="9"/>
            <color indexed="81"/>
            <rFont val="Tahoma"/>
            <family val="2"/>
            <charset val="238"/>
          </rPr>
          <t xml:space="preserve">
Od 01.02.2014. novi domenski profili se koriste samo za ukopčanja u Regiji 1 (ZG, BJ, CK, KC, KR, SK, VZ i KA)
(Karlovački DSLAM-ovi koji su spojeni na switch-eve CKA-95, CKA95-2, CTU-95)</t>
        </r>
      </text>
    </comment>
    <comment ref="A1182" authorId="0">
      <text>
        <r>
          <rPr>
            <b/>
            <sz val="9"/>
            <color indexed="81"/>
            <rFont val="Tahoma"/>
            <family val="2"/>
            <charset val="238"/>
          </rPr>
          <t>BC:</t>
        </r>
        <r>
          <rPr>
            <sz val="9"/>
            <color indexed="81"/>
            <rFont val="Tahoma"/>
            <family val="2"/>
            <charset val="238"/>
          </rPr>
          <t xml:space="preserve">
Od 01.02.2014. novi domenski profili se koriste samo za ukopčanja u Regiji 1 (ZG, BJ, CK, KC, KR, SK, VZ i KA)
(Karlovački DSLAM-ovi koji su spojeni na switch-eve CKA-95, CKA95-2, CTU-95)</t>
        </r>
      </text>
    </comment>
    <comment ref="A1206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Od 01.02.2014. novi domenski profili se koriste samo za ukopčanja u Regiji 1 (ZG, BJ, CK, KC, KR, SK, VZ i KA)
(Karlovački DSLAM-ovi koji su spojeni na switch-eve CKA-95, CKA95-2, CTU-95)</t>
        </r>
      </text>
    </comment>
    <comment ref="K1206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208" authorId="3">
      <text>
        <r>
          <rPr>
            <sz val="9"/>
            <color indexed="81"/>
            <rFont val="Tahoma"/>
            <family val="2"/>
            <charset val="238"/>
          </rPr>
          <t xml:space="preserve">
BC:
Novi H1 profili za domenski pristup (Internet VLAN 3978)</t>
        </r>
      </text>
    </comment>
    <comment ref="D1208" authorId="3">
      <text>
        <r>
          <rPr>
            <b/>
            <sz val="9"/>
            <color indexed="81"/>
            <rFont val="Tahoma"/>
            <family val="2"/>
            <charset val="238"/>
          </rPr>
          <t>bc:</t>
        </r>
        <r>
          <rPr>
            <sz val="9"/>
            <color indexed="81"/>
            <rFont val="Tahoma"/>
            <family val="2"/>
            <charset val="238"/>
          </rPr>
          <t xml:space="preserve">
H1 VLAN 3978 (0/33), pogledaj uputu za Bitstream operatore sa svojim VLAN-om  za Internet uslugu (Ethernet pristup)</t>
        </r>
      </text>
    </comment>
    <comment ref="D1209" authorId="3">
      <text>
        <r>
          <rPr>
            <b/>
            <sz val="9"/>
            <color indexed="81"/>
            <rFont val="Tahoma"/>
            <family val="2"/>
            <charset val="238"/>
          </rPr>
          <t>bc:</t>
        </r>
        <r>
          <rPr>
            <sz val="9"/>
            <color indexed="81"/>
            <rFont val="Tahoma"/>
            <family val="2"/>
            <charset val="238"/>
          </rPr>
          <t xml:space="preserve">
H1 VLAN 3978 (0/33), pogledaj uputu za Bitstream operatore sa svojim VLAN-om  za Internet uslugu (Ethernet pristup)</t>
        </r>
      </text>
    </comment>
    <comment ref="D1210" authorId="3">
      <text>
        <r>
          <rPr>
            <b/>
            <sz val="9"/>
            <color indexed="81"/>
            <rFont val="Tahoma"/>
            <family val="2"/>
            <charset val="238"/>
          </rPr>
          <t>bc:</t>
        </r>
        <r>
          <rPr>
            <sz val="9"/>
            <color indexed="81"/>
            <rFont val="Tahoma"/>
            <family val="2"/>
            <charset val="238"/>
          </rPr>
          <t xml:space="preserve">
H1 VLAN 3978 (0/33), pogledaj uputu za Bitstream operatore sa svojim VLAN-om  za Internet uslugu (Ethernet pristup)
</t>
        </r>
      </text>
    </comment>
    <comment ref="D1211" authorId="3">
      <text>
        <r>
          <rPr>
            <b/>
            <sz val="9"/>
            <color indexed="81"/>
            <rFont val="Tahoma"/>
            <family val="2"/>
            <charset val="238"/>
          </rPr>
          <t>bc:</t>
        </r>
        <r>
          <rPr>
            <sz val="9"/>
            <color indexed="81"/>
            <rFont val="Tahoma"/>
            <family val="2"/>
            <charset val="238"/>
          </rPr>
          <t xml:space="preserve">
H1 VLAN 3978 (0/33), pogledaj uputu za Bitstream operatore sa svojim VLAN-om  za Internet uslugu (Ethernet pristup)</t>
        </r>
      </text>
    </comment>
    <comment ref="D1212" authorId="3">
      <text>
        <r>
          <rPr>
            <b/>
            <sz val="9"/>
            <color indexed="81"/>
            <rFont val="Tahoma"/>
            <family val="2"/>
            <charset val="238"/>
          </rPr>
          <t>bc:</t>
        </r>
        <r>
          <rPr>
            <sz val="9"/>
            <color indexed="81"/>
            <rFont val="Tahoma"/>
            <family val="2"/>
            <charset val="238"/>
          </rPr>
          <t xml:space="preserve">
H1 VLAN 3978 (0/33), pogledaj uputu za Bitstream operatore sa svojim VLAN-om  za Internet uslugu (Ethernet pristup)</t>
        </r>
      </text>
    </comment>
    <comment ref="D1213" authorId="3">
      <text>
        <r>
          <rPr>
            <b/>
            <sz val="9"/>
            <color indexed="81"/>
            <rFont val="Tahoma"/>
            <family val="2"/>
            <charset val="238"/>
          </rPr>
          <t xml:space="preserve">bc:
</t>
        </r>
        <r>
          <rPr>
            <sz val="9"/>
            <color indexed="81"/>
            <rFont val="Tahoma"/>
            <family val="2"/>
            <charset val="238"/>
          </rPr>
          <t>H1 VLAN 3978 (0/33), pogledaj uputu za Bitstream operatore sa svojim VLAN-om  za Internet uslugu (Ethernet pristup)</t>
        </r>
      </text>
    </comment>
    <comment ref="D1214" authorId="3">
      <text>
        <r>
          <rPr>
            <b/>
            <sz val="9"/>
            <color indexed="81"/>
            <rFont val="Tahoma"/>
            <family val="2"/>
            <charset val="238"/>
          </rPr>
          <t>bc:</t>
        </r>
        <r>
          <rPr>
            <sz val="9"/>
            <color indexed="81"/>
            <rFont val="Tahoma"/>
            <family val="2"/>
            <charset val="238"/>
          </rPr>
          <t xml:space="preserve">
H1 VLAN 3978 (0/33), pogledaj uputu za Bitstream operatore sa svojim VLAN-om  za Internet uslugu (Ethernet pristup)</t>
        </r>
      </text>
    </comment>
    <comment ref="A1218" authorId="3">
      <text>
        <r>
          <rPr>
            <sz val="9"/>
            <color indexed="81"/>
            <rFont val="Tahoma"/>
            <family val="2"/>
            <charset val="238"/>
          </rPr>
          <t xml:space="preserve">BC:
Novi H1 profili za domenski pristup (Internet VLAN 3978)
</t>
        </r>
      </text>
    </comment>
    <comment ref="A1242" authorId="3">
      <text>
        <r>
          <rPr>
            <sz val="9"/>
            <color indexed="81"/>
            <rFont val="Tahoma"/>
            <family val="2"/>
            <charset val="238"/>
          </rPr>
          <t xml:space="preserve">BC:
Novi H1 profili za domenski pristup (Internet VLAN 3978)
</t>
        </r>
      </text>
    </comment>
    <comment ref="A1248" authorId="2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Novi H1 profili za domenski pristup (Internet VLAN 3978)</t>
        </r>
      </text>
    </comment>
    <comment ref="A1252" authorId="3">
      <text>
        <r>
          <rPr>
            <sz val="9"/>
            <color indexed="81"/>
            <rFont val="Tahoma"/>
            <family val="2"/>
            <charset val="238"/>
          </rPr>
          <t xml:space="preserve">BC:
Novi H1 profili za domenski pristup (Internet VLAN 3978)
</t>
        </r>
      </text>
    </comment>
    <comment ref="A1258" authorId="3">
      <text>
        <r>
          <rPr>
            <sz val="9"/>
            <color indexed="81"/>
            <rFont val="Tahoma"/>
            <family val="2"/>
            <charset val="238"/>
          </rPr>
          <t xml:space="preserve">BC:
Novi H1 profili za domenski pristup (Internet VLAN 3978)
</t>
        </r>
      </text>
    </comment>
    <comment ref="A1262" authorId="3">
      <text>
        <r>
          <rPr>
            <sz val="9"/>
            <color indexed="81"/>
            <rFont val="Tahoma"/>
            <family val="2"/>
            <charset val="238"/>
          </rPr>
          <t xml:space="preserve">BC:
Novi H1 profili za domenski pristup (Internet VLAN 3978)
</t>
        </r>
      </text>
    </comment>
    <comment ref="A1280" authorId="2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Novi H1 profili za domenski pristup (Internet VLAN 3978)</t>
        </r>
      </text>
    </comment>
    <comment ref="A1292" authorId="3">
      <text>
        <r>
          <rPr>
            <sz val="9"/>
            <color indexed="81"/>
            <rFont val="Tahoma"/>
            <family val="2"/>
            <charset val="238"/>
          </rPr>
          <t xml:space="preserve">BC:
Novi H1 profili za domenski pristup (Internet VLAN 3978) 
</t>
        </r>
      </text>
    </comment>
    <comment ref="A1310" authorId="3">
      <text>
        <r>
          <rPr>
            <sz val="9"/>
            <color indexed="81"/>
            <rFont val="Tahoma"/>
            <family val="2"/>
            <charset val="238"/>
          </rPr>
          <t xml:space="preserve">BC:
Novi H1 profili za domenski pristup (Internet VLAN 3978) 
</t>
        </r>
      </text>
    </comment>
    <comment ref="A1322" authorId="3">
      <text>
        <r>
          <rPr>
            <sz val="9"/>
            <color indexed="81"/>
            <rFont val="Tahoma"/>
            <family val="2"/>
            <charset val="238"/>
          </rPr>
          <t>BC:
Novi H1 profili za domenski pristup (Internet VLAN 3978) sa povećanim upstream-om od 1Mb</t>
        </r>
      </text>
    </comment>
    <comment ref="A1324" authorId="3">
      <text>
        <r>
          <rPr>
            <sz val="9"/>
            <color indexed="81"/>
            <rFont val="Tahoma"/>
            <family val="2"/>
            <charset val="238"/>
          </rPr>
          <t xml:space="preserve">
BC:
ofili za domenski pristup (Internet VLAN 3978) sa povećanim upstream-om od 1Mb</t>
        </r>
      </text>
    </comment>
    <comment ref="A1326" authorId="3">
      <text>
        <r>
          <rPr>
            <sz val="9"/>
            <color indexed="81"/>
            <rFont val="Tahoma"/>
            <family val="2"/>
            <charset val="238"/>
          </rPr>
          <t xml:space="preserve">
BC:
Profili za domenski pristup (Internet VLAN 3978) sa povećanim upstream-om od 1Mb</t>
        </r>
      </text>
    </comment>
    <comment ref="A1328" authorId="3">
      <text>
        <r>
          <rPr>
            <sz val="9"/>
            <color indexed="81"/>
            <rFont val="Tahoma"/>
            <family val="2"/>
            <charset val="238"/>
          </rPr>
          <t xml:space="preserve">BC:
Novi H1 profili za domenski pristup (Internet VLAN 3978) sa povećanim upstream-om od 1Mb
</t>
        </r>
      </text>
    </comment>
    <comment ref="A1330" authorId="2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Novi H1 profili za domenski pristup (Internet VLAN 3978)</t>
        </r>
      </text>
    </comment>
    <comment ref="A1332" authorId="3">
      <text>
        <r>
          <rPr>
            <sz val="9"/>
            <color indexed="81"/>
            <rFont val="Tahoma"/>
            <family val="2"/>
            <charset val="238"/>
          </rPr>
          <t>BC:
Novi H1 profili za domenski pristup (Internet VLAN 3978) sa povećanim upstream-om od 1Mb</t>
        </r>
      </text>
    </comment>
    <comment ref="A1344" authorId="3">
      <text>
        <r>
          <rPr>
            <sz val="9"/>
            <color indexed="81"/>
            <rFont val="Tahoma"/>
            <family val="2"/>
            <charset val="238"/>
          </rPr>
          <t>BC:
Novi H1 profili za domenski pristup (Internet VLAN 3978) sa povećanim upstream-om od 1Mb</t>
        </r>
      </text>
    </comment>
    <comment ref="A1350" authorId="2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Novi H1 profili za domenski pristup (Internet VLAN 3978)</t>
        </r>
      </text>
    </comment>
    <comment ref="A1356" authorId="3">
      <text>
        <r>
          <rPr>
            <sz val="9"/>
            <color indexed="81"/>
            <rFont val="Tahoma"/>
            <family val="2"/>
            <charset val="238"/>
          </rPr>
          <t xml:space="preserve">BC:
Novi H1 profili za domenski pristup (Internet VLAN 3978) sa povećanim upstream-om od 1Mb
</t>
        </r>
      </text>
    </comment>
    <comment ref="A1362" authorId="2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Novi H1 profili za domenski pristup (Internet VLAN 3978)</t>
        </r>
      </text>
    </comment>
    <comment ref="A1368" authorId="3">
      <text>
        <r>
          <rPr>
            <sz val="9"/>
            <color indexed="81"/>
            <rFont val="Tahoma"/>
            <family val="2"/>
            <charset val="238"/>
          </rPr>
          <t>BC:
Novi Iskon profili za domenski pristup  
(Internet Vlan 3979)</t>
        </r>
      </text>
    </comment>
    <comment ref="D1368" authorId="3">
      <text>
        <r>
          <rPr>
            <b/>
            <sz val="9"/>
            <color indexed="81"/>
            <rFont val="Tahoma"/>
            <family val="2"/>
            <charset val="238"/>
          </rPr>
          <t>bc:</t>
        </r>
        <r>
          <rPr>
            <sz val="9"/>
            <color indexed="81"/>
            <rFont val="Tahoma"/>
            <family val="2"/>
            <charset val="238"/>
          </rPr>
          <t xml:space="preserve">
Iskon VLAN 3979 (0/33), pogledaj uputu za Bitstream operatore sa svojim VLAN-om  za Internet uslugu (Ethernet pristup)</t>
        </r>
      </text>
    </comment>
    <comment ref="D1369" authorId="3">
      <text>
        <r>
          <rPr>
            <b/>
            <sz val="9"/>
            <color indexed="81"/>
            <rFont val="Tahoma"/>
            <family val="2"/>
            <charset val="238"/>
          </rPr>
          <t>bc:</t>
        </r>
        <r>
          <rPr>
            <sz val="9"/>
            <color indexed="81"/>
            <rFont val="Tahoma"/>
            <family val="2"/>
            <charset val="238"/>
          </rPr>
          <t xml:space="preserve">
Iskon VLAN 3979 (0/33), pogledaj uputu za Bitstream operatore sa svojim VLAN-om  za Internet uslugu (Ethernet pristup)</t>
        </r>
      </text>
    </comment>
    <comment ref="D1370" authorId="3">
      <text>
        <r>
          <rPr>
            <b/>
            <sz val="9"/>
            <color indexed="81"/>
            <rFont val="Tahoma"/>
            <family val="2"/>
            <charset val="238"/>
          </rPr>
          <t xml:space="preserve">bc:
</t>
        </r>
        <r>
          <rPr>
            <sz val="9"/>
            <color indexed="81"/>
            <rFont val="Tahoma"/>
            <family val="2"/>
            <charset val="238"/>
          </rPr>
          <t>Iskon VLAN 3979 (0/33), pogledaj uputu za Bitstream operatore sa svojim VLAN-om  za Internet uslugu (Ethernet pristup)</t>
        </r>
      </text>
    </comment>
    <comment ref="D1371" authorId="3">
      <text>
        <r>
          <rPr>
            <b/>
            <sz val="9"/>
            <color indexed="81"/>
            <rFont val="Tahoma"/>
            <family val="2"/>
            <charset val="238"/>
          </rPr>
          <t>bc:</t>
        </r>
        <r>
          <rPr>
            <sz val="9"/>
            <color indexed="81"/>
            <rFont val="Tahoma"/>
            <family val="2"/>
            <charset val="238"/>
          </rPr>
          <t xml:space="preserve">
Iskon VLAN 3979 (0/33), pogledaj uputu za Bitstream operatore sa svojim VLAN-om  za Internet uslugu (Ethernet pristup)</t>
        </r>
      </text>
    </comment>
    <comment ref="A1372" authorId="3">
      <text>
        <r>
          <rPr>
            <b/>
            <sz val="9"/>
            <color indexed="81"/>
            <rFont val="Tahoma"/>
            <family val="2"/>
            <charset val="238"/>
          </rPr>
          <t>BC:</t>
        </r>
        <r>
          <rPr>
            <sz val="9"/>
            <color indexed="81"/>
            <rFont val="Tahoma"/>
            <family val="2"/>
            <charset val="238"/>
          </rPr>
          <t xml:space="preserve">
Novi Iskon profili za domenski pristup (Internet Vlan 3979)</t>
        </r>
      </text>
    </comment>
    <comment ref="A1390" authorId="3">
      <text>
        <r>
          <rPr>
            <b/>
            <sz val="9"/>
            <color indexed="81"/>
            <rFont val="Tahoma"/>
            <family val="2"/>
            <charset val="238"/>
          </rPr>
          <t>BC:</t>
        </r>
        <r>
          <rPr>
            <sz val="9"/>
            <color indexed="81"/>
            <rFont val="Tahoma"/>
            <family val="2"/>
            <charset val="238"/>
          </rPr>
          <t xml:space="preserve">
Za OSS:
Novi Iskon profili za domenski pristup (Internet Vlan 3979)</t>
        </r>
      </text>
    </comment>
    <comment ref="L1408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min us ograničen na 512 ako imamo voip 256</t>
        </r>
      </text>
    </comment>
    <comment ref="L1411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min us ograničen na 512 ako imamo voip 256</t>
        </r>
      </text>
    </comment>
    <comment ref="L1414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min us ograničen na 512 ako imamo voip 256</t>
        </r>
      </text>
    </comment>
    <comment ref="L1417" authorId="1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min us ograničen na 512 ako imamo voip 256</t>
        </r>
      </text>
    </comment>
    <comment ref="A1659" authorId="3">
      <text>
        <r>
          <rPr>
            <sz val="9"/>
            <color indexed="81"/>
            <rFont val="Tahoma"/>
            <family val="2"/>
            <charset val="238"/>
          </rPr>
          <t>BC:
Novi Optima business profil sa povećanim upstream-om od 1Mb</t>
        </r>
      </text>
    </comment>
    <comment ref="A1672" authorId="3">
      <text>
        <r>
          <rPr>
            <sz val="9"/>
            <color indexed="81"/>
            <rFont val="Tahoma"/>
            <family val="2"/>
            <charset val="238"/>
          </rPr>
          <t>BC:
Novi Softnet profil sa povećanim upstream-om od 1Mb</t>
        </r>
      </text>
    </comment>
    <comment ref="A1674" authorId="3">
      <text>
        <r>
          <rPr>
            <sz val="9"/>
            <color indexed="81"/>
            <rFont val="Tahoma"/>
            <family val="2"/>
            <charset val="238"/>
          </rPr>
          <t>BC:
Novi Softnet profil sa povećanim upstream-om od 1Mb</t>
        </r>
      </text>
    </comment>
    <comment ref="A1821" authorId="0">
      <text>
        <r>
          <rPr>
            <b/>
            <sz val="9"/>
            <color indexed="81"/>
            <rFont val="Tahoma"/>
            <family val="2"/>
            <charset val="238"/>
          </rPr>
          <t>BC:</t>
        </r>
        <r>
          <rPr>
            <sz val="9"/>
            <color indexed="81"/>
            <rFont val="Tahoma"/>
            <family val="2"/>
            <charset val="238"/>
          </rPr>
          <t xml:space="preserve">
Od 01.02.2014. novi domenski profili se koriste samo za ukopčanja u Regiji 1 (ZG, BJ, CK, KC, KR, SK, VZ i KA)
(Karlovački DSLAM-ovi koji su spojeni na switch-eve CKA-95, CKA95-2, CTU-95)</t>
        </r>
      </text>
    </comment>
    <comment ref="L2022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ograničenje</t>
        </r>
      </text>
    </comment>
    <comment ref="K2051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izjednačenje</t>
        </r>
      </text>
    </comment>
    <comment ref="L2051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OGRANIČENJE</t>
        </r>
      </text>
    </comment>
    <comment ref="K2056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izjednačenje</t>
        </r>
      </text>
    </comment>
    <comment ref="L2056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OGRANIČENJE</t>
        </r>
      </text>
    </comment>
    <comment ref="L2061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OGRANIČENJE</t>
        </r>
      </text>
    </comment>
    <comment ref="L2066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OGRANIČENJE</t>
        </r>
      </text>
    </comment>
    <comment ref="L2071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OGRANIČENJE</t>
        </r>
      </text>
    </comment>
    <comment ref="L2076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OGRANIČENJE</t>
        </r>
      </text>
    </comment>
    <comment ref="L2081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OGRANIČENJE</t>
        </r>
      </text>
    </comment>
    <comment ref="L2086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OGRANIČENJE</t>
        </r>
      </text>
    </comment>
    <comment ref="L2091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OGRANIČENJE</t>
        </r>
      </text>
    </comment>
    <comment ref="L2096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OGRANIČENJE</t>
        </r>
      </text>
    </comment>
    <comment ref="L2101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OGRANIČENJE</t>
        </r>
      </text>
    </comment>
    <comment ref="L2106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OGRANIČENJE</t>
        </r>
      </text>
    </comment>
    <comment ref="L2111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OGRANIČENJE</t>
        </r>
      </text>
    </comment>
    <comment ref="L2116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OGRANIČENJE</t>
        </r>
      </text>
    </comment>
    <comment ref="L2121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OGRANIČENJE</t>
        </r>
      </text>
    </comment>
    <comment ref="L2126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OGRANIČENJE</t>
        </r>
      </text>
    </comment>
    <comment ref="A2129" authorId="3">
      <text>
        <r>
          <rPr>
            <sz val="9"/>
            <color indexed="81"/>
            <rFont val="Tahoma"/>
            <family val="2"/>
            <charset val="238"/>
          </rPr>
          <t>BC:
Novi Terrakom (Voljatel) profili sa povećanim upstream-om od 1Mb</t>
        </r>
      </text>
    </comment>
    <comment ref="L2131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OGRANIČENJE</t>
        </r>
      </text>
    </comment>
    <comment ref="L2136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OGRANIČENJE</t>
        </r>
      </text>
    </comment>
    <comment ref="L2141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OGRANIČENJE</t>
        </r>
      </text>
    </comment>
    <comment ref="L2146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OGRANIČENJE</t>
        </r>
      </text>
    </comment>
    <comment ref="L2151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OGRANIČENJE</t>
        </r>
      </text>
    </comment>
    <comment ref="L2156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OGRANIČENJE</t>
        </r>
      </text>
    </comment>
  </commentList>
</comments>
</file>

<file path=xl/comments3.xml><?xml version="1.0" encoding="utf-8"?>
<comments xmlns="http://schemas.openxmlformats.org/spreadsheetml/2006/main">
  <authors>
    <author>rduras</author>
    <author>Boris Ceković</author>
    <author>T-HT</author>
    <author>-dmin78</author>
  </authors>
  <commentList>
    <comment ref="K408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-40% Internet
</t>
        </r>
      </text>
    </comment>
    <comment ref="M408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-40% Internet
</t>
        </r>
      </text>
    </comment>
    <comment ref="K447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M447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K451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M451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K455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M455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K463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M463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K467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M467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A605" authorId="1">
      <text>
        <r>
          <rPr>
            <b/>
            <sz val="9"/>
            <color indexed="81"/>
            <rFont val="Tahoma"/>
            <family val="2"/>
            <charset val="238"/>
          </rPr>
          <t>BC:</t>
        </r>
        <r>
          <rPr>
            <sz val="9"/>
            <color indexed="81"/>
            <rFont val="Tahoma"/>
            <family val="2"/>
            <charset val="238"/>
          </rPr>
          <t xml:space="preserve">
Od 01.02.2014. ovaj profil se ne koristi za ukopčanja u Regiji 1 </t>
        </r>
      </text>
    </comment>
    <comment ref="A607" authorId="1">
      <text>
        <r>
          <rPr>
            <b/>
            <sz val="9"/>
            <color indexed="81"/>
            <rFont val="Tahoma"/>
            <family val="2"/>
            <charset val="238"/>
          </rPr>
          <t>BC:</t>
        </r>
        <r>
          <rPr>
            <sz val="9"/>
            <color indexed="81"/>
            <rFont val="Tahoma"/>
            <family val="2"/>
            <charset val="238"/>
          </rPr>
          <t xml:space="preserve">
Od 01.02.2014. ovi profili se ne koriste za ukopčanja u Regiji 1 </t>
        </r>
      </text>
    </comment>
    <comment ref="A611" authorId="1">
      <text>
        <r>
          <rPr>
            <b/>
            <sz val="9"/>
            <color indexed="81"/>
            <rFont val="Tahoma"/>
            <family val="2"/>
            <charset val="238"/>
          </rPr>
          <t>BC:</t>
        </r>
        <r>
          <rPr>
            <sz val="9"/>
            <color indexed="81"/>
            <rFont val="Tahoma"/>
            <family val="2"/>
            <charset val="238"/>
          </rPr>
          <t xml:space="preserve">
Od 01.02.2014. ovi profili se ne koriste za ukopčanja u Regiji 1 </t>
        </r>
      </text>
    </comment>
    <comment ref="D635" authorId="1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Amis zatražio povećanje mac adresa sa 8 na 16, pa se mijenjalo i ime profila, stari profil je bio "ami-i10-v512m8-n256-a"</t>
        </r>
      </text>
    </comment>
    <comment ref="A641" authorId="1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profil sa našim Internet vlan-om 270
Od 01.02.2014. ovi profili se ne koriste za ukopčanja u Regiji 1 </t>
        </r>
      </text>
    </comment>
    <comment ref="A643" authorId="1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Od 01.02.2014. novi domenski profili se koriste samo za ukopčanja u Regiji 1 (ZG, BJ, CK, KC, KR, SK, VZ i KA)
(Karlovački DSLAM-ovi koji su spojeni na switch-eve CKA-95, CKA95-2, CTU-95)
U Regiji 1 na domenskom pristupu AMIS koristi drugi  VLAN (3977) za Internet</t>
        </r>
      </text>
    </comment>
    <comment ref="A645" authorId="1">
      <text>
        <r>
          <rPr>
            <b/>
            <sz val="9"/>
            <color indexed="81"/>
            <rFont val="Tahoma"/>
            <family val="2"/>
            <charset val="238"/>
          </rPr>
          <t xml:space="preserve">Boris Ceković:
</t>
        </r>
        <r>
          <rPr>
            <sz val="9"/>
            <color indexed="81"/>
            <rFont val="Tahoma"/>
            <family val="2"/>
            <charset val="238"/>
          </rPr>
          <t>Od 01.02.2014. novi domenski profili se koriste samo za ukopčanja u Regiji 1 (ZG, BJ, CK, KC, KR, SK, VZ i KA)
(Karlovački DSLAM-ovi koji su spojeni na switch-eve CKA-95, CKA95-2, CTU-95)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U Regiji 1 na domenskom pristupu AMIS koristi drugi VLAN (3982) za Voice</t>
        </r>
      </text>
    </comment>
    <comment ref="A649" authorId="1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Od 01.02.2014. novi domenski profili se koriste samo za ukopčanja u Regiji 1 (ZG, BJ, CK, KC, KR, SK, VZ i KA)
(Karlovački DSLAM-ovi koji su spojeni na switch-eve CKA-95, CKA95-2, CTU-95)
U Regiji 1 na domenskom pristupu AMIS koristi druge VLAN-ove za Internet (3977) i Voice (3982)</t>
        </r>
      </text>
    </comment>
    <comment ref="A679" authorId="1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Od 01.02.2014. novi domenski profili se koriste samo za ukopčanja u Regiji 1 (ZG, BJ, CK, KC, KR, SK, VZ i KA)
(Karlovački DSLAM-ovi koji su spojeni na switch-eve CKA-95, CKA95-2, CTU-95)
U Regiji 1 na domenskom pristupu AMIS koristi nove VLAN-ove za Internet i Voice,  te samo u R1 koriste kombinacije usluga i sa IPTV-em</t>
        </r>
      </text>
    </comment>
    <comment ref="A687" authorId="1">
      <text>
        <r>
          <rPr>
            <b/>
            <sz val="9"/>
            <color indexed="81"/>
            <rFont val="Tahoma"/>
            <family val="2"/>
            <charset val="238"/>
          </rPr>
          <t xml:space="preserve">Boris Ceković: 
</t>
        </r>
        <r>
          <rPr>
            <sz val="9"/>
            <color indexed="81"/>
            <rFont val="Tahoma"/>
            <family val="2"/>
            <charset val="238"/>
          </rPr>
          <t xml:space="preserve">Od 01.02.2014. novi domenski profili se koriste samo za ukopčanja u Regiji 1 (ZG, BJ, CK, KC, KR, SK, VZ i KA)
(Karlovački DSLAM-ovi koji su spojeni na switch-eve CKA-95, CKA95-2, CTU-95)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>U Regiji 1 na domenskom pristupu AMIS koristi nove VLAN-ove za Internet i Voice,  te samo u R1 koriste kombinacije usluga i sa IPTV-em</t>
        </r>
      </text>
    </comment>
    <comment ref="A719" authorId="1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Od 01.02.2014. novi domenski profili se koriste samo za ukopčanja u Regiji 1 (ZG, BJ, CK, KC, KR, SK, VZ i KA)
(Karlovački DSLAM-ovi koji su spojeni na switch-eve CKA-95, CKA95-2, CTU-95)
U Regiji 1 na domenskom pristupu AMIS koristi nove VLAN-ove za Internet i Voice,  te samo u R1 koriste kombinacije usluga i sa IPTV-em</t>
        </r>
      </text>
    </comment>
    <comment ref="A727" authorId="1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Od 01.02.2014. novi domenski profili se koriste samo za ukopčanja u Regiji 1 (ZG, BJ, CK, KC, KR, SK, VZ i KA)
(Karlovački DSLAM-ovi koji su spojeni na switch-eve CKA-95, CKA95-2, CTU-95)
U Regiji 1 na domenskom pristupu AMIS koristi nove VLAN-ove za Internet i Voice,  te samo u R1 koriste kombinacije usluga i sa IPTV-em</t>
        </r>
      </text>
    </comment>
    <comment ref="K739" authorId="1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Prema izračunu je DSmax 32256, no na platformi se može upisati DSmax do 32000 (kod ADSL Line profila)</t>
        </r>
      </text>
    </comment>
    <comment ref="K755" authorId="1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Prema izračunu je DSmax 32512, no na platformi se može upisati  DSmax do 32000 (kod ADSL Line profila)</t>
        </r>
      </text>
    </comment>
    <comment ref="A759" authorId="1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Od 01.02.2014. novi domenski profili se koriste samo za ukopčanja u Regiji 1 (ZG, BJ, CK, KC, KR, SK, VZ i KA) (Karlovački DSLAM-ovi koji su spojeni na switch-eve CKA-95, CKA95-2, CTU-95)
U Regiji 1 na domenskom pristupu AMIS koristi nove VLAN-ove za Internet i Voice,  te samo u R1 koriste kombinacije usluga i sa IPTV-em</t>
        </r>
      </text>
    </comment>
    <comment ref="A783" authorId="1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Profil sa Amisovim Internet vlan-om 3977
Od 01.02.2014. novi domenski profili se koriste samo za ukopčanja u Regiji 1 (ZG, BJ, CK, KC, KR, SK, VZ i KA) (Karlovački DSLAM-ovi koji su spojeni na switch-eve CKA-95, CKA95-2, CTU-95)
U Regiji 1 na domenskom pristupu AMIS koristi nove VLAN-ove za Internet i Voice,  te samo u R1 koriste kombinacije usluga i sa IPTV-em</t>
        </r>
      </text>
    </comment>
    <comment ref="D785" authorId="2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H1 telekom VLAN 3978 (0/33), pogledaj uputu za Bitstream operatore sa svojim VLAN-om  za Internet uslugu (Ethernet pristup)</t>
        </r>
      </text>
    </comment>
    <comment ref="D786" authorId="2">
      <text>
        <r>
          <rPr>
            <b/>
            <sz val="8"/>
            <color indexed="81"/>
            <rFont val="Tahoma"/>
            <family val="2"/>
            <charset val="238"/>
          </rPr>
          <t xml:space="preserve">BC:
</t>
        </r>
        <r>
          <rPr>
            <sz val="8"/>
            <color indexed="81"/>
            <rFont val="Tahoma"/>
            <family val="2"/>
            <charset val="238"/>
          </rPr>
          <t xml:space="preserve">H1 telekom VLAN 3978 (0/33), pogledaj uputu za Bitstream operatore sa svojim VLAN-om  za Internet uslugu (Ethernet pristup)
</t>
        </r>
      </text>
    </comment>
    <comment ref="D787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H1 telekom VLAN 3978 (0/33), pogledaj uputu za Bitstream operatore sa svojim VLAN-om  za Internet uslugu (Ethernet pristup)</t>
        </r>
      </text>
    </comment>
    <comment ref="D788" authorId="2">
      <text>
        <r>
          <rPr>
            <b/>
            <sz val="8"/>
            <color indexed="81"/>
            <rFont val="Tahoma"/>
            <family val="2"/>
            <charset val="238"/>
          </rPr>
          <t xml:space="preserve">BC:
</t>
        </r>
        <r>
          <rPr>
            <sz val="8"/>
            <color indexed="81"/>
            <rFont val="Tahoma"/>
            <family val="2"/>
            <charset val="238"/>
          </rPr>
          <t xml:space="preserve">H1 telekom VLAN 3978 (0/33), pogledaj uputu za Bitstream operatore sa svojim VLAN-om  za Internet uslugu (Ethernet pristup)
</t>
        </r>
      </text>
    </comment>
    <comment ref="D789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H1 telekom VLAN 3978 (0/33), pogledaj uputu za Bitstream operatore sa svojim VLAN-om  za Internet uslugu (Ethernet pristup)</t>
        </r>
      </text>
    </comment>
    <comment ref="D790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H1 telekom VLAN 3978 (0/33), pogledaj uputu za Bitstream operatore sa svojim VLAN-om  za Internet uslugu (Ethernet pristup)</t>
        </r>
      </text>
    </comment>
    <comment ref="D791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H1 telekom VLAN 3978  (0/33), pogledaj uputu za Bitstream operatore sa svojim VLAN-om  za Internet uslugu (Ethernet pristup)</t>
        </r>
      </text>
    </comment>
    <comment ref="A795" authorId="2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Novi H1 profili za domenski pristup (Internet VLAN 3978)</t>
        </r>
      </text>
    </comment>
    <comment ref="A825" authorId="2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Novi H1 profili za domenski pristup (Internet VLAN 3978)</t>
        </r>
      </text>
    </comment>
    <comment ref="A829" authorId="2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Novi H1 profili za domenski pristup (Internet VLAN 3978)</t>
        </r>
      </text>
    </comment>
    <comment ref="A835" authorId="2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Novi H1 profili za domenski pristup (Internet VLAN 3978)</t>
        </r>
      </text>
    </comment>
    <comment ref="A839" authorId="2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Novi H1 profili za domenski pristup (Internet VLAN 3978)</t>
        </r>
      </text>
    </comment>
    <comment ref="A857" authorId="2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Novi H1 profili za domenski pristup (Internet VLAN 3978)</t>
        </r>
      </text>
    </comment>
    <comment ref="A869" authorId="2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Novi H1 profili za domenski pristup (Internet VLAN 3978)</t>
        </r>
      </text>
    </comment>
    <comment ref="A887" authorId="2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Novi H1 profili za domenski pristup (Internet VLAN 3978)</t>
        </r>
      </text>
    </comment>
    <comment ref="A899" authorId="2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Novi H1 profili za domenski pristup (Internet VLAN 3978)</t>
        </r>
      </text>
    </comment>
    <comment ref="A901" authorId="2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Novi H1 profili za domenski pristup (Internet VLAN 3978)</t>
        </r>
      </text>
    </comment>
    <comment ref="A903" authorId="2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Novi H1 profili za domenski pristup (Internet VLAN 3978)</t>
        </r>
      </text>
    </comment>
    <comment ref="A905" authorId="2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Novi H1 profili za domenski pristup (Internet VLAN 3978)</t>
        </r>
      </text>
    </comment>
    <comment ref="A907" authorId="2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Novi H1 profili za domenski pristup (Internet VLAN 3978)</t>
        </r>
      </text>
    </comment>
    <comment ref="A909" authorId="2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Novi H1 profili za domenski pristup (Internet VLAN 3978)</t>
        </r>
      </text>
    </comment>
    <comment ref="A921" authorId="2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Novi H1 profili za domenski pristup (Internet VLAN 3978)</t>
        </r>
      </text>
    </comment>
    <comment ref="A927" authorId="2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Novi H1 profili za domenski pristup (Internet VLAN 3978)</t>
        </r>
      </text>
    </comment>
    <comment ref="A933" authorId="2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Novi H1 profili za domenski pristup (Internet VLAN 3978)</t>
        </r>
      </text>
    </comment>
    <comment ref="A939" authorId="2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Novi H1 profili za domenski pristup (Internet VLAN 3978)</t>
        </r>
      </text>
    </comment>
    <comment ref="A945" authorId="3">
      <text>
        <r>
          <rPr>
            <b/>
            <sz val="9"/>
            <color indexed="81"/>
            <rFont val="Tahoma"/>
            <family val="2"/>
            <charset val="238"/>
          </rPr>
          <t>BC:</t>
        </r>
        <r>
          <rPr>
            <sz val="9"/>
            <color indexed="81"/>
            <rFont val="Tahoma"/>
            <family val="2"/>
            <charset val="238"/>
          </rPr>
          <t xml:space="preserve">
NA DOMENSKOM PRISTUPU MIJENJA SE SAMO INTERNET VLAN U 3979</t>
        </r>
      </text>
    </comment>
    <comment ref="D945" authorId="2">
      <text>
        <r>
          <rPr>
            <b/>
            <sz val="8"/>
            <color indexed="81"/>
            <rFont val="Tahoma"/>
            <family val="2"/>
            <charset val="238"/>
          </rPr>
          <t xml:space="preserve">BC:
</t>
        </r>
        <r>
          <rPr>
            <sz val="8"/>
            <color indexed="81"/>
            <rFont val="Tahoma"/>
            <family val="2"/>
            <charset val="238"/>
          </rPr>
          <t xml:space="preserve">Iskon VLAN 3979 (0/33), pogledaj uputu za Bitstream operatore sa svojim VLAN-om  za Internet uslugu (Ethernet pristup)
</t>
        </r>
      </text>
    </comment>
    <comment ref="D946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Iskon VLAN 3979 (0/33), pogledaj uputu za Bitstream operatore sa svojim VLAN-om  za Internet uslugu (Ethernet pristup)</t>
        </r>
      </text>
    </comment>
    <comment ref="D947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Iskon VLAN 3979 (0/33), pogledaj uputu za Bitstream operatore sa svojim VLAN-om  za Internet uslugu (Ethernet pristup)</t>
        </r>
      </text>
    </comment>
    <comment ref="D948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Iskon VLAN 3979 (0/33), pogledaj uputu za Bitstream operatore sa svojim VLAN-om  za Internet uslugu (Ethernet pristup)</t>
        </r>
      </text>
    </comment>
    <comment ref="A949" authorId="3">
      <text>
        <r>
          <rPr>
            <b/>
            <sz val="9"/>
            <color indexed="81"/>
            <rFont val="Tahoma"/>
            <family val="2"/>
            <charset val="238"/>
          </rPr>
          <t>BC:</t>
        </r>
        <r>
          <rPr>
            <sz val="9"/>
            <color indexed="81"/>
            <rFont val="Tahoma"/>
            <family val="2"/>
            <charset val="238"/>
          </rPr>
          <t xml:space="preserve">
NA DOMENSKOM PRISTUPU MIJENJA SE SAMO INTERNET VLAN U 3979</t>
        </r>
      </text>
    </comment>
    <comment ref="A967" authorId="3">
      <text>
        <r>
          <rPr>
            <b/>
            <sz val="9"/>
            <color indexed="81"/>
            <rFont val="Tahoma"/>
            <family val="2"/>
            <charset val="238"/>
          </rPr>
          <t>BC:</t>
        </r>
        <r>
          <rPr>
            <sz val="9"/>
            <color indexed="81"/>
            <rFont val="Tahoma"/>
            <family val="2"/>
            <charset val="238"/>
          </rPr>
          <t xml:space="preserve">
NA DOMENSKOM PRISTUPU MIJENJA SE SAMO INTERNET VLAN U 3979</t>
        </r>
      </text>
    </comment>
    <comment ref="D1045" authorId="2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Optima koristi vlan 3980, pogledaj uputu</t>
        </r>
      </text>
    </comment>
    <comment ref="D1046" authorId="2">
      <text>
        <r>
          <rPr>
            <b/>
            <sz val="8"/>
            <color indexed="81"/>
            <rFont val="Tahoma"/>
            <family val="2"/>
            <charset val="238"/>
          </rPr>
          <t xml:space="preserve">BC:
</t>
        </r>
        <r>
          <rPr>
            <sz val="8"/>
            <color indexed="81"/>
            <rFont val="Tahoma"/>
            <family val="2"/>
            <charset val="238"/>
          </rPr>
          <t xml:space="preserve">Optima koristi vlan 3980, pogledaj uputu
</t>
        </r>
      </text>
    </comment>
    <comment ref="D1047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Optima koristi vlan 3980, pogledaj uputu</t>
        </r>
      </text>
    </comment>
    <comment ref="D1048" authorId="2">
      <text>
        <r>
          <rPr>
            <b/>
            <sz val="8"/>
            <color indexed="81"/>
            <rFont val="Tahoma"/>
            <family val="2"/>
            <charset val="238"/>
          </rPr>
          <t xml:space="preserve">BC:
</t>
        </r>
        <r>
          <rPr>
            <sz val="8"/>
            <color indexed="81"/>
            <rFont val="Tahoma"/>
            <family val="2"/>
            <charset val="238"/>
          </rPr>
          <t xml:space="preserve">Optima koristi vlan 3980, pogledaj uputu
</t>
        </r>
      </text>
    </comment>
    <comment ref="D1049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Optima koristi vlan 3980, pogledaj uputu</t>
        </r>
      </text>
    </comment>
    <comment ref="D1050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Optima koristi vlan 3980, pogledaj uputu</t>
        </r>
      </text>
    </comment>
    <comment ref="D1051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Optima koristi vlan 3980, pogledaj uputu</t>
        </r>
      </text>
    </comment>
    <comment ref="A1236" authorId="3">
      <text>
        <r>
          <rPr>
            <sz val="9"/>
            <color indexed="81"/>
            <rFont val="Tahoma"/>
            <family val="2"/>
            <charset val="238"/>
          </rPr>
          <t>BC:
Novi Optima business profil sa povećanim upstream-om od 1Mb</t>
        </r>
      </text>
    </comment>
    <comment ref="A1249" authorId="2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Novi Softnet profil sa povećanim upstream-om od 1Mb</t>
        </r>
      </text>
    </comment>
    <comment ref="A1251" authorId="2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Novi Softnet profil sa povećanim upstream-om od 1Mb</t>
        </r>
      </text>
    </comment>
    <comment ref="K1511" authorId="1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Prema izračunu je DSmax 34000, no na platformi se može upisati DSmax do 32000 (kod ADSL Line profila)</t>
        </r>
      </text>
    </comment>
    <comment ref="K1550" authorId="1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Prema izračunu je DSmax 32256, no na platformi se može upisati DSmax do 32000 (kod ADSL Line profila)</t>
        </r>
      </text>
    </comment>
    <comment ref="K1558" authorId="1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Prema izračunu je DSmax 32512, no na platformi se može upisati DSmax do 32000 (kod ADSL Line profila)</t>
        </r>
      </text>
    </comment>
    <comment ref="K1566" authorId="1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Prema izračunu je DSmax 34256, no na platformi se može upisati DSmax do 32000  (kod ADSL Line profila)</t>
        </r>
      </text>
    </comment>
    <comment ref="K1574" authorId="1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Prema izračunu je DSmax 34512, no na platformi se može upisati DSmax do 32000 (kod ADSL Line profila)</t>
        </r>
      </text>
    </comment>
    <comment ref="L1599" authorId="1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ograničeno</t>
        </r>
      </text>
    </comment>
    <comment ref="A1601" authorId="1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Od 01.02.2014. novi domenski profili se koriste samo za ukopčanja u Regiji 1 (ZG, BJ, CK, KC, KR, SK, VZ i KA)
(Karlovački DSLAM-ovi koji su spojeni na switch-eve CKA-95, CKA95-2, CTU-95)
U Regiji 1 na domenskom pristupu AMIS koristi druge VLAN-ove za Internet (3977) i Voice (3982)</t>
        </r>
      </text>
    </comment>
    <comment ref="A1706" authorId="2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Novi Terrakom (Voljatel) profili sa povećanim upstream-om od 1Mb</t>
        </r>
      </text>
    </comment>
    <comment ref="E1838" authorId="1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U TTC je napravljeno u profilu P2_tg8_d9d2, a trebalo bi P2_tg8_d8d2</t>
        </r>
      </text>
    </comment>
  </commentList>
</comments>
</file>

<file path=xl/comments4.xml><?xml version="1.0" encoding="utf-8"?>
<comments xmlns="http://schemas.openxmlformats.org/spreadsheetml/2006/main">
  <authors>
    <author>rduras</author>
    <author>T-HT</author>
    <author>Boris Ceković</author>
    <author>-dmin78</author>
  </authors>
  <commentList>
    <comment ref="F9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d1d1 smatramo fast profilom - ovime rješavamo bug na Thomson TG modmu</t>
        </r>
      </text>
    </comment>
    <comment ref="E11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prije promjene paremetara spektruma "ADSL2PlusISDN_a" na BMS-u potrebno je provjeriti da li su novi profili spuštene na neke nove DSLAM-ove i obrisati ih s tih DSLAM-ova</t>
        </r>
      </text>
    </comment>
    <comment ref="AW11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prije promjene paremetara spektruma "ADSL2PlusISDN_a" na BMS-u potrebno je provjeriti da li su novi profili spuštene na neke nove DSLAM-ove i obrisati ih s tih DSLAM-ova</t>
        </r>
      </text>
    </comment>
    <comment ref="U88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20000 * 1,225
(pretpostavka za izračun da tv ne radi - Dario)
</t>
        </r>
      </text>
    </comment>
    <comment ref="S95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7936 + v256 + i384</t>
        </r>
      </text>
    </comment>
    <comment ref="T95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7936 + v256 + i384</t>
        </r>
      </text>
    </comment>
    <comment ref="AL96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CIR=7936 * 0,9 /64 
</t>
        </r>
      </text>
    </comment>
    <comment ref="AL100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CIR=7936 * 0,9 /64 
</t>
        </r>
      </text>
    </comment>
    <comment ref="U103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20000 * 1,225 + v256 
(pretpostavka za izračun da tv ne radi - Dario)</t>
        </r>
      </text>
    </comment>
    <comment ref="AL104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CIR=7936 * 0,9 /64 
</t>
        </r>
      </text>
    </comment>
    <comment ref="U110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10336 HD uzeto iz Ericcson servisa
10336 + 4906</t>
        </r>
      </text>
    </comment>
    <comment ref="U135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Vrijednost iz APPV2 5088 - Dario</t>
        </r>
      </text>
    </comment>
    <comment ref="S137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7936 * 1.1 (10%)</t>
        </r>
      </text>
    </comment>
    <comment ref="T137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7936 * 1.1 (10%)</t>
        </r>
      </text>
    </comment>
    <comment ref="U137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gdje nema interneta dodaje se 512 da bi dobili veći raspon</t>
        </r>
      </text>
    </comment>
    <comment ref="AL137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CIR=7936 * 0,9 /64 
</t>
        </r>
      </text>
    </comment>
    <comment ref="S141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koristimo iste brzine kao i za stand-alone MAXTV 
povećano za jedan kako bi se razlikovao od ht-t4-a</t>
        </r>
      </text>
    </comment>
    <comment ref="T141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koristimo iste brzine kao i za stand-alone MAXTV 
povećano za jedan kako bi se razlikovao od ht-t4-a</t>
        </r>
      </text>
    </comment>
    <comment ref="U141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koristimo iste brzine kao i za stand-alone MAXTV</t>
        </r>
      </text>
    </comment>
    <comment ref="S144" authorId="1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7936+256*1,1</t>
        </r>
      </text>
    </comment>
    <comment ref="T144" authorId="1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7936+256*1,1</t>
        </r>
      </text>
    </comment>
    <comment ref="U144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gdje nema interneta dodaje se 512 da bi dobili veći raspon</t>
        </r>
      </text>
    </comment>
    <comment ref="AL144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CIR=7936 * 0,9 /64 
</t>
        </r>
      </text>
    </comment>
    <comment ref="S14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rduras:
</t>
        </r>
        <r>
          <rPr>
            <sz val="8"/>
            <color indexed="81"/>
            <rFont val="Tahoma"/>
            <family val="2"/>
            <charset val="238"/>
          </rPr>
          <t>stvarna brzina bila je 10592 - izjdenačeno s ADSL profilom!</t>
        </r>
      </text>
    </comment>
    <comment ref="T14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rduras:
</t>
        </r>
        <r>
          <rPr>
            <sz val="8"/>
            <color indexed="81"/>
            <rFont val="Tahoma"/>
            <family val="2"/>
            <charset val="238"/>
          </rPr>
          <t>stvarna brzina bila je 10592 - izjdenačeno s ADSL profilom!</t>
        </r>
      </text>
    </comment>
    <comment ref="S184" authorId="1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7936 + v384 + i384</t>
        </r>
      </text>
    </comment>
    <comment ref="T184" authorId="1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7936 + v384 + i384</t>
        </r>
      </text>
    </comment>
    <comment ref="U184" authorId="1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8008 + v384 + i4906</t>
        </r>
      </text>
    </comment>
    <comment ref="AL185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CIR=7936 * 0,9 /64 
</t>
        </r>
      </text>
    </comment>
    <comment ref="AL189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CIR=7936 * 0,9 /64 
</t>
        </r>
      </text>
    </comment>
    <comment ref="U192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20000 * 1,225 + v384 
(pretpostavka za izračun da tv ne radi - Dario)</t>
        </r>
      </text>
    </comment>
    <comment ref="AL193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CIR=7936 * 0,9 /64 
</t>
        </r>
      </text>
    </comment>
    <comment ref="U212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5088+128</t>
        </r>
      </text>
    </comment>
    <comment ref="S215" authorId="1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7936+384 * 1.1  (10%)</t>
        </r>
      </text>
    </comment>
    <comment ref="T215" authorId="1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7936+384 * 1.1  (10%)</t>
        </r>
      </text>
    </comment>
    <comment ref="U215" authorId="1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gdje nema interneta dodaje se 512 da bi dobili veći raspon</t>
        </r>
      </text>
    </comment>
    <comment ref="AL216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CIR=7936 * 0,9 /64 
</t>
        </r>
      </text>
    </comment>
    <comment ref="U264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20000 * 1,225
(pretpostavka za izračun da tv ne radi - Dario)
</t>
        </r>
      </text>
    </comment>
    <comment ref="AL268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CIR=7936 * 0,9 /64 
</t>
        </r>
      </text>
    </comment>
    <comment ref="U271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20000 * 1,225 + v256 
(pretpostavka za izračun da tv ne radi - Dario)</t>
        </r>
      </text>
    </comment>
    <comment ref="AL272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CIR=7936 * 0,9 /64 
</t>
        </r>
      </text>
    </comment>
    <comment ref="AL304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CIR=7936 * 0,9 /64 
</t>
        </r>
      </text>
    </comment>
    <comment ref="U307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20000 * 1,225 + v384 
(pretpostavka za izračun da tv ne radi - Dario)</t>
        </r>
      </text>
    </comment>
    <comment ref="AL308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CIR=7936 * 0,9 /64 
</t>
        </r>
      </text>
    </comment>
    <comment ref="D390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delay je d1d1 ali pošto imena profila moraju biti isti za ADSL i VDSL portove upisano je d0d0</t>
        </r>
      </text>
    </comment>
    <comment ref="D399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delay je d1d1 ali pošto imena profila moraju biti isti za ADSL i VDSL portove upisano je d0d0</t>
        </r>
      </text>
    </comment>
    <comment ref="U405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-40% Internet
</t>
        </r>
      </text>
    </comment>
    <comment ref="X405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-40% Internet
</t>
        </r>
      </text>
    </comment>
    <comment ref="D408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delay je d1d1 ali pošto imena profila moraju biti isti za ADSL i VDSL portove upisano je d0d0</t>
        </r>
      </text>
    </comment>
    <comment ref="D432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delay je d1d1 ali pošto imena profila moraju biti isti za ADSL i VDSL portove upisano je d0d0</t>
        </r>
      </text>
    </comment>
    <comment ref="D440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delay je d1d1 ali pošto imena profila moraju biti isti za ADSL i VDSL portove upisano je d0d0</t>
        </r>
      </text>
    </comment>
    <comment ref="U444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X444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S448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7936 + v256 + i384</t>
        </r>
      </text>
    </comment>
    <comment ref="T448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7936 + v256 + i384</t>
        </r>
      </text>
    </comment>
    <comment ref="U448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X448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AL449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CIR=7936 * 0,9 /64 
</t>
        </r>
      </text>
    </comment>
    <comment ref="U452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X452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AL453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CIR=7936 * 0,9 /64 
</t>
        </r>
      </text>
    </comment>
    <comment ref="AL457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CIR=7936 * 0,9 /64 
</t>
        </r>
      </text>
    </comment>
    <comment ref="U460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X460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U464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X464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-50% Internet
</t>
        </r>
      </text>
    </comment>
    <comment ref="D482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delay je d1d1 ali pošto imena profila moraju biti isti za ADSL i VDSL portove upisano je d0d0</t>
        </r>
      </text>
    </comment>
    <comment ref="D488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delay je d1d1 ali pošto imena profila moraju biti isti za ADSL i VDSL portove upisano je d0d0</t>
        </r>
      </text>
    </comment>
    <comment ref="D494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delay je d1d1 ali pošto imena profila moraju biti isti za ADSL i VDSL portove upisano je d0d0</t>
        </r>
      </text>
    </comment>
    <comment ref="D512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delay je d1d1 ali pošto imena profila moraju biti isti za ADSL i VDSL portove upisano je d0d0</t>
        </r>
      </text>
    </comment>
    <comment ref="D518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delay je d1d1 ali pošto imena profila moraju biti isti za ADSL i VDSL portove upisano je d0d0</t>
        </r>
      </text>
    </comment>
    <comment ref="D542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delay je d1d1 ali pošto imena profila moraju biti isti za ADSL i VDSL portove upisano je d0d0</t>
        </r>
      </text>
    </comment>
    <comment ref="F597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d1d1 smatramo fast profilom - ovime rješavamo bug na Thomson TG modmu</t>
        </r>
      </text>
    </comment>
    <comment ref="V597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izjednačeno s ADSL profilom</t>
        </r>
      </text>
    </comment>
    <comment ref="W597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izjednačeno s ADSL profilom</t>
        </r>
      </text>
    </comment>
    <comment ref="F598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d1d1 smatramo fast profilom - ovime rješavamo bug na Thomson TG modmu</t>
        </r>
      </text>
    </comment>
    <comment ref="V598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izjednačeno s ADSL profilom</t>
        </r>
      </text>
    </comment>
    <comment ref="W598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izjednačeno s ADSL profilom</t>
        </r>
      </text>
    </comment>
    <comment ref="F599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d1d1 smatramo fast profilom - ovime rješavamo bug na Thomson TG modmu</t>
        </r>
      </text>
    </comment>
    <comment ref="F600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d1d1 smatramo fast profilom - ovime rješavamo bug na Thomson TG modmu</t>
        </r>
      </text>
    </comment>
    <comment ref="F601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d1d1 smatramo fast profilom - ovime rješavamo bug na Thomson TG modmu</t>
        </r>
      </text>
    </comment>
    <comment ref="S601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promjena za jedan kako bi se razlikovalo od HT profila</t>
        </r>
      </text>
    </comment>
    <comment ref="T601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promjena za jedan kako bi se razlikovalo od HT profila</t>
        </r>
      </text>
    </comment>
    <comment ref="S602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promjena za jedan kako bi se razlikovalo od HT profila</t>
        </r>
      </text>
    </comment>
    <comment ref="T602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promjena za jedan kako bi se razlikovalo od HT profila</t>
        </r>
      </text>
    </comment>
    <comment ref="S603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promjena za jedan kako bi se razlikovalo od HT profila</t>
        </r>
      </text>
    </comment>
    <comment ref="T603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promjena za jedan kako bi se razlikovalo od HT profila</t>
        </r>
      </text>
    </comment>
    <comment ref="F604" authorId="2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Ovaj je "</t>
        </r>
        <r>
          <rPr>
            <b/>
            <sz val="9"/>
            <color indexed="81"/>
            <rFont val="Tahoma"/>
            <family val="2"/>
            <charset val="238"/>
          </rPr>
          <t>b</t>
        </r>
        <r>
          <rPr>
            <sz val="9"/>
            <color indexed="81"/>
            <rFont val="Tahoma"/>
            <family val="2"/>
            <charset val="238"/>
          </rPr>
          <t>"jer već postoji isti channel conf. sa drugačijim brzinama;
kod VDSL pločice je d1d1, a kod ADSL je d0d0</t>
        </r>
      </text>
    </comment>
    <comment ref="F610" authorId="2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U Fast modu, zbog bug-a na Thomson modemu, na VDSL pločicama stavljamo d1d1, a na ADSL pločicama ostaje d0d0</t>
        </r>
      </text>
    </comment>
    <comment ref="D634" authorId="2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Amis zatražio povećanje mac adresa sa 8 na 16, pa se mijenjalo i ime profila, stari profil je bio "ami-i10-v512m8-n256-a"</t>
        </r>
      </text>
    </comment>
    <comment ref="A640" authorId="2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profil sa našim Internet vlan-om 270
Od 01.02.2014. ovi profili se ne koriste za ukopčanja u Regiji 1 </t>
        </r>
      </text>
    </comment>
    <comment ref="S640" authorId="2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izjednačavanje sa 4M pa nije 5034</t>
        </r>
      </text>
    </comment>
    <comment ref="A642" authorId="2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Od 01.02.2014. novi domenski profili se koriste samo za ukopčanja u Regiji 1 (ZG, BJ, CK, KC, KR, SK, VZ i KA)
(Karlovački DSLAM-ovi koji su spojeni na switch-eve CKA-95, CKA95-2, CTU-95)
U Regiji 1 na domenskom pristupu AMIS koristi drugi VLAN (3977) za Internet</t>
        </r>
      </text>
    </comment>
    <comment ref="F642" authorId="2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Ovaj je "</t>
        </r>
        <r>
          <rPr>
            <b/>
            <sz val="9"/>
            <color indexed="81"/>
            <rFont val="Tahoma"/>
            <family val="2"/>
            <charset val="238"/>
          </rPr>
          <t>b</t>
        </r>
        <r>
          <rPr>
            <sz val="9"/>
            <color indexed="81"/>
            <rFont val="Tahoma"/>
            <family val="2"/>
            <charset val="238"/>
          </rPr>
          <t>"jer već postoji isti channel conf. sa drugačijim brzinama;
kod VDSL pločice je d1d1, a kod ADSL je d0d0</t>
        </r>
      </text>
    </comment>
    <comment ref="A644" authorId="2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Od 01.02.2014. novi domenski profili se koriste samo za ukopčanja u Regiji 1 (ZG, BJ, CK, KC, KR, SK, VZ i KA)
(Karlovački DSLAM-ovi koji su spojeni na switch-eve CKA-95, CKA95-2, CTU-95)
U Regiji 1 na domenskom pristupu AMIS koristi drugi VLAN (3982) za Voice</t>
        </r>
      </text>
    </comment>
    <comment ref="A648" authorId="2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Od 01.02.2014. novi domenski profili se koriste samo za ukopčanja u Regiji 1 (ZG, BJ, CK, KC, KR, SK, VZ i KA)
(Karlovački DSLAM-ovi koji su spojeni na switch-eve CKA-95, CKA95-2, CTU-95)
U Regiji 1 na domenskom pristupu AMIS koristi druge VLAN-ove za Internet (3977) i Voice (3982)</t>
        </r>
      </text>
    </comment>
    <comment ref="F648" authorId="2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U Fast modu, zbog bug-a na Thomson modemu, na VDSL pločicama stavljamo d1d1, a na ADSL pločicama ostaje d0d0</t>
        </r>
      </text>
    </comment>
    <comment ref="A678" authorId="2">
      <text>
        <r>
          <rPr>
            <b/>
            <sz val="9"/>
            <color indexed="81"/>
            <rFont val="Tahoma"/>
            <family val="2"/>
            <charset val="238"/>
          </rPr>
          <t xml:space="preserve">Boris Ceković:
</t>
        </r>
        <r>
          <rPr>
            <sz val="9"/>
            <color indexed="81"/>
            <rFont val="Tahoma"/>
            <family val="2"/>
            <charset val="238"/>
          </rPr>
          <t xml:space="preserve">Od 01.02.2014. novi domenski profili se koriste samo za ukopčanja u Regiji 1 (ZG, BJ, CK, KC, KR, SK, VZ i KA)
(Karlovački DSLAM-ovi koji su spojeni na switch-eve CKA-95, CKA95-2, CTU-95)
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>U Regiji 1 na domenskom pristupu AMIS koristi nove VLAN-ove za Internet i Voice,  te samo u R1 koriste kombinacije usluga i sa IPTV-em</t>
        </r>
      </text>
    </comment>
    <comment ref="A686" authorId="2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Od 01.02.2014. novi domenski profili se koriste samo za ukopčanja u Regiji 1 (ZG, BJ, CK, KC, KR, SK, VZ i KA)
(Karlovački DSLAM-ovi koji su spojeni na switch-eve CKA-95, CKA95-2, CTU-95)
U Regiji 1 na domenskom pristupu AMIS koristi nove VLAN-ove za Internet i Voice,  te samo u R1 koriste kombinacije usluga i sa IPTV-em</t>
        </r>
      </text>
    </comment>
    <comment ref="A718" authorId="2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Od 01.02.2014. novi domenski profili se koriste samo za ukopčanja u Regiji 1 (ZG, BJ, CK, KC, KR, SK, VZ i KA)
(Karlovački DSLAM-ovi koji su spojeni na switch-eve CKA-95, CKA95-2, CTU-95)
U Regiji 1 na domenskom pristupu AMIS koristi nove VLAN-ove za Internet i Voice,  te samo u R1 koriste kombinacije usluga i sa IPTV-em</t>
        </r>
      </text>
    </comment>
    <comment ref="A726" authorId="2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Od 01.02.2014. novi domenski profili se koriste samo za ukopčanja u Regiji 1 (ZG, BJ, CK, KC, KR, SK, VZ i KA)
(Karlovački DSLAM-ovi koji su spojeni na switch-eve CKA-95, CKA95-2, CTU-95)
U Regiji 1 na domenskom pristupu AMIS koristi nove VLAN-ove za Internet i Voice,  te samo u R1 koriste kombinacije usluga i sa IPTV-em</t>
        </r>
      </text>
    </comment>
    <comment ref="A758" authorId="2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Od 01.02.2014. novi domenski profili se koriste samo za ukopčanja u Regiji 1 (ZG, BJ, CK, KC, KR, SK, VZ i KA)
(Karlovački DSLAM-ovi koji su spojeni na switch-eve CKA-95, CKA95-2, CTU-95)
U Regiji 1 na domenskom pristupu AMIS koristi nove VLAN-ove za Internet i Voice,  te samo u R1 koriste kombinacije usluga i sa IPTV-em</t>
        </r>
      </text>
    </comment>
    <comment ref="A782" authorId="2">
      <text>
        <r>
          <rPr>
            <b/>
            <sz val="9"/>
            <color indexed="81"/>
            <rFont val="Tahoma"/>
            <family val="2"/>
            <charset val="238"/>
          </rPr>
          <t xml:space="preserve">Boris Ceković:
Profil sa Amisovim Internet vlan-om 3977
</t>
        </r>
        <r>
          <rPr>
            <sz val="9"/>
            <color indexed="81"/>
            <rFont val="Tahoma"/>
            <family val="2"/>
            <charset val="238"/>
          </rPr>
          <t xml:space="preserve">
Od 01.02.2014. novi domenski profili se koriste samo za ukopčanja u Regiji 1 (ZG, BJ, CK, KC, KR, SK, VZ i KA)
(Karlovački DSLAM-ovi koji su spojeni na switch-eve CKA-95, CKA95-2, CTU-95)
U Regiji 1 na domenskom pristupu AMIS koristi nove VLAN-ove za Internet i Voice,  te samo u R1 koriste kombinacije usluga i sa IPTV-em</t>
        </r>
      </text>
    </comment>
    <comment ref="S782" authorId="2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izjednačavanje sa 4M pa nije 5034</t>
        </r>
      </text>
    </comment>
    <comment ref="D784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H1 telekom VLAN 3978 (0/33), pogledaj uputu za Bitstream operatore sa svojim VLAN-om  za Internet uslugu (Ethernet pristup)</t>
        </r>
      </text>
    </comment>
    <comment ref="V784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izjednačeno s ADSL profilom</t>
        </r>
      </text>
    </comment>
    <comment ref="W784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izjednačeno s ADSL profilom</t>
        </r>
      </text>
    </comment>
    <comment ref="D785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BC:
</t>
        </r>
        <r>
          <rPr>
            <sz val="8"/>
            <color indexed="81"/>
            <rFont val="Tahoma"/>
            <family val="2"/>
            <charset val="238"/>
          </rPr>
          <t xml:space="preserve">H1 telekom VLAN 3978 (0/33), pogledaj uputu za Bitstream operatore sa svojim VLAN-om  za Internet uslugu (Ethernet pristup)
</t>
        </r>
      </text>
    </comment>
    <comment ref="V785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izjednačeno s ADSL profilom</t>
        </r>
      </text>
    </comment>
    <comment ref="W785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izjednačeno s ADSL profilom</t>
        </r>
      </text>
    </comment>
    <comment ref="D786" authorId="2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H1 telekom VLAN 3978 (0/33), pogledaj uputu za Bitstream operatore sa svojim VLAN-om  za Internet uslugu (Ethernet pristup)</t>
        </r>
      </text>
    </comment>
    <comment ref="D787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BC:
</t>
        </r>
        <r>
          <rPr>
            <sz val="8"/>
            <color indexed="81"/>
            <rFont val="Tahoma"/>
            <family val="2"/>
            <charset val="238"/>
          </rPr>
          <t xml:space="preserve">H1 telekom VLAN 3978 (0/33), pogledaj uputu za Bitstream operatore sa svojim VLAN-om  za Internet uslugu (Ethernet pristup)
</t>
        </r>
      </text>
    </comment>
    <comment ref="D788" authorId="2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H1 telekom VLAN 3978 (0/33), pogledaj uputu za Bitstream operatore sa svojim VLAN-om  za Internet uslugu (Ethernet pristup)</t>
        </r>
      </text>
    </comment>
    <comment ref="S788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promjena za jedan kako bi se razlikovalo od HT profila</t>
        </r>
      </text>
    </comment>
    <comment ref="T788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promjena za jedan kako bi se razlikovalo od HT profila</t>
        </r>
      </text>
    </comment>
    <comment ref="D789" authorId="2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H1 telekom VLAN 3978 (0/33), pogledaj uputu za Bitstream operatore sa svojim VLAN-om  za Internet uslugu (Ethernet pristup)</t>
        </r>
      </text>
    </comment>
    <comment ref="S789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promjena za jedan kako bi se razlikovalo od HT profila</t>
        </r>
      </text>
    </comment>
    <comment ref="T789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promjena za jedan kako bi se razlikovalo od HT profila</t>
        </r>
      </text>
    </comment>
    <comment ref="D790" authorId="2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H1 telekom VLAN 3978  (0/33), pogledaj uputu za Bitstream operatore sa svojim VLAN-om  za Internet uslugu (Ethernet pristup)</t>
        </r>
      </text>
    </comment>
    <comment ref="S790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promjena za jedan kako bi se razlikovalo od HT profila</t>
        </r>
      </text>
    </comment>
    <comment ref="T790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promjena za jedan kako bi se razlikovalo od HT profila</t>
        </r>
      </text>
    </comment>
    <comment ref="AL933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CIR=7936 * 0,9 /64 
</t>
        </r>
      </text>
    </comment>
    <comment ref="AL936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CIR=7936 * 0,9 /64 
</t>
        </r>
      </text>
    </comment>
    <comment ref="F944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>d1d1 smatramo fast profilom - ovime rješavamo bug na Thomson TG modemu</t>
        </r>
      </text>
    </comment>
    <comment ref="V944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izjednačeno s ADSL profilom</t>
        </r>
      </text>
    </comment>
    <comment ref="W944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izjednačeno s ADSL profilom</t>
        </r>
      </text>
    </comment>
    <comment ref="F945" authorId="0">
      <text>
        <r>
          <rPr>
            <b/>
            <sz val="9"/>
            <color indexed="81"/>
            <rFont val="Tahoma"/>
            <family val="2"/>
            <charset val="238"/>
          </rPr>
          <t>rduras:</t>
        </r>
        <r>
          <rPr>
            <sz val="9"/>
            <color indexed="81"/>
            <rFont val="Tahoma"/>
            <family val="2"/>
            <charset val="238"/>
          </rPr>
          <t xml:space="preserve">
d1d1 smatramo fast profilom - ovime rješavamo bug na Thomson TG modemu</t>
        </r>
      </text>
    </comment>
    <comment ref="S945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promjena za jedan kako bi se razlikovalo od HT profila</t>
        </r>
      </text>
    </comment>
    <comment ref="T945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promjena za jedan kako bi se razlikovalo od HT profila</t>
        </r>
      </text>
    </comment>
    <comment ref="S946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promjena za jedan kako bi se razlikovalo od HT profila</t>
        </r>
      </text>
    </comment>
    <comment ref="T946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promjena za jedan kako bi se razlikovalo od HT profila</t>
        </r>
      </text>
    </comment>
    <comment ref="S947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promjena za jedan kako bi se razlikovalo od HT profila</t>
        </r>
      </text>
    </comment>
    <comment ref="T947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promjena za jedan kako bi se razlikovalo od HT profila</t>
        </r>
      </text>
    </comment>
    <comment ref="D1044" authorId="1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Optima koristi vlan 3980, pogledaj uputu</t>
        </r>
      </text>
    </comment>
    <comment ref="D1047" authorId="1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Optima koristi vlan 3980, pogledaj uputu</t>
        </r>
      </text>
    </comment>
    <comment ref="D1050" authorId="1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Optima koristi vlan 3980, pogledaj uputu</t>
        </r>
      </text>
    </comment>
    <comment ref="D1053" authorId="1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Optima koristi vlan 3980, pogledaj uputu</t>
        </r>
      </text>
    </comment>
    <comment ref="D1056" authorId="1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Optima koristi vlan 3980, pogledaj uputu</t>
        </r>
      </text>
    </comment>
    <comment ref="D1059" authorId="1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Optima koristi vlan 3980, pogledaj uputu</t>
        </r>
      </text>
    </comment>
    <comment ref="D1062" authorId="1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Optima koristi vlan 3980, pogledaj uputu</t>
        </r>
      </text>
    </comment>
    <comment ref="U1065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mijenjamo u nove HT postavke samaxtv-a</t>
        </r>
      </text>
    </comment>
    <comment ref="AL1065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ujednačavanje 4M tv servisa za optimu</t>
        </r>
      </text>
    </comment>
    <comment ref="AL1070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ujednačavanje 4M tv servisa za optimu</t>
        </r>
      </text>
    </comment>
    <comment ref="AL1072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ujednačavanje 4M tv servisa za optimu</t>
        </r>
      </text>
    </comment>
    <comment ref="AL1074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ujednačavanje 4M tv servisa za optimu</t>
        </r>
      </text>
    </comment>
    <comment ref="AL1076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ujednačavanje 4M tv servisa za optimu</t>
        </r>
      </text>
    </comment>
    <comment ref="AL1124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greška u staroj tablici 256</t>
        </r>
      </text>
    </comment>
    <comment ref="AM1124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greška u staroj tablici 256</t>
        </r>
      </text>
    </comment>
    <comment ref="AL1126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greška u staroj tablici 256</t>
        </r>
      </text>
    </comment>
    <comment ref="AM1126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greška u staroj tablici 256</t>
        </r>
      </text>
    </comment>
    <comment ref="AL1128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greška u staroj tablici 256</t>
        </r>
      </text>
    </comment>
    <comment ref="AM1128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greška u staroj tablici 256</t>
        </r>
      </text>
    </comment>
    <comment ref="AL1130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greška u staroj tablici 256</t>
        </r>
      </text>
    </comment>
    <comment ref="AM1130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greška u staroj tablici 256</t>
        </r>
      </text>
    </comment>
    <comment ref="U1131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u starom profilu je bila ista linijska kao i na voice 256 profilu</t>
        </r>
      </text>
    </comment>
    <comment ref="AL1132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greška u staroj tablici 256</t>
        </r>
      </text>
    </comment>
    <comment ref="AM1132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greška u staroj tablici 256</t>
        </r>
      </text>
    </comment>
    <comment ref="AL1134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greška u staroj tablici 256</t>
        </r>
      </text>
    </comment>
    <comment ref="AM1134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greška u staroj tablici 256</t>
        </r>
      </text>
    </comment>
    <comment ref="AL1136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ujednačavanje 4M tv servisa za optimu</t>
        </r>
      </text>
    </comment>
    <comment ref="AL1139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ujednačavanje 4M tv servisa za optimu</t>
        </r>
      </text>
    </comment>
    <comment ref="AL1142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ujednačavanje 4M tv servisa za optimu</t>
        </r>
      </text>
    </comment>
    <comment ref="AL1145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ujednačavanje 4M tv servisa za optimu</t>
        </r>
      </text>
    </comment>
    <comment ref="AL1151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ujednačavanje 4M tv servisa za optimu</t>
        </r>
      </text>
    </comment>
    <comment ref="AL1154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ujednačavanje 4M tv servisa za optimu</t>
        </r>
      </text>
    </comment>
    <comment ref="AL1157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ujednačavanje 4M tv servisa za optimu</t>
        </r>
      </text>
    </comment>
    <comment ref="AL1160" authorId="0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ujednačavanje 4M tv servisa za optimu</t>
        </r>
      </text>
    </comment>
    <comment ref="A1249" authorId="3">
      <text>
        <r>
          <rPr>
            <sz val="9"/>
            <color indexed="81"/>
            <rFont val="Tahoma"/>
            <family val="2"/>
            <charset val="238"/>
          </rPr>
          <t>BC:
Novi Optima business profil sa povećanim upstream-om od 1Mb</t>
        </r>
      </text>
    </comment>
    <comment ref="S1487" authorId="2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izjednačavanje sa 4M pa nije 5034</t>
        </r>
      </text>
    </comment>
    <comment ref="F1616" authorId="2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U Fast modu, zbog bug-a na Thomson modemu, na VDSL pločicama stavljamo d1d1, a na ADSL pločicama ostaje d0d0</t>
        </r>
      </text>
    </comment>
  </commentList>
</comments>
</file>

<file path=xl/comments5.xml><?xml version="1.0" encoding="utf-8"?>
<comments xmlns="http://schemas.openxmlformats.org/spreadsheetml/2006/main">
  <authors>
    <author>Boris Ceković</author>
  </authors>
  <commentList>
    <comment ref="D595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Bio je testni do 05.12.2014., kada je napravljen novi (Bitstream VDSL sheet-u)</t>
        </r>
      </text>
    </comment>
    <comment ref="D598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Bio je testni do 21.02.2014., kada je napravljen novi (Bitstream VDSL sheet-u)</t>
        </r>
      </text>
    </comment>
  </commentList>
</comments>
</file>

<file path=xl/comments6.xml><?xml version="1.0" encoding="utf-8"?>
<comments xmlns="http://schemas.openxmlformats.org/spreadsheetml/2006/main">
  <authors>
    <author>Boris Ceković</author>
  </authors>
  <commentList>
    <comment ref="B404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Bio je testni do 05.12.2014., kada je napravljen novi (Bitstream VDSL sheet)</t>
        </r>
      </text>
    </comment>
  </commentList>
</comments>
</file>

<file path=xl/comments7.xml><?xml version="1.0" encoding="utf-8"?>
<comments xmlns="http://schemas.openxmlformats.org/spreadsheetml/2006/main">
  <authors>
    <author>Boris Ceković</author>
    <author>Mario Lončar P.</author>
  </authors>
  <commentList>
    <comment ref="D5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Ovo je samo primjer izračuna za BS operatore bez acs-a, kao i kod naših VDSL profila.
ACS je, inače, za BS operatore, drugačiji (256/256) nego kod nas (128/512)</t>
        </r>
      </text>
    </comment>
    <comment ref="D7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Ovo je samo primjer izračuna za BS operatore bez acs-a, kao i kod naših VDSL profila.
ACS je, inače, za BS operatore, drugačiji (256/256) nego kod nas (128/512)</t>
        </r>
      </text>
    </comment>
    <comment ref="D9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Ovo je samo primjer izračuna za BS operatore bez acs-a, kao i kod naših VDSL profila.
ACS je, inače, za BS operatore, drugačiji (256/256) nego kod nas (128/512)</t>
        </r>
      </text>
    </comment>
    <comment ref="D13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Ovo je samo primjer izračuna za BS operatore bez acs-a, kao i kod naših VDSL profila.
ACS je, inače, za BS operatore, drugačiji (256/256) nego kod nas (128/512)</t>
        </r>
      </text>
    </comment>
    <comment ref="D17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Ovo je samo primjer izračuna za BS operatore bez acs-a, kao i kod naših VDSL profila.
ACS je, inače, za BS operatore, drugačiji (256/256) nego kod nas (128/512)</t>
        </r>
      </text>
    </comment>
    <comment ref="H25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minimalna brzina za 4Mbits na adsl profilima</t>
        </r>
      </text>
    </comment>
    <comment ref="J25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minimalna brzina za 512kbits na adsl profilima</t>
        </r>
      </text>
    </comment>
    <comment ref="M58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downstream zbroj
izmjereni Internet+acs+voice+iptv</t>
        </r>
      </text>
    </comment>
    <comment ref="N58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upstream, zbroj Internet+acs+voip+1/2 IPTV
</t>
        </r>
      </text>
    </comment>
    <comment ref="O58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downstream zbroj
izmjereni Internet+acs+voice+iptv</t>
        </r>
      </text>
    </comment>
    <comment ref="P58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upstream, zbroj Internet+acs+voip+1/2 IPTV
</t>
        </r>
      </text>
    </comment>
    <comment ref="M62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downstream zbroj
izmjereni Internet+acs+voice+iptv</t>
        </r>
      </text>
    </comment>
    <comment ref="N62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upstream, zbroj Internet+acs+voip+1/2 IPTV
</t>
        </r>
      </text>
    </comment>
    <comment ref="O62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downstream zbroj
izmjereni Internet+acs+voice+iptv</t>
        </r>
      </text>
    </comment>
    <comment ref="P62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upstream, zbroj Internet+acs+voip+1/2 IPTV
</t>
        </r>
      </text>
    </comment>
    <comment ref="M66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downstream zbroj
izmjereni Internet+acs+voice+iptv</t>
        </r>
      </text>
    </comment>
    <comment ref="N66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upstream, zbroj Internet+acs+voip+1/2 IPTV
</t>
        </r>
      </text>
    </comment>
    <comment ref="O66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downstream zbroj
izmjereni Internet+acs+voice+iptv</t>
        </r>
      </text>
    </comment>
    <comment ref="P66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upstream, zbroj Internet+acs+voip+1/2 IPTV
</t>
        </r>
      </text>
    </comment>
    <comment ref="M70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downstream zbroj
izmjereni Internet+acs+voice+iptv</t>
        </r>
      </text>
    </comment>
    <comment ref="N70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upstream, zbroj Internet+acs+voip+1/2 IPTV
</t>
        </r>
      </text>
    </comment>
    <comment ref="O70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BC:
</t>
        </r>
        <r>
          <rPr>
            <sz val="8"/>
            <color indexed="81"/>
            <rFont val="Tahoma"/>
            <family val="2"/>
            <charset val="238"/>
          </rPr>
          <t>minimalni downstream za profil
(Internet20M+IPTV+acs) je prema izračunu 15313, ali je izjednačena brzina sa manjim profilom (max od 10Mb)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</text>
    </comment>
    <comment ref="P70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upstream, zbroj Internet+acs+voip+1/2 IPTV
</t>
        </r>
      </text>
    </comment>
    <comment ref="M74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downstream zbroj
izmjereni Internet+acs+voice+iptv</t>
        </r>
      </text>
    </comment>
    <comment ref="N74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upstream, zbroj Internet+acs+voip+1/2 IPTV
</t>
        </r>
      </text>
    </comment>
    <comment ref="O74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downstream zbroj
izmjereni Internet+acs+voice+iptv</t>
        </r>
      </text>
    </comment>
    <comment ref="P74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upstream, zbroj Internet+acs+voip+1/2 IPTV
</t>
        </r>
      </text>
    </comment>
    <comment ref="M78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downstream zbroj
izmjereni Internet+acs+voice+iptv</t>
        </r>
      </text>
    </comment>
    <comment ref="N78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upstream, zbroj Internet+acs+voip+1/2 IPTV
</t>
        </r>
      </text>
    </comment>
    <comment ref="O78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BC:
</t>
        </r>
        <r>
          <rPr>
            <sz val="8"/>
            <color indexed="81"/>
            <rFont val="Tahoma"/>
            <family val="2"/>
            <charset val="238"/>
          </rPr>
          <t>minimalni downstream za profil
(Internet20M+IPTV6M+acs) je prema izračunu 17297, ali je izjednačena brzina sa manjim profilom (max od 10Mb)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</text>
    </comment>
    <comment ref="P78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upstream, zbroj Internet+acs+voip+1/2 IPTV
</t>
        </r>
      </text>
    </comment>
    <comment ref="M82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downstream zbroj
izmjereni Internet+acs+voice+iptv</t>
        </r>
      </text>
    </comment>
    <comment ref="N82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upstream, zbroj Internet+acs+voip+1/2 IPTV
</t>
        </r>
      </text>
    </comment>
    <comment ref="O82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downstream zbroj
izmjereni Internet+acs+voice+iptv</t>
        </r>
      </text>
    </comment>
    <comment ref="P82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upstream, zbroj Internet+acs+voip+1/2 IPTV
</t>
        </r>
      </text>
    </comment>
    <comment ref="M86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downstream zbroj
izmjereni Internet+acs+voice+iptv</t>
        </r>
      </text>
    </comment>
    <comment ref="N86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upstream, zbroj Internet+acs+voip+1/2 IPTV
</t>
        </r>
      </text>
    </comment>
    <comment ref="O86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downstream zbroj
izmjereni Internet+acs+voice+iptv</t>
        </r>
      </text>
    </comment>
    <comment ref="P86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upstream, zbroj Internet+acs+voip+1/2 IPTV
</t>
        </r>
      </text>
    </comment>
    <comment ref="M90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downstream zbroj
izmjereni Internet+acs+voice+iptv</t>
        </r>
      </text>
    </comment>
    <comment ref="N90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upstream, zbroj Internet+acs+voip+1/2 IPTV
</t>
        </r>
      </text>
    </comment>
    <comment ref="O90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downstream zbroj
izmjereni Internet+acs+voice+iptv</t>
        </r>
      </text>
    </comment>
    <comment ref="P90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upstream, zbroj Internet+acs+voip+1/2 IPTV
</t>
        </r>
      </text>
    </comment>
    <comment ref="M94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downstream zbroj
izmjereni Internet+acs+voice+iptv</t>
        </r>
      </text>
    </comment>
    <comment ref="N94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upstream, zbroj Internet+acs+voip+1/2 IPTV
</t>
        </r>
      </text>
    </comment>
    <comment ref="O94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BC:
</t>
        </r>
        <r>
          <rPr>
            <sz val="8"/>
            <color indexed="81"/>
            <rFont val="Tahoma"/>
            <family val="2"/>
            <charset val="238"/>
          </rPr>
          <t>minimalni downstream za profil
(Internet20M+IPTV+voice256+acs) je prema izračunu 15569, ali je izjednačena brzina sa manjim profilom (max od 10Mb)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</text>
    </comment>
    <comment ref="P94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upstream, zbroj Internet+acs+voip+1/2 IPTV
</t>
        </r>
      </text>
    </comment>
    <comment ref="M98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downstream zbroj
izmjereni Internet+acs+voice+iptv</t>
        </r>
      </text>
    </comment>
    <comment ref="N98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upstream, zbroj Internet+acs+voip+1/2 IPTV
</t>
        </r>
      </text>
    </comment>
    <comment ref="O98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downstream zbroj
izmjereni Internet+acs+voice+iptv</t>
        </r>
      </text>
    </comment>
    <comment ref="P98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upstream, zbroj Internet+acs+voip+1/2 IPTV
</t>
        </r>
      </text>
    </comment>
    <comment ref="M102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downstream zbroj
izmjereni Internet+acs+voice+iptv</t>
        </r>
      </text>
    </comment>
    <comment ref="N102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upstream, zbroj Internet+acs+voip+1/2 IPTV
</t>
        </r>
      </text>
    </comment>
    <comment ref="O102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BC:
</t>
        </r>
        <r>
          <rPr>
            <sz val="8"/>
            <color indexed="81"/>
            <rFont val="Tahoma"/>
            <family val="2"/>
            <charset val="238"/>
          </rPr>
          <t>minimalni downstream za profil
(Internet20M+IPTV6M+voice256+acs) je prema izračunu 17553, ali je izjednačena brzina sa manjim profilom (max od 10Mb)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</text>
    </comment>
    <comment ref="P102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upstream, zbroj Internet+acs+voip+1/2 IPTV
</t>
        </r>
      </text>
    </comment>
    <comment ref="M106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downstream zbroj
izmjereni Internet+acs+voice+iptv</t>
        </r>
      </text>
    </comment>
    <comment ref="N106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upstream, zbroj Internet+acs+voip+1/2 IPTV
</t>
        </r>
      </text>
    </comment>
    <comment ref="O106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downstream zbroj
izmjereni Internet+acs+voice+iptv</t>
        </r>
      </text>
    </comment>
    <comment ref="P106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upstream, zbroj Internet+acs+voip+1/2 IPTV
</t>
        </r>
      </text>
    </comment>
    <comment ref="M110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downstream zbroj
izmjereni Internet+acs+voice+iptv</t>
        </r>
      </text>
    </comment>
    <comment ref="N110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upstream, zbroj Internet+acs+voip+1/2 IPTV
</t>
        </r>
      </text>
    </comment>
    <comment ref="O110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BC:
</t>
        </r>
        <r>
          <rPr>
            <sz val="8"/>
            <color indexed="81"/>
            <rFont val="Tahoma"/>
            <family val="2"/>
            <charset val="238"/>
          </rPr>
          <t>minimalni downstream za profil
(Internet20M+IPTV10M+acs) je prema izračunu 21329, ali je izjednačena brzina sa manjim profilom (max od 10Mb)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P110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upstream, zbroj Internet+acs+voip+1/2 IPTV
</t>
        </r>
      </text>
    </comment>
    <comment ref="M114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downstream zbroj
izmjereni Internet+acs+voice+iptv</t>
        </r>
      </text>
    </comment>
    <comment ref="N114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upstream, zbroj Internet+acs+voip+1/2 IPTV
</t>
        </r>
      </text>
    </comment>
    <comment ref="O114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downstream zbroj
izmjereni Internet+acs+voice+iptv</t>
        </r>
      </text>
    </comment>
    <comment ref="P114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upstream, zbroj Internet+acs+voip+1/2 IPTV
</t>
        </r>
      </text>
    </comment>
    <comment ref="M118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downstream zbroj
izmjereni Internet+acs+voice+iptv</t>
        </r>
      </text>
    </comment>
    <comment ref="N118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upstream, zbroj Internet+acs+voip+1/2 IPTV
</t>
        </r>
      </text>
    </comment>
    <comment ref="O118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BC:
</t>
        </r>
        <r>
          <rPr>
            <sz val="8"/>
            <color indexed="81"/>
            <rFont val="Tahoma"/>
            <family val="2"/>
            <charset val="238"/>
          </rPr>
          <t>minimalni downstream za profil
(Internet20M+IPTV10M+voice256+acs) je prema izračunu 21585, ali je izjednačena brzina sa manjim profilom (max od 10Mb)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</text>
    </comment>
    <comment ref="P118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upstream, zbroj Internet+acs+voip+1/2 IPTV
</t>
        </r>
      </text>
    </comment>
    <comment ref="M122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downstream zbroj
izmjereni Internet+acs+voice+iptv
Dodano 64k da DS i US ne bude isti
</t>
        </r>
      </text>
    </comment>
    <comment ref="N122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upstream zbroj
acs+voice+iptv
Dodano 64k </t>
        </r>
      </text>
    </comment>
    <comment ref="O122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downstream zbroj
izmjereni Internet+acs+voice+iptv</t>
        </r>
      </text>
    </comment>
    <comment ref="P122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upstream zbroj
acs+voice+iptv
</t>
        </r>
      </text>
    </comment>
    <comment ref="M126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downstream zbroj
izmjereni Internet+acs+voice+iptv
Dodano 64k da DS i US ne bude isti
</t>
        </r>
      </text>
    </comment>
    <comment ref="N126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upstream zbroj
acs+voice+iptv
Dodano 64k</t>
        </r>
      </text>
    </comment>
    <comment ref="O126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downstream zbroj
izmjereni Internet+acs+voice+iptv</t>
        </r>
      </text>
    </comment>
    <comment ref="P126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upstream zbroj
acs+voice+iptv
</t>
        </r>
      </text>
    </comment>
    <comment ref="M130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downstream zbroj
izmjereni Internet+acs+voice+iptv
Dodano 64k da DS i US ne bude isti</t>
        </r>
      </text>
    </comment>
    <comment ref="N130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upstream zbroj
acs+voice+iptv
Dodano 64k</t>
        </r>
      </text>
    </comment>
    <comment ref="O130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downstream zbroj
acs+voice+iptv
</t>
        </r>
      </text>
    </comment>
    <comment ref="P130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upstream zbroj
acs+voice+iptv
</t>
        </r>
      </text>
    </comment>
    <comment ref="M134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downstream zbroj
izmjereni Internet+acs+voice+iptv
Dodano 64k da DS i US ne bude isti</t>
        </r>
      </text>
    </comment>
    <comment ref="N134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upstream zbroj
acs+voice+iptv
Dodano 64k</t>
        </r>
      </text>
    </comment>
    <comment ref="O134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downstream zbroj
acs+voice+iptv
</t>
        </r>
      </text>
    </comment>
    <comment ref="P134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upstream zbroj
acs+voice+iptv
</t>
        </r>
      </text>
    </comment>
    <comment ref="M138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downstream zbroj
izmjereni Internet+acs+voice+iptv
Dodano 64k da DS i US ne bude isti</t>
        </r>
      </text>
    </comment>
    <comment ref="N138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upstream zbroj
acs+voice+iptv
Dodano 64k</t>
        </r>
      </text>
    </comment>
    <comment ref="O138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downstream zbroj
acs+voice+iptv
</t>
        </r>
      </text>
    </comment>
    <comment ref="P138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upstream zbroj
acs+voice+iptv
</t>
        </r>
      </text>
    </comment>
    <comment ref="M142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downstream zbroj
izmjereni Internet+acs+voice+iptv</t>
        </r>
      </text>
    </comment>
    <comment ref="N142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upstream, zbroj Internet+acs+voip+1/2 IPTV
</t>
        </r>
      </text>
    </comment>
    <comment ref="O142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downstream zbroj
izmjereni Internet+acs+voice+iptv</t>
        </r>
      </text>
    </comment>
    <comment ref="P142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upstream, zbroj Internet+acs+voip+1/2 IPTV
</t>
        </r>
      </text>
    </comment>
    <comment ref="M258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downstream zbroj
izmjereni Internet+acs+voice+iptv</t>
        </r>
      </text>
    </comment>
    <comment ref="N258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upstream, zbroj Internet+acs+voip+1/2 IPTV
</t>
        </r>
      </text>
    </comment>
    <comment ref="O258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downstream zbroj
izmjereni Internet+acs+voice+iptv</t>
        </r>
      </text>
    </comment>
    <comment ref="P258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upstream, zbroj Internet+acs+voip+1/2 IPTV
</t>
        </r>
      </text>
    </comment>
    <comment ref="M262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downstream zbroj
izmjereni Internet+acs+voice+iptv</t>
        </r>
      </text>
    </comment>
    <comment ref="N262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upstream, zbroj Internet+acs+voip+1/2 IPTV
</t>
        </r>
      </text>
    </comment>
    <comment ref="O262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downstream zbroj
izmjereni Internet+acs+voice+iptv</t>
        </r>
      </text>
    </comment>
    <comment ref="P262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upstream, zbroj Internet+acs+voip+1/2 IPTV
</t>
        </r>
      </text>
    </comment>
    <comment ref="M266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downstream zbroj
izmjereni Internet+acs+voice+iptv</t>
        </r>
      </text>
    </comment>
    <comment ref="N266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upstream, zbroj Internet+acs+voip+1/2 IPTV
</t>
        </r>
      </text>
    </comment>
    <comment ref="O266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downstream zbroj
izmjereni Internet+acs+voice+iptv</t>
        </r>
      </text>
    </comment>
    <comment ref="P266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upstream, zbroj Internet+acs+voip+1/2 IPTV
</t>
        </r>
      </text>
    </comment>
    <comment ref="M270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downstream zbroj
izmjereni Internet+acs+voice+iptv</t>
        </r>
      </text>
    </comment>
    <comment ref="N270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upstream, zbroj Internet+acs+voip+1/2 IPTV
</t>
        </r>
      </text>
    </comment>
    <comment ref="O270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downstream zbroj
izmjereni Internet+acs+voice+iptv</t>
        </r>
      </text>
    </comment>
    <comment ref="P270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upstream, zbroj Internet+acs+voip+1/2 IPTV
</t>
        </r>
      </text>
    </comment>
    <comment ref="M274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downstream zbroj
izmjereni Internet+acs+voice+iptv</t>
        </r>
      </text>
    </comment>
    <comment ref="N274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max upstream, zbroj Internet+acs+voip+1/2 IPTV
</t>
        </r>
      </text>
    </comment>
    <comment ref="O274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BC:
</t>
        </r>
        <r>
          <rPr>
            <sz val="8"/>
            <color indexed="81"/>
            <rFont val="Tahoma"/>
            <family val="2"/>
            <charset val="238"/>
          </rPr>
          <t>minimalni downstream za profil
(Internet20M+IPTV+voice256+acs) je prema izračunu 15569, ali je izjednačena brzina sa manjim profilom (max od 10Mb)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</text>
    </comment>
    <comment ref="P274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upstream, zbroj Internet+acs+voip+1/2 IPTV
</t>
        </r>
      </text>
    </comment>
    <comment ref="M278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za Dsmax nije po formuli, brzina je dignuta na preko 5Mb da bude P2 profil
</t>
        </r>
      </text>
    </comment>
    <comment ref="N278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Na IPTV servis dodano 32k </t>
        </r>
      </text>
    </comment>
    <comment ref="O278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DSmin nije po formuli, brzina je dignuta na preko 5Mb da bude P2 profil</t>
        </r>
      </text>
    </comment>
    <comment ref="P278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min upstream - dogovoreno da je 256
</t>
        </r>
      </text>
    </comment>
    <comment ref="M282" authorId="1">
      <text>
        <r>
          <rPr>
            <b/>
            <sz val="8"/>
            <color indexed="81"/>
            <rFont val="Tahoma"/>
            <family val="2"/>
            <charset val="238"/>
          </rPr>
          <t>BC::</t>
        </r>
        <r>
          <rPr>
            <sz val="8"/>
            <color indexed="81"/>
            <rFont val="Tahoma"/>
            <family val="2"/>
            <charset val="238"/>
          </rPr>
          <t xml:space="preserve">
max downstream - kad je iptv bez acs-a, na servisnu brzinu dodano 64k
</t>
        </r>
      </text>
    </comment>
    <comment ref="N282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Na IPTV servis dodano 32k </t>
        </r>
      </text>
    </comment>
    <comment ref="O282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downstream zbroj
izmjereni Internet+acs+voice+iptv</t>
        </r>
      </text>
    </comment>
    <comment ref="P282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min upstream - dogovoreno da je 256
</t>
        </r>
      </text>
    </comment>
    <comment ref="M286" authorId="1">
      <text>
        <r>
          <rPr>
            <b/>
            <sz val="8"/>
            <color indexed="81"/>
            <rFont val="Tahoma"/>
            <family val="2"/>
            <charset val="238"/>
          </rPr>
          <t>BC::</t>
        </r>
        <r>
          <rPr>
            <sz val="8"/>
            <color indexed="81"/>
            <rFont val="Tahoma"/>
            <family val="2"/>
            <charset val="238"/>
          </rPr>
          <t xml:space="preserve">
max downstream - kad je iptv bez acs-a, na servisnu brzinu dodano 64k
</t>
        </r>
      </text>
    </comment>
    <comment ref="N286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Na IPTV servis dodano 32k </t>
        </r>
      </text>
    </comment>
    <comment ref="O286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downstream zbroj
izmjereni Internet+acs+voice+iptv</t>
        </r>
      </text>
    </comment>
    <comment ref="P286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min upstream - dogovoreno da je 256
</t>
        </r>
      </text>
    </comment>
    <comment ref="M290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max downstream - kad je iptv bez acs-a, na servisnu brzinu dodano 64k
</t>
        </r>
      </text>
    </comment>
    <comment ref="N290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Na IPTV servis dodano 32k </t>
        </r>
      </text>
    </comment>
    <comment ref="O290" authorId="1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min downstream zbroj
izmjereni Internet+acs+voice+iptv</t>
        </r>
      </text>
    </comment>
    <comment ref="P290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min upstream - dogovoreno da je 256
</t>
        </r>
      </text>
    </comment>
    <comment ref="O422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Izjednačena brzina sa DSmax od prethodnog profila, po izračunu 15057</t>
        </r>
      </text>
    </comment>
    <comment ref="O430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Izjednačena brzina sa DSmax od prethodnog profila, po izračunu 17041</t>
        </r>
      </text>
    </comment>
    <comment ref="O438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Izjednačena brzina sa DSmax od prethodnog profila, po izračunu 19025</t>
        </r>
      </text>
    </comment>
    <comment ref="O446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Izjednačena brzina sa DSmax od prethodnog profila, po izračunu 21073</t>
        </r>
      </text>
    </comment>
    <comment ref="O470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Zbog izjednačavanja je promijenjena formula, inače bi bilo 15313</t>
        </r>
      </text>
    </comment>
    <comment ref="O478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Zbog izjednačavanja je promijenjena formula, inače bi bilo 15569</t>
        </r>
      </text>
    </comment>
    <comment ref="O486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Zbog izjednačavanja je promijenjena formula, inače bi bilo 17297</t>
        </r>
      </text>
    </comment>
    <comment ref="O494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Zbog izjednačavanja je promijenjena formula, inače bi bilo 17553</t>
        </r>
      </text>
    </comment>
    <comment ref="O502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Zbog izjednačavanja je promijenjena formula, inače bi bilo 19281</t>
        </r>
      </text>
    </comment>
    <comment ref="O510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Zbog izjednačavanja je promijenjena formula, inače bi bilo 19537</t>
        </r>
      </text>
    </comment>
    <comment ref="O518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Zbog izjednačavanja je promijenjena formula, inače bi bilo 21329</t>
        </r>
      </text>
    </comment>
    <comment ref="O526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Zbog izjednačavanja je promijenjena formula, inače bi bilo 21585</t>
        </r>
      </text>
    </comment>
    <comment ref="O534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Zbog izjednačavanja je promijenjena formula, inače bi bilo 15313</t>
        </r>
      </text>
    </comment>
    <comment ref="O538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Zbog izjednačavanja je promijenjena formula, inače bi bilo 19281</t>
        </r>
      </text>
    </comment>
    <comment ref="O550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Zbog izjednačavanja je promijenjena formula, inače bi bilo 15313</t>
        </r>
      </text>
    </comment>
    <comment ref="O554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Zbog izjednačavanja je promijenjena formula, inače bi bilo 15569</t>
        </r>
      </text>
    </comment>
    <comment ref="O558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Zbog izjednačavanja je promijenjena formula, inače bi bilo 19281</t>
        </r>
      </text>
    </comment>
    <comment ref="O562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Zbog izjednačavanja je promijenjena formula, inače bi bilo 19537</t>
        </r>
      </text>
    </comment>
  </commentList>
</comments>
</file>

<file path=xl/comments8.xml><?xml version="1.0" encoding="utf-8"?>
<comments xmlns="http://schemas.openxmlformats.org/spreadsheetml/2006/main">
  <authors>
    <author>Boris Ceković</author>
    <author>Mario Lončar Petrinjak</author>
    <author>rduras</author>
    <author>Mario Lončar P.</author>
  </authors>
  <commentList>
    <comment ref="CF47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USmin je 863, isto kao liinijski USmax od običnog profila za Internet 20M</t>
        </r>
      </text>
    </comment>
    <comment ref="CG47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Prema našem profilu vhtb-i10-a </t>
        </r>
      </text>
    </comment>
    <comment ref="CF48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USmin je 863, isto kao liinijski USmax od običnog profila za Internet 20M</t>
        </r>
      </text>
    </comment>
    <comment ref="CG48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Prema našem profilu vhtb-i10-a </t>
        </r>
      </text>
    </comment>
    <comment ref="BE50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BG50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max downstream izračun
Internet profila niže+acs+voip+iptv
</t>
        </r>
      </text>
    </comment>
    <comment ref="BH50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upstream izračun
Internet profila niže+acs+voip+iptv
</t>
        </r>
      </text>
    </comment>
    <comment ref="BJ50" authorId="2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MAX upstream izračun
Internet profila +acs+voip+iptv
</t>
        </r>
      </text>
    </comment>
    <comment ref="BE54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minimalni downstream za profil
(Internet20M+acs) je prema izračunu 11271, ali je izjednačena brzina sa manjim profilom (max od 10Mb)
</t>
        </r>
      </text>
    </comment>
    <comment ref="BG54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max downstream izračun
Internet profila niže+acs+voip+iptv
</t>
        </r>
      </text>
    </comment>
    <comment ref="BH54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upstream izračun
Internet profila niže+acs+voip+iptv
</t>
        </r>
      </text>
    </comment>
    <comment ref="BJ54" authorId="2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MAX upstream izračun
Internet profila +acs+voip+iptv
</t>
        </r>
      </text>
    </comment>
    <comment ref="BE58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BG58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max downstream izračun
Internet profila niže+acs+voip+iptv
</t>
        </r>
      </text>
    </comment>
    <comment ref="BH58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upstream izračun
Internet profila niže+acs+voip+iptv
</t>
        </r>
      </text>
    </comment>
    <comment ref="BJ58" authorId="2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MAX upstream izračun
Internet profila +acs+voip+iptv
</t>
        </r>
      </text>
    </comment>
    <comment ref="BE62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minimalni downstream za profil
(Internet20M+IPTV+acs) je prema izračunu 15303, ali je izjednačena brzina sa manjim profilom (max od 10Mb)
</t>
        </r>
      </text>
    </comment>
    <comment ref="BG62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max downstream izračun
Internet profila niže+acs+voip+iptv
</t>
        </r>
      </text>
    </comment>
    <comment ref="BH62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upstream izračun
Internet profila niže+acs+voip+iptv
</t>
        </r>
      </text>
    </comment>
    <comment ref="BJ62" authorId="2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MAX upstream izračun
Internet profila +acs+voip+iptv
</t>
        </r>
      </text>
    </comment>
    <comment ref="BE66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BG66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max downstream izračun
Internet profila niže+acs+voip+iptv
</t>
        </r>
      </text>
    </comment>
    <comment ref="BH66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upstream izračun
Internet profila niže+acs+voip+iptv
</t>
        </r>
      </text>
    </comment>
    <comment ref="BJ66" authorId="2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MAX upstream izračun
Internet profila +acs+voip+iptv
</t>
        </r>
      </text>
    </comment>
    <comment ref="BE70" authorId="1">
      <text>
        <r>
          <rPr>
            <sz val="8"/>
            <color indexed="81"/>
            <rFont val="Tahoma"/>
            <family val="2"/>
            <charset val="238"/>
          </rPr>
          <t xml:space="preserve">BC:
minimalni downstream za profil
(Internet20M+IPTV6M+acs) je prema izračunu 17287, ali je izjednačena brzina sa manjim profilom (max od 10Mb)
</t>
        </r>
      </text>
    </comment>
    <comment ref="BG70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max downstream izračun
Internet profila niže+acs+voip+iptv
</t>
        </r>
      </text>
    </comment>
    <comment ref="BH70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upstream izračun
Internet profila niže+acs+voip+iptv
</t>
        </r>
      </text>
    </comment>
    <comment ref="BJ70" authorId="2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MAX upstream izračun
Internet profila +acs+voip+iptv
</t>
        </r>
      </text>
    </comment>
    <comment ref="BE74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BG74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max downstream izračun
Internet profila niže+acs+voip+iptv
</t>
        </r>
      </text>
    </comment>
    <comment ref="BH74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upstream izračun
Internet profila niže+acs+voip+iptv
</t>
        </r>
      </text>
    </comment>
    <comment ref="BJ74" authorId="2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MAX upstream izračun
Internet profila +acs+voip+iptv
</t>
        </r>
      </text>
    </comment>
    <comment ref="BE78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BC:
</t>
        </r>
        <r>
          <rPr>
            <sz val="8"/>
            <color indexed="81"/>
            <rFont val="Tahoma"/>
            <family val="2"/>
            <charset val="238"/>
          </rPr>
          <t xml:space="preserve">minimalni downstream za profil
(Internet20M+Voice256+acs) je prema izračunu 11527, ali je izjednačena brzina sa manjim profilom (max od 10Mb)
</t>
        </r>
      </text>
    </comment>
    <comment ref="BG78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max downstream izračun
Internet profila niže+acs+voip+iptv
</t>
        </r>
      </text>
    </comment>
    <comment ref="BH78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upstream izračun
Internet profila niže+acs+voip+iptv
</t>
        </r>
      </text>
    </comment>
    <comment ref="BJ78" authorId="2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MAX upstream izračun
Internet profila +acs+voip+iptv
</t>
        </r>
      </text>
    </comment>
    <comment ref="F82" authorId="3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Na ADSL je i1i05</t>
        </r>
      </text>
    </comment>
    <comment ref="BE82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F86" authorId="3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Na ADSL je i1i05</t>
        </r>
      </text>
    </comment>
    <comment ref="BE86" authorId="1">
      <text>
        <r>
          <rPr>
            <sz val="8"/>
            <color indexed="81"/>
            <rFont val="Tahoma"/>
            <family val="2"/>
            <charset val="238"/>
          </rPr>
          <t xml:space="preserve">BC:
minimalni downstream za profil
(Internet20M+IPTV+Voice256+acs) je prema izračunu 15559, ali je izjednačena brzina sa manjim profilom (max od 10Mb)
</t>
        </r>
      </text>
    </comment>
    <comment ref="BE90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BE94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BC:
</t>
        </r>
        <r>
          <rPr>
            <sz val="8"/>
            <color indexed="81"/>
            <rFont val="Tahoma"/>
            <family val="2"/>
            <charset val="238"/>
          </rPr>
          <t xml:space="preserve">minimalni downstream za profil
(Internet20M+IPTV6M+Voice256+acs) je prema izračunu 17543, ali je izjednačena brzina sa manjim profilom (max od 10Mb
</t>
        </r>
      </text>
    </comment>
    <comment ref="BE98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BE102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BC:
</t>
        </r>
        <r>
          <rPr>
            <sz val="8"/>
            <color indexed="81"/>
            <rFont val="Tahoma"/>
            <family val="2"/>
            <charset val="238"/>
          </rPr>
          <t xml:space="preserve">minimalni downstream za profil
(Internet20M+IPTV10M+acs) je prema izračunu 21319, ali je izjednačena brzina sa manjim profilom (max od 10Mb)
</t>
        </r>
      </text>
    </comment>
    <comment ref="BE106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BE110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BC:
</t>
        </r>
        <r>
          <rPr>
            <sz val="8"/>
            <color indexed="81"/>
            <rFont val="Tahoma"/>
            <family val="2"/>
            <charset val="238"/>
          </rPr>
          <t xml:space="preserve">minimalni downstream za profil
(Internet20M+IPTV10M+Voice256+acs) je prema izračunu 21575, ali je izjednačena brzina sa manjim profilom (max od 10Mb)
</t>
        </r>
      </text>
    </comment>
    <comment ref="BE114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BE118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BE122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BE126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BE130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BE134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BE138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minimalni downstream za profil
(Internet+acs) je prema izračunu 11271, ali je izjednačena brzina sa manjim profilom (10Mb)
</t>
        </r>
      </text>
    </comment>
    <comment ref="BE142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BE146" authorId="1">
      <text>
        <r>
          <rPr>
            <sz val="8"/>
            <color indexed="81"/>
            <rFont val="Tahoma"/>
            <family val="2"/>
            <charset val="238"/>
          </rPr>
          <t>B</t>
        </r>
        <r>
          <rPr>
            <b/>
            <sz val="8"/>
            <color indexed="81"/>
            <rFont val="Tahoma"/>
            <family val="2"/>
            <charset val="238"/>
          </rPr>
          <t>C:</t>
        </r>
        <r>
          <rPr>
            <sz val="8"/>
            <color indexed="81"/>
            <rFont val="Tahoma"/>
            <family val="2"/>
            <charset val="238"/>
          </rPr>
          <t xml:space="preserve">
minimalni downstream za profil
(Internet+acs) je prema izračunu 11527, ali je izjednačena brzina sa manjim profilom (10Mb) 
</t>
        </r>
      </text>
    </comment>
    <comment ref="BE150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BE154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BC:
</t>
        </r>
        <r>
          <rPr>
            <sz val="8"/>
            <color indexed="81"/>
            <rFont val="Tahoma"/>
            <family val="2"/>
            <charset val="238"/>
          </rPr>
          <t xml:space="preserve">minimalni downstream za profil
(Internet20M+voice512+acs) je prema izračunu 11783, ali je izjednačena brzina sa manjim profilom (10Mb)
</t>
        </r>
      </text>
    </comment>
    <comment ref="BE158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BE162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minimalni downstream za profil
(Internet20M+IPTV+acs) je prema izračunu 15303, ali je izjednačena brzina sa manjim profilom (max od 10Mb)
</t>
        </r>
      </text>
    </comment>
    <comment ref="BE166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BE170" authorId="1">
      <text>
        <r>
          <rPr>
            <sz val="8"/>
            <color indexed="81"/>
            <rFont val="Tahoma"/>
            <family val="2"/>
            <charset val="238"/>
          </rPr>
          <t xml:space="preserve">BC:
minimalni downstream za profil
(Internet20M+IPTV6M+acs) je prema izračunu 17287, ali je izjednačena brzina sa manjim profilom (max od 10Mb)
</t>
        </r>
      </text>
    </comment>
    <comment ref="BE174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BE178" authorId="1">
      <text>
        <r>
          <rPr>
            <sz val="8"/>
            <color indexed="81"/>
            <rFont val="Tahoma"/>
            <family val="2"/>
            <charset val="238"/>
          </rPr>
          <t xml:space="preserve">BC:
minimalni downstream za profil
(Internet20M+IPTV8M+acs) je prema izračunu 19271, ali je izjednačena brzina sa manjim profilom (max od 10Mb)
</t>
        </r>
      </text>
    </comment>
    <comment ref="BE182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BE186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BC:
</t>
        </r>
        <r>
          <rPr>
            <sz val="8"/>
            <color indexed="81"/>
            <rFont val="Tahoma"/>
            <family val="2"/>
            <charset val="238"/>
          </rPr>
          <t xml:space="preserve">minimalni downstream za profil
(Internet20M+IPTV10M+acs) je prema izračunu 21319, ali je izjednačena brzina sa manjim profilom (max od 10Mb)
</t>
        </r>
      </text>
    </comment>
    <comment ref="F190" authorId="3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Na ADSL je i1i05</t>
        </r>
      </text>
    </comment>
    <comment ref="BE190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F194" authorId="3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Na ADSL je i1i05</t>
        </r>
      </text>
    </comment>
    <comment ref="BE194" authorId="1">
      <text>
        <r>
          <rPr>
            <sz val="8"/>
            <color indexed="81"/>
            <rFont val="Tahoma"/>
            <family val="2"/>
            <charset val="238"/>
          </rPr>
          <t xml:space="preserve">BC:
minimalni downstream za profil
(Internet20M+IPTV+Voice256+acs) je prema izračunu 15559, ali je izjednačena brzina sa manjim profilom (max od 10Mb)
</t>
        </r>
      </text>
    </comment>
    <comment ref="F198" authorId="3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Na ADSL je i1i05</t>
        </r>
      </text>
    </comment>
    <comment ref="BE198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F202" authorId="3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Na ADSL je i1i05</t>
        </r>
      </text>
    </comment>
    <comment ref="BE202" authorId="1">
      <text>
        <r>
          <rPr>
            <sz val="8"/>
            <color indexed="81"/>
            <rFont val="Tahoma"/>
            <family val="2"/>
            <charset val="238"/>
          </rPr>
          <t xml:space="preserve">BC:
minimalni downstream za profil
(Internet20M+IPTV+Voice512+acs) je prema izračunu 15815, ali je izjednačena brzina sa manjim profilom (max od 10Mb)
</t>
        </r>
      </text>
    </comment>
    <comment ref="BE206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BE210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BC:
</t>
        </r>
        <r>
          <rPr>
            <sz val="8"/>
            <color indexed="81"/>
            <rFont val="Tahoma"/>
            <family val="2"/>
            <charset val="238"/>
          </rPr>
          <t xml:space="preserve">minimalni downstream za profil
(Internet20M+IPTV6M+Voice256+acs) je prema izračunu 17543, ali je izjednačena brzina sa manjim profilom (max od 10Mb)
</t>
        </r>
      </text>
    </comment>
    <comment ref="F214" authorId="3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Na ADSL je i1i05</t>
        </r>
      </text>
    </comment>
    <comment ref="BE214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F218" authorId="3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Na ADSL je i1i05</t>
        </r>
      </text>
    </comment>
    <comment ref="BE218" authorId="1">
      <text>
        <r>
          <rPr>
            <sz val="8"/>
            <color indexed="81"/>
            <rFont val="Tahoma"/>
            <family val="2"/>
            <charset val="238"/>
          </rPr>
          <t xml:space="preserve">BC:
minimalni downstream za profil
(Internet20M+IPTV+Voice512+acs) je prema izračunu 17799, ali je izjednačena brzina sa manjim profilom (max od 10Mb)
</t>
        </r>
      </text>
    </comment>
    <comment ref="BE222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BE226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BC:
</t>
        </r>
        <r>
          <rPr>
            <sz val="8"/>
            <color indexed="81"/>
            <rFont val="Tahoma"/>
            <family val="2"/>
            <charset val="238"/>
          </rPr>
          <t xml:space="preserve">minimalni downstream za profil
(Internet20M+IPTV8M+Voice256+acs) je prema izračunu 19527, ali je izjednačena brzina sa manjim profilom (max od 10Mb)
</t>
        </r>
      </text>
    </comment>
    <comment ref="BE230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BE234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BC:
</t>
        </r>
        <r>
          <rPr>
            <sz val="8"/>
            <color indexed="81"/>
            <rFont val="Tahoma"/>
            <family val="2"/>
            <charset val="238"/>
          </rPr>
          <t xml:space="preserve">minimalni downstream za profil
(Internet20M+IPTV8M+Voice512+acs) je prema izračunu 19655, ali je izjednačena brzina sa manjim profilom (max od 10Mb)
</t>
        </r>
      </text>
    </comment>
    <comment ref="BE238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BE242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BC:
</t>
        </r>
        <r>
          <rPr>
            <sz val="8"/>
            <color indexed="81"/>
            <rFont val="Tahoma"/>
            <family val="2"/>
            <charset val="238"/>
          </rPr>
          <t xml:space="preserve">minimalni downstream za profil
(Internet20M+IPTV10M+Voice256+acs) je prema izračunu 21575, ali je izjednačena brzina sa manjim profilom (max od 10Mb)
</t>
        </r>
      </text>
    </comment>
    <comment ref="BE246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BE250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BC:
</t>
        </r>
        <r>
          <rPr>
            <sz val="8"/>
            <color indexed="81"/>
            <rFont val="Tahoma"/>
            <family val="2"/>
            <charset val="238"/>
          </rPr>
          <t xml:space="preserve">minimalni downstream za profil
(Internet20M+IPTV10M+Voice512+acs) je prema izračunu 21831, ali je izjednačena brzina sa manjim profilom (max od 10Mb)
</t>
        </r>
      </text>
    </comment>
    <comment ref="BE254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BC:
 </t>
        </r>
        <r>
          <rPr>
            <sz val="8"/>
            <color indexed="81"/>
            <rFont val="Tahoma"/>
            <family val="2"/>
            <charset val="238"/>
          </rPr>
          <t xml:space="preserve">po formuli je 4920, no na platformi smo upisali 4921 da se razlikuje od već postojećeg channel profile-a
</t>
        </r>
      </text>
    </comment>
    <comment ref="BG254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max downstream izračun
Internet profila niže+acs+voip+iptv
</t>
        </r>
      </text>
    </comment>
    <comment ref="BH254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upstream izračun
Internet profila niže+acs+voip+iptv
</t>
        </r>
      </text>
    </comment>
    <comment ref="BJ254" authorId="2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MAX upstream izračun
Internet profila +acs+voip+iptv
</t>
        </r>
      </text>
    </comment>
    <comment ref="BE258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BC:
</t>
        </r>
        <r>
          <rPr>
            <sz val="8"/>
            <color indexed="81"/>
            <rFont val="Tahoma"/>
            <family val="2"/>
            <charset val="238"/>
          </rPr>
          <t>minimalni downstream za profil
(Internet20M+Voice256+acs) je prema izračunu 11527, ali je izjednačena brzina sa manjim profilom (max od 10Mb)
Dodatno, umjesto 11591, na platformi smo upisali 11592 da se razlikuje od već postojećeg channel profile-a</t>
        </r>
      </text>
    </comment>
    <comment ref="BG258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max downstream izračun
Internet profila niže+acs+voip+iptv
</t>
        </r>
      </text>
    </comment>
    <comment ref="BH258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upstream izračun
Internet profila niže+acs+voip+iptv
</t>
        </r>
      </text>
    </comment>
    <comment ref="BJ258" authorId="2">
      <text>
        <r>
          <rPr>
            <b/>
            <sz val="8"/>
            <color indexed="81"/>
            <rFont val="Tahoma"/>
            <family val="2"/>
            <charset val="238"/>
          </rPr>
          <t>rduras:</t>
        </r>
        <r>
          <rPr>
            <sz val="8"/>
            <color indexed="81"/>
            <rFont val="Tahoma"/>
            <family val="2"/>
            <charset val="238"/>
          </rPr>
          <t xml:space="preserve">
MAX upstream izračun
Internet profila +acs+voip+iptv
</t>
        </r>
      </text>
    </comment>
    <comment ref="F262" authorId="3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Na ADSL je i1i05</t>
        </r>
      </text>
    </comment>
    <comment ref="BE262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BC:
Dodatno, umjesto 8952 na platformi smo upisali 8953 da se razlikuje od već postojećeg channel profile-a</t>
        </r>
      </text>
    </comment>
    <comment ref="F266" authorId="3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Na ADSL je i1i05</t>
        </r>
      </text>
    </comment>
    <comment ref="BE266" authorId="1">
      <text>
        <r>
          <rPr>
            <sz val="8"/>
            <color indexed="81"/>
            <rFont val="Tahoma"/>
            <family val="2"/>
            <charset val="238"/>
          </rPr>
          <t>BC:
minimalni downstream za profil
(Internet20M+IPTV+Voice256+acs) je prema izračunu 15559, ali je izjednačena brzina sa manjim profilom (max od 10Mb)
Dodatno, umjesto 15687 na platformi smo upisali 15688 da se razlikuje od već postojećeg channel profile-</t>
        </r>
      </text>
    </comment>
    <comment ref="BE270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BG270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BC:
</t>
        </r>
        <r>
          <rPr>
            <sz val="9"/>
            <color indexed="81"/>
            <rFont val="Tahoma"/>
            <family val="2"/>
            <charset val="238"/>
          </rPr>
          <t xml:space="preserve">P2 profil
</t>
        </r>
      </text>
    </comment>
    <comment ref="BE274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BE278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BE282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A290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ne postoji poseban profil za Internet+ maxtv paket, nego se koristi isti profil kao i za triple play uslugu (int+tv+voice)</t>
        </r>
      </text>
    </comment>
    <comment ref="A298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Ne postoje posebno profili za Internet30/3M+Iptv6M ili Int40/4M+Iptv6M paket, nego se koristi isti profil kao i za triple play uslugu (int+tv+voice)
Za sve kombinacije Interneta  30/3+Iptv6Mb,8Mb,10Mb+voice(ili bez voice-a) koristi se isti linijski profil (najveći), dakle kombinacija sa Iptv10Mb, a servisi (traffic profili) su različiti, ovisno o kojoj iptv usluzi se radi.
Isto tako je i kod kombinacija usluga sa internetom 40/4, koristi se profil sa iptv10Mb </t>
        </r>
      </text>
    </comment>
    <comment ref="A306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Ne postoje posebno profili za Internet30/3M+Iptv8M ili Int40/4M+Iptv8M paket, nego se koristi isti profil kao i za triple play uslugu (int+tv+voice).
Za sve kombinacije Interneta  30/3+Iptv6Mb,8Mb,10Mb+voice(ili bez voice-a) koristi se isti linijski profil (najveći), dakle kombinacija sa Iptv10Mb, a servisi (traffic profili) su različiti, ovisno o kojoj iptv usluzi se radi.
Isto tako je i kod kombinacija usluga sa internetom 40/4, koristi se profil sa iptv10Mb </t>
        </r>
      </text>
    </comment>
    <comment ref="A314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Ne postoje posebno profili za Internet30/3M+Iptv10M ili Int40/4M+Iptv10M paket (dakle bez voice-a), nego se koristi isti profil kao i za triple play uslugu (int+tv+voice).
</t>
        </r>
      </text>
    </comment>
    <comment ref="A354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Za sve kombinacije Interneta  30/3+Iptv6Mb,8Mb,10Mb+voice(ili bez voice-a) koristi se isti linijski profil (najveći), dakle kombinacija sa Iptv10Mb, a servisi (traffic profili) su različiti, ovisno o kojoj iptv usluzi se radi.
Isto tako je i kod kombinacija usluga sa internetom 40/4, koristi se profil sa iptv10Mb </t>
        </r>
      </text>
    </comment>
    <comment ref="A370" authorId="0">
      <text>
        <r>
          <rPr>
            <b/>
            <sz val="9"/>
            <color indexed="81"/>
            <rFont val="Tahoma"/>
            <family val="2"/>
            <charset val="238"/>
          </rPr>
          <t>Boris Ceković:</t>
        </r>
        <r>
          <rPr>
            <sz val="9"/>
            <color indexed="81"/>
            <rFont val="Tahoma"/>
            <family val="2"/>
            <charset val="238"/>
          </rPr>
          <t xml:space="preserve">
Za sve kombinacije Interneta  30/3+Iptv6Mb,8Mb,10Mb+voice(ili bez voice-a) koristi se isti linijski profil (najveći), dakle kombinacija sa Iptv10Mb, a servisi (traffic profili) su različiti, ovisno o kojoj iptv usluzi se radi.
Isto tako je i kod kombinacija usluga sa internetom 40/4, koristi se profil sa iptv10Mb </t>
        </r>
      </text>
    </comment>
    <comment ref="BE410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BE414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minimalni downstream za profil
(Internet20M+IPTV) je prema izračunu 15047, ali je izjednačena brzina sa manjim profilom (max od 10Mb)
</t>
        </r>
      </text>
    </comment>
    <comment ref="BE418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BE422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minimalni downstream za profil
(Internet20M+IPTV) je prema izračunu 17031, ali je izjednačena brzina sa manjim profilom (max od 10Mb)
</t>
        </r>
      </text>
    </comment>
    <comment ref="BE430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minimalni downstream za profil
(Internet20M+IPTV) je prema izračunu 19015, ali je izjednačena brzina sa manjim profilom (max od 10Mb)
</t>
        </r>
      </text>
    </comment>
    <comment ref="BE438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minimalni downstream za profil
(Internet20M+IPTV) je prema izračunu 21063, ali je izjednačena brzina sa manjim profilom (max od 10Mb)
</t>
        </r>
      </text>
    </comment>
    <comment ref="F458" authorId="3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Na ADSL je i1i05</t>
        </r>
      </text>
    </comment>
    <comment ref="BE458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F462" authorId="3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Na ADSL je i1i05</t>
        </r>
      </text>
    </comment>
    <comment ref="BE462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minimalni downstream za profil
(Internet20M+IPTV+Voice) je prema izračunu 15303, ali je izjednačena brzina sa manjim profilom (max od 10Mb)
</t>
        </r>
      </text>
    </comment>
    <comment ref="F466" authorId="3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Na ADSL je i1i05</t>
        </r>
      </text>
    </comment>
    <comment ref="BE466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F470" authorId="3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Na ADSL je i1i05</t>
        </r>
      </text>
    </comment>
    <comment ref="BE470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minimalni downstream za profil
(Internet20M+IPTV+Voice) je prema izračunu 15559, ali je izjednačena brzina sa manjim profilom (max od 10Mb)
</t>
        </r>
      </text>
    </comment>
    <comment ref="F474" authorId="3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Na ADSL je i1i05</t>
        </r>
      </text>
    </comment>
    <comment ref="BE474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F478" authorId="3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Na ADSL je i1i05</t>
        </r>
      </text>
    </comment>
    <comment ref="BE478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minimalni downstream za profil
(Internet20M+IPTV+Voice) je prema izračunu 17287, ali je izjednačena brzina sa manjim profilom (max od 10Mb)
</t>
        </r>
      </text>
    </comment>
    <comment ref="F482" authorId="3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Na ADSL je i1i05</t>
        </r>
      </text>
    </comment>
    <comment ref="BE482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F486" authorId="3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Na ADSL je i1i05</t>
        </r>
      </text>
    </comment>
    <comment ref="BE486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minimalni downstream za profil
(Internet20M+IPTV+Voice) je prema izračunu 17543, ali je izjednačena brzina sa manjim profilom (max od 10Mb)
</t>
        </r>
      </text>
    </comment>
    <comment ref="F490" authorId="3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Na ADSL je i1i05</t>
        </r>
      </text>
    </comment>
    <comment ref="BE490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F494" authorId="3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Na ADSL je i1i05</t>
        </r>
      </text>
    </comment>
    <comment ref="BE494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minimalni downstream za profil
(Internet20M+IPTV+Voice) je prema izračunu 19271, ali je izjednačena brzina sa manjim profilom (max od 10Mb)
</t>
        </r>
      </text>
    </comment>
    <comment ref="F498" authorId="3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Na ADSL je i1i05</t>
        </r>
      </text>
    </comment>
    <comment ref="BE498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F502" authorId="3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Na ADSL je i1i05</t>
        </r>
      </text>
    </comment>
    <comment ref="BE502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minimalni downstream za profil
(Internet20M+IPTV+Voice) je prema izračunu 19271, ali je izjednačena brzina sa manjim profilom (max od 10Mb)
</t>
        </r>
      </text>
    </comment>
    <comment ref="F506" authorId="3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Na ADSL je i1i05</t>
        </r>
      </text>
    </comment>
    <comment ref="BE506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F510" authorId="3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Na ADSL je i1i05</t>
        </r>
      </text>
    </comment>
    <comment ref="BE510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minimalni downstream za profil
(Internet20M+IPTV+Voice) je prema izračunu 21319, ali je izjednačena brzina sa manjim profilom (max od 10Mb)
</t>
        </r>
      </text>
    </comment>
    <comment ref="F514" authorId="3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Na ADSL je i1i05</t>
        </r>
      </text>
    </comment>
    <comment ref="BE514" authorId="1">
      <text>
        <r>
          <rPr>
            <b/>
            <sz val="8"/>
            <color indexed="81"/>
            <rFont val="Tahoma"/>
            <family val="2"/>
            <charset val="238"/>
          </rPr>
          <t>Mario Lončar Petrinjak:</t>
        </r>
        <r>
          <rPr>
            <sz val="8"/>
            <color indexed="81"/>
            <rFont val="Tahoma"/>
            <family val="2"/>
            <charset val="238"/>
          </rPr>
          <t xml:space="preserve">
minimalni downstream izračun
Internet profila niže+acs+voip+iptv
</t>
        </r>
      </text>
    </comment>
    <comment ref="F518" authorId="3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Na ADSL je i1i05</t>
        </r>
      </text>
    </comment>
    <comment ref="BE518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minimalni downstream za profil
(Internet20M+IPTV+Voice) je prema izračunu 21575, ali je izjednačena brzina sa manjim profilom (max od 10Mb)
</t>
        </r>
      </text>
    </comment>
    <comment ref="F526" authorId="3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Na ADSL je i1i05</t>
        </r>
      </text>
    </comment>
    <comment ref="BE526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minimalni downstream za profil
(Internet20M+IPTV+Voice) je prema izračunu 15303, ali je izjednačena brzina sa manjim profilom (max od 10Mb)
</t>
        </r>
      </text>
    </comment>
    <comment ref="F530" authorId="3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Na ADSL je i1i05</t>
        </r>
      </text>
    </comment>
    <comment ref="BE530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minimalni downstream za profil
(Internet20M+IPTV+Voice) je prema izračunu 19271, ali je izjednačena brzina sa manjim profilom (max od 10Mb)
</t>
        </r>
      </text>
    </comment>
    <comment ref="F542" authorId="3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Na ADSL je i1i05</t>
        </r>
      </text>
    </comment>
    <comment ref="BE542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minimalni downstream za profil
(Internet20M+IPTV+Voice) je prema izračunu 15303, ali je izjednačena brzina sa manjim profilom (max od 10Mb)
</t>
        </r>
      </text>
    </comment>
    <comment ref="F546" authorId="3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Na ADSL je i1i05</t>
        </r>
      </text>
    </comment>
    <comment ref="BE546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minimalni downstream za profil
(Internet20M+IPTV+Voice) je prema izračunu 15559, ali je izjednačena brzina sa manjim profilom (max od 10Mb)
</t>
        </r>
      </text>
    </comment>
    <comment ref="F550" authorId="3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Na ADSL je i1i05</t>
        </r>
      </text>
    </comment>
    <comment ref="BE550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minimalni downstream za profil
(Internet20M+IPTV+Voice) je prema izračunu 19271, ali je izjednačena brzina sa manjim profilom (max od 10Mb)
</t>
        </r>
      </text>
    </comment>
    <comment ref="F554" authorId="3">
      <text>
        <r>
          <rPr>
            <b/>
            <sz val="8"/>
            <color indexed="81"/>
            <rFont val="Tahoma"/>
            <family val="2"/>
            <charset val="238"/>
          </rPr>
          <t>Mario Lončar P.:</t>
        </r>
        <r>
          <rPr>
            <sz val="8"/>
            <color indexed="81"/>
            <rFont val="Tahoma"/>
            <family val="2"/>
            <charset val="238"/>
          </rPr>
          <t xml:space="preserve">
Na ADSL je i1i05</t>
        </r>
      </text>
    </comment>
    <comment ref="BE554" authorId="1">
      <text>
        <r>
          <rPr>
            <b/>
            <sz val="8"/>
            <color indexed="81"/>
            <rFont val="Tahoma"/>
            <family val="2"/>
            <charset val="238"/>
          </rPr>
          <t>BC:</t>
        </r>
        <r>
          <rPr>
            <sz val="8"/>
            <color indexed="81"/>
            <rFont val="Tahoma"/>
            <family val="2"/>
            <charset val="238"/>
          </rPr>
          <t xml:space="preserve">
minimalni downstream za profil
(Internet20M+IPTV+Voice) je prema izračunu 19271, ali je izjednačena brzina sa manjim profilom (max od 10Mb)
</t>
        </r>
      </text>
    </comment>
  </commentList>
</comments>
</file>

<file path=xl/comments9.xml><?xml version="1.0" encoding="utf-8"?>
<comments xmlns="http://schemas.openxmlformats.org/spreadsheetml/2006/main">
  <authors>
    <author>T-HT</author>
  </authors>
  <commentList>
    <comment ref="D7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stavljen novi traffic servis za Internet ds-data_CIR4288_PIR4352 ; us- data_CIR512_PIR576</t>
        </r>
      </text>
    </comment>
    <comment ref="E7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stavljen novi traffic servis za Internet ds-data_CIR4288_PIR4352 ; us- data_CIR512_PIR576</t>
        </r>
      </text>
    </comment>
    <comment ref="F71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stavljen novi traffic servis za Internet ds-data_CIR4288_PIR4352 ; us- data_CIR512_PIR576</t>
        </r>
      </text>
    </comment>
    <comment ref="D7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stavljen novi traffic servis za Internet ds-data_CIR4288_PIR4352 ; us- data_CIR512_PIR576</t>
        </r>
      </text>
    </comment>
    <comment ref="E7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stavljen novi traffic servis za Internet ds-data_CIR4288_PIR4352 ; us- data_CIR512_PIR576</t>
        </r>
      </text>
    </comment>
    <comment ref="F72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stavljen novi traffic servis za Internet ds-data_CIR4288_PIR4352 ; us- data_CIR512_PIR576</t>
        </r>
      </text>
    </comment>
    <comment ref="D7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stavljen novi traffic servis za Internet ds-data_CIR4288_PIR4352 ; us- data_CIR512_PIR576</t>
        </r>
      </text>
    </comment>
    <comment ref="E7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stavljen novi traffic servis za Internet ds-data_CIR4288_PIR4352 ; us- data_CIR512_PIR576</t>
        </r>
      </text>
    </comment>
    <comment ref="F73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stavljen novi traffic servis za Internet ds-data_CIR4288_PIR4352 ; us- data_CIR512_PIR576</t>
        </r>
      </text>
    </comment>
    <comment ref="D7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stavljen novi traffic servis za Internet ds-data_CIR4288_PIR4352 ; us- data_CIR512_PIR576</t>
        </r>
      </text>
    </comment>
    <comment ref="E7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stavljen novi traffic servis za Internet ds-data_CIR4288_PIR4352 ; us- data_CIR512_PIR576</t>
        </r>
      </text>
    </comment>
    <comment ref="F74" authorId="0">
      <text>
        <r>
          <rPr>
            <b/>
            <sz val="8"/>
            <color indexed="81"/>
            <rFont val="Tahoma"/>
            <family val="2"/>
            <charset val="238"/>
          </rPr>
          <t>T-HT:</t>
        </r>
        <r>
          <rPr>
            <sz val="8"/>
            <color indexed="81"/>
            <rFont val="Tahoma"/>
            <family val="2"/>
            <charset val="238"/>
          </rPr>
          <t xml:space="preserve">
stavljen novi traffic servis za Internet ds-data_CIR4288_PIR4352 ; us- data_CIR512_PIR576</t>
        </r>
      </text>
    </comment>
  </commentList>
</comments>
</file>

<file path=xl/sharedStrings.xml><?xml version="1.0" encoding="utf-8"?>
<sst xmlns="http://schemas.openxmlformats.org/spreadsheetml/2006/main" count="88887" uniqueCount="6599">
  <si>
    <t>IMSVoIP (512k/512k)</t>
  </si>
  <si>
    <t>FEMTO 4M/320k (4 poziva)</t>
  </si>
  <si>
    <t>FEMTO 10M/620k 16 poziva</t>
  </si>
  <si>
    <t>međuprofil između 2M i 4M, brzina limitirana na 3Mbps/320kbps; Max SNR Margina 12 dB; profil za linije sa problemima na 4Mbps;</t>
  </si>
  <si>
    <t>1MAXmin1Madsl1</t>
  </si>
  <si>
    <t>DSLAM profili 05.09.2011.</t>
  </si>
  <si>
    <t>ims2-MAXTRIPLE2STB1k512k</t>
  </si>
  <si>
    <t>ims2-MAXTRIPLEHD1k512k</t>
  </si>
  <si>
    <t>U BS Metronet profilima povećan broj mac adresa u nadzornom PVCu 0/55 sa 1 na 2</t>
  </si>
  <si>
    <t>iptv VLAN 3989, standalone iptv</t>
  </si>
  <si>
    <t>U BS Optima iptv profilima povećan broj mac adresa u iptv servisu 0/40 sa 1 na 2</t>
  </si>
  <si>
    <t>femto4-service-k</t>
  </si>
  <si>
    <t>femto16MAX1-service-k</t>
  </si>
  <si>
    <t>bdata1MAXd1M</t>
  </si>
  <si>
    <t>bdata1MAXd2M</t>
  </si>
  <si>
    <t>bdata1MAXd3M</t>
  </si>
  <si>
    <t>ims2-MAXTRIPLE2STB2k</t>
  </si>
  <si>
    <t>ims2-MAXTRIPLE2STB3k</t>
  </si>
  <si>
    <t>ims2-MAXTRIPLE1k</t>
  </si>
  <si>
    <t>ims2-MAXTRIPLE2k</t>
  </si>
  <si>
    <t>ims2-MAXTRIPLE3k</t>
  </si>
  <si>
    <t>ims2-1MAXd512k</t>
  </si>
  <si>
    <t>ims2-1MAXd</t>
  </si>
  <si>
    <t>ims2-MAXPHONE2c</t>
  </si>
  <si>
    <t>ims2-MAXPHONE3c</t>
  </si>
  <si>
    <t>ims2-MAXTRIPLE1d512k</t>
  </si>
  <si>
    <t>ims2-MAXTRIPLE1d</t>
  </si>
  <si>
    <t>ims2-MAXTRIPLE2d</t>
  </si>
  <si>
    <t>ims2-MAXTRIPLE3d</t>
  </si>
  <si>
    <t>ims2-MAXTRIPLE2STB1d512k</t>
  </si>
  <si>
    <t>ims2-MAXTRIPLE2STB1d</t>
  </si>
  <si>
    <t>ims2-MAXTRIPLE2STB2d</t>
  </si>
  <si>
    <t>ims2-MAXTRIPLE2STB3d</t>
  </si>
  <si>
    <t>ims2-MAXTRIPLEHD1d512k</t>
  </si>
  <si>
    <t>ims2-MAXTRIPLEHD1d</t>
  </si>
  <si>
    <t>ims2-MAXTRIPLEHD2d</t>
  </si>
  <si>
    <t>DSLAM profili 21.01.2011_draft</t>
  </si>
  <si>
    <t>IMS2-d</t>
  </si>
  <si>
    <t>IMS2-k</t>
  </si>
  <si>
    <t>Femto4MAX1</t>
  </si>
  <si>
    <t>0/70</t>
  </si>
  <si>
    <t>Femto4MAX2</t>
  </si>
  <si>
    <t>Femto4SA</t>
  </si>
  <si>
    <t>Femto16MAX1</t>
  </si>
  <si>
    <t>Femto16SA</t>
  </si>
  <si>
    <t>Femto4SME1</t>
  </si>
  <si>
    <t>DSLAM profili 15.03.2011_draft</t>
  </si>
  <si>
    <t>nadzor_modema_down_e</t>
  </si>
  <si>
    <t>0/51</t>
  </si>
  <si>
    <t>data_down_512_c</t>
  </si>
  <si>
    <t>data_up_256_d</t>
  </si>
  <si>
    <t>ims+sme profil brzine 512k/256k</t>
  </si>
  <si>
    <t>ims+sme profil brzine 4M/256k</t>
  </si>
  <si>
    <t>ims+sme profil brzine 10M/512k</t>
  </si>
  <si>
    <t>bvmetro1MAXd1M256</t>
  </si>
  <si>
    <t>bvmetro1MAXd1M512</t>
  </si>
  <si>
    <t>hotsimsMAXTRIPLE1k</t>
  </si>
  <si>
    <t>ims2-MAXTRIPLEHD3k</t>
  </si>
  <si>
    <t>ims2-MAXTRIPLEHD3d</t>
  </si>
  <si>
    <t>DSLAM profili 14.01.2011</t>
  </si>
  <si>
    <t>Hawei</t>
  </si>
  <si>
    <t>ADSL2+ spectrum_8db</t>
  </si>
  <si>
    <t>bvmetro1MAXd2M256</t>
  </si>
  <si>
    <t>bvmetro1MAXd2M512</t>
  </si>
  <si>
    <t>voice VLAN 3998, voice bandwidth 256k, broj MAC adresa=5; ACS VLAN 3991, ACS bandwidth 256k, broj MAC adresa=2</t>
  </si>
  <si>
    <t>imsMAXTRIPLE1k</t>
  </si>
  <si>
    <t>imsMAXTRIPLE2k</t>
  </si>
  <si>
    <t>imsMAXTRIPLE3k</t>
  </si>
  <si>
    <t>imsMAXTRIPLE2STB1k</t>
  </si>
  <si>
    <t>imsMAXTRIPLE2STB2k</t>
  </si>
  <si>
    <t>imsMAXTRIPLE2STB3k</t>
  </si>
  <si>
    <t>voice VLAN 3998, voice bandwidth 512k, broj MAC adresa=8; ACS VLAN 3991, ACS bandwidth 256k, broj MAC adresa=2</t>
  </si>
  <si>
    <t>InterleaveSAMAXTVLine-m2plus</t>
  </si>
  <si>
    <t>Line-256/2016-k</t>
  </si>
  <si>
    <t>Line-256/2016-kadsl1</t>
  </si>
  <si>
    <t>Line-512/8000-g</t>
  </si>
  <si>
    <t>Line-768/16000-g</t>
  </si>
  <si>
    <t>Line-320/4704-kadsl1</t>
  </si>
  <si>
    <t>Line-192/1024min1Madsl1</t>
  </si>
  <si>
    <t>Line-192/1024min1M31dB</t>
  </si>
  <si>
    <t>Line-192/512min12dB</t>
  </si>
  <si>
    <t>Line-192/512min</t>
  </si>
  <si>
    <t>Line-320/3328-k3M</t>
  </si>
  <si>
    <t>Line-512/6144-j6M</t>
  </si>
  <si>
    <t>InterleaveMAXTVLine-1g2plus</t>
  </si>
  <si>
    <t>InterleaveMAXTVLine-1g</t>
  </si>
  <si>
    <t>hotspot_up</t>
  </si>
  <si>
    <t xml:space="preserve">bvvoljatel-512-mac8-k  </t>
  </si>
  <si>
    <t xml:space="preserve">bvvoljatel-256-mac8-k  </t>
  </si>
  <si>
    <t>voice VLAN 3996, voice bandwidth 256k, MAC adresa=8, standalone voice</t>
  </si>
  <si>
    <t>voice VLAN 3996, voice bandwidth 512k, MAC adresa=8, standalone voice</t>
  </si>
  <si>
    <t>DSLAM profili 09.07.2012.</t>
  </si>
  <si>
    <t>femto-service-k</t>
  </si>
  <si>
    <t>DTH-service</t>
  </si>
  <si>
    <t>Service-NadzorModema-128/384</t>
  </si>
  <si>
    <t>ims2-service-k</t>
  </si>
  <si>
    <t>femto-sme-service-k</t>
  </si>
  <si>
    <t>Femto4SA-service-k</t>
  </si>
  <si>
    <t>Femto16SA-service-k</t>
  </si>
  <si>
    <t>ims-service-m</t>
  </si>
  <si>
    <t>hotspotService-320/5024</t>
  </si>
  <si>
    <t>sme-service-m</t>
  </si>
  <si>
    <t>Service-192/512-ULLFRtest</t>
  </si>
  <si>
    <t>Service-320/608-k</t>
  </si>
  <si>
    <t>Service-320/1216-k</t>
  </si>
  <si>
    <t>Service-320/2400-k</t>
  </si>
  <si>
    <t>Service-320/3616-k</t>
  </si>
  <si>
    <t>bvvip-256-mac2-k</t>
  </si>
  <si>
    <t>bvvip-512-mac8-k</t>
  </si>
  <si>
    <t>bacsmetro-256/256-k</t>
  </si>
  <si>
    <t>bvmetro-256-mac5-k</t>
  </si>
  <si>
    <t>bvmetro-512-mac8-k</t>
  </si>
  <si>
    <t>bvh1-256-mac2-k</t>
  </si>
  <si>
    <t>bvh1-512-mac8-k</t>
  </si>
  <si>
    <t>MAXTV-service-i-h1tel</t>
  </si>
  <si>
    <t>MAXTV2STB-service-a8M-h1tel</t>
  </si>
  <si>
    <t>DSLAM profili 20.07.2012.</t>
  </si>
  <si>
    <t>Od 23.07.2012. kreće u produkciju Halo2 i Halo3 usluga. U tablici je izvršena promjena broja mac adresa sa 1 na 2 u svim ims profilima (Halo i Halo2). Za Halo3 i koriste se ikreirani ms 384profili (broj mac adresa je 3)</t>
  </si>
  <si>
    <t>Siemens</t>
  </si>
  <si>
    <t>filter 1</t>
  </si>
  <si>
    <t>btopt4M-i</t>
  </si>
  <si>
    <t>Service_ULLFRtest</t>
  </si>
  <si>
    <t>ULLFRtest_spectrum</t>
  </si>
  <si>
    <t xml:space="preserve">Kod Extend parametara u stupcu Anti IP spoofing izvršena je promjena u svim servisima na ON </t>
  </si>
  <si>
    <t>Stand-alone MAXTV profil sa uključenim ADSL2plus modom, te sa linijskom brzinom limitiranom na 4.8 Mbps - za lošije linije</t>
  </si>
  <si>
    <t>SAMAXTVc2plus</t>
  </si>
  <si>
    <t>SAMAXTVcmin</t>
  </si>
  <si>
    <t>ULLFRtest</t>
  </si>
  <si>
    <t>DSLAM profili 07.05.2012.</t>
  </si>
  <si>
    <t>DSLAM profili 30.03.2011_draft</t>
  </si>
  <si>
    <t>DSLAM profili 20.10.2011.</t>
  </si>
  <si>
    <t>DSLAM profili 09.11.2011.</t>
  </si>
  <si>
    <t>DSLAM profili 08.11.2011.</t>
  </si>
  <si>
    <t>line-576/2656-1k2M</t>
  </si>
  <si>
    <t>line-832/2912-1k2M</t>
  </si>
  <si>
    <t>uključen ADSL2plus, uključen interleave, brzina limitirana na 512kbps/192kbps, MAX SNR Margina = 12 dB (optimizacija izlazne snage);regularni profil za bitstream ukopčanje za Internet brzinu 512/192k;</t>
  </si>
  <si>
    <t>Brzina limitirana na 2Mbps/256kbps i max SNR margina 12dB,   regularni profil za bitstream ukopčanje za Internet brzinu 2M/256k;</t>
  </si>
  <si>
    <t>DSLAM profili 25.07.2011.</t>
  </si>
  <si>
    <t xml:space="preserve">ht-i20-t4-a </t>
  </si>
  <si>
    <t>ht-i512-t8STB2-a</t>
  </si>
  <si>
    <t>ht-i512-v256IMS-a</t>
  </si>
  <si>
    <t xml:space="preserve">ht-i20-v256IMS-a </t>
  </si>
  <si>
    <t>ht-i512-v512SME-a</t>
  </si>
  <si>
    <t xml:space="preserve">ht-i20-v512SME-a </t>
  </si>
  <si>
    <t>ht-i512-t4-v512IMS-a</t>
  </si>
  <si>
    <t>ht-i20-t4-v256IMS-a</t>
  </si>
  <si>
    <t xml:space="preserve">ht-i512-t8STB2-v256IMS-a </t>
  </si>
  <si>
    <t>ht-i20-t8STB2-v256IMS-a</t>
  </si>
  <si>
    <t xml:space="preserve">ht-i512-t10HD-a </t>
  </si>
  <si>
    <t xml:space="preserve">ht-i20-t10HD-a </t>
  </si>
  <si>
    <t>ht-i512-t10HD-v256IMS-a</t>
  </si>
  <si>
    <t>ht-i4-t10HD-v256IMS-a</t>
  </si>
  <si>
    <t>ht-t10HD-v256IMS-a</t>
  </si>
  <si>
    <t xml:space="preserve">ht-t4-v384IMS-a </t>
  </si>
  <si>
    <t>ht-t10HD-v384IMS-a</t>
  </si>
  <si>
    <t>ht-i10-v384IMS-a</t>
  </si>
  <si>
    <t>ht-i20-v384IMS-a</t>
  </si>
  <si>
    <t>ht-i4-t4-v384IMS-a</t>
  </si>
  <si>
    <t>ht-i10-t4-v384IMS-a</t>
  </si>
  <si>
    <t>uključen ADSL2plus, brzina limitirana na 1Mbps/192kbps, za loše linije sa velikom atenuacijom, max SNR margina = 31dB</t>
  </si>
  <si>
    <t>uključen ADSL2plus, brzina limitirana na 1Mbps/192kbps, za loše linije sa velikom atenuacijom; MAX SNR Margina = 12 dB (optimizacija izlazne snage);</t>
  </si>
  <si>
    <t>IMS</t>
  </si>
  <si>
    <t>uključen ADSL2plus, uključen interleave, brzina limitirana na 512kbps/192kbps, za najlošije linije sa velikom atenuacijom; MAX SNR Margina = 12 dB (optimizacija izlazne snage);</t>
  </si>
  <si>
    <t>hotsimsMAXTRIPLE1b</t>
  </si>
  <si>
    <t>data_CIR960_PIR1024</t>
  </si>
  <si>
    <t>data_CIR1984_PIR2048</t>
  </si>
  <si>
    <t>data_CIR3008_PIR3072</t>
  </si>
  <si>
    <t>data_CIR512_PIR576_PBS2</t>
  </si>
  <si>
    <t>iptv_down_CIR5440_PIR5504</t>
  </si>
  <si>
    <t>MAXTVHD3j</t>
  </si>
  <si>
    <t>SAMAXTVj</t>
  </si>
  <si>
    <t>SAMAXTV2STBj</t>
  </si>
  <si>
    <t>SAMAXTVHDj</t>
  </si>
  <si>
    <t>MAXTV1jadsl1</t>
  </si>
  <si>
    <t>MAXTV1j5M</t>
  </si>
  <si>
    <t>SAMAXTVj2plus</t>
  </si>
  <si>
    <t>SAMAXTVjmin</t>
  </si>
  <si>
    <t>2MAXj6M</t>
  </si>
  <si>
    <t>3MAXj12M</t>
  </si>
  <si>
    <t>2MAXh</t>
  </si>
  <si>
    <t>3MAXh</t>
  </si>
  <si>
    <t>MAXTV1h</t>
  </si>
  <si>
    <t>MAXTV2h</t>
  </si>
  <si>
    <t>MAXTV3h</t>
  </si>
  <si>
    <t>MAXTV2STB1h</t>
  </si>
  <si>
    <t>MAXTV2STB2h</t>
  </si>
  <si>
    <t>MAXTV2STB3h</t>
  </si>
  <si>
    <t>MAXSME1h</t>
  </si>
  <si>
    <t>MAXSME2h</t>
  </si>
  <si>
    <t>MAXSME3h</t>
  </si>
  <si>
    <t>MAXTVHD1h</t>
  </si>
  <si>
    <t>MAXTVHD2h</t>
  </si>
  <si>
    <t>MAXTVHD3h</t>
  </si>
  <si>
    <t>SAMAXTVh</t>
  </si>
  <si>
    <t>SAMAXTV2STBh</t>
  </si>
  <si>
    <t>SAMAXTVHDh</t>
  </si>
  <si>
    <t>2MAXh6M</t>
  </si>
  <si>
    <t>3MAXh12M</t>
  </si>
  <si>
    <t>MAXTV1hadsl1</t>
  </si>
  <si>
    <t>MAXTV1h5M</t>
  </si>
  <si>
    <t>SAMAXTVh2plus</t>
  </si>
  <si>
    <t>SAMAXTVhmin</t>
  </si>
  <si>
    <t>DSLAM profili 03.05.2012.</t>
  </si>
  <si>
    <t>InterleaveMAXTVLine-2g</t>
  </si>
  <si>
    <t>MAXTVLine-1g2plus</t>
  </si>
  <si>
    <t>MAXTVLine-1g</t>
  </si>
  <si>
    <t>MAXTVLine-1j</t>
  </si>
  <si>
    <t>MAXTVLine-3j</t>
  </si>
  <si>
    <t>InterleaveMAXTVLine-1jadsl1</t>
  </si>
  <si>
    <t>InterleaveMAXTVLine-1j5Madsl1</t>
  </si>
  <si>
    <t>InterleaveMAXTVLine-1j5M</t>
  </si>
  <si>
    <t>MAXTVLine-1j5M</t>
  </si>
  <si>
    <t>InterleaveMAXTV2STBLine-1g</t>
  </si>
  <si>
    <t>MAXSMEline-min512k</t>
  </si>
  <si>
    <t>MAXSMEline-1g2plus</t>
  </si>
  <si>
    <t>InterleaveSAMAXTVLine-j2plus</t>
  </si>
  <si>
    <t xml:space="preserve">Stand-alone  SME (NetPhone) </t>
  </si>
  <si>
    <r>
      <t>Stand-alone</t>
    </r>
    <r>
      <rPr>
        <b/>
        <sz val="12"/>
        <rFont val="Arial"/>
        <family val="2"/>
        <charset val="238"/>
      </rPr>
      <t xml:space="preserve"> SME (Netphone)</t>
    </r>
  </si>
  <si>
    <t>Stand-alone SME (Netphone)</t>
  </si>
  <si>
    <t>IMS384</t>
  </si>
  <si>
    <t>Internet+IMS</t>
  </si>
  <si>
    <t xml:space="preserve">Internet </t>
  </si>
  <si>
    <t xml:space="preserve">Stand-alone Femto </t>
  </si>
  <si>
    <t>Stand-alone DTH</t>
  </si>
  <si>
    <t>IMS2</t>
  </si>
  <si>
    <t>Internet +IMS +SME (Netphone)</t>
  </si>
  <si>
    <t>Internet +Voice +IPTV HD ;
operator Optima</t>
  </si>
  <si>
    <t>Internet +Voice +Nadzor modema ;
operator Metronet</t>
  </si>
  <si>
    <t>Internet +Voice ;
operator Optima</t>
  </si>
  <si>
    <t>Internet +Nadzor modema ;
operator Metronet</t>
  </si>
  <si>
    <t>Internet +Voice ;
operator H1 Telekom</t>
  </si>
  <si>
    <t>Internet +Voice ;
operator Voljatel</t>
  </si>
  <si>
    <t>Od 23.07.2012. kreće u produkciju Halo2 i Halo3 usluga. U tijeku je promjena broja mac adresa sa 1 na 2 u svim ims profilima (Halo i Halo2). Za Halo3 i koriste se kreirani ms 384profili (broj mac adresa je 3)</t>
  </si>
  <si>
    <t xml:space="preserve">Od 23.07.2012. kreće u produkciju Halo2 i Halo3 usluga. Za sve tri usluge (Halo, Halo2 i Halo3) koriste se isti ims profili, samo se stavlja različiti broj mac adresa (parametar Number of clients) </t>
  </si>
  <si>
    <t>ht-i4-t8STB2-a</t>
  </si>
  <si>
    <t>ht-i20-t8STB2-a</t>
  </si>
  <si>
    <t>ht-i4-t4-v256IMS-a</t>
  </si>
  <si>
    <t>ht-t4-a</t>
  </si>
  <si>
    <t>ht-t10HD-a</t>
  </si>
  <si>
    <t>ht-t4-v256IMS-a</t>
  </si>
  <si>
    <t>bs-i512-a</t>
  </si>
  <si>
    <t>bs-i1-a</t>
  </si>
  <si>
    <t>bs-i2-a</t>
  </si>
  <si>
    <t>bs-i3-a</t>
  </si>
  <si>
    <t>bs-i4-a</t>
  </si>
  <si>
    <t>bs-i10-a</t>
  </si>
  <si>
    <t>bs-i20-a</t>
  </si>
  <si>
    <t>opt-t4-a</t>
  </si>
  <si>
    <t>opt-i2-t4-a</t>
  </si>
  <si>
    <t>opt-i4-t4-a</t>
  </si>
  <si>
    <t>opt-i10-t4-a</t>
  </si>
  <si>
    <t>opt-i20-t4-a</t>
  </si>
  <si>
    <r>
      <t xml:space="preserve">kreirani testni dth profili </t>
    </r>
    <r>
      <rPr>
        <b/>
        <i/>
        <sz val="8"/>
        <rFont val="Arial"/>
        <family val="2"/>
        <charset val="238"/>
      </rPr>
      <t>dthSAMAXTVd</t>
    </r>
    <r>
      <rPr>
        <i/>
        <sz val="8"/>
        <rFont val="Arial"/>
        <family val="2"/>
        <charset val="238"/>
      </rPr>
      <t xml:space="preserve"> i </t>
    </r>
    <r>
      <rPr>
        <b/>
        <i/>
        <sz val="8"/>
        <rFont val="Arial"/>
        <family val="2"/>
        <charset val="238"/>
      </rPr>
      <t>dth1MAXd</t>
    </r>
    <r>
      <rPr>
        <i/>
        <sz val="8"/>
        <rFont val="Arial"/>
        <family val="2"/>
        <charset val="238"/>
      </rPr>
      <t xml:space="preserve"> za TTC testiranje</t>
    </r>
  </si>
  <si>
    <r>
      <t xml:space="preserve">kreirani Huawei BS H1 Telekom profili za voice: </t>
    </r>
    <r>
      <rPr>
        <b/>
        <i/>
        <sz val="8"/>
        <rFont val="Arial"/>
        <family val="2"/>
        <charset val="238"/>
      </rPr>
      <t>bvh1tel1MAXd256,</t>
    </r>
    <r>
      <rPr>
        <i/>
        <sz val="8"/>
        <rFont val="Arial"/>
        <family val="2"/>
        <charset val="238"/>
      </rPr>
      <t xml:space="preserve"> </t>
    </r>
    <r>
      <rPr>
        <b/>
        <i/>
        <sz val="8"/>
        <rFont val="Arial"/>
        <family val="2"/>
        <charset val="238"/>
      </rPr>
      <t>bvh1tel2MAXd256</t>
    </r>
    <r>
      <rPr>
        <i/>
        <sz val="8"/>
        <rFont val="Arial"/>
        <family val="2"/>
        <charset val="238"/>
      </rPr>
      <t xml:space="preserve">, </t>
    </r>
    <r>
      <rPr>
        <b/>
        <i/>
        <sz val="8"/>
        <rFont val="Arial"/>
        <family val="2"/>
        <charset val="238"/>
      </rPr>
      <t>bvh1tel3MAXd256</t>
    </r>
    <r>
      <rPr>
        <i/>
        <sz val="8"/>
        <rFont val="Arial"/>
        <family val="2"/>
        <charset val="238"/>
      </rPr>
      <t xml:space="preserve">, </t>
    </r>
    <r>
      <rPr>
        <b/>
        <i/>
        <sz val="8"/>
        <rFont val="Arial"/>
        <family val="2"/>
        <charset val="238"/>
      </rPr>
      <t>bvh1tel1MAXd512</t>
    </r>
    <r>
      <rPr>
        <i/>
        <sz val="8"/>
        <rFont val="Arial"/>
        <family val="2"/>
        <charset val="238"/>
      </rPr>
      <t xml:space="preserve">, </t>
    </r>
    <r>
      <rPr>
        <b/>
        <i/>
        <sz val="8"/>
        <rFont val="Arial"/>
        <family val="2"/>
        <charset val="238"/>
      </rPr>
      <t>bvh1tel2MAXd512</t>
    </r>
    <r>
      <rPr>
        <i/>
        <sz val="8"/>
        <rFont val="Arial"/>
        <family val="2"/>
        <charset val="238"/>
      </rPr>
      <t xml:space="preserve">, </t>
    </r>
    <r>
      <rPr>
        <b/>
        <i/>
        <sz val="8"/>
        <rFont val="Arial"/>
        <family val="2"/>
        <charset val="238"/>
      </rPr>
      <t>bvh1tel3MAXd512</t>
    </r>
    <r>
      <rPr>
        <i/>
        <sz val="8"/>
        <rFont val="Arial"/>
        <family val="2"/>
        <charset val="238"/>
      </rPr>
      <t xml:space="preserve">
kreirani Ericsson BS H1 Telekom profili za voice: </t>
    </r>
    <r>
      <rPr>
        <b/>
        <i/>
        <sz val="8"/>
        <rFont val="Arial"/>
        <family val="2"/>
        <charset val="238"/>
      </rPr>
      <t>bvh1tel1MAXk256mac2</t>
    </r>
    <r>
      <rPr>
        <i/>
        <sz val="8"/>
        <rFont val="Arial"/>
        <family val="2"/>
        <charset val="238"/>
      </rPr>
      <t xml:space="preserve">, </t>
    </r>
    <r>
      <rPr>
        <b/>
        <i/>
        <sz val="8"/>
        <rFont val="Arial"/>
        <family val="2"/>
        <charset val="238"/>
      </rPr>
      <t>bvh1tel2MAXk256mac2</t>
    </r>
    <r>
      <rPr>
        <i/>
        <sz val="8"/>
        <rFont val="Arial"/>
        <family val="2"/>
        <charset val="238"/>
      </rPr>
      <t xml:space="preserve">, </t>
    </r>
    <r>
      <rPr>
        <b/>
        <i/>
        <sz val="8"/>
        <rFont val="Arial"/>
        <family val="2"/>
        <charset val="238"/>
      </rPr>
      <t>bvh1tel3MAXk25</t>
    </r>
  </si>
  <si>
    <r>
      <t xml:space="preserve">Kreiran ims2 profiliza testiranje na Ericsson platformi </t>
    </r>
    <r>
      <rPr>
        <b/>
        <i/>
        <sz val="8"/>
        <rFont val="Arial"/>
        <family val="2"/>
        <charset val="238"/>
      </rPr>
      <t>ims2-MAXTRIPLEHD3k</t>
    </r>
  </si>
  <si>
    <r>
      <t xml:space="preserve">Kreiran ims2 profil za testiranje na Huawei platformi </t>
    </r>
    <r>
      <rPr>
        <b/>
        <i/>
        <sz val="8"/>
        <rFont val="Arial"/>
        <family val="2"/>
        <charset val="238"/>
      </rPr>
      <t>ims2-MAXTRIPLEHD3d</t>
    </r>
  </si>
  <si>
    <r>
      <t xml:space="preserve">kreirani testni Ericsson BS internet profili: </t>
    </r>
    <r>
      <rPr>
        <b/>
        <i/>
        <sz val="8"/>
        <rFont val="Arial"/>
        <family val="2"/>
        <charset val="238"/>
      </rPr>
      <t>btoptimaMAXTV1j</t>
    </r>
    <r>
      <rPr>
        <i/>
        <sz val="8"/>
        <rFont val="Arial"/>
        <family val="2"/>
        <charset val="238"/>
      </rPr>
      <t xml:space="preserve">, </t>
    </r>
    <r>
      <rPr>
        <b/>
        <i/>
        <sz val="8"/>
        <rFont val="Arial"/>
        <family val="2"/>
        <charset val="238"/>
      </rPr>
      <t>btoptimaMAXTV2j</t>
    </r>
  </si>
  <si>
    <r>
      <t xml:space="preserve">kreirani testni Ericsson BS internet profili: </t>
    </r>
    <r>
      <rPr>
        <b/>
        <i/>
        <sz val="8"/>
        <rFont val="Arial"/>
        <family val="2"/>
        <charset val="238"/>
      </rPr>
      <t>bvmetro1MAXk256mac2</t>
    </r>
    <r>
      <rPr>
        <i/>
        <sz val="8"/>
        <rFont val="Arial"/>
        <family val="2"/>
        <charset val="238"/>
      </rPr>
      <t xml:space="preserve">, </t>
    </r>
    <r>
      <rPr>
        <b/>
        <i/>
        <sz val="8"/>
        <rFont val="Arial"/>
        <family val="2"/>
        <charset val="238"/>
      </rPr>
      <t>bvmetro2MAXk256mac2</t>
    </r>
    <r>
      <rPr>
        <i/>
        <sz val="8"/>
        <rFont val="Arial"/>
        <family val="2"/>
        <charset val="238"/>
      </rPr>
      <t xml:space="preserve">, </t>
    </r>
    <r>
      <rPr>
        <b/>
        <i/>
        <sz val="8"/>
        <rFont val="Arial"/>
        <family val="2"/>
        <charset val="238"/>
      </rPr>
      <t>bvmetro3MAXk256mac2</t>
    </r>
    <r>
      <rPr>
        <i/>
        <sz val="8"/>
        <rFont val="Arial"/>
        <family val="2"/>
        <charset val="238"/>
      </rPr>
      <t xml:space="preserve">, </t>
    </r>
    <r>
      <rPr>
        <b/>
        <i/>
        <sz val="8"/>
        <rFont val="Arial"/>
        <family val="2"/>
        <charset val="238"/>
      </rPr>
      <t>bvmetro1MAXk512mac8</t>
    </r>
    <r>
      <rPr>
        <i/>
        <sz val="8"/>
        <rFont val="Arial"/>
        <family val="2"/>
        <charset val="238"/>
      </rPr>
      <t xml:space="preserve">, </t>
    </r>
    <r>
      <rPr>
        <b/>
        <i/>
        <sz val="8"/>
        <rFont val="Arial"/>
        <family val="2"/>
        <charset val="238"/>
      </rPr>
      <t>bvmetro2MAXk512mac8</t>
    </r>
    <r>
      <rPr>
        <i/>
        <sz val="8"/>
        <rFont val="Arial"/>
        <family val="2"/>
        <charset val="238"/>
      </rPr>
      <t xml:space="preserve">, </t>
    </r>
    <r>
      <rPr>
        <b/>
        <i/>
        <sz val="8"/>
        <rFont val="Arial"/>
        <family val="2"/>
        <charset val="238"/>
      </rPr>
      <t>bvmetro3MAXk512mac8</t>
    </r>
  </si>
  <si>
    <t>MAXTV1c5M</t>
  </si>
  <si>
    <t>FastMAXTV1c5M</t>
  </si>
  <si>
    <t>"Fast" MAXTV profil (isključen interleave - brzi ping za "gamere") sa najmanjom Internet brzinom, ukupna linijska brzina ograničena na 5 Mbit/s, za lošije linije koje imaju greške na regularnom "Fast" profilu</t>
  </si>
  <si>
    <t>MAXTV2STB1b</t>
  </si>
  <si>
    <t>DSLAM profili 24.04.2012.</t>
  </si>
  <si>
    <t>voice VLAN 3996, voice bandwidth 512k, broj MAC adresa=8</t>
  </si>
  <si>
    <t>voice VLAN 3996, voice bandwidth 256k, broj MAC adresa=8</t>
  </si>
  <si>
    <t>1MAXmin512k</t>
  </si>
  <si>
    <t>2MAXj</t>
  </si>
  <si>
    <t>3MAXj</t>
  </si>
  <si>
    <t>MAXTV1j</t>
  </si>
  <si>
    <t>MAXTV2j</t>
  </si>
  <si>
    <t>MAXTV3j</t>
  </si>
  <si>
    <t>MAXTV2STB1j</t>
  </si>
  <si>
    <t>MAXTV2STB2j</t>
  </si>
  <si>
    <t>MAXTV2STB3j</t>
  </si>
  <si>
    <t>MAXTVHD1j</t>
  </si>
  <si>
    <t>MAXTVHD2j</t>
  </si>
  <si>
    <t>ims1MAXi1M</t>
  </si>
  <si>
    <t>ims1MAXi2M</t>
  </si>
  <si>
    <t>ims1MAXi3M</t>
  </si>
  <si>
    <t>imsMAXTRIPLE1iadsl1</t>
  </si>
  <si>
    <t>imsMAXTRIPLE1f</t>
  </si>
  <si>
    <t>imsMAXTRIPLE2f</t>
  </si>
  <si>
    <t>imsMAXTRIPLE3f</t>
  </si>
  <si>
    <t>imsSAMAXTVimin</t>
  </si>
  <si>
    <t>ims1MAXd2M</t>
  </si>
  <si>
    <t>ims1MAXd3M</t>
  </si>
  <si>
    <t>ims1MAXd1M</t>
  </si>
  <si>
    <t>imsMAXTRIPLE1dadsl1</t>
  </si>
  <si>
    <t>imsSAMAXTVdmin</t>
  </si>
  <si>
    <t>imsMAXTRIPLE1b</t>
  </si>
  <si>
    <t>imsMAXTRIPLE2b</t>
  </si>
  <si>
    <t>imsMAXTRIPLE3b</t>
  </si>
  <si>
    <t>DSLAM profili 11.01.2012.</t>
  </si>
  <si>
    <r>
      <t>Kreirani ims384 profili  na Ericsson platformi (produkcija):</t>
    </r>
    <r>
      <rPr>
        <b/>
        <i/>
        <sz val="8"/>
        <rFont val="Arial"/>
        <family val="2"/>
        <charset val="238"/>
      </rPr>
      <t xml:space="preserve"> IMS384k, ims384-1MAXk512k, ims384-1MAXk, ims384-2MAXk, ims384-3MAXk, ims384MAXTRIPLE1k512k, ims384MAXTRIPLE1k, ims384MAXTRIPLE2k, ims384MAXTRIPLE3k, ims384MAXTRIPLE2STB1k512k, ims384MAXTRIPLE2ST</t>
    </r>
  </si>
  <si>
    <r>
      <t>Kreirani BS Softnet testni profili</t>
    </r>
    <r>
      <rPr>
        <b/>
        <i/>
        <sz val="8"/>
        <rFont val="Arial"/>
        <family val="2"/>
        <charset val="238"/>
      </rPr>
      <t xml:space="preserve"> bvsoftnet1MAXk256mac2, bvsoftnet2MAXk256mac2, bvsoftnet3MAXk256mac2, bvsoftnet1MAXk512mac8, bvsoftnet2MAXk512mac8, bvsoftnet3MAXk512mac8 </t>
    </r>
  </si>
  <si>
    <r>
      <t>Kreirani BS H1telekom testni profili</t>
    </r>
    <r>
      <rPr>
        <b/>
        <i/>
        <sz val="8"/>
        <rFont val="Arial"/>
        <family val="2"/>
        <charset val="238"/>
      </rPr>
      <t xml:space="preserve"> bth1telMAXTV2STB1j, bth1telMAXTVHD1j</t>
    </r>
  </si>
  <si>
    <r>
      <t>Kreirani BS H1telekom profili</t>
    </r>
    <r>
      <rPr>
        <b/>
        <i/>
        <sz val="8"/>
        <rFont val="Arial"/>
        <family val="2"/>
        <charset val="238"/>
      </rPr>
      <t xml:space="preserve"> bvh1tel1MAXk256mac2, bvh1tel2MAXk256mac2, bvh1tel3MAXk256mac2, bvh1tel1MAXk512mac8, bvh1tel2MAXk512mac8, bvh1tel3MAXk512mac8, bth1telMAXTV1j1M, bth1telMAXTV1j, bth1telMAXTV2j, bth1telMAXTV2STB1j1M, bth1telMAXTV2STB1j, bth1tel</t>
    </r>
  </si>
  <si>
    <r>
      <t>Kreirani BS H1telekom profili</t>
    </r>
    <r>
      <rPr>
        <b/>
        <i/>
        <sz val="8"/>
        <rFont val="Arial"/>
        <family val="2"/>
        <charset val="238"/>
      </rPr>
      <t xml:space="preserve"> bvh1tel1MAXd256, bvh1tel2MAXd256, bvh1tel3MAXd256, bvh1tel1MAXd512, bvh1tel2MAXd512, 
bvh1tel3MAXd512, bth1telMAXTV1c1M, bth1telMAXTV1c, bth1telMAXTV2c, bth1telMAXTV2STB1c1M, bth1telMAXTV2STB1c, bth1telMAXTV2STB2c, bth1telMAX</t>
    </r>
  </si>
  <si>
    <r>
      <t xml:space="preserve">Korigirani femto profili za testiranje na Ericsson platformi:  </t>
    </r>
    <r>
      <rPr>
        <b/>
        <i/>
        <sz val="8"/>
        <rFont val="Arial"/>
        <family val="2"/>
        <charset val="238"/>
      </rPr>
      <t>Femto4SA, Femto16SA</t>
    </r>
  </si>
  <si>
    <r>
      <t xml:space="preserve">Korigirani femto profili za testiranje na Huawei platformi:  </t>
    </r>
    <r>
      <rPr>
        <b/>
        <i/>
        <sz val="8"/>
        <rFont val="Arial"/>
        <family val="2"/>
        <charset val="238"/>
      </rPr>
      <t>Femto4SA, Femto16SA</t>
    </r>
  </si>
  <si>
    <r>
      <t xml:space="preserve">Kreiran testni profil za standalone SME uslugu </t>
    </r>
    <r>
      <rPr>
        <b/>
        <i/>
        <sz val="8"/>
        <rFont val="Arial"/>
        <family val="2"/>
        <charset val="238"/>
      </rPr>
      <t>SASMEk</t>
    </r>
  </si>
  <si>
    <r>
      <t xml:space="preserve">Kreiran testni profil za standalone SME uslugu </t>
    </r>
    <r>
      <rPr>
        <b/>
        <i/>
        <sz val="8"/>
        <rFont val="Arial"/>
        <family val="2"/>
        <charset val="238"/>
      </rPr>
      <t>SASMEd</t>
    </r>
  </si>
  <si>
    <r>
      <t xml:space="preserve">Kreiran testni profil za standalone SME uslugu </t>
    </r>
    <r>
      <rPr>
        <b/>
        <i/>
        <sz val="8"/>
        <rFont val="Arial"/>
        <family val="2"/>
        <charset val="238"/>
      </rPr>
      <t>SASMEi</t>
    </r>
  </si>
  <si>
    <r>
      <t xml:space="preserve">Korigirani femto profil za testiranje na Ericsson platformi:  </t>
    </r>
    <r>
      <rPr>
        <b/>
        <i/>
        <sz val="8"/>
        <rFont val="Arial"/>
        <family val="2"/>
        <charset val="238"/>
      </rPr>
      <t>Femto4MAX1, Femto4MAX2, Femto16MAX1, Femto4SME1</t>
    </r>
  </si>
  <si>
    <r>
      <t xml:space="preserve">Korigirani femto profil za testiranje na Huawei platformi:  </t>
    </r>
    <r>
      <rPr>
        <b/>
        <i/>
        <sz val="8"/>
        <rFont val="Arial"/>
        <family val="2"/>
        <charset val="238"/>
      </rPr>
      <t>Femto4MAX1, Femto4MAX2, Femto16MAX1, Femto4SME1</t>
    </r>
  </si>
  <si>
    <r>
      <t xml:space="preserve">Ukidanje postojećih BS Metronet voice profila sa 2 MAC voice adrese: </t>
    </r>
    <r>
      <rPr>
        <b/>
        <i/>
        <strike/>
        <sz val="8"/>
        <rFont val="Arial"/>
        <family val="2"/>
        <charset val="238"/>
      </rPr>
      <t xml:space="preserve">bvmetro1MAXk1M256mac2, bvmetro1MAXk256mac2, bvmetro2MAXk256mac2, bvmetro3MAXk256mac2, </t>
    </r>
    <r>
      <rPr>
        <i/>
        <sz val="8"/>
        <rFont val="Arial"/>
        <family val="2"/>
        <charset val="238"/>
      </rPr>
      <t xml:space="preserve">i kreiranje novih sa 5 MAC adresa: </t>
    </r>
    <r>
      <rPr>
        <b/>
        <i/>
        <sz val="8"/>
        <rFont val="Arial"/>
        <family val="2"/>
        <charset val="238"/>
      </rPr>
      <t xml:space="preserve">bvmetro1MAXk1M256mac5, bvmetro1MAXk256mac5, bvmetro2MAXk256mac5, </t>
    </r>
  </si>
  <si>
    <r>
      <t>Korekcija  MAC adresa (iz 2 u 5) u BS Metronet 256k voice profilima:</t>
    </r>
    <r>
      <rPr>
        <b/>
        <i/>
        <sz val="8"/>
        <rFont val="Arial"/>
        <family val="2"/>
        <charset val="238"/>
      </rPr>
      <t>bvmetro1MAXd1M256, bvmetro1MAXd256, bvmetro2MAXd256, bvmetro3MAXd256</t>
    </r>
  </si>
  <si>
    <r>
      <t>kreirani testni Ericsson ims2 profili:</t>
    </r>
    <r>
      <rPr>
        <b/>
        <i/>
        <sz val="8"/>
        <rFont val="Arial"/>
        <family val="2"/>
        <charset val="238"/>
      </rPr>
      <t xml:space="preserve"> IMS2-k, ims2-1MAXk512k, ims2-1MAXk, ims2-2MAXk, ims2-3MAXk, ims2-MAXTRIPLE1k512k, ims2-MAXTRIPLE1k, ims2-MAXTRIPLE2k, ims2-MAXTRIPLE3k, 
ims2-MAXTRIPLE2STB1k512k, ims2-MAXTRIPLE2STB1k, ims2-MAXTRIPLE2STB2k, ims2-MAXT</t>
    </r>
  </si>
  <si>
    <r>
      <t xml:space="preserve">Kreirani ims2 profili za testiranje na Huawei platformi </t>
    </r>
    <r>
      <rPr>
        <b/>
        <i/>
        <sz val="8"/>
        <rFont val="Arial"/>
        <family val="2"/>
        <charset val="238"/>
      </rPr>
      <t>IMS2-d, ims2-1MAXd512k, ims2-1MAXd, ims2-MAXPHONE2c, ims2-MAXPHONE3c, ims2-MAXTRIPLE1d512k, ims2-MAXTRIPLE1d, ims2-MAXTRIPLE2d, 
ims2-MAXTRIPLE3d, ims2-MAXTRIPLE2STB1d512k, ims2-MAXTRIPLE2STB1d, ims2</t>
    </r>
  </si>
  <si>
    <r>
      <t xml:space="preserve">Kreirani femto profili za testiranje na Ericsson platformi:  </t>
    </r>
    <r>
      <rPr>
        <b/>
        <i/>
        <sz val="8"/>
        <rFont val="Arial"/>
        <family val="2"/>
        <charset val="238"/>
      </rPr>
      <t>Femto4MAX1, Femto4MAX2, Femto4SA, Femto16MAX1, Femto16SA, Femto4SME1</t>
    </r>
  </si>
  <si>
    <r>
      <t xml:space="preserve">Kreirani femto profili za testiranje na Huawei platformi:  </t>
    </r>
    <r>
      <rPr>
        <b/>
        <i/>
        <sz val="8"/>
        <rFont val="Arial"/>
        <family val="2"/>
        <charset val="238"/>
      </rPr>
      <t>Femto4MAX1, Femto4MAX2, Femto4SA, Femto16MAX1, Femto16SA, Femto4SME1</t>
    </r>
  </si>
  <si>
    <r>
      <t xml:space="preserve">Kreirani ims+ sme profili za testiranje na Ericsson platformi:  </t>
    </r>
    <r>
      <rPr>
        <b/>
        <i/>
        <sz val="8"/>
        <rFont val="Arial"/>
        <family val="2"/>
        <charset val="238"/>
      </rPr>
      <t>ims1MAXSMEk512k, ims1MAXSMEk, ims2MAXSMEk, ims3MAXSMEk</t>
    </r>
  </si>
  <si>
    <r>
      <t xml:space="preserve">Kreirani ims+ sme profili za testiranje na Huawei platformi:  </t>
    </r>
    <r>
      <rPr>
        <b/>
        <i/>
        <sz val="8"/>
        <rFont val="Arial"/>
        <family val="2"/>
        <charset val="238"/>
      </rPr>
      <t xml:space="preserve"> ims1MAXSMEk512k, ims1MAXSMEk, ims2MAXSMEk, ims3MAXSMEk</t>
    </r>
  </si>
  <si>
    <r>
      <t xml:space="preserve">Kreirani ims+ sme profili za testiranje na Siemens platformi:  </t>
    </r>
    <r>
      <rPr>
        <b/>
        <i/>
        <sz val="8"/>
        <rFont val="Arial"/>
        <family val="2"/>
        <charset val="238"/>
      </rPr>
      <t xml:space="preserve"> ims1MAXSMEk512k, ims1MAXSMEk, ims2MAXSMEk, ims3MAXSMEk</t>
    </r>
  </si>
  <si>
    <r>
      <t xml:space="preserve">Korigirani Ericsson FR profili (copy/paste greška):  </t>
    </r>
    <r>
      <rPr>
        <b/>
        <i/>
        <sz val="8"/>
        <rFont val="Arial"/>
        <family val="2"/>
        <charset val="238"/>
      </rPr>
      <t>MAXTV2STB2h, MAXTV2STB3h</t>
    </r>
  </si>
  <si>
    <r>
      <t xml:space="preserve">Kreirani IMS FR profili: </t>
    </r>
    <r>
      <rPr>
        <b/>
        <i/>
        <sz val="8"/>
        <rFont val="Arial"/>
        <family val="2"/>
        <charset val="238"/>
      </rPr>
      <t>imsMAXTRIPLE1k5M, imsMAXTRIPLE2STB1h, imsMAXTRIPLE2STB2h, imsMAXTRIPLE2STB3h</t>
    </r>
  </si>
  <si>
    <r>
      <t xml:space="preserve">Kreirani IMS FR profili: </t>
    </r>
    <r>
      <rPr>
        <b/>
        <i/>
        <sz val="8"/>
        <rFont val="Arial"/>
        <family val="2"/>
        <charset val="238"/>
      </rPr>
      <t>imsMAXTRIPLE1i5M, imsMAXTRIPLE2STB1f, imsMAXTRIPLE2STB2f, imsMAXTRIPLE2STB3f</t>
    </r>
  </si>
  <si>
    <r>
      <t xml:space="preserve">Kreirani IMS FR profili: </t>
    </r>
    <r>
      <rPr>
        <b/>
        <i/>
        <sz val="8"/>
        <rFont val="Arial"/>
        <family val="2"/>
        <charset val="238"/>
      </rPr>
      <t>imsMAXTRIPLE1d5M, imsMAXTRIPLE2STB1b, imsMAXTRIPLE2STB2b, imsMAXTRIPLE2STB3b</t>
    </r>
  </si>
  <si>
    <r>
      <t xml:space="preserve">Promjena imena data servisa za profile: </t>
    </r>
    <r>
      <rPr>
        <b/>
        <i/>
        <sz val="8"/>
        <rFont val="Arial"/>
        <family val="2"/>
        <charset val="238"/>
      </rPr>
      <t>bdata1MAXk512k, bdata1MAXk1M, bdata1MAXk2M, bdata1MAXk3M</t>
    </r>
  </si>
  <si>
    <r>
      <t xml:space="preserve">Kreirani IMS FR profili: </t>
    </r>
    <r>
      <rPr>
        <b/>
        <i/>
        <sz val="8"/>
        <rFont val="Arial"/>
        <family val="2"/>
        <charset val="238"/>
      </rPr>
      <t>imsMAXTRIPLE1k5Madsl1, imsSAMAXTVmminadsl1</t>
    </r>
  </si>
  <si>
    <r>
      <t xml:space="preserve">Kreirani IMS FR profili: </t>
    </r>
    <r>
      <rPr>
        <b/>
        <i/>
        <sz val="8"/>
        <rFont val="Arial"/>
        <family val="2"/>
        <charset val="238"/>
      </rPr>
      <t>imsMAXTRIPLE1d5Madsl1, imsSAMAXTVdminadsl1</t>
    </r>
  </si>
  <si>
    <r>
      <t xml:space="preserve">Kreirani ims+ sme profili za testiranje na Ericsson platformi:  </t>
    </r>
    <r>
      <rPr>
        <b/>
        <i/>
        <sz val="8"/>
        <rFont val="Arial"/>
        <family val="2"/>
        <charset val="238"/>
      </rPr>
      <t>ims1MAXSMEm512k, ims1MAXSMEm, ims2MAXSMEm, ims3MAXSMEm</t>
    </r>
  </si>
  <si>
    <r>
      <t xml:space="preserve">Kreirani ims+ sme profili za testiranje na Huawei platformi:  </t>
    </r>
    <r>
      <rPr>
        <b/>
        <i/>
        <sz val="8"/>
        <rFont val="Arial"/>
        <family val="2"/>
        <charset val="238"/>
      </rPr>
      <t xml:space="preserve"> ims1MAXSMEm512k, ims1MAXSMEm, ims2MAXSMEm, ims3MAXSMEm</t>
    </r>
  </si>
  <si>
    <r>
      <t xml:space="preserve">Kreirani ims+ sme profili za testiranje na Siemens platformi:  </t>
    </r>
    <r>
      <rPr>
        <b/>
        <i/>
        <sz val="8"/>
        <rFont val="Arial"/>
        <family val="2"/>
        <charset val="238"/>
      </rPr>
      <t xml:space="preserve"> ims1MAXSMEm512k, ims1MAXSMEm, ims2MAXSMEm, ims3MAXSMEm</t>
    </r>
  </si>
  <si>
    <r>
      <t xml:space="preserve">Korigirani ims+ sme profili za testiranje na Ericsson platformi:  </t>
    </r>
    <r>
      <rPr>
        <b/>
        <i/>
        <sz val="8"/>
        <rFont val="Arial"/>
        <family val="2"/>
        <charset val="238"/>
      </rPr>
      <t>ims1MAXSMEk512k, ims1MAXSMEk, ims2MAXSMEk, ims3MAXSMEk</t>
    </r>
  </si>
  <si>
    <r>
      <t xml:space="preserve">Korigirani ims+ sme profili za testiranje na Huawei platformi:  </t>
    </r>
    <r>
      <rPr>
        <b/>
        <i/>
        <sz val="8"/>
        <rFont val="Arial"/>
        <family val="2"/>
        <charset val="238"/>
      </rPr>
      <t xml:space="preserve"> ims1MAXSMEk512k, ims1MAXSMEk, ims2MAXSMEk, ims3MAXSMEk</t>
    </r>
  </si>
  <si>
    <r>
      <t xml:space="preserve">Korigirani ims+ sme profili za testiranje na Siemens platformi:  </t>
    </r>
    <r>
      <rPr>
        <b/>
        <i/>
        <sz val="8"/>
        <rFont val="Arial"/>
        <family val="2"/>
        <charset val="238"/>
      </rPr>
      <t xml:space="preserve"> ims1MAXSMEk512k, ims1MAXSMEk, ims2MAXSMEk, ims3MAXSMEk</t>
    </r>
  </si>
  <si>
    <r>
      <t xml:space="preserve">Korigirani femto profili za testiranje na Ericsson platformi:  </t>
    </r>
    <r>
      <rPr>
        <b/>
        <i/>
        <sz val="8"/>
        <rFont val="Arial"/>
        <family val="2"/>
        <charset val="238"/>
      </rPr>
      <t>Femto4MAX1, Femto4MAX2,  Femto16MAX1,  Femto4SME1</t>
    </r>
  </si>
  <si>
    <r>
      <t xml:space="preserve">Korigirani femto profili za testiranje na Huawei platformi:  </t>
    </r>
    <r>
      <rPr>
        <b/>
        <i/>
        <sz val="8"/>
        <rFont val="Arial"/>
        <family val="2"/>
        <charset val="238"/>
      </rPr>
      <t>Femto4MAX1, Femto4MAX2,  Femto16MAX1,  Femto4SME1</t>
    </r>
  </si>
  <si>
    <r>
      <t>Kreirani ims384 profili za testiranje  Ericsson platformi (TTC):</t>
    </r>
    <r>
      <rPr>
        <b/>
        <i/>
        <sz val="8"/>
        <rFont val="Arial"/>
        <family val="2"/>
        <charset val="238"/>
      </rPr>
      <t xml:space="preserve"> IMS384k, ims384-1MAXk512k, ims384-1MAXk, ims384-2MAXk, ims384-3MAXk, ims384MAXTRIPLE1k512k, ims384MAXTRIPLE1k, ims384MAXTRIPLE2k, ims384MAXTRIPLE3k, ims384MAXTRIPLE2STB1k512k, ims384MAXTRIPL</t>
    </r>
  </si>
  <si>
    <r>
      <t xml:space="preserve">Kreirani ims384 profili za testiranje na Huawei platformi: </t>
    </r>
    <r>
      <rPr>
        <b/>
        <i/>
        <sz val="8"/>
        <rFont val="Arial"/>
        <family val="2"/>
        <charset val="238"/>
      </rPr>
      <t>IMS384d, ims384-1MAXd512k, ims384-1MAXd, ims384-2MAXd, ims384-3MAXd, ims384MAXTRIPLE1d512k, ims384MAXTRIPLE1d, ims384MAXTRIPLE2d, 
ims384MAXTRIPLE3d, ims384MAXTRIPLE2STB1d512k, ims384MAXTRIPLE2STB</t>
    </r>
  </si>
  <si>
    <r>
      <t>Kreirani  Bitstream profili za Metronet na  Ericsson platformi:</t>
    </r>
    <r>
      <rPr>
        <b/>
        <i/>
        <sz val="8"/>
        <rFont val="Arial"/>
        <family val="2"/>
        <charset val="238"/>
      </rPr>
      <t xml:space="preserve"> bdatametro1MAXk1M , bdatametro1MAXk, bdatametro2MAXk, bdatametro3MAXk, bvmetro1MAXk1M256mac2, bvmetro1MAXk1M512mac8, bvmetro1MAXk256mac2, bvmetro2MAXk256mac2, bvmetro3MAXk256mac2, bvmetro1MAX</t>
    </r>
  </si>
  <si>
    <r>
      <t>Kreirani  Bitstream profili za Metronet na  Huawei platformi:</t>
    </r>
    <r>
      <rPr>
        <b/>
        <i/>
        <sz val="8"/>
        <rFont val="Arial"/>
        <family val="2"/>
        <charset val="238"/>
      </rPr>
      <t xml:space="preserve"> bdatametro1MAXd1M, bdatametro1MAXd, bdatametro2MAXd, bdatametro3MAXd,  bvmetro1MAXd1M 256,  bvmetro1MAXd1M 512, bvmetro1MAXd256, bvmetro2MAXd256, bvmetro3MAXd256, bvmetro1MAXd512, bvmetro2MAXd5</t>
    </r>
  </si>
  <si>
    <r>
      <t>Kreirani  Bitstream profili za Iskon na  Huawei platformi:</t>
    </r>
    <r>
      <rPr>
        <b/>
        <i/>
        <sz val="8"/>
        <rFont val="Arial"/>
        <family val="2"/>
        <charset val="238"/>
      </rPr>
      <t xml:space="preserve"> btiskonMAXTV1c, btiskonMAXTV2c, btiskonMAXTV3c</t>
    </r>
  </si>
  <si>
    <r>
      <t>Kreirani  Bitstream profili za H1 telekom na  Ericsson platformi:</t>
    </r>
    <r>
      <rPr>
        <b/>
        <i/>
        <sz val="8"/>
        <rFont val="Arial"/>
        <family val="2"/>
        <charset val="238"/>
      </rPr>
      <t xml:space="preserve"> b3ph1tel1MAXj512mac8 </t>
    </r>
    <r>
      <rPr>
        <i/>
        <sz val="8"/>
        <rFont val="Arial"/>
        <family val="2"/>
        <charset val="238"/>
      </rPr>
      <t xml:space="preserve">i Iskon </t>
    </r>
    <r>
      <rPr>
        <b/>
        <i/>
        <sz val="8"/>
        <rFont val="Arial"/>
        <family val="2"/>
        <charset val="238"/>
      </rPr>
      <t>b3piskon1MAXj512mac8</t>
    </r>
  </si>
  <si>
    <r>
      <t>Kreirani  Bitstream profili za H1 telekom na Huawei platformi:</t>
    </r>
    <r>
      <rPr>
        <b/>
        <i/>
        <sz val="8"/>
        <rFont val="Arial"/>
        <family val="2"/>
        <charset val="238"/>
      </rPr>
      <t xml:space="preserve"> b3ph1tel1MAXd512 </t>
    </r>
    <r>
      <rPr>
        <i/>
        <sz val="8"/>
        <rFont val="Arial"/>
        <family val="2"/>
        <charset val="238"/>
      </rPr>
      <t xml:space="preserve">i Iskon </t>
    </r>
    <r>
      <rPr>
        <b/>
        <i/>
        <sz val="8"/>
        <rFont val="Arial"/>
        <family val="2"/>
        <charset val="238"/>
      </rPr>
      <t xml:space="preserve">b3piskon1MAXd512 </t>
    </r>
  </si>
  <si>
    <r>
      <t xml:space="preserve">Kreirani profili za rješavanje delay problema: </t>
    </r>
    <r>
      <rPr>
        <b/>
        <i/>
        <sz val="8"/>
        <rFont val="Arial"/>
        <family val="2"/>
        <charset val="238"/>
      </rPr>
      <t>MAXTV1d, imsMAXTRIPLE1e</t>
    </r>
  </si>
  <si>
    <r>
      <t xml:space="preserve">Kreirani posebni profili za ims + iptv kombinacije: </t>
    </r>
    <r>
      <rPr>
        <b/>
        <i/>
        <sz val="8"/>
        <rFont val="Arial"/>
        <family val="2"/>
        <charset val="238"/>
      </rPr>
      <t>imsSAMAXTVd, imsSAMAXTV2STBd, imsSAMAXTVHDd</t>
    </r>
  </si>
  <si>
    <t>INTERNET-4Mb / 512kb</t>
  </si>
  <si>
    <t>INTERNET-10Mb / 640kb</t>
  </si>
  <si>
    <t>voice_512k_b</t>
  </si>
  <si>
    <t>iptv_up_d</t>
  </si>
  <si>
    <t>iptv_down_SD_d</t>
  </si>
  <si>
    <t>iptv_down_2STB_d</t>
  </si>
  <si>
    <t>iptv_down_HD_d</t>
  </si>
  <si>
    <t>MAXTV1i</t>
  </si>
  <si>
    <t>minimalni profil za SME uslugu, voice bw 256k</t>
  </si>
  <si>
    <t>femto_CIR3584_PIR3840</t>
  </si>
  <si>
    <t>femto_CIR8960_PIR10304</t>
  </si>
  <si>
    <t>"Fast" MAXTV profil (isključen interleave - brzi ping za "gamere") sa najmanjom Internet brzinom nakon povećanja brzina (4Mbps)</t>
  </si>
  <si>
    <t>FastMAXTV2c</t>
  </si>
  <si>
    <t>FastMAXTV3c</t>
  </si>
  <si>
    <t>"Fast" MAXTV profil (isključen interleave - brzi ping za "gamere") sa najvećom Internet brzinom nakon povećanja brzina (20Mbps)</t>
  </si>
  <si>
    <t>MAXTV1cadsl1</t>
  </si>
  <si>
    <r>
      <t xml:space="preserve">Kreirani novi 2STB servisi u kojima je zahtjevani bandwidth smanjem sa 12M na 8M: </t>
    </r>
    <r>
      <rPr>
        <b/>
        <i/>
        <sz val="8"/>
        <rFont val="Arial"/>
        <family val="2"/>
        <charset val="238"/>
      </rPr>
      <t>MAXTV2STB1m,MAXTV2STB2m,MAXTV2STB3m,imsMAXTRIPLE2STB1m,imsMAXTRIPLE2STB2m,imsMAXTRIPLE2STB3m, SAMAXTV2STBn, imsSAMAXTV2STBn, ims384MAXTRIPLE2STB1m, ims384MAXTRIPLE2STB2m, im</t>
    </r>
  </si>
  <si>
    <r>
      <t xml:space="preserve">Na produkciji kreiran profil za standalone SME uslugu </t>
    </r>
    <r>
      <rPr>
        <b/>
        <i/>
        <sz val="8"/>
        <rFont val="Arial"/>
        <family val="2"/>
        <charset val="238"/>
      </rPr>
      <t>SASMEk</t>
    </r>
  </si>
  <si>
    <r>
      <t xml:space="preserve">Na produkciji kreiran profil za standalone SME uslugu </t>
    </r>
    <r>
      <rPr>
        <b/>
        <i/>
        <sz val="8"/>
        <rFont val="Arial"/>
        <family val="2"/>
        <charset val="238"/>
      </rPr>
      <t>SASMEd</t>
    </r>
  </si>
  <si>
    <r>
      <t xml:space="preserve">Na produkciji kreiran profil za standalone SME uslugu </t>
    </r>
    <r>
      <rPr>
        <b/>
        <i/>
        <sz val="8"/>
        <rFont val="Arial"/>
        <family val="2"/>
        <charset val="238"/>
      </rPr>
      <t>SASMEi</t>
    </r>
  </si>
  <si>
    <r>
      <t xml:space="preserve">U TTCu kreiran testni profil za hotspot uslugu: </t>
    </r>
    <r>
      <rPr>
        <b/>
        <i/>
        <sz val="8"/>
        <rFont val="Arial"/>
        <family val="2"/>
        <charset val="238"/>
      </rPr>
      <t>hotsimsMAXTRIPLE1k</t>
    </r>
  </si>
  <si>
    <r>
      <t xml:space="preserve">U TTCu kreiran testni profil za hotspot uslugu: </t>
    </r>
    <r>
      <rPr>
        <b/>
        <i/>
        <sz val="8"/>
        <rFont val="Arial"/>
        <family val="2"/>
        <charset val="238"/>
      </rPr>
      <t>hotsimsMAXTRIPLE1b</t>
    </r>
  </si>
  <si>
    <r>
      <t xml:space="preserve">U TTCu kreiran testni profil za hotspot uslugu: </t>
    </r>
    <r>
      <rPr>
        <b/>
        <i/>
        <sz val="8"/>
        <rFont val="Arial"/>
        <family val="2"/>
        <charset val="238"/>
      </rPr>
      <t>hotsimsMAXTRIPLE1j</t>
    </r>
  </si>
  <si>
    <r>
      <t xml:space="preserve">Kreirani Amis testni BS profili: </t>
    </r>
    <r>
      <rPr>
        <b/>
        <i/>
        <sz val="8"/>
        <rFont val="Arial"/>
        <family val="2"/>
        <charset val="238"/>
      </rPr>
      <t>bvamis1MAXk256mac16, bvamis1MAXk512mac16</t>
    </r>
  </si>
  <si>
    <r>
      <t xml:space="preserve">Kreirani dodatni BS Metronet profili: </t>
    </r>
    <r>
      <rPr>
        <b/>
        <i/>
        <sz val="8"/>
        <rFont val="Arial"/>
        <family val="2"/>
        <charset val="238"/>
      </rPr>
      <t>bdatametro1MAXk2M, bvmetro1MAXk2M256mac5, bvmetro1MAXk2M512mac8, bdatametro1MAXk512k, bvmetro1MAXk512k256mac5, bvmetro1MAXk512k512mac8</t>
    </r>
  </si>
  <si>
    <r>
      <t xml:space="preserve">Kreirani dodatni BS Metronet profili: </t>
    </r>
    <r>
      <rPr>
        <b/>
        <i/>
        <sz val="8"/>
        <rFont val="Arial"/>
        <family val="2"/>
        <charset val="238"/>
      </rPr>
      <t>bdatametro1MAXd2M, bvmetro1MAXd2M256, bvmetro1MAXd2M512, bdatametro1MAXd512k, bvmetro1MAXd512k256, bvmetro1MAXd512k512</t>
    </r>
  </si>
  <si>
    <r>
      <t xml:space="preserve">Kreirani Iskon testni BS profili: </t>
    </r>
    <r>
      <rPr>
        <b/>
        <i/>
        <sz val="8"/>
        <rFont val="Arial"/>
        <family val="2"/>
        <charset val="238"/>
      </rPr>
      <t>b3piskon1MAXk256mac2</t>
    </r>
  </si>
  <si>
    <r>
      <t xml:space="preserve">Kreirani Iskon testni BS profili: </t>
    </r>
    <r>
      <rPr>
        <b/>
        <i/>
        <sz val="8"/>
        <rFont val="Arial"/>
        <family val="2"/>
        <charset val="238"/>
      </rPr>
      <t>b3piskon1MAXd256</t>
    </r>
  </si>
  <si>
    <r>
      <t xml:space="preserve">Kreirani Amis testni BS profili: </t>
    </r>
    <r>
      <rPr>
        <b/>
        <i/>
        <sz val="8"/>
        <rFont val="Arial"/>
        <family val="2"/>
        <charset val="238"/>
      </rPr>
      <t xml:space="preserve">bvamis1MAXk256mac8, bvamis1MAXk512mac8 </t>
    </r>
    <r>
      <rPr>
        <i/>
        <sz val="8"/>
        <rFont val="Arial"/>
        <family val="2"/>
        <charset val="238"/>
      </rPr>
      <t>(u postojećim profilima bvamis1MAXk256mac16 i  bvamis1MAXk512mac16 izvršena je promjena iz 16 u 8 MAC adresa u VOICE servisu,
 isti profili sa 16 MAC adresa su obrisani)</t>
    </r>
  </si>
  <si>
    <r>
      <t xml:space="preserve">Kreirani Amis testni BS profili: </t>
    </r>
    <r>
      <rPr>
        <b/>
        <i/>
        <sz val="8"/>
        <rFont val="Arial"/>
        <family val="2"/>
        <charset val="238"/>
      </rPr>
      <t>bvamis1MAXd256, bvamis1MAXd512</t>
    </r>
  </si>
  <si>
    <r>
      <t xml:space="preserve">U BS H1 profilima  izvršena promjena u IPTV servisu (SD, HD) sa 1 na 2 MAC adrese, a za (2STB) sa 2 na 4 MAC adrese: </t>
    </r>
    <r>
      <rPr>
        <b/>
        <i/>
        <sz val="8"/>
        <rFont val="Arial"/>
        <family val="2"/>
        <charset val="238"/>
      </rPr>
      <t>bth1telMAXTV1j1M, bth1telMAXTV1j, bth1telMAXTV2j, bth1telMAXTV2STB1j1M, bth1telMAXTV2STB1j, bth1telMAXTV2STB2j, bth1telMAXTVHD1j,b3ph1tel1</t>
    </r>
  </si>
  <si>
    <r>
      <t xml:space="preserve">U BS H1 profilima  izvršena promjena u IPTV servisu (SD, HD) sa 1 na 2 MAC adrese, a za (2STB) sa 2 na 4 MAC adrese:  </t>
    </r>
    <r>
      <rPr>
        <b/>
        <i/>
        <sz val="8"/>
        <rFont val="Arial"/>
        <family val="2"/>
        <charset val="238"/>
      </rPr>
      <t>bth1telMAXTV1c1M, bth1telMAXTV1c, bth1telMAXTV2c, bth1telMAXTV2STB1c1M, bth1telMAXTV2STB1c, bth1telMAXTV2STB2c, bth1telMAXTVHD1c, b3ph1te</t>
    </r>
  </si>
  <si>
    <r>
      <t xml:space="preserve">Kreirani produkcijski BS Amis profili: </t>
    </r>
    <r>
      <rPr>
        <b/>
        <i/>
        <sz val="8"/>
        <rFont val="Arial"/>
        <family val="2"/>
        <charset val="238"/>
      </rPr>
      <t>bvamis1MAXk2M256mac8, bvamis1MAXk256mac8, bvamis2MAXk256mac8, bvamis3MAXk256mac8, bvamis1MAXk2M512mac8, bvamis1MAXk512mac8, bvamis2MAXk512mac8 ,bvamis3MAXk512mac8</t>
    </r>
  </si>
  <si>
    <r>
      <t xml:space="preserve">Kreirani produkcijski BS Amis profili: </t>
    </r>
    <r>
      <rPr>
        <b/>
        <i/>
        <sz val="8"/>
        <rFont val="Arial"/>
        <family val="2"/>
        <charset val="238"/>
      </rPr>
      <t>bvamis1MAXd2M256, bvamis1MAXd256, bvamis2MAXd256, bvamis3MAXd256, bvamis1MAXd2M512, bvamis1MAXd512, bvamis2MAXd512, bvamis3MAXd512</t>
    </r>
  </si>
  <si>
    <r>
      <t xml:space="preserve">Kreirani produkcijski BS Iskon profili: </t>
    </r>
    <r>
      <rPr>
        <b/>
        <i/>
        <sz val="8"/>
        <rFont val="Arial"/>
        <family val="2"/>
        <charset val="238"/>
      </rPr>
      <t>bviskon1MAXk1M256mac2, bviskon1MAXk2M256mac2, bviskon1MAXk256mac2, bviskon2MAXk256mac2, bviskon3MAXk256mac2, bviskon1MAXk512mac8, bviskon2MAXk512mac8 ,bviskon3MAXk512mac8, b3piskon1MAXk1M256mac2, b3piskon1MAXk2M256m</t>
    </r>
  </si>
  <si>
    <r>
      <t>Kreirani produkcijski BS Iskon profili:</t>
    </r>
    <r>
      <rPr>
        <b/>
        <i/>
        <sz val="8"/>
        <rFont val="Arial"/>
        <family val="2"/>
        <charset val="238"/>
      </rPr>
      <t xml:space="preserve"> bviskon1MAXd1M256, bviskon1MAXd2M256, bviskon1MAXd256, bviskon1MAXd256, bviskon3MAXd256, bviskon1MAXd512, bviskon2MAXd512,bviskon3MAXd512, b3piskon1MAXd1M256, b3piskon1MAXd2M256, b3piskon1MAXd3M256, b3piskon1MAX1MHD</t>
    </r>
  </si>
  <si>
    <r>
      <t xml:space="preserve">Kreirani produkcijski BS Vipnet profili: </t>
    </r>
    <r>
      <rPr>
        <b/>
        <i/>
        <sz val="8"/>
        <rFont val="Arial"/>
        <family val="2"/>
        <charset val="238"/>
      </rPr>
      <t>bvvip1MAXk1M256mac2,  bvvip1MAXk1M512mac8</t>
    </r>
  </si>
  <si>
    <r>
      <t>Kreirani produkcijski BS Vipnet profili:</t>
    </r>
    <r>
      <rPr>
        <b/>
        <i/>
        <sz val="8"/>
        <rFont val="Arial"/>
        <family val="2"/>
        <charset val="238"/>
      </rPr>
      <t xml:space="preserve"> bvvip1MAXd1M256, bvvip1MAXd1M512</t>
    </r>
  </si>
  <si>
    <r>
      <t xml:space="preserve">Kreirani testni BS Voljatel profili: </t>
    </r>
    <r>
      <rPr>
        <b/>
        <i/>
        <sz val="8"/>
        <rFont val="Arial"/>
        <family val="2"/>
        <charset val="238"/>
      </rPr>
      <t>bvvoljatel1MAXk256mac8,   bvvoljatel2MAXk256mac8, bvvoljatel3MAXk256mac8, bvvoljatel1MAXk512mac8, bvvoljatel2MAXk512mac8, bvvoljatel3MAXk512mac8</t>
    </r>
  </si>
  <si>
    <r>
      <t>Kreirani testni BS Voljatel profili:</t>
    </r>
    <r>
      <rPr>
        <b/>
        <i/>
        <sz val="8"/>
        <rFont val="Arial"/>
        <family val="2"/>
        <charset val="238"/>
      </rPr>
      <t xml:space="preserve"> bvvoljatel1MAXd256, bvvoljatel2MAXd256,  bvvoljatel3MAXd256,  bvvoljatel1MAXd512, bvvoljatel2MAXd512, bvvoljatel3MAXd512</t>
    </r>
  </si>
  <si>
    <r>
      <t xml:space="preserve">Zbog zahtjeva Iskona za promjenom broja mac adresa u IPTV servisu (SD) sa 2 na 5 MAC adresa,za (HD) sa 3 na 8 MAC adrese, za Internet i VoIP sa 2 na 5 MAC adresa, kreirani su novi BS Iskon profili: </t>
    </r>
    <r>
      <rPr>
        <b/>
        <i/>
        <sz val="8"/>
        <rFont val="Arial"/>
        <family val="2"/>
        <charset val="238"/>
      </rPr>
      <t>bviskon1MAXk1M256mac5, bviskon1MAXk2M256mac5, bviskon1MAX</t>
    </r>
  </si>
  <si>
    <t>0/55</t>
  </si>
  <si>
    <t>data_CIR256_PIR256</t>
  </si>
  <si>
    <t>MAXTV profil sa najmanjom Internet brzinom nakon povećanja brzina (4Mbps), samo ADSL1 mod sinkronizacije</t>
  </si>
  <si>
    <t>FastMAXTV1cadsl1</t>
  </si>
  <si>
    <t>DSLAM profili 27.06.2012.</t>
  </si>
  <si>
    <t>DSLAM profili 29.06.2012.</t>
  </si>
  <si>
    <t>ims+sme profil brzine 20M/768k</t>
  </si>
  <si>
    <t>imsMAXTRIPLE1i</t>
  </si>
  <si>
    <t>imsMAXTRIPLE2i</t>
  </si>
  <si>
    <t>imsMAXTRIPLE3i</t>
  </si>
  <si>
    <t>Line-320/4704-k</t>
  </si>
  <si>
    <t>NAPOMENA: za FR lance i profile koji su označeni žuto izvršena je zamijena sa novim profilima i FR lancima koji se nalaze na listu "APPV2 - PFR zamjena profila"</t>
  </si>
  <si>
    <t>paket</t>
  </si>
  <si>
    <t>br.</t>
  </si>
  <si>
    <t>Profil 1</t>
  </si>
  <si>
    <t>Profil 2</t>
  </si>
  <si>
    <t>Profil 3</t>
  </si>
  <si>
    <t>Profil 4</t>
  </si>
  <si>
    <t>Profil 5</t>
  </si>
  <si>
    <t>ims1MAXp-4960k576k-d4d2-i1i05</t>
  </si>
  <si>
    <t>ims1MAXp-FR-4960k576k-d9d4-i2i1</t>
  </si>
  <si>
    <t>ims1MAXp-FR-4960k576k-d9d9-i2i2</t>
  </si>
  <si>
    <t>ims1MAXp-FR-3584k576k-d4d4-i1i1</t>
  </si>
  <si>
    <t>imsMAXTRIPLE1p-FR-8064k832k-d9d2-i2i05</t>
  </si>
  <si>
    <t>imsMAXTRIPLE1p-FR-6272k768k-d9d2-i2i05</t>
  </si>
  <si>
    <t>Internet</t>
  </si>
  <si>
    <t>1MAXp-FR-3328k320k-d4d2-i1i05</t>
  </si>
  <si>
    <t>1MAXp-FR-2016k256k-d4d2-i1i05-t8</t>
  </si>
  <si>
    <t>1MAXp-FR-1024k192k-d9d4-i2i1-adsl2</t>
  </si>
  <si>
    <t>MAXTV1p-FR-6016k768k-d9d9-i2i1-t10</t>
  </si>
  <si>
    <t>MAXTV1p-FR-5024k512k-d9d4-i2i1-adsl2</t>
  </si>
  <si>
    <t>IPTV</t>
  </si>
  <si>
    <t>SAMAXTVp-5088k768k-d9d2-i2i05</t>
  </si>
  <si>
    <t>SAMAXTVp-FR-5088k768k-d9d4-i2i1</t>
  </si>
  <si>
    <t>SAMAXTVp-FR-5024k768k-d9d2-i2i05</t>
  </si>
  <si>
    <t>SAMAXTVp-FR-5024k768k-d9d9-i2i1-t10</t>
  </si>
  <si>
    <t>SAMAXTVp-FR-5024k768k-d9d4-i2i1-adsl2</t>
  </si>
  <si>
    <t>ims1MAXn-4960k576k-d4d2</t>
  </si>
  <si>
    <t>ims1MAXn-FR-4960k576k-d8d4</t>
  </si>
  <si>
    <t>ims1MAXn-FR-4960k576k-d8d8</t>
  </si>
  <si>
    <t>ims1MAXn-FR-3584k576k-d4d4</t>
  </si>
  <si>
    <t>imsMAX3p1n-8960k1088k-d8d2</t>
  </si>
  <si>
    <t>imsMAX3p1n-FR-8960k1088k-d8d4</t>
  </si>
  <si>
    <t>imsMAX3p1n-FR-8960k1088k-d8d8</t>
  </si>
  <si>
    <t>imsMAX3p1n-FR-8064k832k-d8d2</t>
  </si>
  <si>
    <t>imsMAX3p1n-FR-6272k768k-d8d2</t>
  </si>
  <si>
    <t>1MAXn-FR-3328k320k-d4d2</t>
  </si>
  <si>
    <t>1MAXn-FR-2016k256k-d4d2-t8</t>
  </si>
  <si>
    <t>1MAXn-FR-1024k192k-d8d4</t>
  </si>
  <si>
    <t>MAXTV1n-FR-6016k768k-d8d8-t10</t>
  </si>
  <si>
    <t>MAXTV1n-FR-5024k512k-d8d4</t>
  </si>
  <si>
    <t>MAXTV1n-8704k832k-d8d2</t>
  </si>
  <si>
    <t>MAXTV1n-FR-8704k832k-d8d4</t>
  </si>
  <si>
    <t>MAXTV1n-FR-8096k832k-d8d2</t>
  </si>
  <si>
    <t>SAMAXTVn-5088k768k-d8d2</t>
  </si>
  <si>
    <t>SAMAXTVn-FR-5088k768k-d8d4</t>
  </si>
  <si>
    <t>SAMAXTVn-FR-5024k768k-d8d2</t>
  </si>
  <si>
    <t>SAMAXTVn-FR-5024k768k-d8d8-t10</t>
  </si>
  <si>
    <t>SAMAXTVn-FR-5024k768k-d8d4</t>
  </si>
  <si>
    <t>Profil1</t>
  </si>
  <si>
    <t>ims1MAXn-4960k576k-d4d2-i1i05</t>
  </si>
  <si>
    <t>ims1MAXn-FR-4960k576k-d8d4-i2i1</t>
  </si>
  <si>
    <t>ims1MAXn-FR-4960k576k-d8d8-i2i2</t>
  </si>
  <si>
    <t>ims1MAXn-FR-3584k576k-d4d4-i1i1</t>
  </si>
  <si>
    <t>imsMAXTRIPLE1n-8960k1088k-d8d2-i2i05</t>
  </si>
  <si>
    <t>imsMAXTRIPLE1n-FR-8960k1088k-d8d4-i2i1</t>
  </si>
  <si>
    <t>imsMAXTRIPLE1n-FR-8960k1088k-d8d8-i2i2</t>
  </si>
  <si>
    <t>imsMAXTRIPLE1n-FR-8064k832k-d8d2-i2i05</t>
  </si>
  <si>
    <t>imsMAXTRIPLE1n-FR-6272k768k-d8d2-i2i05</t>
  </si>
  <si>
    <t>1MAXn-FR-3328k320k-d4d2-i1i05</t>
  </si>
  <si>
    <t>1MAXn-FR-2016k256k-d4d2-i1i05-t8</t>
  </si>
  <si>
    <t>1MAXn-FR-1024k192k-d8d4-i2i1-adsl2</t>
  </si>
  <si>
    <t>MAXTV1n-FR-6016k768k-d8d8-i2i1-t10</t>
  </si>
  <si>
    <t>MAXTV1n-FR-5024k512k-d8d4-i2i1-adsl2</t>
  </si>
  <si>
    <t>MAXTV1n-8704k832k-d8d2-i2i05</t>
  </si>
  <si>
    <t>MAXTV1n-FR-8704k832k-d8d4-i2i1</t>
  </si>
  <si>
    <t>MAXTV1n-FR-8096k832k-d8d2-i2i05</t>
  </si>
  <si>
    <t>SAMAXTVn-5088k768k-d8d2-i2i05</t>
  </si>
  <si>
    <t>SAMAXTVn-FR-5088k768k-d8d4-i2i1</t>
  </si>
  <si>
    <t>bvamis1MAXk2M512mac8</t>
  </si>
  <si>
    <t>DSLAM profili 10.08.2011.</t>
  </si>
  <si>
    <t>bdatametro1MAXd1M</t>
  </si>
  <si>
    <t>standardni internet profil 4M/256k, ali uz dodani PVC 0/55 za nadzor modema u VLAN-u 3991;</t>
  </si>
  <si>
    <t>standardni internet profil 10M/512k, ali uz dodani PVC 0/55 za nadzor modema u VLAN-u 3991;</t>
  </si>
  <si>
    <t>standardni internet profil 20M/768k, ali uz dodani PVC 0/55 za nadzor modema u VLAN-u 3991;</t>
  </si>
  <si>
    <t>BS internet profil 1M/256k, ali uz dodani PVC 0/55 za nadzor modema u VLAN-u 3991;</t>
  </si>
  <si>
    <t>međuprofil između 10M-20M, brzina limitirana na 12Mbps/512kbps, za linije sa problemima na 20Mbps ili 16Mbps</t>
  </si>
  <si>
    <t>MAXTV1b2plus</t>
  </si>
  <si>
    <t>MAXTV profil sa najmanjom Internet brzinom prije povećanja brzina (2Mbps), uključen ADSL2plus</t>
  </si>
  <si>
    <t>MAXTV1b</t>
  </si>
  <si>
    <t>femto_CIR256_PIR320</t>
  </si>
  <si>
    <t>0/34</t>
  </si>
  <si>
    <t>HotSpot servis u osnovnom 4M paketu</t>
  </si>
  <si>
    <t>hotspot_down</t>
  </si>
  <si>
    <t>ims2-3MAXk</t>
  </si>
  <si>
    <t>testni ims bandwidth 512k</t>
  </si>
  <si>
    <t>ims2-MAXTRIPLE1k512k</t>
  </si>
  <si>
    <t>regularni profil prije podizanja brzina</t>
  </si>
  <si>
    <t>MAXTV profil sa najmanjom internet brzinom prije povećanja brzina (2Mbps), uključen ADSL2plus</t>
  </si>
  <si>
    <t xml:space="preserve">MAXTV profil sa najmanjom Internet brzinom, ukupna linijska brzina ograničena na 5 Mbit/s, za lošije linije koje  imaju greške na regularnom ili starijem MAXTV1 profilu </t>
  </si>
  <si>
    <t>T-51 ADSL Support: Preporuka redoslijeda promjene ADSL linijskih profila kod otklanjanja smetnji na ADSL uslugama, izazvanih utjecajem fizičkog DSL sloja</t>
  </si>
  <si>
    <t>NAPOMENA: Promjenom profila, potrebno je postići najbolje moguće parametre ADSL linije za pojedinog korisnika:</t>
  </si>
  <si>
    <t>imsSAMAXTVdminadsl1</t>
  </si>
  <si>
    <t>imsSAMAXTViminadsl1</t>
  </si>
  <si>
    <t>imsMAXTRIPLE1i5Madsl1</t>
  </si>
  <si>
    <t>ims1MAXSMEm512k</t>
  </si>
  <si>
    <t>ims1MAXSMEm</t>
  </si>
  <si>
    <t>ims2MAXSMEm</t>
  </si>
  <si>
    <t>ims3MAXSMEm</t>
  </si>
  <si>
    <t>voice_CIR128_PIR128</t>
  </si>
  <si>
    <t>FEMTO</t>
  </si>
  <si>
    <t>FEMTOsa1d</t>
  </si>
  <si>
    <t>ims1MAXk2M</t>
  </si>
  <si>
    <t xml:space="preserve">line-576/2656-1k2M   </t>
  </si>
  <si>
    <t>imsMAXTRIPLE1j</t>
  </si>
  <si>
    <t>DSLAM profili 23.02.2012.</t>
  </si>
  <si>
    <t>Femto4MAX1-1k</t>
  </si>
  <si>
    <t>Femto4MAX2-1k</t>
  </si>
  <si>
    <t>Femto4SME1-1k</t>
  </si>
  <si>
    <t>hotsline-imsMAXTRIPLE1k</t>
  </si>
  <si>
    <t>MAXSMEfemtoline-1k</t>
  </si>
  <si>
    <t>femtoSAline-1k</t>
  </si>
  <si>
    <t>Line-320/640-dthsamaxtv</t>
  </si>
  <si>
    <t>ims2-line-384/768-k</t>
  </si>
  <si>
    <t>ims2-line-832/1632-1k512k</t>
  </si>
  <si>
    <t>ims2-line-832/5216-1k</t>
  </si>
  <si>
    <t>ims2-line-876/12096-2k</t>
  </si>
  <si>
    <t>ims2-line-1168/23968-3k</t>
  </si>
  <si>
    <t>Interleave ims2MAXTRIPLE Line-1k512k</t>
  </si>
  <si>
    <t>Interleave ims2MAXTRIPLE Line-1k</t>
  </si>
  <si>
    <t>Interleave ims2MAXTRIPLE Line-2k</t>
  </si>
  <si>
    <t>Interleave ims2MAXTRIPLE Line-3k</t>
  </si>
  <si>
    <t>Interleave ims2MAXTRIPLE2STBLine-1k512k</t>
  </si>
  <si>
    <t>Interleave ims2MAXTRIPLE2STBLine-1k</t>
  </si>
  <si>
    <t>Interleave ims2MAXTRIPLE2STBLine-2k</t>
  </si>
  <si>
    <t>Interleave ims2MAXTRIPLE2STBLine-3k</t>
  </si>
  <si>
    <t>Interleave ims2MAXTRIPLEHD Line-1k512k</t>
  </si>
  <si>
    <t>Interleave ims2MAXTRIPLEHD Line-1k</t>
  </si>
  <si>
    <t>Interleave ims2MAXTRIPLEHD Line-2k</t>
  </si>
  <si>
    <t>Interleave ims2MAXTRIPLEHD Line-3k</t>
  </si>
  <si>
    <t>Interleave ims2SAMAXTVLine-m2plus</t>
  </si>
  <si>
    <t>Interleave ims2SAMAXTV2STBLine-m</t>
  </si>
  <si>
    <r>
      <t xml:space="preserve">Kreirani produkcijski BS Optima profili: </t>
    </r>
    <r>
      <rPr>
        <b/>
        <i/>
        <sz val="8"/>
        <rFont val="Arial"/>
        <family val="2"/>
        <charset val="238"/>
      </rPr>
      <t xml:space="preserve">btopt-t6M-d, btopt-d2M-t6M-c, btopt-d4M-t6M-c, b3popt-d10M-t4M-v256-d, b3popt-d2M-t6M-v256-d, b3popt-d4M-t6M-v256-d, b3popt-d10M-t6M-v256-d, b3popt-d2M-t6M-v512-d, b3popt-d4M-t6M-v512-d  </t>
    </r>
    <r>
      <rPr>
        <i/>
        <sz val="8"/>
        <rFont val="Arial"/>
        <family val="2"/>
        <charset val="238"/>
      </rPr>
      <t>- (HD iptv od 6M) + jedan S</t>
    </r>
  </si>
  <si>
    <r>
      <t xml:space="preserve">Kreirani testni BS VIPnet profili: </t>
    </r>
    <r>
      <rPr>
        <b/>
        <i/>
        <sz val="8"/>
        <rFont val="Arial"/>
        <family val="2"/>
        <charset val="238"/>
      </rPr>
      <t xml:space="preserve">btvip-d1M-t3M-reg-j, btvip-d4M-t3M-reg-j, btvip-d10M-t3M-reg-j, btvip-d1M-t3M-dom-j, btvip-d4M-t3M-dom-j, btvip-d10M-t3M-dom-j </t>
    </r>
    <r>
      <rPr>
        <i/>
        <sz val="8"/>
        <rFont val="Arial"/>
        <family val="2"/>
        <charset val="238"/>
      </rPr>
      <t>- iptv SD 3M regionalni (ZG) i domenski (ST, RI, OS)</t>
    </r>
  </si>
  <si>
    <r>
      <t xml:space="preserve">Kreirani testni BS VIPnet profili: </t>
    </r>
    <r>
      <rPr>
        <b/>
        <i/>
        <sz val="8"/>
        <rFont val="Arial"/>
        <family val="2"/>
        <charset val="238"/>
      </rPr>
      <t xml:space="preserve">btvip-d1M-t3M-reg-c, btvip-d4M-t3M-reg-c, btvip-d10M-t3M-reg-c, btvip-d1M-t3M-dom-c, btvip-d4M-t3M-dom-c, btvip-d10M-t3M-dom-c </t>
    </r>
    <r>
      <rPr>
        <i/>
        <sz val="8"/>
        <rFont val="Arial"/>
        <family val="2"/>
        <charset val="238"/>
      </rPr>
      <t>- iptv SD 3M regionalni (ZG) i domenski (ST, RI, OS)</t>
    </r>
  </si>
  <si>
    <t>bvamis1MAXd2M512</t>
  </si>
  <si>
    <t>iptv_down_2STB_8M_d</t>
  </si>
  <si>
    <t>1MAXmin1M</t>
  </si>
  <si>
    <t>FastMAXTV1jadsl1</t>
  </si>
  <si>
    <t>FastMAXTV1j5M</t>
  </si>
  <si>
    <t>FastMAXTV1j</t>
  </si>
  <si>
    <t>FastMAXTV2j</t>
  </si>
  <si>
    <t>FastMAXTV3j</t>
  </si>
  <si>
    <t>2MAXf</t>
  </si>
  <si>
    <t>3MAXf</t>
  </si>
  <si>
    <t>MAXTV2STB1f</t>
  </si>
  <si>
    <t>MAXSME1f</t>
  </si>
  <si>
    <t>MAXTV2f</t>
  </si>
  <si>
    <t>MAXTV3f</t>
  </si>
  <si>
    <t>FastMAXTV1h</t>
  </si>
  <si>
    <t>FastMAXTV2h</t>
  </si>
  <si>
    <t>FastMAXTV3h</t>
  </si>
  <si>
    <t>FastMAXTV1hadsl1</t>
  </si>
  <si>
    <t>ADSL_standard_8dB</t>
  </si>
  <si>
    <t/>
  </si>
  <si>
    <t>Service_InterleaveMAXTV1f</t>
  </si>
  <si>
    <t>ADSL2+ spectrum_8dB</t>
  </si>
  <si>
    <t>Service_InterleaveMAXTV2f</t>
  </si>
  <si>
    <t>Service_InterleaveMAXTV3f</t>
  </si>
  <si>
    <t>Service_MAXTV1f</t>
  </si>
  <si>
    <t>Service_MAXTV2f</t>
  </si>
  <si>
    <t>Service_MAXTV3f</t>
  </si>
  <si>
    <t>Service_MAXTV1h</t>
  </si>
  <si>
    <t>Service_MAXTV2h</t>
  </si>
  <si>
    <t>Service_MAXTV3h</t>
  </si>
  <si>
    <t>Service_InterleaveMAXTV1h5M</t>
  </si>
  <si>
    <t>Service_MAXTV1h5M</t>
  </si>
  <si>
    <t>Service_InterleaveMAXTV2STB1f</t>
  </si>
  <si>
    <t>ADSL2+ spectrum_10dB</t>
  </si>
  <si>
    <t>Service_InterleaveMAXTV2STB2f</t>
  </si>
  <si>
    <t>Service_InterleaveMAXTV2STB3f</t>
  </si>
  <si>
    <t>Service_SMEmin512k</t>
  </si>
  <si>
    <t>Service_SME1f</t>
  </si>
  <si>
    <t>Service_SME2f</t>
  </si>
  <si>
    <t>Service_SME3f</t>
  </si>
  <si>
    <t>MAXSMEfemto1d</t>
  </si>
  <si>
    <t>FEMTOsa1k</t>
  </si>
  <si>
    <t>imsMAXTRIPLE1k5M</t>
  </si>
  <si>
    <t>ims MAXTV profil sa najmanjom internet brzinom, ukupna linijska brzina ograničena na 5 Mbit/s</t>
  </si>
  <si>
    <t>imsMAXTRIPLE1i5M</t>
  </si>
  <si>
    <t>imsMAXTRIPLE1d5M</t>
  </si>
  <si>
    <t xml:space="preserve">ht-v512SME-a </t>
  </si>
  <si>
    <t>ht-i4-a</t>
  </si>
  <si>
    <t>ht-i10-a</t>
  </si>
  <si>
    <t xml:space="preserve">ht-i4-t4-a </t>
  </si>
  <si>
    <t xml:space="preserve">ht-i10-t4-a </t>
  </si>
  <si>
    <t>ht-int-635/4906-a</t>
  </si>
  <si>
    <t>ht-int-790/12208-a</t>
  </si>
  <si>
    <t>ht-i10-t8STB2-a</t>
  </si>
  <si>
    <t>ht-i4-v256IMS-a</t>
  </si>
  <si>
    <t xml:space="preserve">ht-i10-v256IMS-a </t>
  </si>
  <si>
    <t>ht-i4-v512SME-a</t>
  </si>
  <si>
    <t xml:space="preserve">ht-i10-v512SME-a </t>
  </si>
  <si>
    <t xml:space="preserve">ht-i4-t4-v256IMS-a </t>
  </si>
  <si>
    <t>ht-i10-t4-v256IMS-a</t>
  </si>
  <si>
    <t xml:space="preserve">ht-i4-t8STB2-v256IMS-a </t>
  </si>
  <si>
    <t>ht-i10-t8STB2-v256IMS-a</t>
  </si>
  <si>
    <t>ht-i4-t10HD-a</t>
  </si>
  <si>
    <t xml:space="preserve">ht-i10-t10HD-a </t>
  </si>
  <si>
    <t>INTERNET-20Mb / 768kb</t>
  </si>
  <si>
    <t>INTERNET-2Mb / 256kb</t>
  </si>
  <si>
    <t>INTERNET-8Mb / 512kb</t>
  </si>
  <si>
    <t>INTERNET-16Mb / 768kb</t>
  </si>
  <si>
    <t>INTERNET-1Mb / 192kb</t>
  </si>
  <si>
    <t>INTERNET- 512kb/ 192kb</t>
  </si>
  <si>
    <t>INTERNET-3Mb / 256kb</t>
  </si>
  <si>
    <t>INTERNET-6Mb / 512kb</t>
  </si>
  <si>
    <t>INTERNET-12Mb / 512kb</t>
  </si>
  <si>
    <t>DSLAM profili 17.10.2011.</t>
  </si>
  <si>
    <t>DSLAM profili 18.05.2011.</t>
  </si>
  <si>
    <t>DSLAM profili 05.10.2011.</t>
  </si>
  <si>
    <t>voice VLAN 3995, voice bandwidth 256k, broj MAC adresa=2;</t>
  </si>
  <si>
    <t>voice VLAN 3995, voice bandwidth 512k, broj MAC adresa=8;</t>
  </si>
  <si>
    <t>NOKIA SIEMENS</t>
  </si>
  <si>
    <t>imsMAXTRIPLE2STB1h</t>
  </si>
  <si>
    <t>imsMAXTRIPLE2STB2h</t>
  </si>
  <si>
    <t>imsMAXTRIPLE2STB3h</t>
  </si>
  <si>
    <t>imsMAXTRIPLE2STB1f</t>
  </si>
  <si>
    <t>imsMAXTRIPLE2STB2f</t>
  </si>
  <si>
    <t>imsMAXTRIPLE2STB1b</t>
  </si>
  <si>
    <t>imsMAXTRIPLE2STB2b</t>
  </si>
  <si>
    <t>bacsamis-256/256-k</t>
  </si>
  <si>
    <t>Kreiran novi sheet sa navedenim lancima profila za APPv2 (od 01.11.2011. više  se ne koristi APPv1)</t>
  </si>
  <si>
    <t>DSLAM profili 20.03.2012.</t>
  </si>
  <si>
    <t>Kreiran je  novi NSN produkcijski profil za 3play, namijenjen za rješavanje delay problema na Thomson IAD-u. Ime mu je "imsMAXTRIPLE1j", a treba ga koristiti kao produkcijski profil umjesto "imsMAXTRIPLE1i".</t>
  </si>
  <si>
    <t>voice_CIR320_PIR320</t>
  </si>
  <si>
    <t>DSLAM profili 15.06.2011.</t>
  </si>
  <si>
    <t>MAXTV1f</t>
  </si>
  <si>
    <t>Usluga</t>
  </si>
  <si>
    <t>upstream</t>
  </si>
  <si>
    <t>MAX</t>
  </si>
  <si>
    <t>MIN</t>
  </si>
  <si>
    <t>Profil</t>
  </si>
  <si>
    <t>Standard</t>
  </si>
  <si>
    <t>ADSL</t>
  </si>
  <si>
    <t>ADSL2+</t>
  </si>
  <si>
    <t>MAXTV1f2plus</t>
  </si>
  <si>
    <t>FastMAXTV1f</t>
  </si>
  <si>
    <t>FastMAXTV1f2plus</t>
  </si>
  <si>
    <t>FastMAXTV2f</t>
  </si>
  <si>
    <t>FastMAXTV3f</t>
  </si>
  <si>
    <t>DSLAM profili 14.05.2012.</t>
  </si>
  <si>
    <t>ims2-MAXTRIPLEHD1k</t>
  </si>
  <si>
    <t>ims2-MAXTRIPLEHD2k</t>
  </si>
  <si>
    <t>ims2-MAXTRIPLE2STB1k</t>
  </si>
  <si>
    <t>MAXSME2d</t>
  </si>
  <si>
    <t>MAXSME1d</t>
  </si>
  <si>
    <t>MAXSME3d</t>
  </si>
  <si>
    <t>MAXSME3b</t>
  </si>
  <si>
    <t>MAXSME2b</t>
  </si>
  <si>
    <t>MAXSME1b</t>
  </si>
  <si>
    <t>MAXSME1k</t>
  </si>
  <si>
    <t>MAXSME2k</t>
  </si>
  <si>
    <t>MAXSME3k</t>
  </si>
  <si>
    <t>MAXSME1i</t>
  </si>
  <si>
    <t>MAXSME2i</t>
  </si>
  <si>
    <t>MAXSME3i</t>
  </si>
  <si>
    <t>nadzor_modema_down_d</t>
  </si>
  <si>
    <t>nadzor_modema_up_d</t>
  </si>
  <si>
    <t>DSLAM profili 19.01.2012.</t>
  </si>
  <si>
    <t>FastMAXTV1j512k</t>
  </si>
  <si>
    <t>isključen MAXTV interleave kod 512k paketa</t>
  </si>
  <si>
    <t>isključen MAXTV interleave kod 512k paketa, adsl obični standard</t>
  </si>
  <si>
    <t>1MAXkadsl512k</t>
  </si>
  <si>
    <t>FastMAXTV1h512k</t>
  </si>
  <si>
    <t>FastMAXTV1jadsl512k</t>
  </si>
  <si>
    <t>FastMAXTV1hadsl512k</t>
  </si>
  <si>
    <t>MAXTV1jadsl512k</t>
  </si>
  <si>
    <t>MAXTV1hadsl512k</t>
  </si>
  <si>
    <t>data_down_512k_c</t>
  </si>
  <si>
    <t>FastMAXTV1cadsl512k</t>
  </si>
  <si>
    <t>FastMAXTV1c512k</t>
  </si>
  <si>
    <t>Demo iptv profil kod ims migracije za demontsraciju MAXTV usluge</t>
  </si>
  <si>
    <t>imsMAXTVdemo</t>
  </si>
  <si>
    <t>MAXSMEfemto1k</t>
  </si>
  <si>
    <t>femto VLAN 990</t>
  </si>
  <si>
    <t>bviskon-256-mac5-k</t>
  </si>
  <si>
    <t>MAXTV-service-i-iskon-5mac</t>
  </si>
  <si>
    <t>DSLAM profili 12.06.2012.</t>
  </si>
  <si>
    <t>DSLAM profili 16.09.2011.</t>
  </si>
  <si>
    <t>femto_CIR2688_PIR3584</t>
  </si>
  <si>
    <t>nadzor_modema_CIR256_PIR320</t>
  </si>
  <si>
    <t>voice_CIR192_PIR192</t>
  </si>
  <si>
    <t>data_CIR320_PIR4224</t>
  </si>
  <si>
    <t>data_CIR4224_PIR10624</t>
  </si>
  <si>
    <t>data_CIR192_PIR512</t>
  </si>
  <si>
    <t>femto_CIR7168_PIR8960</t>
  </si>
  <si>
    <t>voice_CIR448_PIR448</t>
  </si>
  <si>
    <t>DSLAM profili 15.11.2011.</t>
  </si>
  <si>
    <t>MAXTV profil sa najmanjom Internet brzinom prije povećanja brzina (2Mbps), samo ADSL1 mod sinkronizacije</t>
  </si>
  <si>
    <t>MAXTV2b</t>
  </si>
  <si>
    <t>MAXTV profil sa srednjom Internet brzinom prije povećanja brzina (8Mbps)</t>
  </si>
  <si>
    <t>MAXTV3b</t>
  </si>
  <si>
    <t>FastMAXTV1b2plus</t>
  </si>
  <si>
    <t>"Fast" MAXTV profil (isključen interleave - brzi ping za "gamere") sa najmanjom Internet brzinom prije povećanja brzina (2Mbps), uključen ADSL2plus</t>
  </si>
  <si>
    <t>FastMAXTV1b</t>
  </si>
  <si>
    <t>"Fast" MAXTV profil (isključen interleave - brzi ping za "gamere") sa najmanjom Internet brzinom prije povećanja brzina (2Mbps), samo ADSL1 mod sinkronizacije</t>
  </si>
  <si>
    <t>FastMAXTV2b</t>
  </si>
  <si>
    <t>FastMAXTV3b</t>
  </si>
  <si>
    <t>"Fast" MAXTV profil (isključen interleave - brzi ping za "gamere") sa najvećom Internet brzinom prije povećanja brzina (16Mbps)</t>
  </si>
  <si>
    <t>FastMAXTV1c</t>
  </si>
  <si>
    <t>femto_CIR512_PIR576</t>
  </si>
  <si>
    <t>DSLAM profili 26.05.2011.</t>
  </si>
  <si>
    <t>DSLAM profili 22.12.2011.</t>
  </si>
  <si>
    <t>Interleave ims2SAMAXTVHD Line-m</t>
  </si>
  <si>
    <t>Femto16MAX1-1k</t>
  </si>
  <si>
    <t>ims1MAXSMEm512k-line</t>
  </si>
  <si>
    <t>ims1MAXSMEm-line</t>
  </si>
  <si>
    <t>ims2MAXSMEm-line</t>
  </si>
  <si>
    <t>ims3MAXSMEm-line</t>
  </si>
  <si>
    <t>Service Configuration</t>
  </si>
  <si>
    <t>Service-NadzorModema-n</t>
  </si>
  <si>
    <t>ims-service-k</t>
  </si>
  <si>
    <t>Service-320/608</t>
  </si>
  <si>
    <t>Service-NadzorModema-k</t>
  </si>
  <si>
    <t>Service-320/4704-j</t>
  </si>
  <si>
    <t>Service-IADupgrade</t>
  </si>
  <si>
    <t>Service-NadzorModema-j</t>
  </si>
  <si>
    <t>Service-620/11840-j</t>
  </si>
  <si>
    <t>Service-912/23712-j</t>
  </si>
  <si>
    <t>MAXTV-service-i</t>
  </si>
  <si>
    <t>MAXTV2STB-service-a</t>
  </si>
  <si>
    <t>MAXSME-service-k</t>
  </si>
  <si>
    <t>Service-768/16000-h</t>
  </si>
  <si>
    <t>MAXTVHD-service-j</t>
  </si>
  <si>
    <t>Service-NadzorModema-m</t>
  </si>
  <si>
    <t>ims384-service-k</t>
  </si>
  <si>
    <t>Service-NadzorModema-p</t>
  </si>
  <si>
    <t>Service-256/2016-h</t>
  </si>
  <si>
    <t>Service-512/8000-h</t>
  </si>
  <si>
    <t>MAXTV-service-f</t>
  </si>
  <si>
    <t>MAXSME-service-h</t>
  </si>
  <si>
    <t>bvamis1MAXk2M256mac8</t>
  </si>
  <si>
    <t>SAMAXTVn-FR-5024k768k-d8d2-i2i05</t>
  </si>
  <si>
    <t>SAMAXTVn-FR-5024k768k-d8d8-i2i1-t10</t>
  </si>
  <si>
    <t>ims2-SAMAXTVm</t>
  </si>
  <si>
    <t>ims2-SAMAXTV2STBm</t>
  </si>
  <si>
    <t>ims2-SAMAXTVHDm</t>
  </si>
  <si>
    <t>ims2-SAMAXTVd</t>
  </si>
  <si>
    <t>ims2-SAMAXTV2STBd</t>
  </si>
  <si>
    <t>ims2-SAMAXTVHDd</t>
  </si>
  <si>
    <t>DSLAM profili 23.05.2011.</t>
  </si>
  <si>
    <t>Kreiran lanac PFR zamjene profila za IMS uslugu (Internet,MAXTRIPLE,2STB,standalone MAXTV)</t>
  </si>
  <si>
    <t>IMS (2STB)</t>
  </si>
  <si>
    <t>IMS (MAXTRIPLE)</t>
  </si>
  <si>
    <t>IMS (internet)</t>
  </si>
  <si>
    <t>IMS (standalone MAXTV)</t>
  </si>
  <si>
    <t>SAMAXTVn-FR-5024k768k-d8d4-i2i1-adsl2</t>
  </si>
  <si>
    <t>DSLAM profili 19.03.2012.</t>
  </si>
  <si>
    <t xml:space="preserve">treba postići što je moguće višu SNR marginu, prioritetno  u downstream smjeru (što je moguće više od 6 dB za Internet uslugu, što je moguće više od 8dB za MAXtv uslugu) </t>
  </si>
  <si>
    <t>treba postići što veću razliku Max attainable rate (najveća procijenjena brzina) u odnosu na Current rate (trenutna brzina) - ako su te dvije brzine približno iste, ADSL linija je nestabilna;</t>
  </si>
  <si>
    <t>MAXTV</t>
  </si>
  <si>
    <t>MAXTV (2STB)</t>
  </si>
  <si>
    <t>MAXSME</t>
  </si>
  <si>
    <t>MAXTVHD</t>
  </si>
  <si>
    <t>standalone MAXTV</t>
  </si>
  <si>
    <t>SAMAXTV2STBf</t>
  </si>
  <si>
    <t>SAMAXTVHDf</t>
  </si>
  <si>
    <t>ERICSSON</t>
  </si>
  <si>
    <t>HUAWEI</t>
  </si>
  <si>
    <t>MAXTV2STB2b</t>
  </si>
  <si>
    <t>MAXTV2STB3b</t>
  </si>
  <si>
    <t>MAXTVHD1b</t>
  </si>
  <si>
    <t>MAXTVHD2b</t>
  </si>
  <si>
    <t>Novi 2STB profili prolongirani do 1.6.2012 (umjesto 1.4.2012)</t>
  </si>
  <si>
    <t>Za BS internet korigiran pojam svi operateri - Metronet i ostali BS operatori s PVCom za nadzor ne mogu imati univerzalne BS internet profile</t>
  </si>
  <si>
    <t>MAXTV1d</t>
  </si>
  <si>
    <t>imsMAXTRIPLE1e</t>
  </si>
  <si>
    <t>DSLAM profili 25.10.2011.</t>
  </si>
  <si>
    <t>uključen obični ADSL, brzina limitirana na 1Mbps/192kbps, za loše linije sa velikom atenuacijom</t>
  </si>
  <si>
    <t>MAXTV1j5Madsl1</t>
  </si>
  <si>
    <t xml:space="preserve">MAXTV profil s običnim adsl standardom, ukupna linijska brzina ograničena na 5 Mbit/s, za lošije linije koje  imaju greške na regularnom ili starijem MAXTV1 profilu </t>
  </si>
  <si>
    <t>MAXTV1h5Madsl1</t>
  </si>
  <si>
    <t>MAXTV1c5Madsl1</t>
  </si>
  <si>
    <t>Na Huawei platformi (produkcija) ims384 profili su napravljeni 15.06.2011.</t>
  </si>
  <si>
    <t>Filter Simple</t>
  </si>
  <si>
    <t>filter1</t>
  </si>
  <si>
    <t>IPTV filter</t>
  </si>
  <si>
    <t>DSLAM profili 11.05.2012.</t>
  </si>
  <si>
    <t>Dodana kolona za FilterSimple</t>
  </si>
  <si>
    <t>uključen ADSL2plus, najmanji Internet profil prije dizanja brzina 2Mbps/256kbps, Max SNR margina 12 dB;</t>
  </si>
  <si>
    <t>uključen samo ADSL1 mod rada,  Max SNR Margina 12 dB; najmanji Internet profil prije dizanja brzina 2Mbps/256kbps;</t>
  </si>
  <si>
    <t>opt-int-320/2400-a</t>
  </si>
  <si>
    <r>
      <t xml:space="preserve">Kreirani testni BS VIPnet profili: </t>
    </r>
    <r>
      <rPr>
        <b/>
        <i/>
        <sz val="8"/>
        <rFont val="Arial"/>
        <family val="2"/>
        <charset val="238"/>
      </rPr>
      <t>b3pvip-d1M-t4M-v256mac2-reg-j, b3pvip-d1M-t4M-v256mac2-dom-j, iptv SD 4M,</t>
    </r>
    <r>
      <rPr>
        <i/>
        <sz val="8"/>
        <rFont val="Arial"/>
        <family val="2"/>
        <charset val="238"/>
      </rPr>
      <t xml:space="preserve"> regionalni (ZG) i domenski (ST, RI, OS) Napomena : Neće se koristiti u produkciji već samo za testiranje</t>
    </r>
  </si>
  <si>
    <r>
      <t xml:space="preserve">Kreirani testni BS VIPnet profili: </t>
    </r>
    <r>
      <rPr>
        <b/>
        <i/>
        <sz val="8"/>
        <rFont val="Arial"/>
        <family val="2"/>
        <charset val="238"/>
      </rPr>
      <t>b3pvip-d1M-t3M-v256mac2-reg-j, b3pvip-d1M-t3M-v256mac2-dom-j, iptv SD 3M</t>
    </r>
    <r>
      <rPr>
        <i/>
        <sz val="8"/>
        <rFont val="Arial"/>
        <family val="2"/>
        <charset val="238"/>
      </rPr>
      <t>, regionalni (ZG) i domenski (ST, RI, OS) Napomena : Neće se koristiti u produkciji već samo za testiranje</t>
    </r>
  </si>
  <si>
    <r>
      <t xml:space="preserve">Kreirani testni BS VIPnet profili: </t>
    </r>
    <r>
      <rPr>
        <b/>
        <i/>
        <sz val="8"/>
        <rFont val="Arial"/>
        <family val="2"/>
        <charset val="238"/>
      </rPr>
      <t>b3pvip-d1M-t3M-v256-reg-c, b3pvip-d1M-t3M-v256-dom-c, iptv SD 3M</t>
    </r>
    <r>
      <rPr>
        <i/>
        <sz val="8"/>
        <rFont val="Arial"/>
        <family val="2"/>
        <charset val="238"/>
      </rPr>
      <t>, regionalni (ZG) i domenski (ST, RI, OS) Napomena : Neće se koristiti u produkciji već samo za testiranje</t>
    </r>
  </si>
  <si>
    <r>
      <t xml:space="preserve">Kreirani testni BS VIPnet profili: </t>
    </r>
    <r>
      <rPr>
        <b/>
        <i/>
        <sz val="8"/>
        <rFont val="Arial"/>
        <family val="2"/>
        <charset val="238"/>
      </rPr>
      <t xml:space="preserve">b3pvip-d1M-t4M-v256-reg-c, b3pvip-d1M-t4M-v256-dom-c, iptv SD 4M </t>
    </r>
    <r>
      <rPr>
        <i/>
        <sz val="8"/>
        <rFont val="Arial"/>
        <family val="2"/>
        <charset val="238"/>
      </rPr>
      <t>, regionalni (ZG) i domenski (ST, RI, OS) Napomena : Neće se koristiti u produkciji već samo za testiranje</t>
    </r>
  </si>
  <si>
    <r>
      <t xml:space="preserve">Kreirani produkcijski BS Optima profili: </t>
    </r>
    <r>
      <rPr>
        <b/>
        <i/>
        <sz val="8"/>
        <rFont val="Arial"/>
        <family val="2"/>
        <charset val="238"/>
      </rPr>
      <t>btopt-d10M-t6M-j, btopt-d10M-t4M-j, btopt-d20M-t4M-j - (HD iptv od 6M) + dva SD iptv</t>
    </r>
  </si>
  <si>
    <r>
      <t xml:space="preserve">Kreirani produkcijski BS Optima profili: </t>
    </r>
    <r>
      <rPr>
        <b/>
        <i/>
        <sz val="8"/>
        <rFont val="Arial"/>
        <family val="2"/>
        <charset val="238"/>
      </rPr>
      <t>btopt-d10M-t6M-c, btopt-d10M-t4M-c, btopt-d20M-t4M-c,  - (HD iptv od 6M) + dva SD iptv</t>
    </r>
  </si>
  <si>
    <t>DSLAM profili 16.07.2012.</t>
  </si>
  <si>
    <t>DSLAM profili 10.07.2012.</t>
  </si>
  <si>
    <r>
      <t>Testni BS Voljatel profili implementirani u OSS sustave na produkciju:</t>
    </r>
    <r>
      <rPr>
        <b/>
        <i/>
        <sz val="8"/>
        <rFont val="Arial"/>
        <family val="2"/>
        <charset val="238"/>
      </rPr>
      <t xml:space="preserve"> bvvoljatel1MAXd256, bvvoljatel2MAXd256,  bvvoljatel3MAXd256,  bvvoljatel1MAXd512, bvvoljatel2MAXd512, bvvoljatel3MAXd512.</t>
    </r>
  </si>
  <si>
    <r>
      <t>Testni BS Voljatel profili implementirani u OSS sustave na produkciju:</t>
    </r>
    <r>
      <rPr>
        <b/>
        <i/>
        <sz val="8"/>
        <rFont val="Arial"/>
        <family val="2"/>
        <charset val="238"/>
      </rPr>
      <t xml:space="preserve"> bvvoljatel1MAXk256mac8 , bvvoljatel2MAXk256mac8 ,  bvvoljatel3MAXk256mac8 ,  bvvoljatel1MAXk512mac8 , bvvoljatel2MAXk512mac8 , bvvoljatel3MAXk512mac8 </t>
    </r>
  </si>
  <si>
    <r>
      <t xml:space="preserve">Kreirani produkcijski BS Voljatel profili: </t>
    </r>
    <r>
      <rPr>
        <b/>
        <i/>
        <sz val="8"/>
        <rFont val="Arial"/>
        <family val="2"/>
        <charset val="238"/>
      </rPr>
      <t xml:space="preserve">bvvolj-v256mac8-k </t>
    </r>
    <r>
      <rPr>
        <i/>
        <sz val="8"/>
        <rFont val="Arial"/>
        <family val="2"/>
        <charset val="238"/>
      </rPr>
      <t xml:space="preserve">i  </t>
    </r>
    <r>
      <rPr>
        <b/>
        <i/>
        <sz val="8"/>
        <rFont val="Arial"/>
        <family val="2"/>
        <charset val="238"/>
      </rPr>
      <t xml:space="preserve">bvvolj-v512mac8-k </t>
    </r>
    <r>
      <rPr>
        <i/>
        <sz val="8"/>
        <rFont val="Arial"/>
        <family val="2"/>
        <charset val="238"/>
      </rPr>
      <t>. Dana 10.07.2012 implementirani u OSS sustave.</t>
    </r>
  </si>
  <si>
    <r>
      <t xml:space="preserve">Kreirani produkcijski BS Voljatel profili: </t>
    </r>
    <r>
      <rPr>
        <b/>
        <i/>
        <sz val="8"/>
        <rFont val="Arial"/>
        <family val="2"/>
        <charset val="238"/>
      </rPr>
      <t xml:space="preserve">bvvolj-v256-d </t>
    </r>
    <r>
      <rPr>
        <i/>
        <sz val="8"/>
        <rFont val="Arial"/>
        <family val="2"/>
        <charset val="238"/>
      </rPr>
      <t xml:space="preserve"> i  </t>
    </r>
    <r>
      <rPr>
        <b/>
        <i/>
        <sz val="8"/>
        <rFont val="Arial"/>
        <family val="2"/>
        <charset val="238"/>
      </rPr>
      <t xml:space="preserve">bvvolj-v512-d </t>
    </r>
    <r>
      <rPr>
        <i/>
        <sz val="8"/>
        <rFont val="Arial"/>
        <family val="2"/>
        <charset val="238"/>
      </rPr>
      <t>. Dana 10.07.2012 implementirani u OSS sustave.</t>
    </r>
  </si>
  <si>
    <r>
      <t xml:space="preserve">Kreirani testni BS Optima profil: </t>
    </r>
    <r>
      <rPr>
        <b/>
        <i/>
        <sz val="8"/>
        <rFont val="Arial"/>
        <family val="2"/>
        <charset val="238"/>
      </rPr>
      <t xml:space="preserve">b3popt-d2Mopt-t4M-v256mac2-j </t>
    </r>
    <r>
      <rPr>
        <i/>
        <sz val="8"/>
        <rFont val="Arial"/>
        <family val="2"/>
        <charset val="238"/>
      </rPr>
      <t>(servis za Internet PVC je u vlan-u 3980 od Optime, ne koriste više naš servis)</t>
    </r>
  </si>
  <si>
    <r>
      <t xml:space="preserve">Kreirani testni BS Optima profil: </t>
    </r>
    <r>
      <rPr>
        <b/>
        <i/>
        <sz val="8"/>
        <rFont val="Arial"/>
        <family val="2"/>
        <charset val="238"/>
      </rPr>
      <t xml:space="preserve">b3popt-d2Mopt-t4M-v256-d </t>
    </r>
    <r>
      <rPr>
        <i/>
        <sz val="8"/>
        <rFont val="Arial"/>
        <family val="2"/>
        <charset val="238"/>
      </rPr>
      <t>(servis za Internet PVC je u vlan-u 3980 od Optime, ne koriste više naš servis)</t>
    </r>
  </si>
  <si>
    <t>bviskon1MAXd1M256</t>
  </si>
  <si>
    <t>bviskon1MAXd2M256</t>
  </si>
  <si>
    <t>data_down_2M_b</t>
  </si>
  <si>
    <t>data_up_256k_b</t>
  </si>
  <si>
    <t>2MAXb</t>
  </si>
  <si>
    <t>data_down_8M_b</t>
  </si>
  <si>
    <t>3MAXb</t>
  </si>
  <si>
    <t>data_down_16M_b</t>
  </si>
  <si>
    <t>data_up_768k_b</t>
  </si>
  <si>
    <t>ADSL2plus_INPd2u2</t>
  </si>
  <si>
    <t>2MAXc6M</t>
  </si>
  <si>
    <t>međuprofil između 4M-10M, brzina limitirana na 6Mbps/512kbps, za linije sa problemima na 10Mbps ili 8 Mbps</t>
  </si>
  <si>
    <t>3MAXc12M</t>
  </si>
  <si>
    <t>standardni internet profil brzine 20M/768k</t>
  </si>
  <si>
    <t>Femto4SA-line-1k</t>
  </si>
  <si>
    <t>Femto16SA-line-1k</t>
  </si>
  <si>
    <t>dthSAMAXTVm</t>
  </si>
  <si>
    <t>dth VLAN 1498</t>
  </si>
  <si>
    <t>dth1MAXk</t>
  </si>
  <si>
    <t>DSLAM profili 30.11.2010</t>
  </si>
  <si>
    <t>Ericsson</t>
  </si>
  <si>
    <t>NSN</t>
  </si>
  <si>
    <t>Huawei</t>
  </si>
  <si>
    <t>dthSAMAXTVd</t>
  </si>
  <si>
    <t>dth_down</t>
  </si>
  <si>
    <t>dth_up</t>
  </si>
  <si>
    <t>nadzor_modema_384k</t>
  </si>
  <si>
    <t>nadzor_modema_128k</t>
  </si>
  <si>
    <t>BS</t>
  </si>
  <si>
    <t>MAXTVHD-service-j-h1tel</t>
  </si>
  <si>
    <t>bviskon-512-mac8-k</t>
  </si>
  <si>
    <t>bvsoftnet-256-mac2-k</t>
  </si>
  <si>
    <t>bvsoftnet-512-mac8-k</t>
  </si>
  <si>
    <t>FastMAXTV1h5M</t>
  </si>
  <si>
    <t>MAXTV1h2plus</t>
  </si>
  <si>
    <t>FastMAXTV1h2plus</t>
  </si>
  <si>
    <t>Parametri za konfiguraciju ADSL linijskog profila</t>
  </si>
  <si>
    <t xml:space="preserve">Parametri za konfiguraciju Servisnog porta </t>
  </si>
  <si>
    <t>Servisni port - Extend parametri</t>
  </si>
  <si>
    <t>Parametri za konfiguraciju IPTV multicast korisnika</t>
  </si>
  <si>
    <t>Tip usluge</t>
  </si>
  <si>
    <t>Paket</t>
  </si>
  <si>
    <t>ADSL Line profil - Name</t>
  </si>
  <si>
    <t>Alarm profil</t>
  </si>
  <si>
    <t>ADSL Extend profile</t>
  </si>
  <si>
    <t>Tip linije</t>
  </si>
  <si>
    <t>Downstream min. rate (kbit/s)</t>
  </si>
  <si>
    <t>Downstream max. rate (kbit/s)</t>
  </si>
  <si>
    <t>Upstream min. rate (kbit/s)</t>
  </si>
  <si>
    <t>Upstream max. rate (kbit/s)</t>
  </si>
  <si>
    <t>Servisni ATM PVC</t>
  </si>
  <si>
    <t>IP Rx Traffic profil downstream</t>
  </si>
  <si>
    <t>IP Tx Traffic profil upstream</t>
  </si>
  <si>
    <t>VLAN choice</t>
  </si>
  <si>
    <t>VLAN ID</t>
  </si>
  <si>
    <t>Protocol Type</t>
  </si>
  <si>
    <t>Learnable MAC number</t>
  </si>
  <si>
    <t>Anti IP spoofing</t>
  </si>
  <si>
    <t>Max.binding MAC number</t>
  </si>
  <si>
    <t>Max. Programs Num.</t>
  </si>
  <si>
    <t>Quick Leave Mode</t>
  </si>
  <si>
    <t>Unlimited bandwidth</t>
  </si>
  <si>
    <t>Enable Autorization</t>
  </si>
  <si>
    <t>Enable Log switch</t>
  </si>
  <si>
    <t xml:space="preserve">"Prazan" port </t>
  </si>
  <si>
    <t>DEFVAL</t>
  </si>
  <si>
    <t>ADSLFAST-extended</t>
  </si>
  <si>
    <t>Fast</t>
  </si>
  <si>
    <t>0/33</t>
  </si>
  <si>
    <t>data_down_4M_c</t>
  </si>
  <si>
    <t>data_up_256k_c</t>
  </si>
  <si>
    <t>Smart VLAN</t>
  </si>
  <si>
    <t>llc_bridge</t>
  </si>
  <si>
    <t>ON</t>
  </si>
  <si>
    <t>0/35</t>
  </si>
  <si>
    <t>2MAXc</t>
  </si>
  <si>
    <t>ADSL2plusFAST-extended</t>
  </si>
  <si>
    <t>data_down_10M_c</t>
  </si>
  <si>
    <t>data_up_512k_b</t>
  </si>
  <si>
    <t>3MAXc</t>
  </si>
  <si>
    <t>data_down_20M_c</t>
  </si>
  <si>
    <t>data_up_768k_c</t>
  </si>
  <si>
    <t>0/50</t>
  </si>
  <si>
    <t>voice_256k_b</t>
  </si>
  <si>
    <t>DSLAM profili 06.09.2011.</t>
  </si>
  <si>
    <t>MAXTV1c</t>
  </si>
  <si>
    <t>ADSL2plusINTERLEAVED-extended</t>
  </si>
  <si>
    <t>Interleaved</t>
  </si>
  <si>
    <t>0/40</t>
  </si>
  <si>
    <t>mac-based</t>
  </si>
  <si>
    <t>Not Authorization</t>
  </si>
  <si>
    <t>Off</t>
  </si>
  <si>
    <t>MAXTV2c</t>
  </si>
  <si>
    <t>MAXTV3c</t>
  </si>
  <si>
    <t>MAXTV2STB1c</t>
  </si>
  <si>
    <t>MAXTV2STB2c</t>
  </si>
  <si>
    <t>MAXTV2STB3c</t>
  </si>
  <si>
    <t>MAXTVHD1c</t>
  </si>
  <si>
    <t>MAXTVHD2c</t>
  </si>
  <si>
    <t>MAXTVHD3c</t>
  </si>
  <si>
    <t>Stand-alone MAXtv</t>
  </si>
  <si>
    <t>ADSL_INTERLEAVED-extended</t>
  </si>
  <si>
    <t>ims2-1MAXk512k</t>
  </si>
  <si>
    <t>ims2-1MAXk</t>
  </si>
  <si>
    <t>ims2-2MAXk</t>
  </si>
  <si>
    <t>MAXTVHD3b</t>
  </si>
  <si>
    <t>SAMAXTV2STBb</t>
  </si>
  <si>
    <t>SAMAXTVHDb</t>
  </si>
  <si>
    <t>SAMAXTVd</t>
  </si>
  <si>
    <t>SAMAXTV2STBd</t>
  </si>
  <si>
    <t>SAMAXTVHDd</t>
  </si>
  <si>
    <t>SAMAXTVd2plus</t>
  </si>
  <si>
    <t>SAMAXTVdmin</t>
  </si>
  <si>
    <t>SAMAXTVi</t>
  </si>
  <si>
    <t>SAMAXTV2STBi</t>
  </si>
  <si>
    <t>SAMAXTVHDi</t>
  </si>
  <si>
    <t>SAMAXTVm</t>
  </si>
  <si>
    <t>SAMAXTV2STBm</t>
  </si>
  <si>
    <t>SAMAXTVHDm</t>
  </si>
  <si>
    <t>SAMAXTVc</t>
  </si>
  <si>
    <t>SAMAXTV2STBc</t>
  </si>
  <si>
    <t>SAMAXTVHDc</t>
  </si>
  <si>
    <t>SAMAXTVi2plus</t>
  </si>
  <si>
    <t>SAMAXTVimin</t>
  </si>
  <si>
    <t>SAMAXTVm2plus</t>
  </si>
  <si>
    <t>SAMAXTVmmin</t>
  </si>
  <si>
    <t>DSLAM profili 30.08.2011.</t>
  </si>
  <si>
    <t>Service</t>
  </si>
  <si>
    <t>Spectrum</t>
  </si>
  <si>
    <t>Service_imsi</t>
  </si>
  <si>
    <t>ADSL2+ spectrum</t>
  </si>
  <si>
    <t>ADSL2+ spectrum_8dB_SRA</t>
  </si>
  <si>
    <t>Service_InterleaveMAXTV1h</t>
  </si>
  <si>
    <t>ADSL2+ spectrum_10dB_SRA</t>
  </si>
  <si>
    <t>btopt6M-i</t>
  </si>
  <si>
    <t>ht-i20-a</t>
  </si>
  <si>
    <t>ht-i512-a</t>
  </si>
  <si>
    <t>ht-i512-t4-a</t>
  </si>
  <si>
    <t>P1 profil kojem je smanjena max SNR margina na 12dB</t>
  </si>
  <si>
    <t>ims1MAXk</t>
  </si>
  <si>
    <t>imsSAMAXTVm</t>
  </si>
  <si>
    <t>ims1MAXi</t>
  </si>
  <si>
    <t>bdatametro1MAXd2M</t>
  </si>
  <si>
    <t>BS internet profil 2M/256k, ali uz dodani PVC 0/55 za nadzor modema u VLAN-u 3991;</t>
  </si>
  <si>
    <t>iptv_down_CIR3648_PIR3712</t>
  </si>
  <si>
    <t>DSLAM profili 18.06.2012.</t>
  </si>
  <si>
    <t>MAXSMEmin512k</t>
  </si>
  <si>
    <t>1MAXkadsl1</t>
  </si>
  <si>
    <t>1MAXk3M</t>
  </si>
  <si>
    <t>najmanji regularni internet profil s uključenim adsl standardom i s max SNR marginom od 12dB</t>
  </si>
  <si>
    <t>1MAXk</t>
  </si>
  <si>
    <t>međuprofil između 2M i 4M, brzina limitirana na 3Mbps/320kbps, max SNR margina od 12dB</t>
  </si>
  <si>
    <t>1MAXi</t>
  </si>
  <si>
    <t>1MAXiadsl1</t>
  </si>
  <si>
    <t>1MAXi3M</t>
  </si>
  <si>
    <t>1MAXi2M</t>
  </si>
  <si>
    <t>1MAXi2Madsl1</t>
  </si>
  <si>
    <t>Najmanji regularni profil prije dizanja brzina, 2Mbps/256kbps i max SNR margina 12dB</t>
  </si>
  <si>
    <t>regularni profil prije podizanja brzina, obični adsl standard sa spuštenom max SNR marginom na 12dB</t>
  </si>
  <si>
    <t>1MAXk2M</t>
  </si>
  <si>
    <t>1MAXk2Madsl1</t>
  </si>
  <si>
    <t>1MAXd</t>
  </si>
  <si>
    <t>1MAXdadsl1</t>
  </si>
  <si>
    <t>1MAXd3M</t>
  </si>
  <si>
    <t>1MAXd2M</t>
  </si>
  <si>
    <t>1MAXd2Madsl1</t>
  </si>
  <si>
    <t>uključen samo ADSL1 mod rada, Max SNR margina 12 dB; najmanji Internet profil nakon dizanja brzina 4Mbps/256kbps;  za linije sa problemima na ADSL2plus modu;</t>
  </si>
  <si>
    <t>bvamis1MAXd2M256</t>
  </si>
  <si>
    <t>Interleave imsMAXTVdemo Line-1k</t>
  </si>
  <si>
    <t>Line Configuration</t>
  </si>
  <si>
    <t>U tablici dodani stupci Line Configuration i Service Configuration</t>
  </si>
  <si>
    <t>DSLAM profili 09.02.2012.</t>
  </si>
  <si>
    <t>imsMAXTRIPLE2STB1i</t>
  </si>
  <si>
    <t>imsMAXTRIPLE2STB2i</t>
  </si>
  <si>
    <t>imsMAXTRIPLE2STB3i</t>
  </si>
  <si>
    <t>imsMAXTRIPLE1d</t>
  </si>
  <si>
    <t>imsMAXTRIPLE2d</t>
  </si>
  <si>
    <t>imsMAXTRIPLE3d</t>
  </si>
  <si>
    <t>imsMAXTRIPLE2STB1d</t>
  </si>
  <si>
    <t>imsMAXTRIPLE2STB2d</t>
  </si>
  <si>
    <t>imsMAXTRIPLE2STB3d</t>
  </si>
  <si>
    <t>Stand-alone MAXtv + IMS</t>
  </si>
  <si>
    <t>ims1MAXd</t>
  </si>
  <si>
    <t>1MAXmin512k31dB</t>
  </si>
  <si>
    <t>uključen ADSL2plus, uključen interleave, brzina limitirana na 512kbps/192kbps, za najlošije linije sa velikom atenuacijom, max SNR margina=12dB</t>
  </si>
  <si>
    <t>uključen ADSL2plus, uključen interleave, brzina limitirana na 512kbps/192kbps, za najlošije linije sa velikom atenuacijom, max SNR margina=31dB</t>
  </si>
  <si>
    <t>1MAXmin1M31dB</t>
  </si>
  <si>
    <t>InterleaveSAMAXTVLine-jmin</t>
  </si>
  <si>
    <t>InterleaveSAMAXTVLine-mmin</t>
  </si>
  <si>
    <t>ims-line-448/1280-1k1M</t>
  </si>
  <si>
    <t>ims-line-512/2272-1k2M</t>
  </si>
  <si>
    <t>ims-line-576/3584-1k3M</t>
  </si>
  <si>
    <t>InterleaveimsMAXTRIPLELine-1k5M</t>
  </si>
  <si>
    <t>InterleaveimsMAXTRIPLELine-1k5Madsl1</t>
  </si>
  <si>
    <t>Interleave imsMAXTRIPLE Line-1h</t>
  </si>
  <si>
    <t>Interleave imsMAXTRIPLE Line-2h</t>
  </si>
  <si>
    <t>Interleave imsMAXTRIPLE2STBLine-1h</t>
  </si>
  <si>
    <t>Interleave imsMAXTRIPLE2STBLine-3h</t>
  </si>
  <si>
    <t>InterleaveimsSAMAXTVLine-mmin</t>
  </si>
  <si>
    <t>Line-192/512-ULLFR</t>
  </si>
  <si>
    <t>DSLAM profili 26.06.2012.</t>
  </si>
  <si>
    <t>DSLAM profili 09.03.2012.</t>
  </si>
  <si>
    <t>bdatametro1MAXd512k</t>
  </si>
  <si>
    <t>BS internet profil 512k/256k, ali uz dodani PVC 0/55 za nadzor modema u VLAN-u 3991;</t>
  </si>
  <si>
    <t>bvmetro1MAXd512k256</t>
  </si>
  <si>
    <t>bvmetro1MAXd512k512</t>
  </si>
  <si>
    <t>imsMAXTRIPLE1k5Madsl1</t>
  </si>
  <si>
    <t>ims MAXTV profil sa najmanjom internet brzinom, adsl,  ukupna linijska brzina ograničena na 5 Mbit/s</t>
  </si>
  <si>
    <t>imsSAMAXTVmminadsl1</t>
  </si>
  <si>
    <t>DSLAM profili 09.05.2011.</t>
  </si>
  <si>
    <t>DSLAM profili 10.05.2011.</t>
  </si>
  <si>
    <t>imsMAXTRIPLE1d5Madsl1</t>
  </si>
  <si>
    <t xml:space="preserve">INTERNET-512kb/ 256kb </t>
  </si>
  <si>
    <t>Stand-alone MAXTV profil sa uključenim ADSL2plus modom sinkronizacije</t>
  </si>
  <si>
    <t>Stand-alone MAXTV profil sa uključenim ADSL2plus modom, te sa linijskom brzinom limitiranom na 4.6 Mbps - za lošije linije</t>
  </si>
  <si>
    <t>MAXTV2STB2f</t>
  </si>
  <si>
    <t>MAXTV2STB3f</t>
  </si>
  <si>
    <t>MAXSME2f</t>
  </si>
  <si>
    <t>MAXSME3f</t>
  </si>
  <si>
    <t>ADSL+</t>
  </si>
  <si>
    <t>MAXTVHD1f</t>
  </si>
  <si>
    <t>MAXTVHD2f</t>
  </si>
  <si>
    <t>MAXTVHD3f</t>
  </si>
  <si>
    <t>downstream</t>
  </si>
  <si>
    <t>bvamis-256-mac8-k</t>
  </si>
  <si>
    <t>bvamis-512-mac8-k</t>
  </si>
  <si>
    <t>ims profil za max brzinu do 2M</t>
  </si>
  <si>
    <t>omogućena samo adsl1 sinkronizacija u 512k paketu</t>
  </si>
  <si>
    <t>moguća samo adsl1 sinkronizacija MAXTV 512k paketa</t>
  </si>
  <si>
    <t>ims1MAXk3M</t>
  </si>
  <si>
    <t>ims profil za max brzinu do 3M</t>
  </si>
  <si>
    <t>ims profil za max brzinu do 1M</t>
  </si>
  <si>
    <t>imsMAXTRIPLE1kadsl1</t>
  </si>
  <si>
    <t>imsMAXTRIPLE1h</t>
  </si>
  <si>
    <t>imsMAXTRIPLE2h</t>
  </si>
  <si>
    <t>imsMAXTRIPLE3h</t>
  </si>
  <si>
    <t>imsSAMAXTVmmin</t>
  </si>
  <si>
    <t>ims SAMAXTV min profil</t>
  </si>
  <si>
    <t>ims1MAXk1M</t>
  </si>
  <si>
    <t>ims MAXTV1 prije podizanja brzina</t>
  </si>
  <si>
    <t>ims MAXTV2 prije podizanja brzina</t>
  </si>
  <si>
    <t>ims MAXTV3 prije podizanja brzina</t>
  </si>
  <si>
    <t>Zahtjev Iskona za promjenom broja mac adresa u IPTV servisu (SD) sa 2 na 5 MAC adresa, za (HD) sa 3 na 8 MAC adresa, za Internet i VoIP sa 2 na 5 MAC adresa. Na Huawei platformi imena profila ostaju ista, samo su promjene za kreiranje Extended profila nap</t>
  </si>
  <si>
    <r>
      <t xml:space="preserve">dodan sheet </t>
    </r>
    <r>
      <rPr>
        <b/>
        <i/>
        <sz val="8"/>
        <rFont val="Arial"/>
        <family val="2"/>
        <charset val="238"/>
      </rPr>
      <t>promjene</t>
    </r>
    <r>
      <rPr>
        <i/>
        <sz val="8"/>
        <rFont val="Arial"/>
        <family val="2"/>
        <charset val="238"/>
      </rPr>
      <t xml:space="preserve"> za praćenje promjena u tablici DSLAM profila</t>
    </r>
  </si>
  <si>
    <r>
      <t xml:space="preserve">kreirani testni dth profili </t>
    </r>
    <r>
      <rPr>
        <b/>
        <i/>
        <sz val="8"/>
        <rFont val="Arial"/>
        <family val="2"/>
        <charset val="238"/>
      </rPr>
      <t>dthSAMAXTVi</t>
    </r>
    <r>
      <rPr>
        <i/>
        <sz val="8"/>
        <rFont val="Arial"/>
        <family val="2"/>
        <charset val="238"/>
      </rPr>
      <t xml:space="preserve"> i </t>
    </r>
    <r>
      <rPr>
        <b/>
        <i/>
        <sz val="8"/>
        <rFont val="Arial"/>
        <family val="2"/>
        <charset val="238"/>
      </rPr>
      <t>dth1MAXi</t>
    </r>
    <r>
      <rPr>
        <i/>
        <sz val="8"/>
        <rFont val="Arial"/>
        <family val="2"/>
        <charset val="238"/>
      </rPr>
      <t xml:space="preserve"> za TTC testiranje</t>
    </r>
  </si>
  <si>
    <r>
      <t xml:space="preserve">kreirani testni dth profili </t>
    </r>
    <r>
      <rPr>
        <b/>
        <i/>
        <sz val="8"/>
        <rFont val="Arial"/>
        <family val="2"/>
        <charset val="238"/>
      </rPr>
      <t>dthSAMAXTVm</t>
    </r>
    <r>
      <rPr>
        <i/>
        <sz val="8"/>
        <rFont val="Arial"/>
        <family val="2"/>
        <charset val="238"/>
      </rPr>
      <t xml:space="preserve"> i </t>
    </r>
    <r>
      <rPr>
        <b/>
        <i/>
        <sz val="8"/>
        <rFont val="Arial"/>
        <family val="2"/>
        <charset val="238"/>
      </rPr>
      <t>dth1MAXk</t>
    </r>
    <r>
      <rPr>
        <i/>
        <sz val="8"/>
        <rFont val="Arial"/>
        <family val="2"/>
        <charset val="238"/>
      </rPr>
      <t xml:space="preserve"> za TTC testiranje</t>
    </r>
  </si>
  <si>
    <t>met-i512-n256-a</t>
  </si>
  <si>
    <t>met-i1-n256-a</t>
  </si>
  <si>
    <t>met-i2-n256-a</t>
  </si>
  <si>
    <t>met-i4-n256-a</t>
  </si>
  <si>
    <t>met-i10-n256-a</t>
  </si>
  <si>
    <t>met-i20-n256-a</t>
  </si>
  <si>
    <t>opt-t6HD-a</t>
  </si>
  <si>
    <t>opt-i2-t6HD-a</t>
  </si>
  <si>
    <t>opt-i4-t6HD-a</t>
  </si>
  <si>
    <t>opt-i10-t6HD-a</t>
  </si>
  <si>
    <t>INTERNET-10Mb / 640kb +IPTV</t>
  </si>
  <si>
    <t>INTERNET-20Mb / 768kb +IPTV</t>
  </si>
  <si>
    <t>INTERNET-4Mb / 512kb +IPTV2STB</t>
  </si>
  <si>
    <t>INTERNET-10Mb / 640kb +IPTV2STB</t>
  </si>
  <si>
    <t>INTERNET-20Mb / 768kb +IPTV2STB</t>
  </si>
  <si>
    <t>INTERNET-10Mb / 640kb +IMSVoIP</t>
  </si>
  <si>
    <t>INTERNET-20Mb / 768kb +IMSVoIP</t>
  </si>
  <si>
    <t>INTERNET-10Mb / 640kb +IPTV +IMSVoIP</t>
  </si>
  <si>
    <t>INTERNET-20Mb / 768kb +IPTV +IMSVoIP</t>
  </si>
  <si>
    <t>INTERNET-4Mb / 512kb +IPTV2STB +IMSVoIP</t>
  </si>
  <si>
    <t>INTERNET-10Mb / 640kb +IPTV2STB +IMSVoIP</t>
  </si>
  <si>
    <t>INTERNET-20Mb / 768kb +IPTV2STB +IMSVoIP</t>
  </si>
  <si>
    <t>INTERNET-4Mb / 512kb +IPTVHDTV</t>
  </si>
  <si>
    <t>INTERNET-10Mb / 640kb +IPTVHDTV</t>
  </si>
  <si>
    <t>INTERNET-20Mb / 768kb +IPTVHDTV</t>
  </si>
  <si>
    <t>INTERNET-4Mb / 512kb +IPTVHDTV +IMSVoIP</t>
  </si>
  <si>
    <t>INTERNET-10Mb /640kb +IPTVHDTV +IMSVoIP</t>
  </si>
  <si>
    <t>INTERNET-20Mb / 768kb +IPTVHDTV +IMSVoIP</t>
  </si>
  <si>
    <t>Internet +MAXtv</t>
  </si>
  <si>
    <t>Internet +MAXtv 2STB</t>
  </si>
  <si>
    <t>Internet +IMS</t>
  </si>
  <si>
    <t>Internet +SME (NetPhone)</t>
  </si>
  <si>
    <t>Internet +MAXtv +IMS</t>
  </si>
  <si>
    <t>Internet +MAXtv HD</t>
  </si>
  <si>
    <t>Internet +MAXtv HD +IMS384</t>
  </si>
  <si>
    <t>MAXtv +IMS384</t>
  </si>
  <si>
    <t>Internet +MAXtv 2STB +IMS</t>
  </si>
  <si>
    <t>Internet  +SME (NetPhone)</t>
  </si>
  <si>
    <r>
      <t xml:space="preserve">MAXtv +IMS
</t>
    </r>
    <r>
      <rPr>
        <b/>
        <sz val="10"/>
        <color indexed="10"/>
        <rFont val="Arial"/>
        <family val="2"/>
        <charset val="238"/>
      </rPr>
      <t>do 11.09.2011</t>
    </r>
  </si>
  <si>
    <t>MAXtv +IMS
od 12.09.2011</t>
  </si>
  <si>
    <t>Internet  + IMS384</t>
  </si>
  <si>
    <t>Internet +MAXtv + IMS384</t>
  </si>
  <si>
    <t>Internet +MAXtv 2STB  + IMS384</t>
  </si>
  <si>
    <t>Internet +Voice +IPTV HD ;
operator H1 Telekom</t>
  </si>
  <si>
    <t>Internet  +Voice ;
operator Amis</t>
  </si>
  <si>
    <t>Internet +Voice ;
operator Iskon</t>
  </si>
  <si>
    <t>Internet + IMS +MAXtv +Hotspot</t>
  </si>
  <si>
    <r>
      <t>I</t>
    </r>
    <r>
      <rPr>
        <b/>
        <sz val="10"/>
        <rFont val="Arial"/>
        <family val="2"/>
        <charset val="238"/>
      </rPr>
      <t>nternet +IMS +SME (Netphone</t>
    </r>
    <r>
      <rPr>
        <sz val="11"/>
        <rFont val="Calibri"/>
        <family val="2"/>
        <charset val="238"/>
      </rPr>
      <t>)</t>
    </r>
  </si>
  <si>
    <t>met-i20-v256m5-n256-a</t>
  </si>
  <si>
    <t>met-i20-v512m8-n256-a</t>
  </si>
  <si>
    <t>met-i512-v256m5-n256-a</t>
  </si>
  <si>
    <t>met-i512-v512m8-n256-a</t>
  </si>
  <si>
    <t>met-i1-v256m5-n256-a</t>
  </si>
  <si>
    <t>met-i1-v512m8-n256-a</t>
  </si>
  <si>
    <t>met-i2-v256m5-n256-a</t>
  </si>
  <si>
    <t>met-i2-v512m8-n256-a</t>
  </si>
  <si>
    <t>met-i4-v256m5-n256-a</t>
  </si>
  <si>
    <t>met-i10-v256m5-n256-a</t>
  </si>
  <si>
    <t>INTERNET-4Mb / 512kb+IMSVoIP</t>
  </si>
  <si>
    <t>INTERNET-4Mb / 512kb+IPTVHDTV</t>
  </si>
  <si>
    <t>INTERNET-10Mb / 640kb+IMSVoIP</t>
  </si>
  <si>
    <t>met-i4-v512m8-n256-a</t>
  </si>
  <si>
    <t>met-i10-v512m8-n256-a</t>
  </si>
  <si>
    <t>h1-i4-v256m2-a</t>
  </si>
  <si>
    <t>h1-i10-v256m2-a</t>
  </si>
  <si>
    <t>h1-i20-v256m2-a</t>
  </si>
  <si>
    <t>h1-i10-v512m8-a</t>
  </si>
  <si>
    <t>h1-i1-t4-a</t>
  </si>
  <si>
    <t>h1-i4-t4-a</t>
  </si>
  <si>
    <t>h1-i4-v512m8-a</t>
  </si>
  <si>
    <t>h1-i20-v512m8-a</t>
  </si>
  <si>
    <t>h1-i10-t4-a</t>
  </si>
  <si>
    <t>h1-i1-t8STB2-a</t>
  </si>
  <si>
    <t>h1-i4-t10HD-a</t>
  </si>
  <si>
    <t>h1-i1-t4-v256m2-a</t>
  </si>
  <si>
    <t>h1-i4-t4-v256m2-a</t>
  </si>
  <si>
    <t>h1-i10-t4-v256m2-a</t>
  </si>
  <si>
    <t>h1-i1-t8STB2-v256m2-a</t>
  </si>
  <si>
    <t>h1-i4-t10HD-v256m2-a</t>
  </si>
  <si>
    <t>isk-i4-v256m5-a</t>
  </si>
  <si>
    <t>isk-i10-v256m5-a</t>
  </si>
  <si>
    <t>isk-i20-v256m5-a</t>
  </si>
  <si>
    <t>isk-i4-v512m8-a</t>
  </si>
  <si>
    <t>isk-i10-v512m8-a</t>
  </si>
  <si>
    <t>isk-i20-v512m8-a</t>
  </si>
  <si>
    <t>isk-i1-t4-v256m5-a</t>
  </si>
  <si>
    <t>isk-i2-t4-v256m5-a</t>
  </si>
  <si>
    <t>isk-i3-t4-v256m5-a</t>
  </si>
  <si>
    <t>isk-i4-t4-v256m5-a</t>
  </si>
  <si>
    <t>volj-v256m8-a</t>
  </si>
  <si>
    <t>volj-v512m8-a</t>
  </si>
  <si>
    <t>volj-i4-v256m8-a</t>
  </si>
  <si>
    <t>volj-i10-v256m8-a</t>
  </si>
  <si>
    <t>volj-i20-v256m8-a</t>
  </si>
  <si>
    <t>volj-i4-v512m8-a</t>
  </si>
  <si>
    <t>volj-i10-v512m8-a</t>
  </si>
  <si>
    <t>volj-i20-v512m8-a</t>
  </si>
  <si>
    <t>FEMTO 10M/620k (16 poziva)</t>
  </si>
  <si>
    <t>i2i05</t>
  </si>
  <si>
    <t>i1i05</t>
  </si>
  <si>
    <t xml:space="preserve">i2i05 </t>
  </si>
  <si>
    <t>ht-v256IMS-a</t>
  </si>
  <si>
    <t>data_CIR704_PIR768</t>
  </si>
  <si>
    <t>data_CIR11072_PIR11136</t>
  </si>
  <si>
    <t>DSLAM profili 25.07.2012.</t>
  </si>
  <si>
    <r>
      <t xml:space="preserve">Kreirani BS Optima profili: </t>
    </r>
    <r>
      <rPr>
        <b/>
        <i/>
        <sz val="8"/>
        <rFont val="Arial"/>
        <family val="2"/>
        <charset val="238"/>
      </rPr>
      <t>bvoptima1MAXk2M256mac2,bvoptima1MAXk256mac2, bvoptima2MAXk256mac2, bvoptima3MAXk256mac2, bvoptima1MAXk2M512mac8, bvoptima1MAXk512mac8, bvoptima2MAXk512mac8 ,bvoptima3MAXk512mac8, b3poptima1MAXj2M256mac2, b3poptima1MAXj256mac2, b3poptima1MAXj2M512mac8, b3poptima1MAXj512mac8, bvoptimaIMSk256mac2, bvoptimaIMSk512mac8, btoptimaSAMAXTVm</t>
    </r>
  </si>
  <si>
    <r>
      <t xml:space="preserve">Kreirani BS Optima profili: </t>
    </r>
    <r>
      <rPr>
        <b/>
        <i/>
        <sz val="8"/>
        <rFont val="Arial"/>
        <family val="2"/>
        <charset val="238"/>
      </rPr>
      <t>bvoptima1MAXd2M256, bvoptima1MAXd256, bvoptima2MAXd256, bvoptima3MAXd256, bvoptima1MAXd2M512, bvoptima1MAXd512, bvoptima2MAXd512, bvoptima3MAXd512, bvoptimaIMSd256, bvoptimaIMSd512, btoptimaSAMAXTVd, b3poptima1MAXd2M256, b3poptima1MAXd256, b3poptima1MAXd2M512, b3poptima1MAXd512</t>
    </r>
  </si>
  <si>
    <r>
      <t xml:space="preserve">Kreirani testni BS VIPnet profili: </t>
    </r>
    <r>
      <rPr>
        <b/>
        <i/>
        <sz val="8"/>
        <rFont val="Arial"/>
        <family val="2"/>
        <charset val="238"/>
      </rPr>
      <t>b3pvip-d4M-t4M-v256mac2-reg-j, b3pvip-d4M-t4M-v256mac2-dom-j, b3pvip-d10M-t4M-v256mac2-reg-j, b3pvip-d10M-t4M-v256mac2-dom-j,</t>
    </r>
    <r>
      <rPr>
        <i/>
        <sz val="8"/>
        <rFont val="Arial"/>
        <family val="2"/>
        <charset val="238"/>
      </rPr>
      <t xml:space="preserve"> regionalni (ZG) i domenski (ST, RI, OS) Napomena : Neće se koristiti u produkciji već samo za testiranje</t>
    </r>
  </si>
  <si>
    <r>
      <t xml:space="preserve">Kreirani testni BS VIPnet profili: </t>
    </r>
    <r>
      <rPr>
        <b/>
        <i/>
        <sz val="8"/>
        <rFont val="Arial"/>
        <family val="2"/>
        <charset val="238"/>
      </rPr>
      <t>b3pvip-d4M-t4M-v256-reg-j, b3pvip-d4M-t4M-v256-dom-j, b3pvip-d10M-t4M-v256-reg-j, b3pvip-d10M-t4M-v256-dom-j,</t>
    </r>
    <r>
      <rPr>
        <i/>
        <sz val="8"/>
        <rFont val="Arial"/>
        <family val="2"/>
        <charset val="238"/>
      </rPr>
      <t xml:space="preserve"> regionalni (ZG) i domenski (ST, RI, OS) Napomena : Neće se koristiti u produkciji već samo za testiranje</t>
    </r>
  </si>
  <si>
    <t xml:space="preserve">Empty_port </t>
  </si>
  <si>
    <t xml:space="preserve"> </t>
  </si>
  <si>
    <t>ht-i10-t10HD-v256IMS-a</t>
  </si>
  <si>
    <t>ht-i20-t10HD-v256IMS-a</t>
  </si>
  <si>
    <t xml:space="preserve">ADSL2plusFAST-extended </t>
  </si>
  <si>
    <t xml:space="preserve">Interleaved </t>
  </si>
  <si>
    <t xml:space="preserve">Fast </t>
  </si>
  <si>
    <t xml:space="preserve"> i2i05 </t>
  </si>
  <si>
    <t xml:space="preserve">i1i05 </t>
  </si>
  <si>
    <t xml:space="preserve">i2i05  </t>
  </si>
  <si>
    <t xml:space="preserve">IMSd </t>
  </si>
  <si>
    <t xml:space="preserve">i1i05  </t>
  </si>
  <si>
    <t xml:space="preserve">i1i05   </t>
  </si>
  <si>
    <t>Finterleaved</t>
  </si>
  <si>
    <t xml:space="preserve">SASMEd </t>
  </si>
  <si>
    <t>ht-tv-512/4000-a</t>
  </si>
  <si>
    <t>ht-tv-512/8008-2STB-a</t>
  </si>
  <si>
    <t>iptv_CIR7168_PIR7232</t>
  </si>
  <si>
    <t>ht-voip-256/256IMS-a</t>
  </si>
  <si>
    <t xml:space="preserve">ht-i4-v256IMS-a </t>
  </si>
  <si>
    <t>ht-voip-512/512SME-a</t>
  </si>
  <si>
    <t>ht-tv-512/10336-HD-a</t>
  </si>
  <si>
    <t>ami-i4-v256m8-n256-a</t>
  </si>
  <si>
    <t>ami-i10-v256m8-n256-a</t>
  </si>
  <si>
    <t>ami-i20-v256m8-n256-a</t>
  </si>
  <si>
    <t>ami-i4-v512m8-n256-a</t>
  </si>
  <si>
    <t>ami-i20-v512m8-n256-a</t>
  </si>
  <si>
    <t>ht-i20-t4-v384IMS-a</t>
  </si>
  <si>
    <t xml:space="preserve">ADSL2+ </t>
  </si>
  <si>
    <t>788/12284-d4d2-i1i05-a</t>
  </si>
  <si>
    <t>640/4904-d1d1-i0i0-a</t>
  </si>
  <si>
    <t>912/23712-d4d2-i1i05-a</t>
  </si>
  <si>
    <t>832/15432-d8d2-i1i05-a</t>
  </si>
  <si>
    <t>1132/22812-d8d2-i1i05-a</t>
  </si>
  <si>
    <t xml:space="preserve">1168/23968-d4d2-i1i05-a  </t>
  </si>
  <si>
    <t xml:space="preserve">1280/23968-d4d2-i1i05-a  </t>
  </si>
  <si>
    <t xml:space="preserve">1152/5416-d1d1-i0i0-a  </t>
  </si>
  <si>
    <t xml:space="preserve">1300/12796-d4d2-i1i05-a  </t>
  </si>
  <si>
    <t>320/1216-d1d1-i0i0-a</t>
  </si>
  <si>
    <t>320/2400-d1d1-i0i0-a</t>
  </si>
  <si>
    <t>320/3616-d1d1-i0i0-a</t>
  </si>
  <si>
    <t>P1_tg6</t>
  </si>
  <si>
    <t>P2_tg6</t>
  </si>
  <si>
    <t>P2_tg8</t>
  </si>
  <si>
    <t>P2_tg9</t>
  </si>
  <si>
    <t>384/512-P1-tg6-d0d0-i0i0-a</t>
  </si>
  <si>
    <t>640/4906-P1-tg6-d0d0-i0i0-a</t>
  </si>
  <si>
    <t>790/12286-P2-tg6-d4d2-i1i05-a</t>
  </si>
  <si>
    <t>912/23712-P2-tg6-d4d2-i1i05-a</t>
  </si>
  <si>
    <t>832/8906-P2-tg8-d9d2-i2i05-a</t>
  </si>
  <si>
    <t>1132/16286-P2-tg8-d9d2-i1i05-a</t>
  </si>
  <si>
    <t>1424/24480-P2-tg8-d9d2-i1i05-a</t>
  </si>
  <si>
    <t>832/12914-P2-tg9-d9d2-i1i05-a</t>
  </si>
  <si>
    <t>1132/20294-P2-tg9-d9d2-i1i05-a</t>
  </si>
  <si>
    <t xml:space="preserve">896/5162-P1-tg6-d0d0-i0i0-a 
</t>
  </si>
  <si>
    <t>1168/23968-P2-tg6-d4d2-i1i05-a</t>
  </si>
  <si>
    <t>1152/5418-P1-tg6-d0d0-i0i0-a</t>
  </si>
  <si>
    <t>1302/12798-P2-tg6-d4d2-i1i05-a</t>
  </si>
  <si>
    <t>1280/23968-P2-tg6-d4d2-i1i05-a</t>
  </si>
  <si>
    <t>1088/9162-P2-tg8-d9d2-i2i05-a</t>
  </si>
  <si>
    <t>1388/16542-P2-tg8-d9d2-i1i05-a</t>
  </si>
  <si>
    <t>1680/24736-P2-tg8-d9d2-i1i05-a</t>
  </si>
  <si>
    <t>832/15242-P2-tg9-d9d2-i1i05-a</t>
  </si>
  <si>
    <t>1132/22622-P2-tg9-d9d2-i1i05-a</t>
  </si>
  <si>
    <t>1424/27008-P2-tg9-d9d2-i1i05-a</t>
  </si>
  <si>
    <t>1088/15498-P2-tg9-d9d2-i1i05-a</t>
  </si>
  <si>
    <t>1680/27264-P2-tg9-d9d2-i1i05-a</t>
  </si>
  <si>
    <t>768/12224-P2-tg9-d9d2-i1i05-a</t>
  </si>
  <si>
    <t>512/768-P1-tg6-d0d0-i0i0-a</t>
  </si>
  <si>
    <t>1216/9290-P2-tg8-d9d2-i2i05-a</t>
  </si>
  <si>
    <t>1388/16670-P2-tg8-d9d2-i1i05-a</t>
  </si>
  <si>
    <t>1216/13298-P2-tg9-d9d2-i1i05-a</t>
  </si>
  <si>
    <t>1388/20678-P2-tg9-d9d2-i1i05-a</t>
  </si>
  <si>
    <t>1216/15626-P2-tg9-d9d2-i1i05-a</t>
  </si>
  <si>
    <t>1388/23006-P2-tg9-d9d2-i1i05-a</t>
  </si>
  <si>
    <t>896/12352-P2-tg9-d9d2-i1i05-a</t>
  </si>
  <si>
    <t>768/1216-P1-tg6-d0d0-i0i0-a</t>
  </si>
  <si>
    <t>data_CIR4288_PIR4352</t>
  </si>
  <si>
    <t>data_CIR512_PIR576</t>
  </si>
  <si>
    <t xml:space="preserve"> ADSL Line profil - Parametri</t>
  </si>
  <si>
    <t>P1-tg6-d0d0</t>
  </si>
  <si>
    <t>P2-tg6-d4d2</t>
  </si>
  <si>
    <t>P2-tg8-d16d2</t>
  </si>
  <si>
    <t>P2-tg8-d8d2</t>
  </si>
  <si>
    <t>P2-tg9-d8d2</t>
  </si>
  <si>
    <t>P2-tg9-d16d2</t>
  </si>
  <si>
    <t>320/608-P1-tg6-d0d0-i0i0-a</t>
  </si>
  <si>
    <t>320/1216-P1-tg6-d0d0-i0i0-a</t>
  </si>
  <si>
    <t>320/2400-P1-tg6-d0d0-i0i0-a</t>
  </si>
  <si>
    <t>320/3616-P1-tg6-d0d0-i0i0-a</t>
  </si>
  <si>
    <t>576/1728-P1-tg6-d0d0-i0i0-a</t>
  </si>
  <si>
    <t>896/5162-P1-tg6-d0d0-i0i0-a</t>
  </si>
  <si>
    <t>1046/12542-P2-tg6-d4d2-i1i05-a</t>
  </si>
  <si>
    <t>832/6400-P2-tg8-d9d2-i2i05-a</t>
  </si>
  <si>
    <t>1424/27744-P2-tg8-d9d2-i1i05-a</t>
  </si>
  <si>
    <t>640/640-P1-tg6-d0d0-i0i0-a</t>
  </si>
  <si>
    <t>576/2656-P1-tg6-d0d0-i0i0-a</t>
  </si>
  <si>
    <t>832/2912-P1-tg6-d0d0-i0i0-a</t>
  </si>
  <si>
    <t>1088/6656-P2-tg8-d9d2-i2i05-a</t>
  </si>
  <si>
    <t>1344/6912-P2-tg8-d9d2-i2i05-a</t>
  </si>
  <si>
    <t>1344/9418-P2-tg8-d9d2-i2i05-a</t>
  </si>
  <si>
    <t>576/1472-P1-tg6-d0d0-i0i0-a</t>
  </si>
  <si>
    <t>768/1024-P1-tg6-d0d0-i0i0-a</t>
  </si>
  <si>
    <t>768/1984-P1-tg6-d0d0-i0i0-a</t>
  </si>
  <si>
    <t>832/5216-P2-tg8-d9d2-i2i05-a</t>
  </si>
  <si>
    <t>1088/5472-P2-tg8-d9d2-i2i05-a</t>
  </si>
  <si>
    <t>1088/7872-P2-tg8-d9d2-i2i05-a</t>
  </si>
  <si>
    <t>bdata1MAXd512k</t>
  </si>
  <si>
    <t>1388/22878-P2-tg9-d9d2-i1i05-a</t>
  </si>
  <si>
    <t>1680/24736-P2-tg8-d9d2-i1i05-b</t>
  </si>
  <si>
    <t>1168/23968-P2-tg6-d4d2-i1i05-b</t>
  </si>
  <si>
    <t>1024/5290-P1-tg6-d0d0-i0i0-a</t>
  </si>
  <si>
    <t>1174/12670-P2-tg6-d4d2-i1i05-a</t>
  </si>
  <si>
    <t>1680/27264-P2-tg9-d9d2-i1i05-b</t>
  </si>
  <si>
    <t>1088/9162-P2-tg8-d9d2-i2i05-b</t>
  </si>
  <si>
    <t>bvvolj-v512-d</t>
  </si>
  <si>
    <t xml:space="preserve">1044/12540-d4d2-i1i05-a  </t>
  </si>
  <si>
    <t>576/2656-P1-tg6-d0d0-i0i0-b</t>
  </si>
  <si>
    <t>320/608-d1d1-i0i0-a</t>
  </si>
  <si>
    <t>1424/24500-P2-tg9-d9d2-i1i05-a</t>
  </si>
  <si>
    <t>1388/20550-P2-tg9-d9d2-i1i05-a</t>
  </si>
  <si>
    <t>1680/24756-P2-tg9-d9d2-i1i05-a</t>
  </si>
  <si>
    <t>768/5088-P2-tg8-d9d2-i2i05-a</t>
  </si>
  <si>
    <t>768/9242-P2-tg9-d9d2-i2i05-a</t>
  </si>
  <si>
    <t>768/9524-P2-tg9-d9d2-i2i05-a</t>
  </si>
  <si>
    <t>1680/24884-P2-tg9-d9d2-i1i05-a</t>
  </si>
  <si>
    <t>896/5216-P2-tg8-d9d2-i2i05-a</t>
  </si>
  <si>
    <t>896/9664-P2-tg9-d9d2-i2i05-a</t>
  </si>
  <si>
    <t xml:space="preserve">ht-t8STB2-a </t>
  </si>
  <si>
    <t>ht-t8STB2-v256IMS-a</t>
  </si>
  <si>
    <t>640/4908-d1d1-i0i0-a</t>
  </si>
  <si>
    <t>788/12288-d4d2-i1i05-a</t>
  </si>
  <si>
    <t>ht-i10-t8STB2-v384IMS-a</t>
  </si>
  <si>
    <t>ht-i20-t8STB2-v384IMS-a</t>
  </si>
  <si>
    <t>ht-t8STB2-v384IMS-a</t>
  </si>
  <si>
    <t xml:space="preserve">
ht-i10-t8STB2-v384IMS-a</t>
  </si>
  <si>
    <t>896/5216-d8d2-i1i05-a</t>
  </si>
  <si>
    <t>1088/13170-P2-tg9-d9d2-i1i05-b</t>
  </si>
  <si>
    <t>912/23712-d4d2-i1i05-b</t>
  </si>
  <si>
    <t>ht-i4-t4-a</t>
  </si>
  <si>
    <t>ht-i10-t4-a</t>
  </si>
  <si>
    <t>ht-i20-t4-a</t>
  </si>
  <si>
    <t>ht-i10-v256IMS-a</t>
  </si>
  <si>
    <t>ht-i20-v256IMS-a</t>
  </si>
  <si>
    <t>ht-i10-v512SME-a</t>
  </si>
  <si>
    <t>ht-i20-v512SME-a</t>
  </si>
  <si>
    <t>ht-i512-t8STB2-v256IMS-a</t>
  </si>
  <si>
    <t>ht-i4-t8STB2-v256IMS-a</t>
  </si>
  <si>
    <t>ht-i512-t10HD-a</t>
  </si>
  <si>
    <t>ht-i10-t10HD-a</t>
  </si>
  <si>
    <t>ht-i20-t10HD-a</t>
  </si>
  <si>
    <t>ht-t8STB2-a</t>
  </si>
  <si>
    <t>ht-v384IMS-a</t>
  </si>
  <si>
    <t>ht-i512-v384IMS-a</t>
  </si>
  <si>
    <t>ht-i4-v384IMS-a</t>
  </si>
  <si>
    <t>ht-i512-t4-v384IMS-a</t>
  </si>
  <si>
    <t xml:space="preserve"> 
ht-i4-t8STB2-v384IMS-a</t>
  </si>
  <si>
    <t>ht-i512-t10HD-v384IMS-a</t>
  </si>
  <si>
    <t>ht-i4-t10HD-v384IMS-a</t>
  </si>
  <si>
    <t>ht-i10-t10HD-v384IMS-a</t>
  </si>
  <si>
    <t>ht-i20-t10HD-v384IMS-a</t>
  </si>
  <si>
    <t>ht-t4-v384IMS-a</t>
  </si>
  <si>
    <t>ht-v512SME-a</t>
  </si>
  <si>
    <t>ht-i512-t8STB2-v384IMS-a</t>
  </si>
  <si>
    <t>ht-i4-t8STB2-v384IMS-a</t>
  </si>
  <si>
    <t>bvvolj-v256-d</t>
  </si>
  <si>
    <t>Regularni profil od 10.09.2012</t>
  </si>
  <si>
    <t>Regularni profil od 10.09.2012
standalone sme profil-voice bandwidth 512k</t>
  </si>
  <si>
    <t>Regularni profil od 10.09.2012, BS Internet profil za 512k paket</t>
  </si>
  <si>
    <t>Regularni profil od 10.09.2012, BS Internet profil za 2M paket</t>
  </si>
  <si>
    <t>Regularni profil od 10.09.2012, BS Internet profil za 3M paket</t>
  </si>
  <si>
    <t>Regularni profil od 10.09.2012, standardni internet profil brzine 4M/256k</t>
  </si>
  <si>
    <t>Regularni profil od 10.09.2012, standardni internet profil brzine 20M/768k</t>
  </si>
  <si>
    <t>Regularni profil od 10.09.2012, standardni internet profil brzine 10M/512k</t>
  </si>
  <si>
    <r>
      <t xml:space="preserve">* za </t>
    </r>
    <r>
      <rPr>
        <b/>
        <sz val="10"/>
        <rFont val="Arial"/>
        <family val="2"/>
        <charset val="238"/>
      </rPr>
      <t>Halo</t>
    </r>
    <r>
      <rPr>
        <sz val="10"/>
        <rFont val="Arial"/>
        <family val="2"/>
        <charset val="238"/>
      </rPr>
      <t xml:space="preserve">, </t>
    </r>
    <r>
      <rPr>
        <b/>
        <sz val="10"/>
        <rFont val="Arial"/>
        <family val="2"/>
        <charset val="238"/>
      </rPr>
      <t>Halo2</t>
    </r>
    <r>
      <rPr>
        <sz val="10"/>
        <rFont val="Arial"/>
        <family val="2"/>
        <charset val="238"/>
      </rPr>
      <t xml:space="preserve"> i </t>
    </r>
    <r>
      <rPr>
        <b/>
        <sz val="10"/>
        <rFont val="Arial"/>
        <family val="2"/>
        <charset val="238"/>
      </rPr>
      <t>Halo 3</t>
    </r>
    <r>
      <rPr>
        <sz val="10"/>
        <rFont val="Arial"/>
        <family val="2"/>
        <charset val="238"/>
      </rPr>
      <t xml:space="preserve"> se koriste isti </t>
    </r>
    <r>
      <rPr>
        <b/>
        <sz val="10"/>
        <rFont val="Arial"/>
        <family val="2"/>
        <charset val="238"/>
      </rPr>
      <t>ims</t>
    </r>
    <r>
      <rPr>
        <sz val="10"/>
        <rFont val="Arial"/>
        <family val="2"/>
        <charset val="238"/>
      </rPr>
      <t xml:space="preserve"> profili (jedino je za </t>
    </r>
    <r>
      <rPr>
        <b/>
        <sz val="10"/>
        <rFont val="Arial"/>
        <family val="2"/>
        <charset val="238"/>
      </rPr>
      <t>Halo 3</t>
    </r>
    <r>
      <rPr>
        <sz val="10"/>
        <rFont val="Arial"/>
        <family val="2"/>
        <charset val="238"/>
      </rPr>
      <t xml:space="preserve"> napravljen posebni profil </t>
    </r>
    <r>
      <rPr>
        <b/>
        <sz val="10"/>
        <rFont val="Arial"/>
        <family val="2"/>
        <charset val="238"/>
      </rPr>
      <t>ht-t4-v384IMS-a)</t>
    </r>
    <r>
      <rPr>
        <sz val="10"/>
        <rFont val="Arial"/>
        <family val="2"/>
        <charset val="238"/>
      </rPr>
      <t xml:space="preserve"> 
Zavisno o paketu stavlja se samo različiti broj mac adresa (parametar Number of clients)
</t>
    </r>
    <r>
      <rPr>
        <sz val="10"/>
        <color indexed="10"/>
        <rFont val="Arial"/>
        <family val="2"/>
        <charset val="238"/>
      </rPr>
      <t xml:space="preserve">- za </t>
    </r>
    <r>
      <rPr>
        <b/>
        <sz val="10"/>
        <color indexed="10"/>
        <rFont val="Arial"/>
        <family val="2"/>
        <charset val="238"/>
      </rPr>
      <t>Halo i Halo2</t>
    </r>
    <r>
      <rPr>
        <sz val="10"/>
        <color indexed="10"/>
        <rFont val="Arial"/>
        <family val="2"/>
        <charset val="238"/>
      </rPr>
      <t xml:space="preserve"> - Number of clients=2
- za </t>
    </r>
    <r>
      <rPr>
        <b/>
        <sz val="10"/>
        <color indexed="10"/>
        <rFont val="Arial"/>
        <family val="2"/>
        <charset val="238"/>
      </rPr>
      <t>Halo3</t>
    </r>
    <r>
      <rPr>
        <sz val="10"/>
        <color indexed="10"/>
        <rFont val="Arial"/>
        <family val="2"/>
        <charset val="238"/>
      </rPr>
      <t xml:space="preserve"> - Number of clients=3</t>
    </r>
  </si>
  <si>
    <t xml:space="preserve"> ht-t4-a</t>
  </si>
  <si>
    <t>1132/16284-d8d2-i1i05-a</t>
  </si>
  <si>
    <t>1424/24480-d8d2-i1i05-a</t>
  </si>
  <si>
    <t>832/8904-d8d2-i1i05-a</t>
  </si>
  <si>
    <t>1424/26784-d8d2-i1i05-b</t>
  </si>
  <si>
    <t>1088/9160-d8d2-i1i05-a</t>
  </si>
  <si>
    <t>1388/16540-d8d2-i1i05-a</t>
  </si>
  <si>
    <t>1680/24736-d8d2-i1i05-a</t>
  </si>
  <si>
    <t>1088/15688-d8d2-i1i05-a</t>
  </si>
  <si>
    <t>1388/23068-d8d2-i1i05-a</t>
  </si>
  <si>
    <t>1680/26784-d8d2-i1i05-b</t>
  </si>
  <si>
    <t>832/15240-d8d2-i1i05-a</t>
  </si>
  <si>
    <t>1132/22620-d8d2-i1i05-a</t>
  </si>
  <si>
    <t>1424/26784-d8d2-i1i05-a</t>
  </si>
  <si>
    <t>1088/15496-d8d2-i1i05-a</t>
  </si>
  <si>
    <t>1388/22876-d8d2-i1i05-a</t>
  </si>
  <si>
    <t>1680/26784-d8d2-i1i05-a</t>
  </si>
  <si>
    <t xml:space="preserve">768/5088-d8d2-i1i05-a </t>
  </si>
  <si>
    <t>768/12512-d8d2-i1i05-a</t>
  </si>
  <si>
    <t xml:space="preserve">768/12224-d8d2-i1i05-a   </t>
  </si>
  <si>
    <t>768/1216-d1d1-i0i0-a</t>
  </si>
  <si>
    <t>Napomene:</t>
  </si>
  <si>
    <t>Regularni profil od 10.09.2012, ims bandwidth 384k</t>
  </si>
  <si>
    <t>Regularni profil od 10.09.2012, SME Voice standalone profil - bandwidth 512k</t>
  </si>
  <si>
    <t xml:space="preserve">Stand-alone MAXtv
</t>
  </si>
  <si>
    <t>Regularni profil od 10.09.2012, 
BS Internet profil za 512k paket</t>
  </si>
  <si>
    <t>Regularni profil od 10.09.2012, 
BS Internet profil za 1M paket</t>
  </si>
  <si>
    <t>Regularni profil od 10.09.2012, 
standardni internet profil brzine 20M/768k</t>
  </si>
  <si>
    <t>Regularni profil od 10.09.2012, 
standardni internet profil brzine 4M/512k</t>
  </si>
  <si>
    <t>Regularni profil od 10.09.2012, 
standardni internet profil brzine 10M/640k</t>
  </si>
  <si>
    <r>
      <rPr>
        <b/>
        <sz val="10"/>
        <rFont val="Arial"/>
        <family val="2"/>
        <charset val="238"/>
      </rPr>
      <t>Skraćenice u imenu profila :</t>
    </r>
    <r>
      <rPr>
        <sz val="10"/>
        <rFont val="Arial"/>
        <family val="2"/>
        <charset val="238"/>
      </rPr>
      <t xml:space="preserve">
i=Internet 
t=televizija (IPTV)
v=voice (Voip)
n=nadzor modema (ACS)
bs=bitstream profil
opt=Optima telekom
h1=H1 telekom
volj=Voljatel
isk=Iskon
vip=Vipnet
met=Metronet
ami=Amis telekom
sof=SoftNet
ht=naš profil                                               </t>
    </r>
  </si>
  <si>
    <t>564/6636-P2-tg9-d9d2-i2i05-a</t>
  </si>
  <si>
    <t>832/8432-P2-tg9-d9d2-i2i05-a</t>
  </si>
  <si>
    <t>832/10938-P2-tg9-d9d2-i1i05-a</t>
  </si>
  <si>
    <t>1132/18318-P2-tg9-d9d2-i1i05-a</t>
  </si>
  <si>
    <t>1088/8688-P2-tg9-d9d2-i2i05-a</t>
  </si>
  <si>
    <t>1088/11194-P2-tg9-d9d2-i1i05-a</t>
  </si>
  <si>
    <t>1388/18574-P2-tg9-d9d2-i1i05-a</t>
  </si>
  <si>
    <t>1344/8944-P2-tg9-d9d2-i2i05-a</t>
  </si>
  <si>
    <t>1344/11450-P2-tg9-d9d2-i1i05-a</t>
  </si>
  <si>
    <t>832/9248-P2-tg9-d9d2-i2i05-a</t>
  </si>
  <si>
    <t>832/12938-P2-tg9-d9d2-i1i05-a</t>
  </si>
  <si>
    <t>1132/20318-P2-tg9-d9d2-i1i05-a</t>
  </si>
  <si>
    <t>1088/9504-P2-tg9-d9d2-i2i05-a</t>
  </si>
  <si>
    <t>1088/13194-P2-tg9-d9d2-i1i05-a</t>
  </si>
  <si>
    <t>1388/20574-P2-tg9-d9d2-i1i05-a</t>
  </si>
  <si>
    <t xml:space="preserve">896/5162-P1-tg6-d0d0-i0i0-a   </t>
  </si>
  <si>
    <t xml:space="preserve">1152/5418-P1-tg6-d0d0-i0i0-a   </t>
  </si>
  <si>
    <t>Regularni profil od 10.09.2012, 
BS Internet profil za 3M paket</t>
  </si>
  <si>
    <t>Regularni profil od 10.09.2012, iptv VLAN 3989, stand alone iptv</t>
  </si>
  <si>
    <t>Regularni profil od 10.09.2012, iptv VLAN 3989, stand alone iptv(HD)</t>
  </si>
  <si>
    <t>Regularni profil od 10.09.2012, BS Internet profil za 512k paket, ali uz dodani PVC za nadzor modema u VLAN-u 3991;</t>
  </si>
  <si>
    <t>Regularni profil od 10.09.2012, BS Internet profil za 1M paket, ali uz dodani PVC za nadzor modema u VLAN-u 3991;</t>
  </si>
  <si>
    <t>Regularni profil od 10.09.2012, BS Internet profil za 2M paket, ali uz dodani PVC za nadzor modema u VLAN-u 3991;</t>
  </si>
  <si>
    <t>Regularni profil od 10.09.2012, standardni internet profil brzine 4M/512k, ali uz dodani PVC za nadzor modema u VLAN-u 3991;</t>
  </si>
  <si>
    <t>Regularni profil od 10.09.2012, standardni internet profil brzine 10M/640k, ali uz dodani PVC za nadzor modema u VLAN-u 3991;</t>
  </si>
  <si>
    <t>Regularni profil od 10.09.2012, standardni internet profil brzine 20M/768k, ali uz dodani PVC za nadzor modema u VLAN-u 3991;</t>
  </si>
  <si>
    <t>Regularni profil od 10.09.2012, internet 512k/256k, voice VLAN 3998, voice bandwidth 256k, broj MAC adresa=5;</t>
  </si>
  <si>
    <t>Regularni profil od 10.09.2012, internet 512k/256k, voice VLAN 3998, voice bandwidth 512k, broj MAC adresa=8;</t>
  </si>
  <si>
    <t>Regularni profil od 10.09.2012, internet 1M/256k, voice VLAN 3998, voice bandwidth 256k, broj MAC adresa=5;</t>
  </si>
  <si>
    <t>Regularni profil od 10.09.2012, internet 1M/256k, voice VLAN 3998, voice bandwidth 512k, broj MAC adresa=8;</t>
  </si>
  <si>
    <t>Regularni profil od 10.09.2012, internet 2M/256k, voice VLAN 3998, voice bandwidth 256k, broj MAC adresa=5;</t>
  </si>
  <si>
    <t>Regularni profil od 10.09.2012, internet 2M/256k, voice VLAN 3998, voice bandwidth 512k, broj MAC adresa=8;</t>
  </si>
  <si>
    <t>Regularni profil od 10.09.2012, voice VLAN 3998, voice bandwidth 256k, broj MAC adresa=5;</t>
  </si>
  <si>
    <t>Regularni profil od 10.09.2012, voice VLAN 3998, voice bandwidth 512k, broj MAC adresa=8;</t>
  </si>
  <si>
    <t>Regularni profil od 10.09.2012, voice VLAN 3996, voice bandwidth 256k, broj MAC adresa=8, stand alone voice</t>
  </si>
  <si>
    <t>Regularni profil od 10.09.2012, voice VLAN 3996, voice bandwidth 512k, broj MAC adresa=8, stand alone voice</t>
  </si>
  <si>
    <t>Regularni profil od 10.09.2012, voice VLAN 3996, voice bandwidth 256k, broj MAC adresa=8;</t>
  </si>
  <si>
    <t>Regularni profil od 10.09.2012, voice VLAN 3996, voice bandwidth 512k, broj MAC adresa=8;</t>
  </si>
  <si>
    <t xml:space="preserve">ADSL2plusFAST-extended  </t>
  </si>
  <si>
    <r>
      <rPr>
        <b/>
        <sz val="10"/>
        <rFont val="Arial"/>
        <family val="2"/>
        <charset val="238"/>
      </rPr>
      <t>Skraćenice u imenu profila :</t>
    </r>
    <r>
      <rPr>
        <sz val="10"/>
        <rFont val="Arial"/>
        <family val="2"/>
        <charset val="238"/>
      </rPr>
      <t xml:space="preserve">
i=Internet 
t=televizija (IPTV)
v=voice (Voip)
n=nadzor modema (ACS)
bs=bitstream profil
opt=Optima telekom
h1=H1 telekom
volj=Voljatel
isk=Iskon
vip=Vipnet
met=Metronet
ami=Amis telekom
ht=naš profil                                               </t>
    </r>
  </si>
  <si>
    <t xml:space="preserve">NAPOMENA: 
-ciljana (target) SNR margina za internet profile je 6dB, za MAXTV 8dB, a za HD i za 2STBa smanjena je sa 10dB na 9dB. Ukoliko je izmjerena SNR margina manja, mogući su problemi u davanju usluge.
</t>
  </si>
  <si>
    <t>DSLAM profili 10.09.2012.</t>
  </si>
  <si>
    <t>Od 10.09.2012. kreću nova ukopčanja na produkciji sa novim "ht" i "bitstream" profilima. Izvršena je promjena u imenima i parametrima profila</t>
  </si>
  <si>
    <t>Nije u prodaji za sada</t>
  </si>
  <si>
    <t xml:space="preserve">INTERNET-512kb / 256kb  </t>
  </si>
  <si>
    <t>INTERNET-10Mb / 640kb+IPTV2STB</t>
  </si>
  <si>
    <t>INTERNET-512kb / 192kb</t>
  </si>
  <si>
    <t>INTERNET-512kb / 256kb</t>
  </si>
  <si>
    <t xml:space="preserve">Nije u prodaji za sada </t>
  </si>
  <si>
    <t>MAXTV HD profil sa najvećom Internet brzinom prije povećanja brzina (16Mbps), za lošije linije koje imaju greške na regularnom i MAXTVHD3c profilu</t>
  </si>
  <si>
    <t>MAXTV 2nd STB profil sa najvećom Internet brzinom prije povećanja brzina (16Mbps), za lošije linije koje imaju greške na regularnom i MAXTV2STB3c profilu</t>
  </si>
  <si>
    <t>Demo iptv profil kod ims migracije za demonstraciju MAXTV usluge</t>
  </si>
  <si>
    <t>INTERNET-4Mb / 512kb+IPTV2STB</t>
  </si>
  <si>
    <t>INTERNET- 512kb / 192kb</t>
  </si>
  <si>
    <t>IPTV+DTH (544kb / 128kb)</t>
  </si>
  <si>
    <t>DSLAM profili 14.09.2012.</t>
  </si>
  <si>
    <t>btvip4M-i</t>
  </si>
  <si>
    <t>DSLAM profili 21.09.2012.</t>
  </si>
  <si>
    <r>
      <t xml:space="preserve">Kreirani produkcijski BS VIPnet profili: </t>
    </r>
    <r>
      <rPr>
        <b/>
        <i/>
        <sz val="8"/>
        <rFont val="Arial"/>
        <family val="2"/>
        <charset val="238"/>
      </rPr>
      <t>vip-i1-t4-v256m2-a, vip-i4-t4-v256m2-a, vip-i10-t4-v256m2-a, vip-i1-t4-a, vip-i4-t4-a , vip-i10-t4-a,</t>
    </r>
    <r>
      <rPr>
        <i/>
        <sz val="8"/>
        <rFont val="Arial"/>
        <family val="2"/>
        <charset val="238"/>
      </rPr>
      <t xml:space="preserve">  odustalo se od regionalnog pristupa koristi se samo domenski  pristup (sve regije) </t>
    </r>
  </si>
  <si>
    <t>ht-i4-v128IMS-v512SME-a</t>
  </si>
  <si>
    <t>ht-i10-v128IMS-v512SME-a</t>
  </si>
  <si>
    <t>ht-i20-v128IMS-v512SME-a</t>
  </si>
  <si>
    <t xml:space="preserve">1276/5548-d1d1-i0i0-a  </t>
  </si>
  <si>
    <t>1432/12848-d4d2-i1i05-a</t>
  </si>
  <si>
    <t>1275/5546-P1-tg6-d0d0-i0i0-a</t>
  </si>
  <si>
    <t>1430/12848-P2-tg6-d4d2-i1i05-a</t>
  </si>
  <si>
    <t>1552/24352-P2-tg6-d4d2-i1i05-a</t>
  </si>
  <si>
    <t>ht-voip-128/128IMS-a</t>
  </si>
  <si>
    <t>ht-voip-512/512SME-b</t>
  </si>
  <si>
    <t>DSLAM profili 03.10.2012.</t>
  </si>
  <si>
    <r>
      <t xml:space="preserve">Kreirani testni Internet+IMS+SME profili¸sa novim brzinama: </t>
    </r>
    <r>
      <rPr>
        <b/>
        <i/>
        <sz val="8"/>
        <rFont val="Arial"/>
        <family val="2"/>
        <charset val="238"/>
      </rPr>
      <t>ht-i4-v128IMS-v512SME-a, ht-i10-v128IMS-v512SME-a, ht-i20-v128IMS-v512SME-a</t>
    </r>
  </si>
  <si>
    <t>DSLAM profili 09.10.2012.</t>
  </si>
  <si>
    <r>
      <t xml:space="preserve">Kreirani produkcijski BS VIPnet profil: </t>
    </r>
    <r>
      <rPr>
        <b/>
        <i/>
        <sz val="8"/>
        <rFont val="Arial"/>
        <family val="2"/>
        <charset val="238"/>
      </rPr>
      <t>vip-t4-a</t>
    </r>
  </si>
  <si>
    <r>
      <t xml:space="preserve">Kreirani produkcijski BS Optima profili: </t>
    </r>
    <r>
      <rPr>
        <b/>
        <i/>
        <sz val="8"/>
        <rFont val="Arial"/>
        <family val="2"/>
        <charset val="238"/>
      </rPr>
      <t xml:space="preserve">btpopt-t6M-j, btopt-d2M-t6M-j, btopt-d4M-t6M-j, b3popt-d10M-t4M-v256mac2-j, b3popt-d2M-t6M-v256mac2-j, b3popt-d4M-t6M-v256mac2-j, b3popt-d10M-t6M-v256mac2-j, b3popt-d2M-t6M-v512mac8-j, b3popt-d4M-t6M-v512mac8-j   </t>
    </r>
    <r>
      <rPr>
        <i/>
        <sz val="8"/>
        <rFont val="Arial"/>
        <family val="2"/>
        <charset val="238"/>
      </rPr>
      <t>- (HD iptv od 6M) + jedan S</t>
    </r>
  </si>
  <si>
    <t>DSLAM profili 10.10.2012.</t>
  </si>
  <si>
    <r>
      <t xml:space="preserve">BITSTREAM OPERATOR </t>
    </r>
    <r>
      <rPr>
        <i/>
        <sz val="8"/>
        <color indexed="10"/>
        <rFont val="Arial"/>
        <family val="2"/>
        <charset val="238"/>
      </rPr>
      <t>VOLJATEL</t>
    </r>
    <r>
      <rPr>
        <i/>
        <sz val="8"/>
        <rFont val="Arial"/>
        <family val="2"/>
        <charset val="238"/>
      </rPr>
      <t xml:space="preserve"> PROMIJENIO NAZIV U </t>
    </r>
    <r>
      <rPr>
        <b/>
        <i/>
        <sz val="8"/>
        <color indexed="10"/>
        <rFont val="Arial"/>
        <family val="2"/>
        <charset val="238"/>
      </rPr>
      <t>TERRAKOM</t>
    </r>
  </si>
  <si>
    <t>DSLAM profili 09.11.2012.</t>
  </si>
  <si>
    <r>
      <t xml:space="preserve">Kreirani produkcijski BS VIPnet profili: </t>
    </r>
    <r>
      <rPr>
        <b/>
        <i/>
        <sz val="8"/>
        <rFont val="Arial"/>
        <family val="2"/>
        <charset val="238"/>
      </rPr>
      <t>vip-t6-a, vip-i1-t6-a, vip-i4-t6-a, vip-i10-t6-a, vip-i1-t6-v256m2-a, vip-i4-t6-v256m2-a, vip-i10-t6-v256m2-a</t>
    </r>
  </si>
  <si>
    <t>btvip6M-i</t>
  </si>
  <si>
    <r>
      <t xml:space="preserve">Kreirani produkcijski Internet+IMS+SME profili¸sa novim brzinama: </t>
    </r>
    <r>
      <rPr>
        <b/>
        <i/>
        <sz val="8"/>
        <rFont val="Arial"/>
        <family val="2"/>
        <charset val="238"/>
      </rPr>
      <t>ht-i4-v128IMS-v512SME-a, ht-i10-v128IMS-v512SME-a</t>
    </r>
  </si>
  <si>
    <t>DSLAM profili 14.11.2012.</t>
  </si>
  <si>
    <t>Regularni profil od 14.11.2012</t>
  </si>
  <si>
    <t>DSLAM profili 23.11.2012.</t>
  </si>
  <si>
    <r>
      <t xml:space="preserve">Kreirani produkcijski Internet+IMS+SME profili¸sa novim brzinama: </t>
    </r>
    <r>
      <rPr>
        <b/>
        <i/>
        <sz val="8"/>
        <rFont val="Arial"/>
        <family val="2"/>
        <charset val="238"/>
      </rPr>
      <t>ht-i20-v128IMS-v512SME-a</t>
    </r>
  </si>
  <si>
    <t>Regularni profil od 23.11.2012</t>
  </si>
  <si>
    <t>1552/24352-d1d1-i0i0-a</t>
  </si>
  <si>
    <t>opt-i2-a</t>
  </si>
  <si>
    <t>opt-i4-a</t>
  </si>
  <si>
    <t>opt-int-635/4906-a</t>
  </si>
  <si>
    <t>opt-i10-a</t>
  </si>
  <si>
    <t>opt-int-790/12208-a</t>
  </si>
  <si>
    <t>opt-i20-a</t>
  </si>
  <si>
    <t>opt-i2-t4-b</t>
  </si>
  <si>
    <t>opt-i4-t4-b</t>
  </si>
  <si>
    <t>opt-i10-t4-b</t>
  </si>
  <si>
    <t>opt-i20-t4-b</t>
  </si>
  <si>
    <t>opt-int-912/23712-a</t>
  </si>
  <si>
    <t>opt-i2-t6HD-b</t>
  </si>
  <si>
    <t>opt-i4-t6HD-b</t>
  </si>
  <si>
    <t>opt-i10-t6HD-b</t>
  </si>
  <si>
    <t>standardni internet profil brzine 4M/512k</t>
  </si>
  <si>
    <t>standardni internet profil brzine 10M/640k</t>
  </si>
  <si>
    <t xml:space="preserve">Regularni profil od 10.09.2012, 
BS Internet profil za 2M paket </t>
  </si>
  <si>
    <t>DSLAM profili 26.11.2012.</t>
  </si>
  <si>
    <r>
      <t xml:space="preserve">Ne kreiraju se novi produkcijski BS Optima internet SA profili:  upisane samo promjene u tablici profila (vlan 270 ide </t>
    </r>
    <r>
      <rPr>
        <b/>
        <i/>
        <sz val="8"/>
        <rFont val="Arial"/>
        <family val="2"/>
        <charset val="238"/>
      </rPr>
      <t>3980</t>
    </r>
    <r>
      <rPr>
        <i/>
        <sz val="8"/>
        <rFont val="Arial"/>
        <family val="2"/>
        <charset val="238"/>
      </rPr>
      <t>),  za konfiguraciju poslane upute SMC-u</t>
    </r>
  </si>
  <si>
    <r>
      <t xml:space="preserve">Ne kreiraju se novi produkcijski BS Optima internet SA profili: radi se samo promjena CC-ova (vlan 250/4095 ide u </t>
    </r>
    <r>
      <rPr>
        <b/>
        <i/>
        <sz val="8"/>
        <rFont val="Arial"/>
        <family val="2"/>
        <charset val="238"/>
      </rPr>
      <t>3980</t>
    </r>
    <r>
      <rPr>
        <i/>
        <sz val="8"/>
        <rFont val="Arial"/>
        <family val="2"/>
        <charset val="238"/>
      </rPr>
      <t>), za konfiguraciju poslane upute SMC-u</t>
    </r>
  </si>
  <si>
    <t>Regularni profil od 26.11.2012, BS Optima Internet profil za 2M/256 paket, vlan 3980</t>
  </si>
  <si>
    <t>Regularni profil od 26.11.2012, BS Optima Internet profil za 10M/640k paket, vlan 3980</t>
  </si>
  <si>
    <t>Regularni profil od 26.11.2012, BS Optima Internet profil za 20M/768k paket, vlan 3980</t>
  </si>
  <si>
    <t>Regularni profil od 10.09.2012, BS Optima internet profil brzine 4M/256k, vlan 3980</t>
  </si>
  <si>
    <t>Line-p-4960k576k-d4d2-i1i05</t>
  </si>
  <si>
    <t>Line-p-FR-4960k576k-d9d4-i2i1</t>
  </si>
  <si>
    <t>Line-p-FR-4960k576k-d9d9-i2i2</t>
  </si>
  <si>
    <t>Line-p-FR-3584k576k-d4d4-i1i1</t>
  </si>
  <si>
    <t>imsMAXTRIPLELine-1p-8960k1088k-d9d2-i2i05</t>
  </si>
  <si>
    <t>fr-i4-t4-v2-8960k1088k-d9d4-i2i1-a</t>
  </si>
  <si>
    <t>imsMAXTRIPLELine-1p-FR-8960k1088k-d9d4-i2i1</t>
  </si>
  <si>
    <t>fr-i4-t4-v2-8960k1088k-d9d9-i2i2-a</t>
  </si>
  <si>
    <t>imsMAXTRIPLELine-1p-FR-8960k1088k-d9d9-i2i2</t>
  </si>
  <si>
    <t>imsMAXTRIPLELine-1p-FR-6272k768k-d9d2-i2i05</t>
  </si>
  <si>
    <t>Line-p-FR-3328k320k-d4d2-i1i05</t>
  </si>
  <si>
    <t>Line-p-FR-2016k256k-d4d2-i1i05-t8</t>
  </si>
  <si>
    <t>Line-p-FR-1024k192k-d9d4-i2i1-adsl2</t>
  </si>
  <si>
    <t>fr-i4-t4-8704k832k-d9d2-i2i05-a</t>
  </si>
  <si>
    <t>MAXTVLine-1p-8704k832k-d9d2-i2i05</t>
  </si>
  <si>
    <t>fr-i4-t4-8704k832k-d9d4-i2i1-a</t>
  </si>
  <si>
    <t>MAXTVLine-1p-FR-8704k832k-d9d4-i2i1</t>
  </si>
  <si>
    <t>fr-i4-t4-8096k832k-d9d2-i2i05-a</t>
  </si>
  <si>
    <t>MAXTVLine-1p-FR-8096k832k-d9d2-i2i05</t>
  </si>
  <si>
    <t>MAXTVLine-1p-FR-6016k768k-d9d9-i2i1-t10</t>
  </si>
  <si>
    <t>MAXTVLine-1p-FR-5024k512k-d9d4-i2i1-adsl2</t>
  </si>
  <si>
    <t>SAMAXTVLine-p-5088k768k-d9d2-i2i05</t>
  </si>
  <si>
    <t>SAMAXTVLine-p-FR-5088k768k-d9d4-i2i1</t>
  </si>
  <si>
    <t>SAMAXTVLine-p-FR-5024k768k-d9d2-i2i05</t>
  </si>
  <si>
    <t>SAMAXTVLine-p-FR-5024k768k-d9d9-i2i1-t10</t>
  </si>
  <si>
    <t>SAMAXTVLine-p-FR-5024k768k-d9d4-i2i1-adsl2</t>
  </si>
  <si>
    <t>DSLAM profili 27.11.2012.</t>
  </si>
  <si>
    <t>fr-i4-t4-v2-8960k1088k-d9d2-i2i05-a</t>
  </si>
  <si>
    <t>P1-tg6-d4d2</t>
  </si>
  <si>
    <t>P1-tg6-d8d8</t>
  </si>
  <si>
    <t>P1-tg6-d4d4</t>
  </si>
  <si>
    <t>i2i1</t>
  </si>
  <si>
    <t>P1-tg6-d8d4</t>
  </si>
  <si>
    <t>i1i1</t>
  </si>
  <si>
    <t>ADSL2plusINPd2u2</t>
  </si>
  <si>
    <t>P2-tg8-d8d4</t>
  </si>
  <si>
    <t>P2-tg8-d8d8</t>
  </si>
  <si>
    <t>P1-tg8-d4d2</t>
  </si>
  <si>
    <t>i2i1-adsl2</t>
  </si>
  <si>
    <t>P2-tg10-d8d8</t>
  </si>
  <si>
    <t>n-4960k576k-d4d2-i1i05</t>
  </si>
  <si>
    <t>n-FR-4960k576k-d8d4-i2i1</t>
  </si>
  <si>
    <t>n-FR-4960k576k-d8d8-i2i2</t>
  </si>
  <si>
    <t>n-FR-3584k576k-d4d4-i1i1</t>
  </si>
  <si>
    <t>n-8960k1088k-d8d2-i2i05</t>
  </si>
  <si>
    <t>n-FR-8960k1088k-d8d4-i2i1</t>
  </si>
  <si>
    <t>n-FR-8960k1088k-d8d8-i2i2</t>
  </si>
  <si>
    <t>n-FR-8064k832k-d8d2-i2i05</t>
  </si>
  <si>
    <t>n-FR-6272k768k-d8d2-i2i05</t>
  </si>
  <si>
    <t>n-FR-3328k320k-d4d2-i1i05</t>
  </si>
  <si>
    <t>n-FR-2016k256k-d4d2-i1i05</t>
  </si>
  <si>
    <t>n-FR-1024k192k-d8d4-i2i1</t>
  </si>
  <si>
    <t>ADSL2</t>
  </si>
  <si>
    <t>n-8704k832k-d8d2-i2i05</t>
  </si>
  <si>
    <t>n-FR-8704k832k-d8d4-i2i1</t>
  </si>
  <si>
    <t>n-FR-8096k832k-d8d2-i2i05</t>
  </si>
  <si>
    <t>n-FR-6016k768k-d8d8-i2i1</t>
  </si>
  <si>
    <t>n-FR-5024k512k-d8d4-i2i1</t>
  </si>
  <si>
    <t>n-5088k768k-d8d2-i2i05</t>
  </si>
  <si>
    <t>n-FR-5088k768k-d8d4-i2i1</t>
  </si>
  <si>
    <t>n-FR-5024k768k-d8d2-i2i05</t>
  </si>
  <si>
    <t>n-FR-5024k768k-d8d8-i2i1</t>
  </si>
  <si>
    <t>n-FR-5024k768k-d8d4-i2i1</t>
  </si>
  <si>
    <t>sof-i4-v256m2-a</t>
  </si>
  <si>
    <t>sof-i10-v256m2-a</t>
  </si>
  <si>
    <t>sof-i20-v256m2-a</t>
  </si>
  <si>
    <t>sof-i4-v512m8-a</t>
  </si>
  <si>
    <t>sof-i10-v512m8-a</t>
  </si>
  <si>
    <t>sof-i20-v512m8-a</t>
  </si>
  <si>
    <t>DSLAM profili 30.11.2012.</t>
  </si>
  <si>
    <r>
      <t xml:space="preserve">Kreirani produkcijski BS Softnet profili: </t>
    </r>
    <r>
      <rPr>
        <b/>
        <i/>
        <sz val="8"/>
        <rFont val="Arial"/>
        <family val="2"/>
        <charset val="238"/>
      </rPr>
      <t>sof-i4-v256m2-a, sof-i10-v256m2-a, sof-i20-v256m2-a, sof-i4-v512m8-a, sof-i10-v512m8-a i sof-i20-v512m8-a</t>
    </r>
  </si>
  <si>
    <t>Regularni profil od 03.12.2012., 
Internet 2M - VLAN 3980 od Optime</t>
  </si>
  <si>
    <t>Regularni profil od 03.12.2012., 
Internet 4M - VLAN 3980 od Optime</t>
  </si>
  <si>
    <t>Regularni profil od 03.12.2012., 
Internet 10M - VLAN 3980 od Optime</t>
  </si>
  <si>
    <t>Regularni profil od 03.12.2012.,  
Internet 20M - VLAN 3980 od Optime</t>
  </si>
  <si>
    <t>Regularni profil od od 03.12.2012., iptv VLAN 3989;
Internet VLAN 3980 od Optime</t>
  </si>
  <si>
    <t>Regularni profil od od 03.12.2012., iptv VLAN 3989;
internet VLAN 3980 od Optime</t>
  </si>
  <si>
    <t>Regularni profil od 03.12.2012., iptv VLAN 3989;
internet VLAN 3980 od Optime</t>
  </si>
  <si>
    <t>Regularni profil od 03.12.2012., iptv VLAN 3989;
Internet VLAN 3980 od Optime</t>
  </si>
  <si>
    <t>FR-3328k384k-d4d2-i1i05-a</t>
  </si>
  <si>
    <t>fr-i4-v2-3328k384k-d4d2-i1i05-a</t>
  </si>
  <si>
    <t>fr-i4-v2-1280k384k-d4d2-i1i05-a</t>
  </si>
  <si>
    <t>FR-1280k384k-d4d2-i1i05-a</t>
  </si>
  <si>
    <t>ims1MAXp-FR-3328k384k-d4d2-i1i05</t>
  </si>
  <si>
    <t>ims1MAXp-FR-1280k384k-d4d2-i1i05</t>
  </si>
  <si>
    <t>Line-p-FR-3328k384k-d4d2-i1i05</t>
  </si>
  <si>
    <t>Line-p-FR-1280k384k-d4d2-i1i05</t>
  </si>
  <si>
    <t>fr-i4-v2-3328k384k-d4d2-a</t>
  </si>
  <si>
    <t>fr-i4-v2-1280k384k-d4d2-a</t>
  </si>
  <si>
    <t>DSLAM profili 04.12.2012.</t>
  </si>
  <si>
    <t>Profil 6</t>
  </si>
  <si>
    <t>fr-i4-4704k640k-d4d2-i1i05-a</t>
  </si>
  <si>
    <t>fr-i4-4704k640k-d9d4-i2i1-a</t>
  </si>
  <si>
    <t>FR-4704k640k-P1-tg6-d4d2-i1i05-a</t>
  </si>
  <si>
    <t>FR-4704k640k-P1-tg6-d9d4-i2i1-a</t>
  </si>
  <si>
    <t>DSLAM profili 05.12.2012.</t>
  </si>
  <si>
    <t>fr-i4-4704k640k-d4d2-a</t>
  </si>
  <si>
    <t>fr-i4-4704k640k-d8d4-a</t>
  </si>
  <si>
    <t>fr-i4-4704k640k-d8d4-i2i1-a</t>
  </si>
  <si>
    <t>FR-4704k640k-d4d2-i1i05-a</t>
  </si>
  <si>
    <t>FR-4704k640k-d8d4-i2i1-a</t>
  </si>
  <si>
    <r>
      <t xml:space="preserve">Upisani  od ranije kreirani produkcijski  APPV2 profili i u APPV2 lanac profila : </t>
    </r>
    <r>
      <rPr>
        <b/>
        <i/>
        <sz val="8"/>
        <rFont val="Arial"/>
        <family val="2"/>
        <charset val="238"/>
      </rPr>
      <t>ims1MAXp-FR-3328k384k-d4d2-i1i05i, ims1MAXp-FR-1280k384k-d4d2-i1i05</t>
    </r>
  </si>
  <si>
    <r>
      <t xml:space="preserve">Kreirani novi produkcijski APPV2 profili:  </t>
    </r>
    <r>
      <rPr>
        <b/>
        <i/>
        <sz val="8"/>
        <rFont val="Arial"/>
        <family val="2"/>
        <charset val="238"/>
      </rPr>
      <t>fr-i4-v2-3328k384k-d4d2-a, fr-i4-v2-1280k384k-d4d2-a</t>
    </r>
  </si>
  <si>
    <r>
      <t xml:space="preserve">Kreirani novi produkcijski APPV2 profili:  </t>
    </r>
    <r>
      <rPr>
        <b/>
        <i/>
        <sz val="8"/>
        <rFont val="Arial"/>
        <family val="2"/>
        <charset val="238"/>
      </rPr>
      <t>fr-i4-v2-3328k384k-d4d2-i1i05-a, fr-i4-v2-1280k384k-d4d2-i1i05-a</t>
    </r>
  </si>
  <si>
    <r>
      <t xml:space="preserve">Kreirani novi produkcijski APPV2 profili: </t>
    </r>
    <r>
      <rPr>
        <b/>
        <i/>
        <sz val="8"/>
        <rFont val="Arial"/>
        <family val="2"/>
        <charset val="238"/>
      </rPr>
      <t>fr-i4-4704k640k-d4d2-i1i05-a, fr-i4-4704k640k-d9d4-i2i1-a</t>
    </r>
  </si>
  <si>
    <r>
      <t xml:space="preserve">Kreirani novi produkcijski APPV2 profili: </t>
    </r>
    <r>
      <rPr>
        <b/>
        <i/>
        <sz val="8"/>
        <rFont val="Arial"/>
        <family val="2"/>
        <charset val="238"/>
      </rPr>
      <t>fr-i4-4704k640k-d4d2-a, fr-i4-4704k640k-d8d4-a</t>
    </r>
  </si>
  <si>
    <r>
      <t xml:space="preserve">Kreirani novi produkcijski APPV2 profili: </t>
    </r>
    <r>
      <rPr>
        <b/>
        <i/>
        <sz val="8"/>
        <rFont val="Arial"/>
        <family val="2"/>
        <charset val="238"/>
      </rPr>
      <t>fr-i4-4704k640k-d4d2-i1i05-a, fr-i4-4704k640k-d8d4-i2i1-a</t>
    </r>
  </si>
  <si>
    <t>MAXTV HD+SME (NetPhone)</t>
  </si>
  <si>
    <t>INTERNET-4Mb / 512kb + IPTV +IPCENTREX</t>
  </si>
  <si>
    <t>ht-t4-v512SME-a</t>
  </si>
  <si>
    <t>ht-t8STB2-v512SME-a</t>
  </si>
  <si>
    <t>ht-t10HD-v512SME-a</t>
  </si>
  <si>
    <t>ht-i4-t4-v512SME-a</t>
  </si>
  <si>
    <t>ht-i4-t10HD-v512SME-a</t>
  </si>
  <si>
    <t>ht-i4-t8STB2-v512SME-a</t>
  </si>
  <si>
    <t>1403/9418-P2-tg8-d9d2-i2i05-a</t>
  </si>
  <si>
    <t>1403/13426-P2-tg9-d9d2-i1i05-a</t>
  </si>
  <si>
    <t>1403/15754-P2-tg9-d9d2-i1i05-a</t>
  </si>
  <si>
    <t>845/5344-P2-tg8-d9d2-i2i05-a</t>
  </si>
  <si>
    <t>845/9372-P2-tg9-d9d2-i2i05-a</t>
  </si>
  <si>
    <t>845/11932-P2-tg9-d9d2-i1i05-a</t>
  </si>
  <si>
    <t xml:space="preserve">1400/9416-d8d2-i1i05-a </t>
  </si>
  <si>
    <t xml:space="preserve">1400/15752-d8d2-i1i05-a </t>
  </si>
  <si>
    <t xml:space="preserve">1400/13424-d8d2-i1i05-a  </t>
  </si>
  <si>
    <t>DSLAM profili 11.12.2012.</t>
  </si>
  <si>
    <r>
      <t xml:space="preserve">Kreirani tu TTC-u novi testni profili za MAXTV+NPP: </t>
    </r>
    <r>
      <rPr>
        <b/>
        <i/>
        <sz val="8"/>
        <rFont val="Arial"/>
        <family val="2"/>
        <charset val="238"/>
      </rPr>
      <t>ht-t4-v512SME-a, ht-t10HD-v512SME-a, ht-t8STB2-v512SME-a, ht-i4-t4-v512SME-a, ht-i4-t10HD-v512SME-a, ht-i4-t8STB2-v512SME-a</t>
    </r>
  </si>
  <si>
    <t xml:space="preserve">844/5344-d8d2-i1i05-a </t>
  </si>
  <si>
    <t xml:space="preserve">844/11932-d8d2-i1i05-a </t>
  </si>
  <si>
    <t xml:space="preserve">844/9372-d8d2-i1i05-a </t>
  </si>
  <si>
    <t>ht-i1-a</t>
  </si>
  <si>
    <t>ht-i1-t4-a</t>
  </si>
  <si>
    <t>INTERNET-1Mb / 256kb</t>
  </si>
  <si>
    <t>ht-i1-t10HD-a</t>
  </si>
  <si>
    <t>ht-i1-t8STB2-v256IMS-a</t>
  </si>
  <si>
    <t xml:space="preserve">ht-i1-t8STB2-a
</t>
  </si>
  <si>
    <t>ht-i1-v256IMS-a</t>
  </si>
  <si>
    <t>Regularni profil od ???</t>
  </si>
  <si>
    <t>ht-i1-t4-v256IMS-a</t>
  </si>
  <si>
    <t>ht-i1-t10HD-v256IMS-a</t>
  </si>
  <si>
    <t>ht-i1-v384IMS-a</t>
  </si>
  <si>
    <t>ht-i1-t4-v384IMS-a</t>
  </si>
  <si>
    <t>ht-i1-t10HD-v384IMS-a</t>
  </si>
  <si>
    <t>576/5216-P2-tg8-d9d2-i2i05-a</t>
  </si>
  <si>
    <t>576/11552-P2-tg9-d9d2-i1i05-a</t>
  </si>
  <si>
    <t>384/1472-P1-tg6-d0d0-i0i0-a</t>
  </si>
  <si>
    <t>832/5472-P2-tg8-d9d2-i2i05-a</t>
  </si>
  <si>
    <t>832/11808-P2-tg9-d9d2-i1i05-a</t>
  </si>
  <si>
    <t>704/1600-P1-tg6-d0d0-i0i0-a</t>
  </si>
  <si>
    <t>960/5600-P2-tg8-d9d2-i2i05-a</t>
  </si>
  <si>
    <t>960/11936-P2-tg9-d9d2-i1i05-a</t>
  </si>
  <si>
    <t>832/1728-P1-tg6-d0d0-i0i0-a</t>
  </si>
  <si>
    <t>INTERNET-1Mb / 512kb</t>
  </si>
  <si>
    <t xml:space="preserve">ht-i1-t4-a </t>
  </si>
  <si>
    <t>INTERNET-1Mb / 512kb+IPTVHDTV</t>
  </si>
  <si>
    <t>ht-i1-t8STB2-a</t>
  </si>
  <si>
    <t>INTERNET-1Mb / 512kb+IMSVoIP</t>
  </si>
  <si>
    <t>ht-i1-t8STB2-v384IMS-a</t>
  </si>
  <si>
    <t>ht-i1-v512SME-a</t>
  </si>
  <si>
    <t xml:space="preserve"> 
ht-i1-t8STB2-v384IMS-a</t>
  </si>
  <si>
    <t xml:space="preserve">fr-i4-t4-v2-9162k1088k-d0d0-i0i0-a     </t>
  </si>
  <si>
    <t>htb-i10-a</t>
  </si>
  <si>
    <t>htb-i20-a</t>
  </si>
  <si>
    <t>htb-i10-t4-a</t>
  </si>
  <si>
    <t>htb-i20-t4-a</t>
  </si>
  <si>
    <t>htb-i10-t8STB2-a</t>
  </si>
  <si>
    <t>htb-i20-t8STB2-a</t>
  </si>
  <si>
    <t>htb-i10-v256IMS-a</t>
  </si>
  <si>
    <t>htb-i20-v256IMS-a</t>
  </si>
  <si>
    <t>htb-i10-v512SME-a</t>
  </si>
  <si>
    <t>htb-i20-v512SME-a</t>
  </si>
  <si>
    <t>htb-i10-v128IMS-v512SME-a</t>
  </si>
  <si>
    <t>htb-i20-v128IMS-v512SME-a</t>
  </si>
  <si>
    <t>htb-i10-t4-v256IMS-a</t>
  </si>
  <si>
    <t>htb-i20-t4-v256IMS-a</t>
  </si>
  <si>
    <t>htb-i10-t8STB2-v256IMS-a</t>
  </si>
  <si>
    <t>htb-i20-t8STB2-v256IMS-a</t>
  </si>
  <si>
    <t>htb-i10-t10HD-a</t>
  </si>
  <si>
    <t>htb-i20-t10HD-a</t>
  </si>
  <si>
    <t>htb-i10-t10HD-v256IMS-a</t>
  </si>
  <si>
    <t>htb-i20-t10HD-v256IMS-a</t>
  </si>
  <si>
    <t>htb-i10-v384IMS-a</t>
  </si>
  <si>
    <t>htb-i20-v384IMS-a</t>
  </si>
  <si>
    <t>htb-i10-t4-v384IMS-a</t>
  </si>
  <si>
    <t>htb-i20-t4-v384IMS-a</t>
  </si>
  <si>
    <t>htb-i10-t8STB2-v384IMS-a</t>
  </si>
  <si>
    <t>htb-i20-t8STB2-v384IMS-a</t>
  </si>
  <si>
    <t>htb-i10-t10HD-v384IMS-a</t>
  </si>
  <si>
    <t>htb-i20-t10HD-v384IMS-a</t>
  </si>
  <si>
    <t>htb-int-1184/12208-a</t>
  </si>
  <si>
    <t>htb-int-1184/23712-a</t>
  </si>
  <si>
    <t xml:space="preserve">
htb-i10-t8STB2-v384IMS-a</t>
  </si>
  <si>
    <t xml:space="preserve">htb-i10-t4-a </t>
  </si>
  <si>
    <t xml:space="preserve">htb-i10-v256IMS-a </t>
  </si>
  <si>
    <t xml:space="preserve">htb-i20-v256IMS-a </t>
  </si>
  <si>
    <t xml:space="preserve">htb-i10-t10HD-a </t>
  </si>
  <si>
    <t xml:space="preserve">htb-i20-t10HD-a </t>
  </si>
  <si>
    <t>Regularni profil od ?</t>
  </si>
  <si>
    <t>Internet
(Business)</t>
  </si>
  <si>
    <t xml:space="preserve">Internet
(Business)
</t>
  </si>
  <si>
    <t>384/1472-d1d1-i0i0-a</t>
  </si>
  <si>
    <t>576/5216-d8d2-i1i05-a</t>
  </si>
  <si>
    <t>576/11552-d8d2-i1i05-a</t>
  </si>
  <si>
    <t>576/9224-d8d2-i1i05-a</t>
  </si>
  <si>
    <t xml:space="preserve">576/1472-d1d1-i0i0-a  </t>
  </si>
  <si>
    <t xml:space="preserve">832/5472-d8d2-i1i05-a  </t>
  </si>
  <si>
    <t xml:space="preserve">832/11808-d8d2-i1i05-a </t>
  </si>
  <si>
    <t xml:space="preserve">832/9480-d8d2-i1i05-a </t>
  </si>
  <si>
    <t>704/1600-d1d1-i0i0-a</t>
  </si>
  <si>
    <t xml:space="preserve">960/5600-d8d2-i1i05-a </t>
  </si>
  <si>
    <t xml:space="preserve">960/11936-d8d2-i1i05-a </t>
  </si>
  <si>
    <t xml:space="preserve">960/9608-d8d2-i1i05-a  </t>
  </si>
  <si>
    <t>832/1728-d1d1-i0i0-a</t>
  </si>
  <si>
    <t>1152/13194-P2-tg9-d9d2-i1i05-a</t>
  </si>
  <si>
    <t>896/12938-P2-tg9-d9d2-i1i05-a</t>
  </si>
  <si>
    <t>564/8836-P2-tg9-d9d2-i2i05-a</t>
  </si>
  <si>
    <t>Kreirani produkcijski BS VIPnet profili: vip-t8-a, vip-i1-t8-a, vip-i4-t8-a, vip-i10-t8-a, vip-i1-t8-v256m2-a, vip-i4-t8-v256m2-a, vip-i10-t8-v256m2-a</t>
  </si>
  <si>
    <t>DSLAM profili 08.01.2013</t>
  </si>
  <si>
    <t>1216/12286-P2-tg6-d4d2-i1i05-a</t>
  </si>
  <si>
    <t>1216/23712-P2-tg6-d4d2-i1i05-a</t>
  </si>
  <si>
    <t>1472/16286-P2-tg8-d9d2-i1i05-a</t>
  </si>
  <si>
    <t>1472/24480-P2-tg8-d9d2-i1i05-a</t>
  </si>
  <si>
    <t>1472/20294-P2-tg9-d9d2-i1i05-a</t>
  </si>
  <si>
    <t>1472/24500-P2-tg9-d9d2-i1i05-a</t>
  </si>
  <si>
    <t>1472/12542-P2-tg6-d4d2-i1i05-a</t>
  </si>
  <si>
    <t>1472/23968-P2-tg6-d4d2-i1i05-a</t>
  </si>
  <si>
    <t>1728/12798-P2-tg6-d4d2-i1i05-a</t>
  </si>
  <si>
    <t>1728/23968-P2-tg6-d4d2-i1i05-a</t>
  </si>
  <si>
    <t>1856/12848-P2-tg6-d4d2-i1i05-a</t>
  </si>
  <si>
    <t>1856/24352-P2-tg6-d4d2-i1i05-a</t>
  </si>
  <si>
    <t>1728/16542-P2-tg8-d9d2-i1i05-a</t>
  </si>
  <si>
    <t>1728/24736-P2-tg8-d9d2-i1i05-a</t>
  </si>
  <si>
    <t>1728/20550-P2-tg9-d9d2-i1i05-a</t>
  </si>
  <si>
    <t>1728/24756-P2-tg9-d9d2-i1i05-a</t>
  </si>
  <si>
    <t>1472/22622-P2-tg9-d9d2-i1i05-a</t>
  </si>
  <si>
    <t>1472/27008-P2-tg9-d9d2-i1i05-a</t>
  </si>
  <si>
    <t>1728/22878-P2-tg9-d9d2-i1i05-a</t>
  </si>
  <si>
    <t>1728/27264-P2-tg9-d9d2-i1i05-a</t>
  </si>
  <si>
    <t>1600/12670-P2-tg6-d4d2-i1i05-a</t>
  </si>
  <si>
    <t>1856/16670-P2-tg8-d9d2-i1i05-a</t>
  </si>
  <si>
    <t>1856/20678-P2-tg9-d9d2-i1i05-a</t>
  </si>
  <si>
    <t>1856/24884-P2-tg9-d9d2-i1i05-a</t>
  </si>
  <si>
    <t>1856/23006-P2-tg9-d9d2-i1i05-a</t>
  </si>
  <si>
    <t>1600/23968-P2-tg6-d4d2-i1i05-a</t>
  </si>
  <si>
    <t>1856/24736-P2-tg8-d9d2-i1i05-a</t>
  </si>
  <si>
    <t>1856/27264-P2-tg9-d9d2-i1i05-a</t>
  </si>
  <si>
    <t>576/9224-P2-tg9-d9d2-i2i05-a</t>
  </si>
  <si>
    <t>832/9480-P2-tg9-d9d2-i2i05-a</t>
  </si>
  <si>
    <t>960/9608-P2-tg9-d9d2-i2i05-a</t>
  </si>
  <si>
    <t>DSLAM profili 11.01.2013.</t>
  </si>
  <si>
    <t xml:space="preserve">htb-i10-v512SME-a </t>
  </si>
  <si>
    <t xml:space="preserve">htb-i20-v512SME-a </t>
  </si>
  <si>
    <t>data_CIR1024_PIR1088</t>
  </si>
  <si>
    <r>
      <t xml:space="preserve">Kreirani u TTC-u novi testni business profili sa povećanim Upstream-om od 1Mb: </t>
    </r>
    <r>
      <rPr>
        <b/>
        <i/>
        <sz val="8"/>
        <rFont val="Arial"/>
        <family val="2"/>
        <charset val="238"/>
      </rPr>
      <t>htb-i10-a, htb-i20-a, htb-i10-t4-a, htb-i20-t4-a, htb-i10-t8STB2-a, htb-i20-t8STB2-a, htb-i10-v256IMS-a, htb-i20-v256IMS-a, htb-i10-v512SME-a, htb-i20-v512SME-a, htb-i10-v128IMS-v512SME-a, htb-i20-v128IMS-v512SME-a, htb-i10-t4-v256IMS-a, htb-i20-t4-v256IMS-a, htb-i10-t8STB2-v256IMS-a, htb-i20-t8STB2-v256IMS-a, htb-i10-t10HD-a, htb-i20-t10HD-a, htb-i10-t10HD-v256IMS-a, htb-i20-t10HD-v256IMS-a, htb-i10-v384IMS-a, htb-i20-v384IMS-a, htb-i10-t4-v384IMS-a, htb-i20-t4-v384IMS-a, htb-i10-t8STB2-v384IMS-a, htb-i20-t8STB2-v384IMS-a, htb-i10-t10HD-v384IMS-a, htb-i20-t10HD-v384IMS-a</t>
    </r>
  </si>
  <si>
    <r>
      <t xml:space="preserve">Kreirani u TTC-u novi testni business profili sa povećanim Upstream-om od 1Mb: </t>
    </r>
    <r>
      <rPr>
        <b/>
        <i/>
        <sz val="8"/>
        <rFont val="Arial"/>
        <family val="2"/>
        <charset val="238"/>
      </rPr>
      <t>htb-i10-a, htb-i20-a, htb-i10-t4-a, htb-i20-t4-a, htb-i10-t8STB2-a, htb-i20-t8STB2-a, htb-i10-v256IMS-a, htb-i20-v256IMS-a, htb-i10-v512SME-a, htb-i20-v512SME-a, htb-i10-v128IMS-v512SME-a, htb-i20-v128IMS-v512SME-a, htb-i10-t4-v256IMS-a, htb-i20-t4-v256IMS-a, htb-i10-t8STB2-v256IMS-a, htb-i20-t8STB2-v256IMS-a, htb-i10-t10HD-a, htb-i20-t10HD-a, htb-i10-t10HD-v256IMS-a, htb-i20-t10HD-v256IMS-a,</t>
    </r>
  </si>
  <si>
    <t>Parametri za konfiguraciju Servisnog porta (Cross Connection)</t>
  </si>
  <si>
    <t>Servisni ATM PVC (VPI / VCI)</t>
  </si>
  <si>
    <t>Traffic descriptor downstream</t>
  </si>
  <si>
    <t>Traffic descriptor  upstream</t>
  </si>
  <si>
    <t>Service VLAN Id</t>
  </si>
  <si>
    <t>Port VLAN ID</t>
  </si>
  <si>
    <t>Time to live</t>
  </si>
  <si>
    <t>Number of Clients</t>
  </si>
  <si>
    <t>Client identifier</t>
  </si>
  <si>
    <t>Number of streams</t>
  </si>
  <si>
    <t>0/50 (voice)</t>
  </si>
  <si>
    <t>MAXphone</t>
  </si>
  <si>
    <t>default 4095</t>
  </si>
  <si>
    <t>default</t>
  </si>
  <si>
    <t>0/35 (ACS)</t>
  </si>
  <si>
    <t>nadzor_0_35_50</t>
  </si>
  <si>
    <t>0/33 (data)</t>
  </si>
  <si>
    <t>MAXADSL_down</t>
  </si>
  <si>
    <t>MAXADSL_up</t>
  </si>
  <si>
    <t>250/4095</t>
  </si>
  <si>
    <t>0/40 (IPTV)</t>
  </si>
  <si>
    <t>MAXTV1</t>
  </si>
  <si>
    <t>2/3</t>
  </si>
  <si>
    <t>MAXTV2</t>
  </si>
  <si>
    <t>MAXTV3</t>
  </si>
  <si>
    <t xml:space="preserve">896/5160-d1d1-i0i0-a  </t>
  </si>
  <si>
    <t xml:space="preserve">
P1_tg6
</t>
  </si>
  <si>
    <t>0/51 (voice)</t>
  </si>
  <si>
    <t>Regularni profili od 10.09.2012, 
Koriste se isti profili kao i za IPTV Stand-alone</t>
  </si>
  <si>
    <t>3</t>
  </si>
  <si>
    <t>još nije definirano</t>
  </si>
  <si>
    <t>ami-i512-v256m8-n256-a</t>
  </si>
  <si>
    <t>ami-i1-v256m8-n256-a</t>
  </si>
  <si>
    <t xml:space="preserve">data_CIR960_PIR1024 </t>
  </si>
  <si>
    <t>DSLAM profili 06.02.2013.</t>
  </si>
  <si>
    <r>
      <t xml:space="preserve">Kreirani produkcijski BS Amis profili: </t>
    </r>
    <r>
      <rPr>
        <b/>
        <i/>
        <sz val="8"/>
        <rFont val="Arial"/>
        <family val="2"/>
        <charset val="238"/>
      </rPr>
      <t>ami-i512-v256m8-n256-a, ami-i1-v256m8-n256-a</t>
    </r>
  </si>
  <si>
    <t>opt-i512-a</t>
  </si>
  <si>
    <t>opt-i1-a</t>
  </si>
  <si>
    <t>opt-i3-a</t>
  </si>
  <si>
    <t>opt-int-320/608-a</t>
  </si>
  <si>
    <t>opt-int-320/1216-a</t>
  </si>
  <si>
    <t>opt-int-320/3616-a</t>
  </si>
  <si>
    <t>Regularni profil od 22.02.2013, 
Internet 512k - VLAN 3980 od Optime</t>
  </si>
  <si>
    <t>Regularni profil od 22.02.2013, 
Internet 1M - VLAN 3980 od Optime</t>
  </si>
  <si>
    <t>DSLAM profili 22.02.2013.</t>
  </si>
  <si>
    <t>Regularni profil od 22.02.2013,
BS Optima internet profil brzine 512k/256k, vlan 3980</t>
  </si>
  <si>
    <t>Regularni profil od 22.02.2013,
BS Optima internet profil brzine 1M/256k, vlan 3980</t>
  </si>
  <si>
    <t>Regularni profil od 03.12.2012, 
BS Optima internet profil brzine 2M/256k, vlan 3980</t>
  </si>
  <si>
    <t>Regularni profil od 22.02.2013,
BS Optima internet profil brzine 3M/256k, vlan 3980</t>
  </si>
  <si>
    <t>Regularni profil od 03.12.2012, BS Optima internet profil brzine 4M/512k, vlan 3980</t>
  </si>
  <si>
    <t>Regularni profil od 03.12.2012, 
BS Optima internet profil brzine 10M/640k, vlan 3980</t>
  </si>
  <si>
    <t>Regularni profil od 03.12.2012, 
BS Optima internet profil brzine 20M/768k, vlan 3980</t>
  </si>
  <si>
    <t>Regularni profil od 22.02.2013, BS Optima Internet profil za 512k/256 paket, vlan 3980</t>
  </si>
  <si>
    <r>
      <t xml:space="preserve">Ne kreiraju se novi produkcijski BS Optima internet SA profili:  upisane su samo promjene u tablici profila (vlan 270 ide </t>
    </r>
    <r>
      <rPr>
        <b/>
        <i/>
        <sz val="8"/>
        <rFont val="Arial"/>
        <family val="2"/>
        <charset val="238"/>
      </rPr>
      <t>3980</t>
    </r>
    <r>
      <rPr>
        <i/>
        <sz val="8"/>
        <rFont val="Arial"/>
        <family val="2"/>
        <charset val="238"/>
      </rPr>
      <t>),  za konfiguraciju poslane upute SMC-u</t>
    </r>
  </si>
  <si>
    <r>
      <t xml:space="preserve">Kreirani novi produkcijski BS Optima profili sa njihovim Internet PVC-om (vl 3980): </t>
    </r>
    <r>
      <rPr>
        <b/>
        <i/>
        <sz val="8"/>
        <rFont val="Arial"/>
        <family val="2"/>
        <charset val="238"/>
      </rPr>
      <t>opt-i512-a, opt-i1-a, opt-i3-a</t>
    </r>
    <r>
      <rPr>
        <i/>
        <sz val="8"/>
        <rFont val="Arial"/>
        <family val="2"/>
        <charset val="238"/>
      </rPr>
      <t xml:space="preserve">
</t>
    </r>
  </si>
  <si>
    <t>Regularni profil od 04.03.2013, internet upstream od 1Mb</t>
  </si>
  <si>
    <t>DSLAM profili 25.02.2013.</t>
  </si>
  <si>
    <r>
      <t xml:space="preserve">Kreirani su novi produkcijski business profili sa povećanim Upstream-om od 1Mb: </t>
    </r>
    <r>
      <rPr>
        <b/>
        <i/>
        <sz val="8"/>
        <rFont val="Arial"/>
        <family val="2"/>
        <charset val="238"/>
      </rPr>
      <t>htb-i10-a, htb-i20-a, htb-i10-t4-a, htb-i20-t4-a, htb-i10-t8STB2-a, htb-i20-t8STB2-a, htb-i10-v256IMS-a, htb-i20-v256IMS-a, htb-i10-v512SME-a, htb-i20-v512SME-a, htb-i10-v128IMS-v512SME-a, htb-i20-v128IMS-v512SME-a, htb-i10-t4-v256IMS-a, htb-i20-t4-v256IMS-a, htb-i10-t8STB2-v256IMS-a, htb-i20-t8STB2-v256IMS-a, htb-i10-t10HD-a, htb-i20-t10HD-a, htb-i10-t10HD-v256IMS-a, htb-i20-t10HD-v256IMS-a, htb-i10-v384IMS-a, htb-i20-v384IMS-a, htb-i10-t4-v384IMS-a, htb-i20-t4-v384IMS-a, htb-i10-t8STB2-v384IMS-a, htb-i20-t8STB2-v384IMS-a, htb-i10-t10HD-v384IMS-a, htb-i20-t10HD-v384IMS-a</t>
    </r>
  </si>
  <si>
    <t>1216/12284-d4d2-i1i05-a</t>
  </si>
  <si>
    <t>1216/23712-d1d1-i0i0-a</t>
  </si>
  <si>
    <t>1472/16284-d8d2-i1i05-a</t>
  </si>
  <si>
    <t xml:space="preserve">1472/12540-d4d2-i1i05-a  </t>
  </si>
  <si>
    <t xml:space="preserve">1728/12796-d4d2-i1i05-a  </t>
  </si>
  <si>
    <t>1728/16540-d8d2-i1i05-a</t>
  </si>
  <si>
    <t>Regularni profil od 04.03.2013,
 internet upstream od 1Mb</t>
  </si>
  <si>
    <t>1472/24480-d8d2-i1i05-a</t>
  </si>
  <si>
    <t>1472/22812-d8d2-i1i05-a</t>
  </si>
  <si>
    <t>1472/23968-d1d1-i0i0-a</t>
  </si>
  <si>
    <t xml:space="preserve">1728/23968-d1d1-i0i0-a </t>
  </si>
  <si>
    <t>1728/23068-d8d2-i1i05-a</t>
  </si>
  <si>
    <t>1472/22620-d8d2-i1i05-a</t>
  </si>
  <si>
    <t>1472/26784-d8d2-i1i05-a</t>
  </si>
  <si>
    <r>
      <t>Kreirani su novi produkcijski business profili sa povećanim Upstream-om od 1Mb:</t>
    </r>
    <r>
      <rPr>
        <i/>
        <sz val="8"/>
        <color rgb="FF008000"/>
        <rFont val="Arial"/>
        <family val="2"/>
        <charset val="238"/>
      </rPr>
      <t xml:space="preserve"> </t>
    </r>
    <r>
      <rPr>
        <b/>
        <i/>
        <sz val="8"/>
        <rFont val="Arial"/>
        <family val="2"/>
        <charset val="238"/>
      </rPr>
      <t>htb-i10-a, htb-i20-a, htb-i10-t4-a, htb-i20-t4-a, htb-i10-t8STB2-a, htb-i10-v256IMS-a, htb-i20-v256IMS-a, htb-i10-v512SME-a, htb-i20-v512SME-a, htb-i10-t4-v256IMS-a, htb-i10-t8STB2-v256IMS-a, htb-i10-t10HD-a, htb-i20-t10HD-a</t>
    </r>
    <r>
      <rPr>
        <i/>
        <sz val="8"/>
        <rFont val="Arial"/>
        <family val="2"/>
        <charset val="238"/>
      </rPr>
      <t>(za sada je kreirano samo 13 profila za business korisnike)</t>
    </r>
  </si>
  <si>
    <t>isk-i1-v256m5-b</t>
  </si>
  <si>
    <t>isk-i2-v256m5-a</t>
  </si>
  <si>
    <t>isk-i4-v256m5-b</t>
  </si>
  <si>
    <t>isk-i10-v256m5-b</t>
  </si>
  <si>
    <t>isk-i20-v256m5-b</t>
  </si>
  <si>
    <t>isk-i4-v512m8-b</t>
  </si>
  <si>
    <t>isk-i10-v512m8-b</t>
  </si>
  <si>
    <t>isk-i20-v512m8-b</t>
  </si>
  <si>
    <t>isk-i1-t4-v256m5-b</t>
  </si>
  <si>
    <t>isk-i2-t4-v256m5-b</t>
  </si>
  <si>
    <t>isk-i3-t4-v256m5-b</t>
  </si>
  <si>
    <t>isk-i4-t4-v256m5-b</t>
  </si>
  <si>
    <t>isk-int-320/2400-a</t>
  </si>
  <si>
    <t>isk-int-320/1216-a</t>
  </si>
  <si>
    <t>isk-int-635/4906-a</t>
  </si>
  <si>
    <t>isk-int-790/12208-a</t>
  </si>
  <si>
    <t>isk-int-912/23712-a</t>
  </si>
  <si>
    <t>isk-int-320/3616-a</t>
  </si>
  <si>
    <r>
      <t xml:space="preserve">Ne kreiraju se novi produkcijski BS Iskon internet SA profili:  upisane su samo promjene u tablici profila (vlan 270 ide </t>
    </r>
    <r>
      <rPr>
        <b/>
        <i/>
        <sz val="8"/>
        <rFont val="Arial"/>
        <family val="2"/>
        <charset val="238"/>
      </rPr>
      <t>3979</t>
    </r>
    <r>
      <rPr>
        <i/>
        <sz val="8"/>
        <rFont val="Arial"/>
        <family val="2"/>
        <charset val="238"/>
      </rPr>
      <t xml:space="preserve">),  za konfiguraciju koristiti iste upute koje su već poslane SMC-u </t>
    </r>
  </si>
  <si>
    <r>
      <t xml:space="preserve">Ne kreiraju se novi produkcijski BS Iskon internet SA profili: radi se samo promjena CC-ova (vlan 250/4095 ide u </t>
    </r>
    <r>
      <rPr>
        <b/>
        <i/>
        <sz val="8"/>
        <rFont val="Arial"/>
        <family val="2"/>
        <charset val="238"/>
      </rPr>
      <t>3979</t>
    </r>
    <r>
      <rPr>
        <i/>
        <sz val="8"/>
        <rFont val="Arial"/>
        <family val="2"/>
        <charset val="238"/>
      </rPr>
      <t xml:space="preserve">), za konfiguraciju koristiti iste upute koje su već poslane SMC-u </t>
    </r>
  </si>
  <si>
    <r>
      <t>Kreirani novi produkcijski BS Iskon profili sa njihovim Internet PVC-om (vl 3979):</t>
    </r>
    <r>
      <rPr>
        <b/>
        <i/>
        <sz val="8"/>
        <rFont val="Arial"/>
        <family val="2"/>
        <charset val="238"/>
      </rPr>
      <t>isk-i1-v256m5-b, isk-i2-v256m5-a, isk-i4-v256m5-b, isk-i10-v256m5-b, isk-i20-v256m5-b, isk-i4-v512m8-b, isk-i10-v512m8-b, isk-i20-v512m8-b, isk-i1-t4-v256m5-b, isk-i2-t4-v256m5-b, isk-i3-t4-v256m5-b, isk-i4-t4-v256m5-b
NAPOMENA: ISKON NE ŽELI NA DOMENSKOM PRISTUPU PROFILE SA HDTV ILI 2STB (IPTV8Mb)</t>
    </r>
    <r>
      <rPr>
        <i/>
        <sz val="8"/>
        <rFont val="Arial"/>
        <family val="2"/>
        <charset val="238"/>
      </rPr>
      <t xml:space="preserve">
</t>
    </r>
  </si>
  <si>
    <t>DSLAM profili 07.03.2013.</t>
  </si>
  <si>
    <t>End User Profile</t>
  </si>
  <si>
    <t>Scheduling Profile</t>
  </si>
  <si>
    <t>vht-i10-a</t>
  </si>
  <si>
    <t>Default Scheduling Profile</t>
  </si>
  <si>
    <t>vht-int-692/10500-a</t>
  </si>
  <si>
    <t>VDSL2</t>
  </si>
  <si>
    <t>vht-acs-128/512-a</t>
  </si>
  <si>
    <t>vht-i20-a</t>
  </si>
  <si>
    <t>v857/22020-P2-tg6-d4d2-i1i05-a</t>
  </si>
  <si>
    <t>vht-int-824/20971-a</t>
  </si>
  <si>
    <t>vht-i4-t4-a</t>
  </si>
  <si>
    <t>v828/7997-P2-tg8-d9d2-i2i05-a</t>
  </si>
  <si>
    <t>2Layer-SD</t>
  </si>
  <si>
    <t>vht-int-550/4264-a</t>
  </si>
  <si>
    <t>vht-tv-512/3520-a</t>
  </si>
  <si>
    <t>vht-i10-t4-a</t>
  </si>
  <si>
    <t>v976/14545-P2-tg8-d9d2-i2i05-a</t>
  </si>
  <si>
    <t>vht-i20-t4-a</t>
  </si>
  <si>
    <t>v1113/25540-P2-tg8-d9d2-i2i05-a</t>
  </si>
  <si>
    <t>vht-i4-t8STB2-a</t>
  </si>
  <si>
    <t>v828/11517-P2-tg9-d9d2-i2i05-a</t>
  </si>
  <si>
    <t>2Layer-2SD</t>
  </si>
  <si>
    <t>vht-tv-512/7040-2STB-a</t>
  </si>
  <si>
    <t>vht-i10-t8STB2-a</t>
  </si>
  <si>
    <t>v976/18065-P2-tg9-d9d2-i2i05-a</t>
  </si>
  <si>
    <t>vht-i20-t8STB2-a</t>
  </si>
  <si>
    <t>v1113/29060-P2-tg9-d9d2-i2i05-a</t>
  </si>
  <si>
    <t>vht-i10-v256IMS-a</t>
  </si>
  <si>
    <t>v976/11281-P2-tg6-d4d2-i1i05-a</t>
  </si>
  <si>
    <t>vht-voip-256/256IMS-a</t>
  </si>
  <si>
    <t>vht-i20-v256IMS-a</t>
  </si>
  <si>
    <t>v1113/22276-P2-tg6-d4d2-i1i05-a</t>
  </si>
  <si>
    <t>vht-i4-t4-v256IMS-a</t>
  </si>
  <si>
    <t>v1084/8253-P2-tg8-d9d2-i2i05-a</t>
  </si>
  <si>
    <t>vht-i10-t4-v256IMS-a</t>
  </si>
  <si>
    <t>v1232/14801-P2-tg8-d9d2-i2i05-a</t>
  </si>
  <si>
    <t>vht-i20-t4-v256IMS-a</t>
  </si>
  <si>
    <t>v1369/25796-P2-tg8-d9d2-i2i05-a</t>
  </si>
  <si>
    <t>vht-i4-t8STB2-v256IMS-a</t>
  </si>
  <si>
    <t>v1084/11773-P2-tg9-d9d2-i2i05-a</t>
  </si>
  <si>
    <t>vht-i10-t8STB2-v256IMS-a</t>
  </si>
  <si>
    <t>v1232/18321-P2-tg9-d9d2-i2i05-a</t>
  </si>
  <si>
    <t>vht-i20-t8STB2-v256IMS-a</t>
  </si>
  <si>
    <t>v1369/29316-P2-tg9-d9d2-i2i05-a</t>
  </si>
  <si>
    <t>vht-i4-t10HD-a</t>
  </si>
  <si>
    <t>v828/13821-P2-tg9-d9d2-i2i05-a</t>
  </si>
  <si>
    <t>2Layer-HD</t>
  </si>
  <si>
    <t>vht-tv-512/9344-HD-a</t>
  </si>
  <si>
    <t>vht-i10-t10HD-a</t>
  </si>
  <si>
    <t>v976/20369-P2-tg9-d9d2-i2i05-a</t>
  </si>
  <si>
    <t>vht-i20-t10HD-a</t>
  </si>
  <si>
    <t>v1113/31364-P2-tg9-d9d2-i2i05-a</t>
  </si>
  <si>
    <t>vht-i4-t10HD-v256IMS-a</t>
  </si>
  <si>
    <t>v1084/14077-P2-tg9-d9d2-i2i05-a</t>
  </si>
  <si>
    <t>vht-i10-t10HD-v256IMS-a</t>
  </si>
  <si>
    <t>v1232/20625-P2-tg9-d9d2-i2i05-a</t>
  </si>
  <si>
    <t>vht-i20-t10HD-v256IMS-a</t>
  </si>
  <si>
    <t>v1369/31620-P2-tg9-d9d2-i2i05-a</t>
  </si>
  <si>
    <t>vht-t4-a</t>
  </si>
  <si>
    <t>v320/5088-P2-tg8-d9d2-i2i05-a</t>
  </si>
  <si>
    <t>vht-t8STB2-a</t>
  </si>
  <si>
    <t>v320/7104-P2-tg9-d9d2-i2i05-a</t>
  </si>
  <si>
    <t>vht-t10HD-a</t>
  </si>
  <si>
    <t>v320/9408-P2-tg9-d9d2-i2i05-a</t>
  </si>
  <si>
    <t>vht-t4-v256IMS-a</t>
  </si>
  <si>
    <t>v576/5088-P2-tg8-d9d2-i2i05-a</t>
  </si>
  <si>
    <t>vht-t8STB2-v256IMS-a</t>
  </si>
  <si>
    <t>v576/7360-P2-tg9-d9d2-i2i05-a</t>
  </si>
  <si>
    <t>vht-t10HD-v256IMS-a</t>
  </si>
  <si>
    <t>v576/9664-P2-tg9-d9d2-i2i05-a</t>
  </si>
  <si>
    <t>vht-i10-v384IMS-a</t>
  </si>
  <si>
    <t>v1104/11409-P2-tg6-d4d2-i1i05-a</t>
  </si>
  <si>
    <t>vht-voip-384/384IMS-a</t>
  </si>
  <si>
    <t>vht-i20-v384IMS-a</t>
  </si>
  <si>
    <t>v1241/22404-P2-tg6-d4d2-i1i05-a</t>
  </si>
  <si>
    <t>vht-i4-t4-v384IMS-a</t>
  </si>
  <si>
    <t>v1212/8381-P2-tg8-d9d2-i2i05-a</t>
  </si>
  <si>
    <t>vht-i10-t4-v384IMS-a</t>
  </si>
  <si>
    <t>v1360/14929-P2-tg8-d9d2-i2i05-a</t>
  </si>
  <si>
    <t>vht-i20-t4-v384IMS-a</t>
  </si>
  <si>
    <t>v1497/25924-P2-tg8-d9d2-i2i05-a</t>
  </si>
  <si>
    <t>vht-i4-t8STB2-v384IMS-a</t>
  </si>
  <si>
    <t>v1212/11901-P2-tg9-d9d2-i2i05-a</t>
  </si>
  <si>
    <t>vht-i10-t8STB2-v384IMS-a</t>
  </si>
  <si>
    <t>v1360/18449-P2-tg9-d9d2-i2i05-a</t>
  </si>
  <si>
    <t>vht-i20-t8STB2-v384IMS-a</t>
  </si>
  <si>
    <t>v1497/29444-P2-tg9-d9d2-i2i05-a</t>
  </si>
  <si>
    <t>vht-i4-t10HD-v384IMS-a</t>
  </si>
  <si>
    <t>v1212/14205-P2-tg9-d9d2-i2i05-a</t>
  </si>
  <si>
    <t>vht-i10-t10HD-v384IMS-a</t>
  </si>
  <si>
    <t>v1360/20753-P2-tg9-d9d2-i2i05-a</t>
  </si>
  <si>
    <t>vht-i20-t10HD-v384IMS-a</t>
  </si>
  <si>
    <t>v1497/31748-P2-tg9-d9d2-i2i05-a</t>
  </si>
  <si>
    <t>vht-t4-v384IMS-a</t>
  </si>
  <si>
    <t>v704/5088-P2-tg8-d9d2-i2i05-a</t>
  </si>
  <si>
    <t>vht-t8STB2-v384IMS-a</t>
  </si>
  <si>
    <t>v704/7488-P2-tg9-d9d2-i2i05-a</t>
  </si>
  <si>
    <t>vht-t10HD-v384IMS-a</t>
  </si>
  <si>
    <t>v704/9792-P2-tg9-d9d2-i2i05-a</t>
  </si>
  <si>
    <t>INTERNET-10Mb / 640kb+IPCENTREX</t>
  </si>
  <si>
    <t>vht-i10-v512SME-a</t>
  </si>
  <si>
    <t>v1232/11537-P2-tg6-d4d2-i1i05-a</t>
  </si>
  <si>
    <t>vht-voip-512/512SME-a</t>
  </si>
  <si>
    <t>vht-i20-v512SME-a</t>
  </si>
  <si>
    <t>v1369/22532-P2-tg6-d4d2-i1i05-a</t>
  </si>
  <si>
    <t>vht-i10-v256IMS-v512SME-a</t>
  </si>
  <si>
    <t>v1488/11793-P2-tg6-d4d2-i1i05-a</t>
  </si>
  <si>
    <t>vht-i20-v256IMS-v512SME-a</t>
  </si>
  <si>
    <t>v1625/22788-P2-tg6-d4d2-i1i05-a</t>
  </si>
  <si>
    <t>vht-i4-t4-v512SME-a</t>
  </si>
  <si>
    <t>v1340/8509-P2-tg8-d9d2-i2i05-a</t>
  </si>
  <si>
    <t>vht-i4-t10HD-v512SME-a</t>
  </si>
  <si>
    <t>v1340/14333-P2-tg9-d9d2-i2i05-a</t>
  </si>
  <si>
    <t>vht-i4-t8STB2-v512SME-a</t>
  </si>
  <si>
    <t>v1340/12029-P2-tg9-d9d2-i2i05-a</t>
  </si>
  <si>
    <t>vht-t4-v512SME-a</t>
  </si>
  <si>
    <t>v832/5088-P2-tg8-d9d2-i2i05-a</t>
  </si>
  <si>
    <t>vht-t8STB2-v512SME-a</t>
  </si>
  <si>
    <t>v832/7616-P2-tg9-d9d2-i2i05-a</t>
  </si>
  <si>
    <t>vht-t10HD-v512SME-a</t>
  </si>
  <si>
    <t>v832/9920-P2-tg9-d9d2-i2i05-a</t>
  </si>
  <si>
    <t>Internet (Business)</t>
  </si>
  <si>
    <t>vhtb-i10-a</t>
  </si>
  <si>
    <t>v1128/11025-P2-tg6-d4d2-i1i05-a</t>
  </si>
  <si>
    <t>vht-int-1100/10500-a</t>
  </si>
  <si>
    <t>vhtb-i20-a</t>
  </si>
  <si>
    <t>v1128/22020-P2-tg6-d4d2-i1i05-a</t>
  </si>
  <si>
    <t>vht-int-1100/20971-a</t>
  </si>
  <si>
    <t>vhtb-i10-v256IMS-a</t>
  </si>
  <si>
    <t>v1384/11281-P2-tg6-d4d2-i1i05-a</t>
  </si>
  <si>
    <t>vhtb-i20-v256IMS-a</t>
  </si>
  <si>
    <t>v1384/22276-P2-tg6-d4d2-i1i05-a</t>
  </si>
  <si>
    <t>vhtb-i10-v512SME-a</t>
  </si>
  <si>
    <t>v1640/11537-P2-tg6-d4d2-i1i05-a</t>
  </si>
  <si>
    <t>vhtb-i20-v512SME-a</t>
  </si>
  <si>
    <t>v1640/22532-P2-tg6-d4d2-i1i05-a</t>
  </si>
  <si>
    <t>vhtb-i10-v256IMS-v512SME-a</t>
  </si>
  <si>
    <t>v1896/11793-P2-tg6-d4d2-i1i05-a</t>
  </si>
  <si>
    <t>vhtb-i20-v256IMS-v512SME-a</t>
  </si>
  <si>
    <t>v1896/22788-P2-tg6-d4d2-i1i05-a</t>
  </si>
  <si>
    <t>vhtb-i10-v384IMS-a</t>
  </si>
  <si>
    <t>v1512/11409-P2-tg6-d4d2-i1i05-a</t>
  </si>
  <si>
    <t>vhtb-i20-v384IMS-a</t>
  </si>
  <si>
    <t>v1512/22404-P2-tg6-d4d2-i1i05-a</t>
  </si>
  <si>
    <t>vhtb-i10-t4-v384IMS-a</t>
  </si>
  <si>
    <t>v1768/14929-P2-tg8-d9d2-i2i05-a</t>
  </si>
  <si>
    <t>vhtb-i20-t4-v384IMS-a</t>
  </si>
  <si>
    <t>v1768/25924-P2-tg8-d9d2-i2i05-a</t>
  </si>
  <si>
    <t>vhtb-i10-t8STB2-v384IMS-a</t>
  </si>
  <si>
    <t>v1768/18449-P2-tg9-d9d2-i2i05-a</t>
  </si>
  <si>
    <t>vhtb-i20-t8STB2-v384IMS-a</t>
  </si>
  <si>
    <t>v1768/29444-P2-tg9-d9d2-i2i05-a</t>
  </si>
  <si>
    <t>vhtb-i10-t10HD-v384IMS-a</t>
  </si>
  <si>
    <t>v1768/20753-P2-tg9-d9d2-i2i05-a</t>
  </si>
  <si>
    <t>vhtb-i20-t10HD-v384IMS-a</t>
  </si>
  <si>
    <t>v1768/31748-P2-tg9-d9d2-i2i05-a</t>
  </si>
  <si>
    <t>vhtb-i10-t4-a</t>
  </si>
  <si>
    <t>v1384/14545-P2-tg8-d9d2-i2i05-a</t>
  </si>
  <si>
    <t>vhtb-i20-t4-a</t>
  </si>
  <si>
    <t>v1384/25540-P2-tg8-d9d2-i2i05-a</t>
  </si>
  <si>
    <t>vhtb-i10-t8STB2-a</t>
  </si>
  <si>
    <t>v1384/18065-P2-tg9-d9d2-i2i05-a</t>
  </si>
  <si>
    <t>vhtb-i20-t8STB2-a</t>
  </si>
  <si>
    <t>v1384/29060-P2-tg9-d9d2-i2i05-a</t>
  </si>
  <si>
    <t>vhtb-i10-t10HD-a</t>
  </si>
  <si>
    <t>v1384/20369-P2-tg9-d9d2-i2i05-a</t>
  </si>
  <si>
    <t>vhtb-i20-t10HD-a</t>
  </si>
  <si>
    <t>v1384/31364-P2-tg9-d9d2-i2i05-a</t>
  </si>
  <si>
    <t>vhtb-i10-t4-v256IMS-a</t>
  </si>
  <si>
    <t>v1640/14801-P2-tg8-d9d2-i2i05-a</t>
  </si>
  <si>
    <t>vhtb-i20-t4-v256IMS-a</t>
  </si>
  <si>
    <t>v1640/25796-P2-tg8-d9d2-i2i05-a</t>
  </si>
  <si>
    <t>vhtb-i10-t8STB2-v256IMS-a</t>
  </si>
  <si>
    <t>v1640/18321-P2-tg9-d9d2-i2i05-a</t>
  </si>
  <si>
    <t>vhtb-i20-t8STB2-v256IMS-a</t>
  </si>
  <si>
    <t>v1640/29316-P2-tg9-d9d2-i2i05-a</t>
  </si>
  <si>
    <t>vhtb-i10-t10HD-v256IMS-a</t>
  </si>
  <si>
    <t>v1640/20625-P2-tg9-d9d2-i2i05-a</t>
  </si>
  <si>
    <t>vhtb-i20-t10HD-v256IMS-a</t>
  </si>
  <si>
    <t>v1640/31620-P2-tg9-d9d2-i2i05-a</t>
  </si>
  <si>
    <t>Line Template</t>
  </si>
  <si>
    <t>Line Configuration Profile</t>
  </si>
  <si>
    <t>Channel Configuration Profile</t>
  </si>
  <si>
    <t>Adapt mode</t>
  </si>
  <si>
    <t>Bit swap downstream</t>
  </si>
  <si>
    <t>Bit swap upstream</t>
  </si>
  <si>
    <t>SNR margin</t>
  </si>
  <si>
    <t>Transmission mode</t>
  </si>
  <si>
    <t>Referenced Line Spectrum Configuration Profile</t>
  </si>
  <si>
    <t>Transmit Rate</t>
  </si>
  <si>
    <t>Maximum Interleaving delay</t>
  </si>
  <si>
    <t>Impulse Noice Protection</t>
  </si>
  <si>
    <t>Data Path Mode</t>
  </si>
  <si>
    <t>Connection Type</t>
  </si>
  <si>
    <t>Network Side</t>
  </si>
  <si>
    <t>User Side</t>
  </si>
  <si>
    <t>Traffic Profile Info</t>
  </si>
  <si>
    <t>Name</t>
  </si>
  <si>
    <t>Channell Configuration Profile</t>
  </si>
  <si>
    <t>Upstream</t>
  </si>
  <si>
    <t>Downstream</t>
  </si>
  <si>
    <t>Target DS</t>
  </si>
  <si>
    <t>Min DS</t>
  </si>
  <si>
    <t>Max DS</t>
  </si>
  <si>
    <t>Target US</t>
  </si>
  <si>
    <t>Min US</t>
  </si>
  <si>
    <t>Max US</t>
  </si>
  <si>
    <t>Minimum Transmit Rate Downstream</t>
  </si>
  <si>
    <t>Minimum Reserved Transmit Rate Downstream</t>
  </si>
  <si>
    <t>Maximum Transmit Rate Downstream</t>
  </si>
  <si>
    <t>Minimum Transmit Rate Upstream</t>
  </si>
  <si>
    <t>Minimum Reserved Transmit Rate Upstream</t>
  </si>
  <si>
    <t>Maximum Transmit Rate Upstream</t>
  </si>
  <si>
    <t>Tag-Transform</t>
  </si>
  <si>
    <t>VLAN Id</t>
  </si>
  <si>
    <t>Channel mode</t>
  </si>
  <si>
    <t>Service Type</t>
  </si>
  <si>
    <t>User VLAN</t>
  </si>
  <si>
    <t>Downstream Traffic Name</t>
  </si>
  <si>
    <t>Upstream Traffic Name</t>
  </si>
  <si>
    <t>vP2-tg6</t>
  </si>
  <si>
    <t>vht-718/11015-d4d2-i1i05-a</t>
  </si>
  <si>
    <t>Adapt at startup</t>
  </si>
  <si>
    <t>enable</t>
  </si>
  <si>
    <t>G.993.2 Annex B ISDN</t>
  </si>
  <si>
    <t>vdsl_8b_LineSpectrum</t>
  </si>
  <si>
    <t>singleSymbol</t>
  </si>
  <si>
    <t>halfSymbol</t>
  </si>
  <si>
    <t>PTM</t>
  </si>
  <si>
    <t>LAN-VDSL2</t>
  </si>
  <si>
    <t>Multi-service VLAN</t>
  </si>
  <si>
    <t>data_CIR10752_PIR10816</t>
  </si>
  <si>
    <t>data_CIR640_PIR704</t>
  </si>
  <si>
    <t>vht-863/22042-d4d2-i1i05-a</t>
  </si>
  <si>
    <t>data_CIR21696_PIR21760</t>
  </si>
  <si>
    <t>data_CIR768_PIR832</t>
  </si>
  <si>
    <t xml:space="preserve">vht-i4-t4-a </t>
  </si>
  <si>
    <t>vP2-tg8</t>
  </si>
  <si>
    <t>vht-832/8056-d9d2-i2i05-a</t>
  </si>
  <si>
    <t>twoSymbol</t>
  </si>
  <si>
    <t xml:space="preserve">vht-i10-t4-a </t>
  </si>
  <si>
    <t xml:space="preserve">vht-974/14663-d9d2-i2i05-a </t>
  </si>
  <si>
    <t xml:space="preserve">vht-i20-t4-a </t>
  </si>
  <si>
    <t>vht-1119/25690-d9d2-i2i05-a</t>
  </si>
  <si>
    <t>vP2-tg9</t>
  </si>
  <si>
    <t>vht-832/11640-d9d2-i2i05-a</t>
  </si>
  <si>
    <t>vht-974/18247-d9d2-i2i05-a</t>
  </si>
  <si>
    <t>vht-1119/29274-d9d2-i2i05-a</t>
  </si>
  <si>
    <t>vht-974/11271-d4d2-i1i05-a</t>
  </si>
  <si>
    <t>vht-1119/22298-d4d2-i1i05-a</t>
  </si>
  <si>
    <t>vht-1088/8312-d9d2-i2i05-a</t>
  </si>
  <si>
    <t>vht-1230/14919-d9d2-i2i05-a</t>
  </si>
  <si>
    <t>vht-1375/25946-d9d2-i2i05-a</t>
  </si>
  <si>
    <t>vht-1088/11896-d9d2-i2i05-a</t>
  </si>
  <si>
    <t>vht-1230/18503-d9d2-i2i05-a</t>
  </si>
  <si>
    <t>vht-1375/29530-d9d2-i2i05-a</t>
  </si>
  <si>
    <t>vht-832/13752-d9d2-i2i05-a</t>
  </si>
  <si>
    <t>vht-974/20359-d9d2-i2i05-a</t>
  </si>
  <si>
    <t>vht-1119/31386-d9d2-i2i05-a</t>
  </si>
  <si>
    <t>vht-1088/14008-d9d2-i2i05-a</t>
  </si>
  <si>
    <t>vht-1230/20615-d9d2-i2i05-a</t>
  </si>
  <si>
    <t>vht-1375/31642-d9d2-i2i05-a</t>
  </si>
  <si>
    <t>vht-320/5088-d9d2-i2i05-a</t>
  </si>
  <si>
    <t>vht-320/7232-d9d2-i2i05-a</t>
  </si>
  <si>
    <t>vht-320/9344-d9d2-i2i05-a</t>
  </si>
  <si>
    <t>vht-576/5088-d9d2-i2i05-a</t>
  </si>
  <si>
    <t>vht-576/7488-d9d2-i2i05-a</t>
  </si>
  <si>
    <t>vht-576/9600-d9d2-i2i05-a</t>
  </si>
  <si>
    <t>vht-1102/11399-d4d2-i1i05-a</t>
  </si>
  <si>
    <t>vht-1247/22426-d4d2-i1i05-a</t>
  </si>
  <si>
    <t>vht-1216/8440-d9d2-i2i05-a</t>
  </si>
  <si>
    <t>vht-1358/15047-d9d2-i2i05-a</t>
  </si>
  <si>
    <t>vht-1503/26074-d9d2-i2i05-a</t>
  </si>
  <si>
    <t>vht-1216/11960-d9d2-i2i05-a</t>
  </si>
  <si>
    <t>vht-1358/18631-d9d2-i2i05-a</t>
  </si>
  <si>
    <t>vht-1503/29658-d9d2-i2i05-a</t>
  </si>
  <si>
    <t>vht-1216/14136-d9d2-i2i05-a</t>
  </si>
  <si>
    <t>vht-1358/20743-d9d2-i2i05-a</t>
  </si>
  <si>
    <t>vht-1503/31770-d9d2-i2i05-a</t>
  </si>
  <si>
    <t>vht-704/5088-d9d2-i2i05-a</t>
  </si>
  <si>
    <t>vht-704/7616-d9d2-i2i05-a</t>
  </si>
  <si>
    <t>vht-704/9728-d9d2-i2i05-a</t>
  </si>
  <si>
    <t>vht-1230/11527-d4d2-i1i05-a</t>
  </si>
  <si>
    <t>vht-1375/22554-d4d2-i1i05-a</t>
  </si>
  <si>
    <t>vht-1486/11783-d4d2-i1i05-a</t>
  </si>
  <si>
    <t>vht-1631/22810-d4d2-i1i05-a</t>
  </si>
  <si>
    <t>vht-1344/8568-d9d2-i2i05-a</t>
  </si>
  <si>
    <t>vht-832/5088-d9d2-i2i05-a</t>
  </si>
  <si>
    <t>vhtb-1128/11015-d4d2-i1i05-a</t>
  </si>
  <si>
    <t>vhtb-1128/22042-d4d2-i1i05-a</t>
  </si>
  <si>
    <t>vhtb-1384/11271-d4d2-i1i05-a</t>
  </si>
  <si>
    <t>vhtb-1384/22298-d4d2-i1i05-a</t>
  </si>
  <si>
    <t>Internet  +SME (NetPhone)(Business)</t>
  </si>
  <si>
    <t>vhtb-1640/11527-d4d2-i1i05-a</t>
  </si>
  <si>
    <t>vhtb-1640/22554-d4d2-i1i05-a</t>
  </si>
  <si>
    <t>vhtb-1896/11783-d4d2-i1i05-a</t>
  </si>
  <si>
    <t>vhtb-1896/22810-d4d2-i1i05-a</t>
  </si>
  <si>
    <t>vhtb-1512/11399-d4d2-i1i05-a</t>
  </si>
  <si>
    <t>vhtb-1512/22426-d4d2-i1i05-a</t>
  </si>
  <si>
    <t>vhtb-1768/15047-d9d2-i2i05-a</t>
  </si>
  <si>
    <t>vhtb-1768/26074-d9d2-i2i05-a</t>
  </si>
  <si>
    <t>vhtb-1768/18631-d9d2-i2i05-a</t>
  </si>
  <si>
    <t>vhtb-1768/29658-d9d2-i2i05-a</t>
  </si>
  <si>
    <t>vhtb-1768/20743-d9d2-i2i05-a</t>
  </si>
  <si>
    <t>vhtb-1768/31770-d9d2-i2i05-a</t>
  </si>
  <si>
    <t xml:space="preserve">vhtb-i10-t4-a </t>
  </si>
  <si>
    <t xml:space="preserve">vhtb-1384/14663-d9d2-i2i05-a </t>
  </si>
  <si>
    <t xml:space="preserve">vhtb-i20-t4-a </t>
  </si>
  <si>
    <t xml:space="preserve">vhtb-1384/25690-d9d2-i2i05-a </t>
  </si>
  <si>
    <t>vhtb-1384/18247-d9d2-i2i05-a</t>
  </si>
  <si>
    <t>vhtb-1384/29274-d9d2-i2i05-a</t>
  </si>
  <si>
    <t>vhtb-1384/20359-d9d2-i2i05-a</t>
  </si>
  <si>
    <t>vhtb-1384/31386-d9d2-i2i05-a</t>
  </si>
  <si>
    <t>vhtb-1640/14919-d9d2-i2i05-a</t>
  </si>
  <si>
    <t>vhtb-1640/25946-d9d2-i2i05-a</t>
  </si>
  <si>
    <t>vhtb-1640/18503-d9d2-i2i05-a</t>
  </si>
  <si>
    <t>vhtb-1640/29530-d9d2-i2i05-a</t>
  </si>
  <si>
    <t>vhtb-1640/20615-d9d2-i2i05-a</t>
  </si>
  <si>
    <t>vhtb-1640/31642-d9d2-i2i05-a</t>
  </si>
  <si>
    <t>vht-1344/14264-d9d2-i2i05-a</t>
  </si>
  <si>
    <t>vht-1344/12152-d9d2-i2i05-a</t>
  </si>
  <si>
    <t>vht-832/7744-d9d2-i2i05-a</t>
  </si>
  <si>
    <t>vht-832/9856-d9d2-i2i05-a</t>
  </si>
  <si>
    <t>Impulse Noise Protection</t>
  </si>
  <si>
    <t>Network side</t>
  </si>
  <si>
    <t>User side</t>
  </si>
  <si>
    <t>VPI/VCI</t>
  </si>
  <si>
    <t>Empty_port</t>
  </si>
  <si>
    <t>G.992.3/5 ISDN non-overlapped</t>
  </si>
  <si>
    <t>ADSL2PlusIsdn, ADSL2Isdn, DEFVAL</t>
  </si>
  <si>
    <t>noProtection</t>
  </si>
  <si>
    <t>ATM</t>
  </si>
  <si>
    <t>P1-tg6</t>
  </si>
  <si>
    <t>ht-384/512-d1d1-i0i0-a</t>
  </si>
  <si>
    <t>G.992.1 ISDN non-overlapped, G.992.3 ISDN non-overlapped, G.992.5 ISDN non-overlapped</t>
  </si>
  <si>
    <t xml:space="preserve">DEFVAL, ADSL2PlusISDN_a, ADSL2PlusPOTS_a
</t>
  </si>
  <si>
    <t>single</t>
  </si>
  <si>
    <t>ht-640/4906-d1d1-i0i0-a</t>
  </si>
  <si>
    <t>P2-tg6</t>
  </si>
  <si>
    <t>ht-790/12286-d4d2-i1i05-a</t>
  </si>
  <si>
    <t>ht-912/23712-d4d2-i1i05-a</t>
  </si>
  <si>
    <t>ht-896/5162-d1d1-i0i0-a</t>
  </si>
  <si>
    <t>ht-1046/12542-d4d2-i1i05-a</t>
  </si>
  <si>
    <t>ht-1168/23968-d4d2-i1i05-a</t>
  </si>
  <si>
    <t>ht-1152/5418-d1d1-i0i0-a</t>
  </si>
  <si>
    <t>ht-1302/12798-d4d2-i1i05-a</t>
  </si>
  <si>
    <t>ht-1280/23968-d4d2-i1i05-a</t>
  </si>
  <si>
    <t>ht-1275/5546-d1d1-i0i0-a</t>
  </si>
  <si>
    <t>ht-1430/12848-d4d2-i1i05-a</t>
  </si>
  <si>
    <t>ht-1552/24352-d4d2-i1i05-a</t>
  </si>
  <si>
    <t xml:space="preserve">ht-i512-t4-a </t>
  </si>
  <si>
    <t>P2-tg8</t>
  </si>
  <si>
    <t xml:space="preserve">ht-832/8906-d16d2-i2i05-a </t>
  </si>
  <si>
    <t>twoSymbols</t>
  </si>
  <si>
    <t>ht-1132/16286-d8d2-i1i05-a</t>
  </si>
  <si>
    <t>ht-1424/24480-d8d2-i1i05-a</t>
  </si>
  <si>
    <t>ht-1088/9162-d16d2-i2i05-a</t>
  </si>
  <si>
    <t>ht-1388/16542-d8d2-i1i05-a</t>
  </si>
  <si>
    <t>ht-1680/24736-d8d2-i1i05-a</t>
  </si>
  <si>
    <t>P2-tg9</t>
  </si>
  <si>
    <t>ht-832/12914-d8d2-i1i05-a</t>
  </si>
  <si>
    <t>ht-1132/20294-d8d2-i1i05-a</t>
  </si>
  <si>
    <t>ht-1424/24500-d8d2-i1i05-a</t>
  </si>
  <si>
    <t>ht-1088/13170-d8d2-i1i05-a</t>
  </si>
  <si>
    <t>ht-1388/20550-d8d2-i1i05-a</t>
  </si>
  <si>
    <t>ht-1680/24756-d8d2-i1i05-a</t>
  </si>
  <si>
    <t>ht-832/15242-d8d2-i1i05-a</t>
  </si>
  <si>
    <t>ht-1132/22622-d8d2-i1i05-a</t>
  </si>
  <si>
    <t>ht-1424/27008-d8d2-i1i05-a</t>
  </si>
  <si>
    <t>ht-1088/15498-d8d2-i1i05-a</t>
  </si>
  <si>
    <t>ht-1388/22878-d8d2-i1i05-a</t>
  </si>
  <si>
    <t>ht-1680/27264-d8d2-i1i05-a</t>
  </si>
  <si>
    <t>Stand-alone MAXtv
od 01.07.2009</t>
  </si>
  <si>
    <t>ht-768/5088-d16d2-i2i05-a</t>
  </si>
  <si>
    <t>ht-768/9242-d8d2-i2i05-a</t>
  </si>
  <si>
    <t>ht-768/12224-d8d2-i1i05-a</t>
  </si>
  <si>
    <t>ht-768/5088-d16d2-i2i05-b</t>
  </si>
  <si>
    <t>ht-768/9524-d8d2-i2i05-a</t>
  </si>
  <si>
    <t>ht-768/12224-d8d2-i1i05-b</t>
  </si>
  <si>
    <t xml:space="preserve">IMS384d </t>
  </si>
  <si>
    <t>ht-512/768-d1d1-i0i0-a</t>
  </si>
  <si>
    <t xml:space="preserve">ht-i512-v384IMS-a </t>
  </si>
  <si>
    <t xml:space="preserve">ht-i4-v384IMS-a </t>
  </si>
  <si>
    <t>ht-1024/5290-d1d1-i0i0-a</t>
  </si>
  <si>
    <t>ht-1174/12670-d4d2-i1i05-a</t>
  </si>
  <si>
    <t>ht-1168/23968-d4d2-i1i05-b</t>
  </si>
  <si>
    <t xml:space="preserve">ht-i512-t4-v384IMS-a </t>
  </si>
  <si>
    <t>ht-1216/9290-d8d2-i2i05-a</t>
  </si>
  <si>
    <t>ht-1388/16670-d8d2-i1i05-a</t>
  </si>
  <si>
    <t>ht-1680/24736-d8d2-i1i05-b</t>
  </si>
  <si>
    <t xml:space="preserve">ht-i512-t82STB-v384IMS-a </t>
  </si>
  <si>
    <t xml:space="preserve">ht-i4-t8STB2-v384IMS-a </t>
  </si>
  <si>
    <t>ht-1216/13298-d8d2-i1i05-a</t>
  </si>
  <si>
    <t>ht-1388/20678-d8d2-i1i05-a</t>
  </si>
  <si>
    <t>ht-1680/24884-d8d2-i1i05-a</t>
  </si>
  <si>
    <t xml:space="preserve">ht-i512-t10HD-v384IMS-a </t>
  </si>
  <si>
    <t xml:space="preserve">ht-i4-t10HD-v384IMS-a </t>
  </si>
  <si>
    <t>ht-1216/15626-d8d2-i1i05-a</t>
  </si>
  <si>
    <t xml:space="preserve">ht-i10-t10HD-v384IMS-a </t>
  </si>
  <si>
    <t>ht-1388/23006-d8d2-i1i05-a</t>
  </si>
  <si>
    <t xml:space="preserve">ht-i20-t10HD-v384IMS-a </t>
  </si>
  <si>
    <t>ht-1680/27264-d8d2-i1i05-b</t>
  </si>
  <si>
    <t>ht-896/5216-d16d2-i2i05-a</t>
  </si>
  <si>
    <t>ht-896/9664-d8d2-i2i05-a</t>
  </si>
  <si>
    <t>ht-896/12352-d8d2-i1i05-a</t>
  </si>
  <si>
    <t>ht-768/1216-d1d1-i0i0-a</t>
  </si>
  <si>
    <t>htb-1216/12286-d4d2-i1i05-a</t>
  </si>
  <si>
    <t>htb-1216/23712-d4d2-i1i05-a</t>
  </si>
  <si>
    <t>htb-1472/12542-d4d2-i1i05-a</t>
  </si>
  <si>
    <t>htb-1472/23968-d4d2-i1i05-a</t>
  </si>
  <si>
    <t>htb-1728/12798-d4d2-i1i05-a</t>
  </si>
  <si>
    <t>htb-1728/23968-d4d2-i1i05-a</t>
  </si>
  <si>
    <t>htb-1856/12848-d4d2-i1i05-a</t>
  </si>
  <si>
    <t>htb-1856/24352-d4d2-i1i05-a</t>
  </si>
  <si>
    <t>htb-1472/16286-d8d2-i1i05-a</t>
  </si>
  <si>
    <t>htb-1472/24480-d8d2-i1i05-a</t>
  </si>
  <si>
    <t>htb-1728/16542-d8d2-i1i05-a</t>
  </si>
  <si>
    <t>htb-1728/24736-d8d2-i1i05-a</t>
  </si>
  <si>
    <t>htb-1472/20294-d8d2-i1i05-a</t>
  </si>
  <si>
    <t>htb-1472/24500-d8d2-i1i05-a</t>
  </si>
  <si>
    <t>htb-1728/20550-d8d2-i1i05-a</t>
  </si>
  <si>
    <t>htb-1728/24756-d8d2-i1i05-a</t>
  </si>
  <si>
    <t>htb-1472/22622-d8d2-i1i05-a</t>
  </si>
  <si>
    <t>htb-1472/27008-d8d2-i1i05-a</t>
  </si>
  <si>
    <t>htb-1728/22878-d8d2-i1i05-a</t>
  </si>
  <si>
    <t>htb-1728/27264-d8d2-i1i05-a</t>
  </si>
  <si>
    <t>htb-1600/12670-d4d2-i1i05-a</t>
  </si>
  <si>
    <t>htb-1600/23968-d4d2-i1i05-b</t>
  </si>
  <si>
    <t>htb-1856/16670-d8d2-i1i05-a</t>
  </si>
  <si>
    <t>htb-1856/24736-d8d2-i1i05-b</t>
  </si>
  <si>
    <t>htb-1856/20678-d8d2-i1i05-a</t>
  </si>
  <si>
    <t>htb-1856/24884-d8d2-i1i05-a</t>
  </si>
  <si>
    <t xml:space="preserve">htb-i10-t10HD-v384IMS-a </t>
  </si>
  <si>
    <t>htb-1856/23006-d8d2-i1i05-a</t>
  </si>
  <si>
    <t xml:space="preserve">htb-i20-t10HD-v384IMS-a </t>
  </si>
  <si>
    <t>htb-1856/27264-d8d2-i1i05-b</t>
  </si>
  <si>
    <t>Trenutni status profila</t>
  </si>
  <si>
    <t>MAXadsl 4M/256k</t>
  </si>
  <si>
    <t>eneble</t>
  </si>
  <si>
    <t>G.992.3 ISDN non-overlapped, G.992.5 ISDN non-overlapped</t>
  </si>
  <si>
    <t>OFF</t>
  </si>
  <si>
    <t xml:space="preserve">DEFVAL, ADSL2PLUSISDN_a, ADSL2ISDN_a
</t>
  </si>
  <si>
    <t>n-4960k576k-d8d4-i2i1</t>
  </si>
  <si>
    <t>n-4960k576k-d8d8-i2i2</t>
  </si>
  <si>
    <t>n-3584k576k-d4d4-i1i1</t>
  </si>
  <si>
    <t>imsMAX3p1n-FR-8960k1088k-d8d2</t>
  </si>
  <si>
    <t>P2-min0-t8-max31</t>
  </si>
  <si>
    <t>n-8960k1088k-d8d4-i2i1</t>
  </si>
  <si>
    <t>n-8960k1088k-d8d8-i2i2</t>
  </si>
  <si>
    <t>n-8064k832k-d8d2-i2i05</t>
  </si>
  <si>
    <t>n-6272k768k-d8d2-i2i05</t>
  </si>
  <si>
    <t>FR-4704k640k-d4d2-i1i05</t>
  </si>
  <si>
    <t>FR-4704k640k-d8d4-i2i1</t>
  </si>
  <si>
    <t>n-3328k320k-d4d2-i1i05</t>
  </si>
  <si>
    <t>n-2016k256k-d4d2-t8-i1i05</t>
  </si>
  <si>
    <t>n-1024k192k-d8d4-i2i1-adsl2</t>
  </si>
  <si>
    <t>n-8704k832k-d8d4-i2i1</t>
  </si>
  <si>
    <t>n-8096k832k-d8d2-i2i05</t>
  </si>
  <si>
    <t>n-6016k768k-d8d8-i2i05-t10</t>
  </si>
  <si>
    <t>n-5024k512k-d8d4-i2i1-adsl2</t>
  </si>
  <si>
    <t>n-5088k768k-d8d4-i2i1</t>
  </si>
  <si>
    <t>n-5024k768k-d8d2-i2i05</t>
  </si>
  <si>
    <t>n-5024k768k-d8d8-i2i1-t10</t>
  </si>
  <si>
    <t>n-5024k768k-d8d4-i2i1-adsl2</t>
  </si>
  <si>
    <t>bs-320/608-d1d1-i0i0-a</t>
  </si>
  <si>
    <t>bs-320/1216-d1d1-i0i0-a</t>
  </si>
  <si>
    <t>DEFVAL, ADSL2PlusISDN_a, ADSL2PlusPOTS_a</t>
  </si>
  <si>
    <t>bs-320/2400-d1d1-i0i0-a</t>
  </si>
  <si>
    <t>bs-320/3616-d1d1-i0i0-a</t>
  </si>
  <si>
    <t>bs-640/4906-d1d1-i0i0-a</t>
  </si>
  <si>
    <t>bs-790/12286-d4d2-i1i05-a</t>
  </si>
  <si>
    <t>bs-912/23712-d4d2-i1i05-a</t>
  </si>
  <si>
    <t>opt-768/5088-d16d2-i2i05-a</t>
  </si>
  <si>
    <t>opt-564/6636-d16d2-i2i05-a</t>
  </si>
  <si>
    <t>opt-832/6400-d16d2-i2i05-a</t>
  </si>
  <si>
    <t>opt-832/8906-d16d2-i2i05-a</t>
  </si>
  <si>
    <t>opt-1132/16286-d8d2-i1i05-a</t>
  </si>
  <si>
    <t>opt-1424/27744-d8d2-i1i05-a</t>
  </si>
  <si>
    <t>opt-832/8432-d16d2-i2i05-a</t>
  </si>
  <si>
    <t>opt-832/10938-d8d2-i1i05-a</t>
  </si>
  <si>
    <t>opt-1132/18318-d8d2-i1i05-a</t>
  </si>
  <si>
    <t>opt-384/512-d1d1-i0i0-a</t>
  </si>
  <si>
    <t>opt-640/640-d1d1-i0i0-a</t>
  </si>
  <si>
    <t>opt-576/2656-d1d1-i0i0-a</t>
  </si>
  <si>
    <t>opt-896/5162-d1d1-i0i0-a</t>
  </si>
  <si>
    <t>opt-1046/12542-d4d2-i1i05-a</t>
  </si>
  <si>
    <t>opt-1168/23968-d4d2-i1i05-a</t>
  </si>
  <si>
    <t>opt-832/2912-d1d1-i0i0-a</t>
  </si>
  <si>
    <t>opt-1152/5418-d1d1-i0i0-a</t>
  </si>
  <si>
    <t>opt-1302/12798-d4d2-i1i05-a</t>
  </si>
  <si>
    <t>opt-1280/23968-d4d2-i1i05-a</t>
  </si>
  <si>
    <t>opt-1088/6656-d16d2-i2i05-a</t>
  </si>
  <si>
    <t>opt-1088/9162-d16d2-i2i05-a</t>
  </si>
  <si>
    <t>opt-1388/16542-d8d2-i1i05-a</t>
  </si>
  <si>
    <t>opt-1344/6912-d16d2-i2i05-a</t>
  </si>
  <si>
    <t>opt-1344/9418-d8d2-i2i05-a</t>
  </si>
  <si>
    <t>opt-1088/8688-d16d2-i2i05-a</t>
  </si>
  <si>
    <t>opt-1088/11194-d8d2-i1i05-a</t>
  </si>
  <si>
    <t>opt-1388/18574-d8d2-i1i05-a</t>
  </si>
  <si>
    <t>opt-1344/11450-d8d2-i1i05-a</t>
  </si>
  <si>
    <t>met-512/768-d1d1-i0i0-a</t>
  </si>
  <si>
    <t>met-576/1472-d1d1-i0i0-a</t>
  </si>
  <si>
    <t>met-576/2656-d1d1-i0i0-a</t>
  </si>
  <si>
    <t>met-640/4906-d1d1-i0i0-a</t>
  </si>
  <si>
    <t>met-790/12286-d4d2-i1i05-a</t>
  </si>
  <si>
    <t>met-912/23712-d4d2-i1i05-a</t>
  </si>
  <si>
    <t>met-768/1024-d1d1-i0i0-a</t>
  </si>
  <si>
    <t>met-768/1216-d1d1-i0i0-a</t>
  </si>
  <si>
    <t>met-576/1728-d1d1-i0i0-a</t>
  </si>
  <si>
    <t>met-768/1984-d1d1-i0i0-a</t>
  </si>
  <si>
    <t>met-576/2656-d1d1-i0i0-b</t>
  </si>
  <si>
    <t>met-832/2912-d1d1-i0i0-a</t>
  </si>
  <si>
    <t>met-896/5162-d1d1-i0i0-a</t>
  </si>
  <si>
    <t>met-1046/12542-d4d2-i1i05-a</t>
  </si>
  <si>
    <t>met-1168/23968-d4d2-i1i05-a</t>
  </si>
  <si>
    <t>met-1152/5418-d1d1-i0i0-a</t>
  </si>
  <si>
    <t>met-1302/12798-d4d2-i1i05-a</t>
  </si>
  <si>
    <t>met-1280/23968-d4d2-i1i05-a</t>
  </si>
  <si>
    <t>h1-896/5162-d1d1-i0i0-a</t>
  </si>
  <si>
    <t>h1-1168/23968-d4d2-i1i05-a</t>
  </si>
  <si>
    <t>h1-1152/5418-d1d1-i0i0-a</t>
  </si>
  <si>
    <t>h1-1302/12798-d4d2-i1i05-a</t>
  </si>
  <si>
    <t>h1-1280/23968-d4d2-i1i05-a</t>
  </si>
  <si>
    <t>h1-832/5216-d16d2-i2i05-a</t>
  </si>
  <si>
    <t>h1-832/8906-d16d2-i2i05-a</t>
  </si>
  <si>
    <t>h1-1132/16286-d8d2-i1i05-a</t>
  </si>
  <si>
    <t>h1-832/9248-d8d2-i2i05-a</t>
  </si>
  <si>
    <t>h1-832/12938-d8d2-i1i05-a</t>
  </si>
  <si>
    <t>h1-1132/20318-d8d2-i1i05-a</t>
  </si>
  <si>
    <t>h1-832/15242-d8d2-i1i05-a</t>
  </si>
  <si>
    <t>h1-1088/5472-d16d2-i2i05-a</t>
  </si>
  <si>
    <t>h1-1088/9162-d16d2-i2i05-a</t>
  </si>
  <si>
    <t>h1-1388/16542-d8d2-i1i05-a</t>
  </si>
  <si>
    <t>h1-1088/9504-d8d2-i2i05-a</t>
  </si>
  <si>
    <t>h1-1088/13194-d8d2-i1i05-a</t>
  </si>
  <si>
    <t>h1-1388/20574-d8d2-i1i05-a</t>
  </si>
  <si>
    <t>h1-1088/15498-d8d2-i1i05-a</t>
  </si>
  <si>
    <t>ami-832/1120-d1d1-i0i0-a</t>
  </si>
  <si>
    <t>ami-832/1728-d1d1-i0i0-a</t>
  </si>
  <si>
    <t>ami-576/2656-d1d1-i0i0-a</t>
  </si>
  <si>
    <t>ami-896/5162-d1d1-i0i0-a</t>
  </si>
  <si>
    <t>ami-1046/12542-d4d2-i1i05-a</t>
  </si>
  <si>
    <t>ami-1168/23968-d4d2-i1i05-a</t>
  </si>
  <si>
    <t>ami-832/2912-d1d1-i0i0-a</t>
  </si>
  <si>
    <t>ami-1152/5418-d1d1-i0i0-a</t>
  </si>
  <si>
    <t>ami-1302/12798-d4d2-i1i05-a</t>
  </si>
  <si>
    <t>ami-1280/23968-d4d2-i1i05-a</t>
  </si>
  <si>
    <t>isk-576/1728-d1d1-i0i0-a</t>
  </si>
  <si>
    <t>isk-576/2656-d1d1-i0i0-a</t>
  </si>
  <si>
    <t xml:space="preserve">isk-896/5162-d1d1-i0i0-a   </t>
  </si>
  <si>
    <t>isk-1046/12542-d4d2-i1i05-a</t>
  </si>
  <si>
    <t>isk-1168/23968-d4d2-i1i05-a</t>
  </si>
  <si>
    <t xml:space="preserve">isk-1152/5418-d1d1-i0i0-a   </t>
  </si>
  <si>
    <t>isk-1302/12798-d4d2-i1i05-a</t>
  </si>
  <si>
    <t>isk-1280/23968-d4d2-i1i05-a</t>
  </si>
  <si>
    <t>isk-1088/5472-d16d2-i2i05-a</t>
  </si>
  <si>
    <t>isk-1088/6656-d16d2-i2i05-a</t>
  </si>
  <si>
    <t>isk-1088/7872-d16d2-i2i05-a</t>
  </si>
  <si>
    <t>isk-1088/9162-d16d2-i2i05-a</t>
  </si>
  <si>
    <t xml:space="preserve">bvvolj-v256-d </t>
  </si>
  <si>
    <t>volj-896/5162-d1d1-i0i0-a</t>
  </si>
  <si>
    <t>volj-1046/12542-d4d2-i1i05-a</t>
  </si>
  <si>
    <t>volj-1168/23968-d4d2-i1i05-a</t>
  </si>
  <si>
    <t>volj-1152/5418-d1d1-i0i0-a</t>
  </si>
  <si>
    <t>volj-1302/12798-d4d2-i1i05-a</t>
  </si>
  <si>
    <t>volj-1280/23968-d4d2-i1i05-a</t>
  </si>
  <si>
    <t>sof-896/5162-d1d1-i0i0-a</t>
  </si>
  <si>
    <t>sof-1046/12542-d4d2-i1i05-a</t>
  </si>
  <si>
    <t>sof-1168/23968-d4d2-i1i05-a</t>
  </si>
  <si>
    <t>sof-1152/5418-d1d1-i0i0-a</t>
  </si>
  <si>
    <t>sof-1302/12798-d4d2-i1i05-a</t>
  </si>
  <si>
    <t>sof-1280/23968-d4d2-i1i05-a</t>
  </si>
  <si>
    <t>ht-845/5344-d16d2-i2i05-a</t>
  </si>
  <si>
    <t>ht-845/11932-d8d2-i1i05-a</t>
  </si>
  <si>
    <t>ht-845/9372-d8d2-i2i05-a</t>
  </si>
  <si>
    <t>ht-1403/9418-d8d2-i2i05-a</t>
  </si>
  <si>
    <t>ht-1403/15754-d8d2-i1i05-a</t>
  </si>
  <si>
    <t>ht-1403/13426-d8d2-i1i05-a</t>
  </si>
  <si>
    <t>ht-384/1472-d1d1-i0i0-a</t>
  </si>
  <si>
    <t>ht-576/5216-d16d2-i2i05-a</t>
  </si>
  <si>
    <t>ht-576/11552-d8d2-i1i05-a</t>
  </si>
  <si>
    <t>ht-576/9224-d8d2-i2i05-a</t>
  </si>
  <si>
    <t>ht-576/1472-d1d1-i0i0-a</t>
  </si>
  <si>
    <t>ht-832/5472-d16d2-i2i05-a</t>
  </si>
  <si>
    <t>ht-832/11808-d8d2-i1i05-a</t>
  </si>
  <si>
    <t>ht-832/9480-d8d2-i2i05-a</t>
  </si>
  <si>
    <t>ht-704/1600-d1d1-i0i0-a</t>
  </si>
  <si>
    <t>ht-960/5600-d16d2-i2i05-a</t>
  </si>
  <si>
    <t>ht-960/11936-d8d2-i1i05-a</t>
  </si>
  <si>
    <t>ht-960/9608-d8d2-i2i05-a</t>
  </si>
  <si>
    <t>ht-832/1728-d1d1-i0i0-a</t>
  </si>
  <si>
    <t xml:space="preserve">NAPOMENA: 
-ciljana (target) SNR margina za internet profile je 6dB, za MAXTV 8dB i za HD i 2STBa 9 dB. Ukoliko je izmjerena SNR margina manja, mogući su problemi u davanju usluge.
</t>
  </si>
  <si>
    <t>DSLAM profili 03.01.2012.</t>
  </si>
  <si>
    <r>
      <t xml:space="preserve">Kreirani profili za testiranje na Ericsson platformi: </t>
    </r>
    <r>
      <rPr>
        <b/>
        <i/>
        <sz val="8"/>
        <rFont val="Arial"/>
        <family val="2"/>
        <charset val="238"/>
      </rPr>
      <t>v2MAXa, v3MAXa, vMAXTV2a, vMAXTV3a, vMAXTV2STB2a, vMAXTV2STB3a, vims2MAXa, vims3MAXa, vimsMAXTRIPLE1a, vimsMAXTRIPLE2a, vimsMAXTRIPLE3a, vimsMAXTRIPLE2STB1a, vimsMAXTRIPLE2STB2a, vimsMAXTRIPLE2STB3a, vMAXTVHD2a, vMAXTVHD3a, vimsMAXTRIPLEHD1a, vimsMAXTRIPLEHD2a, vimsMAXTRIPLEHD3a, vMAXSME2a, vMAXSME3a, vimsSAMAXTV2STBa, vimsSAMAXTVHDa</t>
    </r>
  </si>
  <si>
    <t>DSLAM profili 04.01.2012.</t>
  </si>
  <si>
    <r>
      <t xml:space="preserve">Kreirani profili za testiranje na Huawei platformi: </t>
    </r>
    <r>
      <rPr>
        <b/>
        <i/>
        <sz val="8"/>
        <rFont val="Arial"/>
        <family val="2"/>
        <charset val="238"/>
      </rPr>
      <t>v2MAXa, v3MAXa, vMAXTV2a, vMAXTV3a, vMAXTV2STB2a, vMAXTV2STB3a, vims2MAXa, vims3MAXa, vimsMAXTRIPLE1a, vimsMAXTRIPLE2a, vimsMAXTRIPLE3a, vimsMAXTRIPLE2STB1a, vimsMAXTRIPLE2STB2a, vimsMAXTRIPLE2STB3a, vMAXTVHD2a, vMAXTVHD3a, vimsMAXTRIPLEHD1a, vimsMAXTRIPLEHD2a, vimsMAXTRIPLEHD3a, vMAXSME2a, vMAXSME3a, vSAMAXTV2STBa, vimsSAMAXTVHDa</t>
    </r>
  </si>
  <si>
    <t>DSLAM profili 15.02.2012.</t>
  </si>
  <si>
    <t>DSLAM profili 24.02.2012.</t>
  </si>
  <si>
    <t xml:space="preserve">U sheet-ovima ADSL Mode i VDSL mode kod Extend parametara u stupcu Anti IP spoofing izvršena je promjena u svim servisima na ON </t>
  </si>
  <si>
    <t>DSLAM profili 02.03.2012.</t>
  </si>
  <si>
    <t>Huawei-ADSL mode</t>
  </si>
  <si>
    <r>
      <t xml:space="preserve">Kreirani BS Optima profili: </t>
    </r>
    <r>
      <rPr>
        <b/>
        <i/>
        <sz val="8"/>
        <rFont val="Arial"/>
        <family val="2"/>
        <charset val="238"/>
      </rPr>
      <t xml:space="preserve">bvoptima1MAXd2M256, bvoptima1MAXd256, bvoptima2MAXd256, bvoptima3MAXd256, bvoptima1MAXd2M512, bvoptima1MAXd512, bvoptima2MAXd512, bvoptima3MAXd512, bvoptimaIMSd256, bvoptimaIMSd512, btoptimaSAMAXTVd, b3poptima1MAXd2M256, b3poptima1MAXd256, b3poptima1MAXd2M512, b3poptima1MAXd512  </t>
    </r>
  </si>
  <si>
    <t>DSLAM profili 02.05.2012.</t>
  </si>
  <si>
    <r>
      <t xml:space="preserve">Kreirani BS Amis profili: </t>
    </r>
    <r>
      <rPr>
        <b/>
        <i/>
        <sz val="8"/>
        <rFont val="Arial"/>
        <family val="2"/>
        <charset val="238"/>
      </rPr>
      <t>bvamis1MAXd2M256, bvamis1MAXd256, bvamis2MAXd256, bvamis3MAXd256, bvamis1MAXd2M512, bvamis1MAXd512, bvamis2MAXd512, bvamis3MAXd512</t>
    </r>
  </si>
  <si>
    <t>DSLAM profili 09.05.2012.</t>
  </si>
  <si>
    <r>
      <t>Kreirani produkcijski BS Iskon profili:</t>
    </r>
    <r>
      <rPr>
        <b/>
        <i/>
        <sz val="8"/>
        <rFont val="Arial"/>
        <family val="2"/>
        <charset val="238"/>
      </rPr>
      <t xml:space="preserve"> bviskon1MAXd1M256, bviskon1MAXd2M256, bviskon1MAXd256, bviskon1MAXd256, bviskon3MAXd256, bviskon1MAXd512, bviskon2MAXd512,bviskon3MAXd512, b3piskon1MAXd1M256, b3piskon1MAXd2M256, b3piskon1MAXd3M256, b3piskon1MAX1MHDd256, b3piskon1MAX2MHDd256, b3piskon1MAX3MHDd256 , b3piskon1MAXHDd256. Profil  b3piskon1MAXd256 kreiran 20.3.2012 kao testni profil ( 9.5.2012 postao je produkcijski profil)</t>
    </r>
  </si>
  <si>
    <r>
      <t xml:space="preserve">Zahtjev Iskona za promjenom broja mac adresa u IPTV servisu (SD) sa 2 na 5 MAC adresa, za (HD) sa 3 na 8 MAC adresa, za Internet i VoIP sa 2 na 5 MAC adresa. Na Huawei platformi imena profila ostaju ista, samo su promjene za kreiranje Extended profila napravljene u tablici profila: </t>
    </r>
    <r>
      <rPr>
        <b/>
        <i/>
        <sz val="8"/>
        <rFont val="Arial"/>
        <family val="2"/>
        <charset val="238"/>
      </rPr>
      <t>bviskon1MAXd1M256, bviskon1MAXd2M256, bviskon1MAXd256, bviskon2MAXd256, bviskon3MAXd256, bviskon1MAXd512, bviskon2MAXd512, bviskon3MAXd512, b3piskon1MAXd1M256, b3piskon1MAXd2M256, b3piskon1MAXd3M256, b3piskon1MAXd256, b3piskon1MAX1MHDd256, b3piskon1MAX2MHDd256, b3piskon1MAX3MHDd256 , b3piskon1MAXHDd256</t>
    </r>
  </si>
  <si>
    <r>
      <t xml:space="preserve">Kreirani produkcijski BS Optima profili: </t>
    </r>
    <r>
      <rPr>
        <b/>
        <i/>
        <sz val="8"/>
        <rFont val="Arial"/>
        <family val="2"/>
        <charset val="238"/>
      </rPr>
      <t xml:space="preserve">btopt-t6M-d, btopt-d2M-t6M-c, btopt-d4M-t6M-c, b3popt-d10M-t4M-v256-d, b3popt-d2M-t6M-v256-d, b3popt-d4M-t6M-v256-d, b3popt-d10M-t6M-v256-d, b3popt-d2M-t6M-v512-d, b3popt-d4M-t6M-v512-d  </t>
    </r>
    <r>
      <rPr>
        <i/>
        <sz val="8"/>
        <rFont val="Arial"/>
        <family val="2"/>
        <charset val="238"/>
      </rPr>
      <t>- (HD iptv od 6M) + jedan SD iptv</t>
    </r>
  </si>
  <si>
    <t>Kreirani testni BS VIPnet profili: btvip-d1M-t3M-v256-reg-c, - iptv SD 3M , regionalni (ZG) i domenski (ST, RI, OS) Napomena : Neće se koristiti u produkciji već samo za testiranje</t>
  </si>
  <si>
    <t>Kreirani testni BS VIPnet profili: btvip-d1M-t4M-v256-reg-c, - iptv SD 4M , regionalni (ZG) i domenski (ST, RI, OS) Napomena : Neće se koristiti u produkciji već samo za testiranje</t>
  </si>
  <si>
    <t>Kreirani produkcijski BS Optima profili: btopt-d10M-t6M-c, btopt-d10M-t4M-c, btopt-d20M-t4M-c,  - (HD iptv od 6M) + dva SD iptv</t>
  </si>
  <si>
    <t>Kreirani produkcijski BS Voljatel profili: bvvolj-v256-d  i  bvvolj-v512-d . Dana 10.07.2012 implementirani u OSS sustave.</t>
  </si>
  <si>
    <r>
      <t xml:space="preserve">Kreirani produkcijski BS VIPnet Standalone profil: </t>
    </r>
    <r>
      <rPr>
        <b/>
        <i/>
        <sz val="8"/>
        <rFont val="Arial"/>
        <family val="2"/>
        <charset val="238"/>
      </rPr>
      <t>vip-t4-a</t>
    </r>
    <r>
      <rPr>
        <i/>
        <sz val="8"/>
        <rFont val="Arial"/>
        <family val="2"/>
        <charset val="238"/>
      </rPr>
      <t xml:space="preserve"> </t>
    </r>
  </si>
  <si>
    <r>
      <t xml:space="preserve">BITSTREAM OPERATOR </t>
    </r>
    <r>
      <rPr>
        <i/>
        <sz val="8"/>
        <color rgb="FFFF0000"/>
        <rFont val="Arial"/>
        <family val="2"/>
        <charset val="238"/>
      </rPr>
      <t>VOLJATEL</t>
    </r>
    <r>
      <rPr>
        <i/>
        <sz val="8"/>
        <rFont val="Arial"/>
        <family val="2"/>
        <charset val="238"/>
      </rPr>
      <t xml:space="preserve"> PROMIJENIO NAZIV U </t>
    </r>
    <r>
      <rPr>
        <b/>
        <i/>
        <sz val="8"/>
        <color rgb="FFFF0000"/>
        <rFont val="Arial"/>
        <family val="2"/>
        <charset val="238"/>
      </rPr>
      <t>TERRAKOM</t>
    </r>
  </si>
  <si>
    <t>DSLAM profili 02.11.2012.</t>
  </si>
  <si>
    <t>Kreirani Huawei VDSL profili za testiranje u TTC</t>
  </si>
  <si>
    <t>DSLAM profili 15.11.2012.</t>
  </si>
  <si>
    <t>Kreirani Ericsson VDSL profili za testiranje u TTC</t>
  </si>
  <si>
    <t>DSLAM profili 16.11.2012.</t>
  </si>
  <si>
    <t>Ne kreiraju se novi produkcijski BS Optima Internet SA profili:  upisane samo promjene u tablici profila (Huawei_vlan 270 ide u 3980) zbog konfiguracije</t>
  </si>
  <si>
    <r>
      <t xml:space="preserve">Ne kreiraju se novi produkcijski BS Optima internet SA profili:  upisane samo promjene u tablici profila (vlan 270 ide u </t>
    </r>
    <r>
      <rPr>
        <b/>
        <i/>
        <sz val="8"/>
        <rFont val="Arial"/>
        <family val="2"/>
        <charset val="238"/>
      </rPr>
      <t>3980</t>
    </r>
    <r>
      <rPr>
        <i/>
        <sz val="8"/>
        <rFont val="Arial"/>
        <family val="2"/>
        <charset val="238"/>
      </rPr>
      <t>),  za konfiguraciju poslane upute SMC-u</t>
    </r>
  </si>
  <si>
    <t xml:space="preserve">u </t>
  </si>
  <si>
    <r>
      <t xml:space="preserve">Kreirani novi produkcijski APPv2 profili:  </t>
    </r>
    <r>
      <rPr>
        <b/>
        <i/>
        <sz val="8"/>
        <rFont val="Arial"/>
        <family val="2"/>
        <charset val="238"/>
      </rPr>
      <t>fr-i4-v2-3328k384k-d4d2-a, fr-i4-v2-1280k384k-d4d2-a</t>
    </r>
  </si>
  <si>
    <r>
      <t xml:space="preserve">Kreirani novi produkcijski APPv2 profili: </t>
    </r>
    <r>
      <rPr>
        <b/>
        <i/>
        <sz val="8"/>
        <rFont val="Arial"/>
        <family val="2"/>
        <charset val="238"/>
      </rPr>
      <t>fr-i4-4704k640k-d4d2-a,</t>
    </r>
    <r>
      <rPr>
        <i/>
        <sz val="8"/>
        <rFont val="Arial"/>
        <family val="2"/>
        <charset val="238"/>
      </rPr>
      <t xml:space="preserve"> </t>
    </r>
    <r>
      <rPr>
        <b/>
        <i/>
        <sz val="8"/>
        <rFont val="Arial"/>
        <family val="2"/>
        <charset val="238"/>
      </rPr>
      <t>fr-i4-4704k640k-d8d4-a</t>
    </r>
  </si>
  <si>
    <t>DSLAM profili 11.01.2013</t>
  </si>
  <si>
    <r>
      <t xml:space="preserve">Kreirani </t>
    </r>
    <r>
      <rPr>
        <b/>
        <i/>
        <sz val="8"/>
        <rFont val="Arial"/>
        <family val="2"/>
        <charset val="238"/>
      </rPr>
      <t>testni profili (ADSL mod)</t>
    </r>
    <r>
      <rPr>
        <i/>
        <sz val="8"/>
        <rFont val="Arial"/>
        <family val="2"/>
        <charset val="238"/>
      </rPr>
      <t xml:space="preserve"> 10/20Mbps repricing - htb-i10-a, htb-i20-a, htb-i10-v256IMS-a, htb-i20-v256IMS-a, htb-i10-v512SME-a, htb-i20-v512SME-a, htb-i10-v128IMS-v512SME-a, htb-i20-v128IMS-v512SME-a, htb-i10-t4-a, htb-i20-t4-a, htb-i10-t4-v256IMS-a, htb-i20-t4-v256IMS-a, htb-i10-t8STB2-a, htb-i20-t8STB2-a, htb-i10-t8STB2-v256IMS-a, htb-i20-t8STB2-v256IMS-a, htb-i10-t10HD-a, htb-i20-t10HD-a, htb-i10-t10HD-v256IMS-a, htb-i20-t10HD-v256IMS-a, htb-i10-v384IMS-a, htb-i20-v384IMS-a, htb-i10-t4-v384IMS-a, htb-i20-t4-v384IMS-a, htb-i10-t8STB2-v384IMS-a, htb-i20-t8STB2-v384IMS-a, htb-i10-t10HD-v384IMS-a, htb-i20-t10HD-v384IMS-a</t>
    </r>
  </si>
  <si>
    <t>DSLAM profili 05.02.2013.</t>
  </si>
  <si>
    <t>Kreirani Huawei VDSL NPP profili za testiranje u TTC</t>
  </si>
  <si>
    <t>DSLAM profili 21.02.2013.</t>
  </si>
  <si>
    <r>
      <t xml:space="preserve">Kreirani </t>
    </r>
    <r>
      <rPr>
        <b/>
        <i/>
        <sz val="8"/>
        <rFont val="Arial"/>
        <family val="2"/>
        <charset val="238"/>
      </rPr>
      <t>produkcijski profili (ADSL mod)</t>
    </r>
    <r>
      <rPr>
        <i/>
        <sz val="8"/>
        <rFont val="Arial"/>
        <family val="2"/>
        <charset val="238"/>
      </rPr>
      <t xml:space="preserve"> 10/20Mbps repricing - htb-i10-a, htb-i20-a, htb-i10-v256IMS-a, htb-i20-v256IMS-a, htb-i10-v512SME-a, htb-i20-v512SME-a, htb-i10-v128IMS-v512SME-a, htb-i20-v128IMS-v512SME-a, htb-i10-t4-a, htb-i20-t4-a, htb-i10-t4-v256IMS-a, htb-i20-t4-v256IMS-a, htb-i10-t8STB2-a, htb-i20-t8STB2-a, htb-i10-t8STB2-v256IMS-a, htb-i20-t8STB2-v256IMS-a, htb-i10-t10HD-a, htb-i20-t10HD-a, htb-i10-t10HD-v256IMS-a, htb-i20-t10HD-v256IMS-a, htb-i10-v384IMS-a, htb-i20-v384IMS-a, htb-i10-t4-v384IMS-a, htb-i20-t4-v384IMS-a, htb-i10-t8STB2-v384IMS-a, htb-i20-t8STB2-v384IMS-a, htb-i10-t10HD-v384IMS-a, htb-i20-t10HD-v384IMS-a</t>
    </r>
  </si>
  <si>
    <t>DSLAM profili 01.03.2013.</t>
  </si>
  <si>
    <t>Kreirani Huawei VDSL BUS profili za testiranje u TTC</t>
  </si>
  <si>
    <t>DSLAM profili 06.03.2013.</t>
  </si>
  <si>
    <t>Kreirani Ericsson VDSL NPP profili za testiranje u TTC</t>
  </si>
  <si>
    <t>DSLAM profili 11.03.2013.</t>
  </si>
  <si>
    <t>Kreirani Ericsson VDSL BUS profili za testiranje u TTC</t>
  </si>
  <si>
    <t>DSLAM profili 18.03.2013.</t>
  </si>
  <si>
    <t>Kreirani Huawei VDSL profili na produkciji</t>
  </si>
  <si>
    <t>DSLAM profili 19.03.2013.</t>
  </si>
  <si>
    <t>Kreirani Ericsson VDSL profili na produkciji</t>
  </si>
  <si>
    <t>isk-i1-a</t>
  </si>
  <si>
    <t>isk-i4-a</t>
  </si>
  <si>
    <t>isk-i10-a</t>
  </si>
  <si>
    <t>isk-i20-a</t>
  </si>
  <si>
    <t>Tip profila</t>
  </si>
  <si>
    <t>P1</t>
  </si>
  <si>
    <t>HT</t>
  </si>
  <si>
    <t>BS-Internet</t>
  </si>
  <si>
    <t>VIP</t>
  </si>
  <si>
    <t>Optima</t>
  </si>
  <si>
    <t>Metronet</t>
  </si>
  <si>
    <t xml:space="preserve">H1 </t>
  </si>
  <si>
    <t>Amis</t>
  </si>
  <si>
    <t>Iskon</t>
  </si>
  <si>
    <t>Voljatel</t>
  </si>
  <si>
    <t>Softnet</t>
  </si>
  <si>
    <t>Vendor</t>
  </si>
  <si>
    <t>Regularni</t>
  </si>
  <si>
    <t>Testni</t>
  </si>
  <si>
    <t>ht-i512-v256IMS-v512SME-a</t>
  </si>
  <si>
    <t>P2</t>
  </si>
  <si>
    <t>ne koristi se u APPV2 lancu, Implementiran u UU i aktivator, kreirao Plačković 14.12.2012</t>
  </si>
  <si>
    <t>P2b</t>
  </si>
  <si>
    <t>Regularni profil od 10.09.2012, ims bandP2idth 384k</t>
  </si>
  <si>
    <t>Testni-FR</t>
  </si>
  <si>
    <t>H1</t>
  </si>
  <si>
    <t>VIPnet</t>
  </si>
  <si>
    <t>Najmanji regularni profil prije dizanja brzina, 2Mbps/256kbps i MAX2 SNR margina 12dB</t>
  </si>
  <si>
    <t>regularni profil prije podizanja brzina, obični adsl standard sa spuštenom MAX2 SNR marginom na 12dB</t>
  </si>
  <si>
    <t>najmanji regularni internet profil s uključenim adsl standardom i s MAX2 SNR marginom od 12dB</t>
  </si>
  <si>
    <t>uključen ADSL2plus, brzina limitirana na 1Mbps/192kbps, za loše linije sa velikom atenuacijom, MAX2 SNR margina od 12dB</t>
  </si>
  <si>
    <t>uključen ADSL2plus, brzina limitirana na 1Mbps/192kbps, za loše linije sa velikom atenuacijom, MAX2 SNR margina od 31dB</t>
  </si>
  <si>
    <t>uključen ADSL2plus, uključen interleave, brzina limitirana na 512kbps/192kbps, za najlošije linije sa velikom atenuacijom, MAX2 SNR margina=12dB</t>
  </si>
  <si>
    <t>uključen ADSL2plus, uključen interleave, brzina limitirana na 512kbps/192kbps, za najlošije linije sa velikom atenuacijom, MAX2 SNR margina=31dB</t>
  </si>
  <si>
    <t>međuprofil između 2M i 4M, brzina limitirana na 3Mbps/320kbps, MAX2 SNR margina od 12dB</t>
  </si>
  <si>
    <t>MAX2SMEmin512k</t>
  </si>
  <si>
    <t>ims profil za MAX2 brzinu do 1M</t>
  </si>
  <si>
    <t>ims profil za MAX2 brzinu do 2M</t>
  </si>
  <si>
    <t>ims profil za MAX2 brzinu do 3M</t>
  </si>
  <si>
    <t>P1 profil kojem je smanjena MAX2 SNR margina na 12dB</t>
  </si>
  <si>
    <t>MAXTV_down</t>
  </si>
  <si>
    <t>MAXTV_up</t>
  </si>
  <si>
    <t xml:space="preserve">Stand-alone MAXTV
</t>
  </si>
  <si>
    <t>Regularni profil od 10.09.2012,  do 10.09.2012 Koristi se SAMAXTVi profil</t>
  </si>
  <si>
    <t>MAXTVprofil sa najmanjom internet brzinom prije povećanja brzina (2Mbps), uključen ADSL2plus</t>
  </si>
  <si>
    <t>"Fast" MAXTVprofil (isključen interleave - brzi ping za "gamere") sa najmanjom Internet brzinom prije povećanja brzina (2Mbps), uključen ADSL2plus</t>
  </si>
  <si>
    <t>"Fast" MAXTVprofil (isključen interleave - brzi ping za "gamere") sa najmanjom Internet brzinom prije povećanja brzina (2Mbps), samo ADSL1 mod sinkronizacije</t>
  </si>
  <si>
    <t>"Fast" MAXTVprofil (isključen interleave - brzi ping za "gamere") sa srednjom Internet brzinom prije povećanja brzina (8Mbps)</t>
  </si>
  <si>
    <t>"Fast" MAXTVprofil (isključen interleave - brzi ping za "gamere") sa najvećom Internet brzinom prije povećanja brzina (16Mbps)</t>
  </si>
  <si>
    <t>isključen MAXTVinterleave kod 512k paketa</t>
  </si>
  <si>
    <t>"Fast" MAXTVprofil (isključen interleave - brzi ping za "gamere") sa najmanjom Internet brzinom nakon povećanja brzina (4Mbps)</t>
  </si>
  <si>
    <t>"Fast" MAXTVprofil (isključen interleave - brzi ping za "gamere") sa srednjom Internet brzinom nakon povećanja brzina (10Mbps)</t>
  </si>
  <si>
    <t>"Fast" MAXTVprofil (isključen interleave - brzi ping za "gamere") sa najvećom Internet brzinom nakon povećanja brzina (20Mbps)</t>
  </si>
  <si>
    <t>moguća samo adsl1 sinkronizacija MAXTV512k paketa</t>
  </si>
  <si>
    <t>MAXTVprofil sa najmanjom Internet brzinom nakon povećanja brzina (4Mbps), samo ADSL1 mod sinkronizacije</t>
  </si>
  <si>
    <t>isključen MAXTVinterleave kod 512k paketa, adsl obični standard</t>
  </si>
  <si>
    <t>"Fast" MAXTVprofil (isključen interleave - brzi ping za "gamere") sa najmanjom Internet brzinom nakon povećanja brzina (4Mbps), samo ADSL1 mod sinkronizacije</t>
  </si>
  <si>
    <t xml:space="preserve">MAXTVprofil s običnim adsl standardom, ukupna linijska brzina ograničena na 5 Mbit/s, za lošije linije koje  imaju greške na regularnom ili starijem MAXTV1 profilu </t>
  </si>
  <si>
    <t xml:space="preserve">MAXTVprofil sa najmanjom Internet brzinom, ukupna linijska brzina ograničena na 5 Mbit/s, za lošije linije koje  imaju greške na regularnom ili starijem MAXTV1 profilu </t>
  </si>
  <si>
    <t>"Fast" MAXTVprofil (isključen interleave - brzi ping za "gamere") sa najmanjom Internet brzinom, ukupna linijska brzina ograničena na 5 Mbit/s, za lošije linije koje imaju greške na regularnom "Fast" profilu</t>
  </si>
  <si>
    <t>Service_InterleaveMAXTVHD1f</t>
  </si>
  <si>
    <t>Service_InterleaveMAXTVHD2f</t>
  </si>
  <si>
    <t>Service_InterleaveMAXTVHD3f</t>
  </si>
  <si>
    <t>Stand-alone MAXTV</t>
  </si>
  <si>
    <t>Service_InterleaveSAMAXTVh</t>
  </si>
  <si>
    <t>Stand-alone MAXTVprofil sa uključenim ADSL2plus modom sinkronizacije</t>
  </si>
  <si>
    <t>Service_InterleaveSAMAXTVhmin</t>
  </si>
  <si>
    <t>Stand-alone MAXTVprofil sa uključenim ADSL2plus modom, te sa linijskom brzinom limitiranom na 4.6 Mbps - za lošije linije</t>
  </si>
  <si>
    <t>Service_InterleaveSAMAXTVi</t>
  </si>
  <si>
    <t>Service_InterleaveSAMAXTVimin</t>
  </si>
  <si>
    <t>Stand-alone MAXTVprofil sa uključenim ADSL2plus modom, te sa linijskom brzinom limitiranom na 4.8 Mbps - za lošije linije</t>
  </si>
  <si>
    <t>ims MAXTVprofil sa najmanjom internet brzinom, ukupna linijska brzina ograničena na 5 Mbit/s</t>
  </si>
  <si>
    <t>ims MAXTVprofil sa najmanjom internet brzinom, ads, ukupna linijska brzina ograničena na 5 Mbit/s</t>
  </si>
  <si>
    <t>ims MAXTVprofil sa adsl1 standardom</t>
  </si>
  <si>
    <t>Service_imsInterleavSAMAXTVimin</t>
  </si>
  <si>
    <t>ims SAMAXTVmin profil</t>
  </si>
  <si>
    <t>MAXTV+IMS</t>
  </si>
  <si>
    <t>ims SAMAXTVmin profil, adsl standard</t>
  </si>
  <si>
    <t>Service_InterleaveMAXTVdemo1h</t>
  </si>
  <si>
    <t>Demo iptv profil kod ims migracije za demontsraciju MAXTVusluge</t>
  </si>
  <si>
    <t>dthSAMAXTVi</t>
  </si>
  <si>
    <t>Service_dthSAMAXTVi</t>
  </si>
  <si>
    <t>MAXTV+SME (NetPhone)</t>
  </si>
  <si>
    <t>MAXTVHD+SME (NetPhone)</t>
  </si>
  <si>
    <t>ami-v256m8-n256-a</t>
  </si>
  <si>
    <t>ami-v512m8-n256-a</t>
  </si>
  <si>
    <t>ami-512/512-d1d1-i0i0-a</t>
  </si>
  <si>
    <t>ami-768/768-d1d1-i0i0-a</t>
  </si>
  <si>
    <t>DSLAM profili 09.04.2013.</t>
  </si>
  <si>
    <r>
      <t>Kreirani novi produkcijski BS Amis profili:</t>
    </r>
    <r>
      <rPr>
        <b/>
        <i/>
        <sz val="8"/>
        <rFont val="Arial"/>
        <family val="2"/>
        <charset val="238"/>
      </rPr>
      <t>ami-v256m8-n256-a, ami-v512m8-n256-a</t>
    </r>
  </si>
  <si>
    <r>
      <t>Kreirani novi produkcijski BS Amis profili(ADSL mod):</t>
    </r>
    <r>
      <rPr>
        <b/>
        <i/>
        <sz val="8"/>
        <rFont val="Arial"/>
        <family val="2"/>
        <charset val="238"/>
      </rPr>
      <t>ami-v256m8-n256-a, ami-v512m8-n256-a</t>
    </r>
  </si>
  <si>
    <t>Service_1MAXf</t>
  </si>
  <si>
    <t>1MAXiadsl512k</t>
  </si>
  <si>
    <t>Service_2MAXf</t>
  </si>
  <si>
    <t>Service_3MAXf</t>
  </si>
  <si>
    <t>Service_1MAXh</t>
  </si>
  <si>
    <t>Service_1MAXmin1M</t>
  </si>
  <si>
    <t>Service_1MAXmin512k</t>
  </si>
  <si>
    <t>Service_1MAXh3M</t>
  </si>
  <si>
    <t>Service_2MAXh6M</t>
  </si>
  <si>
    <t>Service_3MAXh12M</t>
  </si>
  <si>
    <t>Opis i namjena profila</t>
  </si>
  <si>
    <t>frb-i10-8000k1216k-d4d2-a</t>
  </si>
  <si>
    <t>frb-i20-16000k1216k-d4d2-a</t>
  </si>
  <si>
    <t>frb-i10-6144k1216k-d4d2-a</t>
  </si>
  <si>
    <t>frb-i20-12288k1216k-d4d2-a</t>
  </si>
  <si>
    <t>frb-i10-t4-12000k1472k-d8d2-a</t>
  </si>
  <si>
    <t>frb-i20-t4-20000k1472k-d8d2-a</t>
  </si>
  <si>
    <t>frb-i10-v5-8256k1728k-d4d2-a</t>
  </si>
  <si>
    <t>frb-i20-v5-16256k1728k-d4d2-a</t>
  </si>
  <si>
    <t>1216/8000-P2-tg6-d4d2-i1i05-a</t>
  </si>
  <si>
    <t>1216/6144-P2-tg6-d4d2-i1i05-a</t>
  </si>
  <si>
    <t>1216/16000-P2-tg6-d4d2-i1i05-a</t>
  </si>
  <si>
    <t>1216/12288-P2-tg6-d4d2-i1i05-a</t>
  </si>
  <si>
    <t>frb-i10-t4-12000k1472k-d9d2-i1i05-a</t>
  </si>
  <si>
    <t>frb-i10-8000k1216k-d4d2-i1i05-a</t>
  </si>
  <si>
    <t>frb-i10-6144k1216k-d4d2-i1i05-a</t>
  </si>
  <si>
    <t>1472/12000-P2-tg8-d9d2-i1i05-a</t>
  </si>
  <si>
    <t>1728/8256-P2-tg6-d4d2-i1i05-a</t>
  </si>
  <si>
    <t>1472/20000-P2-tg8-d9d2-i1i05-a</t>
  </si>
  <si>
    <t>frb-i20-t4-20000k1472k-d9d2-i1i05-a</t>
  </si>
  <si>
    <t>Fault repair profil od 13.04.2013, internet upstream od 1Mb</t>
  </si>
  <si>
    <t>frb-i20-v5-16256k1728k-d4d2-i1i05-a</t>
  </si>
  <si>
    <t>1728/16256-P2-tg6-d4d2-i1i05-a</t>
  </si>
  <si>
    <t>frb-i20-16000k1216k-d4d2-i1i05-a</t>
  </si>
  <si>
    <t>frb-i20-12288k1216k-d4d2-i1i05-a</t>
  </si>
  <si>
    <t>frb-i10-v5-8256k1728k-d4d2-i1i05-a</t>
  </si>
  <si>
    <t>FR-8000k1216k-d4d2-i1i05-a</t>
  </si>
  <si>
    <t>Fault repair profil od 17.04.2013,
 internet upstream od 1Mb</t>
  </si>
  <si>
    <t>frb-i20-16000k1216k-d1d1-i0i0-a</t>
  </si>
  <si>
    <t>FR-16000k1216k-d1d1-i0i0-a</t>
  </si>
  <si>
    <t>FR-6144k1216k-d4d2-i1i05-a</t>
  </si>
  <si>
    <t>frb-i20-12288k1216k-d1d1-i0i0-a</t>
  </si>
  <si>
    <t>FR-12288k1216k-d1d1-i0i0-a</t>
  </si>
  <si>
    <t>frb-i10-t4-12000k1472k-d8d2-i1i05-a</t>
  </si>
  <si>
    <t>FR-12000k1472k-d8d2-i1i05-a</t>
  </si>
  <si>
    <t>frb-i20-t4-20000k1472k-d8d2-i1i05-a</t>
  </si>
  <si>
    <t>FR-20000k1472k-d8d2-i1i05-a</t>
  </si>
  <si>
    <t xml:space="preserve">FR-8256k1728k-d4d2-i1i05-a  </t>
  </si>
  <si>
    <t>frb-i20-v5-16256k1728k-d1d1-i0i0-a</t>
  </si>
  <si>
    <t xml:space="preserve">FR-16256k1728k-d1d1-i0i0-a </t>
  </si>
  <si>
    <t>imsMAXTRIPLE2STB3f</t>
  </si>
  <si>
    <t>ADSL2plus_SNRmax12dB</t>
  </si>
  <si>
    <t>ADSL_SNRmax12dB</t>
  </si>
  <si>
    <t>ADSL2plus_t8mx12</t>
  </si>
  <si>
    <t>ADSL2_t6mx12</t>
  </si>
  <si>
    <t>ADSL2_t8mx31</t>
  </si>
  <si>
    <t>Service_ims1MAXi1M</t>
  </si>
  <si>
    <t>Service_ims1MAXi2M</t>
  </si>
  <si>
    <t>Service_ims1MAXi3M</t>
  </si>
  <si>
    <t>Service_InterimsMAXTRIPLE1i5M</t>
  </si>
  <si>
    <t>Service_imsInterMAXTRIPLE1iadsl</t>
  </si>
  <si>
    <t>Service_imsInterleavMAXTRIPLE1f</t>
  </si>
  <si>
    <t>Service_imsInterleavMAXTRIPLE2f</t>
  </si>
  <si>
    <t>Service_imsInterleavMAXTRIPLE3f</t>
  </si>
  <si>
    <t>Service_InterimsMAXTRIPLE2STB1f</t>
  </si>
  <si>
    <t>Service_InterimsMAXTRIPLE2STB2f</t>
  </si>
  <si>
    <t>Service_InterimsMAXTRIPLE2STB3f</t>
  </si>
  <si>
    <t>Service_dth1MAXh</t>
  </si>
  <si>
    <t>Service_imshotsimsMAXTRIPLE1i</t>
  </si>
  <si>
    <t>Namjena profila</t>
  </si>
  <si>
    <t>PPPoE Client Text</t>
  </si>
  <si>
    <t>hotsimsMAXTRIPLE1i</t>
  </si>
  <si>
    <t>dth1MAXi</t>
  </si>
  <si>
    <t>Fault repair profil od 17.04.2013, internet upstream od 1Mb</t>
  </si>
  <si>
    <t>i05i05</t>
  </si>
  <si>
    <t>P2-tg6-d2d2</t>
  </si>
  <si>
    <t xml:space="preserve">i05i05 </t>
  </si>
  <si>
    <t>Fault repair profil od 13.04.2013, internet upstream od 1Mb;
DS Internet brzinom (16Mbps)</t>
  </si>
  <si>
    <t>Fault repair profil od 13.04.2013, internet upstream od 1Mb;
DS Internet brzinom (8Mbps)</t>
  </si>
  <si>
    <t>Fault repair profil od 13.04.2013, internet upstream od 1Mb;
brzina limitirana na 6Mbps, za linije sa problemima na 10Mbps ili 8 Mbps</t>
  </si>
  <si>
    <t>Fault repair profil od 17.04.2013, internet upstream od 1Mb;
brzina limitirana na 6Mbps, za linije sa problemima na 10Mbps ili 8 Mbps</t>
  </si>
  <si>
    <t>Fault repair profil od 13.04.2013, internet upstream od 1Mb;
brzina limitirana na 8Mbps, za linije sa problemima na 10Mbps</t>
  </si>
  <si>
    <t>Fault repair profil od 17.04.2013, internet upstream od 1Mb;
brzina limitirana na 6Mbps, za linije sa problemima na 10Mbps</t>
  </si>
  <si>
    <t>Fault repair profil od 13.04.2013, internet upstream od 1Mb;
brzina limitirana na 16Mbps, za linije sa problemima na 20Mbps</t>
  </si>
  <si>
    <t>Fault repair profil od 17.04.2013, internet upstream od 1Mb;
brzina limitirana na 16Mbps, za linije sa problemima na 20Mbps</t>
  </si>
  <si>
    <t>Fault repair profil od 13.04.2013, internet upstream od 1Mb;
brzina limitirana na 12Mbps, za linije sa problemima na 20Mbps ili 16Mbps</t>
  </si>
  <si>
    <t>Fault repair profil od 17.04.2013, internet upstream od 1Mb;
brzina limitirana na 12Mbps, za linije sa problemima na 20Mbps ili 16Mbps</t>
  </si>
  <si>
    <t>Fault repair profil od 17.04.2013, internet upstream od 1Mb;
brzina limitirana na 8Mbps, za linije sa problemima na 10Mbps</t>
  </si>
  <si>
    <t>Fault repair profil od 13.04.2013,
 internet upstream od 1Mb</t>
  </si>
  <si>
    <t>2xSTB_down</t>
  </si>
  <si>
    <t>FR-8000/1216-d4d2-i1i05-a</t>
  </si>
  <si>
    <t>frb-i10-8000k912k-d2d2-a</t>
  </si>
  <si>
    <t>FR-8000/912-d2d2-i05i05-a</t>
  </si>
  <si>
    <t>FR-6144/1216-d4d2-i1i05-a</t>
  </si>
  <si>
    <t>frb-i10-6144k912k-d2d2-a</t>
  </si>
  <si>
    <t>FR-6144/912-d2d2-i05i05-a</t>
  </si>
  <si>
    <t>FR-16000/1216-d4d2-i1i05-a</t>
  </si>
  <si>
    <t>frb-i20-16000k912k-d2d2-a</t>
  </si>
  <si>
    <t>FR-16000/912-d2d2-i05i05-a</t>
  </si>
  <si>
    <t>FR-12288/1216-d4d2-i1i05-a</t>
  </si>
  <si>
    <t>frb-i20-12288k912k-d2d2-a</t>
  </si>
  <si>
    <t>FR-12288/912-d2d2-i05i05-a</t>
  </si>
  <si>
    <t>FR-12000/1472-d8d2-i1i05-a</t>
  </si>
  <si>
    <t>FR-20000/1472-d8d2-i1i05-a</t>
  </si>
  <si>
    <t>FR-8256/1728-d4d2-i1i05-a</t>
  </si>
  <si>
    <t>FR-8256/1280-d2d2-i05i05-a</t>
  </si>
  <si>
    <t>FR-16256/1728-d4d2-i1i05-a</t>
  </si>
  <si>
    <t>frb-i20-v5-16256k1280k-d2d2-a</t>
  </si>
  <si>
    <t>FR-16256/1280-d2d2-i05i05-a</t>
  </si>
  <si>
    <t>frb-i10-v5-8256k1280k-d2d2-a</t>
  </si>
  <si>
    <t>namjena profila</t>
  </si>
  <si>
    <t>FRAPP</t>
  </si>
  <si>
    <t>imsMAXTRIPLELine1p-FR-80648k832k-d9d2-i2i05</t>
  </si>
  <si>
    <t>INTERNET-4Mb / 512kb+IPTV+IMSVoIP</t>
  </si>
  <si>
    <t>INTERNET-4Mb / 512kb+IPTV</t>
  </si>
  <si>
    <t>DSLAM profili 13.04.2013.</t>
  </si>
  <si>
    <t>DSLAM profili 19.04.2013.</t>
  </si>
  <si>
    <r>
      <t>Kreirani novi produkcijski Fault repair business profili:</t>
    </r>
    <r>
      <rPr>
        <b/>
        <i/>
        <sz val="8"/>
        <rFont val="Arial"/>
        <family val="2"/>
        <charset val="238"/>
      </rPr>
      <t xml:space="preserve"> frb-i10-8000k912k-d2d2-i05i05-a, frb-i10-6144k912k-d2d2-i05i05-a, frb-i20-16000k912k-d2d2-i05i05-a, frb-i20-12288k912k-d2d2-i05i05-a, frb-i10-v5-8256k1280k-d2d2-i05i05-a, frb-i20-v5-16256k1280k-d2d2-i05i05-a</t>
    </r>
  </si>
  <si>
    <r>
      <t xml:space="preserve">Kreirani novi produkcijski Fault repair business profili: </t>
    </r>
    <r>
      <rPr>
        <b/>
        <i/>
        <sz val="8"/>
        <rFont val="Arial"/>
        <family val="2"/>
        <charset val="238"/>
      </rPr>
      <t>frb-i10-8000k1216k-d4d2-i1i05-a, frb-i10-6144k1216k-d4d2-i1i05-a, frb-i20-16000k1216k-d4d2-i1i05-a, frb-i20-12288k1216k-d4d2-i1i05-a, frb-i10-t4-12000k1472k-d9d2-i1i05-a, frb-i20-t4-20000k1472k-d9d2-i1i05-a, frb-i10-v5-8256k1728k-d4d2-i1i05-a, frb-i20-v5-16256k1728k-d4d2-i1i05-a</t>
    </r>
  </si>
  <si>
    <r>
      <t xml:space="preserve">Kreirani novi produkcijski Fault repair business  profili: </t>
    </r>
    <r>
      <rPr>
        <b/>
        <i/>
        <sz val="8"/>
        <rFont val="Arial"/>
        <family val="2"/>
        <charset val="238"/>
      </rPr>
      <t>frb-i10-8000k1216k-d4d2-a, frb-i10-6144k1216k-d4d2-a, frb-i20-16000k1216k-d4d2-a, frb-i20-12288k1216k-d4d2-a, frb-i10-t4-12000k1472k-d8d2-a, frb-i20-t4-20000k1472k-d8d2-a, frb-i10-v5-8256k1728k-d4d2-a, frb-i20-v5-16256k1728k-d4d2-a</t>
    </r>
  </si>
  <si>
    <r>
      <t xml:space="preserve">Kreirani novi produkcijski Fault repair business  profili: </t>
    </r>
    <r>
      <rPr>
        <b/>
        <i/>
        <sz val="8"/>
        <rFont val="Arial"/>
        <family val="2"/>
        <charset val="238"/>
      </rPr>
      <t>frb-i10-8000k1216k-d4d2-i1i05-a, frb-i10-6144k1216k-d4d2-i1i05-a, frb-i20-16000k1216k-d4d2-i1i05-a, frb-i20-12288k1216k-d4d2-i1i05-a, frb-i10-t4-12000k1472k-d8d2-i1i05-a, frb-i20-t4-20000k1472k-d8d2-i1i05-a, frb-i10-v5-8256k1728k-d4d2-i1i05-a, frb-i20-v5-16256k1728k-d4d2-i1i05-a</t>
    </r>
  </si>
  <si>
    <r>
      <t>Kreirani novi produkcijski Fault repair business profili:</t>
    </r>
    <r>
      <rPr>
        <b/>
        <i/>
        <sz val="8"/>
        <rFont val="Arial"/>
        <family val="2"/>
        <charset val="238"/>
      </rPr>
      <t xml:space="preserve"> frb-i10-8000k912k-d2d2-a, frb-i10-6144k912k-d2d2-a, frb-i20-16000k912k-d2d2-a, frb-i20-12288k912k-d2d2-a, frb-i10-v5-8256k1280k-d2d2-a, frb-i20-v5-16256k1280k-d2d2-a</t>
    </r>
  </si>
  <si>
    <t>voice VLAN 3994, voice bandwidth 256k, broj MAC adresa=5;
Iskon internet VLAN 3979, broj MAC adresa=5;</t>
  </si>
  <si>
    <t>voice VLAN 3994, voice bandwidth 512k, broj MAC adresa=8;
Iskon internet VLAN 3979, broj MAC adresa=5;</t>
  </si>
  <si>
    <t>voice VLAN 3994, voice bandwidth 256k, broj MAC adresa=5;
iptv VLAN 3990, broj MAC adresa=5;
Iskon internet VLAN 3979, broj MAC adresa=5;</t>
  </si>
  <si>
    <t>BMAXTV2</t>
  </si>
  <si>
    <t>BMAXTV3</t>
  </si>
  <si>
    <t>1472/26784-d8d2-i1i05-b</t>
  </si>
  <si>
    <t>1856/12848-d4d2-i1i05-a</t>
  </si>
  <si>
    <t>1856/24352-d1d1-i0i0-a</t>
  </si>
  <si>
    <t>1728/24736-d8d2-i1i05-a</t>
  </si>
  <si>
    <t>1728/26784-d8d2-i1i05-b</t>
  </si>
  <si>
    <t>1728/22876-d8d2-i1i05-a</t>
  </si>
  <si>
    <t>1728/26784-d8d2-i1i05-a</t>
  </si>
  <si>
    <t>uključen ADSL2plus, brzina limitirana na 1Mbps/256kbps, MAX SNR Margina = 12 dB (optimizacija izlazne snage);regularni profil za bitstream ukopčanje za Internet brzinu 1M/256k;</t>
  </si>
  <si>
    <t>Brzina limitirana na 3Mbps/320kbps, max SNR margina od 12dB;   regularni profil za bitstream ukopčanje za Internet brzinu 3M/256k;</t>
  </si>
  <si>
    <t>Regularni profil od 22.02.2013,, BS Internet profil za 1M/256 paket, vlan 3980</t>
  </si>
  <si>
    <t>Regularni profil od 22.02.2013,, BS Internet profil za 3M/256 paket, vlan 3980</t>
  </si>
  <si>
    <t>frb-i10-8000k912k-d2d2-i05i05-a</t>
  </si>
  <si>
    <t>frb-i10-6144k912k-d2d2-i05i05-a</t>
  </si>
  <si>
    <t>frb-i20-16000k912k-d2d2-i05i05-a</t>
  </si>
  <si>
    <t>frb-i20-12288k912k-d2d2-i05i05-a</t>
  </si>
  <si>
    <t>frb-i10-v5-8256k1280k-d2d2-i05i05-a</t>
  </si>
  <si>
    <t>frb-i20-v5-16256k1280k-d2d2-i05i05-a</t>
  </si>
  <si>
    <t>912/8000-P2-tg6-d2d2-i05i05-a</t>
  </si>
  <si>
    <t>912/6144-P2-tg6-d2d2-i05i05-a</t>
  </si>
  <si>
    <t>912/16000-P2-tg6-d2d2-i05i05-a</t>
  </si>
  <si>
    <t>912/12288-P2-tg6-d2d2-i05i05-a</t>
  </si>
  <si>
    <t>1280/8256-P2-tg6-d2d2-i05i05-a</t>
  </si>
  <si>
    <t>1280/16256-P2-tg6-d2d2-i05i05-a</t>
  </si>
  <si>
    <t>frb-i20-16000k912k-d1d1-i0i0-a</t>
  </si>
  <si>
    <t>frb-i20-12288k912k-d1d1-i0i0-a</t>
  </si>
  <si>
    <t>frb-i20-v5-16256k1280k-d1d1-i0i0-a</t>
  </si>
  <si>
    <t>FR-8000k912k-d2d2-i05i05-a</t>
  </si>
  <si>
    <t>FR-6144k912k-d2d2-i05i05-a</t>
  </si>
  <si>
    <t>FR-16000k912k-d1d1-i0i5-a</t>
  </si>
  <si>
    <t>FR-12288k912k-d1d1-i0i0-a</t>
  </si>
  <si>
    <t xml:space="preserve">FR-8256k1280k-d2d2-i05i05-a  </t>
  </si>
  <si>
    <t xml:space="preserve">FR-16256k1280k-d1d1-i0i0-a </t>
  </si>
  <si>
    <r>
      <t>Kreirani novi produkcijski Fault repair business profili(ADSL mod):</t>
    </r>
    <r>
      <rPr>
        <b/>
        <i/>
        <sz val="8"/>
        <rFont val="Arial"/>
        <family val="2"/>
        <charset val="238"/>
      </rPr>
      <t xml:space="preserve"> frb-i10-8000k912k-d2d2-a, frb-i10-6144k912k-d2d2-a, frb-i20-16000k912k-d2d2-a, frb-i20-12288k912k-d2d2-a, frb-i10-v5-8256k1280k-d2d2-a, frb-i20-v5-16256k1280k-d2d2-a</t>
    </r>
  </si>
  <si>
    <t>fr-i10-v2-8000k768k-d4d2-i1i05-a</t>
  </si>
  <si>
    <t>768/8000-P2-tg6-d4d2-i1i05-a</t>
  </si>
  <si>
    <t>fr-i10-t4-v2-12000k1024k-d9d2-i1i05-a</t>
  </si>
  <si>
    <t>1024/12000-P2-tg8-d9d2-i1i05-a</t>
  </si>
  <si>
    <t>fr-i10-v2-8000k-768k-d4d2-a</t>
  </si>
  <si>
    <t>fr-i10-t4-v2-12000k1024k-d8d2-a</t>
  </si>
  <si>
    <t xml:space="preserve">fr-i10-v2-8000k768k-d4d2-i1i05-a </t>
  </si>
  <si>
    <t xml:space="preserve">FR-8000k768k-d4d2-i1i05-a  </t>
  </si>
  <si>
    <t>fr-i10-t4-v2-12000k1024k-d8d2-i1i05-a</t>
  </si>
  <si>
    <t>FR-12000k1024k-d8d2-i1i05-a</t>
  </si>
  <si>
    <t>fr-i10-v2-8000k768k-d4d2-a</t>
  </si>
  <si>
    <t>FR-8000k768k-d4d2-i1i05-a</t>
  </si>
  <si>
    <t>DSLAM profili 26.04.2013.</t>
  </si>
  <si>
    <r>
      <t>Kreirani novi produkcijski Fault repair IMS profili:</t>
    </r>
    <r>
      <rPr>
        <b/>
        <i/>
        <sz val="8"/>
        <rFont val="Arial"/>
        <family val="2"/>
        <charset val="238"/>
      </rPr>
      <t xml:space="preserve"> fr-i10-v2-8000k768k-d4d2-i1i05-a, fr-i10-t4-v2-12000k1024k-d9d2-i1i05-a</t>
    </r>
  </si>
  <si>
    <r>
      <t>Kreirani novi produkcijski Fault repair IMS profili:</t>
    </r>
    <r>
      <rPr>
        <b/>
        <i/>
        <sz val="8"/>
        <rFont val="Arial"/>
        <family val="2"/>
        <charset val="238"/>
      </rPr>
      <t xml:space="preserve"> fr-i10-v2-8000k768k-d4d2-i1i05-a, fr-i10-t4-v2-12000k1024k-d8d2-a</t>
    </r>
  </si>
  <si>
    <r>
      <t>Kreirani novi produkcijski Fault repair IMS profili:</t>
    </r>
    <r>
      <rPr>
        <b/>
        <i/>
        <sz val="8"/>
        <rFont val="Arial"/>
        <family val="2"/>
        <charset val="238"/>
      </rPr>
      <t xml:space="preserve"> fr-i10-v2-8000k768k-d4d2-i1i05-a, fr-i10-t4-v2-12000k1024k-d8d2-i1i05-a</t>
    </r>
  </si>
  <si>
    <r>
      <t>Kreirani novi produkcijski Fault repair IMS profili(ADSL mod):</t>
    </r>
    <r>
      <rPr>
        <b/>
        <i/>
        <sz val="8"/>
        <rFont val="Arial"/>
        <family val="2"/>
        <charset val="238"/>
      </rPr>
      <t xml:space="preserve"> fr-i10-v2-8000k768k-d4d2-i1i05-a, fr-i10-t4-v2-12000k1024k-d8d2-a</t>
    </r>
  </si>
  <si>
    <t>h1-i512-a</t>
  </si>
  <si>
    <t>h1-int-320/608-a</t>
  </si>
  <si>
    <t>h1-i1-a</t>
  </si>
  <si>
    <t>h1-int-320/1216-a</t>
  </si>
  <si>
    <t>h1-i2-a</t>
  </si>
  <si>
    <t>h1-int-320/2400-a</t>
  </si>
  <si>
    <t>h1-i3-a</t>
  </si>
  <si>
    <t>h1-int-320/3616-a</t>
  </si>
  <si>
    <t>h1-i4-a</t>
  </si>
  <si>
    <t>h1-int-635/4906-a</t>
  </si>
  <si>
    <t>h1-i10-a</t>
  </si>
  <si>
    <t>h1-int-790/12208-a</t>
  </si>
  <si>
    <t>h1-i20-a</t>
  </si>
  <si>
    <t>h1-int-912/23712-a</t>
  </si>
  <si>
    <t>h1-i4-v256m2-b</t>
  </si>
  <si>
    <t>h1-i10-v256m2-b</t>
  </si>
  <si>
    <t>h1-i20-v256m2-b</t>
  </si>
  <si>
    <t>h1-i4-v512m8-b</t>
  </si>
  <si>
    <t>h1-i10-v512m8-b</t>
  </si>
  <si>
    <t>h1-i20-v512m8-b</t>
  </si>
  <si>
    <t>h1-i1-t4-b</t>
  </si>
  <si>
    <t>h1-i4-t4-b</t>
  </si>
  <si>
    <t>h1-i10-t4-b</t>
  </si>
  <si>
    <t>h1-i1-t8STB2-b</t>
  </si>
  <si>
    <t>h1-i4-t10HD-b</t>
  </si>
  <si>
    <t>h1-i1-t4-v256m2-b</t>
  </si>
  <si>
    <t>h1-i4-t4-v256m2-b</t>
  </si>
  <si>
    <t>h1-i10-t4-v256m2-b</t>
  </si>
  <si>
    <t>h1-i1-t8STB2-v256m2-b</t>
  </si>
  <si>
    <t>h1-i4-t10HD-v256m2-b</t>
  </si>
  <si>
    <t>h1b-i10-a</t>
  </si>
  <si>
    <t>h1b-int-1184/12208-a</t>
  </si>
  <si>
    <t>h1b-i20-a</t>
  </si>
  <si>
    <t>h1b-int-1184/23712-a</t>
  </si>
  <si>
    <t>h1b-i10-t4-a</t>
  </si>
  <si>
    <t>h1b-i10-v256m2-a</t>
  </si>
  <si>
    <t>h1b-i20-v256m2-a</t>
  </si>
  <si>
    <t>h1b-i10-v512m8-a</t>
  </si>
  <si>
    <t>h1b-i20-v512m8-a</t>
  </si>
  <si>
    <t>h1b-i10-t4-v256m2-a</t>
  </si>
  <si>
    <t>H</t>
  </si>
  <si>
    <t>h1b-1216/12286-d4d2-i1i05-a</t>
  </si>
  <si>
    <t>h1b-1216/23712-d4d2-i1i05-a</t>
  </si>
  <si>
    <t xml:space="preserve">h1b-i10-t4-a </t>
  </si>
  <si>
    <t>h1b-1472/16286-d8d2-i1i05-a</t>
  </si>
  <si>
    <t>h1b-1472/20294-d8d2-i1i05-a</t>
  </si>
  <si>
    <t>h1b-1472/12542-d4d2-i1i05-a</t>
  </si>
  <si>
    <t xml:space="preserve">h1b-i20-v256m2-a </t>
  </si>
  <si>
    <t>h1b-1472/23968-d4d2-i1i05-a</t>
  </si>
  <si>
    <t xml:space="preserve">h1b-i10-v512m8-a </t>
  </si>
  <si>
    <t>h1b-1728/12798-d4d2-i1i05-a</t>
  </si>
  <si>
    <t xml:space="preserve">h1b-i20-v512m8-a </t>
  </si>
  <si>
    <t>h1b-1728/23968-d4d2-i1i05-a</t>
  </si>
  <si>
    <t>h1b-1728/16542-d8d2-i1i05-a</t>
  </si>
  <si>
    <t>h1b-1728/20550-d8d2-i1i05-a</t>
  </si>
  <si>
    <t>Regularni profil od 06.05.2013, 
Internet 1M - Iskon Internet vlan je 3979</t>
  </si>
  <si>
    <t>Regularni profil od 06.05.2013, 
Internet 4M - Iskon Internet vlan je 3979</t>
  </si>
  <si>
    <t>Regularni profil od 06.05.2013, 
Internet 10M - Iskon Internet vlan je 3979</t>
  </si>
  <si>
    <t>Regularni profil od 06.05.2013,  
Internet 20M - Iskon Internet vlan je 3979</t>
  </si>
  <si>
    <t>Regularni profil od 06.05.2013, voice VLAN 3994, voice bandwidth 256k, broj MAC adresa=5;
Iskon Internet vlan je 3979, broj MAC adresa=5</t>
  </si>
  <si>
    <t>Regularni profil od 06.05.2013, voice VLAN 3994, voice bandP2idth 256k, broj MAC adresa=5;
Iskon Internet vlan je 3979, broj MAC adresa=5</t>
  </si>
  <si>
    <t>Regularni profil od 06.05.2013, voice VLAN 3994, voice bandwidth 512k, broj MAC adresa=8;
Iskon Internet vlan je 3979, broj MAC adresa=5</t>
  </si>
  <si>
    <t>Regularni profil od 06.05.2013, voice VLAN 3994, voice bandP2idth 512k, broj MAC adresa=8;
Iskon Internet vlan je 3979, broj MAC adresa=5</t>
  </si>
  <si>
    <t>Regularni profil od 06.05.2013, voice VLAN 3994, voice bandwidth 256k, broj MAC adresa=5; iptv VLAN 3990, broj MAC adresa=5; Iskon Internet vlan je 3979, broj MAC adresa=5</t>
  </si>
  <si>
    <t>Regularni profil od 06.05.2013, voice VLAN 3994, voice bandwidth 256k, broj MAC adresa=5; iptv VLAN 3990, broj MAC adresa=5;Iskon Internet vlan je 3979, broj MAC adresa=5</t>
  </si>
  <si>
    <t>DSLAM profili 06.05.2013.</t>
  </si>
  <si>
    <t>Regularni profil od 06.05.2013, BS Iskon Internet profil za 1M paket, vlan 3979</t>
  </si>
  <si>
    <t>Regularni profil od 06.05.2013, BS Iskon internet profil brzine 4M/256k, vlan 3979</t>
  </si>
  <si>
    <t>Regularni profil od 06.05.2013, BS Iskon Internet profil za 10M/640k paket, vlan 3979</t>
  </si>
  <si>
    <t>Regularni profil od 06.05.2013, BS Iskon Internet profil za 20M/768k paket, vlan 3979</t>
  </si>
  <si>
    <t>Regularni profil od 06.05.2013,
BS Iskon internet profil brzine 1M/256k, vlan 3979</t>
  </si>
  <si>
    <t>Regularni profil od 06.05.2013,
BS Iskon internet profil brzine 4M/256k, vlan 3979</t>
  </si>
  <si>
    <t>Regularni profil od 06.05.2013,
BS Iskon internet profil brzine 10M/256k, vlan 3979</t>
  </si>
  <si>
    <t>Regularni profil od 06.05.2013,
BS Iskon internet profil brzine 20M/256k, vlan 3979</t>
  </si>
  <si>
    <r>
      <t>Pušteni novi produkcijski BS Iskon profili sa njihovim Internet PVC-om (vl 3979):</t>
    </r>
    <r>
      <rPr>
        <b/>
        <i/>
        <sz val="8"/>
        <rFont val="Arial"/>
        <family val="2"/>
        <charset val="238"/>
      </rPr>
      <t>isk-i1-a, isk-i4-a, isk-i10-a, isk-i20-a, isk-i1-v256m5-b, isk-i2-v256m5-a, isk-i4-v256m5-b, isk-i10-v256m5-b, isk-i20-v256m5-b, isk-i4-v512m8-b, isk-i10-v512m8-b, isk-i20-v512m8-b, isk-i1-t4-v256m5-b, isk-i2-t4-v256m5-b, isk-i3-t4-v256m5-b, isk-i4-t4-v256m5-b
NAPOMENA: ISKON NE ŽELI NA DOMENSKOM PRISTUPU PROFILE SA HDTV ILI 2STB (IPTV8Mb)</t>
    </r>
    <r>
      <rPr>
        <i/>
        <sz val="8"/>
        <rFont val="Arial"/>
        <family val="2"/>
        <charset val="238"/>
      </rPr>
      <t xml:space="preserve">
</t>
    </r>
  </si>
  <si>
    <r>
      <t xml:space="preserve">Ne kreiraju se novi produkcijski BS Iskon internet profili (domenski pristup):  upisane su samo promjene u tablici profila (vlan 270 ide </t>
    </r>
    <r>
      <rPr>
        <b/>
        <i/>
        <sz val="8"/>
        <rFont val="Arial"/>
        <family val="2"/>
        <charset val="238"/>
      </rPr>
      <t>3979</t>
    </r>
    <r>
      <rPr>
        <i/>
        <sz val="8"/>
        <rFont val="Arial"/>
        <family val="2"/>
        <charset val="238"/>
      </rPr>
      <t>),  za konfiguraciju koristiti iste upute koje su već poslane SMC-u 
NAPOMENA: ISKON NE ŽELI NA DOMENSKOM PRISTUPU PROFILE SA HDTV ILI 2STB (IPTV8Mb)</t>
    </r>
  </si>
  <si>
    <r>
      <t xml:space="preserve">Ne kreiraju se novi produkcijski BS Iskon internet profili (domenski pristup):  upisane su samo promjene u tablici profila (vlan 270 ide </t>
    </r>
    <r>
      <rPr>
        <b/>
        <i/>
        <sz val="8"/>
        <rFont val="Arial"/>
        <family val="2"/>
        <charset val="238"/>
      </rPr>
      <t>3979</t>
    </r>
    <r>
      <rPr>
        <i/>
        <sz val="8"/>
        <rFont val="Arial"/>
        <family val="2"/>
        <charset val="238"/>
      </rPr>
      <t xml:space="preserve">),  za konfiguraciju koristiti iste upute koje su već poslane SMC-u </t>
    </r>
  </si>
  <si>
    <r>
      <t xml:space="preserve">Ne kreiraju se novi produkcijski BS Iskon internet profili (domenski pristup):  upisane su samo promjene u tablici profila (vlanID 250/4095 ide </t>
    </r>
    <r>
      <rPr>
        <b/>
        <i/>
        <sz val="8"/>
        <rFont val="Arial"/>
        <family val="2"/>
        <charset val="238"/>
      </rPr>
      <t>3979</t>
    </r>
    <r>
      <rPr>
        <i/>
        <sz val="8"/>
        <rFont val="Arial"/>
        <family val="2"/>
        <charset val="238"/>
      </rPr>
      <t xml:space="preserve">),  za konfiguraciju koristiti iste upute koje su već poslane SMC-u </t>
    </r>
  </si>
  <si>
    <t>voice_CIR384_PIR384</t>
  </si>
  <si>
    <t>voice_CIR512_PIR512</t>
  </si>
  <si>
    <t>Regularni profil od 15.05.2013,
BS H1 internet profil brzine 512k/256k, vlan 3978</t>
  </si>
  <si>
    <t>Regularni profil od 15.05.2013,
BS H1 internet profil brzine 1M/256k, vlan 3978</t>
  </si>
  <si>
    <t>Regularni profil od 15.05.2013, 
BS H1 internet profil brzine 2M/256k, vlan 3978</t>
  </si>
  <si>
    <t>Regularni profil od 15.05.2013,
BS H1 internet profil brzine 3M/256k, vlan 3978</t>
  </si>
  <si>
    <t>Regularni profil od 15.05.2013,
BS H1 internet profil brzine 4M/256k, vlan 3978</t>
  </si>
  <si>
    <t>Regularni profil od 15.05.2013,
BS H1 internet profil brzine 10M/256k, vlan 3978</t>
  </si>
  <si>
    <t>Regularni profil od 15.05.2013,
BS H1 internet profil brzine 20M/256k, vlan 3978</t>
  </si>
  <si>
    <t>DSLAM profili 15.05.2013.</t>
  </si>
  <si>
    <r>
      <t xml:space="preserve">Pušteni novi produkcijski BS H1 Telekom profili sa njihovim Internet PVC-om (vl 3978): </t>
    </r>
    <r>
      <rPr>
        <b/>
        <i/>
        <sz val="8"/>
        <rFont val="Arial"/>
        <family val="2"/>
        <charset val="238"/>
      </rPr>
      <t xml:space="preserve">h1-i512-a, h1-i1-a, h1-i2-a, h1-i3-a, h1-i4-a, h1-i10-a, h1-i20-a, h1-i4-v256m2-b, h1-i10-v256m2-b, h1-i20-v256m2-b, h1-i4-v512m8-b, h1-i10-v512m8-b, h1-i20-v512m8-b, h1-i1-t4-b, h1-i4-t4-b, h1-i10-t4-b, h1-i1-t8STB2-b, h1-i4-t8STB2-b, h1-i10-t8STB2-b, h1-i4-t10HD-b, h1-i1-t4-v256m2-b, h1-i4-t4-v256m2-b, h1-i10-t4-v256m2-b, h1-i1-t8STB2-v256m2-b, h1-i4-t8STB2-v256m2-b, h1-i10-t8STB2-v256m2-b, h1-i4-t10HD-v256m2-b, h1b-i10-a, h1b-i20-a, h1b-i10-t4-a, h1b-i10-t8STB2-a, h1b-i10-v256m2-a, h1b-i20-v256m2-a, h1b-i10-v512m8-a, h1b-i20-v512m8-a, h1b-i10-t4-v256m2-a, h1b-i10-t8STB2-v256m2-a
</t>
    </r>
    <r>
      <rPr>
        <i/>
        <sz val="8"/>
        <rFont val="Arial"/>
        <family val="2"/>
        <charset val="238"/>
      </rPr>
      <t xml:space="preserve">
</t>
    </r>
  </si>
  <si>
    <r>
      <t xml:space="preserve">Ne kreiraju se svi novi produkcijski BS H1 Telekom internet profili (domenski pristup):  upisane su samo promjene u tablici profila (vlan 270 ide </t>
    </r>
    <r>
      <rPr>
        <b/>
        <i/>
        <sz val="8"/>
        <rFont val="Arial"/>
        <family val="2"/>
        <charset val="238"/>
      </rPr>
      <t>3978</t>
    </r>
    <r>
      <rPr>
        <i/>
        <sz val="8"/>
        <rFont val="Arial"/>
        <family val="2"/>
        <charset val="238"/>
      </rPr>
      <t xml:space="preserve">),  za konfiguraciju koristiti iste upute koje su već poslane SMC-u 
Novo kreirani su samo business profili sa upstream-om 1Mb: </t>
    </r>
    <r>
      <rPr>
        <b/>
        <i/>
        <sz val="8"/>
        <rFont val="Arial"/>
        <family val="2"/>
        <charset val="238"/>
      </rPr>
      <t>h1b-i10-a, h1b-i20-a, h1b-i10-t4-a, h1b-i10-t8STB2-a, h1b-i10-v256m2-a, h1b-i20-v256m2-a, h1b-i10-v512m8-a, h1b-i20-v512m8-a, h1b-i10-t4-v256m2-a, h1b-i10-t8STB2-v256m2-a</t>
    </r>
  </si>
  <si>
    <r>
      <t xml:space="preserve">Ne kreiraju se novi produkcijski BS H1 Telekom internet profili (domenski pristup):  upisane su samo promjene u tablici profila (vlanID 250/4095 ide </t>
    </r>
    <r>
      <rPr>
        <b/>
        <i/>
        <sz val="8"/>
        <rFont val="Arial"/>
        <family val="2"/>
        <charset val="238"/>
      </rPr>
      <t>3978</t>
    </r>
    <r>
      <rPr>
        <i/>
        <sz val="8"/>
        <rFont val="Arial"/>
        <family val="2"/>
        <charset val="238"/>
      </rPr>
      <t>),  za konfiguraciju koristiti iste upute koje su već poslane SMC-u
Business profila nema na Siemens-u</t>
    </r>
  </si>
  <si>
    <t>opt-v256m4-a</t>
  </si>
  <si>
    <t>opt-v512m10-a</t>
  </si>
  <si>
    <t>Regularni profil od 10.09.2012, voice VLAN 3993, voice bandwidth 256k, broj MAC adresa=4, stand alone voice</t>
  </si>
  <si>
    <t>Regularni profil od 10.09.2012, voice VLAN 3993, voice bandwidth 516k, broj MAC adresa=10, stand alone voice</t>
  </si>
  <si>
    <t>opt-voip-256/256-mac4-a</t>
  </si>
  <si>
    <t>opt-voip-512/512-mac10-a</t>
  </si>
  <si>
    <t>Regularni profil od 03.12.2012., voice VLAN 3993, voice bandwidth 256k, broj MAC adresa=4; internet VLAN 3980 od Optime</t>
  </si>
  <si>
    <t>Regularni profil od 03.12.2012., voice VLAN 3993, voice bandwidth 512k, broj MAC adresa=10; internet VLAN 3980 od Optime</t>
  </si>
  <si>
    <t>Regularni profil od 03.12.2012., voice VLAN 3993, voice bandwidth 512k, broj MAC adresa=10, iptv VLAN 3989, internet 2M VLAN 3980 od Optime</t>
  </si>
  <si>
    <t>Regularni profil od 03.12.2012., voice VLAN 3993, voice bandwidth 512k, broj MAC adresa=10, iptv VLAN 3989, internet VLAN 3980 od Optime</t>
  </si>
  <si>
    <t>Regularni profil od 03.12.2012., voice VLAN 3993, voice bandwidth 512k (broj MAC adresa=10), iptv VLAN 3989; internet VLAN 3980 od Optime</t>
  </si>
  <si>
    <t>Regularni profil od 03.12.2012., voice VLAN 3993, voice bandwidth 256k, broj MAC adresa=10; internet VLAN 3980 od Optime</t>
  </si>
  <si>
    <t>opt-i2-v256m4-a</t>
  </si>
  <si>
    <t>opt-i2-v512m10-a</t>
  </si>
  <si>
    <t>iptv VLAN 3989, Internet VLAN 3980 od Optime</t>
  </si>
  <si>
    <t>voice VLAN 3993, voice bandwidth 512k, broj MAC adresa=8; Internet VLAN 3980 od Optime</t>
  </si>
  <si>
    <t>internet 2M - VLAN 3980 od Optime, iptv VLAN 3989, voice bandwidth 256k, voice VLAN 3993</t>
  </si>
  <si>
    <t xml:space="preserve">Internet 4M - VLAN 3980 od Optime; iptv VLAN 3989, voice bandwidth 256k, voice VLAN 3993; </t>
  </si>
  <si>
    <t xml:space="preserve">Internet 10M - VLAN 3980 od Optime; iptv VLAN 3989, voice bandwidth 256k, voice VLAN 3993; </t>
  </si>
  <si>
    <t xml:space="preserve">Internet 2M - VLAN 3980 od Optime; iptv VLAN 3989, voice bandwidth 512k, voice VLAN 3993; </t>
  </si>
  <si>
    <t>Internet 4M - VLAN 3980 od Optime; iptv VLAN 3989, voice bandwidth 512k, voice VLAN 3993;</t>
  </si>
  <si>
    <t>Internet 4M - VLAN 3980 od Optime, iptv VLAN 3989,  voice bandwidth 256k, voice VLAN 3993</t>
  </si>
  <si>
    <t>Internet 10M - VLAN 3980 od Optime, iptv VLAN 3989, voice bandwidth 256k,  voice VLAN 3993</t>
  </si>
  <si>
    <t>Internet 2M - VLAN 3980 od Optime, iptv VLAN 3989,  voice bandwidth 512k, voice VLAN 3993 - 8 MAC</t>
  </si>
  <si>
    <t>Internet 4M - VLAN 3980 od Optime, iptv VLAN 3989,  voice bandwidth 512k, voice VLAN 3993 - 8 MAC</t>
  </si>
  <si>
    <t>DSLAM profili 21.05.2013.</t>
  </si>
  <si>
    <r>
      <t xml:space="preserve">Novi produkcijski BS OPTIMA Telekom profili sa povećanim brojem mac adresa u voice servisu (s 2 na 4 i s 8 na 10)
</t>
    </r>
    <r>
      <rPr>
        <b/>
        <i/>
        <sz val="8"/>
        <rFont val="Arial"/>
        <family val="2"/>
        <charset val="238"/>
      </rPr>
      <t>opt-v256m4-a, opt-v512m10-a, opt-i2-v256m4-b, opt-i4-v256m4-b, opt-i10-v256m4-b, opt-i20-v256m4-b, opt-i2-v512m10-b, opt-i4-v512m10-b, opt-i10-v512m10-b, opt-i20-v512m10-b, opt-i2-t4-v256m4-b, opt-i4-t4-v256m4-b, opt-i10-t4-v256m4-b, opt-i2-t4-v512m10-b, opt-i4-t4-v512m10-b, opt-i2-t6HD-v256m4-b, opt-i4-t6HD-v256m4-b, opt-i10-t6HD-v256m4-b, opt-i2-t6HD-v512m10-b, opt-i4-t6HD-v512m10-b</t>
    </r>
  </si>
  <si>
    <r>
      <t xml:space="preserve">Novi produkcijski BS OPTIMA Telekom profili sa povećanim brojem mac adresa u voice servisu (s 2 na 4 i s 8 na 10)                                                                                                                                                                                      </t>
    </r>
    <r>
      <rPr>
        <b/>
        <i/>
        <sz val="8"/>
        <rFont val="Arial"/>
        <family val="2"/>
        <charset val="238"/>
      </rPr>
      <t>opt-v256m4-a,opt-v512m10-a,opt-i2-v256m4-a,opt-i4-v256m4-a,opt-i10-v256m4-a,opt-i20-v256m4-a,opt-i2-v512m10-a,opt-i4-v512m10-a,opt-i10-v512m10-a,opt-i20-v512m10-a,opt-i2-t4-v256m4-a,opt-i4-t4-v256m4-a,opt-i10-t4-v256m4-a,opt-i2-t4-v512m10-a,opt-i4-t4-v512m10-a,opt-i2-t6HD-v256m4-a,opt-i4-t6HD-v256m4-a,opt-i10-t6HD-v256m4-a,opt-i2-t6HD-v512m10-a,opt-i4-t6HD-v512m10-a</t>
    </r>
    <r>
      <rPr>
        <i/>
        <sz val="8"/>
        <rFont val="Arial"/>
        <family val="2"/>
        <charset val="238"/>
      </rPr>
      <t xml:space="preserve">
 </t>
    </r>
  </si>
  <si>
    <t>sofb-i10-a</t>
  </si>
  <si>
    <t>sofb-i20-a</t>
  </si>
  <si>
    <t>Internet
(Business)
operator SoftNET</t>
  </si>
  <si>
    <t xml:space="preserve">
Internet
(Business)
operator SoftNET</t>
  </si>
  <si>
    <t>sofb-i10-v256m2-a</t>
  </si>
  <si>
    <t>sofb-i20-v256m2-a</t>
  </si>
  <si>
    <t>sofb-i10-v512m8-a</t>
  </si>
  <si>
    <t>sofb-i20-v512m8-a</t>
  </si>
  <si>
    <t xml:space="preserve">sofb-i20-v256m2-a </t>
  </si>
  <si>
    <t xml:space="preserve">sofb-i10-v512m8-a </t>
  </si>
  <si>
    <t xml:space="preserve">sofb-i20-v512m8-a </t>
  </si>
  <si>
    <t>sofb-1216/12286-d4d2-i1i05-a</t>
  </si>
  <si>
    <t>sofb-1216/23712-d4d2-i1i05-a</t>
  </si>
  <si>
    <t>sofb-1472/12542-d4d2-i1i05-a</t>
  </si>
  <si>
    <t>sofb-1472/23968-d4d2-i1i05-a</t>
  </si>
  <si>
    <t>sofb-1728/12798-d4d2-i1i05-a</t>
  </si>
  <si>
    <t>sofb-1728/23968-d4d2-i1i05-a</t>
  </si>
  <si>
    <t>Huawei (ADSL mode)</t>
  </si>
  <si>
    <t>DSLAM profili 24.05.2013.</t>
  </si>
  <si>
    <t>Regularni profil od 28.05.2013, 
Internet 10M/1Mb, broj MAC adresa=2; povećan upstream na 1Mb</t>
  </si>
  <si>
    <t>Regularni profil od 28.05.2013, 
Internet 20M/1Mb, broj MAC adresa=2; povećan upstream na 1Mb</t>
  </si>
  <si>
    <t xml:space="preserve">Regularni profil od 28.05.2013, 
Internet 10M/1Mb, broj MAC adresa=2; povećan upstream na 1Mb, voice VLAN 3995, voice bandwidth 256k, broj MAC adresa=2, 
</t>
  </si>
  <si>
    <t xml:space="preserve">Regularni profil od 28.05.2013, 
Internet 20M/1Mb, broj MAC adresa=2; povećan upstream na 1Mb, voice VLAN 3995, voice bandwidth 256k, broj MAC adresa=2, </t>
  </si>
  <si>
    <t xml:space="preserve">Regularni profil od 28.05.2013, 
Internet 10M/1Mb, broj MAC adresa=2; povećan upstream na 1Mb, voice VLAN 3995, voice bandwidth 512k, broj MAC adresa=8, </t>
  </si>
  <si>
    <t xml:space="preserve">Regularni profil od 28.05.2013, 
Internet 20M/1Mb, broj MAC adresa=2; povećan upstream na 1Mb, voice VLAN 3995, voice bandwidth 512k, broj MAC adresa=8, </t>
  </si>
  <si>
    <t xml:space="preserve">Regularni profil od 28.05.2013, 
Internet 10M/1Mb, broj MAC adresa=2; povećan upstream na 1Mb, voice VLAN 3995, voice bandwidth 256k, broj MAC adresa=2, </t>
  </si>
  <si>
    <t>DSLAM profili 28.05.2013.</t>
  </si>
  <si>
    <r>
      <t xml:space="preserve">Kreirani novi produkcijski BS Softnet business profili sa povećanim Upstream-om od 1Mb: </t>
    </r>
    <r>
      <rPr>
        <b/>
        <i/>
        <sz val="8"/>
        <rFont val="Arial"/>
        <family val="2"/>
        <charset val="238"/>
      </rPr>
      <t>sofb-i10-a, sofb-i20-a, sofb-i10-v256m2-a, sofb-i20-v256m2-a, sofb-i10-v512m8-a, sofb-i20-v512m8-a</t>
    </r>
  </si>
  <si>
    <r>
      <t xml:space="preserve">Kreirani novi produkcijski BS Softnet business profili sa povećanim Upstream-om od 1Mb: </t>
    </r>
    <r>
      <rPr>
        <b/>
        <i/>
        <sz val="8"/>
        <rFont val="Arial"/>
        <family val="2"/>
        <charset val="238"/>
      </rPr>
      <t>sofb-i10-a, sofb-i20-a, sofb-i10-v256m2-a, sofb-i20-v256m2-a, sofb-i10-v512m8-a,  sofb-i20-v512m8-a</t>
    </r>
  </si>
  <si>
    <t>Regularni profil od 28.05.2013, BS H1 Telekom Internet profil za 512k/256k paket, vlan 3978</t>
  </si>
  <si>
    <t>Regularni profil od 28.05.2013, BS H1 Telekom Internet profil za 1M/256k paket, vlan 3978</t>
  </si>
  <si>
    <t>Regularni profil od 28.05.2013, BS H1 Telekom Internet profil za 2M/256k paket, vlan 3978</t>
  </si>
  <si>
    <t>Regularni profil od 28.05.2013, BS H1 Telekom Internet profil za 3M/256k paket, vlan 3978</t>
  </si>
  <si>
    <t>Regularni profil od 28.05.2013, BS H1 Telekom Internet profil brzine 4M/256k, vlan 3978</t>
  </si>
  <si>
    <t>Regularni profil od 28.05.2013, BS H1 Telekom Internet profil za 10M/640k paket, vlan 3978</t>
  </si>
  <si>
    <t>Regularni profil od 28.05.2013, BS H1 Telekom Internet profil za 20M/768k paket, vlan 3978</t>
  </si>
  <si>
    <t xml:space="preserve">Regularni profil od 28.05.2013, 
Internet 512k  - H1 Internet vlan je 3978, broj MAC adresa=2;
</t>
  </si>
  <si>
    <t>Regularni profil od 28.05.2013, 
Internet 1M - H1 Internet vlan je 3978, broj MAC adresa=2;</t>
  </si>
  <si>
    <t>Regularni profil od 28.05.2013, 
Internet 2M - H1 Internet vlan je 3978, broj MAC adresa=2;</t>
  </si>
  <si>
    <t>Regularni profil od 28.05.2013, 
Internet 3M - H1 Internet vlan je 3978, broj MAC adresa=2;</t>
  </si>
  <si>
    <t>Regularni profil od 28.05.2013, 
Internet 4M - H1 Internet vlan je 3978, broj MAC adresa=2;</t>
  </si>
  <si>
    <t>Regularni profil od 28.05.2013, 
Internet 10M - H1 Internet vlan je 3978, broj MAC adresa=2;</t>
  </si>
  <si>
    <t>Regularni profil od 28.05.2013,  
Internet 20M - H1 Internet vlan je 3978</t>
  </si>
  <si>
    <t>Regularni profil od 28.05.2013, H1 Internet vlan 3978,broj MAC adresa=2; internet 1M, iptv VLAN 3987 (broj MAC adresa=2)</t>
  </si>
  <si>
    <t>Regularni profil od 28.05.2013, H1 Internet vlan 3978,broj MAC adresa=2; iptv VLAN 3987 (broj MAC adresa=2)</t>
  </si>
  <si>
    <t>Regularni profil od 28.05.2013, H1 Internet vlan 3978,broj MAC adresa=2; iptv VLAN 3987 (broj MAC adresa=4)</t>
  </si>
  <si>
    <t>Regularni profil od 28.05.2013, H1 Internet vlan 3978,broj MAC adresa=2;, voice VLAN 3999, voice bandwidth 256k (broj MAC adresa=2), iptv VLAN 3987 (broj MAC adresa=2)</t>
  </si>
  <si>
    <t>Regularni profil od 28.05.2013, H1 Internet vlan 3978,broj MAC adresa=2; voice VLAN 3999, voice bandwidth 256k (broj MAC adresa=2), iptv VLAN 3987 (broj MAC adresa=2)</t>
  </si>
  <si>
    <t>Regularni profil od 28.05.2013, H1 Internet vlan 3978,broj MAC adresa=2; voice VLAN 3999, voice bandwidth 256k (broj MAC adresa=2), iptv VLAN 3987 (broj MAC adresa=4)</t>
  </si>
  <si>
    <t>Regularni profil od 28.05.2013, 
Internet 10M/1M - H1 Internet vlan je 3978, broj MAC adresa=2; povećan upstream na 1Mb</t>
  </si>
  <si>
    <t>Regularni profil od 28.05.2013, 
Internet 20M/1M - H1 Internet vlan je 3978, broj MAC adresa=2; povećan upstream na 1Mb</t>
  </si>
  <si>
    <t>Regularni profil od 28.05.2013, 
H1 internet vlan 3978,  broj MAC adresa=2; povećan upstream na 1Mb,
iptv VLAN 3987, broj MAC adresa=2</t>
  </si>
  <si>
    <t>Regularni profil od 28.05.2013, 
H1 internet vlan 3978,  broj MAC adresa=2; povećan upstream na 1Mb,
iptv VLAN 3987, broj MAC adresa=4</t>
  </si>
  <si>
    <t xml:space="preserve">Regularni profil od 28.05.2013, 
H1 internet vlan 3978,  broj MAC adresa=2; povećan upstream na 1Mb,
voice VLAN 3999, voice bandwidth 256k, broj MAC adresa=2, </t>
  </si>
  <si>
    <t>Regularni profil od 28.05.2013, 
H1 internet vlan 3978,  broj MAC adresa=2; povećan upstream na 1Mb,
voice VLAN 3999, voice bandwidth 256k, broj MAC adresa=2</t>
  </si>
  <si>
    <t>Regularni profil od 28.05.2013, 
H1 internet vlan 3978,  broj MAC adresa=2; povećan upstream na 1Mb,
voice VLAN 3999, voice bandwidth 512k, broj MAC adresa=8</t>
  </si>
  <si>
    <t>Regularni profil od 28.05.2013, 
H1 internet vlan 3978,  broj MAC adresa=2; povećan upstream na 1Mb,
iptv VLAN 3987, broj MAC adresa=2,
voice VLAN 3999, voice bandwidth 256k, broj MAC adresa=2</t>
  </si>
  <si>
    <t>Regularni profil od 28.05.2013,
H1 internet vlan 3978,  broj MAC adresa=2; povećan upstream na 1Mb</t>
  </si>
  <si>
    <t>Regularni profil od 28.05.2013,
H1 internet vlan 3978,  broj MAC adresa=2; povećan upstream na 1Mb
iptv VLAN 3987, broj MAC adresa=2</t>
  </si>
  <si>
    <t xml:space="preserve">Regularni profil od 28.05.2013,
H1 internet vlan 3978,  broj MAC adresa=2; povećan upstream na 1Mb
voice VLAN 3999, voice bandwidth 256k, broj MAC adresa=2, 
</t>
  </si>
  <si>
    <t xml:space="preserve">Regularni profil od 28.05.2013,
H1 internet vlan 3978,  broj MAC adresa=2; povećan upstream na 1Mb
voice VLAN 3999, voice bandwidth 256k, broj MAC adresa=2, </t>
  </si>
  <si>
    <t xml:space="preserve">Regularni profil od 28.05.2013,
H1 internet vlan 3978,  broj MAC adresa=2; povećan upstream na 1Mb
voice VLAN 3999, voice bandwidth 512k, broj MAC adresa=8, </t>
  </si>
  <si>
    <t>Regularni profil od 28.05.2013,
H1 internet vlan 3978,  broj MAC adresa=2; povećan upstream na 1Mb
voice VLAN 3999, voice bandwidth 256k, broj MAC adresa=2, 
iptv VLAN 3987, broj MAC adresa=2</t>
  </si>
  <si>
    <t>DSLAM profili 14.06.2013.</t>
  </si>
  <si>
    <t>Kreirani Huawei VDSL17a profili na produkciji (88)</t>
  </si>
  <si>
    <t>DPBO</t>
  </si>
  <si>
    <t>E-side el length</t>
  </si>
  <si>
    <t>min E-side el length</t>
  </si>
  <si>
    <t>assum exch. PSD mask num</t>
  </si>
  <si>
    <t>span min Freq  (Tone)</t>
  </si>
  <si>
    <t>span max Freq  (Tone)</t>
  </si>
  <si>
    <t>E-side cab.m. scalarA</t>
  </si>
  <si>
    <t>E-side cab.m. scalarB</t>
  </si>
  <si>
    <t>E-side cab.m. scalarC</t>
  </si>
  <si>
    <t>min usable signal</t>
  </si>
  <si>
    <t>IMSVoIP</t>
  </si>
  <si>
    <t>v17ht-v256IMS-a</t>
  </si>
  <si>
    <t>v17P1-tg6</t>
  </si>
  <si>
    <t>vht-320/2048-d0d0-i0i0-a</t>
  </si>
  <si>
    <t>(59.0,-36.5)/(256.0,-36.5)/
(376.0,46.5)/(512.0,-47.5)</t>
  </si>
  <si>
    <t>vdsl_17a_LineSpectrum</t>
  </si>
  <si>
    <t>v17ht-i4-a</t>
  </si>
  <si>
    <t>vht-576/4408-d0d0-i0i0-a</t>
  </si>
  <si>
    <t>v17ht-i10-a</t>
  </si>
  <si>
    <t>v17P2-tg6</t>
  </si>
  <si>
    <t>v17ht-i20-a</t>
  </si>
  <si>
    <t xml:space="preserve">v17ht-i4-t4-a </t>
  </si>
  <si>
    <t>v17P2-tg8</t>
  </si>
  <si>
    <t xml:space="preserve">v17ht-i10-t4-a </t>
  </si>
  <si>
    <t xml:space="preserve">v17ht-i20-t4-a </t>
  </si>
  <si>
    <t>v17ht-i4-t8STB2-a</t>
  </si>
  <si>
    <t>v17P2-tg9</t>
  </si>
  <si>
    <t>v17ht-i10-t8STB2-a</t>
  </si>
  <si>
    <t>v17ht-i20-t8STB2-a</t>
  </si>
  <si>
    <t>v17ht-i4-v256IMS-a</t>
  </si>
  <si>
    <t>vht-832/4664-d0d0-i0i0-a</t>
  </si>
  <si>
    <t>v17ht-i10-v256IMS-a</t>
  </si>
  <si>
    <t>v17ht-i20-v256IMS-a</t>
  </si>
  <si>
    <t>v17ht-i4-t4-v256IMS-a</t>
  </si>
  <si>
    <t>v17ht-i10-t4-v256IMS-a</t>
  </si>
  <si>
    <t>v17ht-i20-t4-v256IMS-a</t>
  </si>
  <si>
    <t>v17ht-i4-t8STB2-v256IMS-a</t>
  </si>
  <si>
    <t>v17ht-i10-t8STB2-v256IMS-a</t>
  </si>
  <si>
    <t>v17ht-i20-t8STB2-v256IMS-a</t>
  </si>
  <si>
    <t>v17ht-i4-t10HD-a</t>
  </si>
  <si>
    <t>v17ht-i10-t10HD-a</t>
  </si>
  <si>
    <t>v17ht-i20-t10HD-a</t>
  </si>
  <si>
    <t>v17ht-i4-t10HD-v256IMS-a</t>
  </si>
  <si>
    <t>v17ht-i10-t10HD-v256IMS-a</t>
  </si>
  <si>
    <t>v17ht-i20-t10HD-v256IMS-a</t>
  </si>
  <si>
    <t>v17ht-t4-a</t>
  </si>
  <si>
    <t>v17ht-t8STB2-a</t>
  </si>
  <si>
    <t>v17ht-t10HD-a</t>
  </si>
  <si>
    <t>v17ht-t4-v256IMS-a</t>
  </si>
  <si>
    <t>v17ht-t8STB2-v256IMS-a</t>
  </si>
  <si>
    <t>v17ht-t10HD-v256IMS-a</t>
  </si>
  <si>
    <t>3IMSVoIP</t>
  </si>
  <si>
    <t>v17ht-v384IMS-a</t>
  </si>
  <si>
    <t>vht-448/2048-d0d0-i0i0-a</t>
  </si>
  <si>
    <t>v17ht-i4-v384IMS-a</t>
  </si>
  <si>
    <t>vht-960/4792-d0d0-i0i0-a</t>
  </si>
  <si>
    <t>v17ht-i20-v384IMS-a</t>
  </si>
  <si>
    <t>v17ht-i4-t4-v384IMS-a</t>
  </si>
  <si>
    <t>v17ht-i10-t4-v384IMS-a</t>
  </si>
  <si>
    <t>v17ht-i20-t4-v384IMS-a</t>
  </si>
  <si>
    <t>v17ht-i4-t8STB2-v384IMS-a</t>
  </si>
  <si>
    <t>v17ht-i10-t8STB2-v384IMS-a</t>
  </si>
  <si>
    <t>v17ht-i20-t8STB2-v384IMS-a</t>
  </si>
  <si>
    <t>v17ht-i4-t10HD-v384IMS-a</t>
  </si>
  <si>
    <t>v17ht-i10-t10HD-v384IMS-a</t>
  </si>
  <si>
    <t>v17ht-i20-t10HD-v384IMS-a</t>
  </si>
  <si>
    <t>v17ht-t4-v384IMS-a</t>
  </si>
  <si>
    <t>v17ht-t8STB2-v384IMS-a</t>
  </si>
  <si>
    <t>v17ht-t10HD-v384IMS-a</t>
  </si>
  <si>
    <t>IPCENTREX</t>
  </si>
  <si>
    <t>v17ht-v512SME-a</t>
  </si>
  <si>
    <t>vht-576/2048-d0d0-i0i0-a</t>
  </si>
  <si>
    <t>v17ht-i4-v512SME-a</t>
  </si>
  <si>
    <t>vht-1088/4920-d0d0-i0i0-a</t>
  </si>
  <si>
    <t>v17ht-i10-v512SME-a</t>
  </si>
  <si>
    <t>v17ht-i20-v512SME-a</t>
  </si>
  <si>
    <t>v17ht-i4-v256IMS-v512SME-a</t>
  </si>
  <si>
    <t>vht-1344/5176-d0d0-i0i0-a</t>
  </si>
  <si>
    <t>v17ht-i10-v256IMS-v512SME-a</t>
  </si>
  <si>
    <t>v17ht-i20-v256IMS-v512SME-a</t>
  </si>
  <si>
    <t>v17ht-i4-t4-v512SME-a</t>
  </si>
  <si>
    <t>v17ht-i4-t10HD-v512SME-a</t>
  </si>
  <si>
    <t>v17ht-i4-t8STB2-v512SME-a</t>
  </si>
  <si>
    <t>v17ht-t4-v512SME-a</t>
  </si>
  <si>
    <t>v17ht-t8STB2-v512SME-a</t>
  </si>
  <si>
    <t>v17ht-t10HD-v512SME-a</t>
  </si>
  <si>
    <t>v17htb-i10-a</t>
  </si>
  <si>
    <t>v17htb-i20-a</t>
  </si>
  <si>
    <t>v17htb-i10-v256IMS-a</t>
  </si>
  <si>
    <t>v17htb-i20-v256IMS-a</t>
  </si>
  <si>
    <t>v17htb-i10-v512SME-a</t>
  </si>
  <si>
    <t>v17htb-i20-v512SME-a</t>
  </si>
  <si>
    <t>v17htb-i10-v256IMS-v512SME-a</t>
  </si>
  <si>
    <t>v17htb-i20-v256IMS-v512SME-a</t>
  </si>
  <si>
    <t>v17htb-i10-v384IMS-a</t>
  </si>
  <si>
    <t>v17htb-i20-v384IMS-a</t>
  </si>
  <si>
    <t>v17htb-i10-t4-v384IMS-a</t>
  </si>
  <si>
    <t>v17htb-i20-t4-v384IMS-a</t>
  </si>
  <si>
    <t>v17htb-i10-t8STB2-v384IMS-a</t>
  </si>
  <si>
    <t>v17htb-i20-t8STB2-v384IMS-a</t>
  </si>
  <si>
    <t>v17htb-i10-t10HD-v384IMS-a</t>
  </si>
  <si>
    <t>v17htb-i20-t10HD-v384IMS-a</t>
  </si>
  <si>
    <t xml:space="preserve">v17htb-i10-t4-a </t>
  </si>
  <si>
    <t xml:space="preserve">v17htb-i20-t4-a </t>
  </si>
  <si>
    <t>v17htb-i10-t8STB2-a</t>
  </si>
  <si>
    <t>v17htb-i20-t8STB2-a</t>
  </si>
  <si>
    <t>v17htb-i10-t10HD-a</t>
  </si>
  <si>
    <t>v17htb-i20-t10HD-a</t>
  </si>
  <si>
    <t>v17htb-i10-t4-v256IMS-a</t>
  </si>
  <si>
    <t>v17htb-i20-t4-v256IMS-a</t>
  </si>
  <si>
    <t>v17htb-i10-t8STB2-v256IMS-a</t>
  </si>
  <si>
    <t>v17htb-i20-t8STB2-v256IMS-a</t>
  </si>
  <si>
    <t>v17htb-i10-t10HD-v256IMS-a</t>
  </si>
  <si>
    <t>v17htb-i20-t10HD-v256IMS-a</t>
  </si>
  <si>
    <t>opt-i2-v256m4-b</t>
  </si>
  <si>
    <t>opt-i4-v256m4-b</t>
  </si>
  <si>
    <t>opt-i10-v256m4-b</t>
  </si>
  <si>
    <t>opt-i20-v256m4-b</t>
  </si>
  <si>
    <t>opt-i2-v512m10-b</t>
  </si>
  <si>
    <t>opt-i4-v512m10-b</t>
  </si>
  <si>
    <t>opt-i10-v512m10-b</t>
  </si>
  <si>
    <t>opt-i20-v512m10-b</t>
  </si>
  <si>
    <t>opt-i2-t4-v256m4-b</t>
  </si>
  <si>
    <t>opt-i4-t4-v256m4-b</t>
  </si>
  <si>
    <t>opt-i10-t4-v256m4-b</t>
  </si>
  <si>
    <t>opt-i2-t4-v512m10-b</t>
  </si>
  <si>
    <t>opt-i4-t4-v512m10-b</t>
  </si>
  <si>
    <t>opt-i2-t6HD-v256m4-b</t>
  </si>
  <si>
    <t>opt-i4-t6HD-v256m4-b</t>
  </si>
  <si>
    <t>opt-i10-t6HD-v256m4-b</t>
  </si>
  <si>
    <t>opt-i2-t6HD-v512m10-b</t>
  </si>
  <si>
    <t>opt-i4-t6HD-v512m10-b</t>
  </si>
  <si>
    <t>Vipnet</t>
  </si>
  <si>
    <t>538/5088-P2-tg8-d9d2-i2i05-a</t>
  </si>
  <si>
    <t>vip-acs-256/256 -k</t>
  </si>
  <si>
    <t>1088/1984-P1-tg6-d0d0-i0i0-a</t>
  </si>
  <si>
    <t xml:space="preserve"> 1408/5674-P1-tg6-d0d0-i0i0-a</t>
  </si>
  <si>
    <t>1558/13054-P2-tg6-d4d2-i1i05-a</t>
  </si>
  <si>
    <t xml:space="preserve">1680/24480-P2-tg6-d4d2-i1i05-a </t>
  </si>
  <si>
    <t>832/5504-P2-tg8-d9d2-i2i05-a</t>
  </si>
  <si>
    <t xml:space="preserve">1152/9194-P2-tg8-d9d2-i2i05-a  </t>
  </si>
  <si>
    <t xml:space="preserve">1302/16574-P2-tg8-d9d2-i1i05-a  </t>
  </si>
  <si>
    <t>1088/5760-P2-tg8-d9d2-i2i05-a</t>
  </si>
  <si>
    <t>1408/9450-P2-tg8-d9d2-i2i05-a</t>
  </si>
  <si>
    <t>1558/16830-P2-tg8-d9d2-i1i05-a</t>
  </si>
  <si>
    <t>1088/7760-P2-tg9-d9d2-i2i05-a</t>
  </si>
  <si>
    <t>1408/11450-P2-tg9-d9d2-i1i05-a</t>
  </si>
  <si>
    <t>1558/18830-P2-tg9-d9d2-i1i05-a</t>
  </si>
  <si>
    <t>1088/9760-P2-tg9-d9d2-i2i05-a</t>
  </si>
  <si>
    <t>1408/13450-P2-tg9-d9d2-i1i05-a</t>
  </si>
  <si>
    <t>vip-i512-n256-a</t>
  </si>
  <si>
    <t>vip-i1-n256-a</t>
  </si>
  <si>
    <t>vip-i2-n256-a</t>
  </si>
  <si>
    <t>vip-i3-n256-a</t>
  </si>
  <si>
    <t>vip-i4-n256-a</t>
  </si>
  <si>
    <t>vip-i10-n256-a</t>
  </si>
  <si>
    <t>vip-i20-n256-a</t>
  </si>
  <si>
    <t xml:space="preserve">data_CIR256_PIR256 </t>
  </si>
  <si>
    <t xml:space="preserve">data_up_256k_c </t>
  </si>
  <si>
    <t>opt-i4-v256m4-a</t>
  </si>
  <si>
    <t>opt-i10-v256m4-a</t>
  </si>
  <si>
    <t>opt-i20-v256m4-a</t>
  </si>
  <si>
    <t>opt-i4-v512m10-a</t>
  </si>
  <si>
    <t>opt-i10-v512m10-a</t>
  </si>
  <si>
    <t>opt-i20-v512m10-a</t>
  </si>
  <si>
    <t>opt-i2-t4-v256m4-a</t>
  </si>
  <si>
    <t>opt-i4-t4-v256m4-a</t>
  </si>
  <si>
    <t>opt-i10-t4-v256m4-a</t>
  </si>
  <si>
    <t>opt-i2-t4-v512m10-a</t>
  </si>
  <si>
    <t>opt-i4-t4-v512m10-a</t>
  </si>
  <si>
    <t>opt-i2-t6HD-v256m4-a</t>
  </si>
  <si>
    <t>opt-i4-t6HD-v256m4-a</t>
  </si>
  <si>
    <t>opt-i10-t6HD-v256m4-a</t>
  </si>
  <si>
    <t>opt-i2-t6HD-v512m10-a</t>
  </si>
  <si>
    <t>opt-i4-t6HD-v512m10-a</t>
  </si>
  <si>
    <t>Regularni profil od 28.05.2013,
H1 internet vlan 3978,  broj MAC adresa=2; 
voice VLAN 3999, voice bandwidth 256k, broj MAC adresa=2;</t>
  </si>
  <si>
    <t>Regularni profil od 28.05.2013,
H1 internet vlan 3978,  broj MAC adresa=2; 
voice VLAN 3999, voice bandwidth 512k, broj MAC adresa=8;</t>
  </si>
  <si>
    <t>Regularni profil od 28.05.2013,
H1 internet vlan 3978,  broj MAC adresa=2; 
internet 1M, iptv VLAN 3987, broj MAC adresa=2</t>
  </si>
  <si>
    <t>Regularni profil od 28.05.2013,
H1 internet vlan 3978,  broj MAC adresa=2; 
iptv VLAN 3987, broj MAC adresa=2</t>
  </si>
  <si>
    <t>Regularni profil od 28.05.2013,
H1 internet vlan 3978,  broj MAC adresa=2; 
iptv VLAN 3987, broj MAC adresa=4</t>
  </si>
  <si>
    <t>Regularni profil od 28.05.2013,
H1 internet vlan 3978,  broj MAC adresa=2; 
voice VLAN 3999, voice bandwidth 256k, broj MAC adresa=2,
iptv VLAN 3987, broj MAC adresa=2</t>
  </si>
  <si>
    <t>Regularni profil od 28.05.2013,
H1 internet vlan 3978,  broj MAC adresa=2; 
voice VLAN 3999, voice bandwidth 256k, broj MAC adresa=2, 
iptv VLAN 3987, broj MAC adresa=2</t>
  </si>
  <si>
    <t>Regularni profil od 28.05.2013,
H1 internet vlan 3978,  broj MAC adresa=2;
voice VLAN 3999, voice bandwidth 256k, broj MAC adresa=2, 
iptv VLAN 3987, broj MAC adresa=2</t>
  </si>
  <si>
    <t>Regularni profil od 28.05.2013,
H1 internet vlan 3978,  broj MAC adresa=2;
voice VLAN 3999, voice bandwidth 256k, broj MAC adresa=2, 
iptv VLAN 3987, broj MAC adresa=4</t>
  </si>
  <si>
    <t xml:space="preserve">data_CIR1984_PIR2048 </t>
  </si>
  <si>
    <t xml:space="preserve">data_CIR3008_PIR3072 </t>
  </si>
  <si>
    <t xml:space="preserve">data_CIR4288_PIR4352 </t>
  </si>
  <si>
    <t xml:space="preserve">data_CIR512_PIR576 </t>
  </si>
  <si>
    <t>INTERNET-10Mb / 640kb+3IMSVoIP</t>
  </si>
  <si>
    <t>INTERNET-4Mb / 512kb+3IMSVoIP</t>
  </si>
  <si>
    <t>opt-1344/8944-d16d2-i2i05-a</t>
  </si>
  <si>
    <t>vip-t4-n256-a</t>
  </si>
  <si>
    <t>vip-t6-n256-a</t>
  </si>
  <si>
    <t>vip-t8-n256-a</t>
  </si>
  <si>
    <t>ami-i4-n256-a</t>
  </si>
  <si>
    <t xml:space="preserve">
Internet
(Business)
operator H1 Telekom</t>
  </si>
  <si>
    <r>
      <t>ami-896/5162-d1d1-i0i0-</t>
    </r>
    <r>
      <rPr>
        <b/>
        <sz val="10"/>
        <color rgb="FFFF0000"/>
        <rFont val="Arial"/>
        <family val="2"/>
        <charset val="238"/>
      </rPr>
      <t>b</t>
    </r>
  </si>
  <si>
    <t>DSLAM profili 03.07.2013.</t>
  </si>
  <si>
    <t>DSLAM profili 04.07.2013.</t>
  </si>
  <si>
    <r>
      <t xml:space="preserve">Novi produkcijski BS AMIS Telekom profil za Internet 4Mb: </t>
    </r>
    <r>
      <rPr>
        <b/>
        <i/>
        <sz val="8"/>
        <rFont val="Arial"/>
        <family val="2"/>
        <charset val="238"/>
      </rPr>
      <t>ami-i4-n256-a</t>
    </r>
    <r>
      <rPr>
        <i/>
        <sz val="8"/>
        <rFont val="Arial"/>
        <family val="2"/>
        <charset val="238"/>
      </rPr>
      <t xml:space="preserve">
</t>
    </r>
  </si>
  <si>
    <r>
      <t xml:space="preserve">Novi produkcijski BS AMIS Telekom profil za Internet 4Mb: </t>
    </r>
    <r>
      <rPr>
        <b/>
        <i/>
        <sz val="8"/>
        <rFont val="Arial"/>
        <family val="2"/>
        <charset val="238"/>
      </rPr>
      <t>ami-i4-n256-a</t>
    </r>
    <r>
      <rPr>
        <i/>
        <sz val="8"/>
        <rFont val="Arial"/>
        <family val="2"/>
        <charset val="238"/>
      </rPr>
      <t xml:space="preserve">
 </t>
    </r>
  </si>
  <si>
    <r>
      <rPr>
        <sz val="10"/>
        <rFont val="Arial"/>
        <family val="2"/>
        <charset val="238"/>
      </rPr>
      <t>896/5162-P1-tg6-d0d0-i0i0-</t>
    </r>
    <r>
      <rPr>
        <sz val="10"/>
        <color rgb="FFFF0000"/>
        <rFont val="Arial"/>
        <family val="2"/>
        <charset val="238"/>
      </rPr>
      <t>b</t>
    </r>
  </si>
  <si>
    <t>1046/20318-P2-tg9-d9d2-i1i05-a</t>
  </si>
  <si>
    <t>1302/20574-P2-tg9-d9d2-i1i05-a</t>
  </si>
  <si>
    <t>Internet 2M - VLAN 3980 od Optime, iptv VLAN 3989,  voice bandwidth 512k, voice VLAN 3993 - 10 MAC</t>
  </si>
  <si>
    <t>Internet 4M - VLAN 3980 od Optime, iptv VLAN 3989,  voice bandwidth 512k, voice VLAN 3993 - 10 MAC</t>
  </si>
  <si>
    <t>opt-564/8836-d16d2-i2i05-a</t>
  </si>
  <si>
    <t>opt-576/10432-d8d2-i1i05-a</t>
  </si>
  <si>
    <t>opt-896/12938-d8d2-i1i05-a</t>
  </si>
  <si>
    <t>opt-1046/20318-d8d2-i1i05-a</t>
  </si>
  <si>
    <t>opt-832/10688-d8d2-i1i05-a</t>
  </si>
  <si>
    <t>opt-1152/13194-d8d2-i1i05-a</t>
  </si>
  <si>
    <t>opt-1302/20574-d8d2-i1i05-a</t>
  </si>
  <si>
    <t>opt-1088/10944-d8d2-i1i05-a</t>
  </si>
  <si>
    <t>opt-1408/13450-d8d2-i1i05-a</t>
  </si>
  <si>
    <t>fr-i20-v2-14484k804k-d4d2-i1i05-a</t>
  </si>
  <si>
    <t xml:space="preserve">FR-804/14484-d4d2-i1i05-a  </t>
  </si>
  <si>
    <t>FR profil smanjene brzine</t>
  </si>
  <si>
    <t>fr-i20-t4-v2-16112k968k-d8d2-i1i05-a</t>
  </si>
  <si>
    <t xml:space="preserve">FR-968/16112-d8d2-i1i05-a  </t>
  </si>
  <si>
    <t>fr-i4-t8STB2-v2-13236k832k-d8d2-i1i05-a</t>
  </si>
  <si>
    <t xml:space="preserve">FR-832/13236-d8d2-i1i05-a  </t>
  </si>
  <si>
    <t>fr-i10-t8STB2-v2-16964k908k-d8d2-i1i05-a</t>
  </si>
  <si>
    <t xml:space="preserve">FR-908/16964-d8d2-i1i05-a  </t>
  </si>
  <si>
    <t>fr-i4-t10HD-v2-13048k832k-d8d2-i1i05-a</t>
  </si>
  <si>
    <t xml:space="preserve">FR-832/13048-d8d2-i1i05-a  </t>
  </si>
  <si>
    <t>fr-i10-t10HD-v2-16696k908k-d9d2-i1i05-a</t>
  </si>
  <si>
    <t xml:space="preserve">FR-908/16696-d8d2-i1i05-a  </t>
  </si>
  <si>
    <t>804/14484-P2-tg6-d4d2-i1i05-a</t>
  </si>
  <si>
    <t>fr-i20-t4-v2-16112k968k-d9d2-i1i05-a</t>
  </si>
  <si>
    <t>968/16112-P2-tg8-d9d2-i1i05-a</t>
  </si>
  <si>
    <t>fr-i4-t8STB2-v2-10718k830k-d9d2-i1i05-a</t>
  </si>
  <si>
    <t>830/10718-P2-tg9-d9d2-i1i05-a</t>
  </si>
  <si>
    <t>fr-i10-t8STB2-v2-14368k908k-d9d2-i1i05-a</t>
  </si>
  <si>
    <t>908/14368-P2-tg9-d9d2-i1i05-a</t>
  </si>
  <si>
    <t>fr-i4-t10HD-v2-13046k830k-d9d2-i1i05-a</t>
  </si>
  <si>
    <t>830/13046-P2-tg9-d9d2-i1i05-a</t>
  </si>
  <si>
    <t>908/16696-P2-tg9-d9d2-i1i05-a</t>
  </si>
  <si>
    <t>fr-i20-v2-14484k804k-d4d2-a</t>
  </si>
  <si>
    <t>fr-i20-t4-v2-16112k968k-d8d2-a</t>
  </si>
  <si>
    <t>fr-i4-t8STB2-v2-10718k830-d8d2-a</t>
  </si>
  <si>
    <t>fr-i10-t8SB2-v2-14368k908-d8d2-a</t>
  </si>
  <si>
    <t>fr-i4-t10HD-v2-13046k830k-d8d2-a</t>
  </si>
  <si>
    <t>fr-i10-t10HD-v2-16696k908-d8d2-a</t>
  </si>
  <si>
    <t>fr-i10-t10HD-v2-16696k908k-d8d2-i1i05-a</t>
  </si>
  <si>
    <t>FR-14484k804k-d4d2-i1i05-a</t>
  </si>
  <si>
    <t>FR-16112k968k-d8d2-i1i05-a</t>
  </si>
  <si>
    <t>FR-10718k830k-d8d2-i1i05-a</t>
  </si>
  <si>
    <t>FR-14368k908k-d8d2-i1i05-a</t>
  </si>
  <si>
    <t>FR-13046k830k-d8d2-i1i05-a</t>
  </si>
  <si>
    <t>FR-16696k908k-d8d2-i1i05-a</t>
  </si>
  <si>
    <t>DSLAM profili 07.07.2013.</t>
  </si>
  <si>
    <r>
      <t xml:space="preserve">Novi IMSFR profilI: </t>
    </r>
    <r>
      <rPr>
        <b/>
        <i/>
        <sz val="8"/>
        <rFont val="Arial"/>
        <family val="2"/>
        <charset val="238"/>
      </rPr>
      <t>fr-i20-v2-14484k804k-d4d2-i1i05-a, fr-i10-t4-v2-12000k1024k-d9d2-i1i05-a, fr-i20-t4-v2-16112k968k-d9d2-i1i05-a, fr-i4-t8STB2-v2-10718k830k-d9d2-i1i05-a, fr-i10-t8STB2-v2-14368k908k-d9d2-i1i05-a, fr-i4-t10HD-v2-13046k830k-d9d2-i1i05-a, fr-i10-t10HD-v2-16696k908k-d9d2-i1i05-a</t>
    </r>
    <r>
      <rPr>
        <i/>
        <sz val="8"/>
        <rFont val="Arial"/>
        <family val="2"/>
        <charset val="238"/>
      </rPr>
      <t xml:space="preserve">
</t>
    </r>
  </si>
  <si>
    <r>
      <t xml:space="preserve">Novi IMSFR profilI: </t>
    </r>
    <r>
      <rPr>
        <b/>
        <i/>
        <sz val="8"/>
        <rFont val="Arial"/>
        <family val="2"/>
        <charset val="238"/>
      </rPr>
      <t xml:space="preserve">fr-i20-v2-14484k804k-d4d2-a, fr-i10-t4-v2-12000k1024k-d8d2-a, fr-i20-t4-v2-16112k968k-d8d2-a, fr-i4-t8STB2-v2-10718k830-d8d2-a, fr-i10-t8SB2-v2-14368k908-d8d2-a, fr-i4-t10HD-v2-13046k830k-d8d2-a, fr-i10-t10HD-v2-16696k908-d8d2-a
</t>
    </r>
    <r>
      <rPr>
        <i/>
        <sz val="8"/>
        <rFont val="Arial"/>
        <family val="2"/>
        <charset val="238"/>
      </rPr>
      <t xml:space="preserve">
</t>
    </r>
  </si>
  <si>
    <r>
      <t xml:space="preserve">Novi IMSFR profilI: </t>
    </r>
    <r>
      <rPr>
        <b/>
        <i/>
        <sz val="8"/>
        <rFont val="Arial"/>
        <family val="2"/>
        <charset val="238"/>
      </rPr>
      <t xml:space="preserve">fr-i20-v2-14484k804k-d4d2-i1i05-a, fr-i10-t4-v2-12000k1024k-d8d2-i1i05-a, fr-i20-t4-v2-16112k968k-d8d2-i1i05-a, fr-i4-t8STB2-v2-13236k832k-d8d2-i1i05-a, fr-i10-t8STB2-v2-16964k908k-d8d2-i1i05-a, fr-i4-t10HD-v2-13048k832k-d8d2-i1i05-a, fr-i10-t10HD-v2-16696k908k-d8d2-i1i05-a
</t>
    </r>
    <r>
      <rPr>
        <i/>
        <sz val="8"/>
        <rFont val="Arial"/>
        <family val="2"/>
        <charset val="238"/>
      </rPr>
      <t xml:space="preserve">
</t>
    </r>
  </si>
  <si>
    <t>vip-acs-256/256-a</t>
  </si>
  <si>
    <t>opt-t8-a</t>
  </si>
  <si>
    <t>opt-tv-512/8008-a</t>
  </si>
  <si>
    <t>opt-i2-t8-a</t>
  </si>
  <si>
    <t>opt-i4-t8-a</t>
  </si>
  <si>
    <t>opt-i2-t8-v256m4-a</t>
  </si>
  <si>
    <t>opt-i4-t8-v256m4-a</t>
  </si>
  <si>
    <t>opt-i10-t8-v256m4-a</t>
  </si>
  <si>
    <t>opt-i2-t8-v512m10-a</t>
  </si>
  <si>
    <t>opt-i4-t8-v512m10-a</t>
  </si>
  <si>
    <t>opt-i10-t8-a</t>
  </si>
  <si>
    <t>iptv VLAN 3989, standalone iptv 8Mb</t>
  </si>
  <si>
    <t>IPTV 8Mb;
operator Optima</t>
  </si>
  <si>
    <t>IPTV 6Mb (HD);
operator Optima</t>
  </si>
  <si>
    <t>iptv VLAN 3989, standalone iptv 6Mb (HD)</t>
  </si>
  <si>
    <t>DSLAM profili 11.07.2013.</t>
  </si>
  <si>
    <r>
      <t xml:space="preserve">Novi produkcijski BS OPTIMA Telekom profili sa IPTV BS 8Mb:(i za HD, i za 2TB)
</t>
    </r>
    <r>
      <rPr>
        <b/>
        <i/>
        <sz val="8"/>
        <rFont val="Arial"/>
        <family val="2"/>
        <charset val="238"/>
      </rPr>
      <t>opt-t8-a, opt-i2-t8-a, opt-i4-t8-a, opt-i10-t8-a, opt-i2-t8-v256m4-a, opt-i4-t8-v256m4-a, opt-i10-t8-v256m4-a, opt-i2-t8-v512m10-a, opt-i4-t8-v512m10-a</t>
    </r>
  </si>
  <si>
    <r>
      <t xml:space="preserve">Novi produkcijski BS OPTIMA Telekom profili sa IPTV BS 8Mb (i za HD, i za 2TB)                                                                                                                                                                                   
</t>
    </r>
    <r>
      <rPr>
        <b/>
        <i/>
        <sz val="8"/>
        <rFont val="Arial"/>
        <family val="2"/>
        <charset val="238"/>
      </rPr>
      <t>opt-t8-a, opt-i2-t8-a, opt-i4-t8-a, opt-i10-t8-a, opt-i2-t8-v256m4-a, opt-i4-t8-v256m4-a, opt-i10-t8-v256m4-a, opt-i2-t8-v512m10-a, opt-i4-t8-v512m10-a</t>
    </r>
    <r>
      <rPr>
        <i/>
        <sz val="8"/>
        <rFont val="Arial"/>
        <family val="2"/>
        <charset val="238"/>
      </rPr>
      <t xml:space="preserve">
 </t>
    </r>
  </si>
  <si>
    <t>vip-i1-v256m2-n256-a</t>
  </si>
  <si>
    <t>vip-i4-v256m2-n256-a</t>
  </si>
  <si>
    <t>vip-i10-v256m2-n256-a</t>
  </si>
  <si>
    <t>vip-i20-v256m2-n256-a</t>
  </si>
  <si>
    <t>Regularni profil od 12.07.2013, iptv VLAN 3989, stand alone IPTVHD(8M)</t>
  </si>
  <si>
    <t xml:space="preserve">Regularni profil od od 12.07.2013, internet VLAN 3980 od Optime, iptv VLAN 3989;
</t>
  </si>
  <si>
    <t>Regularni profil od 12.07.2013, voice VLAN 3993, voice bandwidth 256k, broj MAC adresa=4; internet VLAN 3980 od Optime, iptv VLAN 3989;</t>
  </si>
  <si>
    <t>Regularni profil od 12.07.2013, voice VLAN 3993, voice bandwidth 512k (broj MAC adresa=10), iptv VLAN 3989; internet VLAN 3980 od Optime</t>
  </si>
  <si>
    <r>
      <t xml:space="preserve">Novi produkcijski BS OPTIMA Telekom profili sa IPTV HD 8Mb:- STORNIRANO ,NOVI PROFILI NAPRAVLJENI 11.07.2013
</t>
    </r>
    <r>
      <rPr>
        <b/>
        <i/>
        <sz val="8"/>
        <rFont val="Arial"/>
        <family val="2"/>
        <charset val="238"/>
      </rPr>
      <t xml:space="preserve">opt-t8HD-a, opt-i2-t8HD-a, opt-i4-t8HD-a, opt-i10-t8HD-a, opt-i2-t8HD-v256m4-a, opt-i4-t8HD-v256m4-a, opt-i10-t8HD-v256m4-a, opt-i2-t8HD-v512m10-a, opt-i4-t8HD-v512m10-a </t>
    </r>
  </si>
  <si>
    <r>
      <t xml:space="preserve">Novi produkcijski BS OPTIMA Telekom profili sa IPTV HD 8Mb: - STORNIRANO ,NOVI PROFILI NAPRAVLJENI 11.07.2013                                                                                                                                                                                
</t>
    </r>
    <r>
      <rPr>
        <b/>
        <i/>
        <sz val="8"/>
        <rFont val="Arial"/>
        <family val="2"/>
        <charset val="238"/>
      </rPr>
      <t>opt-t8HD-a, opt-i2-t8HD-a, opt-i4-t8HD-a, opt-i10-t8HD-a, opt-i2-t8HD-v256m4-a, opt-i4-t8HD-v256m4-a, opt-i10-t8HD-v256m4-a, opt-i2-t8HD-v512m10-a, opt-i4-t8HD-v512m10-a</t>
    </r>
    <r>
      <rPr>
        <i/>
        <sz val="8"/>
        <rFont val="Arial"/>
        <family val="2"/>
        <charset val="238"/>
      </rPr>
      <t xml:space="preserve">
 </t>
    </r>
  </si>
  <si>
    <r>
      <t xml:space="preserve">Novi produkcijski BS OPTIMA Telekom profili sa IPTV HD 8Mb: STORNIRANO ,NOVI PROFILI NAPRAVLJENI 11.07.2013                                                                                                                                                                                   
</t>
    </r>
    <r>
      <rPr>
        <b/>
        <i/>
        <sz val="8"/>
        <rFont val="Arial"/>
        <family val="2"/>
        <charset val="238"/>
      </rPr>
      <t>opt-t8HD-a, opt-i2-t8HD-a, opt-i4-t8HD-a, opt-i10-t8HD-a, opt-i2-t8HD-v256m4-a, opt-i4-t8HD-v256m4-a, opt-i10-t8HD-v256m4-a, opt-i2-t8HD-v512m10-a, opt-i4-t8HD-v512m10-a</t>
    </r>
    <r>
      <rPr>
        <i/>
        <sz val="8"/>
        <rFont val="Arial"/>
        <family val="2"/>
        <charset val="238"/>
      </rPr>
      <t xml:space="preserve">
 </t>
    </r>
  </si>
  <si>
    <t>vip-i1-v512m8-n256-a</t>
  </si>
  <si>
    <t>vip-i4-v512m8-n256-a</t>
  </si>
  <si>
    <t>vip-i10-v512m8-n256-a</t>
  </si>
  <si>
    <t>vip-i20-v512m8-n256-a</t>
  </si>
  <si>
    <t>vip-i1-t4-n256-a</t>
  </si>
  <si>
    <t>isk-i3-v256m5-a</t>
  </si>
  <si>
    <t>576/3872-P1-tg6-d0d0-i0i0-a</t>
  </si>
  <si>
    <t>isk-576/3872-d1d1-i0i0-a</t>
  </si>
  <si>
    <t>576/864-P1-tg6-d0d0-i0i0-a</t>
  </si>
  <si>
    <t>896/5162-P1-tg6-d0d0-i0i0-b</t>
  </si>
  <si>
    <t>538/6892-P2-tg9-d9d2-i2i05-a</t>
  </si>
  <si>
    <t>538/9092-P2-tg9-d9d2-i2i05-a</t>
  </si>
  <si>
    <t>1424/24224-P2-tg6-d4d2-i1i05-a</t>
  </si>
  <si>
    <t>DSLAM profili 12.07.2013.</t>
  </si>
  <si>
    <r>
      <t xml:space="preserve">Novi produkcijski BS Iskon profil za Internet 3Mb +Voice256: </t>
    </r>
    <r>
      <rPr>
        <b/>
        <i/>
        <sz val="8"/>
        <rFont val="Arial"/>
        <family val="2"/>
        <charset val="238"/>
      </rPr>
      <t>isk-i3-v256m5-a</t>
    </r>
    <r>
      <rPr>
        <i/>
        <sz val="8"/>
        <rFont val="Arial"/>
        <family val="2"/>
        <charset val="238"/>
      </rPr>
      <t xml:space="preserve">
</t>
    </r>
  </si>
  <si>
    <r>
      <t xml:space="preserve">Novi produkcijski BS Iskon profil za Internet 3Mb +Voice256: </t>
    </r>
    <r>
      <rPr>
        <b/>
        <i/>
        <sz val="8"/>
        <rFont val="Arial"/>
        <family val="2"/>
        <charset val="238"/>
      </rPr>
      <t>isk-i3-v256m5-a</t>
    </r>
    <r>
      <rPr>
        <i/>
        <sz val="8"/>
        <rFont val="Arial"/>
        <family val="2"/>
        <charset val="238"/>
      </rPr>
      <t xml:space="preserve">
 </t>
    </r>
  </si>
  <si>
    <t>Regularni profil od 15.07.2013, voice VLAN 3994, voice bandwidth 256k, broj MAC adresa=5;
Iskon Internet vlan je 3979, broj MAC adresa=5</t>
  </si>
  <si>
    <t>vip-i4-t4-n256-a</t>
  </si>
  <si>
    <t>vip-i10-t4-n256-a</t>
  </si>
  <si>
    <t>vip-i1-t6-n256-a</t>
  </si>
  <si>
    <t>vip-i4-t6-n256-a</t>
  </si>
  <si>
    <t xml:space="preserve">vip-i10-t6-n256-a </t>
  </si>
  <si>
    <t xml:space="preserve">vip-i1-t8-n256-a </t>
  </si>
  <si>
    <t xml:space="preserve">vip-i4-t8-n256-a </t>
  </si>
  <si>
    <t xml:space="preserve">vip-i10-t8-n256-a </t>
  </si>
  <si>
    <t xml:space="preserve">vip-i1-t4-v256m2-n256-a </t>
  </si>
  <si>
    <t xml:space="preserve">vip-i4-t4-v256m2-n256-a </t>
  </si>
  <si>
    <t xml:space="preserve">vip-i10-t4-v256m2-n256-a </t>
  </si>
  <si>
    <t xml:space="preserve">vip-i1-t6-v256m2-n256-a </t>
  </si>
  <si>
    <t xml:space="preserve">vip-i4-t6-v256m2-n256-a </t>
  </si>
  <si>
    <t>vip-i10-t6-v256m2-n256-a</t>
  </si>
  <si>
    <t>vip-i1-t8-v256m2-n256-a</t>
  </si>
  <si>
    <t>vip-i4-t8-v256m2-n256-a</t>
  </si>
  <si>
    <t>vip-i10-t8-v256m2-n256-a</t>
  </si>
  <si>
    <t xml:space="preserve">INTERNET </t>
  </si>
  <si>
    <r>
      <t xml:space="preserve">IMS </t>
    </r>
    <r>
      <rPr>
        <sz val="10"/>
        <color rgb="FFFF0000"/>
        <rFont val="Arial"/>
        <family val="2"/>
        <charset val="238"/>
      </rPr>
      <t>(2STB)</t>
    </r>
  </si>
  <si>
    <t>vip-576/864-d1d1-i0i0-a</t>
  </si>
  <si>
    <t>vip-576/1472-d1d1-i0i0-a</t>
  </si>
  <si>
    <t>vip-576/2656-d1d1-i0i0-a</t>
  </si>
  <si>
    <t>vip-576/3872-d1d1-i0i0-a</t>
  </si>
  <si>
    <t>vip-538/5088-d16d2-i2i05-a</t>
  </si>
  <si>
    <t>vip-538/6892-d16d2-i2i05-a</t>
  </si>
  <si>
    <t>vip-538/9092-d16d2-i2i05-a</t>
  </si>
  <si>
    <t>vip-832/1728-d1d1-i0i0-a</t>
  </si>
  <si>
    <t>vip-1424/24224-d4d2-i1i05-a</t>
  </si>
  <si>
    <t xml:space="preserve">vip-i1-v512m8-n256-a   </t>
  </si>
  <si>
    <t xml:space="preserve">vip-i4-v512m8-n256-a </t>
  </si>
  <si>
    <t>vip-1408/5674-d1d1-i0i0-a</t>
  </si>
  <si>
    <t xml:space="preserve">vip-i10-v512m8-n256-a </t>
  </si>
  <si>
    <t>vip-1558/13054-d4d2-i1i05-a</t>
  </si>
  <si>
    <t>vip-i10-t8-n256-a</t>
  </si>
  <si>
    <t>vip-i1-t4-v256m2-n256-a</t>
  </si>
  <si>
    <t>vip-1088/5760-d16d2-i2i05-a</t>
  </si>
  <si>
    <t>vip-i4-t4-v256m2-n256-a</t>
  </si>
  <si>
    <t>vip-1408/9450-d8d2-i2i05-a</t>
  </si>
  <si>
    <t>vip-i10-t4-v256m2-n256-a</t>
  </si>
  <si>
    <t>vip-1558/16830-d8d2-i1i05-a</t>
  </si>
  <si>
    <t xml:space="preserve">data_CIR11072_PIR11136 </t>
  </si>
  <si>
    <t>vip-i1-t6-v256m2-n256-a</t>
  </si>
  <si>
    <t>vip-1088/7760-d16d2-i2i05-a</t>
  </si>
  <si>
    <t>vip-i4-t6-v256m2-n256-a</t>
  </si>
  <si>
    <t>vip-1408/11450-d8d2-i1i05-a</t>
  </si>
  <si>
    <t>vip-1558/18830-d8d2-i1i05-a</t>
  </si>
  <si>
    <t>vip-1088/9760-d8d2-i2i05-a</t>
  </si>
  <si>
    <t>vip-1408/13450-d8d2-i1i05-a</t>
  </si>
  <si>
    <t>vip-1088/1984-d1d1-i0i0-a</t>
  </si>
  <si>
    <t>vip-1302/20574-d8d2-i1i05-b</t>
  </si>
  <si>
    <t>vip-1680/24480-d4d2-i1i05-a</t>
  </si>
  <si>
    <t>vip-832/5504-d16d2-i2i05-a</t>
  </si>
  <si>
    <t>vip-1152/9194-d16d2-i2i05-a</t>
  </si>
  <si>
    <t>vip-1302/16574-d8d2-i1i05-a</t>
  </si>
  <si>
    <t>vip-832/7504-d16d2-i2i05-b</t>
  </si>
  <si>
    <t>vip-1152/11194-d8d2-i1i05-b</t>
  </si>
  <si>
    <t>vip-i10-t6-n256-a</t>
  </si>
  <si>
    <t>vip-1302/18574-d8d2-i1i05-b</t>
  </si>
  <si>
    <t>vip-i1-t8-n256-a</t>
  </si>
  <si>
    <t>vip-i4-t8-n256-a</t>
  </si>
  <si>
    <t>IMS384d</t>
  </si>
  <si>
    <t>vip-832/9504-d8d2-i2i05-b</t>
  </si>
  <si>
    <t>vip-1152/13194-d8d2-i1i05-b</t>
  </si>
  <si>
    <t>FRv1</t>
  </si>
  <si>
    <t>FRv2</t>
  </si>
  <si>
    <t>volb-i10-v512m8-a</t>
  </si>
  <si>
    <t>volb-i20-v512m8-a</t>
  </si>
  <si>
    <t xml:space="preserve">bvvoljatel-256-mac8-k </t>
  </si>
  <si>
    <t xml:space="preserve">bvvoljatel-512-mac8-k </t>
  </si>
  <si>
    <t xml:space="preserve">Regularni profil od 01.08.2013, 
Internet 10M/1Mb, broj MAC adresa=2; povećan upstream na 1Mb, voice VLAN 3996, voice bandwidth 256k, broj MAC adresa=8, </t>
  </si>
  <si>
    <t xml:space="preserve">Regularni profil od 01.08.2013, 
Internet 20M/1Mb, broj MAC adresa=2; povećan upstream na 1Mb, voice VLAN 3996, voice bandwidth 256k, broj MAC adresa=8, </t>
  </si>
  <si>
    <t xml:space="preserve">Regularni profil od 01.08.2013, 
Internet 10M/1Mb, broj MAC adresa=2; povećan upstream na 1Mb, voice VLAN 3996, voice bandwidth 512k, broj MAC adresa=8, </t>
  </si>
  <si>
    <t xml:space="preserve">Regularni profil od 01.08.2013, 
Internet 20M/1Mb, broj MAC adresa=2; povećan upstream na 1Mb, voice VLAN 3996, voice bandwidth 512k, broj MAC adresa=8, </t>
  </si>
  <si>
    <t xml:space="preserve">Regularni profil od 01.08.2013, 
Internet 10M/1Mb, broj MAC adresa=2; povećan upstream na 1Mb, voice VLAN 3996, voice bandwidth 256k, broj MAC adresa=8 
</t>
  </si>
  <si>
    <t xml:space="preserve">Regularni profil od 01.08.2013, 
Internet 20M/1Mb, broj MAC adresa=2; povećan upstream na 1Mb, voice VLAN 3996, voice bandwidth 256k, broj MAC adresa=8 
</t>
  </si>
  <si>
    <t xml:space="preserve">Regularni profil od 01.08.2013, 
Internet 20M/1Mb, broj MAC adresa=2; povećan upstream na 1Mb, voice VLAN 3996, voice bandwidth 512k, broj MAC adresa=8 
</t>
  </si>
  <si>
    <t xml:space="preserve">Regularni profil od 01.08.2013, 
Internet 10M/1Mb, broj MAC adresa=2; povećan upstream na 1Mb, voice VLAN 3996, voice bandwidth 512k, broj MAC adresa=8 
</t>
  </si>
  <si>
    <t>volb-1472/12542-d4d2-i1i05-a</t>
  </si>
  <si>
    <t>volb-1472/23968-d4d2-i1i05-a</t>
  </si>
  <si>
    <t>volb-1728/12798-d4d2-i1i05-a</t>
  </si>
  <si>
    <t>volb-1728/23968-d4d2-i1i05-a</t>
  </si>
  <si>
    <t xml:space="preserve">volb-i10-v512m8-a </t>
  </si>
  <si>
    <t xml:space="preserve">volb-i20-v512m8-a </t>
  </si>
  <si>
    <t>DSLAM profili 31.07.2013.</t>
  </si>
  <si>
    <t xml:space="preserve">volb-i20-v256m8-a </t>
  </si>
  <si>
    <t>volb-i10-v256m8-a</t>
  </si>
  <si>
    <t>volb-i20-v256m8-a</t>
  </si>
  <si>
    <t>FR profil pune brzine u fast modu rada</t>
  </si>
  <si>
    <t>fr-i10-12284k788k-d1d1-i0i0-a</t>
  </si>
  <si>
    <t>fr-i10-7744k512k-d4d2-i1i05-a</t>
  </si>
  <si>
    <t>fr-i10-6104k396k-d4d2-i1i05-a</t>
  </si>
  <si>
    <t>fr-i20-23712k912k-d1d1-i0i0-a</t>
  </si>
  <si>
    <t>fr-i20-16596k636k-d4d2-i1i05-a</t>
  </si>
  <si>
    <t>fr-i20-14228k548k-d4d2-i1i05-a</t>
  </si>
  <si>
    <t>FR-788/12284-d1d1-i0i0-a</t>
  </si>
  <si>
    <t>FR-512/7744-d4d2-i1i05-a</t>
  </si>
  <si>
    <t>FR-396/6104-d4d2-i1i05-a</t>
  </si>
  <si>
    <t>FR-912/23712-d1d1-i0i0-a</t>
  </si>
  <si>
    <t>FR-636/16596-d4d2-i1i05-a</t>
  </si>
  <si>
    <t>FR-548/14228-d4d2-i1i05-a</t>
  </si>
  <si>
    <t>fr-i4-t4-8904k832k-d1d1-i0i0-a</t>
  </si>
  <si>
    <t>fr-i10-t4-16284k1132k-d1d1-i0i0-a</t>
  </si>
  <si>
    <t>fr-i10-t4-11744k768k-d8d2-i1i05-a</t>
  </si>
  <si>
    <t>fr-i20-t4-24480k1424k-d1d1-i0i0-a</t>
  </si>
  <si>
    <t>fr-i20-t4-15856k712k-d8d2-i1i05-a</t>
  </si>
  <si>
    <t>FR-832/8904-d1d1-i0i0-a</t>
  </si>
  <si>
    <t>FR-1132/16284-d1d1-i0i0-a</t>
  </si>
  <si>
    <t>FR-768/11744-d8d2-i1i05-a</t>
  </si>
  <si>
    <t>FR-1424/24480-d1d1-i0i0-a</t>
  </si>
  <si>
    <t>FR-712/15856-d8d2-i1i05-a</t>
  </si>
  <si>
    <t>fr-i4-t8STB2-12952k572k-d8d2-i1i05-a</t>
  </si>
  <si>
    <t>fr-i10-t8STB2-16604k652k-d8d2-i1i05-a</t>
  </si>
  <si>
    <t>fr-i20-t8STB2-22356k712k-d8d2-i1i05-a</t>
  </si>
  <si>
    <t>FR-572/12952-d8d2-i1i05-a</t>
  </si>
  <si>
    <t>FR-652/16604-d8d2-i1i05-a</t>
  </si>
  <si>
    <t>FR-712/22356-d8d2-i1i05-a</t>
  </si>
  <si>
    <t>fr-i4-v2-2272k384k-d4d2-i1i05-a</t>
  </si>
  <si>
    <t>fr-i10-v2-12540k1044k-d1d1-i0i0-a</t>
  </si>
  <si>
    <t>fr-i10-v2-6360k652k-d4d2-i1i05-a</t>
  </si>
  <si>
    <t>fr-i20-v2-23968k1168k-d1d1-i0i0-a</t>
  </si>
  <si>
    <t>fr-i20-v2-16852k892k-d4d2-i1i05-a</t>
  </si>
  <si>
    <t xml:space="preserve">FR-384/2272-d4d2-i1i05-a  </t>
  </si>
  <si>
    <t xml:space="preserve">FR-1044/12540-d1d1-i0i0-a  </t>
  </si>
  <si>
    <t xml:space="preserve">FR-652/6360-d4d2-i1i05-a  </t>
  </si>
  <si>
    <t xml:space="preserve">FR-1168/23968-d1d1-i0i0-a  </t>
  </si>
  <si>
    <t xml:space="preserve">FR-892/16852-d4d2-i1i05-a  </t>
  </si>
  <si>
    <t>fr-i4-v5-2964k828k-d1d1-i0i0-a</t>
  </si>
  <si>
    <t xml:space="preserve">FR-828/2964-d1d1-i0i0-a  </t>
  </si>
  <si>
    <t>fr-i4-t4-v2-9160k1088k-d1d1-i0i0-a</t>
  </si>
  <si>
    <t>fr-i10-t4-v2-16540k1388k-d1d1-i0i0-a</t>
  </si>
  <si>
    <t>fr-i20-t4-v2-24736k1680k-d1d1-i0i0-a</t>
  </si>
  <si>
    <t>FR-1088/9160-d1d1-i0i0-a</t>
  </si>
  <si>
    <t>FR-1388/16540-d1d1-i0i0-a</t>
  </si>
  <si>
    <t>FR-1680/24736-d1d1-i0i0-a</t>
  </si>
  <si>
    <t>fr-i20-t8STB2-v2-22612k968k-d8d2-i1i05-a</t>
  </si>
  <si>
    <t>FR-968/22612-d8d2-i1i05-a</t>
  </si>
  <si>
    <t>fr-i4-t10HD-12788k572k-d8d2-i1i05-a</t>
  </si>
  <si>
    <t>fr-i10-t10HD-16440k652k-d8d2-i1i05-a</t>
  </si>
  <si>
    <t>fr-i20-t10HD-22192k712k-d8d2-i1i05-a</t>
  </si>
  <si>
    <t>FR-572/12788-d8d2-i1i05-a</t>
  </si>
  <si>
    <t>FR-652/16440-d8d2-i1i05-a</t>
  </si>
  <si>
    <t>FR-712/22192-d8d2-i1i05-a</t>
  </si>
  <si>
    <t>fr-i20-t10HD-v2-22448k968k-d8d2-i1i05-a</t>
  </si>
  <si>
    <t>FR-968/22448-d8d2-i1i05-a</t>
  </si>
  <si>
    <r>
      <rPr>
        <b/>
        <sz val="10"/>
        <color indexed="10"/>
        <rFont val="Arial"/>
        <family val="2"/>
        <charset val="238"/>
      </rPr>
      <t>ERICSSON EDA</t>
    </r>
    <r>
      <rPr>
        <b/>
        <sz val="10"/>
        <color indexed="30"/>
        <rFont val="Arial"/>
        <family val="2"/>
        <charset val="238"/>
      </rPr>
      <t xml:space="preserve">- plavi font - novi  kreirani APPV2 profili, </t>
    </r>
    <r>
      <rPr>
        <b/>
        <sz val="10"/>
        <color rgb="FFFF0000"/>
        <rFont val="Arial"/>
        <family val="2"/>
        <charset val="238"/>
      </rPr>
      <t>crveni font - regularni profili</t>
    </r>
  </si>
  <si>
    <r>
      <rPr>
        <b/>
        <sz val="10"/>
        <color indexed="10"/>
        <rFont val="Arial"/>
        <family val="2"/>
        <charset val="238"/>
      </rPr>
      <t>HUAWEI SMARTAX</t>
    </r>
    <r>
      <rPr>
        <b/>
        <sz val="10"/>
        <rFont val="Arial"/>
        <family val="2"/>
        <charset val="238"/>
      </rPr>
      <t>-</t>
    </r>
    <r>
      <rPr>
        <b/>
        <sz val="10"/>
        <color indexed="30"/>
        <rFont val="Arial"/>
        <family val="2"/>
        <charset val="238"/>
      </rPr>
      <t xml:space="preserve"> plavi font - novi  kreirani APPV2 profili, </t>
    </r>
    <r>
      <rPr>
        <b/>
        <sz val="10"/>
        <color rgb="FFFF0000"/>
        <rFont val="Arial"/>
        <family val="2"/>
        <charset val="238"/>
      </rPr>
      <t>crveni font - regularni profili</t>
    </r>
  </si>
  <si>
    <r>
      <rPr>
        <b/>
        <sz val="10"/>
        <color indexed="10"/>
        <rFont val="Arial"/>
        <family val="2"/>
        <charset val="238"/>
      </rPr>
      <t>SIEMENS HIX</t>
    </r>
    <r>
      <rPr>
        <b/>
        <sz val="10"/>
        <rFont val="Arial"/>
        <family val="2"/>
        <charset val="238"/>
      </rPr>
      <t xml:space="preserve">- plavi font - novi  kreirani APPV2 profili, </t>
    </r>
    <r>
      <rPr>
        <b/>
        <sz val="10"/>
        <color rgb="FFFF0000"/>
        <rFont val="Arial"/>
        <family val="2"/>
        <charset val="238"/>
      </rPr>
      <t>crveni font - regularni profili</t>
    </r>
  </si>
  <si>
    <t>fr-i10-12286k790k-d0d0-i0i0-a</t>
  </si>
  <si>
    <t>fr-i20-23712k912k-d0d0-i0i0-a</t>
  </si>
  <si>
    <t>fr-i20-16598k638k-d4d2-i1i05-a</t>
  </si>
  <si>
    <t>790/12286-P2-tg6-d0d0-i0i0-a</t>
  </si>
  <si>
    <t>512/7744-P2-tg6-d4d2-i1i05-a</t>
  </si>
  <si>
    <t>396/6104-P2-tg6-d4d2-i1i05-a</t>
  </si>
  <si>
    <t>912/23712-P2-tg6-d0d0-i0i0-a</t>
  </si>
  <si>
    <t>638/16596-P2-tg6-d4d2-i1i05-a</t>
  </si>
  <si>
    <t>548/14228-P2-tg6-d4d2-i1i05-a</t>
  </si>
  <si>
    <t>fr-i4-t4-8906k832k-d0d0-i0i0-a</t>
  </si>
  <si>
    <t>fr-i10-t4-16286k1132k-d0d0-i0i0-a</t>
  </si>
  <si>
    <t>fr-i10-t4-11744k768k-d9d2-i1i05-a</t>
  </si>
  <si>
    <t>fr-i20-t4-24480k1424k-d0d0-i0i0-a</t>
  </si>
  <si>
    <t>fr-i20-t4-15856k712k-d9d2-i1i05-a</t>
  </si>
  <si>
    <t>832/8906-P2-tg8-d0d0-i0i0-a</t>
  </si>
  <si>
    <t>1132/16286-P2-tg8-d0d0-i0i0-a</t>
  </si>
  <si>
    <t>768/11744-P2-tg8-d9d2-i1i05-a</t>
  </si>
  <si>
    <t>1424/24480-P2-tg8-d0d0-i0i0-a</t>
  </si>
  <si>
    <t>712/15856-P2-tg8-d9d2-i1i05-a</t>
  </si>
  <si>
    <t>fr-i4-t8STB2-10462k574k-d9d2-i1i05-a</t>
  </si>
  <si>
    <t>fr-i10-t8STB2-14112k652k-d9d2-i1i05-a</t>
  </si>
  <si>
    <t>fr-i20-t8STB2-19864k712k-d9d2-i1i05-a</t>
  </si>
  <si>
    <t>574/10462-P2-tg9-d9d2-i1i05-a</t>
  </si>
  <si>
    <t>652/14112-P2-tg9-d9d2-i1i05-a</t>
  </si>
  <si>
    <t>712/19864-P2-tg9-d9d2-i1i05-a</t>
  </si>
  <si>
    <t>fr-i10-v2-12542k1046k-d0d0-i0i0-a</t>
  </si>
  <si>
    <t>fr-i20-v2-23968k1168k-d0d0-i0i0-a</t>
  </si>
  <si>
    <t>fr-i20-v2-16854k894k-d4d2-i1i05-a</t>
  </si>
  <si>
    <t xml:space="preserve">384/2272-P1-tg6-d4d2-i1i05-a
</t>
  </si>
  <si>
    <t>1046/12542-P2-tg6-d0d0-i0i0-a</t>
  </si>
  <si>
    <t>652/6360-P2-tg6-d4d2-i1i05-a</t>
  </si>
  <si>
    <t>1168/23968-P2-tg6-d0d0-i0i0-a</t>
  </si>
  <si>
    <t>894/16854-P2-tg6-d4d2-i1i05-a</t>
  </si>
  <si>
    <t>fr-i4-v5-2966k830k-d0d0-i0i0-a</t>
  </si>
  <si>
    <t>830/2966-P1-tg6-d0d0-i0i0-a</t>
  </si>
  <si>
    <t>fr-i10-t4-v2-16542k1388k-d0d0-i0i0-a</t>
  </si>
  <si>
    <t>1388/16542-P2-tg8-d0d0-i0i0-a</t>
  </si>
  <si>
    <t>fr-i20-t4-v2-24736k1680k-d0d0-i0i0-a</t>
  </si>
  <si>
    <t>1680/24736-P2-tg8-d0d0-i0i0-a</t>
  </si>
  <si>
    <t>1088/9162-P2-tg8-d0d0-i0i0-a</t>
  </si>
  <si>
    <t>fr-i20-t8STB2-v2-20120k968k-d9d2-i1i05-a</t>
  </si>
  <si>
    <t>968/20120-P2-tg9-d9d2-i1i05-a</t>
  </si>
  <si>
    <t>fr-i4-t10HD-12790k574k-d9d2-i1i05-a</t>
  </si>
  <si>
    <t>fr-i10-t10HD-16440k652k-d9d2-i1i05-a</t>
  </si>
  <si>
    <t>fr-i20-t10HD-22192k712k-d9d2-i1i05-a</t>
  </si>
  <si>
    <t>574/12790-P2-tg9-d9d2-i1i05-a</t>
  </si>
  <si>
    <t>652/16440-P2-tg9-d9d2-i1i05-a</t>
  </si>
  <si>
    <t>712/22192-P2-tg9-d9d2-i1i05-a</t>
  </si>
  <si>
    <t>fr-i20-t10HD-v2-22448k968k-d9d2-i1i05-a</t>
  </si>
  <si>
    <t>968/22448-P2-tg9-d9d2-i1i05-a</t>
  </si>
  <si>
    <t>P2-tg6-d0d0</t>
  </si>
  <si>
    <t>fr-i10-12286k790k-d0d0-a</t>
  </si>
  <si>
    <t>fr-i10-7744k512k-d4d2-a</t>
  </si>
  <si>
    <t>fr-i10-6104k396k-d4d2-a</t>
  </si>
  <si>
    <t>fr-i20-23712k912k-d0d0-a</t>
  </si>
  <si>
    <t>fr-i20-16598k638k-d4d2-a</t>
  </si>
  <si>
    <t>P2-tg8-d0d0</t>
  </si>
  <si>
    <t>fr-i4-t4-8906k832k-d0d0-a</t>
  </si>
  <si>
    <t>fr-i10-t4-16286k1132k-d0d0-a</t>
  </si>
  <si>
    <t>fr-i10-t4-11744k768k-d8d2-a</t>
  </si>
  <si>
    <t>fr-i20-t4-24480k1424k-d0d0-a</t>
  </si>
  <si>
    <t>fr-i20-t4-15856k712k-d8d2-a</t>
  </si>
  <si>
    <t>fr-i4-t8STB2-10462k574k-d8d2-a</t>
  </si>
  <si>
    <t>fr-i10-t8STB2-14112k652k-d8d2-a</t>
  </si>
  <si>
    <t>fr-i20-t8STB2-19864k712k-d8d2-a</t>
  </si>
  <si>
    <t>interleaved</t>
  </si>
  <si>
    <t>fr-i4-v2-2272k384k-d4d2-a</t>
  </si>
  <si>
    <t>fr-i10-v2-12542k1046k-d0d0-a</t>
  </si>
  <si>
    <t>fr-i10-v2-6360k652k-d4d2-a</t>
  </si>
  <si>
    <t>fr-i20-v2-23968k1168k-d0d0-a</t>
  </si>
  <si>
    <t>fr-i20-v2-16854k894k-d4d2-a</t>
  </si>
  <si>
    <t>fr-i4-v5-2966k830k-d0d0-a</t>
  </si>
  <si>
    <t>fr-i4-t4-v2-9162k1088k-d0d0-a</t>
  </si>
  <si>
    <t>fr-i10-t4-v2-16542k1388k-d0d0-a</t>
  </si>
  <si>
    <t>fr-i20-t4-v2-24736k1680k-d0d0-a</t>
  </si>
  <si>
    <t>fr-i20-t8SB2-v2-20120k968-d8d2-a</t>
  </si>
  <si>
    <t>fr-i4-t10HD-12790k574k-d8d2-a</t>
  </si>
  <si>
    <t>fr-i10-t10HD-16440k652k-d8d2-a</t>
  </si>
  <si>
    <t>fr-i20-t10HD-22192k712k-d8d2-a</t>
  </si>
  <si>
    <t>fr-i20-t10HD-v2-22448k968-d8d2-a</t>
  </si>
  <si>
    <t>fr-i20-14228k548k-d4d2-a</t>
  </si>
  <si>
    <t>fr-790/12286-d1d1-i0i0-a</t>
  </si>
  <si>
    <t>fr-512/7744-d4d2-i1i05-a</t>
  </si>
  <si>
    <t>fr-396/6104-d4d2-i1i05-a</t>
  </si>
  <si>
    <t>fr-912/23712-d1d1-i0i0-a</t>
  </si>
  <si>
    <t>fr-638/16598-d4d2-i1i05-a</t>
  </si>
  <si>
    <t>fr-548/14228-d4d2-i1i05-a</t>
  </si>
  <si>
    <t>fr-384/2272-d4d2-i1i05-a</t>
  </si>
  <si>
    <t>fr-1046/12542-d1d1-i0i0-a</t>
  </si>
  <si>
    <t>fr-652/6360-d4d2-i1i05-a</t>
  </si>
  <si>
    <t>fr-1168/23968-d1d1-i0i0-a</t>
  </si>
  <si>
    <t>fr-894/16854-d4d2-i1i05-a</t>
  </si>
  <si>
    <t>fr-830/2966-d1d1-i0i0-a</t>
  </si>
  <si>
    <t xml:space="preserve">fr-832/8906-d1d1-i0i0-a </t>
  </si>
  <si>
    <t>fr-1132/16286-d1d1-i0i0-a</t>
  </si>
  <si>
    <t>fr-768/11744-d8d2-i1i05-a</t>
  </si>
  <si>
    <t>fr-1424/24480-d1d1-i0i0-a</t>
  </si>
  <si>
    <t>fr-712/15856-d8d2-i1i05-a</t>
  </si>
  <si>
    <t>fr-1088/9162-d1d1-i0i0-a</t>
  </si>
  <si>
    <t>fr-1388/16542-d1d1-i0i0-a</t>
  </si>
  <si>
    <t>fr-1680/24736-d1d1-i0i0-a</t>
  </si>
  <si>
    <t>fr-574/10462-d8d2-i1i05-a</t>
  </si>
  <si>
    <t>fr-652/14112-d8d2-i1i05-a</t>
  </si>
  <si>
    <t>fr-712/19864-d8d2-i1i05-a</t>
  </si>
  <si>
    <t>fr-968/20120-d8d2-i1i05-a</t>
  </si>
  <si>
    <t>fr-574/12790-d8d2-i1i05-a</t>
  </si>
  <si>
    <t>fr-652/16440-d8d2-i1i05-a</t>
  </si>
  <si>
    <t>fr-712/22192-d8d2-i1i05-a</t>
  </si>
  <si>
    <t>fr-968/22448-d8d2-i1i05-a</t>
  </si>
  <si>
    <t>DSLAM profili 21.08.2013.</t>
  </si>
  <si>
    <t>ami-int-320/2400-a</t>
  </si>
  <si>
    <t>ami-tv-512/4032-a</t>
  </si>
  <si>
    <t>1088/6944-P2-tg8-d9d2-i2i05-a</t>
  </si>
  <si>
    <t>ami-int-635/4906-a</t>
  </si>
  <si>
    <t>576/3872-P1-tg6-d0d0-i0i0-b</t>
  </si>
  <si>
    <t>ami-int-790/12208-a</t>
  </si>
  <si>
    <t>832/10688-P2-tg9-d9d2-i1i05-a</t>
  </si>
  <si>
    <t>1088/10944-P2-tg9-d9d2-i1i05-a</t>
  </si>
  <si>
    <t>512/512-P1-tg6-d0d0-i0i0-a</t>
  </si>
  <si>
    <t>768/768-P1-tg6-d0d0-i0i0-a</t>
  </si>
  <si>
    <t>832/1120-P1-tg6-d0d0-i0i0-a</t>
  </si>
  <si>
    <t>1408/13450-P2-tg9-d9d2-i1i05-b</t>
  </si>
  <si>
    <t>ami-tv-512/8032-a</t>
  </si>
  <si>
    <t>1558/20830-P2-tg9-d9d2-i1i05-a</t>
  </si>
  <si>
    <t>ami-i4-t3-v256m8-n256-a</t>
  </si>
  <si>
    <t>ami-tv-512/3032-a</t>
  </si>
  <si>
    <t>1558/22830-P2-tg9-d9d2-i1i05-a</t>
  </si>
  <si>
    <t>ami-tv-512/10032-a</t>
  </si>
  <si>
    <t>1408/15450-P2-tg9-d9d2-i1i05-a</t>
  </si>
  <si>
    <t>1088/12944-P2-tg9-d9d2-i1i05-a</t>
  </si>
  <si>
    <t>1408/8450-P2-tg8-d9d2-i2i05-a</t>
  </si>
  <si>
    <t>ami-tv-512/6032-a</t>
  </si>
  <si>
    <t>1344/7200-P2-tg8-d9d2-i2i05-a</t>
  </si>
  <si>
    <t>1664/9706-P2-tg8-d9d2-i2i05-a</t>
  </si>
  <si>
    <t>1344/11200-P2-tg9-d9d2-i1i05-a</t>
  </si>
  <si>
    <t>1814/21086-P2-tg9-d9d2-i1i05-a</t>
  </si>
  <si>
    <t>1344/13200-P2-tg9-d9d2-i1i05-a</t>
  </si>
  <si>
    <t>1664/15706-P2-tg9-d9d2-i1i05-a</t>
  </si>
  <si>
    <t>1814/23086-P2-tg9-d9d2-i1i05-a</t>
  </si>
  <si>
    <t>1664/8706-P2-tg8-d9d2-i2i05-a</t>
  </si>
  <si>
    <t>1664/11706-P2-tg9-d9d2-i1i05-a</t>
  </si>
  <si>
    <t>ami-int-320/608-a</t>
  </si>
  <si>
    <t>ami-int-320/1216-a</t>
  </si>
  <si>
    <t>576/10432-P2-tg9-d9d2-i1i05-a</t>
  </si>
  <si>
    <t>iptv_down_CIR2752_PIR2816</t>
  </si>
  <si>
    <t xml:space="preserve">iptv_down_CIR3648_PIR3712 </t>
  </si>
  <si>
    <t xml:space="preserve">iptv_CIR7168_PIR7232 </t>
  </si>
  <si>
    <t>ami-i2-t8-v256m8-n256-a</t>
  </si>
  <si>
    <t>ami-i10-t4-v256m8-n256-a</t>
  </si>
  <si>
    <t>ami-i4-t4-v256m8-n256-a</t>
  </si>
  <si>
    <t>ami-i2-t4-v256m8-n256-a</t>
  </si>
  <si>
    <t>ami-i4-t8-v256m8-n256-a</t>
  </si>
  <si>
    <t>ami-int-912/23712-a</t>
  </si>
  <si>
    <t>ami-i10-t8-v256m8-n256-a</t>
  </si>
  <si>
    <t>ami-i2-t10-v256m8-n256-a</t>
  </si>
  <si>
    <t>ami-i4-t10-v256m8-n256-a</t>
  </si>
  <si>
    <t>ami-i10-t10-v256m8-n256-a</t>
  </si>
  <si>
    <t xml:space="preserve">data_CIR704_PIR768 </t>
  </si>
  <si>
    <t xml:space="preserve">iptv_down_CIR5440_PIR5504 </t>
  </si>
  <si>
    <t>ami-i2-t4-v512m8-n256-a</t>
  </si>
  <si>
    <t>ami-i4-t4-v512m8-n256-a</t>
  </si>
  <si>
    <t>ami-i10-t4-v512m8-n256-a</t>
  </si>
  <si>
    <t>ami-i2-t8-v512m8-n256-a</t>
  </si>
  <si>
    <t>ami-i10-t8-v512m8-n256-a</t>
  </si>
  <si>
    <t>ami-i4-t8-v512m8-n256-a</t>
  </si>
  <si>
    <t>ami-i4-t6-v256m8-n256-a</t>
  </si>
  <si>
    <t>ami-i2-t10-v512m8-n256-a</t>
  </si>
  <si>
    <t>ami-i4-t10-v512m8-n256-a</t>
  </si>
  <si>
    <t>ami-i10-t10-v512m8-n256-a</t>
  </si>
  <si>
    <t>ami-i4-t3-v512m8-n256-a</t>
  </si>
  <si>
    <t>ami-i4-t6-v512m8-n256-a</t>
  </si>
  <si>
    <t>ami-voip-512/512-mac8-a</t>
  </si>
  <si>
    <t>ami-voip-256/256-mac8-a</t>
  </si>
  <si>
    <t>1814/17086-P2-tg8-d9d2-i1i05-a</t>
  </si>
  <si>
    <t>volj-v384m8-a</t>
  </si>
  <si>
    <t xml:space="preserve">voice_CIR320_PIR320 </t>
  </si>
  <si>
    <t>volj-i4-v384m8-a</t>
  </si>
  <si>
    <t>volj-i10-v384m8-a</t>
  </si>
  <si>
    <t>volj-i20-v384m8-a</t>
  </si>
  <si>
    <t>Voice;
operator Optima</t>
  </si>
  <si>
    <t>Internet+IPTV  6Mb (HD);
operator Optima</t>
  </si>
  <si>
    <t>volb-i10-v384m8-a</t>
  </si>
  <si>
    <t>volb-i20-v384m8-a</t>
  </si>
  <si>
    <t xml:space="preserve">Regularni profil od 01.08.2013, 
Internet 20M/1Mb, broj MAC adresa=2; povećan upstream na 1Mb, voice VLAN 3996, voice bandwidth 384k, broj MAC adresa=8 
</t>
  </si>
  <si>
    <t>volj-1024/5290-d1d1-i0i0-a</t>
  </si>
  <si>
    <t>volj-1174/12670-d4d2-i1i05-a</t>
  </si>
  <si>
    <t>volj-1296/24096-d4d2-i1i05-a</t>
  </si>
  <si>
    <t>volb-1600/12670-d4d2-i1i05-a</t>
  </si>
  <si>
    <t>volb-1600/24096-d4d2-i1i05-a</t>
  </si>
  <si>
    <t xml:space="preserve">volb-i20-v384m8-a </t>
  </si>
  <si>
    <t>volj-voip-384/384-mac8-a</t>
  </si>
  <si>
    <t>1296/24096-P2-tg6-d4d2-i1i05-a</t>
  </si>
  <si>
    <t>1600/24096-P2-tg6-d4d2-i1i05-a</t>
  </si>
  <si>
    <t xml:space="preserve">volj-voip-384/384-mac8-a </t>
  </si>
  <si>
    <r>
      <rPr>
        <sz val="10"/>
        <color rgb="FF008000"/>
        <rFont val="Arial"/>
        <family val="2"/>
        <charset val="238"/>
      </rPr>
      <t>896/5162-P1-tg6-d0d0-i0i0-</t>
    </r>
    <r>
      <rPr>
        <sz val="10"/>
        <color rgb="FFFF0000"/>
        <rFont val="Arial"/>
        <family val="2"/>
        <charset val="238"/>
      </rPr>
      <t>b</t>
    </r>
  </si>
  <si>
    <t>1088/10944-P2-tg9-d9d2-i1i05-b</t>
  </si>
  <si>
    <t>1664/13706-P2-tg9-d9d2-i1i05-a</t>
  </si>
  <si>
    <t>ami-1408/8450-d16d2-i2i05-a</t>
  </si>
  <si>
    <t xml:space="preserve">iptv_down_CIR2752_PIR2816 </t>
  </si>
  <si>
    <t xml:space="preserve">iptv_up_d </t>
  </si>
  <si>
    <t>ami-1664/8706-d16d2-i2i05-a</t>
  </si>
  <si>
    <t>ami-1088/6944-d16d2-i2i05-a</t>
  </si>
  <si>
    <t>ami-1408/9450-d8d2-i2i05-a</t>
  </si>
  <si>
    <t>ami-1558/16830-d8d2-i1i05-a</t>
  </si>
  <si>
    <t>ami-1344/7200-d16d2-i2i05-a</t>
  </si>
  <si>
    <t>ami-1664/9706-d8d2-i2i05-a</t>
  </si>
  <si>
    <t>ami-1814/17086-d8d2-i1i05-a</t>
  </si>
  <si>
    <t>ami-1408/11450-d8d2-i1i05-a</t>
  </si>
  <si>
    <t>ami-1664/11706-d8d2-i1i05-a</t>
  </si>
  <si>
    <t>ami-1088/10944-d8d2-i1i05-a</t>
  </si>
  <si>
    <t>ami-1408/13450-d8d2-i1i05-a</t>
  </si>
  <si>
    <t>ami-1558/20830-d8d2-i1i05-a</t>
  </si>
  <si>
    <t>ami-1344/11200-d8d2-i1i05-a</t>
  </si>
  <si>
    <t>ami-1664/13706-d8d2-i1i05-a</t>
  </si>
  <si>
    <t>ami-1814/21086-d8d2-i1i05-a</t>
  </si>
  <si>
    <t>ami-1088/12944-d8d2-i1i05-a</t>
  </si>
  <si>
    <t xml:space="preserve">iptv_down_HD_d </t>
  </si>
  <si>
    <t>ami-1408/15450-d8d2-i1i05-a</t>
  </si>
  <si>
    <t>ami-1558/22830-d8d2-i1i05-a</t>
  </si>
  <si>
    <t>ami-1344/13200-d8d2-i1i05-a</t>
  </si>
  <si>
    <t>ami-1664/15706-d8d2-i1i05-a</t>
  </si>
  <si>
    <t>ami-1814/23086-d8d2-i1i05-a</t>
  </si>
  <si>
    <t>314/314-P1-tg6-d0d0-i0i0-a</t>
  </si>
  <si>
    <t xml:space="preserve">454/454-P1-tg6-d0d0-i0i0-a </t>
  </si>
  <si>
    <t>596/596-P1-tg6-d0d0-i0i0-a</t>
  </si>
  <si>
    <t>volj-596/596-d1d1-i0i0-a</t>
  </si>
  <si>
    <t>volj-454/454-d1d1-i0i0-a</t>
  </si>
  <si>
    <t>volj-314/314-d1d1-i0i0-a</t>
  </si>
  <si>
    <t>DSLAM profili 25.09.2013.</t>
  </si>
  <si>
    <r>
      <t xml:space="preserve">Novi FR profilI: </t>
    </r>
    <r>
      <rPr>
        <b/>
        <i/>
        <sz val="8"/>
        <rFont val="Arial"/>
        <family val="2"/>
        <charset val="238"/>
      </rPr>
      <t>fr-i10-12286k790k-d0d0-i0i0-a, fr-i10-7744k512k-d4d2-i1i05-a, fr-i10-6104k396k-d4d2-i1i05-a, fr-i20-23712k912k-d0d0-i0i0-a, fr-i20-16598k638k-d4d2-i1i05-a, fr-i20-14228k548k-d4d2-i1i05-a, fr-i4-t4-8906k832k-d0d0-i0i0-a, fr-i10-t4-16286k1132k-d0d0-i0i0-a, fr-i10-t4-11744k768k-d9d2-i1i05-a, fr-i20-t4-24480k1424k-d0d0-i0i0-a, fr-i20-t4-15856k712k-d9d2-i1i05-a, fr-i4-t8STB2-10462k574k-d9d2-i1i05-a, fr-i10-t8STB2-14112k652k-d9d2-i1i05-a, fr-i20-t8STB2-19864k712k-d9d2-i1i05-a, fr-i4-v2-2272k384k-d4d2-i1i05-a, fr-i10-v2-12542k1046k-d0d0-i0i0-a, fr-i10-v2-6360k652k-d4d2-i1i05-a, fr-i20-v2-23968k1168k-d0d0-i0i0-a, fr-i20-v2-16854k894k-d4d2-i1i05-a, fr-i4-v5-2966k830k-d0d0-i0i0-a, fr-i10-t4-v2-16542k1388k-d0d0-i0i0-a, fr-i20-t4-v2-24736k1680k-d0d0-i0i0-a, fr-i20-t8STB2-v2-20120k968k-d9d2-i1i05-a, fr-i4-t10HD-12790k574k-d9d2-i1i05-a, fr-i10-t10HD-16440k652k-d9d2-i1i05-a, fr-i20-t10HD-22192k712k-d9d2-i1i05-a, fr-i20-t10HD-v2-22448k968k-d9d2-i1i05-a</t>
    </r>
    <r>
      <rPr>
        <i/>
        <sz val="8"/>
        <rFont val="Arial"/>
        <family val="2"/>
        <charset val="238"/>
      </rPr>
      <t xml:space="preserve">
</t>
    </r>
  </si>
  <si>
    <r>
      <t xml:space="preserve">Novi FR profilI: </t>
    </r>
    <r>
      <rPr>
        <b/>
        <i/>
        <sz val="8"/>
        <rFont val="Arial"/>
        <family val="2"/>
        <charset val="238"/>
      </rPr>
      <t>fr-i10-12286k790k-d0d0-a, fr-i10-7744k512k-d4d2-a, fr-i10-6104k396k-d4d2-a, fr-i20-23712k912k-d0d0-a, fr-i20-16598k638k-d4d2-a, fr-i20-14228k548k-d4d2-a, fr-i4-t4-8906k832k-d0d0-a, fr-i10-t4-16286k1132k-d0d0-a, fr-i10-t4-11744k768k-d8d2-a, fr-i20-t4-24480k1424k-d0d0-a, fr-i20-t4-15856k712k-d8d2-a, fr-i4-t8STB2-10462k574k-d8d2-a, fr-i10-t8STB2-14112k652k-d8d2-a, fr-i20-t8STB2-19864k712k-d8d2-a, fr-i4-v2-2272k384k-d4d2-a, fr-i10-v2-12542k1046k-d0d0-a, fr-i10-v2-6360k652k-d4d2-a, fr-i20-v2-23968k1168k-d0d0-a, fr-i20-v2-16854k894k-d4d2-a, fr-i4-v5-2966k830k-d0d0-a, fr-i4-t4-v2-9162k1088k-d0d0-a, fr-i10-t4-v2-16542k1388k-d0d0-a, fr-i20-t4-v2-24736k1680k-d0d0-a, fr-i20-t8SB2-v2-20120k968-d8d2-a, fr-i4-t10HD-12790k574k-d8d2-a, fr-i10-t10HD-16440k652k-d8d2-a, fr-i20-t10HD-22192k712k-d8d2-a, fr-i20-t10HD-v2-22448k968-d8d2-a</t>
    </r>
  </si>
  <si>
    <r>
      <t xml:space="preserve">Novi FR profilI: </t>
    </r>
    <r>
      <rPr>
        <b/>
        <i/>
        <sz val="8"/>
        <rFont val="Arial"/>
        <family val="2"/>
        <charset val="238"/>
      </rPr>
      <t xml:space="preserve">fr-i10-12284k788k-d1d1-i0i0-a, fr-i10-7744k512k-d4d2-i1i05-a, fr-i10-6104k396k-d4d2-i1i05-a, fr-i20-23712k912k-d1d1-i0i0-a, fr-i20-16596k636k-d4d2-i1i05-a, fr-i20-14228k548k-d4d2-i1i05-a, fr-i4-t4-8904k832k-d1d1-i0i0-a, fr-i10-t4-16284k1132k-d1d1-i0i0-a, fr-i10-t4-11744k768k-d8d2-i1i05-a, fr-i20-t4-24480k1424k-d1d1-i0i0-a, fr-i20-t4-15856k712k-d8d2-i1i05-a, fr-i4-t8STB2-12952k572k-d8d2-i1i05-a, fr-i10-t8STB2-16604k652k-d8d2-i1i05-a, fr-i20-t8STB2-22356k712k-d8d2-i1i05-a, fr-i4-v2-2272k384k-d4d2-i1i05-a, fr-i10-v2-12540k1044k-d1d1-i0i0-a, fr-i10-v2-6360k652k-d4d2-i1i05-a, fr-i20-v2-23968k1168k-d1d1-i0i0-a, fr-i20-v2-16852k892k-d4d2-i1i05-a, fr-i4-v5-2964k828k-d1d1-i0i0-a, fr-i4-t4-v2-9160k1088k-d1d1-i0i0-a, fr-i10-t4-v2-16540k1388k-d1d1-i0i0-a, fr-i20-t4-v2-24736k1680k-d1d1-i0i0-a, fr-i20-t8STB2-v2-22612k968k-d8d2-i1i05-a, fr-i4-t10HD-12788k572k-d8d2-i1i05-a, fr-i10-t10HD-16440k652k-d8d2-i1i05-a, fr-i20-t10HD-22192k712k-d8d2-i1i05-a, fr-i20-t10HD-v2-22448k968k-d8d2-i1i05-a </t>
    </r>
  </si>
  <si>
    <t>DSLAM profili 27.09.2013.</t>
  </si>
  <si>
    <r>
      <t xml:space="preserve">Kreirani produkcijski BS VIPnet profili: </t>
    </r>
    <r>
      <rPr>
        <b/>
        <i/>
        <sz val="8"/>
        <rFont val="Arial"/>
        <family val="2"/>
        <charset val="238"/>
      </rPr>
      <t>vip-t8-a, vip-i1-t8-a, vip-i4-t8-a, vip-i10-t8-a, vip-i1-t8-v256m2-a, vip-i4-t8-v256m2-a, vip-i10-t8-v256m2-a</t>
    </r>
  </si>
  <si>
    <r>
      <t xml:space="preserve">Kreirani novi produkcijski APPV2 profili:  </t>
    </r>
    <r>
      <rPr>
        <b/>
        <i/>
        <sz val="8"/>
        <rFont val="Arial"/>
        <family val="2"/>
        <charset val="238"/>
      </rPr>
      <t xml:space="preserve">fr-i4-t4-v2-8960k1088k-d9d2-i2i05, fr-i4-t4-v2-8960k1088k-d9d4-i2i1-a, fr-i4-t4-v2-8960k1088k-d9d9-i2i2-a, fr-i4-t4-8704k832k-d9d2-i2i05-a, fr-i4-t4-8704k832k-d9d4-i2i1-a i  fr-i4-t4-8096k832k-d9d2-i2i05-a
</t>
    </r>
  </si>
  <si>
    <r>
      <t xml:space="preserve">Kreirani novi produkcijski BS Optima profili sa njihovim Internet PVC-om (vl 3980): </t>
    </r>
    <r>
      <rPr>
        <b/>
        <i/>
        <sz val="8"/>
        <rFont val="Arial"/>
        <family val="2"/>
        <charset val="238"/>
      </rPr>
      <t>opt-i2-a, opt-i4-a, opt-i10-a, opt-i20-a, opt-i2-t4-b, opt-i4-t4-b, opt-i10-t4-b, opt-i20-t4-b, opt-i2-t6HD-b, opt-i4-t6HD-b, opt-i10-t6HD-b,opt-i2-v256m2-b, opt-i4-v256m2-b, opt-i10-v256m2-b, opt-i20-v256m2-b, opt-i2-v512m8-b, opt-i4-v512m8-b, opt-i10-v512m8-b, opt-i20-v512m8-b, opt-i2-t4-v256m2-b, opt-i4-t4-v256m2-b, opt-i10-t4-v256m2-b, opt-i2-t4-v512m8-b, opt-i4-t4-v512m8-b, opt-i2-t6HD-v256m2-b, opt-i4-t6HD-v256m2-b, opt-i10-t6HD-v256m2-b, opt-i2-t6HD-v512m8-b, opt-i4-t6HD-v512m8-b</t>
    </r>
    <r>
      <rPr>
        <i/>
        <sz val="8"/>
        <rFont val="Arial"/>
        <family val="2"/>
        <charset val="238"/>
      </rPr>
      <t xml:space="preserve">
</t>
    </r>
  </si>
  <si>
    <r>
      <t>U sheet-u APPV2 - PFR zamjena profila 14.09.2012. dodani lanci za 5 novih "ht"  profila (</t>
    </r>
    <r>
      <rPr>
        <b/>
        <i/>
        <sz val="8"/>
        <rFont val="Arial"/>
        <family val="2"/>
        <charset val="238"/>
      </rPr>
      <t>ht-i4-a, ht-i4-t4-a, ht-i4-v256IMS-a, ht-i4-t4-v256IMS-a, ht-t4-a</t>
    </r>
    <r>
      <rPr>
        <i/>
        <sz val="8"/>
        <rFont val="Arial"/>
        <family val="2"/>
        <charset val="238"/>
      </rPr>
      <t>). Koriste se isti lanci kao i za stare profile</t>
    </r>
  </si>
  <si>
    <r>
      <t xml:space="preserve">Novi produkcijski BS (Business) Terrakom (Voljatel) profil za: 
                                                                                  BITSTREAM INTERNET-10Mb/ 1 Mb +VoIPBS 256kb - </t>
    </r>
    <r>
      <rPr>
        <b/>
        <i/>
        <sz val="8"/>
        <rFont val="Arial"/>
        <family val="2"/>
        <charset val="238"/>
      </rPr>
      <t>volb-i10-v256m8-a</t>
    </r>
    <r>
      <rPr>
        <i/>
        <sz val="8"/>
        <rFont val="Arial"/>
        <family val="2"/>
        <charset val="238"/>
      </rPr>
      <t xml:space="preserve">
                                                                                 BITSTREAM INTERNET-10Mb/ 1 Mb +VoIPBS 512kb - </t>
    </r>
    <r>
      <rPr>
        <b/>
        <i/>
        <sz val="8"/>
        <rFont val="Arial"/>
        <family val="2"/>
        <charset val="238"/>
      </rPr>
      <t>volb-i20-v256m8-a</t>
    </r>
    <r>
      <rPr>
        <i/>
        <sz val="8"/>
        <rFont val="Arial"/>
        <family val="2"/>
        <charset val="238"/>
      </rPr>
      <t xml:space="preserve">
                                                                                 BITSTREAM INTERNET-20Mb/ 1 Mb +VoIPBS 256kb - </t>
    </r>
    <r>
      <rPr>
        <b/>
        <i/>
        <sz val="8"/>
        <rFont val="Arial"/>
        <family val="2"/>
        <charset val="238"/>
      </rPr>
      <t>volb-i10-v512m8-a</t>
    </r>
    <r>
      <rPr>
        <i/>
        <sz val="8"/>
        <rFont val="Arial"/>
        <family val="2"/>
        <charset val="238"/>
      </rPr>
      <t xml:space="preserve">
                                                                                BITSTREAM INTERNET-20Mb/ 1 Mb +VoIPBS 512kb - </t>
    </r>
    <r>
      <rPr>
        <b/>
        <i/>
        <sz val="8"/>
        <rFont val="Arial"/>
        <family val="2"/>
        <charset val="238"/>
      </rPr>
      <t>volb-i20-v512m8-a</t>
    </r>
    <r>
      <rPr>
        <i/>
        <sz val="8"/>
        <rFont val="Arial"/>
        <family val="2"/>
        <charset val="238"/>
      </rPr>
      <t xml:space="preserve">
</t>
    </r>
  </si>
  <si>
    <r>
      <t xml:space="preserve">Novi produkcijski BS (Business) Terrakom (Voljatel) profil za:
                                                              BITSTREAM INTERNET-10Mb/ 1 Mb +VoIPBS 256kb - </t>
    </r>
    <r>
      <rPr>
        <b/>
        <i/>
        <sz val="8"/>
        <rFont val="Arial"/>
        <family val="2"/>
        <charset val="238"/>
      </rPr>
      <t>volb-i10-v256m8-a</t>
    </r>
    <r>
      <rPr>
        <i/>
        <sz val="8"/>
        <rFont val="Arial"/>
        <family val="2"/>
        <charset val="238"/>
      </rPr>
      <t xml:space="preserve">
                                                              BITSTREAM INTERNET-10Mb/ 1 Mb +VoIPBS 512kb - </t>
    </r>
    <r>
      <rPr>
        <b/>
        <i/>
        <sz val="8"/>
        <rFont val="Arial"/>
        <family val="2"/>
        <charset val="238"/>
      </rPr>
      <t>volb-i20-v256m8-a</t>
    </r>
    <r>
      <rPr>
        <i/>
        <sz val="8"/>
        <rFont val="Arial"/>
        <family val="2"/>
        <charset val="238"/>
      </rPr>
      <t xml:space="preserve">
                                                              BITSTREAM INTERNET-20Mb/ 1 Mb +VoIPBS 256kb -</t>
    </r>
    <r>
      <rPr>
        <b/>
        <i/>
        <sz val="8"/>
        <rFont val="Arial"/>
        <family val="2"/>
        <charset val="238"/>
      </rPr>
      <t xml:space="preserve"> volb-i10-v512m8-a</t>
    </r>
    <r>
      <rPr>
        <i/>
        <sz val="8"/>
        <rFont val="Arial"/>
        <family val="2"/>
        <charset val="238"/>
      </rPr>
      <t xml:space="preserve">
                                                              BITSTREAM INTERNET-20Mb/ 1 Mb +VoIPBS 512kb - </t>
    </r>
    <r>
      <rPr>
        <b/>
        <i/>
        <sz val="8"/>
        <rFont val="Arial"/>
        <family val="2"/>
        <charset val="238"/>
      </rPr>
      <t>volb-i20-v512m8-a</t>
    </r>
    <r>
      <rPr>
        <i/>
        <sz val="8"/>
        <rFont val="Arial"/>
        <family val="2"/>
        <charset val="238"/>
      </rPr>
      <t xml:space="preserve">
</t>
    </r>
  </si>
  <si>
    <r>
      <t xml:space="preserve">Novi produkcijski BS Terrakom (Voljatel) profili sa VoIPBS 384k: </t>
    </r>
    <r>
      <rPr>
        <b/>
        <i/>
        <sz val="8"/>
        <rFont val="Arial"/>
        <family val="2"/>
        <charset val="238"/>
      </rPr>
      <t>volj-v384m8-a, volj-i4-v384m8-a, volj-i10-v384m8-a, volj-i20-v384m8-a;  volb-i10-v384m8-a, volb-i10-v384m8-a (business)</t>
    </r>
    <r>
      <rPr>
        <i/>
        <sz val="8"/>
        <rFont val="Arial"/>
        <family val="2"/>
        <charset val="238"/>
      </rPr>
      <t xml:space="preserve">
</t>
    </r>
  </si>
  <si>
    <r>
      <t xml:space="preserve">Novi produkcijski BS Terrakom (Voljatel) profili sa VoIPBS 384k: </t>
    </r>
    <r>
      <rPr>
        <b/>
        <i/>
        <sz val="8"/>
        <rFont val="Arial"/>
        <family val="2"/>
        <charset val="238"/>
      </rPr>
      <t>volj-v384m8-a, volj-i4-v384m8-a, volj-i10-v384m8-a, volj-i20-v384m8-a;  volb-i10-v384m8-a, volb-i10-v384m8-a (business)</t>
    </r>
    <r>
      <rPr>
        <i/>
        <sz val="8"/>
        <rFont val="Arial"/>
        <family val="2"/>
        <charset val="238"/>
      </rPr>
      <t xml:space="preserve">
</t>
    </r>
  </si>
  <si>
    <t>Regularni profil od 02.10.2013, 
iptv VLAN 3986 (broj MAC adresa=2)
acs VLAN 3983 (broj MAC adresa=2)</t>
  </si>
  <si>
    <t>Regularni profil od 02.10.2013,    
iptv VLAN 3986 (broj MAC adresa=2)
acs VLAN 3983 (broj MAC adresa=2)</t>
  </si>
  <si>
    <t>Regularni profil od 02.10.2013,   
iptv VLAN 3986 (broj MAC adresa=4)
acs VLAN 3983 (broj MAC adresa=2)</t>
  </si>
  <si>
    <t>Regularni profil od 02.10.2013,  voice VLAN 4000, voice bandwidth 256k, broj MAC adresa=2, ACS VLAN 3983,ACS bandwith 256k, broj MAC adresa=2;</t>
  </si>
  <si>
    <t>Regularni profil od 02.10.2013, , voice VLAN 4000, voice bandwidth 256k, broj MAC adresa=2, ACS VLAN 3983,ACS bandwith 256k, broj MAC adresa=2;</t>
  </si>
  <si>
    <t>Regularni profil od 02.10.2013, voice VLAN 4000, voice bandwidth 256k, broj MAC adresa=2, ACS VLAN 3983,ACS bandwith 256k, broj MAC adresa=2;</t>
  </si>
  <si>
    <t>Regularni profil od 02.10.2013, IPTV VLAN 3986 , broj MAC adresa=2, ACS VLAN 3983,ACS bandwith 256k, broj MAC adresa=2;</t>
  </si>
  <si>
    <t>Regularni profil od 02.10.2013, voice VLAN 4000, voice bandwidth 256k, broj MAC adresa=2; IPTV VLAN 3986 , broj MAC adresa=2;  ACS VLAN 3983,ACS bandwith 256k, broj MAC adresa=2;</t>
  </si>
  <si>
    <t xml:space="preserve">Regularni profil od 02.10.2013,  Vipnet ACS  vlan je 3983, broj MAC adresa=2; voice VLAN 4000, voice bandwidth 256k, broj MAC adresa=2
</t>
  </si>
  <si>
    <t xml:space="preserve">Regularni profil od 02.10.2013,  Vipnet ACS  vlan je 3983, broj MAC adresa=2; voice VLAN 4000, voice bandwidth 512k, broj MAC adresa=2
</t>
  </si>
  <si>
    <t xml:space="preserve">Regularni profil od 02.10.2013,  Vipnet ACS  vlan je 3983, broj MAC adresa=2;  IPTV  vlan je 3986, broj MAC adresa=4, voice VLAN 4000, voice bandwidth 256k, broj MAC adresa=2
</t>
  </si>
  <si>
    <t xml:space="preserve">Regularni profil od 02.10.2013,  Vipnet ACS  vlan je 3983, broj MAC adresa=2;  IPTV  vlan je 3986, broj MAC adresa=2
</t>
  </si>
  <si>
    <t xml:space="preserve">Regularni profil od 02.10.2013,  Vipnet ACS  vlan je 3983, broj MAC adresa=2;  IPTV  vlan je 3986, broj MAC adresa=4
</t>
  </si>
  <si>
    <t xml:space="preserve">Regularni profil od 02.10.2013,  Vipnet ACS  vlan je 3983, broj MAC adresa=2;  IPTV  vlan je 3986, broj MAC adresa=2, voice VLAN 4000, voice bandwidth 256k, broj MAC adresa=2
</t>
  </si>
  <si>
    <t xml:space="preserve">768/12224-d8d2-i1i05-a  </t>
  </si>
  <si>
    <r>
      <t>JOŠ NISU U PRODUKCIJI
Pripremljeni novi produkcijski BS AMIS profili: (bez IPTV-a)</t>
    </r>
    <r>
      <rPr>
        <b/>
        <i/>
        <sz val="8"/>
        <rFont val="Arial"/>
        <family val="2"/>
        <charset val="238"/>
      </rPr>
      <t xml:space="preserve">ami-i4-n256-b, ami-v256m8-n256-b, ami-v512m8-n256-b, ami-i512-v256m8-n256-b, ami-i1-v256m8-n256-b, ami-i2-v256m8-n256-a, ami-i4-v256m8-n256-b, ami-i10-v256m8-n256-b, ami-i20-v256m8-n256-b, ami-i2-v512m8-n256-a, ami-i4-v512m8-n256-b, ami-i10-v512m8-n256-b, ami-i20-v512m8-n256-b
</t>
    </r>
    <r>
      <rPr>
        <i/>
        <sz val="8"/>
        <rFont val="Arial"/>
        <family val="2"/>
        <charset val="238"/>
      </rPr>
      <t xml:space="preserve">
(sa IPTV uslugom za Regiju 1)</t>
    </r>
    <r>
      <rPr>
        <b/>
        <i/>
        <sz val="8"/>
        <rFont val="Arial"/>
        <family val="2"/>
        <charset val="238"/>
      </rPr>
      <t>ami-i4-t3-v256m8-n256-a, ami-i4-t3-v512m8-n256-a, ami-i2-t4-v256m8-n256-a, ami-i4-t4-v256m8-n256-a, ami-i10-t4-v256m8-n256-a,ami-i2-t4-v512m8-n256-a, 
ami-i4-t4-v512m8-n256-a, ami-i4-t4-v512m8-n256-a, ami-i10-t4-v512m8-n256-a, ami-i4-t6-v256m8-n256-a, ami-i4-t6-v512m8-n256-a, ami-i2-t8-v256m8-n256-a, ami-i4-t8-v256m8-n256-a, ami-i10-t8-v256m8-n256-a, 
ami-i2-t8-v512m8-n256-a, ami-i4-t8-v512m8-n256-a, ami-i10-t8-v512m8-n256-a, ami-i2-t10-v256m8-n256-a, ami-i4-t10-v256m8-n256-a, ami-i10-t10-v256m8-n256-a, ami-i2-t10-v512m8-n256-a, ami-i4-t10-v512m8-n256-a, ami-i10-t10-v512m8-n256-a</t>
    </r>
    <r>
      <rPr>
        <i/>
        <sz val="8"/>
        <rFont val="Arial"/>
        <family val="2"/>
        <charset val="238"/>
      </rPr>
      <t xml:space="preserve">
                                                              </t>
    </r>
  </si>
  <si>
    <r>
      <t>JOŠ NISU U PRODUKCIJI
Pripremljeni novi produkcijski BS AMIS profili: Profili bez IPTV-a (13 postojećih) ostaju isti, samo im se stavljaju drugi vlan-ovi u Regiji 1 (domenski pristup)
(sa IPTV uslugom za Regiju 1)</t>
    </r>
    <r>
      <rPr>
        <b/>
        <i/>
        <sz val="8"/>
        <rFont val="Arial"/>
        <family val="2"/>
        <charset val="238"/>
      </rPr>
      <t xml:space="preserve">
ami-i4-t3-v256m8-n256-a, ami-i4-t3-v512m8-n256-a, ami-i2-t4-v256m8-n256-a, ami-i4-t4-v256m8-n256-a, ami-i10-t4-v256m8-n256-a,ami-i2-t4-v512m8-n256-a, 
ami-i4-t4-v512m8-n256-a, ami-i4-t4-v512m8-n256-a, ami-i10-t4-v512m8-n256-a, ami-i4-t6-v256m8-n256-a, ami-i4-t6-v512m8-n256-a, ami-i2-t8-v256m8-n256-a, ami-i4-t8-v256m8-n256-a, ami-i10-t8-v256m8-n256-a, 
ami-i2-t8-v512m8-n256-a, ami-i4-t8-v512m8-n256-a, ami-i10-t8-v512m8-n256-a, ami-i2-t10-v256m8-n256-a, ami-i4-t10-v256m8-n256-a, ami-i10-t10-v256m8-n256-a, ami-i2-t10-v512m8-n256-a, ami-i4-t10-v512m8-n256-a, ami-i10-t10-v512m8-n256-a</t>
    </r>
    <r>
      <rPr>
        <i/>
        <sz val="8"/>
        <rFont val="Arial"/>
        <family val="2"/>
        <charset val="238"/>
      </rPr>
      <t xml:space="preserve">
</t>
    </r>
  </si>
  <si>
    <t>576/1472-P1-tg6-d0d0-i0i0-b</t>
  </si>
  <si>
    <t>576/2656-P1-tg6-d0d0-i0i0-c</t>
  </si>
  <si>
    <t>1046/12542-P2-tg6-d4d2-i1i05-b</t>
  </si>
  <si>
    <t>1168/23968-P2-tg6-d4d2-i1i05-c</t>
  </si>
  <si>
    <t>1152/5418-P1-tg6-d0d0-i0i0-b</t>
  </si>
  <si>
    <t>1302/12798-P2-tg6-d4d2-i1i05-b</t>
  </si>
  <si>
    <t>832/7504-P2-tg9-d9d2-i2i05-b</t>
  </si>
  <si>
    <t>1152/11194-P2-tg9-d9d2-i1i05-b</t>
  </si>
  <si>
    <t>1302/18574-P2-tg9-d9d2-i1i05-b</t>
  </si>
  <si>
    <t>832/9504-P2-tg9-d9d2-i2i05-b</t>
  </si>
  <si>
    <t>vip-tv-512/8008-b</t>
  </si>
  <si>
    <t>1152/13194-P2-tg9-d9d2-i1i05-b</t>
  </si>
  <si>
    <t>1302/20574-P2-tg9-d9d2-i1i05-b</t>
  </si>
  <si>
    <t xml:space="preserve">Regularni profil od 04.10.2013, 
Internet 20M/1Mb, broj MAC adresa=2; povećan upstream na 1Mb, voice VLAN 3996, voice bandwidth 384k, broj MAC adresa=8, </t>
  </si>
  <si>
    <r>
      <t xml:space="preserve">Novi produkcijski BS Vipnet profili sa ACS-om: </t>
    </r>
    <r>
      <rPr>
        <b/>
        <i/>
        <sz val="8"/>
        <rFont val="Arial"/>
        <family val="2"/>
        <charset val="238"/>
      </rPr>
      <t xml:space="preserve">vip-i512-n256-a, vip-i1-n256-a, vip-i2-n256-a, vip-i3-n256-a, vip-i4-n256-a, vip-i10-n256-a, vip-i20-n256-a, vip-t4-n256-a, vip-t6-n256-a, vip-t8-n256-a, vip-i1-v256m2-n256-a, vip-i4-v256m2-n256-a, vip-i10-v256m2-n256-a, vip-i20-v256m2-n256-a, vip-i1-v512m8-n256-a, vip-i4-v512m8-n256-a, vip-i10-v512m8-n256-a, vip-i20-v512m8-n256-a, vip-i1-t4-n256-a, vip-i4-t4-n256-a, vip-i10-t4-n256-a, vip-i1-t6-n256-a, vip-i4-t6-n256-a, vip-i10-t6-n256-a, vip-i1-t8-n256-a, vip-i4-t8-n256-a, vip-i10-t8-n256-a, vip-i1-t4-v256m2-n256-a, vip-i4-t4-v256m2-n256-a, vip-i10-t4-v256m2-n256-a, vip-i1-t6-v256m2-n256-a, vip-i4-t6-v256m2-n256-a, vip-i10-t6-v256m2-n256-a, vip-i1-t8-v256m2-n256-a, vip-i4-t8-v256m2-n256-a, vip-i10-t8-v256m2-n256-a  </t>
    </r>
    <r>
      <rPr>
        <i/>
        <sz val="8"/>
        <rFont val="Arial"/>
        <family val="2"/>
        <charset val="238"/>
      </rPr>
      <t xml:space="preserve">                                     
</t>
    </r>
  </si>
  <si>
    <r>
      <t xml:space="preserve">Novi produkcijski BS Vipnet profili sa ACS-om: </t>
    </r>
    <r>
      <rPr>
        <b/>
        <i/>
        <sz val="8"/>
        <rFont val="Arial"/>
        <family val="2"/>
        <charset val="238"/>
      </rPr>
      <t xml:space="preserve">vip-i512-n256-a, vip-i1-n256-a, vip-i2-n256-a, vip-i3-n256-a, vip-i4-n256-a, vip-i10-n256-a, vip-i20-n256-a, vip-t4-n256-a, vip-t6-n256-a, vip-t8-n256-a, vip-i1-v256m2-n256-a, vip-i4-v256m2-n256-a, vip-i10-v256m2-n256-a, vip-i20-v256m2-n256-a, vip-i1-v512m8-n256-a, vip-i4-v512m8-n256-a, vip-i10-v512m8-n256-a, vip-i20-v512m8-n256-a, vip-i1-t4-n256-a, vip-i4-t4-n256-a, vip-i10-t4-n256-a, vip-i1-t6-n256-a, vip-i4-t6-n256-a, vip-i10-t6-n256-a, vip-i1-t8-n256-a, vip-i4-t8-n256-a, vip-i10-t8-n256-a, vip-i1-t4-v256m2-n256-a, vip-i4-t4-v256m2-n256-a, vip-i10-t4-v256m2-n256-a, vip-i1-t6-v256m2-n256-a, vip-i4-t6-v256m2-n256-a, vip-i10-t6-v256m2-n256-a, vip-i1-t8-v256m2-n256-a, vip-i4-t8-v256m2-n256-a, vip-i10-t8-v256m2-n256-a  </t>
    </r>
    <r>
      <rPr>
        <i/>
        <sz val="8"/>
        <rFont val="Arial"/>
        <family val="2"/>
        <charset val="238"/>
      </rPr>
      <t xml:space="preserve"> 
</t>
    </r>
  </si>
  <si>
    <t>DSLAM profili 01.10.2013.</t>
  </si>
  <si>
    <t>Internet;
operator H1 Telekom</t>
  </si>
  <si>
    <t>Internet;
operator Iskon</t>
  </si>
  <si>
    <t>Internet;
(Business)
operator H1 Telekom</t>
  </si>
  <si>
    <t xml:space="preserve">IPTV 6Mb (HD);
operator Optima
</t>
  </si>
  <si>
    <t xml:space="preserve">IPTV;
operator Optima
</t>
  </si>
  <si>
    <t>Internet;
operator Optima</t>
  </si>
  <si>
    <t>INTERNET-10Mb / 640kb+IPTV</t>
  </si>
  <si>
    <t>INTERNET-20Mb / 768kb+IPTV</t>
  </si>
  <si>
    <t>INTERNET-20Mb / 768kb+IPTV2STB</t>
  </si>
  <si>
    <t>INTERNET-20Mb / 768kb+IMSVoIP</t>
  </si>
  <si>
    <t>INTERNET-4Mb / 512kb+IPCENTREX</t>
  </si>
  <si>
    <t>INTERNET-20Mb / 768kb+IPCENTREX</t>
  </si>
  <si>
    <t>INTERNET-4Mb / 512kb+IPCENTREX+IMSVoIP</t>
  </si>
  <si>
    <t>INTERNET-10Mb / 640kb+IPCENTREX+IMSVoIP</t>
  </si>
  <si>
    <t>INTERNET-20Mb / 768kb+IMSVoIP+IPCENTREX</t>
  </si>
  <si>
    <t>INTERNET-10Mb / 640kb+IPTV+IMSVoIP</t>
  </si>
  <si>
    <t>INTERNET-20Mb / 768kb+IPTV+IMSVoIP</t>
  </si>
  <si>
    <t>INTERNET-4Mb / 512kb+IPTV2STB+IMSVoIP</t>
  </si>
  <si>
    <t>INTERNET-10Mb / 640kb+IPTV2STB+IMSVoIP</t>
  </si>
  <si>
    <t>INTERNET-20Mb / 768kb+IPTV2STB+IMSVoIP</t>
  </si>
  <si>
    <t>INTERNET-10Mb / 640kb+IPTVHDTV</t>
  </si>
  <si>
    <t>INTERNET-20Mb / 768kb+IPTVHDTV</t>
  </si>
  <si>
    <t>INTERNET-4Mb / 512kb+IPTVHDTV+IMSVoIP</t>
  </si>
  <si>
    <t>INTERNET-10Mb / 640kb+IPTVHDTV+IMSVoIP</t>
  </si>
  <si>
    <t>INTERNET-20Mb / 768kb+IPTVHDTV+IMSVoIP</t>
  </si>
  <si>
    <t>IPTV2STB</t>
  </si>
  <si>
    <t>IPTVHDTV</t>
  </si>
  <si>
    <t>IPTV+IMSVoIP</t>
  </si>
  <si>
    <t>IPTV2STB+IMSVoIP</t>
  </si>
  <si>
    <t>IPTVHDTV+IMSVoIP</t>
  </si>
  <si>
    <t>IPTV+3IMSVoIP</t>
  </si>
  <si>
    <t>INTERNET-10Mb / 1024kb</t>
  </si>
  <si>
    <t>INTERNET-20Mb / 1024kb</t>
  </si>
  <si>
    <t>INTERNET-10Mb / 1024kb+IPTV</t>
  </si>
  <si>
    <t>INTERNET-20Mb / 1024kb+IPTV</t>
  </si>
  <si>
    <t>INTERNET-10Mb / 1024kb+IPTV2STB</t>
  </si>
  <si>
    <t>INTERNET-10Mb / 1024kb+IMSVoIP</t>
  </si>
  <si>
    <t>INTERNET-20Mb / 1024kb+IMSVoIP</t>
  </si>
  <si>
    <t>INTERNET-10Mb / 1024kb+IPCENTREX</t>
  </si>
  <si>
    <t>INTERNET-20Mb / 1024kb+IPCENTREX</t>
  </si>
  <si>
    <t>INTERNET-10Mb / 1024kb+IPTV+IMSVoIP</t>
  </si>
  <si>
    <t>INTERNET-10Mb / 1024kb+IPTV2STB+IMSVoIP</t>
  </si>
  <si>
    <t>INTERNET-10Mb / 1024kb+IPTVHDTV</t>
  </si>
  <si>
    <t>INTERNET-20Mb / 1024kb+IPTVHDTV</t>
  </si>
  <si>
    <t>INTERNET-20Mb / 1024kb+IPTV2STB</t>
  </si>
  <si>
    <t>INTERNET-10Mb / 1024kb+IPCENTREX+IMSVoIP</t>
  </si>
  <si>
    <t>INTERNET-20Mb / 1024kb+IPCENTREX+IMSVoIP</t>
  </si>
  <si>
    <t>INTERNET-20Mb / 1024kb+IPTV+IMSVoIP</t>
  </si>
  <si>
    <t>INTERNET-20Mb / 1024kb+IPTV2STB+IMSVoIP</t>
  </si>
  <si>
    <t>INTERNET-10Mb / 1024kb+IPTVHDTV+IMSVoIP</t>
  </si>
  <si>
    <t>INTERNET-20Mb / 1024kb+IPTVHDTV+IMSVoIP</t>
  </si>
  <si>
    <t>INTERNET-4Mb / 512kb+IPTV2STB+2IMSVoIP</t>
  </si>
  <si>
    <t>BITSTREAM-512kb / 256kb</t>
  </si>
  <si>
    <t>BITSTREAM-1Mb / 256kb</t>
  </si>
  <si>
    <t>BITSTREAM-2Mb / 256kb</t>
  </si>
  <si>
    <t>BITSTREAM-3Mb / 256kb</t>
  </si>
  <si>
    <t>BITSTREAM-4Mb / 512kb</t>
  </si>
  <si>
    <t>BITSTREAM-10Mb / 640kb</t>
  </si>
  <si>
    <t>BITSTREAM-20Mb / 768kb</t>
  </si>
  <si>
    <t>IPTVHDTV+IPCENTREX</t>
  </si>
  <si>
    <t>IPTV2STB+IPCENTREX</t>
  </si>
  <si>
    <t>INTERNET-20Mb / 768kb+3IMSVoIP</t>
  </si>
  <si>
    <t>INTERNET-4Mb / 512kb+IPTV+3IMSVoIP</t>
  </si>
  <si>
    <t>INTERNET-10Mb / 640kb+IPTV+3IMSVoIP</t>
  </si>
  <si>
    <t>INTERNET-20Mb / 768kb+IPTV+3IMSVoIP</t>
  </si>
  <si>
    <t>INTERNET-4Mb / 512kb+IPTV2STB+3IMSVoIP</t>
  </si>
  <si>
    <t>INTERNET-10Mb / 640kb+IPTV2STB+3IMSVoIP</t>
  </si>
  <si>
    <t>INTERNET-20Mb / 768kb+IPTV2STB+3IMSVoIP</t>
  </si>
  <si>
    <t>INTERNET-4Mb / 512kb+IPTVHDTV+3IMSVoIP</t>
  </si>
  <si>
    <t>INTERNET-10Mb / 640kb+IPTVHDTV+3IMSVoIP</t>
  </si>
  <si>
    <t>INTERNET-20Mb / 768kb+IPTVHDTV+3IMSVoIP</t>
  </si>
  <si>
    <t>IPTV2STB+3IMSVoIP</t>
  </si>
  <si>
    <t>IPTVHDTV+3IMSVoIP</t>
  </si>
  <si>
    <t>INTERNET-10Mb / 1024kb+3IMSVoIP</t>
  </si>
  <si>
    <t>INTERNET-20Mb / 1024kb+3IMSVoIP</t>
  </si>
  <si>
    <t>INTERNET-10Mb / 1024kb+IPTV+3IMSVoIP</t>
  </si>
  <si>
    <t>INTERNET-20Mb / 1024kb+IPTV+3IMSVoIP</t>
  </si>
  <si>
    <t>INTERNET-10Mb / 1024kb+IPTV2STB+3IMSVoIP</t>
  </si>
  <si>
    <t>INTERNET-20Mb / 1024kb+IPTV2STB+3IMSVoIP</t>
  </si>
  <si>
    <t>INTERNET-10Mb / 1024kb+IPTVHDTV+3IMSVoIP</t>
  </si>
  <si>
    <t>INTERNET-20Mb / 1024kb+IPTVHDTV+3IMSVoIP</t>
  </si>
  <si>
    <t>INTERNET-512kb / 256kb+IPTV</t>
  </si>
  <si>
    <t>BITSTREAM-512kb / 256kb+C1 256kb</t>
  </si>
  <si>
    <t>BITSTREAM-1Mb / 256kb+C1 256kb</t>
  </si>
  <si>
    <t>BITSTREAM-2Mb / 256kb+C1 256kb</t>
  </si>
  <si>
    <t>BITSTREAM-3Mb / 256kb+C1 256kb</t>
  </si>
  <si>
    <t>BITSTREAM-10Mb / 640kb+C1 256kb</t>
  </si>
  <si>
    <t>BITSTREAM-20Mb / 768kb+C1 256kb</t>
  </si>
  <si>
    <t>IPTVBS 4Mb+C1 256kb</t>
  </si>
  <si>
    <t>IPTVBS 6Mb+C1 256kb</t>
  </si>
  <si>
    <t>IPTVBS 8Mb+C1 256kb</t>
  </si>
  <si>
    <t>BITSTREAM-1Mb / 256kb+VoIPBS 256kb+C1 256kb</t>
  </si>
  <si>
    <t>BITSTREAM-4Mb / 512kb+VoIPBS 256kb+C1 256kb</t>
  </si>
  <si>
    <t>BITSTREAM-10Mb / 640kb+VoIPBS 256kb+C1 256kb</t>
  </si>
  <si>
    <t>BITSTREAM-20Mb / 768kb+VoIPBS 256kb+C1 256kb</t>
  </si>
  <si>
    <t>BITSTREAM-1Mb / 256kb+VoIPBS 512kb+C1 256kb</t>
  </si>
  <si>
    <t>BITSTREAM-4Mb / 512kb+VoIPBS 512kb+C1 256kb</t>
  </si>
  <si>
    <t>BITSTREAM-10Mb / 640kb+VoIPBS 512kb+C1 256kb</t>
  </si>
  <si>
    <t>BITSTREAM-20Mb / 768kb+VoIPBS 512kb+C1 256kb</t>
  </si>
  <si>
    <t>BITSTREAM-1Mb / 256kb+IPTVBS 4Mb+C1 256kb</t>
  </si>
  <si>
    <t>BITSTREAM-4Mb / 512kb+IPTVBS 4Mb+C1 256kb</t>
  </si>
  <si>
    <t>BITSTREAM-10Mb / 640kb+IPTVBS 4Mb+C1 256kb</t>
  </si>
  <si>
    <t>BITSTREAM-1Mb / 256kb+IPTVBS 6Mb+C1 256kb</t>
  </si>
  <si>
    <t>BITSTREAM-4Mb / 512kb+IPTVBS 6Mb+C1 256kb</t>
  </si>
  <si>
    <t>BITSTREAM-10Mb / 640kb+IPTVBS 6Mb+C1 256kb</t>
  </si>
  <si>
    <t>BITSTREAM-1Mb / 256kb+IPTVBS 8Mb+C1 256kb</t>
  </si>
  <si>
    <t>BITSTREAM-4Mb / 512kb+IPTVBS 8Mb+C1 256kb</t>
  </si>
  <si>
    <t>BITSTREAM-10Mb / 640kb+IPTVBS 8Mb+C1 256kb</t>
  </si>
  <si>
    <t>BITSTREAM-1Mb / 256kb+IPTVBS 4Mb+VoIPBS 256kb+C1 256kb</t>
  </si>
  <si>
    <t>BITSTREAM-4Mb / 512kb+IPTVBS 4Mb+VoIPBS 256kb+C1 256kb</t>
  </si>
  <si>
    <t>BITSTREAM-10Mb / 640kb+IPTVBS 4Mb+VoIPBS 256kb+C1 256kb</t>
  </si>
  <si>
    <t>BITSTREAM-1Mb / 256kb+IPTVBS 6Mb+VoIPBS 256kb+C1 256kb</t>
  </si>
  <si>
    <t>BITSTREAM-4Mb / 512kb+IPTVBS 6Mb+VoIPBS 256kb+C1 256kb</t>
  </si>
  <si>
    <t>BITSTREAM-10Mb / 640kb+IPTVBS 6Mb+VoIPBS 256kb+C1 256kb</t>
  </si>
  <si>
    <t>BITSTREAM-1Mb / 256kb+IPTVBS 8Mb+VoIPBS 256kb+C1 256kb</t>
  </si>
  <si>
    <t>BITSTREAM-4Mb / 512kb+IPTVBS 8Mb+VoIPBS 256kb+C1 256kb</t>
  </si>
  <si>
    <t>BITSTREAM-10Mb / 640kb+IPTVBS 8Mb+VoIPBS 256kb+C1 256kb</t>
  </si>
  <si>
    <t>IPTVBS 4Mb</t>
  </si>
  <si>
    <t>IPTVBS 6Mb</t>
  </si>
  <si>
    <t>IPTVBS 8Mb</t>
  </si>
  <si>
    <t>BITSTREAM-2Mb / 256kb+IPTVBS 4Mb</t>
  </si>
  <si>
    <t>BITSTREAM-4Mb / 512kb+IPTVBS 4Mb</t>
  </si>
  <si>
    <t>BITSTREAM-10Mb / 640kb+IPTVBS 4Mb</t>
  </si>
  <si>
    <t>BITSTREAM-20Mb / 768kb+IPTVBS 4Mb</t>
  </si>
  <si>
    <t>BITSTREAM-2Mb / 256kb+IPTVBS 6Mb</t>
  </si>
  <si>
    <t>BITSTREAM-4Mb / 512kb+IPTVBS 6Mb</t>
  </si>
  <si>
    <t>BITSTREAM-10Mb / 640kb+IPTVBS 6Mb</t>
  </si>
  <si>
    <t>BITSTREAM-2Mb / 256kb+IPTVBS 8Mb</t>
  </si>
  <si>
    <t>BITSTREAM-4Mb / 512kb+IPTVBS 8Mb</t>
  </si>
  <si>
    <t>BITSTREAM-10Mb / 640kb+IPTVBS 8Mb</t>
  </si>
  <si>
    <t>VoIPBS 256kb</t>
  </si>
  <si>
    <t>VoIPBS 512kb</t>
  </si>
  <si>
    <t>BITSTREAM-2Mb / 256kb+VoIPBS 256kb</t>
  </si>
  <si>
    <t>BITSTREAM-4Mb / 512kb+VoIPBS 256kb</t>
  </si>
  <si>
    <t>BITSTREAM-10Mb / 640kb+VoIPBS 256kb</t>
  </si>
  <si>
    <t>BITSTREAM-20Mb / 768kb+VoIPBS 256kb</t>
  </si>
  <si>
    <t>BITSTREAM-2Mb / 256kb+VoIPBS 512kb</t>
  </si>
  <si>
    <t>BITSTREAM-4Mb / 512kb+VoIPBS 512kb</t>
  </si>
  <si>
    <t>BITSTREAM-10Mb / 640kb+VoIPBS 512kb</t>
  </si>
  <si>
    <t>BITSTREAM-20Mb / 768kb+VoIPBS 512kb</t>
  </si>
  <si>
    <t>BITSTREAM-2Mb / 256kb+IPTVBS 4Mb+VoIPBS 256kb</t>
  </si>
  <si>
    <t>BITSTREAM-4Mb / 512kb+IPTVBS 4Mb+VoIPBS 256kb</t>
  </si>
  <si>
    <t>BITSTREAM-10Mb / 640kb+IPTVBS 4Mb+VoIPBS 256kb</t>
  </si>
  <si>
    <t>BITSTREAM-2Mb / 256kb+IPTVBS 4Mb+VoIPBS 512kb</t>
  </si>
  <si>
    <t>BITSTREAM-4Mb / 512kb+IPTVBS 4Mb+VoIPBS 512kb</t>
  </si>
  <si>
    <t>BITSTREAM-2Mb / 256kb+IPTVBS 6Mb+VoIPBS 256kb</t>
  </si>
  <si>
    <t>BITSTREAM-4Mb / 512kb+IPTVBS 6Mb+VoIPBS 256kb</t>
  </si>
  <si>
    <t>BITSTREAM-10Mb / 640kb+IPTVBS 6Mb+VoIPBS 256kb</t>
  </si>
  <si>
    <t>BITSTREAM-2Mb / 256kb+IPTVBS 6Mb+VoIPBS 512kb</t>
  </si>
  <si>
    <t>BITSTREAM-4Mb / 512kb+IPTVBS 6Mb+VoIPBS 512kb</t>
  </si>
  <si>
    <t>BITSTREAM-2Mb / 256kb+IPTVBS 8Mb+VoIPBS 256kb</t>
  </si>
  <si>
    <t>BITSTREAM-4Mb / 512kb+IPTVBS 8Mb+VoIPBS 256kb</t>
  </si>
  <si>
    <t>BITSTREAM-10Mb / 640kb+IPTVBS 8Mb+VoIPBS 256kb</t>
  </si>
  <si>
    <t>BITSTREAM-2Mb / 256kb+IPTVBS 8Mb+VoIPBS 512kb</t>
  </si>
  <si>
    <t>BITSTREAM-4Mb / 512kb+IPTVBS 8Mb+VoIPBS 512kb</t>
  </si>
  <si>
    <t>BITSTREAM-512kb / 256kb+VoIPBS 256kb+C1 256kb</t>
  </si>
  <si>
    <t>BITSTREAM-512kb / 256kb+VoIPBS 512kb+C1 256kb</t>
  </si>
  <si>
    <t>BITSTREAM-2Mb / 256kb+VoIPBS 256kb+C1 256kb</t>
  </si>
  <si>
    <t>BITSTREAM-2Mb / 256kb+VoIPBS 512kb+C1 256kb</t>
  </si>
  <si>
    <t>BITSTREAM-1Mb / 256kb+IPTVBS 4Mb</t>
  </si>
  <si>
    <t>BITSTREAM-1Mb / 256kb+IPTVBS 8Mb</t>
  </si>
  <si>
    <t>BITSTREAM-4Mb / 512kb+IPTVBS 10Mb</t>
  </si>
  <si>
    <t>BITSTREAM-1Mb / 256kb+IPTVBS 4Mb+VoIPBS 256kb</t>
  </si>
  <si>
    <t>BITSTREAM-1Mb / 256kb+IPTVBS 8Mb+VoIPBS 256kb</t>
  </si>
  <si>
    <t>BITSTREAM-4Mb / 512kb+IPTVBS 10Mb+VoIPBS 256kb</t>
  </si>
  <si>
    <t>BITSTREAM-10Mb / 1024kb</t>
  </si>
  <si>
    <t>BITSTREAM-20Mb / 1024kb</t>
  </si>
  <si>
    <t>BITSTREAM-10Mb / 1024kb+IPTVBS 4Mb</t>
  </si>
  <si>
    <t>BITSTREAM-10Mb / 1024kb+IPTVBS 8Mb</t>
  </si>
  <si>
    <t>BITSTREAM-10Mb / 1024kb+VoIPBS 256kb</t>
  </si>
  <si>
    <t>BITSTREAM-20Mb / 1024kb+VoIPBS 256kb</t>
  </si>
  <si>
    <t>BITSTREAM-10Mb / 1024kb+VoIPBS 512kb</t>
  </si>
  <si>
    <t>BITSTREAM-20Mb / 1024kb+VoIPBS 512kb</t>
  </si>
  <si>
    <t>BITSTREAM-10Mb / 1024kb+IPTVBS 4Mb+VoIPBS 256kb</t>
  </si>
  <si>
    <t>BITSTREAM-10Mb / 1024kb+IPTVBS 8Mb+VoIPBS 256kb</t>
  </si>
  <si>
    <t>VoIPBS 256kb+C1 256kb</t>
  </si>
  <si>
    <t>VoIPBS 512kb+C1 256kb</t>
  </si>
  <si>
    <t>BITSTREAM-1Mb / 256kb+VoIPBS 256kb</t>
  </si>
  <si>
    <t>BITSTREAM-3Mb / 256kb+VoIPBS 256kb</t>
  </si>
  <si>
    <t xml:space="preserve">BITSTREAM-1Mb / 256kb+IPTVBS 4Mb+VoIPBS 256kb
</t>
  </si>
  <si>
    <t xml:space="preserve">BITSTREAM-2Mb / 256kb+IPTVBS 4Mb+VoIPBS 256kb
</t>
  </si>
  <si>
    <t xml:space="preserve">BITSTREAM-3Mb / 256kb+IPTVBS 4Mb+VoIPBS 256kb
</t>
  </si>
  <si>
    <t>VoIPBS 384kb</t>
  </si>
  <si>
    <t>BITSTREAM-4Mb / 512kb+VoIPBS 384kb</t>
  </si>
  <si>
    <t>BITSTREAM-10Mb / 640kb+VoIPBS 384kb</t>
  </si>
  <si>
    <t>BITSTREAM-20Mb / 768kb+VoIPBS 384kb</t>
  </si>
  <si>
    <t>BITSTREAM-10Mb / 1024kb+VoIPBS 384kb</t>
  </si>
  <si>
    <t>BITSTREAM-20Mb / 1024kb+VoIPBS 384kb</t>
  </si>
  <si>
    <t>BITSTREAM-3Mb / 256kb+IPTVBS 4Mb+VoIPBS 256kb</t>
  </si>
  <si>
    <t>INTERNET-4Mb / 512kb+IPTV+IPCENTREX</t>
  </si>
  <si>
    <t>INTERNET-4Mb / 512kb+IPTVHDTV+IPCENTREX</t>
  </si>
  <si>
    <t>INTERNET-4Mb / 512kb+IPTV2STB+IPCENTREX</t>
  </si>
  <si>
    <t>IPTV+IPCENTREX</t>
  </si>
  <si>
    <t>BITSTREAM-20Mb / 768kb+IPTVBS 4Mb+VoIPBS 256kb</t>
  </si>
  <si>
    <t>visk-i20-t4-v256m5-a</t>
  </si>
  <si>
    <t>ISKON</t>
  </si>
  <si>
    <t xml:space="preserve">Regularni profil od 07.10.2013, 
Internet 10M/1Mb, broj MAC adresa=2; povećan upstream na 1Mb, voice VLAN 3996, voice bandwidth 384k, broj MAC adresa=8, </t>
  </si>
  <si>
    <t>Regularni profil od 07.10.2013, voice VLAN 3996, voice bandwidth 384k, broj MAC adresa=8;</t>
  </si>
  <si>
    <t>Regularni profil od 07.10.2013, voice VLAN 3996, voice bandwidth 384k, broj MAC adresa=8, standalone voice</t>
  </si>
  <si>
    <t xml:space="preserve">Regularni profil od 07.10.2013, 
Internet 10M/1Mb, broj MAC adresa=2; povećan upstream na 1Mb, voice VLAN 3996, voice bandwidth 384k, broj MAC adresa=8 
</t>
  </si>
  <si>
    <t>Regularni profil od 07.10.2013, 
voice VLAN 3996, voice bandwidth 384k, MAC adresa=8, standalone voice</t>
  </si>
  <si>
    <t>Regularni profil od 07.10.2013, 
voice VLAN 3996, voice bandwidth 384k, broj MAC adresa=8</t>
  </si>
  <si>
    <t>Voice;
operator Terrakom  (Voljatel)</t>
  </si>
  <si>
    <t>INTERNET-512kb / 256kb+IPTVHDTV+3IMSVoIP</t>
  </si>
  <si>
    <t>INTERNET-512kb / 256kb+IPTV2STB+3IMSVoIP</t>
  </si>
  <si>
    <t>INTERNET-2Mb / 256kb+IPTV</t>
  </si>
  <si>
    <t>INTERNET-8Mb / 512kb+IPTV</t>
  </si>
  <si>
    <t>INTERNET-16Mb / 768kb+IPTV</t>
  </si>
  <si>
    <t>Internet+MAXtv 2STB</t>
  </si>
  <si>
    <t>INTERNET-2Mb / 256kb+IPTV2STB</t>
  </si>
  <si>
    <t>INTERNET-16Mb / 768kb+IPTV2STB</t>
  </si>
  <si>
    <t>INTERNET-2MB / 256kb+IPCENTREX</t>
  </si>
  <si>
    <t>INTERNET-16MB / 768kb+IPCENTREX</t>
  </si>
  <si>
    <t>INTERNET-16Mb / 768kb+IPTVHDTV</t>
  </si>
  <si>
    <t>BITSTREAM-4Mb/ 512kb+C1 256kb</t>
  </si>
  <si>
    <t xml:space="preserve"> INTERNET-4Mb / 256kb+IPCENTREX 512kb+FEMTO</t>
  </si>
  <si>
    <t>INTERNET-4Mb / 256kb+DTH</t>
  </si>
  <si>
    <t>INTERNET-512kb / 256kb+IMSVoIP 512kb</t>
  </si>
  <si>
    <t>INTERNET- 512kb/ 256kb+IPTV+IMSVoIP 512kb</t>
  </si>
  <si>
    <t>INTERNET-4Mb / 256kb+IPTV+IMSVoIP 512kb</t>
  </si>
  <si>
    <t>INTERNET-10Mb / 512kb+IPTV+IMSVoIP 512kb</t>
  </si>
  <si>
    <t>INTERNET-20Mb / 768kb+IPTV+IMSVoIP 512kb</t>
  </si>
  <si>
    <t>INTERNET- 512kb/ 256kb+IPTV2STB+IMSVoIP 512kb</t>
  </si>
  <si>
    <t>INTERNET-4Mb / 256kb+IPTV2STB+IMSVoIP 512kb</t>
  </si>
  <si>
    <t>INTERNET-10Mb / 512kb+IPTV2STB+IMSVoIP 512kb</t>
  </si>
  <si>
    <t>INTERNET-20Mb / 768kb+IPTV2STB+IMSVoIP 512kb</t>
  </si>
  <si>
    <t>INTERNET- 512kb/ 256kb+IPTVHDTV+IMSVoIP 512kb</t>
  </si>
  <si>
    <t>INTERNET-4Mb / 256kb+IPTVHDTV+IMSVoIP 512kb</t>
  </si>
  <si>
    <t>INTERNET-20Mb / 768kb+IPTVHDTV+IMSVoIP 512kb</t>
  </si>
  <si>
    <t>IPTV+IMSVoIP 512kb</t>
  </si>
  <si>
    <t>IPTV2STB+IMSVoIP 512kb</t>
  </si>
  <si>
    <t>IPTVHDTV+IMSVoIP 512kb</t>
  </si>
  <si>
    <t>INTERNET-4Mb / 256kb+FEMTO 4M/320k  (4 poziva)</t>
  </si>
  <si>
    <t xml:space="preserve"> INTERNET-10Mb / 512kb+FEMTO 4M/320k  (4 poziva)</t>
  </si>
  <si>
    <t>INTERNET-20Mb / 768kb+FEMTO 4M/256k  (4 poziva)</t>
  </si>
  <si>
    <t>INTERNET-4Mb / 256kb+FEMTO 4M/320kb+IPCENTREX  (4 poziva)</t>
  </si>
  <si>
    <t>INTERNET-4Mb / 256kb+IPTV+IMSVoIP+HOTSPOT</t>
  </si>
  <si>
    <t xml:space="preserve">IPTV+IPCENTREX
</t>
  </si>
  <si>
    <t xml:space="preserve">IPTVHDTV+IPCENTREX
</t>
  </si>
  <si>
    <t>MAXTV 2STB +SME (NetPhone)</t>
  </si>
  <si>
    <t xml:space="preserve">IPTV2STB+IPCENTREX
</t>
  </si>
  <si>
    <t xml:space="preserve">INTERNET-4Mb / 512kb+ IPTV+IPCENTREX
</t>
  </si>
  <si>
    <t xml:space="preserve">INTERNET-4Mb / 512kb+ IPTVHDTV+IPCENTREX
</t>
  </si>
  <si>
    <t xml:space="preserve">INTERNET+MAXTV 2STB+SME (NetPhone)
</t>
  </si>
  <si>
    <t>INTERNET-1Mb / 256kb+IPTV</t>
  </si>
  <si>
    <t>INTERNET-1Mb / 256kb+IPTVHDTV</t>
  </si>
  <si>
    <t>INTERNET-1Mb / 256kb+IPTV2STB</t>
  </si>
  <si>
    <t>INTERNET-1Mb / 256kb+IMSVoIP</t>
  </si>
  <si>
    <t>INTERNET-1Mb / 256kb+IPTV+IMSVoIP</t>
  </si>
  <si>
    <t>INTERNET-1Mb / 256kb+IPTVHDTV+IMSVoIP</t>
  </si>
  <si>
    <t>INTERNET-1Mb / 256kb+IPTV2STB+IMSVoIP</t>
  </si>
  <si>
    <t>INTERNET-1Mb / 256kb+3IMSVoIP</t>
  </si>
  <si>
    <t>INTERNET-1Mb / 256kb+IPTV+3IMSVoIP</t>
  </si>
  <si>
    <t>INTERNET-1Mb / 256kb+IPTVHDTV+3IMSVoIP</t>
  </si>
  <si>
    <t>INTERNET-1Mb / 256kb+IPTV2STB+3IMSVoIP</t>
  </si>
  <si>
    <t>INTERNET-1Mb / 256kb+IPCENTREX</t>
  </si>
  <si>
    <t>INTERNET- 512kb / 256kb+IMSVoIP+IPCENTREX</t>
  </si>
  <si>
    <t>INTERNET- 10Mb / 512kb+IMSVoIP+IPCENTREX</t>
  </si>
  <si>
    <t>Internet+MAXtv</t>
  </si>
  <si>
    <t>INTERNET-512kb / 256kb+IPTV2STB</t>
  </si>
  <si>
    <t>INTERNET-512kb / 256kb+IMSVoIP</t>
  </si>
  <si>
    <t>Internet+SME (NetPhone)</t>
  </si>
  <si>
    <t>INTERNET-512kb / 256kb+IPCENTREX</t>
  </si>
  <si>
    <t>Internet+IMS+SME (Netphone)</t>
  </si>
  <si>
    <t>INTERNET- 512kb / 256k+IMSVoIP+IPCENTREX</t>
  </si>
  <si>
    <t>Internet+MAXtv+IMS</t>
  </si>
  <si>
    <t>INTERNET-512kb / 256kb+IPTV+IMSVoIP</t>
  </si>
  <si>
    <t xml:space="preserve">Internet+MAXtv  2STB+IMS
</t>
  </si>
  <si>
    <t>INTERNET-512kb / 256kb+IPTV2STB+IMSVoIP</t>
  </si>
  <si>
    <t>Internet+MAXtv HD</t>
  </si>
  <si>
    <t>INTERNET-512kb / 256kb+IPTVHDTV</t>
  </si>
  <si>
    <t>Internet+MAXtv HD+IMS</t>
  </si>
  <si>
    <t>INTERNET-512kb / 256kb+IPTVHDTV+IMSVoIP</t>
  </si>
  <si>
    <t>MAXtv+IMS</t>
  </si>
  <si>
    <t>Internet+IMS384</t>
  </si>
  <si>
    <t>INTERNET-512kb / 256kb+3IMSVoIP</t>
  </si>
  <si>
    <t>Internet+MAXtv+IMS384</t>
  </si>
  <si>
    <t>INTERNET-512kb / 256kb+IPTV+3IMSVoIP</t>
  </si>
  <si>
    <t>Internet+MAXtv 2STB+IMS384
od 10.09.2012.</t>
  </si>
  <si>
    <t>Internet+MAXtv HD+IMS384</t>
  </si>
  <si>
    <t>MAXtv+IMS384</t>
  </si>
  <si>
    <t>Internet+MAXtv
(Business)</t>
  </si>
  <si>
    <t>Internet+MAXtv 2STB
(Business)</t>
  </si>
  <si>
    <t>Internet+IMS
(Business)</t>
  </si>
  <si>
    <t>Internet+SME (NetPhone)
(Business)</t>
  </si>
  <si>
    <t>Internet+IMS+SME (Netphone)
(Business)</t>
  </si>
  <si>
    <t>Internet+MAXtv+IMS
(Business)</t>
  </si>
  <si>
    <t>Internet+MAXtv 2STB+IMS
(Business)</t>
  </si>
  <si>
    <t>Internet+MAXtv HD
(Business)</t>
  </si>
  <si>
    <t>Internet+MAXtv HD+IMS
(Business)</t>
  </si>
  <si>
    <t xml:space="preserve">Internet+IMS384
(Business)
</t>
  </si>
  <si>
    <t>Internet+MAXtv+IMS384
(Business)</t>
  </si>
  <si>
    <t>Internet+MAXtv 2STB+IMS384
(Business)</t>
  </si>
  <si>
    <t>Internet+MAXtv HD+IMS384
(Business)</t>
  </si>
  <si>
    <t>Internet+SME (Netphone)</t>
  </si>
  <si>
    <t>Internet+MAXtv 2STB+IMS</t>
  </si>
  <si>
    <t>Internet+MAXtv(demo)+IMS</t>
  </si>
  <si>
    <t>Internet+Nadzor modema ;
operator  VIPnet</t>
  </si>
  <si>
    <t xml:space="preserve">Regularni profil od 02.10.2013, 
Internet 512k+ ACS  - Vipnet ACS  vlan je 3983, broj MAC adresa=2;
</t>
  </si>
  <si>
    <t xml:space="preserve">Regularni profil od 02.10.2013, 
Internet 1M+ ACS  - Vipnet ACS  vlan je 3983, broj MAC adresa=2;
</t>
  </si>
  <si>
    <t xml:space="preserve">Regularni profil od 02.10.2013,  
Internet 2M+ ACS  - Vipnet ACS  vlan je 3983, broj MAC adresa=2;
</t>
  </si>
  <si>
    <t xml:space="preserve">Regularni profil od 02.10.2013,  
Internet 3M+ ACS  - Vipnet ACS  vlan je 3983, broj MAC adresa=2;
</t>
  </si>
  <si>
    <t xml:space="preserve">Regularni profil od 02.10.2013, 
Internet 4M+ ACS  - Vipnet ACS  vlan je 3983, broj MAC adresa=2;
</t>
  </si>
  <si>
    <t xml:space="preserve">Regularni profil od 02.10.2013, 
Internet 10M+ ACS  - Vipnet ACS  vlan je 3983, broj MAC adresa=2;
</t>
  </si>
  <si>
    <t>Regularni profil od 02.10.2013, 
Internet 20M+ ACS  - Vipnet ACS  vlan je 3983, broj MAC adresa=2;</t>
  </si>
  <si>
    <t xml:space="preserve">IPTV+Nadzor modema ;
operator VIPnet
</t>
  </si>
  <si>
    <t xml:space="preserve">IPTV 6M+Nadzor modema;
operator VIPnet
</t>
  </si>
  <si>
    <t xml:space="preserve">IPTV 8M+Nadzor modema;
operator VIPnet
</t>
  </si>
  <si>
    <t xml:space="preserve">Internet+Voice+Nadzor modema;
operator VIPnet
 </t>
  </si>
  <si>
    <t xml:space="preserve">Internet+IPTV+Nadzor modema;
operator Vipnet
</t>
  </si>
  <si>
    <t xml:space="preserve">Internet+IPTV 6M+Nadzor modema;
operator Vipnet
</t>
  </si>
  <si>
    <t xml:space="preserve">
Internet+IPTV 8M+Nadzor modema;
operator Vipnet
</t>
  </si>
  <si>
    <t xml:space="preserve">Internet+Voice+IPTV+Nadzor modema;
operator VIPnet
</t>
  </si>
  <si>
    <t xml:space="preserve">Internet+Voice+IPTV 6M+Nadzor modema;
operator VIPnet
 </t>
  </si>
  <si>
    <t xml:space="preserve">
Internet+Voice+IPTV 8M+Nadzor modema;
operator VIPnet
</t>
  </si>
  <si>
    <t>Internet+IPTV;
operator Optima</t>
  </si>
  <si>
    <t>Internet+IPTV 6Mb (HD);
operator Optima</t>
  </si>
  <si>
    <t>Internet+IPTV 8Mb;
operator Optima</t>
  </si>
  <si>
    <t>Internet+Voice;
operator Optima</t>
  </si>
  <si>
    <t>Internet+Nadzor modema;
operator Metronet</t>
  </si>
  <si>
    <t>Internet+Voice+Nadzor modema;
operator Metronet</t>
  </si>
  <si>
    <t>Internet+Voice;
operator H1 Telekom</t>
  </si>
  <si>
    <t>Internet+IPTV ;
operator H1 Telekom</t>
  </si>
  <si>
    <t>Internet+IPTV;
(Business)
operator H1 Telekom</t>
  </si>
  <si>
    <t>Internet+Voice;
(Business)
operator H1 Telekom</t>
  </si>
  <si>
    <t>Internet+IPTV+Voice;
(Business)
operator H1 Telekom</t>
  </si>
  <si>
    <t xml:space="preserve">Internet+Voice;
operator Iskon </t>
  </si>
  <si>
    <t>Internet+Voice+IPTV;
operator Iskon</t>
  </si>
  <si>
    <t>Internet+Voice;
operator Terrakom  (Voljatel)</t>
  </si>
  <si>
    <t>Internet+Voice;
(Business)
operator Terrakom  (Voljatel)</t>
  </si>
  <si>
    <t>Internet+Voice ;
operator SoftNET</t>
  </si>
  <si>
    <t>Internet+Voice ;
(Business)
operator SoftNET</t>
  </si>
  <si>
    <t>Internet+SME (Netphone)+Femto</t>
  </si>
  <si>
    <t>Internet+DTH</t>
  </si>
  <si>
    <t>Internet+IMS2</t>
  </si>
  <si>
    <t>INTERNET-4Mb / 256kb+IMSVoIP 256kb</t>
  </si>
  <si>
    <t>INTERNET-10Mb / 512kb+VoIP 256kb</t>
  </si>
  <si>
    <t>INTERNET-20Mb / 768kb+IMSVoIP 256kb</t>
  </si>
  <si>
    <t>Internet+MAXtv+IMS2</t>
  </si>
  <si>
    <t>Internet+MAXtv 2STB+IMS2</t>
  </si>
  <si>
    <t>Internet+MAXtv HD+IMS2</t>
  </si>
  <si>
    <t>INTERNET-10Mb / 512kb+IPTVHDTV+IMSVoIP 512kb</t>
  </si>
  <si>
    <t>MAXtv+IMS2</t>
  </si>
  <si>
    <t>Internet+Femto</t>
  </si>
  <si>
    <t xml:space="preserve"> Internet+Femto+SME (NetPhone)</t>
  </si>
  <si>
    <t>Internet+MAXtv+IMS+Hotspot</t>
  </si>
  <si>
    <t>MAXTV 2STB+SME (NetPhone)</t>
  </si>
  <si>
    <t>Internet+MAXTV+SME (NetPhone)</t>
  </si>
  <si>
    <t>Internet+MAXTV HD+SME (NetPhone)</t>
  </si>
  <si>
    <t>Internet+MAXTV 2STB+SME (NetPhone)</t>
  </si>
  <si>
    <t>Internet+ IMS</t>
  </si>
  <si>
    <t>Internet+MAXtv HD+ IMS</t>
  </si>
  <si>
    <t>Internet+MAXtv 2STB+ IMS</t>
  </si>
  <si>
    <t>Internet+ IMS384</t>
  </si>
  <si>
    <t>Internet+MAXtv 2STB+IMS384</t>
  </si>
  <si>
    <t>INTERNET-4Mb / 256kb+IMSVoIP+IPCENTREX</t>
  </si>
  <si>
    <t>INTERNET-512kb / 256kb+SME+IMSVoIP</t>
  </si>
  <si>
    <t>Internet+MAXtv  2STB+IMS</t>
  </si>
  <si>
    <t>Internet+MAXTV
(Business)</t>
  </si>
  <si>
    <t>Internet+MAXTV+IMS
(Business)</t>
  </si>
  <si>
    <t>Internet+MAXTVHD
(Business)</t>
  </si>
  <si>
    <t>Internet+MAXTV2STB
(Business)</t>
  </si>
  <si>
    <t>Internet+MAXTV2STB+IMS
(Business)</t>
  </si>
  <si>
    <t>Internet+MAXTVHD+IMS
(Business)</t>
  </si>
  <si>
    <t>Internet+MAXTV</t>
  </si>
  <si>
    <t>Internet+MAXTV2STB</t>
  </si>
  <si>
    <t xml:space="preserve">INTERNET-512kb / 256kb+IPCENTREX </t>
  </si>
  <si>
    <t>INTERNET-8MB / 512kb+IPCENTREX</t>
  </si>
  <si>
    <t xml:space="preserve">Internet+MAXTV HD </t>
  </si>
  <si>
    <t xml:space="preserve">INTERNET-1Mb / 192kb+IMSVoIP </t>
  </si>
  <si>
    <t>INTERNET-2Mb / 256kb+IMSVoIP</t>
  </si>
  <si>
    <t>INTERNET-3Mb / 256kb+IMSVoIP</t>
  </si>
  <si>
    <t>Internet+MAXTV+IMS</t>
  </si>
  <si>
    <t>Internet+MAXTV 2STB+IMS</t>
  </si>
  <si>
    <t>Internet+MAXTV(demo)+IMS</t>
  </si>
  <si>
    <t>INTERNET-4Mb / 256kb+IPTVdemo+IMSVoIP</t>
  </si>
  <si>
    <t>Internet+MAXTV+IMS+Hotspot</t>
  </si>
  <si>
    <t>Internet+MAXTVHD+SME (NetPhone)</t>
  </si>
  <si>
    <t>Internet+MAXTV2STB+SME (NetPhone)</t>
  </si>
  <si>
    <t>Internet+MAXTVHD</t>
  </si>
  <si>
    <t>Internet+MAXTV+IMS384</t>
  </si>
  <si>
    <t>Internet+MAXTVHD+IMS384</t>
  </si>
  <si>
    <t>Internet+MAXTV2STB+IMS384</t>
  </si>
  <si>
    <t xml:space="preserve"> DTH+IPTV-544k / 128k</t>
  </si>
  <si>
    <t>DTH+INTERNET-4M / 256k</t>
  </si>
  <si>
    <t>MAXTV2STB+SME (NetPhone)</t>
  </si>
  <si>
    <t>MAXTV+IMS
koristimo iste profile kao i za Stand-alone MAXTV</t>
  </si>
  <si>
    <t>MAXTV+IMS384</t>
  </si>
  <si>
    <t>Internet+MAXTVHD+IMS</t>
  </si>
  <si>
    <t>Internet+MAXTV2STB+IMS</t>
  </si>
  <si>
    <t>INTERNET-512k / 256kb+IPTV</t>
  </si>
  <si>
    <t>IINTERNET-512kb / 256kb+IMSVoIP</t>
  </si>
  <si>
    <t xml:space="preserve">MAXtv+IMS
</t>
  </si>
  <si>
    <t>Internet+MAXtv  2STB+IMS
(Business)</t>
  </si>
  <si>
    <t>Internet+IMS384
(Business)</t>
  </si>
  <si>
    <t>NTERNET- 512kb/ 256kb+IPTV</t>
  </si>
  <si>
    <t>IPTV 6M+Nadzor modema;
operator VIPnet</t>
  </si>
  <si>
    <t>IPTV 8M +Nadzor modema;
operator VIPnet</t>
  </si>
  <si>
    <t xml:space="preserve">Internet+IPTV+Nadzor modema;
operator VIPNet
</t>
  </si>
  <si>
    <t xml:space="preserve">Internet+IPTV 6M+Nadzor modema;
operator VIPNet
</t>
  </si>
  <si>
    <t xml:space="preserve">Internet+IPTV 8M+Nadzor modema;
operator VIPNet
</t>
  </si>
  <si>
    <t xml:space="preserve"> INTERNET-4Mb / 256kb+IPCENTREX 512kb+Femto</t>
  </si>
  <si>
    <t>IPTV+DTH(544k/128k)</t>
  </si>
  <si>
    <t xml:space="preserve"> INTERNET-4Mb / 256kb+DTH</t>
  </si>
  <si>
    <t>INTERNET- 512kb/ 256kb+IMSVoIP 512kb</t>
  </si>
  <si>
    <t>INTERNET-4Mb / 256kb+IMSVoIP 512kb</t>
  </si>
  <si>
    <t>INTERNET-10Mb / 512kb+IMSVoIP 512kb</t>
  </si>
  <si>
    <t>INTERNET-20Mb / 768kb+IMSVoIP 512kb</t>
  </si>
  <si>
    <t>Stand-alone MAXtv+IMS2</t>
  </si>
  <si>
    <t>FEMTO 4M/320k+INTERNET-4Mb / 256kb</t>
  </si>
  <si>
    <t>FEMTO 4M/320k+INTERNET-10Mb / 512kb</t>
  </si>
  <si>
    <t>INTERNET-20Mb / 768kb+FEMTO 4M/256k</t>
  </si>
  <si>
    <t>Femto+internet+SME (NetPhone)</t>
  </si>
  <si>
    <t>FEMTO 4M/320k+INTERNET-4Mb / 256kb+IPCENTREX</t>
  </si>
  <si>
    <t>INTERNET-1Mb / 512kb+IPTV</t>
  </si>
  <si>
    <t>Internet+MAXTV HD</t>
  </si>
  <si>
    <t>Internet+MAXTV 2STB</t>
  </si>
  <si>
    <t>INTERNET-1Mb / 512kb+IPTV2STB</t>
  </si>
  <si>
    <t>INTERNET-1Mb / 512kb+IPTV+IMSVoIP</t>
  </si>
  <si>
    <t>Internet+MAXTV HD+IMS</t>
  </si>
  <si>
    <t>INTERNET-1Mb / 512kb+IPTVHDTV+IMSVoIP</t>
  </si>
  <si>
    <t>INTERNET-1Mb / 512kb+IPTV2STB+IMSVoIP</t>
  </si>
  <si>
    <t>INTERNET-1Mb / 512kb+3IMSVoIP</t>
  </si>
  <si>
    <t>INTERNET-1Mb / 512kb+IPTV+3IMSVoIP</t>
  </si>
  <si>
    <t>Internet+MAXTV HD+IMS384</t>
  </si>
  <si>
    <t>INTERNET-1Mb / 512kb+IPTVHDTV+3IMSVoIP</t>
  </si>
  <si>
    <t>Internet+MAXTV 2STB+IMS384</t>
  </si>
  <si>
    <t>INTERNET-1Mb / 512kb+IPTV2STB+3IMSVoIP</t>
  </si>
  <si>
    <t>Internet+SME(Netphone)</t>
  </si>
  <si>
    <t>INTERNET-1Mb / 512kb+IPCENTREX</t>
  </si>
  <si>
    <t>INTERNET-10Mb / 512kb+IMSVoIP+IPCENTREX</t>
  </si>
  <si>
    <t>Internet+MAXtv 2STB +IMS384</t>
  </si>
  <si>
    <t>Stand-alone MAXtv+IMS</t>
  </si>
  <si>
    <t>Internet+IPTV
(Business)</t>
  </si>
  <si>
    <t>Internet+SME
(Business)</t>
  </si>
  <si>
    <t xml:space="preserve">Internet+Voice+Nadzor modema;
operator VIPnet
</t>
  </si>
  <si>
    <t>Internet+IMS+MAXtv+Hotspot</t>
  </si>
  <si>
    <t xml:space="preserve">Regularni profil od 02.10.2013, Internet 2M+ACS  - Vipnet ACS  vlan je 3983, broj MAC adresa=2;
</t>
  </si>
  <si>
    <t xml:space="preserve">Regularni profil od 02.10.2013, Internet 512k+ACS  - Vipnet ACS  vlan je 3983, broj MAC adresa=2;
</t>
  </si>
  <si>
    <t xml:space="preserve">Regularni profil od 02.10.2013, Internet 1M+ACS  - Vipnet ACS  vlan je 3983, broj MAC adresa=2;
</t>
  </si>
  <si>
    <t xml:space="preserve">Regularni profil od 02.10.2013, Internet 3M+ACS  - Vipnet ACS  vlan je 3983, broj MAC adresa=2;
</t>
  </si>
  <si>
    <t xml:space="preserve">Regularni profil od 02.10.2013, Internet 4M+ACS  - Vipnet ACS  vlan je 3983, broj MAC adresa=2;
</t>
  </si>
  <si>
    <t xml:space="preserve">Regularni profil od 02.10.2013, Internet 10M+ACS  - Vipnet ACS  vlan je 3983, broj MAC adresa=2;
</t>
  </si>
  <si>
    <t xml:space="preserve">Regularni profil od 02.10.2013, Internet 20M+ACS  - Vipnet ACS  vlan je 3983, broj MAC adresa=2;
</t>
  </si>
  <si>
    <t xml:space="preserve">Regularni profil od 02.10.2013, IPTV 4M+ACS  - Vipnet ACS  vlan je 3983, broj MAC adresa=2; IPTV  vlan je 3986, broj MAC adresa=2
</t>
  </si>
  <si>
    <t xml:space="preserve">Regularni profil od 02.10.2013, IPTV 6M+ACS  - Vipnet ACS  vlan je 3983, broj MAC adresa=2; IPTV  vlan je 3986, broj MAC adresa=2
</t>
  </si>
  <si>
    <t xml:space="preserve">Regularni profil od 02.10.2013, IPTV 8M+ACS  - Vipnet ACS  vlan je 3983, broj MAC adresa=2; IPTV  vlan je 3986, broj MAC adresa=4
</t>
  </si>
  <si>
    <t>Internet+SME(NetPhone)</t>
  </si>
  <si>
    <t>Internet+nadzor modema;
operator Metronet</t>
  </si>
  <si>
    <t>Internet+IPTV;
operator H1 Telekom</t>
  </si>
  <si>
    <t>Internet+MAXTV +SME (NetPhone)</t>
  </si>
  <si>
    <t>MAXtv+IMS
od 12.09.2011</t>
  </si>
  <si>
    <t>MAXtv+
MAXadsl 4M/256k</t>
  </si>
  <si>
    <t>MAXtv+MAXadsl 10M/512k</t>
  </si>
  <si>
    <t>MAXtv+
MAXadsl 20M/768k</t>
  </si>
  <si>
    <t>MAXtv+SME (NetPhone)</t>
  </si>
  <si>
    <t>Internet+MAXtv+SME (NetPhone)</t>
  </si>
  <si>
    <t>Internet+IMS+SME(NetPhone)</t>
  </si>
  <si>
    <t>IMS+Internet+MAXtv</t>
  </si>
  <si>
    <t>Internet+MAXtv HD+SME (NetPhone)</t>
  </si>
  <si>
    <t>IMS+Internet</t>
  </si>
  <si>
    <t>MAXtv 2nd STB+
MAXadsl 20M/768k</t>
  </si>
  <si>
    <t>MAXtv HD+
MAXadsl 20M/768k</t>
  </si>
  <si>
    <t xml:space="preserve">Internet+Voice+Nadzor modema;
operator Vipnet
</t>
  </si>
  <si>
    <t>Internet+Voice+nadzor modema;
operator Metronet</t>
  </si>
  <si>
    <t>Internet(Business)</t>
  </si>
  <si>
    <t>Internet+IMS(Business)</t>
  </si>
  <si>
    <t>Internet+SME(NetPhone)(Business)</t>
  </si>
  <si>
    <t>Internet+IMS+SME(NetPhone) (Business)</t>
  </si>
  <si>
    <t>Internet+SME(NetPhone) (Business)</t>
  </si>
  <si>
    <t>Internet+MAXtv(Business)</t>
  </si>
  <si>
    <t>Internet+MAXTV+IMS(Business)</t>
  </si>
  <si>
    <t>Internet+MAXtv 2STB(Business)</t>
  </si>
  <si>
    <t>Internet+MAXtv 2STB+IMS(Business)</t>
  </si>
  <si>
    <t>Internet+MAXtv HD(Business)</t>
  </si>
  <si>
    <t>Internet+MAXtv HD+IMS(Business)</t>
  </si>
  <si>
    <t>Internet+IMS384(Business)</t>
  </si>
  <si>
    <t>Internet+MAXtv+IMS384(Business)</t>
  </si>
  <si>
    <t>Internet+MAXtv 2STB +IMS384(Business)</t>
  </si>
  <si>
    <t>Internet+MAXtv HD+IMS384(Business)</t>
  </si>
  <si>
    <t>Internet(Business)
operator H1 Telekom</t>
  </si>
  <si>
    <t>Internet+IPTV(Business)
operator H1 Telekom</t>
  </si>
  <si>
    <t xml:space="preserve">Internet+Voice (Business)
operator H1 Telekom
</t>
  </si>
  <si>
    <t>Internet+IPTV+Voice(Business)
operator H1 Telekom</t>
  </si>
  <si>
    <t>NA DOMENSKOM PRISTUPU MIJENJA SE SAMO INTERNET VLAN U 3979
Internet;
brzine 1M, 4M, 10M, 20M
operator Iskon</t>
  </si>
  <si>
    <t>Internet+Voice;
operator Iskon</t>
  </si>
  <si>
    <t>Internet+Voice;
operator SoftNET</t>
  </si>
  <si>
    <t xml:space="preserve">Internet+Voice; (Business)
operator SoftNET
</t>
  </si>
  <si>
    <t>Internet+Nadzor modema;
operator  VIPnet</t>
  </si>
  <si>
    <t>IPTV+Nadzor modema;
operator VIPnet</t>
  </si>
  <si>
    <t>IPTV 8M+Nadzor modema;
operator VIPnet</t>
  </si>
  <si>
    <t xml:space="preserve">Internet;
brzine 512k, 1M, 2M, 3M, 4M, 10M, 20M
operator Optima </t>
  </si>
  <si>
    <t>NA DOMENSKOM PRISTUPU MIJENJA SE SAMO INTERNET VLAN U 3978
Internet;
brzine 512k, 1M, 2M, 3M, 4M, 10M, 20M
operator H1 Telekom</t>
  </si>
  <si>
    <t xml:space="preserve">Internet;
brzine manje od 4M/512k
operatori, Terrakom(Voljatel), Softnet 
</t>
  </si>
  <si>
    <t xml:space="preserve">Internet;
standardne brzine 4M, 10M, 20M
operatori, Terrakom(Voljatel), Softnet </t>
  </si>
  <si>
    <t>IPTV;
operator Optima</t>
  </si>
  <si>
    <t>NA DOMENSKOM PRISTUPU MIJENJA SE SAMO INTERNET VLAN U 3978 (ostaju stari nazivi profila)
Internet;
brzine 512k, 1M, 2M, 3M, 4M, 10M, 20M
operator H1 Telekom</t>
  </si>
  <si>
    <t>Internet+IPTV 2STB;
operator H1 Telekom</t>
  </si>
  <si>
    <t>Internet;
brzine 1M, 4M, 10M, 20M
operator Iskon</t>
  </si>
  <si>
    <t xml:space="preserve">
Internet+Voice;
operator Iskon</t>
  </si>
  <si>
    <t>Internet+Voice;
(Business)
operator SoftNET</t>
  </si>
  <si>
    <r>
      <t xml:space="preserve">Internet
brzine manje od 4M/256k;
operatori Terrakom(Voljatel), Softnet
</t>
    </r>
    <r>
      <rPr>
        <sz val="10"/>
        <rFont val="Arial"/>
        <family val="2"/>
        <charset val="238"/>
      </rPr>
      <t/>
    </r>
  </si>
  <si>
    <t>Internet
standardne brzine 4M, 10M, 20M;
operatori Terrakom(Voljatel), Softnet</t>
  </si>
  <si>
    <t>Internet+MAXtv (Business)</t>
  </si>
  <si>
    <t>Internet+MAXtv 2STB (Business)</t>
  </si>
  <si>
    <t>Internet+MAXtv HD (Business)</t>
  </si>
  <si>
    <t>Internet+MAXtv 2STB+SME (NetPhone)</t>
  </si>
  <si>
    <t>Internet+SME (NetPhone)(Business)</t>
  </si>
  <si>
    <t>Internet+IMS+SME (NetPhone)</t>
  </si>
  <si>
    <t>Internet+IMS (Business)</t>
  </si>
  <si>
    <t>Internet+IMS+SME (NetPhone)(Business)</t>
  </si>
  <si>
    <t>Internet+IMS384 (Business)</t>
  </si>
  <si>
    <t>Internet+MAXtv+IMS384 (Business)</t>
  </si>
  <si>
    <t>Internet+MAXtv 2STB+IMS384 (Business)</t>
  </si>
  <si>
    <t>Internet+MAXtv HD+IMS384 (Business)</t>
  </si>
  <si>
    <t>Internet+MAXtv+IMS (Business)</t>
  </si>
  <si>
    <t>Internet+MAXtv 2STB+IMS (Business)</t>
  </si>
  <si>
    <t>Internet+MAXtv HD+IMS (Business)</t>
  </si>
  <si>
    <t>Internet+IPTV+Voice;
 operator Iskon</t>
  </si>
  <si>
    <t>Stand-alone MAXtv+IMS384</t>
  </si>
  <si>
    <t>Stand-alone MAXtv+SME (NetPhone)</t>
  </si>
  <si>
    <t>Internet+IMS+SME (Netphone)(Business)</t>
  </si>
  <si>
    <t>Internet+MAXtv+IMS(Business)</t>
  </si>
  <si>
    <t>internet+MAXtv HD+IMS</t>
  </si>
  <si>
    <t xml:space="preserve">Internet;
brzine manje od 4M/512k;
operatori Terrakom(Voljatel), Softnet
</t>
  </si>
  <si>
    <t>Internet;
standardne brzine 4M,10M,20M
operatori Terrakom(Voljatel), Softnet</t>
  </si>
  <si>
    <r>
      <t xml:space="preserve">Internet + IPTV + Voice 
</t>
    </r>
    <r>
      <rPr>
        <b/>
        <sz val="10"/>
        <color rgb="FF002060"/>
        <rFont val="Arial"/>
        <family val="2"/>
        <charset val="238"/>
      </rPr>
      <t>operator Iskon</t>
    </r>
  </si>
  <si>
    <t>visk-1375/25946-d9d2-i2i05-a</t>
  </si>
  <si>
    <t>h1-i4-v384m8-a</t>
  </si>
  <si>
    <t xml:space="preserve">1024/5290-P1-tg6-d0d0-i0i0-a </t>
  </si>
  <si>
    <t xml:space="preserve">h1-voip-384/384-mac8-a </t>
  </si>
  <si>
    <t>h1-i10-v384m8-a</t>
  </si>
  <si>
    <t>Regularni profil od 28.10.2013,
H1 internet vlan 3978,  broj MAC adresa=2; 
voice VLAN 3999, voice bandwidth 384k, broj MAC adresa=8;</t>
  </si>
  <si>
    <t>h1-1024/5290-d1d1-i0i0-a</t>
  </si>
  <si>
    <t>h1-1174/12670-d4d2-i1i05-a</t>
  </si>
  <si>
    <t>DSLAM profili 25.10.2013.</t>
  </si>
  <si>
    <r>
      <t xml:space="preserve">Novi produkcijski BS H1 telekom profili sa voice 384k: </t>
    </r>
    <r>
      <rPr>
        <b/>
        <i/>
        <sz val="8"/>
        <rFont val="Arial"/>
        <family val="2"/>
        <charset val="238"/>
      </rPr>
      <t>h1-i4-v384m8-a, h1-i10-v384m8-a</t>
    </r>
  </si>
  <si>
    <r>
      <t>1302/16574-P2-tg8-d9d2-i1i05-</t>
    </r>
    <r>
      <rPr>
        <sz val="10"/>
        <color rgb="FFFF0000"/>
        <rFont val="Arial"/>
        <family val="2"/>
        <charset val="238"/>
      </rPr>
      <t>b</t>
    </r>
  </si>
  <si>
    <t>isk-i10-t4-v256m5-a</t>
  </si>
  <si>
    <r>
      <t xml:space="preserve">Novi produkcijski BS Terrakom (Voljatel) profili sa VoIPBS 384k: </t>
    </r>
    <r>
      <rPr>
        <b/>
        <i/>
        <sz val="8"/>
        <rFont val="Arial"/>
        <family val="2"/>
        <charset val="238"/>
      </rPr>
      <t>volj-v384m8-a, volj-i4-v384m8-a, volj-i10-v384m8-a, volj-i20-v384m8-a;  volb-i10-v384m8-a, volb-i20-v384m8-a (business)</t>
    </r>
    <r>
      <rPr>
        <i/>
        <sz val="8"/>
        <rFont val="Arial"/>
        <family val="2"/>
        <charset val="238"/>
      </rPr>
      <t xml:space="preserve">
</t>
    </r>
  </si>
  <si>
    <r>
      <t xml:space="preserve">Novi produkcijski BS Terrakom (Voljatel) profili sa VoIPBS 384k: </t>
    </r>
    <r>
      <rPr>
        <b/>
        <i/>
        <sz val="8"/>
        <rFont val="Arial"/>
        <family val="2"/>
        <charset val="238"/>
      </rPr>
      <t>volj-v384m8-a, volj-i4-v384m8-a, volj-i10-v384m8-a, volj-i20-v384m8-a;  volb-i10-v384m8-a, volb-i20-v384m8-a (business)</t>
    </r>
    <r>
      <rPr>
        <i/>
        <sz val="8"/>
        <rFont val="Arial"/>
        <family val="2"/>
        <charset val="238"/>
      </rPr>
      <t xml:space="preserve">
</t>
    </r>
  </si>
  <si>
    <t>Regularni profil od 28.10.2013, voice VLAN 3994, voice bandwidth 256k, broj MAC adresa=5; iptv VLAN 3990, broj MAC adresa=5;Iskon Internet vlan je 3979, broj MAC adresa=5</t>
  </si>
  <si>
    <t>isk-1302/16574-d8d2-i1i05-a</t>
  </si>
  <si>
    <r>
      <t xml:space="preserve">Novi produkcijski BS Iskon profil: </t>
    </r>
    <r>
      <rPr>
        <b/>
        <i/>
        <sz val="8"/>
        <rFont val="Arial"/>
        <family val="2"/>
        <charset val="238"/>
      </rPr>
      <t>isk-i10-t4-v256m5-a</t>
    </r>
  </si>
  <si>
    <t>Voice;
operator H1 Telekom</t>
  </si>
  <si>
    <t>h1-v256m2-a</t>
  </si>
  <si>
    <t>h1-v384m8-a</t>
  </si>
  <si>
    <t>h1-voip-384/384-mac8-a</t>
  </si>
  <si>
    <t>h1-v512m8-a</t>
  </si>
  <si>
    <t>h1-i20-v384m8-a</t>
  </si>
  <si>
    <t>BITSTREAM-1Mb / 256kb+IPTVBS 4Mb+VoIPBS 384kb</t>
  </si>
  <si>
    <t>h1-i1-t4-v384m8-a</t>
  </si>
  <si>
    <t>960/5632-P2-tg8-d9d2-i2i05-a</t>
  </si>
  <si>
    <t>BITSTREAM-4Mb / 512kb+IPTVBS 4Mb+VoIPBS 384kb</t>
  </si>
  <si>
    <t>h1-i4-t4-v384m8-a</t>
  </si>
  <si>
    <t>1280/9322-P2-tg8-d9d2-i2i05-a</t>
  </si>
  <si>
    <t>BITSTREAM-10Mb / 640kb+IPTVBS 4Mb+VoIPBS 384kb</t>
  </si>
  <si>
    <t>h1-i10-t4-v384m8-a</t>
  </si>
  <si>
    <t>1430/16702-P2-tg8-d9d2-i1i05-a</t>
  </si>
  <si>
    <t>BITSTREAM-1Mb / 256kb+IPTVBS 8Mb+VoIPBS 384kb</t>
  </si>
  <si>
    <t>h1-i1-t8STB2-v384m8-a</t>
  </si>
  <si>
    <t>960/9632-P2-tg9-d9d2-i2i05-a</t>
  </si>
  <si>
    <t>BITSTREAM-4Mb / 512kb+IPTVBS 8Mb+VoIPBS 384kb</t>
  </si>
  <si>
    <t>1280/13322-P2-tg9-d9d2-i1i05-a</t>
  </si>
  <si>
    <t>BITSTREAM-10Mb / 640kb+IPTVBS 8Mb+VoIPBS 384kb</t>
  </si>
  <si>
    <t>1430/20702-P2-tg9-d9d2-i1i05-a</t>
  </si>
  <si>
    <t>BITSTREAM-4Mb / 512kb+IPTVBS 10Mb+VoIPBS 384kb</t>
  </si>
  <si>
    <t>h1-i4-t10HD-v384m8-a</t>
  </si>
  <si>
    <t>1280/15322-P2-tg9-d9d2-i1i05-a</t>
  </si>
  <si>
    <t>h1b-i10-v384m8-a</t>
  </si>
  <si>
    <t>h1b-i20-v384m8-a</t>
  </si>
  <si>
    <t>BITSTREAM-10Mb / 1024kb+IPTVBS 4Mb+VoIPBS 384kb</t>
  </si>
  <si>
    <t>h1b-i10-t4-v384m8-a</t>
  </si>
  <si>
    <t>1856/16702-P2-tg8-d9d2-i1i05-a</t>
  </si>
  <si>
    <t>BITSTREAM-10Mb / 1024kb+IPTVBS 8Mb+VoIPBS 384kb</t>
  </si>
  <si>
    <t>1856/20702-P2-tg9-d9d2-i1i05-a</t>
  </si>
  <si>
    <r>
      <t xml:space="preserve">Novi produkcijski BS H1 telekom profili sa voice 384k: </t>
    </r>
    <r>
      <rPr>
        <b/>
        <i/>
        <sz val="8"/>
        <rFont val="Arial"/>
        <family val="2"/>
        <charset val="238"/>
      </rPr>
      <t>h1-v256m2-a, h1-v384m8-a, h1-v512m8-a, h1-i20-v384m8-a, h1-i1-t4-v384m8-a, h1-i4-t4-v384m8-a, h1-i10-t4-v384m8-a, h1-i1-t8STB2-v384m8-a, h1-i4-t8STB2-v384m8-a, h1-i10-t8STB2-v384m8-a, h1-i4-t10HD-v384m8-a, h1b-i10-v384m8-a, h1b-i20-v384m8-a, h1b-i10-t4-v384m8-a, h1b-i10-t8STB2-v384m8-a</t>
    </r>
  </si>
  <si>
    <t>DSLAM profili 02.11.2013.</t>
  </si>
  <si>
    <t>Regularni profil od 06.11.2013, voice VLAN 3999, voice bandwidth 256k, broj MAC adresa=2, stand alone voice</t>
  </si>
  <si>
    <t>Regularni profil od 06.11.2013, voice VLAN 3999, voice bandwidth 384k, broj MAC adresa=8, standalone voice</t>
  </si>
  <si>
    <t>Regularni profil od 06.11.2013, voice VLAN 3999, voice bandwidth 512k, broj MAC adresa=8, stand alone voice</t>
  </si>
  <si>
    <t>Regularni profil od 06.11.2013, H1 Internet vlan 3978, broj MAC adresa=2; voice VLAN 3999, voice bandwidth 384k, broj MAC adresa=8; iptv VLAN 3987, broj MAC adresa=2</t>
  </si>
  <si>
    <t>Regularni profil od 06.11.2013, H1 Internet vlan 3978, broj MAC adresa=2; voice VLAN 3999, voice bandwidth 384k, broj MAC adresa=8; iptv VLAN 3987, broj MAC adresa=4</t>
  </si>
  <si>
    <t>Regularni profil od 06.11.2013, 
Internet 10M/1M, vlan 3978, broj MAC adresa=2; povećan upstream na 1Mb; voice VLAN 3999, voice bandwidth 384k, broj MAC adresa=8</t>
  </si>
  <si>
    <t>Regularni profil od 06.11.2013, 
Internet 20M/1M, vlan 3978, broj MAC adresa=2; povećan upstream na 1Mb; voice VLAN 3999, voice bandwidth 384k, broj MAC adresa=8</t>
  </si>
  <si>
    <t>Regularni profil od 06.11.2013, 
H1 internet vlan 3978,  broj MAC adresa=2; povećan upstream na 1Mb,
iptv VLAN 3987, broj MAC adresa=2,
voice VLAN 3999, voice bandwidth 384k, broj MAC adresa=8</t>
  </si>
  <si>
    <t>Regularni profil od 06.11.2013,
voice VLAN 3999, voice bandwidth 256k, broj MAC adresa=2;</t>
  </si>
  <si>
    <t>Regularni profil od 06.11.2013,
voice VLAN 3999, voice bandwidth 384k, broj MAC adresa=8;</t>
  </si>
  <si>
    <t>Regularni profil od 06.11.2013,
voice VLAN 3999, voice bandwidth 512k, broj MAC adresa=8;</t>
  </si>
  <si>
    <t>BITSTREAM-1Mb / 256kb+IPTVBS 4Mb+VoIPBS 364kb</t>
  </si>
  <si>
    <t xml:space="preserve">Regularni profil od 06.11.2013,
H1 internet vlan 3978,  broj MAC adresa=2; iptv VLAN 3987, broj MAC adresa=2;
voice VLAN 3999, voice bandwidth 384k, broj MAC adresa=8,
</t>
  </si>
  <si>
    <t xml:space="preserve">Regularni profil od 06.11.2013,
H1 internet vlan 3978,  broj MAC adresa=2; iptv VLAN 3987, broj MAC adresa=4;
voice VLAN 3999, voice bandwidth 384k, broj MAC adresa=8,
</t>
  </si>
  <si>
    <t xml:space="preserve">Regularni profil od 06.11.2013,
H1 internet vlan 3978,  broj MAC adresa=2; povećan upstream na 1Mb
voice VLAN 3999, voice bandwidth 384k, broj MAC adresa=8, 
</t>
  </si>
  <si>
    <t xml:space="preserve">Regularni profil od 06.11.2013,
H1 internet vlan 3978,  broj MAC adresa=2; povećan upstream na 1Mb
voice VLAN 3999, voice bandwidth 384k, broj MAC adresa=8 </t>
  </si>
  <si>
    <t>Regularni profil od 06.11.2013,
H1 internet vlan 3978,  broj MAC adresa=2; povećan upstream na 1Mb
voice VLAN 3999,  voice bandwidth 384k, broj MAC adresa=8 , 
iptv VLAN 3987, broj MAC adresa=2</t>
  </si>
  <si>
    <t>h1-314/314-d1d1-i0i0-a</t>
  </si>
  <si>
    <t>h1-454/454-d1d1-i0i0-a</t>
  </si>
  <si>
    <t>h1-596/596-d1d1-i0i0-a</t>
  </si>
  <si>
    <t>h1-1296/24096-d4d2-i1i05-a</t>
  </si>
  <si>
    <t>h1-960/5632-d16d2-i2i05-a</t>
  </si>
  <si>
    <t>h1-1280/9322-d8d2-i2i05-a</t>
  </si>
  <si>
    <t>h1-1430/16702-d8d2-i1i05-a</t>
  </si>
  <si>
    <t>h1-960/9632-d8d2-i2i05-a</t>
  </si>
  <si>
    <t>h1-1280/13322-d8d2-i1i05-a</t>
  </si>
  <si>
    <t>h1-1430/20702-d8d2-i1i05-a</t>
  </si>
  <si>
    <t>h1-1280/15322-d8d2-i1i05-a</t>
  </si>
  <si>
    <t>h1b-1600/12670-d4d2-i1i05-a</t>
  </si>
  <si>
    <t>h1b-1600/24096-d4d2-i1i05-a</t>
  </si>
  <si>
    <t>h1b-1856/16702-d8d2-i1i05-a</t>
  </si>
  <si>
    <t>h1b-1856/20702-d8d2-i1i05-a</t>
  </si>
  <si>
    <t>Internet+IPTV+Voice;
operator H1 Telekom</t>
  </si>
  <si>
    <t xml:space="preserve">Internet+IPTV 8M+Voice+Nadzor modema;
operator VIPnet
</t>
  </si>
  <si>
    <t xml:space="preserve">Internet+IPTV 6M+Voice+Nadzor modema;
operator VIPnet
</t>
  </si>
  <si>
    <t>Internet+IPTV+Voice;
operator Optima</t>
  </si>
  <si>
    <t>Internet+IPTV 6Mb (HD)+Voice;
operator Optima</t>
  </si>
  <si>
    <t>Internet+IPTV 8Mb+Voice;
operator Optima</t>
  </si>
  <si>
    <t>Internet+IPTV 8M+Voice+Nadzor modema;
operator VIPnet</t>
  </si>
  <si>
    <t xml:space="preserve">Internet+IPTV+Voice+Nadzor modema;
operator VIPnet
</t>
  </si>
  <si>
    <t>Regularni profil od 06.11.2013,
H1 internet vlan 3978,  broj MAC adresa=2; 
voice VLAN 3999, voice bandwidth 384k, broj MAC adresa=8;</t>
  </si>
  <si>
    <r>
      <t xml:space="preserve">Novi produkcijski BS Amis telekom profil: </t>
    </r>
    <r>
      <rPr>
        <b/>
        <i/>
        <sz val="8"/>
        <rFont val="Arial"/>
        <family val="2"/>
        <charset val="238"/>
      </rPr>
      <t>ami-i10-v512m16-n256-a</t>
    </r>
    <r>
      <rPr>
        <i/>
        <sz val="8"/>
        <rFont val="Arial"/>
        <family val="2"/>
        <charset val="238"/>
      </rPr>
      <t xml:space="preserve"> (zamjena profila ami-i10-v512m8-n256-a, zbog povećanja broja mac adresa)</t>
    </r>
  </si>
  <si>
    <r>
      <t xml:space="preserve">Novi produkcijski BS Amis telekom profil: </t>
    </r>
    <r>
      <rPr>
        <b/>
        <i/>
        <sz val="8"/>
        <rFont val="Arial"/>
        <family val="2"/>
        <charset val="238"/>
      </rPr>
      <t xml:space="preserve">ami-i10-v512m16-n256-a </t>
    </r>
    <r>
      <rPr>
        <i/>
        <sz val="8"/>
        <rFont val="Arial"/>
        <family val="2"/>
        <charset val="238"/>
      </rPr>
      <t>(zamjena profila ami-i10-v512m8-n256-a, zbog povećanja broja mac adresa)</t>
    </r>
  </si>
  <si>
    <t>DSLAM profili 07.11.2013.</t>
  </si>
  <si>
    <t>ami-voip-reg-512/512-mac16-a</t>
  </si>
  <si>
    <t>visk-int-824/20971-a</t>
  </si>
  <si>
    <t>visk-tv-512/3520-a</t>
  </si>
  <si>
    <t>visk-voip-256/256-mac5-a</t>
  </si>
  <si>
    <t>vvip-voip-256/256-mac2-a</t>
  </si>
  <si>
    <t>VIPNET</t>
  </si>
  <si>
    <t>Internet+IPTV+Voice+Nadzor modema;
 operator Vipnet</t>
  </si>
  <si>
    <t>vvip-i10-t4-v256m2-n256-a</t>
  </si>
  <si>
    <t>vvip-acs-256/256-a</t>
  </si>
  <si>
    <t>DSLAM profili 26.11.2013.</t>
  </si>
  <si>
    <r>
      <t xml:space="preserve">Kreiran testni iskon profil: </t>
    </r>
    <r>
      <rPr>
        <b/>
        <i/>
        <sz val="8"/>
        <rFont val="Arial"/>
        <family val="2"/>
        <charset val="238"/>
      </rPr>
      <t>visk-i20-t4-v256m5-a</t>
    </r>
  </si>
  <si>
    <r>
      <t>Kreiran testni iskon profil:</t>
    </r>
    <r>
      <rPr>
        <i/>
        <sz val="8"/>
        <rFont val="Arial"/>
        <family val="2"/>
        <charset val="238"/>
      </rPr>
      <t xml:space="preserve"> </t>
    </r>
    <r>
      <rPr>
        <b/>
        <i/>
        <sz val="8"/>
        <rFont val="Arial"/>
        <family val="2"/>
        <charset val="238"/>
      </rPr>
      <t>visk-i20-t4-v256m5-a</t>
    </r>
  </si>
  <si>
    <t>volj-i512-v256m8-a</t>
  </si>
  <si>
    <t>volj-i512-v384m8-a</t>
  </si>
  <si>
    <t>volj-i512-v512m8-a</t>
  </si>
  <si>
    <t>volj-i1-v256m8-a</t>
  </si>
  <si>
    <t>BITSTREAM-512kb / 256kb+VoIPBS 256kb</t>
  </si>
  <si>
    <t>BITSTREAM-512kb / 256kb+VoIPBS 384kb</t>
  </si>
  <si>
    <t>BITSTREAM-512kb / 256kb+VoIPBS 512kb</t>
  </si>
  <si>
    <t>volj-i1-v384m8-a</t>
  </si>
  <si>
    <t>BITSTREAM-1Mb / 256kb+VoIPBS 384kb</t>
  </si>
  <si>
    <t>BITSTREAM-1Mb / 256kb+VoIPBS 512kb</t>
  </si>
  <si>
    <t xml:space="preserve">IPTV 12M+Nadzor modema;
operator VIPnet
</t>
  </si>
  <si>
    <t>IPTVBS 12Mb+C1 256kb</t>
  </si>
  <si>
    <t>vip-t12-n256-a</t>
  </si>
  <si>
    <t>538/13492-P2-tg9-d9d2-i1i05-a</t>
  </si>
  <si>
    <t>Internet+IPTV 12M+Nadzor modema;
operator Vipnet</t>
  </si>
  <si>
    <t>BITSTREAM-1Mb / 256kb+IPTVBS 12Mb+C1 256kb</t>
  </si>
  <si>
    <t>vip-i1-t12-n256-a</t>
  </si>
  <si>
    <t>832/13504-P2-tg9-d9d2-i1i05-a</t>
  </si>
  <si>
    <t>vip-tv-512/12032-a</t>
  </si>
  <si>
    <t>BITSTREAM-4Mb / 512kb+IPTVBS 12Mb+C1 256kb</t>
  </si>
  <si>
    <t>vip-i4-t12-n256-a</t>
  </si>
  <si>
    <t>1152/17194-P2-tg9-d9d2-i1i05-a</t>
  </si>
  <si>
    <t>BITSTREAM-10Mb / 640kb+IPTVBS 12Mb+C1 256kb</t>
  </si>
  <si>
    <t>vip-i10-t12-n256-a</t>
  </si>
  <si>
    <t>1302/24574-P2-tg9-d9d2-i1i05-a</t>
  </si>
  <si>
    <t xml:space="preserve">
Internet+Voice+IPTV 12M+Nadzor modema;
operator VIPnet</t>
  </si>
  <si>
    <t>BITSTREAM-1Mb / 256kb+IPTVBS 12Mb+VoIPBS 256kb+C1 256kb</t>
  </si>
  <si>
    <t>vip-i1-t12-v256m2-n256-a</t>
  </si>
  <si>
    <t>1088/13760-P2-tg9-d9d2-i1i05-a</t>
  </si>
  <si>
    <t>BITSTREAM-4Mb / 512kb+IPTVBS 12Mb+VoIPBS 256kb+C1 256kb</t>
  </si>
  <si>
    <t>vip-i4-t12-v256m2-n256-a</t>
  </si>
  <si>
    <t>1408/17450-P2-tg9-d9d2-i1i05-a</t>
  </si>
  <si>
    <t>BITSTREAM-10Mb / 640kb+IPTVBS 12Mb+VoIPBS 256kb+C1 256kb</t>
  </si>
  <si>
    <t>vip-i10-t12-v256m2-n256-a</t>
  </si>
  <si>
    <t>1558/24830-P2-tg9-d9d2-i1i05-a</t>
  </si>
  <si>
    <t>Regularni profil od 03.12.2013,   
iptv VLAN 3986 (broj MAC adresa=4)
acs VLAN 3983 (broj MAC adresa=2)</t>
  </si>
  <si>
    <t>IPTV 12M +Nadzor modema;
operator VIPnet</t>
  </si>
  <si>
    <t>iptv_CIR10816_PIR10880</t>
  </si>
  <si>
    <t xml:space="preserve">Regularni profil od 03.12.2013,  Vipnet IPTV  vlan je 3986, broj MAC adresa=4; ACS  vlan je 3983, broj MAC adresa=2;
</t>
  </si>
  <si>
    <t xml:space="preserve">vip-i1-t12-n256-a </t>
  </si>
  <si>
    <t xml:space="preserve">Regularni profil od 03.12.2013, Vipnet IPTV  vlan je 3986, broj MAC adresa=4; ACS  vlan je 3983, broj MAC adresa=2;
</t>
  </si>
  <si>
    <t xml:space="preserve">vip-i4-t12-n256-a </t>
  </si>
  <si>
    <t>Internet+IPTV 12M+Nadzor modema;
operator VIPNet</t>
  </si>
  <si>
    <t xml:space="preserve">vip-i10-t12-n256-a </t>
  </si>
  <si>
    <t>Internet+IPTV 12M+Voice+Nadzor modema;
operator VIPnet</t>
  </si>
  <si>
    <t xml:space="preserve">Regularni profil od 03.12.2013, Vipnet ACS  vlan je 3983, broj MAC adresa=2;  IPTV  vlan je 3986, broj MAC adresa=4, voice VLAN 4000, voice bandwidth 256k, broj MAC adresa=2
</t>
  </si>
  <si>
    <t>IPTV 12M+Nadzor modema;
operator VIPnet</t>
  </si>
  <si>
    <t>vip-538/13492-d8d2-i1i05-a</t>
  </si>
  <si>
    <t>vip-832/13504-d8d2-i1i05-a</t>
  </si>
  <si>
    <t>vip-1152/17194-d8d2-i1i05-a</t>
  </si>
  <si>
    <t>vip-1302/24574-d8d2-i1i05-a</t>
  </si>
  <si>
    <t>vip-1088/13760-d8d2-i1i05-a</t>
  </si>
  <si>
    <t>vip-1408/17450-d8d2-i1i05-a</t>
  </si>
  <si>
    <t>vip-1558/24830-d8d2-i1i05-a</t>
  </si>
  <si>
    <t>DSLAM profili 28.11.2013.</t>
  </si>
  <si>
    <r>
      <t xml:space="preserve">Novi produkcijski BS Vipnet  profil: </t>
    </r>
    <r>
      <rPr>
        <b/>
        <i/>
        <sz val="8"/>
        <rFont val="Arial"/>
        <family val="2"/>
        <charset val="238"/>
      </rPr>
      <t>vip-t12-n256-a, vip-i1-t12-n256-a, vip-i4-t12-n256-a, vip-i10-t12-n256-a, vip-i1-t12-v256m2-n256-a, vip-i4-t12-v256m2-n256-a, vip-i10-t12-v256m2-n256-a</t>
    </r>
  </si>
  <si>
    <t>volj-i2-v256m8-a</t>
  </si>
  <si>
    <t xml:space="preserve">704/992-P1-tg6-d0d0-i0i0-a </t>
  </si>
  <si>
    <t xml:space="preserve">576/2656-P1-tg6-d0d0-i0i0-a </t>
  </si>
  <si>
    <t xml:space="preserve">704/1600-P1-tg6-d0d0-i0i0-a </t>
  </si>
  <si>
    <t>Regularni profil od 03.12.2013, voice VLAN 3996, voice bandwidth 256k, broj MAC adresa=8;</t>
  </si>
  <si>
    <t>Regularni profil od 03.12.2013, voice VLAN 3996, voice bandwidth 384k, broj MAC adresa=8;</t>
  </si>
  <si>
    <t>Regularni profil od 03.12.2013, voice VLAN 3996, voice bandwidth 512k, broj MAC adresa=8;</t>
  </si>
  <si>
    <t>volj-i3-v256m8-a</t>
  </si>
  <si>
    <t>volj-i2-v384m8-a</t>
  </si>
  <si>
    <t>BITSTREAM-2Mb / 256kb+VoIPBS 384kb</t>
  </si>
  <si>
    <t xml:space="preserve">704/2784-P1-tg6-d0d0-i0i0-a </t>
  </si>
  <si>
    <t>BITSTREAM-3Mb / 256kb+VoIPBS 384kb</t>
  </si>
  <si>
    <t>volj-i3-v384m8-a</t>
  </si>
  <si>
    <t xml:space="preserve">704/4000-P1-tg6-d0d0-i0i0-a </t>
  </si>
  <si>
    <t>volj-i1-v512m8-a</t>
  </si>
  <si>
    <t>volj-i2-v512m8-a</t>
  </si>
  <si>
    <t>volj-i3-v512m8-a</t>
  </si>
  <si>
    <t>BITSTREAM-3Mb / 256kb+VoIPBS 512kb</t>
  </si>
  <si>
    <t>Regularni profil od 03.12.2013, 
voice VLAN 3996, voice bandwidth 256k, broj MAC adresa=8</t>
  </si>
  <si>
    <t>Regularni profil od 03.12.2013, 
voice VLAN 3996, voice bandwidth 384k, broj MAC adresa=8</t>
  </si>
  <si>
    <t>Regularni profil od 03.12.2013, 
voice VLAN 3996, voice bandwidth 512k, broj MAC adresa=8</t>
  </si>
  <si>
    <t>volj-832/1120-d1d1-i0i0-a</t>
  </si>
  <si>
    <t>volj-576/1472-d1d1-i0i0-a</t>
  </si>
  <si>
    <t>volj-576/2656-d1d1-i0i0-a</t>
  </si>
  <si>
    <t>volj-576/3872-d1d1-i0i0-a</t>
  </si>
  <si>
    <t>volj-704/1600-d1d1-i0i0-a</t>
  </si>
  <si>
    <t>volj-704/992-d1d1-i0i0-a</t>
  </si>
  <si>
    <t>volj-576/864-d1d1-i0i0-a</t>
  </si>
  <si>
    <t>volj-704/2784-d1d1-i0i0-a</t>
  </si>
  <si>
    <t>volj-704/4000-d1d1-i0i0-a</t>
  </si>
  <si>
    <t>volj-832/1728-d1d1-i0i0-a</t>
  </si>
  <si>
    <t>volj-832/2912-d1d1-i0i0-a</t>
  </si>
  <si>
    <t>volj-832/4128-d1d1-i0i0-a</t>
  </si>
  <si>
    <t>DSLAM profili 02.12.2013.</t>
  </si>
  <si>
    <r>
      <t xml:space="preserve">Novi produkcijski BS Terrakom (Voljatel)  profil: </t>
    </r>
    <r>
      <rPr>
        <b/>
        <i/>
        <sz val="8"/>
        <rFont val="Arial"/>
        <family val="2"/>
        <charset val="238"/>
      </rPr>
      <t xml:space="preserve">volj-i512-v256m8-a, volj-i1-v256m8-a, volj-i2-v256m8-a, volj-i3-v256m8-a, volj-i512-v384m8-a, volj-i1-v384m8-a, volj-i2-v384m8-a, volj-i3-v384m8-a, volj-i512-v512m8-a, volj-i1-v512m8-a, volj-i2-v512m8-a, volj-i3-v512m8-a
</t>
    </r>
  </si>
  <si>
    <t>DSLAM profili 02.10.2013.</t>
  </si>
  <si>
    <t>576/1472-P1-tg6-d0d0-i0i0-c</t>
  </si>
  <si>
    <t>832/1120-P1-tg6-d0d0-i0i0-b</t>
  </si>
  <si>
    <t>832/1728-P1-tg6-d0d0-i0i0-b</t>
  </si>
  <si>
    <t>832/2912-P1-tg6-d0d0-i0i0-b</t>
  </si>
  <si>
    <t>832/4128-P1-tg6-d0d0-i0i0-a</t>
  </si>
  <si>
    <t>576/864-P1-tg6-d0d0-i0i0-b</t>
  </si>
  <si>
    <r>
      <t xml:space="preserve">Novi produkcijski BS Terrakom (Voljatel) profili: </t>
    </r>
    <r>
      <rPr>
        <b/>
        <i/>
        <sz val="8"/>
        <rFont val="Arial"/>
        <family val="2"/>
        <charset val="238"/>
      </rPr>
      <t xml:space="preserve">volj-i512-v256m8-a, volj-i1-v256m8-a, volj-i2-v256m8-a, volj-i3-v256m8-a, volj-i512-v384m8-a, volj-i1-v384m8-a, volj-i2-v384m8-a, volj-i3-v384m8-a, volj-i512-v512m8-a, volj-i1-v512m8-a, volj-i2-v512m8-a, volj-i3-v512m8-a
</t>
    </r>
  </si>
  <si>
    <t>ami-i10-v512m16-n256-a</t>
  </si>
  <si>
    <t>vip-1152/5418-d1d1-i0i0-b</t>
  </si>
  <si>
    <t>vip-1302/12798-d4d2-i1i05-b</t>
  </si>
  <si>
    <t>vip-896/5162-d1d1-i0i0-b</t>
  </si>
  <si>
    <t>vip-1046/12542-d4d2-i1i05-b</t>
  </si>
  <si>
    <t>HT Stand-alone Femto 
10Mb, 20Mb, 30Mb, 50Mb</t>
  </si>
  <si>
    <t>FEMTO-10Mb / 4Mb (30 poziva)</t>
  </si>
  <si>
    <t>vFemto10SA</t>
  </si>
  <si>
    <t>v4128/10512-P2-tg6-d4d2-i1i05-a</t>
  </si>
  <si>
    <t>FEMTO-20Mb / 8Mb (60 poziva)</t>
  </si>
  <si>
    <t>vFemto20SA</t>
  </si>
  <si>
    <t>v8128/20512-P2-tg6-d4d2-i1i05-a</t>
  </si>
  <si>
    <t>FEMTO-30Mb / 8Mb (30 poziva)</t>
  </si>
  <si>
    <t>vFemto30SA</t>
  </si>
  <si>
    <t>v8128/30512-P2-tg6-d4d2-i1i05-a</t>
  </si>
  <si>
    <t>FEMTO-50Mb / 16Mb (60 poziva)</t>
  </si>
  <si>
    <t>vFemto50SA</t>
  </si>
  <si>
    <t>v16128/50512-P2-tg6-d4d2-i1i05-a</t>
  </si>
  <si>
    <t>vFemto10SA-service-a</t>
  </si>
  <si>
    <t>vFemto20SA-service-a</t>
  </si>
  <si>
    <t>vFemto30SA-service-a</t>
  </si>
  <si>
    <t>vFemto50SA-service-a</t>
  </si>
  <si>
    <t>DSLAM profili 19.12.2013.</t>
  </si>
  <si>
    <t>v8bFemto10SA</t>
  </si>
  <si>
    <t>vhtf-4128/10512-d4d2-i1i05-a</t>
  </si>
  <si>
    <t>femto_CIR9024_PIR9088</t>
  </si>
  <si>
    <t>femto_CIR3648_PIR3712</t>
  </si>
  <si>
    <t>v8bFemto20SA</t>
  </si>
  <si>
    <t>vhtf-8128/20512-d4d2-i1i05-a</t>
  </si>
  <si>
    <t>femto_CIR18048_PIR18112</t>
  </si>
  <si>
    <t>femto_CIR7232_PIR7296</t>
  </si>
  <si>
    <t>v8bFemto30SA</t>
  </si>
  <si>
    <t>vhtf-8128/30512-d4d2-i1i05-a</t>
  </si>
  <si>
    <t>femto_CIR27008_PIR27072</t>
  </si>
  <si>
    <t>v8bFemto50SA</t>
  </si>
  <si>
    <t>vhtf-16128/50512-d4d2-i1i05-a</t>
  </si>
  <si>
    <t>femto_CIR45056_PIR45120</t>
  </si>
  <si>
    <t>femto_CIR14400_PIR14464</t>
  </si>
  <si>
    <t>v17aFemto10SA</t>
  </si>
  <si>
    <t>v17aFemto20SA</t>
  </si>
  <si>
    <t>v17aFemto30SA</t>
  </si>
  <si>
    <t>v17aFemto50SA</t>
  </si>
  <si>
    <t>h1-i1-v256m2-a</t>
  </si>
  <si>
    <t>Regularni profil od 28.05.2013, H1 Internet 4M, vlan 3978, broj MAC adresa=2; voice VLAN 3999, voice bandwidth 256k, broj MAC adresa=2;</t>
  </si>
  <si>
    <t>Regularni profil od 28.05.2013, H1 Internet 10M, vlan 3978, broj MAC adresa=2; voice VLAN 3999, voice bandwidth 256k, broj MAC adresa=2;</t>
  </si>
  <si>
    <t>Regularni profil od 28.05.2013, H1 Internet 20M, vlan 3978, broj MAC adresa=2; voice VLAN 3999, voice bandwidth 256k, broj MAC adresa=2;</t>
  </si>
  <si>
    <t>h1-i1-v384m8-a</t>
  </si>
  <si>
    <t>Regularni profil od 28.10.2013, H1 Internet 4M, vlan 3978, broj MAC adresa=2; voice VLAN 3999, voice bandwidth 384k, broj MAC adresa=8;</t>
  </si>
  <si>
    <t>Regularni profil od 28.10.2013, H1 Internet 10M, vlan 3978, broj MAC adresa=2; voice VLAN 3999, voice bandwidth 384k, broj MAC adresa=8;</t>
  </si>
  <si>
    <t>Regularni profil od 06.11.2013, H1 Internet 20M, vlan 3978, broj MAC adresa=2; voice VLAN 3999, voice bandwidth 384k, broj MAC adresa=8;</t>
  </si>
  <si>
    <t>h1-i1-v512m8-a</t>
  </si>
  <si>
    <t>Regularni profil od 28.05.2013, H1 Internet 4M, vlan 3978, broj MAC adresa=2; voice VLAN 3999, voice bandwidth 512k, broj MAC adresa=8;</t>
  </si>
  <si>
    <t>Regularni profil od 28.05.2013, H1 Internet 10M, vlan 3978, broj MAC adresa=2; voice VLAN 3999, voice bandwidth 512k, broj MAC adresa=8;</t>
  </si>
  <si>
    <t>Regularni profil od 28.05.2013, H1 Internet 20M, vlan 3978, broj MAC adresa=2; voice VLAN 3999, voice bandwidth 512k, broj MAC adresa=8;</t>
  </si>
  <si>
    <t>Internet+IPTV 6M ;
operator H1 Telekom</t>
  </si>
  <si>
    <t>h1-i4-t6-a</t>
  </si>
  <si>
    <t>896/10938-P2-tg9-d9d2-i1i05-a</t>
  </si>
  <si>
    <t>h1-tv-512/6032-a</t>
  </si>
  <si>
    <t>h1-i10-t6-a</t>
  </si>
  <si>
    <t>1046/18318-P2-tg9-d9d2-i1i05-a</t>
  </si>
  <si>
    <t>BITSTREAM-10Mb / 640kb+IPTVBS 10Mb</t>
  </si>
  <si>
    <t>h1-i10-t10-a</t>
  </si>
  <si>
    <t>1046/22318-P2-tg9-d9d2-i1i05-a</t>
  </si>
  <si>
    <t>Regularni profil od ??.??.2013, H1 Internet 10M, vlan 3978, broj MAC adresa=2; iptv10M VLAN 3987 (broj MAC adresa=2)</t>
  </si>
  <si>
    <t>Internet+IPTV 10M ;
operator H1 Telekom</t>
  </si>
  <si>
    <t>Internet+IPTV 6M+Voice;
operator H1 Telekom</t>
  </si>
  <si>
    <t>h1-i4-t6-v256m2-a</t>
  </si>
  <si>
    <t>1152/11194-P2-tg9-d9d2-i1i05-a</t>
  </si>
  <si>
    <t>Regularni profil od ??.??.2013, H1 Internet 4M, vlan 3978, broj MAC adresa=2; voice VLAN 3999, voice bandwidth 256k (broj MAC adresa=2), iptv6M VLAN 3987 (broj MAC adresa=2)</t>
  </si>
  <si>
    <t>h1-i10-t6-v256m2-a</t>
  </si>
  <si>
    <t>1302/18574-P2-tg9-d9d2-i1i05-a</t>
  </si>
  <si>
    <t>Regularni profil od ??.??.2013, H1 Internet 10M, vlan 3978, broj MAC adresa=2; voice VLAN 3999, voice bandwidth 256k (broj MAC adresa=2), iptv6M VLAN 3987 (broj MAC adresa=2)</t>
  </si>
  <si>
    <t>BITSTREAM-4Mb / 512kb+IPTVBS 6Mb+VoIPBS 384kb</t>
  </si>
  <si>
    <t>h1-i4-t6-v384m8-a</t>
  </si>
  <si>
    <t>1280/11322-P2-tg9-d9d2-i1i05-a</t>
  </si>
  <si>
    <t>Regularni profil od ??.??.2013, H1 Internet 4M, vlan 3978, broj MAC adresa=2; voice VLAN 3999, voice bandwidth 384k (broj MAC adresa=8), iptv6M VLAN 3987 (broj MAC adresa=2)</t>
  </si>
  <si>
    <t>BITSTREAM-10Mb / 640kb+IPTVBS 6Mb+VoIPBS 384kb</t>
  </si>
  <si>
    <t>h1-i10-t6-v384m8-a</t>
  </si>
  <si>
    <t>1430/18702-P2-tg9-d9d2-i1i05-a</t>
  </si>
  <si>
    <t>Regularni profil od ??.??.2013, H1 Internet 10M, vlan 3978, broj MAC adresa=2; voice VLAN 3999, voice bandwidth 384k (broj MAC adresa=8), iptv6M VLAN 3987 (broj MAC adresa=2)</t>
  </si>
  <si>
    <t>BITSTREAM-10Mb / 640kb+IPTVBS 10Mb+VoIPBS 256kb</t>
  </si>
  <si>
    <t>h1-i10-t10-v256m2-a</t>
  </si>
  <si>
    <t>1302/22574-P2-tg9-d9d2-i1i05-a</t>
  </si>
  <si>
    <t xml:space="preserve">h1-int-790/12208-a                      </t>
  </si>
  <si>
    <t>BITSTREAM-10Mb / 640kb+IPTVBS 10Mb+VoIPBS 384kb</t>
  </si>
  <si>
    <t>h1-i10-t10-v384m8-a</t>
  </si>
  <si>
    <t>1430/22702-P2-tg9-d9d2-i1i05-a</t>
  </si>
  <si>
    <t>Internet+ IPTV 10M+Voice;
operator H1 Telekom</t>
  </si>
  <si>
    <t>Internet+IPTV 6M;
(Business)
operator H1 Telekom</t>
  </si>
  <si>
    <t>BITSTREAM-10Mb / 1024kb+IPTVBS 6Mb</t>
  </si>
  <si>
    <t>h1b-i10-t6-a</t>
  </si>
  <si>
    <t>1472/18318-P2-tg9-d9d2-i1i05-a</t>
  </si>
  <si>
    <t>BITSTREAM-10Mb / 1024kb+IPTVBS 10Mb</t>
  </si>
  <si>
    <t>h1b-i10-t10-a</t>
  </si>
  <si>
    <t>1472/22318-P2-tg9-d9d2-i1i05-a</t>
  </si>
  <si>
    <t>Internet+IPTV 6M+Voice;
(Business)
operator H1 Telekom</t>
  </si>
  <si>
    <t>BITSTREAM-10Mb / 1024kb+IPTVBS 6Mb+VoIPBS 256kb</t>
  </si>
  <si>
    <t>h1b-i10-t6-v256m2-a</t>
  </si>
  <si>
    <t>1728/18574-P2-tg9-d9d2-i1i05-a</t>
  </si>
  <si>
    <t>h1b-i10-t6-v384m8-a</t>
  </si>
  <si>
    <t>1856/18702-P2-tg9-d9d2-i1i05-a</t>
  </si>
  <si>
    <t>Internet+IPTV 10M+Voice;
(Business)
operator H1 Telekom</t>
  </si>
  <si>
    <t>BITSTREAM-10Mb / 1024kb+IPTVBS 10Mb+VoIPBS 256kb</t>
  </si>
  <si>
    <t>h1b-i10-t10-v256m2-a</t>
  </si>
  <si>
    <t>1728/22574-P2-tg9-d9d2-i1i05-a</t>
  </si>
  <si>
    <t>h1b-i10-t10-v384m8-a</t>
  </si>
  <si>
    <t>1856/22702-P2-tg9-d9d2-i1i05-a</t>
  </si>
  <si>
    <t>Internet+IPTV 6M;
operator H1 Telekom</t>
  </si>
  <si>
    <t>h1-896/10938-d8d2-i1i05-a</t>
  </si>
  <si>
    <t>h1-1046/18318-d8d2-i1i05-a</t>
  </si>
  <si>
    <t>Internet+IPTV 10M;
operator H1 Telekom</t>
  </si>
  <si>
    <t>h1-1046/22318-d8d2-i1i05-a</t>
  </si>
  <si>
    <t xml:space="preserve">h1b-i10-t10-a </t>
  </si>
  <si>
    <t xml:space="preserve">h1b-i10-t6-a </t>
  </si>
  <si>
    <t>Internet+IPTV 6M(Business)
operator H1 Telekom</t>
  </si>
  <si>
    <t>Internet+IPTV 10M;
(Business)
operator H1 Telekom</t>
  </si>
  <si>
    <t xml:space="preserve">iptv_down_HD_d  </t>
  </si>
  <si>
    <t>Internet+IPTV 10M(Business)
operator H1 Telekom</t>
  </si>
  <si>
    <t>h1-576/1472-d1d1-i0i0-a</t>
  </si>
  <si>
    <t>BITSTREAM-1Mb / 512kb+VoIPBS 384kb</t>
  </si>
  <si>
    <t>h1-704/1600-d1d1-i0i0-a</t>
  </si>
  <si>
    <t xml:space="preserve">P2-tg9-d8d2    </t>
  </si>
  <si>
    <t>Regularni profil od 06.11.2013, H1 Internet vlan 3978, broj MAC adresa=2; voice VLAN 3999, voice bandwidth 384k, broj MAC adresa=8;IPTV 10M, iptv VLAN 3987, broj MAC adresa=2</t>
  </si>
  <si>
    <t>Regularni profil od 28.05.2013, H1 Internet vlan 3978,broj MAC adresa=2; voice VLAN 3999, voice bandwidth 256k (broj MAC adresa=2),IPTV 10M,  iptv VLAN 3987 (broj MAC adresa=2)</t>
  </si>
  <si>
    <t>Regularni profil od 28.05.2013,
H1 internet  4M,vlan 3978,  broj MAC adresa=2; 
voice VLAN 3999, voice bandwidth 256k, broj MAC adresa=2, 
IPTV 10M, iptv VLAN 3987, broj MAC adresa=2</t>
  </si>
  <si>
    <t xml:space="preserve">Regularni profil od 06.11.2013,
H1 internet 4M, vlan 3978,  broj MAC adresa=2; iptv VLAN 3987, broj MAC adresa=2;
voice VLAN 3999, voice bandwidth 384k, broj MAC adresa=8,
</t>
  </si>
  <si>
    <t>BITSTREAM-10Mb / 1024kb+IPTVBS 6Mb+VoIPBS 384kb</t>
  </si>
  <si>
    <t>BITSTREAM-10Mb / 1024kb+IPTVBS 10Mb+VoIPBS 384kb</t>
  </si>
  <si>
    <t>h1b-i10-t8-v256m2-a</t>
  </si>
  <si>
    <t>h1b-i10-t8-v384m8-a</t>
  </si>
  <si>
    <t>Internet+IPTV 8M+Voice;
(Business)
operator H1 Telekom</t>
  </si>
  <si>
    <t>h1b-i10-t8-a</t>
  </si>
  <si>
    <t>Internet+IPTV 8M;
(Business)
operator H1 Telekom</t>
  </si>
  <si>
    <t>Internet+IPTV 8M
(Business)
operator H1 Telekom</t>
  </si>
  <si>
    <t>h1-i4-t8-v384m8-a</t>
  </si>
  <si>
    <t>h1-i10-t8-v384m8-a</t>
  </si>
  <si>
    <t>Internet+IPTV 8M+Voice;
operator H1 Telekom</t>
  </si>
  <si>
    <t>h1-i4-t8-v256m2-a</t>
  </si>
  <si>
    <t>h1-i10-t8-v256m2-a</t>
  </si>
  <si>
    <t>Internet+IPTV 8M ;
operator H1 Telekom</t>
  </si>
  <si>
    <t>h1-i4-t8-a</t>
  </si>
  <si>
    <t>h1-i10-t8-a</t>
  </si>
  <si>
    <t>h1-832/1728-d1d1-i0i0-a</t>
  </si>
  <si>
    <t>Internet+IPTV 8M;
operator H1 Telekom</t>
  </si>
  <si>
    <t>h1-1152/11194-d8d2-i1i05-a</t>
  </si>
  <si>
    <t>h1-1302/18574-d8d2-i1i05-a</t>
  </si>
  <si>
    <t>h1-1280/11322-d8d2-i1i05-a</t>
  </si>
  <si>
    <t>h1-1430/18702-d8d2-i1i05-a</t>
  </si>
  <si>
    <t>Internet+IPTV 10M+Voice;
operator H1 Telekom</t>
  </si>
  <si>
    <t>h1-1302/22574-d8d2-i1i05-a</t>
  </si>
  <si>
    <t>h1-1430/22702-d8d2-i1i05-a</t>
  </si>
  <si>
    <t>Internet+IPTV 8M(Business)
operator H1 Telekom</t>
  </si>
  <si>
    <t>Internet+IPTV 8M+Voice(Business)
operator H1 Telekom</t>
  </si>
  <si>
    <t>Internet+IPTV 6M+Voice(Business)
operator H1 Telekom</t>
  </si>
  <si>
    <t>h1b-1728/18574-d8d2-i1i05-a</t>
  </si>
  <si>
    <t>h1b-1856/18702-d8d2-i1i05-a</t>
  </si>
  <si>
    <t>h1b-1472/18318-d8d2-i1i05-a</t>
  </si>
  <si>
    <t>h1b-1472/22318-d8d2-i1i05-a</t>
  </si>
  <si>
    <t>Internet+IPTV 10M+Voice(Business)
operator H1 Telekom</t>
  </si>
  <si>
    <t>h1b-1728/22574-d8d2-i1i05-a</t>
  </si>
  <si>
    <t>h1b-1856/22702-d8d2-i1i05-a</t>
  </si>
  <si>
    <r>
      <t xml:space="preserve">Internet H1 Telekom;
 brzine 512k,1M,2M,3M,4M,10M,20M
</t>
    </r>
    <r>
      <rPr>
        <sz val="11"/>
        <rFont val="Arial"/>
        <family val="2"/>
        <charset val="238"/>
      </rPr>
      <t>(vidi komentar)</t>
    </r>
  </si>
  <si>
    <t>Internet;
brzine manje od 4M/512k
operatori Terrakom(Voljatel), Softnet</t>
  </si>
  <si>
    <t>Internet Iskon;
 brzine 1M,4M,10M,20M
(vidi komentar)</t>
  </si>
  <si>
    <r>
      <t xml:space="preserve">Internet Optima;
 brzine 512k,1M,2M,3M,4M,10M,20M
</t>
    </r>
    <r>
      <rPr>
        <sz val="11"/>
        <rFont val="Arial"/>
        <family val="2"/>
        <charset val="238"/>
      </rPr>
      <t>(vidi komentar)</t>
    </r>
  </si>
  <si>
    <t>Regularni profil od 10.09.2012, BS Internet profil za 1M paket</t>
  </si>
  <si>
    <r>
      <t xml:space="preserve">Novi produkcijski BS H1 telekom profili: </t>
    </r>
    <r>
      <rPr>
        <b/>
        <sz val="8"/>
        <rFont val="Arial"/>
        <family val="2"/>
        <charset val="238"/>
      </rPr>
      <t>h1-i1-v256m2-a, h1-i1-v384m8-a, h1-i1-v512m8-a, h1-i4-t6-a, h1-i10-t6-a, h1-i4-t8-a, h1-i10-t8-a, h1-i10-t10-a, h1-i4-t6-v256m2-a, h1-i10-t6-v256m2-a, h1-i4-t6-v384m8-a, 
h1-i10-t6-v384m8-a, h1-i4-t8-v256m2-a, h1-i10-t8-v256m2-a, h1-i4-t8-v384m8-a, h1-i10-t8-v384m8-a, h1-i10-t10-v256m2-a, h1-i10-t10-v384m8-a, h1b-i10-t6-a, h1b-i10-t8-a, h1b-i10-t10-a, h1b-i10-t6-v256m2-a, h1b-i10-t6-v384m8-a, h1b-i10-t8-v256m2-a, h1b-i10-t8-v384m8-a, h1b-i10-t10-v256m2-a, h1b-i10-t10-v384m8-a</t>
    </r>
  </si>
  <si>
    <t>DSLAM profili 03.01.2014.</t>
  </si>
  <si>
    <r>
      <t xml:space="preserve">Novi produkcijski BS H1 telekom profili: </t>
    </r>
    <r>
      <rPr>
        <b/>
        <sz val="8"/>
        <rFont val="Arial"/>
        <family val="2"/>
        <charset val="238"/>
      </rPr>
      <t>h1-i1-v256m2-a, h1-i1-v384m8-a, h1-i1-v512m8-a, h1-i4-t6-a, h1-i10-t6-a, h1-i4-t8-a, h1-i10-t8-a, h1-i10-t10-a, h1-i4-t6-v256m2-a, h1-i10-t6-v256m2-a, h1-i4-t6-v384m8-a, h1-i10-t6-v384m8-a, h1-i4-t8-v256m2-a, h1-i10-t8-v256m2-a, h1-i4-t8-v384m8-a, h1-i10-t8-v384m8-a, h1-i10-t10-v256m2-a, h1-i10-t10-v384m8-a, h1b-i10-t6-a, h1b-i10-t8-a, h1b-i10-t10-a, h1b-i10-t6-v256m2-a, h1b-i10-t6-v384m8-a, h1b-i10-t8-v256m2-a, h1b-i10-t8-v384m8-a, h1b-i10-t10-v256m2-a, h1b-i10-t10-v384m8-a</t>
    </r>
  </si>
  <si>
    <t>Regularni profil od 08.01.2014,
H1 Internet 1M, vlan 3978,  broj MAC adresa=2; 
voice VLAN 3999, voice bandwidth 256k, broj MAC adresa=2;</t>
  </si>
  <si>
    <t>Regularni profil od 08.01.2014, H1 Internet 1M, vlan 3978, broj MAC adresa=2; voice VLAN 3999, voice bandwidth 512k, broj MAC adresa=8;</t>
  </si>
  <si>
    <t>Regularni profil od 08.01.2014, H1 Internet 4M, vlan 3978, broj MAC adresa=2; iptv6M VLAN 3987 (broj MAC adresa=2)</t>
  </si>
  <si>
    <t>Regularni profil od 08.01.2014, H1 Internet 10M, vlan 3978, broj MAC adresa=2; iptv6M VLAN 3987 (broj MAC adresa=2)</t>
  </si>
  <si>
    <t>Regularni profil od 08.01.2014, H1 Internet 10M, vlan 3978, broj MAC adresa=2; voice VLAN 3999, voice bandwidth 256k (broj MAC adresa=2),  IPTV 10M, iptv VLAN 3987 (broj MAC adresa=2)</t>
  </si>
  <si>
    <t>Regularni profil od 08.01.2014, H1 Internet 10M, vlan 3978, broj MAC adresa=2; voice VLAN 3999, voice bandwidth 256k (broj MAC adresa=2), IPTV 10M, iptv VLAN 3987 (broj MAC adresa=2)</t>
  </si>
  <si>
    <t>Regularni profil od 08.01.2014, H1 Internet 10M/1M, vlan 3978, broj MAC adresa=2, povećan upstream na 1Mb;
iptv6M VLAN 3987 (broj MAC adresa=2)</t>
  </si>
  <si>
    <t>Regularni profil od 08.01.2014, H1 Internet 10M/1M, vlan 3978, broj MAC adresa=2, povećan upstream na 1Mb;
iptv10M VLAN 3987 (broj MAC adresa=2)</t>
  </si>
  <si>
    <t>Regularni profil od 08.01.2014, 
H1 internet 10M/1M, vlan 3978,  broj MAC adresa=2; povećan upstream na 1Mb,
iptv6M VLAN 3987, broj MAC adresa=2,
voice VLAN 3999, voice bandwidth 256k, broj MAC adresa=2</t>
  </si>
  <si>
    <t>Regularni profil od 08.01.2014, 
H1 internet 10M/1M, vlan 3978,  broj MAC adresa=2; povećan upstream na 1Mb,
iptv6M VLAN 3987, broj MAC adresa=2,
voice VLAN 3999, voice bandwidth 384k, broj MAC adresa=8</t>
  </si>
  <si>
    <t>Regularni profil od 08.01.2014, 
H1 internet 10M/1M, vlan 3978,  broj MAC adresa=2; povećan upstream na 1Mb,
iptv10M VLAN 3987, broj MAC adresa=2,
voice VLAN 3999, voice bandwidth 256k, broj MAC adresa=2</t>
  </si>
  <si>
    <t>Regularni profil od 08.01.2014, 
H1 internet 10M/1M, vlan 3978,  broj MAC adresa=2; povećan upstream na 1Mb,
iptv10M VLAN 3987, broj MAC adresa=2,
voice VLAN 3999, voice bandwidth 384k, broj MAC adresa=8</t>
  </si>
  <si>
    <t>Regularni profil od 08.01.2014,
H1 internet vlan 3978,  broj MAC adresa=2; povećan upstream na 1Mb
voice VLAN 3999, voice bandwidth 256k, broj MAC adresa=2,
iptv VLAN 3987, broj MAC adresa=4</t>
  </si>
  <si>
    <t>Regularni profil od 08.01.2014,
H1 internet vlan 3978,  broj MAC adresa=2; povećan upstream na 1Mb
voice VLAN 3999, voice bandwidth 384k, broj MAC adresa=8, 
iptv VLAN 3987, broj MAC adresa=4</t>
  </si>
  <si>
    <t>Regularni profil od 08.01.2014,
H1 internet vlan 3978,  broj MAC adresa=2; povećan upstream na 1Mb
iptv VLAN 3987, broj MAC adresa=4</t>
  </si>
  <si>
    <t>Regularni profil od 08.01.2014,
H1 internet 4M, vlan 3978,  broj MAC adresa=2, 
voice VLAN 3999, voice bandwidth 256k, broj MAC adresa=2, 
iptv VLAN 3987, broj MAC adresa=4</t>
  </si>
  <si>
    <t>Regularni profil od 08.01.2014,
H1 Internet 10M, vlan 3978,  broj MAC adresa=2; 
voice VLAN 3999, voice bandwidth 256k, broj MAC adresa=2, 
iptv VLAN 3987, broj MAC adresa=4</t>
  </si>
  <si>
    <t xml:space="preserve">Regularni profil od 08.01.2014,
H1 Internet 4M, vlan 3978,  broj MAC adresa=2; iptv VLAN 3987, broj MAC adresa=4;
voice VLAN 3999, voice bandwidth 384k, broj MAC adresa=8,
</t>
  </si>
  <si>
    <t xml:space="preserve">Regularni profil od 08.01.2014,
H1 Internet 10M, vlan 3978,  broj MAC adresa=2; iptv VLAN 3987, broj MAC adresa=4;
voice VLAN 3999, voice bandwidth 384k, broj MAC adresa=8,
</t>
  </si>
  <si>
    <t>Regularni profil od 08.01.2014,
H1 Internet 4M vlan 3978,  broj MAC adresa=2; 
iptv VLAN 3987, broj MAC adresa=4</t>
  </si>
  <si>
    <t>Regularni profil od 08.01.2014, 
H1 Internet 1M, vlan 3978, broj MAC adresa=2; 
voice VLAN 3999, voice bandwidth 384k, broj MAC adresa=8;</t>
  </si>
  <si>
    <t>Regularni profil od 08.01.2014, 
H1 Internet 1M, vlan 3978, broj MAC adresa=2; 
voice VLAN 3999, voice bandwidth 512k, broj MAC adresa=8;</t>
  </si>
  <si>
    <t>Regularni profil od 08.01.2014, H1 Internet 10M, vlan 3978, broj MAC adresa=2; 
voice VLAN 3999, voice bandwidth 256k (broj MAC adresa=2), IPTV 10M, iptv VLAN 3987 (broj MAC adresa=2)</t>
  </si>
  <si>
    <t>Regularni profil od 08.01.2014, H1 Internet 10M, vlan 3978, broj MAC adresa=2; 
voice VLAN 3999, voice bandwidth 256k (broj MAC adresa=2),  IPTV 10M, iptv VLAN 3987 (broj MAC adresa=2)</t>
  </si>
  <si>
    <t>Regularni profil od 08.01.2014, H1 Internet 10M, vlan 3978, broj MAC adresa=2; 
voice VLAN 3999, voice bandwidth 384k (broj MAC adresa=8), iptv6M VLAN 3987 (broj MAC adresa=2)</t>
  </si>
  <si>
    <t>Regularni profil od 08.01.2014, H1 Internet 4M, vlan 3978, broj MAC adresa=2; 
voice VLAN 3999, voice bandwidth 384k (broj MAC adresa=8), iptv6M VLAN 3987 (broj MAC adresa=2)</t>
  </si>
  <si>
    <t>Regularni profil od 08.01.2014, H1 Internet 10M, vlan 3978, broj MAC adresa=2; 
voice VLAN 3999, voice bandwidth 256k (broj MAC adresa=2), iptv6M VLAN 3987 (broj MAC adresa=2)</t>
  </si>
  <si>
    <t>Regularni profil od 08.01.2014, H1 Internet 4M, vlan 3978, broj MAC adresa=2; 
voice VLAN 3999, voice bandwidth 256k (broj MAC adresa=2), iptv6M VLAN 3987 (broj MAC adresa=2)</t>
  </si>
  <si>
    <t>Regularni profil od 08.01.2014, H1 Internet 10M, vlan 3978, broj MAC adresa=2; 
iptv10M VLAN 3987 (broj MAC adresa=2)</t>
  </si>
  <si>
    <t>Regularni profil od 08.01.2014, H1 Internet 10M, vlan 3978, broj MAC adresa=2; 
iptv6M VLAN 3987 (broj MAC adresa=2)</t>
  </si>
  <si>
    <t>Regularni profil od 08.01.2014, H1 Internet 1M, vlan 3978, broj MAC adresa=2; voice VLAN 3999, voice bandwidth 256k, broj MAC adresa=2;</t>
  </si>
  <si>
    <t>Regularni profil od 08.01.2014, H1 Internet 1M, vlan 3978, broj MAC adresa=2; voice VLAN 3999, voice bandwidth 384k, broj MAC adresa=8;</t>
  </si>
  <si>
    <t>Regularni profil od 08.01.2014, H1 Internet 4M, vlan 3978,broj MAC adresa=2; iptv VLAN 3987 (broj MAC adresa=4)</t>
  </si>
  <si>
    <t>Regularni profil od 08.01.2014, H1 Internet 4M, vlan 3978,broj MAC adresa=2; voice VLAN 3999, voice bandwidth 256k (broj MAC adresa=2), iptv VLAN 3987 (broj MAC adresa=4)</t>
  </si>
  <si>
    <t>Regularni profil od 08.01.2014, H1 Internet 10M, vlan 3978,broj MAC adresa=2; voice VLAN 3999, voice bandwidth 256k (broj MAC adresa=2), iptv VLAN 3987 (broj MAC adresa=4)</t>
  </si>
  <si>
    <t>Regularni profil od 08.01.2014, H1 Internet 4M, vlan 3978, broj MAC adresa=2; voice VLAN 3999, voice bandwidth 384k, broj MAC adresa=8; iptv VLAN 3987, broj MAC adresa=4</t>
  </si>
  <si>
    <t>Regularni profil od 08.01.2014, H1 Internet 10M, vlan 3978, broj MAC adresa=2; voice VLAN 3999, voice bandwidth 384k, broj MAC adresa=8; iptv VLAN 3987, broj MAC adresa=4</t>
  </si>
  <si>
    <t>Regularni profil od 08.01.2014, 
H1 Internet 10M, vlan 3978,  broj MAC adresa=2; povećan upstream na 1Mb,
iptv VLAN 3987, broj MAC adresa=4,
voice VLAN 3999, voice bandwidth 256k, broj MAC adresa=2</t>
  </si>
  <si>
    <t>Regularni profil od 08.01.2014, 
H1 Internet 10M vlan 3978,  broj MAC adresa=2; povećan upstream na 1Mb,
iptv VLAN 3987, broj MAC adresa=4,
voice VLAN 3999, voice bandwidth 384k, broj MAC adresa=8</t>
  </si>
  <si>
    <r>
      <t>Regularni profil od 08.01.2014, H1 Internet 4M,</t>
    </r>
    <r>
      <rPr>
        <b/>
        <sz val="8"/>
        <color rgb="FF0066CC"/>
        <rFont val="Arial"/>
        <family val="2"/>
        <charset val="238"/>
      </rPr>
      <t xml:space="preserve"> </t>
    </r>
    <r>
      <rPr>
        <sz val="8"/>
        <color rgb="FF0066CC"/>
        <rFont val="Arial"/>
        <family val="2"/>
        <charset val="238"/>
      </rPr>
      <t>vlan 3978, broj MAC adresa=2; iptv6M VLAN 3987 (broj MAC adresa=2)</t>
    </r>
  </si>
  <si>
    <t>Regularni profil od 02.10.2013, IPTV VLAN 3986 , broj MAC adresa=4, ACS VLAN 3983,ACS bandwith 256k, broj MAC adresa=2;</t>
  </si>
  <si>
    <t>Regularni profil od 02.10.2013, voice VLAN 4000, voice bandwidth 256k, broj MAC adresa=2; iptv8M VLAN 3986 , broj MAC adresa=4;  ACS VLAN 3983,ACS bandwith 256k, broj MAC adresa=2;</t>
  </si>
  <si>
    <t>Regularni profil od 02.10.2013, internet 10M, broj MAC adresa=2, iptv8M VLAN 3986, broj MAC adresa= 4, voice VLAN 4000, voice bandwidth 256k, broj MAC adresa=2, Domenski pristup - sve regije</t>
  </si>
  <si>
    <t>Regularni profil od 03.12.2013,  internet 1M (broj MAC adresa=2) 
iptv12M VLAN 3986 (broj MAC adresa=4)
voice VLAN 4000, voice bandwidth 256k (broj MAC adresa=2)
acs VLAN 3983 (broj MAC adresa=2)</t>
  </si>
  <si>
    <t>Regularni profil od 03.12.2013,  internet 4M (broj MAC adresa=2) 
iptv12M VLAN 3986 (broj MAC adresa=4)
voice VLAN 4000, voice bandwidth 256k (broj MAC adresa=2)
acs VLAN 3983 (broj MAC adresa=2)</t>
  </si>
  <si>
    <t>Regularni profil od 03.12.2013,   internet 10M (broj MAC adresa=2)
iptv12M VLAN 3986 (broj MAC adresa=4)
voice VLAN 4000, voice bandwidth 256k (broj MAC adresa=2)
acs VLAN 3983 (broj MAC adresa=2)</t>
  </si>
  <si>
    <t>Regularni profil od 03.12.2013,   
iptv12M VLAN 3986 (broj MAC adresa=4)
acs VLAN 3983 (broj MAC adresa=2)</t>
  </si>
  <si>
    <t xml:space="preserve">Service-320/608-k
</t>
  </si>
  <si>
    <t xml:space="preserve">Service-320/1216-k
</t>
  </si>
  <si>
    <t xml:space="preserve">Service-320/2400-k
</t>
  </si>
  <si>
    <t xml:space="preserve">Service-320/3616-k
</t>
  </si>
  <si>
    <t xml:space="preserve">ht-int-635/4906-a
</t>
  </si>
  <si>
    <t xml:space="preserve">ht-int-790/12208-a
</t>
  </si>
  <si>
    <t xml:space="preserve">Service-912/23712-j
</t>
  </si>
  <si>
    <t>Internet+IPTV 10M+Nadzor modema;
operator Vipnet</t>
  </si>
  <si>
    <t>BITSTREAM-1Mb / 256kb+IPTVBS 10Mb+C1 256kb</t>
  </si>
  <si>
    <t>vip-i1-t10-n256-a</t>
  </si>
  <si>
    <t>832/11504-P2-tg9-d9d2-i1i05-a</t>
  </si>
  <si>
    <t>vip-tv-512/10032-a</t>
  </si>
  <si>
    <t xml:space="preserve">btvip4M-i
</t>
  </si>
  <si>
    <t xml:space="preserve">filter 1
</t>
  </si>
  <si>
    <t xml:space="preserve">btvip6M-i
</t>
  </si>
  <si>
    <t xml:space="preserve">vip-tv-512/8008-b
</t>
  </si>
  <si>
    <t xml:space="preserve">vip-tv-512/12032-a
</t>
  </si>
  <si>
    <t xml:space="preserve">IPTV 10M+Nadzor modema;
operator VIPnet
</t>
  </si>
  <si>
    <t>IPTVBS 10Mb+C1 256kb</t>
  </si>
  <si>
    <t>vip-t10-n256-a</t>
  </si>
  <si>
    <t>538/11292-P2-tg9-d9d2-i1i05-a</t>
  </si>
  <si>
    <t xml:space="preserve">vip-tv-512/10032-a
</t>
  </si>
  <si>
    <t>vip-i4-t10-n256-a</t>
  </si>
  <si>
    <t>vip-i10-t10-n256-a</t>
  </si>
  <si>
    <t>vip-i1-t10-v256m2-n256-a</t>
  </si>
  <si>
    <t>Internet+Voice+IPTV 10M+Nadzor modema;
operator VIPnet</t>
  </si>
  <si>
    <t>BITSTREAM-1Mb / 256kb+IPTVBS 10Mb+VoIPBS 256kb+C1 256kb</t>
  </si>
  <si>
    <t>vip-i4-t10-v256m2-n256-a</t>
  </si>
  <si>
    <t xml:space="preserve">ht-int-635/4906-a </t>
  </si>
  <si>
    <t>vip-i10-t10-v256m2-n256-a</t>
  </si>
  <si>
    <t>1088/11760-P2-tg9-d9d2-i1i05-a</t>
  </si>
  <si>
    <t xml:space="preserve">ht-int-790/12208-a                    </t>
  </si>
  <si>
    <t>IPTV 10M +Nadzor modema;
operator VIPnet</t>
  </si>
  <si>
    <r>
      <t>iptv_down_HD_d</t>
    </r>
    <r>
      <rPr>
        <sz val="10"/>
        <rFont val="Arial"/>
        <family val="2"/>
        <charset val="238"/>
      </rPr>
      <t xml:space="preserve"> </t>
    </r>
  </si>
  <si>
    <t>vip-538/11292-d8d2-i1i05-a</t>
  </si>
  <si>
    <t>IPTV 10M+Nadzor modema;
operator VIPnet</t>
  </si>
  <si>
    <t>vip-832/11504-d8d2-i1i05-a</t>
  </si>
  <si>
    <t>Internet+IPTV 10M+Nadzor modema;
operator VIPNet</t>
  </si>
  <si>
    <t>BITSTREAM-4Mb / 512kb+IPTVBS 10Mb+C1 256kb</t>
  </si>
  <si>
    <t>vip-1152/15194-d8d2-i1i05-a</t>
  </si>
  <si>
    <t>BITSTREAM-10Mb / 640kb+IPTVBS 10Mb+C1 256kb</t>
  </si>
  <si>
    <t>vip-1302/22574-d8d2-i1i05-a</t>
  </si>
  <si>
    <t xml:space="preserve">vip-i1-t10-n256-a </t>
  </si>
  <si>
    <t xml:space="preserve">vip-i4-t10-n256-a </t>
  </si>
  <si>
    <t xml:space="preserve">vip-i10-t10-n256-a </t>
  </si>
  <si>
    <t>Internet+IPTV 10M+Voice+Nadzor modema;
operator VIPnet</t>
  </si>
  <si>
    <t>BITSTREAM-4Mb / 512kb+IPTVBS 10Mb+VoIPBS 256kb+C1 256kb</t>
  </si>
  <si>
    <t>BITSTREAM-10Mb / 640kb+IPTVBS 10Mb+VoIPBS 256kb+C1 256kb</t>
  </si>
  <si>
    <t>vip-1088/11760-d8d2-i1i05-a</t>
  </si>
  <si>
    <t>vip-1408/15450-d8d2-i1i05-a</t>
  </si>
  <si>
    <t>vip-1558/22830-d8d2-i1i05-a</t>
  </si>
  <si>
    <t>DSLAM profili 17.01.2014.</t>
  </si>
  <si>
    <r>
      <t xml:space="preserve">Novi produkcijski BS Vipnet  profil: </t>
    </r>
    <r>
      <rPr>
        <b/>
        <i/>
        <sz val="8"/>
        <rFont val="Arial"/>
        <family val="2"/>
        <charset val="238"/>
      </rPr>
      <t>vip-t10-n256-a, vip-i1-t10-n256-a, vip-i4-t10-n256-a, vip-i10-t10-n256-a, vip-i1-t10-v256m2-n256-a, vip-i4-t10-v256m2-n256-a, vip-i10-t10-v256m2-n256-a</t>
    </r>
  </si>
  <si>
    <t>1152/15194-P2-tg9-d9d2-i1i05-a</t>
  </si>
  <si>
    <t>1558/22830-P2-tg9-d9d2-i1i05-b</t>
  </si>
  <si>
    <t xml:space="preserve">Regularni profil od 22.01.2014,  Vipnet IPTV  vlan je 3986, broj MAC adresa=4; ACS  vlan je 3983, broj MAC adresa=2;
</t>
  </si>
  <si>
    <t xml:space="preserve">Regularni profil od 22.01.2014, Vipnet IPTV  vlan je 3986, broj MAC adresa=4; ACS  vlan je 3983, broj MAC adresa=2;
</t>
  </si>
  <si>
    <t xml:space="preserve">Regularni profil od 22.01.2014, Vipnet ACS  vlan je 3983, broj MAC adresa=2;  IPTV  vlan je 3986, broj MAC adresa=4, voice VLAN 4000, voice bandwidth 256k, broj MAC adresa=2
</t>
  </si>
  <si>
    <t>Regularni profil od 22.01.2014,   
iptv VLAN 3986 (broj MAC adresa=4)
acs VLAN 3983 (broj MAC adresa=2)</t>
  </si>
  <si>
    <t>Regularni profil od 22.01.2014, voice VLAN 4000, voice bandwidth 256k, broj MAC adresa=2; iptv10M VLAN 3986 , broj MAC adresa=4;  ACS VLAN 3983, ACS bandwith 256k, broj MAC adresa=2;</t>
  </si>
  <si>
    <t>1302/22574-P2-tg9-d9d2-i1i05-b</t>
  </si>
  <si>
    <t>ami-i20-v512m8-n256-b</t>
  </si>
  <si>
    <t>ami-i4-v512m8-n256-b</t>
  </si>
  <si>
    <t>ami-i2-v512m8-n256-a</t>
  </si>
  <si>
    <t>ami-i20-v256m8-n256-b</t>
  </si>
  <si>
    <t>ami-i10-v256m8-n256-b</t>
  </si>
  <si>
    <t>ami-i4-v256m8-n256-b</t>
  </si>
  <si>
    <t>ami-i2-v256m8-n256-a</t>
  </si>
  <si>
    <t>ami-i1-v256m8-n256-b</t>
  </si>
  <si>
    <t>ami-i512-v256m8-n256-b</t>
  </si>
  <si>
    <t>ami-v512m8-n256-b</t>
  </si>
  <si>
    <t>ami-v256m8-n256-b</t>
  </si>
  <si>
    <t>ami-i4-n256-b</t>
  </si>
  <si>
    <r>
      <t xml:space="preserve">Internet+Voice+Nadzor modema;
operator Amis Telekom
</t>
    </r>
    <r>
      <rPr>
        <b/>
        <sz val="11"/>
        <color rgb="FFFF0000"/>
        <rFont val="Arial"/>
        <family val="2"/>
        <charset val="238"/>
      </rPr>
      <t>Regije 2,3,4 (regionalni pristup)</t>
    </r>
  </si>
  <si>
    <r>
      <t xml:space="preserve">Voice+Nadzor modema;
operator Amis Telekom
</t>
    </r>
    <r>
      <rPr>
        <b/>
        <sz val="11"/>
        <color rgb="FFFF0000"/>
        <rFont val="Arial"/>
        <family val="2"/>
        <charset val="238"/>
      </rPr>
      <t>Regije 2,3,4 (regionalni pristup)</t>
    </r>
  </si>
  <si>
    <r>
      <t xml:space="preserve">Internet+Nadzor modema;
operator Amis Telekom
</t>
    </r>
    <r>
      <rPr>
        <b/>
        <sz val="11"/>
        <color rgb="FFFF0000"/>
        <rFont val="Arial"/>
        <family val="2"/>
        <charset val="238"/>
      </rPr>
      <t>Regije 2,3,4 (regionalni pristup)</t>
    </r>
  </si>
  <si>
    <r>
      <t xml:space="preserve">Regularni profil od 05.07.2013, internet4M VLAN 300,  ACS VLAN 3992, broj MAC adresa=2
Od </t>
    </r>
    <r>
      <rPr>
        <sz val="8"/>
        <color rgb="FFFF0000"/>
        <rFont val="Arial"/>
        <family val="2"/>
        <charset val="238"/>
      </rPr>
      <t>01.02.2014,</t>
    </r>
    <r>
      <rPr>
        <sz val="8"/>
        <color rgb="FF0066CC"/>
        <rFont val="Arial"/>
        <family val="2"/>
        <charset val="238"/>
      </rPr>
      <t xml:space="preserve"> profil se koristi samo za Regije 2, 3 i 4 (Regionalni pristup) </t>
    </r>
  </si>
  <si>
    <r>
      <t xml:space="preserve">Regularni profil od 10.04.2013, voice VLAN 3997, voice bandwidth 256k, broj MAC adresa=8; ACS VLAN 3992, broj MAC adresa=2
Od </t>
    </r>
    <r>
      <rPr>
        <sz val="9"/>
        <color rgb="FFFF0000"/>
        <rFont val="Arial"/>
        <family val="2"/>
        <charset val="238"/>
      </rPr>
      <t>01.02.2014,</t>
    </r>
    <r>
      <rPr>
        <sz val="9"/>
        <color rgb="FF0066CC"/>
        <rFont val="Arial"/>
        <family val="2"/>
        <charset val="238"/>
      </rPr>
      <t xml:space="preserve"> profil se koristi samo za Regije 2, 3 i 4 (Regionalni pristup)</t>
    </r>
    <r>
      <rPr>
        <b/>
        <sz val="9"/>
        <color rgb="FF0066CC"/>
        <rFont val="Arial"/>
        <family val="2"/>
        <charset val="238"/>
      </rPr>
      <t xml:space="preserve"> </t>
    </r>
  </si>
  <si>
    <r>
      <t xml:space="preserve">Regularni profil od 10.04.2013, voice VLAN 3997, voice bandwidth 256k, broj MAC adresa=8; ACS VLAN 3992, broj MAC adresa=2
Od </t>
    </r>
    <r>
      <rPr>
        <sz val="9"/>
        <color rgb="FFFF0000"/>
        <rFont val="Arial"/>
        <family val="2"/>
        <charset val="238"/>
      </rPr>
      <t>01.02.2014,</t>
    </r>
    <r>
      <rPr>
        <sz val="9"/>
        <color rgb="FF0066CC"/>
        <rFont val="Arial"/>
        <family val="2"/>
        <charset val="238"/>
      </rPr>
      <t xml:space="preserve"> profil se koristi samo za Regije 2, 3 i 4 (Regionalni pristup)</t>
    </r>
  </si>
  <si>
    <r>
      <t xml:space="preserve">Regularni profil od 08.02.2013, voice VLAN 3997, voice bandwidth 256k, broj MAC adresa=8; ACS VLAN 3992, broj MAC adresa=2
Od </t>
    </r>
    <r>
      <rPr>
        <sz val="8"/>
        <color rgb="FFFF0000"/>
        <rFont val="Arial"/>
        <family val="2"/>
        <charset val="238"/>
      </rPr>
      <t>01.02.2014,</t>
    </r>
    <r>
      <rPr>
        <sz val="8"/>
        <color rgb="FF0066CC"/>
        <rFont val="Arial"/>
        <family val="2"/>
        <charset val="238"/>
      </rPr>
      <t xml:space="preserve"> profil se koristi samo za Regije 2, 3 i 4 (Regionalni pristup)</t>
    </r>
  </si>
  <si>
    <r>
      <t xml:space="preserve">Profil ostaje isti i nakon 10.09.2012, voice VLAN 3997, voice bandwidth 256k, broj MAC adresa=8; ACS VLAN 3992, broj MAC adresa=2
Od </t>
    </r>
    <r>
      <rPr>
        <sz val="8"/>
        <color rgb="FFFF0000"/>
        <rFont val="Arial"/>
        <family val="2"/>
        <charset val="238"/>
      </rPr>
      <t>01.02.2014,</t>
    </r>
    <r>
      <rPr>
        <sz val="8"/>
        <color rgb="FF0066CC"/>
        <rFont val="Arial"/>
        <family val="2"/>
        <charset val="238"/>
      </rPr>
      <t xml:space="preserve"> profil se koristi samo za Regije 2, 3 i 4 (Regionalni pristup)</t>
    </r>
  </si>
  <si>
    <r>
      <t xml:space="preserve">Regularni profil od 10.09.2012, voice VLAN 3997, voice bandwidth 256k, broj MAC adresa=8; ACS VLAN 3992, broj MAC adresa=2
Od </t>
    </r>
    <r>
      <rPr>
        <sz val="8"/>
        <color rgb="FFFF0000"/>
        <rFont val="Arial"/>
        <family val="2"/>
        <charset val="238"/>
      </rPr>
      <t>01.02.2014,</t>
    </r>
    <r>
      <rPr>
        <sz val="8"/>
        <color rgb="FF0066CC"/>
        <rFont val="Arial"/>
        <family val="2"/>
        <charset val="238"/>
      </rPr>
      <t xml:space="preserve"> profil se koristi samo za Regije 2, 3 i 4 (Regionalni pristup)</t>
    </r>
  </si>
  <si>
    <r>
      <t xml:space="preserve">Profil ostaje isti i nakon 10.09.2012, voice VLAN 3997, voice bandwidth 512k, broj MAC adresa=8; ACS VLAN 3992, broj MAC adresa=2
Od </t>
    </r>
    <r>
      <rPr>
        <sz val="8"/>
        <color rgb="FFFF0000"/>
        <rFont val="Arial"/>
        <family val="2"/>
        <charset val="238"/>
      </rPr>
      <t>01.02.2014,</t>
    </r>
    <r>
      <rPr>
        <sz val="8"/>
        <color rgb="FF0066CC"/>
        <rFont val="Arial"/>
        <family val="2"/>
        <charset val="238"/>
      </rPr>
      <t xml:space="preserve"> profil se koristi samo za Regije 2, 3 i 4 (Regionalni pristup)</t>
    </r>
  </si>
  <si>
    <r>
      <t xml:space="preserve">Regularni profil od 10.09.2012, voice VLAN 3997, voice bandwidth 512k, broj MAC adresa=8; ACS VLAN 3992, broj MAC adresa=2
Od </t>
    </r>
    <r>
      <rPr>
        <sz val="8"/>
        <color rgb="FFFF0000"/>
        <rFont val="Arial"/>
        <family val="2"/>
        <charset val="238"/>
      </rPr>
      <t>01.02.2014,</t>
    </r>
    <r>
      <rPr>
        <sz val="8"/>
        <color rgb="FF0066CC"/>
        <rFont val="Arial"/>
        <family val="2"/>
        <charset val="238"/>
      </rPr>
      <t xml:space="preserve"> profil se koristi samo za Regije 2, 3 i 4 (Regionalni pristup)</t>
    </r>
  </si>
  <si>
    <r>
      <t xml:space="preserve">Regularni profil od 18.11.2013, voice VLAN 3997, voice bandwidth 512k, broj MAC adresa=16; ACS VLAN 3992, broj MAC adresa=2;
Od </t>
    </r>
    <r>
      <rPr>
        <sz val="8"/>
        <color rgb="FFFF0000"/>
        <rFont val="Arial"/>
        <family val="2"/>
        <charset val="238"/>
      </rPr>
      <t>01.02.2014,</t>
    </r>
    <r>
      <rPr>
        <sz val="8"/>
        <color rgb="FF0066CC"/>
        <rFont val="Arial"/>
        <family val="2"/>
        <charset val="238"/>
      </rPr>
      <t xml:space="preserve"> profil će se koristi samo za Regije 2, 3 i 4 (Regionalni pristup)</t>
    </r>
  </si>
  <si>
    <t>Regularni profil od 01.02.2014, profil se koristi samo za Regiju 1 (Domenski pristup) Internet 4M, vlan3977 - broj MAC adresa=2,  ACS vlan3992 - broj MAC adresa=2</t>
  </si>
  <si>
    <t>Regularni profil od 01.02.2014, profil se koristi samo za Regiju 1 (Domenski pristup) voice vlan3982 - voice bandwidth 256k, broj MAC adresa=8; ACS vlan3992 -  broj MAC adresa=2</t>
  </si>
  <si>
    <t>Regularni profil od 01.02.2014, profil se koristi samo za Regiju 1 (Domenski pristup) , voice vlan3982 - voice bandwidth 512k, broj MAC adresa=8; ACS vlan3992 - broj MAC adresa=2</t>
  </si>
  <si>
    <t>Regularni profil od 01.02.2014, profil se koristi samo za Regiju 1 (Domenski pristup) Internet 512k, vlan3977 - broj MAC adresa=2, voice vlan3982 - voice bandwidth 256k, broj MAC adresa=8; ACS vlan3992 - broj MAC adresa=2</t>
  </si>
  <si>
    <t>Regularni profil od 01.02.2014, profil se koristi samo za Regiju 1 (Domenski pristup) Internet 1M, vlan3977 - broj MAC adresa=2, voice vlan3982, voice bandwidth 256k, broj MAC adresa=8; ACS vlan3992 - broj MAC adresa=2</t>
  </si>
  <si>
    <t>Regularni profil od 01.02.2014, profil se koristi samo za Regiju 1 (Domenski pristup) Internet 2M, vlan3977 - broj MAC adresa=2, voice vlan3982 - voice bandwidth 256k, broj MAC adresa=8; ACS vlan3992 - broj MAC adresa=2</t>
  </si>
  <si>
    <t>Regularni profil od 01.02.2014, profil se koristi samo za Regiju 1 (Domenski pristup) Internet 4M, vlan3977 - broj MAC adresa=2,  voice vlan3982 - voice bandwidth 256k, broj MAC adresa=8; ACS vlan3992 - broj MAC adresa=2</t>
  </si>
  <si>
    <t>Regularni profil od 01.02.2014, profil se koristi samo za Regiju 1 (Domenski pristup) Internet 10M, vlan3977 - broj MAC adresa=2,  voice vlan3982 - voice bandwidth 256k, broj MAC adresa=8; ACS vlan3992 - broj MAC adresa=2</t>
  </si>
  <si>
    <t>Regularni profil od 01.02.2014, profil se koristi samo za Regiju 1 (Domenski pristup) Internet 20M, vlan3977 - broj MAC adresa=2,  voice vlan3982, voice bandwidth 256k, broj MAC adresa=8; ACS vlan3992 - broj MAC adresa=2</t>
  </si>
  <si>
    <t>Regularni profil od 01.02.2014, profil se koristi samo za Regiju 1 (Domenski pristup) Internet 2M, vlan3977 - broj MAC adresa=2,  voice VLAN 3982 - voice bandwidth 512k, broj MAC adresa=8; ACS vlan3992 - broj MAC adresa=2</t>
  </si>
  <si>
    <t>Regularni profil od 01.02.2014, profil se koristi samo za Regiju 1 (Domenski pristup) Internet 4M, vlan3977 - broj MAC adresa=2, voice vlan3982 - voice bandwidth 512k, broj MAC adresa=8; ACS vlan3992 - broj MAC adresa=2</t>
  </si>
  <si>
    <t>Regularni profil od 01.02.2014, profil se koristi samo za Regiju 1 (Domenski pristup) Internet 10M vlan3977 - broj MAC adresa=2, voice vlan3982 - voice bandwidth 512k, broj MAC adresa=16; ACS VLAN 3992, broj MAC adresa=2</t>
  </si>
  <si>
    <t>Regularni profil od 01.02.2014, profil se koristi samo za Regiju 1 (Domenski pristup) Internet 20M vlan3977 - broj MAC adresa=2, voice vlan3982 -  voice bandwidth 512k, broj MAC adresa=8; ACS VLAN 3992, broj MAC adresa=2</t>
  </si>
  <si>
    <t>Regularni profil od 01.02.2014, profil se koristi samo za Regiju 1 (Domenski pristup), internet 4M, vlan3977 - broj MAC adresa=2; IPTV 3M vlan3988 - broj MAC adresa=4; voice vlan3982 - voice bandwidth 256k, broj MAC adresa=8; ACS vlan3992 - broj MAC adresa=2</t>
  </si>
  <si>
    <t>Regularni profil od 01.02.2014, profil se koristi samo za Regiju 1 (Domenski pristup), internet 4M, vlan3977 - broj MAC adresa=2; IPTV 3M vlan3988 - broj MAC adresa=4; voice vlan3982 - voice bandwidth 512k, broj MAC adresa=8; ACS vlan3992 - broj MAC adresa=2</t>
  </si>
  <si>
    <t>Regularni profil od 01.02.2014, profil se koristi samo za Regiju 1 (Domenski pristup), internet 2M, vlan3977 - broj MAC adresa=2; IPTV 4M vlan3988 - broj MAC adresa=4; voice vlan3982 - voice bandwidth 256k, broj MAC adresa=8; ACS vlan3992 - broj MAC adresa=2</t>
  </si>
  <si>
    <t>Regularni profil od 01.02.2014, profil se koristi samo za Regiju 1 (Domenski pristup), internet 4M, vlan3977 - broj MAC adresa=2; IPTV 4M vlan3988 - broj MAC adresa=4; voice vlan3982 - voice bandwidth 256k, broj MAC adresa=8; ACS vlan3992 - broj MAC adresa=2</t>
  </si>
  <si>
    <t>Regularni profil od 01.02.2014, profil se koristi samo za Regiju 1 (Domenski pristup), internet 10M, vlan3977 - broj MAC adresa=2, IPTV 4M vlan3988 - broj MAC adresa=4; voice vlan3982 - voice bandwidth 256k, broj MAC adresa=8; ACS vlan3992, broj MAC adresa=2</t>
  </si>
  <si>
    <t>Regularni profil od 01.02.2014, profil se koristi samo za Regiju 1 (Domenski pristup), internet 2M, vlan3977 - broj MAC adresa=2, IPTV 4M vlan3988 - broj MAC adresa=4; voice vlan3982 - voice bandwidth 512k, broj MAC adresa=8; ACS vlan3992 - broj MAC adresa=2</t>
  </si>
  <si>
    <t>Regularni profil od 01.02.2014, profil se koristi samo za Regiju 1 (Domenski pristup), internet 10M, vlan3977 - broj MAC adresa=2, IPTV 4M vlan3988 - broj MAC adresa=4; voice vlan3982 - voice bandwidth 512k, broj MAC adresa=8; ACS vlan3992 - broj MAC adresa=2</t>
  </si>
  <si>
    <t>Regularni profil od 01.02.2014, profil se koristi samo za Regiju 1 (Domenski pristup), internet 4M, vlan3977 - broj MAC adresa=2; IPTV 6M vlan3988 - broj MAC adresa=4; voice vlan3982 - voice bandwidth 256k, broj MAC adresa=8; ACS vlan3992 - broj MAC adresa=2</t>
  </si>
  <si>
    <t>Regularni profil od 01.02.2014, profil se koristi samo za Regiju 1 (Domenski pristup), internet 4M, vlan3977 - broj MAC adresa=2; IPTV 6M vlan3988 - broj MAC adresa=4; voice vlan3982 - voice bandwidth 512k, broj MAC adresa=8; ACS vlan3992 - broj MAC adresa=2</t>
  </si>
  <si>
    <t>Regularni profil od 01.02.2014, profil se koristi samo za Regiju 1 (Domenski pristup), internet 2M, vlan3977 - broj MAC adresa=2, IPTV 8M vlan3988 - broj MAC adresa=4; voice vlan3982 - voice bandwidth 256k, broj MAC adresa=8; ACS vlan3992 - broj MAC adresa=2</t>
  </si>
  <si>
    <t>Regularni profil od 01.02.2014, profil se koristi samo za Regiju 1 (Domenski pristup), internet 4M, vlan3977 - broj MAC adresa=2, IPTV 8M vlan3988 - broj MAC adresa=4; voice vlan3982 - voice bandwidth 256k, broj MAC adresa=8; ACS vlan3992 - broj MAC adresa=2</t>
  </si>
  <si>
    <t>Regularni profil od 01.02.2014, profil se koristi samo za Regiju 1 (Domenski pristup), internet 10M, vlan3977 - broj MAC adresa=2, IPTV 8M  vlan3988 - broj MAC adresa=4; voice vlan3982 - voice bandwidth 256k, broj MAC adresa=8; ACS vlan3992 - broj MAC adresa=2</t>
  </si>
  <si>
    <t>Regularni profil od 01.02.2014, profil se koristi samo za Regiju 1 (Domenski pristup), internet 2M, vlan3977 - broj MAC adresa=2, IPTV 8M vlan3988 - broj MAC adresa=4; voice vlan3982 - voice bandwidth 512k, broj MAC adresa=8; ACS vlan3992 - broj MAC adresa=2</t>
  </si>
  <si>
    <t>Regularni profil od 01.02.2014, profil se koristi samo za Regiju 1 (Domenski pristup), internet 4M, vlan3977 - broj MAC adresa=2, IPTV 8M vlan3988 - broj MAC adresa=4; voice vlan3982 - voice bandwidth 512k, broj MAC adresa=8; ACS vlan3992 - broj MAC adresa=2</t>
  </si>
  <si>
    <t>Regularni profil od 01.02.2014, profil se koristi samo za Regiju 1 (Domenski pristup), internet 10M, vlan3977 - broj MAC adresa=2, IPTV 8M vlan3988 - broj MAC adresa=4; voice vlan3982 - voice bandwidth 512k, broj MAC adresa=8; ACS vlan3992 - broj MAC adresa=2</t>
  </si>
  <si>
    <t>Regularni profil od 01.02.2014, profil se koristi samo za Regiju 1 (Domenski pristup), internet 2M, vlan3977 - broj MAC adresa=2, IPTV 10M vlan3988 - broj MAC adresa=4; voice vlan3982 - voice bandwidth 256k, broj MAC adresa=8; ACS vlan3992 - broj MAC adresa=2</t>
  </si>
  <si>
    <t>Regularni profil od 01.02.2014, profil se koristi samo za Regiju 1 (Domenski pristup), internet 4M, vlan3977 - broj MAC adresa=2, IPTV 10M vlan3988 - broj MAC adresa=4; voice vlan3982 - voice bandwidth 256k, broj MAC adresa=8; ACS vlan3992 - broj MAC adresa=2</t>
  </si>
  <si>
    <t>Regularni profil od 01.02.2014, profil se koristi samo za Regiju 1 (Domenski pristup), internet 10M, vlan3977 - broj MAC adresa=2, IPTV 10M  vlan3988 - broj MAC adresa=4; voice vlan3982 - voice bandwidth 256k, broj MAC adresa=8; ACS vlan3992 - broj MAC adresa=2</t>
  </si>
  <si>
    <t>Regularni profil od 01.02.2014, profil se koristi samo za Regiju 1 (Domenski pristup), internet 2M, vlan3977 - broj MAC adresa=2, IPTV 10M vlan3988 - broj MAC adresa=4; voice vlan3982 - voice bandwidth 512k, broj MAC adresa=8; ACS vlan3992 - broj MAC adresa=2</t>
  </si>
  <si>
    <t>Regularni profil od 01.02.2014, profil se koristi samo za Regiju 1 (Domenski pristup), internet 4M, vlan3977 - broj MAC adresa=2, IPTV 10M vlan3988 - broj MAC adresa=4; voice vlan3982 - voice bandwidth 512k, broj MAC adresa=8; ACS vlan3992 - broj MAC adresa=2</t>
  </si>
  <si>
    <t>Regularni profil od 01.02.2014, profil se koristi samo za Regiju 1 (Domenski pristup), internet 10M, vlan3977 - broj MAC adresa=2, IPTV 10M vlan3988 - broj MAC adresa=4; voice vlan3982 - voice bandwidth 512k, broj MAC adresa=8; ACS vlan3992 - broj MAC adresa=2</t>
  </si>
  <si>
    <r>
      <t xml:space="preserve">Internet +Voice+Nadzor modema;
operator Amis
</t>
    </r>
    <r>
      <rPr>
        <b/>
        <sz val="11"/>
        <color rgb="FFFF0000"/>
        <rFont val="Arial"/>
        <family val="2"/>
        <charset val="238"/>
      </rPr>
      <t>Regije 2,3,4 (regionalni pristup)</t>
    </r>
  </si>
  <si>
    <r>
      <t xml:space="preserve">Voice+Nadzor modema; 
operator Amis
</t>
    </r>
    <r>
      <rPr>
        <b/>
        <sz val="11"/>
        <color rgb="FFFF0000"/>
        <rFont val="Arial"/>
        <family val="2"/>
        <charset val="238"/>
      </rPr>
      <t>Regije 2,3,4 (regionalni pristup)</t>
    </r>
  </si>
  <si>
    <r>
      <t xml:space="preserve">Internet+Nadzor modema; 
operator Amis
</t>
    </r>
    <r>
      <rPr>
        <b/>
        <sz val="11"/>
        <color rgb="FFFF0000"/>
        <rFont val="Arial"/>
        <family val="2"/>
        <charset val="238"/>
      </rPr>
      <t>Regije 2,3,4 (regionalni pristup)</t>
    </r>
  </si>
  <si>
    <t>Regularni profil od 01.02.2014, profil se koristi samo za Regiju 1 (Domenski pristup) Internet 512k, VLAN 3977 - broj MAC adresa=2, voice vlan3982 - voice bandwidth 256k, broj MAC adresa=8; ACS vlan3992 - broj MAC adresa=2</t>
  </si>
  <si>
    <t xml:space="preserve">Regularni profil od 01.02.2014, profil se koristi samo za Regiju 1 (Domenski pristup), internet 4M, vlan3977 - broj MAC adresa=2; IPTV 3M vlan3988 - broj MAC adresa=4; voice vlan3982 - voice bandwidth 256k, broj MAC adresa=8; ACS vlan3992 - broj MAC adresa=2
</t>
  </si>
  <si>
    <t xml:space="preserve">Regularni profil od 01.02.2014, profil se koristi samo za Regiju 1 (Domenski pristup), internet 4M, vlan3977 - broj MAC adresa=2; IPTV 3M vlan3988 - broj MAC adresa=4; voice vlan3982 - voice bandwidth 512k, broj MAC adresa=8; ACS vlan3992 - broj MAC adresa=2
</t>
  </si>
  <si>
    <t xml:space="preserve">Regularni profil od 01.02.2014, profil se koristi samo za Regiju 1 (Domenski pristup), internet 2M, vlan3977 - broj MAC adresa=2; IPTV 4M vlan3988 - broj MAC adresa=4; voice vlan3982 - voice bandwidth 256k, broj MAC adresa=8; ACS vlan3992 - broj MAC adresa=2
</t>
  </si>
  <si>
    <t xml:space="preserve">Regularni profil od 01.02.2014, profil se koristi samo za Regiju 1 (Domenski pristup), internet 4M, vlan3977 - broj MAC adresa=2; IPTV 4M vlan3988 - broj MAC adresa=4; voice vlan3982 - voice bandwidth 256k, broj MAC adresa=8; ACS vlan3992 - broj MAC adresa=2
</t>
  </si>
  <si>
    <t xml:space="preserve">Regularni profil od 01.02.2014, profil se koristi samo za Regiju 1 (Domenski pristup), internet 10M, vlan3977 - broj MAC adresa=2; IPTV 4M vlan3988 - broj MAC adresa=4; voice vlan3982 - voice bandwidth 256k, broj MAC adresa=8; ACS vlan3992 - broj MAC adresa=2
</t>
  </si>
  <si>
    <t xml:space="preserve">Regularni profil od 01.02.2014, profil se koristi samo za Regiju 1 (Domenski pristup), internet 2M, vlan3977 - broj MAC adresa=2; IPTV 4M vlan3988 - broj MAC adresa=4; voice vlan3982 - voice bandwidth 512k, broj MAC adresa=8; ACS vlan3992 - broj MAC adresa=2
</t>
  </si>
  <si>
    <t xml:space="preserve">Regularni profil od 01.02.2014, profil se koristi samo za Regiju 1 (Domenski pristup), internet 4M, vlan3977 - broj MAC adresa=2; IPTV 4M vlan3988 - broj MAC adresa=4; voice vlan3982 - voice bandwidth 512k, broj MAC adresa=8; ACS vlan3992 - broj MAC adresa=2
</t>
  </si>
  <si>
    <t xml:space="preserve">Regularni profil od 01.02.2014, profil se koristi samo za Regiju 1 (Domenski pristup), internet 10M, vlan3977 - broj MAC adresa=2; IPTV 4M vlan3988 - broj MAC adresa=4; voice vlan3982 - voice bandwidth 512k, broj MAC adresa=8; ACS vlan3992 - broj MAC adresa=2
</t>
  </si>
  <si>
    <t xml:space="preserve">Regularni profil od 01.02.2014, profil se koristi samo za Regiju 1 (Domenski pristup), internet 4M, vlan3977 - broj MAC adresa=2; IPTV 6M vlan3988 - broj MAC adresa=4; voice vlan3982 - voice bandwidth 256k, broj MAC adresa=8; ACS vlan3992 - broj MAC adresa=2
</t>
  </si>
  <si>
    <t xml:space="preserve">Regularni profil od 01.02.2014, profil se koristi samo za Regiju 1 (Domenski pristup), internet 4M, vlan3977 - broj MAC adresa=2; IPTV 6M vlan3988 - broj MAC adresa=4; voice vlan3982 - voice bandwidth 512k, broj MAC adresa=8; ACS vlan3992 - broj MAC adresa=2
</t>
  </si>
  <si>
    <t xml:space="preserve">Regularni profil od 01.02.2014, profil se koristi samo za Regiju 1 (Domenski pristup), internet 2M, vlan3977 - broj MAC adresa=2; IPTV 8M vlan3988 - broj MAC adresa=4; voice vlan3982 - voice bandwidth 256k, broj MAC adresa=8; ACS vlan3992 - broj MAC adresa=2
</t>
  </si>
  <si>
    <t xml:space="preserve">Regularni profil od 01.02.2014, profil se koristi samo za Regiju 1 (Domenski pristup), internet 4M, vlan3977 - broj MAC adresa=2; IPTV 8M vlan3988 - broj MAC adresa=4; voice vlan3982 - voice bandwidth 256k, broj MAC adresa=8; ACS vlan3992 - broj MAC adresa=2
</t>
  </si>
  <si>
    <t xml:space="preserve">Regularni profil od 01.02.2014, profil se koristi samo za Regiju 1 (Domenski pristup), internet 10M, vlan3977 - broj MAC adresa=2; IPTV 8M vlan3988 - broj MAC adresa=4; voice vlan3982 - voice bandwidth 256k, broj MAC adresa=8; ACS vlan3992 - broj MAC adresa=2
</t>
  </si>
  <si>
    <t xml:space="preserve">Regularni profil od 01.02.2014, profil se koristi samo za Regiju 1 (Domenski pristup), internet 2M, vlan3977 - broj MAC adresa=2; IPTV 8M vlan3988 - broj MAC adresa=4; voice vlan3982 - voice bandwidth 512k, broj MAC adresa=8; ACS vlan3992 - broj MAC adresa=2
</t>
  </si>
  <si>
    <t xml:space="preserve">Regularni profil od 01.02.2014, profil se koristi samo za Regiju 1 (Domenski pristup), internet 4M, vlan3977 - broj MAC adresa=2; IPTV 8M vlan3988 - broj MAC adresa=4; voice vlan3982 - voice bandwidth 512k, broj MAC adresa=8; ACS vlan3992 - broj MAC adresa=2
</t>
  </si>
  <si>
    <t xml:space="preserve">Regularni profil od 01.02.2014, profil se koristi samo za Regiju 1 (Domenski pristup), internet 10M, vlan3977 - broj MAC adresa=2; IPTV 8M vlan3988 - broj MAC adresa=4; voice vlan3982 - voice bandwidth 512k, broj MAC adresa=8; ACS vlan3992 - broj MAC adresa=2
</t>
  </si>
  <si>
    <t xml:space="preserve">Regularni profil od 01.02.2014, profil se koristi samo za Regiju 1 (Domenski pristup), internet 2M, vlan3977 - broj MAC adresa=2; IPTV 10M vlan3988 - broj MAC adresa=4; voice vlan3982 - voice bandwidth 256k, broj MAC adresa=8; ACS vlan3992 - broj MAC adresa=2
</t>
  </si>
  <si>
    <t xml:space="preserve">Regularni profil od 01.02.2014, profil se koristi samo za Regiju 1 (Domenski pristup), internet 4M, vlan3977 - broj MAC adresa=2; IPTV 10M vlan3988 - broj MAC adresa=4; voice vlan3982 - voice bandwidth 256k, broj MAC adresa=8; ACS vlan3992 - broj MAC adresa=2
</t>
  </si>
  <si>
    <t xml:space="preserve">Regularni profil od 01.02.2014, profil se koristi samo za Regiju 1 (Domenski pristup), internet 10M, vlan3977 - broj MAC adresa=2; IPTV 10M vlan3988 - broj MAC adresa=4; voice vlan3982 - voice bandwidth 256k, broj MAC adresa=8; ACS vlan3992 - broj MAC adresa=2
</t>
  </si>
  <si>
    <t xml:space="preserve">Regularni profil od 01.02.2014, profil se koristi samo za Regiju 1 (Domenski pristup), internet 2M, vlan3977 - broj MAC adresa=2; IPTV 10M vlan3988 - broj MAC adresa=4; voice vlan3982 - voice bandwidth 512k, broj MAC adresa=8; ACS vlan3992 - broj MAC adresa=2
</t>
  </si>
  <si>
    <t xml:space="preserve">Regularni profil od 01.02.2014, profil se koristi samo za Regiju 1 (Domenski pristup), internet 4M, vlan3977 - broj MAC adresa=2; IPTV 10M vlan3988 - broj MAC adresa=4; voice vlan3982 - voice bandwidth 512k, broj MAC adresa=8; ACS vlan3992 - broj MAC adresa=2
</t>
  </si>
  <si>
    <t xml:space="preserve">Regularni profil od 01.02.2014, profil se koristi samo za Regiju 1 (Domenski pristup), internet 10M, vlan3977 - broj MAC adresa=2; IPTV 10M vlan3988 - broj MAC adresa=4; voice vlan3982 - voice bandwidth 512k, broj MAC adresa=8; ACS vlan3992 - broj MAC adresa=2
</t>
  </si>
  <si>
    <r>
      <t xml:space="preserve">Internet+Voice+Nadzor modema
operator Amis
</t>
    </r>
    <r>
      <rPr>
        <b/>
        <sz val="10"/>
        <color rgb="FFFF0000"/>
        <rFont val="Arial"/>
        <family val="2"/>
        <charset val="238"/>
      </rPr>
      <t>Regije 2,3,4 (regionalni pristup)</t>
    </r>
  </si>
  <si>
    <r>
      <t xml:space="preserve">Voice+Nadzor modema
operator Amis
</t>
    </r>
    <r>
      <rPr>
        <b/>
        <sz val="10"/>
        <color rgb="FFFF0000"/>
        <rFont val="Arial"/>
        <family val="2"/>
        <charset val="238"/>
      </rPr>
      <t>Regije 2,3,4 (regionalni pristup)</t>
    </r>
  </si>
  <si>
    <r>
      <t xml:space="preserve">Internet+Nadzor modema;
operator Amis
</t>
    </r>
    <r>
      <rPr>
        <b/>
        <sz val="10"/>
        <color rgb="FFFF0000"/>
        <rFont val="Arial"/>
        <family val="2"/>
        <charset val="238"/>
      </rPr>
      <t>Regije 2,3,4 (regionalni pristup)</t>
    </r>
  </si>
  <si>
    <r>
      <t xml:space="preserve">Internet+nadzor modema;
operator Amis
</t>
    </r>
    <r>
      <rPr>
        <b/>
        <sz val="10"/>
        <color rgb="FFFF0000"/>
        <rFont val="Arial"/>
        <family val="2"/>
        <charset val="238"/>
      </rPr>
      <t>Regija 1 (domenski pristup)</t>
    </r>
  </si>
  <si>
    <r>
      <t>Internet+voice+nadzor modema;
operator Amis</t>
    </r>
    <r>
      <rPr>
        <b/>
        <sz val="10"/>
        <color rgb="FFFF0000"/>
        <rFont val="Arial"/>
        <family val="2"/>
        <charset val="238"/>
      </rPr>
      <t xml:space="preserve">
Regija 1 (domenski pristup)</t>
    </r>
  </si>
  <si>
    <r>
      <t xml:space="preserve">Voice+nadzor modema;
operator Amis
</t>
    </r>
    <r>
      <rPr>
        <b/>
        <sz val="10"/>
        <color rgb="FFFF0000"/>
        <rFont val="Arial"/>
        <family val="2"/>
        <charset val="238"/>
      </rPr>
      <t>Regija 1 (domenski pristup)</t>
    </r>
  </si>
  <si>
    <t>DSLAM profili 29.01.2014.</t>
  </si>
  <si>
    <r>
      <t>Ovi profili su kreirani u9mj. 2013., no tek od 01.02.2014. kreću u produkciju
Pripremljeni novi produkcijski BS AMIS profili: Profili bez IPTV-a (13 postojećih) ostaju isti, samo im se stavljaju drugi vlan-ovi u Regiji 1 (domenski pristup)
(sa IPTV uslugom za Regiju 1)</t>
    </r>
    <r>
      <rPr>
        <b/>
        <i/>
        <sz val="8"/>
        <rFont val="Arial"/>
        <family val="2"/>
        <charset val="238"/>
      </rPr>
      <t xml:space="preserve">
ami-i4-t3-v256m8-n256-a, ami-i4-t3-v512m8-n256-a, ami-i2-t4-v256m8-n256-a, ami-i4-t4-v256m8-n256-a, ami-i10-t4-v256m8-n256-a,ami-i2-t4-v512m8-n256-a, 
ami-i4-t4-v512m8-n256-a, ami-i4-t4-v512m8-n256-a, ami-i10-t4-v512m8-n256-a, ami-i4-t6-v256m8-n256-a, ami-i4-t6-v512m8-n256-a, ami-i2-t8-v256m8-n256-a, ami-i4-t8-v256m8-n256-a, ami-i10-t8-v256m8-n256-a, 
ami-i2-t8-v512m8-n256-a, ami-i4-t8-v512m8-n256-a, ami-i10-t8-v512m8-n256-a, ami-i2-t10-v256m8-n256-a, ami-i4-t10-v256m8-n256-a, ami-i10-t10-v256m8-n256-a, ami-i2-t10-v512m8-n256-a, ami-i4-t10-v512m8-n256-a, ami-i10-t10-v512m8-n256-a</t>
    </r>
    <r>
      <rPr>
        <i/>
        <sz val="8"/>
        <rFont val="Arial"/>
        <family val="2"/>
        <charset val="238"/>
      </rPr>
      <t xml:space="preserve">
</t>
    </r>
  </si>
  <si>
    <r>
      <t>Ovi profili su kreirani u9mj. 2013., no tek od 01.02.2014. kreću u produkciju
Pripremljeni novi produkcijski BS AMIS profili: (bez IPTV-a)</t>
    </r>
    <r>
      <rPr>
        <b/>
        <i/>
        <sz val="8"/>
        <rFont val="Arial"/>
        <family val="2"/>
        <charset val="238"/>
      </rPr>
      <t xml:space="preserve">ami-i4-n256-b, ami-v256m8-n256-b, ami-v512m8-n256-b, ami-i512-v256m8-n256-b, ami-i1-v256m8-n256-b, ami-i2-v256m8-n256-a, ami-i4-v256m8-n256-b, ami-i10-v256m8-n256-b, ami-i20-v256m8-n256-b, ami-i2-v512m8-n256-a, ami-i4-v512m8-n256-b, ami-i10-v512m16-n256-b, ami-i20-v512m8-n256-b
</t>
    </r>
    <r>
      <rPr>
        <i/>
        <sz val="8"/>
        <rFont val="Arial"/>
        <family val="2"/>
        <charset val="238"/>
      </rPr>
      <t xml:space="preserve">
(sa IPTV uslugom za Regiju 1)</t>
    </r>
    <r>
      <rPr>
        <b/>
        <i/>
        <sz val="8"/>
        <rFont val="Arial"/>
        <family val="2"/>
        <charset val="238"/>
      </rPr>
      <t>ami-i4-t3-v256m8-n256-a, ami-i4-t3-v512m8-n256-a, ami-i2-t4-v256m8-n256-a, ami-i4-t4-v256m8-n256-a, ami-i10-t4-v256m8-n256-a,ami-i2-t4-v512m8-n256-a, 
ami-i4-t4-v512m8-n256-a, ami-i4-t4-v512m8-n256-a, ami-i10-t4-v512m8-n256-a, ami-i4-t6-v256m8-n256-a, ami-i4-t6-v512m8-n256-a, ami-i2-t8-v256m8-n256-a, ami-i4-t8-v256m8-n256-a, ami-i10-t8-v256m8-n256-a, 
ami-i2-t8-v512m8-n256-a, ami-i4-t8-v512m8-n256-a, ami-i10-t8-v512m8-n256-a, ami-i2-t10-v256m8-n256-a, ami-i4-t10-v256m8-n256-a, ami-i10-t10-v256m8-n256-a, ami-i2-t10-v512m8-n256-a, ami-i4-t10-v512m8-n256-a, ami-i10-t10-v512m8-n256-a</t>
    </r>
    <r>
      <rPr>
        <i/>
        <sz val="8"/>
        <rFont val="Arial"/>
        <family val="2"/>
        <charset val="238"/>
      </rPr>
      <t xml:space="preserve">
                                                              </t>
    </r>
  </si>
  <si>
    <t>ami-i10-v512m16-n256-b</t>
  </si>
  <si>
    <t>BITSTREAM-10Mb / 640kb+IPTVBS 10Mb+VoIPBS 512kb+C1 256kb</t>
  </si>
  <si>
    <t>BITSTREAM-4Mb / 256kb+IPTVBS 10Mb+VoIPBS 512kb+C1 256kb</t>
  </si>
  <si>
    <t>BITSTREAM-2Mb / 256kb+IPTVBS 10Mb+VoIPBS 512kb+C1 256kb</t>
  </si>
  <si>
    <t>BITSTREAM-4Mb / 256kb+IPTVBS 10Mb+VoIPBS 256kb+C1 256kb</t>
  </si>
  <si>
    <t>BITSTREAM-2Mb / 256kb+IPTVBS 10Mb+VoIPBS 256kb+C1 256kb</t>
  </si>
  <si>
    <t>BITSTREAM-10Mb / 512kb+IPTVBS 8Mb+VoIPBS 512kb+C1 256kb</t>
  </si>
  <si>
    <t>BITSTREAM-4Mb / 512kb+IPTVBS 8Mb+VoIPBS 512kb+C1 256kb</t>
  </si>
  <si>
    <t>BITSTREAM-2Mb / 256kb+IPTVBS 8Mb+VoIPBS 512kb+C1 256kb</t>
  </si>
  <si>
    <t>BITSTREAM-2Mb / 256kb+IPTVBS 8Mb+VoIPBS 256kb+C1 256kb</t>
  </si>
  <si>
    <t>BITSTREAM-4Mb / 512kb+IPTVBS 6Mb+VoIPBS 512kb+C1 256kb</t>
  </si>
  <si>
    <t>BITSTREAM-10Mb / 640kb+IPTVBS 4Mb+VoIPBS 512kb+C1 256kb</t>
  </si>
  <si>
    <t>BITSTREAM-4Mb / 512kb+IPTVBS 4Mb+VoIPBS 512kb+C1 256kb</t>
  </si>
  <si>
    <t>BITSTREAM-2Mb / 256kb+IPTVBS 4Mb+VoIPBS 512kb+C1 256kb</t>
  </si>
  <si>
    <t>BITSTREAM-2Mb / 256kb+IPTVBS 4Mb+VoIPBS 256kb+C1 256kb</t>
  </si>
  <si>
    <t>BITSTREAM-4Mb / 512kb+IPTVBS 3Mb+VoIPBS 512kb+C1 256kb</t>
  </si>
  <si>
    <t>BITSTREAM-4Mb / 512kb+IPTVBS 3Mb+VoIPBS 256kb+C1 256kb</t>
  </si>
  <si>
    <t>BITSTREAM-10Mb / 640kb+IPTVBS 8Mb+VoIPBS 512kb+C1 256kb</t>
  </si>
  <si>
    <t>BITSTREAM-4Mb / 512kb+IPTVBS 10Mb+VoIPBS 512kb+C1 256kb</t>
  </si>
  <si>
    <t>Regularni profil od 01.02.2014, profil se koristi samo za Regiju 1 (Domenski pristup), internet 4M, vlan3977 - broj MAC adresa=2, IPTV 4M vlan3988 - broj MAC adresa=4; voice vlan3982 - voice bandwidth 512k, broj MAC adresa=8; ACS vlan3992 - broj MAC adresa=2</t>
  </si>
  <si>
    <r>
      <rPr>
        <b/>
        <sz val="11"/>
        <rFont val="Arial"/>
        <family val="2"/>
        <charset val="238"/>
      </rPr>
      <t>Internet+Nadzor modema; 
operator Amis</t>
    </r>
    <r>
      <rPr>
        <b/>
        <sz val="11"/>
        <color rgb="FFFF0000"/>
        <rFont val="Arial"/>
        <family val="2"/>
        <charset val="238"/>
      </rPr>
      <t xml:space="preserve">
Regija 1 (domenski pristup)</t>
    </r>
  </si>
  <si>
    <r>
      <rPr>
        <b/>
        <sz val="11"/>
        <rFont val="Arial"/>
        <family val="2"/>
        <charset val="238"/>
      </rPr>
      <t>Internet +Voice+Nadzor modema;
operator Amis</t>
    </r>
    <r>
      <rPr>
        <b/>
        <sz val="11"/>
        <color rgb="FFFF0000"/>
        <rFont val="Arial"/>
        <family val="2"/>
        <charset val="238"/>
      </rPr>
      <t xml:space="preserve">
Regija 1 (domenski pristup)</t>
    </r>
  </si>
  <si>
    <r>
      <rPr>
        <b/>
        <sz val="11"/>
        <rFont val="Arial"/>
        <family val="2"/>
        <charset val="238"/>
      </rPr>
      <t>Voice+Nadzor modema; 
operator Amis</t>
    </r>
    <r>
      <rPr>
        <b/>
        <sz val="11"/>
        <color rgb="FFFF0000"/>
        <rFont val="Arial"/>
        <family val="2"/>
        <charset val="238"/>
      </rPr>
      <t xml:space="preserve">
Regija 1 (domenski pristup)</t>
    </r>
  </si>
  <si>
    <r>
      <rPr>
        <b/>
        <sz val="11"/>
        <rFont val="Arial"/>
        <family val="2"/>
        <charset val="238"/>
      </rPr>
      <t>Internet+IPTV 3M+Voice+Nadzor modema
operator Amis Telekom</t>
    </r>
    <r>
      <rPr>
        <b/>
        <sz val="11"/>
        <color rgb="FFFF0000"/>
        <rFont val="Arial"/>
        <family val="2"/>
        <charset val="238"/>
      </rPr>
      <t xml:space="preserve">
Regija 1 (domenski pristup)</t>
    </r>
  </si>
  <si>
    <r>
      <rPr>
        <b/>
        <sz val="11"/>
        <rFont val="Arial"/>
        <family val="2"/>
        <charset val="238"/>
      </rPr>
      <t>Internet+IPTV 4M+Voice+Nadzor modema
operator Amis Telekom</t>
    </r>
    <r>
      <rPr>
        <b/>
        <sz val="11"/>
        <color rgb="FFFF0000"/>
        <rFont val="Arial"/>
        <family val="2"/>
        <charset val="238"/>
      </rPr>
      <t xml:space="preserve">
Regija 1 (domenski pristup)</t>
    </r>
  </si>
  <si>
    <r>
      <rPr>
        <b/>
        <sz val="11"/>
        <rFont val="Arial"/>
        <family val="2"/>
        <charset val="238"/>
      </rPr>
      <t>Internet+IPTV 6M+Voice+Nadzor modema
operator Amis Telekom</t>
    </r>
    <r>
      <rPr>
        <b/>
        <sz val="11"/>
        <color rgb="FFFF0000"/>
        <rFont val="Arial"/>
        <family val="2"/>
        <charset val="238"/>
      </rPr>
      <t xml:space="preserve">
Regija 1 (domenski pristup)</t>
    </r>
  </si>
  <si>
    <r>
      <rPr>
        <b/>
        <sz val="11"/>
        <rFont val="Arial"/>
        <family val="2"/>
        <charset val="238"/>
      </rPr>
      <t>Internet+IPTV 8M+Voice+Nadzor modema
operator Amis Telekom</t>
    </r>
    <r>
      <rPr>
        <b/>
        <sz val="11"/>
        <color rgb="FFFF0000"/>
        <rFont val="Arial"/>
        <family val="2"/>
        <charset val="238"/>
      </rPr>
      <t xml:space="preserve">
Regija 1 (domenski pristup)</t>
    </r>
  </si>
  <si>
    <r>
      <rPr>
        <b/>
        <sz val="11"/>
        <rFont val="Arial"/>
        <family val="2"/>
        <charset val="238"/>
      </rPr>
      <t>Internet+IPTV 10M+Voice+Nadzor modema
operator Amis Telekom</t>
    </r>
    <r>
      <rPr>
        <b/>
        <sz val="11"/>
        <color rgb="FFFF0000"/>
        <rFont val="Arial"/>
        <family val="2"/>
        <charset val="238"/>
      </rPr>
      <t xml:space="preserve">
Regija 1 (domenski pristup)</t>
    </r>
  </si>
  <si>
    <t>BITSTREAM-20Mb / 768kb+IPTVBS 4Mb+VoIPBS 256kb+C1 256kb</t>
  </si>
  <si>
    <t>ami-i20-t4-v256m8-n256-a</t>
  </si>
  <si>
    <t>ami-1680/28256-d8d2-i1i05-a</t>
  </si>
  <si>
    <t>BITSTREAM-20Mb / 768kb+IPTVBS 4Mb+VoIPBS 512kb+C1 256kb</t>
  </si>
  <si>
    <t>ami-i20-t4-v512m8-n256-a</t>
  </si>
  <si>
    <t>BITSTREAM-20Mb / 768kb+IPTVBS 8Mb+VoIPBS 256kb+C1 256kb</t>
  </si>
  <si>
    <t>ami-i20-t8-v256m8-n256-a</t>
  </si>
  <si>
    <t>BITSTREAM-20Mb / 768kb+IPTVBS 8Mb+VoIPBS 512kb+C1 256kb</t>
  </si>
  <si>
    <t>ami-i20-t8-v512m8-n256-a</t>
  </si>
  <si>
    <t>Regularni profil od 05.07.2013, 
internet VLAN 270; ACS VLAN 3992, broj MAC adresa=2
Od 01.02.2014, profil će se koristi samo za Regije 2, 3 i 4 (Regionalni pristup)</t>
  </si>
  <si>
    <t>voice VLAN 3997, voice bandwidth 256k, broj MAC adresa=8; ACS VLAN 3992, broj MAC adresa=2
Od 01.02.2014, profil će se koristi samo za Regije 2, 3 i 4 (Regionalni pristup)</t>
  </si>
  <si>
    <t>voice VLAN 3997, voice bandwidth 512k, broj MAC adresa=8; ACS VLAN 3992, broj MAC adresa=2
Od 01.02.2014, profil će se koristi samo za Regije 2, 3 i 4 (Regionalni pristup)</t>
  </si>
  <si>
    <t xml:space="preserve">voice VLAN 3997, voice bandwidth 256k, broj MAC adresa=8; ACS VLAN 3992, broj MAC adresa=2 
Od 01.02.2014, profil će se koristi samo za Regije 2, 3 i 4 (Regionalni pristup)
</t>
  </si>
  <si>
    <t>Regularni profil od 18.11.2013, 
voice VLAN 3997, voice bandwidth 512k, broj MAC adresa=16; ACS VLAN 3992, broj MAC adresa=2
Od 01.02.2014, profil će se koristi samo za Regije 2, 3 i 4 (Regionalni pristup)</t>
  </si>
  <si>
    <t>ami-voip-dom-512/512-mac16-a</t>
  </si>
  <si>
    <t>1680/28256-P2-tg8-d9d2-i1i05-a</t>
  </si>
  <si>
    <r>
      <rPr>
        <b/>
        <sz val="11"/>
        <rFont val="Arial"/>
        <family val="2"/>
        <charset val="238"/>
      </rPr>
      <t>Internet+Nadzor modema;
operator Amis Telekom</t>
    </r>
    <r>
      <rPr>
        <b/>
        <sz val="11"/>
        <color rgb="FFFF0000"/>
        <rFont val="Arial"/>
        <family val="2"/>
        <charset val="238"/>
      </rPr>
      <t xml:space="preserve">
Regija 1 (domenski pristup)</t>
    </r>
  </si>
  <si>
    <r>
      <rPr>
        <b/>
        <sz val="11"/>
        <rFont val="Arial"/>
        <family val="2"/>
        <charset val="238"/>
      </rPr>
      <t>Voice+Nadzor modema;
operator Amis Telekom</t>
    </r>
    <r>
      <rPr>
        <b/>
        <sz val="11"/>
        <color rgb="FFFF0000"/>
        <rFont val="Arial"/>
        <family val="2"/>
        <charset val="238"/>
      </rPr>
      <t xml:space="preserve">
Regija 1 (domenski pristup)</t>
    </r>
  </si>
  <si>
    <r>
      <rPr>
        <b/>
        <sz val="11"/>
        <rFont val="Arial"/>
        <family val="2"/>
        <charset val="238"/>
      </rPr>
      <t>Internet+Voice+Nadzor modema;
operator Amis Telekom</t>
    </r>
    <r>
      <rPr>
        <b/>
        <sz val="11"/>
        <color rgb="FFFF0000"/>
        <rFont val="Arial"/>
        <family val="2"/>
        <charset val="238"/>
      </rPr>
      <t xml:space="preserve">
Regija 1 (domenski pristup)</t>
    </r>
  </si>
  <si>
    <r>
      <rPr>
        <b/>
        <sz val="11"/>
        <rFont val="Arial"/>
        <family val="2"/>
        <charset val="238"/>
      </rPr>
      <t>Internet+IPTV 3M+Voice+Nadzor modema;
operator Amis Telekom</t>
    </r>
    <r>
      <rPr>
        <b/>
        <sz val="11"/>
        <color rgb="FFFF0000"/>
        <rFont val="Arial"/>
        <family val="2"/>
        <charset val="238"/>
      </rPr>
      <t xml:space="preserve">
Regija 1 (domenski pristup)</t>
    </r>
  </si>
  <si>
    <r>
      <rPr>
        <b/>
        <sz val="11"/>
        <rFont val="Arial"/>
        <family val="2"/>
        <charset val="238"/>
      </rPr>
      <t>Internet+IPTV 4M+Voice+Nadzor modema;
operator Amis Telekom</t>
    </r>
    <r>
      <rPr>
        <b/>
        <sz val="11"/>
        <color rgb="FFFF0000"/>
        <rFont val="Arial"/>
        <family val="2"/>
        <charset val="238"/>
      </rPr>
      <t xml:space="preserve">
Regija 1 (domenski pristup)</t>
    </r>
  </si>
  <si>
    <r>
      <rPr>
        <b/>
        <sz val="11"/>
        <rFont val="Arial"/>
        <family val="2"/>
        <charset val="238"/>
      </rPr>
      <t>Internet+IPTV 6M+Voice+Nadzor modema;
operator Amis Telekom</t>
    </r>
    <r>
      <rPr>
        <b/>
        <sz val="11"/>
        <color rgb="FFFF0000"/>
        <rFont val="Arial"/>
        <family val="2"/>
        <charset val="238"/>
      </rPr>
      <t xml:space="preserve">
Regija 1 (domenski pristup)</t>
    </r>
  </si>
  <si>
    <r>
      <rPr>
        <b/>
        <sz val="11"/>
        <rFont val="Arial"/>
        <family val="2"/>
        <charset val="238"/>
      </rPr>
      <t>Internet+IPTV 8M+Voice+Nadzor modema;
operator Amis Telekom</t>
    </r>
    <r>
      <rPr>
        <b/>
        <sz val="11"/>
        <color rgb="FFFF0000"/>
        <rFont val="Arial"/>
        <family val="2"/>
        <charset val="238"/>
      </rPr>
      <t xml:space="preserve">
Regija 1 (domenski pristup)</t>
    </r>
  </si>
  <si>
    <r>
      <rPr>
        <b/>
        <sz val="11"/>
        <rFont val="Arial"/>
        <family val="2"/>
        <charset val="238"/>
      </rPr>
      <t>Internet+IPTV 10M+Voice+Nadzor modema;
operator Amis Telekom</t>
    </r>
    <r>
      <rPr>
        <b/>
        <sz val="11"/>
        <color rgb="FFFF0000"/>
        <rFont val="Arial"/>
        <family val="2"/>
        <charset val="238"/>
      </rPr>
      <t xml:space="preserve">
Regija 1 (domenski pristup)</t>
    </r>
  </si>
  <si>
    <t>1936/28512-P2-tg8-d9d2-i1i05-a</t>
  </si>
  <si>
    <t>1680/32256-P2-tg9-d9d2-i1i05-a</t>
  </si>
  <si>
    <t>1936/32512-P2-tg9-d9d2-i1i05-a</t>
  </si>
  <si>
    <t>ami-1936/28512-d8d2-i1i05-a</t>
  </si>
  <si>
    <t>ami-1680/32256-d8d2-i1i05-a</t>
  </si>
  <si>
    <t>ami-1936/32512-d8d2-i1i05-a</t>
  </si>
  <si>
    <t>DSLAM profili 06.02.2014.</t>
  </si>
  <si>
    <r>
      <t xml:space="preserve">Novi produkcijski BS Amis telekom domenski profili za Regiju 1: </t>
    </r>
    <r>
      <rPr>
        <b/>
        <i/>
        <sz val="8"/>
        <rFont val="Arial"/>
        <family val="2"/>
        <charset val="238"/>
      </rPr>
      <t>ami-i20-t4-v256m8-n256-a, ami-i20-t4-v512m8-n256-a, ami-i20-t8-v256m8-n256-a, ami-i20-t8-v512m8-n256-a</t>
    </r>
  </si>
  <si>
    <r>
      <rPr>
        <b/>
        <sz val="10"/>
        <rFont val="Arial"/>
        <family val="2"/>
        <charset val="238"/>
      </rPr>
      <t>Internet+IPTV 3M+Voice+Nadzor modema;
operator Amis Telekom</t>
    </r>
    <r>
      <rPr>
        <b/>
        <sz val="10"/>
        <color rgb="FFFF0000"/>
        <rFont val="Arial"/>
        <family val="2"/>
        <charset val="238"/>
      </rPr>
      <t xml:space="preserve">
Regija 1 (domenski pristup)</t>
    </r>
  </si>
  <si>
    <t>Regularni profil od 07.02.2014, profil se koristi samo za Regiju 1 (Domenski pristup), internet 20M,vlan3977 - broj MAC adresa=2, IPTV 4M vlan3988 - broj MAC adresa=4; voice vlan3982 - voice bandwidth 256k, broj MAC adresa=8; ACS vlan3992, broj MAC adresa=2</t>
  </si>
  <si>
    <t>Regularni profil od 07.02.2014, profil se koristi samo za Regiju 1 (Domenski pristup), internet 20M,vlan3977 - broj MAC adresa=2, IPTV 4M vlan3988 - broj MAC adresa=4; voice vlan3982 - voice bandwidth 512k, broj MAC adresa=8; ACS vlan3992, broj MAC adresa=2</t>
  </si>
  <si>
    <t>Regularni profil od 07.02.2014, profil se koristi samo za Regiju 1 (Domenski pristup), internet 20M, vlan3977 - broj MAC adresa=2, IPTV 8M  vlan3988 - broj MAC adresa=4; voice vlan3982 - voice bandwidth 256k, broj MAC adresa=8; ACS vlan3992 - broj MAC adresa=2</t>
  </si>
  <si>
    <t>Regularni profil od 07.02.2014, profil se koristi samo za Regiju 1 (Domenski pristup), internet 20M, vlan3977 - broj MAC adresa=2, IPTV 8M  vlan3988 - broj MAC adresa=4; voice vlan3982 - voice bandwidth 512k, broj MAC adresa=8; ACS vlan3992 - broj MAC adresa=2</t>
  </si>
  <si>
    <t xml:space="preserve">Regularni profil od 07.02.2014, profil se koristi samo za Regiju 1 (Domenski pristup), internet 20M, vlan3977 - broj MAC adresa=2; IPTV 4M vlan3988 - broj MAC adresa=4; voice vlan3982 - voice bandwidth 256k, broj MAC adresa=8; ACS vlan3992 - broj MAC adresa=2
</t>
  </si>
  <si>
    <t xml:space="preserve">Regularni profil od 07.02.2014, profil se koristi samo za Regiju 1 (Domenski pristup), internet 20M, vlan3977 - broj MAC adresa=2; IPTV 4M vlan3988 - broj MAC adresa=4; voice vlan3982 - voice bandwidth 512k, broj MAC adresa=8; ACS vlan3992 - broj MAC adresa=2
</t>
  </si>
  <si>
    <t xml:space="preserve">Regularni profil od 07.02.2014, profil se koristi samo za Regiju 1 (Domenski pristup), internet 20M, vlan3977 - broj MAC adresa=2; IPTV 8M vlan3988 - broj MAC adresa=4; voice vlan3982 - voice bandwidth 256k, broj MAC adresa=8; ACS vlan3992 - broj MAC adresa=2
</t>
  </si>
  <si>
    <t xml:space="preserve">Regularni profil od 07.02.2014, profil se koristi samo za Regiju 1 (Domenski pristup), internet 20M, vlan3977 - broj MAC adresa=2; IPTV 8M vlan3988 - broj MAC adresa=4; voice vlan3982 - voice bandwidth 512k, broj MAC adresa=8; ACS vlan3992 - broj MAC adresa=2
</t>
  </si>
  <si>
    <t>Voice+Nadzor modema;
operator  VIPnet</t>
  </si>
  <si>
    <t>vip-v512m8-n256-a</t>
  </si>
  <si>
    <t>vip-v256m2-n256-a</t>
  </si>
  <si>
    <t xml:space="preserve">BITSTREAM- 10Mb / 640kb+IPTVBS 4Mb+VoIPBS 256kb
</t>
  </si>
  <si>
    <t xml:space="preserve">BITSTREAM- 4Mb / 512kb+IPTVBS 4Mb+VoIPBS 256kb
</t>
  </si>
  <si>
    <t>vip-t4-v256m2-n256-a</t>
  </si>
  <si>
    <t>IPTVBS 4Mb+VoIPBS 256kb+C1 256kb</t>
  </si>
  <si>
    <t>IPTV+Voice+Nadzor modema;
operator VIPnet</t>
  </si>
  <si>
    <t>vip-t6-v256m2-n256-a</t>
  </si>
  <si>
    <t>IPTVBS 6Mb+VoIPBS 256kb+C1 256kb</t>
  </si>
  <si>
    <t>vip-t8-v256m2-n256-a</t>
  </si>
  <si>
    <t>IPTVBS 8Mb+VoIPBS 256kb+C1 256kb</t>
  </si>
  <si>
    <t>IPTVBS 10Mb+VoIPBS 256kb+C1 256kb</t>
  </si>
  <si>
    <t>vip-t10-v256m2-n256-a</t>
  </si>
  <si>
    <t>vvip-tv-512/4000-a</t>
  </si>
  <si>
    <t>v1488/15537-P2-tg8-d9d2-i2i05-a</t>
  </si>
  <si>
    <t>disable</t>
  </si>
  <si>
    <t>auto</t>
  </si>
  <si>
    <t>vvip-t10-v256m2-n256-a</t>
  </si>
  <si>
    <t>vvip-t6-v256m2-n256-a</t>
  </si>
  <si>
    <t>vvip-t4-v256m2-n256-a</t>
  </si>
  <si>
    <t>vvip-t10-n256-a</t>
  </si>
  <si>
    <t>vvip-t6-n256-a</t>
  </si>
  <si>
    <t>vvip-i20-t10-v256m2-n256-a</t>
  </si>
  <si>
    <t>vvip-i10-t10-v256m2-n256-a</t>
  </si>
  <si>
    <t>vvip-i20-t10-n256-a</t>
  </si>
  <si>
    <t>vvip-i10-t10-n256-a</t>
  </si>
  <si>
    <t>vvip-i20-t6-v256m2-n256-a</t>
  </si>
  <si>
    <t>vvip-i10-t6-v256m2-n256-a</t>
  </si>
  <si>
    <t>vvip-i20-t4-v256m2-n256-a</t>
  </si>
  <si>
    <t>vvip-i20-v256m2-n256-a</t>
  </si>
  <si>
    <t>vvip-i10-v256m2-n256-a</t>
  </si>
  <si>
    <t>vvip-i20-t6-n256-a</t>
  </si>
  <si>
    <t>vvip-i10-t6-n256-a</t>
  </si>
  <si>
    <t>vvip-i20-t4-n256-a</t>
  </si>
  <si>
    <t>vvip-i10-t4-n256-a</t>
  </si>
  <si>
    <t>vvip-i20-n256-a</t>
  </si>
  <si>
    <t>Internet 20M/768k</t>
  </si>
  <si>
    <t>vvip-i10-n256-a</t>
  </si>
  <si>
    <t>Internet 10M/640k</t>
  </si>
  <si>
    <t>kod profila koji nemaju Internet kod kojih je izračunana max i min brzina ista u US ili DS dogovoreno da se max brzina poveća za 64k</t>
  </si>
  <si>
    <t>data 20</t>
  </si>
  <si>
    <t>d9ms dogovoren da bude univerzalno i na Huawei i na Ericsson.</t>
  </si>
  <si>
    <t>data 10</t>
  </si>
  <si>
    <t>data 4</t>
  </si>
  <si>
    <t>Na telekonf. dogovoreno da se za MaxRate zbraja PIR, a za MinRate CIR.</t>
  </si>
  <si>
    <t>data 4 minimum</t>
  </si>
  <si>
    <t>Line</t>
  </si>
  <si>
    <t>U standardnoj ponudi piše da je IPTV us BW 512kbps. DS IPTV  BW je i u channell i u line profilu okrugla brojka CIR=4000 . PIR je cir+64</t>
  </si>
  <si>
    <t>U standardnoj ponudi piše da je ACS VLAN BW-a 256/256 . Uzimamo kao i za Voice PIR=CIR</t>
  </si>
  <si>
    <t>nadzor</t>
  </si>
  <si>
    <t>Na telekonf. rečeno (Plačković) da je pravilo za voice PIR=CIR.</t>
  </si>
  <si>
    <t>voice 512</t>
  </si>
  <si>
    <t>voice 384</t>
  </si>
  <si>
    <t>voice 256</t>
  </si>
  <si>
    <t>Internet 1Mb/s upstream BUS korisnici 10 i 20 Mb/s</t>
  </si>
  <si>
    <t>data (BUS)</t>
  </si>
  <si>
    <t>data20</t>
  </si>
  <si>
    <t xml:space="preserve"> = IPTV-US odstupa od pravila PIR = CIR + 64</t>
  </si>
  <si>
    <t>data10</t>
  </si>
  <si>
    <t>vvip-576/4408-d4d2-i1i05-a</t>
  </si>
  <si>
    <t>vvip-i4-a-576-4408</t>
  </si>
  <si>
    <t xml:space="preserve"> = vrijednosti definirane mjerenjem</t>
  </si>
  <si>
    <t xml:space="preserve"> = izračunate vrijednosti</t>
  </si>
  <si>
    <t>iptv 12M</t>
  </si>
  <si>
    <t>iptv 10M</t>
  </si>
  <si>
    <t>iptv 8M</t>
  </si>
  <si>
    <t>iptv 6M</t>
  </si>
  <si>
    <t>iptv 4M</t>
  </si>
  <si>
    <t>iptv 3M</t>
  </si>
  <si>
    <t>US PIR</t>
  </si>
  <si>
    <t>US CIR</t>
  </si>
  <si>
    <t>DS PIR</t>
  </si>
  <si>
    <t>DS CIR</t>
  </si>
  <si>
    <t>IPTV + IMS voice +
Internet 20M/768k</t>
  </si>
  <si>
    <t>IPTV + IMS voice +
Internet 10M/640k</t>
  </si>
  <si>
    <t>IPTV + IMS voice +
Internet 4M/512k</t>
  </si>
  <si>
    <t>internet + IPTV + IMS</t>
  </si>
  <si>
    <t>internet</t>
  </si>
  <si>
    <t>Down-shift Upstream</t>
  </si>
  <si>
    <t>Up-shift Upstream</t>
  </si>
  <si>
    <t>Down-shift Downstream</t>
  </si>
  <si>
    <t>Up-shift Downstream</t>
  </si>
  <si>
    <t>Total value of all pwer atten.in power L2 state</t>
  </si>
  <si>
    <t xml:space="preserve">Value of each power atten.in Power L2 state </t>
  </si>
  <si>
    <t>shortes time to power L2 state</t>
  </si>
  <si>
    <t>shortes time to power L0 state</t>
  </si>
  <si>
    <t>allow transit. to Low Power  switch</t>
  </si>
  <si>
    <t>allow transit. to Idle switch</t>
  </si>
  <si>
    <t>el. length</t>
  </si>
  <si>
    <t>use of el. Length</t>
  </si>
  <si>
    <t>US4 band el.length</t>
  </si>
  <si>
    <t>US3 band el.length</t>
  </si>
  <si>
    <t>US2 band  el.length</t>
  </si>
  <si>
    <t>US1 band el.length</t>
  </si>
  <si>
    <t>boost mode</t>
  </si>
  <si>
    <t>US4 band ref PSD</t>
  </si>
  <si>
    <t>US3 band ref PSD</t>
  </si>
  <si>
    <t>US2 band ref PSD</t>
  </si>
  <si>
    <t>US1 band ref PSD</t>
  </si>
  <si>
    <t>Up shift US</t>
  </si>
  <si>
    <t>Down shift US</t>
  </si>
  <si>
    <t>Up shift DS</t>
  </si>
  <si>
    <t>Down shift DS</t>
  </si>
  <si>
    <t>Channel Rate Ratio Upstream %</t>
  </si>
  <si>
    <t>Channel Rate Ratio Downstream %</t>
  </si>
  <si>
    <t>US</t>
  </si>
  <si>
    <t>DS</t>
  </si>
  <si>
    <t>Rate Threshold</t>
  </si>
  <si>
    <t>L2 Power Consumption Mode Parameters</t>
  </si>
  <si>
    <t>VDSL Tone Blackout Parameter</t>
  </si>
  <si>
    <t>RFI Notch Configuration Parameter</t>
  </si>
  <si>
    <t>UPBO</t>
  </si>
  <si>
    <t>Min up  shift Time US</t>
  </si>
  <si>
    <t>Min down shift Time US</t>
  </si>
  <si>
    <t>Min up  shift Time DS</t>
  </si>
  <si>
    <t>Min down shift Time DS</t>
  </si>
  <si>
    <t>SNR Margin for Rate</t>
  </si>
  <si>
    <t>Service DS</t>
  </si>
  <si>
    <t>Service US</t>
  </si>
  <si>
    <t>LineMAX</t>
  </si>
  <si>
    <t>LineMIN</t>
  </si>
  <si>
    <t>Ručni relay string</t>
  </si>
  <si>
    <t>PCR</t>
  </si>
  <si>
    <t>MBS</t>
  </si>
  <si>
    <t>10M/640k</t>
  </si>
  <si>
    <t>v948/10756-P2-tg6-d4d2-i1i05-a</t>
  </si>
  <si>
    <t>ne</t>
  </si>
  <si>
    <t>20M/768k</t>
  </si>
  <si>
    <t>v1080/21227-P2-tg6-d4d2-i1i05-a</t>
  </si>
  <si>
    <t>IMS + Internet + IPTV</t>
  </si>
  <si>
    <t>4M/512k</t>
  </si>
  <si>
    <t>2Layer-4M</t>
  </si>
  <si>
    <t xml:space="preserve"> = vrijednosti dobivene izračunom</t>
  </si>
  <si>
    <t>voice</t>
  </si>
  <si>
    <t>MBS [byte] = PCR [bit/s] * Tc [s] / 8</t>
  </si>
  <si>
    <t>voice512</t>
  </si>
  <si>
    <t>Minimalna brzina 4Mbits</t>
  </si>
  <si>
    <t>Internet 4</t>
  </si>
  <si>
    <t>Internet 10</t>
  </si>
  <si>
    <t>Za Internet će se koristiti Tc=1.5 u izračunu za MBS, uz dodatni uvjet MBS≥65535.</t>
  </si>
  <si>
    <t>Na telekonf. dogovoreno da se prilikom računanja Line MIN-US i MAX-US za IPTV i VoIP uzima vrijednost 256</t>
  </si>
  <si>
    <t>Internet 20</t>
  </si>
  <si>
    <t>Internet 10 BUS</t>
  </si>
  <si>
    <t>Internet 20 BUS</t>
  </si>
  <si>
    <t>Za Internet se zbrajaju izmjerene linijske brzine</t>
  </si>
  <si>
    <t>Internet LineMIN je određen dogovorom i preuzet iz ADSL-a</t>
  </si>
  <si>
    <t>filteri kod end user profila za bitstream korisnike su svi VDSL default</t>
  </si>
  <si>
    <t>acs</t>
  </si>
  <si>
    <t>U donjim tablicama postoje tri različite osnovne formule u redovima 77 do 92 i u kolonama I do L za profile:</t>
  </si>
  <si>
    <t>vht-i4-t4-v256m2-n256-a</t>
  </si>
  <si>
    <t>Internet LineMIN</t>
  </si>
  <si>
    <t>vht-i10-t4-v256m2-n256-a</t>
  </si>
  <si>
    <t>Internet 4 Line</t>
  </si>
  <si>
    <t>vht-i20-t4-v256m2-n256-a</t>
  </si>
  <si>
    <t>Internet 10 Line</t>
  </si>
  <si>
    <t>Internet 20 Line</t>
  </si>
  <si>
    <t>Internet 10 BUS Line</t>
  </si>
  <si>
    <t>Formule u kolonama I do L se kopiraju u ostale profile ovisno o Paketu koji je upisan u koloni B ( 4M, 10M, 20M )</t>
  </si>
  <si>
    <t>Internet 20 BUS Line</t>
  </si>
  <si>
    <t>IPTV LineMIN i LineMAX</t>
  </si>
  <si>
    <t>2Layer-6M</t>
  </si>
  <si>
    <t>2Layer-10M</t>
  </si>
  <si>
    <t>Internet+Nadzor modema
operator  VIPnet</t>
  </si>
  <si>
    <t>Internet+IPTV+Nadzor modema
operator  VIPnet</t>
  </si>
  <si>
    <t>Internet+IPTV 6M+Nadzor modema
operator  VIPnet</t>
  </si>
  <si>
    <t>Internet+Voice+Nadzor modema
operator  VIPnet</t>
  </si>
  <si>
    <t>Internet+IPTV+Voice+Nadzor modema
operator  VIPnet</t>
  </si>
  <si>
    <t>Internet+IPTV 6M+Voice+Nadzor modema
operator  VIPnet</t>
  </si>
  <si>
    <t>Internet+IPTV 10M+Nadzor modema
operator  VIPnet</t>
  </si>
  <si>
    <t>Internet+IPTV 10M+Voice+Nadzor modema
operator  VIPnet</t>
  </si>
  <si>
    <t>Stand-alone IPTV6M+Nadzor modema
operator  VIPnet</t>
  </si>
  <si>
    <t>Stand-alone IPTV 10M+Nadzor modema
operator  VIPnet</t>
  </si>
  <si>
    <t>IPTV 4M+Voice+Nadzor modema
operator  VIPnet</t>
  </si>
  <si>
    <t>IPTV 6M+Voice+Nadzor modema
operator  VIPnet</t>
  </si>
  <si>
    <t>IPTV 10M+Voice+Nadzor modema
operator  VIPnet</t>
  </si>
  <si>
    <t>BITSTREAM-20Mb / 768kb+IPTVBS 4Mb+C1 256kb</t>
  </si>
  <si>
    <t>BITSTREAM-20Mb / 768kb+IPTVBS 6Mb+C1 256kb</t>
  </si>
  <si>
    <t>BITSTREAM-20Mb / 768kb+IPTVBS 6Mb+VoIPBS 256kb+C1 256kb</t>
  </si>
  <si>
    <t>BITSTREAM-20Mb / 768kb+IPTVBS 10Mb+C1 256kb</t>
  </si>
  <si>
    <t>BITSTREAM-20Mb / 768kb+IPTVBS 10Mb+VoIPBS 256kb+C1 256kb</t>
  </si>
  <si>
    <t xml:space="preserve">IPTVBS 6Mb+C1 256kb </t>
  </si>
  <si>
    <t xml:space="preserve">IPTVBS 10Mb+C1 256kb </t>
  </si>
  <si>
    <t>iptv_CIR512_PIR576</t>
  </si>
  <si>
    <t>iptv_CIR4032_PIR4096</t>
  </si>
  <si>
    <t>iptv_CIR6016_PIR6080</t>
  </si>
  <si>
    <t>iptv_CIR10048_PIR10112</t>
  </si>
  <si>
    <t>768/5024-P2-tg8-d9d2-i2i05-a</t>
  </si>
  <si>
    <t>vip-t4-v512m8-n256-a</t>
  </si>
  <si>
    <t>vip-t6-v512m8-n256-a</t>
  </si>
  <si>
    <t>vip-t8-v512m8-n256-a</t>
  </si>
  <si>
    <t>vip-t10-v512m8-n256-a</t>
  </si>
  <si>
    <t>IPTVBS 4Mb+VoIPBS 512kb+C1 256kb</t>
  </si>
  <si>
    <t>IPTVBS 6Mb+VoIPBS 512kb+C1 256kb</t>
  </si>
  <si>
    <t>IPTVBS 8Mb+VoIPBS 512kb+C1 256kb</t>
  </si>
  <si>
    <t>IPTVBS 10Mb+VoIPBS 512kb+C1 256kb</t>
  </si>
  <si>
    <t>1024/5280-P2-tg8-d9d2-i2i05-a</t>
  </si>
  <si>
    <t>1024/7480-P2-tg9-d9d2-i2i05-a</t>
  </si>
  <si>
    <t>1024/9680-P2-tg9-d9d2-i2i05-a</t>
  </si>
  <si>
    <t>768/9398-P2-tg9-d9d2-i2i05-a</t>
  </si>
  <si>
    <t>768/7198-P2-tg9-d9d2-i2i05-a</t>
  </si>
  <si>
    <t xml:space="preserve">voice_256k_b </t>
  </si>
  <si>
    <t xml:space="preserve">iptv_CIR7168_PIR7232  </t>
  </si>
  <si>
    <t>vip-512/512-d1d1-i0i0-a</t>
  </si>
  <si>
    <t>vip-768/768-d1d1-i0i0-a</t>
  </si>
  <si>
    <t>vip-768/5024-d16d2-i2i05-a</t>
  </si>
  <si>
    <t>two Symbols</t>
  </si>
  <si>
    <t>vip-768/7198-d16d2-i2i05-a</t>
  </si>
  <si>
    <t>vip-768/9398-d8d2-i2i05-a</t>
  </si>
  <si>
    <t>vip-768/11598-d8d2-i1i05-a</t>
  </si>
  <si>
    <t>vip-1024/5280-d16d2-i2i05-a</t>
  </si>
  <si>
    <t>vip-1024/7480-d16d2-i2i05-a</t>
  </si>
  <si>
    <t>vip-1024/9680-d8d2-i2i05-a</t>
  </si>
  <si>
    <t>vip-1024/11880-d8d2-i1i05-a</t>
  </si>
  <si>
    <t>DSLAM profili 19.02.2014.</t>
  </si>
  <si>
    <r>
      <t>Novi produkcijski BS Vipnet profili:</t>
    </r>
    <r>
      <rPr>
        <b/>
        <sz val="8"/>
        <rFont val="Arial"/>
        <family val="2"/>
        <charset val="238"/>
      </rPr>
      <t xml:space="preserve"> vip-v256m2-n256-a, vip-v512m8-n256-a, vip-t4-v256m2-n256-a, vip-t6-v256m2-n256-a, vip-t8-v256m2-n256-a, vip-t10-v256m2-n256-a, vip-t4-v512m8-n256-a, vip-t6-v512m8-n256-a, vip-t8-v512m8-n256-a, vip-t10-v512m8-n256-a</t>
    </r>
  </si>
  <si>
    <t>DS MAX</t>
  </si>
  <si>
    <t>DS MIN</t>
  </si>
  <si>
    <t>US MAX</t>
  </si>
  <si>
    <t>US MIN</t>
  </si>
  <si>
    <t>v1264/15377-P2-tg8-d9d2-i2i05-a</t>
  </si>
  <si>
    <t>v1264/17361-P2-tg9-d9d2-i2i05-a</t>
  </si>
  <si>
    <t>vvip-tv-576/4096-a</t>
  </si>
  <si>
    <t>vvip-tv-576/6080-a</t>
  </si>
  <si>
    <t>Za ACS stavljamo MBS=65535, a za ostale servise (IPTV i Voice) u izračunu koristimo Tc=0.1.</t>
  </si>
  <si>
    <t>v1520/15633-P2-tg8-d9d2-i2i05-a</t>
  </si>
  <si>
    <t>v1264/21393-P2-tg9-d9d2-i2i05-a</t>
  </si>
  <si>
    <t>vvip-tv-576/10112-a</t>
  </si>
  <si>
    <t>ACS MBS=</t>
  </si>
  <si>
    <t>bs_nadzor_modema_CIR256_PIR320</t>
  </si>
  <si>
    <t>vvip-1326/21447-d9d2-i2i05-a</t>
  </si>
  <si>
    <t>vvip-1582/15687-d9d2-i2i05-a</t>
  </si>
  <si>
    <t>vvip-1439/22618-d4d2-i1i05-a</t>
  </si>
  <si>
    <t>vvip-1294/11591-d4d2-i1i05-a</t>
  </si>
  <si>
    <t>vvip-1326/17415-d9d2-i2i05-a</t>
  </si>
  <si>
    <t>vvip-1326/15431-d9d2-i2i05-a</t>
  </si>
  <si>
    <t>vvip-1183/22362-d4d2-i1i05-a</t>
  </si>
  <si>
    <t>vvip-1038/11335-d4d2-i1i05-a</t>
  </si>
  <si>
    <t>vvip-1471/28442-d9d2-i2i05-a</t>
  </si>
  <si>
    <t>vvip-1727/26714-d9d2-i2i05-a</t>
  </si>
  <si>
    <t>vvip-1582/17671-d9d2-i2i05-a</t>
  </si>
  <si>
    <t>vvip-1727/28698-d9d2-i2i05-a</t>
  </si>
  <si>
    <t>vvip-1471/32474-d9d2-i2i05-a</t>
  </si>
  <si>
    <t>vvip-1582/21703-d9d2-i2i05-a</t>
  </si>
  <si>
    <t>vvip-1727/32730-d9d2-i2i05-a</t>
  </si>
  <si>
    <t>vvip-608/6400-d9d2-i2i05-a</t>
  </si>
  <si>
    <t>vvip-608/10432-d9d2-i2i05-a</t>
  </si>
  <si>
    <t>vvip-864/4672-d9d2-i2i05-a</t>
  </si>
  <si>
    <t>vvip-864/6656-d9d2-i2i05-a</t>
  </si>
  <si>
    <t>vvip-864/10688-d9d2-i2i05-a</t>
  </si>
  <si>
    <t>DSLAM profili 20.02.2014.</t>
  </si>
  <si>
    <r>
      <rPr>
        <b/>
        <sz val="10"/>
        <rFont val="Arial"/>
        <family val="2"/>
        <charset val="238"/>
      </rPr>
      <t>Internet+IPTV 4M+Voice+Nadzor modema;
operator Amis Telekom</t>
    </r>
    <r>
      <rPr>
        <b/>
        <sz val="10"/>
        <color rgb="FFFF0000"/>
        <rFont val="Arial"/>
        <family val="2"/>
        <charset val="238"/>
      </rPr>
      <t xml:space="preserve">
Regija 1 (domenski pristup)</t>
    </r>
  </si>
  <si>
    <r>
      <rPr>
        <b/>
        <sz val="10"/>
        <rFont val="Arial"/>
        <family val="2"/>
        <charset val="238"/>
      </rPr>
      <t>Internet+IPTV 6M+Voice+Nadzor modema;
operator Amis Telekom</t>
    </r>
    <r>
      <rPr>
        <b/>
        <sz val="10"/>
        <color rgb="FFFF0000"/>
        <rFont val="Arial"/>
        <family val="2"/>
        <charset val="238"/>
      </rPr>
      <t xml:space="preserve">
Regija 1 (domenski pristup)</t>
    </r>
  </si>
  <si>
    <r>
      <rPr>
        <b/>
        <sz val="10"/>
        <rFont val="Arial"/>
        <family val="2"/>
        <charset val="238"/>
      </rPr>
      <t>Internet+IPTV 8M+Voice+Nadzor modema;
operator Amis Telekom</t>
    </r>
    <r>
      <rPr>
        <b/>
        <sz val="10"/>
        <color rgb="FFFF0000"/>
        <rFont val="Arial"/>
        <family val="2"/>
        <charset val="238"/>
      </rPr>
      <t xml:space="preserve">
Regija 1 (domenski pristup)</t>
    </r>
  </si>
  <si>
    <r>
      <rPr>
        <b/>
        <sz val="10"/>
        <rFont val="Arial"/>
        <family val="2"/>
        <charset val="238"/>
      </rPr>
      <t>Internet+IPTV 10M+Voice+Nadzor modema;
operator Amis Telekom</t>
    </r>
    <r>
      <rPr>
        <b/>
        <sz val="10"/>
        <color rgb="FFFF0000"/>
        <rFont val="Arial"/>
        <family val="2"/>
        <charset val="238"/>
      </rPr>
      <t xml:space="preserve">
Regija 1 (domenski pristup)</t>
    </r>
  </si>
  <si>
    <t xml:space="preserve">voice_512k_b </t>
  </si>
  <si>
    <t xml:space="preserve">Regularni profil od 25.02.2014, Voice 256k, broj MAC adresa=2; ACS  - Vipnet ACS  vlan je 3983, broj MAC adresa=2;
</t>
  </si>
  <si>
    <t xml:space="preserve">Regularni profil od 25.02.2014, Voice 512k, broj MAC adresa=8; ACS  - Vipnet ACS  vlan je 3983, broj MAC adresa=2;
</t>
  </si>
  <si>
    <t xml:space="preserve">Regularni profil od 25.02.2014,  Vipnet IPTV4M vlan je 3986, broj MAC adresa=2; ACS vlan je 3983, broj MAC adresa=2; voice VLAN 4000, voice bandwidth 256k, broj MAC adresa=2
</t>
  </si>
  <si>
    <t xml:space="preserve">Regularni profil od 25.02.2014,  Vipnet IPTV6M vlan je 3986, broj MAC adresa=2; ACS vlan je 3983, broj MAC adresa=2; voice VLAN 4000, voice bandwidth 256k, broj MAC adresa=2
</t>
  </si>
  <si>
    <t xml:space="preserve">Regularni profil od 25.02.2014,  Vipnet IPTV8M vlan je 3986, broj MAC adresa=4; ACS vlan je 3983, broj MAC adresa=2; voice VLAN 4000, voice bandwidth 256k, broj MAC adresa=2
</t>
  </si>
  <si>
    <t xml:space="preserve">Regularni profil od 25.02.2014,  Vipnet IPTV10M vlan je 3986, broj MAC adresa=4; ACS vlan je 3983, broj MAC adresa=2; voice VLAN 4000, voice bandwidth 256k, broj MAC adresa=2
</t>
  </si>
  <si>
    <t xml:space="preserve">Regularni profil od 25.02.2014,  Vipnet IPTV4M vlan je 3986, broj MAC adresa=2; ACS vlan je 3983, broj MAC adresa=2; voice VLAN 4000, voice bandwidth 512k, broj MAC adresa=8
</t>
  </si>
  <si>
    <t xml:space="preserve">Regularni profil od 25.02.2014,  Vipnet IPTV6M vlan je 3986, broj MAC adresa=2; ACS vlan je 3983, broj MAC adresa=2; voice VLAN 4000, voice bandwidth 512k, broj MAC adresa=8
</t>
  </si>
  <si>
    <t xml:space="preserve">Regularni profil od 25.02.2014,  Vipnet IPTV8M vlan je 3986, broj MAC adresa=4; ACS vlan je 3983, broj MAC adresa=2; voice VLAN 4000, voice bandwidth 512k, broj MAC adresa=8
</t>
  </si>
  <si>
    <t xml:space="preserve">Regularni profil od 25.02.2014,  Vipnet IPTV10M vlan je 3986, broj MAC adresa=4; ACS vlan je 3983, broj MAC adresa=2; voice VLAN 4000, voice bandwidth 512k, broj MAC adresa=8
</t>
  </si>
  <si>
    <t>Regularni profil od 25.02.2014, voice VLAN 4000, voice bandwidth 256k, broj MAC adresa=2, ACS VLAN 3983, ACS bandwith 256k, broj MAC adresa=2;</t>
  </si>
  <si>
    <t>Regularni profil od 25.02.2014, voice VLAN 4000, voice bandwidth 512k, broj MAC adresa=8, ACS VLAN 3983, ACS bandwith 256k, broj MAC adresa=2;</t>
  </si>
  <si>
    <t>Regularni profil od 25.02.2014, iptv8M VLAN 3986, broj MAC adresa=4, voice VLAN 4000, voice bandwidth 256k, broj MAC adresa=2, ACS VLAN 3983, ACS bandwith 256k, broj MAC adresa=2;</t>
  </si>
  <si>
    <t>Regularni profil od 25.02.2014, iptv10M VLAN 3986, broj MAC adresa=4, voice VLAN 4000, voice bandwidth 256k, broj MAC adresa=2, ACS VLAN 3983, ACS bandwith 256k, broj MAC adresa=2;</t>
  </si>
  <si>
    <t>Regularni profil od 25.02.2014, iptv8M VLAN 3986, broj MAC adresa=4, voice VLAN 4000, voice bandwidth 512k, broj MAC adresa=8 ACS VLAN 3983, ACS bandwith 256k, broj MAC adresa=2;</t>
  </si>
  <si>
    <t>Regularni profil od 25.02.2014, iptv10M VLAN 3986, broj MAC adresa=4, voice VLAN 4000, voice bandwidth 512k, broj MAC adresa=8, ACS VLAN 3983, ACS bandwith 256k, broj MAC adresa=2;</t>
  </si>
  <si>
    <t>768/11598-P2-tg9-d9d2-i1i05-a</t>
  </si>
  <si>
    <t>1024/11880-P2-tg9-d9d2-i1i05-a</t>
  </si>
  <si>
    <t>Regularni profil od 25.02.2014, iptv4M VLAN 3986, broj MAC adresa=2, voice VLAN 4000, voice bandwidth 256k, broj MAC adresa=2, ACS VLAN 3983, ACS bandwith 256k, broj MAC adresa=2;</t>
  </si>
  <si>
    <t>Regularni profil od 25.02.2014, iptv6M VLAN 3986, broj MAC adresa=2, voice VLAN 4000, voice bandwidth 256k, broj MAC adresa=2, ACS VLAN 3983, ACS bandwith 256k, broj MAC adresa=2;</t>
  </si>
  <si>
    <t>Regularni profil od 25.02.2014, iptv6M VLAN 3986, broj MAC adresa=2, voice VLAN 4000, voice bandwidth 512k, broj MAC adresa=8, ACS VLAN 3983, ACS bandwith 256k, broj MAC adresa=2;</t>
  </si>
  <si>
    <t>Regularni profil od 25.02.2014, iptv4M VLAN 3986, broj MAC adresa=2, voice VLAN 4000, voice bandwidth 512k, broj MAC adresa=8, ACS VLAN 3983, ACS bandwith 256k, broj MAC adresa=2;</t>
  </si>
  <si>
    <t xml:space="preserve">vvip-1471/26458-d9d2-i2i05-a </t>
  </si>
  <si>
    <t>v1520/17617-P2-tg9-d9d2-i2i05-a</t>
  </si>
  <si>
    <t>v1657/28612-P2-tg9-d9d2-i2i05-a</t>
  </si>
  <si>
    <t>voice256</t>
  </si>
  <si>
    <t>v1401/26372-P2-tg8-d9d2-i2i05-a</t>
  </si>
  <si>
    <t>v1401/32388-P2-tg9-d9d2-i2i05-a</t>
  </si>
  <si>
    <t>v1520/21649-P2-tg9-d9d2-i2i05-a</t>
  </si>
  <si>
    <t>v1401/28356-P2-tg9-d9d2-i2i05-a</t>
  </si>
  <si>
    <t>v1657/26628-P2-tg8-d9d2-i2i05-a</t>
  </si>
  <si>
    <t>v1657/32644-P2-tg9-d9d2-i2i05-a</t>
  </si>
  <si>
    <t>v608/6400-P2-tg9-d9d2-i2i05-a</t>
  </si>
  <si>
    <t>v608/10432-P2-tg9-d9d2-i2i05-a</t>
  </si>
  <si>
    <t>v864/4672-P2-tg8-d9d2-i2i05-a</t>
  </si>
  <si>
    <t>v864/6656-P2-tg9-d9d2-i2i05-a</t>
  </si>
  <si>
    <t>v864/10688-P2-tg9-d9d2-i2i05-a</t>
  </si>
  <si>
    <t>DSLAM profili 05.03.2014.</t>
  </si>
  <si>
    <t>NAPOMENA</t>
  </si>
  <si>
    <t>Regularni profil od 21.02.2014</t>
  </si>
  <si>
    <t>Regularni profil od 07.03.2014</t>
  </si>
  <si>
    <t>INTERNET-4Mb / 256kb</t>
  </si>
  <si>
    <t xml:space="preserve">Stari regularni profil prije masovne promjene profila (vraćen u tablicu profila kao FRv1). Od 10.09.2012. nova ukopčanja idu na novi profil ht-i4-a, a sve postojeće korisnike treba prebaciti na novi profil. </t>
  </si>
  <si>
    <t>InterleaveMAXTVLine-1j</t>
  </si>
  <si>
    <t>Ovo je bio Regularni profil prije povećanja  brzina i paket je bio INTERNET-4Mb / 256kb +IPTV
Vraćen u tablicu profila kao FRv1 profil</t>
  </si>
  <si>
    <t xml:space="preserve">Stari regularni profil prije povećanja upstream brzina, usluga je bila INTERNET-4Mb / 256kb (vraćen je u tablicu profila kao FRv1), koristi se novi profil ht-i4-a </t>
  </si>
  <si>
    <t>Stari regularni profil prije povećanja upstream brzina, INTERNET-4Mb / 256kb, nije obrisan na platformi, vraćen tablicu profila i se vodi kao FRv1, koristi se novi profil ht-i4-a</t>
  </si>
  <si>
    <t>INTERNET-4Mb / 256kb+IPTV</t>
  </si>
  <si>
    <t>Stari regularni profil, INTERNET-4Mb / 256kb+IPTV, nije obrisan na platformi, (vraćen je u tablicu profila kao FRv1), koristi se novi profil ht-i4-t4-a</t>
  </si>
  <si>
    <t>Service_InterleaveMAXTV1i</t>
  </si>
  <si>
    <t>Stari regularni profil prije povećanja upstream brzina, INTERNET-4Mb / 256kb+IPTV, nije obrisan na platformi, (vraćen je u tablicu profila kao FRv1), koristi se novi profil ht-i4-t4-a</t>
  </si>
  <si>
    <t>Stand-alone MAXTVprofil sa uključenim ADSL modom sinkronizacije
Stari regularni profil, INTERNET-4Mb / 256kb+IPTV, nije obrisan na platformi, (vraćen je u tablicu profila kao FRv1),  koristi se novi profil ht-t4-a</t>
  </si>
  <si>
    <t>Stand-alone MAXTVprofil sa uključenim ADSL modom sinkronizacije
Stari regularni profil prije povećanja upstream brzina,INTERNET-4Mb / 256kb+IPTV, nije obrisan na platformi, (vraćen je u tablicu profila kao FRv1),  koristi se novi profil ht-t4-a</t>
  </si>
  <si>
    <t>INTERNET-4Mb / 256kb+IMSVoIP</t>
  </si>
  <si>
    <t>Service_MAXPHONE1h</t>
  </si>
  <si>
    <t>Stari regularni profil prije povećanja upstream brzina, INTERNET-4Mb / 256kb+IMSVoIP (vraćen je u tablicu profila kao FRv1) , nije obrisan na platformi, koristi se novi profil ht-i4-v256IMS-a</t>
  </si>
  <si>
    <t>Stari regularni profil INTERNET-4Mb / 256kb +IPTV +IMSVoIP, zbog problema sa Thomson modemima napravljen je u 10/2011 novi imsMAXTRIPLE1j,  nije obrisan na platformi, , vraćen tablicu profila i se vodi kao FRv1, koristi se novi profil ht-i4-t4-v256IMS-a</t>
  </si>
  <si>
    <t>Service_imsInterleavMAXTRIPLE1j</t>
  </si>
  <si>
    <t>Stari regularni profil prije povećanja upstream brzina, INTERNET-4Mb / 256kb +IPTV +IMSVoIP, nije obrisan na platformi,vraćen tablicu profila i se vodi kao FRv1, koristi se novi profil ht-i4-t4-v256IMS-a</t>
  </si>
  <si>
    <t>Internet+Nadzor;
(Business)
operator Vipnet</t>
  </si>
  <si>
    <t>BITSTREAM-10Mb / 1024kb+C1 256kb</t>
  </si>
  <si>
    <t>vipb-i10-n256-a</t>
  </si>
  <si>
    <t>vipb-i10-v256m2-n256-a</t>
  </si>
  <si>
    <t>BITSTREAM-10Mb / 1024kb+VoIPBS 256kb+C1 256kb</t>
  </si>
  <si>
    <t>Internet+Voice+Nadzor;
(Business)
operator Vipnet</t>
  </si>
  <si>
    <t>vipb-i10-v512m8-n256-a</t>
  </si>
  <si>
    <t>BITSTREAM-10Mb / 1024kb+VoIPBS 512kb+C1 256kb</t>
  </si>
  <si>
    <t>1984/13054-P2-tg6-d4d2-i1i05-a</t>
  </si>
  <si>
    <t>Regularni profil od 02.10.2013, voice VLAN 4000, voice bandwidth 512k, broj MAC adresa=8, ACS VLAN 3983,ACS bandwith 256k, broj MAC adresa=2;</t>
  </si>
  <si>
    <t>vipb-i10-t4-n256-a</t>
  </si>
  <si>
    <t>BITSTREAM-10Mb / 1024kb+IPTVBS 4Mb+C1 256kb</t>
  </si>
  <si>
    <t>1728/16574-P2-tg8-d9d2-i1i05-a</t>
  </si>
  <si>
    <t>Internet+IPTV+Nadzor;
(Business)
operator Vipnet</t>
  </si>
  <si>
    <t>vipb-i10-t6-n256-a</t>
  </si>
  <si>
    <t>BITSTREAM-10Mb / 1024kb+IPTVBS 6Mb+C1 256kb</t>
  </si>
  <si>
    <t>Internet+IPTV6M+Nadzor;
(Business)
operator Vipnet</t>
  </si>
  <si>
    <t>vipb-i10-t8-n256-a</t>
  </si>
  <si>
    <t>1728/20574-P2-tg9-d9d2-i1i05-a</t>
  </si>
  <si>
    <t>vipb-i10-t10-n256-a</t>
  </si>
  <si>
    <t>BITSTREAM-10Mb / 1024kb+IPTVBS 8Mb+C1 256kb</t>
  </si>
  <si>
    <t>BITSTREAM-10Mb / 1024kb+IPTVBS 10Mb+C1 256kb</t>
  </si>
  <si>
    <t>Internet+IPTV8M+Nadzor;
(Business)
operator Vipnet</t>
  </si>
  <si>
    <t>Internet+IPTV10M+Nadzor;
(Business)
operator Vipnet</t>
  </si>
  <si>
    <t>vipb-i10-t4-v256m2-n256-a</t>
  </si>
  <si>
    <t>BITSTREAM-10Mb / 1024kb+IPTVBS 4Mb+VoIPBS 256kb+C1 256kb</t>
  </si>
  <si>
    <t>1984/16830-P2-tg8-d9d2-i1i05-a</t>
  </si>
  <si>
    <t>vipb-i10-t6-v256m2-n256-a</t>
  </si>
  <si>
    <t>BITSTREAM-10Mb / 1024kb+IPTVBS 6Mb+VoIPBS 256kb+C1 256kb</t>
  </si>
  <si>
    <t>1984/18830-P2-tg9-d9d2-i1i05-a</t>
  </si>
  <si>
    <t>vipb-i10-t8-v256m2-n256-a</t>
  </si>
  <si>
    <t>BITSTREAM-10Mb / 1024kb+IPTVBS 8Mb+VoIPBS 256kb+C1 256kb</t>
  </si>
  <si>
    <t>1984/20830-P2-tg9-d9d2-i1i05-a</t>
  </si>
  <si>
    <t>vipb-i10-t10-v256m2-n256-a</t>
  </si>
  <si>
    <t>BITSTREAM-10Mb / 1024kb+IPTVBS 10Mb+VoIPBS 256kb+C1 256kb</t>
  </si>
  <si>
    <t>1984/22830-P2-tg9-d9d2-i1i05-a</t>
  </si>
  <si>
    <t>BITSTREAM-10Mb / 1024kb+IPTVBS 4Mb+VoIPBS 512kb+C1 256kb</t>
  </si>
  <si>
    <t>vipb-i10-t4-v512m8-n256-a</t>
  </si>
  <si>
    <t>2240/17086-P2-tg8-d9d2-i1i05-a</t>
  </si>
  <si>
    <t>BITSTREAM-10Mb / 1024kb+IPTVBS 6Mb+VoIPBS 512kb+C1 256kb</t>
  </si>
  <si>
    <t>2240/19086-P2-tg9-d9d2-i1i05-a</t>
  </si>
  <si>
    <t>vipb-i10-t6-v512m8-n256-a</t>
  </si>
  <si>
    <t>BITSTREAM-10Mb / 1024kb+IPTVBS 8Mb+VoIPBS 512kb+C1 256kb</t>
  </si>
  <si>
    <t>vipb-i10-t8-v512m8-n256-a</t>
  </si>
  <si>
    <t>2240/21086-P2-tg9-d9d2-i1i05-a</t>
  </si>
  <si>
    <t>BITSTREAM-10Mb / 1024kb+IPTVBS 10Mb+VoIPBS 512kb+C1 256kb</t>
  </si>
  <si>
    <t>vipb-i10-t10-v512m8-n256-a</t>
  </si>
  <si>
    <t>2240/23086-P2-tg9-d9d2-i1i05-a</t>
  </si>
  <si>
    <t>vipb-i20-n256-a</t>
  </si>
  <si>
    <t>BITSTREAM-20Mb / 1024kb+C1 256kb</t>
  </si>
  <si>
    <t xml:space="preserve">htb-int-1184/23712-a
</t>
  </si>
  <si>
    <t>vipb-i20-v256m2-n256-a</t>
  </si>
  <si>
    <t>1728/24224-P2-tg6-d4d2-i1i05-a</t>
  </si>
  <si>
    <t>vipb-i20-v512m8-n256-a</t>
  </si>
  <si>
    <t>BITSTREAM-20Mb / 1024kb+VoIPBS 512kb+C1 256kb</t>
  </si>
  <si>
    <t>1984/24480-P2-tg6-d4d2-i1i05-a</t>
  </si>
  <si>
    <t>vipb-i20-t4-n256-a</t>
  </si>
  <si>
    <t>BITSTREAM-20Mb / 1024kb+IPTVBS 4Mb+C1 256kb</t>
  </si>
  <si>
    <t>1728/28000-P2-tg8-d9d2-i1i05-a</t>
  </si>
  <si>
    <t>vipb-i20-t6-n256-a</t>
  </si>
  <si>
    <t>BITSTREAM-20Mb / 1024kb+IPTVBS 6Mb+C1 256kb</t>
  </si>
  <si>
    <t>1728/30000-P2-tg9-d9d2-i1i05-a</t>
  </si>
  <si>
    <t>BITSTREAM-20Mb / 1024kb+IPTVBS 8Mb+C1 256kb</t>
  </si>
  <si>
    <t>vipb-i20-t8-n256-a</t>
  </si>
  <si>
    <t>1728/32000-P2-tg9-d9d2-i1i05-a</t>
  </si>
  <si>
    <t>BITSTREAM-20Mb / 1024kb+IPTVBS 10Mb+C1 256kb</t>
  </si>
  <si>
    <t>vipb-i20-t10-n256-a</t>
  </si>
  <si>
    <t>1728/34000-P2-tg9-d9d2-i1i05-a</t>
  </si>
  <si>
    <t>BITSTREAM-20Mb / 1024kb+VoIPBS 256kb+C1 256kb</t>
  </si>
  <si>
    <t>vipb-i20-t4-v256m2-n256-a</t>
  </si>
  <si>
    <t>BITSTREAM-20Mb / 1024kb+IPTVBS 4Mb+VoIPBS 256kb+C1 256kb</t>
  </si>
  <si>
    <t>1984/28256-P2-tg8-d9d2-i1i05-a</t>
  </si>
  <si>
    <t>vipb-i20-t6-v256m2-n256-a</t>
  </si>
  <si>
    <t>BITSTREAM-20Mb / 1024kb+IPTVBS 6Mb+VoIPBS 256kb+C1 256kb</t>
  </si>
  <si>
    <t>1984/30256-P2-tg9-d9d2-i1i05-a</t>
  </si>
  <si>
    <t>BITSTREAM-20Mb / 1024kb+IPTVBS 8Mb+VoIPBS 256kb+C1 256kb</t>
  </si>
  <si>
    <t>1984/32256-P2-tg9-d9d2-i1i05-a</t>
  </si>
  <si>
    <t>vipb-i20-t8-v256m2-n256-a</t>
  </si>
  <si>
    <t>vipb-i20-t10-v256m2-n256-a</t>
  </si>
  <si>
    <t>BITSTREAM-20Mb / 1024kb+IPTVBS 10Mb+VoIPBS 256kb+C1 256kb</t>
  </si>
  <si>
    <t>1984/34256-P2-tg9-d9d2-i1i05-a</t>
  </si>
  <si>
    <t>BITSTREAM-20Mb / 1024kb+IPTVBS 4Mb+VoIPBS 512kb+C1 256kb</t>
  </si>
  <si>
    <t>vipb-i20-t4-v512m8-n256-a</t>
  </si>
  <si>
    <t>2240/28512-P2-tg8-d9d2-i1i05-a</t>
  </si>
  <si>
    <t>vipb-i20-t6-v512m8-n256-a</t>
  </si>
  <si>
    <t>BITSTREAM-20Mb / 1024kb+IPTVBS 6Mb+VoIPBS 512kb+C1 256kb</t>
  </si>
  <si>
    <t>2240/30512-P2-tg9-d9d2-i1i05-a</t>
  </si>
  <si>
    <t>BITSTREAM-20Mb / 1024kb+IPTVBS 8Mb+VoIPBS 512kb+C1 256kb</t>
  </si>
  <si>
    <t>vipb-i20-t8-v512m8-n256-a</t>
  </si>
  <si>
    <t>2240/32512-P2-tg9-d9d2-i1i05-a</t>
  </si>
  <si>
    <t>BITSTREAM-20Mb / 1024kb+IPTVBS 10Mb+VoIPBS 512kb+C1 256kb</t>
  </si>
  <si>
    <t>vipb-i20-t10-v512m8-n256-a</t>
  </si>
  <si>
    <t>2240/34512-P2-tg9-d9d2-i1i05-a</t>
  </si>
  <si>
    <t xml:space="preserve">data_CIR1024_PIR1088 </t>
  </si>
  <si>
    <t>vipb-1472/12542-d4d2-i1i05-a</t>
  </si>
  <si>
    <t>vipb-1728/12798-d4d2-i1i05-a</t>
  </si>
  <si>
    <t xml:space="preserve">vipb-i10-v512m8-n256-a </t>
  </si>
  <si>
    <t>vipb-1984/13054-d4d2-i1i05-a</t>
  </si>
  <si>
    <t>vipb-1728/16574-d8d2-i1i05-a</t>
  </si>
  <si>
    <t xml:space="preserve">vipb-i10-t6-n256-a </t>
  </si>
  <si>
    <t>vipb-1728/18574-d8d2-i1i05-a</t>
  </si>
  <si>
    <t xml:space="preserve">vipb-i10-t8-n256-a </t>
  </si>
  <si>
    <t>vipb-1728/20574-d8d2-i1i05-a</t>
  </si>
  <si>
    <t xml:space="preserve">vipb-i10-t10-n256-a </t>
  </si>
  <si>
    <t>vipb-1984/16830-d8d2-i1i05-a</t>
  </si>
  <si>
    <t>vipb-1728/22574-d8d2-i1i05-a</t>
  </si>
  <si>
    <t xml:space="preserve">vipb-i10-t4-v256m2-n256-a </t>
  </si>
  <si>
    <t>vipb-1984/18830-d8d2-i1i05-a</t>
  </si>
  <si>
    <t>vipb-1984/20830-d8d2-i1i05-a</t>
  </si>
  <si>
    <t>vipb-1984/22830-d8d2-i1i05-a</t>
  </si>
  <si>
    <t>vip-1558/20830-d8d2-i1i05-a</t>
  </si>
  <si>
    <t xml:space="preserve">vipb-i10-t4-v512m8-n256-a </t>
  </si>
  <si>
    <t>vipb-2240/17086-d8d2-i1i05-a</t>
  </si>
  <si>
    <t>vipb-2240/19086-d8d2-i1i05-a</t>
  </si>
  <si>
    <t>vipb-2240/21086-d8d2-i1i05-a</t>
  </si>
  <si>
    <t>vipb-2240/23086-d8d2-i1i05-a</t>
  </si>
  <si>
    <t>vipb-1472/23968-d4d2-i1i05-a</t>
  </si>
  <si>
    <t>vip-1168/23968-d4d2-i1i05-a</t>
  </si>
  <si>
    <t>vipb-1728/24224-d4d2-i1i05-a</t>
  </si>
  <si>
    <t>vipb-1984/24480-d4d2-i1i05-a</t>
  </si>
  <si>
    <t>vipb-1728/28000-d8d2-i1i05-a</t>
  </si>
  <si>
    <t>vipb-1728/30000-d8d2-i1i05-a</t>
  </si>
  <si>
    <t xml:space="preserve">vipb-i20-t6-n256-a </t>
  </si>
  <si>
    <t xml:space="preserve">data_down_20M_c </t>
  </si>
  <si>
    <t xml:space="preserve">vipb-i20-t8-n256-a </t>
  </si>
  <si>
    <t>vipb-1728/32000-d8d2-i1i05-a</t>
  </si>
  <si>
    <t>vipb-1728/34000-d8d2-i1i05-a</t>
  </si>
  <si>
    <t xml:space="preserve">vipb-i20-t10-n256-a </t>
  </si>
  <si>
    <t xml:space="preserve">vipb-i20-t4-v256m2-n256-a </t>
  </si>
  <si>
    <t>vipb-1984/28256-d8d2-i1i05-a</t>
  </si>
  <si>
    <t>vipb-1984/30256-d8d2-i1i05-a</t>
  </si>
  <si>
    <t>vipb-1984/32256-d8d2-i1i05-a</t>
  </si>
  <si>
    <t>vipb-1984/34256-d8d2-i1i05-a</t>
  </si>
  <si>
    <t xml:space="preserve">vipb-i20-t4-v512m8-n256-a </t>
  </si>
  <si>
    <t>vipb-2240/28512-d8d2-i1i05-a</t>
  </si>
  <si>
    <t>vipb-2240/30512-d8d2-i1i05-a</t>
  </si>
  <si>
    <t>vipb-2240/32512-d8d2-i1i05-a</t>
  </si>
  <si>
    <t>vipb-2240/34512-d8d2-i1i05-a</t>
  </si>
  <si>
    <r>
      <t>Novi produkcijski BS Vipnet profili:</t>
    </r>
    <r>
      <rPr>
        <b/>
        <sz val="8"/>
        <rFont val="Arial"/>
        <family val="2"/>
        <charset val="238"/>
      </rPr>
      <t xml:space="preserve"> vip-v256m2-n256-a, vip-v512m8-n256-a, vip-t4-v256m2-n256-a, vip-t6-v256m2-n256-a, vip-t8-v256m2-n256-a, vip-t10-v256m2-n256-a, vip-t4-v512m8-n256-a, vip-t6-v512m8-n256-a, vip-t8-v512m8-n256-a, vip-t10-v512m8-n256-a, vipb-i10-t10-n256-a, vipb-i20-t10-n256-a, vipb-i10-t4-v256m2-n256-a, vipb-i20-t4-v256m2-n256-a, vipb-i10-t4-v512m8-n256-a, vipb-i20-t4-v512m8-n256-a, vipb-i10-t6-v256m2-n256-a, </t>
    </r>
  </si>
  <si>
    <r>
      <t xml:space="preserve">Novi produkcijski BS Vipnet business profili:  </t>
    </r>
    <r>
      <rPr>
        <b/>
        <i/>
        <sz val="8"/>
        <rFont val="Arial"/>
        <family val="2"/>
        <charset val="238"/>
      </rPr>
      <t>vipb-i10-n256-a, vipb-i20-n256-a, vipb-i10-v256m2-n256-a, vipb-i20-v256m2-n256-a, vipb-i10-v512m8-n256-a, vipb-i20-v512m8-n256-a, vipb-i10-t4-n256-a, vipb-i20-t4-n256-a, vipb-i10-t6-n256-a, vipb-i20-t6-n256-a, vipb-i10-t8-n256-a, vipb-i20-t8-n256-a, vipb-i10-t10-n256-a, vipb-i20-t10-n256-a, vipb-i10-t4-v256m2-n256-a, vipb-i20-t4-v256m2-n256-a, vipb-i10-t4-v512m8-n256-a, vipb-i20-t4-v512m8-n256-a, vipb-i10-t6-v256m2-n256-a, vipb-i20-t6-v256m2-n256-a, vipb-i10-t6-v512m8-n256-a, vipb-i20-t6-v512m8-n256-a, vipb-i10-t8-v256m2-n256-a, vipb-i20-t8-v256m2-n256-a, vipb-i10-t8-v512m8-n256-a, vipb-i20-t8-v512m8-n256-a,  vipb-i10-t10-v256m2-n256-a, vipb-i20-t10-v256m2-n256-a, vipb-i10-t10-v512m8-n256-a, vipb-i20-t10-v512m8-n256-a</t>
    </r>
  </si>
  <si>
    <r>
      <t>Novi produkcijski BS Vipnet business profili:</t>
    </r>
    <r>
      <rPr>
        <b/>
        <i/>
        <sz val="8"/>
        <rFont val="Arial"/>
        <family val="2"/>
        <charset val="238"/>
      </rPr>
      <t xml:space="preserve"> vipb-i10-n256-a, vipb-i20-n256-a, vipb-i10-v256m2-n256-a, vipb-i20-v256m2-n256-a, vipb-i10-v512m8-n256-a, vipb-i20-v512m8-n256-a, vipb-i10-t4-n256-a, vipb-i20-t4-n256-a, vipb-i10-t6-n256-a, vipb-i20-t6-n256-a, vipb-i10-t8-n256-a, vipb-i20-t8-n256-a, vipb-i10-t10-n256-a, vipb-i20-t10-n256-a, vipb-i10-t4-v256m2-n256-a, vipb-i20-t4-v256m2-n256-a, vipb-i10-t4-v512m8-n256-a, vipb-i20-t4-v512m8-n256-a, vipb-i10-t6-v256m2-n256-a, vipb-i20-t6-v256m2-n256-a, vipb-i10-t6-v512m8-n256-a, vipb-i20-t6-v512m8-n256-a, vipb-i10-t8-v256m2-n256-a, vipb-i20-t8-v256m2-n256-a, vipb-i10-t8-v512m8-n256-a, vipb-i20-t8-v512m8-n256-a,  vipb-i10-t10-v256m2-n256-a, vipb-i20-t10-v256m2-n256-a, vipb-i10-t10-v512m8-n256-a, vipb-i20-t10-v512m8-n256-a</t>
    </r>
  </si>
  <si>
    <t>1472/12542-P2-tg6-d4d2-i1i05-b</t>
  </si>
  <si>
    <t>1472/23968-P2-tg6-d4d2-i1i05-b</t>
  </si>
  <si>
    <t>1728/18574-P2-tg9-d9d2-i1i05-b</t>
  </si>
  <si>
    <t>1728/22574-P2-tg9-d9d2-i1i05-b</t>
  </si>
  <si>
    <t>Regularni profil od 04.04.2014, 
naš internet 10M vlan 270 (broj MAC adresa=2); povećan upstream na 1Mb,
acs VLAN 3983 (broj MAC adresa=2)</t>
  </si>
  <si>
    <t>Regularni profil od 04.04.2014, 
naš internet20M vlan 270 (broj MAC adresa=2); povećan upstream na 1Mb,
acs VLAN 3983 (broj MAC adresa=2)</t>
  </si>
  <si>
    <t>Regularni profil od 04.04.2014, naš internet 10M, vlan 270 (broj MAC adresa=2); povećan upstream na 1Mb, 
voice VLAN 4000, voice bandwidth 256k, broj MAC adresa=2, ACS VLAN 3983,ACS bandwith 256k, broj MAC adresa=2;</t>
  </si>
  <si>
    <t>Regularni profil od 04.04.2014, naš internet 20M, vlan 270 (broj MAC adresa=2); povećan upstream na 1Mb, 
voice VLAN 4000, voice bandwidth 256k, broj MAC adresa=2, ACS VLAN 3983,ACS bandwith 256k, broj MAC adresa=2;</t>
  </si>
  <si>
    <t>Regularni profil od 04.04.2014, naš internet 10M, vlan 270 (broj MAC adresa=2),  povećan upstream na 1Mb, 
voice VLAN 4000, voice bandwidth 512k, broj MAC adresa=8, ACS VLAN 3983, ACS bandwith 256k, broj MAC adresa=2;</t>
  </si>
  <si>
    <t>Regularni profil od 04.04.2014, naš internet 20M, vlan 270 (broj MAC adresa=2),  povećan upstream na 1Mb, 
voice VLAN 4000, voice bandwidth 512k, broj MAC adresa=8, ACS VLAN 3983, ACS bandwith 256k, broj MAC adresa=2;</t>
  </si>
  <si>
    <t>Regularni profil od 04.04.2014, naš internet 10M, vlan 270 (broj MAC adresa=2), povećan upstream na 1Mb, IPTV 4M VLAN 3986 , broj MAC adresa=2, ACS VLAN 3983, ACS bandwith 256k, broj MAC adresa=2;</t>
  </si>
  <si>
    <t>Regularni profil od 04.04.2014, naš internet 20M, vlan 270 (broj MAC adresa=2), povećan upstream na 1Mb, IPTV 4M VLAN 3986 , broj MAC adresa=2, ACS VLAN 3983, ACS bandwith 256k, broj MAC adresa=2;</t>
  </si>
  <si>
    <t>Regularni profil od 04.04.2014, naš internet 10M, vlan 270 (broj MAC adresa=2), povećan upstream na 1Mb, IPTV6M VLAN 3986 , broj MAC adresa=2, ACS VLAN 3983, ACS bandwith 256k, broj MAC adresa=2;</t>
  </si>
  <si>
    <t>Regularni profil od 04.04.2014, naš internet 20M, vlan 270 (broj MAC adresa=2), povećan upstream na 1Mb, IPTV6M VLAN 3986 , broj MAC adresa=2, ACS VLAN 3983, ACS bandwith 256k, broj MAC adresa=2;</t>
  </si>
  <si>
    <t>Regularni profil od 04.04.2014, naš internet 10M, vlan 270 (broj MAC adresa=2), povećan upstream na 1Mb, IPTV8M VLAN 3986 , broj MAC adresa=4, ACS VLAN 3983, ACS bandwith 256k, broj MAC adresa=2;</t>
  </si>
  <si>
    <t>Regularni profil od 04.04.2014, naš internet 20M, vlan 270 (broj MAC adresa=2), povećan upstream na 1Mb, IPTV8M VLAN 3986 , broj MAC adresa=4, ACS VLAN 3983, ACS bandwith 256k, broj MAC adresa=2;</t>
  </si>
  <si>
    <t>Regularni profil od 04.04.2014, naš internet 10M, vlan 270 (broj MAC adresa=2), povećan upstream na 1Mb, IPTV10M VLAN 3986 , broj MAC adresa=4, ACS VLAN 3983, ACS bandwith 256k, broj MAC adresa=2;</t>
  </si>
  <si>
    <t>Regularni profil od 04.04.2014, naš internet 20M, vlan 270 (broj MAC adresa=2), povećan upstream na 1Mb, IPTV10M VLAN 3986 , broj MAC adresa=4, ACS VLAN 3983, ACS bandwith 256k, broj MAC adresa=2;</t>
  </si>
  <si>
    <t>Regularni profil od 04.04.2014, naš internet 10M, vlan 270 (broj MAC adresa=2), povećan upstream na 1Mb,  voice VLAN 4000, voice bandwidth 256k, broj MAC adresa=2; IPTV4M VLAN 3986 , broj MAC adresa=2;  ACS VLAN 3983, ACS bandwith 256k, broj MAC adresa=2;</t>
  </si>
  <si>
    <t>Regularni profil od 04.04.2014, naš internet 20M, vlan 270 (broj MAC adresa=2), povećan upstream na 1Mb,  voice VLAN 4000, voice bandwidth 256k, broj MAC adresa=2; IPTV4M VLAN 3986 , broj MAC adresa=2;  ACS VLAN 3983, ACS bandwith 256k, broj MAC adresa=2;</t>
  </si>
  <si>
    <t>Regularni profil od 04.04.2014, naš internet 10M, vlan 270 (broj MAC adresa=2), povećan upstream na 1Mb,  voice VLAN 4000, voice bandwidth 512k, broj MAC adresa=8; IPTV4M VLAN 3986 , broj MAC adresa=2;  ACS VLAN 3983, ACS bandwith 256k, broj MAC adresa=2;</t>
  </si>
  <si>
    <t>Regularni profil od 04.04.2014, naš internet 20M, vlan 270 (broj MAC adresa=2), povećan upstream na 1Mb,  voice VLAN 4000, voice bandwidth 512k, broj MAC adresa=8; IPTV4M VLAN 3986 , broj MAC adresa=2;  ACS VLAN 3983, ACS bandwith 256k, broj MAC adresa=2;</t>
  </si>
  <si>
    <t>Regularni profil od 04.04.2014, naš internet 10M, vlan 270 (broj MAC adresa=2), povećan upstream na 1Mb, voice VLAN 4000, voice bandwidth 256k, broj MAC adresa=2; IPTV VLAN 3986 , broj MAC adresa=2;  ACS VLAN 3983,ACS bandwith 256k, broj MAC adresa=2;</t>
  </si>
  <si>
    <t>Regularni profil od 04.04.2014, naš internet 20M, vlan 270 (broj MAC adresa=2), povećan upstream na 1Mb, voice VLAN 4000, voice bandwidth 256k, broj MAC adresa=2; IPTV VLAN 3986 , broj MAC adresa=2;  ACS VLAN 3983,ACS bandwith 256k, broj MAC adresa=2;</t>
  </si>
  <si>
    <t>Regularni profil od 04.04.2014, naš internet 10M, vlan 270 (broj MAC adresa=2), povećan upstream na 1Mb, voice VLAN 4000, voice bandwidth 512k, broj MAC adresa=8; IPTV6M VLAN 3986 , broj MAC adresa=2;  ACS VLAN 3983, ACS bandwith 256k, broj MAC adresa=2;</t>
  </si>
  <si>
    <t>Regularni profil od 04.04.2014, naš internet 20M, vlan 270 (broj MAC adresa=2), povećan upstream na 1Mb, voice VLAN 4000, voice bandwidth 512k, broj MAC adresa=8; IPTV6M VLAN 3986 , broj MAC adresa=2;  ACS VLAN 3983, ACS bandwith 256k, broj MAC adresa=2;</t>
  </si>
  <si>
    <t>Regularni profil od 04.04.2014, naš internet 10M, vlan 270 (broj MAC adresa=2), povećan upstream na 1Mb,  internet 10M, broj MAC adresa=2, iptv8M VLAN 3986, broj MAC adresa= 4, voice VLAN 4000, voice bandwidth 256k, broj MAC adresa=2</t>
  </si>
  <si>
    <t>Regularni profil od 04.04.2014, naš internet 20M, vlan 270 (broj MAC adresa=2), povećan upstream na 1Mb,  internet 10M, broj MAC adresa=2, iptv8M VLAN 3986, broj MAC adresa= 4, voice VLAN 4000, voice bandwidth 256k, broj MAC adresa=2</t>
  </si>
  <si>
    <t>Regularni profil od 04.04.2014, naš internet 10M, vlan 270 (broj MAC adresa=2), povećan upstream na 1Mb,  internet 10M, broj MAC adresa=2, iptv8M VLAN 3986, broj MAC adresa= 4, voice VLAN 4000, voice bandwidth 512k, broj MAC adresa=8</t>
  </si>
  <si>
    <t>Regularni profil od 04.04.2014, naš internet 20M, vlan 270 (broj MAC adresa=2), povećan upstream na 1Mb,  internet 10M, broj MAC adresa=2, iptv8M VLAN 3986, broj MAC adresa= 4, voice VLAN 4000, voice bandwidth 512k, broj MAC adresa=8</t>
  </si>
  <si>
    <t>Regularni profil od 04.04.2014, naš internet 10M, vlan 270 (broj MAC adresa=2), povećan upstream na 1Mb, voice VLAN 4000, voice bandwidth 256k, broj MAC adresa=2; iptv10M VLAN 3986 , broj MAC adresa=4;  ACS VLAN 3983, ACS bandwith 256k, broj MAC adresa=2;</t>
  </si>
  <si>
    <t>Regularni profil od 04.04.2014, naš internet 20M, vlan 270 (broj MAC adresa=2), povećan upstream na 1Mb, voice VLAN 4000, voice bandwidth 256k, broj MAC adresa=2; iptv10M VLAN 3986 , broj MAC adresa=4;  ACS VLAN 3983, ACS bandwith 256k, broj MAC adresa=2;</t>
  </si>
  <si>
    <t>Regularni profil od 04.04.2014, naš internet 10M, vlan 270 (broj MAC adresa=2), povećan upstream na 1Mb, voice VLAN 4000, voice bandwidth 512k, broj MAC adresa=8; iptv10M VLAN 3986 , broj MAC adresa=4;  ACS VLAN 3983, ACS bandwith 256k, broj MAC adresa=2;</t>
  </si>
  <si>
    <t>Regularni profil od 04.04.2014, naš internet 20M, vlan 270 (broj MAC adresa=2), povećan upstream na 1Mb, voice VLAN 4000, voice bandwidth 512k, broj MAC adresa=8; iptv10M VLAN 3986 , broj MAC adresa=4;  ACS VLAN 3983, ACS bandwith 256k, broj MAC adresa=2;</t>
  </si>
  <si>
    <t xml:space="preserve">Regularni profil od 04.04.2014, 
naš internet 10M, vlan 270 (broj MAC adresa=2), povećan upstream na 1Mb;
acs VLAN 3983 (broj MAC adresa=2)
</t>
  </si>
  <si>
    <t xml:space="preserve">Regularni profil od 04.04.2014, 
naš internet 20M, vlan 270 (broj MAC adresa=2), povećan upstream na 1Mb;
acs VLAN 3983 (broj MAC adresa=2)
</t>
  </si>
  <si>
    <t xml:space="preserve">Regularni profil od 04.04.2014, 
naš internet 10M, vlan 270 (broj MAC adresa=2), povećan upstream na 1Mb;  voice VLAN 4000, voice bandwidth 256k, broj MAC adresa=2; Vipnet ACS  vlan je 3983, broj MAC adresa=2; 
</t>
  </si>
  <si>
    <t xml:space="preserve">Regularni profil od 04.04.2014, 
naš Internet 20M, vlan 270 (broj MAC adresa=2), povećan upstream na 1Mb;  voice VLAN 4000, voice bandwidth 256k, broj MAC adresa=2; Vipnet ACS  vlan je 3983, broj MAC adresa=2; 
</t>
  </si>
  <si>
    <t xml:space="preserve">Regularni profil od 04.04.2014, 
naš Internet 10M, vlan 270 (broj MAC adresa=2), povećan upstream na 1Mb;  voice VLAN 4000, voice bandwidth 512k, broj MAC adresa=2; Vipnet ACS  vlan je 3983, broj MAC adresa=2; 
</t>
  </si>
  <si>
    <t xml:space="preserve">Regularni profil od 04.04.2014, 
naš Internet 20M, vlan 270 (broj MAC adresa=2), povećan upstream na 1Mb;  voice VLAN 4000, voice bandwidth 512k, broj MAC adresa=2; Vipnet ACS  vlan je 3983, broj MAC adresa=2; 
</t>
  </si>
  <si>
    <t xml:space="preserve">Regularni profil od 04.04.2014, naš internet 10M, vlan 270 (broj MAC adresa=2), povećan upstream na 1Mb;   IPTV4M  vlan je 3986, broj MAC adresa=2; Vipnet ACS  vlan je 3983, broj MAC adresa=2;
</t>
  </si>
  <si>
    <t xml:space="preserve">Regularni profil od 04.04.2014, naš internet 20M, vlan 270 (broj MAC adresa=2), povećan upstream na 1Mb;   IPTV4M  vlan je 3986, broj MAC adresa=2; Vipnet ACS  vlan je 3983, broj MAC adresa=2;
</t>
  </si>
  <si>
    <t xml:space="preserve">Regularni profil od 04.04.2014, naš internet 10M, vlan 270 (broj MAC adresa=2), povećan upstream na 1Mb;   IPTV6M  vlan je 3986, broj MAC adresa=2; Vipnet ACS  vlan je 3983, broj MAC adresa=2;
</t>
  </si>
  <si>
    <t xml:space="preserve">Regularni profil od 04.04.2014, naš internet 20M, vlan 270 (broj MAC adresa=2), povećan upstream na 1Mb;   IPTV6M  vlan je 3986, broj MAC adresa=2; Vipnet ACS  vlan je 3983, broj MAC adresa=2;
</t>
  </si>
  <si>
    <t xml:space="preserve">RRegularni profil od 04.04.2014, naš internet 10M, vlan 270 (broj MAC adresa=2), povećan upstream na 1Mb;   IPTV8M  vlan je 3986, broj MAC adresa=4; Vipnet ACS  vlan je 3983, broj MAC adresa=2;
</t>
  </si>
  <si>
    <t xml:space="preserve">RRegularni profil od 04.04.2014, naš internet 20M, vlan 270 (broj MAC adresa=2), povećan upstream na 1Mb;   IPTV8M  vlan je 3986, broj MAC adresa=4; Vipnet ACS  vlan je 3983, broj MAC adresa=2;
</t>
  </si>
  <si>
    <t xml:space="preserve">Regularni profil od 04.04.2014, naš internet 10M, vlan 270 (broj MAC adresa=2), povećan upstream na 1Mb; , IPTV10M  vlan je 3986, broj MAC adresa=4; Vipnet ACS  vlan je 3983, broj MAC adresa=2;
</t>
  </si>
  <si>
    <t xml:space="preserve">Regularni profil od 04.04.2014, naš internet 20M, vlan 270 (broj MAC adresa=2), povećan upstream na 1Mb; , IPTV10M  vlan je 3986, broj MAC adresa=4; Vipnet ACS  vlan je 3983, broj MAC adresa=2;
</t>
  </si>
  <si>
    <t xml:space="preserve">Regularni profil od 04.04.2014, naš internet 10M, vlan 270 (broj MAC adresa=2), povećan upstream na 1Mb; IPTV4M  vlan je 3986, broj MAC adresa=2, voice VLAN 4000, voice bandwidth 256k, broj MAC adresa=2;  Vipnet ACS  vlan je 3983, broj MAC adresa=2
</t>
  </si>
  <si>
    <t xml:space="preserve">Regularni profil od 04.04.2014, naš internet 20M, vlan 270 (broj MAC adresa=2), povećan upstream na 1Mb; IPTV4M  vlan je 3986, broj MAC adresa=2, voice VLAN 4000, voice bandwidth 256k, broj MAC adresa=2;  Vipnet ACS  vlan je 3983, broj MAC adresa=2
</t>
  </si>
  <si>
    <t xml:space="preserve">Regularni profil od 04.04.2014, naš internet 10M, vlan 270 (broj MAC adresa=2), povećan upstream na 1Mb; IPTV4M  vlan je 3986, broj MAC adresa=2, voice VLAN 4000, voice bandwidth 512k, broj MAC adresa=8;  Vipnet ACS  vlan je 3983, broj MAC adresa=2
</t>
  </si>
  <si>
    <t xml:space="preserve">Regularni profil od 04.04.2014, naš internet 20M, vlan 270 (broj MAC adresa=2), povećan upstream na 1Mb; IPTV4M  vlan je 3986, broj MAC adresa=2, voice VLAN 4000, voice bandwidth 512k, broj MAC adresa=8;  Vipnet ACS  vlan je 3983, broj MAC adresa=2
</t>
  </si>
  <si>
    <t xml:space="preserve">Regularni profil od 04.04.2014, naš internet 10M, vlan 270 (broj MAC adresa=2), povećan upstream na 1Mb; IPTV6M  vlan je 3986, broj MAC adresa=2, voice VLAN 4000, voice bandwidth 256k, broj MAC adresa=2;  Vipnet ACS  vlan je 3983, broj MAC adresa=2
</t>
  </si>
  <si>
    <t xml:space="preserve">Regularni profil od 04.04.2014, naš internet 20M, vlan 270 (broj MAC adresa=2), povećan upstream na 1Mb; IPTV6M  vlan je 3986, broj MAC adresa=2, voice VLAN 4000, voice bandwidth 256k, broj MAC adresa=2;  Vipnet ACS  vlan je 3983, broj MAC adresa=2
</t>
  </si>
  <si>
    <t xml:space="preserve">Regularni profil od 04.04.2014, naš internet 10M, vlan 270 (broj MAC adresa=2), povećan upstream na 1Mb; IPTV6M  vlan je 3986, broj MAC adresa=2, voice VLAN 4000, voice bandwidth 512k, broj MAC adresa=8;  Vipnet ACS  vlan je 3983, broj MAC adresa=2
</t>
  </si>
  <si>
    <t xml:space="preserve">Regularni profil od 04.04.2014, naš internet 20M, vlan 270 (broj MAC adresa=2), povećan upstream na 1Mb; IPTV6M  vlan je 3986, broj MAC adresa=2, voice VLAN 4000, voice bandwidth 512k, broj MAC adresa=8;  Vipnet ACS  vlan je 3983, broj MAC adresa=2
</t>
  </si>
  <si>
    <t xml:space="preserve">Regularni profil od 04.04.2014, naš internet 10M, vlan 270 (broj MAC adresa=2), povećan upstream na 1Mb; IPTV8M  vlan je 3986, broj MAC adresa=4, voice VLAN 4000, voice bandwidth 256k, broj MAC adresa=2;  Vipnet ACS  vlan je 3983, broj MAC adresa=2
</t>
  </si>
  <si>
    <t xml:space="preserve">Regularni profil od 04.04.2014, naš internet 20M, vlan 270 (broj MAC adresa=2), povećan upstream na 1Mb; IPTV8M  vlan je 3986, broj MAC adresa=4, voice VLAN 4000, voice bandwidth 256k, broj MAC adresa=2;  Vipnet ACS  vlan je 3983, broj MAC adresa=2
</t>
  </si>
  <si>
    <t xml:space="preserve">Regularni profil od 04.04.2014, naš internet 10M, vlan 270 (broj MAC adresa=2), povećan upstream na 1Mb; IPTV8M  vlan je 3986, broj MAC adresa=4, voice VLAN 4000, voice bandwidth 512k, broj MAC adresa=8;  Vipnet ACS  vlan je 3983, broj MAC adresa=2
</t>
  </si>
  <si>
    <t xml:space="preserve">Regularni profil od 04.04.2014, naš internet 20M, vlan 270 (broj MAC adresa=2), povećan upstream na 1Mb; IPTV8M  vlan je 3986, broj MAC adresa=4, voice VLAN 4000, voice bandwidth 512k, broj MAC adresa=8;  Vipnet ACS  vlan je 3983, broj MAC adresa=2
</t>
  </si>
  <si>
    <t xml:space="preserve">Regularni profil od 04.04.2014, naš internet 10M, vlan 270 (broj MAC adresa=2), povećan upstream na 1Mb; IPTV10M  vlan je 3986, broj MAC adresa=4, voice VLAN 4000, voice bandwidth 256k, broj MAC adresa=2;  Vipnet ACS  vlan je 3983, broj MAC adresa=2
</t>
  </si>
  <si>
    <t xml:space="preserve">Regularni profil od 04.04.2014, naš internet 20M, vlan 270 (broj MAC adresa=2), povećan upstream na 1Mb; IPTV10M  vlan je 3986, broj MAC adresa=4, voice VLAN 4000, voice bandwidth 256k, broj MAC adresa=2;  Vipnet ACS  vlan je 3983, broj MAC adresa=2
</t>
  </si>
  <si>
    <t xml:space="preserve">Regularni profil od 04.04.2014, naš Internet 10M, vlan 270 (broj MAC adresa=2), povećan upstream na 1Mb; IPTV10M  vlan je 3986, broj MAC adresa=4, voice VLAN 4000, voice bandwidth 512k, broj MAC adresa=8;  Vipnet ACS  vlan je 3983, broj MAC adresa=2
</t>
  </si>
  <si>
    <t xml:space="preserve">Regularni profil od 04.04.2014, naš Internet 20M, vlan 270 (broj MAC adresa=2), povećan upstream na 1Mb; IPTV10M  vlan je 3986, broj MAC adresa=4, voice VLAN 4000, voice bandwidth 512k, broj MAC adresa=8;  Vipnet ACS  vlan je 3983, broj MAC adresa=2
</t>
  </si>
  <si>
    <t>DSLAM profili 01.04.2014.</t>
  </si>
  <si>
    <t>Internet+Nadzor modema
operator  VIPnet
(business)</t>
  </si>
  <si>
    <t>vvipb-i10-n256-a</t>
  </si>
  <si>
    <t>vvipb-i20-n256-a</t>
  </si>
  <si>
    <t>Internet+Voice+Nadzor modema
operator  VIPnet
(business)</t>
  </si>
  <si>
    <t>vvipb-i10-v256m2-n256-a</t>
  </si>
  <si>
    <t>vvipb-i20-v256m2-n256-a</t>
  </si>
  <si>
    <t>vvipb-i10-v512m8-n256-a</t>
  </si>
  <si>
    <t>vvipb-i20-v512m8-n256-a</t>
  </si>
  <si>
    <t>vvip-voip-512/512-mac8-a</t>
  </si>
  <si>
    <t>vvipb-i10-t4-n256-a</t>
  </si>
  <si>
    <t>vvipb-i20-t4-n256-a</t>
  </si>
  <si>
    <t>vvipb-i10-t6-n256-a</t>
  </si>
  <si>
    <t>vvipb-i20-t6-n256-a</t>
  </si>
  <si>
    <t>vvipb-i10-t8-n256-a</t>
  </si>
  <si>
    <t>vvip-tv-576/8064-a</t>
  </si>
  <si>
    <t>vvipb-i20-t8-n256-a</t>
  </si>
  <si>
    <t>2Layer-8M</t>
  </si>
  <si>
    <t>vvipb-i10-t10-n256-a</t>
  </si>
  <si>
    <t>vvipb-i20-t10-n256-a</t>
  </si>
  <si>
    <t>vvipb-i10-t4-v256m2-n256-a</t>
  </si>
  <si>
    <t>vvipb-i20-t4-v256m2-n256-a</t>
  </si>
  <si>
    <t>vvipb-i20-t4-v512m8-n256-a</t>
  </si>
  <si>
    <t>vvipb-i10-t4-v512m8-n256-a</t>
  </si>
  <si>
    <t>vvipb-i10-t6-v256m2-n256-a</t>
  </si>
  <si>
    <t>vvipb-i10-t6-v512m8-n256-a</t>
  </si>
  <si>
    <t>vvipb-i10-t8-v256m2-n256-a</t>
  </si>
  <si>
    <t>vvipb-i10-t8-v512m8-n256-a</t>
  </si>
  <si>
    <t>vvipb-i10-t10-v256m2-n256-a</t>
  </si>
  <si>
    <t>vvipb-i10-t10-v512m8-n256-a</t>
  </si>
  <si>
    <t>Internet+IPTV 4M+Nadzor modema
operator  VIPnet
(business)</t>
  </si>
  <si>
    <t>Internet+IPTV 6M+Nadzor modema
operator  VIPnet
(business)</t>
  </si>
  <si>
    <t>Internet+IPTV 8M+Nadzor modema
operator  VIPnet
(business)</t>
  </si>
  <si>
    <t>Internet+IPTV 10M+Nadzor modema
operator  VIPnet
(business)</t>
  </si>
  <si>
    <t>Internet+IPTV+Voice+Nadzor modema
operator  VIPnet
(business)</t>
  </si>
  <si>
    <t>Internet+IPTV 6M+Voice+Nadzor modema
operator  VIPnet
(business)</t>
  </si>
  <si>
    <t>Internet+IPTV 8M+Voice+Nadzor modema
operator  VIPnet
(business)</t>
  </si>
  <si>
    <t>Internet+IPTV 10M+Voice+Nadzor modema
operator  VIPnet
(business)</t>
  </si>
  <si>
    <t>data 10 (BUS)</t>
  </si>
  <si>
    <t>data 20 (BUS)</t>
  </si>
  <si>
    <t>vvipb-1448/11335-d4d2-i1i05-a</t>
  </si>
  <si>
    <t>vvipb-1448/22362-d4d2-i1i05-a</t>
  </si>
  <si>
    <t>Internet+IPTV+Nadzor modema
operator  VIPnet
(business)</t>
  </si>
  <si>
    <t>iptv_CIR8000_PIR8064</t>
  </si>
  <si>
    <t>vvipb-i20-t8-v256m2-n256-a</t>
  </si>
  <si>
    <t>vvipb-i20-t8-v512m8-n256-a</t>
  </si>
  <si>
    <t>vvipb-i20-t6-v256m2-n256-a</t>
  </si>
  <si>
    <t>vvipb-i20-t10-v256m2-n256-a</t>
  </si>
  <si>
    <t>vvipb-i20-t10-v512m8-n256-a</t>
  </si>
  <si>
    <t>v1672/15377-P2-tg8-d9d2-i2i05-a</t>
  </si>
  <si>
    <t>v1672/26372-P2-tg8-d9d2-i2i05-a</t>
  </si>
  <si>
    <t>v1672/17361-P2-tg9-d9d2-i2i05-a</t>
  </si>
  <si>
    <r>
      <rPr>
        <sz val="11"/>
        <rFont val="Calibri"/>
        <family val="2"/>
        <charset val="238"/>
        <scheme val="minor"/>
      </rPr>
      <t>v1384/11281-P2-tg6-d4d2-i1i05</t>
    </r>
    <r>
      <rPr>
        <sz val="11"/>
        <color rgb="FFFF0000"/>
        <rFont val="Calibri"/>
        <family val="2"/>
        <charset val="238"/>
        <scheme val="minor"/>
      </rPr>
      <t>-b</t>
    </r>
  </si>
  <si>
    <t>v1672/28356-P2-tg9-d9d2-i2i05-a</t>
  </si>
  <si>
    <t>v1672/19345-P2-tg9-d9d2-i2i05-a</t>
  </si>
  <si>
    <t>v1672/30340-P2-tg9-d9d2-i2i05-a</t>
  </si>
  <si>
    <t>v1672/21393-P2-tg9-d9d2-i2i05-a</t>
  </si>
  <si>
    <t>v1672/32388-P2-tg9-d9d2-i2i05-a</t>
  </si>
  <si>
    <t>v1928/15633-P2-tg8-d9d2-i2i05-a</t>
  </si>
  <si>
    <t>v1928/26628-P2-tg8-d9d2-i2i05-a</t>
  </si>
  <si>
    <t>v2184/15889-P2-tg8-d9d2-i2i05-a</t>
  </si>
  <si>
    <t>v2184/26884-P2-tg8-d9d2-i2i05-a</t>
  </si>
  <si>
    <t>v1928/17617-P2-tg9-d9d2-i2i05-a</t>
  </si>
  <si>
    <t>v2184/17873-P2-tg9-d9d2-i2i05-a</t>
  </si>
  <si>
    <t>v2184/28868-P2-tg9-d9d2-i2i05-a</t>
  </si>
  <si>
    <t>v1928/19601-P2-tg9-d9d2-i2i05-a</t>
  </si>
  <si>
    <t>v1928/30596-P2-tg9-d9d2-i2i05-a</t>
  </si>
  <si>
    <t>v2184/19857-P2-tg9-d9d2-i2i05-a</t>
  </si>
  <si>
    <t>v2184/30852-P2-tg9-d9d2-i2i05-a</t>
  </si>
  <si>
    <t>v1928/21649-P2-tg9-d9d2-i2i05-a</t>
  </si>
  <si>
    <t>v1928/32644-P2-tg9-d9d2-i2i05-a</t>
  </si>
  <si>
    <t>v2184/21905-P2-tg9-d9d2-i2i05-a</t>
  </si>
  <si>
    <t>v2184/32900-P2-tg9-d9d2-i2i05-a</t>
  </si>
  <si>
    <r>
      <rPr>
        <sz val="10"/>
        <rFont val="Arial"/>
        <family val="2"/>
        <charset val="238"/>
      </rPr>
      <t>v1384/22276-P2-tg6-d4d2-i1i05</t>
    </r>
    <r>
      <rPr>
        <sz val="10"/>
        <color rgb="FFFF0000"/>
        <rFont val="Arial"/>
        <family val="2"/>
        <charset val="238"/>
      </rPr>
      <t>-b</t>
    </r>
  </si>
  <si>
    <t xml:space="preserve">Internet+IPTV 6M+Voice+Nadzor modema
operator  VIPnet
(business)
</t>
  </si>
  <si>
    <r>
      <rPr>
        <sz val="10"/>
        <rFont val="Arial"/>
        <family val="2"/>
        <charset val="238"/>
      </rPr>
      <t>v1640/11537-P2-tg6-d4d2-i1i05</t>
    </r>
    <r>
      <rPr>
        <sz val="10"/>
        <color rgb="FFFF0000"/>
        <rFont val="Arial"/>
        <family val="2"/>
        <charset val="238"/>
      </rPr>
      <t>-b</t>
    </r>
  </si>
  <si>
    <t xml:space="preserve">Internet+IPTV 8M+Voice+Nadzor modema
operator  VIPnet
(business)
</t>
  </si>
  <si>
    <t>Internet+Voice+IPTV+Nadzor modema;
(Business)
operator VIPnet</t>
  </si>
  <si>
    <t>Internet+Voice+IPTV6M+Nadzor modema;
(Business)
operator VIPnet</t>
  </si>
  <si>
    <t>Internet+Voice+IPTV8M+Nadzor modema;
(Business)
operator VIPnet</t>
  </si>
  <si>
    <t>Internet+Voice+IPTV10M+Nadzor modema;
(Business)
operator VIPnet</t>
  </si>
  <si>
    <r>
      <rPr>
        <sz val="10"/>
        <rFont val="Arial"/>
        <family val="2"/>
        <charset val="238"/>
      </rPr>
      <t>v1640/22532-P2-tg6-d4d2-i1i05</t>
    </r>
    <r>
      <rPr>
        <sz val="10"/>
        <color rgb="FFFF0000"/>
        <rFont val="Arial"/>
        <family val="2"/>
        <charset val="238"/>
      </rPr>
      <t>-b</t>
    </r>
  </si>
  <si>
    <r>
      <rPr>
        <sz val="10"/>
        <rFont val="Arial"/>
        <family val="2"/>
        <charset val="238"/>
      </rPr>
      <t>v1896/11793-P2-tg6-d4d2-i1i05</t>
    </r>
    <r>
      <rPr>
        <sz val="10"/>
        <color rgb="FFFF0000"/>
        <rFont val="Arial"/>
        <family val="2"/>
        <charset val="238"/>
      </rPr>
      <t>-b</t>
    </r>
  </si>
  <si>
    <t>Internet+IPTV+Voice+Nadzor modema;
(Business)
operator VIPnet</t>
  </si>
  <si>
    <t>Internet+IPTV6M+Voice+Nadzor modema;
(Business)
operator VIPnet</t>
  </si>
  <si>
    <t>Internet+IPTV8M+Voice+Nadzor modema;
(Business)
operator VIPnet</t>
  </si>
  <si>
    <t>Internet+IPTV10M+Voice+Nadzor modema;
(Business)
operator VIPnet</t>
  </si>
  <si>
    <t>vvipb-i20-t6-v512m8-n256-a</t>
  </si>
  <si>
    <t>vvipb-1704/11591-d4d2-i1i05-a</t>
  </si>
  <si>
    <t>vvipb-1704/22618-d4d2-i1i05-a</t>
  </si>
  <si>
    <t>vvipb-1960/11847-d4d2-i1i05-a</t>
  </si>
  <si>
    <t>vvipb-1960/22874-d4d2-i1i05-a</t>
  </si>
  <si>
    <t>vvipb-1736/15431-d9d2-i2i05-a</t>
  </si>
  <si>
    <t xml:space="preserve">vvipb-1736/26458-d9d2-i2i05-a </t>
  </si>
  <si>
    <t>vvipb-1736/17415-d9d2-i2i05-a</t>
  </si>
  <si>
    <t>vvipb-1736/28442-d9d2-i2i05-a</t>
  </si>
  <si>
    <t>vvipb-1736/19399-d9d2-i2i05-a</t>
  </si>
  <si>
    <t>vvipb-1736/30426-d9d2-i2i05-a</t>
  </si>
  <si>
    <t>vvipb-1736/21447-d9d2-i2i05-a</t>
  </si>
  <si>
    <t>vvipb-1736/32474-d9d2-i2i05-a</t>
  </si>
  <si>
    <t>vvipb-1992/15687-d9d2-i2i05-a</t>
  </si>
  <si>
    <t>vvipb-1992/26714-d9d2-i2i05-a</t>
  </si>
  <si>
    <t>vvipb-2248/15943-d9d2-i2i05-a</t>
  </si>
  <si>
    <t>vvipb-2248/26970-d9d2-i2i05-a</t>
  </si>
  <si>
    <t>vvipb-1992/17671-d9d2-i2i05-a</t>
  </si>
  <si>
    <t>vvipb-1992/28698-d9d2-i2i05-a</t>
  </si>
  <si>
    <t>vvipb-2248/17927-d9d2-i2i05-a</t>
  </si>
  <si>
    <t>vvipb-2248/28954-d9d2-i2i05-a</t>
  </si>
  <si>
    <t>vvipb-1992/19655-d9d2-i2i05-a</t>
  </si>
  <si>
    <t>vvipb-1992/30682-d9d2-i2i05-a</t>
  </si>
  <si>
    <t>vvipb-2248/19911-d9d2-i2i05-a</t>
  </si>
  <si>
    <t>vvipb-2248/30938-d9d2-i2i05-a</t>
  </si>
  <si>
    <t>vvipb-1992/21703-d9d2-i2i05-a</t>
  </si>
  <si>
    <t>vvipb-1992/32730-d9d2-i2i05-a</t>
  </si>
  <si>
    <t>vvipb-2248/21959-d9d2-i2i05-a</t>
  </si>
  <si>
    <t>vvipb-2248/32986-d9d2-i2i05-a</t>
  </si>
  <si>
    <t>Internet (HAKOM test)</t>
  </si>
  <si>
    <t>ht-ulltest-a</t>
  </si>
  <si>
    <t>HAKOM testni ULL profil od 25.04.2014.</t>
  </si>
  <si>
    <t>512/4704-P1-tg6-d8d2-i2i05-a</t>
  </si>
  <si>
    <t>INTERNET- 4Mb/ 512kb</t>
  </si>
  <si>
    <t>P1-tg6-d8d2</t>
  </si>
  <si>
    <t>ht-512/4704-d8d2-i2i05-a</t>
  </si>
  <si>
    <t>P2-tg8-d24d0</t>
  </si>
  <si>
    <r>
      <rPr>
        <sz val="10"/>
        <rFont val="Arial"/>
        <family val="2"/>
        <charset val="238"/>
      </rPr>
      <t>v1896/22788-P2-tg6-d4d2-i1i05</t>
    </r>
    <r>
      <rPr>
        <sz val="10"/>
        <color rgb="FFFF0000"/>
        <rFont val="Arial"/>
        <family val="2"/>
        <charset val="238"/>
      </rPr>
      <t>-b</t>
    </r>
  </si>
  <si>
    <t>512/4704-d8d2-i2i05-a</t>
  </si>
  <si>
    <t>Stari testni ULL profil do 25.04.2014.</t>
  </si>
  <si>
    <t>v1928/28612-P2-tg9-d9d2-i2i05-a</t>
  </si>
  <si>
    <t>Stari testni ULL profil do 25.04.2014. U Extended Profile se prije koristio ADSL2plus_TR176, a kasnije i2i05</t>
  </si>
  <si>
    <t>DSLAM profili 25.04.2014.</t>
  </si>
  <si>
    <t>Regularni profil od 28.04.2014</t>
  </si>
  <si>
    <t>h1-1046/12542-d4d2-i1i05-a</t>
  </si>
  <si>
    <t>BITSTREAM-10Mb/ 640kb +VoIPBS 256kb</t>
  </si>
  <si>
    <t>DSLAM profili 26.10.2013.</t>
  </si>
  <si>
    <t>voice VLAN 3993, voice bandwidth 256k, MAC adresa=4, standalone voice</t>
  </si>
  <si>
    <t>voice VLAN 3993, voice bandwidth 256k, broj MAC adresa=4; Internet VLAN 3980 od Optime</t>
  </si>
  <si>
    <t>voice VLAN 3993, voice bandwidth 512k, MAC adresa=8 (max upis), standalone voice</t>
  </si>
  <si>
    <t>opt-i1-v256m4-a</t>
  </si>
  <si>
    <t xml:space="preserve">Optima </t>
  </si>
  <si>
    <t>opt-576/1472-d1d1-i0i0-a</t>
  </si>
  <si>
    <r>
      <t xml:space="preserve">Regularni  profil od </t>
    </r>
    <r>
      <rPr>
        <b/>
        <sz val="10"/>
        <color rgb="FFFF0000"/>
        <rFont val="Arial"/>
        <family val="2"/>
        <charset val="238"/>
      </rPr>
      <t>16.06.2014.</t>
    </r>
    <r>
      <rPr>
        <b/>
        <sz val="10"/>
        <rFont val="Arial"/>
        <family val="2"/>
        <charset val="238"/>
      </rPr>
      <t>, voice VLAN 3993, voice bandwidth 256k, broj MAC adresa=4; Internet VLAN 3980 od Optime</t>
    </r>
  </si>
  <si>
    <r>
      <t xml:space="preserve">Novi produkcijski BS Optima profil: </t>
    </r>
    <r>
      <rPr>
        <b/>
        <i/>
        <sz val="8"/>
        <rFont val="Arial"/>
        <family val="2"/>
        <charset val="238"/>
      </rPr>
      <t>opt-i1-v256m4-a</t>
    </r>
  </si>
  <si>
    <t>DSLAM profili 16.06.2014.</t>
  </si>
  <si>
    <t xml:space="preserve">576/1472-P1-tg6-d0d0-i0i0-c
</t>
  </si>
  <si>
    <t>Internet+Voice+IPTV 8M;
operator Iskon</t>
  </si>
  <si>
    <t xml:space="preserve">BITSTREAM-1Mb / 256kb+IPTVBS 8Mb+VoIPBS 256kb
</t>
  </si>
  <si>
    <t>isk-i1-t8-v256m5-a</t>
  </si>
  <si>
    <t>832/9504-P2-tg9-d9d2-i2i05-a</t>
  </si>
  <si>
    <t>Regularni profil od 14.08.2014, voice VLAN 3994, voice bandwidth 256k, broj MAC adresa=5; iptv 8M VLAN 3990, broj MAC adresa=5; Iskon Internet vlan je 3979, broj MAC adresa=5</t>
  </si>
  <si>
    <t>isk-tv-512/8032-a</t>
  </si>
  <si>
    <t xml:space="preserve">BITSTREAM-2Mb / 256kb+IPTVBS 8Mb+VoIPBS 256kb
</t>
  </si>
  <si>
    <t>isk-i2-t8-v256m5-a</t>
  </si>
  <si>
    <t>832/10688-P2-tg9-d9d2-i1i05-b</t>
  </si>
  <si>
    <t xml:space="preserve">BITSTREAM-3Mb / 256kb+IPTVBS 8Mb+VoIPBS 256kb
</t>
  </si>
  <si>
    <t>isk-i3-t8-v256m5-a</t>
  </si>
  <si>
    <t>832/11904-P2-tg9-d9d2-i1i05-a</t>
  </si>
  <si>
    <t xml:space="preserve">BITSTREAM- 4Mb / 512kb+IPTVBS 8Mb+VoIPBS 256kb
</t>
  </si>
  <si>
    <t>isk-i4-t8-v256m5-a</t>
  </si>
  <si>
    <t>BITSTREAM-3Mb / 256kb+IPTVBS 8Mb+VoIPBS 256kb</t>
  </si>
  <si>
    <t>isk-832/9504-d8d2-i2i05-a</t>
  </si>
  <si>
    <t>isk-832/10688-d8d2-i1i05-a</t>
  </si>
  <si>
    <t>isk-832/11904-d8d2-i1i05-a</t>
  </si>
  <si>
    <t>isk-1152/13194-d8d2-i1i05-a</t>
  </si>
  <si>
    <t>DSLAM profili 14.08.2014.</t>
  </si>
  <si>
    <r>
      <t xml:space="preserve">Novi produkcijski BS Iskon profil: </t>
    </r>
    <r>
      <rPr>
        <b/>
        <i/>
        <sz val="8"/>
        <rFont val="Arial"/>
        <family val="2"/>
        <charset val="238"/>
      </rPr>
      <t>isk-i1-t8-v256m5-a, isk-i2-t8-v256m5-a, isk-i3-t8-v256m5-a, isk-i4-t8-v256m5-a</t>
    </r>
  </si>
  <si>
    <t>isk-i10-t8-v256m5-a</t>
  </si>
  <si>
    <t xml:space="preserve">BITSTREAM- 10Mb / 640kb+IPTVBS 8Mb+VoIPBS 256kb
</t>
  </si>
  <si>
    <t>isk-1302/20574-d8d2-i1i05-a</t>
  </si>
  <si>
    <r>
      <t xml:space="preserve">Novi produkcijski BS Iskon profil: </t>
    </r>
    <r>
      <rPr>
        <b/>
        <i/>
        <sz val="8"/>
        <rFont val="Arial"/>
        <family val="2"/>
        <charset val="238"/>
      </rPr>
      <t>isk-i10-t8-v256m5-a</t>
    </r>
  </si>
  <si>
    <t>DSLAM profili 20.08.2014.</t>
  </si>
  <si>
    <r>
      <t>Regularni profil od</t>
    </r>
    <r>
      <rPr>
        <sz val="8"/>
        <color rgb="FFFF0000"/>
        <rFont val="Arial"/>
        <family val="2"/>
        <charset val="238"/>
      </rPr>
      <t xml:space="preserve"> 20.08.2014,</t>
    </r>
    <r>
      <rPr>
        <sz val="8"/>
        <color rgb="FF0066CC"/>
        <rFont val="Arial"/>
        <family val="2"/>
        <charset val="238"/>
      </rPr>
      <t xml:space="preserve"> voice VLAN 3994, voice bandwidth 256k, broj MAC adresa=5; iptv 8M VLAN 3990, broj MAC adresa=5; Iskon Internet vlan je 3979, broj MAC adresa=5</t>
    </r>
  </si>
  <si>
    <t>576/7648-P2-tg8-d9d2-i2i05-a</t>
  </si>
  <si>
    <t>opt-i3-t4-a</t>
  </si>
  <si>
    <t>opt-i1-t8-a</t>
  </si>
  <si>
    <t>576/9248-P2-tg9-d9d2-i2i05-a</t>
  </si>
  <si>
    <t>BITSTREAM-3Mb / 256kb+IPTVBS 8Mb</t>
  </si>
  <si>
    <t>opt-i3-t8-a</t>
  </si>
  <si>
    <t>576/11648-P2-tg9-d9d2-i1i05-a</t>
  </si>
  <si>
    <t>opt-i3-v256m4-a</t>
  </si>
  <si>
    <r>
      <t>Regularni profil od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color rgb="FF0066CC"/>
        <rFont val="Arial"/>
        <family val="2"/>
        <charset val="238"/>
      </rPr>
      <t xml:space="preserve">16.06.2014. Optima Internet 1M, internet VLAN 3980, voice VLAN 3993, voice bandwidth 256k, broj MAC adresa=4; </t>
    </r>
  </si>
  <si>
    <t>opt-i1-v512m10-a</t>
  </si>
  <si>
    <t>opt-i3-v512m10-a</t>
  </si>
  <si>
    <t>opt-i1-t4-v256m4-a</t>
  </si>
  <si>
    <t>opt-i3-t4-v256m4-a</t>
  </si>
  <si>
    <t>832/7904-P2-tg8-d9d2-i2i05-a</t>
  </si>
  <si>
    <t>Internet+IPTV+Voice;
operator Iskon</t>
  </si>
  <si>
    <t>Internet+IPTV 8M+Voice;
operator Iskon</t>
  </si>
  <si>
    <t>BITSTREAM-1Mb / 256kb+IPTVBS 4Mb+VoIPBS 512kb</t>
  </si>
  <si>
    <t>opt-i1-t4-v512m10-a</t>
  </si>
  <si>
    <t>BITSTREAM-3Mb / 256kb+IPTVBS 4Mb+VoIPBS 512kb</t>
  </si>
  <si>
    <t>opt-i3-t4-v512m10-a</t>
  </si>
  <si>
    <t>1088/8160-P2-tg8-d9d2-i2i05-a</t>
  </si>
  <si>
    <t>opt-i1-t8-v256m4-a</t>
  </si>
  <si>
    <t>opt-i3-t8-v256m4-a</t>
  </si>
  <si>
    <t>BITSTREAM-1Mb / 256kb+IPTVBS 8Mb+VoIPBS 512kb</t>
  </si>
  <si>
    <t>opt-i1-t8-v512m10-a</t>
  </si>
  <si>
    <t>opt-i3-t8-v512m10-a</t>
  </si>
  <si>
    <t>BITSTREAM-3Mb / 256kb+IPTVBS 8Mb+VoIPBS 512kb</t>
  </si>
  <si>
    <t>1088/12160-P2-tg9-d9d2-i1i05-a</t>
  </si>
  <si>
    <t>BITSTREAM-3Mb / 256kb+IPTVBS 6Mb</t>
  </si>
  <si>
    <t>opt-i3-t6HD-a</t>
  </si>
  <si>
    <t>576/9648-P2-tg9-d9d2-i2i05-a</t>
  </si>
  <si>
    <t>opt-i1-t6HD-a</t>
  </si>
  <si>
    <t>BITSTREAM-1Mb / 256kb+IPTVBS 6Mb</t>
  </si>
  <si>
    <t>576/7248-P2-tg9-d9d2-i2i05-a</t>
  </si>
  <si>
    <t>BITSTREAM-3Mb / 256kb+IPTVBS 6Mb+VoIPBS 256kb</t>
  </si>
  <si>
    <t>opt-i3-t6HD-v256m4-a</t>
  </si>
  <si>
    <t>832/9904-P2-tg9-d9d2-i2i05-a</t>
  </si>
  <si>
    <t>opt-i1-t6HD-v256m4-a</t>
  </si>
  <si>
    <t>BITSTREAM-1Mb / 256kb+IPTVBS 6Mb+VoIPBS 256kb</t>
  </si>
  <si>
    <t>832/7504-P2-tg9-d9d2-i2i05-a</t>
  </si>
  <si>
    <t>BITSTREAM-1Mb / 256kb+IPTVBS 6Mb+VoIPBS 512kb</t>
  </si>
  <si>
    <t>1088/10160-P2-tg9-d9d2-i1i05-a</t>
  </si>
  <si>
    <t>opt-i3-t6HD-v512m10-a</t>
  </si>
  <si>
    <t>opt-i1-t6HD-v512m10-a</t>
  </si>
  <si>
    <t>BITSTREAM-3Mb / 256kb+IPTVBS 4Mb</t>
  </si>
  <si>
    <t>BITSTREAM-3Mb / 256kb+IPTVBS 6Mb+VoIPBS 512kb</t>
  </si>
  <si>
    <t>opt-576/7248-d16d2-i2i05-a</t>
  </si>
  <si>
    <t>opt-576/7648-d16d2-i2i05-a</t>
  </si>
  <si>
    <t>opt-576/11648-d8d2-i1i05-a</t>
  </si>
  <si>
    <t>opt-576/9648-d8d2-i2i05-a</t>
  </si>
  <si>
    <t>opt-576/9248-d8d2-i2i05-a</t>
  </si>
  <si>
    <t>opt-576/3872-d1d1-i0i0-a</t>
  </si>
  <si>
    <t>opt-832/1728-d1d1-i0i0-a</t>
  </si>
  <si>
    <t>opt-832/4128-d1d1-i0i0-a</t>
  </si>
  <si>
    <t>opt-832/5504-d16d2-i2i05-a</t>
  </si>
  <si>
    <t>opt-832/7904-d16d2-i2i05-a</t>
  </si>
  <si>
    <t>opt-1088/5760-d16d2-i2i05-a</t>
  </si>
  <si>
    <t>opt-1088/8160-d16d2-i2i05-a</t>
  </si>
  <si>
    <t>opt-832/7504-d16d2-i2i05-a</t>
  </si>
  <si>
    <t>opt-832/9904-d8d2-i2i05-a</t>
  </si>
  <si>
    <t>opt-1088/7760-d16d2-i2i05-a</t>
  </si>
  <si>
    <t>opt-1088/10160-d8d2-i1i05-a</t>
  </si>
  <si>
    <t>opt-832/9504-d8d2-i2i05-a</t>
  </si>
  <si>
    <t>opt-832/11904-d8d2-i1i05-a</t>
  </si>
  <si>
    <t>opt-1088/9760-d8d2-i2i05-a</t>
  </si>
  <si>
    <t>opt-1088/12160-d8d2-i1i05-a</t>
  </si>
  <si>
    <t>Internet+IPTV  8Mb;
operator Optima</t>
  </si>
  <si>
    <r>
      <t>832/1728-P1-tg6-d0d0-i0i0-</t>
    </r>
    <r>
      <rPr>
        <sz val="10"/>
        <color rgb="FFFF0000"/>
        <rFont val="Arial"/>
        <family val="2"/>
        <charset val="238"/>
      </rPr>
      <t>b</t>
    </r>
  </si>
  <si>
    <r>
      <t>832/5504-P2-tg8-d9d2-i2i05-</t>
    </r>
    <r>
      <rPr>
        <sz val="10"/>
        <color rgb="FFFF0000"/>
        <rFont val="Arial"/>
        <family val="2"/>
        <charset val="238"/>
      </rPr>
      <t>b</t>
    </r>
  </si>
  <si>
    <r>
      <t>1088/5760-P2-tg8-d9d2-i2i05-</t>
    </r>
    <r>
      <rPr>
        <sz val="10"/>
        <color rgb="FFFF0000"/>
        <rFont val="Arial"/>
        <family val="2"/>
        <charset val="238"/>
      </rPr>
      <t>b</t>
    </r>
  </si>
  <si>
    <r>
      <t>576/3872-P1-tg6-d0d0-i0i0-</t>
    </r>
    <r>
      <rPr>
        <sz val="10"/>
        <color rgb="FFFF0000"/>
        <rFont val="Arial"/>
        <family val="2"/>
        <charset val="238"/>
      </rPr>
      <t>b</t>
    </r>
  </si>
  <si>
    <r>
      <t xml:space="preserve">Novi produkcijski BS Optima profili: </t>
    </r>
    <r>
      <rPr>
        <b/>
        <sz val="8"/>
        <rFont val="Arial"/>
        <family val="2"/>
        <charset val="238"/>
      </rPr>
      <t>opt-i3-t4-a, opt-i1-t6HD-a, opt-i3-t6HD-a, opt-i1-t8-a, opt-i3-t8-a, opt-i3-v256m4-a, opt-i1-v512m10-a, opt-i3-v512m10-a, opt-i1-t4-v256m4-a, opt-i3-t4-v256m4-a, opt-i1-t4-v512m10-a, opt-i3-t4-v512m10-a, opt-i1-t6HD-v256m4-a, opt-i3-t6HD-v256m4-a, opt-i1-t6HD-v512m10-a, opt-i3-t6HD-v512m10-a, opt-i1-t8-v256m4-a, opt-i3-t8-v256m4-a, opt-i1-t8-v512m10-a, opt-i3-t8-v512m10-a</t>
    </r>
  </si>
  <si>
    <t>DSLAM profili 27.08.2014.</t>
  </si>
  <si>
    <r>
      <t>1088/7760-P2-tg9-d9d2-i2i05-</t>
    </r>
    <r>
      <rPr>
        <sz val="10"/>
        <color rgb="FFFF0000"/>
        <rFont val="Arial"/>
        <family val="2"/>
        <charset val="238"/>
      </rPr>
      <t>b</t>
    </r>
  </si>
  <si>
    <r>
      <t>1088/9760-P2-tg9-d9d2-i2i05-</t>
    </r>
    <r>
      <rPr>
        <sz val="10"/>
        <color rgb="FFFF0000"/>
        <rFont val="Arial"/>
        <family val="2"/>
        <charset val="238"/>
      </rPr>
      <t>b</t>
    </r>
  </si>
  <si>
    <t>P1_tg8</t>
  </si>
  <si>
    <t>opt-i1-t4-a</t>
  </si>
  <si>
    <t>576/5248-P2-tg8-d9d2-i2i05-a</t>
  </si>
  <si>
    <t>opt-576/5248-d16d2-i2i05-a</t>
  </si>
  <si>
    <t>ht-i10-b</t>
  </si>
  <si>
    <t>ht-int-790/12208-b</t>
  </si>
  <si>
    <t>ht-i20-b</t>
  </si>
  <si>
    <t>ht-i10-t4-b</t>
  </si>
  <si>
    <t>ht-i20-t4-b</t>
  </si>
  <si>
    <t>ht-i10-t8STB2-b</t>
  </si>
  <si>
    <t>ht-i20-t8STB2-b</t>
  </si>
  <si>
    <t>ht-int-912/23712-b</t>
  </si>
  <si>
    <t>ht-i10-v256IMS-b</t>
  </si>
  <si>
    <t>ht-i20-v256IMS-b</t>
  </si>
  <si>
    <t>Regularni profil od ??.09.2014., Novi profil sa uključenim Intermedia Agent Text-om u Internet servisu</t>
  </si>
  <si>
    <t>ht-i10-v512SME-b</t>
  </si>
  <si>
    <t>ht-i20-v512SME-b</t>
  </si>
  <si>
    <t>ht-i10-v128IMS-v512SME-b</t>
  </si>
  <si>
    <t>ht-i20-v128IMS-v512SME-b</t>
  </si>
  <si>
    <t>ht-i10-t4-v256IMS-b</t>
  </si>
  <si>
    <t>ht-i20-t4-v256IMS-b</t>
  </si>
  <si>
    <t>ht-i10-t8STB2-v256IMS-b</t>
  </si>
  <si>
    <t>ht-i20-t8STB2-v256IMS-b</t>
  </si>
  <si>
    <t>ht-i10-t10HD-b</t>
  </si>
  <si>
    <t>ht-i20-t10HD-b</t>
  </si>
  <si>
    <t>ht-i10-t10HD-v256IMS-b</t>
  </si>
  <si>
    <t>ht-i20-t10HD-v256IMS-b</t>
  </si>
  <si>
    <t>ht-i10-v384IMS-b</t>
  </si>
  <si>
    <t>ht-i20-v384IMS-b</t>
  </si>
  <si>
    <t>ht-i10-t4-v384IMS-b</t>
  </si>
  <si>
    <t>ht-i20-t4-v384IMS-b</t>
  </si>
  <si>
    <t xml:space="preserve">
ht-i10-t8STB2-v384IMS-b</t>
  </si>
  <si>
    <t>ht-i20-t8STB2-v384IMS-b</t>
  </si>
  <si>
    <t>ht-i10-t10HD-v384IMS-b</t>
  </si>
  <si>
    <t>htb-i10-b</t>
  </si>
  <si>
    <t>htb-i20-b</t>
  </si>
  <si>
    <t>Regularni profil od ??.09.2014., sa povećanim internet upstream-om od 1Mb. Novi profil sa uključenim Intermedia Agent Text-om u Internet servisu</t>
  </si>
  <si>
    <t>htb-int-1184/12208-b</t>
  </si>
  <si>
    <t>htb-int-1184/23712-b</t>
  </si>
  <si>
    <t>htb-i10-t4-b</t>
  </si>
  <si>
    <t>htb-i20-t4-b</t>
  </si>
  <si>
    <t>htb-i10-t8STB2-b</t>
  </si>
  <si>
    <t>htb-i20-t8STB2-b</t>
  </si>
  <si>
    <t>htb-i10-v256IMS-b</t>
  </si>
  <si>
    <t>htb-i20-v256IMS-b</t>
  </si>
  <si>
    <t>htb-i10-v512SME-b</t>
  </si>
  <si>
    <t>htb-i20-v512SME-b</t>
  </si>
  <si>
    <t>htb-i10-v128IMS-v512SME-b</t>
  </si>
  <si>
    <t>htb-i20-v128IMS-v512SME-b</t>
  </si>
  <si>
    <t>htb-i10-t4-v256IMS-b</t>
  </si>
  <si>
    <t>htb-i20-t4-v256IMS-b</t>
  </si>
  <si>
    <t>htb-i10-t8STB2-v256IMS-b</t>
  </si>
  <si>
    <t>htb-i20-t8STB2-v256IMS-b</t>
  </si>
  <si>
    <t>htb-i10-t10HD-b</t>
  </si>
  <si>
    <t>htb-i20-t10HD-b</t>
  </si>
  <si>
    <t>htb-i10-t10HD-v256IMS-b</t>
  </si>
  <si>
    <t>htb-i20-t10HD-v256IMS-b</t>
  </si>
  <si>
    <t>htb-i10-v384IMS-b</t>
  </si>
  <si>
    <t>htb-i20-v384IMS-b</t>
  </si>
  <si>
    <t>htb-i10-t4-v384IMS-b</t>
  </si>
  <si>
    <t>htb-i20-t4-v384IMS-b</t>
  </si>
  <si>
    <t xml:space="preserve">
htb-i10-t8STB2-v384IMS-b</t>
  </si>
  <si>
    <t>htb-i20-t8STB2-v384IMS-b</t>
  </si>
  <si>
    <t>htb-i10-t10HD-v384IMS-b</t>
  </si>
  <si>
    <t>htb-i20-t10HD-v384IMS-b</t>
  </si>
  <si>
    <t>fr-i10-v2-12542k1046k-d0d0-i0i0-b</t>
  </si>
  <si>
    <t>fr-i10-v2-8000k768k-d4d2-i1i05-b</t>
  </si>
  <si>
    <t>fr-i10-v2-6360k652k-d4d2-i1i05-b</t>
  </si>
  <si>
    <t>fr-i20-v2-23968k1168k-d0d0-i0i0-b</t>
  </si>
  <si>
    <t>fr-i20-v2-16854k894k-d4d2-i1i05-b</t>
  </si>
  <si>
    <t>fr-i20-v2-14484k804k-d4d2-i1i05-b</t>
  </si>
  <si>
    <t>fr-i10-t4-v2-16542k1388k-d0d0-i0i0-b</t>
  </si>
  <si>
    <t>fr-i10-t4-v2-12000k1024k-d9d2-i1i05-b</t>
  </si>
  <si>
    <t>fr-i20-t4-v2-16112k968k-d9d2-i1i05-b</t>
  </si>
  <si>
    <t>fr-i20-t4-v2-24736k1680k-d0d0-i0i0-b</t>
  </si>
  <si>
    <t>fr-i10-t8STB2-v2-14368k908k-d9d2-i1i05-b</t>
  </si>
  <si>
    <t>fr-i20-t8STB2-v2-20120k968k-d9d2-i1i05-b</t>
  </si>
  <si>
    <t>fr-i10-t10HD-v2-16696k908k-d9d2-i1i05-b</t>
  </si>
  <si>
    <t>fr-i20-t10HD-v2-22448k968k-d9d2-i1i05-b</t>
  </si>
  <si>
    <t>fr-i10-12286k790k-d0d0-i0i0-b</t>
  </si>
  <si>
    <t>fr-i10-7744k512k-d4d2-i1i05-b</t>
  </si>
  <si>
    <t>fr-i10-6104k396k-d4d2-i1i05-b</t>
  </si>
  <si>
    <t>fr-i20-23712k912k-d0d0-i0i0-b</t>
  </si>
  <si>
    <t>fr-i20-16598k638k-d4d2-i1i05-b</t>
  </si>
  <si>
    <t>fr-i20-14228k548k-d4d2-i1i05-b</t>
  </si>
  <si>
    <t>fr-i10-t4-16286k1132k-d0d0-i0i0-b</t>
  </si>
  <si>
    <t>fr-i10-t4-11744k768k-d9d2-i1i05-b</t>
  </si>
  <si>
    <t>fr-i20-t4-15856k712k-d9d2-i1i05-b</t>
  </si>
  <si>
    <t>fr-i20-t4-24480k1424k-d0d0-i0i0-b</t>
  </si>
  <si>
    <t>fr-i10-t8STB2-14112k652k-d9d2-i1i05-b</t>
  </si>
  <si>
    <t>fr-i20-t8STB2-19864k712k-d9d2-i1i05-b</t>
  </si>
  <si>
    <t>fr-i10-t10HD-16440k652k-d9d2-i1i05-b</t>
  </si>
  <si>
    <t>fr-i20-t10HD-22192k712k-d9d2-i1i05-b</t>
  </si>
  <si>
    <t>frb-i10-8000k1216k-d4d2-i1i05-b</t>
  </si>
  <si>
    <t>frb-i10-8000k912k-d2d2-i05i05-b</t>
  </si>
  <si>
    <t>frb-i10-6144k1216k-d4d2-i1i05-b</t>
  </si>
  <si>
    <t>frb-i10-6144k912k-d2d2-i05i05-b</t>
  </si>
  <si>
    <t>frb-i20-16000k1216k-d4d2-i1i05-b</t>
  </si>
  <si>
    <t>frb-i20-16000k912k-d2d2-i05i05-b</t>
  </si>
  <si>
    <t>frb-i20-12288k1216k-d4d2-i1i05-b</t>
  </si>
  <si>
    <t>frb-i20-12288k912k-d2d2-i05i05-b</t>
  </si>
  <si>
    <t>frb-i10-t4-12000k1472k-d9d2-i1i05-b</t>
  </si>
  <si>
    <t>frb-i20-t4-20000k1472k-d9d2-i1i05-b</t>
  </si>
  <si>
    <t>frb-i10-v5-8256k1728k-d4d2-i1i05-b</t>
  </si>
  <si>
    <t>frb-i10-v5-8256k1280k-d2d2-i05i05-b</t>
  </si>
  <si>
    <t>frb-i20-v5-16256k1728k-d4d2-i1i05-b</t>
  </si>
  <si>
    <t>frb-i20-v5-16256k1280k-d2d2-i05i05-b</t>
  </si>
  <si>
    <t>ht-1292/14688-d8d2-i1i05-a</t>
  </si>
  <si>
    <t>P2_min0-t6-max31</t>
  </si>
  <si>
    <t>hotspot servis na najmanjem MAXTRIPLE paketu, profil kreiran samo u TTC</t>
  </si>
  <si>
    <t>HotSpot servis u MAXTRIPLE profilu, osnovni paket od 4M,  profil kreiran samo u TTC</t>
  </si>
  <si>
    <t>P2_tg8_d9d2</t>
  </si>
  <si>
    <t xml:space="preserve"> VDSL nije kreiran ni u TTC</t>
  </si>
  <si>
    <t>Internet+Voice+Nadzor modema
operator  Amis</t>
  </si>
  <si>
    <t>vami-i20-v256m8-n256-a</t>
  </si>
  <si>
    <t>vami-acs-256/256-a</t>
  </si>
  <si>
    <t>vami-int-824/20971-a</t>
  </si>
  <si>
    <t>Internet+IPTV+Voice+Nadzor modema
operator  Amis</t>
  </si>
  <si>
    <t>vami-i10-t4-v256m8-n256-a</t>
  </si>
  <si>
    <t>vami-tv-576/4096-a</t>
  </si>
  <si>
    <t>vami-int-692/10500-a</t>
  </si>
  <si>
    <t>vami-i20-t4-v256m8-n256-a</t>
  </si>
  <si>
    <t>vami-voip-256/256-mac8-a</t>
  </si>
  <si>
    <t>vami-1439/22618-d4d2-i1i05-a</t>
  </si>
  <si>
    <t>vami-1582/15687-d9d2-i2i05-a</t>
  </si>
  <si>
    <t>vami-1727/26714-d9d2-i2i05-a</t>
  </si>
  <si>
    <t>vami-i10-v256m8-n256-a</t>
  </si>
  <si>
    <t>vami-1294/11591-d4d2-i1i05-a</t>
  </si>
  <si>
    <t>DSLAM profili 19.09.2014.</t>
  </si>
  <si>
    <t>Testni profil od 19.09.2014.</t>
  </si>
  <si>
    <t>amib-i10-n256-a</t>
  </si>
  <si>
    <t>amib-1472/12542-d4d2-i1i05-a</t>
  </si>
  <si>
    <t>amib-i10-n256-b</t>
  </si>
  <si>
    <r>
      <t>Internet+Nadzor modema;</t>
    </r>
    <r>
      <rPr>
        <b/>
        <sz val="11"/>
        <color theme="3"/>
        <rFont val="Arial"/>
        <family val="2"/>
        <charset val="238"/>
      </rPr>
      <t xml:space="preserve">
 (Business)</t>
    </r>
    <r>
      <rPr>
        <b/>
        <sz val="11"/>
        <rFont val="Arial"/>
        <family val="2"/>
        <charset val="238"/>
      </rPr>
      <t xml:space="preserve">
operator Amis Telekom, </t>
    </r>
    <r>
      <rPr>
        <b/>
        <sz val="11"/>
        <color rgb="FFFF0000"/>
        <rFont val="Arial"/>
        <family val="2"/>
        <charset val="238"/>
      </rPr>
      <t>Regije 2, 3, 4 (regionalni pristup)</t>
    </r>
    <r>
      <rPr>
        <b/>
        <sz val="11"/>
        <rFont val="Arial"/>
        <family val="2"/>
        <charset val="238"/>
      </rPr>
      <t xml:space="preserve">
</t>
    </r>
  </si>
  <si>
    <r>
      <t xml:space="preserve">Internet+Nadzor modema;
</t>
    </r>
    <r>
      <rPr>
        <b/>
        <sz val="11"/>
        <color rgb="FF0066CC"/>
        <rFont val="Arial"/>
        <family val="2"/>
        <charset val="238"/>
      </rPr>
      <t xml:space="preserve"> (Business)</t>
    </r>
    <r>
      <rPr>
        <b/>
        <sz val="11"/>
        <color rgb="FFFF0000"/>
        <rFont val="Arial"/>
        <family val="2"/>
        <charset val="238"/>
      </rPr>
      <t xml:space="preserve">
operator Amis Telekom, Regije 2,3,4 (regionalni pristup)</t>
    </r>
  </si>
  <si>
    <t>amib-int-1184/12208-a</t>
  </si>
  <si>
    <r>
      <t xml:space="preserve">Internet+Nadzor modema;
</t>
    </r>
    <r>
      <rPr>
        <b/>
        <sz val="11"/>
        <color rgb="FF0066CC"/>
        <rFont val="Arial"/>
        <family val="2"/>
        <charset val="238"/>
      </rPr>
      <t xml:space="preserve"> (Business)</t>
    </r>
    <r>
      <rPr>
        <b/>
        <sz val="11"/>
        <rFont val="Arial"/>
        <family val="2"/>
        <charset val="238"/>
      </rPr>
      <t xml:space="preserve">
operator Amis Telekom, </t>
    </r>
    <r>
      <rPr>
        <b/>
        <sz val="11"/>
        <color rgb="FFFF0000"/>
        <rFont val="Arial"/>
        <family val="2"/>
        <charset val="238"/>
      </rPr>
      <t>Regija 1 (domenski pristup)</t>
    </r>
    <r>
      <rPr>
        <b/>
        <sz val="11"/>
        <rFont val="Arial"/>
        <family val="2"/>
        <charset val="238"/>
      </rPr>
      <t xml:space="preserve">
</t>
    </r>
  </si>
  <si>
    <r>
      <t xml:space="preserve">Internet+Nadzor modema;
</t>
    </r>
    <r>
      <rPr>
        <b/>
        <sz val="11"/>
        <color rgb="FF0066CC"/>
        <rFont val="Arial"/>
        <family val="2"/>
        <charset val="238"/>
      </rPr>
      <t xml:space="preserve"> (Business)</t>
    </r>
    <r>
      <rPr>
        <b/>
        <sz val="11"/>
        <color rgb="FFFF0000"/>
        <rFont val="Arial"/>
        <family val="2"/>
        <charset val="238"/>
      </rPr>
      <t xml:space="preserve">
operator Amis Telekom, Regija 1 (domenski pristup)</t>
    </r>
  </si>
  <si>
    <t>DSLAM profili 01.10.2014.</t>
  </si>
  <si>
    <r>
      <t xml:space="preserve">Novi produkcijski BS Amis profil sa povećanim upstream-om: </t>
    </r>
    <r>
      <rPr>
        <b/>
        <i/>
        <sz val="8"/>
        <rFont val="Arial"/>
        <family val="2"/>
        <charset val="238"/>
      </rPr>
      <t>amib-i10-n256-a</t>
    </r>
    <r>
      <rPr>
        <i/>
        <sz val="8"/>
        <rFont val="Arial"/>
        <family val="2"/>
        <charset val="238"/>
      </rPr>
      <t>(regionalni)</t>
    </r>
    <r>
      <rPr>
        <b/>
        <i/>
        <sz val="8"/>
        <rFont val="Arial"/>
        <family val="2"/>
        <charset val="238"/>
      </rPr>
      <t>, amib-i10-n256-</t>
    </r>
    <r>
      <rPr>
        <b/>
        <i/>
        <sz val="8"/>
        <color rgb="FFFF0000"/>
        <rFont val="Arial"/>
        <family val="2"/>
        <charset val="238"/>
      </rPr>
      <t>b</t>
    </r>
    <r>
      <rPr>
        <i/>
        <sz val="8"/>
        <rFont val="Arial"/>
        <family val="2"/>
        <charset val="238"/>
      </rPr>
      <t>(domenski)</t>
    </r>
  </si>
  <si>
    <t>Regularni profil od 02.10.2014,  profil se koristi samo za Regije 2, 3 i 4 (Regionalni pristup), internet 10M, vlan 300 - broj MAC adresa=2, povećan upstream na 1Mb,
acs VLAN 3992 - broj MAC adresa=2</t>
  </si>
  <si>
    <t>Regularni profil od 02.10.2014, profil se koristi samo za Regiju 1 (Domenski pristup), internet 10M, vlan3977 - broj MAC adresa=2, povećan upstream na 1Mb,
acs VLAN 3992 - broj MAC adresa=2</t>
  </si>
  <si>
    <t xml:space="preserve">Regularni profil od 02.10.2014, profil se koristi samo za Regiju 1 (Domenski pristup), internet 10M, vlan3977 - broj MAC adresa=2; povećan upstream na 1Mb;
acs VLAN 3992 -broj MAC adresa=2
</t>
  </si>
  <si>
    <t>Regularni profil od 02.10.2014,  profil se koristi samo za Regije 2, 3 i 4 (Regionalni pristup), internet 10M, naš vlan 270 - broj MAC adresa=2, povećan upstream na 1Mb,
acs VLAN 3992 - broj MAC adresa=2</t>
  </si>
  <si>
    <t>U tijeku je testiranje</t>
  </si>
  <si>
    <r>
      <t xml:space="preserve">Novi produkcijski BS Amis profil  sa povećanim upstream-om: </t>
    </r>
    <r>
      <rPr>
        <b/>
        <i/>
        <sz val="8"/>
        <rFont val="Arial"/>
        <family val="2"/>
        <charset val="238"/>
      </rPr>
      <t>amib-i10-n256-a</t>
    </r>
    <r>
      <rPr>
        <i/>
        <sz val="8"/>
        <rFont val="Arial"/>
        <family val="2"/>
        <charset val="238"/>
      </rPr>
      <t>(isti naziv profila i na regionalnom i domenskom pristupu, samo se koristi drugi vlan za)</t>
    </r>
  </si>
  <si>
    <r>
      <t xml:space="preserve">Novi produkcijski BS Amis profil sa povećanim upstream-om: </t>
    </r>
    <r>
      <rPr>
        <b/>
        <i/>
        <sz val="8"/>
        <rFont val="Arial"/>
        <family val="2"/>
        <charset val="238"/>
      </rPr>
      <t>amib-i10-n256-a</t>
    </r>
    <r>
      <rPr>
        <i/>
        <sz val="8"/>
        <rFont val="Arial"/>
        <family val="2"/>
        <charset val="238"/>
      </rPr>
      <t>(isti naziv profila i na regionalnom i domenskom pristupu, samo se koristi drugi vlan za)</t>
    </r>
  </si>
  <si>
    <t xml:space="preserve">BITSTREAM-1Mb / 256kb+IPTVBS 10Mb
</t>
  </si>
  <si>
    <t>opt-i1-t10-a</t>
  </si>
  <si>
    <t>576/11248-P2-tg9-d9d2-i1i05-a</t>
  </si>
  <si>
    <t>opt-tv-512/10032-a</t>
  </si>
  <si>
    <t>Internet+IPTV 10Mb;
operator Optima</t>
  </si>
  <si>
    <t xml:space="preserve">BITSTREAM-2Mb / 256kb+IPTVBS 10Mb
</t>
  </si>
  <si>
    <t>opt-i2-t10-a</t>
  </si>
  <si>
    <t xml:space="preserve">BITSTREAM-3Mb / 256kb+IPTVBS 10Mb
</t>
  </si>
  <si>
    <t>opt-i3-t10-a</t>
  </si>
  <si>
    <t>opt-i4-t10-a</t>
  </si>
  <si>
    <t xml:space="preserve">BITSTREAM-4Mb / 512kb+IPTVBS 10Mb
</t>
  </si>
  <si>
    <t>opt-i10-t4-v512m10-a</t>
  </si>
  <si>
    <t>BITSTREAM-10Mb / 640kb+IPTVBS 4Mb+VoIPBS 512kb</t>
  </si>
  <si>
    <t>opt-i10-t6HD-v512m10-a</t>
  </si>
  <si>
    <t xml:space="preserve">BITSTREAM-10Mb / 640kb+IPTVBS 6Mb+VoIPBS 512kb
</t>
  </si>
  <si>
    <t>opt-i10-t8-v512m10-a</t>
  </si>
  <si>
    <t xml:space="preserve">BITSTREAM-10Mb / 640kb+IPTVBS 8Mb+VoIPBS 512kb
</t>
  </si>
  <si>
    <t xml:space="preserve">BITSTREAM-1Mb / 256kb+IPTVBS 10Mb+VoIPBS 256kb
</t>
  </si>
  <si>
    <t>opt-i1-t10-v256m4-a</t>
  </si>
  <si>
    <t>Internet+IPTV 10Mb+Voice;
operator Optima</t>
  </si>
  <si>
    <t xml:space="preserve">BITSTREAM-2Mb / 256kb+IPTVBS 10Mb+VoIPBS 256kb
</t>
  </si>
  <si>
    <t>opt-i2-t10-v256m4-a</t>
  </si>
  <si>
    <t>832/12688-P2-tg9-d9d2-i1i05-a</t>
  </si>
  <si>
    <t xml:space="preserve">BITSTREAM-3Mb / 256kb+IPTVBS 10Mb+VoIPBS 256kb
</t>
  </si>
  <si>
    <t>opt-i3-t10-v256m4-a</t>
  </si>
  <si>
    <t>832/13904-P2-tg9-d9d2-i1i05-a</t>
  </si>
  <si>
    <t xml:space="preserve">BITSTREAM-4Mb / 512kb+IPTVBS 10Mb+VoIPBS 256kb
</t>
  </si>
  <si>
    <t>opt-i4-t10-v256m4-a</t>
  </si>
  <si>
    <t xml:space="preserve">BITSTREAM-1Mb / 256kb+IPTVBS 10Mb+VoIPBS 512kb
</t>
  </si>
  <si>
    <t>opt-i1-t10-v512m10-a</t>
  </si>
  <si>
    <t xml:space="preserve">BITSTREAM-2Mb / 256kb+IPTVBS 10Mb+VoIPBS 512kb
</t>
  </si>
  <si>
    <t>opt-i2-t10-v512m10-a</t>
  </si>
  <si>
    <t xml:space="preserve">BITSTREAM-3Mb / 256kb+IPTVBS 10Mb+VoIPBS 512kb
</t>
  </si>
  <si>
    <t>opt-i3-t10-v512m10-a</t>
  </si>
  <si>
    <t>1088/14160-P2-tg9-d9d2-i1i05-a</t>
  </si>
  <si>
    <t xml:space="preserve">BITSTREAM-4Mb / 512kb+IPTVBS 10Mb+VoIPBS 512kb
</t>
  </si>
  <si>
    <t>opt-i4-t10-v512m10-a</t>
  </si>
  <si>
    <t>IPTVBS 10Mb</t>
  </si>
  <si>
    <t>opt-t10-a</t>
  </si>
  <si>
    <t>564/11036-P2-tg9-d9d2-i1i05-a</t>
  </si>
  <si>
    <t>IPTV 10Mb;
operator Optima</t>
  </si>
  <si>
    <t>BITSTREAM-1Mb / 256kb+IPTVBS 10Mb</t>
  </si>
  <si>
    <t>BITSTREAM-2Mb / 256kb+IPTVBS 10Mb</t>
  </si>
  <si>
    <t>BITSTREAM-3Mb / 256kb+IPTVBS 10Mb</t>
  </si>
  <si>
    <t>BITSTREAM-10Mb / 640kb+IPTVBS 6Mb+VoIPBS 512kb</t>
  </si>
  <si>
    <t>Internet+IPTV8M+Voice;
operator Optima</t>
  </si>
  <si>
    <t>BITSTREAM-10Mb / 640kb+IPTVBS 8Mb+VoIPBS 512kb</t>
  </si>
  <si>
    <t>Internet+IPTV10M+Voice;
operator Optima</t>
  </si>
  <si>
    <t>BITSTREAM-1Mb / 256kb+IPTVBS 10Mb+VoIPBS 256kb</t>
  </si>
  <si>
    <t>BITSTREAM-2Mb / 256kb+IPTVBS 10Mb+VoIPBS 256kb</t>
  </si>
  <si>
    <t>BITSTREAM-3Mb / 256kb+IPTVBS 10Mb+VoIPBS 256kb</t>
  </si>
  <si>
    <t>BITSTREAM-1Mb / 256kb+IPTVBS 10Mb+VoIPBS 512kb</t>
  </si>
  <si>
    <t>BITSTREAM-2Mb / 256kb+IPTVBS 10Mb+VoIPBS 512kb</t>
  </si>
  <si>
    <t>BITSTREAM-3Mb / 256kb+IPTVBS 10Mb+VoIPBS 512kb</t>
  </si>
  <si>
    <t>BITSTREAM-4Mb / 512kb+IPTVBS 10Mb+VoIPBS 512kb</t>
  </si>
  <si>
    <t>IPTV 10M;
operator Optima</t>
  </si>
  <si>
    <t>iptv VLAN 3989</t>
  </si>
  <si>
    <t>Internet+IPTV  10Mb;
operator Optima</t>
  </si>
  <si>
    <t>opt-576/11248-d8d2-i1i05-a</t>
  </si>
  <si>
    <t>opt-576/12432-d8d2-i1i05-a</t>
  </si>
  <si>
    <t>opt-576/13648-d8d2-i1i05-a</t>
  </si>
  <si>
    <t>opt-896/14938-d8d2-i1i05-a</t>
  </si>
  <si>
    <t>opt-1558/16830-d8d2-i1i05-a</t>
  </si>
  <si>
    <t>opt-1558/18830-d8d2-i1i05-a</t>
  </si>
  <si>
    <t>opt-1558/20830-d8d2-i1i05-a</t>
  </si>
  <si>
    <t>opt-832/11504-d8d2-i1i05-a</t>
  </si>
  <si>
    <t>opt-832/12688-d8d2-i1i05-a</t>
  </si>
  <si>
    <t>opt-832/13904-d8d2-i1i05-a</t>
  </si>
  <si>
    <t>BITSTREAM-4Mb / 640kb+IPTVBS 10Mb+VoIPBS 256kb</t>
  </si>
  <si>
    <t>opt-1152/15194-d8d2-i1i05-a</t>
  </si>
  <si>
    <t>opt-1088/11760-d8d2-i1i05-a</t>
  </si>
  <si>
    <t>opt-1088/12944-d8d2-i1i05-a</t>
  </si>
  <si>
    <t>opt-1088/14160-d8d2-i1i05-a</t>
  </si>
  <si>
    <t>BITSTREAM-4Mb / 640kb+IPTVBS 10Mb+VoIPBS 512kb</t>
  </si>
  <si>
    <t>opt-564/11036-d8d2-i1i05-a</t>
  </si>
  <si>
    <t>DSLAM profili 06.10.2014.</t>
  </si>
  <si>
    <r>
      <t>Novi produkcijski BS Optima profili:</t>
    </r>
    <r>
      <rPr>
        <b/>
        <sz val="8"/>
        <rFont val="Arial"/>
        <family val="2"/>
        <charset val="238"/>
      </rPr>
      <t xml:space="preserve"> opt-t10-a,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opt-i1-t10-a, opt-i2-t10-a, opt-i3-t10-a, opt-i4-t10-a, opt-i10-t4-v512m10-a, opt-i10-t6HD-v512m10-a, opt-i10-t8-v512m10-a, opt-i1-t10-v256m4-a ,opt-i2-t10-v256m4-a, opt-i3-t10-v256m4-a, opt-i4-t10-v256m4-a, opt-i1-t10-v512m10-a, opt-i2-t10-v512m10-a, opt-i3-t10-v512m10-a, opt-i4-t10-v512m10-a</t>
    </r>
  </si>
  <si>
    <t>576/12432-P2-tg9-d9d2-i1i05-a</t>
  </si>
  <si>
    <t>576/13648-P2-tg9-d9d2-i1i05-a</t>
  </si>
  <si>
    <t>896/14938-P2-tg9-d9d2-i1i05-a</t>
  </si>
  <si>
    <t>opt-1408/15450-d8d2-i1i05-a</t>
  </si>
  <si>
    <t xml:space="preserve">Regularni profil od 07.10.2014, iptv 10M VLAN 3989, broj MAC adresa=4; Optima Internet vlan je 3980, broj MAC adresa=2
</t>
  </si>
  <si>
    <t xml:space="preserve">Regularni profil od 07.10.2014, Internet vlan 3980, broj MAC adresa=2; Iptv 4M VLAN 3989, broj MAC adresa=2; Voice  VLAN 3993, broj MAC adresa=10
</t>
  </si>
  <si>
    <t>Regularni profil od 07.10.2014, iptv8M VLAN 3989; voice VLAN 3993, voice bandwidth 512k, broj MAC adresa=10; internet VLAN 3980, broj MAC adresa=2;</t>
  </si>
  <si>
    <t>Regularni profil od 07.10.2014, Internet vlan 3980, broj MAC adresa=2; Iptv 10M VLAN 3989, broj MAC adresa=4; Voice  VLAN 3993, broj MAC adresa=2</t>
  </si>
  <si>
    <t>Regularni profil od 07.10.2014, Internet vlan 3980, broj MAC adresa=2; Iptv 10M VLAN 3989, broj MAC adresa=4; Voice  VLAN 3993, broj MAC adresa=10</t>
  </si>
  <si>
    <r>
      <t>1558/20830-P2-tg9-d9d2-i1i05-</t>
    </r>
    <r>
      <rPr>
        <sz val="10"/>
        <color rgb="FFFF0000"/>
        <rFont val="Arial"/>
        <family val="2"/>
        <charset val="238"/>
      </rPr>
      <t>b</t>
    </r>
  </si>
  <si>
    <r>
      <t>832/11504-P2-tg9-d9d2-i1i05-</t>
    </r>
    <r>
      <rPr>
        <sz val="10"/>
        <color rgb="FFFF0000"/>
        <rFont val="Arial"/>
        <family val="2"/>
        <charset val="238"/>
      </rPr>
      <t>b</t>
    </r>
  </si>
  <si>
    <r>
      <t>1152/15194-P2-tg9-d9d2-i1i05-</t>
    </r>
    <r>
      <rPr>
        <sz val="10"/>
        <color rgb="FFFF0000"/>
        <rFont val="Arial"/>
        <family val="2"/>
        <charset val="238"/>
      </rPr>
      <t>b</t>
    </r>
  </si>
  <si>
    <r>
      <t>1088/11760-P2-tg9-d9d2-i1i05-</t>
    </r>
    <r>
      <rPr>
        <sz val="10"/>
        <color rgb="FFFF0000"/>
        <rFont val="Arial"/>
        <family val="2"/>
        <charset val="238"/>
      </rPr>
      <t>b</t>
    </r>
  </si>
  <si>
    <r>
      <t>1088/12944-P2-tg9-d9d2-i1i05-</t>
    </r>
    <r>
      <rPr>
        <sz val="10"/>
        <color rgb="FFFF0000"/>
        <rFont val="Arial"/>
        <family val="2"/>
        <charset val="238"/>
      </rPr>
      <t>b</t>
    </r>
  </si>
  <si>
    <r>
      <t>1408/15450-P2-tg9-d9d2-i1i05-</t>
    </r>
    <r>
      <rPr>
        <sz val="10"/>
        <color rgb="FFFF0000"/>
        <rFont val="Arial"/>
        <family val="2"/>
        <charset val="238"/>
      </rPr>
      <t>b</t>
    </r>
  </si>
  <si>
    <r>
      <rPr>
        <sz val="10"/>
        <color rgb="FF008000"/>
        <rFont val="Arial"/>
        <family val="2"/>
        <charset val="238"/>
      </rPr>
      <t>1558/18830-P2-tg9-d9d2-i1i05-</t>
    </r>
    <r>
      <rPr>
        <sz val="10"/>
        <color rgb="FFFF0000"/>
        <rFont val="Arial"/>
        <family val="2"/>
        <charset val="238"/>
      </rPr>
      <t>b</t>
    </r>
  </si>
  <si>
    <r>
      <t>1558/16830-P2-tg8-d9d2-i1i05-</t>
    </r>
    <r>
      <rPr>
        <sz val="10"/>
        <color rgb="FFFF0000"/>
        <rFont val="Arial"/>
        <family val="2"/>
        <charset val="238"/>
      </rPr>
      <t>b</t>
    </r>
  </si>
  <si>
    <t>IPTV ;
operator Optima</t>
  </si>
  <si>
    <t>IPTV  6Mb (HD); 
operator Optima</t>
  </si>
  <si>
    <t>IPTV  8Mb; 
operator Optima</t>
  </si>
  <si>
    <t xml:space="preserve">Regularni profil od 27.08.2014, iptv 4M VLAN 3989, broj MAC adresa=2; Internet vlan 3980, broj MAC adresa=2;
</t>
  </si>
  <si>
    <t xml:space="preserve">Regularni profil od 27.08.2014, iptv 8M VLAN 3989, broj MAC adresa=4; Internet vlan 3980, broj MAC adresa=2;
</t>
  </si>
  <si>
    <t xml:space="preserve">Regularni profil od 27.08.2014, Internet vlan 3980, broj MAC adresa=2; Voice  VLAN 3993 broj MAC adresa=4
</t>
  </si>
  <si>
    <t xml:space="preserve">Regularni profil od 27.08.2014, Internet vlan 3980, broj MAC adresa=2; Voice  VLAN 3993 broj MAC adresa=10
</t>
  </si>
  <si>
    <t>Regularni profil od 27.08.2014, Internet vlan 3980, broj MAC adresa=2; Iptv 4M VLAN 3989, broj MAC adresa=2; Voice  VLAN 3993, broj MAC adresa=4</t>
  </si>
  <si>
    <t>Regularni profil od 27.08.2014, Internet vlan 3980, broj MAC adresa=2; Iptv 4M VLAN 3989, broj MAC adresa=2; Voice  VLAN 3993, broj MAC adresa=10</t>
  </si>
  <si>
    <t>Regularni profil od 27.08.2014, Internet vlan 3980, broj MAC adresa=2; Iptv 8M VLAN 3989, broj MAC adresa=4; Voice  VLAN 3993, broj MAC adresa=2</t>
  </si>
  <si>
    <t>Regularni profil od 27.08.2014, Internet vlan 3980, broj MAC adresa=2; Iptv 8M VLAN 3989, broj MAC adresa=4; Voice  VLAN 3993, broj MAC adresa=10</t>
  </si>
  <si>
    <t>Regularni profil od 07.10.2014, iptv6M VLAN 3989, broj MAC adresa=2; voice VLAN 3993, voice bandwidth 512k, broj MAC adresa=10; internet VLAN 3980, broj MAC adresa=2;</t>
  </si>
  <si>
    <t xml:space="preserve">Regularni profil od 27.08.2014, iptv 6M VLAN 3989, broj MAC adresa=2; Internet vlan 3980, broj MAC adresa=2;
</t>
  </si>
  <si>
    <t>Regularni profil od 27.08.2014, Internet vlan 3980, broj MAC adresa=2; Iptv 6M VLAN 3989, broj MAC adresa=2; Voice  VLAN 3993, broj MAC adresa=2</t>
  </si>
  <si>
    <t>Regularni profil od 27.08.2014, Internet vlan 3980, broj MAC adresa=2; Iptv 6M VLAN 3989, broj MAC adresa=2; Voice  VLAN 3993, broj MAC adresa=10</t>
  </si>
  <si>
    <t>Regularni profil od 07.10.2014, Standalone Iptv 10M VLAN 3989, broj MAC adresa=2;</t>
  </si>
  <si>
    <r>
      <t>h1-i10-t8-v256m2-</t>
    </r>
    <r>
      <rPr>
        <b/>
        <sz val="10"/>
        <color rgb="FFFF0000"/>
        <rFont val="Arial"/>
        <family val="2"/>
        <charset val="238"/>
      </rPr>
      <t>b</t>
    </r>
  </si>
  <si>
    <t>v???-acs-256/256-a</t>
  </si>
  <si>
    <t>v??-voip-256/256-mac2-a</t>
  </si>
  <si>
    <t>v???-int-692/10500-a</t>
  </si>
  <si>
    <t>v???-int-824/20971-a</t>
  </si>
  <si>
    <t>v???-tv-512/4000-a</t>
  </si>
  <si>
    <t>v???-int-550/4264-a</t>
  </si>
  <si>
    <t>v???-voip-256/256-mac2-a</t>
  </si>
  <si>
    <t>vnpr-i10-a</t>
  </si>
  <si>
    <t>vnpr-i20-a</t>
  </si>
  <si>
    <t>vnpr-i4-t4-v256m?-a</t>
  </si>
  <si>
    <t>vnpr-i10-t4-v256m?-a</t>
  </si>
  <si>
    <t>vnpr-i20-t4-v256m?-a</t>
  </si>
  <si>
    <t>voptb-i10-a</t>
  </si>
  <si>
    <t>voptb-i20-a</t>
  </si>
  <si>
    <t>vopt-int-1100/10500-a</t>
  </si>
  <si>
    <t>vopt-int-1100/20971-a</t>
  </si>
  <si>
    <t>voptb-i10-t4-a</t>
  </si>
  <si>
    <t>v1416/15121-P2-tg8-d9d2-i2i05-a</t>
  </si>
  <si>
    <t>voptb-i20-t4-a</t>
  </si>
  <si>
    <t>BITSTREAM-20Mb / 1024kb+IPTVBS 4Mb</t>
  </si>
  <si>
    <t>voptb-i10-t6-a</t>
  </si>
  <si>
    <t>vopt-tv-576/4096-a</t>
  </si>
  <si>
    <t>vopt-tv-576/6080-a</t>
  </si>
  <si>
    <t>voptb-i20-t6-a</t>
  </si>
  <si>
    <t>BITSTREAM-20Mb / 1024kb+IPTVBS 6Mb</t>
  </si>
  <si>
    <t>v1416/17105-P2-tg9-d9d2-i2i05-a</t>
  </si>
  <si>
    <t>v1416/28100-P2-tg9-d9d2-i2i05-a</t>
  </si>
  <si>
    <t>voptb-i10-t8-a</t>
  </si>
  <si>
    <t>voptb-i20-t8-a</t>
  </si>
  <si>
    <t>v1416/19089-P2-tg9-d9d2-i2i05-a</t>
  </si>
  <si>
    <t>v1416/30084-P2-tg9-d9d2-i2i05-a</t>
  </si>
  <si>
    <t>voptb-i10-t10-a</t>
  </si>
  <si>
    <t>v1416/21137-P2-tg9-d9d2-i2i05-a</t>
  </si>
  <si>
    <t>BITSTREAM-20Mb / 1024kb+IPTVBS 8Mb</t>
  </si>
  <si>
    <t>BITSTREAM-20Mb / 1024kb+IPTVBS 10Mb</t>
  </si>
  <si>
    <t>voptb-i20-t10-a</t>
  </si>
  <si>
    <t>v1416/32132-P2-tg9-d9d2-i2i05-a</t>
  </si>
  <si>
    <t>voptb-i10-v256m4-a</t>
  </si>
  <si>
    <t>vopt-voip-256/256-mac4-a</t>
  </si>
  <si>
    <t>voptb-i20-v256m4-a</t>
  </si>
  <si>
    <t>voptb-i10-v512m10-a</t>
  </si>
  <si>
    <t>vopt-voip-512/512-mac10-a</t>
  </si>
  <si>
    <t>voptb-i20-v512m10-a</t>
  </si>
  <si>
    <t>voptb-i10-t4-v256m4-a</t>
  </si>
  <si>
    <t>voptb-i20-t4-v256m4-a</t>
  </si>
  <si>
    <t>v1672/26732-P2-tg8-d9d2-i2i05-a</t>
  </si>
  <si>
    <t>voptb-i10-t4-v512m10-a</t>
  </si>
  <si>
    <t>BITSTREAM-10Mb / 1024kb+IPTVBS 4Mb+VoIPBS 512kb</t>
  </si>
  <si>
    <t>voptb-i20-t4-v512m10-a</t>
  </si>
  <si>
    <t>voptb-i10-t6-v256m4-a</t>
  </si>
  <si>
    <t>voptb-i20-t6-v256m4-a</t>
  </si>
  <si>
    <t>BITSTREAM-10Mb / 1024kb+IPTVBS 6Mb+VoIPBS 512kb</t>
  </si>
  <si>
    <t>voptb-i10-t6-v512m10-a</t>
  </si>
  <si>
    <t>voptb-i20-t6-v512m10-a</t>
  </si>
  <si>
    <t>BITSTREAM-10Mb / 1024kb+IPTVBS 8Mb+VoIPBS 512kb</t>
  </si>
  <si>
    <t>voptb-i10-t8-v512m10-a</t>
  </si>
  <si>
    <t>voptb-i10-t8-v256m4-a</t>
  </si>
  <si>
    <t>voptb-i20-t8-v256m4-a</t>
  </si>
  <si>
    <t>voptb-i20-t8-v512m10-a</t>
  </si>
  <si>
    <t>voptb-i10-t10-v256m4-a</t>
  </si>
  <si>
    <t>voptb-i20-t10-v256m4-a</t>
  </si>
  <si>
    <t>voptb-i10-t10-v512m10-a</t>
  </si>
  <si>
    <t>voptb-i20-t10-v512m10-a</t>
  </si>
  <si>
    <t>vopt-tv-576/10112-a</t>
  </si>
  <si>
    <t>vopt-tv-576/8064-a</t>
  </si>
  <si>
    <t>Stand-alone IPTV6M
operator  Optima</t>
  </si>
  <si>
    <t>vopt-t6-a</t>
  </si>
  <si>
    <t>vopt-t4-a</t>
  </si>
  <si>
    <t>Stand-alone IPTV4M
operator  Optima</t>
  </si>
  <si>
    <t>Stand-alone IPTV8M
operator  Optima</t>
  </si>
  <si>
    <t>vopt-t8-a</t>
  </si>
  <si>
    <t>Stand-alone IPTV10M
operator  Optima</t>
  </si>
  <si>
    <t>vopt-t10-a</t>
  </si>
  <si>
    <t>Internet+Nadzor modema;
 (Business)
operator Amis Telekom, Regija 1 (domenski pristup)</t>
  </si>
  <si>
    <r>
      <rPr>
        <b/>
        <sz val="11"/>
        <rFont val="Arial"/>
        <family val="2"/>
        <charset val="238"/>
      </rPr>
      <t>Internet+Nadzor modema;</t>
    </r>
    <r>
      <rPr>
        <b/>
        <sz val="11"/>
        <color theme="3"/>
        <rFont val="Arial"/>
        <family val="2"/>
        <charset val="238"/>
      </rPr>
      <t xml:space="preserve">
 (Business)
</t>
    </r>
    <r>
      <rPr>
        <b/>
        <sz val="11"/>
        <rFont val="Arial"/>
        <family val="2"/>
        <charset val="238"/>
      </rPr>
      <t>operator Amis Telekom, Regije 2,3,4 (</t>
    </r>
    <r>
      <rPr>
        <b/>
        <sz val="11"/>
        <color rgb="FFFF0000"/>
        <rFont val="Arial"/>
        <family val="2"/>
        <charset val="238"/>
      </rPr>
      <t>regionalni pristup</t>
    </r>
    <r>
      <rPr>
        <b/>
        <sz val="11"/>
        <rFont val="Arial"/>
        <family val="2"/>
        <charset val="238"/>
      </rPr>
      <t>)</t>
    </r>
  </si>
  <si>
    <t>vnpr-i10-n256-a</t>
  </si>
  <si>
    <t>vnpr-i20-n256-a</t>
  </si>
  <si>
    <t>vnpr-718/11015-d4d2-i1i05-a</t>
  </si>
  <si>
    <t>vnpr-863/22042-d4d2-i1i05-a</t>
  </si>
  <si>
    <t>vnpr-1088/8312-d9d2-i2i05-a</t>
  </si>
  <si>
    <t>vnpr-1230/14919-d9d2-i2i05-a</t>
  </si>
  <si>
    <t>vnpr-1375/25946-d9d2-i2i05-a</t>
  </si>
  <si>
    <t>vnpr-i4-t4-v256m?-n256-a</t>
  </si>
  <si>
    <t>vnpr-i10-t4-v256m?-n256-a</t>
  </si>
  <si>
    <t>vnpr-i20-t4-v256m?-n256-a</t>
  </si>
  <si>
    <t>voptb-1128/22042-d4d2-i1i05-a</t>
  </si>
  <si>
    <t>voptb-1128/11015-d4d2-i1i05-a</t>
  </si>
  <si>
    <t>voptb-1416/15111-d9d2-i2i05-a</t>
  </si>
  <si>
    <t>voptb-1416/26138-d9d2-i2i05-a</t>
  </si>
  <si>
    <t>voptb-1416/17095-d9d2-i2i05-a</t>
  </si>
  <si>
    <t>voptb-1416/19079-d9d2-i2i05-a</t>
  </si>
  <si>
    <t>voptb-1416/30106-d9d2-i2i05-a</t>
  </si>
  <si>
    <t>voptb-1416/28122-d9d2-i2i05-a</t>
  </si>
  <si>
    <t>voptb-1416/21127-d9d2-i2i05-a</t>
  </si>
  <si>
    <t>voptb-1416/32154-d9d2-i2i05-a</t>
  </si>
  <si>
    <t>voptb-1384/11271-d4d2-i1i05-a</t>
  </si>
  <si>
    <t>voptb-1384/22298-d4d2-i1i05-a</t>
  </si>
  <si>
    <t>voptb-1640/11527-d4d2-i1i05-a</t>
  </si>
  <si>
    <t>voptb-1640/22554-d4d2-i1i05-a</t>
  </si>
  <si>
    <t>voptb-1672/15367-d9d2-i2i05-a</t>
  </si>
  <si>
    <t>BITSTREAM-20Mb / 1024kb+IPTVBS 4Mb+VoIPBS 256kb</t>
  </si>
  <si>
    <t>voptb-1672/26394-d9d2-i2i05-a</t>
  </si>
  <si>
    <t>BITSTREAM-20Mb / 1024kb+IPTVBS 4Mb+VoIPBS 512kb</t>
  </si>
  <si>
    <t>voptb-1928/26650-d9d2-i2i05-a</t>
  </si>
  <si>
    <t>voptb-1928/15623-d9d2-i2i05-a</t>
  </si>
  <si>
    <t>BITSTREAM-20Mb / 1024kb+IPTVBS 6Mb+VoIPBS 256kb</t>
  </si>
  <si>
    <t>voptb-1672/17351-d9d2-i2i05-a</t>
  </si>
  <si>
    <t>voptb-1672/28378-d9d2-i2i05-a</t>
  </si>
  <si>
    <t>BITSTREAM-20Mb / 1024kb+IPTVBS 8Mb+VoIPBS 256kb</t>
  </si>
  <si>
    <t>voptb-1672/19335-d9d2-i2i05-a</t>
  </si>
  <si>
    <t>voptb-1672/30362-d9d2-i2i05-a</t>
  </si>
  <si>
    <t>BITSTREAM-20Mb / 1024kb+IPTVBS 10Mb+VoIPBS 256kb</t>
  </si>
  <si>
    <t>voptb-1672/32410-d9d2-i2i05-a</t>
  </si>
  <si>
    <t>voptb-1672/21383-d9d2-i2i05-a</t>
  </si>
  <si>
    <t>BITSTREAM-20Mb / 1024kb+IPTVBS 6Mb+VoIPBS 512kb</t>
  </si>
  <si>
    <t>BITSTREAM-20Mb / 1024kb+IPTVBS 8Mb+VoIPBS 512kb</t>
  </si>
  <si>
    <t>voptb-1928/19591-d9d2-i2i05-a</t>
  </si>
  <si>
    <t>voptb-1928/30618-d9d2-i2i05-a</t>
  </si>
  <si>
    <t>voptb-1928/28634-d9d2-i2i05-a</t>
  </si>
  <si>
    <t>voptb-1928/17607-d9d2-i2i05-a</t>
  </si>
  <si>
    <t>BITSTREAM-10Mb / 1024kb+IPTVBS 10Mb+VoIPBS 512kb</t>
  </si>
  <si>
    <t>BITSTREAM-20Mb / 1024kb+IPTVBS 10Mb+VoIPBS 512kb</t>
  </si>
  <si>
    <t xml:space="preserve">IPTVBS 6Mb </t>
  </si>
  <si>
    <t>vopt-608/6144-d9d2-i2i05-a</t>
  </si>
  <si>
    <t xml:space="preserve">IPTVBS 8Mb </t>
  </si>
  <si>
    <t>vopt-608/8128-d9d2-i2i05-a</t>
  </si>
  <si>
    <t xml:space="preserve">IPTVBS 10Mb </t>
  </si>
  <si>
    <t>vopt-608/10176-d9d2-i2i05-a</t>
  </si>
  <si>
    <t>IPTV US u linijskom profilu računamo MIN: 512/2 = 256 kbps, MAX 576/2 =288kbps (kod Standalone IPTV profila, bez acs-a, ide servis +32 za USmax, dakle 608)</t>
  </si>
  <si>
    <t>vopt-608/5088-d9d2-i2i05-a</t>
  </si>
  <si>
    <t>v1416/26116-P2-tg8-d9d2-i2i05-a</t>
  </si>
  <si>
    <t>v608/5088-P2-tg8-d9d2-i2i05-a</t>
  </si>
  <si>
    <t>v608/6144-P2-tg9-d9d2-i2i05-a</t>
  </si>
  <si>
    <t>v608/8128-P2-tg9-d9d2-i2i05-a</t>
  </si>
  <si>
    <t>v608/10176-P2-tg9-d9d2-i2i05-a</t>
  </si>
  <si>
    <t>voptb-1928/21639-d9d2-i2i05-a</t>
  </si>
  <si>
    <t>voptb-1928/32666-d9d2-i2i05-a</t>
  </si>
  <si>
    <t>v1640/22532-P2-tg6-d4d2-i1i05-b</t>
  </si>
  <si>
    <t>v1640/11537-P2-tg6-d4d2-i1i05-b</t>
  </si>
  <si>
    <t>v1384/22276-P2-tg6-d4d2-i1i05-b</t>
  </si>
  <si>
    <t>v1384/11281-P2-tg6-d4d2-i1i05-b</t>
  </si>
  <si>
    <t>Regularni profil od 31.10.2014</t>
  </si>
  <si>
    <t>DSLAM profili 30.10.2014.</t>
  </si>
  <si>
    <t>Internet
operator  Optima
(business)</t>
  </si>
  <si>
    <t>Internet+IPTV
operator  Optima
(business)</t>
  </si>
  <si>
    <t>Internet+IPTV6M
operator  Optima
(business)</t>
  </si>
  <si>
    <t>Internet+IPTV8M
operator  Optima
(business)</t>
  </si>
  <si>
    <t>Internet+IPTV10M
operator  Optima
(business)</t>
  </si>
  <si>
    <t>Internet+Voice
operator  Optima
(business)</t>
  </si>
  <si>
    <t>Internet+IPTV+Voice
operator  Optima
(business)</t>
  </si>
  <si>
    <t>Internet+IPTV6M+Voice
operator  Optima
(business)</t>
  </si>
  <si>
    <t>Internet+IPTV8M+Voice
operator  Optima
(business)</t>
  </si>
  <si>
    <t>Internet+IPTV10M+Voice
operator  Optima
(business)</t>
  </si>
  <si>
    <t>ter-v256m8-n256-a</t>
  </si>
  <si>
    <t>ter-512/512-d1d1-i0i0-a</t>
  </si>
  <si>
    <t>Terrakom</t>
  </si>
  <si>
    <t>VoIPBS 384kb+C1 256kb</t>
  </si>
  <si>
    <t>ter-v384m8-n256-a</t>
  </si>
  <si>
    <t>ter-640/640-d1d1-i0i0-a</t>
  </si>
  <si>
    <t>ter-v512m8-n256-a</t>
  </si>
  <si>
    <t>ter-768/768-d1d1-i0i0-a</t>
  </si>
  <si>
    <t>ter-i512-v256m8-n256-a</t>
  </si>
  <si>
    <t>ter-832/1120-d1d1-i0i0-a</t>
  </si>
  <si>
    <t>ter-i1-v256m8-n256-a</t>
  </si>
  <si>
    <t>ter-832/1728-d1d1-i0i0-a</t>
  </si>
  <si>
    <t>ter-i2-v256m8-n256-a</t>
  </si>
  <si>
    <t>ter-832/2912-d1d1-i0i0-a</t>
  </si>
  <si>
    <t>BITSTREAM-3Mb / 256kb+VoIPBS 256kb+C1 256kb</t>
  </si>
  <si>
    <t>ter-i3-v256m8-n256-a</t>
  </si>
  <si>
    <t>ter-832/4128-d1d1-i0i0-a</t>
  </si>
  <si>
    <t>ter-i4-v256m8-n256-a</t>
  </si>
  <si>
    <t>ter-1152/5418-d1d1-i0i0-a</t>
  </si>
  <si>
    <t>ter-i10-v256m8-n256-a</t>
  </si>
  <si>
    <t>ter-1302/12798-d4d2-i1i05-a</t>
  </si>
  <si>
    <t>ter-i20-v256m8-n256-a</t>
  </si>
  <si>
    <t>ter-1424/24224-d4d2-i1i05-a</t>
  </si>
  <si>
    <t>BITSTREAM-512kb / 256kb+VoIPBS 384kb+C1 256kb</t>
  </si>
  <si>
    <t>ter-i512-v384m8-n256-a</t>
  </si>
  <si>
    <t>ter-960/1248-d1d1-i0i0-a</t>
  </si>
  <si>
    <t>BITSTREAM-1Mb / 256kb+VoIPBS 384kb+C1 256kb</t>
  </si>
  <si>
    <t>ter-i1-v384m8-n256-a</t>
  </si>
  <si>
    <t>ter-960/1856-d1d1-i0i0-a</t>
  </si>
  <si>
    <t>BITSTREAM-2Mb / 256kb+VoIPBS 384kb+C1 256kb</t>
  </si>
  <si>
    <t>ter-i2-v384m8-n256-a</t>
  </si>
  <si>
    <t>ter-960/3040-d1d1-i0i0-a</t>
  </si>
  <si>
    <t>BITSTREAM-3Mb / 256kb+VoIPBS 384kb+C1 256kb</t>
  </si>
  <si>
    <t>ter-i3-v384m8-n256-a</t>
  </si>
  <si>
    <t>BITSTREAM-4Mb / 512kb+VoIPBS 384kb+C1 256kb</t>
  </si>
  <si>
    <t>ter-i4-v384m8-n256-a</t>
  </si>
  <si>
    <t>ter-1280/5546-d1d1-i0i0-a</t>
  </si>
  <si>
    <t>BITSTREAM-10Mb / 640kb+VoIPBS 384kb+C1 256kb</t>
  </si>
  <si>
    <t>ter-i10-v384m8-n256-a</t>
  </si>
  <si>
    <t>ter-1430/12926-d4d2-i1i05-a</t>
  </si>
  <si>
    <t>ter-i512-v512m8-n256-a</t>
  </si>
  <si>
    <t>ter-1088/1376-d1d1-i0i0-a</t>
  </si>
  <si>
    <t>ter-i1-v512m8-n256-a</t>
  </si>
  <si>
    <t>ter-1088/1984-d1d1-i0i0-a</t>
  </si>
  <si>
    <t>ter-i2-v512m8-n256-a</t>
  </si>
  <si>
    <t>BITSTREAM-3Mb / 256kb+VoIPBS 512kb+C1 256kb</t>
  </si>
  <si>
    <t>ter-i3-v512m8-n256-a</t>
  </si>
  <si>
    <t>ter-1088/4384-d1d1-i0i0-a</t>
  </si>
  <si>
    <t>ter-i4-v512m8-n256-a</t>
  </si>
  <si>
    <t>ter-i10-v512m8-n256-a</t>
  </si>
  <si>
    <t>ter-1558/13054-d4d2-i1i05-a</t>
  </si>
  <si>
    <t>ter-i20-v512m8-n256-a</t>
  </si>
  <si>
    <t>ter-1680/24480-d4d2-i1i05-a</t>
  </si>
  <si>
    <t>terb-i10-v256m8-n256-a</t>
  </si>
  <si>
    <t>terb-i20-v256m8-n256-a</t>
  </si>
  <si>
    <t>BITSTREAM-10Mb / 1024kb+VoIPBS 384kb+C1 256kb</t>
  </si>
  <si>
    <t>terb-i10-v384m8-n256-a</t>
  </si>
  <si>
    <t>BITSTREAM-20Mb / 1024kb+VoIPBS 384kb+C1 256kb</t>
  </si>
  <si>
    <t>terb-i20-v384m8-n256-a</t>
  </si>
  <si>
    <t>terb-i10-v512m8-n256-a</t>
  </si>
  <si>
    <t>terb-i20-v512m8-n256-a</t>
  </si>
  <si>
    <t>BITSTREAM-20Mb / 768kb+VoIPBS 384kb+C1 256kb</t>
  </si>
  <si>
    <t>ter-i20-v384m8-n256-a</t>
  </si>
  <si>
    <t>ter-1552/24352-d4d2-i1i05-a</t>
  </si>
  <si>
    <t xml:space="preserve">VoIPBS 256kb+C1 256kb
</t>
  </si>
  <si>
    <t xml:space="preserve">VoIPBS 384kb+C1 256kb
</t>
  </si>
  <si>
    <t>Regularni profil od ??.11.2014, naš Internet vlan 270 - broj MAC adresa=2, voice vlan 3996 - voice bandwidth 256k, broj MAC adresa=8; ACS vlan ???? - broj MAC adresa=2</t>
  </si>
  <si>
    <t>Regularni profil od ??.11.2014, naš Internet vlan 270 - broj MAC adresa=2, voice vlan 3996 - voice bandwidth 384k, broj MAC adresa=8; ACS vlan ???? - broj MAC adresa=2</t>
  </si>
  <si>
    <t>???</t>
  </si>
  <si>
    <t>bvvoljatel-256-mac8-k</t>
  </si>
  <si>
    <t>Terrrakom</t>
  </si>
  <si>
    <t xml:space="preserve">VoIPBS 512kb+C1 256kb
</t>
  </si>
  <si>
    <t>bvvoljatel-512-mac8-k</t>
  </si>
  <si>
    <t xml:space="preserve">BITSTREAM-512kb / 256kb+VoIPBS 256kb+C1 256kb
</t>
  </si>
  <si>
    <t xml:space="preserve">BITSTREAM-1Mb / 256kb+VoIPBS 256kb+C1 256kb
</t>
  </si>
  <si>
    <t xml:space="preserve">BITSTREAM-2Mb / 256kb+VoIPBS 256kb+C1 256kb
</t>
  </si>
  <si>
    <t xml:space="preserve">BITSTREAM-3Mb / 256kb+VoIPBS 256kb+C1 256kb
</t>
  </si>
  <si>
    <t xml:space="preserve">BITSTREAM-4Mb / 512kb+VoIPBS 256kb+C1 256kb
</t>
  </si>
  <si>
    <t xml:space="preserve">BITSTREAM-10Mb / 640kb+VoIPBS 256kb+C1 256kb
</t>
  </si>
  <si>
    <t xml:space="preserve">BITSTREAM-20Mb / 768kb+VoIPBS 256kb+C1 256kb
</t>
  </si>
  <si>
    <t xml:space="preserve">BITSTREAM-512kb / 256kb+VoIPBS 384kb+C1 256kb
</t>
  </si>
  <si>
    <t>960/1248-P1-tg6-d0d0-i0i0-a</t>
  </si>
  <si>
    <t xml:space="preserve">BITSTREAM-1Mb / 256kb+VoIPBS 384kb+C1 256kb
</t>
  </si>
  <si>
    <t>960/1856-P1-tg6-d0d0-i0i0-a</t>
  </si>
  <si>
    <t xml:space="preserve">BITSTREAM-2Mb / 256kb+VoIPBS 384kb+C1 256kb
</t>
  </si>
  <si>
    <t>960/3040-P1-tg6-d0d0-i0i0-a</t>
  </si>
  <si>
    <t xml:space="preserve">BITSTREAM-3Mb / 256kb+VoIPBS 384kb+C1 256kb
</t>
  </si>
  <si>
    <t xml:space="preserve">BITSTREAM-4Mb / 512kb+VoIPBS 384kb+C1 256kb
</t>
  </si>
  <si>
    <t>1280/5546-P1-tg6-d0d0-i0i0-a</t>
  </si>
  <si>
    <t xml:space="preserve">BITSTREAM-10Mb / 640kb+VoIPBS 384kb+C1 256kb
</t>
  </si>
  <si>
    <t xml:space="preserve">BITSTREAM-20Mb / 768kb+VoIPBS 384kb+C1 256kb
</t>
  </si>
  <si>
    <t xml:space="preserve">BITSTREAM-512kb / 256kb+VoIPBS 512kb+C1 256kb
</t>
  </si>
  <si>
    <t>1088/1376-P1-tg6-d0d0-i0i0-a</t>
  </si>
  <si>
    <t xml:space="preserve">BITSTREAM-1Mb / 256kb+VoIPBS 512kb+C1 256kb
</t>
  </si>
  <si>
    <t xml:space="preserve">BITSTREAM-2Mb / 256kb+VoIPBS 512kb+C1 256kb
</t>
  </si>
  <si>
    <t>1088/3168-P1-tg6-d0d0-i0i0-a</t>
  </si>
  <si>
    <t xml:space="preserve">BITSTREAM-3Mb / 256kb+VoIPBS 512kb+C1 256kb
</t>
  </si>
  <si>
    <t>1088/4384-P1-tg6-d0d0-i0i0-a</t>
  </si>
  <si>
    <t xml:space="preserve">BITSTREAM-4Mb / 512kb+VoIPBS 512kb+C1 256kb
</t>
  </si>
  <si>
    <t>1408/5674-P1-tg6-d0d0-i0i0-a</t>
  </si>
  <si>
    <t xml:space="preserve">BITSTREAM-10Mb / 640kb+VoIPBS 512kb+C1 256kb
</t>
  </si>
  <si>
    <t xml:space="preserve">BITSTREAM-20Mb / 768kb+VoIPBS 512kb+C1 256kb
</t>
  </si>
  <si>
    <t xml:space="preserve">BITSTREAM-10Mb / 1024kb+VoIPBS 256kb+C1 256kb
</t>
  </si>
  <si>
    <t xml:space="preserve">BITSTREAM-20Mb / 1024kb+VoIPBS 256kb+C1 256kb
</t>
  </si>
  <si>
    <t xml:space="preserve">BITSTREAM-10Mb / 1024kb+VoIPBS 384kb+C1 256kb
</t>
  </si>
  <si>
    <t xml:space="preserve">BITSTREAM-20Mb / 1024kb+VoIPBS 384kb+C1 256kb
</t>
  </si>
  <si>
    <t xml:space="preserve">BITSTREAM-10Mb / 1024kb+VoIPBS 512kb+C1 256kb
</t>
  </si>
  <si>
    <t>1984/13054-P1-tg6-d4d2-i1i05-a</t>
  </si>
  <si>
    <t xml:space="preserve">BITSTREAM-20Mb / 1024kb+VoIPBS 512kb+C1 256kb
</t>
  </si>
  <si>
    <t>ter-acs-256/256-a</t>
  </si>
  <si>
    <r>
      <t>832/2912-P1-tg6-d0d0-i0i0-</t>
    </r>
    <r>
      <rPr>
        <sz val="10"/>
        <color rgb="FFFF0000"/>
        <rFont val="Arial"/>
        <family val="2"/>
        <charset val="238"/>
      </rPr>
      <t>c</t>
    </r>
  </si>
  <si>
    <r>
      <t>832/4128-P1-tg6-d0d0-i0i0-</t>
    </r>
    <r>
      <rPr>
        <sz val="10"/>
        <color rgb="FFFF0000"/>
        <rFont val="Arial"/>
        <family val="2"/>
        <charset val="238"/>
      </rPr>
      <t>b</t>
    </r>
  </si>
  <si>
    <t>1430/12926-P2-tg6-d4d2-i1i05-a</t>
  </si>
  <si>
    <r>
      <t>1424/24224-P2-tg6-d4d2-i1i05-</t>
    </r>
    <r>
      <rPr>
        <sz val="10"/>
        <color rgb="FFFF0000"/>
        <rFont val="Arial"/>
        <family val="2"/>
        <charset val="238"/>
      </rPr>
      <t>b</t>
    </r>
  </si>
  <si>
    <t>1856/12926-P2-tg6-d4d2-i1i05-a</t>
  </si>
  <si>
    <t>960/4256-P1-tg6-d0d0-i0i0-a</t>
  </si>
  <si>
    <t>1552/24352-P2-tg6-d4d2-i1i05-b</t>
  </si>
  <si>
    <r>
      <t>1558/13054-P2-tg6-d4d2-i1i05-</t>
    </r>
    <r>
      <rPr>
        <sz val="10"/>
        <color rgb="FFFF0000"/>
        <rFont val="Arial"/>
        <family val="2"/>
        <charset val="238"/>
      </rPr>
      <t>b</t>
    </r>
  </si>
  <si>
    <r>
      <t>1680/24480-P2-tg6-d4d2-i1i05-</t>
    </r>
    <r>
      <rPr>
        <sz val="10"/>
        <color rgb="FFFF0000"/>
        <rFont val="Arial"/>
        <family val="2"/>
        <charset val="238"/>
      </rPr>
      <t>b</t>
    </r>
  </si>
  <si>
    <r>
      <t>1856/24352-P2-tg6-d4d2-i1i05-</t>
    </r>
    <r>
      <rPr>
        <sz val="10"/>
        <color rgb="FFFF0000"/>
        <rFont val="Arial"/>
        <family val="2"/>
        <charset val="238"/>
      </rPr>
      <t>b</t>
    </r>
  </si>
  <si>
    <t>ter-1408/5674-d1d1-i0i0-a</t>
  </si>
  <si>
    <t>terb-1728/12798-d4d2-i1i05-a</t>
  </si>
  <si>
    <t>terb-1728/24224-d4d2-i1i05-a</t>
  </si>
  <si>
    <t>terb-1856/12926-d4d2-i1i05-a</t>
  </si>
  <si>
    <t>terb-1856/24352-d4d2-i1i05-a</t>
  </si>
  <si>
    <t>terb-1984/13054-d4d2-i1i05-a</t>
  </si>
  <si>
    <t>terb-1984/24480-d4d2-i1i05-a</t>
  </si>
  <si>
    <t>ter-960/4256-d1d1-i0i0-a</t>
  </si>
  <si>
    <t>ter-1088/3168-d1d1-i0i0-a</t>
  </si>
  <si>
    <t>DSLAM profili 12.11.2014.</t>
  </si>
  <si>
    <r>
      <t xml:space="preserve">Novi produkcijski BS Optima profili: </t>
    </r>
    <r>
      <rPr>
        <b/>
        <i/>
        <sz val="8"/>
        <rFont val="Arial"/>
        <family val="2"/>
        <charset val="238"/>
      </rPr>
      <t>opt-t10-a, opt-i1-t10-a, opt-i2-t10-a, opt-i3-t10-a, opt-i4-t10-a, opt-i10-t4-v512m10-a, opt-i10-t6HD-v512m10-a, opt-i10-t8-v512m10-a, opt-i1-t10-v256m4-a, opt-i2-t10-v256m4-a, opt-i3-t10-v256m4-a, opt-i4-t10-v256m4-a, opt-i1-t10-v512m10-a, opt-i2-t10-v512m10-a, opt-i3-t10-v512m10-a, opt-i4-t10-v512m10-a</t>
    </r>
  </si>
  <si>
    <r>
      <t xml:space="preserve">Novi produkcijski BS Optima profili: </t>
    </r>
    <r>
      <rPr>
        <b/>
        <i/>
        <sz val="8"/>
        <rFont val="Arial"/>
        <family val="2"/>
        <charset val="238"/>
      </rPr>
      <t>opt-t10-a,</t>
    </r>
    <r>
      <rPr>
        <i/>
        <sz val="8"/>
        <rFont val="Arial"/>
        <family val="2"/>
        <charset val="238"/>
      </rPr>
      <t xml:space="preserve"> </t>
    </r>
    <r>
      <rPr>
        <b/>
        <i/>
        <sz val="8"/>
        <rFont val="Arial"/>
        <family val="2"/>
        <charset val="238"/>
      </rPr>
      <t>opt-i1-t10-a, opt-i2-t10-a, opt-i3-t10-a, opt-i4-t10-a, opt-i10-t4-v512m10-a, opt-i10-t6HD-v512m10-a, opt-i10-t8-v512m10-a, opt-i1-t10-v256m4-a, opt-i2-t10-v256m4-a, opt-i3-t10-v256m4-a, opt-i4-t10-v256m4-a, opt-i1-t10-v512m10-a, opt-i2-t10-v512m10-a, opt-i3-t10-v512m10-a, opt-i4-t10-v512m10-a</t>
    </r>
  </si>
  <si>
    <r>
      <t xml:space="preserve">Novi produkcijski BS Optima profili: </t>
    </r>
    <r>
      <rPr>
        <b/>
        <i/>
        <sz val="8"/>
        <rFont val="Arial"/>
        <family val="2"/>
        <charset val="238"/>
      </rPr>
      <t>opt-i1-t4-a,</t>
    </r>
    <r>
      <rPr>
        <i/>
        <sz val="8"/>
        <rFont val="Arial"/>
        <family val="2"/>
        <charset val="238"/>
      </rPr>
      <t xml:space="preserve"> </t>
    </r>
    <r>
      <rPr>
        <b/>
        <i/>
        <sz val="8"/>
        <rFont val="Arial"/>
        <family val="2"/>
        <charset val="238"/>
      </rPr>
      <t>opt-i3-t4-a, opt-i1-t6HD-a, opt-i3-t6HD-a, opt-i1-t8-a, opt-i3-t8-a, opt-i3-v256m4-a, opt-i1-v512m10-a, opt-i3-v512m10-a, opt-i1-t4-v256m4-a, opt-i3-t4-v256m4-a, opt-i1-t4-v512m10-a, opt-i3-t4-v512m10-a, opt-i1-t6HD-v256m4-a, opt-i3-t6HD-v256m4-a, opt-i1-t6HD-v512m10-a, opt-i3-t6HD-v512m10-a, opt-i1-t8-v256m4-a, opt-i3-t8-v256m4-a, opt-i1-t8-v512m10-a, opt-i3-t8-v512m10-a</t>
    </r>
  </si>
  <si>
    <r>
      <t xml:space="preserve">Novi produkcijski BS Optima profili: </t>
    </r>
    <r>
      <rPr>
        <b/>
        <i/>
        <sz val="8"/>
        <rFont val="Arial"/>
        <family val="2"/>
        <charset val="238"/>
      </rPr>
      <t>opt-i1-t4-a, opt-i3-t4-a, opt-i1-t6HD-a, opt-i3-t6HD-a, opt-i1-t8-a, opt-i3-t8-a, opt-i3-v256m4-a, opt-i1-v512m10-a, opt-i3-v512m10-a, opt-i1-t4-v256m4-a, opt-i3-t4-v256m4-a, opt-i1-t4-v512m10-a, opt-i3-t4-v512m10-a, opt-i1-t6HD-v256m4-a, opt-i3-t6HD-v256m4-a, opt-i1-t6HD-v512m10-a, opt-i3-t6HD-v512m10-a, opt-i1-t8-v256m4-a, opt-i3-t8-v256m4-a, opt-i1-t8-v512m10-a, opt-i3-t8-v512m10-a</t>
    </r>
  </si>
  <si>
    <t>vht-i10-b</t>
  </si>
  <si>
    <t>vht-int-692/10500-b</t>
  </si>
  <si>
    <t>vht-i20-b</t>
  </si>
  <si>
    <t>vht-int-824/20971-b</t>
  </si>
  <si>
    <t>vht-i10-t4-b</t>
  </si>
  <si>
    <t>vht-i20-t4-b</t>
  </si>
  <si>
    <t>vht-i10-t8STB2-b</t>
  </si>
  <si>
    <t>vht-i20-t8STB2-b</t>
  </si>
  <si>
    <t>vht-i10-v256IMS-b</t>
  </si>
  <si>
    <t>vht-i20-v256IMS-b</t>
  </si>
  <si>
    <t>vht-i10-t4-v256IMS-b</t>
  </si>
  <si>
    <t>vht-i20-t4-v256IMS-b</t>
  </si>
  <si>
    <t>vht-i10-t8STB2-v256IMS-b</t>
  </si>
  <si>
    <t>vht-i20-t8STB2-v256IMS-b</t>
  </si>
  <si>
    <t>vht-i10-t10HD-b</t>
  </si>
  <si>
    <t>vht-i20-t10HD-b</t>
  </si>
  <si>
    <t>vht-i10-t10HD-v256IMS-b</t>
  </si>
  <si>
    <t>vht-i20-t10HD-v256IMS-b</t>
  </si>
  <si>
    <t>vht-i10-v384IMS-b</t>
  </si>
  <si>
    <t>vht-i20-v384IMS-b</t>
  </si>
  <si>
    <t>vht-i10-t4-v384IMS-b</t>
  </si>
  <si>
    <t>vht-i20-t4-v384IMS-b</t>
  </si>
  <si>
    <t>vht-i10-t8STB2-v384IMS-b</t>
  </si>
  <si>
    <t>vht-i20-t8STB2-v384IMS-b</t>
  </si>
  <si>
    <t>vht-i10-t10HD-v384IMS-b</t>
  </si>
  <si>
    <t>vht-i20-t10HD-v384IMS-b</t>
  </si>
  <si>
    <t>vht-i10-v512SME-b</t>
  </si>
  <si>
    <t>vht-i20-v512SME-b</t>
  </si>
  <si>
    <t>vht-i10-v256IMS-v512SME-b</t>
  </si>
  <si>
    <t>vht-i20-v256IMS-v512SME-b</t>
  </si>
  <si>
    <t>vhtb-i10-b</t>
  </si>
  <si>
    <t>vht-int-1100/10500-b</t>
  </si>
  <si>
    <t>vht-int-1100/20971-b</t>
  </si>
  <si>
    <t>vhtb-i20-b</t>
  </si>
  <si>
    <t>vhtb-i10-v256IMS-b</t>
  </si>
  <si>
    <t>vhtb-i10-v512SME-b</t>
  </si>
  <si>
    <t>vhtb-i20-v512SME-b</t>
  </si>
  <si>
    <t>vhtb-i10-v256IMS-v512SME-b</t>
  </si>
  <si>
    <t>vhtb-i20-v256IMS-v512SME-b</t>
  </si>
  <si>
    <t>vhtb-i10-v384IMS-b</t>
  </si>
  <si>
    <t>vhtb-i20-v384IMS-b</t>
  </si>
  <si>
    <t>vhtb-i20-t4-v384IMS-b</t>
  </si>
  <si>
    <t>vhtb-i10-t4-v384IMS-b</t>
  </si>
  <si>
    <t>vhtb-i10-t8STB2-v384IMS-b</t>
  </si>
  <si>
    <t>vhtb-i20-t8STB2-v384IMS-b</t>
  </si>
  <si>
    <t>vhtb-i10-t10HD-v384IMS-b</t>
  </si>
  <si>
    <t>vhtb-i20-t10HD-v384IMS-b</t>
  </si>
  <si>
    <t>vhtb-i10-t4-b</t>
  </si>
  <si>
    <t>vhtb-i20-t4-b</t>
  </si>
  <si>
    <t>vhtb-i10-t8STB2-b</t>
  </si>
  <si>
    <t>vhtb-i20-t8STB2-b</t>
  </si>
  <si>
    <t>vhtb-i10-t10HD-b</t>
  </si>
  <si>
    <t>vhtb-i20-t10HD-b</t>
  </si>
  <si>
    <t>vhtb-i10-t4-v256IMS-b</t>
  </si>
  <si>
    <t>vhtb-i10-t8STB2-v256IMS-b</t>
  </si>
  <si>
    <t>vhtb-i20-t8STB2-v256IMS-b</t>
  </si>
  <si>
    <t>vhtb-i10-t10HD-v256IMS-b</t>
  </si>
  <si>
    <t>vhtb-i20-t10HD-v256IMS-b</t>
  </si>
  <si>
    <t>v720/11025-P2-tg6-d4d2-i1i05-a</t>
  </si>
  <si>
    <t>vhtb-i20-t4-v256IMS-b</t>
  </si>
  <si>
    <r>
      <t xml:space="preserve">Na Huawei-u se ne rade novi profili nego se IA text upisuje u </t>
    </r>
    <r>
      <rPr>
        <b/>
        <sz val="8"/>
        <rFont val="Arial"/>
        <family val="2"/>
        <charset val="238"/>
      </rPr>
      <t>Alias</t>
    </r>
    <r>
      <rPr>
        <sz val="8"/>
        <rFont val="Arial"/>
        <family val="2"/>
        <charset val="238"/>
      </rPr>
      <t xml:space="preserve"> Internet servisa (za </t>
    </r>
    <r>
      <rPr>
        <b/>
        <sz val="8"/>
        <rFont val="Arial"/>
        <family val="2"/>
        <charset val="238"/>
      </rPr>
      <t>10Mb=</t>
    </r>
    <r>
      <rPr>
        <b/>
        <sz val="8"/>
        <color rgb="FFFF0000"/>
        <rFont val="Arial"/>
        <family val="2"/>
        <charset val="238"/>
      </rPr>
      <t>MAX2</t>
    </r>
    <r>
      <rPr>
        <b/>
        <sz val="8"/>
        <rFont val="Arial"/>
        <family val="2"/>
        <charset val="238"/>
      </rPr>
      <t>, za 20Mb=</t>
    </r>
    <r>
      <rPr>
        <b/>
        <sz val="8"/>
        <color rgb="FFFF0000"/>
        <rFont val="Arial"/>
        <family val="2"/>
        <charset val="238"/>
      </rPr>
      <t>MAX3</t>
    </r>
    <r>
      <rPr>
        <b/>
        <sz val="8"/>
        <rFont val="Arial"/>
        <family val="2"/>
        <charset val="238"/>
      </rPr>
      <t>)</t>
    </r>
  </si>
  <si>
    <r>
      <t xml:space="preserve">Na Siemens-u se ne rade novi profili nego se IA text upisuje u </t>
    </r>
    <r>
      <rPr>
        <b/>
        <sz val="8"/>
        <rFont val="Arial"/>
        <family val="2"/>
        <charset val="238"/>
      </rPr>
      <t>Cross-connect/Service port</t>
    </r>
    <r>
      <rPr>
        <sz val="8"/>
        <rFont val="Arial"/>
        <family val="2"/>
        <charset val="238"/>
      </rPr>
      <t xml:space="preserve"> Interneta u polje PPPoE Client Text (za </t>
    </r>
    <r>
      <rPr>
        <b/>
        <sz val="8"/>
        <rFont val="Arial"/>
        <family val="2"/>
        <charset val="238"/>
      </rPr>
      <t>10Mb=</t>
    </r>
    <r>
      <rPr>
        <b/>
        <sz val="8"/>
        <color rgb="FFFF0000"/>
        <rFont val="Arial"/>
        <family val="2"/>
        <charset val="238"/>
      </rPr>
      <t>MAX2</t>
    </r>
    <r>
      <rPr>
        <b/>
        <sz val="8"/>
        <rFont val="Arial"/>
        <family val="2"/>
        <charset val="238"/>
      </rPr>
      <t>, za 20Mb=</t>
    </r>
    <r>
      <rPr>
        <b/>
        <sz val="8"/>
        <color rgb="FFFF0000"/>
        <rFont val="Arial"/>
        <family val="2"/>
        <charset val="238"/>
      </rPr>
      <t>MAX3</t>
    </r>
    <r>
      <rPr>
        <b/>
        <sz val="8"/>
        <rFont val="Arial"/>
        <family val="2"/>
        <charset val="238"/>
      </rPr>
      <t>)</t>
    </r>
  </si>
  <si>
    <r>
      <t xml:space="preserve">Pripremljeni novi produkcijski HT profili sa IA text-om (svi sa 10 i 20Mb interneta): Kod uključenja porta u Internet servisu u polju  Relay Agent Remote Id String se upisuje </t>
    </r>
    <r>
      <rPr>
        <b/>
        <sz val="8"/>
        <rFont val="Arial"/>
        <family val="2"/>
        <charset val="238"/>
      </rPr>
      <t>(za 10Mb=</t>
    </r>
    <r>
      <rPr>
        <b/>
        <sz val="8"/>
        <color rgb="FFFF0000"/>
        <rFont val="Arial"/>
        <family val="2"/>
        <charset val="238"/>
      </rPr>
      <t>MAX2</t>
    </r>
    <r>
      <rPr>
        <b/>
        <sz val="8"/>
        <rFont val="Arial"/>
        <family val="2"/>
        <charset val="238"/>
      </rPr>
      <t>, za 20Mb=</t>
    </r>
    <r>
      <rPr>
        <b/>
        <sz val="8"/>
        <color rgb="FFFF0000"/>
        <rFont val="Arial"/>
        <family val="2"/>
        <charset val="238"/>
      </rPr>
      <t>MAX3)</t>
    </r>
  </si>
  <si>
    <t>DSLAM profili 20.11.2014.</t>
  </si>
  <si>
    <t>stari Regularni</t>
  </si>
  <si>
    <t>FRv2stari</t>
  </si>
  <si>
    <t>FRAPPstari</t>
  </si>
  <si>
    <t>PPPoE IA String</t>
  </si>
  <si>
    <t>MAX2</t>
  </si>
  <si>
    <t>MAX3</t>
  </si>
  <si>
    <t>PPPoE IA string
(upisati u Alias Internet servisa)</t>
  </si>
  <si>
    <t>v17ht-i10-v384IMS-a</t>
  </si>
  <si>
    <t>Alias
(PPPoE IA string)</t>
  </si>
  <si>
    <t>visk-tv-576/4096-a</t>
  </si>
  <si>
    <t>visk-i20-v256m5-a</t>
  </si>
  <si>
    <t>visk-i20-t8-v256m5-a</t>
  </si>
  <si>
    <t>visk-tv-576/8064-a</t>
  </si>
  <si>
    <t>viskb-i20-v256m5-a</t>
  </si>
  <si>
    <t>v1401/30340-P2-tg9-d9d2-i2i05-a</t>
  </si>
  <si>
    <t>visk-int-1100/20971-a</t>
  </si>
  <si>
    <t>viskb-i20-t4-v512m8-a</t>
  </si>
  <si>
    <t>viskb-i20-v512m8-a</t>
  </si>
  <si>
    <t>visk-voip-512/512-mac8-a</t>
  </si>
  <si>
    <t>viskb-i20-t8-v512m8-a</t>
  </si>
  <si>
    <t>viskb-i20-t4-v256m5-a</t>
  </si>
  <si>
    <t>viskb-i20-t8-v256m5-a</t>
  </si>
  <si>
    <t>visk-1119/22298-d4d2-i1i05-a</t>
  </si>
  <si>
    <t>BITSTREAM-20Mb / 768kb+IPTVBS 8Mb+VoIPBS 256kb</t>
  </si>
  <si>
    <t>visk-1407/26394-d9d2-i2i05-a</t>
  </si>
  <si>
    <t>visk-1407/30362-d9d2-i2i05-a</t>
  </si>
  <si>
    <t>viskb-1672/26394-d9d2-i2i05-b</t>
  </si>
  <si>
    <t>viskb-1928/26650-d9d2-i2i05-b</t>
  </si>
  <si>
    <t>viskb-1672/30362-d9d2-i2i05-b</t>
  </si>
  <si>
    <t>viskb-1928/30618-d9d2-i2i05-b</t>
  </si>
  <si>
    <t>viskb-1384/22298-d4d2-i1i05-b</t>
  </si>
  <si>
    <t>viskb-1640/22554-d4d2-i1i05-b</t>
  </si>
  <si>
    <t>Regularni profil od 05.12.2014</t>
  </si>
  <si>
    <t>Bio je testni do 05.12.2014., kada je napravljen novi (Bitstream VDSL sheet-u)</t>
  </si>
  <si>
    <t xml:space="preserve">visk-i20-t4-v256m5-a
</t>
  </si>
  <si>
    <t>DSLAM profili 05.12.2014.</t>
  </si>
  <si>
    <t>ter-i512-n256-a</t>
  </si>
  <si>
    <t>ter-i1-n256-a</t>
  </si>
  <si>
    <t>ter-i2-n256-a</t>
  </si>
  <si>
    <t>ter-i3-n256-a</t>
  </si>
  <si>
    <t>ter-i4-n256-a</t>
  </si>
  <si>
    <t>ter-i10-n256-a</t>
  </si>
  <si>
    <t>ter-i20-n256-a</t>
  </si>
  <si>
    <t>Internet+Nadzor modema;
operator Terrakom  (Voljatel)</t>
  </si>
  <si>
    <t>Internet+Nadzor modema ;
operator Terrakom (Voljatel)</t>
  </si>
  <si>
    <t>Voice;
operator Terrakom (Voljatel)</t>
  </si>
  <si>
    <t>Internet+Voice;
operator Terrakom (Voljatel)</t>
  </si>
  <si>
    <t>ter-576/864-d1d1-i0i0-a</t>
  </si>
  <si>
    <t>ter-576/1472-d1d1-i0i0-a</t>
  </si>
  <si>
    <t>ter-576/2656-d1d1-i0i0-a</t>
  </si>
  <si>
    <t>ter-576/3872-d1d1-i0i0-a</t>
  </si>
  <si>
    <t>ter-1168/23968-d4d2-i1i05-a</t>
  </si>
  <si>
    <t>Internet+Nadzor modema;
operator Terrakom (Voljatel)</t>
  </si>
  <si>
    <r>
      <t xml:space="preserve">Pripremljeni novi produkcijski BS Terrakom profili (24+6bus) </t>
    </r>
    <r>
      <rPr>
        <sz val="8"/>
        <color rgb="FFFF0000"/>
        <rFont val="Arial"/>
        <family val="2"/>
        <charset val="238"/>
      </rPr>
      <t>JOŠ NISU U PRODUKCIJI</t>
    </r>
    <r>
      <rPr>
        <sz val="8"/>
        <rFont val="Arial"/>
        <family val="2"/>
        <charset val="238"/>
      </rPr>
      <t>:</t>
    </r>
    <r>
      <rPr>
        <b/>
        <i/>
        <sz val="8"/>
        <rFont val="Arial"/>
        <family val="2"/>
        <charset val="238"/>
      </rPr>
      <t xml:space="preserve"> ter-i512-n256-a, ter-i1-n256-a, ter-i2-n256-a, ter-i3-n256-a, ter-i4-n256-a, ter-i10-n256-a, ter-i20-n256-a,</t>
    </r>
    <r>
      <rPr>
        <sz val="8"/>
        <rFont val="Arial"/>
        <family val="2"/>
        <charset val="238"/>
      </rPr>
      <t xml:space="preserve"> </t>
    </r>
    <r>
      <rPr>
        <b/>
        <i/>
        <sz val="8"/>
        <rFont val="Arial"/>
        <family val="2"/>
        <charset val="238"/>
      </rPr>
      <t xml:space="preserve">ter-v256m8-n256-a, ter-v384m8-n256-a, ter-v512m8-n256-a, ter-i512-v256m8-n256-a, ter-i1-v256m8-n256-a, ter-i2-v256m8-n256-a, ter-i3-v256m8-n256-a, ter-i4-v256m8-n256-a, ter-i10-v256m8-n256-a, ter-i20-v256m8-n256-a, ter-i512-v384m8-n256-a, ter-i1-v384m8-n256-a, ter-i2-v384m8-n256-a, ter-i3-v384m8-n256-a, ter-i4-v384m8-n256-a, ter-i10-v384m8-n256-a, ter-i20-v384m8-n256-a, ter-i512-v512m8-n256-a, ter-i1-v512m8-n256-a, ter-i1-v512m8-n256-a, ter-i2-v512m8-n256-a, ter-i3-v512m8-n256-a, ter-i4-v512m8-n256-a, ter-i10-v512m8-n256-a, ter-i20-v512m8-n256-a, terb-i10-v256m8-n256-a, terb-i20-v256m8-n256-a, terb-i10-v384m8-n256-a, terb-i20-v384m8-n256-a, terb-i10-v512m8-n256-a, terb-i20-v512m8-n256-a </t>
    </r>
  </si>
  <si>
    <r>
      <t xml:space="preserve">Pripremljeni novi produkcijski BS Terrakom profili (24+6bus) </t>
    </r>
    <r>
      <rPr>
        <sz val="8"/>
        <color rgb="FFFF0000"/>
        <rFont val="Arial"/>
        <family val="2"/>
        <charset val="238"/>
      </rPr>
      <t>JOŠ NISU U PRODUKCIJI</t>
    </r>
    <r>
      <rPr>
        <sz val="8"/>
        <rFont val="Arial"/>
        <family val="2"/>
        <charset val="238"/>
      </rPr>
      <t xml:space="preserve">: </t>
    </r>
    <r>
      <rPr>
        <b/>
        <i/>
        <sz val="8"/>
        <rFont val="Arial"/>
        <family val="2"/>
        <charset val="238"/>
      </rPr>
      <t>ter-i512-n256-a, ter-i1-n256-a, ter-i2-n256-a, ter-i3-n256-a, ter-i4-n256-a, ter-i10-n256-a, ter-i20-n256-a, ter-v256m8-n256-a, ter-v384m8-n256-a, ter-v512m8-n256-a, ter-i512-v256m8-n256-a, ter-i1-v256m8-n256-a, ter-i2-v256m8-n256-a, ter-i3-v256m8-n256-a, ter-i4-v256m8-n256-a, ter-i10-v256m8-n256-a, ter-i20-v256m8-n256-a, ter-i512-v384m8-n256-a, ter-i1-v384m8-n256-a, ter-i2-v384m8-n256-a, ter-i3-v384m8-n256-a, ter-i4-v384m8-n256-a, ter-i10-v384m8-n256-a, ter-i20-v384m8-n256-a, ter-i512-v512m8-n256-a, ter-i1-v512m8-n256-a, ter-i1-v512m8-n256-a, ter-i2-v512m8-n256-a, ter-i3-v512m8-n256-a, ter-i4-v512m8-n256-a, ter-i10-v512m8-n256-a, ter-i20-v512m8-n256-a, terb-i10-v256m8-n256-a, terb-i20-v256m8-n256-a, terb-i10-v384m8-n256-a, terb-i20-v384m8-n256-a, terb-i10-v512m8-n256-a, terb-i20-v512m8-n256-a</t>
    </r>
  </si>
  <si>
    <t>ter-896/5162-d1d1-i0i0-a</t>
  </si>
  <si>
    <t>ter-1046/12542-d4d2-i1i05-a</t>
  </si>
  <si>
    <t>1046/12542-P2-tg6-d4d2-i1i05-c</t>
  </si>
  <si>
    <t>INTERNET-20Mb / 2Mb</t>
  </si>
  <si>
    <t>vht-i20/2-a</t>
  </si>
  <si>
    <t>v23322/3143-P2-tg6-d4d2-i1i05-a</t>
  </si>
  <si>
    <t>vht-int-2154/20971-b</t>
  </si>
  <si>
    <t>v34343/4267-P2-tg6-d4d2-i1i05-a</t>
  </si>
  <si>
    <t>MAX4</t>
  </si>
  <si>
    <t>v45364/5390-P2-tg6-d4d2-i1i05-a</t>
  </si>
  <si>
    <t>UMAX1</t>
  </si>
  <si>
    <t>Internet (redizajn)</t>
  </si>
  <si>
    <t>INTERNET-20Mb / 2Mb+IMSVoIP</t>
  </si>
  <si>
    <t>vht-i20/2-v2-a</t>
  </si>
  <si>
    <t>Internet+IMS (redizajn)</t>
  </si>
  <si>
    <t>INTERNET-20Mb / 2Mb+3IMSVoIP</t>
  </si>
  <si>
    <t>vht-i20/2-v3-a</t>
  </si>
  <si>
    <t>Internet+IMS384 (redizajn)</t>
  </si>
  <si>
    <t>Internet+SME (NetPhone) (redizajn)</t>
  </si>
  <si>
    <t>Internet+IMS+SME (NetPhone) (redizajn)</t>
  </si>
  <si>
    <t>INTERNET-20Mb / 2Mb+IPTV</t>
  </si>
  <si>
    <t>vht-i20/2-t4-a</t>
  </si>
  <si>
    <t>v27418/3719-P2-tg8-d9d2-i2i05-a</t>
  </si>
  <si>
    <t>v38439/4843-P2-tg8-d9d2-i2i05-a</t>
  </si>
  <si>
    <t>v49460/5966-P2-tg8-d9d2-i2i05-a</t>
  </si>
  <si>
    <t>Internet+MAXtv (redizajn)</t>
  </si>
  <si>
    <t>INTERNET-20b / 2Mb+IPTV+IMSVoIP</t>
  </si>
  <si>
    <t xml:space="preserve">vht-i20/2-t4-v2-a </t>
  </si>
  <si>
    <t>Internet+MAXtv+IMS (redizajn)</t>
  </si>
  <si>
    <t>INTERNET-20Mb / 2Mb+IPTV+3IMSVoIP</t>
  </si>
  <si>
    <t xml:space="preserve">vht-i20/2-t4-v3-a </t>
  </si>
  <si>
    <t>Internet+MAXtv+IMS384 (redizajn)</t>
  </si>
  <si>
    <t>INTERNET-20Mb / 2Mb+IPTV2STB</t>
  </si>
  <si>
    <t xml:space="preserve">vht-i20/2-t8-a </t>
  </si>
  <si>
    <t>v33434/3719-P2-tg9-d9d2-i2i05-a</t>
  </si>
  <si>
    <t>v44455/4843-P2-tg9-d9d2-i2i05-a</t>
  </si>
  <si>
    <t>v55476/5966-P2-tg9-d9d2-i2i05-a</t>
  </si>
  <si>
    <t>Internet+MAXtv 2STB (redizajn)</t>
  </si>
  <si>
    <t>INTERNET-20Mb / 2Mb+IPTV2STB+IMSVoIP</t>
  </si>
  <si>
    <t xml:space="preserve">vht-i20/2-t8-v2-a </t>
  </si>
  <si>
    <t>Internet+MAXtv 2STB+IMS (redizajn)</t>
  </si>
  <si>
    <t>INTERNET-20Mb / 2Mb+IPTV2STB+3IMSVoIP</t>
  </si>
  <si>
    <t xml:space="preserve">vht-i20/2-t8-v3-a </t>
  </si>
  <si>
    <t>Internet+MAXtv 2STB+IMS384 (redizajn)</t>
  </si>
  <si>
    <t>INTERNET-20Mb / 2Mb+IPTVHDTV</t>
  </si>
  <si>
    <t>vht-i20/2-t10-a</t>
  </si>
  <si>
    <t>Internet+MAXtv HD (redizajn)</t>
  </si>
  <si>
    <t>INTERNET-20Mb / 2Mb+IPTVHDTV+IMSVoIP</t>
  </si>
  <si>
    <t xml:space="preserve">vht-i20/2-t10-v2-a </t>
  </si>
  <si>
    <t>Internet+MAXtv HD+IMS (redizajn)</t>
  </si>
  <si>
    <t>INTERNET-20Mb / 2Mb+IPTVHDTV+3IMSVoIP</t>
  </si>
  <si>
    <t xml:space="preserve">vht-i20/2-t10-v3-a </t>
  </si>
  <si>
    <t>Internet+MAXtv HD+IMS384 (redizajn)</t>
  </si>
  <si>
    <t>v-i20/2-v-a</t>
  </si>
  <si>
    <t>v-23322/3143-d4d2-i1i05-a</t>
  </si>
  <si>
    <t>data_CIR2112_PIR2176</t>
  </si>
  <si>
    <t>v-i30/3-v-a</t>
  </si>
  <si>
    <t>v-34343/4267-d4d2-i1i05-a</t>
  </si>
  <si>
    <t>data_CIR32256_PIR32320</t>
  </si>
  <si>
    <t>data_CIR3200_PIR3264</t>
  </si>
  <si>
    <t>v-i40/4-v-a</t>
  </si>
  <si>
    <t>v-45364/5390-d4d2-i1i05-a</t>
  </si>
  <si>
    <t>data_CIR43264_PIR43328</t>
  </si>
  <si>
    <t>Internet+IMS+SME (Netphone) (redizajn)</t>
  </si>
  <si>
    <t xml:space="preserve">v-i20/2-t4-v-a </t>
  </si>
  <si>
    <t>v-27418/3719-d9d2-i2i05-a</t>
  </si>
  <si>
    <t>v-38439/4843-d9d2-i2i05-a</t>
  </si>
  <si>
    <t>v-49460/5966-d9d2-i2i05-a</t>
  </si>
  <si>
    <t>INTERNET-20Mb / 2Mb+IPTV+IMSVoIP</t>
  </si>
  <si>
    <t>v-i20/2-t10-v-a</t>
  </si>
  <si>
    <t>v-33434/3719-d9d2-i2i05-a</t>
  </si>
  <si>
    <t>v-i30/3-t10-v-a</t>
  </si>
  <si>
    <t>v-44455/4843-d9d2-i2i05-a</t>
  </si>
  <si>
    <t>v-i40/4-t10-v-a</t>
  </si>
  <si>
    <t>v-55476/5966-d9d2-i2i05-a</t>
  </si>
  <si>
    <t>v17-i20/2-v-a</t>
  </si>
  <si>
    <t xml:space="preserve">v17-i20/2-t4-v-a </t>
  </si>
  <si>
    <t>v17-i20/2-t10-v-a</t>
  </si>
  <si>
    <t>DSLAM profili 15.12.2014.</t>
  </si>
  <si>
    <t>optb-i10-a</t>
  </si>
  <si>
    <t>Internet
(Business)
operator Optima</t>
  </si>
  <si>
    <t>optb-int-1184/12208-a</t>
  </si>
  <si>
    <t>optb-1216/12286-d4d2-i1i05-a</t>
  </si>
  <si>
    <t xml:space="preserve">NAPOMENA: 
-svi Ericsson profili (HT) sadrže PVCove za ACS 
-ciljana (target) SNR margina za internet profile je 6dB, za MAXTV 8dB, a za HD i za 2STBa smanjena je sa 10dB na 9dB. Ukoliko je izmjerena SNR margina manja, mogući su problemi u davanju usluge.
</t>
  </si>
  <si>
    <r>
      <rPr>
        <b/>
        <sz val="10"/>
        <rFont val="Arial"/>
        <family val="2"/>
        <charset val="238"/>
      </rPr>
      <t>Skraćenice u imenu profila :</t>
    </r>
    <r>
      <rPr>
        <sz val="10"/>
        <rFont val="Arial"/>
        <family val="2"/>
        <charset val="238"/>
      </rPr>
      <t xml:space="preserve">
i=Internet 
t=televizija (IPTV)
v=voice (Voip)
n=nadzor modema (ACS)
bs=bitstream profil
opt=Optima telekom
h1=H1 telekom
volj=Voljatel, po novom ter=Terrakom
isk=Iskon
vip=Vipnet
met=Metronet
ami=Amis telekom
sof=SoftNet
ht=naš profil                                               </t>
    </r>
  </si>
  <si>
    <t>DSLAM profili 16.12.2014.</t>
  </si>
  <si>
    <r>
      <t xml:space="preserve">Novi produkcijski BS Optima business profili: </t>
    </r>
    <r>
      <rPr>
        <b/>
        <i/>
        <sz val="8"/>
        <rFont val="Arial"/>
        <family val="2"/>
        <charset val="238"/>
      </rPr>
      <t>optb-i10-a</t>
    </r>
  </si>
  <si>
    <t>Regularni profil od 16.12.2014, 
Internet 10M/1Mb, vlan 3980, broj MAC adresa=2; povećan upstream na 1Mb</t>
  </si>
  <si>
    <t>Regularni business profil od 16.12.2014.,
Internet 10M/1M - VLAN 3980 od Optime - broj MAC adresa=2; povećan upstream na 1Mb</t>
  </si>
  <si>
    <t>Internet
operator  Optima</t>
  </si>
  <si>
    <t>Internet+IPTV6M 
operator  Optima</t>
  </si>
  <si>
    <t>Internet+IPTV8M 
operator  Optima</t>
  </si>
  <si>
    <t>Internet+IPTV10M 
operator  Optima</t>
  </si>
  <si>
    <t>BITSTREAM-30Mb / 3Mb</t>
  </si>
  <si>
    <t>BITSTREAM-40Mb / 4Mb</t>
  </si>
  <si>
    <t>BITSTREAM-30Mb / 3Mb+IPTVBS 4Mb</t>
  </si>
  <si>
    <t>BITSTREAM-40Mb / 4Mb+IPTVBS 4Mb</t>
  </si>
  <si>
    <t>BITSTREAM-30Mb / 3Mb+IPTVBS 6Mb</t>
  </si>
  <si>
    <t>BITSTREAM-40Mb / 4Mb+IPTVBS 6Mb</t>
  </si>
  <si>
    <t>BITSTREAM-30Mb / 3Mb+IPTVBS 8Mb</t>
  </si>
  <si>
    <t>BITSTREAM-40Mb / 4Mb+IPTVBS 8Mb</t>
  </si>
  <si>
    <t>BITSTREAM-30Mb / 3Mb+IPTVBS 10Mb</t>
  </si>
  <si>
    <t>BITSTREAM-40Mb / 4Mb+IPTVBS 10Mb</t>
  </si>
  <si>
    <t>BITSTREAM-30Mb / 3Mb+VoIPBS 256kb</t>
  </si>
  <si>
    <t xml:space="preserve">v-i40/4-v-a </t>
  </si>
  <si>
    <t>BITSTREAM-40Mb / 4Mb+VoIPBS 256kb</t>
  </si>
  <si>
    <t>Internet+Voice
operator  Optima</t>
  </si>
  <si>
    <t>BITSTREAM-30Mb / 3Mb+VoIPBS 512kb</t>
  </si>
  <si>
    <t>BITSTREAM-40Mb / 4Mb+VoIPBS 512kb</t>
  </si>
  <si>
    <t>Internet+IPTV+Voice
 operator  Optima</t>
  </si>
  <si>
    <t>BITSTREAM-30Mb / 3Mb+IPTVBS 4Mb+VoIPBS 256kb</t>
  </si>
  <si>
    <t>BITSTREAM-40Mb / 4Mb+IPTVBS 4Mb+VoIPBS 256kb</t>
  </si>
  <si>
    <t>BITSTREAM-30Mb / 3Mb+IPTVBS 4Mb+VoIPBS 512kb</t>
  </si>
  <si>
    <t>BITSTREAM-40Mb / 4Mb+IPTVBS 4Mb+VoIPBS 512kb</t>
  </si>
  <si>
    <t>BITSTREAM-30Mb / 3Mb+IPTVBS 6Mb+VoIPBS 256kb</t>
  </si>
  <si>
    <t>BITSTREAM-40Mb / 4Mb+IPTVBS 6Mb+VoIPBS 256kb</t>
  </si>
  <si>
    <t>BITSTREAM-30Mb / 3Mb+IPTVBS 6Mb+VoIPBS 512kb</t>
  </si>
  <si>
    <t>Internet+IPTV6M+Voice 
operator  Optima</t>
  </si>
  <si>
    <t>BITSTREAM-40Mb / 4Mb+IPTVBS 6Mb+VoIPBS 512kb</t>
  </si>
  <si>
    <t>Internet+IPTV8M+Voice 
operator  Optima</t>
  </si>
  <si>
    <t>BITSTREAM-30Mb / 3Mb+IPTVBS 8Mb+VoIPBS 256kb</t>
  </si>
  <si>
    <t>BITSTREAM-40Mb / 4Mb+IPTVBS 8Mb+VoIPBS 256kb</t>
  </si>
  <si>
    <t>BITSTREAM-30Mb / 3Mb+IPTVBS 8Mb+VoIPBS 512kb</t>
  </si>
  <si>
    <t>BITSTREAM-40Mb / 4Mb+IPTVBS 8Mb+VoIPBS 512kb</t>
  </si>
  <si>
    <t>Internet+IPTV10M+Voice 
operator  Optima</t>
  </si>
  <si>
    <t>BITSTREAM-30Mb / 3Mb+IPTVBS 10Mb+VoIPBS 256kb</t>
  </si>
  <si>
    <t>BITSTREAM-40Mb / 4Mb+IPTVBS 10Mb+VoIPBS 256kb</t>
  </si>
  <si>
    <t>BITSTREAM-30Mb / 3Mb+IPTVBS 10Mb+VoIPBS 512kb</t>
  </si>
  <si>
    <t>BITSTREAM-40Mb / 4Mb+IPTVBS 10Mb+VoIPBS 512kb</t>
  </si>
  <si>
    <t>vopt-i30/3-a</t>
  </si>
  <si>
    <t>vopt-int-3200/31624-a</t>
  </si>
  <si>
    <t>Regularni profil od ??.01.2015</t>
  </si>
  <si>
    <t>vopt-i40/4-a</t>
  </si>
  <si>
    <t>vopt-int-4288/42024-a</t>
  </si>
  <si>
    <t>vopt-i30/3-t4-a</t>
  </si>
  <si>
    <t>Internet+IPTV
operator Optima
(business)</t>
  </si>
  <si>
    <t>Internet+IPTV
operator Optima</t>
  </si>
  <si>
    <t>Internet
operator Optima
(business)</t>
  </si>
  <si>
    <t>Internet+IPTV 6M
operator Optima
(business)</t>
  </si>
  <si>
    <t>Internet+IPTV 8M
operator Optima
(business)</t>
  </si>
  <si>
    <t>Internet+IPTV 10M
operator Optima
(business)</t>
  </si>
  <si>
    <t>Internet+Voice
operator Optima
(business)</t>
  </si>
  <si>
    <t>Internet+IPTV+Voice
operator Optima
(business)</t>
  </si>
  <si>
    <t>Internet+IPTV 6M+Voice
operator Optima
(business)</t>
  </si>
  <si>
    <t>Internet+IPTV 8M+Voice
operator Optima
(business)</t>
  </si>
  <si>
    <t>Internet+IPTV 10M+Voice
operator Optima
(business)</t>
  </si>
  <si>
    <t>Internet
operator Optima</t>
  </si>
  <si>
    <t>vopt-i40/4-t4-a</t>
  </si>
  <si>
    <t>vopt-i30/3-t6-a</t>
  </si>
  <si>
    <t>vopt-i40/4-t6-a</t>
  </si>
  <si>
    <t>BITSTREAM 40Mb / 4Mb+IPTVBS 6Mb</t>
  </si>
  <si>
    <t>BITSTREAM 40Mb / 4Mb+IPTVBS 4Mb</t>
  </si>
  <si>
    <t>Internet+IPTV 6M
operator Optima</t>
  </si>
  <si>
    <t>Internet+IPTV 8M
operator Optima</t>
  </si>
  <si>
    <t>vopt-i30/3-t8-a</t>
  </si>
  <si>
    <t>vopt-i40/4-t8-a</t>
  </si>
  <si>
    <t>BITSTREAM 40Mb / 4Mb+IPTVBS 8Mb</t>
  </si>
  <si>
    <t>BITSTREAM 40Mb / 4Mb+IPTVBS 10Mb</t>
  </si>
  <si>
    <t>vopt-i30/3-t10-a</t>
  </si>
  <si>
    <t>vopt-i40/4-t10-a</t>
  </si>
  <si>
    <t>Internet+IPTV 10M
operator Optima</t>
  </si>
  <si>
    <t>Internet+Voice
operator Optima</t>
  </si>
  <si>
    <t>BITSTREAM 40Mb / 4Mb+VoIPBS 256kb</t>
  </si>
  <si>
    <t>vopt-i30/3-v2-a</t>
  </si>
  <si>
    <t>vopt-i40/4-v2-a</t>
  </si>
  <si>
    <t>vopt-i30/3-v5-a</t>
  </si>
  <si>
    <t>vopt-i40/4-v5-a</t>
  </si>
  <si>
    <t>BITSTREAM 40Mb / 4Mb+VoIPBS 512kb</t>
  </si>
  <si>
    <t>vopt-i30/3-t4-v2-a</t>
  </si>
  <si>
    <t>vopt-i40/4-t4-v2-a</t>
  </si>
  <si>
    <t>BITSTREAM 40Mb / 4Mb+IPTVBS 4Mb+VoIPBS 256kb</t>
  </si>
  <si>
    <t>BITSTREAM 40Mb / 4Mb+IPTVBS 4Mb+VoIPBS 512kb</t>
  </si>
  <si>
    <t>vopt-i30/3-t4-v5-a</t>
  </si>
  <si>
    <t>vopt-i40/4-t4-v5-a</t>
  </si>
  <si>
    <t>Internet+IPTV 6M+Voice
 operator  Optima</t>
  </si>
  <si>
    <t>BITSTREAM 40Mb / 4Mb+IPTVBS 6Mb+VoIPBS 256kb</t>
  </si>
  <si>
    <t>BITSTREAM 40Mb / 4Mb+IPTVBS 6Mb+VoIPBS 512kb</t>
  </si>
  <si>
    <t>vopt-i30/3-t6-v2-a</t>
  </si>
  <si>
    <t>vopt-i40/4-t6-v2-a</t>
  </si>
  <si>
    <t>vopt-i30/3-t6-v5-a</t>
  </si>
  <si>
    <t>vopt-i40/4-t6-v5-a</t>
  </si>
  <si>
    <t>Internet+IPTV 8M+Voice
 operator  Optima</t>
  </si>
  <si>
    <t>BITSTREAM 40Mb / 4Mb+IPTVBS 8Mb+VoIPBS 256kb</t>
  </si>
  <si>
    <t>BITSTREAM 40Mb / 4Mb+IPTVBS 8Mb+VoIPBS 512kb</t>
  </si>
  <si>
    <t>vopt-i30/3-t8-v2-a</t>
  </si>
  <si>
    <t>vopt-i40/4-t8-v2-a</t>
  </si>
  <si>
    <t>vopt-i30/3-t8-v5-a</t>
  </si>
  <si>
    <t>vopt-i40/4-t8-v5-a</t>
  </si>
  <si>
    <t>Internet+IPTV 10M+Voice
 operator  Optima</t>
  </si>
  <si>
    <t>BITSTREAM 40Mb / 4Mb+IPTVBS 10Mb+VoIPBS 256kb</t>
  </si>
  <si>
    <t>BITSTREAM 40Mb / 4Mb+IPTVBS 10Mb+VoIPBS 512kb</t>
  </si>
  <si>
    <t>vopt-i30/3-t10-v2-a</t>
  </si>
  <si>
    <t>vopt-i40/4-t10-v2-a</t>
  </si>
  <si>
    <t>vopt-i30/3-t10-v5-a</t>
  </si>
  <si>
    <t>vopt-i40/4-t10-v5-a</t>
  </si>
  <si>
    <t>DSLAM profili 05.01.2015.</t>
  </si>
  <si>
    <t>v-i40/4-t4-v-a</t>
  </si>
  <si>
    <t>v-i30/3-t4-v-a</t>
  </si>
  <si>
    <t>vip-i2-v256m2-n256-a</t>
  </si>
  <si>
    <t>vip-i3-v256m2-n256-a</t>
  </si>
  <si>
    <t>vip-i2-t4-v256m2-n256-a</t>
  </si>
  <si>
    <t>vip-i2-t4-n256-a</t>
  </si>
  <si>
    <t>BITSTREAM-2Mb / 256kb+IPTVBS 4Mb+C1 256kb</t>
  </si>
  <si>
    <t>832/6688-P2-tg8-d9d2-i2i05-a</t>
  </si>
  <si>
    <t>vip-i3-t4-n256-a</t>
  </si>
  <si>
    <t>BITSTREAM-3Mb / 256kb+IPTVBS 4Mb+C1 256kb</t>
  </si>
  <si>
    <t>BITSTREAM-2Mb / 256kb+IPTVBS 6Mb+C1 256kb</t>
  </si>
  <si>
    <t>BITSTREAM-3Mb / 256kb+IPTVBS 6Mb+C1 256kb</t>
  </si>
  <si>
    <t>vip-i2-t6-n256-a</t>
  </si>
  <si>
    <t>vip-i3-t6-n256-a</t>
  </si>
  <si>
    <t>BITSTREAM-3Mb / 256kb+IPTVBS 4Mb+VoIPBS 256kb+C1 256kb</t>
  </si>
  <si>
    <t>vip-i3-t4-v256m2-n256-a</t>
  </si>
  <si>
    <t>BITSTREAM-2Mb / 256kb+IPTVBS 6Mb+VoIPBS 256kb+C1 256kb</t>
  </si>
  <si>
    <t>BITSTREAM-3Mb / 256kb+IPTVBS 6Mb+VoIPBS 256kb+C1 256kb</t>
  </si>
  <si>
    <t>vip-i2-t6-v256m2-n256-a</t>
  </si>
  <si>
    <t>vip-i3-t6-v256m2-n256-a</t>
  </si>
  <si>
    <t xml:space="preserve">vip-i2-t4-v256m2-n256-a </t>
  </si>
  <si>
    <t xml:space="preserve">vip-i3-t4-v256m2-n256-a </t>
  </si>
  <si>
    <t xml:space="preserve">vip-i2-t6-v256m2-n256-a </t>
  </si>
  <si>
    <t xml:space="preserve">vip-i3-t6-v256m2-n256-a </t>
  </si>
  <si>
    <t>vip-832/6688-d16d2-i2i05-a</t>
  </si>
  <si>
    <t>vip-832/7904-d16d2-i2i05-a</t>
  </si>
  <si>
    <t xml:space="preserve">Internet+IPTV 4M+Nadzor modema;
operator Vipnet
</t>
  </si>
  <si>
    <t>vip-832/8688-d16d2-i2i05-a</t>
  </si>
  <si>
    <t>vip-832/9904-d8d2-i2i05-a</t>
  </si>
  <si>
    <t>vip-1088/6944-d16d2-i2i05-a</t>
  </si>
  <si>
    <t>vip-1088/8160-d16d2-i2i05-a</t>
  </si>
  <si>
    <t>vip-1088/8944-d16d2-i2i05-a</t>
  </si>
  <si>
    <t>Internet+IPTV4M+Voice
 operator  Optima</t>
  </si>
  <si>
    <t>Internet+IPTV4M
 operator  Optima</t>
  </si>
  <si>
    <t>Stand-alone IPTV4M operator  Optima</t>
  </si>
  <si>
    <t>Internet+Voice
operator Iskon</t>
  </si>
  <si>
    <t>Internet+IPTV+Voice
operator Iskon</t>
  </si>
  <si>
    <t>Internet+IPTV 8M+Voice
operator Iskon</t>
  </si>
  <si>
    <t>Internet+Voice
operator Iskon
(business)</t>
  </si>
  <si>
    <t>Internet+IPTV+Voice
operator Iskon
(business)</t>
  </si>
  <si>
    <t>Internet+IPTV 8M+Voice
operator Iskon
(business)</t>
  </si>
  <si>
    <r>
      <t>832/7904-P2-tg8-d9d2-i2i05-</t>
    </r>
    <r>
      <rPr>
        <sz val="10"/>
        <color rgb="FFFF0000"/>
        <rFont val="Arial"/>
        <family val="2"/>
        <charset val="238"/>
      </rPr>
      <t>b</t>
    </r>
  </si>
  <si>
    <t>832/8688-P2-tg9-d9d2-i2i05-a</t>
  </si>
  <si>
    <t>1088/8944-P2-tg9-d9d2-i2i05-a</t>
  </si>
  <si>
    <r>
      <t>832/9904-P2-tg9-d9d2-i2i05-</t>
    </r>
    <r>
      <rPr>
        <sz val="10"/>
        <color rgb="FFFF0000"/>
        <rFont val="Arial"/>
        <family val="2"/>
        <charset val="238"/>
      </rPr>
      <t>b</t>
    </r>
  </si>
  <si>
    <r>
      <t>1088/8160-P2-tg8-d9d2-i2i05-</t>
    </r>
    <r>
      <rPr>
        <sz val="10"/>
        <color rgb="FFFF0000"/>
        <rFont val="Arial"/>
        <family val="2"/>
        <charset val="238"/>
      </rPr>
      <t>b</t>
    </r>
  </si>
  <si>
    <t>1088/10160-P2-tg9-d9d2-i1i05-b</t>
  </si>
  <si>
    <t>vip-832/2912-d1d1-i0i0-a</t>
  </si>
  <si>
    <t>vip-832/4128-d1d1-i0i0-a</t>
  </si>
  <si>
    <t>vip-1088/10160-d8d2-i1i05-a</t>
  </si>
  <si>
    <t>Regularni profil od 16.01.2015,  voice VLAN 4000, voice bandwidth 256k, broj MAC adresa=2, ACS VLAN 3983, ACS bandwith 256k, broj MAC adresa=2;</t>
  </si>
  <si>
    <t>Regularni profil od 16.01.2015, IPTV VLAN 3986 , broj MAC adresa=2, ACS VLAN 3983, ACS bandwith 256k, broj MAC adresa=2;</t>
  </si>
  <si>
    <t>Regularni profil od 16.01.2015, IPTV VLAN 3986 , broj MAC adresa=2, voice VLAN 4000, voice bandwidth 256k, broj MAC adresa=2,  ACS VLAN 3983, ACS bandwith 256k, broj MAC adresa=2;</t>
  </si>
  <si>
    <t xml:space="preserve">Regularni profil od ??.01.2015, Internet 512k - naš Internet vlan 270 - broj MAC adresa=2 ; Terrakom ACS  vlan je 3985, broj MAC adresa=2;
</t>
  </si>
  <si>
    <t xml:space="preserve">Regularni profil od ??.01.2015, Internet 1Mb - naš Internet vlan 270 - broj MAC adresa=2 ; Terrakom ACS  vlan je 3985, broj MAC adresa=2;
</t>
  </si>
  <si>
    <t xml:space="preserve">Regularni profil od ??.01.2015, Internet 2Mb - naš Internet vlan 270 - broj MAC adresa=2 ; Terrakom ACS  vlan je 3985, broj MAC adresa=2;
</t>
  </si>
  <si>
    <t xml:space="preserve">Regularni profil od ??.01.2015, Internet 3Mb - naš Internet vlan 270 - broj MAC adresa=2 ; Terrakom ACS  vlan je 3985, broj MAC adresa=2;
</t>
  </si>
  <si>
    <t xml:space="preserve">Regularni profil od ??.01.2015, Internet 4Mb - naš Internet vlan 270 - broj MAC adresa=2 ; Terrakom ACS  vlan je 3985, broj MAC adresa=2;
</t>
  </si>
  <si>
    <t xml:space="preserve">Regularni profil od ??.01.2015, Internet 10Mb - naš Internet vlan 270 - broj MAC adresa=2 ; Terrakom ACS  vlan je 3985, broj MAC adresa=2;
</t>
  </si>
  <si>
    <t xml:space="preserve">Regularni profil od ??.01.2015, Internet 20Mb - naš Internet vlan 270 - broj MAC adresa=2 ; Terrakom ACS  vlan je 3985, broj MAC adresa=2;
</t>
  </si>
  <si>
    <t>Regularni profil od ??.01.2015, voice vlan 3996 - voice bandwidth 256k, broj MAC adresa=8; ACS vlan ???? -  broj MAC adresa=2</t>
  </si>
  <si>
    <t>Regularni profil od ??.01.2015,  voice vlan 3996 - voice bandwidth 384k, broj MAC adresa=8; ACS vlan ???? -  broj MAC adresa=2</t>
  </si>
  <si>
    <t>Regularni profil od ??.01.2015, voice vlan 3996 - voice bandwidth 512k, broj MAC adresa=8; ACS vlan ???? -  broj MAC adresa=2</t>
  </si>
  <si>
    <t>Regularni profil od ??.01.2015, naš Internet vlan 270 - broj MAC adresa=2, voice vlan 3996 - voice bandwidth 256k, broj MAC adresa=8; ACS vlan ???? - broj MAC adresa=2</t>
  </si>
  <si>
    <t>Regularni profil od ??.01.2015, naš Internet vlan 270 - broj MAC adresa=2, voice vlan 3996 - voice bandwidth 384k, broj MAC adresa=8; ACS vlan ???? - broj MAC adresa=2</t>
  </si>
  <si>
    <t>Regularni business profil od ??.01.2015, naš Internet vlan 270 - broj MAC adresa=2, voice vlan 3996 - voice bandwidth 256k, broj MAC adresa=8; ACS vlan ???? - broj MAC adresa=2</t>
  </si>
  <si>
    <t xml:space="preserve">Regularni profil od ??.01.2015, Internet 512k - naš Internet vlan 270 - broj MAC adresa=2 ; Terrakom ACS  vlan je 3985, broj MAC adresa=2;
</t>
  </si>
  <si>
    <t xml:space="preserve">Regularni profil od ??.01.2015, Internet 1Mb - naš Internet vlan 270 - broj MAC adresa=2 ; Terrakom ACS  vlan je 3985, broj MAC adresa=2;
</t>
  </si>
  <si>
    <t xml:space="preserve">Regularni profil od ??.01.2015, Internet 2Mb - naš Internet vlan 270 - broj MAC adresa=2 ; Terrakom ACS  vlan je 3985, broj MAC adresa=2;
</t>
  </si>
  <si>
    <t xml:space="preserve">Regularni profil od ??.01.2015, Internet 3Mb - naš Internet vlan 270 - broj MAC adresa=2 ; Terrakom ACS  vlan je 3985, broj MAC adresa=2;
</t>
  </si>
  <si>
    <t xml:space="preserve">Regularni profil od ??.01.2015, Internet 4Mb - naš Internet vlan 270 - broj MAC adresa=2 ; Terrakom ACS  vlan je 3985, broj MAC adresa=2;
</t>
  </si>
  <si>
    <t xml:space="preserve">Regularni profil od ??.01.2015, Internet 10Mb - naš Internet vlan 270 - broj MAC adresa=2 ; Terrakom ACS  vlan je 3985, broj MAC adresa=2;
</t>
  </si>
  <si>
    <t>Regularni profil od ??.01.2015, Internet 20Mb - naš Internet vlan 270 - broj MAC adresa=2 ; Terrakom ACS  vlan je 3985, broj MAC adresa=2;</t>
  </si>
  <si>
    <t xml:space="preserve">Regularni profil od ??.01.2015, Voice vlan je 3996 broj MAC adresa=8,  Nadzor modema vlan ??? broj MAC adresa=2
</t>
  </si>
  <si>
    <t xml:space="preserve">Regularni profil od ??.12.2014, naš internet vlan 270 broj MAC adresa=2; Voice vlan je 3996 broj MAC adresa=8,  Nadzor modema vlan ??? broj MAC adresa=2
</t>
  </si>
  <si>
    <t xml:space="preserve">Regularni profil od ??.01.2015, naš internet vlan 270 broj MAC adresa=2; Voice vlan je 3996 broj MAC adresa=8,  Nadzor modema vlan ??? broj MAC adresa=2
</t>
  </si>
  <si>
    <t xml:space="preserve">Regularni business profil od ??.01.2015, naš internet vlan 270 broj MAC adresa=2; Voice vlan je 3996 broj MAC adresa=8,  Nadzor modema vlan ??? broj MAC adresa=2
</t>
  </si>
  <si>
    <t>Regularni profil od 16.01.2015, voice VLAN 4000, voice bandwidth 256k, broj MAC adresa=2, ACS VLAN 3983, ACS bandwith 256k, broj MAC adresa=2;</t>
  </si>
  <si>
    <t>DSLAM profili 09.02.2015.</t>
  </si>
  <si>
    <t>Kreirani VDSL 8b profili (redizajn): vht-i20/2-a, vht-i30/3-a, vht-i40/4-a, vht-i20/2-v2-a, vht-i30/3-v2-a, vht-i40/4-v2-a, vht-i20/2-v3-a, vht-i30/3-v3-a, vht-i40/4-v3-a, vht-i40/4-v5-a, vht-i40/4-v2-v5-a, vht-i20/2-t4-a, vht-i30/3-t4-a , vht-i40/4-t4-a, vht-i20/2-t4-v2-a, vht-i30/3-t4-v2-a, vht-i40/4-t4-v2-a, vht-i20/2-t4-v3-a, vht-i30/3-t4-v3-a, vht-i40/4-t4-v3-a, vht-i20/2-t8-a, vht-i30/3-t8-a, vht-i40/4-t8-a, vht-i20/2-t8-v2-a, vht-i30/3-t8-v2-a, vht-i40/4-t8-v2-a, vht-i20/2-t8-v3-a, vht-i30/3-t8-v3-a, vht-i40/4-t8-v3-a, vht-i20/2-t10-a, vht-i30/3-t10-a, vht-i40/4-t10-a, vht-i20/2-t10-v2-a, vht-i30/3-t10-v2-a, vht-i40/4-t10-v2-a, vht-i20/2-t10-v3-a, vht-i30/3-t10-v3-a, vht-i40/4-t10-v3-a</t>
  </si>
  <si>
    <t>Kreirani VDSL 8b profili (redizajn): v-i20/2-v-a, v-i30/3-v-a, v-i40/4-v-a, v-i20/2-t4-v-a, v-i30/3-t4-v-a, v-i40/4-t4-v-a, v-i20/2-t10-v-a, v-i30/3-t10-v-a, v-i40/4-t10-v-a</t>
  </si>
  <si>
    <t xml:space="preserve">Kreirani VDSL 17a profili (redizajn):  v17-i20/2-v-a, v17-i30/3-v-a, v17-i40/4-v-a, v17-i20/2-t4-v-a, v17-i30/3-t4-v-a, v17-i40/4-t4-v-a, v17-i20/2-t10-v-a, v17-i30/3-t10-v-a, v17-i40/4-t10-v-a
</t>
  </si>
  <si>
    <t>Kreirani VDSL Optima profili (prema našem redizajnu): vopt-i30/3-a, vopt-i40/4-a, vopt-i30/3-t4-a, vopt-i40/4-t4-a, vopt-i30/3-t6-a, vopt-i40/4-t6-a, vopt-i30/3-t8-a, vopt-i40/4-t8-a, 
vopt-i30/3-t10-a,vopt-i40/4-t10-a, vopt-i30/3-v2-a, vopt-i40/4-v2-a, vopt-i30/3-v5-a, vopt-i40/4-v5-a, vopt-i30/3-t4-v2-a, vopt-i40/4-t4-v2-a, vopt-i30/3-t4-v5-a, vopt-i40/4-t4-v5-a, vopt-i30/3-t6-v2-a, vopt-i40/4-t6-v2-a, vopt-i30/3-t6-v5-a, vopt-i40/4-t6-v5-a, vopt-i30/3-t8-v2-a, vopt-i40/4-t8-v2-a, vopt-i30/3-t8-v5-a, vopt-i40/4-t8-v5-a, vopt-i30/3-t10-v2-a, vopt-i40/4-t10-v2-a, vopt-i30/3-t10-v5-a, vopt-i40/4-t10-v5-a</t>
  </si>
  <si>
    <t xml:space="preserve">Kreirani VDSL Optima profili (prema našem redizajnu koriste se isti linijski profili za više usluga): v-i30/3-v-a, v-i40/4-v-a, v-i30/3-t4-v-a, v-i40/4-t4-v-a, v-i30/3-t10-v-a, v-i40/4-t10-v-a
</t>
  </si>
  <si>
    <t>Kreirani VDSL  Vipnet profili: vvip-i20-t4-n256-a, vvip-i20-t6-n256-a, vvip-i20-t4-v256m2-n256-a, vvip-i10-t6-v256m2-n256-a, vvip-i20-t6-v256m2-n256-a, vvip-i20-t10-n256-a, vvip-i10-t10-v256m2-n256-a, vvip-i20-t10-v256m2-n256-a, vvip-t6-n256-a, vvip-t10-n256-a, vvip-t4-v256m2-n256-a, vvip-t6-v256m2-n256-a, vvip-t10-v256m2-n256-a</t>
  </si>
  <si>
    <t>Novi produkcijski BS Vipnet business profili: vvipb-i10-n256-a, vvipb-i20-n256-a, vvipb-i10-v256m2-n256-a, vvipb-i20-v256m2-n256-a, vvipb-i10-v512m8-n256-a, vvipb-i20-v512m8-n256-a, vvipb-i10-t4-n256-a, vvipb-i20-t4-n256-a, vvipb-i10-t6-n256-a, vvipb-i20-t6-n256-a, vvipb-i10-t8-n256-a, vvipb-i20-t8-n256-a, vvipb-i10-t10-n256-a, vvipb-i20-t10-n256-a, vvipb-i10-t4-v256m2-n256-a, vvipb-i20-t4-v256m2-n256-a, vvipb-i10-t4-v512m8-n256-a, vvipb-i20-t4-v512m8-n256-a, vvipb-i10-t6-v256m2-n256-a, vvipb-i20-t6-v256m2-n256-a, vvipb-i10-t6-v512m8-n256-a, vvipb-i20-t6-v512m8-n256-a, vvipb-i10-t8-v256m2-n256-a, vvipb-i20-t8-v256m2-n256-a, vvipb-i10-t8-v512m8-n256-a, vvipb-i20-t8-v512m8-n256-a,  vvipb-i10-t10-v256m2-n256-a, vvipb-i20-t10-v256m2-n256-a, vvipb-i10-t10-v512m8-n256-a, vvipb-i20-t10-v512m8-n256-a</t>
  </si>
  <si>
    <t>Kreirani VDSL Amis testni profili (Testiranje će biti u Utrinama ) vami-i10-v256m8-n256-a, vami-i20-v256m8-n256-a, vami-i10-t4-v256m8-n256-a, vami-i20-t4-v256m8-n256-a</t>
  </si>
  <si>
    <t>Kreirani VDSL Amis testni profili: vami-i10-v256m8-n256-a, vami-i20-v256m8-n256-a, vami-i10-t4-v256m8-n256-a, vami-i20-t4-v256m8-n256-a</t>
  </si>
  <si>
    <t xml:space="preserve">Kreirani VDSL Optima (business) profili: voptb-i10-a, voptb-i20-a, voptb-i10-t4-a, voptb-i20-t4-a, voptb-i10-t6-a, voptb-i20-t6-a, voptb-i10-t8-a, voptb-i20-t8-a, voptb-i10-t10-a, voptb-i20-t10-a, voptb-i10-v256m4-a, voptb-i20-v256m4-a, voptb-i10-v512m10-a, voptb-i20-v512m10-a, voptb-i10-t4-v256m4-a, voptb-i20-t4-v256m4-a, voptb-i10-t4-v512m10-a, voptb-i20-t4-v512m10-a, voptb-i10-t6-v256m4-a, voptb-i20-t6-v256m4-a, voptb-i10-t6-v512m10-a, voptb-i20-t6-v512m10-a, voptb-i10-t8-v256m4-a, voptb-i20-t8-v256m4-a, voptb-i10-t8-v512m10-a, voptb-i20-t8-v512m10-a, voptb-i10-t10-v256m4-a, voptb-i20-t10-v256m4-a, voptb-i10-t10-v512m10-a, voptb-i20-t10-v512m10-a, 
vopt-t4-a, vopt-t6-a, vopt-t8-a, vopt-t10-a
</t>
  </si>
  <si>
    <r>
      <t>Pripremljeni novi produkcijski HT profili sa IA text-om (svi sa 10 i 20Mb interneta): Kod uključenja porta u Internet servisu u polju  Relay Agent Remote Id String se upisuje (za 10Mb=</t>
    </r>
    <r>
      <rPr>
        <sz val="8"/>
        <color rgb="FFFF0000"/>
        <rFont val="Arial"/>
        <family val="2"/>
        <charset val="238"/>
      </rPr>
      <t>MAX2</t>
    </r>
    <r>
      <rPr>
        <sz val="8"/>
        <rFont val="Arial"/>
        <family val="2"/>
        <charset val="238"/>
      </rPr>
      <t>, za 20Mb=</t>
    </r>
    <r>
      <rPr>
        <sz val="8"/>
        <color rgb="FFFF0000"/>
        <rFont val="Arial"/>
        <family val="2"/>
        <charset val="238"/>
      </rPr>
      <t>MAX3)</t>
    </r>
  </si>
  <si>
    <r>
      <t>Na Huawei-u se ne rade novi profili nego se IA text upisuje u Alias Internet servisa (za 10Mb=</t>
    </r>
    <r>
      <rPr>
        <sz val="8"/>
        <color rgb="FFFF0000"/>
        <rFont val="Arial"/>
        <family val="2"/>
        <charset val="238"/>
      </rPr>
      <t>MAX2</t>
    </r>
    <r>
      <rPr>
        <sz val="8"/>
        <rFont val="Arial"/>
        <family val="2"/>
        <charset val="238"/>
      </rPr>
      <t>, za 20Mb=</t>
    </r>
    <r>
      <rPr>
        <sz val="8"/>
        <color rgb="FFFF0000"/>
        <rFont val="Arial"/>
        <family val="2"/>
        <charset val="238"/>
      </rPr>
      <t>MAX3</t>
    </r>
    <r>
      <rPr>
        <sz val="8"/>
        <rFont val="Arial"/>
        <family val="2"/>
        <charset val="238"/>
      </rPr>
      <t>)</t>
    </r>
  </si>
  <si>
    <t xml:space="preserve">Kreiran testni profil za Iskon: visk-i20-t4-v256m5-a </t>
  </si>
  <si>
    <t xml:space="preserve">Kreiran testni vipnet profil: vvip-i10-t4-v256m2-n256-a </t>
  </si>
  <si>
    <t>Kreirani testni VDSL femto profili u TTC-u: vFemto10SA, vFemto20SA, vFemto30SA, vFemto50SA</t>
  </si>
  <si>
    <t>Kreirani VDSL  Vipnet profili: vvip-i10-n256-a,vvip-i20-n256-a, vvip-i10-t4-n256-a, vvip-i10-t6-n256-a, vvip-i10-v256m2-n256-a,vvip-i20-v256m2-n256-a, 
vvip-i10-t4-v256m2-n256-a, vvip-i10-t10-n256-a</t>
  </si>
  <si>
    <t xml:space="preserve">Kreirani VDSL Iskon profili (6 business): visk-i20-v256m5-a, visk-i20-t4-v256m5-a, visk-i20-t8-v256m5-a, viskb-i20-v256m5-a, viskb-i20-v512m8-a, viskb-i20-t4-v256m5-a, viskb-i20-t4-v512m8-a, viskb-i20-t8-v256m5-a, viskb-i20-t8-v512m8-a
</t>
  </si>
  <si>
    <t xml:space="preserve">Kreirani VDSL Iskon profili (6 business):  visk-i20-v256m5-a, visk-i20-t4-v256m5-a, visk-i20-t8-v256m5-a, viskb-i20-v256m5-a, viskb-i20-v512m8-a, viskb-i20-t4-v256m5-a, viskb-i20-t4-v512m8-a, viskb-i20-t8-v256m5-a, viskb-i20-t8-v512m8-a
</t>
  </si>
  <si>
    <t>Kreirani VDSL 8b profili (redizajn 2): vht-i30/5-a, vht-i40/6-a, vht-i30/5-v2-a, vht-i40/6-v2-a, vht-i30/5-v3-a, vht-i40/6-v3-a, vht-i40/6-v5-a, vht-i40/6-v2-v5-a, vht-i30/5-t4-a , vht-i40/6-t4-a, vht-i30/5-t4-v2-a, vht-i40/6-t4-v2-a, vht-i30/5-t4-v3-a, vht-i40/6-t4-v3-a, vht-i30/5-t8-a, vht-i40/6-t8-a, vht-i30/5-t8-v2-a, vht-i40/6-t8-v2-a, vht-i30/5-t8-v3-a, vht-i40/6-t8-v3-a, vht-i30/5-t10-a, vht-i40/6-t10-a, vht-i30/5-t10-v2-a, vht-i40/6-t10-v2-a, vht-i30/5-t10-v3-a, vht-i40/6-t10-v3-a</t>
  </si>
  <si>
    <t>Kreirani VDSL 8b profili (redizajn 2): v-i30/5-v-a, v-i40/6-v-a, v-i30/5-t4-v-a, v-i40/6-t4-v-a, v-i30/5-t10-v-a, v-i40/6-t10-v-a</t>
  </si>
  <si>
    <t xml:space="preserve">Kreirani VDSL 17a profili (redizajn 2):  v17-i30/5-v-a, v17-i40/6-v-a, v17-i30/5-t4-v-a, v17-i40/6-t4-v-a, v17-i30/5-t10-v-a, v17-i40/6-t10-v-a
</t>
  </si>
  <si>
    <t>INTERNET-30Mb / 5Mb</t>
  </si>
  <si>
    <t>v-i30/5-v-a</t>
  </si>
  <si>
    <t>v-34343/6514-d4d2-i1i05-a</t>
  </si>
  <si>
    <t>INTERNET-40Mb / 6Mb</t>
  </si>
  <si>
    <t>v-i40/6-v-a</t>
  </si>
  <si>
    <t>v-45364/7637-d4d2-i1i05-a</t>
  </si>
  <si>
    <t>data_CIR5376_PIR5440</t>
  </si>
  <si>
    <t>data_CIR6464_PIR6528_prio1</t>
  </si>
  <si>
    <t>INTERNET-30Mb / 5Mb+IMSVoIP</t>
  </si>
  <si>
    <t>INTERNET-40Mb / 6Mb+IMSVoIP</t>
  </si>
  <si>
    <t>INTERNET-30Mb / 5Mb+3IMSVoIP</t>
  </si>
  <si>
    <t>INTERNET-40Mb / 6Mb+3IMSVoIP</t>
  </si>
  <si>
    <t>INTERNET-40Mb / 6Mb+IPCENTREX</t>
  </si>
  <si>
    <t>INTERNET-40Mb / 6Mb+IMSVoIP+IPCENTREX</t>
  </si>
  <si>
    <t>INTERNET-30Mb / 5Mb+IPTV</t>
  </si>
  <si>
    <t xml:space="preserve">v-i30/5-t4-v-a </t>
  </si>
  <si>
    <t>v-38439/7090-d9d2-i2i05-a</t>
  </si>
  <si>
    <t>INTERNET-40Mb / 6Mb+IPTV</t>
  </si>
  <si>
    <t xml:space="preserve">v-i40/6-t4-v-a </t>
  </si>
  <si>
    <t>v-49460/8213-d9d2-i2i05-a</t>
  </si>
  <si>
    <t>INTERNET-30Mb / 5Mb+IPTV+IMSVoIP</t>
  </si>
  <si>
    <t>INTERNET-40Mb / 6Mb+IPTV+IMSVoIP</t>
  </si>
  <si>
    <t>INTERNET-30Mb / 5Mb+IPTV+3IMSVoIP</t>
  </si>
  <si>
    <t>INTERNET-40Mb / 6Mb+IPTV+3IMSVoIP</t>
  </si>
  <si>
    <t>INTERNET-30Mb / 5Mb+IPTV2STB</t>
  </si>
  <si>
    <t>v-i30/5-t10-v-a</t>
  </si>
  <si>
    <t>v-44455/7090-d9d2-i2i05-a</t>
  </si>
  <si>
    <t>INTERNET-40Mb / 6Mb+IPTV2STB</t>
  </si>
  <si>
    <t>v-i40/6-t10-v-a</t>
  </si>
  <si>
    <t>v-55476/8213-d9d2-i2i05-a</t>
  </si>
  <si>
    <t>INTERNET-30Mb / 5Mb+IPTV2STB+IMSVoIP</t>
  </si>
  <si>
    <t>INTERNET-40Mb / 6Mb+IPTV2STB+IMSVoIP</t>
  </si>
  <si>
    <t>INTERNET-30Mb / 5Mb+IPTV2STB+3IMSVoIP</t>
  </si>
  <si>
    <t>INTERNET-40Mb / 6Mb+IPTV2STB+3IMSVoIP</t>
  </si>
  <si>
    <t>INTERNET-30Mb / 5Mb+IPTVHDTV</t>
  </si>
  <si>
    <t>INTERNET-40Mb / 6Mb+IPTVHDTV</t>
  </si>
  <si>
    <t>INTERNET-30Mb / 5Mb+IPTVHDTV+IMSVoIP</t>
  </si>
  <si>
    <t>INTERNET-40Mb / 6Mb+IPTVHDTV+IMSVoIP</t>
  </si>
  <si>
    <t>INTERNET-30Mb / 5Mb+IPTVHDTV+3IMSVoIP</t>
  </si>
  <si>
    <t>INTERNET-40Mb / 6Mb+IPTVHDTV+3IMSVoIP</t>
  </si>
  <si>
    <t>v17-i30/5-v-a</t>
  </si>
  <si>
    <t>v17-i40/6-v-a</t>
  </si>
  <si>
    <t xml:space="preserve">v17-i30/5-t4-v-a </t>
  </si>
  <si>
    <t xml:space="preserve">v17-i40/6-t4-v-a </t>
  </si>
  <si>
    <t>v17-i30/5-t10-v-a</t>
  </si>
  <si>
    <t>v17-i40/6-t10-v-a</t>
  </si>
  <si>
    <t>vht-i30/5-a</t>
  </si>
  <si>
    <t>v34343/6514-P2-tg6-d4d2-i1i05-a</t>
  </si>
  <si>
    <t>vht-int-5355/31624-b</t>
  </si>
  <si>
    <t>vht-i40/6-a</t>
  </si>
  <si>
    <t>v45364/7637-P2-tg6-d4d2-i1i05-a</t>
  </si>
  <si>
    <t>vht-int-6426/42024-b</t>
  </si>
  <si>
    <t xml:space="preserve">vht-i30/5-t4-a </t>
  </si>
  <si>
    <t>v38439/7090-P2-tg8-d9d2-i2i05-a</t>
  </si>
  <si>
    <t xml:space="preserve">vht-i40/6-t4-a </t>
  </si>
  <si>
    <t>v49460/8213-P2-tg8-d9d2-i2i05-a</t>
  </si>
  <si>
    <t xml:space="preserve">vht-i30/5-t8-a </t>
  </si>
  <si>
    <t>v44455/7090-P2-tg9-d9d2-i2i05-a</t>
  </si>
  <si>
    <t xml:space="preserve">vht-i40/6-t8-a </t>
  </si>
  <si>
    <t>v55476/8213-P2-tg9-d9d2-i2i05-a</t>
  </si>
  <si>
    <t>vht-i30/5-v2-a</t>
  </si>
  <si>
    <t>vht-i40/6-v2-a</t>
  </si>
  <si>
    <t xml:space="preserve">vht-i30/5-t4-v2-a </t>
  </si>
  <si>
    <t xml:space="preserve">vht-i40/6-t4-v2-a </t>
  </si>
  <si>
    <t xml:space="preserve">vht-i30/5-t8-v2-a </t>
  </si>
  <si>
    <t xml:space="preserve">vht-i40/6-t8-v2-a </t>
  </si>
  <si>
    <t>vht-i30/5-t10-a</t>
  </si>
  <si>
    <t>vht-i40/6-t10-a</t>
  </si>
  <si>
    <t xml:space="preserve">vht-i30/5-t10-v2-a </t>
  </si>
  <si>
    <t xml:space="preserve">vht-i40/6-t10-v2-a </t>
  </si>
  <si>
    <t>vht-i30/5-v3-a</t>
  </si>
  <si>
    <t>vht-i40/6-v3-a</t>
  </si>
  <si>
    <t xml:space="preserve">vht-i30/5-t4-v3-a </t>
  </si>
  <si>
    <t xml:space="preserve">vht-i40/6-t4-v3-a </t>
  </si>
  <si>
    <t xml:space="preserve">vht-i30/5-t8-v3-a </t>
  </si>
  <si>
    <t xml:space="preserve">vht-i40/6-t8-v3-a </t>
  </si>
  <si>
    <t xml:space="preserve">vht-i30/5-t10-v3-a </t>
  </si>
  <si>
    <t xml:space="preserve">vht-i40/6-t10-v3-a </t>
  </si>
  <si>
    <t>vht-i40/6-v5-a</t>
  </si>
  <si>
    <t>vht-i40/6-v2-v5-a</t>
  </si>
</sst>
</file>

<file path=xl/styles.xml><?xml version="1.0" encoding="utf-8"?>
<styleSheet xmlns="http://schemas.openxmlformats.org/spreadsheetml/2006/main">
  <fonts count="18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indexed="17"/>
      <name val="Arial"/>
      <family val="2"/>
      <charset val="238"/>
    </font>
    <font>
      <b/>
      <sz val="9"/>
      <color indexed="17"/>
      <name val="Arial"/>
      <family val="2"/>
      <charset val="238"/>
    </font>
    <font>
      <b/>
      <sz val="9"/>
      <name val="Arial"/>
      <family val="2"/>
      <charset val="238"/>
    </font>
    <font>
      <sz val="9"/>
      <color indexed="30"/>
      <name val="Arial"/>
      <family val="2"/>
      <charset val="238"/>
    </font>
    <font>
      <sz val="8.5"/>
      <color indexed="55"/>
      <name val="Arial"/>
      <family val="2"/>
      <charset val="238"/>
    </font>
    <font>
      <sz val="8"/>
      <color indexed="3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8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2"/>
      <name val="Arial"/>
      <family val="2"/>
      <charset val="238"/>
    </font>
    <font>
      <b/>
      <sz val="8"/>
      <color indexed="17"/>
      <name val="Arial"/>
      <family val="2"/>
      <charset val="238"/>
    </font>
    <font>
      <b/>
      <sz val="8"/>
      <name val="Arial"/>
      <family val="2"/>
      <charset val="238"/>
    </font>
    <font>
      <sz val="9"/>
      <color indexed="17"/>
      <name val="Arial"/>
      <family val="2"/>
      <charset val="238"/>
    </font>
    <font>
      <b/>
      <sz val="10"/>
      <color indexed="30"/>
      <name val="Arial"/>
      <family val="2"/>
      <charset val="238"/>
    </font>
    <font>
      <b/>
      <sz val="9"/>
      <color indexed="10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53"/>
      <name val="Arial"/>
      <family val="2"/>
      <charset val="238"/>
    </font>
    <font>
      <sz val="8"/>
      <name val="Arial"/>
      <family val="2"/>
      <charset val="238"/>
    </font>
    <font>
      <i/>
      <sz val="9"/>
      <name val="Arial"/>
      <family val="2"/>
      <charset val="238"/>
    </font>
    <font>
      <b/>
      <sz val="12"/>
      <color indexed="17"/>
      <name val="Arial"/>
      <family val="2"/>
      <charset val="238"/>
    </font>
    <font>
      <strike/>
      <sz val="10"/>
      <color indexed="17"/>
      <name val="Arial"/>
      <family val="2"/>
      <charset val="238"/>
    </font>
    <font>
      <strike/>
      <sz val="10"/>
      <color indexed="10"/>
      <name val="Arial"/>
      <family val="2"/>
      <charset val="238"/>
    </font>
    <font>
      <strike/>
      <sz val="10"/>
      <color indexed="12"/>
      <name val="Arial"/>
      <family val="2"/>
      <charset val="238"/>
    </font>
    <font>
      <b/>
      <sz val="12"/>
      <color indexed="12"/>
      <name val="Arial"/>
      <family val="2"/>
      <charset val="238"/>
    </font>
    <font>
      <b/>
      <sz val="12"/>
      <color indexed="10"/>
      <name val="Arial"/>
      <family val="2"/>
      <charset val="238"/>
    </font>
    <font>
      <sz val="10"/>
      <color indexed="61"/>
      <name val="Arial"/>
      <family val="2"/>
      <charset val="238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  <font>
      <b/>
      <i/>
      <strike/>
      <sz val="8"/>
      <name val="Arial"/>
      <family val="2"/>
      <charset val="238"/>
    </font>
    <font>
      <sz val="10"/>
      <color indexed="25"/>
      <name val="Arial"/>
      <family val="2"/>
      <charset val="238"/>
    </font>
    <font>
      <b/>
      <sz val="12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i/>
      <sz val="10"/>
      <color indexed="17"/>
      <name val="Arial"/>
      <family val="2"/>
      <charset val="238"/>
    </font>
    <font>
      <b/>
      <sz val="10"/>
      <color indexed="2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i/>
      <sz val="11"/>
      <color indexed="10"/>
      <name val="Calibri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0"/>
      <color indexed="10"/>
      <name val="Arial"/>
      <family val="2"/>
      <charset val="238"/>
    </font>
    <font>
      <b/>
      <sz val="9"/>
      <color indexed="17"/>
      <name val="Arial"/>
      <family val="2"/>
      <charset val="238"/>
    </font>
    <font>
      <b/>
      <sz val="10"/>
      <color indexed="10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17"/>
      <name val="Arial"/>
      <family val="2"/>
      <charset val="238"/>
    </font>
    <font>
      <b/>
      <sz val="10"/>
      <color indexed="17"/>
      <name val="Arial"/>
      <family val="2"/>
      <charset val="238"/>
    </font>
    <font>
      <sz val="9"/>
      <color indexed="17"/>
      <name val="Arial"/>
      <family val="2"/>
      <charset val="238"/>
    </font>
    <font>
      <sz val="8"/>
      <color indexed="17"/>
      <name val="Arial"/>
      <family val="2"/>
      <charset val="238"/>
    </font>
    <font>
      <b/>
      <sz val="8"/>
      <color indexed="17"/>
      <name val="Arial"/>
      <family val="2"/>
      <charset val="238"/>
    </font>
    <font>
      <b/>
      <sz val="10"/>
      <color indexed="56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indexed="17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17"/>
      <name val="Arial"/>
      <family val="2"/>
      <charset val="238"/>
    </font>
    <font>
      <i/>
      <sz val="8"/>
      <color indexed="10"/>
      <name val="Arial"/>
      <family val="2"/>
      <charset val="238"/>
    </font>
    <font>
      <b/>
      <i/>
      <sz val="8"/>
      <color indexed="10"/>
      <name val="Arial"/>
      <family val="2"/>
      <charset val="238"/>
    </font>
    <font>
      <b/>
      <sz val="8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0"/>
      <color indexed="30"/>
      <name val="Arial"/>
      <family val="2"/>
      <charset val="238"/>
    </font>
    <font>
      <sz val="10"/>
      <color indexed="3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i/>
      <sz val="10"/>
      <color indexed="30"/>
      <name val="Arial"/>
      <family val="2"/>
      <charset val="238"/>
    </font>
    <font>
      <sz val="9"/>
      <color rgb="FF008000"/>
      <name val="Arial"/>
      <family val="2"/>
      <charset val="238"/>
    </font>
    <font>
      <b/>
      <sz val="9"/>
      <color rgb="FF008000"/>
      <name val="Arial"/>
      <family val="2"/>
      <charset val="238"/>
    </font>
    <font>
      <sz val="10"/>
      <color rgb="FF008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8000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9"/>
      <color rgb="FFFF0000"/>
      <name val="Arial"/>
      <family val="2"/>
      <charset val="238"/>
    </font>
    <font>
      <i/>
      <sz val="10"/>
      <color indexed="17"/>
      <name val="Arial"/>
      <family val="2"/>
      <charset val="238"/>
    </font>
    <font>
      <sz val="8"/>
      <color rgb="FF008000"/>
      <name val="Arial"/>
      <family val="2"/>
      <charset val="238"/>
    </font>
    <font>
      <sz val="8"/>
      <color rgb="FF0070C0"/>
      <name val="Arial"/>
      <family val="2"/>
      <charset val="238"/>
    </font>
    <font>
      <sz val="9"/>
      <color rgb="FF0070C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color rgb="FF00800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rgb="FF00B050"/>
      <name val="Arial"/>
      <family val="2"/>
      <charset val="238"/>
    </font>
    <font>
      <b/>
      <sz val="10"/>
      <color rgb="FF0000FF"/>
      <name val="Arial"/>
      <family val="2"/>
      <charset val="238"/>
    </font>
    <font>
      <b/>
      <sz val="1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</font>
    <font>
      <i/>
      <sz val="8"/>
      <color rgb="FFFF0000"/>
      <name val="Arial"/>
      <family val="2"/>
      <charset val="238"/>
    </font>
    <font>
      <b/>
      <i/>
      <sz val="8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002060"/>
      <name val="Arial"/>
      <family val="2"/>
      <charset val="238"/>
    </font>
    <font>
      <b/>
      <sz val="10"/>
      <color indexed="20"/>
      <name val="Calibri"/>
      <family val="2"/>
      <charset val="238"/>
    </font>
    <font>
      <b/>
      <sz val="10"/>
      <name val="Aa"/>
      <charset val="238"/>
    </font>
    <font>
      <b/>
      <sz val="10"/>
      <color indexed="8"/>
      <name val="Calibri"/>
      <family val="2"/>
      <charset val="238"/>
    </font>
    <font>
      <sz val="8"/>
      <color rgb="FF0066CC"/>
      <name val="Arial"/>
      <family val="2"/>
      <charset val="238"/>
    </font>
    <font>
      <sz val="9"/>
      <color rgb="FF0066CC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10"/>
      <color theme="4"/>
      <name val="Arial"/>
      <family val="2"/>
      <charset val="238"/>
    </font>
    <font>
      <sz val="10"/>
      <color theme="4"/>
      <name val="Arial"/>
      <family val="2"/>
      <charset val="238"/>
    </font>
    <font>
      <b/>
      <sz val="10"/>
      <color theme="3"/>
      <name val="Arial"/>
      <family val="2"/>
      <charset val="238"/>
    </font>
    <font>
      <b/>
      <sz val="9"/>
      <color theme="3"/>
      <name val="Arial"/>
      <family val="2"/>
      <charset val="238"/>
    </font>
    <font>
      <sz val="10"/>
      <color theme="3"/>
      <name val="Arial"/>
      <family val="2"/>
      <charset val="238"/>
    </font>
    <font>
      <b/>
      <i/>
      <sz val="10"/>
      <color theme="3"/>
      <name val="Arial"/>
      <family val="2"/>
      <charset val="238"/>
    </font>
    <font>
      <b/>
      <sz val="10"/>
      <color theme="3"/>
      <name val="Calibri"/>
      <family val="2"/>
      <charset val="238"/>
    </font>
    <font>
      <sz val="11"/>
      <color theme="3"/>
      <name val="Calibri"/>
      <family val="2"/>
      <charset val="238"/>
    </font>
    <font>
      <b/>
      <sz val="10"/>
      <color theme="9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0"/>
      <color rgb="FF4F81BD"/>
      <name val="Arial"/>
      <family val="2"/>
      <charset val="238"/>
    </font>
    <font>
      <b/>
      <sz val="10"/>
      <color rgb="FF0066CC"/>
      <name val="Arial"/>
      <family val="2"/>
      <charset val="238"/>
    </font>
    <font>
      <sz val="10"/>
      <color rgb="FF0066CC"/>
      <name val="Arial"/>
      <family val="2"/>
      <charset val="238"/>
    </font>
    <font>
      <sz val="11"/>
      <color rgb="FF0066CC"/>
      <name val="Calibri"/>
      <family val="2"/>
      <charset val="238"/>
    </font>
    <font>
      <sz val="9"/>
      <color rgb="FFFF000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1"/>
      <color rgb="FF0070C0"/>
      <name val="Calibri"/>
      <family val="2"/>
      <charset val="238"/>
    </font>
    <font>
      <b/>
      <sz val="10"/>
      <color rgb="FF0000CC"/>
      <name val="Arial"/>
      <family val="2"/>
      <charset val="238"/>
    </font>
    <font>
      <b/>
      <sz val="9"/>
      <color rgb="FF0066CC"/>
      <name val="Arial"/>
      <family val="2"/>
      <charset val="238"/>
    </font>
    <font>
      <b/>
      <sz val="8"/>
      <color rgb="FF0066CC"/>
      <name val="Arial"/>
      <family val="2"/>
      <charset val="238"/>
    </font>
    <font>
      <b/>
      <sz val="8"/>
      <color rgb="FF008000"/>
      <name val="Arial"/>
      <family val="2"/>
      <charset val="238"/>
    </font>
    <font>
      <i/>
      <sz val="10"/>
      <color indexed="61"/>
      <name val="Arial"/>
      <family val="2"/>
      <charset val="238"/>
    </font>
    <font>
      <i/>
      <sz val="10"/>
      <name val="Arial"/>
      <family val="2"/>
      <charset val="238"/>
    </font>
    <font>
      <sz val="9"/>
      <color rgb="FF00B050"/>
      <name val="Arial"/>
      <family val="2"/>
      <charset val="238"/>
    </font>
    <font>
      <b/>
      <sz val="11"/>
      <color indexed="10"/>
      <name val="Arial"/>
      <family val="2"/>
      <charset val="238"/>
    </font>
    <font>
      <b/>
      <sz val="10"/>
      <color indexed="2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0"/>
      <color rgb="FF7030A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rgb="FF9C0006"/>
      <name val="Calibri"/>
      <family val="2"/>
      <charset val="238"/>
      <scheme val="minor"/>
    </font>
    <font>
      <sz val="9"/>
      <color indexed="10"/>
      <name val="Arial"/>
      <family val="2"/>
      <charset val="238"/>
    </font>
    <font>
      <sz val="9"/>
      <color rgb="FF7030A0"/>
      <name val="Arial"/>
      <family val="2"/>
      <charset val="238"/>
    </font>
    <font>
      <sz val="10"/>
      <color rgb="FF7030A0"/>
      <name val="Arial"/>
      <family val="2"/>
      <charset val="238"/>
    </font>
    <font>
      <sz val="11"/>
      <color rgb="FF7030A0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10"/>
      <color theme="6" tint="-0.499984740745262"/>
      <name val="Arial"/>
      <family val="2"/>
      <charset val="238"/>
    </font>
    <font>
      <sz val="11"/>
      <name val="Tele-GroteskEENor"/>
      <charset val="238"/>
    </font>
    <font>
      <sz val="11"/>
      <name val="Calibri"/>
      <family val="2"/>
      <charset val="238"/>
      <scheme val="minor"/>
    </font>
    <font>
      <b/>
      <i/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rgb="FF92D050"/>
      <name val="Arial"/>
      <family val="2"/>
      <charset val="238"/>
    </font>
    <font>
      <b/>
      <sz val="10"/>
      <color rgb="FF008080"/>
      <name val="Arial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theme="3"/>
      <name val="Arial"/>
      <family val="2"/>
      <charset val="238"/>
    </font>
    <font>
      <sz val="9"/>
      <color theme="3"/>
      <name val="Arial"/>
      <family val="2"/>
      <charset val="238"/>
    </font>
    <font>
      <b/>
      <sz val="11"/>
      <color rgb="FF0066CC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0"/>
      <color rgb="FFFF0000"/>
      <name val="Calibri"/>
      <family val="2"/>
      <charset val="238"/>
    </font>
    <font>
      <b/>
      <sz val="11"/>
      <color indexed="30"/>
      <name val="Arial"/>
      <family val="2"/>
      <charset val="238"/>
    </font>
  </fonts>
  <fills count="7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FF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96969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4506668294322"/>
        <bgColor rgb="FF000000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3" tint="0.39997558519241921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C7CE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538ED5"/>
        <bgColor indexed="64"/>
      </patternFill>
    </fill>
  </fills>
  <borders count="8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15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59" fillId="64" borderId="0" applyNumberFormat="0" applyBorder="0" applyAlignment="0" applyProtection="0"/>
    <xf numFmtId="0" fontId="43" fillId="0" borderId="0"/>
  </cellStyleXfs>
  <cellXfs count="6584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3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4" fillId="0" borderId="0" xfId="0" applyFont="1" applyBorder="1" applyAlignment="1">
      <alignment horizontal="center"/>
    </xf>
    <xf numFmtId="0" fontId="20" fillId="0" borderId="0" xfId="0" applyFont="1" applyFill="1" applyBorder="1"/>
    <xf numFmtId="0" fontId="29" fillId="0" borderId="33" xfId="0" applyFont="1" applyFill="1" applyBorder="1" applyAlignment="1">
      <alignment horizontal="center" vertical="center"/>
    </xf>
    <xf numFmtId="0" fontId="27" fillId="0" borderId="20" xfId="0" applyFont="1" applyFill="1" applyBorder="1" applyAlignment="1">
      <alignment horizontal="left" wrapText="1"/>
    </xf>
    <xf numFmtId="0" fontId="27" fillId="0" borderId="26" xfId="0" applyFont="1" applyFill="1" applyBorder="1" applyAlignment="1">
      <alignment horizontal="left" wrapText="1"/>
    </xf>
    <xf numFmtId="0" fontId="29" fillId="0" borderId="0" xfId="0" applyFont="1" applyFill="1" applyBorder="1" applyAlignment="1">
      <alignment horizontal="center"/>
    </xf>
    <xf numFmtId="0" fontId="36" fillId="24" borderId="0" xfId="0" applyFont="1" applyFill="1"/>
    <xf numFmtId="0" fontId="0" fillId="0" borderId="0" xfId="0" applyBorder="1"/>
    <xf numFmtId="0" fontId="0" fillId="0" borderId="0" xfId="0" applyFill="1" applyBorder="1"/>
    <xf numFmtId="0" fontId="20" fillId="0" borderId="0" xfId="0" applyFont="1" applyAlignment="1">
      <alignment horizontal="center"/>
    </xf>
    <xf numFmtId="0" fontId="20" fillId="0" borderId="0" xfId="0" applyFont="1" applyBorder="1"/>
    <xf numFmtId="0" fontId="20" fillId="0" borderId="0" xfId="0" applyFont="1" applyFill="1" applyBorder="1" applyAlignment="1">
      <alignment horizontal="left" vertical="center"/>
    </xf>
    <xf numFmtId="0" fontId="30" fillId="0" borderId="0" xfId="0" applyFont="1"/>
    <xf numFmtId="0" fontId="34" fillId="0" borderId="0" xfId="0" applyFont="1" applyAlignment="1">
      <alignment horizontal="center"/>
    </xf>
    <xf numFmtId="0" fontId="20" fillId="0" borderId="0" xfId="0" applyFont="1"/>
    <xf numFmtId="0" fontId="29" fillId="0" borderId="0" xfId="0" applyFont="1" applyFill="1"/>
    <xf numFmtId="0" fontId="20" fillId="0" borderId="50" xfId="0" applyFont="1" applyFill="1" applyBorder="1"/>
    <xf numFmtId="0" fontId="20" fillId="0" borderId="50" xfId="0" applyFont="1" applyFill="1" applyBorder="1" applyAlignment="1">
      <alignment horizontal="center"/>
    </xf>
    <xf numFmtId="0" fontId="20" fillId="0" borderId="50" xfId="0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vertical="center"/>
    </xf>
    <xf numFmtId="0" fontId="20" fillId="0" borderId="50" xfId="0" applyFont="1" applyBorder="1"/>
    <xf numFmtId="0" fontId="20" fillId="0" borderId="50" xfId="0" applyFont="1" applyBorder="1" applyAlignment="1">
      <alignment horizontal="center"/>
    </xf>
    <xf numFmtId="0" fontId="20" fillId="0" borderId="39" xfId="0" applyFont="1" applyBorder="1"/>
    <xf numFmtId="0" fontId="20" fillId="0" borderId="39" xfId="0" applyFont="1" applyBorder="1" applyAlignment="1">
      <alignment horizontal="center"/>
    </xf>
    <xf numFmtId="0" fontId="20" fillId="0" borderId="50" xfId="0" applyFont="1" applyFill="1" applyBorder="1" applyAlignment="1">
      <alignment wrapText="1"/>
    </xf>
    <xf numFmtId="0" fontId="20" fillId="0" borderId="21" xfId="0" applyFont="1" applyFill="1" applyBorder="1"/>
    <xf numFmtId="0" fontId="20" fillId="0" borderId="21" xfId="0" applyFont="1" applyFill="1" applyBorder="1" applyAlignment="1">
      <alignment horizontal="center" vertical="center"/>
    </xf>
    <xf numFmtId="0" fontId="20" fillId="0" borderId="39" xfId="0" applyFont="1" applyFill="1" applyBorder="1" applyAlignment="1">
      <alignment vertical="center" wrapText="1"/>
    </xf>
    <xf numFmtId="0" fontId="20" fillId="0" borderId="39" xfId="0" applyFont="1" applyFill="1" applyBorder="1"/>
    <xf numFmtId="0" fontId="20" fillId="0" borderId="39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center" vertical="center"/>
    </xf>
    <xf numFmtId="0" fontId="20" fillId="0" borderId="51" xfId="0" applyFont="1" applyBorder="1" applyAlignment="1">
      <alignment horizontal="center"/>
    </xf>
    <xf numFmtId="0" fontId="0" fillId="0" borderId="45" xfId="0" applyBorder="1"/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0" fillId="27" borderId="0" xfId="0" applyFill="1"/>
    <xf numFmtId="0" fontId="4" fillId="0" borderId="0" xfId="25" applyFill="1"/>
    <xf numFmtId="0" fontId="20" fillId="0" borderId="24" xfId="0" applyFont="1" applyFill="1" applyBorder="1" applyAlignment="1">
      <alignment horizontal="center" vertical="center"/>
    </xf>
    <xf numFmtId="0" fontId="4" fillId="26" borderId="0" xfId="25" applyFill="1"/>
    <xf numFmtId="0" fontId="20" fillId="0" borderId="49" xfId="0" applyFont="1" applyBorder="1"/>
    <xf numFmtId="0" fontId="20" fillId="0" borderId="49" xfId="0" applyFont="1" applyBorder="1" applyAlignment="1">
      <alignment horizontal="center"/>
    </xf>
    <xf numFmtId="0" fontId="4" fillId="26" borderId="45" xfId="25" applyFill="1" applyBorder="1"/>
    <xf numFmtId="0" fontId="4" fillId="26" borderId="0" xfId="25" applyFill="1" applyBorder="1"/>
    <xf numFmtId="0" fontId="30" fillId="0" borderId="0" xfId="0" applyFont="1" applyAlignment="1">
      <alignment horizontal="center"/>
    </xf>
    <xf numFmtId="0" fontId="46" fillId="0" borderId="0" xfId="0" applyFont="1"/>
    <xf numFmtId="0" fontId="0" fillId="27" borderId="0" xfId="0" applyFill="1" applyAlignment="1">
      <alignment horizontal="center" vertical="center"/>
    </xf>
    <xf numFmtId="0" fontId="48" fillId="29" borderId="60" xfId="0" applyFont="1" applyFill="1" applyBorder="1" applyAlignment="1">
      <alignment horizontal="center"/>
    </xf>
    <xf numFmtId="0" fontId="43" fillId="0" borderId="60" xfId="0" applyFont="1" applyFill="1" applyBorder="1" applyAlignment="1">
      <alignment horizontal="center"/>
    </xf>
    <xf numFmtId="0" fontId="49" fillId="29" borderId="60" xfId="0" applyFont="1" applyFill="1" applyBorder="1" applyAlignment="1">
      <alignment horizontal="center"/>
    </xf>
    <xf numFmtId="0" fontId="0" fillId="0" borderId="60" xfId="0" applyFill="1" applyBorder="1"/>
    <xf numFmtId="0" fontId="30" fillId="0" borderId="60" xfId="0" applyFont="1" applyFill="1" applyBorder="1" applyAlignment="1">
      <alignment horizontal="center"/>
    </xf>
    <xf numFmtId="0" fontId="33" fillId="0" borderId="60" xfId="0" applyFont="1" applyBorder="1" applyAlignment="1">
      <alignment horizontal="center"/>
    </xf>
    <xf numFmtId="0" fontId="0" fillId="0" borderId="60" xfId="0" applyBorder="1" applyAlignment="1">
      <alignment horizontal="center"/>
    </xf>
    <xf numFmtId="0" fontId="30" fillId="0" borderId="60" xfId="0" applyFont="1" applyBorder="1" applyAlignment="1">
      <alignment horizontal="center"/>
    </xf>
    <xf numFmtId="0" fontId="0" fillId="0" borderId="60" xfId="0" applyBorder="1"/>
    <xf numFmtId="0" fontId="30" fillId="0" borderId="60" xfId="0" applyFont="1" applyBorder="1"/>
    <xf numFmtId="0" fontId="33" fillId="0" borderId="0" xfId="0" applyFont="1" applyAlignment="1">
      <alignment horizontal="center"/>
    </xf>
    <xf numFmtId="0" fontId="0" fillId="0" borderId="0" xfId="0" applyFill="1" applyAlignment="1">
      <alignment horizontal="center" vertical="center"/>
    </xf>
    <xf numFmtId="0" fontId="33" fillId="0" borderId="60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50" fillId="29" borderId="60" xfId="0" applyFont="1" applyFill="1" applyBorder="1" applyAlignment="1">
      <alignment horizontal="center"/>
    </xf>
    <xf numFmtId="0" fontId="34" fillId="0" borderId="60" xfId="0" applyFont="1" applyBorder="1" applyAlignment="1">
      <alignment horizontal="center"/>
    </xf>
    <xf numFmtId="0" fontId="30" fillId="0" borderId="45" xfId="0" applyFont="1" applyBorder="1" applyAlignment="1">
      <alignment horizontal="center"/>
    </xf>
    <xf numFmtId="0" fontId="34" fillId="0" borderId="60" xfId="0" applyFont="1" applyFill="1" applyBorder="1" applyAlignment="1">
      <alignment horizontal="center"/>
    </xf>
    <xf numFmtId="14" fontId="53" fillId="27" borderId="0" xfId="0" applyNumberFormat="1" applyFont="1" applyFill="1" applyAlignment="1">
      <alignment horizontal="center"/>
    </xf>
    <xf numFmtId="0" fontId="55" fillId="0" borderId="0" xfId="0" applyFont="1"/>
    <xf numFmtId="0" fontId="53" fillId="27" borderId="0" xfId="0" applyFont="1" applyFill="1"/>
    <xf numFmtId="0" fontId="53" fillId="27" borderId="0" xfId="0" applyFont="1" applyFill="1" applyAlignment="1">
      <alignment vertical="center"/>
    </xf>
    <xf numFmtId="0" fontId="55" fillId="0" borderId="0" xfId="0" applyFont="1" applyAlignment="1">
      <alignment wrapText="1"/>
    </xf>
    <xf numFmtId="14" fontId="53" fillId="0" borderId="0" xfId="0" applyNumberFormat="1" applyFont="1" applyFill="1"/>
    <xf numFmtId="0" fontId="53" fillId="27" borderId="0" xfId="0" applyFont="1" applyFill="1" applyAlignment="1">
      <alignment horizontal="center"/>
    </xf>
    <xf numFmtId="14" fontId="53" fillId="27" borderId="0" xfId="0" applyNumberFormat="1" applyFont="1" applyFill="1"/>
    <xf numFmtId="0" fontId="55" fillId="0" borderId="0" xfId="0" applyFont="1" applyFill="1" applyBorder="1" applyAlignment="1">
      <alignment horizontal="left" vertical="center"/>
    </xf>
    <xf numFmtId="0" fontId="53" fillId="27" borderId="0" xfId="0" applyFont="1" applyFill="1" applyAlignment="1">
      <alignment horizontal="left" vertical="center"/>
    </xf>
    <xf numFmtId="0" fontId="53" fillId="0" borderId="0" xfId="0" applyFont="1" applyFill="1" applyAlignment="1">
      <alignment vertical="center"/>
    </xf>
    <xf numFmtId="0" fontId="53" fillId="0" borderId="0" xfId="0" applyFont="1" applyFill="1"/>
    <xf numFmtId="0" fontId="57" fillId="27" borderId="0" xfId="0" applyFont="1" applyFill="1"/>
    <xf numFmtId="0" fontId="1" fillId="0" borderId="0" xfId="0" applyFont="1"/>
    <xf numFmtId="0" fontId="21" fillId="27" borderId="62" xfId="0" applyFont="1" applyFill="1" applyBorder="1" applyAlignment="1">
      <alignment horizontal="center" vertical="center"/>
    </xf>
    <xf numFmtId="0" fontId="51" fillId="27" borderId="0" xfId="0" applyFont="1" applyFill="1" applyAlignment="1">
      <alignment horizontal="center"/>
    </xf>
    <xf numFmtId="0" fontId="47" fillId="27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0" fillId="0" borderId="0" xfId="0" applyFont="1" applyAlignment="1">
      <alignment wrapText="1"/>
    </xf>
    <xf numFmtId="0" fontId="20" fillId="0" borderId="63" xfId="0" applyFont="1" applyBorder="1"/>
    <xf numFmtId="0" fontId="0" fillId="0" borderId="63" xfId="0" applyBorder="1"/>
    <xf numFmtId="0" fontId="0" fillId="27" borderId="63" xfId="0" applyFill="1" applyBorder="1" applyAlignment="1">
      <alignment horizontal="center" vertical="center"/>
    </xf>
    <xf numFmtId="0" fontId="20" fillId="27" borderId="63" xfId="0" applyFont="1" applyFill="1" applyBorder="1" applyAlignment="1">
      <alignment horizontal="center" vertical="center"/>
    </xf>
    <xf numFmtId="0" fontId="0" fillId="0" borderId="63" xfId="0" applyFill="1" applyBorder="1" applyAlignment="1">
      <alignment horizontal="center" vertical="center"/>
    </xf>
    <xf numFmtId="0" fontId="52" fillId="27" borderId="63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 vertical="center"/>
    </xf>
    <xf numFmtId="0" fontId="15" fillId="27" borderId="63" xfId="0" applyFont="1" applyFill="1" applyBorder="1" applyAlignment="1">
      <alignment horizontal="center" vertical="center"/>
    </xf>
    <xf numFmtId="0" fontId="20" fillId="0" borderId="63" xfId="0" applyFont="1" applyBorder="1" applyAlignment="1">
      <alignment wrapText="1"/>
    </xf>
    <xf numFmtId="0" fontId="40" fillId="0" borderId="0" xfId="0" applyFont="1"/>
    <xf numFmtId="0" fontId="1" fillId="0" borderId="0" xfId="0" applyFont="1" applyAlignment="1">
      <alignment wrapText="1"/>
    </xf>
    <xf numFmtId="0" fontId="21" fillId="25" borderId="34" xfId="0" applyFont="1" applyFill="1" applyBorder="1" applyAlignment="1">
      <alignment horizontal="center" vertical="center"/>
    </xf>
    <xf numFmtId="0" fontId="21" fillId="25" borderId="37" xfId="0" applyFont="1" applyFill="1" applyBorder="1" applyAlignment="1">
      <alignment horizontal="center" vertical="center"/>
    </xf>
    <xf numFmtId="0" fontId="69" fillId="0" borderId="18" xfId="0" applyFont="1" applyFill="1" applyBorder="1" applyAlignment="1">
      <alignment horizontal="center"/>
    </xf>
    <xf numFmtId="0" fontId="69" fillId="0" borderId="42" xfId="0" applyFont="1" applyFill="1" applyBorder="1" applyAlignment="1">
      <alignment horizontal="center"/>
    </xf>
    <xf numFmtId="0" fontId="68" fillId="0" borderId="0" xfId="0" applyFont="1"/>
    <xf numFmtId="0" fontId="21" fillId="30" borderId="17" xfId="0" applyFont="1" applyFill="1" applyBorder="1" applyAlignment="1">
      <alignment horizontal="center" vertical="center" wrapText="1"/>
    </xf>
    <xf numFmtId="0" fontId="70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20" fillId="25" borderId="34" xfId="0" applyFont="1" applyFill="1" applyBorder="1" applyAlignment="1">
      <alignment horizontal="center" vertical="center" wrapText="1"/>
    </xf>
    <xf numFmtId="0" fontId="20" fillId="31" borderId="31" xfId="0" applyFont="1" applyFill="1" applyBorder="1" applyAlignment="1">
      <alignment horizontal="center" vertical="center" wrapText="1"/>
    </xf>
    <xf numFmtId="0" fontId="20" fillId="30" borderId="39" xfId="0" applyFont="1" applyFill="1" applyBorder="1" applyAlignment="1">
      <alignment horizontal="center" vertical="center" wrapText="1"/>
    </xf>
    <xf numFmtId="0" fontId="32" fillId="0" borderId="15" xfId="0" applyFont="1" applyFill="1" applyBorder="1" applyAlignment="1"/>
    <xf numFmtId="0" fontId="32" fillId="0" borderId="16" xfId="0" applyFont="1" applyFill="1" applyBorder="1" applyAlignment="1">
      <alignment horizontal="left"/>
    </xf>
    <xf numFmtId="0" fontId="20" fillId="31" borderId="39" xfId="0" applyFont="1" applyFill="1" applyBorder="1" applyAlignment="1">
      <alignment horizontal="center" vertical="center" wrapText="1"/>
    </xf>
    <xf numFmtId="0" fontId="68" fillId="0" borderId="0" xfId="0" applyFont="1" applyAlignment="1">
      <alignment wrapText="1"/>
    </xf>
    <xf numFmtId="0" fontId="21" fillId="30" borderId="69" xfId="0" applyFont="1" applyFill="1" applyBorder="1" applyAlignment="1">
      <alignment horizontal="center" vertical="center" wrapText="1"/>
    </xf>
    <xf numFmtId="0" fontId="68" fillId="0" borderId="0" xfId="0" applyFont="1" applyBorder="1"/>
    <xf numFmtId="0" fontId="20" fillId="0" borderId="50" xfId="25" applyFont="1" applyFill="1" applyBorder="1" applyAlignment="1">
      <alignment horizontal="left" vertical="center" wrapText="1"/>
    </xf>
    <xf numFmtId="0" fontId="20" fillId="0" borderId="50" xfId="25" applyFont="1" applyFill="1" applyBorder="1" applyAlignment="1">
      <alignment horizontal="left" vertical="center"/>
    </xf>
    <xf numFmtId="0" fontId="87" fillId="0" borderId="15" xfId="0" applyFont="1" applyFill="1" applyBorder="1" applyAlignment="1"/>
    <xf numFmtId="0" fontId="88" fillId="0" borderId="0" xfId="0" applyFont="1"/>
    <xf numFmtId="0" fontId="89" fillId="0" borderId="20" xfId="0" applyFont="1" applyFill="1" applyBorder="1" applyAlignment="1">
      <alignment horizontal="left" wrapText="1"/>
    </xf>
    <xf numFmtId="0" fontId="89" fillId="0" borderId="16" xfId="0" applyFont="1" applyFill="1" applyBorder="1" applyAlignment="1">
      <alignment horizontal="left" wrapText="1"/>
    </xf>
    <xf numFmtId="0" fontId="89" fillId="0" borderId="26" xfId="0" applyFont="1" applyFill="1" applyBorder="1" applyAlignment="1">
      <alignment horizontal="left" wrapText="1"/>
    </xf>
    <xf numFmtId="0" fontId="0" fillId="32" borderId="0" xfId="0" applyFill="1"/>
    <xf numFmtId="0" fontId="15" fillId="32" borderId="0" xfId="0" applyFont="1" applyFill="1"/>
    <xf numFmtId="0" fontId="92" fillId="0" borderId="0" xfId="0" applyFont="1"/>
    <xf numFmtId="0" fontId="20" fillId="26" borderId="0" xfId="0" applyFont="1" applyFill="1" applyBorder="1" applyAlignment="1">
      <alignment horizontal="center" vertical="center"/>
    </xf>
    <xf numFmtId="0" fontId="1" fillId="32" borderId="0" xfId="0" applyFont="1" applyFill="1"/>
    <xf numFmtId="0" fontId="23" fillId="0" borderId="39" xfId="0" applyFont="1" applyFill="1" applyBorder="1" applyAlignment="1">
      <alignment vertical="center"/>
    </xf>
    <xf numFmtId="0" fontId="20" fillId="32" borderId="0" xfId="0" applyFont="1" applyFill="1"/>
    <xf numFmtId="0" fontId="0" fillId="0" borderId="56" xfId="0" applyBorder="1"/>
    <xf numFmtId="0" fontId="20" fillId="0" borderId="49" xfId="0" applyFont="1" applyFill="1" applyBorder="1" applyAlignment="1">
      <alignment horizontal="center" vertical="center"/>
    </xf>
    <xf numFmtId="0" fontId="0" fillId="34" borderId="0" xfId="0" applyFill="1" applyBorder="1" applyAlignment="1">
      <alignment horizontal="center" vertical="center"/>
    </xf>
    <xf numFmtId="0" fontId="55" fillId="0" borderId="0" xfId="0" applyFont="1" applyAlignment="1">
      <alignment vertical="top" wrapText="1"/>
    </xf>
    <xf numFmtId="0" fontId="21" fillId="27" borderId="69" xfId="0" applyFont="1" applyFill="1" applyBorder="1" applyAlignment="1">
      <alignment horizontal="center" vertical="center"/>
    </xf>
    <xf numFmtId="0" fontId="96" fillId="0" borderId="50" xfId="0" applyFont="1" applyFill="1" applyBorder="1" applyAlignment="1">
      <alignment horizontal="center" wrapText="1"/>
    </xf>
    <xf numFmtId="0" fontId="96" fillId="0" borderId="50" xfId="0" applyFont="1" applyFill="1" applyBorder="1" applyAlignment="1">
      <alignment horizontal="center"/>
    </xf>
    <xf numFmtId="0" fontId="96" fillId="0" borderId="50" xfId="0" applyFont="1" applyFill="1" applyBorder="1" applyAlignment="1">
      <alignment horizontal="center" vertical="center"/>
    </xf>
    <xf numFmtId="0" fontId="96" fillId="0" borderId="50" xfId="0" applyFont="1" applyFill="1" applyBorder="1" applyAlignment="1">
      <alignment wrapText="1"/>
    </xf>
    <xf numFmtId="0" fontId="96" fillId="0" borderId="50" xfId="0" applyFont="1" applyFill="1" applyBorder="1" applyAlignment="1">
      <alignment horizontal="left" vertical="top" wrapText="1"/>
    </xf>
    <xf numFmtId="0" fontId="96" fillId="0" borderId="21" xfId="0" applyFont="1" applyFill="1" applyBorder="1"/>
    <xf numFmtId="0" fontId="96" fillId="0" borderId="50" xfId="0" applyFont="1" applyFill="1" applyBorder="1"/>
    <xf numFmtId="0" fontId="96" fillId="0" borderId="49" xfId="0" applyFont="1" applyFill="1" applyBorder="1" applyAlignment="1">
      <alignment wrapText="1"/>
    </xf>
    <xf numFmtId="0" fontId="96" fillId="0" borderId="49" xfId="0" applyFont="1" applyFill="1" applyBorder="1" applyAlignment="1">
      <alignment horizontal="left" vertical="top" wrapText="1"/>
    </xf>
    <xf numFmtId="0" fontId="96" fillId="0" borderId="49" xfId="0" applyFont="1" applyFill="1" applyBorder="1"/>
    <xf numFmtId="0" fontId="96" fillId="0" borderId="49" xfId="0" applyFont="1" applyFill="1" applyBorder="1" applyAlignment="1">
      <alignment horizontal="center"/>
    </xf>
    <xf numFmtId="0" fontId="96" fillId="0" borderId="49" xfId="0" applyFont="1" applyFill="1" applyBorder="1" applyAlignment="1">
      <alignment horizontal="center" vertical="center"/>
    </xf>
    <xf numFmtId="0" fontId="21" fillId="27" borderId="69" xfId="0" applyFont="1" applyFill="1" applyBorder="1" applyAlignment="1">
      <alignment horizontal="center" vertical="center"/>
    </xf>
    <xf numFmtId="0" fontId="96" fillId="0" borderId="50" xfId="0" applyFont="1" applyFill="1" applyBorder="1" applyAlignment="1">
      <alignment horizontal="left" vertical="center" wrapText="1"/>
    </xf>
    <xf numFmtId="0" fontId="96" fillId="0" borderId="49" xfId="0" applyFont="1" applyFill="1" applyBorder="1" applyAlignment="1">
      <alignment horizontal="left" vertical="center" wrapText="1"/>
    </xf>
    <xf numFmtId="0" fontId="96" fillId="0" borderId="50" xfId="0" applyFont="1" applyFill="1" applyBorder="1" applyAlignment="1">
      <alignment horizontal="right" vertical="center"/>
    </xf>
    <xf numFmtId="0" fontId="96" fillId="0" borderId="50" xfId="0" applyFont="1" applyFill="1" applyBorder="1" applyAlignment="1">
      <alignment horizontal="left" wrapText="1"/>
    </xf>
    <xf numFmtId="0" fontId="96" fillId="0" borderId="17" xfId="0" applyFont="1" applyFill="1" applyBorder="1" applyAlignment="1">
      <alignment horizontal="left" vertical="center" wrapText="1"/>
    </xf>
    <xf numFmtId="0" fontId="96" fillId="0" borderId="21" xfId="0" applyFont="1" applyFill="1" applyBorder="1" applyAlignment="1">
      <alignment horizontal="left" vertical="center" wrapText="1"/>
    </xf>
    <xf numFmtId="0" fontId="96" fillId="0" borderId="21" xfId="0" applyFont="1" applyFill="1" applyBorder="1" applyAlignment="1">
      <alignment wrapText="1"/>
    </xf>
    <xf numFmtId="0" fontId="96" fillId="0" borderId="21" xfId="0" applyFont="1" applyFill="1" applyBorder="1" applyAlignment="1">
      <alignment horizontal="left" vertical="top" wrapText="1"/>
    </xf>
    <xf numFmtId="0" fontId="96" fillId="0" borderId="21" xfId="0" applyFont="1" applyFill="1" applyBorder="1" applyAlignment="1">
      <alignment horizontal="center"/>
    </xf>
    <xf numFmtId="0" fontId="96" fillId="0" borderId="50" xfId="0" applyFont="1" applyFill="1" applyBorder="1" applyAlignment="1">
      <alignment vertical="center" wrapText="1"/>
    </xf>
    <xf numFmtId="0" fontId="96" fillId="0" borderId="21" xfId="0" applyFont="1" applyFill="1" applyBorder="1" applyAlignment="1">
      <alignment vertical="center" wrapText="1"/>
    </xf>
    <xf numFmtId="0" fontId="29" fillId="0" borderId="0" xfId="0" applyFont="1" applyFill="1" applyBorder="1" applyAlignment="1">
      <alignment horizontal="center" vertical="center"/>
    </xf>
    <xf numFmtId="0" fontId="29" fillId="0" borderId="64" xfId="0" applyFont="1" applyFill="1" applyBorder="1" applyAlignment="1">
      <alignment horizontal="center"/>
    </xf>
    <xf numFmtId="0" fontId="29" fillId="0" borderId="12" xfId="0" applyFont="1" applyFill="1" applyBorder="1" applyAlignment="1">
      <alignment horizontal="center" vertical="center"/>
    </xf>
    <xf numFmtId="0" fontId="29" fillId="0" borderId="80" xfId="0" applyFont="1" applyFill="1" applyBorder="1" applyAlignment="1">
      <alignment horizontal="center"/>
    </xf>
    <xf numFmtId="0" fontId="96" fillId="0" borderId="31" xfId="0" applyFont="1" applyFill="1" applyBorder="1" applyAlignment="1">
      <alignment horizontal="left" vertical="center" wrapText="1"/>
    </xf>
    <xf numFmtId="0" fontId="96" fillId="0" borderId="39" xfId="0" applyFont="1" applyFill="1" applyBorder="1" applyAlignment="1">
      <alignment horizontal="left" wrapText="1"/>
    </xf>
    <xf numFmtId="0" fontId="96" fillId="0" borderId="39" xfId="0" applyFont="1" applyFill="1" applyBorder="1" applyAlignment="1">
      <alignment horizontal="left" vertical="top" wrapText="1"/>
    </xf>
    <xf numFmtId="0" fontId="96" fillId="0" borderId="39" xfId="0" applyFont="1" applyFill="1" applyBorder="1" applyAlignment="1">
      <alignment horizontal="center" vertical="center"/>
    </xf>
    <xf numFmtId="0" fontId="96" fillId="0" borderId="39" xfId="0" applyFont="1" applyFill="1" applyBorder="1" applyAlignment="1">
      <alignment horizontal="center"/>
    </xf>
    <xf numFmtId="0" fontId="96" fillId="0" borderId="39" xfId="0" applyFont="1" applyFill="1" applyBorder="1" applyAlignment="1">
      <alignment wrapText="1"/>
    </xf>
    <xf numFmtId="0" fontId="96" fillId="0" borderId="50" xfId="0" applyFont="1" applyFill="1" applyBorder="1" applyAlignment="1">
      <alignment horizontal="right"/>
    </xf>
    <xf numFmtId="0" fontId="96" fillId="0" borderId="49" xfId="0" applyFont="1" applyFill="1" applyBorder="1" applyAlignment="1">
      <alignment horizontal="center" vertical="center" wrapText="1"/>
    </xf>
    <xf numFmtId="0" fontId="96" fillId="0" borderId="49" xfId="0" applyFont="1" applyFill="1" applyBorder="1" applyAlignment="1">
      <alignment horizontal="center" wrapText="1"/>
    </xf>
    <xf numFmtId="0" fontId="109" fillId="0" borderId="16" xfId="0" applyFont="1" applyFill="1" applyBorder="1" applyAlignment="1">
      <alignment horizontal="left" wrapText="1"/>
    </xf>
    <xf numFmtId="0" fontId="109" fillId="0" borderId="20" xfId="0" applyFont="1" applyFill="1" applyBorder="1" applyAlignment="1">
      <alignment horizontal="left" wrapText="1"/>
    </xf>
    <xf numFmtId="0" fontId="97" fillId="34" borderId="24" xfId="0" applyFont="1" applyFill="1" applyBorder="1" applyAlignment="1">
      <alignment horizontal="left" vertical="center"/>
    </xf>
    <xf numFmtId="0" fontId="20" fillId="34" borderId="0" xfId="0" applyFont="1" applyFill="1" applyBorder="1"/>
    <xf numFmtId="0" fontId="0" fillId="34" borderId="0" xfId="0" applyFill="1" applyBorder="1"/>
    <xf numFmtId="0" fontId="0" fillId="34" borderId="0" xfId="0" applyFill="1"/>
    <xf numFmtId="0" fontId="0" fillId="0" borderId="0" xfId="0" applyAlignment="1">
      <alignment horizontal="center"/>
    </xf>
    <xf numFmtId="0" fontId="20" fillId="0" borderId="49" xfId="0" applyFont="1" applyBorder="1" applyAlignment="1">
      <alignment horizontal="center" vertical="center"/>
    </xf>
    <xf numFmtId="0" fontId="20" fillId="0" borderId="49" xfId="0" applyFont="1" applyFill="1" applyBorder="1" applyAlignment="1">
      <alignment vertical="center" wrapText="1"/>
    </xf>
    <xf numFmtId="0" fontId="20" fillId="0" borderId="82" xfId="0" applyFont="1" applyFill="1" applyBorder="1" applyAlignment="1">
      <alignment horizontal="center"/>
    </xf>
    <xf numFmtId="0" fontId="20" fillId="0" borderId="49" xfId="37" applyFont="1" applyBorder="1" applyAlignment="1"/>
    <xf numFmtId="0" fontId="20" fillId="0" borderId="49" xfId="0" applyFont="1" applyFill="1" applyBorder="1"/>
    <xf numFmtId="0" fontId="20" fillId="0" borderId="58" xfId="0" applyFont="1" applyFill="1" applyBorder="1" applyAlignment="1">
      <alignment horizontal="center"/>
    </xf>
    <xf numFmtId="0" fontId="20" fillId="0" borderId="50" xfId="37" applyFont="1" applyFill="1" applyBorder="1"/>
    <xf numFmtId="0" fontId="20" fillId="0" borderId="50" xfId="37" applyFont="1" applyBorder="1" applyAlignment="1"/>
    <xf numFmtId="0" fontId="20" fillId="0" borderId="84" xfId="0" applyFont="1" applyFill="1" applyBorder="1" applyAlignment="1">
      <alignment horizontal="center"/>
    </xf>
    <xf numFmtId="0" fontId="20" fillId="0" borderId="39" xfId="37" applyFont="1" applyFill="1" applyBorder="1"/>
    <xf numFmtId="0" fontId="20" fillId="0" borderId="49" xfId="0" applyFont="1" applyFill="1" applyBorder="1" applyAlignment="1">
      <alignment horizontal="center" vertical="center" wrapText="1"/>
    </xf>
    <xf numFmtId="0" fontId="20" fillId="0" borderId="43" xfId="0" applyFont="1" applyFill="1" applyBorder="1"/>
    <xf numFmtId="0" fontId="20" fillId="0" borderId="19" xfId="0" applyFont="1" applyFill="1" applyBorder="1"/>
    <xf numFmtId="0" fontId="20" fillId="0" borderId="58" xfId="0" applyFont="1" applyFill="1" applyBorder="1" applyAlignment="1">
      <alignment horizontal="center" vertical="center"/>
    </xf>
    <xf numFmtId="0" fontId="20" fillId="0" borderId="84" xfId="0" applyFont="1" applyFill="1" applyBorder="1" applyAlignment="1">
      <alignment horizontal="center" vertical="center"/>
    </xf>
    <xf numFmtId="0" fontId="20" fillId="0" borderId="76" xfId="0" applyFont="1" applyFill="1" applyBorder="1" applyAlignment="1">
      <alignment horizontal="center"/>
    </xf>
    <xf numFmtId="0" fontId="1" fillId="0" borderId="59" xfId="0" applyFont="1" applyBorder="1"/>
    <xf numFmtId="0" fontId="20" fillId="0" borderId="82" xfId="0" applyFont="1" applyBorder="1" applyAlignment="1">
      <alignment horizontal="center"/>
    </xf>
    <xf numFmtId="0" fontId="20" fillId="0" borderId="49" xfId="0" applyFont="1" applyFill="1" applyBorder="1" applyAlignment="1">
      <alignment horizontal="left" vertical="center" wrapText="1"/>
    </xf>
    <xf numFmtId="0" fontId="20" fillId="0" borderId="49" xfId="0" applyFont="1" applyFill="1" applyBorder="1" applyAlignment="1">
      <alignment wrapText="1"/>
    </xf>
    <xf numFmtId="0" fontId="20" fillId="0" borderId="58" xfId="0" applyFont="1" applyBorder="1" applyAlignment="1">
      <alignment horizontal="center"/>
    </xf>
    <xf numFmtId="0" fontId="20" fillId="0" borderId="76" xfId="0" applyFont="1" applyBorder="1" applyAlignment="1">
      <alignment horizontal="center"/>
    </xf>
    <xf numFmtId="0" fontId="20" fillId="0" borderId="84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0" fillId="41" borderId="60" xfId="0" applyFont="1" applyFill="1" applyBorder="1" applyAlignment="1">
      <alignment vertical="center" wrapText="1"/>
    </xf>
    <xf numFmtId="0" fontId="20" fillId="39" borderId="63" xfId="0" applyFont="1" applyFill="1" applyBorder="1" applyAlignment="1">
      <alignment horizontal="center" vertical="center" wrapText="1"/>
    </xf>
    <xf numFmtId="0" fontId="20" fillId="39" borderId="0" xfId="0" applyFont="1" applyFill="1" applyBorder="1" applyAlignment="1">
      <alignment horizontal="center" vertical="center" wrapText="1"/>
    </xf>
    <xf numFmtId="0" fontId="20" fillId="39" borderId="72" xfId="0" applyFont="1" applyFill="1" applyBorder="1" applyAlignment="1">
      <alignment horizontal="center" vertical="center" wrapText="1"/>
    </xf>
    <xf numFmtId="0" fontId="20" fillId="37" borderId="29" xfId="0" applyFont="1" applyFill="1" applyBorder="1" applyAlignment="1">
      <alignment horizontal="center" vertical="center" wrapText="1"/>
    </xf>
    <xf numFmtId="0" fontId="20" fillId="37" borderId="56" xfId="0" applyFont="1" applyFill="1" applyBorder="1" applyAlignment="1">
      <alignment horizontal="center" vertical="center" wrapText="1"/>
    </xf>
    <xf numFmtId="0" fontId="20" fillId="37" borderId="24" xfId="0" applyFont="1" applyFill="1" applyBorder="1" applyAlignment="1">
      <alignment horizontal="center" vertical="center" wrapText="1"/>
    </xf>
    <xf numFmtId="0" fontId="20" fillId="37" borderId="72" xfId="0" applyFont="1" applyFill="1" applyBorder="1" applyAlignment="1">
      <alignment horizontal="center" vertical="center" wrapText="1"/>
    </xf>
    <xf numFmtId="0" fontId="20" fillId="38" borderId="72" xfId="0" applyFont="1" applyFill="1" applyBorder="1" applyAlignment="1">
      <alignment horizontal="center" vertical="center" wrapText="1"/>
    </xf>
    <xf numFmtId="0" fontId="20" fillId="40" borderId="51" xfId="0" applyFont="1" applyFill="1" applyBorder="1" applyAlignment="1">
      <alignment horizontal="center" vertical="center" wrapText="1"/>
    </xf>
    <xf numFmtId="0" fontId="20" fillId="41" borderId="51" xfId="0" applyFont="1" applyFill="1" applyBorder="1" applyAlignment="1">
      <alignment horizontal="center" vertical="center" wrapText="1"/>
    </xf>
    <xf numFmtId="0" fontId="20" fillId="39" borderId="51" xfId="0" applyFont="1" applyFill="1" applyBorder="1" applyAlignment="1">
      <alignment horizontal="center" vertical="center" wrapText="1"/>
    </xf>
    <xf numFmtId="0" fontId="20" fillId="37" borderId="51" xfId="0" applyFont="1" applyFill="1" applyBorder="1" applyAlignment="1">
      <alignment horizontal="center" vertical="center" wrapText="1"/>
    </xf>
    <xf numFmtId="0" fontId="20" fillId="43" borderId="49" xfId="0" applyFont="1" applyFill="1" applyBorder="1"/>
    <xf numFmtId="0" fontId="20" fillId="43" borderId="50" xfId="0" applyFont="1" applyFill="1" applyBorder="1"/>
    <xf numFmtId="0" fontId="20" fillId="43" borderId="39" xfId="0" applyFont="1" applyFill="1" applyBorder="1"/>
    <xf numFmtId="0" fontId="20" fillId="42" borderId="49" xfId="0" applyFont="1" applyFill="1" applyBorder="1" applyAlignment="1">
      <alignment horizontal="left" vertical="center" wrapText="1"/>
    </xf>
    <xf numFmtId="0" fontId="20" fillId="43" borderId="50" xfId="0" applyFont="1" applyFill="1" applyBorder="1" applyAlignment="1">
      <alignment horizontal="center"/>
    </xf>
    <xf numFmtId="0" fontId="20" fillId="42" borderId="50" xfId="0" applyFont="1" applyFill="1" applyBorder="1" applyAlignment="1">
      <alignment horizontal="left" vertical="center" wrapText="1"/>
    </xf>
    <xf numFmtId="0" fontId="20" fillId="43" borderId="39" xfId="0" applyFont="1" applyFill="1" applyBorder="1" applyAlignment="1">
      <alignment horizontal="center"/>
    </xf>
    <xf numFmtId="0" fontId="20" fillId="43" borderId="49" xfId="0" applyFont="1" applyFill="1" applyBorder="1" applyAlignment="1">
      <alignment horizontal="center"/>
    </xf>
    <xf numFmtId="0" fontId="1" fillId="43" borderId="50" xfId="0" applyFont="1" applyFill="1" applyBorder="1"/>
    <xf numFmtId="0" fontId="1" fillId="43" borderId="49" xfId="0" applyFont="1" applyFill="1" applyBorder="1"/>
    <xf numFmtId="0" fontId="1" fillId="43" borderId="39" xfId="0" applyFont="1" applyFill="1" applyBorder="1"/>
    <xf numFmtId="0" fontId="1" fillId="0" borderId="0" xfId="0" applyFont="1" applyBorder="1" applyAlignment="1">
      <alignment vertical="center"/>
    </xf>
    <xf numFmtId="0" fontId="20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center" vertical="center"/>
    </xf>
    <xf numFmtId="0" fontId="20" fillId="0" borderId="50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Fill="1" applyAlignment="1">
      <alignment horizontal="left" vertical="center"/>
    </xf>
    <xf numFmtId="0" fontId="20" fillId="29" borderId="63" xfId="0" applyFont="1" applyFill="1" applyBorder="1" applyAlignment="1">
      <alignment horizontal="left" vertical="center" wrapText="1"/>
    </xf>
    <xf numFmtId="0" fontId="20" fillId="29" borderId="0" xfId="0" applyFont="1" applyFill="1" applyBorder="1" applyAlignment="1">
      <alignment horizontal="left" vertical="center" wrapText="1"/>
    </xf>
    <xf numFmtId="0" fontId="20" fillId="29" borderId="72" xfId="0" applyFont="1" applyFill="1" applyBorder="1" applyAlignment="1">
      <alignment horizontal="left" vertical="center" wrapText="1"/>
    </xf>
    <xf numFmtId="0" fontId="20" fillId="45" borderId="29" xfId="0" applyFont="1" applyFill="1" applyBorder="1" applyAlignment="1">
      <alignment horizontal="left" vertical="center" wrapText="1"/>
    </xf>
    <xf numFmtId="0" fontId="20" fillId="45" borderId="56" xfId="0" applyFont="1" applyFill="1" applyBorder="1" applyAlignment="1">
      <alignment horizontal="left" vertical="center" wrapText="1"/>
    </xf>
    <xf numFmtId="0" fontId="20" fillId="45" borderId="69" xfId="0" applyFont="1" applyFill="1" applyBorder="1" applyAlignment="1">
      <alignment horizontal="center" vertical="center" wrapText="1"/>
    </xf>
    <xf numFmtId="0" fontId="20" fillId="46" borderId="72" xfId="0" applyFont="1" applyFill="1" applyBorder="1" applyAlignment="1">
      <alignment horizontal="left" vertical="center" wrapText="1"/>
    </xf>
    <xf numFmtId="0" fontId="20" fillId="46" borderId="24" xfId="0" applyFont="1" applyFill="1" applyBorder="1" applyAlignment="1">
      <alignment horizontal="left" vertical="center" wrapText="1"/>
    </xf>
    <xf numFmtId="0" fontId="20" fillId="29" borderId="51" xfId="0" applyFont="1" applyFill="1" applyBorder="1" applyAlignment="1">
      <alignment horizontal="left" vertical="center" wrapText="1"/>
    </xf>
    <xf numFmtId="0" fontId="20" fillId="30" borderId="51" xfId="0" applyFont="1" applyFill="1" applyBorder="1" applyAlignment="1">
      <alignment horizontal="left" vertical="center" wrapText="1"/>
    </xf>
    <xf numFmtId="0" fontId="20" fillId="47" borderId="51" xfId="0" applyFont="1" applyFill="1" applyBorder="1" applyAlignment="1">
      <alignment horizontal="left" vertical="center" wrapText="1"/>
    </xf>
    <xf numFmtId="0" fontId="20" fillId="45" borderId="51" xfId="0" applyFont="1" applyFill="1" applyBorder="1" applyAlignment="1">
      <alignment horizontal="left" vertical="center" wrapText="1"/>
    </xf>
    <xf numFmtId="0" fontId="20" fillId="25" borderId="13" xfId="0" applyFont="1" applyFill="1" applyBorder="1" applyAlignment="1">
      <alignment horizontal="center" vertical="center" wrapText="1"/>
    </xf>
    <xf numFmtId="0" fontId="118" fillId="0" borderId="0" xfId="25" applyFont="1" applyFill="1" applyAlignment="1">
      <alignment horizontal="left" vertical="center"/>
    </xf>
    <xf numFmtId="0" fontId="118" fillId="3" borderId="0" xfId="25" applyFont="1" applyAlignment="1">
      <alignment horizontal="left" vertical="center"/>
    </xf>
    <xf numFmtId="0" fontId="20" fillId="0" borderId="76" xfId="0" applyFont="1" applyFill="1" applyBorder="1" applyAlignment="1">
      <alignment horizontal="left" vertical="center"/>
    </xf>
    <xf numFmtId="0" fontId="20" fillId="0" borderId="57" xfId="0" applyFont="1" applyFill="1" applyBorder="1" applyAlignment="1">
      <alignment horizontal="left" vertical="center"/>
    </xf>
    <xf numFmtId="0" fontId="20" fillId="0" borderId="56" xfId="0" applyFont="1" applyBorder="1" applyAlignment="1">
      <alignment horizontal="left" vertical="center"/>
    </xf>
    <xf numFmtId="0" fontId="20" fillId="0" borderId="45" xfId="0" applyFont="1" applyBorder="1" applyAlignment="1">
      <alignment horizontal="left" vertical="center"/>
    </xf>
    <xf numFmtId="0" fontId="20" fillId="0" borderId="58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115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0" fontId="118" fillId="31" borderId="0" xfId="25" applyFont="1" applyFill="1" applyAlignment="1">
      <alignment horizontal="left" vertical="center"/>
    </xf>
    <xf numFmtId="0" fontId="115" fillId="0" borderId="39" xfId="0" applyFont="1" applyFill="1" applyBorder="1" applyAlignment="1">
      <alignment horizontal="left" vertical="center"/>
    </xf>
    <xf numFmtId="0" fontId="20" fillId="0" borderId="49" xfId="25" applyFont="1" applyFill="1" applyBorder="1" applyAlignment="1">
      <alignment horizontal="left" vertical="center" wrapText="1"/>
    </xf>
    <xf numFmtId="0" fontId="20" fillId="0" borderId="0" xfId="25" applyFont="1" applyFill="1" applyBorder="1" applyAlignment="1">
      <alignment horizontal="left" vertical="center"/>
    </xf>
    <xf numFmtId="0" fontId="20" fillId="0" borderId="57" xfId="0" applyFont="1" applyFill="1" applyBorder="1" applyAlignment="1">
      <alignment horizontal="left" vertical="center" wrapText="1"/>
    </xf>
    <xf numFmtId="0" fontId="20" fillId="0" borderId="72" xfId="25" applyFont="1" applyFill="1" applyBorder="1" applyAlignment="1">
      <alignment horizontal="left" vertical="center" wrapText="1"/>
    </xf>
    <xf numFmtId="0" fontId="20" fillId="0" borderId="76" xfId="0" applyFont="1" applyFill="1" applyBorder="1" applyAlignment="1">
      <alignment horizontal="left" vertical="center" wrapText="1"/>
    </xf>
    <xf numFmtId="0" fontId="20" fillId="26" borderId="0" xfId="0" applyFont="1" applyFill="1" applyAlignment="1">
      <alignment horizontal="left" vertical="center"/>
    </xf>
    <xf numFmtId="0" fontId="20" fillId="31" borderId="0" xfId="0" applyFont="1" applyFill="1" applyAlignment="1">
      <alignment horizontal="left" vertical="center"/>
    </xf>
    <xf numFmtId="0" fontId="20" fillId="34" borderId="0" xfId="0" applyFont="1" applyFill="1" applyAlignment="1">
      <alignment horizontal="left" vertical="center"/>
    </xf>
    <xf numFmtId="0" fontId="20" fillId="0" borderId="49" xfId="0" applyFont="1" applyFill="1" applyBorder="1" applyAlignment="1">
      <alignment horizontal="left" vertical="center"/>
    </xf>
    <xf numFmtId="0" fontId="33" fillId="34" borderId="52" xfId="29" applyFont="1" applyFill="1" applyBorder="1" applyAlignment="1">
      <alignment horizontal="left" vertical="center"/>
    </xf>
    <xf numFmtId="0" fontId="33" fillId="34" borderId="24" xfId="29" applyFont="1" applyFill="1" applyBorder="1" applyAlignment="1">
      <alignment horizontal="left" vertical="center"/>
    </xf>
    <xf numFmtId="0" fontId="23" fillId="0" borderId="18" xfId="0" applyFont="1" applyFill="1" applyBorder="1" applyAlignment="1">
      <alignment horizontal="center"/>
    </xf>
    <xf numFmtId="0" fontId="23" fillId="0" borderId="42" xfId="0" applyFont="1" applyFill="1" applyBorder="1" applyAlignment="1">
      <alignment horizontal="center"/>
    </xf>
    <xf numFmtId="0" fontId="20" fillId="35" borderId="0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left" vertical="center" wrapText="1"/>
    </xf>
    <xf numFmtId="0" fontId="20" fillId="0" borderId="25" xfId="0" applyFont="1" applyFill="1" applyBorder="1" applyAlignment="1">
      <alignment horizontal="left" vertical="center" wrapText="1"/>
    </xf>
    <xf numFmtId="0" fontId="20" fillId="0" borderId="51" xfId="0" applyFont="1" applyFill="1" applyBorder="1" applyAlignment="1">
      <alignment vertical="center" wrapText="1"/>
    </xf>
    <xf numFmtId="0" fontId="20" fillId="0" borderId="51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vertical="center" wrapText="1"/>
    </xf>
    <xf numFmtId="0" fontId="20" fillId="0" borderId="25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33" fillId="34" borderId="52" xfId="29" applyFont="1" applyFill="1" applyBorder="1" applyAlignment="1">
      <alignment horizontal="left" vertical="center"/>
    </xf>
    <xf numFmtId="0" fontId="33" fillId="34" borderId="24" xfId="29" applyFont="1" applyFill="1" applyBorder="1" applyAlignment="1">
      <alignment horizontal="left" vertical="center"/>
    </xf>
    <xf numFmtId="0" fontId="20" fillId="0" borderId="52" xfId="0" applyFont="1" applyFill="1" applyBorder="1" applyAlignment="1">
      <alignment horizontal="center" vertical="center" wrapText="1"/>
    </xf>
    <xf numFmtId="0" fontId="20" fillId="0" borderId="51" xfId="25" applyFont="1" applyFill="1" applyBorder="1" applyAlignment="1">
      <alignment horizontal="center" vertical="center" wrapText="1"/>
    </xf>
    <xf numFmtId="0" fontId="20" fillId="0" borderId="21" xfId="25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39" xfId="0" applyFont="1" applyFill="1" applyBorder="1" applyAlignment="1">
      <alignment horizontal="left" vertical="center" wrapText="1"/>
    </xf>
    <xf numFmtId="0" fontId="20" fillId="0" borderId="39" xfId="0" applyFont="1" applyFill="1" applyBorder="1" applyAlignment="1">
      <alignment horizontal="center" vertical="center" wrapText="1"/>
    </xf>
    <xf numFmtId="0" fontId="20" fillId="0" borderId="50" xfId="25" applyFont="1" applyFill="1" applyBorder="1" applyAlignment="1">
      <alignment horizontal="center" vertical="center"/>
    </xf>
    <xf numFmtId="0" fontId="20" fillId="0" borderId="58" xfId="0" applyFont="1" applyFill="1" applyBorder="1" applyAlignment="1">
      <alignment horizontal="center" vertical="center" wrapText="1"/>
    </xf>
    <xf numFmtId="0" fontId="20" fillId="0" borderId="51" xfId="25" applyFont="1" applyFill="1" applyBorder="1" applyAlignment="1">
      <alignment horizontal="center" vertical="center"/>
    </xf>
    <xf numFmtId="0" fontId="20" fillId="0" borderId="21" xfId="25" applyFont="1" applyFill="1" applyBorder="1" applyAlignment="1">
      <alignment horizontal="center" vertical="center"/>
    </xf>
    <xf numFmtId="0" fontId="72" fillId="34" borderId="24" xfId="0" applyFont="1" applyFill="1" applyBorder="1" applyAlignment="1">
      <alignment horizontal="left" vertical="center"/>
    </xf>
    <xf numFmtId="0" fontId="72" fillId="34" borderId="25" xfId="0" applyFont="1" applyFill="1" applyBorder="1" applyAlignment="1">
      <alignment horizontal="left" vertical="center"/>
    </xf>
    <xf numFmtId="0" fontId="72" fillId="34" borderId="24" xfId="0" applyFont="1" applyFill="1" applyBorder="1"/>
    <xf numFmtId="0" fontId="72" fillId="34" borderId="21" xfId="0" applyFont="1" applyFill="1" applyBorder="1"/>
    <xf numFmtId="0" fontId="33" fillId="34" borderId="24" xfId="0" applyFont="1" applyFill="1" applyBorder="1"/>
    <xf numFmtId="0" fontId="33" fillId="34" borderId="21" xfId="0" applyFont="1" applyFill="1" applyBorder="1"/>
    <xf numFmtId="0" fontId="72" fillId="34" borderId="25" xfId="0" applyFont="1" applyFill="1" applyBorder="1"/>
    <xf numFmtId="0" fontId="72" fillId="34" borderId="72" xfId="0" applyFont="1" applyFill="1" applyBorder="1"/>
    <xf numFmtId="0" fontId="72" fillId="34" borderId="57" xfId="0" applyFont="1" applyFill="1" applyBorder="1" applyAlignment="1">
      <alignment horizontal="left" vertical="center"/>
    </xf>
    <xf numFmtId="0" fontId="33" fillId="34" borderId="52" xfId="25" applyFont="1" applyFill="1" applyBorder="1" applyAlignment="1">
      <alignment horizontal="left" vertical="center"/>
    </xf>
    <xf numFmtId="0" fontId="33" fillId="34" borderId="52" xfId="25" applyFont="1" applyFill="1" applyBorder="1"/>
    <xf numFmtId="0" fontId="33" fillId="34" borderId="24" xfId="25" applyFont="1" applyFill="1" applyBorder="1" applyAlignment="1">
      <alignment horizontal="left" vertical="center"/>
    </xf>
    <xf numFmtId="0" fontId="33" fillId="34" borderId="24" xfId="25" applyFont="1" applyFill="1" applyBorder="1"/>
    <xf numFmtId="0" fontId="33" fillId="34" borderId="21" xfId="25" applyFont="1" applyFill="1" applyBorder="1" applyAlignment="1">
      <alignment horizontal="left" vertical="center"/>
    </xf>
    <xf numFmtId="0" fontId="33" fillId="34" borderId="21" xfId="25" applyFont="1" applyFill="1" applyBorder="1"/>
    <xf numFmtId="0" fontId="33" fillId="34" borderId="25" xfId="25" applyFont="1" applyFill="1" applyBorder="1"/>
    <xf numFmtId="0" fontId="72" fillId="34" borderId="24" xfId="25" applyFont="1" applyFill="1" applyBorder="1"/>
    <xf numFmtId="0" fontId="72" fillId="34" borderId="21" xfId="25" applyFont="1" applyFill="1" applyBorder="1"/>
    <xf numFmtId="0" fontId="72" fillId="34" borderId="52" xfId="0" applyFont="1" applyFill="1" applyBorder="1"/>
    <xf numFmtId="0" fontId="72" fillId="34" borderId="0" xfId="0" applyFont="1" applyFill="1"/>
    <xf numFmtId="0" fontId="72" fillId="34" borderId="56" xfId="0" applyFont="1" applyFill="1" applyBorder="1"/>
    <xf numFmtId="0" fontId="72" fillId="34" borderId="41" xfId="0" applyFont="1" applyFill="1" applyBorder="1"/>
    <xf numFmtId="0" fontId="33" fillId="34" borderId="52" xfId="0" applyFont="1" applyFill="1" applyBorder="1" applyAlignment="1">
      <alignment horizontal="left" vertical="center"/>
    </xf>
    <xf numFmtId="0" fontId="33" fillId="34" borderId="24" xfId="0" applyFont="1" applyFill="1" applyBorder="1" applyAlignment="1">
      <alignment horizontal="left" vertical="center"/>
    </xf>
    <xf numFmtId="0" fontId="20" fillId="34" borderId="0" xfId="0" applyFont="1" applyFill="1" applyAlignment="1">
      <alignment horizontal="left"/>
    </xf>
    <xf numFmtId="0" fontId="0" fillId="34" borderId="0" xfId="0" applyFill="1" applyAlignment="1">
      <alignment horizontal="left" vertical="center"/>
    </xf>
    <xf numFmtId="0" fontId="33" fillId="34" borderId="50" xfId="0" applyFont="1" applyFill="1" applyBorder="1"/>
    <xf numFmtId="0" fontId="33" fillId="34" borderId="51" xfId="0" applyFont="1" applyFill="1" applyBorder="1"/>
    <xf numFmtId="0" fontId="33" fillId="34" borderId="49" xfId="0" applyFont="1" applyFill="1" applyBorder="1" applyAlignment="1">
      <alignment horizontal="left" vertical="center"/>
    </xf>
    <xf numFmtId="0" fontId="33" fillId="34" borderId="50" xfId="0" applyFont="1" applyFill="1" applyBorder="1" applyAlignment="1">
      <alignment horizontal="left" vertical="center"/>
    </xf>
    <xf numFmtId="0" fontId="33" fillId="34" borderId="25" xfId="0" applyFont="1" applyFill="1" applyBorder="1" applyAlignment="1">
      <alignment horizontal="left" vertical="center"/>
    </xf>
    <xf numFmtId="0" fontId="33" fillId="34" borderId="25" xfId="0" applyFont="1" applyFill="1" applyBorder="1"/>
    <xf numFmtId="0" fontId="20" fillId="34" borderId="49" xfId="0" applyFont="1" applyFill="1" applyBorder="1" applyAlignment="1">
      <alignment horizontal="left" vertical="center"/>
    </xf>
    <xf numFmtId="0" fontId="72" fillId="34" borderId="49" xfId="0" applyFont="1" applyFill="1" applyBorder="1" applyAlignment="1">
      <alignment horizontal="left" vertical="center"/>
    </xf>
    <xf numFmtId="0" fontId="72" fillId="34" borderId="50" xfId="0" applyFont="1" applyFill="1" applyBorder="1" applyAlignment="1">
      <alignment horizontal="left" vertical="center"/>
    </xf>
    <xf numFmtId="0" fontId="72" fillId="34" borderId="51" xfId="0" applyFont="1" applyFill="1" applyBorder="1"/>
    <xf numFmtId="0" fontId="80" fillId="34" borderId="51" xfId="0" applyFont="1" applyFill="1" applyBorder="1"/>
    <xf numFmtId="0" fontId="80" fillId="34" borderId="21" xfId="0" applyFont="1" applyFill="1" applyBorder="1"/>
    <xf numFmtId="0" fontId="80" fillId="34" borderId="24" xfId="0" applyFont="1" applyFill="1" applyBorder="1"/>
    <xf numFmtId="0" fontId="98" fillId="34" borderId="49" xfId="0" applyFont="1" applyFill="1" applyBorder="1" applyAlignment="1">
      <alignment horizontal="left" vertical="center"/>
    </xf>
    <xf numFmtId="0" fontId="98" fillId="34" borderId="21" xfId="0" applyFont="1" applyFill="1" applyBorder="1" applyAlignment="1">
      <alignment horizontal="left" vertical="center"/>
    </xf>
    <xf numFmtId="0" fontId="98" fillId="34" borderId="21" xfId="25" applyFont="1" applyFill="1" applyBorder="1" applyAlignment="1">
      <alignment horizontal="left" vertical="center"/>
    </xf>
    <xf numFmtId="0" fontId="98" fillId="34" borderId="50" xfId="0" applyFont="1" applyFill="1" applyBorder="1" applyAlignment="1">
      <alignment horizontal="left" vertical="center"/>
    </xf>
    <xf numFmtId="0" fontId="80" fillId="34" borderId="19" xfId="0" applyFont="1" applyFill="1" applyBorder="1" applyAlignment="1">
      <alignment horizontal="left" vertical="center"/>
    </xf>
    <xf numFmtId="0" fontId="72" fillId="34" borderId="63" xfId="0" applyFont="1" applyFill="1" applyBorder="1"/>
    <xf numFmtId="0" fontId="72" fillId="34" borderId="24" xfId="0" applyFont="1" applyFill="1" applyBorder="1" applyAlignment="1">
      <alignment vertical="center" wrapText="1"/>
    </xf>
    <xf numFmtId="0" fontId="72" fillId="34" borderId="41" xfId="0" applyFont="1" applyFill="1" applyBorder="1" applyAlignment="1">
      <alignment horizontal="left" vertical="center"/>
    </xf>
    <xf numFmtId="0" fontId="33" fillId="34" borderId="52" xfId="0" applyFont="1" applyFill="1" applyBorder="1"/>
    <xf numFmtId="0" fontId="33" fillId="34" borderId="52" xfId="37" applyFont="1" applyFill="1" applyBorder="1" applyAlignment="1">
      <alignment horizontal="left" vertical="center"/>
    </xf>
    <xf numFmtId="0" fontId="33" fillId="34" borderId="52" xfId="37" applyFont="1" applyFill="1" applyBorder="1"/>
    <xf numFmtId="0" fontId="33" fillId="34" borderId="24" xfId="37" applyFont="1" applyFill="1" applyBorder="1" applyAlignment="1">
      <alignment horizontal="left" vertical="center"/>
    </xf>
    <xf numFmtId="0" fontId="33" fillId="34" borderId="24" xfId="37" applyFont="1" applyFill="1" applyBorder="1"/>
    <xf numFmtId="0" fontId="33" fillId="34" borderId="21" xfId="37" applyFont="1" applyFill="1" applyBorder="1" applyAlignment="1">
      <alignment horizontal="left" vertical="center"/>
    </xf>
    <xf numFmtId="0" fontId="33" fillId="34" borderId="21" xfId="37" applyFont="1" applyFill="1" applyBorder="1"/>
    <xf numFmtId="0" fontId="33" fillId="34" borderId="51" xfId="37" applyFont="1" applyFill="1" applyBorder="1" applyAlignment="1">
      <alignment horizontal="left" vertical="center"/>
    </xf>
    <xf numFmtId="0" fontId="33" fillId="34" borderId="25" xfId="37" applyFont="1" applyFill="1" applyBorder="1" applyAlignment="1">
      <alignment horizontal="left" vertical="center"/>
    </xf>
    <xf numFmtId="0" fontId="33" fillId="34" borderId="25" xfId="37" applyFont="1" applyFill="1" applyBorder="1"/>
    <xf numFmtId="0" fontId="33" fillId="34" borderId="51" xfId="37" applyFont="1" applyFill="1" applyBorder="1"/>
    <xf numFmtId="0" fontId="33" fillId="34" borderId="72" xfId="25" applyFont="1" applyFill="1" applyBorder="1"/>
    <xf numFmtId="0" fontId="33" fillId="34" borderId="25" xfId="25" applyFont="1" applyFill="1" applyBorder="1" applyAlignment="1">
      <alignment horizontal="left" vertical="center"/>
    </xf>
    <xf numFmtId="0" fontId="33" fillId="34" borderId="40" xfId="25" applyFont="1" applyFill="1" applyBorder="1"/>
    <xf numFmtId="0" fontId="104" fillId="34" borderId="24" xfId="0" applyFont="1" applyFill="1" applyBorder="1" applyAlignment="1">
      <alignment horizontal="left" vertical="center"/>
    </xf>
    <xf numFmtId="0" fontId="1" fillId="34" borderId="24" xfId="0" applyFont="1" applyFill="1" applyBorder="1" applyAlignment="1">
      <alignment horizontal="left" vertical="center"/>
    </xf>
    <xf numFmtId="0" fontId="33" fillId="34" borderId="19" xfId="0" applyFont="1" applyFill="1" applyBorder="1" applyAlignment="1">
      <alignment horizontal="left" vertical="center"/>
    </xf>
    <xf numFmtId="0" fontId="36" fillId="34" borderId="0" xfId="0" applyFont="1" applyFill="1" applyAlignment="1">
      <alignment horizontal="left" vertical="center"/>
    </xf>
    <xf numFmtId="0" fontId="36" fillId="34" borderId="0" xfId="0" applyFont="1" applyFill="1"/>
    <xf numFmtId="0" fontId="24" fillId="34" borderId="69" xfId="0" applyFont="1" applyFill="1" applyBorder="1" applyAlignment="1">
      <alignment horizontal="center" vertical="center"/>
    </xf>
    <xf numFmtId="0" fontId="24" fillId="34" borderId="11" xfId="0" applyFont="1" applyFill="1" applyBorder="1" applyAlignment="1">
      <alignment horizontal="center" vertical="center"/>
    </xf>
    <xf numFmtId="0" fontId="24" fillId="34" borderId="36" xfId="0" applyFont="1" applyFill="1" applyBorder="1" applyAlignment="1">
      <alignment horizontal="center" vertical="center"/>
    </xf>
    <xf numFmtId="0" fontId="24" fillId="34" borderId="10" xfId="0" applyFont="1" applyFill="1" applyBorder="1" applyAlignment="1">
      <alignment horizontal="center" vertical="center"/>
    </xf>
    <xf numFmtId="0" fontId="72" fillId="34" borderId="0" xfId="0" applyFont="1" applyFill="1" applyBorder="1"/>
    <xf numFmtId="0" fontId="72" fillId="34" borderId="46" xfId="0" applyFont="1" applyFill="1" applyBorder="1"/>
    <xf numFmtId="0" fontId="72" fillId="34" borderId="29" xfId="0" applyFont="1" applyFill="1" applyBorder="1"/>
    <xf numFmtId="0" fontId="24" fillId="34" borderId="57" xfId="0" applyFont="1" applyFill="1" applyBorder="1" applyAlignment="1">
      <alignment horizontal="center" vertical="center"/>
    </xf>
    <xf numFmtId="0" fontId="33" fillId="34" borderId="41" xfId="0" applyFont="1" applyFill="1" applyBorder="1"/>
    <xf numFmtId="0" fontId="22" fillId="34" borderId="52" xfId="0" applyFont="1" applyFill="1" applyBorder="1" applyAlignment="1">
      <alignment vertical="center"/>
    </xf>
    <xf numFmtId="0" fontId="22" fillId="34" borderId="24" xfId="0" applyFont="1" applyFill="1" applyBorder="1" applyAlignment="1">
      <alignment vertical="center"/>
    </xf>
    <xf numFmtId="0" fontId="22" fillId="34" borderId="21" xfId="0" applyFont="1" applyFill="1" applyBorder="1" applyAlignment="1">
      <alignment vertical="center"/>
    </xf>
    <xf numFmtId="0" fontId="22" fillId="34" borderId="51" xfId="0" applyFont="1" applyFill="1" applyBorder="1" applyAlignment="1">
      <alignment vertical="center"/>
    </xf>
    <xf numFmtId="0" fontId="22" fillId="34" borderId="25" xfId="0" applyFont="1" applyFill="1" applyBorder="1" applyAlignment="1">
      <alignment vertical="center"/>
    </xf>
    <xf numFmtId="0" fontId="22" fillId="34" borderId="24" xfId="0" applyFont="1" applyFill="1" applyBorder="1" applyAlignment="1">
      <alignment horizontal="left" vertical="center"/>
    </xf>
    <xf numFmtId="0" fontId="24" fillId="34" borderId="0" xfId="0" applyFont="1" applyFill="1" applyBorder="1" applyAlignment="1">
      <alignment horizontal="center" vertical="center"/>
    </xf>
    <xf numFmtId="0" fontId="0" fillId="34" borderId="0" xfId="0" applyFill="1" applyAlignment="1">
      <alignment horizontal="center" vertical="center"/>
    </xf>
    <xf numFmtId="0" fontId="61" fillId="34" borderId="25" xfId="0" applyFont="1" applyFill="1" applyBorder="1"/>
    <xf numFmtId="0" fontId="35" fillId="34" borderId="19" xfId="0" applyFont="1" applyFill="1" applyBorder="1" applyAlignment="1">
      <alignment horizontal="center" vertical="center"/>
    </xf>
    <xf numFmtId="0" fontId="72" fillId="34" borderId="72" xfId="0" applyFont="1" applyFill="1" applyBorder="1" applyAlignment="1">
      <alignment vertical="center"/>
    </xf>
    <xf numFmtId="0" fontId="80" fillId="34" borderId="72" xfId="0" applyFont="1" applyFill="1" applyBorder="1"/>
    <xf numFmtId="0" fontId="80" fillId="34" borderId="57" xfId="0" applyFont="1" applyFill="1" applyBorder="1"/>
    <xf numFmtId="0" fontId="24" fillId="34" borderId="57" xfId="0" applyFont="1" applyFill="1" applyBorder="1" applyAlignment="1">
      <alignment horizontal="center" vertical="center" wrapText="1"/>
    </xf>
    <xf numFmtId="0" fontId="80" fillId="34" borderId="50" xfId="0" applyFont="1" applyFill="1" applyBorder="1"/>
    <xf numFmtId="0" fontId="85" fillId="34" borderId="18" xfId="0" applyFont="1" applyFill="1" applyBorder="1" applyAlignment="1">
      <alignment horizontal="center" vertical="center"/>
    </xf>
    <xf numFmtId="0" fontId="80" fillId="34" borderId="50" xfId="0" applyFont="1" applyFill="1" applyBorder="1" applyAlignment="1">
      <alignment horizontal="left" vertical="center"/>
    </xf>
    <xf numFmtId="0" fontId="80" fillId="34" borderId="57" xfId="0" applyFont="1" applyFill="1" applyBorder="1" applyAlignment="1">
      <alignment horizontal="left" vertical="center"/>
    </xf>
    <xf numFmtId="0" fontId="72" fillId="34" borderId="76" xfId="0" applyFont="1" applyFill="1" applyBorder="1" applyAlignment="1">
      <alignment horizontal="left" vertical="center"/>
    </xf>
    <xf numFmtId="0" fontId="72" fillId="34" borderId="24" xfId="0" applyFont="1" applyFill="1" applyBorder="1" applyAlignment="1">
      <alignment vertical="center"/>
    </xf>
    <xf numFmtId="0" fontId="72" fillId="34" borderId="51" xfId="0" applyFont="1" applyFill="1" applyBorder="1" applyAlignment="1">
      <alignment vertical="center"/>
    </xf>
    <xf numFmtId="0" fontId="33" fillId="34" borderId="24" xfId="0" applyFont="1" applyFill="1" applyBorder="1" applyAlignment="1">
      <alignment vertical="center" wrapText="1"/>
    </xf>
    <xf numFmtId="0" fontId="24" fillId="34" borderId="58" xfId="0" applyFont="1" applyFill="1" applyBorder="1" applyAlignment="1">
      <alignment horizontal="center" vertical="center" wrapText="1"/>
    </xf>
    <xf numFmtId="0" fontId="72" fillId="34" borderId="72" xfId="0" applyFont="1" applyFill="1" applyBorder="1" applyAlignment="1">
      <alignment horizontal="left" vertical="center"/>
    </xf>
    <xf numFmtId="0" fontId="33" fillId="34" borderId="51" xfId="0" applyFont="1" applyFill="1" applyBorder="1" applyAlignment="1">
      <alignment horizontal="left" vertical="center"/>
    </xf>
    <xf numFmtId="0" fontId="33" fillId="34" borderId="21" xfId="0" applyFont="1" applyFill="1" applyBorder="1" applyAlignment="1">
      <alignment horizontal="left" vertical="center"/>
    </xf>
    <xf numFmtId="0" fontId="33" fillId="34" borderId="25" xfId="29" applyFont="1" applyFill="1" applyBorder="1"/>
    <xf numFmtId="0" fontId="33" fillId="34" borderId="75" xfId="29" applyFont="1" applyFill="1" applyBorder="1" applyAlignment="1">
      <alignment horizontal="left" vertical="center"/>
    </xf>
    <xf numFmtId="0" fontId="4" fillId="34" borderId="0" xfId="25" applyFill="1"/>
    <xf numFmtId="0" fontId="20" fillId="34" borderId="0" xfId="0" applyFont="1" applyFill="1" applyAlignment="1">
      <alignment horizontal="center" vertical="center"/>
    </xf>
    <xf numFmtId="0" fontId="36" fillId="34" borderId="0" xfId="0" applyFont="1" applyFill="1" applyAlignment="1">
      <alignment horizontal="left"/>
    </xf>
    <xf numFmtId="0" fontId="1" fillId="34" borderId="0" xfId="0" applyFont="1" applyFill="1" applyAlignment="1">
      <alignment horizontal="center" vertical="center"/>
    </xf>
    <xf numFmtId="0" fontId="0" fillId="34" borderId="0" xfId="0" applyFill="1" applyBorder="1" applyAlignment="1">
      <alignment horizontal="left" vertical="center"/>
    </xf>
    <xf numFmtId="0" fontId="20" fillId="50" borderId="31" xfId="0" applyFont="1" applyFill="1" applyBorder="1" applyAlignment="1">
      <alignment horizontal="center" vertical="center" wrapText="1"/>
    </xf>
    <xf numFmtId="0" fontId="20" fillId="50" borderId="32" xfId="0" applyFont="1" applyFill="1" applyBorder="1" applyAlignment="1">
      <alignment horizontal="center" vertical="center" wrapText="1"/>
    </xf>
    <xf numFmtId="0" fontId="76" fillId="34" borderId="42" xfId="0" applyFont="1" applyFill="1" applyBorder="1" applyAlignment="1">
      <alignment horizontal="center" vertical="center"/>
    </xf>
    <xf numFmtId="0" fontId="20" fillId="34" borderId="21" xfId="0" applyFont="1" applyFill="1" applyBorder="1" applyAlignment="1">
      <alignment horizontal="center" vertical="center" wrapText="1"/>
    </xf>
    <xf numFmtId="0" fontId="20" fillId="0" borderId="51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96" fillId="0" borderId="25" xfId="0" applyFont="1" applyFill="1" applyBorder="1" applyAlignment="1">
      <alignment horizontal="center" vertical="center"/>
    </xf>
    <xf numFmtId="0" fontId="96" fillId="0" borderId="11" xfId="0" applyFont="1" applyFill="1" applyBorder="1" applyAlignment="1">
      <alignment horizontal="center" vertical="center"/>
    </xf>
    <xf numFmtId="0" fontId="96" fillId="0" borderId="42" xfId="0" applyFont="1" applyFill="1" applyBorder="1" applyAlignment="1">
      <alignment horizontal="center" vertical="center"/>
    </xf>
    <xf numFmtId="0" fontId="69" fillId="0" borderId="34" xfId="0" applyFont="1" applyFill="1" applyBorder="1" applyAlignment="1">
      <alignment horizontal="center" vertical="center"/>
    </xf>
    <xf numFmtId="0" fontId="69" fillId="0" borderId="11" xfId="0" applyFont="1" applyFill="1" applyBorder="1" applyAlignment="1">
      <alignment horizontal="center" vertical="center"/>
    </xf>
    <xf numFmtId="0" fontId="69" fillId="0" borderId="10" xfId="0" applyFont="1" applyFill="1" applyBorder="1" applyAlignment="1">
      <alignment horizontal="center" vertical="center"/>
    </xf>
    <xf numFmtId="0" fontId="69" fillId="0" borderId="37" xfId="0" applyFont="1" applyFill="1" applyBorder="1" applyAlignment="1">
      <alignment horizontal="center" vertical="center"/>
    </xf>
    <xf numFmtId="0" fontId="72" fillId="0" borderId="25" xfId="0" applyFont="1" applyFill="1" applyBorder="1" applyAlignment="1">
      <alignment horizontal="center" vertical="center"/>
    </xf>
    <xf numFmtId="0" fontId="20" fillId="0" borderId="39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39" xfId="0" applyFont="1" applyFill="1" applyBorder="1" applyAlignment="1">
      <alignment horizontal="left" vertical="center"/>
    </xf>
    <xf numFmtId="0" fontId="20" fillId="0" borderId="46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left" vertical="center"/>
    </xf>
    <xf numFmtId="0" fontId="20" fillId="48" borderId="37" xfId="0" applyFont="1" applyFill="1" applyBorder="1" applyAlignment="1">
      <alignment horizontal="center" vertical="center" wrapText="1"/>
    </xf>
    <xf numFmtId="0" fontId="20" fillId="48" borderId="69" xfId="0" applyFont="1" applyFill="1" applyBorder="1" applyAlignment="1">
      <alignment horizontal="center" vertical="center" wrapText="1"/>
    </xf>
    <xf numFmtId="0" fontId="20" fillId="48" borderId="34" xfId="0" applyFont="1" applyFill="1" applyBorder="1" applyAlignment="1">
      <alignment horizontal="center" vertical="center" wrapText="1"/>
    </xf>
    <xf numFmtId="0" fontId="1" fillId="34" borderId="0" xfId="0" applyFont="1" applyFill="1" applyBorder="1" applyAlignment="1">
      <alignment horizontal="center" vertical="center"/>
    </xf>
    <xf numFmtId="0" fontId="32" fillId="34" borderId="0" xfId="0" applyFont="1" applyFill="1" applyAlignment="1">
      <alignment horizontal="left"/>
    </xf>
    <xf numFmtId="0" fontId="32" fillId="34" borderId="0" xfId="0" applyFont="1" applyFill="1" applyBorder="1" applyAlignment="1">
      <alignment horizontal="left"/>
    </xf>
    <xf numFmtId="0" fontId="24" fillId="34" borderId="29" xfId="0" applyFont="1" applyFill="1" applyBorder="1" applyAlignment="1">
      <alignment horizontal="center" vertical="center"/>
    </xf>
    <xf numFmtId="0" fontId="24" fillId="34" borderId="63" xfId="0" applyFont="1" applyFill="1" applyBorder="1" applyAlignment="1">
      <alignment horizontal="center" vertical="center"/>
    </xf>
    <xf numFmtId="0" fontId="72" fillId="34" borderId="21" xfId="0" applyFont="1" applyFill="1" applyBorder="1" applyAlignment="1">
      <alignment horizontal="left" vertical="center" wrapText="1"/>
    </xf>
    <xf numFmtId="0" fontId="33" fillId="34" borderId="25" xfId="29" applyFont="1" applyFill="1" applyBorder="1" applyAlignment="1">
      <alignment horizontal="left" vertical="center" wrapText="1"/>
    </xf>
    <xf numFmtId="0" fontId="72" fillId="34" borderId="24" xfId="25" applyFont="1" applyFill="1" applyBorder="1" applyAlignment="1">
      <alignment horizontal="left" vertical="center"/>
    </xf>
    <xf numFmtId="0" fontId="72" fillId="34" borderId="21" xfId="25" applyFont="1" applyFill="1" applyBorder="1" applyAlignment="1">
      <alignment horizontal="left" vertical="center"/>
    </xf>
    <xf numFmtId="0" fontId="72" fillId="34" borderId="0" xfId="0" applyFont="1" applyFill="1" applyAlignment="1">
      <alignment horizontal="left" vertical="center"/>
    </xf>
    <xf numFmtId="0" fontId="97" fillId="34" borderId="21" xfId="0" applyFont="1" applyFill="1" applyBorder="1" applyAlignment="1">
      <alignment horizontal="left" vertical="center"/>
    </xf>
    <xf numFmtId="0" fontId="97" fillId="34" borderId="25" xfId="0" applyFont="1" applyFill="1" applyBorder="1" applyAlignment="1">
      <alignment horizontal="left" vertical="center"/>
    </xf>
    <xf numFmtId="0" fontId="33" fillId="34" borderId="72" xfId="25" applyFont="1" applyFill="1" applyBorder="1" applyAlignment="1">
      <alignment horizontal="left" vertical="center"/>
    </xf>
    <xf numFmtId="0" fontId="33" fillId="34" borderId="40" xfId="25" applyFont="1" applyFill="1" applyBorder="1" applyAlignment="1">
      <alignment horizontal="left" vertical="center"/>
    </xf>
    <xf numFmtId="0" fontId="1" fillId="34" borderId="63" xfId="0" applyFont="1" applyFill="1" applyBorder="1" applyAlignment="1">
      <alignment horizontal="left" vertical="center"/>
    </xf>
    <xf numFmtId="0" fontId="33" fillId="34" borderId="0" xfId="0" applyFont="1" applyFill="1" applyAlignment="1">
      <alignment horizontal="left" vertical="center"/>
    </xf>
    <xf numFmtId="0" fontId="33" fillId="34" borderId="56" xfId="0" applyFont="1" applyFill="1" applyBorder="1" applyAlignment="1">
      <alignment horizontal="left" vertical="center"/>
    </xf>
    <xf numFmtId="0" fontId="20" fillId="50" borderId="34" xfId="0" applyFont="1" applyFill="1" applyBorder="1" applyAlignment="1">
      <alignment horizontal="center" vertical="center" wrapText="1"/>
    </xf>
    <xf numFmtId="0" fontId="20" fillId="50" borderId="35" xfId="0" applyFont="1" applyFill="1" applyBorder="1" applyAlignment="1">
      <alignment horizontal="center" vertical="center" wrapText="1"/>
    </xf>
    <xf numFmtId="0" fontId="33" fillId="34" borderId="72" xfId="0" applyFont="1" applyFill="1" applyBorder="1"/>
    <xf numFmtId="0" fontId="33" fillId="34" borderId="51" xfId="25" applyFont="1" applyFill="1" applyBorder="1"/>
    <xf numFmtId="0" fontId="35" fillId="34" borderId="41" xfId="0" applyFont="1" applyFill="1" applyBorder="1" applyAlignment="1">
      <alignment horizontal="center" vertical="center"/>
    </xf>
    <xf numFmtId="0" fontId="20" fillId="0" borderId="25" xfId="0" applyFont="1" applyFill="1" applyBorder="1" applyAlignment="1">
      <alignment horizontal="center" vertical="center"/>
    </xf>
    <xf numFmtId="0" fontId="20" fillId="0" borderId="46" xfId="0" applyFont="1" applyFill="1" applyBorder="1" applyAlignment="1">
      <alignment horizontal="center" vertical="center"/>
    </xf>
    <xf numFmtId="0" fontId="20" fillId="0" borderId="41" xfId="0" applyFont="1" applyFill="1" applyBorder="1" applyAlignment="1">
      <alignment horizontal="center" vertical="center"/>
    </xf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20" fillId="0" borderId="56" xfId="0" applyFont="1" applyBorder="1" applyAlignment="1">
      <alignment horizontal="center" vertical="center"/>
    </xf>
    <xf numFmtId="0" fontId="20" fillId="26" borderId="56" xfId="0" applyFont="1" applyFill="1" applyBorder="1" applyAlignment="1">
      <alignment horizontal="center" vertical="center"/>
    </xf>
    <xf numFmtId="0" fontId="20" fillId="26" borderId="45" xfId="0" applyFont="1" applyFill="1" applyBorder="1" applyAlignment="1">
      <alignment horizontal="center" vertical="center"/>
    </xf>
    <xf numFmtId="0" fontId="20" fillId="0" borderId="55" xfId="0" applyFont="1" applyFill="1" applyBorder="1" applyAlignment="1">
      <alignment horizontal="center" vertical="center" wrapText="1"/>
    </xf>
    <xf numFmtId="0" fontId="20" fillId="50" borderId="39" xfId="0" applyFont="1" applyFill="1" applyBorder="1" applyAlignment="1">
      <alignment horizontal="center" vertical="center" wrapText="1"/>
    </xf>
    <xf numFmtId="0" fontId="42" fillId="0" borderId="58" xfId="0" applyFont="1" applyFill="1" applyBorder="1" applyAlignment="1">
      <alignment horizontal="center" vertical="center" wrapText="1"/>
    </xf>
    <xf numFmtId="0" fontId="42" fillId="0" borderId="50" xfId="0" applyFont="1" applyFill="1" applyBorder="1" applyAlignment="1">
      <alignment horizontal="center" vertical="center" wrapText="1"/>
    </xf>
    <xf numFmtId="0" fontId="42" fillId="0" borderId="50" xfId="0" applyFont="1" applyFill="1" applyBorder="1" applyAlignment="1">
      <alignment horizontal="center" vertical="center"/>
    </xf>
    <xf numFmtId="0" fontId="28" fillId="0" borderId="50" xfId="0" applyFont="1" applyFill="1" applyBorder="1" applyAlignment="1">
      <alignment horizontal="center" vertical="center"/>
    </xf>
    <xf numFmtId="0" fontId="42" fillId="0" borderId="50" xfId="25" applyFont="1" applyFill="1" applyBorder="1" applyAlignment="1">
      <alignment horizontal="center" vertical="center" wrapText="1"/>
    </xf>
    <xf numFmtId="0" fontId="42" fillId="0" borderId="50" xfId="25" applyFont="1" applyFill="1" applyBorder="1" applyAlignment="1">
      <alignment horizontal="center" vertical="center"/>
    </xf>
    <xf numFmtId="0" fontId="20" fillId="0" borderId="50" xfId="25" applyFont="1" applyFill="1" applyBorder="1" applyAlignment="1">
      <alignment horizontal="center" vertical="center" wrapText="1"/>
    </xf>
    <xf numFmtId="0" fontId="100" fillId="0" borderId="50" xfId="0" applyFont="1" applyFill="1" applyBorder="1" applyAlignment="1">
      <alignment horizontal="center" vertical="center" wrapText="1"/>
    </xf>
    <xf numFmtId="0" fontId="100" fillId="0" borderId="50" xfId="25" applyFont="1" applyFill="1" applyBorder="1" applyAlignment="1">
      <alignment horizontal="center" vertical="center"/>
    </xf>
    <xf numFmtId="0" fontId="100" fillId="0" borderId="21" xfId="0" applyFont="1" applyFill="1" applyBorder="1" applyAlignment="1">
      <alignment horizontal="center" vertical="center"/>
    </xf>
    <xf numFmtId="0" fontId="20" fillId="0" borderId="49" xfId="25" applyFont="1" applyFill="1" applyBorder="1" applyAlignment="1">
      <alignment horizontal="center" vertical="center" wrapText="1"/>
    </xf>
    <xf numFmtId="0" fontId="20" fillId="0" borderId="49" xfId="0" applyFont="1" applyFill="1" applyBorder="1" applyAlignment="1">
      <alignment horizontal="center"/>
    </xf>
    <xf numFmtId="0" fontId="20" fillId="0" borderId="49" xfId="25" applyFont="1" applyFill="1" applyBorder="1" applyAlignment="1">
      <alignment horizontal="center" vertical="center"/>
    </xf>
    <xf numFmtId="0" fontId="124" fillId="26" borderId="45" xfId="25" applyFont="1" applyFill="1" applyBorder="1" applyAlignment="1">
      <alignment horizontal="center" vertical="center"/>
    </xf>
    <xf numFmtId="0" fontId="124" fillId="26" borderId="0" xfId="25" applyFont="1" applyFill="1" applyBorder="1" applyAlignment="1">
      <alignment horizontal="center" vertical="center"/>
    </xf>
    <xf numFmtId="0" fontId="124" fillId="0" borderId="0" xfId="25" applyFont="1" applyFill="1" applyAlignment="1">
      <alignment horizontal="center" vertical="center"/>
    </xf>
    <xf numFmtId="0" fontId="20" fillId="0" borderId="76" xfId="0" applyFont="1" applyFill="1" applyBorder="1" applyAlignment="1">
      <alignment horizontal="center" vertical="center" wrapText="1"/>
    </xf>
    <xf numFmtId="0" fontId="20" fillId="0" borderId="72" xfId="0" applyFont="1" applyFill="1" applyBorder="1" applyAlignment="1">
      <alignment horizontal="center" vertical="center" wrapText="1"/>
    </xf>
    <xf numFmtId="0" fontId="20" fillId="0" borderId="25" xfId="37" applyFont="1" applyFill="1" applyBorder="1"/>
    <xf numFmtId="0" fontId="20" fillId="0" borderId="25" xfId="29" applyFont="1" applyFill="1" applyBorder="1" applyAlignment="1">
      <alignment horizontal="center" vertical="center" wrapText="1"/>
    </xf>
    <xf numFmtId="0" fontId="20" fillId="0" borderId="27" xfId="37" applyFont="1" applyFill="1" applyBorder="1" applyAlignment="1">
      <alignment horizontal="center" vertical="center"/>
    </xf>
    <xf numFmtId="0" fontId="117" fillId="0" borderId="50" xfId="25" applyFont="1" applyFill="1" applyBorder="1" applyAlignment="1">
      <alignment horizontal="center" vertical="center" wrapText="1"/>
    </xf>
    <xf numFmtId="0" fontId="42" fillId="0" borderId="21" xfId="25" applyFont="1" applyFill="1" applyBorder="1" applyAlignment="1">
      <alignment horizontal="center" vertical="center"/>
    </xf>
    <xf numFmtId="0" fontId="124" fillId="0" borderId="21" xfId="25" applyFont="1" applyFill="1" applyBorder="1" applyAlignment="1">
      <alignment horizontal="center" vertical="center"/>
    </xf>
    <xf numFmtId="0" fontId="124" fillId="0" borderId="50" xfId="25" applyFont="1" applyFill="1" applyBorder="1" applyAlignment="1">
      <alignment horizontal="center" vertical="center"/>
    </xf>
    <xf numFmtId="0" fontId="20" fillId="0" borderId="39" xfId="25" applyFont="1" applyFill="1" applyBorder="1" applyAlignment="1">
      <alignment horizontal="center" vertical="center" wrapText="1"/>
    </xf>
    <xf numFmtId="0" fontId="20" fillId="0" borderId="39" xfId="25" applyFont="1" applyFill="1" applyBorder="1" applyAlignment="1">
      <alignment horizontal="center" vertical="center"/>
    </xf>
    <xf numFmtId="0" fontId="42" fillId="0" borderId="39" xfId="25" applyFont="1" applyFill="1" applyBorder="1" applyAlignment="1">
      <alignment horizontal="center" vertical="center"/>
    </xf>
    <xf numFmtId="0" fontId="124" fillId="0" borderId="39" xfId="25" applyFont="1" applyFill="1" applyBorder="1" applyAlignment="1">
      <alignment horizontal="center" vertical="center"/>
    </xf>
    <xf numFmtId="0" fontId="41" fillId="0" borderId="63" xfId="25" applyFont="1" applyFill="1" applyBorder="1" applyAlignment="1">
      <alignment horizontal="center" vertical="center"/>
    </xf>
    <xf numFmtId="0" fontId="108" fillId="0" borderId="25" xfId="0" applyFont="1" applyFill="1" applyBorder="1" applyAlignment="1">
      <alignment horizontal="center" vertical="center" wrapText="1"/>
    </xf>
    <xf numFmtId="0" fontId="96" fillId="0" borderId="50" xfId="0" applyFont="1" applyFill="1" applyBorder="1" applyAlignment="1">
      <alignment horizontal="center" vertical="center" wrapText="1"/>
    </xf>
    <xf numFmtId="0" fontId="96" fillId="0" borderId="21" xfId="0" applyFont="1" applyFill="1" applyBorder="1" applyAlignment="1">
      <alignment horizontal="center" vertical="center"/>
    </xf>
    <xf numFmtId="0" fontId="96" fillId="0" borderId="21" xfId="25" applyFont="1" applyFill="1" applyBorder="1" applyAlignment="1">
      <alignment horizontal="center" vertical="center" wrapText="1"/>
    </xf>
    <xf numFmtId="0" fontId="96" fillId="0" borderId="21" xfId="0" applyFont="1" applyFill="1" applyBorder="1" applyAlignment="1">
      <alignment horizontal="center" vertical="center" wrapText="1"/>
    </xf>
    <xf numFmtId="0" fontId="20" fillId="0" borderId="57" xfId="0" applyFont="1" applyFill="1" applyBorder="1" applyAlignment="1">
      <alignment horizontal="center" vertical="center" wrapText="1"/>
    </xf>
    <xf numFmtId="0" fontId="20" fillId="0" borderId="40" xfId="0" applyFont="1" applyFill="1" applyBorder="1" applyAlignment="1">
      <alignment horizontal="center" vertical="center" wrapText="1"/>
    </xf>
    <xf numFmtId="0" fontId="28" fillId="0" borderId="49" xfId="0" applyFont="1" applyFill="1" applyBorder="1" applyAlignment="1">
      <alignment horizontal="center" vertical="center"/>
    </xf>
    <xf numFmtId="0" fontId="28" fillId="0" borderId="21" xfId="0" applyFont="1" applyFill="1" applyBorder="1" applyAlignment="1">
      <alignment horizontal="center" vertical="center"/>
    </xf>
    <xf numFmtId="0" fontId="28" fillId="0" borderId="39" xfId="0" applyFont="1" applyFill="1" applyBorder="1" applyAlignment="1">
      <alignment horizontal="center" vertical="center"/>
    </xf>
    <xf numFmtId="0" fontId="42" fillId="0" borderId="19" xfId="0" applyFont="1" applyFill="1" applyBorder="1" applyAlignment="1">
      <alignment horizontal="center" vertical="center"/>
    </xf>
    <xf numFmtId="0" fontId="100" fillId="0" borderId="58" xfId="0" applyFont="1" applyFill="1" applyBorder="1" applyAlignment="1">
      <alignment horizontal="center" vertical="center"/>
    </xf>
    <xf numFmtId="0" fontId="20" fillId="0" borderId="19" xfId="0" applyFont="1" applyFill="1" applyBorder="1" applyAlignment="1">
      <alignment horizontal="center" vertical="center"/>
    </xf>
    <xf numFmtId="0" fontId="23" fillId="0" borderId="50" xfId="0" applyFont="1" applyFill="1" applyBorder="1" applyAlignment="1">
      <alignment vertical="center"/>
    </xf>
    <xf numFmtId="0" fontId="100" fillId="0" borderId="21" xfId="25" applyFont="1" applyFill="1" applyBorder="1" applyAlignment="1">
      <alignment horizontal="center" vertical="center"/>
    </xf>
    <xf numFmtId="0" fontId="126" fillId="0" borderId="50" xfId="25" applyFont="1" applyFill="1" applyBorder="1" applyAlignment="1">
      <alignment horizontal="center" vertical="center" wrapText="1"/>
    </xf>
    <xf numFmtId="0" fontId="126" fillId="0" borderId="50" xfId="25" applyFont="1" applyFill="1" applyBorder="1" applyAlignment="1">
      <alignment horizontal="center" vertical="center"/>
    </xf>
    <xf numFmtId="0" fontId="20" fillId="0" borderId="55" xfId="0" applyFont="1" applyFill="1" applyBorder="1" applyAlignment="1">
      <alignment horizontal="center" vertical="center"/>
    </xf>
    <xf numFmtId="0" fontId="44" fillId="0" borderId="21" xfId="0" applyFont="1" applyFill="1" applyBorder="1" applyAlignment="1">
      <alignment horizontal="center" vertical="center"/>
    </xf>
    <xf numFmtId="0" fontId="44" fillId="0" borderId="50" xfId="0" applyFont="1" applyFill="1" applyBorder="1" applyAlignment="1">
      <alignment horizontal="center" vertical="center"/>
    </xf>
    <xf numFmtId="0" fontId="20" fillId="0" borderId="59" xfId="0" applyFont="1" applyFill="1" applyBorder="1" applyAlignment="1">
      <alignment horizontal="center" vertical="center"/>
    </xf>
    <xf numFmtId="0" fontId="20" fillId="0" borderId="43" xfId="0" applyFont="1" applyFill="1" applyBorder="1" applyAlignment="1">
      <alignment horizontal="center" vertical="center"/>
    </xf>
    <xf numFmtId="0" fontId="124" fillId="0" borderId="19" xfId="25" applyFont="1" applyFill="1" applyBorder="1" applyAlignment="1">
      <alignment horizontal="center" vertical="center"/>
    </xf>
    <xf numFmtId="0" fontId="124" fillId="0" borderId="30" xfId="25" applyFont="1" applyFill="1" applyBorder="1" applyAlignment="1">
      <alignment horizontal="center" vertical="center"/>
    </xf>
    <xf numFmtId="0" fontId="20" fillId="26" borderId="61" xfId="0" applyFont="1" applyFill="1" applyBorder="1" applyAlignment="1">
      <alignment horizontal="center" vertical="center" wrapText="1"/>
    </xf>
    <xf numFmtId="0" fontId="20" fillId="26" borderId="61" xfId="0" applyFont="1" applyFill="1" applyBorder="1" applyAlignment="1">
      <alignment vertical="top" wrapText="1"/>
    </xf>
    <xf numFmtId="0" fontId="20" fillId="0" borderId="32" xfId="0" applyFont="1" applyFill="1" applyBorder="1" applyAlignment="1">
      <alignment vertical="top" wrapText="1"/>
    </xf>
    <xf numFmtId="0" fontId="20" fillId="0" borderId="18" xfId="0" applyFont="1" applyFill="1" applyBorder="1" applyAlignment="1">
      <alignment vertical="top" wrapText="1"/>
    </xf>
    <xf numFmtId="0" fontId="20" fillId="0" borderId="66" xfId="25" applyFont="1" applyFill="1" applyBorder="1" applyAlignment="1">
      <alignment vertical="top" wrapText="1"/>
    </xf>
    <xf numFmtId="0" fontId="20" fillId="0" borderId="11" xfId="0" applyFont="1" applyFill="1" applyBorder="1" applyAlignment="1">
      <alignment vertical="top" wrapText="1"/>
    </xf>
    <xf numFmtId="0" fontId="20" fillId="0" borderId="36" xfId="0" applyFont="1" applyFill="1" applyBorder="1" applyAlignment="1">
      <alignment vertical="top" wrapText="1"/>
    </xf>
    <xf numFmtId="0" fontId="20" fillId="0" borderId="18" xfId="25" applyFont="1" applyFill="1" applyBorder="1" applyAlignment="1">
      <alignment vertical="top" wrapText="1"/>
    </xf>
    <xf numFmtId="0" fontId="20" fillId="0" borderId="11" xfId="25" applyFont="1" applyFill="1" applyBorder="1" applyAlignment="1">
      <alignment vertical="top" wrapText="1"/>
    </xf>
    <xf numFmtId="0" fontId="20" fillId="0" borderId="42" xfId="0" applyFont="1" applyFill="1" applyBorder="1" applyAlignment="1">
      <alignment vertical="top" wrapText="1"/>
    </xf>
    <xf numFmtId="0" fontId="124" fillId="0" borderId="48" xfId="25" applyFont="1" applyFill="1" applyBorder="1" applyAlignment="1">
      <alignment vertical="top" wrapText="1"/>
    </xf>
    <xf numFmtId="0" fontId="20" fillId="0" borderId="48" xfId="0" applyFont="1" applyFill="1" applyBorder="1" applyAlignment="1">
      <alignment vertical="top" wrapText="1"/>
    </xf>
    <xf numFmtId="0" fontId="20" fillId="0" borderId="35" xfId="0" applyFont="1" applyFill="1" applyBorder="1" applyAlignment="1">
      <alignment vertical="top" wrapText="1"/>
    </xf>
    <xf numFmtId="0" fontId="44" fillId="0" borderId="48" xfId="0" applyFont="1" applyFill="1" applyBorder="1" applyAlignment="1">
      <alignment vertical="top" wrapText="1"/>
    </xf>
    <xf numFmtId="0" fontId="20" fillId="0" borderId="53" xfId="0" applyFont="1" applyFill="1" applyBorder="1" applyAlignment="1">
      <alignment vertical="top" wrapText="1"/>
    </xf>
    <xf numFmtId="0" fontId="20" fillId="0" borderId="54" xfId="0" applyFont="1" applyFill="1" applyBorder="1" applyAlignment="1">
      <alignment vertical="top" wrapText="1"/>
    </xf>
    <xf numFmtId="0" fontId="22" fillId="0" borderId="48" xfId="0" applyFont="1" applyFill="1" applyBorder="1" applyAlignment="1">
      <alignment vertical="top" wrapText="1"/>
    </xf>
    <xf numFmtId="0" fontId="22" fillId="0" borderId="53" xfId="0" applyFont="1" applyFill="1" applyBorder="1" applyAlignment="1">
      <alignment vertical="top" wrapText="1"/>
    </xf>
    <xf numFmtId="0" fontId="22" fillId="0" borderId="54" xfId="0" applyFont="1" applyFill="1" applyBorder="1" applyAlignment="1">
      <alignment vertical="top" wrapText="1"/>
    </xf>
    <xf numFmtId="0" fontId="22" fillId="0" borderId="35" xfId="0" applyFont="1" applyFill="1" applyBorder="1" applyAlignment="1">
      <alignment vertical="top" wrapText="1"/>
    </xf>
    <xf numFmtId="0" fontId="20" fillId="0" borderId="0" xfId="0" applyFont="1" applyFill="1" applyAlignment="1">
      <alignment vertical="top" wrapText="1"/>
    </xf>
    <xf numFmtId="0" fontId="20" fillId="0" borderId="0" xfId="0" applyFont="1" applyAlignment="1">
      <alignment vertical="top" wrapText="1"/>
    </xf>
    <xf numFmtId="0" fontId="33" fillId="0" borderId="26" xfId="0" applyFont="1" applyFill="1" applyBorder="1" applyAlignment="1">
      <alignment horizontal="center" vertical="center"/>
    </xf>
    <xf numFmtId="0" fontId="27" fillId="0" borderId="16" xfId="0" applyFont="1" applyFill="1" applyBorder="1" applyAlignment="1">
      <alignment horizontal="left" wrapText="1"/>
    </xf>
    <xf numFmtId="0" fontId="27" fillId="0" borderId="23" xfId="0" applyFont="1" applyFill="1" applyBorder="1" applyAlignment="1">
      <alignment horizontal="left" wrapText="1"/>
    </xf>
    <xf numFmtId="0" fontId="20" fillId="0" borderId="52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51" xfId="0" applyFont="1" applyFill="1" applyBorder="1" applyAlignment="1">
      <alignment horizontal="left" vertical="center" wrapText="1"/>
    </xf>
    <xf numFmtId="0" fontId="20" fillId="0" borderId="25" xfId="0" applyFont="1" applyFill="1" applyBorder="1" applyAlignment="1">
      <alignment horizontal="left" vertical="center" wrapText="1"/>
    </xf>
    <xf numFmtId="0" fontId="20" fillId="0" borderId="51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0" fillId="0" borderId="25" xfId="0" applyFont="1" applyFill="1" applyBorder="1" applyAlignment="1">
      <alignment horizontal="left" vertical="center"/>
    </xf>
    <xf numFmtId="0" fontId="20" fillId="0" borderId="52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left" vertical="center"/>
    </xf>
    <xf numFmtId="0" fontId="20" fillId="0" borderId="58" xfId="0" applyFont="1" applyFill="1" applyBorder="1" applyAlignment="1">
      <alignment horizontal="left" vertical="center"/>
    </xf>
    <xf numFmtId="0" fontId="20" fillId="0" borderId="39" xfId="0" applyFont="1" applyFill="1" applyBorder="1" applyAlignment="1">
      <alignment horizontal="left" vertical="center"/>
    </xf>
    <xf numFmtId="0" fontId="20" fillId="0" borderId="46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left" vertical="center" wrapText="1"/>
    </xf>
    <xf numFmtId="0" fontId="117" fillId="0" borderId="51" xfId="25" applyFont="1" applyFill="1" applyBorder="1" applyAlignment="1">
      <alignment horizontal="left" vertical="center" wrapText="1"/>
    </xf>
    <xf numFmtId="0" fontId="117" fillId="0" borderId="51" xfId="25" applyFont="1" applyFill="1" applyBorder="1" applyAlignment="1">
      <alignment horizontal="left" vertical="center"/>
    </xf>
    <xf numFmtId="0" fontId="33" fillId="0" borderId="49" xfId="0" applyFont="1" applyFill="1" applyBorder="1" applyAlignment="1">
      <alignment horizontal="center" vertical="center"/>
    </xf>
    <xf numFmtId="0" fontId="33" fillId="0" borderId="50" xfId="0" applyFont="1" applyFill="1" applyBorder="1" applyAlignment="1">
      <alignment horizontal="center" vertical="center"/>
    </xf>
    <xf numFmtId="0" fontId="33" fillId="0" borderId="39" xfId="0" applyFont="1" applyFill="1" applyBorder="1" applyAlignment="1">
      <alignment horizontal="center" vertical="center"/>
    </xf>
    <xf numFmtId="0" fontId="33" fillId="0" borderId="30" xfId="0" applyFont="1" applyFill="1" applyBorder="1" applyAlignment="1">
      <alignment horizontal="center" vertical="center"/>
    </xf>
    <xf numFmtId="0" fontId="96" fillId="0" borderId="39" xfId="0" applyFont="1" applyFill="1" applyBorder="1" applyAlignment="1">
      <alignment horizontal="left" vertical="center" wrapText="1"/>
    </xf>
    <xf numFmtId="0" fontId="96" fillId="0" borderId="32" xfId="0" applyFont="1" applyFill="1" applyBorder="1" applyAlignment="1">
      <alignment horizontal="center" vertical="center"/>
    </xf>
    <xf numFmtId="0" fontId="96" fillId="0" borderId="21" xfId="0" applyFont="1" applyFill="1" applyBorder="1" applyAlignment="1">
      <alignment horizontal="center" vertical="top"/>
    </xf>
    <xf numFmtId="0" fontId="96" fillId="0" borderId="50" xfId="0" applyFont="1" applyFill="1" applyBorder="1" applyAlignment="1">
      <alignment horizontal="center" vertical="top"/>
    </xf>
    <xf numFmtId="0" fontId="96" fillId="0" borderId="39" xfId="0" applyFont="1" applyFill="1" applyBorder="1" applyAlignment="1">
      <alignment horizontal="center" vertical="top"/>
    </xf>
    <xf numFmtId="0" fontId="96" fillId="0" borderId="50" xfId="0" applyFont="1" applyFill="1" applyBorder="1" applyAlignment="1">
      <alignment horizontal="left" vertical="top"/>
    </xf>
    <xf numFmtId="0" fontId="96" fillId="0" borderId="21" xfId="0" applyFont="1" applyFill="1" applyBorder="1" applyAlignment="1">
      <alignment horizontal="left" vertical="top"/>
    </xf>
    <xf numFmtId="0" fontId="96" fillId="0" borderId="39" xfId="0" applyFont="1" applyFill="1" applyBorder="1"/>
    <xf numFmtId="0" fontId="96" fillId="0" borderId="25" xfId="0" applyFont="1" applyFill="1" applyBorder="1" applyAlignment="1">
      <alignment horizontal="left" vertical="top"/>
    </xf>
    <xf numFmtId="49" fontId="96" fillId="0" borderId="21" xfId="0" applyNumberFormat="1" applyFont="1" applyFill="1" applyBorder="1" applyAlignment="1">
      <alignment horizontal="center" vertical="center"/>
    </xf>
    <xf numFmtId="0" fontId="96" fillId="0" borderId="50" xfId="0" applyFont="1" applyFill="1" applyBorder="1" applyAlignment="1">
      <alignment horizontal="left" vertical="center"/>
    </xf>
    <xf numFmtId="0" fontId="96" fillId="0" borderId="21" xfId="0" applyFont="1" applyFill="1" applyBorder="1" applyAlignment="1">
      <alignment horizontal="left" vertical="center"/>
    </xf>
    <xf numFmtId="0" fontId="96" fillId="0" borderId="18" xfId="0" applyFont="1" applyFill="1" applyBorder="1" applyAlignment="1">
      <alignment horizontal="center" vertical="center"/>
    </xf>
    <xf numFmtId="0" fontId="96" fillId="0" borderId="39" xfId="0" applyFont="1" applyFill="1" applyBorder="1" applyAlignment="1">
      <alignment horizontal="left" vertical="top"/>
    </xf>
    <xf numFmtId="0" fontId="26" fillId="0" borderId="0" xfId="0" applyFont="1" applyFill="1"/>
    <xf numFmtId="0" fontId="96" fillId="0" borderId="50" xfId="25" applyFont="1" applyFill="1" applyBorder="1" applyAlignment="1">
      <alignment horizontal="center" vertical="center" wrapText="1"/>
    </xf>
    <xf numFmtId="0" fontId="96" fillId="0" borderId="50" xfId="25" applyFont="1" applyFill="1" applyBorder="1" applyAlignment="1">
      <alignment horizontal="center" wrapText="1"/>
    </xf>
    <xf numFmtId="0" fontId="96" fillId="0" borderId="50" xfId="25" applyFont="1" applyFill="1" applyBorder="1" applyAlignment="1">
      <alignment horizontal="left" vertical="top" wrapText="1"/>
    </xf>
    <xf numFmtId="0" fontId="96" fillId="0" borderId="50" xfId="25" applyFont="1" applyFill="1" applyBorder="1" applyAlignment="1">
      <alignment horizontal="center" vertical="top"/>
    </xf>
    <xf numFmtId="0" fontId="96" fillId="0" borderId="50" xfId="25" applyFont="1" applyFill="1" applyBorder="1" applyAlignment="1">
      <alignment horizontal="center"/>
    </xf>
    <xf numFmtId="0" fontId="96" fillId="0" borderId="50" xfId="25" applyFont="1" applyFill="1" applyBorder="1" applyAlignment="1">
      <alignment horizontal="center" vertical="center"/>
    </xf>
    <xf numFmtId="0" fontId="96" fillId="0" borderId="21" xfId="25" applyFont="1" applyFill="1" applyBorder="1" applyAlignment="1">
      <alignment horizontal="center" wrapText="1"/>
    </xf>
    <xf numFmtId="0" fontId="96" fillId="0" borderId="21" xfId="25" applyFont="1" applyFill="1" applyBorder="1" applyAlignment="1">
      <alignment horizontal="left" vertical="top" wrapText="1"/>
    </xf>
    <xf numFmtId="0" fontId="96" fillId="0" borderId="21" xfId="25" applyFont="1" applyFill="1" applyBorder="1" applyAlignment="1">
      <alignment horizontal="center" vertical="top"/>
    </xf>
    <xf numFmtId="0" fontId="96" fillId="0" borderId="21" xfId="25" applyFont="1" applyFill="1" applyBorder="1" applyAlignment="1">
      <alignment horizontal="center"/>
    </xf>
    <xf numFmtId="0" fontId="96" fillId="0" borderId="21" xfId="25" applyFont="1" applyFill="1" applyBorder="1" applyAlignment="1">
      <alignment horizontal="center" vertical="center"/>
    </xf>
    <xf numFmtId="0" fontId="96" fillId="0" borderId="39" xfId="25" applyFont="1" applyFill="1" applyBorder="1" applyAlignment="1">
      <alignment horizontal="center" vertical="center" wrapText="1"/>
    </xf>
    <xf numFmtId="0" fontId="96" fillId="0" borderId="39" xfId="25" applyFont="1" applyFill="1" applyBorder="1" applyAlignment="1">
      <alignment horizontal="center"/>
    </xf>
    <xf numFmtId="0" fontId="96" fillId="0" borderId="39" xfId="25" applyFont="1" applyFill="1" applyBorder="1" applyAlignment="1">
      <alignment horizontal="left" vertical="top" wrapText="1"/>
    </xf>
    <xf numFmtId="0" fontId="96" fillId="0" borderId="25" xfId="25" applyFont="1" applyFill="1" applyBorder="1" applyAlignment="1">
      <alignment horizontal="center" vertical="top"/>
    </xf>
    <xf numFmtId="0" fontId="96" fillId="0" borderId="39" xfId="25" applyFont="1" applyFill="1" applyBorder="1" applyAlignment="1">
      <alignment horizontal="center" vertical="center"/>
    </xf>
    <xf numFmtId="0" fontId="96" fillId="0" borderId="39" xfId="0" applyFont="1" applyFill="1" applyBorder="1" applyAlignment="1">
      <alignment horizontal="center" vertical="center" wrapText="1"/>
    </xf>
    <xf numFmtId="0" fontId="96" fillId="0" borderId="25" xfId="0" applyFont="1" applyFill="1" applyBorder="1" applyAlignment="1">
      <alignment horizontal="center" vertical="top"/>
    </xf>
    <xf numFmtId="0" fontId="96" fillId="0" borderId="21" xfId="0" applyFont="1" applyFill="1" applyBorder="1" applyAlignment="1">
      <alignment horizontal="center" wrapText="1"/>
    </xf>
    <xf numFmtId="0" fontId="96" fillId="0" borderId="49" xfId="0" applyFont="1" applyFill="1" applyBorder="1" applyAlignment="1">
      <alignment horizontal="center" vertical="top"/>
    </xf>
    <xf numFmtId="0" fontId="71" fillId="0" borderId="22" xfId="0" applyFont="1" applyFill="1" applyBorder="1" applyAlignment="1">
      <alignment horizontal="left" vertical="center"/>
    </xf>
    <xf numFmtId="0" fontId="96" fillId="0" borderId="39" xfId="0" applyFont="1" applyFill="1" applyBorder="1" applyAlignment="1">
      <alignment vertical="center" wrapText="1"/>
    </xf>
    <xf numFmtId="0" fontId="96" fillId="0" borderId="39" xfId="0" applyFont="1" applyFill="1" applyBorder="1" applyAlignment="1">
      <alignment horizontal="left" vertical="center"/>
    </xf>
    <xf numFmtId="49" fontId="96" fillId="0" borderId="39" xfId="0" applyNumberFormat="1" applyFont="1" applyFill="1" applyBorder="1" applyAlignment="1">
      <alignment horizontal="center" vertical="center"/>
    </xf>
    <xf numFmtId="0" fontId="96" fillId="0" borderId="39" xfId="0" applyFont="1" applyFill="1" applyBorder="1" applyAlignment="1">
      <alignment horizontal="left"/>
    </xf>
    <xf numFmtId="0" fontId="96" fillId="0" borderId="21" xfId="0" applyFont="1" applyFill="1" applyBorder="1" applyAlignment="1">
      <alignment horizontal="left"/>
    </xf>
    <xf numFmtId="0" fontId="96" fillId="0" borderId="34" xfId="0" applyFont="1" applyFill="1" applyBorder="1" applyAlignment="1">
      <alignment horizontal="left" vertical="center" wrapText="1"/>
    </xf>
    <xf numFmtId="0" fontId="96" fillId="0" borderId="25" xfId="0" applyFont="1" applyFill="1" applyBorder="1" applyAlignment="1">
      <alignment horizontal="left"/>
    </xf>
    <xf numFmtId="0" fontId="96" fillId="0" borderId="25" xfId="0" applyFont="1" applyFill="1" applyBorder="1" applyAlignment="1">
      <alignment horizontal="center"/>
    </xf>
    <xf numFmtId="0" fontId="96" fillId="0" borderId="25" xfId="0" applyFont="1" applyFill="1" applyBorder="1" applyAlignment="1">
      <alignment horizontal="left" vertical="center" wrapText="1"/>
    </xf>
    <xf numFmtId="49" fontId="96" fillId="0" borderId="50" xfId="0" applyNumberFormat="1" applyFont="1" applyFill="1" applyBorder="1" applyAlignment="1">
      <alignment horizontal="center" vertical="center"/>
    </xf>
    <xf numFmtId="0" fontId="96" fillId="0" borderId="31" xfId="0" applyFont="1" applyFill="1" applyBorder="1" applyAlignment="1">
      <alignment vertical="center" wrapText="1"/>
    </xf>
    <xf numFmtId="0" fontId="96" fillId="0" borderId="21" xfId="0" applyFont="1" applyFill="1" applyBorder="1" applyAlignment="1">
      <alignment horizontal="left" wrapText="1"/>
    </xf>
    <xf numFmtId="0" fontId="96" fillId="0" borderId="49" xfId="0" applyFont="1" applyFill="1" applyBorder="1" applyAlignment="1">
      <alignment vertical="center" wrapText="1"/>
    </xf>
    <xf numFmtId="0" fontId="96" fillId="0" borderId="49" xfId="0" applyFont="1" applyFill="1" applyBorder="1" applyAlignment="1">
      <alignment horizontal="left" vertical="center"/>
    </xf>
    <xf numFmtId="0" fontId="96" fillId="0" borderId="14" xfId="0" applyFont="1" applyFill="1" applyBorder="1" applyAlignment="1">
      <alignment horizontal="center"/>
    </xf>
    <xf numFmtId="0" fontId="96" fillId="0" borderId="50" xfId="0" applyFont="1" applyFill="1" applyBorder="1" applyAlignment="1">
      <alignment horizontal="left"/>
    </xf>
    <xf numFmtId="0" fontId="96" fillId="0" borderId="50" xfId="0" applyFont="1" applyFill="1" applyBorder="1" applyAlignment="1">
      <alignment vertical="center"/>
    </xf>
    <xf numFmtId="0" fontId="27" fillId="0" borderId="16" xfId="0" applyFont="1" applyFill="1" applyBorder="1" applyAlignment="1">
      <alignment horizontal="left" wrapText="1" indent="1"/>
    </xf>
    <xf numFmtId="0" fontId="96" fillId="0" borderId="57" xfId="0" applyFont="1" applyFill="1" applyBorder="1" applyAlignment="1">
      <alignment vertical="center" wrapText="1"/>
    </xf>
    <xf numFmtId="0" fontId="96" fillId="0" borderId="58" xfId="0" applyFont="1" applyFill="1" applyBorder="1" applyAlignment="1">
      <alignment vertical="center" wrapText="1"/>
    </xf>
    <xf numFmtId="0" fontId="96" fillId="0" borderId="57" xfId="0" applyFont="1" applyFill="1" applyBorder="1" applyAlignment="1">
      <alignment horizontal="left" vertical="center" wrapText="1"/>
    </xf>
    <xf numFmtId="0" fontId="96" fillId="0" borderId="39" xfId="0" applyFont="1" applyFill="1" applyBorder="1" applyAlignment="1">
      <alignment vertical="center"/>
    </xf>
    <xf numFmtId="0" fontId="96" fillId="0" borderId="21" xfId="0" applyFont="1" applyFill="1" applyBorder="1" applyAlignment="1">
      <alignment horizontal="right" vertical="center"/>
    </xf>
    <xf numFmtId="0" fontId="96" fillId="0" borderId="39" xfId="0" applyFont="1" applyFill="1" applyBorder="1" applyAlignment="1">
      <alignment horizontal="right" vertical="center"/>
    </xf>
    <xf numFmtId="0" fontId="96" fillId="0" borderId="49" xfId="0" applyFont="1" applyFill="1" applyBorder="1" applyAlignment="1">
      <alignment horizontal="left" vertical="top"/>
    </xf>
    <xf numFmtId="0" fontId="29" fillId="0" borderId="0" xfId="0" applyFont="1" applyFill="1" applyAlignment="1">
      <alignment horizontal="center"/>
    </xf>
    <xf numFmtId="0" fontId="96" fillId="0" borderId="21" xfId="25" applyFont="1" applyFill="1" applyBorder="1" applyAlignment="1">
      <alignment vertical="center" wrapText="1"/>
    </xf>
    <xf numFmtId="0" fontId="96" fillId="0" borderId="21" xfId="25" applyFont="1" applyFill="1" applyBorder="1"/>
    <xf numFmtId="0" fontId="96" fillId="0" borderId="21" xfId="25" applyFont="1" applyFill="1" applyBorder="1" applyAlignment="1">
      <alignment horizontal="left" vertical="top"/>
    </xf>
    <xf numFmtId="0" fontId="96" fillId="0" borderId="50" xfId="25" applyFont="1" applyFill="1" applyBorder="1" applyAlignment="1">
      <alignment vertical="center" wrapText="1"/>
    </xf>
    <xf numFmtId="0" fontId="96" fillId="0" borderId="50" xfId="25" applyFont="1" applyFill="1" applyBorder="1" applyAlignment="1">
      <alignment wrapText="1"/>
    </xf>
    <xf numFmtId="0" fontId="96" fillId="0" borderId="50" xfId="25" applyFont="1" applyFill="1" applyBorder="1" applyAlignment="1">
      <alignment horizontal="left" vertical="top"/>
    </xf>
    <xf numFmtId="0" fontId="96" fillId="0" borderId="50" xfId="25" applyFont="1" applyFill="1" applyBorder="1"/>
    <xf numFmtId="0" fontId="96" fillId="0" borderId="21" xfId="25" applyFont="1" applyFill="1" applyBorder="1" applyAlignment="1">
      <alignment wrapText="1"/>
    </xf>
    <xf numFmtId="0" fontId="96" fillId="0" borderId="17" xfId="25" applyFont="1" applyFill="1" applyBorder="1" applyAlignment="1">
      <alignment vertical="center" wrapText="1"/>
    </xf>
    <xf numFmtId="0" fontId="96" fillId="0" borderId="18" xfId="25" applyFont="1" applyFill="1" applyBorder="1" applyAlignment="1">
      <alignment horizontal="center" vertical="center"/>
    </xf>
    <xf numFmtId="0" fontId="96" fillId="0" borderId="31" xfId="25" applyFont="1" applyFill="1" applyBorder="1" applyAlignment="1">
      <alignment vertical="center" wrapText="1"/>
    </xf>
    <xf numFmtId="0" fontId="96" fillId="0" borderId="39" xfId="25" applyFont="1" applyFill="1" applyBorder="1"/>
    <xf numFmtId="0" fontId="96" fillId="0" borderId="39" xfId="25" applyFont="1" applyFill="1" applyBorder="1" applyAlignment="1">
      <alignment horizontal="left" vertical="top"/>
    </xf>
    <xf numFmtId="0" fontId="96" fillId="0" borderId="32" xfId="25" applyFont="1" applyFill="1" applyBorder="1" applyAlignment="1">
      <alignment horizontal="center" vertical="center"/>
    </xf>
    <xf numFmtId="0" fontId="96" fillId="0" borderId="17" xfId="0" applyFont="1" applyFill="1" applyBorder="1" applyAlignment="1">
      <alignment vertical="center" wrapText="1"/>
    </xf>
    <xf numFmtId="0" fontId="96" fillId="0" borderId="21" xfId="0" applyFont="1" applyFill="1" applyBorder="1" applyAlignment="1">
      <alignment horizontal="right"/>
    </xf>
    <xf numFmtId="0" fontId="72" fillId="0" borderId="50" xfId="0" applyFont="1" applyFill="1" applyBorder="1" applyAlignment="1">
      <alignment horizontal="center" vertical="center" wrapText="1"/>
    </xf>
    <xf numFmtId="0" fontId="72" fillId="0" borderId="50" xfId="0" applyFont="1" applyFill="1" applyBorder="1" applyAlignment="1">
      <alignment horizontal="center" vertical="center"/>
    </xf>
    <xf numFmtId="0" fontId="76" fillId="0" borderId="19" xfId="0" applyFont="1" applyFill="1" applyBorder="1" applyAlignment="1">
      <alignment horizontal="center" vertical="center"/>
    </xf>
    <xf numFmtId="0" fontId="69" fillId="0" borderId="29" xfId="0" applyFont="1" applyFill="1" applyBorder="1" applyAlignment="1">
      <alignment horizontal="center" vertical="center"/>
    </xf>
    <xf numFmtId="0" fontId="96" fillId="0" borderId="21" xfId="0" applyFont="1" applyFill="1" applyBorder="1" applyAlignment="1">
      <alignment vertical="center"/>
    </xf>
    <xf numFmtId="0" fontId="69" fillId="0" borderId="17" xfId="0" applyFont="1" applyFill="1" applyBorder="1" applyAlignment="1">
      <alignment horizontal="center" vertical="center"/>
    </xf>
    <xf numFmtId="0" fontId="69" fillId="0" borderId="19" xfId="0" applyFont="1" applyFill="1" applyBorder="1" applyAlignment="1">
      <alignment horizontal="center" vertical="center"/>
    </xf>
    <xf numFmtId="0" fontId="69" fillId="0" borderId="18" xfId="0" applyFont="1" applyFill="1" applyBorder="1" applyAlignment="1">
      <alignment horizontal="center" vertical="center"/>
    </xf>
    <xf numFmtId="0" fontId="72" fillId="0" borderId="39" xfId="0" applyFont="1" applyFill="1" applyBorder="1" applyAlignment="1">
      <alignment horizontal="center" vertical="center" wrapText="1"/>
    </xf>
    <xf numFmtId="0" fontId="76" fillId="0" borderId="30" xfId="0" applyFont="1" applyFill="1" applyBorder="1" applyAlignment="1">
      <alignment horizontal="center" vertical="center"/>
    </xf>
    <xf numFmtId="0" fontId="69" fillId="0" borderId="31" xfId="0" applyFont="1" applyFill="1" applyBorder="1" applyAlignment="1">
      <alignment horizontal="center" vertical="center"/>
    </xf>
    <xf numFmtId="0" fontId="69" fillId="0" borderId="30" xfId="0" applyFont="1" applyFill="1" applyBorder="1" applyAlignment="1">
      <alignment horizontal="center" vertical="center"/>
    </xf>
    <xf numFmtId="0" fontId="69" fillId="0" borderId="32" xfId="0" applyFont="1" applyFill="1" applyBorder="1" applyAlignment="1">
      <alignment horizontal="center" vertical="center"/>
    </xf>
    <xf numFmtId="0" fontId="72" fillId="0" borderId="0" xfId="0" applyFont="1" applyFill="1" applyAlignment="1">
      <alignment horizontal="center" vertical="center"/>
    </xf>
    <xf numFmtId="0" fontId="69" fillId="0" borderId="17" xfId="0" applyFont="1" applyFill="1" applyBorder="1" applyAlignment="1">
      <alignment horizontal="center"/>
    </xf>
    <xf numFmtId="0" fontId="72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/>
    </xf>
    <xf numFmtId="0" fontId="69" fillId="0" borderId="41" xfId="0" applyFont="1" applyFill="1" applyBorder="1" applyAlignment="1">
      <alignment horizontal="center" vertical="center"/>
    </xf>
    <xf numFmtId="0" fontId="69" fillId="0" borderId="31" xfId="0" applyFont="1" applyFill="1" applyBorder="1" applyAlignment="1">
      <alignment horizontal="center"/>
    </xf>
    <xf numFmtId="0" fontId="110" fillId="0" borderId="50" xfId="0" applyFont="1" applyFill="1" applyBorder="1" applyAlignment="1">
      <alignment horizontal="left" vertical="center"/>
    </xf>
    <xf numFmtId="0" fontId="103" fillId="0" borderId="21" xfId="0" applyFont="1" applyFill="1" applyBorder="1" applyAlignment="1">
      <alignment horizontal="left" vertical="center" wrapText="1"/>
    </xf>
    <xf numFmtId="0" fontId="96" fillId="0" borderId="10" xfId="0" applyFont="1" applyFill="1" applyBorder="1" applyAlignment="1">
      <alignment horizontal="left" vertical="center" wrapText="1"/>
    </xf>
    <xf numFmtId="0" fontId="24" fillId="0" borderId="21" xfId="0" applyFont="1" applyFill="1" applyBorder="1" applyAlignment="1">
      <alignment horizontal="left" vertical="center" wrapText="1"/>
    </xf>
    <xf numFmtId="0" fontId="90" fillId="0" borderId="50" xfId="25" applyFont="1" applyFill="1" applyBorder="1" applyAlignment="1">
      <alignment horizontal="left" vertical="center"/>
    </xf>
    <xf numFmtId="0" fontId="72" fillId="0" borderId="21" xfId="0" applyFont="1" applyFill="1" applyBorder="1" applyAlignment="1">
      <alignment horizontal="center" vertical="center" wrapText="1"/>
    </xf>
    <xf numFmtId="0" fontId="69" fillId="0" borderId="11" xfId="0" applyFont="1" applyFill="1" applyBorder="1" applyAlignment="1">
      <alignment horizontal="center"/>
    </xf>
    <xf numFmtId="0" fontId="69" fillId="0" borderId="10" xfId="0" applyFont="1" applyFill="1" applyBorder="1" applyAlignment="1">
      <alignment horizontal="center"/>
    </xf>
    <xf numFmtId="0" fontId="33" fillId="0" borderId="21" xfId="0" applyFont="1" applyFill="1" applyBorder="1" applyAlignment="1">
      <alignment horizontal="center" vertical="center"/>
    </xf>
    <xf numFmtId="0" fontId="24" fillId="0" borderId="50" xfId="0" applyFont="1" applyFill="1" applyBorder="1" applyAlignment="1">
      <alignment horizontal="left" vertical="center" wrapText="1"/>
    </xf>
    <xf numFmtId="0" fontId="90" fillId="0" borderId="39" xfId="25" applyFont="1" applyFill="1" applyBorder="1" applyAlignment="1">
      <alignment horizontal="left" vertical="center"/>
    </xf>
    <xf numFmtId="0" fontId="96" fillId="0" borderId="25" xfId="0" applyFont="1" applyFill="1" applyBorder="1" applyAlignment="1">
      <alignment vertical="center" wrapText="1"/>
    </xf>
    <xf numFmtId="0" fontId="96" fillId="0" borderId="25" xfId="0" applyFont="1" applyFill="1" applyBorder="1" applyAlignment="1">
      <alignment vertical="center"/>
    </xf>
    <xf numFmtId="0" fontId="24" fillId="0" borderId="25" xfId="0" applyFont="1" applyFill="1" applyBorder="1" applyAlignment="1">
      <alignment horizontal="left" vertical="center" wrapText="1"/>
    </xf>
    <xf numFmtId="0" fontId="96" fillId="0" borderId="25" xfId="0" applyFont="1" applyFill="1" applyBorder="1" applyAlignment="1">
      <alignment horizontal="left" vertical="center"/>
    </xf>
    <xf numFmtId="0" fontId="96" fillId="0" borderId="25" xfId="0" applyFont="1" applyFill="1" applyBorder="1" applyAlignment="1">
      <alignment horizontal="right" vertical="center"/>
    </xf>
    <xf numFmtId="0" fontId="72" fillId="0" borderId="52" xfId="0" applyFont="1" applyFill="1" applyBorder="1" applyAlignment="1">
      <alignment horizontal="center" vertical="center" wrapText="1"/>
    </xf>
    <xf numFmtId="0" fontId="76" fillId="0" borderId="38" xfId="0" applyFont="1" applyFill="1" applyBorder="1" applyAlignment="1">
      <alignment horizontal="center" vertical="center"/>
    </xf>
    <xf numFmtId="0" fontId="69" fillId="0" borderId="44" xfId="0" applyFont="1" applyFill="1" applyBorder="1" applyAlignment="1">
      <alignment horizontal="center"/>
    </xf>
    <xf numFmtId="0" fontId="69" fillId="0" borderId="37" xfId="0" applyFont="1" applyFill="1" applyBorder="1" applyAlignment="1">
      <alignment horizontal="center"/>
    </xf>
    <xf numFmtId="0" fontId="69" fillId="0" borderId="38" xfId="0" applyFont="1" applyFill="1" applyBorder="1" applyAlignment="1">
      <alignment horizontal="center"/>
    </xf>
    <xf numFmtId="0" fontId="0" fillId="0" borderId="83" xfId="0" applyFill="1" applyBorder="1"/>
    <xf numFmtId="0" fontId="0" fillId="0" borderId="71" xfId="0" applyFill="1" applyBorder="1"/>
    <xf numFmtId="0" fontId="33" fillId="0" borderId="44" xfId="0" applyFont="1" applyFill="1" applyBorder="1" applyAlignment="1">
      <alignment horizontal="center" vertical="center"/>
    </xf>
    <xf numFmtId="0" fontId="33" fillId="0" borderId="77" xfId="0" applyFont="1" applyFill="1" applyBorder="1" applyAlignment="1">
      <alignment horizontal="center" vertical="center"/>
    </xf>
    <xf numFmtId="0" fontId="25" fillId="0" borderId="77" xfId="0" applyFont="1" applyFill="1" applyBorder="1" applyAlignment="1">
      <alignment horizontal="left"/>
    </xf>
    <xf numFmtId="0" fontId="76" fillId="0" borderId="32" xfId="0" applyFont="1" applyFill="1" applyBorder="1" applyAlignment="1">
      <alignment horizontal="center" vertical="center"/>
    </xf>
    <xf numFmtId="0" fontId="69" fillId="0" borderId="30" xfId="0" applyFont="1" applyFill="1" applyBorder="1" applyAlignment="1">
      <alignment horizontal="center"/>
    </xf>
    <xf numFmtId="0" fontId="69" fillId="0" borderId="32" xfId="0" applyFont="1" applyFill="1" applyBorder="1" applyAlignment="1">
      <alignment horizontal="center"/>
    </xf>
    <xf numFmtId="0" fontId="0" fillId="0" borderId="47" xfId="0" applyFill="1" applyBorder="1"/>
    <xf numFmtId="0" fontId="0" fillId="0" borderId="35" xfId="0" applyFill="1" applyBorder="1"/>
    <xf numFmtId="0" fontId="25" fillId="0" borderId="22" xfId="0" applyFont="1" applyFill="1" applyBorder="1" applyAlignment="1">
      <alignment horizontal="left"/>
    </xf>
    <xf numFmtId="0" fontId="59" fillId="0" borderId="27" xfId="0" applyFont="1" applyFill="1" applyBorder="1" applyAlignment="1">
      <alignment horizontal="left" vertical="center"/>
    </xf>
    <xf numFmtId="0" fontId="72" fillId="0" borderId="27" xfId="0" applyFont="1" applyFill="1" applyBorder="1" applyAlignment="1">
      <alignment horizontal="center" vertical="center"/>
    </xf>
    <xf numFmtId="0" fontId="76" fillId="0" borderId="73" xfId="0" applyFont="1" applyFill="1" applyBorder="1" applyAlignment="1">
      <alignment horizontal="center" vertical="center"/>
    </xf>
    <xf numFmtId="0" fontId="69" fillId="0" borderId="62" xfId="0" applyFont="1" applyFill="1" applyBorder="1" applyAlignment="1">
      <alignment horizontal="center" vertical="center"/>
    </xf>
    <xf numFmtId="0" fontId="69" fillId="0" borderId="73" xfId="0" applyFont="1" applyFill="1" applyBorder="1" applyAlignment="1">
      <alignment horizontal="center" vertical="center"/>
    </xf>
    <xf numFmtId="0" fontId="69" fillId="0" borderId="70" xfId="0" applyFont="1" applyFill="1" applyBorder="1" applyAlignment="1">
      <alignment horizontal="center" vertical="center"/>
    </xf>
    <xf numFmtId="0" fontId="0" fillId="0" borderId="81" xfId="0" applyFill="1" applyBorder="1"/>
    <xf numFmtId="0" fontId="0" fillId="0" borderId="74" xfId="0" applyFill="1" applyBorder="1"/>
    <xf numFmtId="0" fontId="33" fillId="0" borderId="73" xfId="0" applyFont="1" applyFill="1" applyBorder="1" applyAlignment="1">
      <alignment horizontal="center" vertical="center"/>
    </xf>
    <xf numFmtId="0" fontId="33" fillId="0" borderId="28" xfId="0" applyFont="1" applyFill="1" applyBorder="1" applyAlignment="1">
      <alignment horizontal="center" vertical="center"/>
    </xf>
    <xf numFmtId="0" fontId="27" fillId="0" borderId="28" xfId="0" applyFont="1" applyFill="1" applyBorder="1" applyAlignment="1">
      <alignment horizontal="left" wrapText="1"/>
    </xf>
    <xf numFmtId="0" fontId="96" fillId="0" borderId="13" xfId="0" applyFont="1" applyFill="1" applyBorder="1" applyAlignment="1">
      <alignment horizontal="left" vertical="center" wrapText="1"/>
    </xf>
    <xf numFmtId="0" fontId="96" fillId="0" borderId="49" xfId="0" applyFont="1" applyFill="1" applyBorder="1" applyAlignment="1">
      <alignment horizontal="left" wrapText="1"/>
    </xf>
    <xf numFmtId="0" fontId="96" fillId="0" borderId="14" xfId="0" applyFont="1" applyFill="1" applyBorder="1" applyAlignment="1">
      <alignment horizontal="center" vertical="center"/>
    </xf>
    <xf numFmtId="0" fontId="23" fillId="0" borderId="36" xfId="29" applyFont="1" applyFill="1" applyBorder="1" applyAlignment="1">
      <alignment horizontal="center"/>
    </xf>
    <xf numFmtId="0" fontId="23" fillId="0" borderId="42" xfId="29" applyFont="1" applyFill="1" applyBorder="1" applyAlignment="1">
      <alignment horizontal="center"/>
    </xf>
    <xf numFmtId="0" fontId="96" fillId="0" borderId="39" xfId="25" applyFont="1" applyFill="1" applyBorder="1" applyAlignment="1">
      <alignment horizontal="left" wrapText="1"/>
    </xf>
    <xf numFmtId="0" fontId="96" fillId="0" borderId="39" xfId="25" applyFont="1" applyFill="1" applyBorder="1" applyAlignment="1">
      <alignment wrapText="1"/>
    </xf>
    <xf numFmtId="0" fontId="96" fillId="0" borderId="49" xfId="0" applyFont="1" applyFill="1" applyBorder="1" applyAlignment="1">
      <alignment horizontal="left"/>
    </xf>
    <xf numFmtId="0" fontId="96" fillId="0" borderId="49" xfId="0" applyFont="1" applyFill="1" applyBorder="1" applyAlignment="1">
      <alignment horizontal="center" vertical="top" wrapText="1"/>
    </xf>
    <xf numFmtId="0" fontId="96" fillId="0" borderId="13" xfId="0" applyFont="1" applyFill="1" applyBorder="1" applyAlignment="1">
      <alignment vertical="center" wrapText="1"/>
    </xf>
    <xf numFmtId="0" fontId="96" fillId="0" borderId="25" xfId="0" applyFont="1" applyFill="1" applyBorder="1"/>
    <xf numFmtId="0" fontId="96" fillId="0" borderId="25" xfId="0" applyFont="1" applyFill="1" applyBorder="1" applyAlignment="1">
      <alignment horizontal="left" vertical="top" wrapText="1"/>
    </xf>
    <xf numFmtId="0" fontId="33" fillId="0" borderId="50" xfId="0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29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center"/>
    </xf>
    <xf numFmtId="0" fontId="33" fillId="0" borderId="0" xfId="0" applyFont="1" applyFill="1" applyAlignment="1">
      <alignment horizontal="center" vertical="center" wrapText="1"/>
    </xf>
    <xf numFmtId="0" fontId="23" fillId="0" borderId="17" xfId="0" applyFont="1" applyFill="1" applyBorder="1" applyAlignment="1">
      <alignment horizontal="center"/>
    </xf>
    <xf numFmtId="0" fontId="33" fillId="0" borderId="39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/>
    </xf>
    <xf numFmtId="0" fontId="23" fillId="0" borderId="31" xfId="0" applyFont="1" applyFill="1" applyBorder="1" applyAlignment="1">
      <alignment horizontal="center"/>
    </xf>
    <xf numFmtId="0" fontId="103" fillId="0" borderId="39" xfId="0" applyFont="1" applyFill="1" applyBorder="1" applyAlignment="1">
      <alignment horizontal="left" vertical="center" wrapText="1"/>
    </xf>
    <xf numFmtId="0" fontId="72" fillId="0" borderId="0" xfId="0" applyFont="1" applyFill="1"/>
    <xf numFmtId="0" fontId="0" fillId="0" borderId="0" xfId="0" applyFill="1" applyAlignment="1">
      <alignment horizontal="left"/>
    </xf>
    <xf numFmtId="0" fontId="1" fillId="0" borderId="0" xfId="0" applyFont="1" applyFill="1" applyAlignment="1">
      <alignment wrapText="1"/>
    </xf>
    <xf numFmtId="49" fontId="96" fillId="0" borderId="49" xfId="0" applyNumberFormat="1" applyFont="1" applyFill="1" applyBorder="1" applyAlignment="1">
      <alignment horizontal="center" vertical="center"/>
    </xf>
    <xf numFmtId="0" fontId="69" fillId="0" borderId="43" xfId="0" applyFont="1" applyFill="1" applyBorder="1" applyAlignment="1">
      <alignment horizontal="center"/>
    </xf>
    <xf numFmtId="0" fontId="69" fillId="0" borderId="13" xfId="0" applyFont="1" applyFill="1" applyBorder="1" applyAlignment="1">
      <alignment horizontal="center"/>
    </xf>
    <xf numFmtId="0" fontId="69" fillId="0" borderId="14" xfId="0" applyFont="1" applyFill="1" applyBorder="1" applyAlignment="1">
      <alignment horizontal="center"/>
    </xf>
    <xf numFmtId="0" fontId="95" fillId="0" borderId="68" xfId="0" applyFont="1" applyFill="1" applyBorder="1" applyAlignment="1">
      <alignment horizontal="left" vertical="center"/>
    </xf>
    <xf numFmtId="0" fontId="95" fillId="0" borderId="56" xfId="0" applyFont="1" applyFill="1" applyBorder="1" applyAlignment="1">
      <alignment horizontal="center" vertical="center"/>
    </xf>
    <xf numFmtId="0" fontId="95" fillId="0" borderId="56" xfId="0" applyFont="1" applyFill="1" applyBorder="1" applyAlignment="1">
      <alignment horizontal="left" vertical="center"/>
    </xf>
    <xf numFmtId="0" fontId="95" fillId="0" borderId="53" xfId="0" applyFont="1" applyFill="1" applyBorder="1" applyAlignment="1">
      <alignment horizontal="center" vertical="center"/>
    </xf>
    <xf numFmtId="0" fontId="97" fillId="0" borderId="80" xfId="0" applyFont="1" applyFill="1" applyBorder="1" applyAlignment="1">
      <alignment horizontal="left"/>
    </xf>
    <xf numFmtId="0" fontId="97" fillId="0" borderId="83" xfId="0" applyFont="1" applyFill="1" applyBorder="1"/>
    <xf numFmtId="0" fontId="97" fillId="0" borderId="83" xfId="0" applyFont="1" applyFill="1" applyBorder="1" applyAlignment="1">
      <alignment horizontal="left"/>
    </xf>
    <xf numFmtId="0" fontId="97" fillId="0" borderId="71" xfId="0" applyFont="1" applyFill="1" applyBorder="1"/>
    <xf numFmtId="0" fontId="97" fillId="0" borderId="83" xfId="0" applyFont="1" applyFill="1" applyBorder="1" applyAlignment="1">
      <alignment horizontal="center" vertical="center"/>
    </xf>
    <xf numFmtId="0" fontId="59" fillId="0" borderId="49" xfId="0" applyFont="1" applyFill="1" applyBorder="1" applyAlignment="1">
      <alignment horizontal="left" vertical="center"/>
    </xf>
    <xf numFmtId="0" fontId="76" fillId="0" borderId="14" xfId="0" applyFont="1" applyFill="1" applyBorder="1" applyAlignment="1">
      <alignment horizontal="center" vertical="center"/>
    </xf>
    <xf numFmtId="0" fontId="69" fillId="0" borderId="13" xfId="0" applyFont="1" applyFill="1" applyBorder="1" applyAlignment="1">
      <alignment horizontal="center" vertical="center"/>
    </xf>
    <xf numFmtId="0" fontId="69" fillId="0" borderId="43" xfId="0" applyFont="1" applyFill="1" applyBorder="1" applyAlignment="1">
      <alignment horizontal="center" vertical="center"/>
    </xf>
    <xf numFmtId="0" fontId="69" fillId="0" borderId="14" xfId="0" applyFont="1" applyFill="1" applyBorder="1" applyAlignment="1">
      <alignment horizontal="center" vertical="center"/>
    </xf>
    <xf numFmtId="0" fontId="105" fillId="0" borderId="68" xfId="0" applyFont="1" applyFill="1" applyBorder="1" applyAlignment="1">
      <alignment horizontal="left" vertical="center"/>
    </xf>
    <xf numFmtId="0" fontId="97" fillId="0" borderId="56" xfId="0" applyFont="1" applyFill="1" applyBorder="1"/>
    <xf numFmtId="0" fontId="97" fillId="0" borderId="53" xfId="0" applyFont="1" applyFill="1" applyBorder="1"/>
    <xf numFmtId="0" fontId="72" fillId="0" borderId="21" xfId="0" applyFont="1" applyFill="1" applyBorder="1" applyAlignment="1">
      <alignment horizontal="center"/>
    </xf>
    <xf numFmtId="0" fontId="69" fillId="0" borderId="29" xfId="0" applyFont="1" applyFill="1" applyBorder="1" applyAlignment="1">
      <alignment horizontal="center"/>
    </xf>
    <xf numFmtId="1" fontId="69" fillId="0" borderId="13" xfId="0" applyNumberFormat="1" applyFont="1" applyFill="1" applyBorder="1" applyAlignment="1">
      <alignment horizontal="center"/>
    </xf>
    <xf numFmtId="0" fontId="97" fillId="0" borderId="80" xfId="0" applyFont="1" applyFill="1" applyBorder="1" applyAlignment="1">
      <alignment horizontal="center"/>
    </xf>
    <xf numFmtId="0" fontId="97" fillId="0" borderId="83" xfId="0" applyFont="1" applyFill="1" applyBorder="1" applyAlignment="1">
      <alignment horizontal="center"/>
    </xf>
    <xf numFmtId="0" fontId="97" fillId="0" borderId="71" xfId="0" applyFont="1" applyFill="1" applyBorder="1" applyAlignment="1">
      <alignment horizontal="center"/>
    </xf>
    <xf numFmtId="0" fontId="72" fillId="0" borderId="49" xfId="0" applyFont="1" applyFill="1" applyBorder="1" applyAlignment="1">
      <alignment horizontal="center"/>
    </xf>
    <xf numFmtId="0" fontId="71" fillId="0" borderId="23" xfId="0" applyFont="1" applyFill="1" applyBorder="1" applyAlignment="1">
      <alignment horizontal="left" vertical="center"/>
    </xf>
    <xf numFmtId="0" fontId="24" fillId="0" borderId="49" xfId="0" applyFont="1" applyFill="1" applyBorder="1" applyAlignment="1">
      <alignment vertical="center"/>
    </xf>
    <xf numFmtId="0" fontId="20" fillId="52" borderId="31" xfId="0" applyFont="1" applyFill="1" applyBorder="1" applyAlignment="1">
      <alignment horizontal="center" vertical="center" wrapText="1"/>
    </xf>
    <xf numFmtId="0" fontId="20" fillId="52" borderId="35" xfId="0" applyFont="1" applyFill="1" applyBorder="1" applyAlignment="1">
      <alignment horizontal="center" vertical="center" wrapText="1"/>
    </xf>
    <xf numFmtId="0" fontId="20" fillId="52" borderId="32" xfId="0" applyFont="1" applyFill="1" applyBorder="1" applyAlignment="1">
      <alignment horizontal="center" vertical="center" wrapText="1"/>
    </xf>
    <xf numFmtId="0" fontId="20" fillId="52" borderId="31" xfId="25" applyFont="1" applyFill="1" applyBorder="1" applyAlignment="1">
      <alignment horizontal="center" vertical="center" wrapText="1"/>
    </xf>
    <xf numFmtId="0" fontId="20" fillId="52" borderId="39" xfId="25" applyFont="1" applyFill="1" applyBorder="1" applyAlignment="1">
      <alignment horizontal="center" vertical="center" wrapText="1"/>
    </xf>
    <xf numFmtId="0" fontId="20" fillId="52" borderId="32" xfId="25" applyFont="1" applyFill="1" applyBorder="1" applyAlignment="1">
      <alignment horizontal="center" vertical="center" wrapText="1"/>
    </xf>
    <xf numFmtId="0" fontId="72" fillId="0" borderId="50" xfId="0" applyFont="1" applyFill="1" applyBorder="1" applyAlignment="1">
      <alignment horizontal="center"/>
    </xf>
    <xf numFmtId="0" fontId="72" fillId="0" borderId="49" xfId="0" applyFont="1" applyFill="1" applyBorder="1" applyAlignment="1">
      <alignment horizontal="center" vertical="center"/>
    </xf>
    <xf numFmtId="0" fontId="77" fillId="0" borderId="49" xfId="0" applyFont="1" applyFill="1" applyBorder="1" applyAlignment="1">
      <alignment horizontal="left"/>
    </xf>
    <xf numFmtId="0" fontId="77" fillId="0" borderId="21" xfId="0" applyFont="1" applyFill="1" applyBorder="1" applyAlignment="1">
      <alignment horizontal="left"/>
    </xf>
    <xf numFmtId="0" fontId="20" fillId="0" borderId="50" xfId="25" applyFont="1" applyFill="1" applyBorder="1" applyAlignment="1">
      <alignment horizontal="left"/>
    </xf>
    <xf numFmtId="0" fontId="20" fillId="0" borderId="39" xfId="25" applyFont="1" applyFill="1" applyBorder="1" applyAlignment="1">
      <alignment horizontal="left"/>
    </xf>
    <xf numFmtId="0" fontId="59" fillId="0" borderId="75" xfId="0" applyFont="1" applyFill="1" applyBorder="1" applyAlignment="1">
      <alignment horizontal="left"/>
    </xf>
    <xf numFmtId="0" fontId="59" fillId="0" borderId="39" xfId="0" applyFont="1" applyFill="1" applyBorder="1" applyAlignment="1">
      <alignment horizontal="left"/>
    </xf>
    <xf numFmtId="0" fontId="68" fillId="0" borderId="0" xfId="0" applyFont="1" applyFill="1" applyAlignment="1">
      <alignment horizontal="left"/>
    </xf>
    <xf numFmtId="0" fontId="76" fillId="34" borderId="44" xfId="0" applyFont="1" applyFill="1" applyBorder="1" applyAlignment="1">
      <alignment horizontal="center" vertical="center"/>
    </xf>
    <xf numFmtId="0" fontId="1" fillId="34" borderId="60" xfId="0" applyFont="1" applyFill="1" applyBorder="1" applyAlignment="1">
      <alignment horizontal="center" vertical="center"/>
    </xf>
    <xf numFmtId="0" fontId="108" fillId="0" borderId="69" xfId="0" applyFont="1" applyFill="1" applyBorder="1" applyAlignment="1">
      <alignment horizontal="center" vertical="center" wrapText="1"/>
    </xf>
    <xf numFmtId="0" fontId="108" fillId="0" borderId="65" xfId="0" applyFont="1" applyFill="1" applyBorder="1" applyAlignment="1">
      <alignment horizontal="center" vertical="center" wrapText="1"/>
    </xf>
    <xf numFmtId="0" fontId="108" fillId="0" borderId="10" xfId="0" applyFont="1" applyFill="1" applyBorder="1" applyAlignment="1">
      <alignment horizontal="center" vertical="center" wrapText="1"/>
    </xf>
    <xf numFmtId="0" fontId="108" fillId="0" borderId="34" xfId="0" applyFont="1" applyFill="1" applyBorder="1" applyAlignment="1">
      <alignment horizontal="center" vertical="center" wrapText="1"/>
    </xf>
    <xf numFmtId="0" fontId="20" fillId="0" borderId="65" xfId="0" applyFont="1" applyFill="1" applyBorder="1" applyAlignment="1">
      <alignment horizontal="center" vertical="center" wrapText="1"/>
    </xf>
    <xf numFmtId="0" fontId="20" fillId="0" borderId="66" xfId="0" applyFont="1" applyFill="1" applyBorder="1" applyAlignment="1">
      <alignment horizontal="center" vertical="center" wrapText="1"/>
    </xf>
    <xf numFmtId="0" fontId="20" fillId="0" borderId="75" xfId="0" applyFont="1" applyFill="1" applyBorder="1" applyAlignment="1">
      <alignment horizontal="center" vertical="center" wrapText="1"/>
    </xf>
    <xf numFmtId="0" fontId="20" fillId="0" borderId="44" xfId="0" applyFont="1" applyFill="1" applyBorder="1" applyAlignment="1">
      <alignment horizontal="center" vertical="center"/>
    </xf>
    <xf numFmtId="0" fontId="20" fillId="0" borderId="37" xfId="0" applyFont="1" applyFill="1" applyBorder="1" applyAlignment="1">
      <alignment horizontal="center" vertical="center"/>
    </xf>
    <xf numFmtId="0" fontId="20" fillId="0" borderId="38" xfId="0" applyFont="1" applyFill="1" applyBorder="1" applyAlignment="1">
      <alignment horizontal="center" vertical="center" wrapText="1"/>
    </xf>
    <xf numFmtId="0" fontId="115" fillId="0" borderId="33" xfId="0" applyFont="1" applyFill="1" applyBorder="1" applyAlignment="1">
      <alignment horizontal="center" vertical="center" wrapText="1"/>
    </xf>
    <xf numFmtId="0" fontId="20" fillId="0" borderId="69" xfId="0" applyFont="1" applyFill="1" applyBorder="1" applyAlignment="1">
      <alignment horizontal="center" vertical="center"/>
    </xf>
    <xf numFmtId="0" fontId="20" fillId="0" borderId="36" xfId="0" applyFont="1" applyFill="1" applyBorder="1" applyAlignment="1">
      <alignment horizontal="center" vertical="center" wrapText="1"/>
    </xf>
    <xf numFmtId="0" fontId="20" fillId="0" borderId="65" xfId="0" applyFont="1" applyFill="1" applyBorder="1" applyAlignment="1">
      <alignment horizontal="center" vertical="center"/>
    </xf>
    <xf numFmtId="0" fontId="116" fillId="0" borderId="72" xfId="0" applyFont="1" applyFill="1" applyBorder="1" applyAlignment="1">
      <alignment horizontal="center" vertical="center" wrapText="1"/>
    </xf>
    <xf numFmtId="0" fontId="108" fillId="0" borderId="72" xfId="0" applyFont="1" applyFill="1" applyBorder="1" applyAlignment="1">
      <alignment horizontal="center" vertical="center" wrapText="1"/>
    </xf>
    <xf numFmtId="0" fontId="20" fillId="0" borderId="63" xfId="0" applyFont="1" applyFill="1" applyBorder="1" applyAlignment="1">
      <alignment horizontal="center" vertical="center" wrapText="1"/>
    </xf>
    <xf numFmtId="0" fontId="108" fillId="0" borderId="57" xfId="0" applyFont="1" applyFill="1" applyBorder="1" applyAlignment="1">
      <alignment horizontal="center" vertical="center" wrapText="1"/>
    </xf>
    <xf numFmtId="0" fontId="116" fillId="0" borderId="57" xfId="0" applyFont="1" applyFill="1" applyBorder="1" applyAlignment="1">
      <alignment horizontal="center" vertical="center" wrapText="1"/>
    </xf>
    <xf numFmtId="0" fontId="20" fillId="0" borderId="29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 wrapText="1"/>
    </xf>
    <xf numFmtId="0" fontId="115" fillId="0" borderId="64" xfId="0" applyFont="1" applyFill="1" applyBorder="1" applyAlignment="1">
      <alignment horizontal="center" vertical="center" wrapText="1"/>
    </xf>
    <xf numFmtId="0" fontId="116" fillId="0" borderId="40" xfId="0" applyFont="1" applyFill="1" applyBorder="1" applyAlignment="1">
      <alignment horizontal="center" vertical="center" wrapText="1"/>
    </xf>
    <xf numFmtId="0" fontId="20" fillId="0" borderId="34" xfId="0" applyFont="1" applyFill="1" applyBorder="1" applyAlignment="1">
      <alignment horizontal="center" vertical="center"/>
    </xf>
    <xf numFmtId="0" fontId="20" fillId="0" borderId="42" xfId="0" applyFont="1" applyFill="1" applyBorder="1" applyAlignment="1">
      <alignment horizontal="center" vertical="center" wrapText="1"/>
    </xf>
    <xf numFmtId="0" fontId="108" fillId="0" borderId="40" xfId="0" applyFont="1" applyFill="1" applyBorder="1" applyAlignment="1">
      <alignment horizontal="center" vertical="center" wrapText="1"/>
    </xf>
    <xf numFmtId="0" fontId="115" fillId="0" borderId="23" xfId="0" applyFont="1" applyFill="1" applyBorder="1" applyAlignment="1">
      <alignment horizontal="center" vertical="center" wrapText="1"/>
    </xf>
    <xf numFmtId="0" fontId="20" fillId="0" borderId="44" xfId="0" applyFont="1" applyFill="1" applyBorder="1" applyAlignment="1">
      <alignment horizontal="center" vertical="center" wrapText="1"/>
    </xf>
    <xf numFmtId="0" fontId="20" fillId="0" borderId="29" xfId="0" applyFont="1" applyFill="1" applyBorder="1" applyAlignment="1">
      <alignment horizontal="center" vertical="center" wrapText="1"/>
    </xf>
    <xf numFmtId="0" fontId="20" fillId="0" borderId="41" xfId="0" applyFont="1" applyFill="1" applyBorder="1" applyAlignment="1">
      <alignment horizontal="center" vertical="center" wrapText="1"/>
    </xf>
    <xf numFmtId="0" fontId="20" fillId="54" borderId="65" xfId="0" applyFont="1" applyFill="1" applyBorder="1" applyAlignment="1">
      <alignment horizontal="center" vertical="center" wrapText="1"/>
    </xf>
    <xf numFmtId="0" fontId="20" fillId="54" borderId="46" xfId="0" applyFont="1" applyFill="1" applyBorder="1" applyAlignment="1">
      <alignment horizontal="center" vertical="center" wrapText="1"/>
    </xf>
    <xf numFmtId="0" fontId="20" fillId="54" borderId="66" xfId="0" applyFont="1" applyFill="1" applyBorder="1" applyAlignment="1">
      <alignment horizontal="center" vertical="center" wrapText="1"/>
    </xf>
    <xf numFmtId="0" fontId="20" fillId="0" borderId="49" xfId="37" applyFont="1" applyFill="1" applyBorder="1" applyAlignment="1"/>
    <xf numFmtId="0" fontId="20" fillId="0" borderId="50" xfId="37" applyFont="1" applyFill="1" applyBorder="1" applyAlignment="1"/>
    <xf numFmtId="0" fontId="20" fillId="0" borderId="39" xfId="0" applyFont="1" applyFill="1" applyBorder="1" applyAlignment="1">
      <alignment horizontal="center"/>
    </xf>
    <xf numFmtId="0" fontId="1" fillId="0" borderId="49" xfId="0" applyFont="1" applyFill="1" applyBorder="1"/>
    <xf numFmtId="0" fontId="1" fillId="0" borderId="50" xfId="0" applyFont="1" applyFill="1" applyBorder="1"/>
    <xf numFmtId="0" fontId="1" fillId="0" borderId="39" xfId="0" applyFont="1" applyFill="1" applyBorder="1"/>
    <xf numFmtId="0" fontId="1" fillId="0" borderId="0" xfId="0" applyFont="1" applyBorder="1" applyAlignment="1">
      <alignment horizontal="center"/>
    </xf>
    <xf numFmtId="0" fontId="20" fillId="55" borderId="72" xfId="0" applyFont="1" applyFill="1" applyBorder="1" applyAlignment="1">
      <alignment horizontal="center" vertical="center" wrapText="1"/>
    </xf>
    <xf numFmtId="0" fontId="20" fillId="34" borderId="0" xfId="0" applyFont="1" applyFill="1" applyBorder="1" applyAlignment="1">
      <alignment horizontal="center" vertical="center" wrapText="1"/>
    </xf>
    <xf numFmtId="0" fontId="20" fillId="51" borderId="27" xfId="0" applyFont="1" applyFill="1" applyBorder="1" applyAlignment="1">
      <alignment horizontal="center" vertical="center" wrapText="1"/>
    </xf>
    <xf numFmtId="0" fontId="20" fillId="34" borderId="49" xfId="0" applyFont="1" applyFill="1" applyBorder="1" applyAlignment="1">
      <alignment horizontal="center" vertical="center" wrapText="1"/>
    </xf>
    <xf numFmtId="0" fontId="20" fillId="34" borderId="51" xfId="0" applyFont="1" applyFill="1" applyBorder="1" applyAlignment="1">
      <alignment horizontal="center" vertical="center" wrapText="1"/>
    </xf>
    <xf numFmtId="0" fontId="20" fillId="34" borderId="24" xfId="0" applyFont="1" applyFill="1" applyBorder="1" applyAlignment="1">
      <alignment horizontal="center" vertical="center" wrapText="1"/>
    </xf>
    <xf numFmtId="0" fontId="20" fillId="34" borderId="0" xfId="0" applyFont="1" applyFill="1" applyBorder="1" applyAlignment="1">
      <alignment horizontal="center" vertical="center"/>
    </xf>
    <xf numFmtId="0" fontId="20" fillId="34" borderId="50" xfId="0" applyFont="1" applyFill="1" applyBorder="1" applyAlignment="1">
      <alignment horizontal="center" vertical="center" wrapText="1"/>
    </xf>
    <xf numFmtId="0" fontId="20" fillId="34" borderId="39" xfId="0" applyFont="1" applyFill="1" applyBorder="1" applyAlignment="1">
      <alignment horizontal="center" vertical="center" wrapText="1"/>
    </xf>
    <xf numFmtId="0" fontId="20" fillId="0" borderId="62" xfId="0" applyFont="1" applyFill="1" applyBorder="1" applyAlignment="1">
      <alignment horizontal="center" vertical="center" wrapText="1"/>
    </xf>
    <xf numFmtId="0" fontId="115" fillId="0" borderId="0" xfId="0" applyFont="1" applyFill="1" applyBorder="1" applyAlignment="1">
      <alignment horizontal="left" vertical="center"/>
    </xf>
    <xf numFmtId="0" fontId="20" fillId="29" borderId="72" xfId="0" applyFont="1" applyFill="1" applyBorder="1" applyAlignment="1">
      <alignment horizontal="left" vertical="center"/>
    </xf>
    <xf numFmtId="0" fontId="20" fillId="0" borderId="51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center" vertical="center"/>
    </xf>
    <xf numFmtId="0" fontId="20" fillId="0" borderId="25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58" xfId="0" applyFont="1" applyFill="1" applyBorder="1" applyAlignment="1">
      <alignment horizontal="left" vertical="center"/>
    </xf>
    <xf numFmtId="0" fontId="20" fillId="0" borderId="39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left" vertical="center" wrapText="1"/>
    </xf>
    <xf numFmtId="0" fontId="20" fillId="0" borderId="21" xfId="25" applyFont="1" applyFill="1" applyBorder="1" applyAlignment="1">
      <alignment horizontal="left" vertical="center" wrapText="1"/>
    </xf>
    <xf numFmtId="0" fontId="115" fillId="0" borderId="49" xfId="37" applyFont="1" applyFill="1" applyBorder="1" applyAlignment="1">
      <alignment horizontal="left" vertical="center"/>
    </xf>
    <xf numFmtId="0" fontId="20" fillId="0" borderId="83" xfId="37" applyFont="1" applyFill="1" applyBorder="1" applyAlignment="1">
      <alignment horizontal="left" vertical="center"/>
    </xf>
    <xf numFmtId="0" fontId="20" fillId="0" borderId="43" xfId="0" applyFont="1" applyFill="1" applyBorder="1" applyAlignment="1">
      <alignment horizontal="left" vertical="center"/>
    </xf>
    <xf numFmtId="0" fontId="20" fillId="0" borderId="49" xfId="37" applyFont="1" applyFill="1" applyBorder="1" applyAlignment="1">
      <alignment horizontal="left" vertical="center"/>
    </xf>
    <xf numFmtId="0" fontId="20" fillId="0" borderId="43" xfId="37" applyFont="1" applyFill="1" applyBorder="1" applyAlignment="1">
      <alignment horizontal="left" vertical="center"/>
    </xf>
    <xf numFmtId="0" fontId="20" fillId="0" borderId="82" xfId="37" applyFont="1" applyFill="1" applyBorder="1" applyAlignment="1">
      <alignment horizontal="left" vertical="center"/>
    </xf>
    <xf numFmtId="0" fontId="117" fillId="0" borderId="50" xfId="25" applyFont="1" applyFill="1" applyBorder="1" applyAlignment="1">
      <alignment horizontal="left" vertical="center"/>
    </xf>
    <xf numFmtId="0" fontId="117" fillId="0" borderId="50" xfId="25" applyFont="1" applyFill="1" applyBorder="1" applyAlignment="1">
      <alignment horizontal="left" vertical="center" wrapText="1"/>
    </xf>
    <xf numFmtId="0" fontId="115" fillId="0" borderId="49" xfId="0" applyFont="1" applyFill="1" applyBorder="1" applyAlignment="1">
      <alignment horizontal="left" vertical="center"/>
    </xf>
    <xf numFmtId="0" fontId="20" fillId="0" borderId="49" xfId="25" applyFont="1" applyFill="1" applyBorder="1" applyAlignment="1">
      <alignment horizontal="left" vertical="center"/>
    </xf>
    <xf numFmtId="0" fontId="118" fillId="0" borderId="49" xfId="25" applyFont="1" applyFill="1" applyBorder="1" applyAlignment="1">
      <alignment horizontal="left" vertical="center"/>
    </xf>
    <xf numFmtId="0" fontId="118" fillId="0" borderId="50" xfId="25" applyFont="1" applyFill="1" applyBorder="1" applyAlignment="1">
      <alignment horizontal="left" vertical="center"/>
    </xf>
    <xf numFmtId="0" fontId="20" fillId="0" borderId="39" xfId="25" applyFont="1" applyFill="1" applyBorder="1" applyAlignment="1">
      <alignment horizontal="left" vertical="center" wrapText="1"/>
    </xf>
    <xf numFmtId="0" fontId="20" fillId="0" borderId="39" xfId="25" applyFont="1" applyFill="1" applyBorder="1" applyAlignment="1">
      <alignment horizontal="left" vertical="center"/>
    </xf>
    <xf numFmtId="0" fontId="118" fillId="0" borderId="39" xfId="25" applyFont="1" applyFill="1" applyBorder="1" applyAlignment="1">
      <alignment horizontal="left" vertical="center"/>
    </xf>
    <xf numFmtId="0" fontId="20" fillId="0" borderId="72" xfId="0" applyFont="1" applyFill="1" applyBorder="1" applyAlignment="1">
      <alignment horizontal="left" vertical="center"/>
    </xf>
    <xf numFmtId="0" fontId="20" fillId="0" borderId="19" xfId="0" applyFont="1" applyFill="1" applyBorder="1" applyAlignment="1">
      <alignment horizontal="left" vertical="center"/>
    </xf>
    <xf numFmtId="0" fontId="115" fillId="0" borderId="50" xfId="0" applyFont="1" applyFill="1" applyBorder="1" applyAlignment="1">
      <alignment horizontal="left" vertical="center"/>
    </xf>
    <xf numFmtId="0" fontId="20" fillId="0" borderId="60" xfId="0" applyFont="1" applyFill="1" applyBorder="1" applyAlignment="1">
      <alignment horizontal="left" vertical="center" wrapText="1"/>
    </xf>
    <xf numFmtId="0" fontId="20" fillId="0" borderId="45" xfId="0" applyFont="1" applyFill="1" applyBorder="1" applyAlignment="1">
      <alignment horizontal="left" vertical="center"/>
    </xf>
    <xf numFmtId="0" fontId="115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0" fontId="20" fillId="46" borderId="72" xfId="0" applyFont="1" applyFill="1" applyBorder="1" applyAlignment="1">
      <alignment horizontal="center" vertical="center"/>
    </xf>
    <xf numFmtId="0" fontId="20" fillId="0" borderId="82" xfId="0" applyFont="1" applyFill="1" applyBorder="1" applyAlignment="1">
      <alignment horizontal="left" vertical="center"/>
    </xf>
    <xf numFmtId="0" fontId="20" fillId="0" borderId="51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horizontal="center" vertical="center" wrapText="1"/>
    </xf>
    <xf numFmtId="0" fontId="20" fillId="0" borderId="39" xfId="0" applyFont="1" applyFill="1" applyBorder="1" applyAlignment="1">
      <alignment horizontal="center" vertical="center" wrapText="1"/>
    </xf>
    <xf numFmtId="0" fontId="20" fillId="0" borderId="51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/>
    </xf>
    <xf numFmtId="0" fontId="20" fillId="0" borderId="39" xfId="0" applyFont="1" applyFill="1" applyBorder="1" applyAlignment="1">
      <alignment horizontal="center" vertical="center"/>
    </xf>
    <xf numFmtId="0" fontId="96" fillId="0" borderId="21" xfId="0" applyFont="1" applyFill="1" applyBorder="1" applyAlignment="1">
      <alignment horizontal="center" vertical="center"/>
    </xf>
    <xf numFmtId="0" fontId="20" fillId="44" borderId="13" xfId="0" applyFont="1" applyFill="1" applyBorder="1" applyAlignment="1">
      <alignment horizontal="center" vertical="center" wrapText="1"/>
    </xf>
    <xf numFmtId="0" fontId="21" fillId="27" borderId="34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 wrapText="1"/>
    </xf>
    <xf numFmtId="0" fontId="20" fillId="0" borderId="39" xfId="0" applyFont="1" applyFill="1" applyBorder="1" applyAlignment="1">
      <alignment horizontal="center" vertical="center" wrapText="1"/>
    </xf>
    <xf numFmtId="0" fontId="33" fillId="0" borderId="52" xfId="0" applyFont="1" applyFill="1" applyBorder="1" applyAlignment="1">
      <alignment horizontal="center" vertical="center"/>
    </xf>
    <xf numFmtId="0" fontId="33" fillId="0" borderId="58" xfId="0" applyFont="1" applyFill="1" applyBorder="1" applyAlignment="1">
      <alignment horizontal="center" vertical="center" wrapText="1"/>
    </xf>
    <xf numFmtId="0" fontId="33" fillId="0" borderId="84" xfId="0" applyFont="1" applyFill="1" applyBorder="1" applyAlignment="1">
      <alignment horizontal="center" vertical="center" wrapText="1"/>
    </xf>
    <xf numFmtId="0" fontId="33" fillId="0" borderId="27" xfId="0" applyFont="1" applyFill="1" applyBorder="1" applyAlignment="1">
      <alignment horizontal="center" vertical="center" wrapText="1"/>
    </xf>
    <xf numFmtId="0" fontId="20" fillId="0" borderId="49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 wrapText="1"/>
    </xf>
    <xf numFmtId="0" fontId="20" fillId="0" borderId="49" xfId="0" applyFont="1" applyFill="1" applyBorder="1" applyAlignment="1">
      <alignment horizontal="center" vertical="center"/>
    </xf>
    <xf numFmtId="0" fontId="96" fillId="0" borderId="21" xfId="0" applyFont="1" applyFill="1" applyBorder="1" applyAlignment="1">
      <alignment horizontal="center" vertical="center"/>
    </xf>
    <xf numFmtId="0" fontId="97" fillId="34" borderId="51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center" vertical="center"/>
    </xf>
    <xf numFmtId="0" fontId="20" fillId="0" borderId="72" xfId="0" applyFont="1" applyFill="1" applyBorder="1" applyAlignment="1">
      <alignment horizontal="center" vertical="center"/>
    </xf>
    <xf numFmtId="0" fontId="20" fillId="0" borderId="39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49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132" fillId="0" borderId="21" xfId="0" applyFont="1" applyFill="1" applyBorder="1" applyAlignment="1">
      <alignment horizontal="center" vertical="center"/>
    </xf>
    <xf numFmtId="0" fontId="132" fillId="0" borderId="49" xfId="0" applyFont="1" applyFill="1" applyBorder="1" applyAlignment="1">
      <alignment horizontal="center" vertical="center"/>
    </xf>
    <xf numFmtId="0" fontId="108" fillId="0" borderId="75" xfId="0" applyFont="1" applyFill="1" applyBorder="1" applyAlignment="1">
      <alignment horizontal="center" vertical="center"/>
    </xf>
    <xf numFmtId="0" fontId="108" fillId="0" borderId="84" xfId="0" applyFont="1" applyFill="1" applyBorder="1" applyAlignment="1">
      <alignment horizontal="center" vertical="center"/>
    </xf>
    <xf numFmtId="0" fontId="108" fillId="0" borderId="86" xfId="0" applyFont="1" applyFill="1" applyBorder="1" applyAlignment="1">
      <alignment horizontal="center" vertical="center"/>
    </xf>
    <xf numFmtId="0" fontId="132" fillId="0" borderId="24" xfId="0" applyFont="1" applyFill="1" applyBorder="1" applyAlignment="1">
      <alignment horizontal="center" vertical="center" wrapText="1"/>
    </xf>
    <xf numFmtId="0" fontId="132" fillId="0" borderId="21" xfId="0" applyFont="1" applyFill="1" applyBorder="1" applyAlignment="1">
      <alignment horizontal="center" vertical="center" wrapText="1"/>
    </xf>
    <xf numFmtId="0" fontId="132" fillId="0" borderId="0" xfId="0" applyFont="1" applyAlignment="1">
      <alignment horizontal="center" vertical="center"/>
    </xf>
    <xf numFmtId="0" fontId="134" fillId="0" borderId="0" xfId="0" applyFont="1"/>
    <xf numFmtId="0" fontId="132" fillId="0" borderId="50" xfId="0" applyFont="1" applyFill="1" applyBorder="1" applyAlignment="1">
      <alignment horizontal="center" vertical="center" wrapText="1"/>
    </xf>
    <xf numFmtId="0" fontId="132" fillId="0" borderId="50" xfId="25" applyFont="1" applyFill="1" applyBorder="1" applyAlignment="1">
      <alignment horizontal="center" vertical="center" wrapText="1"/>
    </xf>
    <xf numFmtId="0" fontId="132" fillId="0" borderId="50" xfId="0" applyFont="1" applyFill="1" applyBorder="1" applyAlignment="1">
      <alignment horizontal="center" vertical="center"/>
    </xf>
    <xf numFmtId="0" fontId="132" fillId="0" borderId="52" xfId="0" applyFont="1" applyFill="1" applyBorder="1" applyAlignment="1">
      <alignment horizontal="center" vertical="center" wrapText="1"/>
    </xf>
    <xf numFmtId="0" fontId="132" fillId="0" borderId="21" xfId="25" applyFont="1" applyFill="1" applyBorder="1" applyAlignment="1">
      <alignment horizontal="center" vertical="center" wrapText="1"/>
    </xf>
    <xf numFmtId="0" fontId="132" fillId="0" borderId="21" xfId="25" applyFont="1" applyFill="1" applyBorder="1" applyAlignment="1">
      <alignment horizontal="center" vertical="center"/>
    </xf>
    <xf numFmtId="0" fontId="136" fillId="0" borderId="21" xfId="25" applyFont="1" applyFill="1" applyBorder="1" applyAlignment="1">
      <alignment horizontal="center" vertical="center"/>
    </xf>
    <xf numFmtId="0" fontId="136" fillId="0" borderId="38" xfId="25" applyFont="1" applyFill="1" applyBorder="1" applyAlignment="1">
      <alignment vertical="top" wrapText="1"/>
    </xf>
    <xf numFmtId="0" fontId="136" fillId="26" borderId="45" xfId="25" applyFont="1" applyFill="1" applyBorder="1" applyAlignment="1">
      <alignment horizontal="center" vertical="center"/>
    </xf>
    <xf numFmtId="0" fontId="137" fillId="26" borderId="45" xfId="25" applyFont="1" applyFill="1" applyBorder="1"/>
    <xf numFmtId="0" fontId="132" fillId="0" borderId="50" xfId="25" applyFont="1" applyFill="1" applyBorder="1" applyAlignment="1">
      <alignment horizontal="center" vertical="center"/>
    </xf>
    <xf numFmtId="0" fontId="136" fillId="0" borderId="50" xfId="25" applyFont="1" applyFill="1" applyBorder="1" applyAlignment="1">
      <alignment horizontal="center" vertical="center"/>
    </xf>
    <xf numFmtId="0" fontId="136" fillId="0" borderId="36" xfId="25" applyFont="1" applyFill="1" applyBorder="1" applyAlignment="1">
      <alignment vertical="top" wrapText="1"/>
    </xf>
    <xf numFmtId="0" fontId="136" fillId="26" borderId="0" xfId="25" applyFont="1" applyFill="1" applyBorder="1" applyAlignment="1">
      <alignment horizontal="center" vertical="center"/>
    </xf>
    <xf numFmtId="0" fontId="137" fillId="26" borderId="0" xfId="25" applyFont="1" applyFill="1" applyBorder="1"/>
    <xf numFmtId="0" fontId="132" fillId="0" borderId="66" xfId="0" applyFont="1" applyFill="1" applyBorder="1" applyAlignment="1">
      <alignment vertical="top" wrapText="1"/>
    </xf>
    <xf numFmtId="0" fontId="136" fillId="0" borderId="11" xfId="25" applyFont="1" applyFill="1" applyBorder="1" applyAlignment="1">
      <alignment vertical="top" wrapText="1"/>
    </xf>
    <xf numFmtId="0" fontId="136" fillId="26" borderId="56" xfId="25" applyFont="1" applyFill="1" applyBorder="1" applyAlignment="1">
      <alignment horizontal="center" vertical="center"/>
    </xf>
    <xf numFmtId="0" fontId="137" fillId="26" borderId="56" xfId="25" applyFont="1" applyFill="1" applyBorder="1"/>
    <xf numFmtId="0" fontId="132" fillId="0" borderId="51" xfId="0" applyFont="1" applyFill="1" applyBorder="1" applyAlignment="1">
      <alignment horizontal="center" vertical="center" wrapText="1"/>
    </xf>
    <xf numFmtId="0" fontId="132" fillId="0" borderId="51" xfId="0" applyFont="1" applyFill="1" applyBorder="1" applyAlignment="1">
      <alignment horizontal="center" vertical="center"/>
    </xf>
    <xf numFmtId="0" fontId="132" fillId="0" borderId="49" xfId="0" applyFont="1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center" vertical="center"/>
    </xf>
    <xf numFmtId="0" fontId="20" fillId="34" borderId="39" xfId="0" applyFont="1" applyFill="1" applyBorder="1" applyAlignment="1">
      <alignment horizontal="center" vertical="center"/>
    </xf>
    <xf numFmtId="0" fontId="20" fillId="34" borderId="49" xfId="0" applyFont="1" applyFill="1" applyBorder="1" applyAlignment="1">
      <alignment horizontal="center" vertical="center"/>
    </xf>
    <xf numFmtId="0" fontId="20" fillId="34" borderId="50" xfId="0" applyFont="1" applyFill="1" applyBorder="1" applyAlignment="1">
      <alignment horizontal="center" vertical="center"/>
    </xf>
    <xf numFmtId="0" fontId="33" fillId="34" borderId="21" xfId="0" applyFont="1" applyFill="1" applyBorder="1" applyAlignment="1">
      <alignment horizontal="left" vertical="center"/>
    </xf>
    <xf numFmtId="0" fontId="33" fillId="34" borderId="24" xfId="0" applyFont="1" applyFill="1" applyBorder="1" applyAlignment="1">
      <alignment horizontal="left" vertical="center"/>
    </xf>
    <xf numFmtId="0" fontId="20" fillId="0" borderId="51" xfId="0" applyFont="1" applyFill="1" applyBorder="1" applyAlignment="1">
      <alignment horizontal="center" vertical="center" wrapText="1"/>
    </xf>
    <xf numFmtId="0" fontId="20" fillId="0" borderId="51" xfId="0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 wrapText="1"/>
    </xf>
    <xf numFmtId="0" fontId="20" fillId="0" borderId="58" xfId="0" applyFont="1" applyFill="1" applyBorder="1" applyAlignment="1">
      <alignment horizontal="left" vertical="center"/>
    </xf>
    <xf numFmtId="0" fontId="20" fillId="0" borderId="39" xfId="0" applyFont="1" applyFill="1" applyBorder="1" applyAlignment="1">
      <alignment horizontal="left" vertical="center"/>
    </xf>
    <xf numFmtId="0" fontId="96" fillId="0" borderId="21" xfId="0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horizontal="left" vertical="center" wrapText="1"/>
    </xf>
    <xf numFmtId="0" fontId="20" fillId="0" borderId="84" xfId="0" applyFont="1" applyFill="1" applyBorder="1" applyAlignment="1">
      <alignment horizontal="left" vertical="center"/>
    </xf>
    <xf numFmtId="0" fontId="20" fillId="57" borderId="72" xfId="0" applyFont="1" applyFill="1" applyBorder="1" applyAlignment="1">
      <alignment horizontal="center" vertical="center"/>
    </xf>
    <xf numFmtId="0" fontId="20" fillId="57" borderId="39" xfId="0" applyFont="1" applyFill="1" applyBorder="1" applyAlignment="1">
      <alignment horizontal="center" vertical="center" wrapText="1"/>
    </xf>
    <xf numFmtId="0" fontId="20" fillId="58" borderId="40" xfId="0" applyFont="1" applyFill="1" applyBorder="1" applyAlignment="1">
      <alignment horizontal="center" vertical="center" wrapText="1"/>
    </xf>
    <xf numFmtId="0" fontId="20" fillId="58" borderId="39" xfId="0" applyFont="1" applyFill="1" applyBorder="1" applyAlignment="1">
      <alignment horizontal="center" vertical="center" wrapText="1"/>
    </xf>
    <xf numFmtId="0" fontId="33" fillId="0" borderId="57" xfId="0" applyFont="1" applyFill="1" applyBorder="1" applyAlignment="1">
      <alignment horizontal="center" vertical="center"/>
    </xf>
    <xf numFmtId="0" fontId="33" fillId="0" borderId="84" xfId="0" applyFont="1" applyFill="1" applyBorder="1" applyAlignment="1">
      <alignment horizontal="center" vertical="center"/>
    </xf>
    <xf numFmtId="0" fontId="53" fillId="34" borderId="0" xfId="0" applyFont="1" applyFill="1"/>
    <xf numFmtId="0" fontId="96" fillId="0" borderId="25" xfId="0" applyFont="1" applyFill="1" applyBorder="1" applyAlignment="1">
      <alignment horizontal="center" vertical="center"/>
    </xf>
    <xf numFmtId="0" fontId="96" fillId="0" borderId="21" xfId="0" applyFont="1" applyFill="1" applyBorder="1" applyAlignment="1">
      <alignment horizontal="center" vertical="center"/>
    </xf>
    <xf numFmtId="0" fontId="96" fillId="0" borderId="11" xfId="0" applyFont="1" applyFill="1" applyBorder="1" applyAlignment="1">
      <alignment horizontal="center" vertical="center"/>
    </xf>
    <xf numFmtId="0" fontId="96" fillId="0" borderId="42" xfId="0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horizontal="center" vertical="center" wrapText="1"/>
    </xf>
    <xf numFmtId="0" fontId="20" fillId="0" borderId="39" xfId="0" applyFont="1" applyFill="1" applyBorder="1" applyAlignment="1">
      <alignment horizontal="center" vertical="center"/>
    </xf>
    <xf numFmtId="0" fontId="33" fillId="34" borderId="51" xfId="0" applyFont="1" applyFill="1" applyBorder="1" applyAlignment="1">
      <alignment horizontal="left" vertical="center"/>
    </xf>
    <xf numFmtId="0" fontId="20" fillId="0" borderId="51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51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center" vertical="center"/>
    </xf>
    <xf numFmtId="0" fontId="96" fillId="0" borderId="51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96" fillId="0" borderId="66" xfId="0" applyFont="1" applyFill="1" applyBorder="1" applyAlignment="1">
      <alignment horizontal="center" vertical="center"/>
    </xf>
    <xf numFmtId="0" fontId="20" fillId="0" borderId="45" xfId="0" applyFont="1" applyFill="1" applyBorder="1" applyAlignment="1">
      <alignment horizontal="center" vertical="center"/>
    </xf>
    <xf numFmtId="0" fontId="96" fillId="0" borderId="65" xfId="0" applyFont="1" applyFill="1" applyBorder="1" applyAlignment="1">
      <alignment horizontal="left" vertical="center" wrapText="1"/>
    </xf>
    <xf numFmtId="0" fontId="96" fillId="0" borderId="51" xfId="0" applyFont="1" applyFill="1" applyBorder="1" applyAlignment="1">
      <alignment horizontal="left" vertical="top" wrapText="1"/>
    </xf>
    <xf numFmtId="0" fontId="96" fillId="0" borderId="51" xfId="0" applyFont="1" applyFill="1" applyBorder="1" applyAlignment="1">
      <alignment horizontal="left" vertical="top"/>
    </xf>
    <xf numFmtId="0" fontId="96" fillId="0" borderId="51" xfId="0" applyFont="1" applyFill="1" applyBorder="1"/>
    <xf numFmtId="0" fontId="96" fillId="0" borderId="51" xfId="0" applyFont="1" applyFill="1" applyBorder="1" applyAlignment="1">
      <alignment horizontal="center"/>
    </xf>
    <xf numFmtId="0" fontId="96" fillId="0" borderId="51" xfId="0" applyFont="1" applyFill="1" applyBorder="1" applyAlignment="1">
      <alignment horizontal="right"/>
    </xf>
    <xf numFmtId="0" fontId="97" fillId="34" borderId="49" xfId="0" applyFont="1" applyFill="1" applyBorder="1" applyAlignment="1">
      <alignment horizontal="left" vertical="center"/>
    </xf>
    <xf numFmtId="0" fontId="97" fillId="34" borderId="50" xfId="0" applyFont="1" applyFill="1" applyBorder="1" applyAlignment="1">
      <alignment horizontal="left" vertical="center"/>
    </xf>
    <xf numFmtId="0" fontId="97" fillId="34" borderId="24" xfId="0" applyFont="1" applyFill="1" applyBorder="1"/>
    <xf numFmtId="0" fontId="97" fillId="34" borderId="50" xfId="29" applyFont="1" applyFill="1" applyBorder="1" applyAlignment="1">
      <alignment vertical="center"/>
    </xf>
    <xf numFmtId="0" fontId="35" fillId="34" borderId="18" xfId="0" applyFont="1" applyFill="1" applyBorder="1" applyAlignment="1">
      <alignment vertical="center"/>
    </xf>
    <xf numFmtId="0" fontId="1" fillId="34" borderId="18" xfId="29" applyFont="1" applyFill="1" applyBorder="1" applyAlignment="1">
      <alignment horizontal="center" vertical="center"/>
    </xf>
    <xf numFmtId="0" fontId="23" fillId="0" borderId="50" xfId="0" applyFont="1" applyFill="1" applyBorder="1" applyAlignment="1">
      <alignment horizontal="left" vertical="center"/>
    </xf>
    <xf numFmtId="0" fontId="20" fillId="0" borderId="50" xfId="29" applyFont="1" applyFill="1" applyBorder="1" applyAlignment="1">
      <alignment vertical="center" wrapText="1"/>
    </xf>
    <xf numFmtId="0" fontId="20" fillId="34" borderId="52" xfId="0" applyFont="1" applyFill="1" applyBorder="1" applyAlignment="1">
      <alignment vertical="center" wrapText="1"/>
    </xf>
    <xf numFmtId="0" fontId="20" fillId="0" borderId="52" xfId="25" applyFont="1" applyFill="1" applyBorder="1" applyAlignment="1">
      <alignment vertical="center" wrapText="1"/>
    </xf>
    <xf numFmtId="0" fontId="20" fillId="34" borderId="50" xfId="0" applyFont="1" applyFill="1" applyBorder="1" applyAlignment="1">
      <alignment vertical="center" wrapText="1"/>
    </xf>
    <xf numFmtId="0" fontId="115" fillId="0" borderId="50" xfId="0" applyFont="1" applyFill="1" applyBorder="1" applyAlignment="1">
      <alignment vertical="center"/>
    </xf>
    <xf numFmtId="0" fontId="20" fillId="34" borderId="51" xfId="0" applyFont="1" applyFill="1" applyBorder="1" applyAlignment="1">
      <alignment vertical="center" wrapText="1"/>
    </xf>
    <xf numFmtId="0" fontId="20" fillId="34" borderId="21" xfId="0" applyFont="1" applyFill="1" applyBorder="1" applyAlignment="1">
      <alignment vertical="center" wrapText="1"/>
    </xf>
    <xf numFmtId="0" fontId="20" fillId="0" borderId="24" xfId="0" applyFont="1" applyFill="1" applyBorder="1" applyAlignment="1">
      <alignment vertical="center"/>
    </xf>
    <xf numFmtId="0" fontId="20" fillId="34" borderId="24" xfId="0" applyFont="1" applyFill="1" applyBorder="1" applyAlignment="1">
      <alignment vertical="center" wrapText="1"/>
    </xf>
    <xf numFmtId="0" fontId="20" fillId="0" borderId="51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center" vertical="center"/>
    </xf>
    <xf numFmtId="0" fontId="24" fillId="34" borderId="17" xfId="0" applyFont="1" applyFill="1" applyBorder="1" applyAlignment="1">
      <alignment horizontal="center" vertical="center" wrapText="1"/>
    </xf>
    <xf numFmtId="0" fontId="20" fillId="0" borderId="51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42" fillId="0" borderId="51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/>
    </xf>
    <xf numFmtId="0" fontId="42" fillId="0" borderId="51" xfId="0" applyFont="1" applyFill="1" applyBorder="1" applyAlignment="1">
      <alignment horizontal="center" vertical="center"/>
    </xf>
    <xf numFmtId="0" fontId="20" fillId="0" borderId="50" xfId="25" applyFont="1" applyFill="1" applyBorder="1" applyAlignment="1">
      <alignment horizontal="center" vertical="center" wrapText="1"/>
    </xf>
    <xf numFmtId="0" fontId="97" fillId="34" borderId="25" xfId="0" applyFont="1" applyFill="1" applyBorder="1" applyAlignment="1">
      <alignment horizontal="left" vertical="center" wrapText="1"/>
    </xf>
    <xf numFmtId="0" fontId="110" fillId="0" borderId="39" xfId="0" applyFont="1" applyFill="1" applyBorder="1" applyAlignment="1">
      <alignment horizontal="left" vertical="center"/>
    </xf>
    <xf numFmtId="0" fontId="20" fillId="0" borderId="77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20" fillId="0" borderId="79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 wrapText="1"/>
    </xf>
    <xf numFmtId="0" fontId="20" fillId="0" borderId="64" xfId="0" applyFont="1" applyFill="1" applyBorder="1" applyAlignment="1">
      <alignment horizontal="center" vertical="center" wrapText="1"/>
    </xf>
    <xf numFmtId="0" fontId="20" fillId="0" borderId="78" xfId="0" applyFont="1" applyFill="1" applyBorder="1" applyAlignment="1">
      <alignment horizontal="center" vertical="center" wrapText="1"/>
    </xf>
    <xf numFmtId="0" fontId="20" fillId="0" borderId="67" xfId="0" applyFont="1" applyFill="1" applyBorder="1" applyAlignment="1">
      <alignment horizontal="center" vertical="center" wrapText="1"/>
    </xf>
    <xf numFmtId="0" fontId="20" fillId="0" borderId="52" xfId="0" applyFont="1" applyFill="1" applyBorder="1" applyAlignment="1">
      <alignment horizontal="left" vertical="center"/>
    </xf>
    <xf numFmtId="0" fontId="20" fillId="0" borderId="51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center" vertical="center"/>
    </xf>
    <xf numFmtId="0" fontId="20" fillId="34" borderId="52" xfId="0" applyFont="1" applyFill="1" applyBorder="1" applyAlignment="1">
      <alignment horizontal="center" vertical="center" wrapText="1"/>
    </xf>
    <xf numFmtId="0" fontId="20" fillId="34" borderId="21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/>
    </xf>
    <xf numFmtId="0" fontId="20" fillId="0" borderId="52" xfId="0" applyFont="1" applyFill="1" applyBorder="1" applyAlignment="1">
      <alignment vertical="center" wrapText="1"/>
    </xf>
    <xf numFmtId="0" fontId="20" fillId="0" borderId="24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0" fontId="20" fillId="0" borderId="51" xfId="0" applyFont="1" applyFill="1" applyBorder="1" applyAlignment="1">
      <alignment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51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50" xfId="25" applyFont="1" applyFill="1" applyBorder="1" applyAlignment="1">
      <alignment horizontal="center" vertical="center"/>
    </xf>
    <xf numFmtId="0" fontId="20" fillId="0" borderId="58" xfId="0" applyFont="1" applyFill="1" applyBorder="1" applyAlignment="1">
      <alignment horizontal="left" vertical="center"/>
    </xf>
    <xf numFmtId="0" fontId="20" fillId="0" borderId="52" xfId="0" applyFont="1" applyFill="1" applyBorder="1" applyAlignment="1">
      <alignment horizontal="left" vertical="center" wrapText="1"/>
    </xf>
    <xf numFmtId="0" fontId="20" fillId="0" borderId="24" xfId="0" applyFont="1" applyFill="1" applyBorder="1" applyAlignment="1">
      <alignment horizontal="left" vertical="center" wrapText="1"/>
    </xf>
    <xf numFmtId="0" fontId="20" fillId="0" borderId="51" xfId="0" applyFont="1" applyFill="1" applyBorder="1" applyAlignment="1">
      <alignment vertical="center"/>
    </xf>
    <xf numFmtId="0" fontId="20" fillId="0" borderId="50" xfId="0" applyFont="1" applyFill="1" applyBorder="1" applyAlignment="1">
      <alignment vertical="center" wrapText="1"/>
    </xf>
    <xf numFmtId="0" fontId="20" fillId="0" borderId="52" xfId="0" applyFont="1" applyFill="1" applyBorder="1" applyAlignment="1">
      <alignment vertical="center"/>
    </xf>
    <xf numFmtId="0" fontId="20" fillId="0" borderId="21" xfId="0" applyFont="1" applyFill="1" applyBorder="1" applyAlignment="1">
      <alignment vertical="center"/>
    </xf>
    <xf numFmtId="0" fontId="20" fillId="0" borderId="50" xfId="0" applyFont="1" applyFill="1" applyBorder="1" applyAlignment="1">
      <alignment horizontal="left" vertical="center" wrapText="1"/>
    </xf>
    <xf numFmtId="0" fontId="103" fillId="0" borderId="50" xfId="0" applyFont="1" applyFill="1" applyBorder="1" applyAlignment="1">
      <alignment horizontal="left" vertical="center" wrapText="1"/>
    </xf>
    <xf numFmtId="0" fontId="103" fillId="0" borderId="25" xfId="0" applyFont="1" applyFill="1" applyBorder="1" applyAlignment="1">
      <alignment horizontal="left" vertical="center" wrapText="1"/>
    </xf>
    <xf numFmtId="0" fontId="89" fillId="0" borderId="16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top"/>
    </xf>
    <xf numFmtId="0" fontId="55" fillId="0" borderId="0" xfId="0" applyFont="1" applyAlignment="1">
      <alignment horizontal="left" vertical="top" wrapText="1"/>
    </xf>
    <xf numFmtId="0" fontId="20" fillId="34" borderId="43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36" xfId="0" applyFont="1" applyFill="1" applyBorder="1" applyAlignment="1">
      <alignment vertical="top" wrapText="1"/>
    </xf>
    <xf numFmtId="0" fontId="20" fillId="0" borderId="50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0" fontId="20" fillId="0" borderId="51" xfId="0" applyFont="1" applyFill="1" applyBorder="1" applyAlignment="1">
      <alignment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39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vertical="center" wrapText="1"/>
    </xf>
    <xf numFmtId="0" fontId="33" fillId="34" borderId="24" xfId="0" applyFont="1" applyFill="1" applyBorder="1" applyAlignment="1">
      <alignment horizontal="left" vertical="center"/>
    </xf>
    <xf numFmtId="0" fontId="33" fillId="34" borderId="25" xfId="0" applyFont="1" applyFill="1" applyBorder="1" applyAlignment="1">
      <alignment horizontal="left" vertical="center"/>
    </xf>
    <xf numFmtId="0" fontId="126" fillId="0" borderId="21" xfId="25" applyFont="1" applyFill="1" applyBorder="1" applyAlignment="1">
      <alignment horizontal="center" vertical="center" wrapText="1"/>
    </xf>
    <xf numFmtId="0" fontId="126" fillId="0" borderId="21" xfId="25" applyFont="1" applyFill="1" applyBorder="1" applyAlignment="1">
      <alignment horizontal="center" vertical="center"/>
    </xf>
    <xf numFmtId="0" fontId="20" fillId="37" borderId="29" xfId="0" applyFont="1" applyFill="1" applyBorder="1" applyAlignment="1">
      <alignment horizontal="center" vertical="center" wrapText="1"/>
    </xf>
    <xf numFmtId="0" fontId="20" fillId="37" borderId="56" xfId="0" applyFont="1" applyFill="1" applyBorder="1" applyAlignment="1">
      <alignment horizontal="center" vertical="center" wrapText="1"/>
    </xf>
    <xf numFmtId="0" fontId="20" fillId="40" borderId="51" xfId="0" applyFont="1" applyFill="1" applyBorder="1" applyAlignment="1">
      <alignment horizontal="center" vertical="center" wrapText="1"/>
    </xf>
    <xf numFmtId="0" fontId="20" fillId="41" borderId="51" xfId="0" applyFont="1" applyFill="1" applyBorder="1" applyAlignment="1">
      <alignment horizontal="center" vertical="center" wrapText="1"/>
    </xf>
    <xf numFmtId="0" fontId="20" fillId="39" borderId="51" xfId="0" applyFont="1" applyFill="1" applyBorder="1" applyAlignment="1">
      <alignment horizontal="center" vertical="center" wrapText="1"/>
    </xf>
    <xf numFmtId="0" fontId="20" fillId="29" borderId="72" xfId="0" applyFont="1" applyFill="1" applyBorder="1" applyAlignment="1">
      <alignment horizontal="center" vertical="center" wrapText="1"/>
    </xf>
    <xf numFmtId="0" fontId="1" fillId="60" borderId="50" xfId="0" applyFont="1" applyFill="1" applyBorder="1"/>
    <xf numFmtId="0" fontId="20" fillId="0" borderId="51" xfId="37" applyFont="1" applyFill="1" applyBorder="1"/>
    <xf numFmtId="0" fontId="20" fillId="0" borderId="51" xfId="0" applyFont="1" applyFill="1" applyBorder="1"/>
    <xf numFmtId="0" fontId="20" fillId="43" borderId="51" xfId="0" applyFont="1" applyFill="1" applyBorder="1"/>
    <xf numFmtId="0" fontId="1" fillId="60" borderId="49" xfId="0" applyFont="1" applyFill="1" applyBorder="1"/>
    <xf numFmtId="0" fontId="1" fillId="0" borderId="0" xfId="0" applyFont="1" applyFill="1" applyBorder="1"/>
    <xf numFmtId="0" fontId="1" fillId="60" borderId="51" xfId="0" applyFont="1" applyFill="1" applyBorder="1"/>
    <xf numFmtId="0" fontId="20" fillId="0" borderId="51" xfId="0" applyFont="1" applyFill="1" applyBorder="1" applyAlignment="1">
      <alignment wrapText="1"/>
    </xf>
    <xf numFmtId="0" fontId="20" fillId="0" borderId="21" xfId="0" applyFont="1" applyBorder="1" applyAlignment="1">
      <alignment horizontal="center"/>
    </xf>
    <xf numFmtId="0" fontId="20" fillId="0" borderId="21" xfId="0" applyFont="1" applyFill="1" applyBorder="1" applyAlignment="1">
      <alignment wrapText="1"/>
    </xf>
    <xf numFmtId="0" fontId="1" fillId="43" borderId="51" xfId="0" applyFont="1" applyFill="1" applyBorder="1"/>
    <xf numFmtId="0" fontId="20" fillId="0" borderId="57" xfId="0" applyFont="1" applyFill="1" applyBorder="1" applyAlignment="1">
      <alignment horizontal="center"/>
    </xf>
    <xf numFmtId="0" fontId="1" fillId="43" borderId="21" xfId="0" applyFont="1" applyFill="1" applyBorder="1"/>
    <xf numFmtId="0" fontId="20" fillId="0" borderId="29" xfId="0" applyFont="1" applyFill="1" applyBorder="1"/>
    <xf numFmtId="0" fontId="20" fillId="34" borderId="50" xfId="0" applyFont="1" applyFill="1" applyBorder="1" applyAlignment="1">
      <alignment vertical="center"/>
    </xf>
    <xf numFmtId="0" fontId="127" fillId="34" borderId="20" xfId="0" applyFont="1" applyFill="1" applyBorder="1" applyAlignment="1">
      <alignment horizontal="left" wrapText="1"/>
    </xf>
    <xf numFmtId="0" fontId="127" fillId="34" borderId="15" xfId="0" applyFont="1" applyFill="1" applyBorder="1" applyAlignment="1">
      <alignment horizontal="left" wrapText="1"/>
    </xf>
    <xf numFmtId="0" fontId="127" fillId="34" borderId="20" xfId="0" applyFont="1" applyFill="1" applyBorder="1" applyAlignment="1">
      <alignment vertical="center" wrapText="1"/>
    </xf>
    <xf numFmtId="0" fontId="127" fillId="34" borderId="16" xfId="0" applyFont="1" applyFill="1" applyBorder="1" applyAlignment="1">
      <alignment vertical="center" wrapText="1"/>
    </xf>
    <xf numFmtId="0" fontId="33" fillId="34" borderId="21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vertical="top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/>
    </xf>
    <xf numFmtId="0" fontId="20" fillId="0" borderId="50" xfId="25" applyFont="1" applyFill="1" applyBorder="1" applyAlignment="1">
      <alignment horizontal="center" vertical="center" wrapText="1"/>
    </xf>
    <xf numFmtId="0" fontId="20" fillId="0" borderId="50" xfId="25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vertical="center" wrapText="1"/>
    </xf>
    <xf numFmtId="0" fontId="20" fillId="0" borderId="50" xfId="0" applyFont="1" applyFill="1" applyBorder="1" applyAlignment="1">
      <alignment horizontal="left" vertical="center" wrapText="1"/>
    </xf>
    <xf numFmtId="0" fontId="33" fillId="34" borderId="72" xfId="0" applyFont="1" applyFill="1" applyBorder="1" applyAlignment="1">
      <alignment vertical="center"/>
    </xf>
    <xf numFmtId="0" fontId="33" fillId="34" borderId="57" xfId="0" applyFont="1" applyFill="1" applyBorder="1"/>
    <xf numFmtId="0" fontId="33" fillId="34" borderId="72" xfId="0" applyFont="1" applyFill="1" applyBorder="1" applyAlignment="1">
      <alignment horizontal="left" vertical="center"/>
    </xf>
    <xf numFmtId="0" fontId="20" fillId="0" borderId="21" xfId="25" applyFont="1" applyFill="1" applyBorder="1" applyAlignment="1">
      <alignment vertical="center" wrapText="1"/>
    </xf>
    <xf numFmtId="0" fontId="20" fillId="0" borderId="49" xfId="25" applyFont="1" applyFill="1" applyBorder="1" applyAlignment="1">
      <alignment vertical="center" wrapText="1"/>
    </xf>
    <xf numFmtId="0" fontId="20" fillId="34" borderId="50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center" vertical="center"/>
    </xf>
    <xf numFmtId="0" fontId="20" fillId="0" borderId="21" xfId="25" applyFont="1" applyFill="1" applyBorder="1" applyAlignment="1">
      <alignment horizontal="center" vertical="center"/>
    </xf>
    <xf numFmtId="0" fontId="80" fillId="34" borderId="24" xfId="0" applyFont="1" applyFill="1" applyBorder="1" applyAlignment="1">
      <alignment horizontal="left" vertical="center"/>
    </xf>
    <xf numFmtId="0" fontId="33" fillId="34" borderId="24" xfId="0" applyFont="1" applyFill="1" applyBorder="1" applyAlignment="1">
      <alignment horizontal="left" vertical="center"/>
    </xf>
    <xf numFmtId="0" fontId="72" fillId="34" borderId="24" xfId="0" applyFont="1" applyFill="1" applyBorder="1" applyAlignment="1">
      <alignment horizontal="left" vertical="center"/>
    </xf>
    <xf numFmtId="0" fontId="72" fillId="34" borderId="51" xfId="0" applyFont="1" applyFill="1" applyBorder="1" applyAlignment="1">
      <alignment horizontal="left" vertical="center"/>
    </xf>
    <xf numFmtId="0" fontId="80" fillId="34" borderId="51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horizontal="center" vertical="center" wrapText="1"/>
    </xf>
    <xf numFmtId="0" fontId="20" fillId="0" borderId="21" xfId="25" applyFont="1" applyFill="1" applyBorder="1" applyAlignment="1">
      <alignment horizontal="center" vertical="center" wrapText="1"/>
    </xf>
    <xf numFmtId="0" fontId="20" fillId="0" borderId="49" xfId="0" applyFont="1" applyFill="1" applyBorder="1" applyAlignment="1">
      <alignment horizontal="center" vertical="center" wrapText="1"/>
    </xf>
    <xf numFmtId="0" fontId="20" fillId="0" borderId="49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vertical="center"/>
    </xf>
    <xf numFmtId="0" fontId="100" fillId="0" borderId="21" xfId="0" applyFont="1" applyFill="1" applyBorder="1" applyAlignment="1">
      <alignment horizontal="center" vertical="center" wrapText="1"/>
    </xf>
    <xf numFmtId="0" fontId="21" fillId="30" borderId="21" xfId="0" applyFont="1" applyFill="1" applyBorder="1" applyAlignment="1">
      <alignment horizontal="center" vertical="center" wrapText="1"/>
    </xf>
    <xf numFmtId="0" fontId="80" fillId="34" borderId="21" xfId="25" applyFont="1" applyFill="1" applyBorder="1" applyAlignment="1">
      <alignment horizontal="left" vertical="center"/>
    </xf>
    <xf numFmtId="0" fontId="1" fillId="34" borderId="50" xfId="0" applyFont="1" applyFill="1" applyBorder="1" applyAlignment="1">
      <alignment horizontal="center" vertical="center"/>
    </xf>
    <xf numFmtId="0" fontId="72" fillId="34" borderId="76" xfId="0" applyFont="1" applyFill="1" applyBorder="1" applyAlignment="1">
      <alignment vertical="center"/>
    </xf>
    <xf numFmtId="0" fontId="20" fillId="0" borderId="52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0" fillId="0" borderId="52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vertical="top" wrapText="1"/>
    </xf>
    <xf numFmtId="0" fontId="20" fillId="0" borderId="52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18" xfId="0" applyFont="1" applyFill="1" applyBorder="1" applyAlignment="1">
      <alignment vertical="top" wrapText="1"/>
    </xf>
    <xf numFmtId="0" fontId="20" fillId="0" borderId="50" xfId="0" applyFont="1" applyFill="1" applyBorder="1" applyAlignment="1">
      <alignment horizontal="left" vertical="center"/>
    </xf>
    <xf numFmtId="0" fontId="20" fillId="0" borderId="49" xfId="0" applyFont="1" applyFill="1" applyBorder="1" applyAlignment="1">
      <alignment horizontal="center" vertical="center" wrapText="1"/>
    </xf>
    <xf numFmtId="0" fontId="20" fillId="0" borderId="49" xfId="0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horizontal="left" vertical="center" wrapText="1"/>
    </xf>
    <xf numFmtId="0" fontId="108" fillId="0" borderId="0" xfId="0" applyFont="1" applyFill="1" applyAlignment="1">
      <alignment horizontal="left" vertical="center"/>
    </xf>
    <xf numFmtId="0" fontId="108" fillId="26" borderId="0" xfId="0" applyFont="1" applyFill="1" applyAlignment="1">
      <alignment horizontal="left" vertical="center"/>
    </xf>
    <xf numFmtId="0" fontId="33" fillId="34" borderId="51" xfId="0" applyFont="1" applyFill="1" applyBorder="1" applyAlignment="1">
      <alignment horizontal="left" vertical="center"/>
    </xf>
    <xf numFmtId="0" fontId="33" fillId="34" borderId="24" xfId="0" applyFont="1" applyFill="1" applyBorder="1" applyAlignment="1">
      <alignment horizontal="left" vertical="center"/>
    </xf>
    <xf numFmtId="0" fontId="33" fillId="34" borderId="24" xfId="25" applyFont="1" applyFill="1" applyBorder="1" applyAlignment="1">
      <alignment horizontal="left" vertical="center"/>
    </xf>
    <xf numFmtId="0" fontId="33" fillId="34" borderId="21" xfId="0" applyFont="1" applyFill="1" applyBorder="1" applyAlignment="1">
      <alignment horizontal="left" vertical="center"/>
    </xf>
    <xf numFmtId="0" fontId="33" fillId="34" borderId="52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horizontal="left" vertical="center"/>
    </xf>
    <xf numFmtId="0" fontId="96" fillId="0" borderId="21" xfId="0" applyFont="1" applyFill="1" applyBorder="1" applyAlignment="1">
      <alignment horizontal="center" vertical="center"/>
    </xf>
    <xf numFmtId="0" fontId="20" fillId="0" borderId="58" xfId="0" applyFont="1" applyFill="1" applyBorder="1" applyAlignment="1">
      <alignment horizontal="left" vertical="center"/>
    </xf>
    <xf numFmtId="0" fontId="96" fillId="0" borderId="21" xfId="25" applyFont="1" applyFill="1" applyBorder="1" applyAlignment="1">
      <alignment horizontal="center" vertical="center" wrapText="1"/>
    </xf>
    <xf numFmtId="0" fontId="20" fillId="0" borderId="50" xfId="25" applyFont="1" applyFill="1" applyBorder="1" applyAlignment="1">
      <alignment horizontal="center" vertical="center" wrapText="1"/>
    </xf>
    <xf numFmtId="0" fontId="96" fillId="0" borderId="21" xfId="0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left" vertical="center" wrapText="1"/>
    </xf>
    <xf numFmtId="0" fontId="96" fillId="0" borderId="21" xfId="37" applyFont="1" applyFill="1" applyBorder="1" applyAlignment="1">
      <alignment horizontal="left" vertical="center" wrapText="1"/>
    </xf>
    <xf numFmtId="0" fontId="96" fillId="0" borderId="21" xfId="37" applyFont="1" applyFill="1" applyBorder="1" applyAlignment="1">
      <alignment vertical="center" wrapText="1"/>
    </xf>
    <xf numFmtId="0" fontId="96" fillId="0" borderId="21" xfId="37" applyFont="1" applyFill="1" applyBorder="1"/>
    <xf numFmtId="0" fontId="96" fillId="0" borderId="21" xfId="37" applyFont="1" applyFill="1" applyBorder="1" applyAlignment="1">
      <alignment horizontal="left" vertical="top" wrapText="1"/>
    </xf>
    <xf numFmtId="0" fontId="96" fillId="0" borderId="21" xfId="37" applyFont="1" applyFill="1" applyBorder="1" applyAlignment="1">
      <alignment horizontal="left" vertical="top"/>
    </xf>
    <xf numFmtId="0" fontId="96" fillId="0" borderId="21" xfId="37" applyFont="1" applyFill="1" applyBorder="1" applyAlignment="1">
      <alignment horizontal="center" vertical="center"/>
    </xf>
    <xf numFmtId="0" fontId="96" fillId="0" borderId="21" xfId="37" applyFont="1" applyFill="1" applyBorder="1" applyAlignment="1">
      <alignment horizontal="center"/>
    </xf>
    <xf numFmtId="0" fontId="96" fillId="0" borderId="21" xfId="37" applyFont="1" applyFill="1" applyBorder="1" applyAlignment="1">
      <alignment wrapText="1"/>
    </xf>
    <xf numFmtId="0" fontId="96" fillId="0" borderId="50" xfId="37" applyFont="1" applyFill="1" applyBorder="1" applyAlignment="1">
      <alignment horizontal="left" vertical="top"/>
    </xf>
    <xf numFmtId="49" fontId="96" fillId="0" borderId="21" xfId="37" applyNumberFormat="1" applyFont="1" applyFill="1" applyBorder="1" applyAlignment="1">
      <alignment horizontal="center" vertical="center"/>
    </xf>
    <xf numFmtId="0" fontId="96" fillId="0" borderId="39" xfId="37" applyFont="1" applyFill="1" applyBorder="1" applyAlignment="1">
      <alignment horizontal="left" vertical="center" wrapText="1"/>
    </xf>
    <xf numFmtId="0" fontId="96" fillId="0" borderId="39" xfId="37" applyFont="1" applyFill="1" applyBorder="1"/>
    <xf numFmtId="0" fontId="96" fillId="0" borderId="39" xfId="37" applyFont="1" applyFill="1" applyBorder="1" applyAlignment="1">
      <alignment horizontal="left" vertical="top" wrapText="1"/>
    </xf>
    <xf numFmtId="0" fontId="96" fillId="0" borderId="39" xfId="37" applyFont="1" applyFill="1" applyBorder="1" applyAlignment="1">
      <alignment horizontal="left" vertical="top"/>
    </xf>
    <xf numFmtId="0" fontId="96" fillId="0" borderId="39" xfId="37" applyFont="1" applyFill="1" applyBorder="1" applyAlignment="1">
      <alignment horizontal="center" vertical="center"/>
    </xf>
    <xf numFmtId="0" fontId="96" fillId="0" borderId="39" xfId="37" applyFont="1" applyFill="1" applyBorder="1" applyAlignment="1">
      <alignment horizontal="center"/>
    </xf>
    <xf numFmtId="0" fontId="96" fillId="0" borderId="50" xfId="37" applyFont="1" applyFill="1" applyBorder="1" applyAlignment="1">
      <alignment horizontal="left" vertical="center" wrapText="1"/>
    </xf>
    <xf numFmtId="0" fontId="96" fillId="0" borderId="50" xfId="37" applyFont="1" applyFill="1" applyBorder="1" applyAlignment="1">
      <alignment wrapText="1"/>
    </xf>
    <xf numFmtId="0" fontId="96" fillId="0" borderId="50" xfId="37" applyFont="1" applyFill="1" applyBorder="1" applyAlignment="1">
      <alignment horizontal="left" vertical="top" wrapText="1"/>
    </xf>
    <xf numFmtId="0" fontId="96" fillId="0" borderId="50" xfId="37" applyFont="1" applyFill="1" applyBorder="1" applyAlignment="1">
      <alignment horizontal="center"/>
    </xf>
    <xf numFmtId="0" fontId="96" fillId="0" borderId="50" xfId="37" applyFont="1" applyFill="1" applyBorder="1" applyAlignment="1">
      <alignment horizontal="center" vertical="center"/>
    </xf>
    <xf numFmtId="0" fontId="96" fillId="0" borderId="49" xfId="25" applyFont="1" applyFill="1" applyBorder="1" applyAlignment="1">
      <alignment horizontal="center" vertical="center" wrapText="1"/>
    </xf>
    <xf numFmtId="0" fontId="96" fillId="0" borderId="49" xfId="25" applyFont="1" applyFill="1" applyBorder="1" applyAlignment="1">
      <alignment horizontal="center"/>
    </xf>
    <xf numFmtId="0" fontId="96" fillId="0" borderId="49" xfId="25" applyFont="1" applyFill="1" applyBorder="1" applyAlignment="1">
      <alignment horizontal="left" vertical="top" wrapText="1"/>
    </xf>
    <xf numFmtId="0" fontId="96" fillId="0" borderId="49" xfId="25" applyFont="1" applyFill="1" applyBorder="1" applyAlignment="1">
      <alignment horizontal="center" vertical="top"/>
    </xf>
    <xf numFmtId="0" fontId="96" fillId="0" borderId="49" xfId="25" applyFont="1" applyFill="1" applyBorder="1" applyAlignment="1">
      <alignment horizontal="center" vertical="center"/>
    </xf>
    <xf numFmtId="0" fontId="96" fillId="0" borderId="49" xfId="37" applyFont="1" applyFill="1" applyBorder="1" applyAlignment="1">
      <alignment horizontal="center"/>
    </xf>
    <xf numFmtId="0" fontId="96" fillId="0" borderId="49" xfId="37" applyFont="1" applyFill="1" applyBorder="1" applyAlignment="1">
      <alignment horizontal="center" vertical="center" wrapText="1"/>
    </xf>
    <xf numFmtId="0" fontId="96" fillId="0" borderId="49" xfId="37" applyFont="1" applyFill="1" applyBorder="1" applyAlignment="1">
      <alignment horizontal="left" vertical="top" wrapText="1"/>
    </xf>
    <xf numFmtId="0" fontId="96" fillId="0" borderId="49" xfId="37" applyFont="1" applyFill="1" applyBorder="1" applyAlignment="1">
      <alignment horizontal="center" vertical="top"/>
    </xf>
    <xf numFmtId="0" fontId="96" fillId="0" borderId="49" xfId="37" applyFont="1" applyFill="1" applyBorder="1" applyAlignment="1">
      <alignment horizontal="center" vertical="center"/>
    </xf>
    <xf numFmtId="0" fontId="96" fillId="0" borderId="50" xfId="37" applyFont="1" applyFill="1" applyBorder="1" applyAlignment="1">
      <alignment horizontal="center" vertical="center" wrapText="1"/>
    </xf>
    <xf numFmtId="0" fontId="96" fillId="0" borderId="50" xfId="37" applyFont="1" applyFill="1" applyBorder="1" applyAlignment="1">
      <alignment horizontal="center" wrapText="1"/>
    </xf>
    <xf numFmtId="0" fontId="96" fillId="0" borderId="50" xfId="37" applyFont="1" applyFill="1" applyBorder="1" applyAlignment="1">
      <alignment horizontal="center" vertical="top"/>
    </xf>
    <xf numFmtId="0" fontId="96" fillId="0" borderId="21" xfId="37" applyFont="1" applyFill="1" applyBorder="1" applyAlignment="1">
      <alignment horizontal="center" vertical="center" wrapText="1"/>
    </xf>
    <xf numFmtId="0" fontId="96" fillId="0" borderId="21" xfId="37" applyFont="1" applyFill="1" applyBorder="1" applyAlignment="1">
      <alignment horizontal="center" wrapText="1"/>
    </xf>
    <xf numFmtId="0" fontId="96" fillId="0" borderId="21" xfId="37" applyFont="1" applyFill="1" applyBorder="1" applyAlignment="1">
      <alignment horizontal="center" vertical="top"/>
    </xf>
    <xf numFmtId="0" fontId="20" fillId="0" borderId="21" xfId="37" applyFont="1" applyFill="1" applyBorder="1" applyAlignment="1">
      <alignment horizontal="center" vertical="center" wrapText="1"/>
    </xf>
    <xf numFmtId="0" fontId="20" fillId="0" borderId="21" xfId="37" applyFont="1" applyFill="1" applyBorder="1" applyAlignment="1">
      <alignment horizontal="center" vertical="center"/>
    </xf>
    <xf numFmtId="0" fontId="20" fillId="0" borderId="50" xfId="37" applyFont="1" applyFill="1" applyBorder="1" applyAlignment="1">
      <alignment horizontal="center" vertical="center" wrapText="1"/>
    </xf>
    <xf numFmtId="0" fontId="20" fillId="0" borderId="50" xfId="37" applyFont="1" applyFill="1" applyBorder="1" applyAlignment="1">
      <alignment horizontal="center" vertical="center"/>
    </xf>
    <xf numFmtId="0" fontId="20" fillId="0" borderId="39" xfId="37" applyFont="1" applyFill="1" applyBorder="1" applyAlignment="1">
      <alignment horizontal="center" vertical="center" wrapText="1"/>
    </xf>
    <xf numFmtId="0" fontId="20" fillId="0" borderId="39" xfId="37" applyFont="1" applyFill="1" applyBorder="1" applyAlignment="1">
      <alignment horizontal="center" vertical="center"/>
    </xf>
    <xf numFmtId="0" fontId="20" fillId="0" borderId="49" xfId="37" applyFont="1" applyFill="1" applyBorder="1" applyAlignment="1">
      <alignment horizontal="center" vertical="center" wrapText="1"/>
    </xf>
    <xf numFmtId="0" fontId="20" fillId="0" borderId="49" xfId="37" applyFont="1" applyFill="1" applyBorder="1" applyAlignment="1">
      <alignment horizontal="center" vertical="center"/>
    </xf>
    <xf numFmtId="0" fontId="20" fillId="0" borderId="0" xfId="37" applyFont="1" applyFill="1" applyBorder="1" applyAlignment="1">
      <alignment horizontal="center" vertical="center"/>
    </xf>
    <xf numFmtId="0" fontId="20" fillId="0" borderId="50" xfId="37" applyFont="1" applyFill="1" applyBorder="1" applyAlignment="1">
      <alignment horizontal="left" vertical="center" wrapText="1"/>
    </xf>
    <xf numFmtId="0" fontId="20" fillId="0" borderId="58" xfId="37" applyFont="1" applyFill="1" applyBorder="1" applyAlignment="1">
      <alignment horizontal="left" vertical="center"/>
    </xf>
    <xf numFmtId="0" fontId="20" fillId="0" borderId="50" xfId="37" applyFont="1" applyFill="1" applyBorder="1" applyAlignment="1">
      <alignment horizontal="left" vertical="center"/>
    </xf>
    <xf numFmtId="0" fontId="20" fillId="0" borderId="39" xfId="37" applyFont="1" applyFill="1" applyBorder="1" applyAlignment="1">
      <alignment horizontal="left" vertical="center" wrapText="1"/>
    </xf>
    <xf numFmtId="0" fontId="20" fillId="0" borderId="84" xfId="37" applyFont="1" applyFill="1" applyBorder="1" applyAlignment="1">
      <alignment horizontal="left" vertical="center"/>
    </xf>
    <xf numFmtId="0" fontId="20" fillId="0" borderId="39" xfId="37" applyFont="1" applyFill="1" applyBorder="1" applyAlignment="1">
      <alignment horizontal="left" vertical="center"/>
    </xf>
    <xf numFmtId="0" fontId="20" fillId="0" borderId="51" xfId="37" applyFont="1" applyFill="1" applyBorder="1" applyAlignment="1">
      <alignment horizontal="left" vertical="center" wrapText="1"/>
    </xf>
    <xf numFmtId="0" fontId="20" fillId="0" borderId="51" xfId="37" applyFont="1" applyFill="1" applyBorder="1" applyAlignment="1">
      <alignment horizontal="left" vertical="center"/>
    </xf>
    <xf numFmtId="0" fontId="20" fillId="0" borderId="76" xfId="37" applyFont="1" applyFill="1" applyBorder="1" applyAlignment="1">
      <alignment horizontal="left" vertical="center"/>
    </xf>
    <xf numFmtId="0" fontId="20" fillId="0" borderId="49" xfId="37" applyFont="1" applyFill="1" applyBorder="1" applyAlignment="1">
      <alignment horizontal="left" vertical="center" wrapText="1"/>
    </xf>
    <xf numFmtId="0" fontId="20" fillId="0" borderId="19" xfId="37" applyFont="1" applyFill="1" applyBorder="1" applyAlignment="1">
      <alignment horizontal="left" vertical="center"/>
    </xf>
    <xf numFmtId="0" fontId="30" fillId="0" borderId="0" xfId="0" applyFont="1" applyAlignment="1">
      <alignment wrapText="1"/>
    </xf>
    <xf numFmtId="0" fontId="142" fillId="0" borderId="0" xfId="0" applyFont="1"/>
    <xf numFmtId="0" fontId="20" fillId="0" borderId="21" xfId="0" applyFont="1" applyFill="1" applyBorder="1" applyAlignment="1">
      <alignment horizontal="center" vertical="center"/>
    </xf>
    <xf numFmtId="0" fontId="21" fillId="30" borderId="10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/>
    </xf>
    <xf numFmtId="0" fontId="20" fillId="0" borderId="39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/>
    </xf>
    <xf numFmtId="0" fontId="20" fillId="0" borderId="21" xfId="25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1" xfId="25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/>
    </xf>
    <xf numFmtId="0" fontId="20" fillId="0" borderId="50" xfId="25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/>
    </xf>
    <xf numFmtId="0" fontId="20" fillId="0" borderId="21" xfId="25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21" xfId="25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/>
    </xf>
    <xf numFmtId="0" fontId="20" fillId="0" borderId="50" xfId="25" applyFont="1" applyFill="1" applyBorder="1" applyAlignment="1">
      <alignment horizontal="center" vertical="center"/>
    </xf>
    <xf numFmtId="0" fontId="42" fillId="0" borderId="21" xfId="0" applyFont="1" applyFill="1" applyBorder="1" applyAlignment="1">
      <alignment horizontal="center" vertical="center" wrapText="1"/>
    </xf>
    <xf numFmtId="0" fontId="20" fillId="0" borderId="50" xfId="25" applyFont="1" applyFill="1" applyBorder="1" applyAlignment="1">
      <alignment horizontal="center" vertical="center" wrapText="1"/>
    </xf>
    <xf numFmtId="0" fontId="20" fillId="0" borderId="51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0" fillId="0" borderId="51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center" vertical="center"/>
    </xf>
    <xf numFmtId="0" fontId="20" fillId="0" borderId="50" xfId="25" applyFont="1" applyFill="1" applyBorder="1" applyAlignment="1">
      <alignment horizontal="center" vertical="center" wrapText="1"/>
    </xf>
    <xf numFmtId="0" fontId="20" fillId="0" borderId="50" xfId="25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horizontal="left" vertical="center" wrapText="1"/>
    </xf>
    <xf numFmtId="0" fontId="97" fillId="34" borderId="0" xfId="0" applyFont="1" applyFill="1" applyBorder="1" applyAlignment="1">
      <alignment horizontal="left" vertical="center"/>
    </xf>
    <xf numFmtId="0" fontId="72" fillId="34" borderId="24" xfId="0" applyFont="1" applyFill="1" applyBorder="1" applyAlignment="1">
      <alignment horizontal="left" vertical="center"/>
    </xf>
    <xf numFmtId="0" fontId="72" fillId="34" borderId="51" xfId="0" applyFont="1" applyFill="1" applyBorder="1" applyAlignment="1">
      <alignment horizontal="left" vertical="center"/>
    </xf>
    <xf numFmtId="0" fontId="33" fillId="34" borderId="57" xfId="0" applyFont="1" applyFill="1" applyBorder="1" applyAlignment="1"/>
    <xf numFmtId="0" fontId="20" fillId="0" borderId="51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21" xfId="25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1" xfId="25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/>
    </xf>
    <xf numFmtId="0" fontId="42" fillId="0" borderId="21" xfId="0" applyFont="1" applyFill="1" applyBorder="1" applyAlignment="1">
      <alignment horizontal="center" vertical="center" wrapText="1"/>
    </xf>
    <xf numFmtId="0" fontId="20" fillId="0" borderId="50" xfId="25" applyFont="1" applyFill="1" applyBorder="1" applyAlignment="1">
      <alignment horizontal="center" vertical="center" wrapText="1"/>
    </xf>
    <xf numFmtId="0" fontId="42" fillId="0" borderId="21" xfId="0" applyFont="1" applyFill="1" applyBorder="1" applyAlignment="1">
      <alignment horizontal="center" vertical="center"/>
    </xf>
    <xf numFmtId="0" fontId="20" fillId="0" borderId="50" xfId="25" applyFont="1" applyFill="1" applyBorder="1" applyAlignment="1">
      <alignment horizontal="center" vertical="center"/>
    </xf>
    <xf numFmtId="0" fontId="20" fillId="0" borderId="58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21" xfId="25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 wrapText="1"/>
    </xf>
    <xf numFmtId="0" fontId="42" fillId="0" borderId="57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21" xfId="25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/>
    </xf>
    <xf numFmtId="0" fontId="20" fillId="0" borderId="57" xfId="0" applyFont="1" applyFill="1" applyBorder="1" applyAlignment="1">
      <alignment horizontal="center" vertical="center" wrapText="1"/>
    </xf>
    <xf numFmtId="0" fontId="20" fillId="0" borderId="50" xfId="25" applyFont="1" applyFill="1" applyBorder="1" applyAlignment="1">
      <alignment horizontal="center" vertical="center"/>
    </xf>
    <xf numFmtId="0" fontId="42" fillId="0" borderId="24" xfId="0" applyFont="1" applyFill="1" applyBorder="1" applyAlignment="1">
      <alignment horizontal="center" vertical="center" wrapText="1"/>
    </xf>
    <xf numFmtId="0" fontId="42" fillId="0" borderId="21" xfId="0" applyFont="1" applyFill="1" applyBorder="1" applyAlignment="1">
      <alignment horizontal="center" vertical="center" wrapText="1"/>
    </xf>
    <xf numFmtId="0" fontId="20" fillId="0" borderId="50" xfId="25" applyFont="1" applyFill="1" applyBorder="1" applyAlignment="1">
      <alignment horizontal="center" vertical="center" wrapText="1"/>
    </xf>
    <xf numFmtId="0" fontId="1" fillId="0" borderId="50" xfId="0" applyFont="1" applyBorder="1"/>
    <xf numFmtId="0" fontId="1" fillId="27" borderId="0" xfId="0" applyFont="1" applyFill="1" applyAlignment="1">
      <alignment horizontal="center" vertical="center"/>
    </xf>
    <xf numFmtId="0" fontId="20" fillId="0" borderId="21" xfId="0" applyFont="1" applyFill="1" applyBorder="1" applyAlignment="1">
      <alignment horizontal="left" vertical="center"/>
    </xf>
    <xf numFmtId="0" fontId="20" fillId="0" borderId="21" xfId="25" applyFont="1" applyFill="1" applyBorder="1" applyAlignment="1">
      <alignment horizontal="left" vertical="center"/>
    </xf>
    <xf numFmtId="0" fontId="20" fillId="34" borderId="24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 wrapText="1"/>
    </xf>
    <xf numFmtId="0" fontId="20" fillId="0" borderId="21" xfId="25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1" xfId="0" applyFont="1" applyFill="1" applyBorder="1" applyAlignment="1">
      <alignment vertical="center" wrapText="1"/>
    </xf>
    <xf numFmtId="0" fontId="20" fillId="0" borderId="50" xfId="0" applyFont="1" applyFill="1" applyBorder="1" applyAlignment="1">
      <alignment horizontal="left" vertical="center" wrapText="1"/>
    </xf>
    <xf numFmtId="0" fontId="20" fillId="0" borderId="56" xfId="25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0" fillId="0" borderId="21" xfId="25" applyFont="1" applyFill="1" applyBorder="1" applyAlignment="1">
      <alignment horizontal="left" vertical="center"/>
    </xf>
    <xf numFmtId="0" fontId="20" fillId="34" borderId="24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21" xfId="25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left" vertical="center" wrapText="1"/>
    </xf>
    <xf numFmtId="0" fontId="20" fillId="0" borderId="24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0" fillId="0" borderId="21" xfId="25" applyFont="1" applyFill="1" applyBorder="1" applyAlignment="1">
      <alignment horizontal="left" vertical="center"/>
    </xf>
    <xf numFmtId="0" fontId="20" fillId="34" borderId="24" xfId="0" applyFont="1" applyFill="1" applyBorder="1" applyAlignment="1">
      <alignment horizontal="center" vertical="center" wrapText="1"/>
    </xf>
    <xf numFmtId="0" fontId="20" fillId="0" borderId="51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left" vertical="center" wrapText="1"/>
    </xf>
    <xf numFmtId="0" fontId="20" fillId="0" borderId="63" xfId="0" applyFont="1" applyFill="1" applyBorder="1" applyAlignment="1">
      <alignment horizontal="left" vertical="center"/>
    </xf>
    <xf numFmtId="0" fontId="20" fillId="0" borderId="58" xfId="0" applyFont="1" applyFill="1" applyBorder="1" applyAlignment="1">
      <alignment horizontal="left" vertical="center"/>
    </xf>
    <xf numFmtId="0" fontId="20" fillId="0" borderId="21" xfId="25" applyFont="1" applyFill="1" applyBorder="1" applyAlignment="1">
      <alignment horizontal="left" vertical="center" wrapText="1"/>
    </xf>
    <xf numFmtId="0" fontId="20" fillId="0" borderId="72" xfId="0" applyFont="1" applyFill="1" applyBorder="1" applyAlignment="1">
      <alignment horizontal="left" vertical="center" wrapText="1"/>
    </xf>
    <xf numFmtId="0" fontId="100" fillId="0" borderId="0" xfId="0" applyFont="1"/>
    <xf numFmtId="0" fontId="20" fillId="0" borderId="24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0" fillId="0" borderId="21" xfId="25" applyFont="1" applyFill="1" applyBorder="1" applyAlignment="1">
      <alignment horizontal="left" vertical="center"/>
    </xf>
    <xf numFmtId="0" fontId="20" fillId="34" borderId="24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left" vertical="center" wrapText="1"/>
    </xf>
    <xf numFmtId="0" fontId="20" fillId="0" borderId="58" xfId="0" applyFont="1" applyFill="1" applyBorder="1" applyAlignment="1">
      <alignment horizontal="left" vertical="center"/>
    </xf>
    <xf numFmtId="0" fontId="20" fillId="0" borderId="21" xfId="25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left" vertical="center" wrapText="1"/>
    </xf>
    <xf numFmtId="0" fontId="20" fillId="0" borderId="24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vertical="center" wrapText="1"/>
    </xf>
    <xf numFmtId="0" fontId="20" fillId="0" borderId="58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vertical="center"/>
    </xf>
    <xf numFmtId="0" fontId="20" fillId="0" borderId="50" xfId="0" applyFont="1" applyFill="1" applyBorder="1" applyAlignment="1">
      <alignment horizontal="left" vertical="center" wrapText="1"/>
    </xf>
    <xf numFmtId="0" fontId="20" fillId="0" borderId="24" xfId="0" applyFont="1" applyFill="1" applyBorder="1" applyAlignment="1">
      <alignment vertical="center"/>
    </xf>
    <xf numFmtId="0" fontId="20" fillId="0" borderId="24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vertical="center"/>
    </xf>
    <xf numFmtId="0" fontId="20" fillId="0" borderId="24" xfId="0" applyFont="1" applyFill="1" applyBorder="1" applyAlignment="1">
      <alignment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center" vertical="center"/>
    </xf>
    <xf numFmtId="0" fontId="96" fillId="0" borderId="11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0" fillId="0" borderId="21" xfId="25" applyFont="1" applyFill="1" applyBorder="1" applyAlignment="1">
      <alignment horizontal="left" vertical="center"/>
    </xf>
    <xf numFmtId="0" fontId="33" fillId="34" borderId="51" xfId="0" applyFont="1" applyFill="1" applyBorder="1" applyAlignment="1">
      <alignment horizontal="left" vertical="center"/>
    </xf>
    <xf numFmtId="0" fontId="33" fillId="34" borderId="24" xfId="0" applyFont="1" applyFill="1" applyBorder="1" applyAlignment="1">
      <alignment horizontal="left" vertical="center"/>
    </xf>
    <xf numFmtId="0" fontId="33" fillId="34" borderId="21" xfId="0" applyFont="1" applyFill="1" applyBorder="1" applyAlignment="1">
      <alignment horizontal="left" vertical="center"/>
    </xf>
    <xf numFmtId="0" fontId="96" fillId="0" borderId="21" xfId="0" applyFont="1" applyFill="1" applyBorder="1" applyAlignment="1">
      <alignment horizontal="left" vertical="center"/>
    </xf>
    <xf numFmtId="0" fontId="20" fillId="0" borderId="51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/>
    </xf>
    <xf numFmtId="0" fontId="20" fillId="0" borderId="39" xfId="0" applyFont="1" applyFill="1" applyBorder="1" applyAlignment="1">
      <alignment horizontal="center" vertical="center"/>
    </xf>
    <xf numFmtId="0" fontId="20" fillId="0" borderId="39" xfId="0" applyFont="1" applyFill="1" applyBorder="1" applyAlignment="1">
      <alignment horizontal="center" vertical="center" wrapText="1"/>
    </xf>
    <xf numFmtId="0" fontId="20" fillId="0" borderId="49" xfId="0" applyFont="1" applyFill="1" applyBorder="1" applyAlignment="1">
      <alignment horizontal="center" vertical="center" wrapText="1"/>
    </xf>
    <xf numFmtId="0" fontId="20" fillId="0" borderId="39" xfId="0" applyFont="1" applyFill="1" applyBorder="1" applyAlignment="1">
      <alignment horizontal="left" vertical="center"/>
    </xf>
    <xf numFmtId="0" fontId="96" fillId="0" borderId="25" xfId="0" applyFont="1" applyFill="1" applyBorder="1" applyAlignment="1">
      <alignment horizontal="center" vertical="center"/>
    </xf>
    <xf numFmtId="0" fontId="96" fillId="0" borderId="21" xfId="0" applyFont="1" applyFill="1" applyBorder="1" applyAlignment="1">
      <alignment horizontal="center" vertical="center"/>
    </xf>
    <xf numFmtId="0" fontId="20" fillId="0" borderId="49" xfId="0" applyFont="1" applyFill="1" applyBorder="1" applyAlignment="1">
      <alignment horizontal="center" vertical="center"/>
    </xf>
    <xf numFmtId="0" fontId="96" fillId="0" borderId="50" xfId="0" applyFont="1" applyFill="1" applyBorder="1" applyAlignment="1">
      <alignment horizontal="center" vertical="center" wrapText="1"/>
    </xf>
    <xf numFmtId="0" fontId="20" fillId="0" borderId="58" xfId="0" applyFont="1" applyFill="1" applyBorder="1" applyAlignment="1">
      <alignment horizontal="left" vertical="center"/>
    </xf>
    <xf numFmtId="0" fontId="96" fillId="0" borderId="21" xfId="25" applyFont="1" applyFill="1" applyBorder="1" applyAlignment="1">
      <alignment horizontal="center" vertical="center" wrapText="1"/>
    </xf>
    <xf numFmtId="0" fontId="96" fillId="0" borderId="21" xfId="0" applyFont="1" applyFill="1" applyBorder="1" applyAlignment="1">
      <alignment horizontal="center" vertical="center" wrapText="1"/>
    </xf>
    <xf numFmtId="0" fontId="20" fillId="0" borderId="50" xfId="25" applyFont="1" applyFill="1" applyBorder="1" applyAlignment="1">
      <alignment horizontal="center" vertical="center" wrapText="1"/>
    </xf>
    <xf numFmtId="0" fontId="96" fillId="0" borderId="21" xfId="0" applyFont="1" applyFill="1" applyBorder="1" applyAlignment="1">
      <alignment horizontal="left" vertical="center" wrapText="1"/>
    </xf>
    <xf numFmtId="0" fontId="20" fillId="0" borderId="21" xfId="25" applyFont="1" applyFill="1" applyBorder="1" applyAlignment="1">
      <alignment horizontal="left" vertical="center" wrapText="1"/>
    </xf>
    <xf numFmtId="0" fontId="20" fillId="0" borderId="21" xfId="37" applyFont="1" applyFill="1" applyBorder="1" applyAlignment="1">
      <alignment horizontal="left" vertical="center" wrapText="1"/>
    </xf>
    <xf numFmtId="0" fontId="20" fillId="0" borderId="21" xfId="37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left" vertical="center" wrapText="1"/>
    </xf>
    <xf numFmtId="0" fontId="20" fillId="0" borderId="39" xfId="0" applyFont="1" applyFill="1" applyBorder="1" applyAlignment="1">
      <alignment horizontal="left" vertical="center" wrapText="1"/>
    </xf>
    <xf numFmtId="0" fontId="0" fillId="59" borderId="0" xfId="0" applyFill="1"/>
    <xf numFmtId="0" fontId="112" fillId="59" borderId="0" xfId="0" applyFont="1" applyFill="1"/>
    <xf numFmtId="0" fontId="92" fillId="59" borderId="0" xfId="0" applyFont="1" applyFill="1"/>
    <xf numFmtId="0" fontId="68" fillId="59" borderId="0" xfId="0" applyFont="1" applyFill="1" applyAlignment="1">
      <alignment wrapText="1"/>
    </xf>
    <xf numFmtId="0" fontId="145" fillId="59" borderId="0" xfId="0" applyFont="1" applyFill="1"/>
    <xf numFmtId="0" fontId="30" fillId="59" borderId="0" xfId="0" applyFont="1" applyFill="1" applyAlignment="1">
      <alignment wrapText="1"/>
    </xf>
    <xf numFmtId="0" fontId="142" fillId="59" borderId="0" xfId="0" applyFont="1" applyFill="1"/>
    <xf numFmtId="0" fontId="38" fillId="32" borderId="0" xfId="0" applyFont="1" applyFill="1"/>
    <xf numFmtId="0" fontId="33" fillId="0" borderId="52" xfId="0" applyFont="1" applyFill="1" applyBorder="1" applyAlignment="1">
      <alignment horizontal="left" vertical="center"/>
    </xf>
    <xf numFmtId="0" fontId="33" fillId="0" borderId="52" xfId="0" applyFont="1" applyFill="1" applyBorder="1"/>
    <xf numFmtId="0" fontId="33" fillId="0" borderId="21" xfId="0" applyFont="1" applyFill="1" applyBorder="1" applyAlignment="1">
      <alignment horizontal="left" vertical="center"/>
    </xf>
    <xf numFmtId="0" fontId="33" fillId="0" borderId="21" xfId="0" applyFont="1" applyFill="1" applyBorder="1"/>
    <xf numFmtId="0" fontId="33" fillId="0" borderId="24" xfId="0" applyFont="1" applyFill="1" applyBorder="1" applyAlignment="1">
      <alignment horizontal="left" vertical="center"/>
    </xf>
    <xf numFmtId="0" fontId="33" fillId="0" borderId="24" xfId="0" applyFont="1" applyFill="1" applyBorder="1"/>
    <xf numFmtId="0" fontId="33" fillId="0" borderId="51" xfId="0" applyFont="1" applyFill="1" applyBorder="1" applyAlignment="1">
      <alignment horizontal="left" vertical="center"/>
    </xf>
    <xf numFmtId="0" fontId="33" fillId="0" borderId="51" xfId="0" applyFont="1" applyFill="1" applyBorder="1"/>
    <xf numFmtId="0" fontId="33" fillId="0" borderId="25" xfId="0" applyFont="1" applyFill="1" applyBorder="1" applyAlignment="1">
      <alignment horizontal="left" vertical="center"/>
    </xf>
    <xf numFmtId="0" fontId="33" fillId="0" borderId="25" xfId="0" applyFont="1" applyFill="1" applyBorder="1"/>
    <xf numFmtId="0" fontId="33" fillId="0" borderId="41" xfId="0" applyFont="1" applyFill="1" applyBorder="1"/>
    <xf numFmtId="0" fontId="33" fillId="0" borderId="50" xfId="0" applyFont="1" applyFill="1" applyBorder="1" applyAlignment="1">
      <alignment horizontal="left" vertical="center"/>
    </xf>
    <xf numFmtId="0" fontId="33" fillId="0" borderId="50" xfId="0" applyFont="1" applyFill="1" applyBorder="1"/>
    <xf numFmtId="0" fontId="33" fillId="0" borderId="24" xfId="25" applyFont="1" applyFill="1" applyBorder="1" applyAlignment="1">
      <alignment horizontal="left" vertical="center"/>
    </xf>
    <xf numFmtId="0" fontId="20" fillId="0" borderId="57" xfId="37" applyFont="1" applyFill="1" applyBorder="1" applyAlignment="1">
      <alignment horizontal="left" vertical="center"/>
    </xf>
    <xf numFmtId="0" fontId="20" fillId="0" borderId="45" xfId="37" applyFont="1" applyFill="1" applyBorder="1" applyAlignment="1">
      <alignment horizontal="left" vertical="center"/>
    </xf>
    <xf numFmtId="0" fontId="1" fillId="59" borderId="0" xfId="0" applyFont="1" applyFill="1"/>
    <xf numFmtId="0" fontId="112" fillId="0" borderId="0" xfId="0" applyFont="1"/>
    <xf numFmtId="0" fontId="35" fillId="34" borderId="29" xfId="0" applyFont="1" applyFill="1" applyBorder="1" applyAlignment="1">
      <alignment horizontal="center" vertical="center"/>
    </xf>
    <xf numFmtId="0" fontId="72" fillId="34" borderId="24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/>
    </xf>
    <xf numFmtId="0" fontId="20" fillId="0" borderId="50" xfId="25" applyFont="1" applyFill="1" applyBorder="1" applyAlignment="1">
      <alignment horizontal="center" vertical="center" wrapText="1"/>
    </xf>
    <xf numFmtId="0" fontId="20" fillId="0" borderId="50" xfId="25" applyFont="1" applyFill="1" applyBorder="1" applyAlignment="1">
      <alignment horizontal="center" vertical="center"/>
    </xf>
    <xf numFmtId="0" fontId="33" fillId="34" borderId="51" xfId="0" applyFont="1" applyFill="1" applyBorder="1" applyAlignment="1">
      <alignment vertical="center" wrapText="1"/>
    </xf>
    <xf numFmtId="0" fontId="100" fillId="0" borderId="50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 wrapText="1"/>
    </xf>
    <xf numFmtId="0" fontId="20" fillId="0" borderId="24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0" fontId="20" fillId="0" borderId="58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vertical="center"/>
    </xf>
    <xf numFmtId="0" fontId="20" fillId="0" borderId="21" xfId="0" applyFont="1" applyFill="1" applyBorder="1" applyAlignment="1">
      <alignment vertical="center"/>
    </xf>
    <xf numFmtId="0" fontId="20" fillId="0" borderId="50" xfId="0" applyFont="1" applyFill="1" applyBorder="1" applyAlignment="1">
      <alignment horizontal="left" vertical="center" wrapText="1"/>
    </xf>
    <xf numFmtId="0" fontId="20" fillId="0" borderId="24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25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center" vertical="center"/>
    </xf>
    <xf numFmtId="0" fontId="20" fillId="0" borderId="21" xfId="25" applyFont="1" applyFill="1" applyBorder="1" applyAlignment="1">
      <alignment horizontal="center" vertical="center"/>
    </xf>
    <xf numFmtId="0" fontId="20" fillId="0" borderId="25" xfId="25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0" fillId="0" borderId="52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 wrapText="1"/>
    </xf>
    <xf numFmtId="0" fontId="20" fillId="0" borderId="25" xfId="25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1" xfId="25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51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center" vertical="center"/>
    </xf>
    <xf numFmtId="0" fontId="20" fillId="0" borderId="58" xfId="0" applyFont="1" applyFill="1" applyBorder="1" applyAlignment="1">
      <alignment horizontal="left" vertical="center"/>
    </xf>
    <xf numFmtId="0" fontId="20" fillId="0" borderId="21" xfId="25" applyFont="1" applyFill="1" applyBorder="1" applyAlignment="1">
      <alignment horizontal="left" vertical="center" wrapText="1"/>
    </xf>
    <xf numFmtId="0" fontId="20" fillId="0" borderId="57" xfId="0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left" vertical="center" wrapText="1"/>
    </xf>
    <xf numFmtId="0" fontId="23" fillId="0" borderId="49" xfId="0" applyFont="1" applyFill="1" applyBorder="1" applyAlignment="1">
      <alignment vertical="center" wrapText="1"/>
    </xf>
    <xf numFmtId="0" fontId="1" fillId="34" borderId="18" xfId="0" applyFont="1" applyFill="1" applyBorder="1" applyAlignment="1">
      <alignment horizontal="center" vertical="center"/>
    </xf>
    <xf numFmtId="0" fontId="33" fillId="0" borderId="51" xfId="0" applyFont="1" applyFill="1" applyBorder="1" applyAlignment="1">
      <alignment horizontal="center" vertical="center"/>
    </xf>
    <xf numFmtId="0" fontId="33" fillId="0" borderId="21" xfId="0" applyFont="1" applyFill="1" applyBorder="1" applyAlignment="1">
      <alignment horizontal="center" vertical="center"/>
    </xf>
    <xf numFmtId="0" fontId="23" fillId="0" borderId="65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0" fontId="96" fillId="0" borderId="21" xfId="0" applyFont="1" applyFill="1" applyBorder="1" applyAlignment="1">
      <alignment horizontal="left" vertical="center"/>
    </xf>
    <xf numFmtId="0" fontId="96" fillId="0" borderId="21" xfId="0" applyFont="1" applyFill="1" applyBorder="1" applyAlignment="1">
      <alignment horizontal="left" vertical="center" wrapText="1"/>
    </xf>
    <xf numFmtId="0" fontId="96" fillId="0" borderId="25" xfId="0" applyFont="1" applyFill="1" applyBorder="1" applyAlignment="1">
      <alignment horizontal="left" vertical="center"/>
    </xf>
    <xf numFmtId="0" fontId="96" fillId="0" borderId="21" xfId="0" applyFont="1" applyFill="1" applyBorder="1" applyAlignment="1">
      <alignment horizontal="center" vertical="center"/>
    </xf>
    <xf numFmtId="0" fontId="96" fillId="0" borderId="25" xfId="0" applyFont="1" applyFill="1" applyBorder="1" applyAlignment="1">
      <alignment horizontal="center" vertical="center"/>
    </xf>
    <xf numFmtId="0" fontId="96" fillId="0" borderId="21" xfId="0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center" vertical="center"/>
    </xf>
    <xf numFmtId="0" fontId="96" fillId="0" borderId="50" xfId="0" applyFont="1" applyFill="1" applyBorder="1" applyAlignment="1">
      <alignment horizontal="center" vertical="center" wrapText="1"/>
    </xf>
    <xf numFmtId="0" fontId="96" fillId="0" borderId="21" xfId="0" applyFont="1" applyFill="1" applyBorder="1" applyAlignment="1">
      <alignment vertical="center" wrapText="1"/>
    </xf>
    <xf numFmtId="0" fontId="127" fillId="34" borderId="20" xfId="0" applyFont="1" applyFill="1" applyBorder="1" applyAlignment="1">
      <alignment horizontal="left" vertical="center" wrapText="1"/>
    </xf>
    <xf numFmtId="0" fontId="23" fillId="0" borderId="30" xfId="0" applyFont="1" applyFill="1" applyBorder="1" applyAlignment="1">
      <alignment horizontal="center" vertical="center"/>
    </xf>
    <xf numFmtId="0" fontId="23" fillId="0" borderId="31" xfId="0" applyFont="1" applyFill="1" applyBorder="1" applyAlignment="1">
      <alignment horizontal="center" vertical="center"/>
    </xf>
    <xf numFmtId="0" fontId="33" fillId="0" borderId="57" xfId="0" applyFont="1" applyFill="1" applyBorder="1" applyAlignment="1">
      <alignment horizontal="center" vertical="center" wrapText="1"/>
    </xf>
    <xf numFmtId="0" fontId="96" fillId="0" borderId="31" xfId="0" applyFont="1" applyFill="1" applyBorder="1" applyAlignment="1">
      <alignment horizontal="center" vertical="center" wrapText="1"/>
    </xf>
    <xf numFmtId="0" fontId="33" fillId="0" borderId="76" xfId="0" applyFont="1" applyFill="1" applyBorder="1" applyAlignment="1">
      <alignment horizontal="center" vertical="center" wrapText="1"/>
    </xf>
    <xf numFmtId="0" fontId="23" fillId="0" borderId="46" xfId="0" applyFont="1" applyFill="1" applyBorder="1" applyAlignment="1">
      <alignment horizontal="center" vertical="center"/>
    </xf>
    <xf numFmtId="0" fontId="96" fillId="0" borderId="58" xfId="0" applyFont="1" applyFill="1" applyBorder="1" applyAlignment="1">
      <alignment horizontal="left" vertical="center" wrapText="1"/>
    </xf>
    <xf numFmtId="0" fontId="96" fillId="0" borderId="58" xfId="25" applyFont="1" applyFill="1" applyBorder="1" applyAlignment="1">
      <alignment horizontal="center" vertical="center" wrapText="1"/>
    </xf>
    <xf numFmtId="0" fontId="96" fillId="0" borderId="57" xfId="25" applyFont="1" applyFill="1" applyBorder="1" applyAlignment="1">
      <alignment horizontal="center" vertical="center" wrapText="1"/>
    </xf>
    <xf numFmtId="0" fontId="97" fillId="34" borderId="51" xfId="0" applyFont="1" applyFill="1" applyBorder="1" applyAlignment="1">
      <alignment horizontal="left" vertical="center"/>
    </xf>
    <xf numFmtId="0" fontId="97" fillId="34" borderId="21" xfId="0" applyFont="1" applyFill="1" applyBorder="1" applyAlignment="1">
      <alignment horizontal="left" vertical="center"/>
    </xf>
    <xf numFmtId="0" fontId="97" fillId="34" borderId="24" xfId="0" applyFont="1" applyFill="1" applyBorder="1" applyAlignment="1">
      <alignment horizontal="left" vertical="center"/>
    </xf>
    <xf numFmtId="0" fontId="97" fillId="34" borderId="63" xfId="0" applyFont="1" applyFill="1" applyBorder="1" applyAlignment="1">
      <alignment horizontal="left" vertical="center"/>
    </xf>
    <xf numFmtId="0" fontId="27" fillId="34" borderId="20" xfId="0" applyFont="1" applyFill="1" applyBorder="1" applyAlignment="1">
      <alignment horizontal="left" vertical="center" wrapText="1"/>
    </xf>
    <xf numFmtId="0" fontId="97" fillId="34" borderId="21" xfId="0" applyFont="1" applyFill="1" applyBorder="1" applyAlignment="1">
      <alignment horizontal="left"/>
    </xf>
    <xf numFmtId="0" fontId="97" fillId="34" borderId="24" xfId="0" applyFont="1" applyFill="1" applyBorder="1" applyAlignment="1">
      <alignment horizontal="left" wrapText="1"/>
    </xf>
    <xf numFmtId="0" fontId="97" fillId="34" borderId="24" xfId="0" applyFont="1" applyFill="1" applyBorder="1" applyAlignment="1">
      <alignment horizontal="left"/>
    </xf>
    <xf numFmtId="0" fontId="97" fillId="34" borderId="63" xfId="0" applyFont="1" applyFill="1" applyBorder="1" applyAlignment="1">
      <alignment horizontal="left"/>
    </xf>
    <xf numFmtId="0" fontId="97" fillId="34" borderId="29" xfId="0" applyFont="1" applyFill="1" applyBorder="1" applyAlignment="1">
      <alignment horizontal="left"/>
    </xf>
    <xf numFmtId="0" fontId="23" fillId="0" borderId="24" xfId="0" applyFont="1" applyFill="1" applyBorder="1" applyAlignment="1">
      <alignment vertical="center" wrapText="1"/>
    </xf>
    <xf numFmtId="0" fontId="23" fillId="0" borderId="24" xfId="0" applyFont="1" applyFill="1" applyBorder="1" applyAlignment="1">
      <alignment horizontal="left" vertical="center" wrapText="1"/>
    </xf>
    <xf numFmtId="0" fontId="23" fillId="0" borderId="50" xfId="0" applyFont="1" applyFill="1" applyBorder="1" applyAlignment="1">
      <alignment horizontal="left" vertical="center" wrapText="1"/>
    </xf>
    <xf numFmtId="0" fontId="23" fillId="0" borderId="50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/>
    </xf>
    <xf numFmtId="0" fontId="23" fillId="0" borderId="24" xfId="0" applyFont="1" applyFill="1" applyBorder="1" applyAlignment="1">
      <alignment vertical="center"/>
    </xf>
    <xf numFmtId="0" fontId="96" fillId="0" borderId="21" xfId="0" applyFont="1" applyFill="1" applyBorder="1" applyAlignment="1">
      <alignment horizontal="left" vertical="center" wrapText="1"/>
    </xf>
    <xf numFmtId="0" fontId="115" fillId="0" borderId="51" xfId="0" applyFont="1" applyFill="1" applyBorder="1" applyAlignment="1">
      <alignment horizontal="left" vertical="center"/>
    </xf>
    <xf numFmtId="0" fontId="115" fillId="0" borderId="24" xfId="0" applyFont="1" applyFill="1" applyBorder="1" applyAlignment="1">
      <alignment horizontal="left" vertical="center"/>
    </xf>
    <xf numFmtId="0" fontId="115" fillId="0" borderId="52" xfId="0" applyFont="1" applyFill="1" applyBorder="1" applyAlignment="1">
      <alignment horizontal="left" vertical="center"/>
    </xf>
    <xf numFmtId="0" fontId="115" fillId="0" borderId="52" xfId="0" applyFont="1" applyFill="1" applyBorder="1" applyAlignment="1">
      <alignment vertical="center"/>
    </xf>
    <xf numFmtId="0" fontId="20" fillId="0" borderId="72" xfId="0" applyFont="1" applyFill="1" applyBorder="1" applyAlignment="1">
      <alignment horizontal="center" vertical="center" wrapText="1"/>
    </xf>
    <xf numFmtId="0" fontId="20" fillId="0" borderId="38" xfId="0" applyFont="1" applyFill="1" applyBorder="1" applyAlignment="1">
      <alignment horizontal="center" vertical="center" wrapText="1"/>
    </xf>
    <xf numFmtId="0" fontId="20" fillId="0" borderId="36" xfId="0" applyFont="1" applyFill="1" applyBorder="1" applyAlignment="1">
      <alignment horizontal="center" vertical="center" wrapText="1"/>
    </xf>
    <xf numFmtId="0" fontId="20" fillId="0" borderId="75" xfId="0" applyFont="1" applyFill="1" applyBorder="1" applyAlignment="1">
      <alignment horizontal="center" vertical="center" wrapText="1"/>
    </xf>
    <xf numFmtId="0" fontId="20" fillId="0" borderId="42" xfId="0" applyFont="1" applyFill="1" applyBorder="1" applyAlignment="1">
      <alignment horizontal="center" vertical="center" wrapText="1"/>
    </xf>
    <xf numFmtId="0" fontId="20" fillId="0" borderId="40" xfId="0" applyFont="1" applyFill="1" applyBorder="1" applyAlignment="1">
      <alignment horizontal="center" vertical="center" wrapText="1"/>
    </xf>
    <xf numFmtId="0" fontId="20" fillId="0" borderId="63" xfId="0" applyFont="1" applyFill="1" applyBorder="1" applyAlignment="1">
      <alignment horizontal="center" vertical="center" wrapText="1"/>
    </xf>
    <xf numFmtId="0" fontId="108" fillId="0" borderId="77" xfId="0" applyFont="1" applyFill="1" applyBorder="1" applyAlignment="1">
      <alignment horizontal="center" vertical="center" wrapText="1"/>
    </xf>
    <xf numFmtId="0" fontId="115" fillId="0" borderId="22" xfId="0" applyFont="1" applyFill="1" applyBorder="1" applyAlignment="1">
      <alignment horizontal="center" vertical="center" wrapText="1"/>
    </xf>
    <xf numFmtId="0" fontId="37" fillId="34" borderId="49" xfId="0" applyFont="1" applyFill="1" applyBorder="1" applyAlignment="1">
      <alignment horizontal="left" vertical="center" wrapText="1"/>
    </xf>
    <xf numFmtId="0" fontId="37" fillId="34" borderId="50" xfId="0" applyFont="1" applyFill="1" applyBorder="1" applyAlignment="1">
      <alignment horizontal="left" vertical="center" wrapText="1"/>
    </xf>
    <xf numFmtId="0" fontId="95" fillId="34" borderId="58" xfId="0" applyFont="1" applyFill="1" applyBorder="1" applyAlignment="1">
      <alignment horizontal="left" vertical="center" wrapText="1"/>
    </xf>
    <xf numFmtId="0" fontId="37" fillId="34" borderId="58" xfId="0" applyFont="1" applyFill="1" applyBorder="1" applyAlignment="1">
      <alignment horizontal="left" vertical="center" wrapText="1"/>
    </xf>
    <xf numFmtId="0" fontId="95" fillId="34" borderId="58" xfId="0" applyFont="1" applyFill="1" applyBorder="1" applyAlignment="1">
      <alignment horizontal="left" vertical="center"/>
    </xf>
    <xf numFmtId="0" fontId="37" fillId="34" borderId="82" xfId="0" applyFont="1" applyFill="1" applyBorder="1" applyAlignment="1">
      <alignment horizontal="left" vertical="center" wrapText="1"/>
    </xf>
    <xf numFmtId="0" fontId="95" fillId="34" borderId="50" xfId="0" applyFont="1" applyFill="1" applyBorder="1" applyAlignment="1">
      <alignment vertical="center"/>
    </xf>
    <xf numFmtId="0" fontId="37" fillId="34" borderId="82" xfId="0" applyFont="1" applyFill="1" applyBorder="1" applyAlignment="1">
      <alignment horizontal="center"/>
    </xf>
    <xf numFmtId="0" fontId="37" fillId="34" borderId="82" xfId="0" applyFont="1" applyFill="1" applyBorder="1" applyAlignment="1">
      <alignment horizontal="center" vertical="center" wrapText="1"/>
    </xf>
    <xf numFmtId="0" fontId="37" fillId="34" borderId="57" xfId="0" applyFont="1" applyFill="1" applyBorder="1" applyAlignment="1">
      <alignment horizontal="center" vertical="center" wrapText="1"/>
    </xf>
    <xf numFmtId="0" fontId="37" fillId="34" borderId="58" xfId="0" applyFont="1" applyFill="1" applyBorder="1" applyAlignment="1">
      <alignment horizontal="center" vertical="center" wrapText="1"/>
    </xf>
    <xf numFmtId="0" fontId="37" fillId="34" borderId="84" xfId="0" applyFont="1" applyFill="1" applyBorder="1" applyAlignment="1">
      <alignment horizontal="center" vertical="center" wrapText="1"/>
    </xf>
    <xf numFmtId="0" fontId="37" fillId="34" borderId="57" xfId="0" applyFont="1" applyFill="1" applyBorder="1" applyAlignment="1">
      <alignment horizontal="center"/>
    </xf>
    <xf numFmtId="0" fontId="37" fillId="34" borderId="58" xfId="0" applyFont="1" applyFill="1" applyBorder="1" applyAlignment="1">
      <alignment horizontal="center"/>
    </xf>
    <xf numFmtId="0" fontId="37" fillId="34" borderId="84" xfId="0" applyFont="1" applyFill="1" applyBorder="1" applyAlignment="1">
      <alignment horizontal="center"/>
    </xf>
    <xf numFmtId="0" fontId="37" fillId="34" borderId="75" xfId="0" applyFont="1" applyFill="1" applyBorder="1" applyAlignment="1">
      <alignment horizontal="center"/>
    </xf>
    <xf numFmtId="0" fontId="37" fillId="34" borderId="86" xfId="0" applyFont="1" applyFill="1" applyBorder="1" applyAlignment="1">
      <alignment horizontal="center" vertical="center" wrapText="1"/>
    </xf>
    <xf numFmtId="0" fontId="115" fillId="34" borderId="79" xfId="0" applyFont="1" applyFill="1" applyBorder="1" applyAlignment="1">
      <alignment horizontal="center" vertical="center" wrapText="1"/>
    </xf>
    <xf numFmtId="0" fontId="115" fillId="34" borderId="33" xfId="0" applyFont="1" applyFill="1" applyBorder="1" applyAlignment="1">
      <alignment horizontal="center" vertical="center" wrapText="1"/>
    </xf>
    <xf numFmtId="0" fontId="115" fillId="34" borderId="78" xfId="0" applyFont="1" applyFill="1" applyBorder="1" applyAlignment="1">
      <alignment horizontal="center" vertical="center" wrapText="1"/>
    </xf>
    <xf numFmtId="0" fontId="115" fillId="34" borderId="67" xfId="0" applyFont="1" applyFill="1" applyBorder="1" applyAlignment="1">
      <alignment horizontal="center" vertical="center" wrapText="1"/>
    </xf>
    <xf numFmtId="0" fontId="115" fillId="34" borderId="64" xfId="0" applyFont="1" applyFill="1" applyBorder="1" applyAlignment="1">
      <alignment horizontal="center" vertical="center" wrapText="1"/>
    </xf>
    <xf numFmtId="0" fontId="115" fillId="34" borderId="77" xfId="0" applyFont="1" applyFill="1" applyBorder="1" applyAlignment="1">
      <alignment horizontal="center" vertical="center" wrapText="1"/>
    </xf>
    <xf numFmtId="0" fontId="115" fillId="34" borderId="23" xfId="0" applyFont="1" applyFill="1" applyBorder="1" applyAlignment="1">
      <alignment horizontal="center" vertical="center" wrapText="1"/>
    </xf>
    <xf numFmtId="0" fontId="21" fillId="27" borderId="82" xfId="0" applyFont="1" applyFill="1" applyBorder="1" applyAlignment="1">
      <alignment horizontal="center" vertical="center"/>
    </xf>
    <xf numFmtId="0" fontId="115" fillId="34" borderId="77" xfId="0" applyFont="1" applyFill="1" applyBorder="1" applyAlignment="1">
      <alignment horizontal="center" vertical="center"/>
    </xf>
    <xf numFmtId="0" fontId="115" fillId="34" borderId="23" xfId="0" applyFont="1" applyFill="1" applyBorder="1" applyAlignment="1">
      <alignment horizontal="center" vertical="center"/>
    </xf>
    <xf numFmtId="0" fontId="115" fillId="34" borderId="78" xfId="0" applyFont="1" applyFill="1" applyBorder="1" applyAlignment="1">
      <alignment horizontal="center" vertical="center"/>
    </xf>
    <xf numFmtId="0" fontId="20" fillId="0" borderId="49" xfId="0" applyFont="1" applyFill="1" applyBorder="1" applyAlignment="1">
      <alignment vertical="center"/>
    </xf>
    <xf numFmtId="0" fontId="20" fillId="0" borderId="39" xfId="0" applyFont="1" applyFill="1" applyBorder="1" applyAlignment="1">
      <alignment wrapText="1"/>
    </xf>
    <xf numFmtId="0" fontId="33" fillId="34" borderId="51" xfId="0" applyFont="1" applyFill="1" applyBorder="1" applyAlignment="1">
      <alignment horizontal="left" vertical="center"/>
    </xf>
    <xf numFmtId="0" fontId="33" fillId="34" borderId="24" xfId="0" applyFont="1" applyFill="1" applyBorder="1" applyAlignment="1">
      <alignment horizontal="left" vertical="center"/>
    </xf>
    <xf numFmtId="0" fontId="33" fillId="34" borderId="25" xfId="0" applyFont="1" applyFill="1" applyBorder="1" applyAlignment="1">
      <alignment horizontal="left" vertical="center"/>
    </xf>
    <xf numFmtId="0" fontId="33" fillId="34" borderId="21" xfId="0" applyFont="1" applyFill="1" applyBorder="1" applyAlignment="1">
      <alignment horizontal="left" vertical="center"/>
    </xf>
    <xf numFmtId="0" fontId="33" fillId="34" borderId="52" xfId="0" applyFont="1" applyFill="1" applyBorder="1" applyAlignment="1">
      <alignment horizontal="left" vertical="center"/>
    </xf>
    <xf numFmtId="0" fontId="20" fillId="0" borderId="51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left" vertical="center" wrapText="1"/>
    </xf>
    <xf numFmtId="0" fontId="29" fillId="0" borderId="0" xfId="0" applyFont="1"/>
    <xf numFmtId="0" fontId="20" fillId="0" borderId="21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0" fillId="34" borderId="51" xfId="0" applyFont="1" applyFill="1" applyBorder="1" applyAlignment="1">
      <alignment horizontal="center" vertical="center" wrapText="1"/>
    </xf>
    <xf numFmtId="0" fontId="20" fillId="34" borderId="21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vertical="center" wrapText="1"/>
    </xf>
    <xf numFmtId="0" fontId="20" fillId="0" borderId="51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51" xfId="0" applyFont="1" applyFill="1" applyBorder="1" applyAlignment="1">
      <alignment vertical="center" wrapText="1"/>
    </xf>
    <xf numFmtId="0" fontId="20" fillId="0" borderId="50" xfId="0" applyFont="1" applyFill="1" applyBorder="1" applyAlignment="1">
      <alignment horizontal="center" vertical="center"/>
    </xf>
    <xf numFmtId="0" fontId="20" fillId="0" borderId="50" xfId="25" applyFont="1" applyFill="1" applyBorder="1" applyAlignment="1">
      <alignment horizontal="center" vertical="center" wrapText="1"/>
    </xf>
    <xf numFmtId="0" fontId="20" fillId="0" borderId="58" xfId="0" applyFont="1" applyFill="1" applyBorder="1" applyAlignment="1">
      <alignment horizontal="left" vertical="center"/>
    </xf>
    <xf numFmtId="0" fontId="20" fillId="0" borderId="50" xfId="25" applyFont="1" applyFill="1" applyBorder="1" applyAlignment="1">
      <alignment horizontal="center" vertical="center"/>
    </xf>
    <xf numFmtId="0" fontId="23" fillId="0" borderId="50" xfId="0" applyFont="1" applyFill="1" applyBorder="1" applyAlignment="1">
      <alignment vertical="center" wrapText="1"/>
    </xf>
    <xf numFmtId="0" fontId="115" fillId="0" borderId="21" xfId="0" applyFont="1" applyFill="1" applyBorder="1" applyAlignment="1">
      <alignment horizontal="left" vertical="center"/>
    </xf>
    <xf numFmtId="0" fontId="115" fillId="0" borderId="51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vertical="center"/>
    </xf>
    <xf numFmtId="0" fontId="20" fillId="0" borderId="21" xfId="0" applyFont="1" applyFill="1" applyBorder="1" applyAlignment="1">
      <alignment vertical="center"/>
    </xf>
    <xf numFmtId="0" fontId="20" fillId="0" borderId="51" xfId="0" applyFont="1" applyFill="1" applyBorder="1" applyAlignment="1">
      <alignment vertical="center"/>
    </xf>
    <xf numFmtId="0" fontId="20" fillId="0" borderId="50" xfId="0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/>
    </xf>
    <xf numFmtId="0" fontId="29" fillId="0" borderId="0" xfId="0" applyFont="1" applyAlignment="1">
      <alignment wrapText="1"/>
    </xf>
    <xf numFmtId="0" fontId="20" fillId="0" borderId="21" xfId="0" applyFont="1" applyFill="1" applyBorder="1" applyAlignment="1">
      <alignment horizontal="center" vertical="center"/>
    </xf>
    <xf numFmtId="0" fontId="20" fillId="34" borderId="24" xfId="0" applyFont="1" applyFill="1" applyBorder="1" applyAlignment="1">
      <alignment horizontal="left" vertical="center"/>
    </xf>
    <xf numFmtId="0" fontId="20" fillId="34" borderId="50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36" xfId="0" applyFont="1" applyFill="1" applyBorder="1" applyAlignment="1">
      <alignment vertical="top" wrapText="1"/>
    </xf>
    <xf numFmtId="0" fontId="20" fillId="0" borderId="18" xfId="0" applyFont="1" applyFill="1" applyBorder="1" applyAlignment="1">
      <alignment vertical="top" wrapText="1"/>
    </xf>
    <xf numFmtId="0" fontId="20" fillId="0" borderId="50" xfId="0" applyFont="1" applyFill="1" applyBorder="1" applyAlignment="1">
      <alignment horizontal="center" vertical="center"/>
    </xf>
    <xf numFmtId="0" fontId="20" fillId="0" borderId="50" xfId="25" applyFont="1" applyFill="1" applyBorder="1" applyAlignment="1">
      <alignment horizontal="center" vertical="center"/>
    </xf>
    <xf numFmtId="0" fontId="20" fillId="0" borderId="50" xfId="25" applyFont="1" applyFill="1" applyBorder="1" applyAlignment="1">
      <alignment horizontal="center" vertical="center" wrapText="1"/>
    </xf>
    <xf numFmtId="0" fontId="108" fillId="0" borderId="50" xfId="0" applyFont="1" applyFill="1" applyBorder="1" applyAlignment="1">
      <alignment horizontal="left" vertical="center"/>
    </xf>
    <xf numFmtId="0" fontId="147" fillId="0" borderId="50" xfId="0" applyFont="1" applyFill="1" applyBorder="1" applyAlignment="1">
      <alignment horizontal="center" vertical="center"/>
    </xf>
    <xf numFmtId="0" fontId="20" fillId="0" borderId="72" xfId="0" applyFont="1" applyFill="1" applyBorder="1" applyAlignment="1">
      <alignment horizontal="center" vertical="center" wrapText="1"/>
    </xf>
    <xf numFmtId="0" fontId="20" fillId="0" borderId="40" xfId="0" applyFont="1" applyFill="1" applyBorder="1" applyAlignment="1">
      <alignment horizontal="center" vertical="center" wrapText="1"/>
    </xf>
    <xf numFmtId="0" fontId="20" fillId="0" borderId="75" xfId="0" applyFont="1" applyFill="1" applyBorder="1" applyAlignment="1">
      <alignment horizontal="center" vertical="center" wrapText="1"/>
    </xf>
    <xf numFmtId="0" fontId="20" fillId="0" borderId="76" xfId="0" applyFont="1" applyFill="1" applyBorder="1" applyAlignment="1">
      <alignment horizontal="center" vertical="center" wrapText="1"/>
    </xf>
    <xf numFmtId="0" fontId="20" fillId="0" borderId="72" xfId="0" applyFont="1" applyFill="1" applyBorder="1" applyAlignment="1">
      <alignment horizontal="center" vertical="center" wrapText="1"/>
    </xf>
    <xf numFmtId="0" fontId="20" fillId="0" borderId="36" xfId="0" applyFont="1" applyFill="1" applyBorder="1" applyAlignment="1">
      <alignment horizontal="center" vertical="center" wrapText="1"/>
    </xf>
    <xf numFmtId="0" fontId="20" fillId="0" borderId="66" xfId="0" applyFont="1" applyFill="1" applyBorder="1" applyAlignment="1">
      <alignment horizontal="center" vertical="center" wrapText="1"/>
    </xf>
    <xf numFmtId="0" fontId="20" fillId="0" borderId="63" xfId="0" applyFont="1" applyFill="1" applyBorder="1" applyAlignment="1">
      <alignment horizontal="center" vertical="center" wrapText="1"/>
    </xf>
    <xf numFmtId="0" fontId="20" fillId="0" borderId="46" xfId="0" applyFont="1" applyFill="1" applyBorder="1" applyAlignment="1">
      <alignment horizontal="center" vertical="center" wrapText="1"/>
    </xf>
    <xf numFmtId="0" fontId="20" fillId="0" borderId="76" xfId="0" applyFont="1" applyFill="1" applyBorder="1" applyAlignment="1">
      <alignment horizontal="center" vertical="center" wrapText="1"/>
    </xf>
    <xf numFmtId="0" fontId="20" fillId="0" borderId="72" xfId="0" applyFont="1" applyFill="1" applyBorder="1" applyAlignment="1">
      <alignment horizontal="center" vertical="center" wrapText="1"/>
    </xf>
    <xf numFmtId="0" fontId="20" fillId="0" borderId="40" xfId="0" applyFont="1" applyFill="1" applyBorder="1" applyAlignment="1">
      <alignment horizontal="center" vertical="center" wrapText="1"/>
    </xf>
    <xf numFmtId="0" fontId="20" fillId="0" borderId="36" xfId="0" applyFont="1" applyFill="1" applyBorder="1" applyAlignment="1">
      <alignment horizontal="center" vertical="center" wrapText="1"/>
    </xf>
    <xf numFmtId="0" fontId="20" fillId="0" borderId="42" xfId="0" applyFont="1" applyFill="1" applyBorder="1" applyAlignment="1">
      <alignment horizontal="center" vertical="center" wrapText="1"/>
    </xf>
    <xf numFmtId="0" fontId="20" fillId="0" borderId="63" xfId="0" applyFont="1" applyFill="1" applyBorder="1" applyAlignment="1">
      <alignment horizontal="center" vertical="center" wrapText="1"/>
    </xf>
    <xf numFmtId="0" fontId="108" fillId="0" borderId="78" xfId="0" applyFont="1" applyFill="1" applyBorder="1" applyAlignment="1">
      <alignment horizontal="center" vertical="center" wrapText="1"/>
    </xf>
    <xf numFmtId="0" fontId="123" fillId="34" borderId="78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/>
    </xf>
    <xf numFmtId="0" fontId="20" fillId="0" borderId="25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21" xfId="25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center" vertical="center"/>
    </xf>
    <xf numFmtId="0" fontId="20" fillId="0" borderId="25" xfId="25" applyFont="1" applyFill="1" applyBorder="1" applyAlignment="1">
      <alignment horizontal="center" vertical="center"/>
    </xf>
    <xf numFmtId="0" fontId="20" fillId="0" borderId="21" xfId="25" applyFont="1" applyFill="1" applyBorder="1" applyAlignment="1">
      <alignment horizontal="left" vertical="center"/>
    </xf>
    <xf numFmtId="0" fontId="20" fillId="0" borderId="51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0" fillId="34" borderId="21" xfId="0" applyFont="1" applyFill="1" applyBorder="1" applyAlignment="1">
      <alignment horizontal="center" vertical="center" wrapText="1"/>
    </xf>
    <xf numFmtId="0" fontId="97" fillId="34" borderId="51" xfId="0" applyFont="1" applyFill="1" applyBorder="1" applyAlignment="1">
      <alignment horizontal="left" vertical="center"/>
    </xf>
    <xf numFmtId="0" fontId="97" fillId="34" borderId="24" xfId="0" applyFont="1" applyFill="1" applyBorder="1" applyAlignment="1">
      <alignment horizontal="left" vertical="center"/>
    </xf>
    <xf numFmtId="0" fontId="20" fillId="34" borderId="24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 wrapText="1"/>
    </xf>
    <xf numFmtId="0" fontId="20" fillId="0" borderId="21" xfId="25" applyFont="1" applyFill="1" applyBorder="1" applyAlignment="1">
      <alignment horizontal="center" vertical="center" wrapText="1"/>
    </xf>
    <xf numFmtId="0" fontId="20" fillId="0" borderId="25" xfId="25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left" vertical="center"/>
    </xf>
    <xf numFmtId="0" fontId="42" fillId="0" borderId="21" xfId="0" applyFont="1" applyFill="1" applyBorder="1" applyAlignment="1">
      <alignment horizontal="center" vertical="center"/>
    </xf>
    <xf numFmtId="0" fontId="42" fillId="0" borderId="24" xfId="0" applyFont="1" applyFill="1" applyBorder="1" applyAlignment="1">
      <alignment horizontal="center" vertical="center" wrapText="1"/>
    </xf>
    <xf numFmtId="0" fontId="42" fillId="0" borderId="21" xfId="0" applyFont="1" applyFill="1" applyBorder="1" applyAlignment="1">
      <alignment horizontal="center" vertical="center" wrapText="1"/>
    </xf>
    <xf numFmtId="0" fontId="20" fillId="0" borderId="51" xfId="0" applyFont="1" applyFill="1" applyBorder="1" applyAlignment="1">
      <alignment vertical="center" wrapText="1"/>
    </xf>
    <xf numFmtId="0" fontId="20" fillId="0" borderId="57" xfId="0" applyFont="1" applyFill="1" applyBorder="1" applyAlignment="1">
      <alignment horizontal="center" vertical="center" wrapText="1"/>
    </xf>
    <xf numFmtId="0" fontId="20" fillId="0" borderId="51" xfId="0" applyFont="1" applyFill="1" applyBorder="1" applyAlignment="1">
      <alignment horizontal="left" vertical="center" wrapText="1"/>
    </xf>
    <xf numFmtId="0" fontId="20" fillId="0" borderId="24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center" vertical="center"/>
    </xf>
    <xf numFmtId="0" fontId="20" fillId="0" borderId="50" xfId="25" applyFont="1" applyFill="1" applyBorder="1" applyAlignment="1">
      <alignment horizontal="center" vertical="center"/>
    </xf>
    <xf numFmtId="0" fontId="20" fillId="0" borderId="50" xfId="25" applyFont="1" applyFill="1" applyBorder="1" applyAlignment="1">
      <alignment horizontal="center" vertical="center" wrapText="1"/>
    </xf>
    <xf numFmtId="0" fontId="20" fillId="0" borderId="21" xfId="25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vertical="center"/>
    </xf>
    <xf numFmtId="0" fontId="20" fillId="0" borderId="50" xfId="0" applyFont="1" applyFill="1" applyBorder="1" applyAlignment="1">
      <alignment horizontal="left" vertical="center" wrapText="1"/>
    </xf>
    <xf numFmtId="0" fontId="30" fillId="0" borderId="0" xfId="0" applyFont="1" applyBorder="1"/>
    <xf numFmtId="0" fontId="20" fillId="34" borderId="24" xfId="0" applyFont="1" applyFill="1" applyBorder="1" applyAlignment="1">
      <alignment horizontal="left" vertical="center"/>
    </xf>
    <xf numFmtId="0" fontId="20" fillId="34" borderId="50" xfId="0" applyFont="1" applyFill="1" applyBorder="1" applyAlignment="1">
      <alignment horizontal="left" vertical="center"/>
    </xf>
    <xf numFmtId="0" fontId="20" fillId="34" borderId="21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left" vertical="center" wrapText="1"/>
    </xf>
    <xf numFmtId="0" fontId="97" fillId="34" borderId="51" xfId="0" applyFont="1" applyFill="1" applyBorder="1" applyAlignment="1">
      <alignment horizontal="left" vertical="center"/>
    </xf>
    <xf numFmtId="0" fontId="20" fillId="0" borderId="72" xfId="0" applyFont="1" applyFill="1" applyBorder="1" applyAlignment="1">
      <alignment horizontal="center" vertical="center"/>
    </xf>
    <xf numFmtId="0" fontId="33" fillId="0" borderId="25" xfId="0" applyFont="1" applyFill="1" applyBorder="1" applyAlignment="1">
      <alignment horizontal="center" vertical="center"/>
    </xf>
    <xf numFmtId="0" fontId="96" fillId="0" borderId="42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0" fontId="33" fillId="0" borderId="21" xfId="0" applyFont="1" applyFill="1" applyBorder="1" applyAlignment="1">
      <alignment horizontal="center" vertical="center"/>
    </xf>
    <xf numFmtId="0" fontId="96" fillId="0" borderId="11" xfId="0" applyFont="1" applyFill="1" applyBorder="1" applyAlignment="1">
      <alignment horizontal="center" vertical="center"/>
    </xf>
    <xf numFmtId="0" fontId="23" fillId="0" borderId="34" xfId="0" applyFont="1" applyFill="1" applyBorder="1" applyAlignment="1">
      <alignment horizontal="center" vertical="center"/>
    </xf>
    <xf numFmtId="0" fontId="33" fillId="0" borderId="21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/>
    </xf>
    <xf numFmtId="0" fontId="72" fillId="0" borderId="21" xfId="0" applyFont="1" applyFill="1" applyBorder="1" applyAlignment="1">
      <alignment horizontal="center" vertical="center" wrapText="1"/>
    </xf>
    <xf numFmtId="0" fontId="20" fillId="0" borderId="51" xfId="0" applyFont="1" applyFill="1" applyBorder="1" applyAlignment="1">
      <alignment horizontal="center" vertical="center"/>
    </xf>
    <xf numFmtId="0" fontId="69" fillId="0" borderId="11" xfId="0" applyFont="1" applyFill="1" applyBorder="1" applyAlignment="1">
      <alignment horizontal="center" vertical="center"/>
    </xf>
    <xf numFmtId="0" fontId="69" fillId="0" borderId="10" xfId="0" applyFont="1" applyFill="1" applyBorder="1" applyAlignment="1">
      <alignment horizontal="center" vertical="center"/>
    </xf>
    <xf numFmtId="0" fontId="72" fillId="0" borderId="25" xfId="0" applyFont="1" applyFill="1" applyBorder="1" applyAlignment="1">
      <alignment horizontal="center" vertical="center"/>
    </xf>
    <xf numFmtId="0" fontId="69" fillId="0" borderId="34" xfId="0" applyFont="1" applyFill="1" applyBorder="1" applyAlignment="1">
      <alignment horizontal="center" vertical="center"/>
    </xf>
    <xf numFmtId="0" fontId="20" fillId="0" borderId="21" xfId="25" applyFont="1" applyFill="1" applyBorder="1" applyAlignment="1">
      <alignment horizontal="left" vertical="center"/>
    </xf>
    <xf numFmtId="0" fontId="20" fillId="0" borderId="51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69" fillId="0" borderId="41" xfId="0" applyFont="1" applyFill="1" applyBorder="1" applyAlignment="1">
      <alignment horizontal="center" vertical="center"/>
    </xf>
    <xf numFmtId="0" fontId="33" fillId="34" borderId="24" xfId="0" applyFont="1" applyFill="1" applyBorder="1" applyAlignment="1">
      <alignment horizontal="left" vertical="center"/>
    </xf>
    <xf numFmtId="0" fontId="33" fillId="34" borderId="21" xfId="0" applyFont="1" applyFill="1" applyBorder="1" applyAlignment="1">
      <alignment horizontal="left" vertical="center"/>
    </xf>
    <xf numFmtId="0" fontId="35" fillId="34" borderId="36" xfId="0" applyFont="1" applyFill="1" applyBorder="1" applyAlignment="1">
      <alignment horizontal="center" vertical="center"/>
    </xf>
    <xf numFmtId="0" fontId="35" fillId="34" borderId="11" xfId="0" applyFont="1" applyFill="1" applyBorder="1" applyAlignment="1">
      <alignment horizontal="center" vertical="center"/>
    </xf>
    <xf numFmtId="0" fontId="24" fillId="34" borderId="10" xfId="0" applyFont="1" applyFill="1" applyBorder="1" applyAlignment="1">
      <alignment horizontal="center" vertical="center" wrapText="1"/>
    </xf>
    <xf numFmtId="0" fontId="24" fillId="34" borderId="69" xfId="0" applyFont="1" applyFill="1" applyBorder="1" applyAlignment="1">
      <alignment horizontal="center" vertical="center"/>
    </xf>
    <xf numFmtId="0" fontId="24" fillId="34" borderId="10" xfId="0" applyFont="1" applyFill="1" applyBorder="1" applyAlignment="1">
      <alignment horizontal="center" vertical="center"/>
    </xf>
    <xf numFmtId="0" fontId="24" fillId="34" borderId="36" xfId="0" applyFont="1" applyFill="1" applyBorder="1" applyAlignment="1">
      <alignment horizontal="center" vertical="center"/>
    </xf>
    <xf numFmtId="0" fontId="24" fillId="34" borderId="11" xfId="0" applyFont="1" applyFill="1" applyBorder="1" applyAlignment="1">
      <alignment horizontal="center" vertical="center"/>
    </xf>
    <xf numFmtId="0" fontId="35" fillId="34" borderId="66" xfId="0" applyFont="1" applyFill="1" applyBorder="1" applyAlignment="1">
      <alignment horizontal="center" vertical="center"/>
    </xf>
    <xf numFmtId="0" fontId="97" fillId="34" borderId="51" xfId="0" applyFont="1" applyFill="1" applyBorder="1" applyAlignment="1">
      <alignment horizontal="left" vertical="center"/>
    </xf>
    <xf numFmtId="0" fontId="97" fillId="34" borderId="21" xfId="0" applyFont="1" applyFill="1" applyBorder="1" applyAlignment="1">
      <alignment horizontal="left" vertical="center"/>
    </xf>
    <xf numFmtId="0" fontId="24" fillId="34" borderId="66" xfId="0" applyFont="1" applyFill="1" applyBorder="1" applyAlignment="1">
      <alignment horizontal="center" vertical="center"/>
    </xf>
    <xf numFmtId="0" fontId="72" fillId="34" borderId="21" xfId="0" applyFont="1" applyFill="1" applyBorder="1" applyAlignment="1">
      <alignment horizontal="left" vertical="center"/>
    </xf>
    <xf numFmtId="0" fontId="127" fillId="34" borderId="16" xfId="0" applyFont="1" applyFill="1" applyBorder="1" applyAlignment="1">
      <alignment horizontal="left" vertical="center" wrapText="1"/>
    </xf>
    <xf numFmtId="0" fontId="1" fillId="34" borderId="72" xfId="0" applyFont="1" applyFill="1" applyBorder="1" applyAlignment="1">
      <alignment horizontal="center" vertical="center"/>
    </xf>
    <xf numFmtId="0" fontId="1" fillId="34" borderId="57" xfId="0" applyFont="1" applyFill="1" applyBorder="1" applyAlignment="1">
      <alignment horizontal="center" vertical="center"/>
    </xf>
    <xf numFmtId="0" fontId="1" fillId="34" borderId="21" xfId="0" applyFont="1" applyFill="1" applyBorder="1" applyAlignment="1">
      <alignment horizontal="center" vertical="center"/>
    </xf>
    <xf numFmtId="0" fontId="1" fillId="34" borderId="56" xfId="0" applyFont="1" applyFill="1" applyBorder="1" applyAlignment="1">
      <alignment horizontal="center" vertical="center"/>
    </xf>
    <xf numFmtId="0" fontId="1" fillId="34" borderId="29" xfId="0" applyFont="1" applyFill="1" applyBorder="1" applyAlignment="1">
      <alignment horizontal="center" vertical="center"/>
    </xf>
    <xf numFmtId="0" fontId="33" fillId="34" borderId="52" xfId="0" applyFont="1" applyFill="1" applyBorder="1" applyAlignment="1">
      <alignment horizontal="left" vertical="center"/>
    </xf>
    <xf numFmtId="0" fontId="97" fillId="34" borderId="63" xfId="0" applyFont="1" applyFill="1" applyBorder="1" applyAlignment="1">
      <alignment horizontal="left" vertical="center"/>
    </xf>
    <xf numFmtId="0" fontId="1" fillId="34" borderId="46" xfId="0" applyFont="1" applyFill="1" applyBorder="1" applyAlignment="1">
      <alignment horizontal="center" vertical="center"/>
    </xf>
    <xf numFmtId="0" fontId="1" fillId="34" borderId="63" xfId="0" applyFont="1" applyFill="1" applyBorder="1" applyAlignment="1">
      <alignment horizontal="center" vertical="center"/>
    </xf>
    <xf numFmtId="0" fontId="24" fillId="34" borderId="46" xfId="0" applyFont="1" applyFill="1" applyBorder="1" applyAlignment="1">
      <alignment horizontal="center" vertical="center"/>
    </xf>
    <xf numFmtId="0" fontId="24" fillId="34" borderId="63" xfId="0" applyFont="1" applyFill="1" applyBorder="1" applyAlignment="1">
      <alignment horizontal="center" vertical="center"/>
    </xf>
    <xf numFmtId="0" fontId="24" fillId="34" borderId="29" xfId="0" applyFont="1" applyFill="1" applyBorder="1" applyAlignment="1">
      <alignment horizontal="center" vertical="center"/>
    </xf>
    <xf numFmtId="0" fontId="1" fillId="34" borderId="76" xfId="0" applyFont="1" applyFill="1" applyBorder="1" applyAlignment="1">
      <alignment horizontal="center" vertical="center"/>
    </xf>
    <xf numFmtId="0" fontId="95" fillId="34" borderId="57" xfId="0" applyFont="1" applyFill="1" applyBorder="1" applyAlignment="1">
      <alignment horizontal="left" vertical="center"/>
    </xf>
    <xf numFmtId="0" fontId="20" fillId="34" borderId="21" xfId="0" applyFont="1" applyFill="1" applyBorder="1" applyAlignment="1">
      <alignment horizontal="left" vertical="center"/>
    </xf>
    <xf numFmtId="0" fontId="33" fillId="34" borderId="29" xfId="0" applyFont="1" applyFill="1" applyBorder="1" applyAlignment="1">
      <alignment horizontal="left" vertical="center"/>
    </xf>
    <xf numFmtId="0" fontId="33" fillId="34" borderId="51" xfId="0" applyFont="1" applyFill="1" applyBorder="1" applyAlignment="1">
      <alignment horizontal="left" vertical="center"/>
    </xf>
    <xf numFmtId="0" fontId="37" fillId="34" borderId="21" xfId="0" applyFont="1" applyFill="1" applyBorder="1" applyAlignment="1">
      <alignment horizontal="left" vertical="center"/>
    </xf>
    <xf numFmtId="0" fontId="37" fillId="34" borderId="57" xfId="0" applyFont="1" applyFill="1" applyBorder="1" applyAlignment="1">
      <alignment horizontal="left" vertical="center"/>
    </xf>
    <xf numFmtId="0" fontId="72" fillId="34" borderId="51" xfId="0" applyFont="1" applyFill="1" applyBorder="1" applyAlignment="1">
      <alignment horizontal="left" vertical="center"/>
    </xf>
    <xf numFmtId="0" fontId="72" fillId="34" borderId="24" xfId="0" applyFont="1" applyFill="1" applyBorder="1" applyAlignment="1">
      <alignment horizontal="left" vertical="center"/>
    </xf>
    <xf numFmtId="0" fontId="95" fillId="34" borderId="57" xfId="0" applyFont="1" applyFill="1" applyBorder="1" applyAlignment="1">
      <alignment horizontal="left" vertical="center" wrapText="1"/>
    </xf>
    <xf numFmtId="0" fontId="24" fillId="34" borderId="67" xfId="0" applyFont="1" applyFill="1" applyBorder="1" applyAlignment="1">
      <alignment horizontal="center" vertical="center"/>
    </xf>
    <xf numFmtId="0" fontId="24" fillId="34" borderId="68" xfId="0" applyFont="1" applyFill="1" applyBorder="1" applyAlignment="1">
      <alignment horizontal="center" vertical="center"/>
    </xf>
    <xf numFmtId="0" fontId="20" fillId="34" borderId="24" xfId="0" applyFont="1" applyFill="1" applyBorder="1" applyAlignment="1">
      <alignment horizontal="left" vertical="center"/>
    </xf>
    <xf numFmtId="0" fontId="20" fillId="34" borderId="21" xfId="0" applyFont="1" applyFill="1" applyBorder="1" applyAlignment="1">
      <alignment horizontal="center" vertical="center"/>
    </xf>
    <xf numFmtId="0" fontId="97" fillId="34" borderId="24" xfId="0" applyFont="1" applyFill="1" applyBorder="1" applyAlignment="1">
      <alignment horizontal="left" vertical="center"/>
    </xf>
    <xf numFmtId="0" fontId="127" fillId="34" borderId="23" xfId="0" applyFont="1" applyFill="1" applyBorder="1" applyAlignment="1">
      <alignment horizontal="left" wrapText="1"/>
    </xf>
    <xf numFmtId="0" fontId="127" fillId="34" borderId="16" xfId="0" applyFont="1" applyFill="1" applyBorder="1" applyAlignment="1">
      <alignment horizontal="left" wrapText="1"/>
    </xf>
    <xf numFmtId="0" fontId="80" fillId="34" borderId="24" xfId="0" applyFont="1" applyFill="1" applyBorder="1" applyAlignment="1">
      <alignment horizontal="left" vertical="center"/>
    </xf>
    <xf numFmtId="0" fontId="80" fillId="34" borderId="29" xfId="0" applyFont="1" applyFill="1" applyBorder="1" applyAlignment="1">
      <alignment horizontal="left" vertical="center"/>
    </xf>
    <xf numFmtId="0" fontId="80" fillId="34" borderId="51" xfId="0" applyFont="1" applyFill="1" applyBorder="1" applyAlignment="1">
      <alignment horizontal="left" vertical="center"/>
    </xf>
    <xf numFmtId="0" fontId="80" fillId="34" borderId="21" xfId="0" applyFont="1" applyFill="1" applyBorder="1" applyAlignment="1">
      <alignment horizontal="left" vertical="center"/>
    </xf>
    <xf numFmtId="0" fontId="80" fillId="34" borderId="52" xfId="0" applyFont="1" applyFill="1" applyBorder="1" applyAlignment="1">
      <alignment horizontal="left" vertical="center"/>
    </xf>
    <xf numFmtId="0" fontId="85" fillId="34" borderId="66" xfId="0" applyFont="1" applyFill="1" applyBorder="1" applyAlignment="1">
      <alignment horizontal="center" vertical="center"/>
    </xf>
    <xf numFmtId="0" fontId="85" fillId="34" borderId="11" xfId="0" applyFont="1" applyFill="1" applyBorder="1" applyAlignment="1">
      <alignment horizontal="center" vertical="center"/>
    </xf>
    <xf numFmtId="0" fontId="21" fillId="30" borderId="10" xfId="0" applyFont="1" applyFill="1" applyBorder="1" applyAlignment="1">
      <alignment horizontal="center" vertical="center" wrapText="1"/>
    </xf>
    <xf numFmtId="0" fontId="20" fillId="34" borderId="63" xfId="0" applyFont="1" applyFill="1" applyBorder="1" applyAlignment="1">
      <alignment horizontal="center" vertical="center"/>
    </xf>
    <xf numFmtId="0" fontId="20" fillId="34" borderId="29" xfId="0" applyFont="1" applyFill="1" applyBorder="1" applyAlignment="1">
      <alignment horizontal="center" vertical="center"/>
    </xf>
    <xf numFmtId="0" fontId="37" fillId="34" borderId="50" xfId="0" applyFont="1" applyFill="1" applyBorder="1" applyAlignment="1">
      <alignment horizontal="left" vertical="center"/>
    </xf>
    <xf numFmtId="0" fontId="97" fillId="34" borderId="29" xfId="0" applyFont="1" applyFill="1" applyBorder="1" applyAlignment="1">
      <alignment horizontal="left" vertical="center"/>
    </xf>
    <xf numFmtId="0" fontId="72" fillId="34" borderId="52" xfId="0" applyFont="1" applyFill="1" applyBorder="1" applyAlignment="1">
      <alignment horizontal="left" vertical="center"/>
    </xf>
    <xf numFmtId="0" fontId="35" fillId="34" borderId="18" xfId="0" applyFont="1" applyFill="1" applyBorder="1" applyAlignment="1">
      <alignment horizontal="center" vertical="center"/>
    </xf>
    <xf numFmtId="0" fontId="24" fillId="34" borderId="43" xfId="0" applyFont="1" applyFill="1" applyBorder="1" applyAlignment="1">
      <alignment horizontal="center" vertical="center"/>
    </xf>
    <xf numFmtId="0" fontId="24" fillId="34" borderId="19" xfId="0" applyFont="1" applyFill="1" applyBorder="1" applyAlignment="1">
      <alignment horizontal="center" vertical="center"/>
    </xf>
    <xf numFmtId="0" fontId="24" fillId="34" borderId="17" xfId="0" applyFont="1" applyFill="1" applyBorder="1" applyAlignment="1">
      <alignment horizontal="center" vertical="center"/>
    </xf>
    <xf numFmtId="0" fontId="24" fillId="34" borderId="18" xfId="0" applyFont="1" applyFill="1" applyBorder="1" applyAlignment="1">
      <alignment horizontal="center" vertical="center"/>
    </xf>
    <xf numFmtId="0" fontId="1" fillId="34" borderId="21" xfId="25" applyFont="1" applyFill="1" applyBorder="1" applyAlignment="1">
      <alignment horizontal="center" vertical="center"/>
    </xf>
    <xf numFmtId="0" fontId="1" fillId="34" borderId="57" xfId="25" applyFont="1" applyFill="1" applyBorder="1" applyAlignment="1">
      <alignment horizontal="center" vertical="center"/>
    </xf>
    <xf numFmtId="0" fontId="1" fillId="34" borderId="58" xfId="0" applyFont="1" applyFill="1" applyBorder="1" applyAlignment="1">
      <alignment horizontal="center" vertical="center"/>
    </xf>
    <xf numFmtId="0" fontId="1" fillId="34" borderId="19" xfId="0" applyFont="1" applyFill="1" applyBorder="1" applyAlignment="1">
      <alignment horizontal="center" vertical="center"/>
    </xf>
    <xf numFmtId="0" fontId="1" fillId="34" borderId="43" xfId="0" applyFont="1" applyFill="1" applyBorder="1" applyAlignment="1">
      <alignment horizontal="center" vertical="center"/>
    </xf>
    <xf numFmtId="0" fontId="97" fillId="34" borderId="24" xfId="0" applyFont="1" applyFill="1" applyBorder="1" applyAlignment="1">
      <alignment horizontal="left" vertical="center" wrapText="1"/>
    </xf>
    <xf numFmtId="0" fontId="97" fillId="34" borderId="21" xfId="0" applyFont="1" applyFill="1" applyBorder="1" applyAlignment="1">
      <alignment horizontal="left" vertical="center" wrapText="1"/>
    </xf>
    <xf numFmtId="0" fontId="35" fillId="34" borderId="14" xfId="0" applyFont="1" applyFill="1" applyBorder="1" applyAlignment="1">
      <alignment horizontal="center" vertical="center"/>
    </xf>
    <xf numFmtId="0" fontId="95" fillId="34" borderId="50" xfId="0" applyFont="1" applyFill="1" applyBorder="1" applyAlignment="1">
      <alignment horizontal="left" vertical="center"/>
    </xf>
    <xf numFmtId="0" fontId="81" fillId="34" borderId="21" xfId="0" applyFont="1" applyFill="1" applyBorder="1" applyAlignment="1">
      <alignment horizontal="left" vertical="center"/>
    </xf>
    <xf numFmtId="0" fontId="20" fillId="34" borderId="21" xfId="25" applyFont="1" applyFill="1" applyBorder="1" applyAlignment="1">
      <alignment horizontal="center" vertical="center"/>
    </xf>
    <xf numFmtId="0" fontId="20" fillId="34" borderId="52" xfId="0" applyFont="1" applyFill="1" applyBorder="1" applyAlignment="1">
      <alignment vertical="center"/>
    </xf>
    <xf numFmtId="0" fontId="24" fillId="34" borderId="13" xfId="0" applyFont="1" applyFill="1" applyBorder="1" applyAlignment="1">
      <alignment horizontal="center" vertical="center"/>
    </xf>
    <xf numFmtId="0" fontId="24" fillId="34" borderId="14" xfId="0" applyFont="1" applyFill="1" applyBorder="1" applyAlignment="1">
      <alignment horizontal="center" vertical="center"/>
    </xf>
    <xf numFmtId="0" fontId="20" fillId="34" borderId="50" xfId="0" applyFont="1" applyFill="1" applyBorder="1" applyAlignment="1">
      <alignment horizontal="left" vertical="center"/>
    </xf>
    <xf numFmtId="0" fontId="20" fillId="34" borderId="46" xfId="0" applyFont="1" applyFill="1" applyBorder="1" applyAlignment="1">
      <alignment horizontal="center" vertical="center"/>
    </xf>
    <xf numFmtId="0" fontId="81" fillId="34" borderId="21" xfId="25" applyFont="1" applyFill="1" applyBorder="1" applyAlignment="1">
      <alignment horizontal="left" vertical="center"/>
    </xf>
    <xf numFmtId="0" fontId="1" fillId="34" borderId="82" xfId="0" applyFont="1" applyFill="1" applyBorder="1" applyAlignment="1">
      <alignment horizontal="center" vertical="center"/>
    </xf>
    <xf numFmtId="0" fontId="80" fillId="34" borderId="25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96" fillId="0" borderId="21" xfId="0" applyFont="1" applyFill="1" applyBorder="1" applyAlignment="1">
      <alignment horizontal="left" vertical="center" wrapText="1"/>
    </xf>
    <xf numFmtId="0" fontId="96" fillId="0" borderId="21" xfId="0" applyFont="1" applyFill="1" applyBorder="1" applyAlignment="1">
      <alignment horizontal="left" vertical="center"/>
    </xf>
    <xf numFmtId="0" fontId="96" fillId="0" borderId="25" xfId="0" applyFont="1" applyFill="1" applyBorder="1" applyAlignment="1">
      <alignment horizontal="left" vertical="center"/>
    </xf>
    <xf numFmtId="0" fontId="96" fillId="0" borderId="21" xfId="0" applyFont="1" applyFill="1" applyBorder="1" applyAlignment="1">
      <alignment vertical="center" wrapText="1"/>
    </xf>
    <xf numFmtId="0" fontId="96" fillId="0" borderId="25" xfId="0" applyFont="1" applyFill="1" applyBorder="1" applyAlignment="1">
      <alignment horizontal="center" vertical="center"/>
    </xf>
    <xf numFmtId="0" fontId="96" fillId="0" borderId="21" xfId="0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horizontal="center" vertical="center" wrapText="1"/>
    </xf>
    <xf numFmtId="0" fontId="20" fillId="0" borderId="39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51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24" xfId="0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center" vertical="center"/>
    </xf>
    <xf numFmtId="0" fontId="20" fillId="0" borderId="39" xfId="0" applyFont="1" applyFill="1" applyBorder="1" applyAlignment="1">
      <alignment horizontal="center" vertical="center"/>
    </xf>
    <xf numFmtId="0" fontId="108" fillId="0" borderId="50" xfId="0" applyFont="1" applyFill="1" applyBorder="1" applyAlignment="1">
      <alignment horizontal="center" vertical="center"/>
    </xf>
    <xf numFmtId="0" fontId="20" fillId="0" borderId="50" xfId="25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0" fillId="0" borderId="58" xfId="0" applyFont="1" applyFill="1" applyBorder="1" applyAlignment="1">
      <alignment horizontal="left" vertical="center"/>
    </xf>
    <xf numFmtId="0" fontId="20" fillId="0" borderId="50" xfId="25" applyFont="1" applyFill="1" applyBorder="1" applyAlignment="1">
      <alignment horizontal="center" vertical="center" wrapText="1"/>
    </xf>
    <xf numFmtId="0" fontId="96" fillId="0" borderId="25" xfId="0" applyFont="1" applyFill="1" applyBorder="1" applyAlignment="1">
      <alignment vertical="center" wrapText="1"/>
    </xf>
    <xf numFmtId="0" fontId="20" fillId="0" borderId="21" xfId="25" applyFont="1" applyFill="1" applyBorder="1" applyAlignment="1">
      <alignment horizontal="left" vertical="center" wrapText="1"/>
    </xf>
    <xf numFmtId="0" fontId="20" fillId="34" borderId="76" xfId="0" applyFont="1" applyFill="1" applyBorder="1" applyAlignment="1">
      <alignment horizontal="center" vertical="center" wrapText="1"/>
    </xf>
    <xf numFmtId="0" fontId="20" fillId="34" borderId="72" xfId="0" applyFont="1" applyFill="1" applyBorder="1" applyAlignment="1">
      <alignment horizontal="center" vertical="center" wrapText="1"/>
    </xf>
    <xf numFmtId="0" fontId="20" fillId="34" borderId="40" xfId="0" applyFont="1" applyFill="1" applyBorder="1" applyAlignment="1">
      <alignment horizontal="center" vertical="center" wrapText="1"/>
    </xf>
    <xf numFmtId="0" fontId="108" fillId="34" borderId="25" xfId="0" applyFont="1" applyFill="1" applyBorder="1" applyAlignment="1">
      <alignment horizontal="center" vertical="center" wrapText="1"/>
    </xf>
    <xf numFmtId="0" fontId="20" fillId="34" borderId="66" xfId="0" applyFont="1" applyFill="1" applyBorder="1" applyAlignment="1">
      <alignment horizontal="center" vertical="center" wrapText="1"/>
    </xf>
    <xf numFmtId="0" fontId="20" fillId="34" borderId="36" xfId="0" applyFont="1" applyFill="1" applyBorder="1" applyAlignment="1">
      <alignment horizontal="center" vertical="center" wrapText="1"/>
    </xf>
    <xf numFmtId="0" fontId="20" fillId="34" borderId="42" xfId="0" applyFont="1" applyFill="1" applyBorder="1" applyAlignment="1">
      <alignment horizontal="center" vertical="center" wrapText="1"/>
    </xf>
    <xf numFmtId="0" fontId="20" fillId="34" borderId="65" xfId="0" applyFont="1" applyFill="1" applyBorder="1" applyAlignment="1">
      <alignment horizontal="center" vertical="center"/>
    </xf>
    <xf numFmtId="0" fontId="20" fillId="34" borderId="69" xfId="0" applyFont="1" applyFill="1" applyBorder="1" applyAlignment="1">
      <alignment horizontal="center" vertical="center"/>
    </xf>
    <xf numFmtId="0" fontId="20" fillId="0" borderId="57" xfId="0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left" vertical="center" wrapText="1"/>
    </xf>
    <xf numFmtId="0" fontId="108" fillId="0" borderId="49" xfId="0" applyFont="1" applyFill="1" applyBorder="1" applyAlignment="1">
      <alignment horizontal="center" vertical="center"/>
    </xf>
    <xf numFmtId="0" fontId="108" fillId="34" borderId="33" xfId="0" applyFont="1" applyFill="1" applyBorder="1" applyAlignment="1">
      <alignment horizontal="center" vertical="center" wrapText="1"/>
    </xf>
    <xf numFmtId="0" fontId="116" fillId="34" borderId="72" xfId="0" applyFont="1" applyFill="1" applyBorder="1" applyAlignment="1">
      <alignment horizontal="center" vertical="center" wrapText="1"/>
    </xf>
    <xf numFmtId="0" fontId="108" fillId="34" borderId="72" xfId="0" applyFont="1" applyFill="1" applyBorder="1" applyAlignment="1">
      <alignment horizontal="center" vertical="center" wrapText="1"/>
    </xf>
    <xf numFmtId="0" fontId="108" fillId="34" borderId="64" xfId="0" applyFont="1" applyFill="1" applyBorder="1" applyAlignment="1">
      <alignment horizontal="center" vertical="center" wrapText="1"/>
    </xf>
    <xf numFmtId="0" fontId="116" fillId="34" borderId="40" xfId="0" applyFont="1" applyFill="1" applyBorder="1" applyAlignment="1">
      <alignment horizontal="center" vertical="center" wrapText="1"/>
    </xf>
    <xf numFmtId="0" fontId="108" fillId="34" borderId="40" xfId="0" applyFont="1" applyFill="1" applyBorder="1" applyAlignment="1">
      <alignment horizontal="center" vertical="center" wrapText="1"/>
    </xf>
    <xf numFmtId="0" fontId="20" fillId="34" borderId="41" xfId="0" applyFont="1" applyFill="1" applyBorder="1" applyAlignment="1">
      <alignment horizontal="center" vertical="center"/>
    </xf>
    <xf numFmtId="0" fontId="20" fillId="34" borderId="34" xfId="0" applyFont="1" applyFill="1" applyBorder="1" applyAlignment="1">
      <alignment horizontal="center" vertical="center"/>
    </xf>
    <xf numFmtId="0" fontId="108" fillId="34" borderId="79" xfId="0" applyFont="1" applyFill="1" applyBorder="1" applyAlignment="1">
      <alignment horizontal="center" vertical="center" wrapText="1"/>
    </xf>
    <xf numFmtId="0" fontId="20" fillId="34" borderId="75" xfId="0" applyFont="1" applyFill="1" applyBorder="1" applyAlignment="1">
      <alignment horizontal="center" vertical="center" wrapText="1"/>
    </xf>
    <xf numFmtId="0" fontId="20" fillId="34" borderId="44" xfId="0" applyFont="1" applyFill="1" applyBorder="1" applyAlignment="1">
      <alignment horizontal="center" vertical="center"/>
    </xf>
    <xf numFmtId="0" fontId="20" fillId="34" borderId="37" xfId="0" applyFont="1" applyFill="1" applyBorder="1" applyAlignment="1">
      <alignment horizontal="center" vertical="center"/>
    </xf>
    <xf numFmtId="0" fontId="20" fillId="34" borderId="38" xfId="0" applyFont="1" applyFill="1" applyBorder="1" applyAlignment="1">
      <alignment horizontal="center" vertical="center" wrapText="1"/>
    </xf>
    <xf numFmtId="0" fontId="108" fillId="34" borderId="78" xfId="0" applyFont="1" applyFill="1" applyBorder="1" applyAlignment="1">
      <alignment horizontal="center" vertical="center" wrapText="1"/>
    </xf>
    <xf numFmtId="0" fontId="108" fillId="34" borderId="67" xfId="0" applyFont="1" applyFill="1" applyBorder="1" applyAlignment="1">
      <alignment horizontal="center" vertical="center" wrapText="1"/>
    </xf>
    <xf numFmtId="0" fontId="20" fillId="34" borderId="64" xfId="0" applyFont="1" applyFill="1" applyBorder="1" applyAlignment="1">
      <alignment horizontal="center" vertical="center" wrapText="1"/>
    </xf>
    <xf numFmtId="0" fontId="20" fillId="34" borderId="49" xfId="0" applyFont="1" applyFill="1" applyBorder="1" applyAlignment="1">
      <alignment horizontal="center"/>
    </xf>
    <xf numFmtId="0" fontId="20" fillId="34" borderId="82" xfId="0" applyFont="1" applyFill="1" applyBorder="1" applyAlignment="1">
      <alignment horizontal="center"/>
    </xf>
    <xf numFmtId="0" fontId="20" fillId="63" borderId="49" xfId="0" applyFont="1" applyFill="1" applyBorder="1" applyAlignment="1">
      <alignment horizontal="left" vertical="center" wrapText="1"/>
    </xf>
    <xf numFmtId="0" fontId="20" fillId="34" borderId="49" xfId="0" applyFont="1" applyFill="1" applyBorder="1"/>
    <xf numFmtId="0" fontId="1" fillId="63" borderId="49" xfId="0" applyFont="1" applyFill="1" applyBorder="1"/>
    <xf numFmtId="0" fontId="20" fillId="34" borderId="50" xfId="0" applyFont="1" applyFill="1" applyBorder="1" applyAlignment="1">
      <alignment horizontal="center"/>
    </xf>
    <xf numFmtId="0" fontId="20" fillId="34" borderId="58" xfId="0" applyFont="1" applyFill="1" applyBorder="1" applyAlignment="1">
      <alignment horizontal="center"/>
    </xf>
    <xf numFmtId="0" fontId="20" fillId="34" borderId="58" xfId="0" applyFont="1" applyFill="1" applyBorder="1" applyAlignment="1">
      <alignment horizontal="center" vertical="center"/>
    </xf>
    <xf numFmtId="0" fontId="20" fillId="34" borderId="50" xfId="0" applyFont="1" applyFill="1" applyBorder="1" applyAlignment="1">
      <alignment wrapText="1"/>
    </xf>
    <xf numFmtId="0" fontId="20" fillId="34" borderId="50" xfId="0" applyFont="1" applyFill="1" applyBorder="1"/>
    <xf numFmtId="0" fontId="1" fillId="63" borderId="50" xfId="0" applyFont="1" applyFill="1" applyBorder="1"/>
    <xf numFmtId="0" fontId="20" fillId="34" borderId="39" xfId="0" applyFont="1" applyFill="1" applyBorder="1" applyAlignment="1">
      <alignment horizontal="center"/>
    </xf>
    <xf numFmtId="0" fontId="20" fillId="34" borderId="84" xfId="0" applyFont="1" applyFill="1" applyBorder="1" applyAlignment="1">
      <alignment horizontal="center"/>
    </xf>
    <xf numFmtId="0" fontId="20" fillId="34" borderId="84" xfId="0" applyFont="1" applyFill="1" applyBorder="1" applyAlignment="1">
      <alignment horizontal="center" vertical="center"/>
    </xf>
    <xf numFmtId="0" fontId="20" fillId="34" borderId="39" xfId="0" applyFont="1" applyFill="1" applyBorder="1"/>
    <xf numFmtId="0" fontId="1" fillId="63" borderId="39" xfId="0" applyFont="1" applyFill="1" applyBorder="1"/>
    <xf numFmtId="0" fontId="20" fillId="63" borderId="49" xfId="0" applyFont="1" applyFill="1" applyBorder="1" applyAlignment="1">
      <alignment horizontal="center"/>
    </xf>
    <xf numFmtId="0" fontId="20" fillId="63" borderId="50" xfId="0" applyFont="1" applyFill="1" applyBorder="1" applyAlignment="1">
      <alignment horizontal="center"/>
    </xf>
    <xf numFmtId="0" fontId="20" fillId="34" borderId="49" xfId="0" applyFont="1" applyFill="1" applyBorder="1" applyAlignment="1">
      <alignment horizontal="left" vertical="center" wrapText="1"/>
    </xf>
    <xf numFmtId="0" fontId="20" fillId="34" borderId="49" xfId="0" applyFont="1" applyFill="1" applyBorder="1" applyAlignment="1">
      <alignment wrapText="1"/>
    </xf>
    <xf numFmtId="0" fontId="20" fillId="34" borderId="76" xfId="0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 wrapText="1"/>
    </xf>
    <xf numFmtId="0" fontId="20" fillId="0" borderId="76" xfId="0" applyFont="1" applyFill="1" applyBorder="1" applyAlignment="1">
      <alignment horizontal="center" vertical="center" wrapText="1"/>
    </xf>
    <xf numFmtId="0" fontId="20" fillId="0" borderId="57" xfId="0" applyFont="1" applyFill="1" applyBorder="1" applyAlignment="1">
      <alignment horizontal="center" vertical="center" wrapText="1"/>
    </xf>
    <xf numFmtId="0" fontId="20" fillId="0" borderId="66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40" xfId="0" applyFont="1" applyFill="1" applyBorder="1" applyAlignment="1">
      <alignment horizontal="center" vertical="center" wrapText="1"/>
    </xf>
    <xf numFmtId="0" fontId="20" fillId="0" borderId="42" xfId="0" applyFont="1" applyFill="1" applyBorder="1" applyAlignment="1">
      <alignment horizontal="center" vertical="center" wrapText="1"/>
    </xf>
    <xf numFmtId="0" fontId="20" fillId="0" borderId="46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97" fillId="34" borderId="24" xfId="0" applyFont="1" applyFill="1" applyBorder="1" applyAlignment="1">
      <alignment horizontal="left" vertical="center"/>
    </xf>
    <xf numFmtId="0" fontId="97" fillId="34" borderId="63" xfId="0" applyFont="1" applyFill="1" applyBorder="1" applyAlignment="1">
      <alignment horizontal="left" vertical="center"/>
    </xf>
    <xf numFmtId="0" fontId="97" fillId="34" borderId="51" xfId="0" applyFont="1" applyFill="1" applyBorder="1" applyAlignment="1">
      <alignment horizontal="left" vertical="center"/>
    </xf>
    <xf numFmtId="0" fontId="97" fillId="34" borderId="21" xfId="0" applyFont="1" applyFill="1" applyBorder="1" applyAlignment="1">
      <alignment horizontal="left" vertical="center"/>
    </xf>
    <xf numFmtId="0" fontId="33" fillId="34" borderId="51" xfId="0" applyFont="1" applyFill="1" applyBorder="1" applyAlignment="1">
      <alignment horizontal="left" vertical="center"/>
    </xf>
    <xf numFmtId="0" fontId="33" fillId="34" borderId="24" xfId="0" applyFont="1" applyFill="1" applyBorder="1" applyAlignment="1">
      <alignment horizontal="left" vertical="center"/>
    </xf>
    <xf numFmtId="0" fontId="33" fillId="34" borderId="21" xfId="0" applyFont="1" applyFill="1" applyBorder="1" applyAlignment="1">
      <alignment horizontal="left" vertical="center"/>
    </xf>
    <xf numFmtId="0" fontId="97" fillId="34" borderId="21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1" xfId="0" applyFont="1" applyFill="1" applyBorder="1" applyAlignment="1">
      <alignment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center" vertical="center"/>
    </xf>
    <xf numFmtId="0" fontId="20" fillId="0" borderId="58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vertical="center"/>
    </xf>
    <xf numFmtId="0" fontId="20" fillId="0" borderId="50" xfId="0" applyFont="1" applyFill="1" applyBorder="1" applyAlignment="1">
      <alignment horizontal="left" vertical="center" wrapText="1"/>
    </xf>
    <xf numFmtId="0" fontId="20" fillId="0" borderId="51" xfId="0" applyFont="1" applyFill="1" applyBorder="1" applyAlignment="1">
      <alignment vertical="center"/>
    </xf>
    <xf numFmtId="0" fontId="108" fillId="0" borderId="76" xfId="0" applyFont="1" applyFill="1" applyBorder="1" applyAlignment="1">
      <alignment horizontal="center" vertical="center" wrapText="1"/>
    </xf>
    <xf numFmtId="0" fontId="20" fillId="0" borderId="68" xfId="0" applyFont="1" applyFill="1" applyBorder="1" applyAlignment="1">
      <alignment horizontal="center" vertical="center" wrapText="1"/>
    </xf>
    <xf numFmtId="0" fontId="115" fillId="34" borderId="68" xfId="0" applyFont="1" applyFill="1" applyBorder="1" applyAlignment="1">
      <alignment horizontal="center" vertical="center" wrapText="1"/>
    </xf>
    <xf numFmtId="0" fontId="147" fillId="0" borderId="49" xfId="0" applyFont="1" applyFill="1" applyBorder="1" applyAlignment="1">
      <alignment horizontal="center" vertical="center"/>
    </xf>
    <xf numFmtId="0" fontId="147" fillId="0" borderId="49" xfId="0" applyFont="1" applyFill="1" applyBorder="1" applyAlignment="1">
      <alignment horizontal="center"/>
    </xf>
    <xf numFmtId="0" fontId="147" fillId="0" borderId="49" xfId="37" applyFont="1" applyFill="1" applyBorder="1" applyAlignment="1"/>
    <xf numFmtId="0" fontId="147" fillId="0" borderId="21" xfId="0" applyFont="1" applyFill="1" applyBorder="1" applyAlignment="1">
      <alignment horizontal="center" vertical="center"/>
    </xf>
    <xf numFmtId="0" fontId="147" fillId="0" borderId="21" xfId="0" applyFont="1" applyFill="1" applyBorder="1" applyAlignment="1">
      <alignment horizontal="center"/>
    </xf>
    <xf numFmtId="0" fontId="147" fillId="0" borderId="21" xfId="37" applyFont="1" applyFill="1" applyBorder="1" applyAlignment="1"/>
    <xf numFmtId="0" fontId="20" fillId="0" borderId="21" xfId="0" applyFont="1" applyFill="1" applyBorder="1" applyAlignment="1">
      <alignment horizontal="center" vertical="center"/>
    </xf>
    <xf numFmtId="0" fontId="20" fillId="0" borderId="21" xfId="25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left" vertical="center"/>
    </xf>
    <xf numFmtId="0" fontId="20" fillId="0" borderId="25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4" fillId="34" borderId="10" xfId="0" applyFont="1" applyFill="1" applyBorder="1" applyAlignment="1">
      <alignment horizontal="center" vertical="center"/>
    </xf>
    <xf numFmtId="0" fontId="20" fillId="34" borderId="21" xfId="0" applyFont="1" applyFill="1" applyBorder="1" applyAlignment="1">
      <alignment horizontal="left" vertical="center"/>
    </xf>
    <xf numFmtId="0" fontId="97" fillId="34" borderId="21" xfId="0" applyFont="1" applyFill="1" applyBorder="1" applyAlignment="1">
      <alignment horizontal="left" vertical="center"/>
    </xf>
    <xf numFmtId="0" fontId="97" fillId="34" borderId="24" xfId="0" applyFont="1" applyFill="1" applyBorder="1" applyAlignment="1">
      <alignment horizontal="left" vertical="center"/>
    </xf>
    <xf numFmtId="0" fontId="97" fillId="34" borderId="51" xfId="0" applyFont="1" applyFill="1" applyBorder="1" applyAlignment="1">
      <alignment horizontal="left" vertical="center"/>
    </xf>
    <xf numFmtId="0" fontId="33" fillId="34" borderId="51" xfId="0" applyFont="1" applyFill="1" applyBorder="1" applyAlignment="1">
      <alignment horizontal="left" vertical="center"/>
    </xf>
    <xf numFmtId="0" fontId="33" fillId="34" borderId="24" xfId="0" applyFont="1" applyFill="1" applyBorder="1" applyAlignment="1">
      <alignment horizontal="left" vertical="center"/>
    </xf>
    <xf numFmtId="0" fontId="72" fillId="34" borderId="51" xfId="0" applyFont="1" applyFill="1" applyBorder="1" applyAlignment="1">
      <alignment horizontal="left" vertical="center"/>
    </xf>
    <xf numFmtId="0" fontId="72" fillId="34" borderId="24" xfId="0" applyFont="1" applyFill="1" applyBorder="1" applyAlignment="1">
      <alignment horizontal="left" vertical="center"/>
    </xf>
    <xf numFmtId="0" fontId="72" fillId="34" borderId="21" xfId="0" applyFont="1" applyFill="1" applyBorder="1" applyAlignment="1">
      <alignment horizontal="left" vertical="center"/>
    </xf>
    <xf numFmtId="0" fontId="20" fillId="34" borderId="50" xfId="0" applyFont="1" applyFill="1" applyBorder="1" applyAlignment="1">
      <alignment horizontal="left" vertical="center"/>
    </xf>
    <xf numFmtId="0" fontId="72" fillId="34" borderId="52" xfId="0" applyFont="1" applyFill="1" applyBorder="1" applyAlignment="1">
      <alignment horizontal="left" vertical="center"/>
    </xf>
    <xf numFmtId="0" fontId="35" fillId="34" borderId="18" xfId="0" applyFont="1" applyFill="1" applyBorder="1" applyAlignment="1">
      <alignment horizontal="center" vertical="center"/>
    </xf>
    <xf numFmtId="0" fontId="24" fillId="34" borderId="19" xfId="0" applyFont="1" applyFill="1" applyBorder="1" applyAlignment="1">
      <alignment horizontal="center" vertical="center"/>
    </xf>
    <xf numFmtId="0" fontId="24" fillId="34" borderId="17" xfId="0" applyFont="1" applyFill="1" applyBorder="1" applyAlignment="1">
      <alignment horizontal="center" vertical="center"/>
    </xf>
    <xf numFmtId="0" fontId="24" fillId="34" borderId="43" xfId="0" applyFont="1" applyFill="1" applyBorder="1" applyAlignment="1">
      <alignment horizontal="center" vertical="center"/>
    </xf>
    <xf numFmtId="0" fontId="24" fillId="34" borderId="18" xfId="0" applyFont="1" applyFill="1" applyBorder="1" applyAlignment="1">
      <alignment horizontal="center" vertical="center"/>
    </xf>
    <xf numFmtId="0" fontId="1" fillId="34" borderId="58" xfId="0" applyFont="1" applyFill="1" applyBorder="1" applyAlignment="1">
      <alignment horizontal="center" vertical="center"/>
    </xf>
    <xf numFmtId="0" fontId="24" fillId="34" borderId="13" xfId="0" applyFont="1" applyFill="1" applyBorder="1" applyAlignment="1">
      <alignment horizontal="center" vertical="center"/>
    </xf>
    <xf numFmtId="0" fontId="1" fillId="34" borderId="19" xfId="0" applyFont="1" applyFill="1" applyBorder="1" applyAlignment="1">
      <alignment horizontal="center" vertical="center"/>
    </xf>
    <xf numFmtId="0" fontId="35" fillId="34" borderId="14" xfId="0" applyFont="1" applyFill="1" applyBorder="1" applyAlignment="1">
      <alignment horizontal="center" vertical="center"/>
    </xf>
    <xf numFmtId="0" fontId="24" fillId="34" borderId="14" xfId="0" applyFont="1" applyFill="1" applyBorder="1" applyAlignment="1">
      <alignment horizontal="center" vertical="center"/>
    </xf>
    <xf numFmtId="0" fontId="1" fillId="34" borderId="82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51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vertical="top" wrapText="1"/>
    </xf>
    <xf numFmtId="0" fontId="42" fillId="0" borderId="21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vertical="center" wrapText="1"/>
    </xf>
    <xf numFmtId="0" fontId="23" fillId="0" borderId="21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/>
    </xf>
    <xf numFmtId="0" fontId="23" fillId="0" borderId="21" xfId="0" applyFont="1" applyFill="1" applyBorder="1" applyAlignment="1">
      <alignment vertical="center"/>
    </xf>
    <xf numFmtId="0" fontId="23" fillId="0" borderId="24" xfId="0" applyFont="1" applyFill="1" applyBorder="1" applyAlignment="1">
      <alignment horizontal="left" vertical="center"/>
    </xf>
    <xf numFmtId="0" fontId="20" fillId="0" borderId="24" xfId="25" applyFont="1" applyFill="1" applyBorder="1" applyAlignment="1">
      <alignment horizontal="center" vertical="center" wrapText="1"/>
    </xf>
    <xf numFmtId="0" fontId="20" fillId="0" borderId="21" xfId="25" applyFont="1" applyFill="1" applyBorder="1" applyAlignment="1">
      <alignment horizontal="center" vertical="center" wrapText="1"/>
    </xf>
    <xf numFmtId="0" fontId="20" fillId="0" borderId="52" xfId="0" applyFont="1" applyFill="1" applyBorder="1" applyAlignment="1">
      <alignment horizontal="center" vertical="center" wrapText="1"/>
    </xf>
    <xf numFmtId="0" fontId="20" fillId="0" borderId="49" xfId="0" applyFont="1" applyFill="1" applyBorder="1" applyAlignment="1">
      <alignment horizontal="center" vertical="center" wrapText="1"/>
    </xf>
    <xf numFmtId="0" fontId="20" fillId="0" borderId="51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0" fontId="23" fillId="0" borderId="50" xfId="0" applyFont="1" applyFill="1" applyBorder="1" applyAlignment="1">
      <alignment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36" xfId="0" applyFont="1" applyFill="1" applyBorder="1" applyAlignment="1">
      <alignment vertical="top" wrapText="1"/>
    </xf>
    <xf numFmtId="0" fontId="20" fillId="0" borderId="11" xfId="0" applyFont="1" applyFill="1" applyBorder="1" applyAlignment="1">
      <alignment vertical="top" wrapText="1"/>
    </xf>
    <xf numFmtId="0" fontId="23" fillId="0" borderId="51" xfId="0" applyFont="1" applyFill="1" applyBorder="1" applyAlignment="1">
      <alignment horizontal="left" vertical="center"/>
    </xf>
    <xf numFmtId="0" fontId="23" fillId="0" borderId="21" xfId="0" applyFont="1" applyFill="1" applyBorder="1" applyAlignment="1">
      <alignment horizontal="left" vertical="center"/>
    </xf>
    <xf numFmtId="0" fontId="42" fillId="0" borderId="21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vertical="top" wrapText="1"/>
    </xf>
    <xf numFmtId="0" fontId="20" fillId="0" borderId="24" xfId="0" applyFont="1" applyFill="1" applyBorder="1" applyAlignment="1">
      <alignment vertical="center" wrapText="1"/>
    </xf>
    <xf numFmtId="0" fontId="20" fillId="0" borderId="49" xfId="0" applyFont="1" applyFill="1" applyBorder="1" applyAlignment="1">
      <alignment horizontal="center" vertical="center"/>
    </xf>
    <xf numFmtId="0" fontId="20" fillId="0" borderId="50" xfId="25" applyFont="1" applyFill="1" applyBorder="1" applyAlignment="1">
      <alignment horizontal="center" vertical="center"/>
    </xf>
    <xf numFmtId="0" fontId="20" fillId="0" borderId="58" xfId="0" applyFont="1" applyFill="1" applyBorder="1" applyAlignment="1">
      <alignment horizontal="left" vertical="center"/>
    </xf>
    <xf numFmtId="0" fontId="20" fillId="0" borderId="39" xfId="0" applyFont="1" applyFill="1" applyBorder="1" applyAlignment="1">
      <alignment horizontal="left" vertical="center"/>
    </xf>
    <xf numFmtId="0" fontId="20" fillId="0" borderId="24" xfId="29" applyFont="1" applyFill="1" applyBorder="1" applyAlignment="1">
      <alignment vertical="center" wrapText="1"/>
    </xf>
    <xf numFmtId="0" fontId="20" fillId="0" borderId="50" xfId="25" applyFont="1" applyFill="1" applyBorder="1" applyAlignment="1">
      <alignment horizontal="center" vertical="center" wrapText="1"/>
    </xf>
    <xf numFmtId="0" fontId="20" fillId="0" borderId="49" xfId="25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vertical="center"/>
    </xf>
    <xf numFmtId="0" fontId="20" fillId="0" borderId="21" xfId="0" applyFont="1" applyFill="1" applyBorder="1" applyAlignment="1">
      <alignment vertical="center"/>
    </xf>
    <xf numFmtId="0" fontId="20" fillId="0" borderId="50" xfId="0" applyFont="1" applyFill="1" applyBorder="1" applyAlignment="1">
      <alignment horizontal="left" vertical="center" wrapText="1"/>
    </xf>
    <xf numFmtId="0" fontId="20" fillId="0" borderId="51" xfId="0" applyFont="1" applyFill="1" applyBorder="1" applyAlignment="1">
      <alignment vertical="center"/>
    </xf>
    <xf numFmtId="0" fontId="20" fillId="0" borderId="39" xfId="0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vertical="center" wrapText="1"/>
    </xf>
    <xf numFmtId="0" fontId="20" fillId="0" borderId="24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97" fillId="34" borderId="63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 wrapText="1"/>
    </xf>
    <xf numFmtId="0" fontId="20" fillId="0" borderId="24" xfId="0" applyFont="1" applyFill="1" applyBorder="1" applyAlignment="1">
      <alignment vertical="center" wrapText="1"/>
    </xf>
    <xf numFmtId="0" fontId="20" fillId="0" borderId="51" xfId="0" applyFont="1" applyFill="1" applyBorder="1" applyAlignment="1">
      <alignment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58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vertical="center"/>
    </xf>
    <xf numFmtId="0" fontId="20" fillId="0" borderId="51" xfId="0" applyFont="1" applyFill="1" applyBorder="1" applyAlignment="1">
      <alignment vertical="center"/>
    </xf>
    <xf numFmtId="0" fontId="20" fillId="0" borderId="50" xfId="0" applyFont="1" applyFill="1" applyBorder="1" applyAlignment="1">
      <alignment horizontal="left" vertical="center" wrapText="1"/>
    </xf>
    <xf numFmtId="0" fontId="20" fillId="34" borderId="24" xfId="0" applyFont="1" applyFill="1" applyBorder="1" applyAlignment="1">
      <alignment vertical="center" wrapText="1"/>
    </xf>
    <xf numFmtId="0" fontId="95" fillId="34" borderId="21" xfId="0" applyFont="1" applyFill="1" applyBorder="1" applyAlignment="1">
      <alignment vertical="center"/>
    </xf>
    <xf numFmtId="0" fontId="20" fillId="34" borderId="21" xfId="0" applyFont="1" applyFill="1" applyBorder="1" applyAlignment="1">
      <alignment vertical="center"/>
    </xf>
    <xf numFmtId="0" fontId="97" fillId="34" borderId="21" xfId="29" applyFont="1" applyFill="1" applyBorder="1" applyAlignment="1">
      <alignment vertical="center"/>
    </xf>
    <xf numFmtId="0" fontId="35" fillId="34" borderId="11" xfId="0" applyFont="1" applyFill="1" applyBorder="1" applyAlignment="1">
      <alignment vertical="center"/>
    </xf>
    <xf numFmtId="0" fontId="97" fillId="34" borderId="25" xfId="0" applyFont="1" applyFill="1" applyBorder="1" applyAlignment="1">
      <alignment horizontal="left"/>
    </xf>
    <xf numFmtId="0" fontId="23" fillId="0" borderId="49" xfId="0" applyFont="1" applyFill="1" applyBorder="1" applyAlignment="1">
      <alignment vertical="center"/>
    </xf>
    <xf numFmtId="0" fontId="124" fillId="0" borderId="49" xfId="25" applyFont="1" applyFill="1" applyBorder="1" applyAlignment="1">
      <alignment horizontal="center" vertical="center"/>
    </xf>
    <xf numFmtId="0" fontId="20" fillId="0" borderId="38" xfId="25" applyFont="1" applyFill="1" applyBorder="1" applyAlignment="1">
      <alignment vertical="top" wrapText="1"/>
    </xf>
    <xf numFmtId="0" fontId="23" fillId="0" borderId="49" xfId="0" applyFont="1" applyFill="1" applyBorder="1" applyAlignment="1">
      <alignment horizontal="left" vertical="center"/>
    </xf>
    <xf numFmtId="0" fontId="96" fillId="0" borderId="24" xfId="0" applyFont="1" applyFill="1" applyBorder="1" applyAlignment="1">
      <alignment vertical="center"/>
    </xf>
    <xf numFmtId="0" fontId="20" fillId="0" borderId="14" xfId="25" applyFont="1" applyFill="1" applyBorder="1" applyAlignment="1">
      <alignment vertical="top" wrapText="1"/>
    </xf>
    <xf numFmtId="0" fontId="20" fillId="0" borderId="25" xfId="0" applyFont="1" applyFill="1" applyBorder="1" applyAlignment="1">
      <alignment horizontal="left" vertical="center"/>
    </xf>
    <xf numFmtId="0" fontId="20" fillId="0" borderId="51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0" fillId="0" borderId="52" xfId="0" applyFont="1" applyFill="1" applyBorder="1" applyAlignment="1">
      <alignment horizontal="left" vertical="center" wrapText="1"/>
    </xf>
    <xf numFmtId="0" fontId="20" fillId="0" borderId="52" xfId="25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left" vertical="center" wrapText="1"/>
    </xf>
    <xf numFmtId="0" fontId="20" fillId="34" borderId="21" xfId="0" applyFont="1" applyFill="1" applyBorder="1" applyAlignment="1">
      <alignment horizontal="center" vertical="center"/>
    </xf>
    <xf numFmtId="0" fontId="20" fillId="34" borderId="21" xfId="0" applyFont="1" applyFill="1" applyBorder="1" applyAlignment="1">
      <alignment horizontal="left" vertical="center"/>
    </xf>
    <xf numFmtId="0" fontId="97" fillId="34" borderId="24" xfId="0" applyFont="1" applyFill="1" applyBorder="1" applyAlignment="1">
      <alignment horizontal="left" vertical="center"/>
    </xf>
    <xf numFmtId="0" fontId="97" fillId="34" borderId="21" xfId="0" applyFont="1" applyFill="1" applyBorder="1" applyAlignment="1">
      <alignment horizontal="left" vertical="center"/>
    </xf>
    <xf numFmtId="0" fontId="97" fillId="34" borderId="51" xfId="0" applyFont="1" applyFill="1" applyBorder="1" applyAlignment="1">
      <alignment horizontal="left" vertical="center"/>
    </xf>
    <xf numFmtId="0" fontId="20" fillId="34" borderId="50" xfId="29" applyFont="1" applyFill="1" applyBorder="1" applyAlignment="1">
      <alignment horizontal="center" vertical="center"/>
    </xf>
    <xf numFmtId="0" fontId="97" fillId="34" borderId="21" xfId="0" applyFont="1" applyFill="1" applyBorder="1" applyAlignment="1">
      <alignment horizontal="left" vertical="center" wrapText="1"/>
    </xf>
    <xf numFmtId="0" fontId="97" fillId="34" borderId="51" xfId="0" applyFont="1" applyFill="1" applyBorder="1" applyAlignment="1">
      <alignment horizontal="left" vertical="center"/>
    </xf>
    <xf numFmtId="0" fontId="97" fillId="34" borderId="21" xfId="0" applyFont="1" applyFill="1" applyBorder="1" applyAlignment="1">
      <alignment horizontal="left" vertical="center"/>
    </xf>
    <xf numFmtId="0" fontId="33" fillId="34" borderId="51" xfId="0" applyFont="1" applyFill="1" applyBorder="1" applyAlignment="1">
      <alignment horizontal="left" vertical="center"/>
    </xf>
    <xf numFmtId="0" fontId="33" fillId="34" borderId="21" xfId="0" applyFont="1" applyFill="1" applyBorder="1" applyAlignment="1">
      <alignment horizontal="left" vertical="center"/>
    </xf>
    <xf numFmtId="0" fontId="33" fillId="34" borderId="75" xfId="0" applyFont="1" applyFill="1" applyBorder="1" applyAlignment="1">
      <alignment horizontal="left" vertical="top" wrapText="1"/>
    </xf>
    <xf numFmtId="0" fontId="97" fillId="34" borderId="52" xfId="0" applyFont="1" applyFill="1" applyBorder="1" applyAlignment="1">
      <alignment horizontal="left" vertical="center"/>
    </xf>
    <xf numFmtId="0" fontId="33" fillId="34" borderId="72" xfId="0" applyFont="1" applyFill="1" applyBorder="1" applyAlignment="1">
      <alignment horizontal="left" vertical="top" wrapText="1"/>
    </xf>
    <xf numFmtId="0" fontId="97" fillId="34" borderId="21" xfId="0" applyFont="1" applyFill="1" applyBorder="1" applyAlignment="1">
      <alignment vertical="center"/>
    </xf>
    <xf numFmtId="0" fontId="97" fillId="34" borderId="51" xfId="0" applyFont="1" applyFill="1" applyBorder="1" applyAlignment="1">
      <alignment vertical="center"/>
    </xf>
    <xf numFmtId="0" fontId="33" fillId="34" borderId="21" xfId="0" applyFont="1" applyFill="1" applyBorder="1" applyAlignment="1">
      <alignment vertical="center"/>
    </xf>
    <xf numFmtId="0" fontId="33" fillId="34" borderId="21" xfId="0" applyFont="1" applyFill="1" applyBorder="1" applyAlignment="1">
      <alignment wrapText="1"/>
    </xf>
    <xf numFmtId="0" fontId="33" fillId="34" borderId="24" xfId="0" applyFont="1" applyFill="1" applyBorder="1" applyAlignment="1">
      <alignment horizontal="left" vertical="center" wrapText="1"/>
    </xf>
    <xf numFmtId="0" fontId="20" fillId="0" borderId="24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21" xfId="25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center" vertical="center"/>
    </xf>
    <xf numFmtId="0" fontId="20" fillId="0" borderId="21" xfId="25" applyFont="1" applyFill="1" applyBorder="1" applyAlignment="1">
      <alignment horizontal="left" vertical="center"/>
    </xf>
    <xf numFmtId="0" fontId="20" fillId="0" borderId="51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0" fillId="34" borderId="24" xfId="0" applyFont="1" applyFill="1" applyBorder="1" applyAlignment="1">
      <alignment horizontal="left" vertical="center" wrapText="1"/>
    </xf>
    <xf numFmtId="0" fontId="20" fillId="34" borderId="21" xfId="0" applyFont="1" applyFill="1" applyBorder="1" applyAlignment="1">
      <alignment horizontal="center" vertical="center" wrapText="1"/>
    </xf>
    <xf numFmtId="0" fontId="20" fillId="34" borderId="24" xfId="0" applyFont="1" applyFill="1" applyBorder="1" applyAlignment="1">
      <alignment horizontal="center" vertical="center" wrapText="1"/>
    </xf>
    <xf numFmtId="0" fontId="20" fillId="0" borderId="21" xfId="25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1" xfId="25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20" fillId="0" borderId="51" xfId="0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7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51" xfId="0" applyFont="1" applyFill="1" applyBorder="1" applyAlignment="1">
      <alignment vertical="center" wrapText="1"/>
    </xf>
    <xf numFmtId="0" fontId="20" fillId="0" borderId="50" xfId="0" applyFont="1" applyFill="1" applyBorder="1" applyAlignment="1">
      <alignment horizontal="center" vertical="center"/>
    </xf>
    <xf numFmtId="0" fontId="20" fillId="0" borderId="50" xfId="25" applyFont="1" applyFill="1" applyBorder="1" applyAlignment="1">
      <alignment horizontal="center" vertical="center"/>
    </xf>
    <xf numFmtId="0" fontId="20" fillId="0" borderId="63" xfId="0" applyFont="1" applyFill="1" applyBorder="1" applyAlignment="1">
      <alignment horizontal="left" vertical="center"/>
    </xf>
    <xf numFmtId="0" fontId="20" fillId="0" borderId="58" xfId="0" applyFont="1" applyFill="1" applyBorder="1" applyAlignment="1">
      <alignment horizontal="left" vertical="center"/>
    </xf>
    <xf numFmtId="0" fontId="20" fillId="0" borderId="50" xfId="25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vertical="center"/>
    </xf>
    <xf numFmtId="0" fontId="20" fillId="0" borderId="57" xfId="0" applyFont="1" applyFill="1" applyBorder="1" applyAlignment="1">
      <alignment horizontal="left" vertical="center" wrapText="1"/>
    </xf>
    <xf numFmtId="0" fontId="20" fillId="34" borderId="24" xfId="0" applyFont="1" applyFill="1" applyBorder="1" applyAlignment="1">
      <alignment vertical="center" wrapText="1"/>
    </xf>
    <xf numFmtId="0" fontId="20" fillId="0" borderId="50" xfId="0" applyFont="1" applyFill="1" applyBorder="1" applyAlignment="1">
      <alignment horizontal="left" vertical="center" wrapText="1"/>
    </xf>
    <xf numFmtId="0" fontId="20" fillId="0" borderId="19" xfId="0" applyFont="1" applyBorder="1"/>
    <xf numFmtId="0" fontId="20" fillId="34" borderId="21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1" xfId="25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/>
    </xf>
    <xf numFmtId="0" fontId="20" fillId="0" borderId="50" xfId="25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21" xfId="25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97" fillId="34" borderId="24" xfId="0" applyFont="1" applyFill="1" applyBorder="1" applyAlignment="1">
      <alignment horizontal="left" vertical="center"/>
    </xf>
    <xf numFmtId="0" fontId="97" fillId="34" borderId="51" xfId="0" applyFont="1" applyFill="1" applyBorder="1" applyAlignment="1">
      <alignment horizontal="left" vertical="center"/>
    </xf>
    <xf numFmtId="0" fontId="97" fillId="34" borderId="21" xfId="0" applyFont="1" applyFill="1" applyBorder="1" applyAlignment="1">
      <alignment horizontal="left" vertical="center"/>
    </xf>
    <xf numFmtId="0" fontId="97" fillId="34" borderId="25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1" xfId="25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center" vertical="center"/>
    </xf>
    <xf numFmtId="0" fontId="20" fillId="0" borderId="32" xfId="0" applyFont="1" applyFill="1" applyBorder="1" applyAlignment="1">
      <alignment vertical="top" wrapText="1"/>
    </xf>
    <xf numFmtId="0" fontId="20" fillId="0" borderId="50" xfId="0" applyFont="1" applyFill="1" applyBorder="1" applyAlignment="1">
      <alignment horizontal="left" vertical="center" wrapText="1"/>
    </xf>
    <xf numFmtId="0" fontId="97" fillId="34" borderId="51" xfId="0" applyFont="1" applyFill="1" applyBorder="1" applyAlignment="1">
      <alignment horizontal="left" vertical="center"/>
    </xf>
    <xf numFmtId="0" fontId="97" fillId="34" borderId="21" xfId="0" applyFont="1" applyFill="1" applyBorder="1" applyAlignment="1">
      <alignment horizontal="left" vertical="center"/>
    </xf>
    <xf numFmtId="0" fontId="97" fillId="34" borderId="24" xfId="0" applyFont="1" applyFill="1" applyBorder="1" applyAlignment="1">
      <alignment horizontal="left" vertical="center"/>
    </xf>
    <xf numFmtId="0" fontId="97" fillId="34" borderId="21" xfId="0" applyFont="1" applyFill="1" applyBorder="1"/>
    <xf numFmtId="0" fontId="97" fillId="34" borderId="51" xfId="0" applyFont="1" applyFill="1" applyBorder="1"/>
    <xf numFmtId="0" fontId="97" fillId="34" borderId="25" xfId="0" applyFont="1" applyFill="1" applyBorder="1"/>
    <xf numFmtId="0" fontId="151" fillId="27" borderId="0" xfId="0" applyFont="1" applyFill="1"/>
    <xf numFmtId="0" fontId="152" fillId="0" borderId="0" xfId="0" applyFont="1"/>
    <xf numFmtId="0" fontId="141" fillId="0" borderId="21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horizontal="left" vertical="center" wrapText="1"/>
    </xf>
    <xf numFmtId="0" fontId="108" fillId="0" borderId="50" xfId="0" applyFont="1" applyFill="1" applyBorder="1" applyAlignment="1">
      <alignment horizontal="left" vertical="center"/>
    </xf>
    <xf numFmtId="0" fontId="97" fillId="34" borderId="21" xfId="0" applyFont="1" applyFill="1" applyBorder="1" applyAlignment="1">
      <alignment horizontal="left" vertical="center"/>
    </xf>
    <xf numFmtId="0" fontId="97" fillId="34" borderId="51" xfId="0" applyFont="1" applyFill="1" applyBorder="1" applyAlignment="1">
      <alignment horizontal="left" vertical="center"/>
    </xf>
    <xf numFmtId="0" fontId="97" fillId="34" borderId="24" xfId="0" applyFont="1" applyFill="1" applyBorder="1" applyAlignment="1">
      <alignment horizontal="left" vertical="center"/>
    </xf>
    <xf numFmtId="0" fontId="72" fillId="34" borderId="51" xfId="0" applyFont="1" applyFill="1" applyBorder="1" applyAlignment="1">
      <alignment horizontal="left" vertical="center"/>
    </xf>
    <xf numFmtId="0" fontId="33" fillId="34" borderId="51" xfId="0" applyFont="1" applyFill="1" applyBorder="1" applyAlignment="1">
      <alignment horizontal="left" vertical="center"/>
    </xf>
    <xf numFmtId="0" fontId="72" fillId="34" borderId="24" xfId="0" applyFont="1" applyFill="1" applyBorder="1" applyAlignment="1">
      <alignment horizontal="left" vertical="center"/>
    </xf>
    <xf numFmtId="0" fontId="72" fillId="34" borderId="21" xfId="0" applyFont="1" applyFill="1" applyBorder="1" applyAlignment="1">
      <alignment horizontal="left" vertical="center"/>
    </xf>
    <xf numFmtId="0" fontId="141" fillId="0" borderId="50" xfId="0" applyFont="1" applyFill="1" applyBorder="1" applyAlignment="1">
      <alignment horizontal="center" vertical="center"/>
    </xf>
    <xf numFmtId="0" fontId="141" fillId="0" borderId="21" xfId="25" applyFont="1" applyFill="1" applyBorder="1" applyAlignment="1">
      <alignment horizontal="center" vertical="center"/>
    </xf>
    <xf numFmtId="0" fontId="141" fillId="0" borderId="25" xfId="25" applyFont="1" applyFill="1" applyBorder="1" applyAlignment="1">
      <alignment horizontal="center" vertical="center"/>
    </xf>
    <xf numFmtId="0" fontId="20" fillId="0" borderId="51" xfId="37" applyFont="1" applyFill="1" applyBorder="1" applyAlignment="1">
      <alignment vertical="center" wrapText="1"/>
    </xf>
    <xf numFmtId="0" fontId="1" fillId="0" borderId="0" xfId="37"/>
    <xf numFmtId="0" fontId="1" fillId="0" borderId="0" xfId="37" applyAlignment="1">
      <alignment horizontal="center" vertical="center"/>
    </xf>
    <xf numFmtId="0" fontId="1" fillId="0" borderId="0" xfId="37" applyAlignment="1">
      <alignment horizontal="center" vertical="center" wrapText="1"/>
    </xf>
    <xf numFmtId="0" fontId="1" fillId="0" borderId="0" xfId="37" applyFill="1"/>
    <xf numFmtId="0" fontId="20" fillId="0" borderId="0" xfId="37" applyFont="1" applyFill="1" applyBorder="1"/>
    <xf numFmtId="0" fontId="122" fillId="0" borderId="0" xfId="37" applyFont="1" applyFill="1" applyBorder="1" applyAlignment="1">
      <alignment vertical="center" wrapText="1"/>
    </xf>
    <xf numFmtId="0" fontId="154" fillId="0" borderId="0" xfId="37" applyFont="1" applyFill="1" applyBorder="1" applyAlignment="1">
      <alignment vertical="center" wrapText="1"/>
    </xf>
    <xf numFmtId="0" fontId="1" fillId="0" borderId="50" xfId="37" applyFill="1" applyBorder="1"/>
    <xf numFmtId="0" fontId="20" fillId="0" borderId="50" xfId="37" applyFont="1" applyBorder="1" applyAlignment="1">
      <alignment horizontal="center"/>
    </xf>
    <xf numFmtId="0" fontId="20" fillId="0" borderId="58" xfId="37" applyFont="1" applyFill="1" applyBorder="1" applyAlignment="1">
      <alignment horizontal="center"/>
    </xf>
    <xf numFmtId="0" fontId="20" fillId="0" borderId="50" xfId="37" applyFont="1" applyFill="1" applyBorder="1" applyAlignment="1">
      <alignment vertical="center" wrapText="1"/>
    </xf>
    <xf numFmtId="0" fontId="20" fillId="0" borderId="50" xfId="37" applyFont="1" applyFill="1" applyBorder="1" applyAlignment="1">
      <alignment wrapText="1"/>
    </xf>
    <xf numFmtId="0" fontId="20" fillId="48" borderId="50" xfId="37" applyFont="1" applyFill="1" applyBorder="1" applyAlignment="1">
      <alignment horizontal="center"/>
    </xf>
    <xf numFmtId="0" fontId="20" fillId="48" borderId="50" xfId="37" applyFont="1" applyFill="1" applyBorder="1" applyAlignment="1">
      <alignment horizontal="center" vertical="center"/>
    </xf>
    <xf numFmtId="0" fontId="20" fillId="48" borderId="50" xfId="37" applyFont="1" applyFill="1" applyBorder="1"/>
    <xf numFmtId="0" fontId="157" fillId="26" borderId="50" xfId="37" applyFont="1" applyFill="1" applyBorder="1" applyAlignment="1">
      <alignment horizontal="left" vertical="center" wrapText="1"/>
    </xf>
    <xf numFmtId="0" fontId="158" fillId="0" borderId="0" xfId="37" applyFont="1" applyFill="1" applyBorder="1" applyAlignment="1">
      <alignment vertical="center" wrapText="1"/>
    </xf>
    <xf numFmtId="0" fontId="20" fillId="0" borderId="0" xfId="37" applyFont="1" applyFill="1" applyBorder="1" applyAlignment="1">
      <alignment horizontal="center"/>
    </xf>
    <xf numFmtId="0" fontId="20" fillId="0" borderId="0" xfId="37" applyFont="1" applyFill="1" applyBorder="1" applyAlignment="1">
      <alignment vertical="center" wrapText="1"/>
    </xf>
    <xf numFmtId="0" fontId="20" fillId="0" borderId="0" xfId="37" applyFont="1" applyBorder="1" applyAlignment="1">
      <alignment horizontal="center"/>
    </xf>
    <xf numFmtId="0" fontId="32" fillId="0" borderId="0" xfId="37" applyFont="1" applyFill="1" applyBorder="1" applyAlignment="1">
      <alignment horizontal="center" vertical="center" wrapText="1"/>
    </xf>
    <xf numFmtId="0" fontId="32" fillId="0" borderId="0" xfId="37" applyFont="1" applyBorder="1" applyAlignment="1">
      <alignment horizontal="center" vertical="center" wrapText="1"/>
    </xf>
    <xf numFmtId="0" fontId="39" fillId="0" borderId="0" xfId="37" applyFont="1" applyBorder="1" applyAlignment="1">
      <alignment horizontal="center" vertical="center" wrapText="1"/>
    </xf>
    <xf numFmtId="0" fontId="39" fillId="0" borderId="0" xfId="37" applyFont="1" applyFill="1" applyBorder="1" applyAlignment="1">
      <alignment horizontal="center" vertical="center" wrapText="1"/>
    </xf>
    <xf numFmtId="0" fontId="155" fillId="26" borderId="0" xfId="37" applyFont="1" applyFill="1" applyBorder="1" applyAlignment="1">
      <alignment horizontal="center" vertical="center" wrapText="1"/>
    </xf>
    <xf numFmtId="0" fontId="155" fillId="0" borderId="0" xfId="37" applyFont="1" applyFill="1" applyBorder="1" applyAlignment="1">
      <alignment horizontal="center" vertical="center" wrapText="1"/>
    </xf>
    <xf numFmtId="0" fontId="1" fillId="0" borderId="50" xfId="37" applyBorder="1"/>
    <xf numFmtId="0" fontId="1" fillId="0" borderId="50" xfId="37" applyBorder="1" applyAlignment="1">
      <alignment horizontal="center" vertical="center"/>
    </xf>
    <xf numFmtId="0" fontId="157" fillId="0" borderId="50" xfId="37" applyFont="1" applyBorder="1" applyAlignment="1"/>
    <xf numFmtId="0" fontId="1" fillId="0" borderId="0" xfId="37" applyBorder="1"/>
    <xf numFmtId="0" fontId="20" fillId="0" borderId="19" xfId="37" applyFont="1" applyFill="1" applyBorder="1"/>
    <xf numFmtId="0" fontId="1" fillId="48" borderId="50" xfId="37" applyFill="1" applyBorder="1"/>
    <xf numFmtId="0" fontId="1" fillId="48" borderId="50" xfId="37" applyFill="1" applyBorder="1" applyAlignment="1">
      <alignment horizontal="center" vertical="center"/>
    </xf>
    <xf numFmtId="0" fontId="20" fillId="48" borderId="19" xfId="37" applyFont="1" applyFill="1" applyBorder="1"/>
    <xf numFmtId="0" fontId="1" fillId="0" borderId="50" xfId="37" applyFill="1" applyBorder="1" applyAlignment="1">
      <alignment horizontal="center" vertical="center"/>
    </xf>
    <xf numFmtId="0" fontId="1" fillId="0" borderId="0" xfId="37" applyFont="1"/>
    <xf numFmtId="0" fontId="20" fillId="0" borderId="60" xfId="37" applyFont="1" applyFill="1" applyBorder="1" applyAlignment="1">
      <alignment horizontal="center"/>
    </xf>
    <xf numFmtId="0" fontId="20" fillId="0" borderId="56" xfId="37" applyFont="1" applyFill="1" applyBorder="1" applyAlignment="1">
      <alignment horizontal="center"/>
    </xf>
    <xf numFmtId="0" fontId="1" fillId="34" borderId="0" xfId="37" applyFill="1" applyBorder="1"/>
    <xf numFmtId="0" fontId="20" fillId="34" borderId="50" xfId="37" applyFont="1" applyFill="1" applyBorder="1" applyAlignment="1">
      <alignment horizontal="center" vertical="center"/>
    </xf>
    <xf numFmtId="0" fontId="20" fillId="34" borderId="50" xfId="37" applyFont="1" applyFill="1" applyBorder="1"/>
    <xf numFmtId="0" fontId="20" fillId="34" borderId="50" xfId="37" applyFont="1" applyFill="1" applyBorder="1" applyAlignment="1">
      <alignment horizontal="center"/>
    </xf>
    <xf numFmtId="0" fontId="20" fillId="34" borderId="45" xfId="37" applyFont="1" applyFill="1" applyBorder="1" applyAlignment="1">
      <alignment horizontal="center"/>
    </xf>
    <xf numFmtId="0" fontId="112" fillId="0" borderId="0" xfId="37" applyFont="1"/>
    <xf numFmtId="0" fontId="1" fillId="0" borderId="0" xfId="37" applyFont="1" applyFill="1"/>
    <xf numFmtId="0" fontId="108" fillId="0" borderId="0" xfId="37" applyFont="1"/>
    <xf numFmtId="0" fontId="1" fillId="0" borderId="0" xfId="37" applyFill="1" applyAlignment="1">
      <alignment horizontal="center" vertical="center"/>
    </xf>
    <xf numFmtId="0" fontId="1" fillId="65" borderId="0" xfId="37" applyFill="1"/>
    <xf numFmtId="0" fontId="1" fillId="59" borderId="0" xfId="37" applyFill="1"/>
    <xf numFmtId="0" fontId="1" fillId="66" borderId="0" xfId="37" applyFill="1"/>
    <xf numFmtId="0" fontId="1" fillId="67" borderId="0" xfId="37" applyFill="1"/>
    <xf numFmtId="0" fontId="1" fillId="34" borderId="50" xfId="37" applyFill="1" applyBorder="1"/>
    <xf numFmtId="0" fontId="1" fillId="28" borderId="50" xfId="37" applyFill="1" applyBorder="1"/>
    <xf numFmtId="0" fontId="162" fillId="0" borderId="50" xfId="37" applyFont="1" applyBorder="1"/>
    <xf numFmtId="0" fontId="163" fillId="0" borderId="50" xfId="37" applyFont="1" applyBorder="1" applyAlignment="1"/>
    <xf numFmtId="0" fontId="162" fillId="0" borderId="50" xfId="37" applyFont="1" applyFill="1" applyBorder="1"/>
    <xf numFmtId="0" fontId="1" fillId="0" borderId="63" xfId="37" applyBorder="1"/>
    <xf numFmtId="0" fontId="1" fillId="28" borderId="51" xfId="37" applyFill="1" applyBorder="1"/>
    <xf numFmtId="0" fontId="20" fillId="0" borderId="51" xfId="37" applyFont="1" applyFill="1" applyBorder="1" applyAlignment="1">
      <alignment horizontal="center" vertical="center"/>
    </xf>
    <xf numFmtId="0" fontId="20" fillId="45" borderId="50" xfId="37" applyFont="1" applyFill="1" applyBorder="1" applyAlignment="1">
      <alignment horizontal="center" vertical="center" wrapText="1"/>
    </xf>
    <xf numFmtId="0" fontId="20" fillId="29" borderId="51" xfId="37" applyFont="1" applyFill="1" applyBorder="1" applyAlignment="1">
      <alignment horizontal="center" vertical="center" wrapText="1"/>
    </xf>
    <xf numFmtId="0" fontId="20" fillId="47" borderId="50" xfId="37" applyFont="1" applyFill="1" applyBorder="1" applyAlignment="1">
      <alignment horizontal="center" vertical="center" wrapText="1"/>
    </xf>
    <xf numFmtId="0" fontId="20" fillId="47" borderId="51" xfId="37" applyFont="1" applyFill="1" applyBorder="1" applyAlignment="1">
      <alignment horizontal="center" vertical="center" wrapText="1"/>
    </xf>
    <xf numFmtId="0" fontId="20" fillId="30" borderId="51" xfId="37" applyFont="1" applyFill="1" applyBorder="1" applyAlignment="1">
      <alignment horizontal="center" vertical="center" wrapText="1"/>
    </xf>
    <xf numFmtId="0" fontId="20" fillId="29" borderId="51" xfId="37" applyFont="1" applyFill="1" applyBorder="1" applyAlignment="1">
      <alignment vertical="center" wrapText="1"/>
    </xf>
    <xf numFmtId="0" fontId="20" fillId="29" borderId="72" xfId="37" applyFont="1" applyFill="1" applyBorder="1" applyAlignment="1">
      <alignment horizontal="center" vertical="center" wrapText="1"/>
    </xf>
    <xf numFmtId="0" fontId="20" fillId="46" borderId="72" xfId="37" applyFont="1" applyFill="1" applyBorder="1" applyAlignment="1">
      <alignment horizontal="center" vertical="center" wrapText="1"/>
    </xf>
    <xf numFmtId="0" fontId="20" fillId="45" borderId="57" xfId="37" applyFont="1" applyFill="1" applyBorder="1" applyAlignment="1">
      <alignment horizontal="center" vertical="center" wrapText="1"/>
    </xf>
    <xf numFmtId="0" fontId="20" fillId="45" borderId="21" xfId="37" applyFont="1" applyFill="1" applyBorder="1" applyAlignment="1">
      <alignment horizontal="center" vertical="center" wrapText="1"/>
    </xf>
    <xf numFmtId="0" fontId="20" fillId="45" borderId="56" xfId="37" applyFont="1" applyFill="1" applyBorder="1" applyAlignment="1">
      <alignment horizontal="center" vertical="center" wrapText="1"/>
    </xf>
    <xf numFmtId="0" fontId="20" fillId="45" borderId="29" xfId="37" applyFont="1" applyFill="1" applyBorder="1" applyAlignment="1">
      <alignment horizontal="center" vertical="center" wrapText="1"/>
    </xf>
    <xf numFmtId="0" fontId="20" fillId="29" borderId="0" xfId="37" applyFont="1" applyFill="1" applyBorder="1" applyAlignment="1">
      <alignment horizontal="center" vertical="center" wrapText="1"/>
    </xf>
    <xf numFmtId="0" fontId="20" fillId="29" borderId="63" xfId="37" applyFont="1" applyFill="1" applyBorder="1" applyAlignment="1">
      <alignment horizontal="center" vertical="center" wrapText="1"/>
    </xf>
    <xf numFmtId="0" fontId="20" fillId="30" borderId="24" xfId="37" applyFont="1" applyFill="1" applyBorder="1" applyAlignment="1">
      <alignment horizontal="center" vertical="center" wrapText="1"/>
    </xf>
    <xf numFmtId="0" fontId="1" fillId="28" borderId="0" xfId="37" applyFill="1" applyBorder="1"/>
    <xf numFmtId="0" fontId="20" fillId="0" borderId="0" xfId="37" applyFont="1" applyFill="1" applyBorder="1" applyAlignment="1">
      <alignment horizontal="center" vertical="center" wrapText="1"/>
    </xf>
    <xf numFmtId="0" fontId="1" fillId="0" borderId="0" xfId="37" applyBorder="1" applyAlignment="1">
      <alignment horizontal="center" vertical="center" wrapText="1"/>
    </xf>
    <xf numFmtId="9" fontId="92" fillId="0" borderId="0" xfId="37" applyNumberFormat="1" applyFont="1" applyFill="1" applyBorder="1" applyAlignment="1">
      <alignment horizontal="center" vertical="center" wrapText="1"/>
    </xf>
    <xf numFmtId="0" fontId="1" fillId="0" borderId="0" xfId="37" applyFont="1" applyFill="1" applyBorder="1" applyAlignment="1">
      <alignment vertical="center" wrapText="1"/>
    </xf>
    <xf numFmtId="0" fontId="1" fillId="0" borderId="33" xfId="37" applyBorder="1"/>
    <xf numFmtId="0" fontId="20" fillId="68" borderId="39" xfId="37" applyFont="1" applyFill="1" applyBorder="1" applyAlignment="1">
      <alignment horizontal="center" vertical="center" wrapText="1"/>
    </xf>
    <xf numFmtId="1" fontId="102" fillId="0" borderId="24" xfId="43" applyNumberFormat="1" applyFont="1" applyFill="1" applyBorder="1" applyAlignment="1"/>
    <xf numFmtId="0" fontId="162" fillId="0" borderId="72" xfId="37" applyFont="1" applyBorder="1" applyAlignment="1">
      <alignment horizontal="center" vertical="center"/>
    </xf>
    <xf numFmtId="0" fontId="102" fillId="0" borderId="72" xfId="37" applyFont="1" applyBorder="1" applyAlignment="1">
      <alignment vertical="top" wrapText="1"/>
    </xf>
    <xf numFmtId="1" fontId="165" fillId="0" borderId="72" xfId="37" applyNumberFormat="1" applyFont="1" applyBorder="1" applyAlignment="1"/>
    <xf numFmtId="1" fontId="102" fillId="0" borderId="21" xfId="43" applyNumberFormat="1" applyFont="1" applyFill="1" applyBorder="1" applyAlignment="1"/>
    <xf numFmtId="1" fontId="165" fillId="0" borderId="57" xfId="37" applyNumberFormat="1" applyFont="1" applyBorder="1" applyAlignment="1"/>
    <xf numFmtId="0" fontId="29" fillId="0" borderId="11" xfId="37" applyFont="1" applyFill="1" applyBorder="1" applyAlignment="1">
      <alignment horizontal="center" vertical="center"/>
    </xf>
    <xf numFmtId="0" fontId="162" fillId="0" borderId="76" xfId="37" applyFont="1" applyBorder="1" applyAlignment="1">
      <alignment horizontal="center" vertical="center" wrapText="1"/>
    </xf>
    <xf numFmtId="0" fontId="162" fillId="0" borderId="76" xfId="37" applyFont="1" applyBorder="1" applyAlignment="1">
      <alignment vertical="top" wrapText="1"/>
    </xf>
    <xf numFmtId="1" fontId="162" fillId="0" borderId="76" xfId="37" applyNumberFormat="1" applyFont="1" applyBorder="1" applyAlignment="1"/>
    <xf numFmtId="1" fontId="162" fillId="0" borderId="72" xfId="37" applyNumberFormat="1" applyFont="1" applyBorder="1" applyAlignment="1"/>
    <xf numFmtId="0" fontId="29" fillId="0" borderId="66" xfId="37" applyFont="1" applyFill="1" applyBorder="1" applyAlignment="1">
      <alignment horizontal="center" vertical="center"/>
    </xf>
    <xf numFmtId="0" fontId="162" fillId="0" borderId="72" xfId="37" applyFont="1" applyBorder="1" applyAlignment="1">
      <alignment horizontal="center" vertical="center" wrapText="1"/>
    </xf>
    <xf numFmtId="1" fontId="102" fillId="0" borderId="25" xfId="43" applyNumberFormat="1" applyFont="1" applyFill="1" applyBorder="1" applyAlignment="1"/>
    <xf numFmtId="0" fontId="29" fillId="0" borderId="42" xfId="37" applyFont="1" applyFill="1" applyBorder="1" applyAlignment="1">
      <alignment horizontal="center" vertical="center"/>
    </xf>
    <xf numFmtId="0" fontId="34" fillId="0" borderId="52" xfId="37" applyFont="1" applyBorder="1" applyAlignment="1">
      <alignment horizontal="center" vertical="center" wrapText="1"/>
    </xf>
    <xf numFmtId="1" fontId="97" fillId="0" borderId="52" xfId="37" applyNumberFormat="1" applyFont="1" applyFill="1" applyBorder="1" applyAlignment="1"/>
    <xf numFmtId="0" fontId="29" fillId="0" borderId="63" xfId="37" applyFont="1" applyFill="1" applyBorder="1" applyAlignment="1">
      <alignment horizontal="center" vertical="center"/>
    </xf>
    <xf numFmtId="0" fontId="34" fillId="0" borderId="24" xfId="37" applyFont="1" applyBorder="1" applyAlignment="1">
      <alignment horizontal="center" vertical="center" wrapText="1"/>
    </xf>
    <xf numFmtId="0" fontId="102" fillId="26" borderId="24" xfId="37" applyFont="1" applyFill="1" applyBorder="1"/>
    <xf numFmtId="1" fontId="97" fillId="0" borderId="24" xfId="37" applyNumberFormat="1" applyFont="1" applyFill="1" applyBorder="1" applyAlignment="1"/>
    <xf numFmtId="0" fontId="162" fillId="26" borderId="24" xfId="43" applyFont="1" applyFill="1" applyBorder="1"/>
    <xf numFmtId="1" fontId="162" fillId="0" borderId="24" xfId="43" applyNumberFormat="1" applyFont="1" applyFill="1" applyBorder="1" applyAlignment="1"/>
    <xf numFmtId="0" fontId="34" fillId="0" borderId="21" xfId="37" applyFont="1" applyBorder="1" applyAlignment="1">
      <alignment horizontal="center" vertical="center" wrapText="1"/>
    </xf>
    <xf numFmtId="0" fontId="102" fillId="26" borderId="21" xfId="43" applyFont="1" applyFill="1" applyBorder="1"/>
    <xf numFmtId="1" fontId="97" fillId="0" borderId="21" xfId="43" applyNumberFormat="1" applyFont="1" applyFill="1" applyBorder="1" applyAlignment="1"/>
    <xf numFmtId="0" fontId="29" fillId="0" borderId="29" xfId="37" applyFont="1" applyFill="1" applyBorder="1" applyAlignment="1">
      <alignment horizontal="center" vertical="center"/>
    </xf>
    <xf numFmtId="0" fontId="29" fillId="0" borderId="46" xfId="37" applyFont="1" applyFill="1" applyBorder="1" applyAlignment="1">
      <alignment horizontal="center" vertical="center"/>
    </xf>
    <xf numFmtId="0" fontId="162" fillId="0" borderId="24" xfId="37" applyFont="1" applyFill="1" applyBorder="1"/>
    <xf numFmtId="1" fontId="162" fillId="0" borderId="24" xfId="37" applyNumberFormat="1" applyFont="1" applyFill="1" applyBorder="1" applyAlignment="1"/>
    <xf numFmtId="0" fontId="102" fillId="0" borderId="21" xfId="37" applyFont="1" applyBorder="1"/>
    <xf numFmtId="1" fontId="97" fillId="0" borderId="21" xfId="37" applyNumberFormat="1" applyFont="1" applyFill="1" applyBorder="1" applyAlignment="1"/>
    <xf numFmtId="0" fontId="162" fillId="0" borderId="24" xfId="37" applyFont="1" applyBorder="1"/>
    <xf numFmtId="0" fontId="34" fillId="0" borderId="25" xfId="37" applyFont="1" applyBorder="1" applyAlignment="1">
      <alignment horizontal="center" vertical="center" wrapText="1"/>
    </xf>
    <xf numFmtId="0" fontId="102" fillId="0" borderId="25" xfId="37" applyFont="1" applyBorder="1"/>
    <xf numFmtId="1" fontId="97" fillId="0" borderId="25" xfId="37" applyNumberFormat="1" applyFont="1" applyFill="1" applyBorder="1" applyAlignment="1"/>
    <xf numFmtId="0" fontId="164" fillId="0" borderId="0" xfId="37" applyFont="1" applyBorder="1" applyAlignment="1">
      <alignment horizontal="center" vertical="center" wrapText="1"/>
    </xf>
    <xf numFmtId="0" fontId="32" fillId="26" borderId="0" xfId="43" applyFont="1" applyFill="1" applyBorder="1" applyAlignment="1">
      <alignment horizontal="center" vertical="center" wrapText="1"/>
    </xf>
    <xf numFmtId="0" fontId="162" fillId="0" borderId="0" xfId="37" applyFont="1" applyBorder="1" applyAlignment="1">
      <alignment vertical="top" wrapText="1"/>
    </xf>
    <xf numFmtId="0" fontId="20" fillId="0" borderId="0" xfId="37" applyFont="1" applyBorder="1"/>
    <xf numFmtId="1" fontId="20" fillId="0" borderId="0" xfId="37" applyNumberFormat="1" applyFont="1" applyFill="1" applyBorder="1" applyAlignment="1"/>
    <xf numFmtId="1" fontId="1" fillId="0" borderId="0" xfId="37" applyNumberFormat="1" applyFont="1" applyFill="1" applyBorder="1" applyAlignment="1"/>
    <xf numFmtId="0" fontId="24" fillId="0" borderId="0" xfId="37" applyFont="1" applyFill="1" applyBorder="1" applyAlignment="1">
      <alignment horizontal="center" vertical="center"/>
    </xf>
    <xf numFmtId="0" fontId="29" fillId="0" borderId="0" xfId="37" applyFont="1" applyFill="1" applyBorder="1" applyAlignment="1">
      <alignment horizontal="center" vertical="center"/>
    </xf>
    <xf numFmtId="0" fontId="1" fillId="35" borderId="0" xfId="37" applyFill="1"/>
    <xf numFmtId="0" fontId="20" fillId="0" borderId="0" xfId="37" applyFont="1"/>
    <xf numFmtId="0" fontId="1" fillId="0" borderId="0" xfId="37" applyAlignment="1">
      <alignment horizontal="center"/>
    </xf>
    <xf numFmtId="0" fontId="166" fillId="0" borderId="0" xfId="37" applyFont="1"/>
    <xf numFmtId="0" fontId="162" fillId="0" borderId="0" xfId="37" applyFont="1"/>
    <xf numFmtId="0" fontId="162" fillId="0" borderId="0" xfId="37" applyFont="1" applyFill="1"/>
    <xf numFmtId="0" fontId="71" fillId="0" borderId="7" xfId="44" applyFont="1" applyFill="1" applyBorder="1" applyAlignment="1">
      <alignment horizontal="left" wrapText="1"/>
    </xf>
    <xf numFmtId="0" fontId="71" fillId="0" borderId="0" xfId="44" applyFont="1" applyFill="1" applyBorder="1" applyAlignment="1">
      <alignment horizontal="left" wrapText="1"/>
    </xf>
    <xf numFmtId="0" fontId="34" fillId="0" borderId="51" xfId="37" applyFont="1" applyFill="1" applyBorder="1" applyAlignment="1">
      <alignment horizontal="center" vertical="center" wrapText="1"/>
    </xf>
    <xf numFmtId="0" fontId="163" fillId="0" borderId="51" xfId="37" applyFont="1" applyBorder="1" applyAlignment="1"/>
    <xf numFmtId="0" fontId="1" fillId="0" borderId="51" xfId="37" applyBorder="1"/>
    <xf numFmtId="0" fontId="163" fillId="0" borderId="24" xfId="37" applyFont="1" applyBorder="1" applyAlignment="1">
      <alignment horizontal="center" vertical="center"/>
    </xf>
    <xf numFmtId="0" fontId="163" fillId="0" borderId="24" xfId="37" applyFont="1" applyBorder="1" applyAlignment="1"/>
    <xf numFmtId="1" fontId="162" fillId="0" borderId="24" xfId="37" applyNumberFormat="1" applyFont="1" applyBorder="1" applyAlignment="1"/>
    <xf numFmtId="0" fontId="163" fillId="0" borderId="21" xfId="37" applyFont="1" applyBorder="1" applyAlignment="1">
      <alignment horizontal="center" vertical="center"/>
    </xf>
    <xf numFmtId="0" fontId="102" fillId="0" borderId="21" xfId="43" applyFont="1" applyFill="1" applyBorder="1"/>
    <xf numFmtId="0" fontId="162" fillId="0" borderId="51" xfId="37" applyFont="1" applyBorder="1" applyAlignment="1">
      <alignment vertical="top" wrapText="1"/>
    </xf>
    <xf numFmtId="0" fontId="162" fillId="0" borderId="24" xfId="37" applyFont="1" applyBorder="1" applyAlignment="1">
      <alignment horizontal="center" vertical="center" wrapText="1"/>
    </xf>
    <xf numFmtId="0" fontId="162" fillId="0" borderId="24" xfId="37" applyFont="1" applyBorder="1" applyAlignment="1">
      <alignment vertical="top" wrapText="1"/>
    </xf>
    <xf numFmtId="0" fontId="162" fillId="0" borderId="21" xfId="37" applyFont="1" applyBorder="1" applyAlignment="1">
      <alignment horizontal="center" vertical="center" wrapText="1"/>
    </xf>
    <xf numFmtId="0" fontId="102" fillId="0" borderId="51" xfId="37" applyFont="1" applyFill="1" applyBorder="1" applyAlignment="1">
      <alignment horizontal="left" vertical="center"/>
    </xf>
    <xf numFmtId="1" fontId="97" fillId="0" borderId="51" xfId="37" applyNumberFormat="1" applyFont="1" applyFill="1" applyBorder="1" applyAlignment="1"/>
    <xf numFmtId="1" fontId="102" fillId="0" borderId="51" xfId="43" applyNumberFormat="1" applyFont="1" applyFill="1" applyBorder="1" applyAlignment="1"/>
    <xf numFmtId="0" fontId="34" fillId="0" borderId="24" xfId="37" applyFont="1" applyFill="1" applyBorder="1" applyAlignment="1">
      <alignment horizontal="center" vertical="center" wrapText="1"/>
    </xf>
    <xf numFmtId="0" fontId="102" fillId="0" borderId="24" xfId="37" applyFont="1" applyFill="1" applyBorder="1"/>
    <xf numFmtId="0" fontId="34" fillId="0" borderId="21" xfId="37" applyFont="1" applyFill="1" applyBorder="1" applyAlignment="1">
      <alignment horizontal="center" vertical="center" wrapText="1"/>
    </xf>
    <xf numFmtId="0" fontId="102" fillId="0" borderId="24" xfId="37" applyFont="1" applyFill="1" applyBorder="1" applyAlignment="1">
      <alignment horizontal="left" vertical="center"/>
    </xf>
    <xf numFmtId="0" fontId="164" fillId="0" borderId="77" xfId="37" applyFont="1" applyBorder="1" applyAlignment="1">
      <alignment horizontal="center" vertical="center" wrapText="1"/>
    </xf>
    <xf numFmtId="0" fontId="164" fillId="0" borderId="23" xfId="37" applyFont="1" applyBorder="1" applyAlignment="1">
      <alignment horizontal="center" vertical="center" wrapText="1"/>
    </xf>
    <xf numFmtId="0" fontId="164" fillId="0" borderId="22" xfId="37" applyFont="1" applyBorder="1" applyAlignment="1">
      <alignment horizontal="center" vertical="center" wrapText="1"/>
    </xf>
    <xf numFmtId="0" fontId="164" fillId="0" borderId="22" xfId="37" applyFont="1" applyBorder="1" applyAlignment="1">
      <alignment vertical="center" wrapText="1"/>
    </xf>
    <xf numFmtId="0" fontId="164" fillId="0" borderId="16" xfId="37" applyFont="1" applyBorder="1" applyAlignment="1">
      <alignment horizontal="center" vertical="center" wrapText="1"/>
    </xf>
    <xf numFmtId="0" fontId="20" fillId="35" borderId="0" xfId="37" applyFont="1" applyFill="1"/>
    <xf numFmtId="0" fontId="20" fillId="66" borderId="0" xfId="37" applyFont="1" applyFill="1"/>
    <xf numFmtId="0" fontId="20" fillId="45" borderId="72" xfId="37" applyFont="1" applyFill="1" applyBorder="1" applyAlignment="1">
      <alignment horizontal="center" vertical="center" wrapText="1"/>
    </xf>
    <xf numFmtId="0" fontId="108" fillId="0" borderId="50" xfId="37" applyFont="1" applyFill="1" applyBorder="1" applyAlignment="1">
      <alignment wrapText="1"/>
    </xf>
    <xf numFmtId="0" fontId="108" fillId="0" borderId="50" xfId="37" applyFont="1" applyFill="1" applyBorder="1"/>
    <xf numFmtId="0" fontId="1" fillId="0" borderId="29" xfId="37" applyBorder="1"/>
    <xf numFmtId="0" fontId="1" fillId="0" borderId="56" xfId="37" applyBorder="1"/>
    <xf numFmtId="0" fontId="1" fillId="0" borderId="57" xfId="37" applyBorder="1"/>
    <xf numFmtId="0" fontId="97" fillId="34" borderId="51" xfId="0" applyFont="1" applyFill="1" applyBorder="1" applyAlignment="1">
      <alignment horizontal="left" vertical="center"/>
    </xf>
    <xf numFmtId="0" fontId="97" fillId="34" borderId="24" xfId="0" applyFont="1" applyFill="1" applyBorder="1" applyAlignment="1">
      <alignment horizontal="left" vertical="center"/>
    </xf>
    <xf numFmtId="0" fontId="97" fillId="34" borderId="21" xfId="0" applyFont="1" applyFill="1" applyBorder="1" applyAlignment="1">
      <alignment horizontal="left" vertical="center"/>
    </xf>
    <xf numFmtId="0" fontId="33" fillId="34" borderId="51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21" xfId="25" applyFont="1" applyFill="1" applyBorder="1" applyAlignment="1">
      <alignment horizontal="center" vertical="center"/>
    </xf>
    <xf numFmtId="0" fontId="20" fillId="0" borderId="21" xfId="25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0" fillId="34" borderId="24" xfId="0" applyFont="1" applyFill="1" applyBorder="1" applyAlignment="1">
      <alignment horizontal="center" vertical="center" wrapText="1"/>
    </xf>
    <xf numFmtId="0" fontId="20" fillId="34" borderId="21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1" xfId="25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51" xfId="0" applyFont="1" applyFill="1" applyBorder="1" applyAlignment="1">
      <alignment vertical="center" wrapText="1"/>
    </xf>
    <xf numFmtId="0" fontId="20" fillId="0" borderId="50" xfId="0" applyFont="1" applyFill="1" applyBorder="1" applyAlignment="1">
      <alignment horizontal="center" vertical="center"/>
    </xf>
    <xf numFmtId="0" fontId="20" fillId="0" borderId="21" xfId="25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left" vertical="center" wrapText="1"/>
    </xf>
    <xf numFmtId="0" fontId="20" fillId="0" borderId="56" xfId="0" applyFont="1" applyFill="1" applyBorder="1" applyAlignment="1">
      <alignment horizontal="left" vertical="center"/>
    </xf>
    <xf numFmtId="0" fontId="29" fillId="0" borderId="0" xfId="0" applyFont="1" applyAlignment="1">
      <alignment horizontal="left" wrapText="1"/>
    </xf>
    <xf numFmtId="0" fontId="1" fillId="0" borderId="0" xfId="37" applyFont="1" applyAlignment="1"/>
    <xf numFmtId="0" fontId="20" fillId="0" borderId="51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left" vertical="center"/>
    </xf>
    <xf numFmtId="0" fontId="132" fillId="0" borderId="21" xfId="25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horizontal="center" vertical="center"/>
    </xf>
    <xf numFmtId="0" fontId="1" fillId="0" borderId="0" xfId="37" applyFont="1" applyAlignment="1">
      <alignment horizontal="center"/>
    </xf>
    <xf numFmtId="0" fontId="164" fillId="0" borderId="23" xfId="37" applyFont="1" applyBorder="1" applyAlignment="1">
      <alignment horizontal="center" vertical="center" wrapText="1"/>
    </xf>
    <xf numFmtId="0" fontId="162" fillId="0" borderId="24" xfId="37" applyFont="1" applyBorder="1" applyAlignment="1">
      <alignment horizontal="center" vertical="center"/>
    </xf>
    <xf numFmtId="0" fontId="29" fillId="0" borderId="36" xfId="37" applyFont="1" applyFill="1" applyBorder="1" applyAlignment="1">
      <alignment horizontal="center" vertical="center"/>
    </xf>
    <xf numFmtId="0" fontId="20" fillId="68" borderId="31" xfId="37" applyFont="1" applyFill="1" applyBorder="1" applyAlignment="1">
      <alignment horizontal="center" wrapText="1"/>
    </xf>
    <xf numFmtId="0" fontId="20" fillId="68" borderId="30" xfId="37" applyFont="1" applyFill="1" applyBorder="1" applyAlignment="1">
      <alignment horizontal="center" wrapText="1"/>
    </xf>
    <xf numFmtId="0" fontId="20" fillId="68" borderId="31" xfId="37" applyFont="1" applyFill="1" applyBorder="1" applyAlignment="1">
      <alignment horizontal="center" vertical="center" wrapText="1"/>
    </xf>
    <xf numFmtId="0" fontId="20" fillId="68" borderId="30" xfId="37" applyFont="1" applyFill="1" applyBorder="1" applyAlignment="1">
      <alignment horizontal="center" vertical="center" wrapText="1"/>
    </xf>
    <xf numFmtId="0" fontId="1" fillId="0" borderId="24" xfId="37" applyBorder="1"/>
    <xf numFmtId="0" fontId="1" fillId="0" borderId="21" xfId="37" applyBorder="1"/>
    <xf numFmtId="0" fontId="112" fillId="0" borderId="51" xfId="37" applyFont="1" applyBorder="1"/>
    <xf numFmtId="0" fontId="1" fillId="0" borderId="45" xfId="37" applyBorder="1"/>
    <xf numFmtId="0" fontId="96" fillId="0" borderId="21" xfId="0" applyFont="1" applyFill="1" applyBorder="1" applyAlignment="1">
      <alignment horizontal="left" vertical="center"/>
    </xf>
    <xf numFmtId="0" fontId="96" fillId="0" borderId="21" xfId="0" applyFont="1" applyFill="1" applyBorder="1" applyAlignment="1">
      <alignment vertical="center" wrapText="1"/>
    </xf>
    <xf numFmtId="0" fontId="20" fillId="0" borderId="50" xfId="0" applyFont="1" applyFill="1" applyBorder="1" applyAlignment="1">
      <alignment horizontal="left" vertical="center"/>
    </xf>
    <xf numFmtId="0" fontId="96" fillId="0" borderId="21" xfId="0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horizontal="center" vertical="center"/>
    </xf>
    <xf numFmtId="0" fontId="96" fillId="0" borderId="21" xfId="0" applyFont="1" applyFill="1" applyBorder="1" applyAlignment="1">
      <alignment horizontal="center" vertical="center" wrapText="1"/>
    </xf>
    <xf numFmtId="0" fontId="96" fillId="0" borderId="21" xfId="0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left" vertical="center" wrapText="1"/>
    </xf>
    <xf numFmtId="0" fontId="97" fillId="34" borderId="21" xfId="0" applyFont="1" applyFill="1" applyBorder="1" applyAlignment="1">
      <alignment horizontal="left" vertical="center"/>
    </xf>
    <xf numFmtId="0" fontId="97" fillId="34" borderId="51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center" vertical="center" wrapText="1"/>
    </xf>
    <xf numFmtId="0" fontId="41" fillId="34" borderId="50" xfId="25" applyFont="1" applyFill="1" applyBorder="1" applyAlignment="1">
      <alignment vertical="center" wrapText="1"/>
    </xf>
    <xf numFmtId="0" fontId="41" fillId="34" borderId="50" xfId="25" applyFont="1" applyFill="1" applyBorder="1"/>
    <xf numFmtId="0" fontId="41" fillId="34" borderId="50" xfId="25" applyFont="1" applyFill="1" applyBorder="1" applyAlignment="1">
      <alignment horizontal="center"/>
    </xf>
    <xf numFmtId="0" fontId="41" fillId="34" borderId="50" xfId="25" applyFont="1" applyFill="1" applyBorder="1" applyAlignment="1">
      <alignment horizontal="center" vertical="center"/>
    </xf>
    <xf numFmtId="0" fontId="20" fillId="34" borderId="50" xfId="25" applyFont="1" applyFill="1" applyBorder="1" applyAlignment="1">
      <alignment horizontal="center" vertical="center" wrapText="1"/>
    </xf>
    <xf numFmtId="0" fontId="33" fillId="34" borderId="24" xfId="0" applyFont="1" applyFill="1" applyBorder="1" applyAlignment="1">
      <alignment horizontal="left" vertical="center"/>
    </xf>
    <xf numFmtId="0" fontId="97" fillId="34" borderId="21" xfId="0" applyFont="1" applyFill="1" applyBorder="1" applyAlignment="1">
      <alignment horizontal="left" vertical="center"/>
    </xf>
    <xf numFmtId="0" fontId="97" fillId="34" borderId="63" xfId="0" applyFont="1" applyFill="1" applyBorder="1" applyAlignment="1">
      <alignment horizontal="left" vertical="center"/>
    </xf>
    <xf numFmtId="0" fontId="72" fillId="34" borderId="51" xfId="0" applyFont="1" applyFill="1" applyBorder="1" applyAlignment="1">
      <alignment horizontal="left" vertical="center"/>
    </xf>
    <xf numFmtId="0" fontId="80" fillId="34" borderId="51" xfId="0" applyFont="1" applyFill="1" applyBorder="1" applyAlignment="1">
      <alignment horizontal="left" vertical="center"/>
    </xf>
    <xf numFmtId="0" fontId="97" fillId="34" borderId="24" xfId="0" applyFont="1" applyFill="1" applyBorder="1" applyAlignment="1">
      <alignment horizontal="left" vertical="center"/>
    </xf>
    <xf numFmtId="0" fontId="97" fillId="34" borderId="51" xfId="0" applyFont="1" applyFill="1" applyBorder="1" applyAlignment="1">
      <alignment horizontal="left" vertical="center" wrapText="1"/>
    </xf>
    <xf numFmtId="0" fontId="97" fillId="34" borderId="24" xfId="0" applyFont="1" applyFill="1" applyBorder="1" applyAlignment="1">
      <alignment horizontal="left" vertical="center"/>
    </xf>
    <xf numFmtId="0" fontId="97" fillId="34" borderId="21" xfId="0" applyFont="1" applyFill="1" applyBorder="1" applyAlignment="1">
      <alignment horizontal="left" vertical="center"/>
    </xf>
    <xf numFmtId="0" fontId="97" fillId="34" borderId="63" xfId="0" applyFont="1" applyFill="1" applyBorder="1" applyAlignment="1">
      <alignment horizontal="left" vertical="center"/>
    </xf>
    <xf numFmtId="0" fontId="97" fillId="34" borderId="51" xfId="0" applyFont="1" applyFill="1" applyBorder="1" applyAlignment="1">
      <alignment horizontal="left" vertical="center"/>
    </xf>
    <xf numFmtId="0" fontId="80" fillId="34" borderId="51" xfId="0" applyFont="1" applyFill="1" applyBorder="1" applyAlignment="1">
      <alignment horizontal="left" vertical="center"/>
    </xf>
    <xf numFmtId="0" fontId="33" fillId="34" borderId="24" xfId="0" applyFont="1" applyFill="1" applyBorder="1" applyAlignment="1">
      <alignment horizontal="left" vertical="center"/>
    </xf>
    <xf numFmtId="0" fontId="72" fillId="34" borderId="51" xfId="0" applyFont="1" applyFill="1" applyBorder="1" applyAlignment="1">
      <alignment horizontal="left" vertical="center"/>
    </xf>
    <xf numFmtId="0" fontId="97" fillId="34" borderId="21" xfId="0" applyFont="1" applyFill="1" applyBorder="1" applyAlignment="1">
      <alignment horizontal="left" vertical="center"/>
    </xf>
    <xf numFmtId="0" fontId="97" fillId="34" borderId="24" xfId="0" applyFont="1" applyFill="1" applyBorder="1" applyAlignment="1">
      <alignment horizontal="left" vertical="center"/>
    </xf>
    <xf numFmtId="0" fontId="72" fillId="34" borderId="51" xfId="0" applyFont="1" applyFill="1" applyBorder="1" applyAlignment="1">
      <alignment horizontal="left" vertical="center"/>
    </xf>
    <xf numFmtId="0" fontId="80" fillId="34" borderId="51" xfId="0" applyFont="1" applyFill="1" applyBorder="1" applyAlignment="1">
      <alignment horizontal="left" vertical="center"/>
    </xf>
    <xf numFmtId="0" fontId="72" fillId="34" borderId="24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21" xfId="25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center" vertical="center"/>
    </xf>
    <xf numFmtId="0" fontId="20" fillId="0" borderId="21" xfId="25" applyFont="1" applyFill="1" applyBorder="1" applyAlignment="1">
      <alignment horizontal="left" vertical="center"/>
    </xf>
    <xf numFmtId="0" fontId="20" fillId="0" borderId="51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left" vertical="center"/>
    </xf>
    <xf numFmtId="0" fontId="20" fillId="0" borderId="25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0" fillId="0" borderId="25" xfId="25" applyFont="1" applyFill="1" applyBorder="1" applyAlignment="1">
      <alignment horizontal="left" vertical="center"/>
    </xf>
    <xf numFmtId="0" fontId="97" fillId="34" borderId="24" xfId="0" applyFont="1" applyFill="1" applyBorder="1" applyAlignment="1">
      <alignment horizontal="left" vertical="center"/>
    </xf>
    <xf numFmtId="0" fontId="20" fillId="34" borderId="24" xfId="0" applyFont="1" applyFill="1" applyBorder="1" applyAlignment="1">
      <alignment horizontal="center" vertical="center" wrapText="1"/>
    </xf>
    <xf numFmtId="0" fontId="20" fillId="34" borderId="21" xfId="0" applyFont="1" applyFill="1" applyBorder="1" applyAlignment="1">
      <alignment horizontal="center" vertical="center" wrapText="1"/>
    </xf>
    <xf numFmtId="0" fontId="97" fillId="34" borderId="63" xfId="0" applyFont="1" applyFill="1" applyBorder="1" applyAlignment="1">
      <alignment horizontal="left" vertical="center"/>
    </xf>
    <xf numFmtId="0" fontId="80" fillId="34" borderId="51" xfId="0" applyFont="1" applyFill="1" applyBorder="1" applyAlignment="1">
      <alignment horizontal="left" vertical="center"/>
    </xf>
    <xf numFmtId="0" fontId="20" fillId="0" borderId="51" xfId="0" applyFont="1" applyFill="1" applyBorder="1" applyAlignment="1">
      <alignment vertical="center" wrapText="1"/>
    </xf>
    <xf numFmtId="0" fontId="20" fillId="0" borderId="24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7" xfId="0" applyFont="1" applyFill="1" applyBorder="1" applyAlignment="1">
      <alignment horizontal="center" vertical="center" wrapText="1"/>
    </xf>
    <xf numFmtId="0" fontId="20" fillId="0" borderId="51" xfId="0" applyFont="1" applyFill="1" applyBorder="1" applyAlignment="1">
      <alignment horizontal="left" vertical="center" wrapText="1"/>
    </xf>
    <xf numFmtId="0" fontId="20" fillId="0" borderId="24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21" xfId="25" applyFont="1" applyFill="1" applyBorder="1" applyAlignment="1">
      <alignment horizontal="center" vertical="center" wrapText="1"/>
    </xf>
    <xf numFmtId="0" fontId="42" fillId="0" borderId="24" xfId="0" applyFont="1" applyFill="1" applyBorder="1" applyAlignment="1">
      <alignment horizontal="center" vertical="center" wrapText="1"/>
    </xf>
    <xf numFmtId="0" fontId="42" fillId="0" borderId="21" xfId="0" applyFont="1" applyFill="1" applyBorder="1" applyAlignment="1">
      <alignment horizontal="center" vertical="center" wrapText="1"/>
    </xf>
    <xf numFmtId="0" fontId="20" fillId="0" borderId="21" xfId="25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center" vertical="center"/>
    </xf>
    <xf numFmtId="0" fontId="42" fillId="0" borderId="57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left" vertical="center" wrapText="1"/>
    </xf>
    <xf numFmtId="0" fontId="20" fillId="0" borderId="50" xfId="25" applyFont="1" applyFill="1" applyBorder="1" applyAlignment="1">
      <alignment horizontal="center" vertical="center"/>
    </xf>
    <xf numFmtId="0" fontId="20" fillId="0" borderId="46" xfId="0" applyFont="1" applyFill="1" applyBorder="1" applyAlignment="1">
      <alignment horizontal="left" vertical="center"/>
    </xf>
    <xf numFmtId="0" fontId="20" fillId="0" borderId="63" xfId="0" applyFont="1" applyFill="1" applyBorder="1" applyAlignment="1">
      <alignment horizontal="left" vertical="center"/>
    </xf>
    <xf numFmtId="0" fontId="20" fillId="0" borderId="58" xfId="0" applyFont="1" applyFill="1" applyBorder="1" applyAlignment="1">
      <alignment horizontal="left" vertical="center"/>
    </xf>
    <xf numFmtId="0" fontId="20" fillId="0" borderId="39" xfId="0" applyFont="1" applyFill="1" applyBorder="1" applyAlignment="1">
      <alignment horizontal="left" vertical="center"/>
    </xf>
    <xf numFmtId="0" fontId="20" fillId="0" borderId="50" xfId="25" applyFont="1" applyFill="1" applyBorder="1" applyAlignment="1">
      <alignment horizontal="center" vertical="center" wrapText="1"/>
    </xf>
    <xf numFmtId="0" fontId="20" fillId="34" borderId="51" xfId="0" applyFont="1" applyFill="1" applyBorder="1" applyAlignment="1">
      <alignment vertical="center" wrapText="1"/>
    </xf>
    <xf numFmtId="0" fontId="20" fillId="34" borderId="24" xfId="0" applyFont="1" applyFill="1" applyBorder="1" applyAlignment="1">
      <alignment vertical="center" wrapText="1"/>
    </xf>
    <xf numFmtId="0" fontId="115" fillId="0" borderId="51" xfId="0" applyFont="1" applyFill="1" applyBorder="1" applyAlignment="1">
      <alignment horizontal="left" vertical="center"/>
    </xf>
    <xf numFmtId="0" fontId="115" fillId="0" borderId="24" xfId="0" applyFont="1" applyFill="1" applyBorder="1" applyAlignment="1">
      <alignment horizontal="left" vertical="center"/>
    </xf>
    <xf numFmtId="0" fontId="115" fillId="0" borderId="21" xfId="0" applyFont="1" applyFill="1" applyBorder="1" applyAlignment="1">
      <alignment horizontal="left" vertical="center"/>
    </xf>
    <xf numFmtId="0" fontId="20" fillId="30" borderId="69" xfId="0" applyFont="1" applyFill="1" applyBorder="1" applyAlignment="1">
      <alignment horizontal="center" vertical="center" wrapText="1"/>
    </xf>
    <xf numFmtId="0" fontId="20" fillId="34" borderId="25" xfId="0" applyFont="1" applyFill="1" applyBorder="1" applyAlignment="1">
      <alignment horizontal="center" vertical="center" wrapText="1"/>
    </xf>
    <xf numFmtId="0" fontId="20" fillId="0" borderId="25" xfId="25" applyFont="1" applyFill="1" applyBorder="1" applyAlignment="1">
      <alignment horizontal="left" vertical="center" wrapText="1"/>
    </xf>
    <xf numFmtId="0" fontId="20" fillId="0" borderId="57" xfId="0" applyFont="1" applyFill="1" applyBorder="1" applyAlignment="1">
      <alignment horizontal="left" vertical="center" wrapText="1"/>
    </xf>
    <xf numFmtId="0" fontId="20" fillId="0" borderId="24" xfId="0" applyFont="1" applyFill="1" applyBorder="1" applyAlignment="1">
      <alignment vertical="center"/>
    </xf>
    <xf numFmtId="0" fontId="20" fillId="0" borderId="21" xfId="0" applyFont="1" applyFill="1" applyBorder="1" applyAlignment="1">
      <alignment vertical="center"/>
    </xf>
    <xf numFmtId="0" fontId="20" fillId="0" borderId="50" xfId="0" applyFont="1" applyFill="1" applyBorder="1" applyAlignment="1">
      <alignment horizontal="left" vertical="center" wrapText="1"/>
    </xf>
    <xf numFmtId="0" fontId="20" fillId="0" borderId="51" xfId="0" applyFont="1" applyFill="1" applyBorder="1" applyAlignment="1">
      <alignment vertical="center"/>
    </xf>
    <xf numFmtId="0" fontId="97" fillId="34" borderId="51" xfId="0" applyFont="1" applyFill="1" applyBorder="1" applyAlignment="1">
      <alignment horizontal="left" vertical="top" wrapText="1"/>
    </xf>
    <xf numFmtId="0" fontId="20" fillId="0" borderId="60" xfId="0" applyFont="1" applyFill="1" applyBorder="1" applyAlignment="1">
      <alignment horizontal="left" vertical="center"/>
    </xf>
    <xf numFmtId="0" fontId="1" fillId="0" borderId="51" xfId="37" applyFont="1" applyBorder="1"/>
    <xf numFmtId="0" fontId="1" fillId="0" borderId="24" xfId="37" applyFont="1" applyBorder="1"/>
    <xf numFmtId="0" fontId="1" fillId="0" borderId="21" xfId="37" applyFont="1" applyBorder="1"/>
    <xf numFmtId="0" fontId="162" fillId="0" borderId="24" xfId="37" applyFont="1" applyFill="1" applyBorder="1" applyAlignment="1"/>
    <xf numFmtId="0" fontId="112" fillId="0" borderId="51" xfId="37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97" fillId="34" borderId="51" xfId="0" applyFont="1" applyFill="1" applyBorder="1" applyAlignment="1">
      <alignment horizontal="left" vertical="center"/>
    </xf>
    <xf numFmtId="0" fontId="97" fillId="34" borderId="24" xfId="0" applyFont="1" applyFill="1" applyBorder="1" applyAlignment="1">
      <alignment horizontal="left" vertical="center"/>
    </xf>
    <xf numFmtId="0" fontId="97" fillId="34" borderId="21" xfId="0" applyFont="1" applyFill="1" applyBorder="1" applyAlignment="1">
      <alignment horizontal="left" vertical="center"/>
    </xf>
    <xf numFmtId="0" fontId="24" fillId="34" borderId="10" xfId="0" applyFont="1" applyFill="1" applyBorder="1" applyAlignment="1">
      <alignment horizontal="center" vertical="center" wrapText="1"/>
    </xf>
    <xf numFmtId="0" fontId="24" fillId="34" borderId="11" xfId="0" applyFont="1" applyFill="1" applyBorder="1" applyAlignment="1">
      <alignment horizontal="center" vertical="center"/>
    </xf>
    <xf numFmtId="0" fontId="1" fillId="34" borderId="56" xfId="0" applyFont="1" applyFill="1" applyBorder="1" applyAlignment="1">
      <alignment horizontal="center" vertical="center"/>
    </xf>
    <xf numFmtId="0" fontId="1" fillId="34" borderId="29" xfId="0" applyFont="1" applyFill="1" applyBorder="1" applyAlignment="1">
      <alignment horizontal="center" vertical="center"/>
    </xf>
    <xf numFmtId="0" fontId="24" fillId="34" borderId="10" xfId="0" applyFont="1" applyFill="1" applyBorder="1" applyAlignment="1">
      <alignment horizontal="center" vertical="center"/>
    </xf>
    <xf numFmtId="0" fontId="35" fillId="34" borderId="11" xfId="0" applyFont="1" applyFill="1" applyBorder="1" applyAlignment="1">
      <alignment horizontal="center" vertical="center"/>
    </xf>
    <xf numFmtId="0" fontId="20" fillId="34" borderId="21" xfId="0" applyFont="1" applyFill="1" applyBorder="1" applyAlignment="1">
      <alignment horizontal="center" vertical="center"/>
    </xf>
    <xf numFmtId="0" fontId="20" fillId="34" borderId="21" xfId="0" applyFont="1" applyFill="1" applyBorder="1" applyAlignment="1">
      <alignment horizontal="left" vertical="center"/>
    </xf>
    <xf numFmtId="0" fontId="20" fillId="34" borderId="51" xfId="0" applyFont="1" applyFill="1" applyBorder="1" applyAlignment="1">
      <alignment horizontal="center" vertical="center" wrapText="1"/>
    </xf>
    <xf numFmtId="0" fontId="20" fillId="34" borderId="24" xfId="0" applyFont="1" applyFill="1" applyBorder="1" applyAlignment="1">
      <alignment horizontal="center" vertical="center" wrapText="1"/>
    </xf>
    <xf numFmtId="0" fontId="20" fillId="34" borderId="21" xfId="0" applyFont="1" applyFill="1" applyBorder="1" applyAlignment="1">
      <alignment horizontal="center" vertical="center" wrapText="1"/>
    </xf>
    <xf numFmtId="0" fontId="20" fillId="34" borderId="24" xfId="0" applyFont="1" applyFill="1" applyBorder="1" applyAlignment="1">
      <alignment horizontal="left" vertical="center" wrapText="1"/>
    </xf>
    <xf numFmtId="0" fontId="33" fillId="34" borderId="24" xfId="0" applyFont="1" applyFill="1" applyBorder="1" applyAlignment="1">
      <alignment horizontal="left" vertical="center"/>
    </xf>
    <xf numFmtId="0" fontId="80" fillId="34" borderId="51" xfId="0" applyFont="1" applyFill="1" applyBorder="1" applyAlignment="1">
      <alignment horizontal="left" vertical="center"/>
    </xf>
    <xf numFmtId="0" fontId="80" fillId="34" borderId="21" xfId="0" applyFont="1" applyFill="1" applyBorder="1" applyAlignment="1">
      <alignment horizontal="left" vertical="center"/>
    </xf>
    <xf numFmtId="0" fontId="1" fillId="34" borderId="11" xfId="29" applyFont="1" applyFill="1" applyBorder="1" applyAlignment="1">
      <alignment horizontal="center" vertical="center"/>
    </xf>
    <xf numFmtId="0" fontId="97" fillId="34" borderId="25" xfId="0" applyFont="1" applyFill="1" applyBorder="1" applyAlignment="1">
      <alignment horizontal="left" vertical="center"/>
    </xf>
    <xf numFmtId="0" fontId="20" fillId="34" borderId="21" xfId="29" applyFont="1" applyFill="1" applyBorder="1" applyAlignment="1">
      <alignment horizontal="center" vertical="center"/>
    </xf>
    <xf numFmtId="0" fontId="33" fillId="34" borderId="51" xfId="0" applyFont="1" applyFill="1" applyBorder="1" applyAlignment="1">
      <alignment horizontal="left" vertical="center"/>
    </xf>
    <xf numFmtId="0" fontId="33" fillId="34" borderId="21" xfId="0" applyFont="1" applyFill="1" applyBorder="1" applyAlignment="1">
      <alignment horizontal="left" vertical="center"/>
    </xf>
    <xf numFmtId="0" fontId="24" fillId="34" borderId="18" xfId="0" applyFont="1" applyFill="1" applyBorder="1" applyAlignment="1">
      <alignment horizontal="center" vertical="center"/>
    </xf>
    <xf numFmtId="0" fontId="95" fillId="34" borderId="57" xfId="0" applyFont="1" applyFill="1" applyBorder="1" applyAlignment="1">
      <alignment horizontal="left" vertical="center"/>
    </xf>
    <xf numFmtId="0" fontId="80" fillId="34" borderId="52" xfId="0" applyFont="1" applyFill="1" applyBorder="1" applyAlignment="1">
      <alignment horizontal="left" vertical="center"/>
    </xf>
    <xf numFmtId="0" fontId="20" fillId="34" borderId="51" xfId="0" applyFont="1" applyFill="1" applyBorder="1" applyAlignment="1">
      <alignment vertical="center" wrapText="1"/>
    </xf>
    <xf numFmtId="0" fontId="20" fillId="34" borderId="24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20" fillId="0" borderId="66" xfId="0" applyFont="1" applyFill="1" applyBorder="1" applyAlignment="1">
      <alignment vertical="top" wrapText="1"/>
    </xf>
    <xf numFmtId="0" fontId="20" fillId="0" borderId="11" xfId="0" applyFont="1" applyFill="1" applyBorder="1" applyAlignment="1">
      <alignment vertical="top" wrapText="1"/>
    </xf>
    <xf numFmtId="0" fontId="20" fillId="0" borderId="51" xfId="0" applyFont="1" applyFill="1" applyBorder="1" applyAlignment="1">
      <alignment horizontal="left" vertical="center" wrapText="1"/>
    </xf>
    <xf numFmtId="0" fontId="20" fillId="0" borderId="24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51" xfId="0" applyFont="1" applyFill="1" applyBorder="1" applyAlignment="1">
      <alignment vertical="center" wrapText="1"/>
    </xf>
    <xf numFmtId="0" fontId="20" fillId="0" borderId="24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24" xfId="25" applyFont="1" applyFill="1" applyBorder="1" applyAlignment="1">
      <alignment horizontal="left" vertical="center" wrapText="1"/>
    </xf>
    <xf numFmtId="0" fontId="20" fillId="0" borderId="24" xfId="29" applyFont="1" applyFill="1" applyBorder="1" applyAlignment="1">
      <alignment horizontal="center" vertical="center" wrapText="1"/>
    </xf>
    <xf numFmtId="0" fontId="20" fillId="0" borderId="24" xfId="25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vertical="top" wrapText="1"/>
    </xf>
    <xf numFmtId="0" fontId="20" fillId="0" borderId="38" xfId="0" applyFont="1" applyFill="1" applyBorder="1" applyAlignment="1">
      <alignment vertical="top" wrapText="1"/>
    </xf>
    <xf numFmtId="0" fontId="20" fillId="0" borderId="36" xfId="0" applyFont="1" applyFill="1" applyBorder="1" applyAlignment="1">
      <alignment vertical="top" wrapText="1"/>
    </xf>
    <xf numFmtId="0" fontId="20" fillId="0" borderId="50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center" vertical="center"/>
    </xf>
    <xf numFmtId="0" fontId="20" fillId="0" borderId="39" xfId="0" applyFont="1" applyFill="1" applyBorder="1" applyAlignment="1">
      <alignment horizontal="center" vertical="center"/>
    </xf>
    <xf numFmtId="0" fontId="20" fillId="0" borderId="49" xfId="0" applyFont="1" applyFill="1" applyBorder="1" applyAlignment="1">
      <alignment horizontal="center" vertical="center" wrapText="1"/>
    </xf>
    <xf numFmtId="0" fontId="20" fillId="0" borderId="39" xfId="0" applyFont="1" applyFill="1" applyBorder="1" applyAlignment="1">
      <alignment horizontal="center" vertical="center" wrapText="1"/>
    </xf>
    <xf numFmtId="0" fontId="20" fillId="0" borderId="49" xfId="0" applyFont="1" applyFill="1" applyBorder="1" applyAlignment="1">
      <alignment horizontal="center" vertical="center"/>
    </xf>
    <xf numFmtId="0" fontId="20" fillId="0" borderId="50" xfId="29" applyFont="1" applyFill="1" applyBorder="1" applyAlignment="1">
      <alignment horizontal="center" vertical="center" wrapText="1"/>
    </xf>
    <xf numFmtId="0" fontId="20" fillId="0" borderId="58" xfId="0" applyFont="1" applyFill="1" applyBorder="1" applyAlignment="1">
      <alignment horizontal="left" vertical="center"/>
    </xf>
    <xf numFmtId="0" fontId="115" fillId="0" borderId="51" xfId="0" applyFont="1" applyFill="1" applyBorder="1" applyAlignment="1">
      <alignment horizontal="left" vertical="center"/>
    </xf>
    <xf numFmtId="0" fontId="115" fillId="0" borderId="21" xfId="0" applyFont="1" applyFill="1" applyBorder="1" applyAlignment="1">
      <alignment horizontal="left" vertical="center"/>
    </xf>
    <xf numFmtId="0" fontId="115" fillId="0" borderId="24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vertical="center"/>
    </xf>
    <xf numFmtId="0" fontId="20" fillId="0" borderId="21" xfId="0" applyFont="1" applyFill="1" applyBorder="1" applyAlignment="1">
      <alignment vertical="center"/>
    </xf>
    <xf numFmtId="0" fontId="20" fillId="0" borderId="51" xfId="0" applyFont="1" applyFill="1" applyBorder="1" applyAlignment="1">
      <alignment vertical="center"/>
    </xf>
    <xf numFmtId="0" fontId="20" fillId="0" borderId="50" xfId="0" applyFont="1" applyFill="1" applyBorder="1" applyAlignment="1">
      <alignment vertical="center" wrapText="1"/>
    </xf>
    <xf numFmtId="0" fontId="20" fillId="0" borderId="50" xfId="0" applyFont="1" applyFill="1" applyBorder="1" applyAlignment="1">
      <alignment horizontal="left" vertical="center" wrapText="1"/>
    </xf>
    <xf numFmtId="0" fontId="115" fillId="0" borderId="24" xfId="0" applyFont="1" applyFill="1" applyBorder="1" applyAlignment="1">
      <alignment vertical="center"/>
    </xf>
    <xf numFmtId="0" fontId="131" fillId="34" borderId="0" xfId="37" applyFont="1" applyFill="1"/>
    <xf numFmtId="0" fontId="1" fillId="0" borderId="46" xfId="37" applyBorder="1"/>
    <xf numFmtId="0" fontId="1" fillId="0" borderId="76" xfId="37" applyBorder="1"/>
    <xf numFmtId="0" fontId="162" fillId="34" borderId="0" xfId="37" applyFont="1" applyFill="1"/>
    <xf numFmtId="0" fontId="108" fillId="0" borderId="0" xfId="37" applyFont="1" applyAlignment="1">
      <alignment horizontal="center"/>
    </xf>
    <xf numFmtId="0" fontId="20" fillId="34" borderId="24" xfId="0" applyFont="1" applyFill="1" applyBorder="1" applyAlignment="1">
      <alignment vertical="center"/>
    </xf>
    <xf numFmtId="0" fontId="20" fillId="0" borderId="24" xfId="25" applyFont="1" applyFill="1" applyBorder="1" applyAlignment="1">
      <alignment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left" vertical="center" wrapText="1"/>
    </xf>
    <xf numFmtId="0" fontId="1" fillId="0" borderId="50" xfId="37" applyFont="1" applyBorder="1"/>
    <xf numFmtId="0" fontId="20" fillId="0" borderId="21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left" vertical="center"/>
    </xf>
    <xf numFmtId="0" fontId="1" fillId="34" borderId="40" xfId="0" applyFont="1" applyFill="1" applyBorder="1" applyAlignment="1">
      <alignment horizontal="center" vertical="center"/>
    </xf>
    <xf numFmtId="0" fontId="1" fillId="34" borderId="25" xfId="0" applyFont="1" applyFill="1" applyBorder="1" applyAlignment="1">
      <alignment horizontal="center" vertical="center"/>
    </xf>
    <xf numFmtId="0" fontId="108" fillId="34" borderId="41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 wrapText="1"/>
    </xf>
    <xf numFmtId="0" fontId="96" fillId="0" borderId="21" xfId="0" applyFont="1" applyFill="1" applyBorder="1" applyAlignment="1">
      <alignment vertical="center" wrapText="1"/>
    </xf>
    <xf numFmtId="0" fontId="96" fillId="0" borderId="21" xfId="0" applyFont="1" applyFill="1" applyBorder="1" applyAlignment="1">
      <alignment horizontal="center" vertical="center"/>
    </xf>
    <xf numFmtId="0" fontId="20" fillId="0" borderId="58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left" vertical="center" wrapText="1"/>
    </xf>
    <xf numFmtId="0" fontId="103" fillId="34" borderId="25" xfId="0" applyFont="1" applyFill="1" applyBorder="1" applyAlignment="1">
      <alignment horizontal="center" vertical="center"/>
    </xf>
    <xf numFmtId="0" fontId="103" fillId="34" borderId="41" xfId="0" applyFont="1" applyFill="1" applyBorder="1" applyAlignment="1">
      <alignment horizontal="center" vertical="center"/>
    </xf>
    <xf numFmtId="0" fontId="103" fillId="34" borderId="34" xfId="0" applyFont="1" applyFill="1" applyBorder="1" applyAlignment="1">
      <alignment horizontal="center" vertical="center"/>
    </xf>
    <xf numFmtId="0" fontId="103" fillId="34" borderId="42" xfId="0" applyFont="1" applyFill="1" applyBorder="1" applyAlignment="1">
      <alignment horizontal="center" vertical="center"/>
    </xf>
    <xf numFmtId="0" fontId="109" fillId="34" borderId="22" xfId="0" applyFont="1" applyFill="1" applyBorder="1" applyAlignment="1">
      <alignment horizontal="left" wrapText="1"/>
    </xf>
    <xf numFmtId="0" fontId="59" fillId="34" borderId="25" xfId="0" applyFont="1" applyFill="1" applyBorder="1" applyAlignment="1">
      <alignment horizontal="left" vertical="center"/>
    </xf>
    <xf numFmtId="0" fontId="20" fillId="0" borderId="25" xfId="0" applyFont="1" applyFill="1" applyBorder="1" applyAlignment="1">
      <alignment horizontal="center" vertical="center"/>
    </xf>
    <xf numFmtId="0" fontId="20" fillId="0" borderId="21" xfId="25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0" fillId="0" borderId="52" xfId="0" applyFont="1" applyFill="1" applyBorder="1" applyAlignment="1">
      <alignment horizontal="left" vertical="center"/>
    </xf>
    <xf numFmtId="0" fontId="108" fillId="0" borderId="25" xfId="0" applyFont="1" applyFill="1" applyBorder="1" applyAlignment="1">
      <alignment horizontal="center" vertical="center"/>
    </xf>
    <xf numFmtId="0" fontId="24" fillId="34" borderId="43" xfId="0" applyFont="1" applyFill="1" applyBorder="1" applyAlignment="1">
      <alignment horizontal="center" vertical="center"/>
    </xf>
    <xf numFmtId="0" fontId="24" fillId="34" borderId="13" xfId="0" applyFont="1" applyFill="1" applyBorder="1" applyAlignment="1">
      <alignment horizontal="center" vertical="center"/>
    </xf>
    <xf numFmtId="0" fontId="24" fillId="34" borderId="14" xfId="0" applyFont="1" applyFill="1" applyBorder="1" applyAlignment="1">
      <alignment horizontal="center" vertical="center"/>
    </xf>
    <xf numFmtId="0" fontId="37" fillId="34" borderId="49" xfId="0" applyFont="1" applyFill="1" applyBorder="1" applyAlignment="1">
      <alignment horizontal="left" vertical="center"/>
    </xf>
    <xf numFmtId="0" fontId="1" fillId="34" borderId="82" xfId="0" applyFont="1" applyFill="1" applyBorder="1" applyAlignment="1">
      <alignment horizontal="center" vertical="center"/>
    </xf>
    <xf numFmtId="0" fontId="108" fillId="34" borderId="25" xfId="0" applyFont="1" applyFill="1" applyBorder="1" applyAlignment="1">
      <alignment horizontal="center" vertical="center"/>
    </xf>
    <xf numFmtId="0" fontId="20" fillId="0" borderId="25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21" xfId="25" applyFont="1" applyFill="1" applyBorder="1" applyAlignment="1">
      <alignment horizontal="left" vertical="center" wrapText="1"/>
    </xf>
    <xf numFmtId="0" fontId="20" fillId="0" borderId="49" xfId="0" applyFont="1" applyFill="1" applyBorder="1" applyAlignment="1">
      <alignment horizontal="center" vertical="center" wrapText="1"/>
    </xf>
    <xf numFmtId="0" fontId="108" fillId="0" borderId="25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vertical="top" wrapText="1"/>
    </xf>
    <xf numFmtId="0" fontId="20" fillId="0" borderId="49" xfId="0" applyFont="1" applyFill="1" applyBorder="1" applyAlignment="1">
      <alignment horizontal="center" vertical="center"/>
    </xf>
    <xf numFmtId="0" fontId="20" fillId="0" borderId="58" xfId="0" applyFont="1" applyFill="1" applyBorder="1" applyAlignment="1">
      <alignment horizontal="left" vertical="center"/>
    </xf>
    <xf numFmtId="0" fontId="20" fillId="0" borderId="39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left" vertical="center" wrapText="1"/>
    </xf>
    <xf numFmtId="0" fontId="20" fillId="0" borderId="39" xfId="0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/>
    </xf>
    <xf numFmtId="0" fontId="20" fillId="0" borderId="39" xfId="0" applyFont="1" applyFill="1" applyBorder="1" applyAlignment="1">
      <alignment horizontal="center" vertical="center"/>
    </xf>
    <xf numFmtId="0" fontId="20" fillId="0" borderId="50" xfId="25" applyFont="1" applyFill="1" applyBorder="1" applyAlignment="1">
      <alignment horizontal="center" vertical="center" wrapText="1"/>
    </xf>
    <xf numFmtId="0" fontId="20" fillId="0" borderId="55" xfId="0" applyFont="1" applyFill="1" applyBorder="1" applyAlignment="1">
      <alignment horizontal="left" vertical="center"/>
    </xf>
    <xf numFmtId="0" fontId="108" fillId="44" borderId="34" xfId="0" applyFont="1" applyFill="1" applyBorder="1" applyAlignment="1">
      <alignment horizontal="center" vertical="center" wrapText="1"/>
    </xf>
    <xf numFmtId="0" fontId="24" fillId="0" borderId="25" xfId="0" applyFont="1" applyFill="1" applyBorder="1" applyAlignment="1">
      <alignment vertical="center"/>
    </xf>
    <xf numFmtId="0" fontId="108" fillId="0" borderId="42" xfId="0" applyFont="1" applyFill="1" applyBorder="1" applyAlignment="1">
      <alignment vertical="top" wrapText="1"/>
    </xf>
    <xf numFmtId="0" fontId="21" fillId="27" borderId="13" xfId="0" applyFont="1" applyFill="1" applyBorder="1" applyAlignment="1">
      <alignment horizontal="center" vertical="center"/>
    </xf>
    <xf numFmtId="0" fontId="108" fillId="34" borderId="43" xfId="0" applyFont="1" applyFill="1" applyBorder="1" applyAlignment="1">
      <alignment horizontal="center" vertical="center"/>
    </xf>
    <xf numFmtId="0" fontId="61" fillId="34" borderId="49" xfId="0" applyFont="1" applyFill="1" applyBorder="1"/>
    <xf numFmtId="0" fontId="35" fillId="34" borderId="43" xfId="0" applyFont="1" applyFill="1" applyBorder="1" applyAlignment="1">
      <alignment horizontal="center" vertical="center"/>
    </xf>
    <xf numFmtId="0" fontId="24" fillId="34" borderId="49" xfId="0" applyFont="1" applyFill="1" applyBorder="1" applyAlignment="1">
      <alignment horizontal="center" vertical="center"/>
    </xf>
    <xf numFmtId="0" fontId="1" fillId="34" borderId="49" xfId="0" applyFont="1" applyFill="1" applyBorder="1" applyAlignment="1">
      <alignment horizontal="center" vertical="center"/>
    </xf>
    <xf numFmtId="0" fontId="29" fillId="34" borderId="15" xfId="0" applyFont="1" applyFill="1" applyBorder="1" applyAlignment="1">
      <alignment horizontal="left" wrapText="1"/>
    </xf>
    <xf numFmtId="0" fontId="20" fillId="0" borderId="51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left" vertical="center" wrapText="1"/>
    </xf>
    <xf numFmtId="0" fontId="32" fillId="0" borderId="0" xfId="37" applyFont="1" applyBorder="1" applyAlignment="1">
      <alignment horizontal="center" vertical="center"/>
    </xf>
    <xf numFmtId="0" fontId="24" fillId="26" borderId="0" xfId="43" applyFont="1" applyFill="1" applyBorder="1" applyAlignment="1">
      <alignment horizontal="center" vertical="center"/>
    </xf>
    <xf numFmtId="0" fontId="1" fillId="28" borderId="63" xfId="37" applyFill="1" applyBorder="1"/>
    <xf numFmtId="0" fontId="20" fillId="48" borderId="0" xfId="37" applyFont="1" applyFill="1" applyBorder="1" applyAlignment="1">
      <alignment horizontal="center"/>
    </xf>
    <xf numFmtId="0" fontId="20" fillId="45" borderId="0" xfId="37" applyFont="1" applyFill="1" applyBorder="1" applyAlignment="1">
      <alignment vertical="center" wrapText="1"/>
    </xf>
    <xf numFmtId="0" fontId="20" fillId="45" borderId="51" xfId="37" applyFont="1" applyFill="1" applyBorder="1" applyAlignment="1">
      <alignment vertical="center" wrapText="1"/>
    </xf>
    <xf numFmtId="0" fontId="20" fillId="0" borderId="46" xfId="37" applyFont="1" applyBorder="1" applyAlignment="1">
      <alignment horizontal="center" vertical="center"/>
    </xf>
    <xf numFmtId="0" fontId="50" fillId="59" borderId="60" xfId="0" applyFont="1" applyFill="1" applyBorder="1" applyAlignment="1">
      <alignment horizontal="center"/>
    </xf>
    <xf numFmtId="0" fontId="49" fillId="59" borderId="60" xfId="0" applyFont="1" applyFill="1" applyBorder="1" applyAlignment="1">
      <alignment horizontal="center"/>
    </xf>
    <xf numFmtId="0" fontId="97" fillId="34" borderId="0" xfId="0" applyFont="1" applyFill="1"/>
    <xf numFmtId="0" fontId="97" fillId="34" borderId="24" xfId="0" applyFont="1" applyFill="1" applyBorder="1" applyAlignment="1">
      <alignment horizontal="left" vertical="center"/>
    </xf>
    <xf numFmtId="0" fontId="97" fillId="34" borderId="21" xfId="0" applyFont="1" applyFill="1" applyBorder="1" applyAlignment="1">
      <alignment horizontal="left" vertical="center"/>
    </xf>
    <xf numFmtId="0" fontId="97" fillId="34" borderId="21" xfId="25" applyFont="1" applyFill="1" applyBorder="1" applyAlignment="1">
      <alignment horizontal="left" vertical="center"/>
    </xf>
    <xf numFmtId="0" fontId="72" fillId="34" borderId="24" xfId="0" applyFont="1" applyFill="1" applyBorder="1" applyAlignment="1">
      <alignment horizontal="left" vertical="center"/>
    </xf>
    <xf numFmtId="0" fontId="72" fillId="34" borderId="21" xfId="0" applyFont="1" applyFill="1" applyBorder="1" applyAlignment="1">
      <alignment horizontal="left" vertical="center"/>
    </xf>
    <xf numFmtId="0" fontId="33" fillId="34" borderId="24" xfId="0" applyFont="1" applyFill="1" applyBorder="1" applyAlignment="1">
      <alignment horizontal="left" vertical="center"/>
    </xf>
    <xf numFmtId="0" fontId="33" fillId="34" borderId="25" xfId="0" applyFont="1" applyFill="1" applyBorder="1" applyAlignment="1">
      <alignment horizontal="left" vertical="center"/>
    </xf>
    <xf numFmtId="0" fontId="33" fillId="34" borderId="21" xfId="0" applyFont="1" applyFill="1" applyBorder="1" applyAlignment="1">
      <alignment horizontal="left" vertical="center"/>
    </xf>
    <xf numFmtId="0" fontId="97" fillId="34" borderId="24" xfId="25" applyFont="1" applyFill="1" applyBorder="1" applyAlignment="1">
      <alignment horizontal="left" vertical="center"/>
    </xf>
    <xf numFmtId="0" fontId="97" fillId="34" borderId="25" xfId="0" applyFont="1" applyFill="1" applyBorder="1" applyAlignment="1">
      <alignment horizontal="left" vertical="center"/>
    </xf>
    <xf numFmtId="0" fontId="33" fillId="34" borderId="24" xfId="25" applyFont="1" applyFill="1" applyBorder="1" applyAlignment="1">
      <alignment horizontal="left" vertical="center"/>
    </xf>
    <xf numFmtId="0" fontId="33" fillId="34" borderId="21" xfId="25" applyFont="1" applyFill="1" applyBorder="1" applyAlignment="1">
      <alignment horizontal="left" vertical="center"/>
    </xf>
    <xf numFmtId="0" fontId="33" fillId="34" borderId="52" xfId="25" applyFont="1" applyFill="1" applyBorder="1" applyAlignment="1">
      <alignment horizontal="left" vertical="center"/>
    </xf>
    <xf numFmtId="0" fontId="72" fillId="34" borderId="25" xfId="0" applyFont="1" applyFill="1" applyBorder="1" applyAlignment="1">
      <alignment horizontal="left" vertical="center"/>
    </xf>
    <xf numFmtId="0" fontId="72" fillId="34" borderId="56" xfId="0" applyFont="1" applyFill="1" applyBorder="1" applyAlignment="1">
      <alignment horizontal="left" vertical="center"/>
    </xf>
    <xf numFmtId="0" fontId="97" fillId="34" borderId="0" xfId="0" applyFont="1" applyFill="1" applyAlignment="1">
      <alignment horizontal="left"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97" fillId="34" borderId="21" xfId="0" applyFont="1" applyFill="1" applyBorder="1" applyAlignment="1">
      <alignment horizontal="left" vertical="center"/>
    </xf>
    <xf numFmtId="0" fontId="33" fillId="34" borderId="24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horizontal="left" vertical="center" wrapText="1"/>
    </xf>
    <xf numFmtId="0" fontId="97" fillId="34" borderId="24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center" vertical="center"/>
    </xf>
    <xf numFmtId="0" fontId="20" fillId="0" borderId="21" xfId="25" applyFont="1" applyFill="1" applyBorder="1" applyAlignment="1">
      <alignment horizontal="left" vertical="center"/>
    </xf>
    <xf numFmtId="0" fontId="20" fillId="0" borderId="51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0" fillId="0" borderId="51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21" xfId="25" applyFont="1" applyFill="1" applyBorder="1" applyAlignment="1">
      <alignment horizontal="left" vertical="center" wrapText="1"/>
    </xf>
    <xf numFmtId="0" fontId="42" fillId="0" borderId="51" xfId="0" applyFont="1" applyFill="1" applyBorder="1" applyAlignment="1">
      <alignment horizontal="center" vertical="center" wrapText="1"/>
    </xf>
    <xf numFmtId="0" fontId="42" fillId="0" borderId="21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center" vertical="center"/>
    </xf>
    <xf numFmtId="0" fontId="20" fillId="0" borderId="50" xfId="25" applyFont="1" applyFill="1" applyBorder="1" applyAlignment="1">
      <alignment horizontal="center" vertical="center" wrapText="1"/>
    </xf>
    <xf numFmtId="0" fontId="20" fillId="0" borderId="50" xfId="25" applyFont="1" applyFill="1" applyBorder="1" applyAlignment="1">
      <alignment horizontal="center" vertical="center"/>
    </xf>
    <xf numFmtId="0" fontId="42" fillId="0" borderId="51" xfId="0" applyFont="1" applyFill="1" applyBorder="1" applyAlignment="1">
      <alignment horizontal="center" vertical="center"/>
    </xf>
    <xf numFmtId="0" fontId="42" fillId="0" borderId="21" xfId="0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horizontal="left" vertical="center" wrapText="1"/>
    </xf>
    <xf numFmtId="0" fontId="97" fillId="0" borderId="24" xfId="0" applyFont="1" applyFill="1" applyBorder="1" applyAlignment="1">
      <alignment horizontal="left" vertical="center"/>
    </xf>
    <xf numFmtId="0" fontId="97" fillId="0" borderId="0" xfId="0" applyFont="1" applyFill="1" applyBorder="1" applyAlignment="1">
      <alignment horizontal="left" vertical="center"/>
    </xf>
    <xf numFmtId="0" fontId="97" fillId="0" borderId="21" xfId="0" applyFont="1" applyFill="1" applyBorder="1" applyAlignment="1">
      <alignment horizontal="left" vertical="center" wrapText="1"/>
    </xf>
    <xf numFmtId="0" fontId="97" fillId="0" borderId="21" xfId="0" applyFont="1" applyFill="1" applyBorder="1"/>
    <xf numFmtId="0" fontId="97" fillId="0" borderId="51" xfId="0" applyFont="1" applyFill="1" applyBorder="1" applyAlignment="1">
      <alignment horizontal="left" vertical="center"/>
    </xf>
    <xf numFmtId="0" fontId="97" fillId="0" borderId="24" xfId="0" applyFont="1" applyFill="1" applyBorder="1" applyAlignment="1">
      <alignment horizontal="left" vertical="center" wrapText="1"/>
    </xf>
    <xf numFmtId="0" fontId="97" fillId="0" borderId="72" xfId="0" applyFont="1" applyFill="1" applyBorder="1" applyAlignment="1">
      <alignment horizontal="left" vertical="center"/>
    </xf>
    <xf numFmtId="0" fontId="20" fillId="0" borderId="51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97" fillId="0" borderId="51" xfId="0" applyFont="1" applyFill="1" applyBorder="1" applyAlignment="1">
      <alignment horizontal="left" vertical="center"/>
    </xf>
    <xf numFmtId="0" fontId="97" fillId="0" borderId="24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center" vertical="center"/>
    </xf>
    <xf numFmtId="0" fontId="20" fillId="0" borderId="39" xfId="0" applyFont="1" applyFill="1" applyBorder="1" applyAlignment="1">
      <alignment horizontal="center" vertical="center"/>
    </xf>
    <xf numFmtId="0" fontId="20" fillId="0" borderId="39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left" vertical="center" wrapText="1"/>
    </xf>
    <xf numFmtId="0" fontId="21" fillId="30" borderId="72" xfId="0" applyFont="1" applyFill="1" applyBorder="1" applyAlignment="1">
      <alignment horizontal="center" vertical="center" wrapText="1"/>
    </xf>
    <xf numFmtId="0" fontId="97" fillId="34" borderId="51" xfId="0" applyFont="1" applyFill="1" applyBorder="1" applyAlignment="1">
      <alignment horizontal="left" vertical="center"/>
    </xf>
    <xf numFmtId="0" fontId="97" fillId="34" borderId="24" xfId="0" applyFont="1" applyFill="1" applyBorder="1" applyAlignment="1">
      <alignment horizontal="left" vertical="center"/>
    </xf>
    <xf numFmtId="0" fontId="97" fillId="34" borderId="21" xfId="0" applyFont="1" applyFill="1" applyBorder="1" applyAlignment="1">
      <alignment horizontal="left" vertical="center"/>
    </xf>
    <xf numFmtId="0" fontId="85" fillId="34" borderId="66" xfId="0" applyFont="1" applyFill="1" applyBorder="1" applyAlignment="1">
      <alignment horizontal="center" vertical="center"/>
    </xf>
    <xf numFmtId="0" fontId="85" fillId="34" borderId="11" xfId="0" applyFont="1" applyFill="1" applyBorder="1" applyAlignment="1">
      <alignment horizontal="center" vertical="center"/>
    </xf>
    <xf numFmtId="0" fontId="97" fillId="34" borderId="29" xfId="0" applyFont="1" applyFill="1" applyBorder="1" applyAlignment="1">
      <alignment horizontal="left" vertical="center"/>
    </xf>
    <xf numFmtId="0" fontId="80" fillId="34" borderId="24" xfId="0" applyFont="1" applyFill="1" applyBorder="1" applyAlignment="1">
      <alignment horizontal="left" vertical="center"/>
    </xf>
    <xf numFmtId="0" fontId="80" fillId="34" borderId="21" xfId="0" applyFont="1" applyFill="1" applyBorder="1" applyAlignment="1">
      <alignment horizontal="left" vertical="center"/>
    </xf>
    <xf numFmtId="0" fontId="80" fillId="34" borderId="51" xfId="0" applyFont="1" applyFill="1" applyBorder="1" applyAlignment="1">
      <alignment horizontal="left" vertical="center"/>
    </xf>
    <xf numFmtId="0" fontId="33" fillId="34" borderId="24" xfId="0" applyFont="1" applyFill="1" applyBorder="1" applyAlignment="1">
      <alignment horizontal="left" vertical="center"/>
    </xf>
    <xf numFmtId="0" fontId="33" fillId="34" borderId="21" xfId="0" applyFont="1" applyFill="1" applyBorder="1" applyAlignment="1">
      <alignment horizontal="left" vertical="center"/>
    </xf>
    <xf numFmtId="0" fontId="80" fillId="34" borderId="51" xfId="0" applyFont="1" applyFill="1" applyBorder="1" applyAlignment="1">
      <alignment horizontal="left" vertical="center"/>
    </xf>
    <xf numFmtId="0" fontId="80" fillId="34" borderId="21" xfId="0" applyFont="1" applyFill="1" applyBorder="1" applyAlignment="1">
      <alignment horizontal="left" vertical="center"/>
    </xf>
    <xf numFmtId="0" fontId="33" fillId="34" borderId="51" xfId="0" applyFont="1" applyFill="1" applyBorder="1" applyAlignment="1">
      <alignment horizontal="left" vertical="center"/>
    </xf>
    <xf numFmtId="0" fontId="80" fillId="34" borderId="24" xfId="0" applyFont="1" applyFill="1" applyBorder="1" applyAlignment="1">
      <alignment horizontal="left" vertical="center"/>
    </xf>
    <xf numFmtId="0" fontId="97" fillId="34" borderId="51" xfId="0" applyFont="1" applyFill="1" applyBorder="1" applyAlignment="1">
      <alignment horizontal="left" vertical="center"/>
    </xf>
    <xf numFmtId="0" fontId="97" fillId="34" borderId="24" xfId="0" applyFont="1" applyFill="1" applyBorder="1" applyAlignment="1">
      <alignment horizontal="left" vertical="center"/>
    </xf>
    <xf numFmtId="0" fontId="97" fillId="34" borderId="21" xfId="0" applyFont="1" applyFill="1" applyBorder="1" applyAlignment="1">
      <alignment horizontal="left" vertical="center"/>
    </xf>
    <xf numFmtId="0" fontId="97" fillId="34" borderId="63" xfId="0" applyFont="1" applyFill="1" applyBorder="1" applyAlignment="1">
      <alignment horizontal="left" vertical="center"/>
    </xf>
    <xf numFmtId="0" fontId="33" fillId="34" borderId="24" xfId="0" applyFont="1" applyFill="1" applyBorder="1" applyAlignment="1">
      <alignment horizontal="left" vertical="center"/>
    </xf>
    <xf numFmtId="0" fontId="97" fillId="34" borderId="29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1" fillId="30" borderId="69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horizontal="left" vertical="center" wrapText="1"/>
    </xf>
    <xf numFmtId="0" fontId="20" fillId="34" borderId="24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1" fillId="30" borderId="69" xfId="0" applyFont="1" applyFill="1" applyBorder="1" applyAlignment="1">
      <alignment horizontal="center" vertical="center" wrapText="1"/>
    </xf>
    <xf numFmtId="0" fontId="33" fillId="34" borderId="21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horizontal="left" vertical="center" wrapText="1"/>
    </xf>
    <xf numFmtId="0" fontId="97" fillId="34" borderId="24" xfId="0" applyFont="1" applyFill="1" applyBorder="1" applyAlignment="1">
      <alignment horizontal="left" vertical="center"/>
    </xf>
    <xf numFmtId="0" fontId="33" fillId="34" borderId="24" xfId="0" applyFont="1" applyFill="1" applyBorder="1" applyAlignment="1">
      <alignment horizontal="left" vertical="center"/>
    </xf>
    <xf numFmtId="0" fontId="33" fillId="34" borderId="21" xfId="0" applyFont="1" applyFill="1" applyBorder="1" applyAlignment="1">
      <alignment horizontal="left" vertical="center"/>
    </xf>
    <xf numFmtId="0" fontId="33" fillId="34" borderId="51" xfId="0" applyFont="1" applyFill="1" applyBorder="1" applyAlignment="1">
      <alignment horizontal="left" vertical="center"/>
    </xf>
    <xf numFmtId="0" fontId="97" fillId="34" borderId="21" xfId="0" applyFont="1" applyFill="1" applyBorder="1" applyAlignment="1">
      <alignment horizontal="left" vertical="center"/>
    </xf>
    <xf numFmtId="0" fontId="72" fillId="34" borderId="24" xfId="0" applyFont="1" applyFill="1" applyBorder="1" applyAlignment="1">
      <alignment horizontal="left" vertical="center"/>
    </xf>
    <xf numFmtId="0" fontId="72" fillId="34" borderId="21" xfId="0" applyFont="1" applyFill="1" applyBorder="1" applyAlignment="1">
      <alignment horizontal="left" vertical="center"/>
    </xf>
    <xf numFmtId="0" fontId="72" fillId="34" borderId="25" xfId="0" applyFont="1" applyFill="1" applyBorder="1" applyAlignment="1">
      <alignment horizontal="left" vertical="center"/>
    </xf>
    <xf numFmtId="0" fontId="33" fillId="34" borderId="24" xfId="25" applyFont="1" applyFill="1" applyBorder="1" applyAlignment="1">
      <alignment horizontal="left" vertical="center"/>
    </xf>
    <xf numFmtId="0" fontId="33" fillId="34" borderId="21" xfId="25" applyFont="1" applyFill="1" applyBorder="1" applyAlignment="1">
      <alignment horizontal="left" vertical="center"/>
    </xf>
    <xf numFmtId="0" fontId="33" fillId="34" borderId="25" xfId="25" applyFont="1" applyFill="1" applyBorder="1" applyAlignment="1">
      <alignment horizontal="left" vertical="center"/>
    </xf>
    <xf numFmtId="0" fontId="33" fillId="34" borderId="51" xfId="25" applyFont="1" applyFill="1" applyBorder="1" applyAlignment="1">
      <alignment horizontal="left" vertical="center"/>
    </xf>
    <xf numFmtId="0" fontId="33" fillId="34" borderId="51" xfId="0" applyFont="1" applyFill="1" applyBorder="1" applyAlignment="1">
      <alignment horizontal="left" vertical="center"/>
    </xf>
    <xf numFmtId="0" fontId="33" fillId="34" borderId="24" xfId="0" applyFont="1" applyFill="1" applyBorder="1" applyAlignment="1">
      <alignment horizontal="left" vertical="center"/>
    </xf>
    <xf numFmtId="0" fontId="97" fillId="34" borderId="51" xfId="0" applyFont="1" applyFill="1" applyBorder="1" applyAlignment="1">
      <alignment horizontal="left" vertical="center"/>
    </xf>
    <xf numFmtId="0" fontId="97" fillId="34" borderId="21" xfId="0" applyFont="1" applyFill="1" applyBorder="1" applyAlignment="1">
      <alignment horizontal="left" vertical="center"/>
    </xf>
    <xf numFmtId="0" fontId="35" fillId="34" borderId="66" xfId="0" applyFont="1" applyFill="1" applyBorder="1" applyAlignment="1">
      <alignment horizontal="center" vertical="center"/>
    </xf>
    <xf numFmtId="0" fontId="35" fillId="34" borderId="11" xfId="0" applyFont="1" applyFill="1" applyBorder="1" applyAlignment="1">
      <alignment horizontal="center" vertical="center"/>
    </xf>
    <xf numFmtId="0" fontId="97" fillId="34" borderId="24" xfId="0" applyFont="1" applyFill="1" applyBorder="1" applyAlignment="1">
      <alignment horizontal="left" vertical="center"/>
    </xf>
    <xf numFmtId="0" fontId="35" fillId="34" borderId="36" xfId="0" applyFont="1" applyFill="1" applyBorder="1" applyAlignment="1">
      <alignment horizontal="center" vertical="center"/>
    </xf>
    <xf numFmtId="0" fontId="72" fillId="34" borderId="51" xfId="0" applyFont="1" applyFill="1" applyBorder="1" applyAlignment="1">
      <alignment horizontal="left" vertical="center"/>
    </xf>
    <xf numFmtId="0" fontId="72" fillId="34" borderId="24" xfId="0" applyFont="1" applyFill="1" applyBorder="1" applyAlignment="1">
      <alignment horizontal="left" vertical="center"/>
    </xf>
    <xf numFmtId="0" fontId="72" fillId="34" borderId="21" xfId="0" applyFont="1" applyFill="1" applyBorder="1" applyAlignment="1">
      <alignment horizontal="left" vertical="center"/>
    </xf>
    <xf numFmtId="0" fontId="97" fillId="34" borderId="51" xfId="25" applyFont="1" applyFill="1" applyBorder="1" applyAlignment="1">
      <alignment horizontal="left" vertical="center"/>
    </xf>
    <xf numFmtId="0" fontId="97" fillId="34" borderId="21" xfId="25" applyFont="1" applyFill="1" applyBorder="1" applyAlignment="1">
      <alignment horizontal="left" vertical="center"/>
    </xf>
    <xf numFmtId="0" fontId="35" fillId="34" borderId="42" xfId="0" applyFont="1" applyFill="1" applyBorder="1" applyAlignment="1">
      <alignment horizontal="center" vertical="center"/>
    </xf>
    <xf numFmtId="0" fontId="33" fillId="34" borderId="25" xfId="0" applyFont="1" applyFill="1" applyBorder="1" applyAlignment="1">
      <alignment horizontal="left" vertical="center"/>
    </xf>
    <xf numFmtId="0" fontId="33" fillId="34" borderId="21" xfId="0" applyFont="1" applyFill="1" applyBorder="1" applyAlignment="1">
      <alignment horizontal="left" vertical="center"/>
    </xf>
    <xf numFmtId="0" fontId="97" fillId="34" borderId="24" xfId="25" applyFont="1" applyFill="1" applyBorder="1" applyAlignment="1">
      <alignment horizontal="left" vertical="center"/>
    </xf>
    <xf numFmtId="0" fontId="97" fillId="34" borderId="25" xfId="0" applyFont="1" applyFill="1" applyBorder="1" applyAlignment="1">
      <alignment horizontal="left" vertical="center"/>
    </xf>
    <xf numFmtId="0" fontId="33" fillId="34" borderId="52" xfId="0" applyFont="1" applyFill="1" applyBorder="1" applyAlignment="1">
      <alignment horizontal="left" vertical="center"/>
    </xf>
    <xf numFmtId="0" fontId="97" fillId="34" borderId="0" xfId="0" applyFont="1" applyFill="1" applyAlignment="1">
      <alignment horizontal="left" vertical="center"/>
    </xf>
    <xf numFmtId="0" fontId="97" fillId="34" borderId="25" xfId="25" applyFont="1" applyFill="1" applyBorder="1" applyAlignment="1">
      <alignment horizontal="left" vertical="center"/>
    </xf>
    <xf numFmtId="0" fontId="33" fillId="34" borderId="24" xfId="25" applyFont="1" applyFill="1" applyBorder="1" applyAlignment="1">
      <alignment horizontal="left" vertical="center"/>
    </xf>
    <xf numFmtId="0" fontId="72" fillId="34" borderId="25" xfId="0" applyFont="1" applyFill="1" applyBorder="1" applyAlignment="1">
      <alignment horizontal="left" vertical="center"/>
    </xf>
    <xf numFmtId="0" fontId="33" fillId="0" borderId="51" xfId="0" applyFont="1" applyFill="1" applyBorder="1" applyAlignment="1">
      <alignment horizontal="left" vertical="center"/>
    </xf>
    <xf numFmtId="0" fontId="33" fillId="0" borderId="24" xfId="0" applyFont="1" applyFill="1" applyBorder="1" applyAlignment="1">
      <alignment horizontal="left" vertical="center"/>
    </xf>
    <xf numFmtId="0" fontId="33" fillId="0" borderId="21" xfId="0" applyFont="1" applyFill="1" applyBorder="1" applyAlignment="1">
      <alignment horizontal="left" vertical="center"/>
    </xf>
    <xf numFmtId="0" fontId="112" fillId="34" borderId="24" xfId="0" applyFont="1" applyFill="1" applyBorder="1" applyAlignment="1">
      <alignment horizontal="left" vertical="center"/>
    </xf>
    <xf numFmtId="0" fontId="72" fillId="34" borderId="75" xfId="0" applyFont="1" applyFill="1" applyBorder="1" applyAlignment="1">
      <alignment horizontal="left" vertical="center"/>
    </xf>
    <xf numFmtId="0" fontId="72" fillId="34" borderId="75" xfId="0" applyFont="1" applyFill="1" applyBorder="1"/>
    <xf numFmtId="0" fontId="20" fillId="0" borderId="25" xfId="0" applyFont="1" applyFill="1" applyBorder="1" applyAlignment="1">
      <alignment horizontal="left" vertical="center"/>
    </xf>
    <xf numFmtId="0" fontId="20" fillId="0" borderId="51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97" fillId="34" borderId="24" xfId="0" applyFont="1" applyFill="1" applyBorder="1" applyAlignment="1">
      <alignment horizontal="left" vertical="center"/>
    </xf>
    <xf numFmtId="0" fontId="33" fillId="34" borderId="24" xfId="0" applyFont="1" applyFill="1" applyBorder="1" applyAlignment="1">
      <alignment horizontal="left" vertical="center"/>
    </xf>
    <xf numFmtId="0" fontId="33" fillId="34" borderId="21" xfId="0" applyFont="1" applyFill="1" applyBorder="1" applyAlignment="1">
      <alignment horizontal="left" vertical="center"/>
    </xf>
    <xf numFmtId="0" fontId="33" fillId="34" borderId="51" xfId="0" applyFont="1" applyFill="1" applyBorder="1" applyAlignment="1">
      <alignment horizontal="left" vertical="center"/>
    </xf>
    <xf numFmtId="0" fontId="33" fillId="0" borderId="24" xfId="0" applyFont="1" applyFill="1" applyBorder="1" applyAlignment="1">
      <alignment horizontal="left" vertical="center"/>
    </xf>
    <xf numFmtId="0" fontId="97" fillId="34" borderId="25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51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21" xfId="25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0" fontId="20" fillId="0" borderId="25" xfId="0" applyFont="1" applyFill="1" applyBorder="1" applyAlignment="1">
      <alignment vertical="center" wrapText="1"/>
    </xf>
    <xf numFmtId="0" fontId="20" fillId="0" borderId="50" xfId="25" applyFont="1" applyFill="1" applyBorder="1" applyAlignment="1">
      <alignment horizontal="center" vertical="center" wrapText="1"/>
    </xf>
    <xf numFmtId="0" fontId="42" fillId="0" borderId="21" xfId="25" applyFont="1" applyFill="1" applyBorder="1" applyAlignment="1">
      <alignment horizontal="left" vertical="center"/>
    </xf>
    <xf numFmtId="0" fontId="20" fillId="34" borderId="51" xfId="0" applyFont="1" applyFill="1" applyBorder="1" applyAlignment="1">
      <alignment vertical="center" wrapText="1"/>
    </xf>
    <xf numFmtId="0" fontId="20" fillId="0" borderId="39" xfId="0" applyFont="1" applyFill="1" applyBorder="1" applyAlignment="1">
      <alignment horizontal="center" vertical="center" wrapText="1"/>
    </xf>
    <xf numFmtId="0" fontId="20" fillId="0" borderId="58" xfId="0" applyFont="1" applyFill="1" applyBorder="1" applyAlignment="1">
      <alignment horizontal="left" vertical="center"/>
    </xf>
    <xf numFmtId="0" fontId="20" fillId="0" borderId="39" xfId="0" applyFont="1" applyFill="1" applyBorder="1" applyAlignment="1">
      <alignment horizontal="left" vertical="center"/>
    </xf>
    <xf numFmtId="0" fontId="20" fillId="0" borderId="51" xfId="0" applyFont="1" applyFill="1" applyBorder="1" applyAlignment="1">
      <alignment vertical="center"/>
    </xf>
    <xf numFmtId="0" fontId="20" fillId="0" borderId="25" xfId="0" applyFont="1" applyFill="1" applyBorder="1" applyAlignment="1">
      <alignment vertical="center"/>
    </xf>
    <xf numFmtId="0" fontId="20" fillId="0" borderId="50" xfId="0" applyFont="1" applyFill="1" applyBorder="1" applyAlignment="1">
      <alignment horizontal="left" vertical="center" wrapText="1"/>
    </xf>
    <xf numFmtId="0" fontId="20" fillId="0" borderId="39" xfId="0" applyFont="1" applyFill="1" applyBorder="1" applyAlignment="1">
      <alignment horizontal="left" vertical="center" wrapText="1"/>
    </xf>
    <xf numFmtId="0" fontId="20" fillId="34" borderId="25" xfId="0" applyFont="1" applyFill="1" applyBorder="1" applyAlignment="1">
      <alignment vertical="center" wrapText="1"/>
    </xf>
    <xf numFmtId="0" fontId="20" fillId="30" borderId="51" xfId="37" applyFont="1" applyFill="1" applyBorder="1" applyAlignment="1">
      <alignment horizontal="center" vertical="center" wrapText="1"/>
    </xf>
    <xf numFmtId="0" fontId="112" fillId="0" borderId="24" xfId="37" applyFont="1" applyFill="1" applyBorder="1"/>
    <xf numFmtId="0" fontId="0" fillId="34" borderId="45" xfId="0" applyFill="1" applyBorder="1"/>
    <xf numFmtId="0" fontId="97" fillId="34" borderId="0" xfId="0" applyFont="1" applyFill="1" applyBorder="1"/>
    <xf numFmtId="0" fontId="33" fillId="34" borderId="29" xfId="0" applyFont="1" applyFill="1" applyBorder="1"/>
    <xf numFmtId="0" fontId="33" fillId="0" borderId="29" xfId="0" applyFont="1" applyFill="1" applyBorder="1"/>
    <xf numFmtId="0" fontId="175" fillId="27" borderId="34" xfId="0" applyFont="1" applyFill="1" applyBorder="1" applyAlignment="1">
      <alignment horizontal="center" vertical="center"/>
    </xf>
    <xf numFmtId="0" fontId="176" fillId="34" borderId="25" xfId="0" applyFont="1" applyFill="1" applyBorder="1" applyAlignment="1">
      <alignment horizontal="left" vertical="center"/>
    </xf>
    <xf numFmtId="0" fontId="110" fillId="34" borderId="25" xfId="0" applyFont="1" applyFill="1" applyBorder="1"/>
    <xf numFmtId="0" fontId="110" fillId="34" borderId="49" xfId="0" applyFont="1" applyFill="1" applyBorder="1"/>
    <xf numFmtId="0" fontId="112" fillId="59" borderId="24" xfId="0" applyFont="1" applyFill="1" applyBorder="1" applyAlignment="1">
      <alignment horizontal="left" vertical="center"/>
    </xf>
    <xf numFmtId="0" fontId="72" fillId="59" borderId="24" xfId="0" applyFont="1" applyFill="1" applyBorder="1" applyAlignment="1">
      <alignment horizontal="left" vertical="center"/>
    </xf>
    <xf numFmtId="0" fontId="72" fillId="59" borderId="21" xfId="0" applyFont="1" applyFill="1" applyBorder="1" applyAlignment="1">
      <alignment horizontal="left" vertical="center"/>
    </xf>
    <xf numFmtId="0" fontId="20" fillId="0" borderId="59" xfId="0" applyFont="1" applyFill="1" applyBorder="1" applyAlignment="1">
      <alignment horizontal="left" vertical="center"/>
    </xf>
    <xf numFmtId="0" fontId="42" fillId="0" borderId="50" xfId="25" applyFont="1" applyFill="1" applyBorder="1" applyAlignment="1">
      <alignment horizontal="left" vertical="center"/>
    </xf>
    <xf numFmtId="0" fontId="42" fillId="0" borderId="39" xfId="25" applyFont="1" applyFill="1" applyBorder="1" applyAlignment="1">
      <alignment horizontal="left" vertical="center"/>
    </xf>
    <xf numFmtId="0" fontId="33" fillId="0" borderId="39" xfId="0" applyFont="1" applyFill="1" applyBorder="1" applyAlignment="1">
      <alignment horizontal="left" vertical="center"/>
    </xf>
    <xf numFmtId="0" fontId="97" fillId="0" borderId="0" xfId="0" applyFont="1" applyFill="1"/>
    <xf numFmtId="0" fontId="112" fillId="0" borderId="21" xfId="43" applyFont="1" applyFill="1" applyBorder="1"/>
    <xf numFmtId="0" fontId="108" fillId="0" borderId="50" xfId="37" applyFont="1" applyBorder="1" applyAlignment="1">
      <alignment horizontal="center"/>
    </xf>
    <xf numFmtId="0" fontId="108" fillId="0" borderId="50" xfId="37" applyFont="1" applyFill="1" applyBorder="1" applyAlignment="1">
      <alignment horizontal="center" vertical="center"/>
    </xf>
    <xf numFmtId="0" fontId="108" fillId="48" borderId="50" xfId="37" applyFont="1" applyFill="1" applyBorder="1" applyAlignment="1">
      <alignment horizontal="center" vertical="center"/>
    </xf>
    <xf numFmtId="0" fontId="98" fillId="34" borderId="51" xfId="0" applyFont="1" applyFill="1" applyBorder="1" applyAlignment="1">
      <alignment horizontal="left" vertical="center"/>
    </xf>
    <xf numFmtId="0" fontId="98" fillId="34" borderId="51" xfId="0" applyFont="1" applyFill="1" applyBorder="1" applyAlignment="1">
      <alignment horizontal="center" vertical="center"/>
    </xf>
    <xf numFmtId="0" fontId="98" fillId="34" borderId="50" xfId="0" applyFont="1" applyFill="1" applyBorder="1" applyAlignment="1">
      <alignment horizontal="center" vertical="center"/>
    </xf>
    <xf numFmtId="0" fontId="97" fillId="34" borderId="24" xfId="0" applyFont="1" applyFill="1" applyBorder="1" applyAlignment="1">
      <alignment horizontal="left" vertical="center"/>
    </xf>
    <xf numFmtId="0" fontId="33" fillId="34" borderId="24" xfId="0" applyFont="1" applyFill="1" applyBorder="1" applyAlignment="1">
      <alignment horizontal="left" vertical="center"/>
    </xf>
    <xf numFmtId="0" fontId="33" fillId="0" borderId="24" xfId="0" applyFont="1" applyFill="1" applyBorder="1" applyAlignment="1">
      <alignment horizontal="left" vertical="center"/>
    </xf>
    <xf numFmtId="0" fontId="97" fillId="34" borderId="0" xfId="0" applyFont="1" applyFill="1" applyAlignment="1">
      <alignment horizontal="left" vertical="center"/>
    </xf>
    <xf numFmtId="0" fontId="20" fillId="0" borderId="21" xfId="25" applyFont="1" applyFill="1" applyBorder="1" applyAlignment="1">
      <alignment horizontal="center" vertical="center"/>
    </xf>
    <xf numFmtId="0" fontId="20" fillId="0" borderId="21" xfId="25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0" fillId="0" borderId="25" xfId="25" applyFont="1" applyFill="1" applyBorder="1" applyAlignment="1">
      <alignment horizontal="center" vertical="center"/>
    </xf>
    <xf numFmtId="0" fontId="72" fillId="34" borderId="51" xfId="0" applyFont="1" applyFill="1" applyBorder="1" applyAlignment="1">
      <alignment horizontal="left" vertical="center"/>
    </xf>
    <xf numFmtId="0" fontId="72" fillId="34" borderId="21" xfId="0" applyFont="1" applyFill="1" applyBorder="1" applyAlignment="1">
      <alignment horizontal="left" vertical="center"/>
    </xf>
    <xf numFmtId="0" fontId="97" fillId="34" borderId="25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 wrapText="1"/>
    </xf>
    <xf numFmtId="0" fontId="20" fillId="0" borderId="21" xfId="25" applyFont="1" applyFill="1" applyBorder="1" applyAlignment="1">
      <alignment horizontal="left" vertical="center" wrapText="1"/>
    </xf>
    <xf numFmtId="0" fontId="20" fillId="0" borderId="25" xfId="25" applyFont="1" applyFill="1" applyBorder="1" applyAlignment="1">
      <alignment horizontal="center" vertical="center" wrapText="1"/>
    </xf>
    <xf numFmtId="0" fontId="20" fillId="0" borderId="21" xfId="25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/>
    </xf>
    <xf numFmtId="0" fontId="20" fillId="0" borderId="39" xfId="0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left" vertical="center" wrapText="1"/>
    </xf>
    <xf numFmtId="0" fontId="141" fillId="0" borderId="50" xfId="0" applyFont="1" applyFill="1" applyBorder="1" applyAlignment="1">
      <alignment horizontal="center" vertical="center" wrapText="1"/>
    </xf>
    <xf numFmtId="0" fontId="112" fillId="34" borderId="51" xfId="0" applyFont="1" applyFill="1" applyBorder="1" applyAlignment="1">
      <alignment horizontal="left" vertical="center"/>
    </xf>
    <xf numFmtId="0" fontId="20" fillId="0" borderId="25" xfId="25" applyFont="1" applyFill="1" applyBorder="1" applyAlignment="1">
      <alignment vertical="center" wrapText="1"/>
    </xf>
    <xf numFmtId="0" fontId="42" fillId="0" borderId="21" xfId="25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97" fillId="34" borderId="24" xfId="0" applyFont="1" applyFill="1" applyBorder="1" applyAlignment="1">
      <alignment horizontal="left" vertical="center"/>
    </xf>
    <xf numFmtId="0" fontId="97" fillId="34" borderId="63" xfId="0" applyFont="1" applyFill="1" applyBorder="1" applyAlignment="1">
      <alignment horizontal="left" vertical="center"/>
    </xf>
    <xf numFmtId="0" fontId="21" fillId="30" borderId="10" xfId="0" applyFont="1" applyFill="1" applyBorder="1" applyAlignment="1">
      <alignment horizontal="center" vertical="center" wrapText="1"/>
    </xf>
    <xf numFmtId="0" fontId="97" fillId="34" borderId="51" xfId="0" applyFont="1" applyFill="1" applyBorder="1" applyAlignment="1">
      <alignment horizontal="left" vertical="center"/>
    </xf>
    <xf numFmtId="0" fontId="97" fillId="34" borderId="21" xfId="0" applyFont="1" applyFill="1" applyBorder="1" applyAlignment="1">
      <alignment horizontal="left" vertical="center"/>
    </xf>
    <xf numFmtId="0" fontId="33" fillId="34" borderId="24" xfId="0" applyFont="1" applyFill="1" applyBorder="1" applyAlignment="1">
      <alignment horizontal="left" vertical="center"/>
    </xf>
    <xf numFmtId="0" fontId="97" fillId="0" borderId="51" xfId="0" applyFont="1" applyFill="1" applyBorder="1" applyAlignment="1">
      <alignment horizontal="left" vertical="center"/>
    </xf>
    <xf numFmtId="0" fontId="97" fillId="0" borderId="24" xfId="0" applyFont="1" applyFill="1" applyBorder="1" applyAlignment="1">
      <alignment horizontal="left" vertical="center"/>
    </xf>
    <xf numFmtId="0" fontId="97" fillId="0" borderId="21" xfId="0" applyFont="1" applyFill="1" applyBorder="1" applyAlignment="1">
      <alignment horizontal="left" vertical="center"/>
    </xf>
    <xf numFmtId="0" fontId="20" fillId="34" borderId="50" xfId="0" applyFont="1" applyFill="1" applyBorder="1" applyAlignment="1">
      <alignment horizontal="left" vertical="center"/>
    </xf>
    <xf numFmtId="0" fontId="80" fillId="34" borderId="51" xfId="0" applyFont="1" applyFill="1" applyBorder="1" applyAlignment="1">
      <alignment horizontal="left" vertical="center"/>
    </xf>
    <xf numFmtId="0" fontId="33" fillId="34" borderId="51" xfId="0" applyFont="1" applyFill="1" applyBorder="1" applyAlignment="1">
      <alignment horizontal="left" vertical="center"/>
    </xf>
    <xf numFmtId="0" fontId="37" fillId="34" borderId="57" xfId="0" applyFont="1" applyFill="1" applyBorder="1" applyAlignment="1">
      <alignment horizontal="left" vertical="center"/>
    </xf>
    <xf numFmtId="0" fontId="35" fillId="34" borderId="18" xfId="0" applyFont="1" applyFill="1" applyBorder="1" applyAlignment="1">
      <alignment horizontal="center" vertical="center"/>
    </xf>
    <xf numFmtId="0" fontId="1" fillId="34" borderId="58" xfId="0" applyFont="1" applyFill="1" applyBorder="1" applyAlignment="1">
      <alignment horizontal="center" vertical="center"/>
    </xf>
    <xf numFmtId="0" fontId="95" fillId="34" borderId="50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vertical="top" wrapText="1"/>
    </xf>
    <xf numFmtId="0" fontId="20" fillId="0" borderId="50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center" vertical="center"/>
    </xf>
    <xf numFmtId="0" fontId="20" fillId="30" borderId="65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vertical="center" wrapText="1"/>
    </xf>
    <xf numFmtId="0" fontId="20" fillId="0" borderId="50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/>
    </xf>
    <xf numFmtId="0" fontId="103" fillId="34" borderId="17" xfId="0" applyFont="1" applyFill="1" applyBorder="1" applyAlignment="1">
      <alignment horizontal="center" vertical="center"/>
    </xf>
    <xf numFmtId="0" fontId="103" fillId="34" borderId="19" xfId="0" applyFont="1" applyFill="1" applyBorder="1" applyAlignment="1">
      <alignment horizontal="center" vertical="center"/>
    </xf>
    <xf numFmtId="0" fontId="103" fillId="34" borderId="18" xfId="0" applyFont="1" applyFill="1" applyBorder="1" applyAlignment="1">
      <alignment horizontal="center" vertical="center"/>
    </xf>
    <xf numFmtId="0" fontId="20" fillId="56" borderId="58" xfId="0" applyFont="1" applyFill="1" applyBorder="1" applyAlignment="1">
      <alignment horizontal="center" vertical="center" wrapText="1"/>
    </xf>
    <xf numFmtId="0" fontId="21" fillId="56" borderId="58" xfId="0" applyFont="1" applyFill="1" applyBorder="1" applyAlignment="1">
      <alignment horizontal="center" vertical="center" wrapText="1"/>
    </xf>
    <xf numFmtId="0" fontId="162" fillId="0" borderId="21" xfId="37" applyFont="1" applyBorder="1" applyAlignment="1">
      <alignment horizontal="center" vertical="center"/>
    </xf>
    <xf numFmtId="0" fontId="112" fillId="0" borderId="24" xfId="37" applyFont="1" applyFill="1" applyBorder="1"/>
    <xf numFmtId="1" fontId="165" fillId="0" borderId="21" xfId="37" applyNumberFormat="1" applyFont="1" applyBorder="1" applyAlignment="1"/>
    <xf numFmtId="0" fontId="1" fillId="0" borderId="0" xfId="37" applyAlignment="1"/>
    <xf numFmtId="0" fontId="110" fillId="0" borderId="0" xfId="37" applyFont="1"/>
    <xf numFmtId="0" fontId="1" fillId="0" borderId="0" xfId="37" applyFont="1" applyAlignment="1">
      <alignment horizontal="left"/>
    </xf>
    <xf numFmtId="0" fontId="102" fillId="0" borderId="57" xfId="37" applyFont="1" applyBorder="1" applyAlignment="1">
      <alignment vertical="top" wrapText="1"/>
    </xf>
    <xf numFmtId="0" fontId="34" fillId="0" borderId="25" xfId="37" applyFont="1" applyFill="1" applyBorder="1" applyAlignment="1">
      <alignment horizontal="center" vertical="center" wrapText="1"/>
    </xf>
    <xf numFmtId="0" fontId="112" fillId="0" borderId="25" xfId="43" applyFont="1" applyFill="1" applyBorder="1"/>
    <xf numFmtId="1" fontId="97" fillId="0" borderId="25" xfId="43" applyNumberFormat="1" applyFont="1" applyFill="1" applyBorder="1" applyAlignment="1"/>
    <xf numFmtId="0" fontId="1" fillId="0" borderId="25" xfId="37" applyFont="1" applyBorder="1"/>
    <xf numFmtId="0" fontId="20" fillId="0" borderId="21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21" xfId="25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/>
    </xf>
    <xf numFmtId="0" fontId="20" fillId="0" borderId="50" xfId="25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vertical="center" wrapText="1"/>
    </xf>
    <xf numFmtId="0" fontId="1" fillId="0" borderId="21" xfId="37" applyFill="1" applyBorder="1"/>
    <xf numFmtId="0" fontId="108" fillId="0" borderId="72" xfId="37" applyFont="1" applyBorder="1" applyAlignment="1">
      <alignment vertical="center" wrapText="1"/>
    </xf>
    <xf numFmtId="0" fontId="112" fillId="0" borderId="50" xfId="37" applyFont="1" applyBorder="1"/>
    <xf numFmtId="0" fontId="20" fillId="0" borderId="21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1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24" xfId="0" applyFont="1" applyFill="1" applyBorder="1" applyAlignment="1">
      <alignment horizontal="left" vertical="center" wrapText="1"/>
    </xf>
    <xf numFmtId="0" fontId="20" fillId="0" borderId="21" xfId="25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50" xfId="25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vertical="center" wrapText="1"/>
    </xf>
    <xf numFmtId="0" fontId="20" fillId="0" borderId="50" xfId="0" applyFont="1" applyFill="1" applyBorder="1" applyAlignment="1">
      <alignment horizontal="left" vertical="center" wrapText="1"/>
    </xf>
    <xf numFmtId="0" fontId="29" fillId="0" borderId="0" xfId="0" applyFont="1" applyAlignment="1">
      <alignment horizontal="left" vertical="top" wrapText="1"/>
    </xf>
    <xf numFmtId="0" fontId="20" fillId="0" borderId="21" xfId="37" applyFont="1" applyBorder="1" applyAlignment="1">
      <alignment horizontal="center"/>
    </xf>
    <xf numFmtId="0" fontId="20" fillId="0" borderId="21" xfId="37" applyFont="1" applyFill="1" applyBorder="1" applyAlignment="1">
      <alignment vertical="center" wrapText="1"/>
    </xf>
    <xf numFmtId="0" fontId="157" fillId="0" borderId="21" xfId="37" applyFont="1" applyBorder="1" applyAlignment="1"/>
    <xf numFmtId="0" fontId="20" fillId="0" borderId="21" xfId="37" applyFont="1" applyFill="1" applyBorder="1"/>
    <xf numFmtId="0" fontId="112" fillId="0" borderId="24" xfId="37" applyFont="1" applyBorder="1"/>
    <xf numFmtId="0" fontId="20" fillId="0" borderId="39" xfId="37" applyFont="1" applyBorder="1" applyAlignment="1">
      <alignment horizontal="center"/>
    </xf>
    <xf numFmtId="0" fontId="20" fillId="0" borderId="39" xfId="37" applyFont="1" applyFill="1" applyBorder="1" applyAlignment="1">
      <alignment vertical="center" wrapText="1"/>
    </xf>
    <xf numFmtId="0" fontId="20" fillId="0" borderId="84" xfId="37" applyFont="1" applyFill="1" applyBorder="1" applyAlignment="1">
      <alignment horizontal="center"/>
    </xf>
    <xf numFmtId="0" fontId="108" fillId="0" borderId="39" xfId="37" applyFont="1" applyFill="1" applyBorder="1"/>
    <xf numFmtId="0" fontId="1" fillId="0" borderId="41" xfId="37" applyBorder="1"/>
    <xf numFmtId="0" fontId="1" fillId="0" borderId="47" xfId="37" applyBorder="1"/>
    <xf numFmtId="0" fontId="1" fillId="0" borderId="40" xfId="37" applyBorder="1"/>
    <xf numFmtId="0" fontId="1" fillId="0" borderId="39" xfId="37" applyFill="1" applyBorder="1"/>
    <xf numFmtId="0" fontId="33" fillId="34" borderId="24" xfId="0" applyFont="1" applyFill="1" applyBorder="1" applyAlignment="1">
      <alignment horizontal="left" vertical="center"/>
    </xf>
    <xf numFmtId="0" fontId="20" fillId="34" borderId="21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/>
    </xf>
    <xf numFmtId="0" fontId="108" fillId="0" borderId="21" xfId="0" applyFont="1" applyFill="1" applyBorder="1" applyAlignment="1">
      <alignment horizontal="center" vertical="center"/>
    </xf>
    <xf numFmtId="0" fontId="20" fillId="0" borderId="21" xfId="25" applyFont="1" applyFill="1" applyBorder="1" applyAlignment="1">
      <alignment horizontal="center" vertical="center"/>
    </xf>
    <xf numFmtId="0" fontId="20" fillId="0" borderId="21" xfId="25" applyFont="1" applyFill="1" applyBorder="1" applyAlignment="1">
      <alignment horizontal="left" vertical="center"/>
    </xf>
    <xf numFmtId="0" fontId="20" fillId="0" borderId="51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0" fillId="0" borderId="25" xfId="25" applyFont="1" applyFill="1" applyBorder="1" applyAlignment="1">
      <alignment horizontal="left" vertical="center"/>
    </xf>
    <xf numFmtId="0" fontId="20" fillId="0" borderId="25" xfId="25" applyFont="1" applyFill="1" applyBorder="1" applyAlignment="1">
      <alignment horizontal="center" vertical="center"/>
    </xf>
    <xf numFmtId="0" fontId="97" fillId="34" borderId="51" xfId="0" applyFont="1" applyFill="1" applyBorder="1" applyAlignment="1">
      <alignment horizontal="left" vertical="center"/>
    </xf>
    <xf numFmtId="0" fontId="97" fillId="34" borderId="24" xfId="0" applyFont="1" applyFill="1" applyBorder="1" applyAlignment="1">
      <alignment horizontal="left" vertical="center"/>
    </xf>
    <xf numFmtId="0" fontId="97" fillId="34" borderId="21" xfId="0" applyFont="1" applyFill="1" applyBorder="1" applyAlignment="1">
      <alignment horizontal="left" vertical="center"/>
    </xf>
    <xf numFmtId="0" fontId="95" fillId="34" borderId="57" xfId="0" applyFont="1" applyFill="1" applyBorder="1" applyAlignment="1">
      <alignment horizontal="left" vertical="center"/>
    </xf>
    <xf numFmtId="0" fontId="35" fillId="34" borderId="14" xfId="0" applyFont="1" applyFill="1" applyBorder="1" applyAlignment="1">
      <alignment horizontal="center" vertical="center"/>
    </xf>
    <xf numFmtId="0" fontId="20" fillId="34" borderId="24" xfId="0" applyFont="1" applyFill="1" applyBorder="1" applyAlignment="1">
      <alignment horizontal="left" vertical="center"/>
    </xf>
    <xf numFmtId="0" fontId="20" fillId="34" borderId="21" xfId="0" applyFont="1" applyFill="1" applyBorder="1" applyAlignment="1">
      <alignment horizontal="left" vertical="center" wrapText="1"/>
    </xf>
    <xf numFmtId="0" fontId="33" fillId="34" borderId="51" xfId="0" applyFont="1" applyFill="1" applyBorder="1" applyAlignment="1">
      <alignment horizontal="left" vertical="center"/>
    </xf>
    <xf numFmtId="0" fontId="33" fillId="34" borderId="24" xfId="0" applyFont="1" applyFill="1" applyBorder="1" applyAlignment="1">
      <alignment horizontal="left" vertical="center"/>
    </xf>
    <xf numFmtId="0" fontId="20" fillId="34" borderId="24" xfId="0" applyFont="1" applyFill="1" applyBorder="1" applyAlignment="1">
      <alignment horizontal="center" vertical="center"/>
    </xf>
    <xf numFmtId="0" fontId="20" fillId="34" borderId="50" xfId="0" applyFont="1" applyFill="1" applyBorder="1" applyAlignment="1">
      <alignment horizontal="left" vertical="center"/>
    </xf>
    <xf numFmtId="0" fontId="20" fillId="34" borderId="24" xfId="0" applyFont="1" applyFill="1" applyBorder="1" applyAlignment="1">
      <alignment horizontal="center" vertical="center" wrapText="1"/>
    </xf>
    <xf numFmtId="0" fontId="72" fillId="34" borderId="24" xfId="0" applyFont="1" applyFill="1" applyBorder="1" applyAlignment="1">
      <alignment horizontal="left" vertical="center"/>
    </xf>
    <xf numFmtId="0" fontId="72" fillId="34" borderId="21" xfId="0" applyFont="1" applyFill="1" applyBorder="1" applyAlignment="1">
      <alignment horizontal="left" vertical="center"/>
    </xf>
    <xf numFmtId="0" fontId="97" fillId="34" borderId="25" xfId="0" applyFont="1" applyFill="1" applyBorder="1" applyAlignment="1">
      <alignment horizontal="left" vertical="center"/>
    </xf>
    <xf numFmtId="0" fontId="24" fillId="34" borderId="43" xfId="0" applyFont="1" applyFill="1" applyBorder="1" applyAlignment="1">
      <alignment horizontal="center" vertical="center"/>
    </xf>
    <xf numFmtId="0" fontId="1" fillId="34" borderId="82" xfId="0" applyFont="1" applyFill="1" applyBorder="1" applyAlignment="1">
      <alignment horizontal="center" vertical="center"/>
    </xf>
    <xf numFmtId="0" fontId="97" fillId="0" borderId="24" xfId="0" applyFont="1" applyFill="1" applyBorder="1" applyAlignment="1">
      <alignment horizontal="left" vertical="center"/>
    </xf>
    <xf numFmtId="0" fontId="97" fillId="0" borderId="21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 wrapText="1"/>
    </xf>
    <xf numFmtId="0" fontId="20" fillId="34" borderId="51" xfId="0" applyFont="1" applyFill="1" applyBorder="1" applyAlignment="1">
      <alignment vertical="center" wrapText="1"/>
    </xf>
    <xf numFmtId="0" fontId="20" fillId="34" borderId="24" xfId="0" applyFont="1" applyFill="1" applyBorder="1" applyAlignment="1">
      <alignment vertical="center" wrapText="1"/>
    </xf>
    <xf numFmtId="0" fontId="20" fillId="34" borderId="21" xfId="0" applyFont="1" applyFill="1" applyBorder="1" applyAlignment="1">
      <alignment vertical="center" wrapText="1"/>
    </xf>
    <xf numFmtId="0" fontId="20" fillId="0" borderId="51" xfId="0" applyFont="1" applyFill="1" applyBorder="1" applyAlignment="1">
      <alignment vertical="center" wrapText="1"/>
    </xf>
    <xf numFmtId="0" fontId="20" fillId="0" borderId="24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21" xfId="25" applyFont="1" applyFill="1" applyBorder="1" applyAlignment="1">
      <alignment horizontal="left" vertical="center" wrapText="1"/>
    </xf>
    <xf numFmtId="0" fontId="20" fillId="0" borderId="25" xfId="25" applyFont="1" applyFill="1" applyBorder="1" applyAlignment="1">
      <alignment horizontal="center" vertical="center" wrapText="1"/>
    </xf>
    <xf numFmtId="0" fontId="20" fillId="0" borderId="21" xfId="25" applyFont="1" applyFill="1" applyBorder="1" applyAlignment="1">
      <alignment horizontal="center" vertical="center" wrapText="1"/>
    </xf>
    <xf numFmtId="0" fontId="20" fillId="0" borderId="49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/>
    </xf>
    <xf numFmtId="0" fontId="20" fillId="0" borderId="39" xfId="0" applyFont="1" applyFill="1" applyBorder="1" applyAlignment="1">
      <alignment horizontal="center" vertical="center"/>
    </xf>
    <xf numFmtId="0" fontId="108" fillId="0" borderId="50" xfId="0" applyFont="1" applyFill="1" applyBorder="1" applyAlignment="1">
      <alignment horizontal="center" vertical="center"/>
    </xf>
    <xf numFmtId="0" fontId="108" fillId="0" borderId="39" xfId="0" applyFont="1" applyFill="1" applyBorder="1" applyAlignment="1">
      <alignment horizontal="center" vertical="center"/>
    </xf>
    <xf numFmtId="0" fontId="20" fillId="0" borderId="58" xfId="0" applyFont="1" applyFill="1" applyBorder="1" applyAlignment="1">
      <alignment horizontal="left" vertical="center"/>
    </xf>
    <xf numFmtId="0" fontId="20" fillId="0" borderId="39" xfId="0" applyFont="1" applyFill="1" applyBorder="1" applyAlignment="1">
      <alignment horizontal="left" vertical="center"/>
    </xf>
    <xf numFmtId="0" fontId="20" fillId="0" borderId="50" xfId="25" applyFont="1" applyFill="1" applyBorder="1" applyAlignment="1">
      <alignment horizontal="center" vertical="center" wrapText="1"/>
    </xf>
    <xf numFmtId="0" fontId="20" fillId="34" borderId="25" xfId="0" applyFont="1" applyFill="1" applyBorder="1" applyAlignment="1">
      <alignment horizontal="center" vertical="center" wrapText="1"/>
    </xf>
    <xf numFmtId="0" fontId="20" fillId="0" borderId="25" xfId="25" applyFont="1" applyFill="1" applyBorder="1" applyAlignment="1">
      <alignment horizontal="left" vertical="center" wrapText="1"/>
    </xf>
    <xf numFmtId="0" fontId="20" fillId="0" borderId="24" xfId="0" applyFont="1" applyFill="1" applyBorder="1" applyAlignment="1">
      <alignment vertical="center"/>
    </xf>
    <xf numFmtId="0" fontId="20" fillId="0" borderId="21" xfId="0" applyFont="1" applyFill="1" applyBorder="1" applyAlignment="1">
      <alignment vertical="center"/>
    </xf>
    <xf numFmtId="0" fontId="20" fillId="0" borderId="50" xfId="0" applyFont="1" applyFill="1" applyBorder="1" applyAlignment="1">
      <alignment horizontal="left" vertical="center" wrapText="1"/>
    </xf>
    <xf numFmtId="0" fontId="20" fillId="0" borderId="51" xfId="0" applyFont="1" applyFill="1" applyBorder="1" applyAlignment="1">
      <alignment vertical="center"/>
    </xf>
    <xf numFmtId="0" fontId="20" fillId="0" borderId="39" xfId="0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vertical="center" wrapText="1"/>
    </xf>
    <xf numFmtId="0" fontId="20" fillId="34" borderId="58" xfId="0" applyFont="1" applyFill="1" applyBorder="1" applyAlignment="1">
      <alignment horizontal="left" vertical="center"/>
    </xf>
    <xf numFmtId="0" fontId="97" fillId="34" borderId="24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 wrapText="1"/>
    </xf>
    <xf numFmtId="0" fontId="20" fillId="0" borderId="76" xfId="0" applyFont="1" applyFill="1" applyBorder="1" applyAlignment="1">
      <alignment horizontal="center" vertical="center" wrapText="1"/>
    </xf>
    <xf numFmtId="0" fontId="20" fillId="0" borderId="72" xfId="0" applyFont="1" applyFill="1" applyBorder="1" applyAlignment="1">
      <alignment horizontal="center" vertical="center" wrapText="1"/>
    </xf>
    <xf numFmtId="0" fontId="20" fillId="0" borderId="57" xfId="0" applyFont="1" applyFill="1" applyBorder="1" applyAlignment="1">
      <alignment horizontal="center" vertical="center" wrapText="1"/>
    </xf>
    <xf numFmtId="0" fontId="20" fillId="0" borderId="66" xfId="0" applyFont="1" applyFill="1" applyBorder="1" applyAlignment="1">
      <alignment horizontal="center" vertical="center" wrapText="1"/>
    </xf>
    <xf numFmtId="0" fontId="20" fillId="0" borderId="36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108" fillId="0" borderId="24" xfId="0" applyFont="1" applyFill="1" applyBorder="1" applyAlignment="1">
      <alignment horizontal="center" vertical="center" wrapText="1"/>
    </xf>
    <xf numFmtId="0" fontId="108" fillId="0" borderId="21" xfId="0" applyFont="1" applyFill="1" applyBorder="1" applyAlignment="1">
      <alignment horizontal="center" vertical="center" wrapText="1"/>
    </xf>
    <xf numFmtId="0" fontId="108" fillId="0" borderId="25" xfId="0" applyFont="1" applyFill="1" applyBorder="1" applyAlignment="1">
      <alignment horizontal="center" vertical="center" wrapText="1"/>
    </xf>
    <xf numFmtId="0" fontId="20" fillId="0" borderId="40" xfId="0" applyFont="1" applyFill="1" applyBorder="1" applyAlignment="1">
      <alignment horizontal="center" vertical="center" wrapText="1"/>
    </xf>
    <xf numFmtId="0" fontId="20" fillId="0" borderId="42" xfId="0" applyFont="1" applyFill="1" applyBorder="1" applyAlignment="1">
      <alignment horizontal="center" vertical="center" wrapText="1"/>
    </xf>
    <xf numFmtId="0" fontId="20" fillId="34" borderId="65" xfId="0" applyFont="1" applyFill="1" applyBorder="1" applyAlignment="1">
      <alignment horizontal="center" vertical="center" wrapText="1"/>
    </xf>
    <xf numFmtId="0" fontId="20" fillId="0" borderId="63" xfId="0" applyFont="1" applyFill="1" applyBorder="1" applyAlignment="1">
      <alignment horizontal="center" vertical="center" wrapText="1"/>
    </xf>
    <xf numFmtId="0" fontId="20" fillId="0" borderId="75" xfId="0" applyFont="1" applyFill="1" applyBorder="1" applyAlignment="1">
      <alignment horizontal="center" vertical="center" wrapText="1"/>
    </xf>
    <xf numFmtId="0" fontId="20" fillId="33" borderId="23" xfId="0" applyFont="1" applyFill="1" applyBorder="1" applyAlignment="1">
      <alignment horizontal="center" vertical="center" wrapText="1"/>
    </xf>
    <xf numFmtId="0" fontId="20" fillId="0" borderId="46" xfId="0" applyFont="1" applyFill="1" applyBorder="1" applyAlignment="1">
      <alignment horizontal="center" vertical="center" wrapText="1"/>
    </xf>
    <xf numFmtId="0" fontId="20" fillId="0" borderId="37" xfId="0" applyFont="1" applyFill="1" applyBorder="1" applyAlignment="1">
      <alignment horizontal="center" vertical="center" wrapText="1"/>
    </xf>
    <xf numFmtId="0" fontId="20" fillId="0" borderId="34" xfId="0" applyFont="1" applyFill="1" applyBorder="1" applyAlignment="1">
      <alignment horizontal="center" vertical="center" wrapText="1"/>
    </xf>
    <xf numFmtId="0" fontId="20" fillId="0" borderId="69" xfId="0" applyFont="1" applyFill="1" applyBorder="1" applyAlignment="1">
      <alignment horizontal="center" vertical="center" wrapText="1"/>
    </xf>
    <xf numFmtId="0" fontId="20" fillId="0" borderId="21" xfId="25" applyFont="1" applyFill="1" applyBorder="1" applyAlignment="1">
      <alignment vertical="center"/>
    </xf>
    <xf numFmtId="0" fontId="95" fillId="34" borderId="49" xfId="0" applyFont="1" applyFill="1" applyBorder="1" applyAlignment="1">
      <alignment horizontal="left" vertical="center"/>
    </xf>
    <xf numFmtId="0" fontId="1" fillId="34" borderId="14" xfId="0" applyFont="1" applyFill="1" applyBorder="1" applyAlignment="1">
      <alignment horizontal="center" vertical="center"/>
    </xf>
    <xf numFmtId="0" fontId="24" fillId="34" borderId="10" xfId="0" applyFont="1" applyFill="1" applyBorder="1" applyAlignment="1">
      <alignment horizontal="center" vertical="center"/>
    </xf>
    <xf numFmtId="0" fontId="79" fillId="34" borderId="76" xfId="0" applyFont="1" applyFill="1" applyBorder="1" applyAlignment="1">
      <alignment horizontal="center" vertical="center"/>
    </xf>
    <xf numFmtId="0" fontId="79" fillId="34" borderId="72" xfId="0" applyFont="1" applyFill="1" applyBorder="1" applyAlignment="1">
      <alignment horizontal="center" vertical="center"/>
    </xf>
    <xf numFmtId="0" fontId="79" fillId="34" borderId="57" xfId="0" applyFont="1" applyFill="1" applyBorder="1" applyAlignment="1">
      <alignment horizontal="center" vertical="center"/>
    </xf>
    <xf numFmtId="0" fontId="24" fillId="34" borderId="76" xfId="0" applyFont="1" applyFill="1" applyBorder="1" applyAlignment="1">
      <alignment horizontal="center" vertical="center"/>
    </xf>
    <xf numFmtId="0" fontId="24" fillId="34" borderId="72" xfId="0" applyFont="1" applyFill="1" applyBorder="1" applyAlignment="1">
      <alignment horizontal="center" vertical="center"/>
    </xf>
    <xf numFmtId="0" fontId="24" fillId="34" borderId="57" xfId="0" applyFont="1" applyFill="1" applyBorder="1" applyAlignment="1">
      <alignment horizontal="center" vertical="center"/>
    </xf>
    <xf numFmtId="0" fontId="1" fillId="34" borderId="57" xfId="29" applyFont="1" applyFill="1" applyBorder="1" applyAlignment="1">
      <alignment horizontal="center" vertical="center"/>
    </xf>
    <xf numFmtId="0" fontId="1" fillId="34" borderId="58" xfId="29" applyFont="1" applyFill="1" applyBorder="1" applyAlignment="1">
      <alignment horizontal="center" vertical="center"/>
    </xf>
    <xf numFmtId="0" fontId="24" fillId="34" borderId="17" xfId="0" applyFont="1" applyFill="1" applyBorder="1" applyAlignment="1">
      <alignment horizontal="center" vertical="center"/>
    </xf>
    <xf numFmtId="0" fontId="24" fillId="34" borderId="13" xfId="0" applyFont="1" applyFill="1" applyBorder="1" applyAlignment="1">
      <alignment horizontal="center" vertical="center"/>
    </xf>
    <xf numFmtId="0" fontId="1" fillId="34" borderId="58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 wrapText="1"/>
    </xf>
    <xf numFmtId="0" fontId="108" fillId="0" borderId="75" xfId="0" applyFont="1" applyFill="1" applyBorder="1" applyAlignment="1">
      <alignment horizontal="center" vertical="center" wrapText="1"/>
    </xf>
    <xf numFmtId="0" fontId="108" fillId="0" borderId="67" xfId="0" applyFont="1" applyFill="1" applyBorder="1" applyAlignment="1">
      <alignment horizontal="center" vertical="center" wrapText="1"/>
    </xf>
    <xf numFmtId="0" fontId="108" fillId="0" borderId="33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108" fillId="0" borderId="23" xfId="0" applyFont="1" applyFill="1" applyBorder="1" applyAlignment="1">
      <alignment horizontal="center" vertical="center" wrapText="1"/>
    </xf>
    <xf numFmtId="0" fontId="115" fillId="0" borderId="68" xfId="0" applyFont="1" applyFill="1" applyBorder="1" applyAlignment="1">
      <alignment horizontal="center" vertical="center" wrapText="1"/>
    </xf>
    <xf numFmtId="0" fontId="20" fillId="0" borderId="69" xfId="0" applyFont="1" applyBorder="1"/>
    <xf numFmtId="0" fontId="108" fillId="59" borderId="69" xfId="0" applyFont="1" applyFill="1" applyBorder="1" applyAlignment="1">
      <alignment horizontal="center" vertical="center" wrapText="1"/>
    </xf>
    <xf numFmtId="0" fontId="108" fillId="59" borderId="65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/>
    </xf>
    <xf numFmtId="0" fontId="20" fillId="0" borderId="72" xfId="0" applyFont="1" applyFill="1" applyBorder="1" applyAlignment="1">
      <alignment horizontal="center" vertical="center" wrapText="1"/>
    </xf>
    <xf numFmtId="0" fontId="20" fillId="0" borderId="57" xfId="0" applyFont="1" applyFill="1" applyBorder="1" applyAlignment="1">
      <alignment horizontal="center" vertical="center" wrapText="1"/>
    </xf>
    <xf numFmtId="0" fontId="20" fillId="0" borderId="36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39" xfId="0" applyFont="1" applyFill="1" applyBorder="1" applyAlignment="1">
      <alignment horizontal="center" vertical="center"/>
    </xf>
    <xf numFmtId="0" fontId="20" fillId="0" borderId="46" xfId="0" applyFont="1" applyFill="1" applyBorder="1" applyAlignment="1">
      <alignment horizontal="left" vertical="center"/>
    </xf>
    <xf numFmtId="0" fontId="20" fillId="0" borderId="63" xfId="0" applyFont="1" applyFill="1" applyBorder="1" applyAlignment="1">
      <alignment horizontal="left" vertical="center"/>
    </xf>
    <xf numFmtId="0" fontId="103" fillId="0" borderId="76" xfId="0" applyFont="1" applyFill="1" applyBorder="1" applyAlignment="1">
      <alignment horizontal="center" vertical="center"/>
    </xf>
    <xf numFmtId="0" fontId="103" fillId="0" borderId="57" xfId="0" applyFont="1" applyFill="1" applyBorder="1" applyAlignment="1">
      <alignment horizontal="center" vertical="center"/>
    </xf>
    <xf numFmtId="0" fontId="24" fillId="34" borderId="75" xfId="0" applyFont="1" applyFill="1" applyBorder="1" applyAlignment="1">
      <alignment horizontal="center" vertical="center"/>
    </xf>
    <xf numFmtId="0" fontId="24" fillId="34" borderId="40" xfId="0" applyFont="1" applyFill="1" applyBorder="1" applyAlignment="1">
      <alignment horizontal="center" vertical="center"/>
    </xf>
    <xf numFmtId="0" fontId="24" fillId="34" borderId="72" xfId="25" applyFont="1" applyFill="1" applyBorder="1" applyAlignment="1">
      <alignment horizontal="center" vertical="center"/>
    </xf>
    <xf numFmtId="0" fontId="24" fillId="34" borderId="57" xfId="25" applyFont="1" applyFill="1" applyBorder="1" applyAlignment="1">
      <alignment horizontal="center" vertical="center"/>
    </xf>
    <xf numFmtId="0" fontId="24" fillId="34" borderId="76" xfId="25" applyFont="1" applyFill="1" applyBorder="1" applyAlignment="1">
      <alignment horizontal="center" vertical="center"/>
    </xf>
    <xf numFmtId="0" fontId="24" fillId="34" borderId="40" xfId="25" applyFont="1" applyFill="1" applyBorder="1" applyAlignment="1">
      <alignment horizontal="center" vertical="center"/>
    </xf>
    <xf numFmtId="0" fontId="24" fillId="34" borderId="58" xfId="0" applyFont="1" applyFill="1" applyBorder="1" applyAlignment="1">
      <alignment horizontal="center" vertical="center"/>
    </xf>
    <xf numFmtId="0" fontId="24" fillId="34" borderId="82" xfId="0" applyFont="1" applyFill="1" applyBorder="1" applyAlignment="1">
      <alignment horizontal="center" vertical="center"/>
    </xf>
    <xf numFmtId="0" fontId="103" fillId="34" borderId="40" xfId="0" applyFont="1" applyFill="1" applyBorder="1" applyAlignment="1">
      <alignment horizontal="center" vertical="center"/>
    </xf>
    <xf numFmtId="0" fontId="0" fillId="0" borderId="72" xfId="0" applyBorder="1"/>
    <xf numFmtId="0" fontId="0" fillId="0" borderId="40" xfId="0" applyBorder="1"/>
    <xf numFmtId="0" fontId="96" fillId="0" borderId="76" xfId="0" applyFont="1" applyFill="1" applyBorder="1" applyAlignment="1">
      <alignment horizontal="center" vertical="center"/>
    </xf>
    <xf numFmtId="0" fontId="96" fillId="0" borderId="72" xfId="0" applyFont="1" applyFill="1" applyBorder="1" applyAlignment="1">
      <alignment horizontal="center" vertical="center"/>
    </xf>
    <xf numFmtId="0" fontId="96" fillId="0" borderId="57" xfId="0" applyFont="1" applyFill="1" applyBorder="1" applyAlignment="1">
      <alignment horizontal="center" vertical="center"/>
    </xf>
    <xf numFmtId="0" fontId="103" fillId="34" borderId="58" xfId="0" applyFont="1" applyFill="1" applyBorder="1" applyAlignment="1">
      <alignment horizontal="center" vertical="center"/>
    </xf>
    <xf numFmtId="0" fontId="103" fillId="34" borderId="76" xfId="0" applyFont="1" applyFill="1" applyBorder="1" applyAlignment="1">
      <alignment horizontal="center" vertical="center"/>
    </xf>
    <xf numFmtId="0" fontId="103" fillId="34" borderId="57" xfId="0" applyFont="1" applyFill="1" applyBorder="1" applyAlignment="1">
      <alignment horizontal="center" vertical="center"/>
    </xf>
    <xf numFmtId="0" fontId="103" fillId="34" borderId="72" xfId="0" applyFont="1" applyFill="1" applyBorder="1" applyAlignment="1">
      <alignment horizontal="center" vertical="center"/>
    </xf>
    <xf numFmtId="0" fontId="93" fillId="34" borderId="75" xfId="0" applyFont="1" applyFill="1" applyBorder="1" applyAlignment="1">
      <alignment horizontal="center" vertical="center"/>
    </xf>
    <xf numFmtId="0" fontId="93" fillId="34" borderId="57" xfId="0" applyFont="1" applyFill="1" applyBorder="1" applyAlignment="1">
      <alignment horizontal="center" vertical="center"/>
    </xf>
    <xf numFmtId="0" fontId="93" fillId="34" borderId="76" xfId="0" applyFont="1" applyFill="1" applyBorder="1" applyAlignment="1">
      <alignment horizontal="center" vertical="center"/>
    </xf>
    <xf numFmtId="0" fontId="79" fillId="34" borderId="40" xfId="0" applyFont="1" applyFill="1" applyBorder="1" applyAlignment="1">
      <alignment horizontal="center" vertical="center"/>
    </xf>
    <xf numFmtId="0" fontId="23" fillId="34" borderId="75" xfId="29" applyFont="1" applyFill="1" applyBorder="1" applyAlignment="1">
      <alignment horizontal="center" vertical="center"/>
    </xf>
    <xf numFmtId="0" fontId="23" fillId="34" borderId="72" xfId="29" applyFont="1" applyFill="1" applyBorder="1" applyAlignment="1">
      <alignment horizontal="center" vertical="center"/>
    </xf>
    <xf numFmtId="0" fontId="23" fillId="34" borderId="40" xfId="29" applyFont="1" applyFill="1" applyBorder="1" applyAlignment="1">
      <alignment horizontal="center" vertical="center"/>
    </xf>
    <xf numFmtId="0" fontId="24" fillId="34" borderId="71" xfId="0" applyFont="1" applyFill="1" applyBorder="1" applyAlignment="1">
      <alignment horizontal="center" vertical="center"/>
    </xf>
    <xf numFmtId="0" fontId="24" fillId="34" borderId="85" xfId="0" applyFont="1" applyFill="1" applyBorder="1" applyAlignment="1">
      <alignment horizontal="center" vertical="center"/>
    </xf>
    <xf numFmtId="0" fontId="24" fillId="34" borderId="53" xfId="0" applyFont="1" applyFill="1" applyBorder="1" applyAlignment="1">
      <alignment horizontal="center" vertical="center"/>
    </xf>
    <xf numFmtId="0" fontId="20" fillId="31" borderId="55" xfId="0" applyFont="1" applyFill="1" applyBorder="1" applyAlignment="1">
      <alignment horizontal="center" vertical="center" wrapText="1"/>
    </xf>
    <xf numFmtId="0" fontId="124" fillId="0" borderId="51" xfId="25" applyFont="1" applyFill="1" applyBorder="1" applyAlignment="1">
      <alignment horizontal="center" vertical="center"/>
    </xf>
    <xf numFmtId="0" fontId="124" fillId="0" borderId="24" xfId="25" applyFont="1" applyFill="1" applyBorder="1" applyAlignment="1">
      <alignment horizontal="center" vertical="center"/>
    </xf>
    <xf numFmtId="0" fontId="28" fillId="0" borderId="51" xfId="0" applyFont="1" applyFill="1" applyBorder="1" applyAlignment="1">
      <alignment horizontal="center" vertical="center"/>
    </xf>
    <xf numFmtId="0" fontId="28" fillId="0" borderId="24" xfId="0" applyFont="1" applyFill="1" applyBorder="1" applyAlignment="1">
      <alignment horizontal="center" vertical="center"/>
    </xf>
    <xf numFmtId="0" fontId="44" fillId="0" borderId="24" xfId="0" applyFont="1" applyFill="1" applyBorder="1" applyAlignment="1">
      <alignment horizontal="center" vertical="center"/>
    </xf>
    <xf numFmtId="0" fontId="44" fillId="0" borderId="51" xfId="0" applyFont="1" applyFill="1" applyBorder="1" applyAlignment="1">
      <alignment horizontal="center" vertical="center"/>
    </xf>
    <xf numFmtId="0" fontId="20" fillId="0" borderId="83" xfId="0" applyFont="1" applyFill="1" applyBorder="1" applyAlignment="1">
      <alignment horizontal="center" vertical="center"/>
    </xf>
    <xf numFmtId="0" fontId="20" fillId="0" borderId="60" xfId="0" applyFont="1" applyFill="1" applyBorder="1" applyAlignment="1">
      <alignment horizontal="center" vertical="center"/>
    </xf>
    <xf numFmtId="0" fontId="124" fillId="0" borderId="60" xfId="25" applyFont="1" applyFill="1" applyBorder="1" applyAlignment="1">
      <alignment horizontal="center" vertical="center"/>
    </xf>
    <xf numFmtId="0" fontId="124" fillId="0" borderId="59" xfId="25" applyFont="1" applyFill="1" applyBorder="1" applyAlignment="1">
      <alignment horizontal="center" vertical="center"/>
    </xf>
    <xf numFmtId="0" fontId="20" fillId="0" borderId="52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center" vertical="center"/>
    </xf>
    <xf numFmtId="0" fontId="20" fillId="0" borderId="25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center" vertical="center"/>
    </xf>
    <xf numFmtId="0" fontId="20" fillId="34" borderId="41" xfId="0" applyFont="1" applyFill="1" applyBorder="1" applyAlignment="1">
      <alignment horizontal="center" vertical="center" wrapText="1"/>
    </xf>
    <xf numFmtId="0" fontId="20" fillId="0" borderId="76" xfId="0" applyFont="1" applyFill="1" applyBorder="1" applyAlignment="1">
      <alignment horizontal="center" vertical="center" wrapText="1"/>
    </xf>
    <xf numFmtId="0" fontId="20" fillId="0" borderId="72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/>
    </xf>
    <xf numFmtId="0" fontId="20" fillId="0" borderId="39" xfId="0" applyFont="1" applyFill="1" applyBorder="1" applyAlignment="1">
      <alignment horizontal="center" vertical="center"/>
    </xf>
    <xf numFmtId="0" fontId="20" fillId="0" borderId="49" xfId="0" applyFont="1" applyFill="1" applyBorder="1" applyAlignment="1">
      <alignment horizontal="center" vertical="center"/>
    </xf>
    <xf numFmtId="0" fontId="20" fillId="0" borderId="46" xfId="0" applyFont="1" applyFill="1" applyBorder="1" applyAlignment="1">
      <alignment horizontal="left" vertical="center"/>
    </xf>
    <xf numFmtId="0" fontId="20" fillId="0" borderId="63" xfId="0" applyFont="1" applyFill="1" applyBorder="1" applyAlignment="1">
      <alignment horizontal="left" vertical="center"/>
    </xf>
    <xf numFmtId="0" fontId="20" fillId="34" borderId="76" xfId="0" applyFont="1" applyFill="1" applyBorder="1" applyAlignment="1">
      <alignment horizontal="center" vertical="center" wrapText="1"/>
    </xf>
    <xf numFmtId="0" fontId="20" fillId="0" borderId="63" xfId="0" applyFont="1" applyFill="1" applyBorder="1" applyAlignment="1">
      <alignment horizontal="center" vertical="center" wrapText="1"/>
    </xf>
    <xf numFmtId="0" fontId="20" fillId="0" borderId="75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/>
    </xf>
    <xf numFmtId="0" fontId="20" fillId="0" borderId="46" xfId="0" applyFont="1" applyFill="1" applyBorder="1" applyAlignment="1">
      <alignment horizontal="center" vertical="center" wrapText="1"/>
    </xf>
    <xf numFmtId="0" fontId="20" fillId="0" borderId="29" xfId="0" applyFont="1" applyFill="1" applyBorder="1" applyAlignment="1">
      <alignment horizontal="left" vertical="center"/>
    </xf>
    <xf numFmtId="0" fontId="20" fillId="0" borderId="19" xfId="0" applyFont="1" applyFill="1" applyBorder="1" applyAlignment="1">
      <alignment horizontal="left" vertical="center" wrapText="1"/>
    </xf>
    <xf numFmtId="0" fontId="20" fillId="0" borderId="30" xfId="0" applyFont="1" applyFill="1" applyBorder="1" applyAlignment="1">
      <alignment horizontal="left" vertical="center"/>
    </xf>
    <xf numFmtId="0" fontId="118" fillId="0" borderId="43" xfId="25" applyFont="1" applyFill="1" applyBorder="1" applyAlignment="1">
      <alignment horizontal="left" vertical="center"/>
    </xf>
    <xf numFmtId="0" fontId="118" fillId="0" borderId="19" xfId="25" applyFont="1" applyFill="1" applyBorder="1" applyAlignment="1">
      <alignment horizontal="left" vertical="center"/>
    </xf>
    <xf numFmtId="0" fontId="118" fillId="0" borderId="30" xfId="25" applyFont="1" applyFill="1" applyBorder="1" applyAlignment="1">
      <alignment horizontal="left" vertical="center"/>
    </xf>
    <xf numFmtId="0" fontId="20" fillId="0" borderId="29" xfId="37" applyFont="1" applyFill="1" applyBorder="1" applyAlignment="1">
      <alignment horizontal="left" vertical="center"/>
    </xf>
    <xf numFmtId="0" fontId="108" fillId="34" borderId="37" xfId="0" applyFont="1" applyFill="1" applyBorder="1" applyAlignment="1">
      <alignment horizontal="center" vertical="center" wrapText="1"/>
    </xf>
    <xf numFmtId="0" fontId="108" fillId="34" borderId="69" xfId="0" applyFont="1" applyFill="1" applyBorder="1" applyAlignment="1">
      <alignment horizontal="center" vertical="center" wrapText="1"/>
    </xf>
    <xf numFmtId="0" fontId="108" fillId="34" borderId="34" xfId="0" applyFont="1" applyFill="1" applyBorder="1" applyAlignment="1">
      <alignment horizontal="center" vertical="center" wrapText="1"/>
    </xf>
    <xf numFmtId="0" fontId="108" fillId="34" borderId="65" xfId="0" applyFont="1" applyFill="1" applyBorder="1" applyAlignment="1">
      <alignment horizontal="center" vertical="center" wrapText="1"/>
    </xf>
    <xf numFmtId="0" fontId="1" fillId="0" borderId="72" xfId="37" applyFont="1" applyBorder="1"/>
    <xf numFmtId="0" fontId="108" fillId="0" borderId="24" xfId="0" applyFont="1" applyFill="1" applyBorder="1" applyAlignment="1">
      <alignment horizontal="center" vertical="center"/>
    </xf>
    <xf numFmtId="0" fontId="108" fillId="0" borderId="25" xfId="0" applyFont="1" applyFill="1" applyBorder="1" applyAlignment="1">
      <alignment horizontal="center" vertical="center"/>
    </xf>
    <xf numFmtId="0" fontId="108" fillId="0" borderId="52" xfId="0" applyFont="1" applyFill="1" applyBorder="1" applyAlignment="1">
      <alignment horizontal="center" vertical="center"/>
    </xf>
    <xf numFmtId="0" fontId="108" fillId="0" borderId="21" xfId="0" applyFont="1" applyFill="1" applyBorder="1" applyAlignment="1">
      <alignment horizontal="center" vertical="center"/>
    </xf>
    <xf numFmtId="0" fontId="108" fillId="0" borderId="51" xfId="0" applyFont="1" applyFill="1" applyBorder="1" applyAlignment="1">
      <alignment horizontal="center" vertical="center"/>
    </xf>
    <xf numFmtId="0" fontId="108" fillId="0" borderId="24" xfId="25" applyFont="1" applyFill="1" applyBorder="1" applyAlignment="1">
      <alignment horizontal="center" vertical="center"/>
    </xf>
    <xf numFmtId="0" fontId="108" fillId="0" borderId="25" xfId="25" applyFont="1" applyFill="1" applyBorder="1" applyAlignment="1">
      <alignment horizontal="center" vertical="center"/>
    </xf>
    <xf numFmtId="0" fontId="108" fillId="0" borderId="21" xfId="25" applyFont="1" applyFill="1" applyBorder="1" applyAlignment="1">
      <alignment horizontal="center" vertical="center"/>
    </xf>
    <xf numFmtId="0" fontId="108" fillId="0" borderId="50" xfId="0" applyFont="1" applyFill="1" applyBorder="1" applyAlignment="1">
      <alignment horizontal="center" vertical="center"/>
    </xf>
    <xf numFmtId="0" fontId="108" fillId="0" borderId="39" xfId="0" applyFont="1" applyFill="1" applyBorder="1" applyAlignment="1">
      <alignment horizontal="center" vertical="center"/>
    </xf>
    <xf numFmtId="0" fontId="108" fillId="0" borderId="51" xfId="37" applyFont="1" applyFill="1" applyBorder="1" applyAlignment="1">
      <alignment horizontal="center" vertical="center"/>
    </xf>
    <xf numFmtId="0" fontId="108" fillId="0" borderId="24" xfId="37" applyFont="1" applyFill="1" applyBorder="1" applyAlignment="1">
      <alignment horizontal="center" vertical="center"/>
    </xf>
    <xf numFmtId="0" fontId="108" fillId="0" borderId="21" xfId="37" applyFont="1" applyFill="1" applyBorder="1" applyAlignment="1">
      <alignment horizontal="center" vertical="center"/>
    </xf>
    <xf numFmtId="0" fontId="20" fillId="34" borderId="44" xfId="0" applyFont="1" applyFill="1" applyBorder="1" applyAlignment="1">
      <alignment horizontal="center" vertical="center" wrapText="1"/>
    </xf>
    <xf numFmtId="0" fontId="20" fillId="34" borderId="63" xfId="0" applyFont="1" applyFill="1" applyBorder="1" applyAlignment="1">
      <alignment horizontal="center" vertical="center" wrapText="1"/>
    </xf>
    <xf numFmtId="0" fontId="20" fillId="34" borderId="46" xfId="0" applyFont="1" applyFill="1" applyBorder="1" applyAlignment="1">
      <alignment horizontal="center" vertical="center" wrapText="1"/>
    </xf>
    <xf numFmtId="0" fontId="20" fillId="0" borderId="46" xfId="0" applyFont="1" applyBorder="1" applyAlignment="1">
      <alignment horizontal="center"/>
    </xf>
    <xf numFmtId="0" fontId="1" fillId="43" borderId="19" xfId="0" applyFont="1" applyFill="1" applyBorder="1"/>
    <xf numFmtId="0" fontId="20" fillId="34" borderId="46" xfId="0" applyFont="1" applyFill="1" applyBorder="1" applyAlignment="1">
      <alignment horizontal="center"/>
    </xf>
    <xf numFmtId="0" fontId="20" fillId="43" borderId="43" xfId="0" applyFont="1" applyFill="1" applyBorder="1"/>
    <xf numFmtId="0" fontId="20" fillId="43" borderId="19" xfId="0" applyFont="1" applyFill="1" applyBorder="1"/>
    <xf numFmtId="0" fontId="20" fillId="43" borderId="30" xfId="0" applyFont="1" applyFill="1" applyBorder="1"/>
    <xf numFmtId="0" fontId="20" fillId="0" borderId="19" xfId="0" applyFont="1" applyBorder="1" applyAlignment="1">
      <alignment horizontal="center"/>
    </xf>
    <xf numFmtId="0" fontId="20" fillId="43" borderId="19" xfId="0" applyFont="1" applyFill="1" applyBorder="1" applyAlignment="1">
      <alignment horizontal="center"/>
    </xf>
    <xf numFmtId="0" fontId="20" fillId="43" borderId="30" xfId="0" applyFont="1" applyFill="1" applyBorder="1" applyAlignment="1">
      <alignment horizontal="center"/>
    </xf>
    <xf numFmtId="0" fontId="20" fillId="43" borderId="43" xfId="0" applyFont="1" applyFill="1" applyBorder="1" applyAlignment="1">
      <alignment horizontal="center"/>
    </xf>
    <xf numFmtId="0" fontId="1" fillId="43" borderId="43" xfId="0" applyFont="1" applyFill="1" applyBorder="1"/>
    <xf numFmtId="0" fontId="1" fillId="43" borderId="30" xfId="0" applyFont="1" applyFill="1" applyBorder="1"/>
    <xf numFmtId="0" fontId="1" fillId="63" borderId="43" xfId="0" applyFont="1" applyFill="1" applyBorder="1"/>
    <xf numFmtId="0" fontId="20" fillId="34" borderId="19" xfId="0" applyFont="1" applyFill="1" applyBorder="1" applyAlignment="1">
      <alignment horizontal="center"/>
    </xf>
    <xf numFmtId="0" fontId="1" fillId="63" borderId="19" xfId="0" applyFont="1" applyFill="1" applyBorder="1"/>
    <xf numFmtId="0" fontId="1" fillId="63" borderId="30" xfId="0" applyFont="1" applyFill="1" applyBorder="1"/>
    <xf numFmtId="0" fontId="20" fillId="63" borderId="43" xfId="0" applyFont="1" applyFill="1" applyBorder="1" applyAlignment="1">
      <alignment horizontal="center"/>
    </xf>
    <xf numFmtId="0" fontId="20" fillId="63" borderId="19" xfId="0" applyFont="1" applyFill="1" applyBorder="1" applyAlignment="1">
      <alignment horizontal="center"/>
    </xf>
    <xf numFmtId="0" fontId="20" fillId="0" borderId="30" xfId="0" applyFont="1" applyFill="1" applyBorder="1"/>
    <xf numFmtId="0" fontId="1" fillId="0" borderId="43" xfId="0" applyFont="1" applyFill="1" applyBorder="1"/>
    <xf numFmtId="0" fontId="1" fillId="0" borderId="19" xfId="0" applyFont="1" applyFill="1" applyBorder="1"/>
    <xf numFmtId="0" fontId="1" fillId="0" borderId="30" xfId="0" applyFont="1" applyFill="1" applyBorder="1"/>
    <xf numFmtId="0" fontId="20" fillId="0" borderId="19" xfId="0" applyFont="1" applyFill="1" applyBorder="1" applyAlignment="1">
      <alignment horizontal="center"/>
    </xf>
    <xf numFmtId="0" fontId="20" fillId="0" borderId="30" xfId="0" applyFont="1" applyFill="1" applyBorder="1" applyAlignment="1">
      <alignment horizontal="center"/>
    </xf>
    <xf numFmtId="0" fontId="20" fillId="0" borderId="30" xfId="37" applyFont="1" applyFill="1" applyBorder="1" applyAlignment="1">
      <alignment horizontal="left" vertical="center"/>
    </xf>
    <xf numFmtId="0" fontId="20" fillId="0" borderId="43" xfId="0" applyFont="1" applyFill="1" applyBorder="1" applyAlignment="1">
      <alignment horizontal="left" vertical="center" wrapText="1"/>
    </xf>
    <xf numFmtId="0" fontId="20" fillId="0" borderId="46" xfId="37" applyFont="1" applyFill="1" applyBorder="1" applyAlignment="1">
      <alignment horizontal="left" vertical="center"/>
    </xf>
    <xf numFmtId="0" fontId="20" fillId="0" borderId="23" xfId="0" applyFont="1" applyFill="1" applyBorder="1" applyAlignment="1">
      <alignment horizontal="left" vertical="center"/>
    </xf>
    <xf numFmtId="0" fontId="20" fillId="0" borderId="78" xfId="0" applyFont="1" applyFill="1" applyBorder="1" applyAlignment="1">
      <alignment horizontal="left" vertical="center"/>
    </xf>
    <xf numFmtId="0" fontId="20" fillId="0" borderId="16" xfId="0" applyFont="1" applyFill="1" applyBorder="1" applyAlignment="1">
      <alignment horizontal="left" vertical="center"/>
    </xf>
    <xf numFmtId="0" fontId="20" fillId="0" borderId="22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03" fillId="59" borderId="50" xfId="0" applyFont="1" applyFill="1" applyBorder="1" applyAlignment="1">
      <alignment horizontal="center" vertical="center"/>
    </xf>
    <xf numFmtId="0" fontId="179" fillId="0" borderId="24" xfId="25" applyFont="1" applyFill="1" applyBorder="1" applyAlignment="1">
      <alignment horizontal="center" vertical="center"/>
    </xf>
    <xf numFmtId="0" fontId="179" fillId="0" borderId="21" xfId="25" applyFont="1" applyFill="1" applyBorder="1" applyAlignment="1">
      <alignment horizontal="center" vertical="center"/>
    </xf>
    <xf numFmtId="0" fontId="179" fillId="0" borderId="51" xfId="25" applyFont="1" applyFill="1" applyBorder="1" applyAlignment="1">
      <alignment horizontal="center" vertical="center"/>
    </xf>
    <xf numFmtId="0" fontId="108" fillId="59" borderId="51" xfId="25" applyFont="1" applyFill="1" applyBorder="1" applyAlignment="1">
      <alignment horizontal="center" vertical="center"/>
    </xf>
    <xf numFmtId="0" fontId="108" fillId="59" borderId="51" xfId="0" applyFont="1" applyFill="1" applyBorder="1" applyAlignment="1">
      <alignment horizontal="center" vertical="center"/>
    </xf>
    <xf numFmtId="0" fontId="108" fillId="0" borderId="52" xfId="37" applyFont="1" applyFill="1" applyBorder="1" applyAlignment="1">
      <alignment horizontal="center" vertical="center"/>
    </xf>
    <xf numFmtId="0" fontId="108" fillId="59" borderId="52" xfId="0" applyFont="1" applyFill="1" applyBorder="1" applyAlignment="1">
      <alignment horizontal="center" vertical="center"/>
    </xf>
    <xf numFmtId="0" fontId="108" fillId="59" borderId="52" xfId="25" applyFont="1" applyFill="1" applyBorder="1" applyAlignment="1">
      <alignment horizontal="center" vertical="center"/>
    </xf>
    <xf numFmtId="0" fontId="108" fillId="59" borderId="24" xfId="25" applyFont="1" applyFill="1" applyBorder="1" applyAlignment="1">
      <alignment horizontal="center" vertical="center"/>
    </xf>
    <xf numFmtId="0" fontId="108" fillId="0" borderId="23" xfId="0" applyFont="1" applyFill="1" applyBorder="1" applyAlignment="1">
      <alignment horizontal="left" vertical="center"/>
    </xf>
    <xf numFmtId="0" fontId="108" fillId="0" borderId="78" xfId="0" applyFont="1" applyFill="1" applyBorder="1" applyAlignment="1">
      <alignment horizontal="left" vertical="center"/>
    </xf>
    <xf numFmtId="0" fontId="108" fillId="0" borderId="16" xfId="0" applyFont="1" applyFill="1" applyBorder="1" applyAlignment="1">
      <alignment horizontal="left" vertical="center"/>
    </xf>
    <xf numFmtId="0" fontId="108" fillId="0" borderId="78" xfId="0" applyFont="1" applyFill="1" applyBorder="1" applyAlignment="1">
      <alignment horizontal="center" vertical="center"/>
    </xf>
    <xf numFmtId="0" fontId="108" fillId="0" borderId="16" xfId="0" applyFont="1" applyFill="1" applyBorder="1" applyAlignment="1">
      <alignment horizontal="center" vertical="center"/>
    </xf>
    <xf numFmtId="0" fontId="108" fillId="0" borderId="23" xfId="0" applyFont="1" applyFill="1" applyBorder="1" applyAlignment="1">
      <alignment horizontal="center" vertical="center"/>
    </xf>
    <xf numFmtId="0" fontId="108" fillId="0" borderId="16" xfId="0" applyFont="1" applyFill="1" applyBorder="1" applyAlignment="1">
      <alignment horizontal="center" vertical="center" wrapText="1"/>
    </xf>
    <xf numFmtId="0" fontId="108" fillId="0" borderId="22" xfId="0" applyFont="1" applyFill="1" applyBorder="1" applyAlignment="1">
      <alignment horizontal="center" vertical="center"/>
    </xf>
    <xf numFmtId="0" fontId="108" fillId="0" borderId="77" xfId="0" applyFont="1" applyFill="1" applyBorder="1" applyAlignment="1">
      <alignment horizontal="center" vertical="center"/>
    </xf>
    <xf numFmtId="0" fontId="108" fillId="0" borderId="77" xfId="37" applyFont="1" applyFill="1" applyBorder="1" applyAlignment="1">
      <alignment horizontal="center" vertical="center"/>
    </xf>
    <xf numFmtId="0" fontId="108" fillId="0" borderId="23" xfId="37" applyFont="1" applyFill="1" applyBorder="1" applyAlignment="1">
      <alignment horizontal="center" vertical="center"/>
    </xf>
    <xf numFmtId="0" fontId="108" fillId="0" borderId="16" xfId="37" applyFont="1" applyFill="1" applyBorder="1" applyAlignment="1">
      <alignment horizontal="center" vertical="center"/>
    </xf>
    <xf numFmtId="0" fontId="108" fillId="59" borderId="78" xfId="0" applyFont="1" applyFill="1" applyBorder="1" applyAlignment="1">
      <alignment horizontal="center" vertical="center"/>
    </xf>
    <xf numFmtId="0" fontId="108" fillId="59" borderId="78" xfId="0" applyFont="1" applyFill="1" applyBorder="1" applyAlignment="1">
      <alignment horizontal="center" vertical="center" wrapText="1"/>
    </xf>
    <xf numFmtId="0" fontId="108" fillId="59" borderId="77" xfId="0" applyFont="1" applyFill="1" applyBorder="1" applyAlignment="1">
      <alignment horizontal="center" vertical="center"/>
    </xf>
    <xf numFmtId="0" fontId="108" fillId="34" borderId="16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51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25" xfId="0" applyFont="1" applyFill="1" applyBorder="1" applyAlignment="1">
      <alignment horizontal="left" vertical="center" wrapText="1"/>
    </xf>
    <xf numFmtId="0" fontId="20" fillId="0" borderId="24" xfId="0" applyFont="1" applyFill="1" applyBorder="1" applyAlignment="1">
      <alignment horizontal="left" vertical="center" wrapText="1"/>
    </xf>
    <xf numFmtId="0" fontId="20" fillId="0" borderId="51" xfId="0" applyFont="1" applyFill="1" applyBorder="1" applyAlignment="1">
      <alignment vertical="center" wrapText="1"/>
    </xf>
    <xf numFmtId="0" fontId="20" fillId="0" borderId="52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50" xfId="0" applyFont="1" applyFill="1" applyBorder="1" applyAlignment="1">
      <alignment horizontal="left" vertical="center" wrapText="1"/>
    </xf>
    <xf numFmtId="0" fontId="20" fillId="0" borderId="39" xfId="0" applyFont="1" applyFill="1" applyBorder="1" applyAlignment="1">
      <alignment horizontal="left" vertical="center" wrapText="1"/>
    </xf>
    <xf numFmtId="0" fontId="42" fillId="34" borderId="21" xfId="25" applyFont="1" applyFill="1" applyBorder="1" applyAlignment="1">
      <alignment horizontal="left" vertical="center"/>
    </xf>
    <xf numFmtId="0" fontId="108" fillId="0" borderId="22" xfId="0" applyFont="1" applyFill="1" applyBorder="1" applyAlignment="1">
      <alignment horizontal="center" vertical="center" wrapText="1"/>
    </xf>
    <xf numFmtId="0" fontId="108" fillId="34" borderId="77" xfId="0" applyFont="1" applyFill="1" applyBorder="1" applyAlignment="1">
      <alignment horizontal="center" vertical="center" wrapText="1"/>
    </xf>
    <xf numFmtId="0" fontId="108" fillId="34" borderId="23" xfId="0" applyFont="1" applyFill="1" applyBorder="1" applyAlignment="1">
      <alignment horizontal="center" vertical="center" wrapText="1"/>
    </xf>
    <xf numFmtId="0" fontId="108" fillId="34" borderId="22" xfId="0" applyFont="1" applyFill="1" applyBorder="1" applyAlignment="1">
      <alignment horizontal="center" vertical="center" wrapText="1"/>
    </xf>
    <xf numFmtId="0" fontId="103" fillId="34" borderId="75" xfId="0" applyFont="1" applyFill="1" applyBorder="1" applyAlignment="1">
      <alignment horizontal="center" vertical="center"/>
    </xf>
    <xf numFmtId="0" fontId="103" fillId="34" borderId="75" xfId="25" applyFont="1" applyFill="1" applyBorder="1" applyAlignment="1">
      <alignment horizontal="center" vertical="center"/>
    </xf>
    <xf numFmtId="0" fontId="103" fillId="34" borderId="72" xfId="25" applyFont="1" applyFill="1" applyBorder="1" applyAlignment="1">
      <alignment horizontal="center" vertical="center"/>
    </xf>
    <xf numFmtId="0" fontId="103" fillId="34" borderId="57" xfId="25" applyFont="1" applyFill="1" applyBorder="1" applyAlignment="1">
      <alignment horizontal="center" vertical="center"/>
    </xf>
    <xf numFmtId="0" fontId="103" fillId="0" borderId="72" xfId="0" applyFont="1" applyFill="1" applyBorder="1" applyAlignment="1">
      <alignment horizontal="center" vertical="center"/>
    </xf>
    <xf numFmtId="0" fontId="103" fillId="34" borderId="82" xfId="0" applyFont="1" applyFill="1" applyBorder="1" applyAlignment="1">
      <alignment horizontal="center" vertical="center"/>
    </xf>
    <xf numFmtId="0" fontId="103" fillId="0" borderId="75" xfId="0" applyFont="1" applyFill="1" applyBorder="1" applyAlignment="1">
      <alignment horizontal="center" vertical="center"/>
    </xf>
    <xf numFmtId="0" fontId="103" fillId="0" borderId="10" xfId="0" applyFont="1" applyFill="1" applyBorder="1" applyAlignment="1">
      <alignment horizontal="center" vertical="center"/>
    </xf>
    <xf numFmtId="0" fontId="103" fillId="34" borderId="84" xfId="0" applyFont="1" applyFill="1" applyBorder="1" applyAlignment="1">
      <alignment horizontal="center" vertical="center"/>
    </xf>
    <xf numFmtId="0" fontId="20" fillId="47" borderId="45" xfId="0" applyFont="1" applyFill="1" applyBorder="1" applyAlignment="1">
      <alignment horizontal="left" vertical="center" wrapText="1"/>
    </xf>
    <xf numFmtId="0" fontId="112" fillId="0" borderId="21" xfId="37" applyFont="1" applyBorder="1"/>
    <xf numFmtId="0" fontId="1" fillId="0" borderId="50" xfId="37" applyFont="1" applyFill="1" applyBorder="1"/>
    <xf numFmtId="0" fontId="108" fillId="59" borderId="77" xfId="0" applyFont="1" applyFill="1" applyBorder="1" applyAlignment="1">
      <alignment horizontal="center" vertical="center" wrapText="1"/>
    </xf>
    <xf numFmtId="0" fontId="20" fillId="59" borderId="33" xfId="0" applyFont="1" applyFill="1" applyBorder="1" applyAlignment="1">
      <alignment horizontal="center" vertical="center" wrapText="1"/>
    </xf>
    <xf numFmtId="0" fontId="20" fillId="59" borderId="64" xfId="0" applyFont="1" applyFill="1" applyBorder="1" applyAlignment="1">
      <alignment horizontal="center" vertical="center" wrapText="1"/>
    </xf>
    <xf numFmtId="0" fontId="108" fillId="0" borderId="37" xfId="0" applyFont="1" applyFill="1" applyBorder="1" applyAlignment="1">
      <alignment horizontal="center" vertical="center" wrapText="1"/>
    </xf>
    <xf numFmtId="0" fontId="102" fillId="34" borderId="24" xfId="37" applyFont="1" applyFill="1" applyBorder="1"/>
    <xf numFmtId="0" fontId="102" fillId="34" borderId="51" xfId="37" applyFont="1" applyFill="1" applyBorder="1" applyAlignment="1">
      <alignment horizontal="left" vertical="center"/>
    </xf>
    <xf numFmtId="0" fontId="162" fillId="34" borderId="24" xfId="37" applyFont="1" applyFill="1" applyBorder="1" applyAlignment="1"/>
    <xf numFmtId="0" fontId="20" fillId="0" borderId="52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center" vertical="center"/>
    </xf>
    <xf numFmtId="0" fontId="20" fillId="0" borderId="21" xfId="25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0" fillId="0" borderId="21" xfId="25" applyFont="1" applyFill="1" applyBorder="1" applyAlignment="1">
      <alignment horizontal="center" vertical="center"/>
    </xf>
    <xf numFmtId="0" fontId="97" fillId="34" borderId="51" xfId="0" applyFont="1" applyFill="1" applyBorder="1" applyAlignment="1">
      <alignment horizontal="left" vertical="center"/>
    </xf>
    <xf numFmtId="0" fontId="97" fillId="34" borderId="21" xfId="0" applyFont="1" applyFill="1" applyBorder="1" applyAlignment="1">
      <alignment horizontal="left" vertical="center"/>
    </xf>
    <xf numFmtId="0" fontId="20" fillId="34" borderId="63" xfId="0" applyFont="1" applyFill="1" applyBorder="1" applyAlignment="1">
      <alignment horizontal="center" vertical="center"/>
    </xf>
    <xf numFmtId="0" fontId="97" fillId="0" borderId="21" xfId="0" applyFont="1" applyFill="1" applyBorder="1" applyAlignment="1">
      <alignment horizontal="left" vertical="center"/>
    </xf>
    <xf numFmtId="0" fontId="97" fillId="34" borderId="52" xfId="0" applyFont="1" applyFill="1" applyBorder="1" applyAlignment="1">
      <alignment horizontal="left" vertical="center"/>
    </xf>
    <xf numFmtId="0" fontId="20" fillId="34" borderId="51" xfId="0" applyFont="1" applyFill="1" applyBorder="1" applyAlignment="1">
      <alignment horizontal="center" vertical="center" wrapText="1"/>
    </xf>
    <xf numFmtId="0" fontId="20" fillId="34" borderId="24" xfId="0" applyFont="1" applyFill="1" applyBorder="1" applyAlignment="1">
      <alignment horizontal="center" vertical="center" wrapText="1"/>
    </xf>
    <xf numFmtId="0" fontId="20" fillId="34" borderId="21" xfId="0" applyFont="1" applyFill="1" applyBorder="1" applyAlignment="1">
      <alignment horizontal="center" vertical="center" wrapText="1"/>
    </xf>
    <xf numFmtId="0" fontId="108" fillId="0" borderId="21" xfId="25" applyFont="1" applyFill="1" applyBorder="1" applyAlignment="1">
      <alignment horizontal="center" vertical="center"/>
    </xf>
    <xf numFmtId="0" fontId="24" fillId="34" borderId="76" xfId="0" applyFont="1" applyFill="1" applyBorder="1" applyAlignment="1">
      <alignment horizontal="center" vertical="center"/>
    </xf>
    <xf numFmtId="0" fontId="24" fillId="34" borderId="57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21" xfId="25" applyFont="1" applyFill="1" applyBorder="1" applyAlignment="1">
      <alignment horizontal="left" vertical="center" wrapText="1"/>
    </xf>
    <xf numFmtId="0" fontId="20" fillId="0" borderId="21" xfId="25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center" vertical="center"/>
    </xf>
    <xf numFmtId="0" fontId="20" fillId="0" borderId="49" xfId="0" applyFont="1" applyFill="1" applyBorder="1" applyAlignment="1">
      <alignment horizontal="center" vertical="center"/>
    </xf>
    <xf numFmtId="0" fontId="20" fillId="0" borderId="21" xfId="25" applyFont="1" applyFill="1" applyBorder="1" applyAlignment="1">
      <alignment vertical="center" wrapText="1"/>
    </xf>
    <xf numFmtId="0" fontId="20" fillId="0" borderId="49" xfId="0" applyFont="1" applyFill="1" applyBorder="1" applyAlignment="1">
      <alignment horizontal="center" vertical="center" wrapText="1"/>
    </xf>
    <xf numFmtId="0" fontId="108" fillId="34" borderId="24" xfId="0" applyFont="1" applyFill="1" applyBorder="1" applyAlignment="1">
      <alignment horizontal="center" vertical="center" wrapText="1"/>
    </xf>
    <xf numFmtId="0" fontId="20" fillId="34" borderId="52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left" vertical="center" wrapText="1"/>
    </xf>
    <xf numFmtId="0" fontId="20" fillId="0" borderId="21" xfId="25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0" fillId="34" borderId="21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21" xfId="25" applyFont="1" applyFill="1" applyBorder="1" applyAlignment="1">
      <alignment horizontal="left" vertical="center" wrapText="1"/>
    </xf>
    <xf numFmtId="0" fontId="115" fillId="0" borderId="21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left" vertical="center" wrapText="1"/>
    </xf>
    <xf numFmtId="0" fontId="20" fillId="45" borderId="46" xfId="0" applyFont="1" applyFill="1" applyBorder="1" applyAlignment="1">
      <alignment horizontal="left" vertical="center" wrapText="1"/>
    </xf>
    <xf numFmtId="0" fontId="20" fillId="0" borderId="25" xfId="0" applyFont="1" applyFill="1" applyBorder="1" applyAlignment="1">
      <alignment horizontal="center" vertical="center" wrapText="1"/>
    </xf>
    <xf numFmtId="0" fontId="20" fillId="0" borderId="76" xfId="0" applyFont="1" applyFill="1" applyBorder="1" applyAlignment="1">
      <alignment horizontal="center" vertical="center" wrapText="1"/>
    </xf>
    <xf numFmtId="0" fontId="20" fillId="0" borderId="72" xfId="0" applyFont="1" applyFill="1" applyBorder="1" applyAlignment="1">
      <alignment horizontal="center" vertical="center" wrapText="1"/>
    </xf>
    <xf numFmtId="0" fontId="20" fillId="0" borderId="57" xfId="0" applyFont="1" applyFill="1" applyBorder="1" applyAlignment="1">
      <alignment horizontal="center" vertical="center" wrapText="1"/>
    </xf>
    <xf numFmtId="0" fontId="20" fillId="0" borderId="66" xfId="0" applyFont="1" applyFill="1" applyBorder="1" applyAlignment="1">
      <alignment horizontal="center" vertical="center" wrapText="1"/>
    </xf>
    <xf numFmtId="0" fontId="20" fillId="0" borderId="36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40" xfId="0" applyFont="1" applyFill="1" applyBorder="1" applyAlignment="1">
      <alignment horizontal="center" vertical="center" wrapText="1"/>
    </xf>
    <xf numFmtId="0" fontId="108" fillId="0" borderId="24" xfId="0" applyFont="1" applyFill="1" applyBorder="1" applyAlignment="1">
      <alignment horizontal="center" vertical="center" wrapText="1"/>
    </xf>
    <xf numFmtId="0" fontId="108" fillId="0" borderId="21" xfId="0" applyFont="1" applyFill="1" applyBorder="1" applyAlignment="1">
      <alignment horizontal="center" vertical="center" wrapText="1"/>
    </xf>
    <xf numFmtId="0" fontId="108" fillId="0" borderId="25" xfId="0" applyFont="1" applyFill="1" applyBorder="1" applyAlignment="1">
      <alignment horizontal="center" vertical="center" wrapText="1"/>
    </xf>
    <xf numFmtId="0" fontId="20" fillId="0" borderId="42" xfId="0" applyFont="1" applyFill="1" applyBorder="1" applyAlignment="1">
      <alignment horizontal="center" vertical="center" wrapText="1"/>
    </xf>
    <xf numFmtId="0" fontId="20" fillId="0" borderId="63" xfId="0" applyFont="1" applyFill="1" applyBorder="1" applyAlignment="1">
      <alignment horizontal="center" vertical="center" wrapText="1"/>
    </xf>
    <xf numFmtId="0" fontId="20" fillId="0" borderId="38" xfId="0" applyFont="1" applyFill="1" applyBorder="1" applyAlignment="1">
      <alignment horizontal="center" vertical="center" wrapText="1"/>
    </xf>
    <xf numFmtId="0" fontId="20" fillId="0" borderId="75" xfId="0" applyFont="1" applyFill="1" applyBorder="1" applyAlignment="1">
      <alignment horizontal="center" vertical="center" wrapText="1"/>
    </xf>
    <xf numFmtId="0" fontId="20" fillId="0" borderId="46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115" fillId="34" borderId="55" xfId="0" applyFont="1" applyFill="1" applyBorder="1" applyAlignment="1">
      <alignment horizontal="center" vertical="center" wrapText="1"/>
    </xf>
    <xf numFmtId="0" fontId="115" fillId="34" borderId="0" xfId="0" applyFont="1" applyFill="1" applyBorder="1" applyAlignment="1">
      <alignment horizontal="center" vertical="center" wrapText="1"/>
    </xf>
    <xf numFmtId="0" fontId="115" fillId="34" borderId="54" xfId="0" applyFont="1" applyFill="1" applyBorder="1" applyAlignment="1">
      <alignment horizontal="center" vertical="center" wrapText="1"/>
    </xf>
    <xf numFmtId="0" fontId="115" fillId="34" borderId="16" xfId="0" applyFont="1" applyFill="1" applyBorder="1" applyAlignment="1">
      <alignment horizontal="center" vertical="center" wrapText="1"/>
    </xf>
    <xf numFmtId="0" fontId="115" fillId="34" borderId="48" xfId="0" applyFont="1" applyFill="1" applyBorder="1" applyAlignment="1">
      <alignment horizontal="center" vertical="center" wrapText="1"/>
    </xf>
    <xf numFmtId="0" fontId="115" fillId="34" borderId="47" xfId="0" applyFont="1" applyFill="1" applyBorder="1" applyAlignment="1">
      <alignment horizontal="center" vertical="center" wrapText="1"/>
    </xf>
    <xf numFmtId="0" fontId="116" fillId="0" borderId="25" xfId="0" applyFont="1" applyFill="1" applyBorder="1" applyAlignment="1">
      <alignment horizontal="center" vertical="center" wrapText="1"/>
    </xf>
    <xf numFmtId="0" fontId="20" fillId="0" borderId="21" xfId="37" applyFont="1" applyBorder="1" applyAlignment="1"/>
    <xf numFmtId="0" fontId="20" fillId="43" borderId="21" xfId="0" applyFont="1" applyFill="1" applyBorder="1"/>
    <xf numFmtId="0" fontId="20" fillId="0" borderId="21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center" vertical="center"/>
    </xf>
    <xf numFmtId="0" fontId="20" fillId="0" borderId="76" xfId="0" applyFont="1" applyFill="1" applyBorder="1" applyAlignment="1">
      <alignment horizontal="center" vertical="center"/>
    </xf>
    <xf numFmtId="0" fontId="20" fillId="34" borderId="51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1" xfId="0" applyFont="1" applyFill="1" applyBorder="1" applyAlignment="1">
      <alignment horizontal="left" vertical="center" wrapText="1"/>
    </xf>
    <xf numFmtId="0" fontId="20" fillId="0" borderId="76" xfId="0" applyFont="1" applyFill="1" applyBorder="1" applyAlignment="1">
      <alignment horizontal="center" vertical="center" wrapText="1"/>
    </xf>
    <xf numFmtId="0" fontId="20" fillId="0" borderId="72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vertical="center" wrapText="1"/>
    </xf>
    <xf numFmtId="0" fontId="20" fillId="0" borderId="50" xfId="0" applyFont="1" applyFill="1" applyBorder="1" applyAlignment="1">
      <alignment horizontal="center" vertical="center"/>
    </xf>
    <xf numFmtId="0" fontId="20" fillId="0" borderId="39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center"/>
    </xf>
    <xf numFmtId="0" fontId="20" fillId="0" borderId="21" xfId="0" applyFont="1" applyFill="1" applyBorder="1" applyAlignment="1">
      <alignment horizontal="center"/>
    </xf>
    <xf numFmtId="0" fontId="20" fillId="34" borderId="51" xfId="0" applyFont="1" applyFill="1" applyBorder="1" applyAlignment="1">
      <alignment horizontal="center"/>
    </xf>
    <xf numFmtId="0" fontId="20" fillId="0" borderId="49" xfId="0" applyFont="1" applyFill="1" applyBorder="1" applyAlignment="1">
      <alignment horizontal="center" vertical="center"/>
    </xf>
    <xf numFmtId="0" fontId="20" fillId="0" borderId="39" xfId="0" applyFont="1" applyFill="1" applyBorder="1" applyAlignment="1">
      <alignment horizontal="center" vertical="center" wrapText="1"/>
    </xf>
    <xf numFmtId="0" fontId="20" fillId="0" borderId="58" xfId="0" applyFont="1" applyFill="1" applyBorder="1" applyAlignment="1">
      <alignment vertical="center" wrapText="1"/>
    </xf>
    <xf numFmtId="0" fontId="20" fillId="0" borderId="49" xfId="0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/>
    </xf>
    <xf numFmtId="0" fontId="20" fillId="0" borderId="63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vertical="center"/>
    </xf>
    <xf numFmtId="0" fontId="20" fillId="0" borderId="21" xfId="0" applyFont="1" applyBorder="1"/>
    <xf numFmtId="0" fontId="20" fillId="0" borderId="75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vertical="center" wrapText="1"/>
    </xf>
    <xf numFmtId="0" fontId="20" fillId="0" borderId="50" xfId="0" applyFont="1" applyFill="1" applyBorder="1" applyAlignment="1">
      <alignment horizontal="left" vertical="center" wrapText="1"/>
    </xf>
    <xf numFmtId="0" fontId="20" fillId="0" borderId="50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0" fillId="0" borderId="57" xfId="0" applyFont="1" applyFill="1" applyBorder="1" applyAlignment="1">
      <alignment vertical="center" wrapText="1"/>
    </xf>
    <xf numFmtId="0" fontId="20" fillId="0" borderId="43" xfId="0" applyFont="1" applyBorder="1" applyAlignment="1">
      <alignment horizontal="center"/>
    </xf>
    <xf numFmtId="0" fontId="20" fillId="0" borderId="30" xfId="0" applyFont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20" fillId="0" borderId="43" xfId="0" applyFont="1" applyFill="1" applyBorder="1" applyAlignment="1">
      <alignment horizontal="center"/>
    </xf>
    <xf numFmtId="0" fontId="20" fillId="0" borderId="46" xfId="0" applyFont="1" applyFill="1" applyBorder="1" applyAlignment="1">
      <alignment horizontal="center"/>
    </xf>
    <xf numFmtId="0" fontId="20" fillId="34" borderId="43" xfId="0" applyFont="1" applyFill="1" applyBorder="1" applyAlignment="1">
      <alignment horizontal="center"/>
    </xf>
    <xf numFmtId="0" fontId="20" fillId="34" borderId="30" xfId="0" applyFont="1" applyFill="1" applyBorder="1" applyAlignment="1">
      <alignment horizontal="center"/>
    </xf>
    <xf numFmtId="0" fontId="20" fillId="0" borderId="29" xfId="0" applyFont="1" applyFill="1" applyBorder="1" applyAlignment="1">
      <alignment horizontal="center"/>
    </xf>
    <xf numFmtId="0" fontId="20" fillId="0" borderId="76" xfId="0" applyFont="1" applyFill="1" applyBorder="1" applyAlignment="1">
      <alignment vertical="center" wrapText="1"/>
    </xf>
    <xf numFmtId="0" fontId="20" fillId="0" borderId="82" xfId="0" applyFont="1" applyFill="1" applyBorder="1" applyAlignment="1">
      <alignment vertical="center" wrapText="1"/>
    </xf>
    <xf numFmtId="0" fontId="20" fillId="0" borderId="84" xfId="0" applyFont="1" applyFill="1" applyBorder="1" applyAlignment="1">
      <alignment vertical="center" wrapText="1"/>
    </xf>
    <xf numFmtId="0" fontId="20" fillId="0" borderId="58" xfId="0" applyFont="1" applyFill="1" applyBorder="1" applyAlignment="1">
      <alignment vertical="center"/>
    </xf>
    <xf numFmtId="0" fontId="20" fillId="34" borderId="82" xfId="0" applyFont="1" applyFill="1" applyBorder="1" applyAlignment="1">
      <alignment vertical="center" wrapText="1"/>
    </xf>
    <xf numFmtId="0" fontId="20" fillId="34" borderId="58" xfId="0" applyFont="1" applyFill="1" applyBorder="1" applyAlignment="1">
      <alignment vertical="center" wrapText="1"/>
    </xf>
    <xf numFmtId="0" fontId="20" fillId="34" borderId="84" xfId="0" applyFont="1" applyFill="1" applyBorder="1" applyAlignment="1">
      <alignment vertical="center" wrapText="1"/>
    </xf>
    <xf numFmtId="0" fontId="20" fillId="34" borderId="76" xfId="0" applyFont="1" applyFill="1" applyBorder="1" applyAlignment="1">
      <alignment vertical="center" wrapText="1"/>
    </xf>
    <xf numFmtId="0" fontId="20" fillId="0" borderId="24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center" vertical="center"/>
    </xf>
    <xf numFmtId="0" fontId="21" fillId="30" borderId="69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left" vertical="center"/>
    </xf>
    <xf numFmtId="0" fontId="20" fillId="0" borderId="21" xfId="25" applyFont="1" applyFill="1" applyBorder="1" applyAlignment="1">
      <alignment horizontal="left" vertical="center"/>
    </xf>
    <xf numFmtId="0" fontId="20" fillId="0" borderId="51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4" fillId="34" borderId="11" xfId="0" applyFont="1" applyFill="1" applyBorder="1" applyAlignment="1">
      <alignment horizontal="center" vertical="center"/>
    </xf>
    <xf numFmtId="0" fontId="97" fillId="34" borderId="21" xfId="0" applyFont="1" applyFill="1" applyBorder="1" applyAlignment="1">
      <alignment horizontal="left" vertical="center"/>
    </xf>
    <xf numFmtId="0" fontId="24" fillId="34" borderId="10" xfId="0" applyFont="1" applyFill="1" applyBorder="1" applyAlignment="1">
      <alignment horizontal="center" vertical="center"/>
    </xf>
    <xf numFmtId="0" fontId="1" fillId="34" borderId="57" xfId="29" applyFont="1" applyFill="1" applyBorder="1" applyAlignment="1">
      <alignment horizontal="center" vertical="center"/>
    </xf>
    <xf numFmtId="0" fontId="33" fillId="34" borderId="51" xfId="0" applyFont="1" applyFill="1" applyBorder="1" applyAlignment="1">
      <alignment horizontal="left" vertical="center"/>
    </xf>
    <xf numFmtId="0" fontId="1" fillId="34" borderId="11" xfId="29" applyFont="1" applyFill="1" applyBorder="1" applyAlignment="1">
      <alignment horizontal="center" vertical="center"/>
    </xf>
    <xf numFmtId="0" fontId="97" fillId="0" borderId="24" xfId="0" applyFont="1" applyFill="1" applyBorder="1" applyAlignment="1">
      <alignment horizontal="left" vertical="center"/>
    </xf>
    <xf numFmtId="0" fontId="24" fillId="34" borderId="72" xfId="0" applyFont="1" applyFill="1" applyBorder="1" applyAlignment="1">
      <alignment horizontal="center" vertical="center"/>
    </xf>
    <xf numFmtId="0" fontId="24" fillId="34" borderId="57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1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24" xfId="0" applyFont="1" applyFill="1" applyBorder="1" applyAlignment="1">
      <alignment horizontal="left" vertical="center" wrapText="1"/>
    </xf>
    <xf numFmtId="0" fontId="20" fillId="0" borderId="24" xfId="0" applyFont="1" applyFill="1" applyBorder="1" applyAlignment="1">
      <alignment vertical="center" wrapText="1"/>
    </xf>
    <xf numFmtId="0" fontId="20" fillId="0" borderId="24" xfId="25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center" vertical="center"/>
    </xf>
    <xf numFmtId="0" fontId="20" fillId="0" borderId="24" xfId="29" applyFont="1" applyFill="1" applyBorder="1" applyAlignment="1">
      <alignment vertical="center" wrapText="1"/>
    </xf>
    <xf numFmtId="0" fontId="20" fillId="0" borderId="58" xfId="0" applyFont="1" applyFill="1" applyBorder="1" applyAlignment="1">
      <alignment horizontal="left" vertical="center"/>
    </xf>
    <xf numFmtId="0" fontId="20" fillId="0" borderId="39" xfId="0" applyFont="1" applyFill="1" applyBorder="1" applyAlignment="1">
      <alignment horizontal="left" vertical="center"/>
    </xf>
    <xf numFmtId="0" fontId="108" fillId="0" borderId="21" xfId="0" applyFont="1" applyFill="1" applyBorder="1" applyAlignment="1">
      <alignment horizontal="left" vertical="center"/>
    </xf>
    <xf numFmtId="0" fontId="20" fillId="0" borderId="21" xfId="37" applyFont="1" applyFill="1" applyBorder="1" applyAlignment="1">
      <alignment horizontal="left" vertical="center"/>
    </xf>
    <xf numFmtId="0" fontId="20" fillId="0" borderId="51" xfId="37" applyFont="1" applyFill="1" applyBorder="1" applyAlignment="1">
      <alignment horizontal="left" vertical="center"/>
    </xf>
    <xf numFmtId="0" fontId="20" fillId="47" borderId="51" xfId="0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left" vertical="center" wrapText="1"/>
    </xf>
    <xf numFmtId="0" fontId="20" fillId="0" borderId="39" xfId="0" applyFont="1" applyFill="1" applyBorder="1" applyAlignment="1">
      <alignment horizontal="left" vertical="center" wrapText="1"/>
    </xf>
    <xf numFmtId="0" fontId="20" fillId="0" borderId="21" xfId="37" applyFont="1" applyFill="1" applyBorder="1" applyAlignment="1">
      <alignment horizontal="center" vertical="center"/>
    </xf>
    <xf numFmtId="0" fontId="1" fillId="0" borderId="51" xfId="37" applyFont="1" applyFill="1" applyBorder="1" applyAlignment="1">
      <alignment vertical="center" wrapText="1"/>
    </xf>
    <xf numFmtId="0" fontId="1" fillId="0" borderId="24" xfId="37" applyFill="1" applyBorder="1" applyAlignment="1">
      <alignment vertical="center" wrapText="1"/>
    </xf>
    <xf numFmtId="0" fontId="1" fillId="0" borderId="21" xfId="37" applyFill="1" applyBorder="1" applyAlignment="1">
      <alignment vertical="center" wrapText="1"/>
    </xf>
    <xf numFmtId="0" fontId="1" fillId="0" borderId="51" xfId="37" applyFill="1" applyBorder="1" applyAlignment="1">
      <alignment vertical="center"/>
    </xf>
    <xf numFmtId="0" fontId="1" fillId="0" borderId="21" xfId="37" applyFill="1" applyBorder="1" applyAlignment="1">
      <alignment vertical="center"/>
    </xf>
    <xf numFmtId="0" fontId="1" fillId="0" borderId="51" xfId="37" applyFont="1" applyFill="1" applyBorder="1" applyAlignment="1">
      <alignment vertical="center"/>
    </xf>
    <xf numFmtId="0" fontId="1" fillId="0" borderId="24" xfId="37" applyFill="1" applyBorder="1" applyAlignment="1">
      <alignment vertical="center"/>
    </xf>
    <xf numFmtId="0" fontId="108" fillId="0" borderId="36" xfId="0" applyFont="1" applyFill="1" applyBorder="1" applyAlignment="1">
      <alignment vertical="top" wrapText="1"/>
    </xf>
    <xf numFmtId="0" fontId="115" fillId="0" borderId="39" xfId="0" applyFont="1" applyFill="1" applyBorder="1" applyAlignment="1">
      <alignment vertical="center"/>
    </xf>
    <xf numFmtId="0" fontId="20" fillId="34" borderId="39" xfId="0" applyFont="1" applyFill="1" applyBorder="1" applyAlignment="1">
      <alignment vertical="center" wrapText="1"/>
    </xf>
    <xf numFmtId="0" fontId="20" fillId="0" borderId="39" xfId="0" applyFont="1" applyFill="1" applyBorder="1" applyAlignment="1">
      <alignment vertical="center"/>
    </xf>
    <xf numFmtId="0" fontId="20" fillId="0" borderId="39" xfId="25" applyFont="1" applyFill="1" applyBorder="1" applyAlignment="1">
      <alignment vertical="center" wrapText="1"/>
    </xf>
    <xf numFmtId="0" fontId="108" fillId="0" borderId="39" xfId="0" applyFont="1" applyFill="1" applyBorder="1" applyAlignment="1">
      <alignment horizontal="left" vertical="center"/>
    </xf>
    <xf numFmtId="0" fontId="21" fillId="30" borderId="31" xfId="0" applyFont="1" applyFill="1" applyBorder="1" applyAlignment="1">
      <alignment horizontal="center" vertical="center" wrapText="1"/>
    </xf>
    <xf numFmtId="0" fontId="20" fillId="0" borderId="21" xfId="37" applyFont="1" applyFill="1" applyBorder="1" applyAlignment="1">
      <alignment vertical="center" wrapText="1"/>
    </xf>
    <xf numFmtId="0" fontId="20" fillId="0" borderId="21" xfId="37" applyFont="1" applyFill="1" applyBorder="1" applyAlignment="1">
      <alignment horizontal="center" vertical="center"/>
    </xf>
    <xf numFmtId="0" fontId="1" fillId="0" borderId="21" xfId="37" applyFill="1" applyBorder="1"/>
    <xf numFmtId="0" fontId="112" fillId="0" borderId="24" xfId="0" applyFont="1" applyFill="1" applyBorder="1" applyAlignment="1">
      <alignment horizontal="left" vertical="center" wrapText="1"/>
    </xf>
    <xf numFmtId="0" fontId="20" fillId="34" borderId="21" xfId="29" applyFont="1" applyFill="1" applyBorder="1" applyAlignment="1">
      <alignment horizontal="center" vertical="center"/>
    </xf>
    <xf numFmtId="0" fontId="79" fillId="34" borderId="76" xfId="0" applyFont="1" applyFill="1" applyBorder="1" applyAlignment="1">
      <alignment horizontal="center" vertical="center"/>
    </xf>
    <xf numFmtId="0" fontId="79" fillId="34" borderId="72" xfId="0" applyFont="1" applyFill="1" applyBorder="1" applyAlignment="1">
      <alignment horizontal="center" vertical="center"/>
    </xf>
    <xf numFmtId="0" fontId="79" fillId="34" borderId="57" xfId="0" applyFont="1" applyFill="1" applyBorder="1" applyAlignment="1">
      <alignment horizontal="center" vertical="center"/>
    </xf>
    <xf numFmtId="0" fontId="33" fillId="34" borderId="24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 vertical="center"/>
    </xf>
    <xf numFmtId="0" fontId="20" fillId="0" borderId="21" xfId="25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center" vertical="center"/>
    </xf>
    <xf numFmtId="0" fontId="33" fillId="34" borderId="24" xfId="0" applyFont="1" applyFill="1" applyBorder="1" applyAlignment="1">
      <alignment horizontal="left" vertical="center"/>
    </xf>
    <xf numFmtId="0" fontId="97" fillId="34" borderId="24" xfId="0" applyFont="1" applyFill="1" applyBorder="1" applyAlignment="1">
      <alignment horizontal="left" vertical="center"/>
    </xf>
    <xf numFmtId="0" fontId="97" fillId="34" borderId="21" xfId="0" applyFont="1" applyFill="1" applyBorder="1" applyAlignment="1">
      <alignment horizontal="left" vertical="center"/>
    </xf>
    <xf numFmtId="0" fontId="79" fillId="34" borderId="76" xfId="0" applyFont="1" applyFill="1" applyBorder="1" applyAlignment="1">
      <alignment horizontal="center" vertical="center"/>
    </xf>
    <xf numFmtId="0" fontId="79" fillId="34" borderId="72" xfId="0" applyFont="1" applyFill="1" applyBorder="1" applyAlignment="1">
      <alignment horizontal="center" vertical="center"/>
    </xf>
    <xf numFmtId="0" fontId="79" fillId="34" borderId="57" xfId="0" applyFont="1" applyFill="1" applyBorder="1" applyAlignment="1">
      <alignment horizontal="center" vertical="center"/>
    </xf>
    <xf numFmtId="0" fontId="20" fillId="34" borderId="24" xfId="0" applyFont="1" applyFill="1" applyBorder="1" applyAlignment="1">
      <alignment horizontal="left" vertical="center" wrapText="1"/>
    </xf>
    <xf numFmtId="0" fontId="24" fillId="34" borderId="76" xfId="0" applyFont="1" applyFill="1" applyBorder="1" applyAlignment="1">
      <alignment horizontal="center" vertical="center"/>
    </xf>
    <xf numFmtId="0" fontId="24" fillId="34" borderId="72" xfId="0" applyFont="1" applyFill="1" applyBorder="1" applyAlignment="1">
      <alignment horizontal="center" vertical="center"/>
    </xf>
    <xf numFmtId="0" fontId="24" fillId="34" borderId="57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42" fillId="0" borderId="24" xfId="0" applyFont="1" applyFill="1" applyBorder="1" applyAlignment="1">
      <alignment horizontal="center" vertical="center" wrapText="1"/>
    </xf>
    <xf numFmtId="0" fontId="42" fillId="0" borderId="21" xfId="0" applyFont="1" applyFill="1" applyBorder="1" applyAlignment="1">
      <alignment horizontal="center" vertical="center" wrapText="1"/>
    </xf>
    <xf numFmtId="0" fontId="20" fillId="0" borderId="24" xfId="25" applyFont="1" applyFill="1" applyBorder="1" applyAlignment="1">
      <alignment horizontal="center" vertical="center" wrapText="1"/>
    </xf>
    <xf numFmtId="0" fontId="20" fillId="0" borderId="21" xfId="25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/>
    </xf>
    <xf numFmtId="0" fontId="108" fillId="0" borderId="50" xfId="0" applyFont="1" applyFill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50" xfId="25" applyFont="1" applyFill="1" applyBorder="1" applyAlignment="1">
      <alignment horizontal="center" vertical="center"/>
    </xf>
    <xf numFmtId="0" fontId="20" fillId="0" borderId="50" xfId="25" applyFont="1" applyFill="1" applyBorder="1" applyAlignment="1">
      <alignment horizontal="center" vertical="center" wrapText="1"/>
    </xf>
    <xf numFmtId="0" fontId="20" fillId="0" borderId="21" xfId="25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0" fillId="34" borderId="24" xfId="0" applyFont="1" applyFill="1" applyBorder="1" applyAlignment="1">
      <alignment horizontal="center" vertical="center" wrapText="1"/>
    </xf>
    <xf numFmtId="0" fontId="20" fillId="0" borderId="51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20" fillId="0" borderId="52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24" xfId="0" applyFont="1" applyFill="1" applyBorder="1" applyAlignment="1">
      <alignment horizontal="left" vertical="center" wrapText="1"/>
    </xf>
    <xf numFmtId="0" fontId="20" fillId="0" borderId="21" xfId="25" applyFont="1" applyFill="1" applyBorder="1" applyAlignment="1">
      <alignment horizontal="center" vertical="center" wrapText="1"/>
    </xf>
    <xf numFmtId="0" fontId="20" fillId="0" borderId="21" xfId="25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21" xfId="37" applyFont="1" applyFill="1" applyBorder="1" applyAlignment="1">
      <alignment horizontal="center" vertical="center" wrapText="1"/>
    </xf>
    <xf numFmtId="0" fontId="20" fillId="0" borderId="51" xfId="37" applyFont="1" applyFill="1" applyBorder="1" applyAlignment="1">
      <alignment horizontal="center" vertical="center" wrapText="1"/>
    </xf>
    <xf numFmtId="0" fontId="20" fillId="0" borderId="50" xfId="25" applyFont="1" applyFill="1" applyBorder="1" applyAlignment="1">
      <alignment horizontal="center" vertical="center" wrapText="1"/>
    </xf>
    <xf numFmtId="0" fontId="20" fillId="34" borderId="51" xfId="0" applyFont="1" applyFill="1" applyBorder="1" applyAlignment="1">
      <alignment vertical="center" wrapText="1"/>
    </xf>
    <xf numFmtId="0" fontId="20" fillId="34" borderId="24" xfId="0" applyFont="1" applyFill="1" applyBorder="1" applyAlignment="1">
      <alignment vertical="center" wrapText="1"/>
    </xf>
    <xf numFmtId="0" fontId="20" fillId="0" borderId="39" xfId="0" applyFont="1" applyFill="1" applyBorder="1" applyAlignment="1">
      <alignment horizontal="center" vertical="center" wrapText="1"/>
    </xf>
    <xf numFmtId="0" fontId="20" fillId="0" borderId="49" xfId="0" applyFont="1" applyFill="1" applyBorder="1" applyAlignment="1">
      <alignment horizontal="center" vertical="center" wrapText="1"/>
    </xf>
    <xf numFmtId="0" fontId="20" fillId="0" borderId="63" xfId="0" applyFont="1" applyFill="1" applyBorder="1" applyAlignment="1">
      <alignment horizontal="left" vertical="center"/>
    </xf>
    <xf numFmtId="0" fontId="117" fillId="0" borderId="51" xfId="25" applyFont="1" applyFill="1" applyBorder="1" applyAlignment="1">
      <alignment horizontal="center" vertical="center" wrapText="1"/>
    </xf>
    <xf numFmtId="0" fontId="20" fillId="0" borderId="57" xfId="0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left" vertical="center" wrapText="1"/>
    </xf>
    <xf numFmtId="0" fontId="108" fillId="0" borderId="50" xfId="0" applyFont="1" applyFill="1" applyBorder="1" applyAlignment="1">
      <alignment horizontal="left" vertical="center"/>
    </xf>
    <xf numFmtId="0" fontId="20" fillId="34" borderId="39" xfId="0" applyFont="1" applyFill="1" applyBorder="1" applyAlignment="1">
      <alignment vertical="center"/>
    </xf>
    <xf numFmtId="0" fontId="20" fillId="41" borderId="50" xfId="0" applyFont="1" applyFill="1" applyBorder="1" applyAlignment="1">
      <alignment horizontal="center" vertical="center" wrapText="1"/>
    </xf>
    <xf numFmtId="0" fontId="20" fillId="0" borderId="58" xfId="25" applyFont="1" applyFill="1" applyBorder="1" applyAlignment="1">
      <alignment horizontal="left" vertical="center"/>
    </xf>
    <xf numFmtId="0" fontId="20" fillId="0" borderId="21" xfId="25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/>
    </xf>
    <xf numFmtId="0" fontId="20" fillId="34" borderId="24" xfId="0" applyFont="1" applyFill="1" applyBorder="1" applyAlignment="1">
      <alignment horizontal="center" vertical="center" wrapText="1"/>
    </xf>
    <xf numFmtId="0" fontId="108" fillId="0" borderId="21" xfId="0" applyFont="1" applyFill="1" applyBorder="1" applyAlignment="1">
      <alignment horizontal="left" vertical="center"/>
    </xf>
    <xf numFmtId="0" fontId="108" fillId="0" borderId="50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left" vertical="center"/>
    </xf>
    <xf numFmtId="0" fontId="20" fillId="0" borderId="21" xfId="25" applyFont="1" applyFill="1" applyBorder="1" applyAlignment="1">
      <alignment horizontal="left" vertical="center" wrapText="1"/>
    </xf>
    <xf numFmtId="0" fontId="20" fillId="0" borderId="21" xfId="25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left" vertical="center" wrapText="1"/>
    </xf>
    <xf numFmtId="0" fontId="20" fillId="0" borderId="11" xfId="0" applyFont="1" applyFill="1" applyBorder="1" applyAlignment="1">
      <alignment horizontal="left" vertical="center"/>
    </xf>
    <xf numFmtId="0" fontId="20" fillId="0" borderId="18" xfId="0" applyFont="1" applyFill="1" applyBorder="1" applyAlignment="1">
      <alignment horizontal="left" vertical="center"/>
    </xf>
    <xf numFmtId="0" fontId="20" fillId="0" borderId="21" xfId="0" applyFont="1" applyFill="1" applyBorder="1" applyAlignment="1">
      <alignment horizontal="center" vertical="center"/>
    </xf>
    <xf numFmtId="0" fontId="20" fillId="34" borderId="52" xfId="0" applyFont="1" applyFill="1" applyBorder="1" applyAlignment="1">
      <alignment vertical="center"/>
    </xf>
    <xf numFmtId="0" fontId="20" fillId="0" borderId="50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vertical="center" wrapText="1"/>
    </xf>
    <xf numFmtId="0" fontId="20" fillId="0" borderId="39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/>
    </xf>
    <xf numFmtId="0" fontId="20" fillId="0" borderId="39" xfId="0" applyFont="1" applyFill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  <xf numFmtId="0" fontId="20" fillId="0" borderId="50" xfId="0" applyFont="1" applyFill="1" applyBorder="1" applyAlignment="1">
      <alignment vertical="center" wrapText="1"/>
    </xf>
    <xf numFmtId="0" fontId="20" fillId="41" borderId="46" xfId="0" applyFont="1" applyFill="1" applyBorder="1" applyAlignment="1">
      <alignment vertical="center" wrapText="1"/>
    </xf>
    <xf numFmtId="0" fontId="20" fillId="41" borderId="24" xfId="0" applyFont="1" applyFill="1" applyBorder="1" applyAlignment="1">
      <alignment vertical="center" wrapText="1"/>
    </xf>
    <xf numFmtId="0" fontId="108" fillId="63" borderId="52" xfId="0" applyFont="1" applyFill="1" applyBorder="1" applyAlignment="1"/>
    <xf numFmtId="0" fontId="108" fillId="63" borderId="24" xfId="0" applyFont="1" applyFill="1" applyBorder="1" applyAlignment="1"/>
    <xf numFmtId="0" fontId="108" fillId="63" borderId="51" xfId="0" applyFont="1" applyFill="1" applyBorder="1" applyAlignment="1"/>
    <xf numFmtId="0" fontId="108" fillId="63" borderId="25" xfId="0" applyFont="1" applyFill="1" applyBorder="1" applyAlignment="1"/>
    <xf numFmtId="0" fontId="108" fillId="34" borderId="24" xfId="0" applyFont="1" applyFill="1" applyBorder="1" applyAlignment="1"/>
    <xf numFmtId="0" fontId="108" fillId="63" borderId="21" xfId="0" applyFont="1" applyFill="1" applyBorder="1" applyAlignment="1"/>
    <xf numFmtId="0" fontId="20" fillId="0" borderId="50" xfId="0" applyFont="1" applyFill="1" applyBorder="1" applyAlignment="1"/>
    <xf numFmtId="0" fontId="112" fillId="63" borderId="24" xfId="0" applyFont="1" applyFill="1" applyBorder="1" applyAlignment="1"/>
    <xf numFmtId="0" fontId="112" fillId="63" borderId="21" xfId="0" applyFont="1" applyFill="1" applyBorder="1" applyAlignment="1"/>
    <xf numFmtId="0" fontId="112" fillId="63" borderId="25" xfId="0" applyFont="1" applyFill="1" applyBorder="1" applyAlignment="1"/>
    <xf numFmtId="0" fontId="112" fillId="63" borderId="52" xfId="0" applyFont="1" applyFill="1" applyBorder="1" applyAlignment="1"/>
    <xf numFmtId="0" fontId="20" fillId="0" borderId="50" xfId="0" applyFont="1" applyBorder="1" applyAlignment="1"/>
    <xf numFmtId="0" fontId="20" fillId="0" borderId="39" xfId="0" applyFont="1" applyBorder="1" applyAlignment="1"/>
    <xf numFmtId="0" fontId="108" fillId="34" borderId="51" xfId="0" applyFont="1" applyFill="1" applyBorder="1" applyAlignment="1"/>
    <xf numFmtId="0" fontId="112" fillId="63" borderId="50" xfId="0" applyFont="1" applyFill="1" applyBorder="1" applyAlignment="1"/>
    <xf numFmtId="0" fontId="108" fillId="63" borderId="39" xfId="0" applyFont="1" applyFill="1" applyBorder="1" applyAlignment="1"/>
    <xf numFmtId="0" fontId="108" fillId="34" borderId="52" xfId="0" applyFont="1" applyFill="1" applyBorder="1" applyAlignment="1">
      <alignment vertical="center"/>
    </xf>
    <xf numFmtId="0" fontId="108" fillId="34" borderId="51" xfId="0" applyFont="1" applyFill="1" applyBorder="1" applyAlignment="1">
      <alignment vertical="center"/>
    </xf>
    <xf numFmtId="0" fontId="108" fillId="34" borderId="25" xfId="0" applyFont="1" applyFill="1" applyBorder="1" applyAlignment="1"/>
    <xf numFmtId="0" fontId="112" fillId="34" borderId="24" xfId="0" applyFont="1" applyFill="1" applyBorder="1" applyAlignment="1"/>
    <xf numFmtId="0" fontId="112" fillId="34" borderId="21" xfId="0" applyFont="1" applyFill="1" applyBorder="1" applyAlignment="1"/>
    <xf numFmtId="0" fontId="112" fillId="34" borderId="25" xfId="0" applyFont="1" applyFill="1" applyBorder="1" applyAlignment="1"/>
    <xf numFmtId="0" fontId="108" fillId="34" borderId="21" xfId="0" applyFont="1" applyFill="1" applyBorder="1" applyAlignment="1"/>
    <xf numFmtId="0" fontId="1" fillId="63" borderId="52" xfId="0" applyFont="1" applyFill="1" applyBorder="1" applyAlignment="1"/>
    <xf numFmtId="0" fontId="20" fillId="34" borderId="24" xfId="0" applyFont="1" applyFill="1" applyBorder="1" applyAlignment="1"/>
    <xf numFmtId="0" fontId="1" fillId="63" borderId="25" xfId="0" applyFont="1" applyFill="1" applyBorder="1" applyAlignment="1"/>
    <xf numFmtId="0" fontId="20" fillId="34" borderId="52" xfId="0" applyFont="1" applyFill="1" applyBorder="1" applyAlignment="1"/>
    <xf numFmtId="0" fontId="20" fillId="34" borderId="21" xfId="0" applyFont="1" applyFill="1" applyBorder="1" applyAlignment="1"/>
    <xf numFmtId="0" fontId="20" fillId="34" borderId="25" xfId="0" applyFont="1" applyFill="1" applyBorder="1" applyAlignment="1"/>
    <xf numFmtId="0" fontId="1" fillId="0" borderId="0" xfId="0" applyFont="1" applyBorder="1" applyAlignment="1"/>
    <xf numFmtId="0" fontId="20" fillId="63" borderId="52" xfId="0" applyFont="1" applyFill="1" applyBorder="1" applyAlignment="1"/>
    <xf numFmtId="0" fontId="20" fillId="63" borderId="24" xfId="0" applyFont="1" applyFill="1" applyBorder="1" applyAlignment="1"/>
    <xf numFmtId="0" fontId="20" fillId="63" borderId="51" xfId="0" applyFont="1" applyFill="1" applyBorder="1" applyAlignment="1"/>
    <xf numFmtId="0" fontId="20" fillId="63" borderId="25" xfId="0" applyFont="1" applyFill="1" applyBorder="1" applyAlignment="1"/>
    <xf numFmtId="0" fontId="20" fillId="63" borderId="21" xfId="0" applyFont="1" applyFill="1" applyBorder="1" applyAlignment="1"/>
    <xf numFmtId="0" fontId="1" fillId="63" borderId="24" xfId="0" applyFont="1" applyFill="1" applyBorder="1" applyAlignment="1"/>
    <xf numFmtId="0" fontId="1" fillId="63" borderId="21" xfId="0" applyFont="1" applyFill="1" applyBorder="1" applyAlignment="1"/>
    <xf numFmtId="0" fontId="20" fillId="34" borderId="51" xfId="0" applyFont="1" applyFill="1" applyBorder="1" applyAlignment="1"/>
    <xf numFmtId="0" fontId="1" fillId="63" borderId="50" xfId="0" applyFont="1" applyFill="1" applyBorder="1" applyAlignment="1"/>
    <xf numFmtId="0" fontId="20" fillId="63" borderId="39" xfId="0" applyFont="1" applyFill="1" applyBorder="1" applyAlignment="1"/>
    <xf numFmtId="0" fontId="20" fillId="34" borderId="51" xfId="0" applyFont="1" applyFill="1" applyBorder="1" applyAlignment="1">
      <alignment vertical="center"/>
    </xf>
    <xf numFmtId="0" fontId="1" fillId="34" borderId="24" xfId="0" applyFont="1" applyFill="1" applyBorder="1" applyAlignment="1"/>
    <xf numFmtId="0" fontId="1" fillId="34" borderId="21" xfId="0" applyFont="1" applyFill="1" applyBorder="1" applyAlignment="1"/>
    <xf numFmtId="0" fontId="1" fillId="34" borderId="25" xfId="0" applyFont="1" applyFill="1" applyBorder="1" applyAlignment="1"/>
    <xf numFmtId="0" fontId="20" fillId="43" borderId="18" xfId="0" applyFont="1" applyFill="1" applyBorder="1"/>
    <xf numFmtId="0" fontId="20" fillId="43" borderId="11" xfId="0" applyFont="1" applyFill="1" applyBorder="1"/>
    <xf numFmtId="0" fontId="20" fillId="43" borderId="32" xfId="0" applyFont="1" applyFill="1" applyBorder="1"/>
    <xf numFmtId="0" fontId="1" fillId="43" borderId="18" xfId="0" applyFont="1" applyFill="1" applyBorder="1"/>
    <xf numFmtId="0" fontId="1" fillId="43" borderId="11" xfId="0" applyFont="1" applyFill="1" applyBorder="1"/>
    <xf numFmtId="0" fontId="1" fillId="43" borderId="32" xfId="0" applyFont="1" applyFill="1" applyBorder="1"/>
    <xf numFmtId="0" fontId="20" fillId="0" borderId="18" xfId="0" applyFont="1" applyBorder="1" applyAlignment="1">
      <alignment horizontal="center"/>
    </xf>
    <xf numFmtId="0" fontId="20" fillId="43" borderId="18" xfId="0" applyFont="1" applyFill="1" applyBorder="1" applyAlignment="1">
      <alignment horizontal="center"/>
    </xf>
    <xf numFmtId="0" fontId="20" fillId="43" borderId="32" xfId="0" applyFont="1" applyFill="1" applyBorder="1" applyAlignment="1">
      <alignment horizontal="center"/>
    </xf>
    <xf numFmtId="0" fontId="112" fillId="34" borderId="52" xfId="0" applyFont="1" applyFill="1" applyBorder="1" applyAlignment="1"/>
    <xf numFmtId="0" fontId="108" fillId="34" borderId="21" xfId="0" applyFont="1" applyFill="1" applyBorder="1" applyAlignment="1">
      <alignment vertical="center"/>
    </xf>
    <xf numFmtId="0" fontId="112" fillId="63" borderId="51" xfId="0" applyFont="1" applyFill="1" applyBorder="1" applyAlignment="1"/>
    <xf numFmtId="0" fontId="108" fillId="34" borderId="52" xfId="0" applyFont="1" applyFill="1" applyBorder="1" applyAlignment="1"/>
    <xf numFmtId="0" fontId="33" fillId="0" borderId="48" xfId="0" applyFont="1" applyFill="1" applyBorder="1" applyAlignment="1">
      <alignment horizontal="center" vertical="center"/>
    </xf>
    <xf numFmtId="0" fontId="72" fillId="0" borderId="35" xfId="0" applyFont="1" applyFill="1" applyBorder="1" applyAlignment="1">
      <alignment horizontal="center" vertical="center"/>
    </xf>
    <xf numFmtId="0" fontId="103" fillId="0" borderId="23" xfId="0" applyFont="1" applyFill="1" applyBorder="1" applyAlignment="1">
      <alignment horizontal="left" vertical="center" wrapText="1"/>
    </xf>
    <xf numFmtId="0" fontId="24" fillId="0" borderId="22" xfId="0" applyFont="1" applyFill="1" applyBorder="1" applyAlignment="1">
      <alignment horizontal="left" vertical="center" wrapText="1"/>
    </xf>
    <xf numFmtId="0" fontId="20" fillId="52" borderId="52" xfId="0" applyFont="1" applyFill="1" applyBorder="1" applyAlignment="1">
      <alignment horizontal="center" vertical="center"/>
    </xf>
    <xf numFmtId="0" fontId="20" fillId="52" borderId="25" xfId="0" applyFont="1" applyFill="1" applyBorder="1" applyAlignment="1">
      <alignment horizontal="center" vertical="center"/>
    </xf>
    <xf numFmtId="0" fontId="130" fillId="0" borderId="76" xfId="0" applyFont="1" applyFill="1" applyBorder="1" applyAlignment="1">
      <alignment horizontal="center" vertical="center"/>
    </xf>
    <xf numFmtId="0" fontId="130" fillId="0" borderId="57" xfId="0" applyFont="1" applyFill="1" applyBorder="1" applyAlignment="1">
      <alignment horizontal="center" vertical="center"/>
    </xf>
    <xf numFmtId="0" fontId="140" fillId="0" borderId="72" xfId="25" applyFont="1" applyFill="1" applyBorder="1" applyAlignment="1">
      <alignment horizontal="center" vertical="center"/>
    </xf>
    <xf numFmtId="0" fontId="140" fillId="0" borderId="57" xfId="25" applyFont="1" applyFill="1" applyBorder="1" applyAlignment="1">
      <alignment horizontal="center" vertical="center"/>
    </xf>
    <xf numFmtId="0" fontId="140" fillId="0" borderId="76" xfId="0" applyFont="1" applyFill="1" applyBorder="1" applyAlignment="1">
      <alignment horizontal="center" vertical="center"/>
    </xf>
    <xf numFmtId="0" fontId="140" fillId="0" borderId="57" xfId="0" applyFont="1" applyFill="1" applyBorder="1" applyAlignment="1">
      <alignment horizontal="center" vertical="center"/>
    </xf>
    <xf numFmtId="0" fontId="129" fillId="0" borderId="51" xfId="29" applyFont="1" applyFill="1" applyBorder="1" applyAlignment="1">
      <alignment horizontal="center" vertical="center"/>
    </xf>
    <xf numFmtId="0" fontId="129" fillId="0" borderId="24" xfId="29" applyFont="1" applyFill="1" applyBorder="1" applyAlignment="1">
      <alignment horizontal="center" vertical="center"/>
    </xf>
    <xf numFmtId="0" fontId="129" fillId="0" borderId="21" xfId="29" applyFont="1" applyFill="1" applyBorder="1" applyAlignment="1">
      <alignment horizontal="center" vertical="center"/>
    </xf>
    <xf numFmtId="0" fontId="37" fillId="34" borderId="52" xfId="0" applyFont="1" applyFill="1" applyBorder="1" applyAlignment="1">
      <alignment horizontal="center" vertical="center"/>
    </xf>
    <xf numFmtId="0" fontId="37" fillId="34" borderId="24" xfId="0" applyFont="1" applyFill="1" applyBorder="1" applyAlignment="1">
      <alignment horizontal="center" vertical="center"/>
    </xf>
    <xf numFmtId="0" fontId="37" fillId="34" borderId="21" xfId="0" applyFont="1" applyFill="1" applyBorder="1" applyAlignment="1">
      <alignment horizontal="center" vertical="center"/>
    </xf>
    <xf numFmtId="0" fontId="37" fillId="34" borderId="51" xfId="0" applyFont="1" applyFill="1" applyBorder="1" applyAlignment="1">
      <alignment horizontal="center" vertical="center"/>
    </xf>
    <xf numFmtId="0" fontId="129" fillId="0" borderId="51" xfId="25" applyFont="1" applyFill="1" applyBorder="1" applyAlignment="1">
      <alignment horizontal="center" vertical="center"/>
    </xf>
    <xf numFmtId="0" fontId="129" fillId="0" borderId="24" xfId="25" applyFont="1" applyFill="1" applyBorder="1" applyAlignment="1">
      <alignment horizontal="center" vertical="center"/>
    </xf>
    <xf numFmtId="0" fontId="129" fillId="0" borderId="21" xfId="25" applyFont="1" applyFill="1" applyBorder="1" applyAlignment="1">
      <alignment horizontal="center" vertical="center"/>
    </xf>
    <xf numFmtId="0" fontId="129" fillId="0" borderId="52" xfId="29" applyFont="1" applyFill="1" applyBorder="1" applyAlignment="1">
      <alignment horizontal="center" vertical="center"/>
    </xf>
    <xf numFmtId="0" fontId="130" fillId="0" borderId="75" xfId="0" applyFont="1" applyFill="1" applyBorder="1" applyAlignment="1">
      <alignment horizontal="center" vertical="center"/>
    </xf>
    <xf numFmtId="0" fontId="141" fillId="0" borderId="51" xfId="0" applyFont="1" applyFill="1" applyBorder="1" applyAlignment="1">
      <alignment horizontal="center" vertical="center"/>
    </xf>
    <xf numFmtId="0" fontId="141" fillId="0" borderId="24" xfId="0" applyFont="1" applyFill="1" applyBorder="1" applyAlignment="1">
      <alignment horizontal="center" vertical="center"/>
    </xf>
    <xf numFmtId="0" fontId="141" fillId="0" borderId="21" xfId="0" applyFont="1" applyFill="1" applyBorder="1" applyAlignment="1">
      <alignment horizontal="center" vertical="center"/>
    </xf>
    <xf numFmtId="0" fontId="130" fillId="0" borderId="72" xfId="0" applyFont="1" applyFill="1" applyBorder="1" applyAlignment="1">
      <alignment horizontal="center" vertical="center"/>
    </xf>
    <xf numFmtId="0" fontId="130" fillId="0" borderId="51" xfId="0" applyFont="1" applyFill="1" applyBorder="1" applyAlignment="1">
      <alignment horizontal="center" vertical="center"/>
    </xf>
    <xf numFmtId="0" fontId="130" fillId="0" borderId="21" xfId="0" applyFont="1" applyFill="1" applyBorder="1" applyAlignment="1">
      <alignment horizontal="center" vertical="center"/>
    </xf>
    <xf numFmtId="0" fontId="141" fillId="0" borderId="25" xfId="0" applyFont="1" applyFill="1" applyBorder="1" applyAlignment="1">
      <alignment horizontal="center" vertical="center"/>
    </xf>
    <xf numFmtId="0" fontId="130" fillId="0" borderId="24" xfId="0" applyFont="1" applyFill="1" applyBorder="1" applyAlignment="1">
      <alignment horizontal="center" vertical="center"/>
    </xf>
    <xf numFmtId="0" fontId="95" fillId="34" borderId="51" xfId="0" applyFont="1" applyFill="1" applyBorder="1" applyAlignment="1">
      <alignment horizontal="center" vertical="center"/>
    </xf>
    <xf numFmtId="0" fontId="95" fillId="34" borderId="24" xfId="0" applyFont="1" applyFill="1" applyBorder="1" applyAlignment="1">
      <alignment horizontal="center" vertical="center"/>
    </xf>
    <xf numFmtId="0" fontId="95" fillId="34" borderId="25" xfId="0" applyFont="1" applyFill="1" applyBorder="1" applyAlignment="1">
      <alignment horizontal="center" vertical="center"/>
    </xf>
    <xf numFmtId="0" fontId="95" fillId="34" borderId="52" xfId="0" applyFont="1" applyFill="1" applyBorder="1" applyAlignment="1">
      <alignment horizontal="center" vertical="center"/>
    </xf>
    <xf numFmtId="0" fontId="108" fillId="27" borderId="69" xfId="0" applyFont="1" applyFill="1" applyBorder="1" applyAlignment="1">
      <alignment horizontal="center" vertical="center"/>
    </xf>
    <xf numFmtId="0" fontId="108" fillId="27" borderId="34" xfId="0" applyFont="1" applyFill="1" applyBorder="1" applyAlignment="1">
      <alignment horizontal="center" vertical="center"/>
    </xf>
    <xf numFmtId="0" fontId="108" fillId="0" borderId="72" xfId="0" applyFont="1" applyFill="1" applyBorder="1" applyAlignment="1">
      <alignment horizontal="center" vertical="center"/>
    </xf>
    <xf numFmtId="0" fontId="108" fillId="0" borderId="40" xfId="0" applyFont="1" applyFill="1" applyBorder="1" applyAlignment="1">
      <alignment horizontal="center" vertical="center"/>
    </xf>
    <xf numFmtId="0" fontId="37" fillId="34" borderId="25" xfId="0" applyFont="1" applyFill="1" applyBorder="1" applyAlignment="1">
      <alignment horizontal="center" vertical="center"/>
    </xf>
    <xf numFmtId="0" fontId="59" fillId="34" borderId="24" xfId="0" applyFont="1" applyFill="1" applyBorder="1" applyAlignment="1">
      <alignment horizontal="left" vertical="center"/>
    </xf>
    <xf numFmtId="0" fontId="59" fillId="34" borderId="25" xfId="0" applyFont="1" applyFill="1" applyBorder="1" applyAlignment="1">
      <alignment horizontal="left" vertical="center"/>
    </xf>
    <xf numFmtId="0" fontId="112" fillId="0" borderId="24" xfId="0" applyFont="1" applyFill="1" applyBorder="1" applyAlignment="1">
      <alignment horizontal="center" vertical="center" wrapText="1"/>
    </xf>
    <xf numFmtId="0" fontId="112" fillId="0" borderId="25" xfId="0" applyFont="1" applyFill="1" applyBorder="1" applyAlignment="1">
      <alignment horizontal="center" vertical="center" wrapText="1"/>
    </xf>
    <xf numFmtId="0" fontId="112" fillId="0" borderId="24" xfId="0" applyFont="1" applyFill="1" applyBorder="1" applyAlignment="1">
      <alignment horizontal="center" vertical="center"/>
    </xf>
    <xf numFmtId="0" fontId="112" fillId="0" borderId="25" xfId="0" applyFont="1" applyFill="1" applyBorder="1" applyAlignment="1">
      <alignment horizontal="center" vertical="center"/>
    </xf>
    <xf numFmtId="0" fontId="21" fillId="36" borderId="37" xfId="0" applyFont="1" applyFill="1" applyBorder="1" applyAlignment="1">
      <alignment horizontal="center" vertical="center"/>
    </xf>
    <xf numFmtId="0" fontId="21" fillId="36" borderId="69" xfId="0" applyFont="1" applyFill="1" applyBorder="1" applyAlignment="1">
      <alignment horizontal="center" vertical="center"/>
    </xf>
    <xf numFmtId="0" fontId="21" fillId="36" borderId="34" xfId="0" applyFont="1" applyFill="1" applyBorder="1" applyAlignment="1">
      <alignment horizontal="center" vertical="center"/>
    </xf>
    <xf numFmtId="0" fontId="129" fillId="0" borderId="49" xfId="29" applyFont="1" applyFill="1" applyBorder="1" applyAlignment="1">
      <alignment horizontal="center" vertical="center"/>
    </xf>
    <xf numFmtId="0" fontId="129" fillId="0" borderId="50" xfId="29" applyFont="1" applyFill="1" applyBorder="1" applyAlignment="1">
      <alignment horizontal="center" vertical="center"/>
    </xf>
    <xf numFmtId="0" fontId="129" fillId="0" borderId="39" xfId="29" applyFont="1" applyFill="1" applyBorder="1" applyAlignment="1">
      <alignment horizontal="center" vertical="center"/>
    </xf>
    <xf numFmtId="0" fontId="141" fillId="0" borderId="52" xfId="0" applyFont="1" applyFill="1" applyBorder="1" applyAlignment="1">
      <alignment horizontal="center" vertical="center"/>
    </xf>
    <xf numFmtId="0" fontId="97" fillId="0" borderId="51" xfId="0" applyFont="1" applyFill="1" applyBorder="1" applyAlignment="1">
      <alignment horizontal="center" vertical="center" wrapText="1"/>
    </xf>
    <xf numFmtId="0" fontId="97" fillId="0" borderId="24" xfId="0" applyFont="1" applyFill="1" applyBorder="1" applyAlignment="1">
      <alignment horizontal="center" vertical="center" wrapText="1"/>
    </xf>
    <xf numFmtId="0" fontId="97" fillId="0" borderId="21" xfId="0" applyFont="1" applyFill="1" applyBorder="1" applyAlignment="1">
      <alignment horizontal="center" vertical="center" wrapText="1"/>
    </xf>
    <xf numFmtId="0" fontId="33" fillId="0" borderId="51" xfId="0" applyFont="1" applyFill="1" applyBorder="1" applyAlignment="1">
      <alignment horizontal="center" vertical="center"/>
    </xf>
    <xf numFmtId="0" fontId="33" fillId="0" borderId="24" xfId="0" applyFont="1" applyFill="1" applyBorder="1" applyAlignment="1">
      <alignment horizontal="center" vertical="center"/>
    </xf>
    <xf numFmtId="0" fontId="33" fillId="0" borderId="21" xfId="0" applyFont="1" applyFill="1" applyBorder="1" applyAlignment="1">
      <alignment horizontal="center" vertical="center"/>
    </xf>
    <xf numFmtId="0" fontId="97" fillId="0" borderId="52" xfId="37" applyFont="1" applyFill="1" applyBorder="1" applyAlignment="1">
      <alignment horizontal="center" vertical="center" wrapText="1"/>
    </xf>
    <xf numFmtId="0" fontId="97" fillId="0" borderId="24" xfId="37" applyFont="1" applyFill="1" applyBorder="1" applyAlignment="1">
      <alignment horizontal="center" vertical="center" wrapText="1"/>
    </xf>
    <xf numFmtId="0" fontId="97" fillId="0" borderId="21" xfId="37" applyFont="1" applyFill="1" applyBorder="1" applyAlignment="1">
      <alignment horizontal="center" vertical="center" wrapText="1"/>
    </xf>
    <xf numFmtId="0" fontId="110" fillId="0" borderId="51" xfId="0" applyFont="1" applyFill="1" applyBorder="1" applyAlignment="1">
      <alignment horizontal="left" vertical="center"/>
    </xf>
    <xf numFmtId="0" fontId="110" fillId="0" borderId="21" xfId="0" applyFont="1" applyFill="1" applyBorder="1" applyAlignment="1">
      <alignment horizontal="left" vertical="center"/>
    </xf>
    <xf numFmtId="0" fontId="129" fillId="0" borderId="52" xfId="25" applyFont="1" applyFill="1" applyBorder="1" applyAlignment="1">
      <alignment horizontal="center" vertical="center"/>
    </xf>
    <xf numFmtId="0" fontId="33" fillId="0" borderId="51" xfId="0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center" vertical="center" wrapText="1"/>
    </xf>
    <xf numFmtId="0" fontId="129" fillId="0" borderId="52" xfId="0" applyFont="1" applyFill="1" applyBorder="1" applyAlignment="1">
      <alignment horizontal="left" vertical="center" wrapText="1"/>
    </xf>
    <xf numFmtId="0" fontId="129" fillId="0" borderId="24" xfId="0" applyFont="1" applyFill="1" applyBorder="1" applyAlignment="1">
      <alignment horizontal="left" vertical="center"/>
    </xf>
    <xf numFmtId="0" fontId="129" fillId="0" borderId="25" xfId="0" applyFont="1" applyFill="1" applyBorder="1" applyAlignment="1">
      <alignment horizontal="left" vertical="center"/>
    </xf>
    <xf numFmtId="0" fontId="97" fillId="0" borderId="52" xfId="0" applyFont="1" applyFill="1" applyBorder="1" applyAlignment="1">
      <alignment horizontal="center" vertical="center"/>
    </xf>
    <xf numFmtId="0" fontId="97" fillId="0" borderId="25" xfId="0" applyFont="1" applyFill="1" applyBorder="1" applyAlignment="1">
      <alignment horizontal="center" vertical="center" wrapText="1"/>
    </xf>
    <xf numFmtId="0" fontId="129" fillId="0" borderId="25" xfId="29" applyFont="1" applyFill="1" applyBorder="1" applyAlignment="1">
      <alignment horizontal="center" vertical="center"/>
    </xf>
    <xf numFmtId="0" fontId="33" fillId="0" borderId="25" xfId="0" applyFont="1" applyFill="1" applyBorder="1" applyAlignment="1">
      <alignment horizontal="center" vertical="center"/>
    </xf>
    <xf numFmtId="0" fontId="97" fillId="0" borderId="52" xfId="25" applyFont="1" applyFill="1" applyBorder="1" applyAlignment="1">
      <alignment horizontal="center" vertical="center" wrapText="1"/>
    </xf>
    <xf numFmtId="0" fontId="97" fillId="0" borderId="24" xfId="25" applyFont="1" applyFill="1" applyBorder="1" applyAlignment="1">
      <alignment horizontal="center" vertical="center" wrapText="1"/>
    </xf>
    <xf numFmtId="0" fontId="97" fillId="0" borderId="21" xfId="25" applyFont="1" applyFill="1" applyBorder="1" applyAlignment="1">
      <alignment horizontal="center" vertical="center" wrapText="1"/>
    </xf>
    <xf numFmtId="0" fontId="129" fillId="0" borderId="51" xfId="0" applyFont="1" applyFill="1" applyBorder="1" applyAlignment="1">
      <alignment horizontal="left" vertical="center" wrapText="1"/>
    </xf>
    <xf numFmtId="0" fontId="129" fillId="0" borderId="24" xfId="0" applyFont="1" applyFill="1" applyBorder="1" applyAlignment="1">
      <alignment horizontal="left" vertical="center" wrapText="1"/>
    </xf>
    <xf numFmtId="0" fontId="129" fillId="0" borderId="21" xfId="0" applyFont="1" applyFill="1" applyBorder="1" applyAlignment="1">
      <alignment horizontal="left" vertical="center" wrapText="1"/>
    </xf>
    <xf numFmtId="0" fontId="129" fillId="0" borderId="21" xfId="0" applyFont="1" applyFill="1" applyBorder="1" applyAlignment="1">
      <alignment horizontal="left" vertical="center"/>
    </xf>
    <xf numFmtId="0" fontId="110" fillId="0" borderId="24" xfId="0" applyFont="1" applyFill="1" applyBorder="1" applyAlignment="1">
      <alignment horizontal="left" vertical="center"/>
    </xf>
    <xf numFmtId="0" fontId="110" fillId="0" borderId="25" xfId="0" applyFont="1" applyFill="1" applyBorder="1" applyAlignment="1">
      <alignment horizontal="left" vertical="center"/>
    </xf>
    <xf numFmtId="0" fontId="33" fillId="0" borderId="25" xfId="0" applyFont="1" applyFill="1" applyBorder="1" applyAlignment="1">
      <alignment horizontal="center" vertical="center" wrapText="1"/>
    </xf>
    <xf numFmtId="0" fontId="130" fillId="0" borderId="40" xfId="0" applyFont="1" applyFill="1" applyBorder="1" applyAlignment="1">
      <alignment horizontal="center" vertical="center"/>
    </xf>
    <xf numFmtId="0" fontId="33" fillId="0" borderId="52" xfId="0" applyFont="1" applyFill="1" applyBorder="1" applyAlignment="1">
      <alignment horizontal="center" vertical="center"/>
    </xf>
    <xf numFmtId="0" fontId="95" fillId="34" borderId="51" xfId="0" applyFont="1" applyFill="1" applyBorder="1" applyAlignment="1">
      <alignment horizontal="center" vertical="center" wrapText="1"/>
    </xf>
    <xf numFmtId="0" fontId="95" fillId="34" borderId="24" xfId="0" applyFont="1" applyFill="1" applyBorder="1" applyAlignment="1">
      <alignment horizontal="center" vertical="center" wrapText="1"/>
    </xf>
    <xf numFmtId="0" fontId="95" fillId="34" borderId="25" xfId="0" applyFont="1" applyFill="1" applyBorder="1" applyAlignment="1">
      <alignment horizontal="center" vertical="center" wrapText="1"/>
    </xf>
    <xf numFmtId="0" fontId="21" fillId="36" borderId="75" xfId="0" applyFont="1" applyFill="1" applyBorder="1" applyAlignment="1">
      <alignment horizontal="center" vertical="center"/>
    </xf>
    <xf numFmtId="0" fontId="21" fillId="36" borderId="72" xfId="0" applyFont="1" applyFill="1" applyBorder="1" applyAlignment="1">
      <alignment horizontal="center" vertical="center"/>
    </xf>
    <xf numFmtId="0" fontId="21" fillId="36" borderId="40" xfId="0" applyFont="1" applyFill="1" applyBorder="1" applyAlignment="1">
      <alignment horizontal="center" vertical="center"/>
    </xf>
    <xf numFmtId="0" fontId="33" fillId="0" borderId="24" xfId="0" applyFont="1" applyFill="1" applyBorder="1" applyAlignment="1">
      <alignment horizontal="center" vertical="center" wrapText="1"/>
    </xf>
    <xf numFmtId="0" fontId="72" fillId="0" borderId="52" xfId="0" applyFont="1" applyFill="1" applyBorder="1" applyAlignment="1">
      <alignment horizontal="center" vertical="center" wrapText="1"/>
    </xf>
    <xf numFmtId="0" fontId="72" fillId="0" borderId="24" xfId="0" applyFont="1" applyFill="1" applyBorder="1" applyAlignment="1">
      <alignment horizontal="center" vertical="center" wrapText="1"/>
    </xf>
    <xf numFmtId="0" fontId="72" fillId="0" borderId="21" xfId="0" applyFont="1" applyFill="1" applyBorder="1" applyAlignment="1">
      <alignment horizontal="center" vertical="center" wrapText="1"/>
    </xf>
    <xf numFmtId="0" fontId="130" fillId="0" borderId="52" xfId="0" applyFont="1" applyFill="1" applyBorder="1" applyAlignment="1">
      <alignment horizontal="center" vertical="center"/>
    </xf>
    <xf numFmtId="0" fontId="59" fillId="0" borderId="51" xfId="0" applyFont="1" applyFill="1" applyBorder="1" applyAlignment="1">
      <alignment horizontal="left" vertical="center"/>
    </xf>
    <xf numFmtId="0" fontId="59" fillId="0" borderId="24" xfId="0" applyFont="1" applyFill="1" applyBorder="1" applyAlignment="1">
      <alignment horizontal="left" vertical="center"/>
    </xf>
    <xf numFmtId="0" fontId="59" fillId="0" borderId="21" xfId="0" applyFont="1" applyFill="1" applyBorder="1" applyAlignment="1">
      <alignment horizontal="left" vertical="center"/>
    </xf>
    <xf numFmtId="0" fontId="141" fillId="0" borderId="51" xfId="0" applyFont="1" applyFill="1" applyBorder="1" applyAlignment="1">
      <alignment horizontal="left" vertical="center"/>
    </xf>
    <xf numFmtId="0" fontId="141" fillId="0" borderId="24" xfId="0" applyFont="1" applyFill="1" applyBorder="1" applyAlignment="1">
      <alignment horizontal="left" vertical="center"/>
    </xf>
    <xf numFmtId="0" fontId="141" fillId="0" borderId="21" xfId="0" applyFont="1" applyFill="1" applyBorder="1" applyAlignment="1">
      <alignment horizontal="left" vertical="center"/>
    </xf>
    <xf numFmtId="0" fontId="20" fillId="0" borderId="76" xfId="0" applyFont="1" applyFill="1" applyBorder="1" applyAlignment="1">
      <alignment horizontal="center" vertical="center"/>
    </xf>
    <xf numFmtId="0" fontId="20" fillId="0" borderId="72" xfId="0" applyFont="1" applyFill="1" applyBorder="1" applyAlignment="1">
      <alignment horizontal="center" vertical="center"/>
    </xf>
    <xf numFmtId="0" fontId="20" fillId="0" borderId="40" xfId="0" applyFont="1" applyFill="1" applyBorder="1" applyAlignment="1">
      <alignment horizontal="center" vertical="center"/>
    </xf>
    <xf numFmtId="0" fontId="95" fillId="34" borderId="21" xfId="0" applyFont="1" applyFill="1" applyBorder="1" applyAlignment="1">
      <alignment horizontal="center" vertical="center"/>
    </xf>
    <xf numFmtId="0" fontId="95" fillId="34" borderId="52" xfId="0" applyFont="1" applyFill="1" applyBorder="1" applyAlignment="1">
      <alignment horizontal="center" vertical="center" wrapText="1"/>
    </xf>
    <xf numFmtId="0" fontId="95" fillId="34" borderId="21" xfId="0" applyFont="1" applyFill="1" applyBorder="1" applyAlignment="1">
      <alignment horizontal="center" vertical="center" wrapText="1"/>
    </xf>
    <xf numFmtId="0" fontId="37" fillId="34" borderId="52" xfId="37" applyFont="1" applyFill="1" applyBorder="1" applyAlignment="1">
      <alignment horizontal="center" vertical="center"/>
    </xf>
    <xf numFmtId="0" fontId="37" fillId="34" borderId="24" xfId="37" applyFont="1" applyFill="1" applyBorder="1" applyAlignment="1">
      <alignment horizontal="center" vertical="center"/>
    </xf>
    <xf numFmtId="0" fontId="37" fillId="34" borderId="21" xfId="37" applyFont="1" applyFill="1" applyBorder="1" applyAlignment="1">
      <alignment horizontal="center" vertical="center"/>
    </xf>
    <xf numFmtId="0" fontId="21" fillId="27" borderId="69" xfId="0" applyFont="1" applyFill="1" applyBorder="1" applyAlignment="1">
      <alignment horizontal="center" vertical="center"/>
    </xf>
    <xf numFmtId="0" fontId="21" fillId="27" borderId="34" xfId="0" applyFont="1" applyFill="1" applyBorder="1" applyAlignment="1">
      <alignment horizontal="center" vertical="center"/>
    </xf>
    <xf numFmtId="0" fontId="129" fillId="0" borderId="57" xfId="29" applyFont="1" applyFill="1" applyBorder="1" applyAlignment="1">
      <alignment horizontal="center" vertical="center"/>
    </xf>
    <xf numFmtId="0" fontId="130" fillId="0" borderId="25" xfId="0" applyFont="1" applyFill="1" applyBorder="1" applyAlignment="1">
      <alignment horizontal="center" vertical="center"/>
    </xf>
    <xf numFmtId="0" fontId="37" fillId="34" borderId="51" xfId="37" applyFont="1" applyFill="1" applyBorder="1" applyAlignment="1">
      <alignment horizontal="center" vertical="center"/>
    </xf>
    <xf numFmtId="0" fontId="37" fillId="34" borderId="25" xfId="37" applyFont="1" applyFill="1" applyBorder="1" applyAlignment="1">
      <alignment horizontal="center" vertical="center"/>
    </xf>
    <xf numFmtId="0" fontId="32" fillId="0" borderId="78" xfId="0" applyFont="1" applyFill="1" applyBorder="1" applyAlignment="1">
      <alignment horizontal="left" vertical="center"/>
    </xf>
    <xf numFmtId="0" fontId="32" fillId="0" borderId="23" xfId="0" applyFont="1" applyFill="1" applyBorder="1" applyAlignment="1">
      <alignment horizontal="left" vertical="center"/>
    </xf>
    <xf numFmtId="0" fontId="32" fillId="0" borderId="22" xfId="0" applyFont="1" applyFill="1" applyBorder="1" applyAlignment="1">
      <alignment horizontal="left" vertical="center"/>
    </xf>
    <xf numFmtId="0" fontId="129" fillId="0" borderId="25" xfId="25" applyFont="1" applyFill="1" applyBorder="1" applyAlignment="1">
      <alignment horizontal="center" vertical="center"/>
    </xf>
    <xf numFmtId="0" fontId="129" fillId="0" borderId="24" xfId="25" applyFont="1" applyFill="1" applyBorder="1" applyAlignment="1">
      <alignment horizontal="left" vertical="center"/>
    </xf>
    <xf numFmtId="0" fontId="129" fillId="0" borderId="25" xfId="25" applyFont="1" applyFill="1" applyBorder="1" applyAlignment="1">
      <alignment horizontal="left" vertical="center"/>
    </xf>
    <xf numFmtId="0" fontId="97" fillId="0" borderId="24" xfId="25" applyFont="1" applyFill="1" applyBorder="1" applyAlignment="1">
      <alignment horizontal="center" vertical="center"/>
    </xf>
    <xf numFmtId="0" fontId="97" fillId="0" borderId="25" xfId="25" applyFont="1" applyFill="1" applyBorder="1" applyAlignment="1">
      <alignment horizontal="center" vertical="center" wrapText="1"/>
    </xf>
    <xf numFmtId="0" fontId="23" fillId="0" borderId="36" xfId="0" applyFont="1" applyFill="1" applyBorder="1" applyAlignment="1">
      <alignment horizontal="center" vertical="center"/>
    </xf>
    <xf numFmtId="0" fontId="23" fillId="0" borderId="42" xfId="0" applyFont="1" applyFill="1" applyBorder="1" applyAlignment="1">
      <alignment horizontal="center" vertical="center"/>
    </xf>
    <xf numFmtId="0" fontId="96" fillId="0" borderId="69" xfId="25" applyFont="1" applyFill="1" applyBorder="1" applyAlignment="1">
      <alignment horizontal="center" vertical="center"/>
    </xf>
    <xf numFmtId="0" fontId="96" fillId="0" borderId="34" xfId="25" applyFont="1" applyFill="1" applyBorder="1" applyAlignment="1">
      <alignment horizontal="center" vertical="center"/>
    </xf>
    <xf numFmtId="0" fontId="96" fillId="0" borderId="36" xfId="0" applyFont="1" applyFill="1" applyBorder="1" applyAlignment="1">
      <alignment horizontal="center" vertical="center"/>
    </xf>
    <xf numFmtId="0" fontId="96" fillId="0" borderId="42" xfId="0" applyFont="1" applyFill="1" applyBorder="1" applyAlignment="1">
      <alignment horizontal="center" vertical="center"/>
    </xf>
    <xf numFmtId="0" fontId="96" fillId="34" borderId="46" xfId="37" applyFont="1" applyFill="1" applyBorder="1" applyAlignment="1">
      <alignment horizontal="center" vertical="center"/>
    </xf>
    <xf numFmtId="0" fontId="96" fillId="34" borderId="63" xfId="37" applyFont="1" applyFill="1" applyBorder="1" applyAlignment="1">
      <alignment horizontal="center" vertical="center"/>
    </xf>
    <xf numFmtId="0" fontId="96" fillId="34" borderId="29" xfId="37" applyFont="1" applyFill="1" applyBorder="1" applyAlignment="1">
      <alignment horizontal="center" vertical="center"/>
    </xf>
    <xf numFmtId="0" fontId="23" fillId="0" borderId="65" xfId="25" applyFont="1" applyFill="1" applyBorder="1" applyAlignment="1">
      <alignment horizontal="center" vertical="center"/>
    </xf>
    <xf numFmtId="0" fontId="23" fillId="0" borderId="69" xfId="25" applyFont="1" applyFill="1" applyBorder="1" applyAlignment="1">
      <alignment horizontal="center" vertical="center"/>
    </xf>
    <xf numFmtId="0" fontId="23" fillId="0" borderId="10" xfId="25" applyFont="1" applyFill="1" applyBorder="1" applyAlignment="1">
      <alignment horizontal="center" vertical="center"/>
    </xf>
    <xf numFmtId="0" fontId="23" fillId="0" borderId="66" xfId="37" applyFont="1" applyFill="1" applyBorder="1" applyAlignment="1">
      <alignment horizontal="center" vertical="center"/>
    </xf>
    <xf numFmtId="0" fontId="23" fillId="0" borderId="36" xfId="37" applyFont="1" applyFill="1" applyBorder="1" applyAlignment="1">
      <alignment horizontal="center" vertical="center"/>
    </xf>
    <xf numFmtId="0" fontId="23" fillId="0" borderId="11" xfId="37" applyFont="1" applyFill="1" applyBorder="1" applyAlignment="1">
      <alignment horizontal="center" vertical="center"/>
    </xf>
    <xf numFmtId="0" fontId="33" fillId="0" borderId="66" xfId="25" applyFont="1" applyFill="1" applyBorder="1" applyAlignment="1">
      <alignment horizontal="center" vertical="center"/>
    </xf>
    <xf numFmtId="0" fontId="33" fillId="0" borderId="36" xfId="25" applyFont="1" applyFill="1" applyBorder="1" applyAlignment="1">
      <alignment horizontal="center" vertical="center"/>
    </xf>
    <xf numFmtId="0" fontId="33" fillId="0" borderId="11" xfId="25" applyFont="1" applyFill="1" applyBorder="1" applyAlignment="1">
      <alignment horizontal="center" vertical="center"/>
    </xf>
    <xf numFmtId="0" fontId="23" fillId="0" borderId="65" xfId="0" applyFont="1" applyFill="1" applyBorder="1" applyAlignment="1">
      <alignment horizontal="center" vertical="center"/>
    </xf>
    <xf numFmtId="0" fontId="23" fillId="0" borderId="69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0" fontId="23" fillId="0" borderId="66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33" fillId="0" borderId="66" xfId="0" applyFont="1" applyFill="1" applyBorder="1" applyAlignment="1">
      <alignment horizontal="center" vertical="center"/>
    </xf>
    <xf numFmtId="0" fontId="33" fillId="0" borderId="36" xfId="0" applyFont="1" applyFill="1" applyBorder="1" applyAlignment="1">
      <alignment horizontal="center" vertical="center"/>
    </xf>
    <xf numFmtId="0" fontId="33" fillId="0" borderId="11" xfId="0" applyFont="1" applyFill="1" applyBorder="1" applyAlignment="1">
      <alignment horizontal="center" vertical="center"/>
    </xf>
    <xf numFmtId="0" fontId="32" fillId="0" borderId="16" xfId="0" applyFont="1" applyFill="1" applyBorder="1" applyAlignment="1">
      <alignment horizontal="left" vertical="center"/>
    </xf>
    <xf numFmtId="0" fontId="33" fillId="0" borderId="38" xfId="25" applyFont="1" applyFill="1" applyBorder="1" applyAlignment="1">
      <alignment horizontal="center" vertical="center"/>
    </xf>
    <xf numFmtId="0" fontId="32" fillId="0" borderId="77" xfId="0" applyFont="1" applyFill="1" applyBorder="1" applyAlignment="1">
      <alignment horizontal="left" vertical="center"/>
    </xf>
    <xf numFmtId="0" fontId="33" fillId="0" borderId="38" xfId="0" applyFont="1" applyFill="1" applyBorder="1" applyAlignment="1">
      <alignment horizontal="center" vertical="center"/>
    </xf>
    <xf numFmtId="0" fontId="94" fillId="0" borderId="51" xfId="0" applyFont="1" applyFill="1" applyBorder="1" applyAlignment="1">
      <alignment horizontal="left" vertical="center"/>
    </xf>
    <xf numFmtId="0" fontId="94" fillId="0" borderId="21" xfId="0" applyFont="1" applyFill="1" applyBorder="1" applyAlignment="1">
      <alignment horizontal="left" vertical="center"/>
    </xf>
    <xf numFmtId="0" fontId="23" fillId="0" borderId="34" xfId="0" applyFont="1" applyFill="1" applyBorder="1" applyAlignment="1">
      <alignment horizontal="center" vertical="center"/>
    </xf>
    <xf numFmtId="0" fontId="96" fillId="34" borderId="65" xfId="37" applyFont="1" applyFill="1" applyBorder="1" applyAlignment="1">
      <alignment horizontal="center" vertical="center"/>
    </xf>
    <xf numFmtId="0" fontId="96" fillId="34" borderId="69" xfId="37" applyFont="1" applyFill="1" applyBorder="1" applyAlignment="1">
      <alignment horizontal="center" vertical="center"/>
    </xf>
    <xf numFmtId="0" fontId="96" fillId="34" borderId="10" xfId="37" applyFont="1" applyFill="1" applyBorder="1" applyAlignment="1">
      <alignment horizontal="center" vertical="center"/>
    </xf>
    <xf numFmtId="0" fontId="33" fillId="0" borderId="51" xfId="37" applyFont="1" applyFill="1" applyBorder="1" applyAlignment="1">
      <alignment horizontal="center" vertical="center"/>
    </xf>
    <xf numFmtId="0" fontId="33" fillId="0" borderId="24" xfId="37" applyFont="1" applyFill="1" applyBorder="1" applyAlignment="1">
      <alignment horizontal="center" vertical="center"/>
    </xf>
    <xf numFmtId="0" fontId="33" fillId="0" borderId="21" xfId="37" applyFont="1" applyFill="1" applyBorder="1" applyAlignment="1">
      <alignment horizontal="center" vertical="center"/>
    </xf>
    <xf numFmtId="0" fontId="23" fillId="0" borderId="37" xfId="0" applyFont="1" applyFill="1" applyBorder="1" applyAlignment="1">
      <alignment horizontal="center" vertical="center"/>
    </xf>
    <xf numFmtId="0" fontId="96" fillId="0" borderId="65" xfId="0" applyFont="1" applyFill="1" applyBorder="1" applyAlignment="1">
      <alignment horizontal="center" vertical="center"/>
    </xf>
    <xf numFmtId="0" fontId="96" fillId="0" borderId="10" xfId="0" applyFont="1" applyFill="1" applyBorder="1" applyAlignment="1">
      <alignment horizontal="center" vertical="center"/>
    </xf>
    <xf numFmtId="0" fontId="96" fillId="0" borderId="69" xfId="0" applyFont="1" applyFill="1" applyBorder="1" applyAlignment="1">
      <alignment horizontal="center" vertical="center"/>
    </xf>
    <xf numFmtId="0" fontId="96" fillId="0" borderId="66" xfId="0" applyFont="1" applyFill="1" applyBorder="1" applyAlignment="1">
      <alignment horizontal="center" vertical="center"/>
    </xf>
    <xf numFmtId="0" fontId="96" fillId="0" borderId="11" xfId="0" applyFont="1" applyFill="1" applyBorder="1" applyAlignment="1">
      <alignment horizontal="center" vertical="center"/>
    </xf>
    <xf numFmtId="0" fontId="23" fillId="0" borderId="38" xfId="0" applyFont="1" applyFill="1" applyBorder="1" applyAlignment="1">
      <alignment horizontal="center" vertical="center"/>
    </xf>
    <xf numFmtId="0" fontId="129" fillId="0" borderId="51" xfId="0" applyFont="1" applyFill="1" applyBorder="1" applyAlignment="1">
      <alignment horizontal="left" vertical="center"/>
    </xf>
    <xf numFmtId="0" fontId="33" fillId="0" borderId="54" xfId="0" applyFont="1" applyFill="1" applyBorder="1" applyAlignment="1">
      <alignment horizontal="center" vertical="center"/>
    </xf>
    <xf numFmtId="0" fontId="33" fillId="0" borderId="53" xfId="0" applyFont="1" applyFill="1" applyBorder="1" applyAlignment="1">
      <alignment horizontal="center" vertical="center"/>
    </xf>
    <xf numFmtId="0" fontId="33" fillId="0" borderId="35" xfId="0" applyFont="1" applyFill="1" applyBorder="1" applyAlignment="1">
      <alignment horizontal="center" vertical="center"/>
    </xf>
    <xf numFmtId="0" fontId="33" fillId="0" borderId="42" xfId="25" applyFont="1" applyFill="1" applyBorder="1" applyAlignment="1">
      <alignment horizontal="center" vertical="center"/>
    </xf>
    <xf numFmtId="0" fontId="96" fillId="0" borderId="34" xfId="0" applyFont="1" applyFill="1" applyBorder="1" applyAlignment="1">
      <alignment horizontal="center" vertical="center"/>
    </xf>
    <xf numFmtId="0" fontId="97" fillId="0" borderId="52" xfId="0" applyFont="1" applyFill="1" applyBorder="1" applyAlignment="1">
      <alignment horizontal="center" vertical="center" wrapText="1"/>
    </xf>
    <xf numFmtId="0" fontId="23" fillId="0" borderId="34" xfId="25" applyFont="1" applyFill="1" applyBorder="1" applyAlignment="1">
      <alignment horizontal="center" vertical="center"/>
    </xf>
    <xf numFmtId="0" fontId="97" fillId="0" borderId="51" xfId="25" applyFont="1" applyFill="1" applyBorder="1" applyAlignment="1">
      <alignment horizontal="center" vertical="center"/>
    </xf>
    <xf numFmtId="0" fontId="27" fillId="0" borderId="78" xfId="0" applyFont="1" applyFill="1" applyBorder="1" applyAlignment="1">
      <alignment horizontal="left" wrapText="1"/>
    </xf>
    <xf numFmtId="0" fontId="27" fillId="0" borderId="23" xfId="0" applyFont="1" applyFill="1" applyBorder="1" applyAlignment="1">
      <alignment horizontal="left" wrapText="1"/>
    </xf>
    <xf numFmtId="0" fontId="27" fillId="0" borderId="16" xfId="0" applyFont="1" applyFill="1" applyBorder="1" applyAlignment="1">
      <alignment horizontal="left" wrapText="1"/>
    </xf>
    <xf numFmtId="0" fontId="23" fillId="0" borderId="65" xfId="37" applyFont="1" applyFill="1" applyBorder="1" applyAlignment="1">
      <alignment horizontal="center" vertical="center"/>
    </xf>
    <xf numFmtId="0" fontId="23" fillId="0" borderId="69" xfId="37" applyFont="1" applyFill="1" applyBorder="1" applyAlignment="1">
      <alignment horizontal="center" vertical="center"/>
    </xf>
    <xf numFmtId="0" fontId="23" fillId="0" borderId="10" xfId="37" applyFont="1" applyFill="1" applyBorder="1" applyAlignment="1">
      <alignment horizontal="center" vertical="center"/>
    </xf>
    <xf numFmtId="0" fontId="33" fillId="0" borderId="66" xfId="37" applyFont="1" applyFill="1" applyBorder="1" applyAlignment="1">
      <alignment horizontal="center" vertical="center"/>
    </xf>
    <xf numFmtId="0" fontId="33" fillId="0" borderId="36" xfId="37" applyFont="1" applyFill="1" applyBorder="1" applyAlignment="1">
      <alignment horizontal="center" vertical="center"/>
    </xf>
    <xf numFmtId="0" fontId="33" fillId="0" borderId="11" xfId="37" applyFont="1" applyFill="1" applyBorder="1" applyAlignment="1">
      <alignment horizontal="center" vertical="center"/>
    </xf>
    <xf numFmtId="0" fontId="33" fillId="0" borderId="42" xfId="0" applyFont="1" applyFill="1" applyBorder="1" applyAlignment="1">
      <alignment horizontal="center" vertical="center"/>
    </xf>
    <xf numFmtId="0" fontId="32" fillId="0" borderId="78" xfId="37" applyFont="1" applyFill="1" applyBorder="1" applyAlignment="1">
      <alignment horizontal="left" vertical="center"/>
    </xf>
    <xf numFmtId="0" fontId="32" fillId="0" borderId="23" xfId="37" applyFont="1" applyFill="1" applyBorder="1" applyAlignment="1">
      <alignment horizontal="left" vertical="center"/>
    </xf>
    <xf numFmtId="0" fontId="32" fillId="0" borderId="16" xfId="37" applyFont="1" applyFill="1" applyBorder="1" applyAlignment="1">
      <alignment horizontal="left" vertical="center"/>
    </xf>
    <xf numFmtId="1" fontId="23" fillId="0" borderId="37" xfId="0" applyNumberFormat="1" applyFont="1" applyFill="1" applyBorder="1" applyAlignment="1">
      <alignment horizontal="center" vertical="center"/>
    </xf>
    <xf numFmtId="1" fontId="23" fillId="0" borderId="69" xfId="0" applyNumberFormat="1" applyFont="1" applyFill="1" applyBorder="1" applyAlignment="1">
      <alignment horizontal="center" vertical="center"/>
    </xf>
    <xf numFmtId="1" fontId="23" fillId="0" borderId="10" xfId="0" applyNumberFormat="1" applyFont="1" applyFill="1" applyBorder="1" applyAlignment="1">
      <alignment horizontal="center" vertical="center"/>
    </xf>
    <xf numFmtId="0" fontId="97" fillId="0" borderId="51" xfId="37" applyFont="1" applyFill="1" applyBorder="1" applyAlignment="1">
      <alignment horizontal="center" vertical="center" wrapText="1"/>
    </xf>
    <xf numFmtId="0" fontId="96" fillId="34" borderId="41" xfId="37" applyFont="1" applyFill="1" applyBorder="1" applyAlignment="1">
      <alignment horizontal="center" vertical="center"/>
    </xf>
    <xf numFmtId="0" fontId="23" fillId="0" borderId="34" xfId="37" applyFont="1" applyFill="1" applyBorder="1" applyAlignment="1">
      <alignment horizontal="center" vertical="center"/>
    </xf>
    <xf numFmtId="0" fontId="23" fillId="0" borderId="42" xfId="37" applyFont="1" applyFill="1" applyBorder="1" applyAlignment="1">
      <alignment horizontal="center" vertical="center"/>
    </xf>
    <xf numFmtId="0" fontId="96" fillId="34" borderId="44" xfId="37" applyFont="1" applyFill="1" applyBorder="1" applyAlignment="1">
      <alignment horizontal="center" vertical="center"/>
    </xf>
    <xf numFmtId="0" fontId="23" fillId="0" borderId="37" xfId="37" applyFont="1" applyFill="1" applyBorder="1" applyAlignment="1">
      <alignment horizontal="center" vertical="center"/>
    </xf>
    <xf numFmtId="0" fontId="23" fillId="0" borderId="38" xfId="37" applyFont="1" applyFill="1" applyBorder="1" applyAlignment="1">
      <alignment horizontal="center" vertical="center"/>
    </xf>
    <xf numFmtId="0" fontId="33" fillId="0" borderId="38" xfId="37" applyFont="1" applyFill="1" applyBorder="1" applyAlignment="1">
      <alignment horizontal="center" vertical="center"/>
    </xf>
    <xf numFmtId="0" fontId="33" fillId="0" borderId="25" xfId="37" applyFont="1" applyFill="1" applyBorder="1" applyAlignment="1">
      <alignment horizontal="center" vertical="center"/>
    </xf>
    <xf numFmtId="0" fontId="33" fillId="0" borderId="52" xfId="37" applyFont="1" applyFill="1" applyBorder="1" applyAlignment="1">
      <alignment horizontal="center" vertical="center"/>
    </xf>
    <xf numFmtId="0" fontId="23" fillId="0" borderId="37" xfId="25" applyFont="1" applyFill="1" applyBorder="1" applyAlignment="1">
      <alignment horizontal="center" vertical="center"/>
    </xf>
    <xf numFmtId="0" fontId="33" fillId="0" borderId="42" xfId="37" applyFont="1" applyFill="1" applyBorder="1" applyAlignment="1">
      <alignment horizontal="center" vertical="center"/>
    </xf>
    <xf numFmtId="0" fontId="96" fillId="34" borderId="34" xfId="37" applyFont="1" applyFill="1" applyBorder="1" applyAlignment="1">
      <alignment horizontal="center" vertical="center"/>
    </xf>
    <xf numFmtId="0" fontId="96" fillId="34" borderId="37" xfId="37" applyFont="1" applyFill="1" applyBorder="1" applyAlignment="1">
      <alignment horizontal="center" vertical="center"/>
    </xf>
    <xf numFmtId="0" fontId="32" fillId="0" borderId="22" xfId="37" applyFont="1" applyFill="1" applyBorder="1" applyAlignment="1">
      <alignment horizontal="left" vertical="center"/>
    </xf>
    <xf numFmtId="0" fontId="97" fillId="0" borderId="48" xfId="0" applyFont="1" applyFill="1" applyBorder="1" applyAlignment="1">
      <alignment horizontal="center" vertical="center"/>
    </xf>
    <xf numFmtId="0" fontId="97" fillId="0" borderId="53" xfId="0" applyFont="1" applyFill="1" applyBorder="1" applyAlignment="1">
      <alignment horizontal="center" vertical="center"/>
    </xf>
    <xf numFmtId="0" fontId="129" fillId="0" borderId="63" xfId="0" applyFont="1" applyFill="1" applyBorder="1" applyAlignment="1">
      <alignment horizontal="left" vertical="center"/>
    </xf>
    <xf numFmtId="0" fontId="129" fillId="0" borderId="56" xfId="0" applyFont="1" applyFill="1" applyBorder="1"/>
    <xf numFmtId="0" fontId="97" fillId="0" borderId="54" xfId="0" applyFont="1" applyFill="1" applyBorder="1" applyAlignment="1">
      <alignment horizontal="center" vertical="center"/>
    </xf>
    <xf numFmtId="0" fontId="141" fillId="34" borderId="24" xfId="37" applyFont="1" applyFill="1" applyBorder="1" applyAlignment="1">
      <alignment horizontal="left" vertical="center"/>
    </xf>
    <xf numFmtId="0" fontId="141" fillId="34" borderId="25" xfId="37" applyFont="1" applyFill="1" applyBorder="1"/>
    <xf numFmtId="0" fontId="97" fillId="0" borderId="25" xfId="37" applyFont="1" applyFill="1" applyBorder="1" applyAlignment="1">
      <alignment horizontal="center" vertical="center" wrapText="1"/>
    </xf>
    <xf numFmtId="0" fontId="80" fillId="0" borderId="51" xfId="0" applyFont="1" applyFill="1" applyBorder="1" applyAlignment="1">
      <alignment horizontal="center" vertical="center" wrapText="1"/>
    </xf>
    <xf numFmtId="0" fontId="80" fillId="0" borderId="24" xfId="0" applyFont="1" applyFill="1" applyBorder="1" applyAlignment="1">
      <alignment horizontal="center" vertical="center" wrapText="1"/>
    </xf>
    <xf numFmtId="0" fontId="80" fillId="0" borderId="21" xfId="0" applyFont="1" applyFill="1" applyBorder="1" applyAlignment="1">
      <alignment horizontal="center" vertical="center" wrapText="1"/>
    </xf>
    <xf numFmtId="0" fontId="97" fillId="0" borderId="24" xfId="0" applyFont="1" applyFill="1" applyBorder="1" applyAlignment="1">
      <alignment horizontal="center" vertical="center"/>
    </xf>
    <xf numFmtId="0" fontId="82" fillId="0" borderId="66" xfId="0" applyFont="1" applyFill="1" applyBorder="1" applyAlignment="1">
      <alignment horizontal="center" vertical="center"/>
    </xf>
    <xf numFmtId="0" fontId="82" fillId="0" borderId="36" xfId="0" applyFont="1" applyFill="1" applyBorder="1" applyAlignment="1">
      <alignment horizontal="center" vertical="center"/>
    </xf>
    <xf numFmtId="0" fontId="82" fillId="0" borderId="11" xfId="0" applyFont="1" applyFill="1" applyBorder="1" applyAlignment="1">
      <alignment horizontal="center" vertical="center"/>
    </xf>
    <xf numFmtId="0" fontId="32" fillId="34" borderId="23" xfId="0" applyFont="1" applyFill="1" applyBorder="1" applyAlignment="1">
      <alignment horizontal="left" vertical="center"/>
    </xf>
    <xf numFmtId="0" fontId="32" fillId="34" borderId="22" xfId="0" applyFont="1" applyFill="1" applyBorder="1" applyAlignment="1">
      <alignment horizontal="left" vertical="center"/>
    </xf>
    <xf numFmtId="0" fontId="82" fillId="0" borderId="65" xfId="0" applyFont="1" applyFill="1" applyBorder="1" applyAlignment="1">
      <alignment horizontal="center" vertical="center"/>
    </xf>
    <xf numFmtId="0" fontId="82" fillId="0" borderId="69" xfId="0" applyFont="1" applyFill="1" applyBorder="1" applyAlignment="1">
      <alignment horizontal="center" vertical="center"/>
    </xf>
    <xf numFmtId="0" fontId="82" fillId="0" borderId="10" xfId="0" applyFont="1" applyFill="1" applyBorder="1" applyAlignment="1">
      <alignment horizontal="center" vertical="center"/>
    </xf>
    <xf numFmtId="0" fontId="96" fillId="0" borderId="63" xfId="0" applyFont="1" applyFill="1" applyBorder="1" applyAlignment="1">
      <alignment horizontal="center" vertical="center"/>
    </xf>
    <xf numFmtId="0" fontId="96" fillId="0" borderId="29" xfId="0" applyFont="1" applyFill="1" applyBorder="1" applyAlignment="1">
      <alignment horizontal="center" vertical="center"/>
    </xf>
    <xf numFmtId="0" fontId="69" fillId="0" borderId="37" xfId="0" applyFont="1" applyFill="1" applyBorder="1" applyAlignment="1">
      <alignment horizontal="center" vertical="center"/>
    </xf>
    <xf numFmtId="0" fontId="69" fillId="0" borderId="69" xfId="0" applyFont="1" applyFill="1" applyBorder="1" applyAlignment="1">
      <alignment horizontal="center" vertical="center"/>
    </xf>
    <xf numFmtId="0" fontId="69" fillId="0" borderId="10" xfId="0" applyFont="1" applyFill="1" applyBorder="1" applyAlignment="1">
      <alignment horizontal="center" vertical="center"/>
    </xf>
    <xf numFmtId="0" fontId="69" fillId="0" borderId="38" xfId="0" applyFont="1" applyFill="1" applyBorder="1" applyAlignment="1">
      <alignment horizontal="center" vertical="center"/>
    </xf>
    <xf numFmtId="0" fontId="69" fillId="0" borderId="36" xfId="0" applyFont="1" applyFill="1" applyBorder="1" applyAlignment="1">
      <alignment horizontal="center" vertical="center"/>
    </xf>
    <xf numFmtId="0" fontId="69" fillId="0" borderId="11" xfId="0" applyFont="1" applyFill="1" applyBorder="1" applyAlignment="1">
      <alignment horizontal="center" vertical="center"/>
    </xf>
    <xf numFmtId="0" fontId="69" fillId="0" borderId="66" xfId="0" applyFont="1" applyFill="1" applyBorder="1" applyAlignment="1">
      <alignment horizontal="center" vertical="center"/>
    </xf>
    <xf numFmtId="0" fontId="69" fillId="0" borderId="42" xfId="0" applyFont="1" applyFill="1" applyBorder="1" applyAlignment="1">
      <alignment horizontal="center" vertical="center"/>
    </xf>
    <xf numFmtId="0" fontId="94" fillId="0" borderId="24" xfId="0" applyFont="1" applyFill="1" applyBorder="1" applyAlignment="1">
      <alignment horizontal="left" vertical="center"/>
    </xf>
    <xf numFmtId="0" fontId="129" fillId="0" borderId="46" xfId="0" applyFont="1" applyFill="1" applyBorder="1" applyAlignment="1">
      <alignment horizontal="left" vertical="center" wrapText="1"/>
    </xf>
    <xf numFmtId="0" fontId="129" fillId="0" borderId="63" xfId="0" applyFont="1" applyFill="1" applyBorder="1" applyAlignment="1">
      <alignment horizontal="left" vertical="center" wrapText="1"/>
    </xf>
    <xf numFmtId="0" fontId="129" fillId="0" borderId="29" xfId="0" applyFont="1" applyFill="1" applyBorder="1" applyAlignment="1">
      <alignment horizontal="left" vertical="center" wrapText="1"/>
    </xf>
    <xf numFmtId="0" fontId="129" fillId="0" borderId="46" xfId="0" applyFont="1" applyFill="1" applyBorder="1" applyAlignment="1">
      <alignment horizontal="left" vertical="center"/>
    </xf>
    <xf numFmtId="0" fontId="72" fillId="0" borderId="51" xfId="0" applyFont="1" applyFill="1" applyBorder="1" applyAlignment="1">
      <alignment horizontal="center" vertical="center"/>
    </xf>
    <xf numFmtId="0" fontId="72" fillId="0" borderId="24" xfId="0" applyFont="1" applyFill="1" applyBorder="1" applyAlignment="1">
      <alignment horizontal="center" vertical="center"/>
    </xf>
    <xf numFmtId="0" fontId="72" fillId="0" borderId="25" xfId="0" applyFont="1" applyFill="1" applyBorder="1" applyAlignment="1">
      <alignment horizontal="center" vertical="center"/>
    </xf>
    <xf numFmtId="0" fontId="72" fillId="0" borderId="21" xfId="0" applyFont="1" applyFill="1" applyBorder="1" applyAlignment="1">
      <alignment horizontal="center" vertical="center"/>
    </xf>
    <xf numFmtId="0" fontId="33" fillId="0" borderId="52" xfId="0" applyFont="1" applyFill="1" applyBorder="1" applyAlignment="1">
      <alignment horizontal="center" vertical="center" wrapText="1"/>
    </xf>
    <xf numFmtId="0" fontId="72" fillId="0" borderId="25" xfId="0" applyFont="1" applyFill="1" applyBorder="1" applyAlignment="1">
      <alignment horizontal="center" vertical="center" wrapText="1"/>
    </xf>
    <xf numFmtId="0" fontId="72" fillId="0" borderId="52" xfId="0" applyFont="1" applyFill="1" applyBorder="1" applyAlignment="1">
      <alignment horizontal="center" vertical="center"/>
    </xf>
    <xf numFmtId="0" fontId="80" fillId="0" borderId="24" xfId="0" applyFont="1" applyFill="1" applyBorder="1" applyAlignment="1">
      <alignment horizontal="center" vertical="center"/>
    </xf>
    <xf numFmtId="0" fontId="21" fillId="27" borderId="37" xfId="0" applyFont="1" applyFill="1" applyBorder="1" applyAlignment="1">
      <alignment horizontal="center" vertical="center"/>
    </xf>
    <xf numFmtId="0" fontId="168" fillId="0" borderId="51" xfId="0" applyFont="1" applyFill="1" applyBorder="1" applyAlignment="1">
      <alignment horizontal="left" vertical="center"/>
    </xf>
    <xf numFmtId="0" fontId="168" fillId="0" borderId="24" xfId="0" applyFont="1" applyFill="1" applyBorder="1" applyAlignment="1">
      <alignment horizontal="left" vertical="center"/>
    </xf>
    <xf numFmtId="0" fontId="168" fillId="0" borderId="21" xfId="0" applyFont="1" applyFill="1" applyBorder="1" applyAlignment="1">
      <alignment horizontal="left" vertical="center"/>
    </xf>
    <xf numFmtId="0" fontId="69" fillId="0" borderId="65" xfId="0" applyFont="1" applyFill="1" applyBorder="1" applyAlignment="1">
      <alignment horizontal="center" vertical="center"/>
    </xf>
    <xf numFmtId="0" fontId="102" fillId="0" borderId="61" xfId="25" applyFont="1" applyFill="1" applyBorder="1" applyAlignment="1">
      <alignment horizontal="center" vertical="center"/>
    </xf>
    <xf numFmtId="0" fontId="102" fillId="0" borderId="48" xfId="25" applyFont="1" applyFill="1" applyBorder="1" applyAlignment="1">
      <alignment horizontal="center" vertical="center"/>
    </xf>
    <xf numFmtId="0" fontId="102" fillId="0" borderId="35" xfId="25" applyFont="1" applyFill="1" applyBorder="1" applyAlignment="1">
      <alignment horizontal="center" vertical="center"/>
    </xf>
    <xf numFmtId="0" fontId="102" fillId="0" borderId="38" xfId="0" applyFont="1" applyFill="1" applyBorder="1" applyAlignment="1">
      <alignment horizontal="center" vertical="center"/>
    </xf>
    <xf numFmtId="0" fontId="102" fillId="0" borderId="36" xfId="0" applyFont="1" applyFill="1" applyBorder="1" applyAlignment="1">
      <alignment horizontal="center" vertical="center"/>
    </xf>
    <xf numFmtId="0" fontId="102" fillId="0" borderId="11" xfId="0" applyFont="1" applyFill="1" applyBorder="1" applyAlignment="1">
      <alignment horizontal="center" vertical="center"/>
    </xf>
    <xf numFmtId="0" fontId="102" fillId="0" borderId="54" xfId="0" applyFont="1" applyFill="1" applyBorder="1" applyAlignment="1">
      <alignment horizontal="center" vertical="center"/>
    </xf>
    <xf numFmtId="0" fontId="102" fillId="0" borderId="48" xfId="0" applyFont="1" applyFill="1" applyBorder="1" applyAlignment="1">
      <alignment horizontal="center" vertical="center"/>
    </xf>
    <xf numFmtId="0" fontId="102" fillId="0" borderId="35" xfId="0" applyFont="1" applyFill="1" applyBorder="1" applyAlignment="1">
      <alignment horizontal="center" vertical="center"/>
    </xf>
    <xf numFmtId="0" fontId="20" fillId="0" borderId="75" xfId="25" applyFont="1" applyFill="1" applyBorder="1" applyAlignment="1">
      <alignment horizontal="center" vertical="center"/>
    </xf>
    <xf numFmtId="0" fontId="20" fillId="0" borderId="72" xfId="25" applyFont="1" applyFill="1" applyBorder="1" applyAlignment="1">
      <alignment horizontal="center" vertical="center"/>
    </xf>
    <xf numFmtId="0" fontId="20" fillId="0" borderId="40" xfId="25" applyFont="1" applyFill="1" applyBorder="1" applyAlignment="1">
      <alignment horizontal="center" vertical="center"/>
    </xf>
    <xf numFmtId="0" fontId="20" fillId="0" borderId="52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center" vertical="center"/>
    </xf>
    <xf numFmtId="0" fontId="20" fillId="0" borderId="25" xfId="0" applyFont="1" applyFill="1" applyBorder="1" applyAlignment="1">
      <alignment horizontal="center" vertical="center"/>
    </xf>
    <xf numFmtId="0" fontId="72" fillId="0" borderId="51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/>
    </xf>
    <xf numFmtId="0" fontId="100" fillId="0" borderId="52" xfId="0" applyFont="1" applyFill="1" applyBorder="1" applyAlignment="1">
      <alignment horizontal="left" vertical="center"/>
    </xf>
    <xf numFmtId="0" fontId="100" fillId="0" borderId="24" xfId="0" applyFont="1" applyFill="1" applyBorder="1" applyAlignment="1">
      <alignment horizontal="left" vertical="center"/>
    </xf>
    <xf numFmtId="0" fontId="100" fillId="0" borderId="21" xfId="0" applyFont="1" applyFill="1" applyBorder="1" applyAlignment="1">
      <alignment horizontal="left" vertical="center"/>
    </xf>
    <xf numFmtId="0" fontId="59" fillId="0" borderId="52" xfId="0" applyFont="1" applyFill="1" applyBorder="1" applyAlignment="1">
      <alignment horizontal="left" vertical="center"/>
    </xf>
    <xf numFmtId="0" fontId="59" fillId="0" borderId="25" xfId="0" applyFont="1" applyFill="1" applyBorder="1" applyAlignment="1">
      <alignment horizontal="left" vertical="center"/>
    </xf>
    <xf numFmtId="0" fontId="21" fillId="33" borderId="72" xfId="0" applyFont="1" applyFill="1" applyBorder="1" applyAlignment="1">
      <alignment horizontal="center" vertical="center" wrapText="1"/>
    </xf>
    <xf numFmtId="0" fontId="21" fillId="33" borderId="40" xfId="0" applyFont="1" applyFill="1" applyBorder="1" applyAlignment="1">
      <alignment horizontal="center" vertical="center" wrapText="1"/>
    </xf>
    <xf numFmtId="0" fontId="100" fillId="0" borderId="51" xfId="25" applyFont="1" applyFill="1" applyBorder="1" applyAlignment="1">
      <alignment horizontal="left" vertical="center"/>
    </xf>
    <xf numFmtId="0" fontId="100" fillId="0" borderId="24" xfId="25" applyFont="1" applyFill="1" applyBorder="1" applyAlignment="1">
      <alignment horizontal="left" vertical="center"/>
    </xf>
    <xf numFmtId="0" fontId="100" fillId="0" borderId="25" xfId="25" applyFont="1" applyFill="1" applyBorder="1" applyAlignment="1">
      <alignment horizontal="left" vertical="center"/>
    </xf>
    <xf numFmtId="0" fontId="97" fillId="0" borderId="51" xfId="25" applyFont="1" applyFill="1" applyBorder="1" applyAlignment="1">
      <alignment horizontal="center" vertical="center" wrapText="1"/>
    </xf>
    <xf numFmtId="0" fontId="21" fillId="33" borderId="75" xfId="0" applyFont="1" applyFill="1" applyBorder="1" applyAlignment="1">
      <alignment horizontal="center" vertical="center" wrapText="1"/>
    </xf>
    <xf numFmtId="0" fontId="96" fillId="0" borderId="65" xfId="25" applyFont="1" applyFill="1" applyBorder="1" applyAlignment="1">
      <alignment horizontal="center" vertical="center"/>
    </xf>
    <xf numFmtId="0" fontId="96" fillId="0" borderId="10" xfId="25" applyFont="1" applyFill="1" applyBorder="1" applyAlignment="1">
      <alignment horizontal="center" vertical="center"/>
    </xf>
    <xf numFmtId="0" fontId="141" fillId="34" borderId="52" xfId="25" applyFont="1" applyFill="1" applyBorder="1" applyAlignment="1">
      <alignment horizontal="left" vertical="center" wrapText="1"/>
    </xf>
    <xf numFmtId="0" fontId="141" fillId="34" borderId="24" xfId="25" applyFont="1" applyFill="1" applyBorder="1" applyAlignment="1">
      <alignment horizontal="left" vertical="center" wrapText="1"/>
    </xf>
    <xf numFmtId="0" fontId="141" fillId="34" borderId="21" xfId="25" applyFont="1" applyFill="1" applyBorder="1" applyAlignment="1">
      <alignment horizontal="left" vertical="center" wrapText="1"/>
    </xf>
    <xf numFmtId="0" fontId="141" fillId="34" borderId="52" xfId="37" applyFont="1" applyFill="1" applyBorder="1" applyAlignment="1">
      <alignment horizontal="left" vertical="center" wrapText="1"/>
    </xf>
    <xf numFmtId="0" fontId="141" fillId="34" borderId="24" xfId="37" applyFont="1" applyFill="1" applyBorder="1" applyAlignment="1">
      <alignment horizontal="left" vertical="center" wrapText="1"/>
    </xf>
    <xf numFmtId="0" fontId="141" fillId="34" borderId="21" xfId="37" applyFont="1" applyFill="1" applyBorder="1" applyAlignment="1">
      <alignment horizontal="left" vertical="center" wrapText="1"/>
    </xf>
    <xf numFmtId="0" fontId="141" fillId="34" borderId="51" xfId="25" applyFont="1" applyFill="1" applyBorder="1" applyAlignment="1">
      <alignment horizontal="left" vertical="center" wrapText="1"/>
    </xf>
    <xf numFmtId="0" fontId="129" fillId="0" borderId="72" xfId="0" applyFont="1" applyFill="1" applyBorder="1" applyAlignment="1">
      <alignment horizontal="center" vertical="center"/>
    </xf>
    <xf numFmtId="0" fontId="129" fillId="0" borderId="40" xfId="0" applyFont="1" applyFill="1" applyBorder="1" applyAlignment="1">
      <alignment horizontal="center" vertical="center"/>
    </xf>
    <xf numFmtId="0" fontId="96" fillId="0" borderId="37" xfId="25" applyFont="1" applyFill="1" applyBorder="1" applyAlignment="1">
      <alignment horizontal="center" vertical="center"/>
    </xf>
    <xf numFmtId="0" fontId="108" fillId="0" borderId="51" xfId="0" applyFont="1" applyFill="1" applyBorder="1" applyAlignment="1">
      <alignment horizontal="center" vertical="center"/>
    </xf>
    <xf numFmtId="0" fontId="108" fillId="0" borderId="21" xfId="0" applyFont="1" applyFill="1" applyBorder="1" applyAlignment="1">
      <alignment horizontal="center" vertical="center"/>
    </xf>
    <xf numFmtId="0" fontId="108" fillId="0" borderId="24" xfId="0" applyFont="1" applyFill="1" applyBorder="1" applyAlignment="1">
      <alignment horizontal="center" vertical="center"/>
    </xf>
    <xf numFmtId="0" fontId="129" fillId="0" borderId="63" xfId="29" applyFont="1" applyFill="1" applyBorder="1" applyAlignment="1">
      <alignment horizontal="left" vertical="center" wrapText="1"/>
    </xf>
    <xf numFmtId="0" fontId="129" fillId="0" borderId="29" xfId="29" applyFont="1" applyFill="1" applyBorder="1" applyAlignment="1">
      <alignment horizontal="left" vertical="center" wrapText="1"/>
    </xf>
    <xf numFmtId="0" fontId="129" fillId="0" borderId="21" xfId="29" applyFont="1" applyFill="1" applyBorder="1" applyAlignment="1">
      <alignment horizontal="center" vertical="center" wrapText="1"/>
    </xf>
    <xf numFmtId="0" fontId="141" fillId="0" borderId="57" xfId="0" applyFont="1" applyFill="1" applyBorder="1" applyAlignment="1">
      <alignment horizontal="center" vertical="center"/>
    </xf>
    <xf numFmtId="0" fontId="20" fillId="0" borderId="75" xfId="0" applyFont="1" applyFill="1" applyBorder="1" applyAlignment="1">
      <alignment horizontal="center" vertical="center"/>
    </xf>
    <xf numFmtId="0" fontId="20" fillId="0" borderId="52" xfId="25" applyFont="1" applyFill="1" applyBorder="1" applyAlignment="1">
      <alignment horizontal="center" vertical="center"/>
    </xf>
    <xf numFmtId="0" fontId="20" fillId="0" borderId="21" xfId="25" applyFont="1" applyFill="1" applyBorder="1" applyAlignment="1">
      <alignment horizontal="center" vertical="center"/>
    </xf>
    <xf numFmtId="0" fontId="20" fillId="0" borderId="57" xfId="0" applyFont="1" applyFill="1" applyBorder="1" applyAlignment="1">
      <alignment horizontal="center" vertical="center"/>
    </xf>
    <xf numFmtId="0" fontId="20" fillId="0" borderId="24" xfId="25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center" vertical="center"/>
    </xf>
    <xf numFmtId="0" fontId="97" fillId="0" borderId="61" xfId="0" applyFont="1" applyFill="1" applyBorder="1" applyAlignment="1">
      <alignment horizontal="center" vertical="center"/>
    </xf>
    <xf numFmtId="0" fontId="96" fillId="0" borderId="37" xfId="0" applyFont="1" applyFill="1" applyBorder="1" applyAlignment="1">
      <alignment horizontal="center" vertical="center"/>
    </xf>
    <xf numFmtId="0" fontId="130" fillId="0" borderId="51" xfId="0" applyFont="1" applyFill="1" applyBorder="1" applyAlignment="1">
      <alignment horizontal="left" vertical="center"/>
    </xf>
    <xf numFmtId="0" fontId="130" fillId="0" borderId="21" xfId="0" applyFont="1" applyFill="1" applyBorder="1" applyAlignment="1">
      <alignment horizontal="left" vertical="center"/>
    </xf>
    <xf numFmtId="0" fontId="130" fillId="0" borderId="24" xfId="0" applyFont="1" applyFill="1" applyBorder="1" applyAlignment="1">
      <alignment horizontal="left" vertical="center"/>
    </xf>
    <xf numFmtId="0" fontId="140" fillId="0" borderId="51" xfId="0" applyFont="1" applyFill="1" applyBorder="1" applyAlignment="1">
      <alignment horizontal="left" vertical="center"/>
    </xf>
    <xf numFmtId="0" fontId="140" fillId="0" borderId="21" xfId="0" applyFont="1" applyFill="1" applyBorder="1" applyAlignment="1">
      <alignment horizontal="left" vertical="center"/>
    </xf>
    <xf numFmtId="0" fontId="110" fillId="0" borderId="52" xfId="0" applyFont="1" applyFill="1" applyBorder="1" applyAlignment="1">
      <alignment horizontal="left" vertical="center"/>
    </xf>
    <xf numFmtId="0" fontId="141" fillId="34" borderId="51" xfId="37" applyFont="1" applyFill="1" applyBorder="1" applyAlignment="1">
      <alignment horizontal="left" vertical="center" wrapText="1"/>
    </xf>
    <xf numFmtId="0" fontId="129" fillId="0" borderId="52" xfId="29" applyFont="1" applyFill="1" applyBorder="1" applyAlignment="1">
      <alignment horizontal="left" vertical="center" wrapText="1"/>
    </xf>
    <xf numFmtId="0" fontId="129" fillId="0" borderId="24" xfId="29" applyFont="1" applyFill="1" applyBorder="1" applyAlignment="1">
      <alignment horizontal="left" vertical="center" wrapText="1"/>
    </xf>
    <xf numFmtId="0" fontId="129" fillId="0" borderId="21" xfId="29" applyFont="1" applyFill="1" applyBorder="1" applyAlignment="1">
      <alignment horizontal="left" vertical="center" wrapText="1"/>
    </xf>
    <xf numFmtId="0" fontId="129" fillId="0" borderId="51" xfId="0" applyFont="1" applyFill="1" applyBorder="1" applyAlignment="1">
      <alignment horizontal="center" vertical="center"/>
    </xf>
    <xf numFmtId="0" fontId="129" fillId="0" borderId="21" xfId="0" applyFont="1" applyFill="1" applyBorder="1" applyAlignment="1">
      <alignment horizontal="center" vertical="center"/>
    </xf>
    <xf numFmtId="0" fontId="107" fillId="0" borderId="78" xfId="0" applyFont="1" applyFill="1" applyBorder="1" applyAlignment="1">
      <alignment horizontal="left" vertical="center" wrapText="1"/>
    </xf>
    <xf numFmtId="0" fontId="107" fillId="0" borderId="23" xfId="0" applyFont="1" applyFill="1" applyBorder="1" applyAlignment="1">
      <alignment horizontal="left" vertical="center"/>
    </xf>
    <xf numFmtId="0" fontId="107" fillId="0" borderId="22" xfId="0" applyFont="1" applyFill="1" applyBorder="1" applyAlignment="1">
      <alignment horizontal="left" vertical="center"/>
    </xf>
    <xf numFmtId="0" fontId="140" fillId="0" borderId="24" xfId="0" applyFont="1" applyFill="1" applyBorder="1" applyAlignment="1">
      <alignment horizontal="left" vertical="center"/>
    </xf>
    <xf numFmtId="0" fontId="140" fillId="0" borderId="25" xfId="0" applyFont="1" applyFill="1" applyBorder="1" applyAlignment="1">
      <alignment horizontal="left" vertical="center"/>
    </xf>
    <xf numFmtId="0" fontId="107" fillId="0" borderId="23" xfId="0" applyFont="1" applyFill="1" applyBorder="1" applyAlignment="1">
      <alignment horizontal="left" vertical="center" wrapText="1"/>
    </xf>
    <xf numFmtId="0" fontId="107" fillId="0" borderId="16" xfId="0" applyFont="1" applyFill="1" applyBorder="1" applyAlignment="1">
      <alignment horizontal="left" vertical="center"/>
    </xf>
    <xf numFmtId="0" fontId="97" fillId="0" borderId="35" xfId="0" applyFont="1" applyFill="1" applyBorder="1" applyAlignment="1">
      <alignment horizontal="center" vertical="center"/>
    </xf>
    <xf numFmtId="0" fontId="97" fillId="0" borderId="23" xfId="0" applyFont="1" applyFill="1" applyBorder="1" applyAlignment="1">
      <alignment horizontal="center" vertical="center"/>
    </xf>
    <xf numFmtId="0" fontId="97" fillId="0" borderId="22" xfId="0" applyFont="1" applyFill="1" applyBorder="1" applyAlignment="1">
      <alignment horizontal="center" vertical="center"/>
    </xf>
    <xf numFmtId="0" fontId="107" fillId="0" borderId="22" xfId="0" applyFont="1" applyFill="1" applyBorder="1" applyAlignment="1">
      <alignment horizontal="left" vertical="center" wrapText="1"/>
    </xf>
    <xf numFmtId="0" fontId="107" fillId="0" borderId="16" xfId="0" applyFont="1" applyFill="1" applyBorder="1" applyAlignment="1">
      <alignment horizontal="left" vertical="center" wrapText="1"/>
    </xf>
    <xf numFmtId="0" fontId="140" fillId="0" borderId="72" xfId="0" applyFont="1" applyFill="1" applyBorder="1" applyAlignment="1">
      <alignment horizontal="center" vertical="center"/>
    </xf>
    <xf numFmtId="0" fontId="140" fillId="0" borderId="40" xfId="0" applyFont="1" applyFill="1" applyBorder="1" applyAlignment="1">
      <alignment horizontal="center" vertical="center"/>
    </xf>
    <xf numFmtId="0" fontId="96" fillId="0" borderId="38" xfId="0" applyFont="1" applyFill="1" applyBorder="1" applyAlignment="1">
      <alignment horizontal="center" vertical="center"/>
    </xf>
    <xf numFmtId="0" fontId="141" fillId="34" borderId="25" xfId="37" applyFont="1" applyFill="1" applyBorder="1" applyAlignment="1">
      <alignment horizontal="left" vertical="center"/>
    </xf>
    <xf numFmtId="0" fontId="97" fillId="0" borderId="36" xfId="25" applyFont="1" applyFill="1" applyBorder="1" applyAlignment="1">
      <alignment horizontal="center" vertical="center"/>
    </xf>
    <xf numFmtId="0" fontId="97" fillId="0" borderId="11" xfId="25" applyFont="1" applyFill="1" applyBorder="1" applyAlignment="1">
      <alignment horizontal="center" vertical="center"/>
    </xf>
    <xf numFmtId="0" fontId="130" fillId="0" borderId="72" xfId="25" applyFont="1" applyFill="1" applyBorder="1" applyAlignment="1">
      <alignment horizontal="center" vertical="center"/>
    </xf>
    <xf numFmtId="0" fontId="130" fillId="0" borderId="57" xfId="25" applyFont="1" applyFill="1" applyBorder="1" applyAlignment="1">
      <alignment horizontal="center" vertical="center"/>
    </xf>
    <xf numFmtId="0" fontId="129" fillId="0" borderId="52" xfId="25" applyFont="1" applyFill="1" applyBorder="1" applyAlignment="1">
      <alignment horizontal="left" vertical="center" wrapText="1"/>
    </xf>
    <xf numFmtId="0" fontId="129" fillId="0" borderId="24" xfId="25" applyFont="1" applyFill="1" applyBorder="1" applyAlignment="1">
      <alignment horizontal="left" vertical="center" wrapText="1"/>
    </xf>
    <xf numFmtId="0" fontId="129" fillId="0" borderId="21" xfId="25" applyFont="1" applyFill="1" applyBorder="1" applyAlignment="1">
      <alignment horizontal="left" vertical="center" wrapText="1"/>
    </xf>
    <xf numFmtId="0" fontId="69" fillId="0" borderId="34" xfId="0" applyFont="1" applyFill="1" applyBorder="1" applyAlignment="1">
      <alignment horizontal="center" vertical="center"/>
    </xf>
    <xf numFmtId="0" fontId="72" fillId="0" borderId="36" xfId="0" applyFont="1" applyFill="1" applyBorder="1" applyAlignment="1">
      <alignment horizontal="center" vertical="center"/>
    </xf>
    <xf numFmtId="0" fontId="72" fillId="0" borderId="11" xfId="0" applyFont="1" applyFill="1" applyBorder="1" applyAlignment="1">
      <alignment horizontal="center" vertical="center"/>
    </xf>
    <xf numFmtId="0" fontId="27" fillId="0" borderId="78" xfId="0" applyFont="1" applyFill="1" applyBorder="1" applyAlignment="1">
      <alignment horizontal="left" vertical="center" wrapText="1"/>
    </xf>
    <xf numFmtId="0" fontId="27" fillId="0" borderId="23" xfId="0" applyFont="1" applyFill="1" applyBorder="1" applyAlignment="1">
      <alignment horizontal="left" vertical="center" wrapText="1"/>
    </xf>
    <xf numFmtId="0" fontId="27" fillId="0" borderId="16" xfId="0" applyFont="1" applyFill="1" applyBorder="1" applyAlignment="1">
      <alignment horizontal="left" vertical="center" wrapText="1"/>
    </xf>
    <xf numFmtId="0" fontId="72" fillId="0" borderId="48" xfId="0" applyFont="1" applyFill="1" applyBorder="1" applyAlignment="1">
      <alignment horizontal="center" vertical="center"/>
    </xf>
    <xf numFmtId="0" fontId="27" fillId="0" borderId="77" xfId="0" applyFont="1" applyFill="1" applyBorder="1" applyAlignment="1">
      <alignment horizontal="left" vertical="center" wrapText="1"/>
    </xf>
    <xf numFmtId="0" fontId="72" fillId="0" borderId="53" xfId="0" applyFont="1" applyFill="1" applyBorder="1" applyAlignment="1">
      <alignment horizontal="center" vertical="center"/>
    </xf>
    <xf numFmtId="0" fontId="100" fillId="0" borderId="25" xfId="0" applyFont="1" applyFill="1" applyBorder="1" applyAlignment="1">
      <alignment horizontal="left" vertical="center"/>
    </xf>
    <xf numFmtId="0" fontId="100" fillId="0" borderId="51" xfId="0" applyFont="1" applyFill="1" applyBorder="1" applyAlignment="1">
      <alignment horizontal="left" vertical="center"/>
    </xf>
    <xf numFmtId="0" fontId="81" fillId="0" borderId="51" xfId="0" applyFont="1" applyFill="1" applyBorder="1" applyAlignment="1">
      <alignment horizontal="left" vertical="center"/>
    </xf>
    <xf numFmtId="0" fontId="81" fillId="0" borderId="24" xfId="0" applyFont="1" applyFill="1" applyBorder="1" applyAlignment="1">
      <alignment horizontal="left" vertical="center"/>
    </xf>
    <xf numFmtId="0" fontId="81" fillId="0" borderId="25" xfId="0" applyFont="1" applyFill="1" applyBorder="1" applyAlignment="1">
      <alignment horizontal="left" vertical="center"/>
    </xf>
    <xf numFmtId="0" fontId="33" fillId="0" borderId="52" xfId="25" applyFont="1" applyFill="1" applyBorder="1" applyAlignment="1">
      <alignment horizontal="center" vertical="center" wrapText="1"/>
    </xf>
    <xf numFmtId="0" fontId="33" fillId="0" borderId="21" xfId="25" applyFont="1" applyFill="1" applyBorder="1" applyAlignment="1">
      <alignment horizontal="center" vertical="center" wrapText="1"/>
    </xf>
    <xf numFmtId="0" fontId="20" fillId="0" borderId="51" xfId="25" applyFont="1" applyFill="1" applyBorder="1" applyAlignment="1">
      <alignment horizontal="left" vertical="center"/>
    </xf>
    <xf numFmtId="0" fontId="20" fillId="0" borderId="24" xfId="25" applyFont="1" applyFill="1" applyBorder="1" applyAlignment="1">
      <alignment horizontal="left" vertical="center"/>
    </xf>
    <xf numFmtId="0" fontId="20" fillId="0" borderId="21" xfId="25" applyFont="1" applyFill="1" applyBorder="1" applyAlignment="1">
      <alignment horizontal="left" vertical="center"/>
    </xf>
    <xf numFmtId="0" fontId="72" fillId="0" borderId="51" xfId="25" applyFont="1" applyFill="1" applyBorder="1" applyAlignment="1">
      <alignment horizontal="center" vertical="center"/>
    </xf>
    <xf numFmtId="0" fontId="72" fillId="0" borderId="24" xfId="25" applyFont="1" applyFill="1" applyBorder="1" applyAlignment="1">
      <alignment horizontal="center" vertical="center" wrapText="1"/>
    </xf>
    <xf numFmtId="0" fontId="72" fillId="0" borderId="21" xfId="25" applyFont="1" applyFill="1" applyBorder="1" applyAlignment="1">
      <alignment horizontal="center" vertical="center" wrapText="1"/>
    </xf>
    <xf numFmtId="0" fontId="69" fillId="0" borderId="65" xfId="25" applyFont="1" applyFill="1" applyBorder="1" applyAlignment="1">
      <alignment horizontal="center" vertical="center"/>
    </xf>
    <xf numFmtId="0" fontId="69" fillId="0" borderId="69" xfId="25" applyFont="1" applyFill="1" applyBorder="1" applyAlignment="1">
      <alignment horizontal="center" vertical="center"/>
    </xf>
    <xf numFmtId="0" fontId="69" fillId="0" borderId="10" xfId="25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left" vertical="center"/>
    </xf>
    <xf numFmtId="0" fontId="20" fillId="0" borderId="25" xfId="0" applyFont="1" applyFill="1" applyBorder="1" applyAlignment="1">
      <alignment horizontal="left" vertical="center"/>
    </xf>
    <xf numFmtId="0" fontId="97" fillId="0" borderId="51" xfId="0" applyFont="1" applyFill="1" applyBorder="1" applyAlignment="1">
      <alignment horizontal="center" vertical="center"/>
    </xf>
    <xf numFmtId="0" fontId="69" fillId="0" borderId="34" xfId="25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left" vertical="center"/>
    </xf>
    <xf numFmtId="0" fontId="20" fillId="0" borderId="51" xfId="25" applyFont="1" applyFill="1" applyBorder="1" applyAlignment="1">
      <alignment horizontal="center" vertical="center"/>
    </xf>
    <xf numFmtId="0" fontId="76" fillId="0" borderId="66" xfId="0" applyFont="1" applyFill="1" applyBorder="1" applyAlignment="1">
      <alignment horizontal="center" vertical="center"/>
    </xf>
    <xf numFmtId="0" fontId="76" fillId="0" borderId="36" xfId="0" applyFont="1" applyFill="1" applyBorder="1" applyAlignment="1">
      <alignment horizontal="center" vertical="center"/>
    </xf>
    <xf numFmtId="0" fontId="76" fillId="0" borderId="11" xfId="0" applyFont="1" applyFill="1" applyBorder="1" applyAlignment="1">
      <alignment horizontal="center" vertical="center"/>
    </xf>
    <xf numFmtId="0" fontId="72" fillId="0" borderId="36" xfId="25" applyFont="1" applyFill="1" applyBorder="1" applyAlignment="1">
      <alignment horizontal="center" vertical="center"/>
    </xf>
    <xf numFmtId="0" fontId="72" fillId="0" borderId="11" xfId="25" applyFont="1" applyFill="1" applyBorder="1" applyAlignment="1">
      <alignment horizontal="center" vertical="center"/>
    </xf>
    <xf numFmtId="0" fontId="20" fillId="0" borderId="25" xfId="25" applyFont="1" applyFill="1" applyBorder="1" applyAlignment="1">
      <alignment horizontal="left" vertical="center"/>
    </xf>
    <xf numFmtId="0" fontId="72" fillId="0" borderId="25" xfId="25" applyFont="1" applyFill="1" applyBorder="1" applyAlignment="1">
      <alignment horizontal="center" vertical="center" wrapText="1"/>
    </xf>
    <xf numFmtId="1" fontId="69" fillId="0" borderId="65" xfId="0" applyNumberFormat="1" applyFont="1" applyFill="1" applyBorder="1" applyAlignment="1">
      <alignment horizontal="center" vertical="center"/>
    </xf>
    <xf numFmtId="1" fontId="69" fillId="0" borderId="69" xfId="0" applyNumberFormat="1" applyFont="1" applyFill="1" applyBorder="1" applyAlignment="1">
      <alignment horizontal="center" vertical="center"/>
    </xf>
    <xf numFmtId="1" fontId="69" fillId="0" borderId="10" xfId="0" applyNumberFormat="1" applyFont="1" applyFill="1" applyBorder="1" applyAlignment="1">
      <alignment horizontal="center" vertical="center"/>
    </xf>
    <xf numFmtId="0" fontId="37" fillId="34" borderId="51" xfId="0" applyFont="1" applyFill="1" applyBorder="1" applyAlignment="1">
      <alignment horizontal="center" vertical="center" wrapText="1"/>
    </xf>
    <xf numFmtId="0" fontId="37" fillId="34" borderId="24" xfId="0" applyFont="1" applyFill="1" applyBorder="1" applyAlignment="1">
      <alignment horizontal="center" vertical="center" wrapText="1"/>
    </xf>
    <xf numFmtId="0" fontId="37" fillId="34" borderId="21" xfId="0" applyFont="1" applyFill="1" applyBorder="1" applyAlignment="1">
      <alignment horizontal="center" vertical="center" wrapText="1"/>
    </xf>
    <xf numFmtId="0" fontId="20" fillId="0" borderId="25" xfId="25" applyFont="1" applyFill="1" applyBorder="1" applyAlignment="1">
      <alignment horizontal="center" vertical="center"/>
    </xf>
    <xf numFmtId="0" fontId="20" fillId="0" borderId="52" xfId="0" applyFont="1" applyFill="1" applyBorder="1" applyAlignment="1">
      <alignment horizontal="left" vertical="center"/>
    </xf>
    <xf numFmtId="0" fontId="33" fillId="0" borderId="61" xfId="0" applyFont="1" applyFill="1" applyBorder="1" applyAlignment="1">
      <alignment horizontal="center" vertical="center"/>
    </xf>
    <xf numFmtId="0" fontId="20" fillId="52" borderId="43" xfId="25" applyFont="1" applyFill="1" applyBorder="1" applyAlignment="1">
      <alignment horizontal="center" vertical="center" wrapText="1"/>
    </xf>
    <xf numFmtId="0" fontId="20" fillId="52" borderId="83" xfId="25" applyFont="1" applyFill="1" applyBorder="1" applyAlignment="1">
      <alignment horizontal="center" vertical="center" wrapText="1"/>
    </xf>
    <xf numFmtId="0" fontId="20" fillId="52" borderId="82" xfId="25" applyFont="1" applyFill="1" applyBorder="1" applyAlignment="1">
      <alignment horizontal="center" vertical="center" wrapText="1"/>
    </xf>
    <xf numFmtId="0" fontId="20" fillId="52" borderId="61" xfId="0" applyFont="1" applyFill="1" applyBorder="1" applyAlignment="1">
      <alignment horizontal="center" vertical="center"/>
    </xf>
    <xf numFmtId="0" fontId="20" fillId="52" borderId="35" xfId="0" applyFont="1" applyFill="1" applyBorder="1" applyAlignment="1">
      <alignment horizontal="center" vertical="center"/>
    </xf>
    <xf numFmtId="0" fontId="20" fillId="52" borderId="77" xfId="0" applyFont="1" applyFill="1" applyBorder="1" applyAlignment="1">
      <alignment horizontal="left" vertical="center"/>
    </xf>
    <xf numFmtId="0" fontId="20" fillId="52" borderId="22" xfId="0" applyFont="1" applyFill="1" applyBorder="1" applyAlignment="1">
      <alignment horizontal="left" vertical="center"/>
    </xf>
    <xf numFmtId="0" fontId="20" fillId="52" borderId="44" xfId="0" applyFont="1" applyFill="1" applyBorder="1" applyAlignment="1">
      <alignment horizontal="center" vertical="center"/>
    </xf>
    <xf numFmtId="0" fontId="20" fillId="52" borderId="41" xfId="0" applyFont="1" applyFill="1" applyBorder="1" applyAlignment="1">
      <alignment horizontal="center" vertical="center"/>
    </xf>
    <xf numFmtId="0" fontId="20" fillId="52" borderId="80" xfId="0" applyFont="1" applyFill="1" applyBorder="1" applyAlignment="1">
      <alignment horizontal="center" vertical="center"/>
    </xf>
    <xf numFmtId="0" fontId="20" fillId="52" borderId="71" xfId="0" applyFont="1" applyFill="1" applyBorder="1" applyAlignment="1">
      <alignment horizontal="center"/>
    </xf>
    <xf numFmtId="0" fontId="20" fillId="52" borderId="79" xfId="0" applyFont="1" applyFill="1" applyBorder="1" applyAlignment="1">
      <alignment horizontal="center"/>
    </xf>
    <xf numFmtId="0" fontId="20" fillId="52" borderId="61" xfId="0" applyFont="1" applyFill="1" applyBorder="1" applyAlignment="1">
      <alignment horizontal="center"/>
    </xf>
    <xf numFmtId="0" fontId="72" fillId="0" borderId="42" xfId="0" applyFont="1" applyFill="1" applyBorder="1" applyAlignment="1">
      <alignment horizontal="center" vertical="center"/>
    </xf>
    <xf numFmtId="0" fontId="76" fillId="0" borderId="42" xfId="0" applyFont="1" applyFill="1" applyBorder="1" applyAlignment="1">
      <alignment horizontal="center" vertical="center"/>
    </xf>
    <xf numFmtId="0" fontId="33" fillId="0" borderId="51" xfId="25" applyFont="1" applyFill="1" applyBorder="1" applyAlignment="1">
      <alignment horizontal="center" vertical="center" wrapText="1"/>
    </xf>
    <xf numFmtId="0" fontId="37" fillId="34" borderId="25" xfId="0" applyFont="1" applyFill="1" applyBorder="1" applyAlignment="1">
      <alignment horizontal="center" vertical="center" wrapText="1"/>
    </xf>
    <xf numFmtId="0" fontId="41" fillId="0" borderId="52" xfId="25" applyFont="1" applyFill="1" applyBorder="1" applyAlignment="1">
      <alignment horizontal="left" vertical="center"/>
    </xf>
    <xf numFmtId="0" fontId="41" fillId="0" borderId="21" xfId="25" applyFont="1" applyFill="1" applyBorder="1" applyAlignment="1">
      <alignment horizontal="left" vertical="center"/>
    </xf>
    <xf numFmtId="0" fontId="41" fillId="0" borderId="51" xfId="25" applyFont="1" applyFill="1" applyBorder="1" applyAlignment="1">
      <alignment horizontal="left" vertical="center"/>
    </xf>
    <xf numFmtId="0" fontId="69" fillId="0" borderId="38" xfId="25" applyFont="1" applyFill="1" applyBorder="1" applyAlignment="1">
      <alignment horizontal="center" vertical="center"/>
    </xf>
    <xf numFmtId="0" fontId="69" fillId="0" borderId="11" xfId="25" applyFont="1" applyFill="1" applyBorder="1" applyAlignment="1">
      <alignment horizontal="center" vertical="center"/>
    </xf>
    <xf numFmtId="0" fontId="69" fillId="0" borderId="37" xfId="25" applyFont="1" applyFill="1" applyBorder="1" applyAlignment="1">
      <alignment horizontal="center" vertical="center"/>
    </xf>
    <xf numFmtId="0" fontId="72" fillId="0" borderId="42" xfId="25" applyFont="1" applyFill="1" applyBorder="1" applyAlignment="1">
      <alignment horizontal="center" vertical="center"/>
    </xf>
    <xf numFmtId="0" fontId="71" fillId="0" borderId="77" xfId="0" applyFont="1" applyFill="1" applyBorder="1" applyAlignment="1">
      <alignment horizontal="left" vertical="center"/>
    </xf>
    <xf numFmtId="0" fontId="71" fillId="0" borderId="16" xfId="0" applyFont="1" applyFill="1" applyBorder="1" applyAlignment="1">
      <alignment horizontal="left" vertical="center"/>
    </xf>
    <xf numFmtId="1" fontId="69" fillId="0" borderId="34" xfId="0" applyNumberFormat="1" applyFont="1" applyFill="1" applyBorder="1" applyAlignment="1">
      <alignment horizontal="center" vertical="center"/>
    </xf>
    <xf numFmtId="0" fontId="69" fillId="0" borderId="33" xfId="0" applyFont="1" applyFill="1" applyBorder="1" applyAlignment="1">
      <alignment horizontal="center" vertical="center"/>
    </xf>
    <xf numFmtId="0" fontId="69" fillId="0" borderId="64" xfId="0" applyFont="1" applyFill="1" applyBorder="1" applyAlignment="1">
      <alignment horizontal="center" vertical="center"/>
    </xf>
    <xf numFmtId="0" fontId="69" fillId="0" borderId="44" xfId="0" applyFont="1" applyFill="1" applyBorder="1" applyAlignment="1">
      <alignment horizontal="center" vertical="center"/>
    </xf>
    <xf numFmtId="0" fontId="69" fillId="0" borderId="41" xfId="0" applyFont="1" applyFill="1" applyBorder="1" applyAlignment="1">
      <alignment horizontal="center" vertical="center"/>
    </xf>
    <xf numFmtId="0" fontId="33" fillId="0" borderId="51" xfId="25" applyFont="1" applyFill="1" applyBorder="1" applyAlignment="1">
      <alignment horizontal="center" vertical="center"/>
    </xf>
    <xf numFmtId="0" fontId="33" fillId="0" borderId="25" xfId="25" applyFont="1" applyFill="1" applyBorder="1" applyAlignment="1">
      <alignment horizontal="center" vertical="center" wrapText="1"/>
    </xf>
    <xf numFmtId="0" fontId="21" fillId="25" borderId="37" xfId="0" applyFont="1" applyFill="1" applyBorder="1" applyAlignment="1">
      <alignment horizontal="center" vertical="center"/>
    </xf>
    <xf numFmtId="0" fontId="21" fillId="25" borderId="34" xfId="0" applyFont="1" applyFill="1" applyBorder="1" applyAlignment="1">
      <alignment horizontal="center" vertical="center"/>
    </xf>
    <xf numFmtId="0" fontId="97" fillId="0" borderId="52" xfId="25" applyFont="1" applyFill="1" applyBorder="1" applyAlignment="1">
      <alignment horizontal="center" vertical="center"/>
    </xf>
    <xf numFmtId="0" fontId="41" fillId="0" borderId="51" xfId="25" applyFont="1" applyFill="1" applyBorder="1" applyAlignment="1">
      <alignment horizontal="left" vertical="center" wrapText="1"/>
    </xf>
    <xf numFmtId="0" fontId="41" fillId="0" borderId="24" xfId="25" applyFont="1" applyFill="1" applyBorder="1" applyAlignment="1">
      <alignment horizontal="left" vertical="center" wrapText="1"/>
    </xf>
    <xf numFmtId="0" fontId="41" fillId="0" borderId="25" xfId="25" applyFont="1" applyFill="1" applyBorder="1" applyAlignment="1">
      <alignment horizontal="left" vertical="center" wrapText="1"/>
    </xf>
    <xf numFmtId="0" fontId="21" fillId="25" borderId="37" xfId="0" applyFont="1" applyFill="1" applyBorder="1" applyAlignment="1">
      <alignment horizontal="center" vertical="center" wrapText="1"/>
    </xf>
    <xf numFmtId="0" fontId="21" fillId="25" borderId="69" xfId="0" applyFont="1" applyFill="1" applyBorder="1" applyAlignment="1">
      <alignment horizontal="center" vertical="center" wrapText="1"/>
    </xf>
    <xf numFmtId="0" fontId="21" fillId="25" borderId="69" xfId="0" applyFont="1" applyFill="1" applyBorder="1" applyAlignment="1">
      <alignment horizontal="center" vertical="center"/>
    </xf>
    <xf numFmtId="0" fontId="20" fillId="52" borderId="37" xfId="0" applyFont="1" applyFill="1" applyBorder="1" applyAlignment="1">
      <alignment horizontal="center" vertical="center"/>
    </xf>
    <xf numFmtId="0" fontId="20" fillId="52" borderId="34" xfId="0" applyFont="1" applyFill="1" applyBorder="1" applyAlignment="1">
      <alignment horizontal="center" vertical="center"/>
    </xf>
    <xf numFmtId="0" fontId="20" fillId="52" borderId="52" xfId="0" applyFont="1" applyFill="1" applyBorder="1" applyAlignment="1">
      <alignment horizontal="center" vertical="center" wrapText="1"/>
    </xf>
    <xf numFmtId="0" fontId="20" fillId="52" borderId="25" xfId="0" applyFont="1" applyFill="1" applyBorder="1" applyAlignment="1">
      <alignment horizontal="center" vertical="center" wrapText="1"/>
    </xf>
    <xf numFmtId="0" fontId="21" fillId="25" borderId="34" xfId="0" applyFont="1" applyFill="1" applyBorder="1" applyAlignment="1">
      <alignment horizontal="center" vertical="center" wrapText="1"/>
    </xf>
    <xf numFmtId="0" fontId="21" fillId="30" borderId="37" xfId="0" applyFont="1" applyFill="1" applyBorder="1" applyAlignment="1">
      <alignment horizontal="center" vertical="center" wrapText="1"/>
    </xf>
    <xf numFmtId="0" fontId="21" fillId="30" borderId="69" xfId="0" applyFont="1" applyFill="1" applyBorder="1" applyAlignment="1">
      <alignment horizontal="center" vertical="center" wrapText="1"/>
    </xf>
    <xf numFmtId="0" fontId="21" fillId="30" borderId="34" xfId="0" applyFont="1" applyFill="1" applyBorder="1" applyAlignment="1">
      <alignment horizontal="center" vertical="center" wrapText="1"/>
    </xf>
    <xf numFmtId="0" fontId="81" fillId="0" borderId="21" xfId="0" applyFont="1" applyFill="1" applyBorder="1" applyAlignment="1">
      <alignment horizontal="left" vertical="center"/>
    </xf>
    <xf numFmtId="0" fontId="21" fillId="25" borderId="75" xfId="0" applyFont="1" applyFill="1" applyBorder="1" applyAlignment="1">
      <alignment horizontal="center" vertical="center" wrapText="1"/>
    </xf>
    <xf numFmtId="0" fontId="21" fillId="25" borderId="72" xfId="0" applyFont="1" applyFill="1" applyBorder="1" applyAlignment="1">
      <alignment horizontal="center" vertical="center" wrapText="1"/>
    </xf>
    <xf numFmtId="0" fontId="21" fillId="25" borderId="40" xfId="0" applyFont="1" applyFill="1" applyBorder="1" applyAlignment="1">
      <alignment horizontal="center" vertical="center" wrapText="1"/>
    </xf>
    <xf numFmtId="0" fontId="21" fillId="25" borderId="79" xfId="0" applyFont="1" applyFill="1" applyBorder="1" applyAlignment="1">
      <alignment horizontal="center" vertical="center"/>
    </xf>
    <xf numFmtId="0" fontId="21" fillId="25" borderId="64" xfId="0" applyFont="1" applyFill="1" applyBorder="1" applyAlignment="1">
      <alignment horizontal="center" vertical="center"/>
    </xf>
    <xf numFmtId="0" fontId="69" fillId="0" borderId="63" xfId="0" applyFont="1" applyFill="1" applyBorder="1" applyAlignment="1">
      <alignment horizontal="center" vertical="center"/>
    </xf>
    <xf numFmtId="0" fontId="72" fillId="0" borderId="51" xfId="25" applyFont="1" applyFill="1" applyBorder="1" applyAlignment="1">
      <alignment horizontal="center" vertical="center" wrapText="1"/>
    </xf>
    <xf numFmtId="0" fontId="33" fillId="0" borderId="24" xfId="25" applyFont="1" applyFill="1" applyBorder="1" applyAlignment="1">
      <alignment horizontal="center" vertical="center" wrapText="1"/>
    </xf>
    <xf numFmtId="0" fontId="69" fillId="0" borderId="52" xfId="0" applyFont="1" applyFill="1" applyBorder="1" applyAlignment="1">
      <alignment horizontal="center" vertical="center"/>
    </xf>
    <xf numFmtId="0" fontId="69" fillId="0" borderId="25" xfId="0" applyFont="1" applyFill="1" applyBorder="1" applyAlignment="1">
      <alignment horizontal="center" vertical="center"/>
    </xf>
    <xf numFmtId="0" fontId="71" fillId="0" borderId="77" xfId="0" applyFont="1" applyFill="1" applyBorder="1" applyAlignment="1">
      <alignment horizontal="left" vertical="center" wrapText="1"/>
    </xf>
    <xf numFmtId="0" fontId="71" fillId="0" borderId="22" xfId="0" applyFont="1" applyFill="1" applyBorder="1" applyAlignment="1">
      <alignment horizontal="left" vertical="center" wrapText="1"/>
    </xf>
    <xf numFmtId="0" fontId="107" fillId="0" borderId="77" xfId="0" applyFont="1" applyFill="1" applyBorder="1" applyAlignment="1">
      <alignment horizontal="left" vertical="center" wrapText="1"/>
    </xf>
    <xf numFmtId="0" fontId="69" fillId="0" borderId="66" xfId="25" applyFont="1" applyFill="1" applyBorder="1" applyAlignment="1">
      <alignment horizontal="center" vertical="center"/>
    </xf>
    <xf numFmtId="0" fontId="33" fillId="0" borderId="78" xfId="0" applyFont="1" applyFill="1" applyBorder="1" applyAlignment="1">
      <alignment horizontal="center" vertical="center"/>
    </xf>
    <xf numFmtId="0" fontId="33" fillId="0" borderId="23" xfId="0" applyFont="1" applyFill="1" applyBorder="1" applyAlignment="1">
      <alignment horizontal="center" vertical="center"/>
    </xf>
    <xf numFmtId="0" fontId="33" fillId="0" borderId="16" xfId="0" applyFont="1" applyFill="1" applyBorder="1" applyAlignment="1">
      <alignment horizontal="center" vertical="center"/>
    </xf>
    <xf numFmtId="0" fontId="33" fillId="0" borderId="22" xfId="0" applyFont="1" applyFill="1" applyBorder="1" applyAlignment="1">
      <alignment horizontal="center" vertical="center"/>
    </xf>
    <xf numFmtId="0" fontId="71" fillId="0" borderId="78" xfId="0" applyFont="1" applyFill="1" applyBorder="1" applyAlignment="1">
      <alignment horizontal="left" vertical="center"/>
    </xf>
    <xf numFmtId="0" fontId="33" fillId="0" borderId="77" xfId="0" applyFont="1" applyFill="1" applyBorder="1" applyAlignment="1">
      <alignment horizontal="center" vertical="center"/>
    </xf>
    <xf numFmtId="0" fontId="71" fillId="0" borderId="23" xfId="0" applyFont="1" applyFill="1" applyBorder="1" applyAlignment="1">
      <alignment horizontal="left" vertical="center" wrapText="1"/>
    </xf>
    <xf numFmtId="0" fontId="69" fillId="0" borderId="79" xfId="0" applyFont="1" applyFill="1" applyBorder="1" applyAlignment="1">
      <alignment horizontal="center" vertical="center"/>
    </xf>
    <xf numFmtId="0" fontId="23" fillId="0" borderId="66" xfId="25" applyFont="1" applyFill="1" applyBorder="1" applyAlignment="1">
      <alignment horizontal="center" vertical="center"/>
    </xf>
    <xf numFmtId="0" fontId="97" fillId="0" borderId="61" xfId="25" applyFont="1" applyFill="1" applyBorder="1" applyAlignment="1">
      <alignment horizontal="center" vertical="center"/>
    </xf>
    <xf numFmtId="0" fontId="97" fillId="0" borderId="48" xfId="25" applyFont="1" applyFill="1" applyBorder="1" applyAlignment="1">
      <alignment horizontal="center" vertical="center"/>
    </xf>
    <xf numFmtId="0" fontId="97" fillId="0" borderId="35" xfId="25" applyFont="1" applyFill="1" applyBorder="1" applyAlignment="1">
      <alignment horizontal="center" vertical="center"/>
    </xf>
    <xf numFmtId="0" fontId="107" fillId="0" borderId="78" xfId="0" applyFont="1" applyFill="1" applyBorder="1" applyAlignment="1">
      <alignment horizontal="left" vertical="center"/>
    </xf>
    <xf numFmtId="0" fontId="97" fillId="0" borderId="38" xfId="25" applyFont="1" applyFill="1" applyBorder="1" applyAlignment="1">
      <alignment horizontal="center" vertical="center"/>
    </xf>
    <xf numFmtId="0" fontId="100" fillId="0" borderId="52" xfId="25" applyFont="1" applyFill="1" applyBorder="1" applyAlignment="1">
      <alignment horizontal="left" vertical="center"/>
    </xf>
    <xf numFmtId="0" fontId="100" fillId="0" borderId="21" xfId="25" applyFont="1" applyFill="1" applyBorder="1" applyAlignment="1">
      <alignment horizontal="left" vertical="center"/>
    </xf>
    <xf numFmtId="0" fontId="97" fillId="0" borderId="66" xfId="0" applyFont="1" applyFill="1" applyBorder="1" applyAlignment="1">
      <alignment horizontal="center" vertical="center"/>
    </xf>
    <xf numFmtId="0" fontId="97" fillId="0" borderId="36" xfId="0" applyFont="1" applyFill="1" applyBorder="1" applyAlignment="1">
      <alignment horizontal="center" vertical="center"/>
    </xf>
    <xf numFmtId="0" fontId="97" fillId="0" borderId="42" xfId="0" applyFont="1" applyFill="1" applyBorder="1" applyAlignment="1">
      <alignment horizontal="center" vertical="center"/>
    </xf>
    <xf numFmtId="0" fontId="107" fillId="0" borderId="77" xfId="0" applyFont="1" applyFill="1" applyBorder="1" applyAlignment="1">
      <alignment horizontal="left" vertical="center"/>
    </xf>
    <xf numFmtId="0" fontId="97" fillId="0" borderId="77" xfId="0" applyFont="1" applyFill="1" applyBorder="1" applyAlignment="1">
      <alignment horizontal="center" vertical="center"/>
    </xf>
    <xf numFmtId="0" fontId="97" fillId="0" borderId="38" xfId="0" applyFont="1" applyFill="1" applyBorder="1" applyAlignment="1">
      <alignment horizontal="center" vertical="center"/>
    </xf>
    <xf numFmtId="0" fontId="97" fillId="0" borderId="11" xfId="0" applyFont="1" applyFill="1" applyBorder="1" applyAlignment="1">
      <alignment horizontal="center" vertical="center"/>
    </xf>
    <xf numFmtId="0" fontId="102" fillId="0" borderId="61" xfId="0" applyFont="1" applyFill="1" applyBorder="1" applyAlignment="1">
      <alignment horizontal="center" vertical="center"/>
    </xf>
    <xf numFmtId="0" fontId="102" fillId="0" borderId="53" xfId="0" applyFont="1" applyFill="1" applyBorder="1" applyAlignment="1">
      <alignment horizontal="center" vertical="center"/>
    </xf>
    <xf numFmtId="0" fontId="102" fillId="0" borderId="42" xfId="0" applyFont="1" applyFill="1" applyBorder="1" applyAlignment="1">
      <alignment horizontal="center" vertical="center"/>
    </xf>
    <xf numFmtId="0" fontId="27" fillId="0" borderId="22" xfId="0" applyFont="1" applyFill="1" applyBorder="1" applyAlignment="1">
      <alignment horizontal="left" wrapText="1"/>
    </xf>
    <xf numFmtId="0" fontId="27" fillId="0" borderId="22" xfId="0" applyFont="1" applyFill="1" applyBorder="1" applyAlignment="1">
      <alignment horizontal="left" vertical="center" wrapText="1"/>
    </xf>
    <xf numFmtId="0" fontId="80" fillId="0" borderId="21" xfId="0" applyFont="1" applyFill="1" applyBorder="1" applyAlignment="1">
      <alignment horizontal="center" vertical="center"/>
    </xf>
    <xf numFmtId="0" fontId="33" fillId="0" borderId="52" xfId="29" applyFont="1" applyFill="1" applyBorder="1" applyAlignment="1">
      <alignment horizontal="center" vertical="center"/>
    </xf>
    <xf numFmtId="0" fontId="33" fillId="0" borderId="24" xfId="29" applyFont="1" applyFill="1" applyBorder="1" applyAlignment="1">
      <alignment horizontal="center" vertical="center"/>
    </xf>
    <xf numFmtId="0" fontId="33" fillId="0" borderId="25" xfId="29" applyFont="1" applyFill="1" applyBorder="1" applyAlignment="1">
      <alignment horizontal="center" vertical="center"/>
    </xf>
    <xf numFmtId="0" fontId="140" fillId="0" borderId="24" xfId="0" applyFont="1" applyFill="1" applyBorder="1" applyAlignment="1">
      <alignment horizontal="center" vertical="center"/>
    </xf>
    <xf numFmtId="0" fontId="140" fillId="0" borderId="25" xfId="0" applyFont="1" applyFill="1" applyBorder="1" applyAlignment="1">
      <alignment horizontal="center" vertical="center"/>
    </xf>
    <xf numFmtId="0" fontId="140" fillId="0" borderId="52" xfId="25" applyFont="1" applyFill="1" applyBorder="1" applyAlignment="1">
      <alignment horizontal="center" vertical="center"/>
    </xf>
    <xf numFmtId="0" fontId="140" fillId="0" borderId="21" xfId="25" applyFont="1" applyFill="1" applyBorder="1" applyAlignment="1">
      <alignment horizontal="center" vertical="center"/>
    </xf>
    <xf numFmtId="0" fontId="98" fillId="0" borderId="52" xfId="29" applyFont="1" applyFill="1" applyBorder="1" applyAlignment="1">
      <alignment horizontal="left" vertical="center"/>
    </xf>
    <xf numFmtId="0" fontId="98" fillId="0" borderId="24" xfId="29" applyFont="1" applyFill="1" applyBorder="1" applyAlignment="1">
      <alignment horizontal="left" vertical="center"/>
    </xf>
    <xf numFmtId="0" fontId="98" fillId="0" borderId="25" xfId="29" applyFont="1" applyFill="1" applyBorder="1" applyAlignment="1">
      <alignment horizontal="left" vertical="center"/>
    </xf>
    <xf numFmtId="0" fontId="33" fillId="0" borderId="52" xfId="29" applyFont="1" applyFill="1" applyBorder="1" applyAlignment="1">
      <alignment horizontal="center" vertical="center" wrapText="1"/>
    </xf>
    <xf numFmtId="0" fontId="33" fillId="0" borderId="24" xfId="29" applyFont="1" applyFill="1" applyBorder="1" applyAlignment="1">
      <alignment horizontal="center" vertical="center" wrapText="1"/>
    </xf>
    <xf numFmtId="0" fontId="33" fillId="0" borderId="25" xfId="29" applyFont="1" applyFill="1" applyBorder="1" applyAlignment="1">
      <alignment horizontal="center" vertical="center" wrapText="1"/>
    </xf>
    <xf numFmtId="0" fontId="21" fillId="56" borderId="75" xfId="0" applyFont="1" applyFill="1" applyBorder="1" applyAlignment="1">
      <alignment horizontal="center" vertical="center" wrapText="1"/>
    </xf>
    <xf numFmtId="0" fontId="21" fillId="56" borderId="72" xfId="0" applyFont="1" applyFill="1" applyBorder="1" applyAlignment="1">
      <alignment horizontal="center" vertical="center" wrapText="1"/>
    </xf>
    <xf numFmtId="0" fontId="21" fillId="56" borderId="40" xfId="0" applyFont="1" applyFill="1" applyBorder="1" applyAlignment="1">
      <alignment horizontal="center" vertical="center" wrapText="1"/>
    </xf>
    <xf numFmtId="0" fontId="23" fillId="0" borderId="37" xfId="29" applyFont="1" applyFill="1" applyBorder="1" applyAlignment="1">
      <alignment horizontal="center" vertical="center"/>
    </xf>
    <xf numFmtId="0" fontId="23" fillId="0" borderId="69" xfId="29" applyFont="1" applyFill="1" applyBorder="1" applyAlignment="1">
      <alignment horizontal="center" vertical="center"/>
    </xf>
    <xf numFmtId="0" fontId="23" fillId="0" borderId="34" xfId="29" applyFont="1" applyFill="1" applyBorder="1" applyAlignment="1">
      <alignment horizontal="center" vertical="center"/>
    </xf>
    <xf numFmtId="0" fontId="108" fillId="0" borderId="37" xfId="29" applyFont="1" applyFill="1" applyBorder="1" applyAlignment="1">
      <alignment horizontal="center" vertical="center"/>
    </xf>
    <xf numFmtId="0" fontId="108" fillId="0" borderId="69" xfId="29" applyFont="1" applyFill="1" applyBorder="1" applyAlignment="1">
      <alignment horizontal="center" vertical="center"/>
    </xf>
    <xf numFmtId="0" fontId="108" fillId="0" borderId="34" xfId="29" applyFont="1" applyFill="1" applyBorder="1" applyAlignment="1">
      <alignment horizontal="center" vertical="center"/>
    </xf>
    <xf numFmtId="0" fontId="21" fillId="36" borderId="75" xfId="0" applyFont="1" applyFill="1" applyBorder="1" applyAlignment="1">
      <alignment horizontal="center" vertical="center" wrapText="1"/>
    </xf>
    <xf numFmtId="0" fontId="21" fillId="36" borderId="72" xfId="0" applyFont="1" applyFill="1" applyBorder="1" applyAlignment="1">
      <alignment horizontal="center" vertical="center" wrapText="1"/>
    </xf>
    <xf numFmtId="0" fontId="21" fillId="36" borderId="40" xfId="0" applyFont="1" applyFill="1" applyBorder="1" applyAlignment="1">
      <alignment horizontal="center" vertical="center" wrapText="1"/>
    </xf>
    <xf numFmtId="0" fontId="130" fillId="0" borderId="52" xfId="0" applyFont="1" applyFill="1" applyBorder="1" applyAlignment="1">
      <alignment horizontal="left" vertical="center"/>
    </xf>
    <xf numFmtId="0" fontId="35" fillId="0" borderId="38" xfId="29" applyFont="1" applyFill="1" applyBorder="1" applyAlignment="1">
      <alignment horizontal="center" vertical="center"/>
    </xf>
    <xf numFmtId="0" fontId="35" fillId="0" borderId="36" xfId="29" applyFont="1" applyFill="1" applyBorder="1" applyAlignment="1">
      <alignment horizontal="center" vertical="center"/>
    </xf>
    <xf numFmtId="0" fontId="35" fillId="0" borderId="42" xfId="29" applyFont="1" applyFill="1" applyBorder="1" applyAlignment="1">
      <alignment horizontal="center" vertical="center"/>
    </xf>
    <xf numFmtId="0" fontId="21" fillId="28" borderId="37" xfId="0" applyFont="1" applyFill="1" applyBorder="1" applyAlignment="1">
      <alignment horizontal="center" vertical="center"/>
    </xf>
    <xf numFmtId="0" fontId="21" fillId="28" borderId="69" xfId="0" applyFont="1" applyFill="1" applyBorder="1" applyAlignment="1">
      <alignment horizontal="center" vertical="center"/>
    </xf>
    <xf numFmtId="0" fontId="21" fillId="28" borderId="34" xfId="0" applyFont="1" applyFill="1" applyBorder="1" applyAlignment="1">
      <alignment horizontal="center" vertical="center"/>
    </xf>
    <xf numFmtId="0" fontId="140" fillId="0" borderId="24" xfId="25" applyFont="1" applyFill="1" applyBorder="1" applyAlignment="1">
      <alignment horizontal="center" vertical="center"/>
    </xf>
    <xf numFmtId="0" fontId="130" fillId="0" borderId="52" xfId="25" applyFont="1" applyFill="1" applyBorder="1" applyAlignment="1">
      <alignment horizontal="center" vertical="center"/>
    </xf>
    <xf numFmtId="0" fontId="130" fillId="0" borderId="24" xfId="25" applyFont="1" applyFill="1" applyBorder="1" applyAlignment="1">
      <alignment horizontal="center" vertical="center"/>
    </xf>
    <xf numFmtId="0" fontId="130" fillId="0" borderId="21" xfId="25" applyFont="1" applyFill="1" applyBorder="1" applyAlignment="1">
      <alignment horizontal="center" vertical="center"/>
    </xf>
    <xf numFmtId="0" fontId="76" fillId="0" borderId="38" xfId="0" applyFont="1" applyFill="1" applyBorder="1" applyAlignment="1">
      <alignment horizontal="center" vertical="center"/>
    </xf>
    <xf numFmtId="0" fontId="103" fillId="0" borderId="69" xfId="0" applyFont="1" applyFill="1" applyBorder="1" applyAlignment="1">
      <alignment horizontal="center" vertical="center"/>
    </xf>
    <xf numFmtId="0" fontId="103" fillId="0" borderId="34" xfId="0" applyFont="1" applyFill="1" applyBorder="1" applyAlignment="1">
      <alignment horizontal="center" vertical="center"/>
    </xf>
    <xf numFmtId="0" fontId="103" fillId="0" borderId="36" xfId="0" applyFont="1" applyFill="1" applyBorder="1" applyAlignment="1">
      <alignment horizontal="center" vertical="center"/>
    </xf>
    <xf numFmtId="0" fontId="103" fillId="0" borderId="42" xfId="0" applyFont="1" applyFill="1" applyBorder="1" applyAlignment="1">
      <alignment horizontal="center" vertical="center"/>
    </xf>
    <xf numFmtId="0" fontId="106" fillId="0" borderId="77" xfId="36" applyFont="1" applyFill="1" applyBorder="1" applyAlignment="1">
      <alignment horizontal="left" vertical="center"/>
    </xf>
    <xf numFmtId="0" fontId="106" fillId="0" borderId="23" xfId="36" applyFont="1" applyFill="1" applyBorder="1" applyAlignment="1">
      <alignment horizontal="left" vertical="center"/>
    </xf>
    <xf numFmtId="0" fontId="106" fillId="0" borderId="22" xfId="36" applyFont="1" applyFill="1" applyBorder="1" applyAlignment="1">
      <alignment horizontal="left" vertical="center"/>
    </xf>
    <xf numFmtId="0" fontId="23" fillId="0" borderId="38" xfId="29" applyFont="1" applyFill="1" applyBorder="1" applyAlignment="1">
      <alignment horizontal="center" vertical="center"/>
    </xf>
    <xf numFmtId="0" fontId="23" fillId="0" borderId="36" xfId="29" applyFont="1" applyFill="1" applyBorder="1" applyAlignment="1">
      <alignment horizontal="center" vertical="center"/>
    </xf>
    <xf numFmtId="0" fontId="23" fillId="0" borderId="42" xfId="29" applyFont="1" applyFill="1" applyBorder="1" applyAlignment="1">
      <alignment horizontal="center" vertical="center"/>
    </xf>
    <xf numFmtId="0" fontId="21" fillId="56" borderId="77" xfId="0" applyFont="1" applyFill="1" applyBorder="1" applyAlignment="1">
      <alignment horizontal="center" vertical="center" wrapText="1"/>
    </xf>
    <xf numFmtId="0" fontId="21" fillId="56" borderId="23" xfId="0" applyFont="1" applyFill="1" applyBorder="1" applyAlignment="1">
      <alignment horizontal="center" vertical="center" wrapText="1"/>
    </xf>
    <xf numFmtId="0" fontId="21" fillId="56" borderId="22" xfId="0" applyFont="1" applyFill="1" applyBorder="1" applyAlignment="1">
      <alignment horizontal="center" vertical="center" wrapText="1"/>
    </xf>
    <xf numFmtId="0" fontId="39" fillId="0" borderId="37" xfId="29" applyFont="1" applyFill="1" applyBorder="1" applyAlignment="1">
      <alignment horizontal="center" vertical="center"/>
    </xf>
    <xf numFmtId="0" fontId="39" fillId="0" borderId="69" xfId="29" applyFont="1" applyFill="1" applyBorder="1" applyAlignment="1">
      <alignment horizontal="center" vertical="center"/>
    </xf>
    <xf numFmtId="0" fontId="39" fillId="0" borderId="34" xfId="29" applyFont="1" applyFill="1" applyBorder="1" applyAlignment="1">
      <alignment horizontal="center" vertical="center"/>
    </xf>
    <xf numFmtId="0" fontId="33" fillId="0" borderId="77" xfId="29" applyFont="1" applyFill="1" applyBorder="1" applyAlignment="1">
      <alignment horizontal="center" vertical="center"/>
    </xf>
    <xf numFmtId="0" fontId="33" fillId="0" borderId="23" xfId="29" applyFont="1" applyFill="1" applyBorder="1" applyAlignment="1">
      <alignment horizontal="center" vertical="center"/>
    </xf>
    <xf numFmtId="0" fontId="33" fillId="0" borderId="22" xfId="29" applyFont="1" applyFill="1" applyBorder="1" applyAlignment="1">
      <alignment horizontal="center" vertical="center"/>
    </xf>
    <xf numFmtId="0" fontId="107" fillId="0" borderId="77" xfId="36" applyFont="1" applyFill="1" applyBorder="1" applyAlignment="1">
      <alignment horizontal="left" vertical="center"/>
    </xf>
    <xf numFmtId="0" fontId="107" fillId="0" borderId="23" xfId="36" applyFont="1" applyFill="1" applyBorder="1" applyAlignment="1">
      <alignment horizontal="left" vertical="center"/>
    </xf>
    <xf numFmtId="0" fontId="107" fillId="0" borderId="22" xfId="36" applyFont="1" applyFill="1" applyBorder="1" applyAlignment="1">
      <alignment horizontal="left" vertical="center"/>
    </xf>
    <xf numFmtId="0" fontId="21" fillId="35" borderId="75" xfId="0" applyFont="1" applyFill="1" applyBorder="1" applyAlignment="1">
      <alignment horizontal="center" vertical="center"/>
    </xf>
    <xf numFmtId="0" fontId="21" fillId="35" borderId="40" xfId="0" applyFont="1" applyFill="1" applyBorder="1" applyAlignment="1">
      <alignment horizontal="center" vertical="center"/>
    </xf>
    <xf numFmtId="0" fontId="96" fillId="0" borderId="37" xfId="29" applyFont="1" applyFill="1" applyBorder="1" applyAlignment="1">
      <alignment horizontal="center" vertical="center"/>
    </xf>
    <xf numFmtId="0" fontId="96" fillId="0" borderId="34" xfId="29" applyFont="1" applyFill="1" applyBorder="1" applyAlignment="1">
      <alignment horizontal="center" vertical="center"/>
    </xf>
    <xf numFmtId="0" fontId="96" fillId="0" borderId="38" xfId="29" applyFont="1" applyFill="1" applyBorder="1" applyAlignment="1">
      <alignment horizontal="center" vertical="center"/>
    </xf>
    <xf numFmtId="0" fontId="96" fillId="0" borderId="42" xfId="29" applyFont="1" applyFill="1" applyBorder="1" applyAlignment="1">
      <alignment horizontal="center" vertical="center"/>
    </xf>
    <xf numFmtId="0" fontId="21" fillId="35" borderId="72" xfId="0" applyFont="1" applyFill="1" applyBorder="1" applyAlignment="1">
      <alignment horizontal="center" vertical="center"/>
    </xf>
    <xf numFmtId="0" fontId="96" fillId="0" borderId="69" xfId="29" applyFont="1" applyFill="1" applyBorder="1" applyAlignment="1">
      <alignment horizontal="center" vertical="center"/>
    </xf>
    <xf numFmtId="0" fontId="96" fillId="0" borderId="36" xfId="29" applyFont="1" applyFill="1" applyBorder="1" applyAlignment="1">
      <alignment horizontal="center" vertical="center"/>
    </xf>
    <xf numFmtId="0" fontId="33" fillId="0" borderId="61" xfId="29" applyFont="1" applyFill="1" applyBorder="1" applyAlignment="1">
      <alignment horizontal="center" vertical="center"/>
    </xf>
    <xf numFmtId="0" fontId="33" fillId="0" borderId="48" xfId="29" applyFont="1" applyFill="1" applyBorder="1" applyAlignment="1">
      <alignment horizontal="center" vertical="center"/>
    </xf>
    <xf numFmtId="0" fontId="33" fillId="0" borderId="35" xfId="29" applyFont="1" applyFill="1" applyBorder="1" applyAlignment="1">
      <alignment horizontal="center" vertical="center"/>
    </xf>
    <xf numFmtId="0" fontId="108" fillId="0" borderId="75" xfId="29" applyFont="1" applyFill="1" applyBorder="1" applyAlignment="1">
      <alignment horizontal="center" vertical="center"/>
    </xf>
    <xf numFmtId="0" fontId="108" fillId="0" borderId="72" xfId="29" applyFont="1" applyFill="1" applyBorder="1" applyAlignment="1">
      <alignment horizontal="center" vertical="center"/>
    </xf>
    <xf numFmtId="0" fontId="108" fillId="0" borderId="40" xfId="29" applyFont="1" applyFill="1" applyBorder="1" applyAlignment="1">
      <alignment horizontal="center" vertical="center"/>
    </xf>
    <xf numFmtId="0" fontId="39" fillId="0" borderId="38" xfId="29" applyFont="1" applyFill="1" applyBorder="1" applyAlignment="1">
      <alignment horizontal="center" vertical="center"/>
    </xf>
    <xf numFmtId="0" fontId="39" fillId="0" borderId="36" xfId="29" applyFont="1" applyFill="1" applyBorder="1" applyAlignment="1">
      <alignment horizontal="center" vertical="center"/>
    </xf>
    <xf numFmtId="0" fontId="39" fillId="0" borderId="42" xfId="29" applyFont="1" applyFill="1" applyBorder="1" applyAlignment="1">
      <alignment horizontal="center" vertical="center"/>
    </xf>
    <xf numFmtId="0" fontId="20" fillId="27" borderId="37" xfId="0" applyFont="1" applyFill="1" applyBorder="1" applyAlignment="1">
      <alignment horizontal="center" vertical="center"/>
    </xf>
    <xf numFmtId="0" fontId="20" fillId="27" borderId="10" xfId="0" applyFont="1" applyFill="1" applyBorder="1" applyAlignment="1">
      <alignment horizontal="center" vertical="center"/>
    </xf>
    <xf numFmtId="0" fontId="20" fillId="27" borderId="69" xfId="0" applyFont="1" applyFill="1" applyBorder="1" applyAlignment="1">
      <alignment horizontal="center" vertical="center"/>
    </xf>
    <xf numFmtId="0" fontId="20" fillId="27" borderId="34" xfId="0" applyFont="1" applyFill="1" applyBorder="1" applyAlignment="1">
      <alignment horizontal="center" vertical="center"/>
    </xf>
    <xf numFmtId="0" fontId="97" fillId="0" borderId="78" xfId="0" applyFont="1" applyFill="1" applyBorder="1" applyAlignment="1">
      <alignment horizontal="center" vertical="center"/>
    </xf>
    <xf numFmtId="0" fontId="97" fillId="0" borderId="16" xfId="0" applyFont="1" applyFill="1" applyBorder="1" applyAlignment="1">
      <alignment horizontal="center" vertical="center"/>
    </xf>
    <xf numFmtId="0" fontId="80" fillId="0" borderId="48" xfId="0" applyFont="1" applyFill="1" applyBorder="1" applyAlignment="1">
      <alignment horizontal="center" vertical="center"/>
    </xf>
    <xf numFmtId="0" fontId="80" fillId="0" borderId="53" xfId="0" applyFont="1" applyFill="1" applyBorder="1" applyAlignment="1">
      <alignment horizontal="center" vertical="center"/>
    </xf>
    <xf numFmtId="0" fontId="108" fillId="0" borderId="75" xfId="0" applyFont="1" applyFill="1" applyBorder="1" applyAlignment="1">
      <alignment horizontal="center" vertical="center"/>
    </xf>
    <xf numFmtId="0" fontId="108" fillId="0" borderId="57" xfId="0" applyFont="1" applyFill="1" applyBorder="1" applyAlignment="1">
      <alignment horizontal="center" vertical="center"/>
    </xf>
    <xf numFmtId="0" fontId="100" fillId="0" borderId="52" xfId="29" applyFont="1" applyFill="1" applyBorder="1" applyAlignment="1">
      <alignment horizontal="left" vertical="center"/>
    </xf>
    <xf numFmtId="0" fontId="100" fillId="0" borderId="24" xfId="29" applyFont="1" applyFill="1" applyBorder="1" applyAlignment="1">
      <alignment horizontal="left" vertical="center"/>
    </xf>
    <xf numFmtId="0" fontId="100" fillId="0" borderId="25" xfId="29" applyFont="1" applyFill="1" applyBorder="1" applyAlignment="1">
      <alignment horizontal="left" vertical="center"/>
    </xf>
    <xf numFmtId="0" fontId="101" fillId="0" borderId="38" xfId="29" applyFont="1" applyFill="1" applyBorder="1" applyAlignment="1">
      <alignment horizontal="center" vertical="center"/>
    </xf>
    <xf numFmtId="0" fontId="101" fillId="0" borderId="36" xfId="29" applyFont="1" applyFill="1" applyBorder="1" applyAlignment="1">
      <alignment horizontal="center" vertical="center"/>
    </xf>
    <xf numFmtId="0" fontId="101" fillId="0" borderId="42" xfId="29" applyFont="1" applyFill="1" applyBorder="1" applyAlignment="1">
      <alignment horizontal="center" vertical="center"/>
    </xf>
    <xf numFmtId="0" fontId="103" fillId="0" borderId="37" xfId="29" applyFont="1" applyFill="1" applyBorder="1" applyAlignment="1">
      <alignment horizontal="center" vertical="center"/>
    </xf>
    <xf numFmtId="0" fontId="103" fillId="0" borderId="69" xfId="29" applyFont="1" applyFill="1" applyBorder="1" applyAlignment="1">
      <alignment horizontal="center" vertical="center"/>
    </xf>
    <xf numFmtId="0" fontId="103" fillId="0" borderId="34" xfId="29" applyFont="1" applyFill="1" applyBorder="1" applyAlignment="1">
      <alignment horizontal="center" vertical="center"/>
    </xf>
    <xf numFmtId="0" fontId="20" fillId="0" borderId="77" xfId="0" applyFont="1" applyFill="1" applyBorder="1" applyAlignment="1">
      <alignment horizontal="left" vertical="center" wrapText="1"/>
    </xf>
    <xf numFmtId="0" fontId="20" fillId="0" borderId="16" xfId="0" applyFont="1" applyFill="1" applyBorder="1" applyAlignment="1">
      <alignment horizontal="left" vertical="center" wrapText="1"/>
    </xf>
    <xf numFmtId="0" fontId="41" fillId="0" borderId="52" xfId="25" applyFont="1" applyFill="1" applyBorder="1" applyAlignment="1">
      <alignment horizontal="left" vertical="center" wrapText="1"/>
    </xf>
    <xf numFmtId="0" fontId="41" fillId="0" borderId="21" xfId="25" applyFont="1" applyFill="1" applyBorder="1" applyAlignment="1">
      <alignment horizontal="left" vertical="center" wrapText="1"/>
    </xf>
    <xf numFmtId="0" fontId="27" fillId="0" borderId="77" xfId="0" applyFont="1" applyFill="1" applyBorder="1" applyAlignment="1">
      <alignment horizontal="left" wrapText="1"/>
    </xf>
    <xf numFmtId="0" fontId="20" fillId="0" borderId="78" xfId="0" applyFont="1" applyFill="1" applyBorder="1" applyAlignment="1">
      <alignment horizontal="left" vertical="center" wrapText="1"/>
    </xf>
    <xf numFmtId="0" fontId="20" fillId="0" borderId="23" xfId="0" applyFont="1" applyFill="1" applyBorder="1" applyAlignment="1">
      <alignment horizontal="left" vertical="center" wrapText="1"/>
    </xf>
    <xf numFmtId="0" fontId="32" fillId="0" borderId="77" xfId="37" applyFont="1" applyFill="1" applyBorder="1" applyAlignment="1">
      <alignment horizontal="left" vertical="center"/>
    </xf>
    <xf numFmtId="0" fontId="108" fillId="0" borderId="52" xfId="0" applyFont="1" applyFill="1" applyBorder="1" applyAlignment="1">
      <alignment horizontal="center" vertical="center"/>
    </xf>
    <xf numFmtId="0" fontId="108" fillId="0" borderId="25" xfId="0" applyFont="1" applyFill="1" applyBorder="1" applyAlignment="1">
      <alignment horizontal="center" vertical="center"/>
    </xf>
    <xf numFmtId="0" fontId="127" fillId="34" borderId="23" xfId="0" applyFont="1" applyFill="1" applyBorder="1" applyAlignment="1">
      <alignment horizontal="left" vertical="center" wrapText="1"/>
    </xf>
    <xf numFmtId="0" fontId="127" fillId="34" borderId="16" xfId="0" applyFont="1" applyFill="1" applyBorder="1" applyAlignment="1">
      <alignment horizontal="left" vertical="center" wrapText="1"/>
    </xf>
    <xf numFmtId="0" fontId="1" fillId="34" borderId="45" xfId="0" applyFont="1" applyFill="1" applyBorder="1" applyAlignment="1">
      <alignment horizontal="center" vertical="center"/>
    </xf>
    <xf numFmtId="0" fontId="1" fillId="34" borderId="0" xfId="0" applyFont="1" applyFill="1" applyBorder="1" applyAlignment="1">
      <alignment horizontal="center" vertical="center"/>
    </xf>
    <xf numFmtId="0" fontId="1" fillId="34" borderId="57" xfId="0" applyFont="1" applyFill="1" applyBorder="1" applyAlignment="1">
      <alignment horizontal="center" vertical="center"/>
    </xf>
    <xf numFmtId="0" fontId="1" fillId="34" borderId="76" xfId="0" applyFont="1" applyFill="1" applyBorder="1" applyAlignment="1">
      <alignment horizontal="center" vertical="center"/>
    </xf>
    <xf numFmtId="0" fontId="1" fillId="34" borderId="72" xfId="0" applyFont="1" applyFill="1" applyBorder="1" applyAlignment="1">
      <alignment horizontal="center" vertical="center"/>
    </xf>
    <xf numFmtId="0" fontId="1" fillId="34" borderId="66" xfId="0" applyFont="1" applyFill="1" applyBorder="1" applyAlignment="1">
      <alignment horizontal="center" vertical="center"/>
    </xf>
    <xf numFmtId="0" fontId="1" fillId="34" borderId="36" xfId="0" applyFont="1" applyFill="1" applyBorder="1" applyAlignment="1">
      <alignment horizontal="center" vertical="center"/>
    </xf>
    <xf numFmtId="0" fontId="1" fillId="34" borderId="11" xfId="0" applyFont="1" applyFill="1" applyBorder="1" applyAlignment="1">
      <alignment horizontal="center" vertical="center"/>
    </xf>
    <xf numFmtId="0" fontId="109" fillId="34" borderId="78" xfId="0" applyFont="1" applyFill="1" applyBorder="1" applyAlignment="1">
      <alignment horizontal="left" vertical="center" wrapText="1"/>
    </xf>
    <xf numFmtId="0" fontId="109" fillId="34" borderId="23" xfId="0" applyFont="1" applyFill="1" applyBorder="1" applyAlignment="1">
      <alignment horizontal="left" vertical="center" wrapText="1"/>
    </xf>
    <xf numFmtId="0" fontId="109" fillId="34" borderId="16" xfId="0" applyFont="1" applyFill="1" applyBorder="1" applyAlignment="1">
      <alignment horizontal="left" vertical="center" wrapText="1"/>
    </xf>
    <xf numFmtId="0" fontId="24" fillId="34" borderId="66" xfId="0" applyFont="1" applyFill="1" applyBorder="1" applyAlignment="1">
      <alignment horizontal="center" vertical="center"/>
    </xf>
    <xf numFmtId="0" fontId="24" fillId="34" borderId="36" xfId="0" applyFont="1" applyFill="1" applyBorder="1" applyAlignment="1">
      <alignment horizontal="center" vertical="center"/>
    </xf>
    <xf numFmtId="0" fontId="24" fillId="34" borderId="11" xfId="0" applyFont="1" applyFill="1" applyBorder="1" applyAlignment="1">
      <alignment horizontal="center" vertical="center"/>
    </xf>
    <xf numFmtId="0" fontId="24" fillId="34" borderId="65" xfId="0" applyFont="1" applyFill="1" applyBorder="1" applyAlignment="1">
      <alignment horizontal="center" vertical="center" wrapText="1"/>
    </xf>
    <xf numFmtId="0" fontId="24" fillId="34" borderId="69" xfId="0" applyFont="1" applyFill="1" applyBorder="1" applyAlignment="1">
      <alignment horizontal="center" vertical="center" wrapText="1"/>
    </xf>
    <xf numFmtId="0" fontId="24" fillId="34" borderId="10" xfId="0" applyFont="1" applyFill="1" applyBorder="1" applyAlignment="1">
      <alignment horizontal="center" vertical="center" wrapText="1"/>
    </xf>
    <xf numFmtId="0" fontId="35" fillId="34" borderId="54" xfId="0" applyFont="1" applyFill="1" applyBorder="1" applyAlignment="1">
      <alignment horizontal="center" vertical="center"/>
    </xf>
    <xf numFmtId="0" fontId="35" fillId="34" borderId="48" xfId="0" applyFont="1" applyFill="1" applyBorder="1" applyAlignment="1">
      <alignment horizontal="center" vertical="center"/>
    </xf>
    <xf numFmtId="0" fontId="35" fillId="34" borderId="53" xfId="0" applyFont="1" applyFill="1" applyBorder="1" applyAlignment="1">
      <alignment horizontal="center" vertical="center"/>
    </xf>
    <xf numFmtId="0" fontId="97" fillId="34" borderId="63" xfId="0" applyFont="1" applyFill="1" applyBorder="1" applyAlignment="1">
      <alignment horizontal="left" vertical="center"/>
    </xf>
    <xf numFmtId="0" fontId="97" fillId="34" borderId="21" xfId="0" applyFont="1" applyFill="1" applyBorder="1" applyAlignment="1">
      <alignment horizontal="left" vertical="center"/>
    </xf>
    <xf numFmtId="0" fontId="1" fillId="34" borderId="46" xfId="0" applyFont="1" applyFill="1" applyBorder="1" applyAlignment="1">
      <alignment horizontal="center" vertical="center"/>
    </xf>
    <xf numFmtId="0" fontId="1" fillId="34" borderId="63" xfId="0" applyFont="1" applyFill="1" applyBorder="1" applyAlignment="1">
      <alignment horizontal="center" vertical="center"/>
    </xf>
    <xf numFmtId="0" fontId="1" fillId="34" borderId="21" xfId="0" applyFont="1" applyFill="1" applyBorder="1" applyAlignment="1">
      <alignment horizontal="center" vertical="center"/>
    </xf>
    <xf numFmtId="0" fontId="20" fillId="34" borderId="51" xfId="0" applyFont="1" applyFill="1" applyBorder="1" applyAlignment="1">
      <alignment horizontal="center" vertical="center"/>
    </xf>
    <xf numFmtId="0" fontId="20" fillId="34" borderId="63" xfId="0" applyFont="1" applyFill="1" applyBorder="1" applyAlignment="1">
      <alignment horizontal="center" vertical="center"/>
    </xf>
    <xf numFmtId="0" fontId="20" fillId="34" borderId="29" xfId="0" applyFont="1" applyFill="1" applyBorder="1" applyAlignment="1">
      <alignment horizontal="center" vertical="center"/>
    </xf>
    <xf numFmtId="0" fontId="79" fillId="34" borderId="76" xfId="0" applyFont="1" applyFill="1" applyBorder="1" applyAlignment="1">
      <alignment horizontal="center" vertical="center"/>
    </xf>
    <xf numFmtId="0" fontId="79" fillId="34" borderId="72" xfId="0" applyFont="1" applyFill="1" applyBorder="1" applyAlignment="1">
      <alignment horizontal="center" vertical="center"/>
    </xf>
    <xf numFmtId="0" fontId="79" fillId="34" borderId="57" xfId="0" applyFont="1" applyFill="1" applyBorder="1" applyAlignment="1">
      <alignment horizontal="center" vertical="center"/>
    </xf>
    <xf numFmtId="0" fontId="108" fillId="34" borderId="51" xfId="0" applyFont="1" applyFill="1" applyBorder="1" applyAlignment="1">
      <alignment horizontal="center" vertical="center"/>
    </xf>
    <xf numFmtId="0" fontId="108" fillId="34" borderId="24" xfId="0" applyFont="1" applyFill="1" applyBorder="1" applyAlignment="1">
      <alignment horizontal="center" vertical="center"/>
    </xf>
    <xf numFmtId="0" fontId="108" fillId="34" borderId="21" xfId="0" applyFont="1" applyFill="1" applyBorder="1" applyAlignment="1">
      <alignment horizontal="center" vertical="center"/>
    </xf>
    <xf numFmtId="0" fontId="95" fillId="34" borderId="51" xfId="0" applyFont="1" applyFill="1" applyBorder="1" applyAlignment="1">
      <alignment horizontal="left" vertical="center" wrapText="1"/>
    </xf>
    <xf numFmtId="0" fontId="95" fillId="34" borderId="24" xfId="0" applyFont="1" applyFill="1" applyBorder="1" applyAlignment="1">
      <alignment horizontal="left" vertical="center" wrapText="1"/>
    </xf>
    <xf numFmtId="0" fontId="95" fillId="34" borderId="21" xfId="0" applyFont="1" applyFill="1" applyBorder="1" applyAlignment="1">
      <alignment horizontal="left" vertical="center" wrapText="1"/>
    </xf>
    <xf numFmtId="0" fontId="108" fillId="34" borderId="51" xfId="0" applyFont="1" applyFill="1" applyBorder="1" applyAlignment="1">
      <alignment horizontal="left" vertical="center"/>
    </xf>
    <xf numFmtId="0" fontId="108" fillId="34" borderId="24" xfId="0" applyFont="1" applyFill="1" applyBorder="1" applyAlignment="1">
      <alignment horizontal="left" vertical="center"/>
    </xf>
    <xf numFmtId="0" fontId="108" fillId="34" borderId="21" xfId="0" applyFont="1" applyFill="1" applyBorder="1" applyAlignment="1">
      <alignment horizontal="left" vertical="center"/>
    </xf>
    <xf numFmtId="0" fontId="33" fillId="34" borderId="24" xfId="0" applyFont="1" applyFill="1" applyBorder="1" applyAlignment="1">
      <alignment horizontal="left" vertical="center"/>
    </xf>
    <xf numFmtId="0" fontId="33" fillId="34" borderId="21" xfId="0" applyFont="1" applyFill="1" applyBorder="1" applyAlignment="1">
      <alignment horizontal="left" vertical="center"/>
    </xf>
    <xf numFmtId="0" fontId="150" fillId="34" borderId="66" xfId="0" applyFont="1" applyFill="1" applyBorder="1" applyAlignment="1">
      <alignment horizontal="center" vertical="center"/>
    </xf>
    <xf numFmtId="0" fontId="150" fillId="34" borderId="36" xfId="0" applyFont="1" applyFill="1" applyBorder="1" applyAlignment="1">
      <alignment horizontal="center" vertical="center"/>
    </xf>
    <xf numFmtId="0" fontId="150" fillId="34" borderId="11" xfId="0" applyFont="1" applyFill="1" applyBorder="1" applyAlignment="1">
      <alignment horizontal="center" vertical="center"/>
    </xf>
    <xf numFmtId="0" fontId="24" fillId="34" borderId="51" xfId="0" applyFont="1" applyFill="1" applyBorder="1" applyAlignment="1">
      <alignment horizontal="center" vertical="center" wrapText="1"/>
    </xf>
    <xf numFmtId="0" fontId="24" fillId="34" borderId="24" xfId="0" applyFont="1" applyFill="1" applyBorder="1" applyAlignment="1">
      <alignment horizontal="center" vertical="center" wrapText="1"/>
    </xf>
    <xf numFmtId="0" fontId="24" fillId="34" borderId="21" xfId="0" applyFont="1" applyFill="1" applyBorder="1" applyAlignment="1">
      <alignment horizontal="center" vertical="center" wrapText="1"/>
    </xf>
    <xf numFmtId="0" fontId="20" fillId="34" borderId="21" xfId="0" applyFont="1" applyFill="1" applyBorder="1" applyAlignment="1">
      <alignment horizontal="left" vertical="center"/>
    </xf>
    <xf numFmtId="0" fontId="20" fillId="34" borderId="50" xfId="0" applyFont="1" applyFill="1" applyBorder="1" applyAlignment="1">
      <alignment horizontal="left" vertical="center"/>
    </xf>
    <xf numFmtId="0" fontId="1" fillId="34" borderId="51" xfId="0" applyFont="1" applyFill="1" applyBorder="1" applyAlignment="1">
      <alignment horizontal="center" vertical="center"/>
    </xf>
    <xf numFmtId="0" fontId="1" fillId="34" borderId="24" xfId="0" applyFont="1" applyFill="1" applyBorder="1" applyAlignment="1">
      <alignment horizontal="center" vertical="center"/>
    </xf>
    <xf numFmtId="0" fontId="108" fillId="34" borderId="46" xfId="0" applyFont="1" applyFill="1" applyBorder="1" applyAlignment="1">
      <alignment horizontal="center" vertical="center"/>
    </xf>
    <xf numFmtId="0" fontId="108" fillId="34" borderId="63" xfId="0" applyFont="1" applyFill="1" applyBorder="1" applyAlignment="1">
      <alignment horizontal="center" vertical="center"/>
    </xf>
    <xf numFmtId="0" fontId="37" fillId="34" borderId="51" xfId="0" applyFont="1" applyFill="1" applyBorder="1" applyAlignment="1">
      <alignment horizontal="left" vertical="center" wrapText="1"/>
    </xf>
    <xf numFmtId="0" fontId="37" fillId="34" borderId="24" xfId="0" applyFont="1" applyFill="1" applyBorder="1" applyAlignment="1">
      <alignment horizontal="left" vertical="center" wrapText="1"/>
    </xf>
    <xf numFmtId="0" fontId="37" fillId="34" borderId="21" xfId="0" applyFont="1" applyFill="1" applyBorder="1" applyAlignment="1">
      <alignment horizontal="left" vertical="center" wrapText="1"/>
    </xf>
    <xf numFmtId="0" fontId="108" fillId="34" borderId="50" xfId="0" applyFont="1" applyFill="1" applyBorder="1" applyAlignment="1">
      <alignment horizontal="left" vertical="center"/>
    </xf>
    <xf numFmtId="0" fontId="76" fillId="34" borderId="54" xfId="0" applyFont="1" applyFill="1" applyBorder="1" applyAlignment="1">
      <alignment horizontal="center" vertical="center"/>
    </xf>
    <xf numFmtId="0" fontId="76" fillId="34" borderId="48" xfId="0" applyFont="1" applyFill="1" applyBorder="1" applyAlignment="1">
      <alignment horizontal="center" vertical="center"/>
    </xf>
    <xf numFmtId="0" fontId="76" fillId="34" borderId="53" xfId="0" applyFont="1" applyFill="1" applyBorder="1" applyAlignment="1">
      <alignment horizontal="center" vertical="center"/>
    </xf>
    <xf numFmtId="0" fontId="79" fillId="34" borderId="46" xfId="0" applyFont="1" applyFill="1" applyBorder="1" applyAlignment="1">
      <alignment horizontal="center" vertical="center"/>
    </xf>
    <xf numFmtId="0" fontId="79" fillId="34" borderId="63" xfId="0" applyFont="1" applyFill="1" applyBorder="1" applyAlignment="1">
      <alignment horizontal="center" vertical="center"/>
    </xf>
    <xf numFmtId="0" fontId="79" fillId="34" borderId="29" xfId="0" applyFont="1" applyFill="1" applyBorder="1" applyAlignment="1">
      <alignment horizontal="center" vertical="center"/>
    </xf>
    <xf numFmtId="0" fontId="79" fillId="34" borderId="65" xfId="0" applyFont="1" applyFill="1" applyBorder="1" applyAlignment="1">
      <alignment horizontal="center" vertical="center" wrapText="1"/>
    </xf>
    <xf numFmtId="0" fontId="79" fillId="34" borderId="69" xfId="0" applyFont="1" applyFill="1" applyBorder="1" applyAlignment="1">
      <alignment horizontal="center" vertical="center" wrapText="1"/>
    </xf>
    <xf numFmtId="0" fontId="79" fillId="34" borderId="10" xfId="0" applyFont="1" applyFill="1" applyBorder="1" applyAlignment="1">
      <alignment horizontal="center" vertical="center" wrapText="1"/>
    </xf>
    <xf numFmtId="0" fontId="79" fillId="34" borderId="66" xfId="0" applyFont="1" applyFill="1" applyBorder="1" applyAlignment="1">
      <alignment horizontal="center" vertical="center"/>
    </xf>
    <xf numFmtId="0" fontId="79" fillId="34" borderId="36" xfId="0" applyFont="1" applyFill="1" applyBorder="1" applyAlignment="1">
      <alignment horizontal="center" vertical="center"/>
    </xf>
    <xf numFmtId="0" fontId="79" fillId="34" borderId="11" xfId="0" applyFont="1" applyFill="1" applyBorder="1" applyAlignment="1">
      <alignment horizontal="center" vertical="center"/>
    </xf>
    <xf numFmtId="0" fontId="97" fillId="34" borderId="51" xfId="0" applyFont="1" applyFill="1" applyBorder="1" applyAlignment="1">
      <alignment horizontal="left" vertical="center"/>
    </xf>
    <xf numFmtId="0" fontId="97" fillId="34" borderId="24" xfId="0" applyFont="1" applyFill="1" applyBorder="1" applyAlignment="1">
      <alignment horizontal="left" vertical="center"/>
    </xf>
    <xf numFmtId="0" fontId="103" fillId="34" borderId="69" xfId="0" applyFont="1" applyFill="1" applyBorder="1" applyAlignment="1">
      <alignment horizontal="center" vertical="center"/>
    </xf>
    <xf numFmtId="0" fontId="103" fillId="34" borderId="10" xfId="0" applyFont="1" applyFill="1" applyBorder="1" applyAlignment="1">
      <alignment horizontal="center" vertical="center"/>
    </xf>
    <xf numFmtId="0" fontId="103" fillId="34" borderId="65" xfId="0" applyFont="1" applyFill="1" applyBorder="1" applyAlignment="1">
      <alignment horizontal="center" vertical="center"/>
    </xf>
    <xf numFmtId="0" fontId="103" fillId="34" borderId="34" xfId="0" applyFont="1" applyFill="1" applyBorder="1" applyAlignment="1">
      <alignment horizontal="center" vertical="center"/>
    </xf>
    <xf numFmtId="0" fontId="103" fillId="34" borderId="37" xfId="0" applyFont="1" applyFill="1" applyBorder="1" applyAlignment="1">
      <alignment horizontal="center" vertical="center"/>
    </xf>
    <xf numFmtId="0" fontId="24" fillId="34" borderId="69" xfId="0" applyFont="1" applyFill="1" applyBorder="1" applyAlignment="1">
      <alignment horizontal="center" vertical="center"/>
    </xf>
    <xf numFmtId="0" fontId="24" fillId="34" borderId="34" xfId="0" applyFont="1" applyFill="1" applyBorder="1" applyAlignment="1">
      <alignment horizontal="center" vertical="center"/>
    </xf>
    <xf numFmtId="0" fontId="130" fillId="34" borderId="51" xfId="29" applyFont="1" applyFill="1" applyBorder="1" applyAlignment="1">
      <alignment horizontal="center" vertical="center"/>
    </xf>
    <xf numFmtId="0" fontId="130" fillId="34" borderId="24" xfId="29" applyFont="1" applyFill="1" applyBorder="1" applyAlignment="1">
      <alignment horizontal="center" vertical="center"/>
    </xf>
    <xf numFmtId="0" fontId="130" fillId="34" borderId="21" xfId="29" applyFont="1" applyFill="1" applyBorder="1" applyAlignment="1">
      <alignment horizontal="center" vertical="center"/>
    </xf>
    <xf numFmtId="0" fontId="139" fillId="34" borderId="54" xfId="0" applyFont="1" applyFill="1" applyBorder="1" applyAlignment="1">
      <alignment horizontal="center" vertical="center"/>
    </xf>
    <xf numFmtId="0" fontId="139" fillId="34" borderId="48" xfId="0" applyFont="1" applyFill="1" applyBorder="1" applyAlignment="1">
      <alignment horizontal="center" vertical="center"/>
    </xf>
    <xf numFmtId="0" fontId="139" fillId="34" borderId="53" xfId="0" applyFont="1" applyFill="1" applyBorder="1" applyAlignment="1">
      <alignment horizontal="center" vertical="center"/>
    </xf>
    <xf numFmtId="0" fontId="108" fillId="34" borderId="24" xfId="29" applyFont="1" applyFill="1" applyBorder="1" applyAlignment="1">
      <alignment horizontal="center" vertical="center"/>
    </xf>
    <xf numFmtId="0" fontId="108" fillId="34" borderId="25" xfId="29" applyFont="1" applyFill="1" applyBorder="1" applyAlignment="1">
      <alignment horizontal="center" vertical="center"/>
    </xf>
    <xf numFmtId="0" fontId="95" fillId="34" borderId="24" xfId="0" applyFont="1" applyFill="1" applyBorder="1" applyAlignment="1">
      <alignment horizontal="left" vertical="center"/>
    </xf>
    <xf numFmtId="0" fontId="95" fillId="34" borderId="25" xfId="0" applyFont="1" applyFill="1" applyBorder="1" applyAlignment="1">
      <alignment horizontal="left" vertical="center"/>
    </xf>
    <xf numFmtId="0" fontId="24" fillId="34" borderId="65" xfId="0" applyFont="1" applyFill="1" applyBorder="1" applyAlignment="1">
      <alignment horizontal="center" vertical="center"/>
    </xf>
    <xf numFmtId="0" fontId="24" fillId="34" borderId="10" xfId="0" applyFont="1" applyFill="1" applyBorder="1" applyAlignment="1">
      <alignment horizontal="center" vertical="center"/>
    </xf>
    <xf numFmtId="0" fontId="132" fillId="34" borderId="51" xfId="0" applyFont="1" applyFill="1" applyBorder="1" applyAlignment="1">
      <alignment horizontal="left" vertical="center"/>
    </xf>
    <xf numFmtId="0" fontId="132" fillId="34" borderId="24" xfId="0" applyFont="1" applyFill="1" applyBorder="1" applyAlignment="1">
      <alignment horizontal="left" vertical="center"/>
    </xf>
    <xf numFmtId="0" fontId="132" fillId="34" borderId="21" xfId="0" applyFont="1" applyFill="1" applyBorder="1" applyAlignment="1">
      <alignment horizontal="left" vertical="center"/>
    </xf>
    <xf numFmtId="0" fontId="20" fillId="59" borderId="37" xfId="0" applyFont="1" applyFill="1" applyBorder="1" applyAlignment="1">
      <alignment horizontal="center" vertical="center" wrapText="1"/>
    </xf>
    <xf numFmtId="0" fontId="20" fillId="59" borderId="34" xfId="0" applyFont="1" applyFill="1" applyBorder="1" applyAlignment="1">
      <alignment horizontal="center" vertical="center" wrapText="1"/>
    </xf>
    <xf numFmtId="0" fontId="103" fillId="34" borderId="37" xfId="25" applyFont="1" applyFill="1" applyBorder="1" applyAlignment="1">
      <alignment horizontal="center" vertical="center"/>
    </xf>
    <xf numFmtId="0" fontId="103" fillId="34" borderId="69" xfId="25" applyFont="1" applyFill="1" applyBorder="1" applyAlignment="1">
      <alignment horizontal="center" vertical="center"/>
    </xf>
    <xf numFmtId="0" fontId="103" fillId="34" borderId="10" xfId="25" applyFont="1" applyFill="1" applyBorder="1" applyAlignment="1">
      <alignment horizontal="center" vertical="center"/>
    </xf>
    <xf numFmtId="0" fontId="103" fillId="34" borderId="65" xfId="25" applyFont="1" applyFill="1" applyBorder="1" applyAlignment="1">
      <alignment horizontal="center" vertical="center"/>
    </xf>
    <xf numFmtId="0" fontId="103" fillId="34" borderId="34" xfId="25" applyFont="1" applyFill="1" applyBorder="1" applyAlignment="1">
      <alignment horizontal="center" vertical="center"/>
    </xf>
    <xf numFmtId="0" fontId="103" fillId="0" borderId="65" xfId="0" applyFont="1" applyFill="1" applyBorder="1" applyAlignment="1">
      <alignment horizontal="center" vertical="center"/>
    </xf>
    <xf numFmtId="0" fontId="103" fillId="0" borderId="10" xfId="0" applyFont="1" applyFill="1" applyBorder="1" applyAlignment="1">
      <alignment horizontal="center" vertical="center"/>
    </xf>
    <xf numFmtId="0" fontId="103" fillId="0" borderId="37" xfId="0" applyFont="1" applyFill="1" applyBorder="1" applyAlignment="1">
      <alignment horizontal="center" vertical="center"/>
    </xf>
    <xf numFmtId="0" fontId="20" fillId="34" borderId="51" xfId="29" applyFont="1" applyFill="1" applyBorder="1" applyAlignment="1">
      <alignment horizontal="center" vertical="center"/>
    </xf>
    <xf numFmtId="0" fontId="20" fillId="34" borderId="21" xfId="29" applyFont="1" applyFill="1" applyBorder="1" applyAlignment="1">
      <alignment horizontal="center" vertical="center"/>
    </xf>
    <xf numFmtId="0" fontId="128" fillId="34" borderId="78" xfId="0" applyFont="1" applyFill="1" applyBorder="1" applyAlignment="1">
      <alignment horizontal="left" vertical="center" wrapText="1"/>
    </xf>
    <xf numFmtId="0" fontId="128" fillId="34" borderId="16" xfId="0" applyFont="1" applyFill="1" applyBorder="1" applyAlignment="1">
      <alignment horizontal="left" vertical="center" wrapText="1"/>
    </xf>
    <xf numFmtId="0" fontId="20" fillId="34" borderId="51" xfId="0" applyFont="1" applyFill="1" applyBorder="1" applyAlignment="1">
      <alignment horizontal="left" vertical="center"/>
    </xf>
    <xf numFmtId="0" fontId="97" fillId="34" borderId="51" xfId="29" applyFont="1" applyFill="1" applyBorder="1" applyAlignment="1">
      <alignment horizontal="left" vertical="center"/>
    </xf>
    <xf numFmtId="0" fontId="97" fillId="34" borderId="21" xfId="29" applyFont="1" applyFill="1" applyBorder="1" applyAlignment="1">
      <alignment horizontal="left" vertical="center"/>
    </xf>
    <xf numFmtId="0" fontId="35" fillId="34" borderId="66" xfId="0" applyFont="1" applyFill="1" applyBorder="1" applyAlignment="1">
      <alignment horizontal="center" vertical="center"/>
    </xf>
    <xf numFmtId="0" fontId="35" fillId="34" borderId="11" xfId="0" applyFont="1" applyFill="1" applyBorder="1" applyAlignment="1">
      <alignment horizontal="center" vertical="center"/>
    </xf>
    <xf numFmtId="0" fontId="1" fillId="34" borderId="66" xfId="29" applyFont="1" applyFill="1" applyBorder="1" applyAlignment="1">
      <alignment horizontal="center" vertical="center"/>
    </xf>
    <xf numFmtId="0" fontId="1" fillId="34" borderId="11" xfId="29" applyFont="1" applyFill="1" applyBorder="1" applyAlignment="1">
      <alignment horizontal="center" vertical="center"/>
    </xf>
    <xf numFmtId="0" fontId="24" fillId="34" borderId="54" xfId="0" applyFont="1" applyFill="1" applyBorder="1" applyAlignment="1">
      <alignment horizontal="center" vertical="center"/>
    </xf>
    <xf numFmtId="0" fontId="24" fillId="34" borderId="53" xfId="0" applyFont="1" applyFill="1" applyBorder="1" applyAlignment="1">
      <alignment horizontal="center" vertical="center"/>
    </xf>
    <xf numFmtId="0" fontId="95" fillId="34" borderId="51" xfId="0" applyFont="1" applyFill="1" applyBorder="1" applyAlignment="1">
      <alignment horizontal="left" vertical="center"/>
    </xf>
    <xf numFmtId="0" fontId="95" fillId="34" borderId="21" xfId="0" applyFont="1" applyFill="1" applyBorder="1" applyAlignment="1">
      <alignment horizontal="left" vertical="center"/>
    </xf>
    <xf numFmtId="0" fontId="20" fillId="34" borderId="51" xfId="0" applyFont="1" applyFill="1" applyBorder="1" applyAlignment="1">
      <alignment horizontal="left" vertical="center" wrapText="1"/>
    </xf>
    <xf numFmtId="0" fontId="20" fillId="34" borderId="21" xfId="0" applyFont="1" applyFill="1" applyBorder="1" applyAlignment="1">
      <alignment horizontal="left" vertical="center" wrapText="1"/>
    </xf>
    <xf numFmtId="0" fontId="24" fillId="0" borderId="65" xfId="0" applyFont="1" applyFill="1" applyBorder="1" applyAlignment="1">
      <alignment horizontal="center" vertical="center"/>
    </xf>
    <xf numFmtId="0" fontId="24" fillId="0" borderId="69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4" fillId="34" borderId="48" xfId="0" applyFont="1" applyFill="1" applyBorder="1" applyAlignment="1">
      <alignment horizontal="center" vertical="center"/>
    </xf>
    <xf numFmtId="0" fontId="21" fillId="56" borderId="69" xfId="0" applyFont="1" applyFill="1" applyBorder="1" applyAlignment="1">
      <alignment horizontal="center" vertical="center" wrapText="1"/>
    </xf>
    <xf numFmtId="0" fontId="21" fillId="56" borderId="34" xfId="0" applyFont="1" applyFill="1" applyBorder="1" applyAlignment="1">
      <alignment horizontal="center" vertical="center" wrapText="1"/>
    </xf>
    <xf numFmtId="0" fontId="21" fillId="30" borderId="65" xfId="0" applyFont="1" applyFill="1" applyBorder="1" applyAlignment="1">
      <alignment horizontal="center" vertical="center" wrapText="1"/>
    </xf>
    <xf numFmtId="0" fontId="21" fillId="30" borderId="10" xfId="0" applyFont="1" applyFill="1" applyBorder="1" applyAlignment="1">
      <alignment horizontal="center" vertical="center" wrapText="1"/>
    </xf>
    <xf numFmtId="0" fontId="95" fillId="0" borderId="24" xfId="0" applyFont="1" applyFill="1" applyBorder="1" applyAlignment="1">
      <alignment horizontal="left" vertical="center"/>
    </xf>
    <xf numFmtId="0" fontId="95" fillId="0" borderId="21" xfId="0" applyFont="1" applyFill="1" applyBorder="1" applyAlignment="1">
      <alignment horizontal="left" vertical="center"/>
    </xf>
    <xf numFmtId="0" fontId="109" fillId="0" borderId="23" xfId="0" applyFont="1" applyFill="1" applyBorder="1" applyAlignment="1">
      <alignment horizontal="left" vertical="center" wrapText="1"/>
    </xf>
    <xf numFmtId="0" fontId="109" fillId="0" borderId="16" xfId="0" applyFont="1" applyFill="1" applyBorder="1" applyAlignment="1">
      <alignment horizontal="left" vertical="center" wrapText="1"/>
    </xf>
    <xf numFmtId="0" fontId="72" fillId="34" borderId="29" xfId="0" applyFont="1" applyFill="1" applyBorder="1" applyAlignment="1">
      <alignment horizontal="left" vertical="center"/>
    </xf>
    <xf numFmtId="0" fontId="72" fillId="34" borderId="51" xfId="0" applyFont="1" applyFill="1" applyBorder="1" applyAlignment="1">
      <alignment horizontal="left" vertical="center"/>
    </xf>
    <xf numFmtId="0" fontId="1" fillId="34" borderId="29" xfId="0" applyFont="1" applyFill="1" applyBorder="1" applyAlignment="1">
      <alignment horizontal="center" vertical="center"/>
    </xf>
    <xf numFmtId="0" fontId="20" fillId="34" borderId="24" xfId="0" applyFont="1" applyFill="1" applyBorder="1" applyAlignment="1">
      <alignment horizontal="left" vertical="center"/>
    </xf>
    <xf numFmtId="0" fontId="35" fillId="34" borderId="36" xfId="0" applyFont="1" applyFill="1" applyBorder="1" applyAlignment="1">
      <alignment horizontal="center" vertical="center"/>
    </xf>
    <xf numFmtId="0" fontId="127" fillId="34" borderId="78" xfId="0" applyFont="1" applyFill="1" applyBorder="1" applyAlignment="1">
      <alignment horizontal="left" vertical="center" wrapText="1"/>
    </xf>
    <xf numFmtId="0" fontId="20" fillId="34" borderId="24" xfId="0" applyFont="1" applyFill="1" applyBorder="1" applyAlignment="1">
      <alignment horizontal="center" vertical="center"/>
    </xf>
    <xf numFmtId="0" fontId="20" fillId="34" borderId="21" xfId="0" applyFont="1" applyFill="1" applyBorder="1" applyAlignment="1">
      <alignment horizontal="center" vertical="center"/>
    </xf>
    <xf numFmtId="0" fontId="24" fillId="34" borderId="46" xfId="0" applyFont="1" applyFill="1" applyBorder="1" applyAlignment="1">
      <alignment horizontal="center" vertical="center"/>
    </xf>
    <xf numFmtId="0" fontId="24" fillId="34" borderId="29" xfId="0" applyFont="1" applyFill="1" applyBorder="1" applyAlignment="1">
      <alignment horizontal="center" vertical="center"/>
    </xf>
    <xf numFmtId="0" fontId="1" fillId="34" borderId="56" xfId="0" applyFont="1" applyFill="1" applyBorder="1" applyAlignment="1">
      <alignment horizontal="center" vertical="center"/>
    </xf>
    <xf numFmtId="0" fontId="97" fillId="34" borderId="29" xfId="0" applyFont="1" applyFill="1" applyBorder="1" applyAlignment="1">
      <alignment horizontal="left" vertical="center"/>
    </xf>
    <xf numFmtId="0" fontId="24" fillId="34" borderId="46" xfId="0" applyFont="1" applyFill="1" applyBorder="1" applyAlignment="1">
      <alignment horizontal="center" vertical="center" wrapText="1"/>
    </xf>
    <xf numFmtId="0" fontId="24" fillId="34" borderId="29" xfId="0" applyFont="1" applyFill="1" applyBorder="1" applyAlignment="1">
      <alignment horizontal="center" vertical="center" wrapText="1"/>
    </xf>
    <xf numFmtId="0" fontId="79" fillId="34" borderId="54" xfId="0" applyFont="1" applyFill="1" applyBorder="1" applyAlignment="1">
      <alignment horizontal="center" vertical="center"/>
    </xf>
    <xf numFmtId="0" fontId="79" fillId="34" borderId="48" xfId="0" applyFont="1" applyFill="1" applyBorder="1" applyAlignment="1">
      <alignment horizontal="center" vertical="center"/>
    </xf>
    <xf numFmtId="0" fontId="79" fillId="34" borderId="53" xfId="0" applyFont="1" applyFill="1" applyBorder="1" applyAlignment="1">
      <alignment horizontal="center" vertical="center"/>
    </xf>
    <xf numFmtId="0" fontId="24" fillId="34" borderId="63" xfId="0" applyFont="1" applyFill="1" applyBorder="1" applyAlignment="1">
      <alignment horizontal="center" vertical="center" wrapText="1"/>
    </xf>
    <xf numFmtId="0" fontId="95" fillId="34" borderId="76" xfId="0" applyFont="1" applyFill="1" applyBorder="1" applyAlignment="1">
      <alignment horizontal="left" vertical="center" wrapText="1"/>
    </xf>
    <xf numFmtId="0" fontId="95" fillId="34" borderId="57" xfId="0" applyFont="1" applyFill="1" applyBorder="1" applyAlignment="1">
      <alignment horizontal="left" vertical="center" wrapText="1"/>
    </xf>
    <xf numFmtId="0" fontId="24" fillId="34" borderId="36" xfId="0" applyFont="1" applyFill="1" applyBorder="1" applyAlignment="1">
      <alignment horizontal="center" vertical="center" wrapText="1"/>
    </xf>
    <xf numFmtId="0" fontId="24" fillId="34" borderId="11" xfId="0" applyFont="1" applyFill="1" applyBorder="1" applyAlignment="1">
      <alignment horizontal="center" vertical="center" wrapText="1"/>
    </xf>
    <xf numFmtId="0" fontId="79" fillId="34" borderId="65" xfId="0" applyFont="1" applyFill="1" applyBorder="1" applyAlignment="1">
      <alignment horizontal="center" vertical="center"/>
    </xf>
    <xf numFmtId="0" fontId="79" fillId="34" borderId="69" xfId="0" applyFont="1" applyFill="1" applyBorder="1" applyAlignment="1">
      <alignment horizontal="center" vertical="center"/>
    </xf>
    <xf numFmtId="0" fontId="79" fillId="34" borderId="10" xfId="0" applyFont="1" applyFill="1" applyBorder="1" applyAlignment="1">
      <alignment horizontal="center" vertical="center"/>
    </xf>
    <xf numFmtId="0" fontId="24" fillId="34" borderId="63" xfId="0" applyFont="1" applyFill="1" applyBorder="1" applyAlignment="1">
      <alignment horizontal="center" vertical="center"/>
    </xf>
    <xf numFmtId="0" fontId="85" fillId="34" borderId="48" xfId="0" applyFont="1" applyFill="1" applyBorder="1" applyAlignment="1">
      <alignment horizontal="center" vertical="center"/>
    </xf>
    <xf numFmtId="0" fontId="85" fillId="34" borderId="53" xfId="0" applyFont="1" applyFill="1" applyBorder="1" applyAlignment="1">
      <alignment horizontal="center" vertical="center"/>
    </xf>
    <xf numFmtId="0" fontId="79" fillId="34" borderId="51" xfId="0" applyFont="1" applyFill="1" applyBorder="1" applyAlignment="1">
      <alignment horizontal="center" vertical="center" wrapText="1"/>
    </xf>
    <xf numFmtId="0" fontId="79" fillId="34" borderId="24" xfId="0" applyFont="1" applyFill="1" applyBorder="1" applyAlignment="1">
      <alignment horizontal="center" vertical="center" wrapText="1"/>
    </xf>
    <xf numFmtId="0" fontId="79" fillId="34" borderId="21" xfId="0" applyFont="1" applyFill="1" applyBorder="1" applyAlignment="1">
      <alignment horizontal="center" vertical="center" wrapText="1"/>
    </xf>
    <xf numFmtId="0" fontId="85" fillId="34" borderId="66" xfId="0" applyFont="1" applyFill="1" applyBorder="1" applyAlignment="1">
      <alignment horizontal="center" vertical="center"/>
    </xf>
    <xf numFmtId="0" fontId="85" fillId="34" borderId="36" xfId="0" applyFont="1" applyFill="1" applyBorder="1" applyAlignment="1">
      <alignment horizontal="center" vertical="center"/>
    </xf>
    <xf numFmtId="0" fontId="85" fillId="34" borderId="11" xfId="0" applyFont="1" applyFill="1" applyBorder="1" applyAlignment="1">
      <alignment horizontal="center" vertical="center"/>
    </xf>
    <xf numFmtId="0" fontId="95" fillId="0" borderId="51" xfId="0" applyFont="1" applyFill="1" applyBorder="1" applyAlignment="1">
      <alignment horizontal="left" vertical="center"/>
    </xf>
    <xf numFmtId="0" fontId="33" fillId="34" borderId="51" xfId="0" applyFont="1" applyFill="1" applyBorder="1" applyAlignment="1">
      <alignment horizontal="left" vertical="center"/>
    </xf>
    <xf numFmtId="0" fontId="24" fillId="34" borderId="66" xfId="0" applyFont="1" applyFill="1" applyBorder="1" applyAlignment="1">
      <alignment horizontal="center" vertical="center" wrapText="1"/>
    </xf>
    <xf numFmtId="0" fontId="37" fillId="34" borderId="24" xfId="29" applyFont="1" applyFill="1" applyBorder="1" applyAlignment="1">
      <alignment horizontal="left" vertical="center"/>
    </xf>
    <xf numFmtId="0" fontId="37" fillId="34" borderId="21" xfId="29" applyFont="1" applyFill="1" applyBorder="1" applyAlignment="1">
      <alignment horizontal="left" vertical="center"/>
    </xf>
    <xf numFmtId="0" fontId="21" fillId="56" borderId="65" xfId="0" applyFont="1" applyFill="1" applyBorder="1" applyAlignment="1">
      <alignment horizontal="center" vertical="center" wrapText="1"/>
    </xf>
    <xf numFmtId="0" fontId="21" fillId="56" borderId="10" xfId="0" applyFont="1" applyFill="1" applyBorder="1" applyAlignment="1">
      <alignment horizontal="center" vertical="center" wrapText="1"/>
    </xf>
    <xf numFmtId="0" fontId="109" fillId="0" borderId="78" xfId="0" applyFont="1" applyFill="1" applyBorder="1" applyAlignment="1">
      <alignment horizontal="left" vertical="top" wrapText="1"/>
    </xf>
    <xf numFmtId="0" fontId="109" fillId="0" borderId="16" xfId="0" applyFont="1" applyFill="1" applyBorder="1" applyAlignment="1">
      <alignment horizontal="left" vertical="top" wrapText="1"/>
    </xf>
    <xf numFmtId="0" fontId="37" fillId="34" borderId="51" xfId="29" applyFont="1" applyFill="1" applyBorder="1" applyAlignment="1">
      <alignment horizontal="left" vertical="center"/>
    </xf>
    <xf numFmtId="0" fontId="24" fillId="0" borderId="76" xfId="0" applyFont="1" applyFill="1" applyBorder="1" applyAlignment="1">
      <alignment horizontal="center" vertical="center"/>
    </xf>
    <xf numFmtId="0" fontId="24" fillId="0" borderId="57" xfId="0" applyFont="1" applyFill="1" applyBorder="1" applyAlignment="1">
      <alignment horizontal="center" vertical="center"/>
    </xf>
    <xf numFmtId="0" fontId="1" fillId="34" borderId="76" xfId="29" applyFont="1" applyFill="1" applyBorder="1" applyAlignment="1">
      <alignment horizontal="center" vertical="center"/>
    </xf>
    <xf numFmtId="0" fontId="1" fillId="34" borderId="57" xfId="29" applyFont="1" applyFill="1" applyBorder="1" applyAlignment="1">
      <alignment horizontal="center" vertical="center"/>
    </xf>
    <xf numFmtId="0" fontId="27" fillId="34" borderId="78" xfId="0" applyFont="1" applyFill="1" applyBorder="1" applyAlignment="1">
      <alignment horizontal="left" vertical="top" wrapText="1"/>
    </xf>
    <xf numFmtId="0" fontId="27" fillId="34" borderId="16" xfId="0" applyFont="1" applyFill="1" applyBorder="1" applyAlignment="1">
      <alignment horizontal="left" vertical="top" wrapText="1"/>
    </xf>
    <xf numFmtId="0" fontId="20" fillId="34" borderId="24" xfId="29" applyFont="1" applyFill="1" applyBorder="1" applyAlignment="1">
      <alignment horizontal="center" vertical="center"/>
    </xf>
    <xf numFmtId="0" fontId="20" fillId="34" borderId="25" xfId="29" applyFont="1" applyFill="1" applyBorder="1" applyAlignment="1">
      <alignment horizontal="center" vertical="center"/>
    </xf>
    <xf numFmtId="0" fontId="20" fillId="34" borderId="24" xfId="0" applyFont="1" applyFill="1" applyBorder="1" applyAlignment="1">
      <alignment horizontal="left" vertical="center" wrapText="1"/>
    </xf>
    <xf numFmtId="0" fontId="20" fillId="34" borderId="25" xfId="0" applyFont="1" applyFill="1" applyBorder="1" applyAlignment="1">
      <alignment horizontal="left" vertical="center" wrapText="1"/>
    </xf>
    <xf numFmtId="0" fontId="97" fillId="34" borderId="24" xfId="29" applyFont="1" applyFill="1" applyBorder="1" applyAlignment="1">
      <alignment horizontal="left" vertical="center"/>
    </xf>
    <xf numFmtId="0" fontId="97" fillId="34" borderId="25" xfId="29" applyFont="1" applyFill="1" applyBorder="1" applyAlignment="1">
      <alignment horizontal="left" vertical="center"/>
    </xf>
    <xf numFmtId="0" fontId="35" fillId="34" borderId="42" xfId="0" applyFont="1" applyFill="1" applyBorder="1" applyAlignment="1">
      <alignment horizontal="center" vertical="center"/>
    </xf>
    <xf numFmtId="0" fontId="24" fillId="34" borderId="42" xfId="0" applyFont="1" applyFill="1" applyBorder="1" applyAlignment="1">
      <alignment horizontal="center" vertical="center"/>
    </xf>
    <xf numFmtId="0" fontId="1" fillId="34" borderId="72" xfId="29" applyFont="1" applyFill="1" applyBorder="1" applyAlignment="1">
      <alignment horizontal="center" vertical="center"/>
    </xf>
    <xf numFmtId="0" fontId="1" fillId="34" borderId="40" xfId="29" applyFont="1" applyFill="1" applyBorder="1" applyAlignment="1">
      <alignment horizontal="center" vertical="center"/>
    </xf>
    <xf numFmtId="0" fontId="1" fillId="34" borderId="51" xfId="29" applyFont="1" applyFill="1" applyBorder="1" applyAlignment="1">
      <alignment horizontal="center" vertical="center"/>
    </xf>
    <xf numFmtId="0" fontId="1" fillId="34" borderId="25" xfId="29" applyFont="1" applyFill="1" applyBorder="1" applyAlignment="1">
      <alignment horizontal="center" vertical="center"/>
    </xf>
    <xf numFmtId="0" fontId="109" fillId="34" borderId="22" xfId="0" applyFont="1" applyFill="1" applyBorder="1" applyAlignment="1">
      <alignment horizontal="left" vertical="center" wrapText="1"/>
    </xf>
    <xf numFmtId="0" fontId="1" fillId="34" borderId="24" xfId="29" applyFont="1" applyFill="1" applyBorder="1" applyAlignment="1">
      <alignment horizontal="center" vertical="center"/>
    </xf>
    <xf numFmtId="0" fontId="128" fillId="34" borderId="23" xfId="0" applyFont="1" applyFill="1" applyBorder="1" applyAlignment="1">
      <alignment horizontal="left" vertical="center" wrapText="1"/>
    </xf>
    <xf numFmtId="0" fontId="128" fillId="34" borderId="22" xfId="0" applyFont="1" applyFill="1" applyBorder="1" applyAlignment="1">
      <alignment horizontal="left" vertical="center" wrapText="1"/>
    </xf>
    <xf numFmtId="0" fontId="78" fillId="36" borderId="69" xfId="0" applyFont="1" applyFill="1" applyBorder="1" applyAlignment="1">
      <alignment horizontal="center" vertical="center" wrapText="1"/>
    </xf>
    <xf numFmtId="0" fontId="78" fillId="36" borderId="34" xfId="0" applyFont="1" applyFill="1" applyBorder="1" applyAlignment="1">
      <alignment horizontal="center" vertical="center" wrapText="1"/>
    </xf>
    <xf numFmtId="0" fontId="108" fillId="34" borderId="51" xfId="29" applyFont="1" applyFill="1" applyBorder="1" applyAlignment="1">
      <alignment horizontal="center" vertical="center"/>
    </xf>
    <xf numFmtId="0" fontId="108" fillId="34" borderId="21" xfId="29" applyFont="1" applyFill="1" applyBorder="1" applyAlignment="1">
      <alignment horizontal="center" vertical="center"/>
    </xf>
    <xf numFmtId="0" fontId="108" fillId="59" borderId="24" xfId="0" applyFont="1" applyFill="1" applyBorder="1" applyAlignment="1">
      <alignment horizontal="left" vertical="center" wrapText="1"/>
    </xf>
    <xf numFmtId="0" fontId="108" fillId="59" borderId="24" xfId="0" applyFont="1" applyFill="1" applyBorder="1" applyAlignment="1">
      <alignment horizontal="left" vertical="center"/>
    </xf>
    <xf numFmtId="0" fontId="108" fillId="59" borderId="21" xfId="0" applyFont="1" applyFill="1" applyBorder="1" applyAlignment="1">
      <alignment horizontal="left" vertical="center"/>
    </xf>
    <xf numFmtId="0" fontId="24" fillId="34" borderId="76" xfId="0" applyFont="1" applyFill="1" applyBorder="1" applyAlignment="1">
      <alignment horizontal="center" vertical="center"/>
    </xf>
    <xf numFmtId="0" fontId="24" fillId="34" borderId="72" xfId="0" applyFont="1" applyFill="1" applyBorder="1" applyAlignment="1">
      <alignment horizontal="center" vertical="center"/>
    </xf>
    <xf numFmtId="0" fontId="24" fillId="34" borderId="57" xfId="0" applyFont="1" applyFill="1" applyBorder="1" applyAlignment="1">
      <alignment horizontal="center" vertical="center"/>
    </xf>
    <xf numFmtId="0" fontId="1" fillId="34" borderId="21" xfId="29" applyFont="1" applyFill="1" applyBorder="1" applyAlignment="1">
      <alignment horizontal="center" vertical="center"/>
    </xf>
    <xf numFmtId="0" fontId="95" fillId="34" borderId="76" xfId="0" applyFont="1" applyFill="1" applyBorder="1" applyAlignment="1">
      <alignment horizontal="left" vertical="center"/>
    </xf>
    <xf numFmtId="0" fontId="95" fillId="34" borderId="72" xfId="0" applyFont="1" applyFill="1" applyBorder="1" applyAlignment="1">
      <alignment horizontal="left" vertical="center"/>
    </xf>
    <xf numFmtId="0" fontId="95" fillId="34" borderId="57" xfId="0" applyFont="1" applyFill="1" applyBorder="1" applyAlignment="1">
      <alignment horizontal="left" vertical="center"/>
    </xf>
    <xf numFmtId="0" fontId="108" fillId="59" borderId="51" xfId="0" applyFont="1" applyFill="1" applyBorder="1" applyAlignment="1">
      <alignment horizontal="left" vertical="center"/>
    </xf>
    <xf numFmtId="0" fontId="24" fillId="34" borderId="38" xfId="0" applyFont="1" applyFill="1" applyBorder="1" applyAlignment="1">
      <alignment horizontal="center" vertical="center"/>
    </xf>
    <xf numFmtId="0" fontId="108" fillId="59" borderId="25" xfId="0" applyFont="1" applyFill="1" applyBorder="1" applyAlignment="1">
      <alignment horizontal="left" vertical="center"/>
    </xf>
    <xf numFmtId="0" fontId="139" fillId="34" borderId="36" xfId="0" applyFont="1" applyFill="1" applyBorder="1" applyAlignment="1">
      <alignment horizontal="center" vertical="center"/>
    </xf>
    <xf numFmtId="0" fontId="139" fillId="34" borderId="42" xfId="0" applyFont="1" applyFill="1" applyBorder="1" applyAlignment="1">
      <alignment horizontal="center" vertical="center"/>
    </xf>
    <xf numFmtId="0" fontId="139" fillId="34" borderId="63" xfId="0" applyFont="1" applyFill="1" applyBorder="1" applyAlignment="1">
      <alignment horizontal="center" vertical="center"/>
    </xf>
    <xf numFmtId="0" fontId="139" fillId="34" borderId="29" xfId="0" applyFont="1" applyFill="1" applyBorder="1" applyAlignment="1">
      <alignment horizontal="center" vertical="center"/>
    </xf>
    <xf numFmtId="0" fontId="142" fillId="34" borderId="23" xfId="0" applyFont="1" applyFill="1" applyBorder="1" applyAlignment="1">
      <alignment horizontal="left" wrapText="1"/>
    </xf>
    <xf numFmtId="0" fontId="142" fillId="34" borderId="22" xfId="0" applyFont="1" applyFill="1" applyBorder="1" applyAlignment="1">
      <alignment horizontal="left" wrapText="1"/>
    </xf>
    <xf numFmtId="0" fontId="142" fillId="34" borderId="16" xfId="0" applyFont="1" applyFill="1" applyBorder="1" applyAlignment="1">
      <alignment horizontal="left" wrapText="1"/>
    </xf>
    <xf numFmtId="0" fontId="130" fillId="34" borderId="51" xfId="0" applyFont="1" applyFill="1" applyBorder="1" applyAlignment="1">
      <alignment horizontal="left" vertical="center" wrapText="1"/>
    </xf>
    <xf numFmtId="0" fontId="130" fillId="34" borderId="24" xfId="0" applyFont="1" applyFill="1" applyBorder="1" applyAlignment="1">
      <alignment horizontal="left" vertical="center" wrapText="1"/>
    </xf>
    <xf numFmtId="0" fontId="130" fillId="34" borderId="21" xfId="0" applyFont="1" applyFill="1" applyBorder="1" applyAlignment="1">
      <alignment horizontal="left" vertical="center" wrapText="1"/>
    </xf>
    <xf numFmtId="0" fontId="108" fillId="59" borderId="51" xfId="0" applyFont="1" applyFill="1" applyBorder="1" applyAlignment="1">
      <alignment horizontal="left" vertical="center" wrapText="1"/>
    </xf>
    <xf numFmtId="0" fontId="108" fillId="59" borderId="21" xfId="0" applyFont="1" applyFill="1" applyBorder="1" applyAlignment="1">
      <alignment horizontal="left" vertical="center" wrapText="1"/>
    </xf>
    <xf numFmtId="0" fontId="108" fillId="59" borderId="24" xfId="0" applyFont="1" applyFill="1" applyBorder="1" applyAlignment="1">
      <alignment vertical="center" wrapText="1"/>
    </xf>
    <xf numFmtId="0" fontId="108" fillId="59" borderId="21" xfId="0" applyFont="1" applyFill="1" applyBorder="1" applyAlignment="1">
      <alignment vertical="center" wrapText="1"/>
    </xf>
    <xf numFmtId="0" fontId="128" fillId="34" borderId="77" xfId="0" applyFont="1" applyFill="1" applyBorder="1" applyAlignment="1">
      <alignment horizontal="left" vertical="center" wrapText="1"/>
    </xf>
    <xf numFmtId="0" fontId="128" fillId="0" borderId="78" xfId="0" applyFont="1" applyFill="1" applyBorder="1" applyAlignment="1">
      <alignment horizontal="left" vertical="center"/>
    </xf>
    <xf numFmtId="0" fontId="128" fillId="0" borderId="23" xfId="0" applyFont="1" applyFill="1" applyBorder="1" applyAlignment="1">
      <alignment horizontal="left" vertical="center"/>
    </xf>
    <xf numFmtId="0" fontId="128" fillId="0" borderId="16" xfId="0" applyFont="1" applyFill="1" applyBorder="1" applyAlignment="1">
      <alignment horizontal="left" vertical="center"/>
    </xf>
    <xf numFmtId="0" fontId="128" fillId="0" borderId="77" xfId="0" applyFont="1" applyFill="1" applyBorder="1" applyAlignment="1">
      <alignment horizontal="left" vertical="center"/>
    </xf>
    <xf numFmtId="0" fontId="128" fillId="0" borderId="22" xfId="0" applyFont="1" applyFill="1" applyBorder="1" applyAlignment="1">
      <alignment horizontal="left" vertical="center"/>
    </xf>
    <xf numFmtId="0" fontId="20" fillId="34" borderId="50" xfId="25" applyFont="1" applyFill="1" applyBorder="1" applyAlignment="1">
      <alignment horizontal="left" vertical="center" wrapText="1"/>
    </xf>
    <xf numFmtId="0" fontId="20" fillId="34" borderId="39" xfId="25" applyFont="1" applyFill="1" applyBorder="1" applyAlignment="1">
      <alignment horizontal="left" vertical="center" wrapText="1"/>
    </xf>
    <xf numFmtId="0" fontId="130" fillId="34" borderId="50" xfId="0" applyFont="1" applyFill="1" applyBorder="1" applyAlignment="1">
      <alignment horizontal="center" vertical="center"/>
    </xf>
    <xf numFmtId="0" fontId="130" fillId="34" borderId="39" xfId="0" applyFont="1" applyFill="1" applyBorder="1" applyAlignment="1">
      <alignment horizontal="center" vertical="center"/>
    </xf>
    <xf numFmtId="0" fontId="129" fillId="0" borderId="52" xfId="0" applyFont="1" applyFill="1" applyBorder="1" applyAlignment="1">
      <alignment vertical="center" wrapText="1"/>
    </xf>
    <xf numFmtId="0" fontId="129" fillId="0" borderId="21" xfId="0" applyFont="1" applyFill="1" applyBorder="1" applyAlignment="1">
      <alignment vertical="center" wrapText="1"/>
    </xf>
    <xf numFmtId="0" fontId="95" fillId="0" borderId="24" xfId="29" applyFont="1" applyFill="1" applyBorder="1" applyAlignment="1">
      <alignment horizontal="left" vertical="center"/>
    </xf>
    <xf numFmtId="0" fontId="95" fillId="0" borderId="25" xfId="29" applyFont="1" applyFill="1" applyBorder="1" applyAlignment="1">
      <alignment horizontal="left" vertical="center"/>
    </xf>
    <xf numFmtId="0" fontId="35" fillId="0" borderId="36" xfId="0" applyFont="1" applyFill="1" applyBorder="1" applyAlignment="1">
      <alignment horizontal="center" vertical="center"/>
    </xf>
    <xf numFmtId="0" fontId="35" fillId="0" borderId="42" xfId="0" applyFont="1" applyFill="1" applyBorder="1" applyAlignment="1">
      <alignment horizontal="center" vertical="center"/>
    </xf>
    <xf numFmtId="0" fontId="95" fillId="0" borderId="52" xfId="29" applyFont="1" applyFill="1" applyBorder="1" applyAlignment="1">
      <alignment horizontal="left" vertical="center"/>
    </xf>
    <xf numFmtId="0" fontId="24" fillId="34" borderId="18" xfId="0" applyFont="1" applyFill="1" applyBorder="1" applyAlignment="1">
      <alignment horizontal="center" vertical="center"/>
    </xf>
    <xf numFmtId="1" fontId="24" fillId="0" borderId="65" xfId="0" applyNumberFormat="1" applyFont="1" applyFill="1" applyBorder="1" applyAlignment="1">
      <alignment horizontal="center" vertical="center"/>
    </xf>
    <xf numFmtId="1" fontId="24" fillId="0" borderId="69" xfId="0" applyNumberFormat="1" applyFont="1" applyFill="1" applyBorder="1" applyAlignment="1">
      <alignment horizontal="center" vertical="center"/>
    </xf>
    <xf numFmtId="1" fontId="24" fillId="0" borderId="10" xfId="0" applyNumberFormat="1" applyFont="1" applyFill="1" applyBorder="1" applyAlignment="1">
      <alignment horizontal="center" vertical="center"/>
    </xf>
    <xf numFmtId="0" fontId="1" fillId="34" borderId="82" xfId="29" applyFont="1" applyFill="1" applyBorder="1" applyAlignment="1">
      <alignment horizontal="center" vertical="center"/>
    </xf>
    <xf numFmtId="0" fontId="1" fillId="34" borderId="58" xfId="29" applyFont="1" applyFill="1" applyBorder="1" applyAlignment="1">
      <alignment horizontal="center" vertical="center"/>
    </xf>
    <xf numFmtId="0" fontId="37" fillId="34" borderId="50" xfId="29" applyFont="1" applyFill="1" applyBorder="1" applyAlignment="1">
      <alignment horizontal="left" vertical="center"/>
    </xf>
    <xf numFmtId="0" fontId="37" fillId="34" borderId="39" xfId="29" applyFont="1" applyFill="1" applyBorder="1" applyAlignment="1">
      <alignment horizontal="left" vertical="center"/>
    </xf>
    <xf numFmtId="0" fontId="35" fillId="34" borderId="66" xfId="25" applyFont="1" applyFill="1" applyBorder="1" applyAlignment="1">
      <alignment horizontal="center" vertical="center"/>
    </xf>
    <xf numFmtId="0" fontId="35" fillId="34" borderId="42" xfId="25" applyFont="1" applyFill="1" applyBorder="1" applyAlignment="1">
      <alignment horizontal="center" vertical="center"/>
    </xf>
    <xf numFmtId="0" fontId="1" fillId="0" borderId="24" xfId="29" applyFont="1" applyFill="1" applyBorder="1" applyAlignment="1">
      <alignment horizontal="center" vertical="center"/>
    </xf>
    <xf numFmtId="0" fontId="1" fillId="0" borderId="25" xfId="29" applyFont="1" applyFill="1" applyBorder="1" applyAlignment="1">
      <alignment horizontal="center" vertical="center"/>
    </xf>
    <xf numFmtId="0" fontId="24" fillId="0" borderId="46" xfId="0" applyFont="1" applyFill="1" applyBorder="1" applyAlignment="1">
      <alignment horizontal="center" vertical="center"/>
    </xf>
    <xf numFmtId="0" fontId="24" fillId="0" borderId="63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24" fillId="34" borderId="17" xfId="0" applyFont="1" applyFill="1" applyBorder="1" applyAlignment="1">
      <alignment horizontal="center" vertical="center"/>
    </xf>
    <xf numFmtId="0" fontId="24" fillId="0" borderId="37" xfId="0" applyFont="1" applyFill="1" applyBorder="1" applyAlignment="1">
      <alignment horizontal="center" vertical="center"/>
    </xf>
    <xf numFmtId="0" fontId="24" fillId="0" borderId="34" xfId="0" applyFont="1" applyFill="1" applyBorder="1" applyAlignment="1">
      <alignment horizontal="center" vertical="center"/>
    </xf>
    <xf numFmtId="0" fontId="1" fillId="34" borderId="50" xfId="29" applyFont="1" applyFill="1" applyBorder="1" applyAlignment="1">
      <alignment horizontal="center" vertical="center"/>
    </xf>
    <xf numFmtId="0" fontId="1" fillId="34" borderId="39" xfId="29" applyFont="1" applyFill="1" applyBorder="1" applyAlignment="1">
      <alignment horizontal="center" vertical="center"/>
    </xf>
    <xf numFmtId="0" fontId="128" fillId="34" borderId="20" xfId="0" applyFont="1" applyFill="1" applyBorder="1" applyAlignment="1">
      <alignment horizontal="left" vertical="center"/>
    </xf>
    <xf numFmtId="0" fontId="37" fillId="34" borderId="49" xfId="29" applyFont="1" applyFill="1" applyBorder="1" applyAlignment="1">
      <alignment horizontal="left" vertical="center"/>
    </xf>
    <xf numFmtId="0" fontId="20" fillId="34" borderId="49" xfId="25" applyFont="1" applyFill="1" applyBorder="1" applyAlignment="1">
      <alignment horizontal="left" vertical="center" wrapText="1"/>
    </xf>
    <xf numFmtId="0" fontId="1" fillId="0" borderId="51" xfId="29" applyFont="1" applyFill="1" applyBorder="1" applyAlignment="1">
      <alignment horizontal="center" vertical="center"/>
    </xf>
    <xf numFmtId="0" fontId="1" fillId="0" borderId="21" xfId="29" applyFont="1" applyFill="1" applyBorder="1" applyAlignment="1">
      <alignment horizontal="center" vertical="center"/>
    </xf>
    <xf numFmtId="0" fontId="1" fillId="34" borderId="84" xfId="29" applyFont="1" applyFill="1" applyBorder="1" applyAlignment="1">
      <alignment horizontal="center" vertical="center"/>
    </xf>
    <xf numFmtId="0" fontId="37" fillId="34" borderId="51" xfId="0" applyFont="1" applyFill="1" applyBorder="1" applyAlignment="1">
      <alignment horizontal="left" vertical="center"/>
    </xf>
    <xf numFmtId="0" fontId="37" fillId="34" borderId="24" xfId="0" applyFont="1" applyFill="1" applyBorder="1" applyAlignment="1">
      <alignment horizontal="left" vertical="center"/>
    </xf>
    <xf numFmtId="0" fontId="37" fillId="34" borderId="21" xfId="0" applyFont="1" applyFill="1" applyBorder="1" applyAlignment="1">
      <alignment horizontal="left" vertical="center"/>
    </xf>
    <xf numFmtId="0" fontId="24" fillId="34" borderId="32" xfId="0" applyFont="1" applyFill="1" applyBorder="1" applyAlignment="1">
      <alignment horizontal="center" vertical="center"/>
    </xf>
    <xf numFmtId="0" fontId="24" fillId="34" borderId="19" xfId="0" applyFont="1" applyFill="1" applyBorder="1" applyAlignment="1">
      <alignment horizontal="center" vertical="center"/>
    </xf>
    <xf numFmtId="0" fontId="1" fillId="34" borderId="49" xfId="29" applyFont="1" applyFill="1" applyBorder="1" applyAlignment="1">
      <alignment horizontal="center" vertical="center"/>
    </xf>
    <xf numFmtId="0" fontId="24" fillId="34" borderId="30" xfId="0" applyFont="1" applyFill="1" applyBorder="1" applyAlignment="1">
      <alignment horizontal="center" vertical="center"/>
    </xf>
    <xf numFmtId="0" fontId="130" fillId="34" borderId="21" xfId="0" applyFont="1" applyFill="1" applyBorder="1" applyAlignment="1">
      <alignment horizontal="center" vertical="center"/>
    </xf>
    <xf numFmtId="0" fontId="24" fillId="34" borderId="43" xfId="0" applyFont="1" applyFill="1" applyBorder="1" applyAlignment="1">
      <alignment horizontal="center" vertical="center"/>
    </xf>
    <xf numFmtId="0" fontId="24" fillId="34" borderId="17" xfId="25" applyFont="1" applyFill="1" applyBorder="1" applyAlignment="1">
      <alignment horizontal="center" vertical="center"/>
    </xf>
    <xf numFmtId="0" fontId="24" fillId="0" borderId="66" xfId="0" applyFont="1" applyFill="1" applyBorder="1" applyAlignment="1">
      <alignment horizontal="center" vertical="center"/>
    </xf>
    <xf numFmtId="0" fontId="24" fillId="0" borderId="36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0" fontId="24" fillId="34" borderId="13" xfId="0" applyFont="1" applyFill="1" applyBorder="1" applyAlignment="1">
      <alignment horizontal="center" vertical="center"/>
    </xf>
    <xf numFmtId="0" fontId="24" fillId="0" borderId="38" xfId="0" applyFont="1" applyFill="1" applyBorder="1" applyAlignment="1">
      <alignment horizontal="center" vertical="center"/>
    </xf>
    <xf numFmtId="0" fontId="24" fillId="0" borderId="42" xfId="0" applyFont="1" applyFill="1" applyBorder="1" applyAlignment="1">
      <alignment horizontal="center" vertical="center"/>
    </xf>
    <xf numFmtId="0" fontId="35" fillId="34" borderId="11" xfId="25" applyFont="1" applyFill="1" applyBorder="1" applyAlignment="1">
      <alignment horizontal="center" vertical="center"/>
    </xf>
    <xf numFmtId="0" fontId="37" fillId="34" borderId="50" xfId="0" applyFont="1" applyFill="1" applyBorder="1" applyAlignment="1">
      <alignment horizontal="left" vertical="center"/>
    </xf>
    <xf numFmtId="0" fontId="24" fillId="34" borderId="31" xfId="0" applyFont="1" applyFill="1" applyBorder="1" applyAlignment="1">
      <alignment horizontal="center" vertical="center"/>
    </xf>
    <xf numFmtId="0" fontId="35" fillId="0" borderId="66" xfId="0" applyFont="1" applyFill="1" applyBorder="1" applyAlignment="1">
      <alignment horizontal="center" vertical="center"/>
    </xf>
    <xf numFmtId="0" fontId="35" fillId="0" borderId="11" xfId="0" applyFont="1" applyFill="1" applyBorder="1" applyAlignment="1">
      <alignment horizontal="center" vertical="center"/>
    </xf>
    <xf numFmtId="0" fontId="37" fillId="34" borderId="39" xfId="0" applyFont="1" applyFill="1" applyBorder="1" applyAlignment="1">
      <alignment horizontal="left" vertical="center"/>
    </xf>
    <xf numFmtId="0" fontId="37" fillId="34" borderId="52" xfId="0" applyFont="1" applyFill="1" applyBorder="1" applyAlignment="1">
      <alignment horizontal="left" vertical="center"/>
    </xf>
    <xf numFmtId="0" fontId="37" fillId="34" borderId="25" xfId="0" applyFont="1" applyFill="1" applyBorder="1" applyAlignment="1">
      <alignment horizontal="left" vertical="center"/>
    </xf>
    <xf numFmtId="0" fontId="129" fillId="0" borderId="25" xfId="0" applyFont="1" applyFill="1" applyBorder="1" applyAlignment="1">
      <alignment horizontal="left" vertical="center" wrapText="1"/>
    </xf>
    <xf numFmtId="0" fontId="24" fillId="0" borderId="41" xfId="0" applyFont="1" applyFill="1" applyBorder="1" applyAlignment="1">
      <alignment horizontal="center" vertical="center"/>
    </xf>
    <xf numFmtId="0" fontId="78" fillId="36" borderId="37" xfId="0" applyFont="1" applyFill="1" applyBorder="1" applyAlignment="1">
      <alignment horizontal="center" vertical="center"/>
    </xf>
    <xf numFmtId="0" fontId="78" fillId="36" borderId="69" xfId="0" applyFont="1" applyFill="1" applyBorder="1" applyAlignment="1">
      <alignment horizontal="center" vertical="center"/>
    </xf>
    <xf numFmtId="0" fontId="78" fillId="36" borderId="34" xfId="0" applyFont="1" applyFill="1" applyBorder="1" applyAlignment="1">
      <alignment horizontal="center" vertical="center"/>
    </xf>
    <xf numFmtId="0" fontId="1" fillId="0" borderId="75" xfId="29" applyFont="1" applyFill="1" applyBorder="1" applyAlignment="1">
      <alignment horizontal="center" vertical="center"/>
    </xf>
    <xf numFmtId="0" fontId="1" fillId="0" borderId="72" xfId="29" applyFont="1" applyFill="1" applyBorder="1" applyAlignment="1">
      <alignment horizontal="center" vertical="center"/>
    </xf>
    <xf numFmtId="0" fontId="1" fillId="0" borderId="40" xfId="29" applyFont="1" applyFill="1" applyBorder="1" applyAlignment="1">
      <alignment horizontal="center" vertical="center"/>
    </xf>
    <xf numFmtId="0" fontId="1" fillId="0" borderId="76" xfId="29" applyFont="1" applyFill="1" applyBorder="1" applyAlignment="1">
      <alignment horizontal="center" vertical="center"/>
    </xf>
    <xf numFmtId="0" fontId="1" fillId="0" borderId="57" xfId="29" applyFont="1" applyFill="1" applyBorder="1" applyAlignment="1">
      <alignment horizontal="center" vertical="center"/>
    </xf>
    <xf numFmtId="0" fontId="142" fillId="0" borderId="23" xfId="0" applyFont="1" applyFill="1" applyBorder="1" applyAlignment="1">
      <alignment horizontal="left"/>
    </xf>
    <xf numFmtId="0" fontId="142" fillId="0" borderId="16" xfId="0" applyFont="1" applyFill="1" applyBorder="1" applyAlignment="1">
      <alignment horizontal="left"/>
    </xf>
    <xf numFmtId="0" fontId="1" fillId="0" borderId="72" xfId="25" applyFont="1" applyFill="1" applyBorder="1" applyAlignment="1">
      <alignment horizontal="center" vertical="center"/>
    </xf>
    <xf numFmtId="0" fontId="1" fillId="0" borderId="40" xfId="25" applyFont="1" applyFill="1" applyBorder="1" applyAlignment="1">
      <alignment horizontal="center" vertical="center"/>
    </xf>
    <xf numFmtId="0" fontId="1" fillId="0" borderId="24" xfId="25" applyFont="1" applyFill="1" applyBorder="1" applyAlignment="1">
      <alignment horizontal="center" vertical="center"/>
    </xf>
    <xf numFmtId="0" fontId="1" fillId="0" borderId="25" xfId="25" applyFont="1" applyFill="1" applyBorder="1" applyAlignment="1">
      <alignment horizontal="center" vertical="center"/>
    </xf>
    <xf numFmtId="0" fontId="21" fillId="36" borderId="37" xfId="0" applyFont="1" applyFill="1" applyBorder="1" applyAlignment="1">
      <alignment horizontal="center" vertical="center" wrapText="1"/>
    </xf>
    <xf numFmtId="0" fontId="21" fillId="36" borderId="69" xfId="0" applyFont="1" applyFill="1" applyBorder="1" applyAlignment="1">
      <alignment horizontal="center" vertical="center" wrapText="1"/>
    </xf>
    <xf numFmtId="0" fontId="21" fillId="36" borderId="34" xfId="0" applyFont="1" applyFill="1" applyBorder="1" applyAlignment="1">
      <alignment horizontal="center" vertical="center" wrapText="1"/>
    </xf>
    <xf numFmtId="0" fontId="108" fillId="0" borderId="51" xfId="29" applyFont="1" applyFill="1" applyBorder="1" applyAlignment="1">
      <alignment horizontal="center" vertical="center"/>
    </xf>
    <xf numFmtId="0" fontId="108" fillId="0" borderId="24" xfId="29" applyFont="1" applyFill="1" applyBorder="1" applyAlignment="1">
      <alignment horizontal="center" vertical="center"/>
    </xf>
    <xf numFmtId="0" fontId="108" fillId="0" borderId="21" xfId="29" applyFont="1" applyFill="1" applyBorder="1" applyAlignment="1">
      <alignment horizontal="center" vertical="center"/>
    </xf>
    <xf numFmtId="0" fontId="95" fillId="0" borderId="51" xfId="29" applyFont="1" applyFill="1" applyBorder="1" applyAlignment="1">
      <alignment horizontal="left" vertical="center"/>
    </xf>
    <xf numFmtId="0" fontId="95" fillId="0" borderId="21" xfId="29" applyFont="1" applyFill="1" applyBorder="1" applyAlignment="1">
      <alignment horizontal="left" vertical="center"/>
    </xf>
    <xf numFmtId="0" fontId="108" fillId="0" borderId="51" xfId="25" applyFont="1" applyFill="1" applyBorder="1" applyAlignment="1">
      <alignment horizontal="center" vertical="center"/>
    </xf>
    <xf numFmtId="0" fontId="108" fillId="0" borderId="24" xfId="25" applyFont="1" applyFill="1" applyBorder="1" applyAlignment="1">
      <alignment horizontal="center" vertical="center"/>
    </xf>
    <xf numFmtId="0" fontId="108" fillId="0" borderId="21" xfId="25" applyFont="1" applyFill="1" applyBorder="1" applyAlignment="1">
      <alignment horizontal="center" vertical="center"/>
    </xf>
    <xf numFmtId="0" fontId="1" fillId="0" borderId="51" xfId="25" applyFont="1" applyFill="1" applyBorder="1" applyAlignment="1">
      <alignment horizontal="center" vertical="center"/>
    </xf>
    <xf numFmtId="0" fontId="1" fillId="0" borderId="21" xfId="25" applyFont="1" applyFill="1" applyBorder="1" applyAlignment="1">
      <alignment horizontal="center" vertical="center"/>
    </xf>
    <xf numFmtId="0" fontId="128" fillId="34" borderId="20" xfId="0" applyFont="1" applyFill="1" applyBorder="1" applyAlignment="1">
      <alignment horizontal="left" vertical="center" wrapText="1"/>
    </xf>
    <xf numFmtId="0" fontId="1" fillId="0" borderId="76" xfId="25" applyFont="1" applyFill="1" applyBorder="1" applyAlignment="1">
      <alignment horizontal="center" vertical="center"/>
    </xf>
    <xf numFmtId="0" fontId="1" fillId="0" borderId="57" xfId="25" applyFont="1" applyFill="1" applyBorder="1" applyAlignment="1">
      <alignment horizontal="center" vertical="center"/>
    </xf>
    <xf numFmtId="0" fontId="24" fillId="34" borderId="19" xfId="25" applyFont="1" applyFill="1" applyBorder="1" applyAlignment="1">
      <alignment horizontal="center" vertical="center"/>
    </xf>
    <xf numFmtId="0" fontId="24" fillId="34" borderId="18" xfId="25" applyFont="1" applyFill="1" applyBorder="1" applyAlignment="1">
      <alignment horizontal="center" vertical="center"/>
    </xf>
    <xf numFmtId="0" fontId="130" fillId="34" borderId="50" xfId="29" applyFont="1" applyFill="1" applyBorder="1" applyAlignment="1">
      <alignment horizontal="center" vertical="center"/>
    </xf>
    <xf numFmtId="0" fontId="24" fillId="34" borderId="10" xfId="25" applyFont="1" applyFill="1" applyBorder="1" applyAlignment="1">
      <alignment horizontal="center" vertical="center"/>
    </xf>
    <xf numFmtId="0" fontId="108" fillId="0" borderId="25" xfId="29" applyFont="1" applyFill="1" applyBorder="1" applyAlignment="1">
      <alignment horizontal="center" vertical="center"/>
    </xf>
    <xf numFmtId="0" fontId="95" fillId="34" borderId="51" xfId="29" applyFont="1" applyFill="1" applyBorder="1" applyAlignment="1">
      <alignment horizontal="left" vertical="center"/>
    </xf>
    <xf numFmtId="0" fontId="95" fillId="34" borderId="24" xfId="29" applyFont="1" applyFill="1" applyBorder="1" applyAlignment="1">
      <alignment horizontal="left" vertical="center"/>
    </xf>
    <xf numFmtId="0" fontId="95" fillId="34" borderId="21" xfId="29" applyFont="1" applyFill="1" applyBorder="1" applyAlignment="1">
      <alignment horizontal="left" vertical="center"/>
    </xf>
    <xf numFmtId="0" fontId="32" fillId="34" borderId="78" xfId="0" applyFont="1" applyFill="1" applyBorder="1" applyAlignment="1">
      <alignment horizontal="left" vertical="center"/>
    </xf>
    <xf numFmtId="0" fontId="32" fillId="34" borderId="16" xfId="0" applyFont="1" applyFill="1" applyBorder="1" applyAlignment="1">
      <alignment horizontal="left" vertical="center"/>
    </xf>
    <xf numFmtId="0" fontId="1" fillId="34" borderId="24" xfId="25" applyFont="1" applyFill="1" applyBorder="1" applyAlignment="1">
      <alignment horizontal="center" vertical="center"/>
    </xf>
    <xf numFmtId="0" fontId="1" fillId="34" borderId="21" xfId="25" applyFont="1" applyFill="1" applyBorder="1" applyAlignment="1">
      <alignment horizontal="center" vertical="center"/>
    </xf>
    <xf numFmtId="0" fontId="32" fillId="34" borderId="77" xfId="0" applyFont="1" applyFill="1" applyBorder="1" applyAlignment="1">
      <alignment horizontal="left" vertical="center"/>
    </xf>
    <xf numFmtId="0" fontId="21" fillId="33" borderId="37" xfId="0" applyFont="1" applyFill="1" applyBorder="1" applyAlignment="1">
      <alignment horizontal="center" vertical="center" wrapText="1"/>
    </xf>
    <xf numFmtId="0" fontId="21" fillId="33" borderId="69" xfId="0" applyFont="1" applyFill="1" applyBorder="1" applyAlignment="1">
      <alignment horizontal="center" vertical="center" wrapText="1"/>
    </xf>
    <xf numFmtId="0" fontId="21" fillId="33" borderId="34" xfId="0" applyFont="1" applyFill="1" applyBorder="1" applyAlignment="1">
      <alignment horizontal="center" vertical="center" wrapText="1"/>
    </xf>
    <xf numFmtId="0" fontId="108" fillId="59" borderId="46" xfId="0" applyFont="1" applyFill="1" applyBorder="1" applyAlignment="1">
      <alignment horizontal="left" vertical="center" wrapText="1"/>
    </xf>
    <xf numFmtId="0" fontId="108" fillId="59" borderId="63" xfId="0" applyFont="1" applyFill="1" applyBorder="1" applyAlignment="1">
      <alignment horizontal="left" vertical="center" wrapText="1"/>
    </xf>
    <xf numFmtId="0" fontId="108" fillId="59" borderId="29" xfId="0" applyFont="1" applyFill="1" applyBorder="1" applyAlignment="1">
      <alignment horizontal="left" vertical="center" wrapText="1"/>
    </xf>
    <xf numFmtId="0" fontId="37" fillId="34" borderId="72" xfId="0" applyFont="1" applyFill="1" applyBorder="1" applyAlignment="1">
      <alignment horizontal="left" vertical="center"/>
    </xf>
    <xf numFmtId="0" fontId="37" fillId="34" borderId="57" xfId="0" applyFont="1" applyFill="1" applyBorder="1" applyAlignment="1">
      <alignment horizontal="left" vertical="center"/>
    </xf>
    <xf numFmtId="0" fontId="37" fillId="34" borderId="76" xfId="0" applyFont="1" applyFill="1" applyBorder="1" applyAlignment="1">
      <alignment horizontal="left" vertical="center"/>
    </xf>
    <xf numFmtId="0" fontId="24" fillId="34" borderId="37" xfId="0" applyFont="1" applyFill="1" applyBorder="1" applyAlignment="1">
      <alignment horizontal="center" vertical="center"/>
    </xf>
    <xf numFmtId="0" fontId="95" fillId="34" borderId="52" xfId="0" applyFont="1" applyFill="1" applyBorder="1" applyAlignment="1">
      <alignment horizontal="left" vertical="center"/>
    </xf>
    <xf numFmtId="0" fontId="24" fillId="34" borderId="44" xfId="0" applyFont="1" applyFill="1" applyBorder="1" applyAlignment="1">
      <alignment horizontal="center" vertical="center"/>
    </xf>
    <xf numFmtId="1" fontId="24" fillId="34" borderId="65" xfId="0" applyNumberFormat="1" applyFont="1" applyFill="1" applyBorder="1" applyAlignment="1">
      <alignment horizontal="center" vertical="center"/>
    </xf>
    <xf numFmtId="1" fontId="24" fillId="34" borderId="69" xfId="0" applyNumberFormat="1" applyFont="1" applyFill="1" applyBorder="1" applyAlignment="1">
      <alignment horizontal="center" vertical="center"/>
    </xf>
    <xf numFmtId="1" fontId="24" fillId="34" borderId="10" xfId="0" applyNumberFormat="1" applyFont="1" applyFill="1" applyBorder="1" applyAlignment="1">
      <alignment horizontal="center" vertical="center"/>
    </xf>
    <xf numFmtId="0" fontId="1" fillId="34" borderId="75" xfId="29" applyFont="1" applyFill="1" applyBorder="1" applyAlignment="1">
      <alignment horizontal="center" vertical="center"/>
    </xf>
    <xf numFmtId="0" fontId="1" fillId="34" borderId="52" xfId="29" applyFont="1" applyFill="1" applyBorder="1" applyAlignment="1">
      <alignment horizontal="center" vertical="center"/>
    </xf>
    <xf numFmtId="0" fontId="144" fillId="34" borderId="23" xfId="0" applyFont="1" applyFill="1" applyBorder="1" applyAlignment="1">
      <alignment horizontal="left" vertical="center" wrapText="1"/>
    </xf>
    <xf numFmtId="0" fontId="144" fillId="34" borderId="16" xfId="0" applyFont="1" applyFill="1" applyBorder="1" applyAlignment="1">
      <alignment horizontal="left" vertical="center" wrapText="1"/>
    </xf>
    <xf numFmtId="0" fontId="24" fillId="34" borderId="51" xfId="25" applyFont="1" applyFill="1" applyBorder="1" applyAlignment="1">
      <alignment horizontal="center" vertical="center" wrapText="1"/>
    </xf>
    <xf numFmtId="0" fontId="24" fillId="34" borderId="24" xfId="25" applyFont="1" applyFill="1" applyBorder="1" applyAlignment="1">
      <alignment horizontal="center" vertical="center" wrapText="1"/>
    </xf>
    <xf numFmtId="0" fontId="24" fillId="34" borderId="21" xfId="25" applyFont="1" applyFill="1" applyBorder="1" applyAlignment="1">
      <alignment horizontal="center" vertical="center" wrapText="1"/>
    </xf>
    <xf numFmtId="0" fontId="108" fillId="34" borderId="51" xfId="25" applyFont="1" applyFill="1" applyBorder="1" applyAlignment="1">
      <alignment horizontal="center" vertical="center"/>
    </xf>
    <xf numFmtId="0" fontId="108" fillId="34" borderId="24" xfId="25" applyFont="1" applyFill="1" applyBorder="1" applyAlignment="1">
      <alignment horizontal="center" vertical="center"/>
    </xf>
    <xf numFmtId="0" fontId="108" fillId="59" borderId="24" xfId="25" applyFont="1" applyFill="1" applyBorder="1" applyAlignment="1">
      <alignment horizontal="left" vertical="center"/>
    </xf>
    <xf numFmtId="0" fontId="108" fillId="59" borderId="25" xfId="25" applyFont="1" applyFill="1" applyBorder="1" applyAlignment="1">
      <alignment horizontal="left" vertical="center"/>
    </xf>
    <xf numFmtId="0" fontId="108" fillId="34" borderId="21" xfId="25" applyFont="1" applyFill="1" applyBorder="1" applyAlignment="1">
      <alignment horizontal="center" vertical="center"/>
    </xf>
    <xf numFmtId="0" fontId="108" fillId="59" borderId="51" xfId="25" applyFont="1" applyFill="1" applyBorder="1" applyAlignment="1">
      <alignment horizontal="left" vertical="center" wrapText="1"/>
    </xf>
    <xf numFmtId="0" fontId="108" fillId="59" borderId="24" xfId="25" applyFont="1" applyFill="1" applyBorder="1" applyAlignment="1">
      <alignment horizontal="left" vertical="center" wrapText="1"/>
    </xf>
    <xf numFmtId="0" fontId="108" fillId="59" borderId="21" xfId="25" applyFont="1" applyFill="1" applyBorder="1" applyAlignment="1">
      <alignment horizontal="left" vertical="center" wrapText="1"/>
    </xf>
    <xf numFmtId="0" fontId="97" fillId="34" borderId="24" xfId="25" applyFont="1" applyFill="1" applyBorder="1" applyAlignment="1">
      <alignment horizontal="left" vertical="center"/>
    </xf>
    <xf numFmtId="0" fontId="97" fillId="34" borderId="21" xfId="25" applyFont="1" applyFill="1" applyBorder="1" applyAlignment="1">
      <alignment horizontal="left" vertical="center"/>
    </xf>
    <xf numFmtId="0" fontId="1" fillId="34" borderId="72" xfId="25" applyFont="1" applyFill="1" applyBorder="1" applyAlignment="1">
      <alignment horizontal="center" vertical="center"/>
    </xf>
    <xf numFmtId="0" fontId="1" fillId="34" borderId="57" xfId="25" applyFont="1" applyFill="1" applyBorder="1" applyAlignment="1">
      <alignment horizontal="center" vertical="center"/>
    </xf>
    <xf numFmtId="0" fontId="20" fillId="34" borderId="51" xfId="25" applyFont="1" applyFill="1" applyBorder="1" applyAlignment="1">
      <alignment horizontal="left" vertical="center" wrapText="1"/>
    </xf>
    <xf numFmtId="0" fontId="20" fillId="34" borderId="24" xfId="25" applyFont="1" applyFill="1" applyBorder="1" applyAlignment="1">
      <alignment horizontal="left" vertical="center" wrapText="1"/>
    </xf>
    <xf numFmtId="0" fontId="20" fillId="34" borderId="21" xfId="25" applyFont="1" applyFill="1" applyBorder="1" applyAlignment="1">
      <alignment horizontal="left" vertical="center" wrapText="1"/>
    </xf>
    <xf numFmtId="0" fontId="20" fillId="34" borderId="51" xfId="29" applyFont="1" applyFill="1" applyBorder="1" applyAlignment="1">
      <alignment horizontal="left" vertical="center"/>
    </xf>
    <xf numFmtId="0" fontId="20" fillId="34" borderId="24" xfId="29" applyFont="1" applyFill="1" applyBorder="1" applyAlignment="1">
      <alignment horizontal="left" vertical="center"/>
    </xf>
    <xf numFmtId="0" fontId="20" fillId="34" borderId="21" xfId="29" applyFont="1" applyFill="1" applyBorder="1" applyAlignment="1">
      <alignment horizontal="left" vertical="center"/>
    </xf>
    <xf numFmtId="0" fontId="144" fillId="34" borderId="22" xfId="0" applyFont="1" applyFill="1" applyBorder="1" applyAlignment="1">
      <alignment horizontal="left" vertical="center" wrapText="1"/>
    </xf>
    <xf numFmtId="0" fontId="97" fillId="34" borderId="0" xfId="0" applyFont="1" applyFill="1" applyAlignment="1">
      <alignment horizontal="left" vertical="center"/>
    </xf>
    <xf numFmtId="0" fontId="1" fillId="34" borderId="75" xfId="0" applyFont="1" applyFill="1" applyBorder="1" applyAlignment="1">
      <alignment horizontal="center" vertical="center"/>
    </xf>
    <xf numFmtId="0" fontId="1" fillId="34" borderId="52" xfId="0" applyFont="1" applyFill="1" applyBorder="1" applyAlignment="1">
      <alignment horizontal="center" vertical="center"/>
    </xf>
    <xf numFmtId="0" fontId="144" fillId="34" borderId="78" xfId="0" applyFont="1" applyFill="1" applyBorder="1" applyAlignment="1">
      <alignment horizontal="left" vertical="center" wrapText="1"/>
    </xf>
    <xf numFmtId="0" fontId="24" fillId="34" borderId="41" xfId="0" applyFont="1" applyFill="1" applyBorder="1" applyAlignment="1">
      <alignment horizontal="center" vertical="center"/>
    </xf>
    <xf numFmtId="0" fontId="20" fillId="34" borderId="24" xfId="25" applyFont="1" applyFill="1" applyBorder="1" applyAlignment="1">
      <alignment horizontal="left" vertical="center"/>
    </xf>
    <xf numFmtId="0" fontId="20" fillId="34" borderId="21" xfId="25" applyFont="1" applyFill="1" applyBorder="1" applyAlignment="1">
      <alignment horizontal="left" vertical="center"/>
    </xf>
    <xf numFmtId="0" fontId="20" fillId="34" borderId="51" xfId="25" applyFont="1" applyFill="1" applyBorder="1" applyAlignment="1">
      <alignment horizontal="left" vertical="center"/>
    </xf>
    <xf numFmtId="0" fontId="97" fillId="34" borderId="25" xfId="25" applyFont="1" applyFill="1" applyBorder="1" applyAlignment="1">
      <alignment horizontal="left" vertical="center"/>
    </xf>
    <xf numFmtId="0" fontId="35" fillId="34" borderId="36" xfId="25" applyFont="1" applyFill="1" applyBorder="1" applyAlignment="1">
      <alignment horizontal="center" vertical="center"/>
    </xf>
    <xf numFmtId="0" fontId="1" fillId="34" borderId="76" xfId="25" applyFont="1" applyFill="1" applyBorder="1" applyAlignment="1">
      <alignment horizontal="center" vertical="center"/>
    </xf>
    <xf numFmtId="0" fontId="78" fillId="25" borderId="37" xfId="25" applyFont="1" applyFill="1" applyBorder="1" applyAlignment="1">
      <alignment horizontal="center" vertical="center" wrapText="1"/>
    </xf>
    <xf numFmtId="0" fontId="78" fillId="25" borderId="69" xfId="25" applyFont="1" applyFill="1" applyBorder="1" applyAlignment="1">
      <alignment horizontal="center" vertical="center" wrapText="1"/>
    </xf>
    <xf numFmtId="0" fontId="78" fillId="25" borderId="34" xfId="25" applyFont="1" applyFill="1" applyBorder="1" applyAlignment="1">
      <alignment horizontal="center" vertical="center" wrapText="1"/>
    </xf>
    <xf numFmtId="0" fontId="95" fillId="34" borderId="51" xfId="25" applyFont="1" applyFill="1" applyBorder="1" applyAlignment="1">
      <alignment horizontal="left" vertical="center" wrapText="1"/>
    </xf>
    <xf numFmtId="0" fontId="95" fillId="34" borderId="24" xfId="25" applyFont="1" applyFill="1" applyBorder="1" applyAlignment="1">
      <alignment horizontal="left" vertical="center" wrapText="1"/>
    </xf>
    <xf numFmtId="0" fontId="95" fillId="34" borderId="21" xfId="25" applyFont="1" applyFill="1" applyBorder="1" applyAlignment="1">
      <alignment horizontal="left" vertical="center" wrapText="1"/>
    </xf>
    <xf numFmtId="0" fontId="108" fillId="59" borderId="51" xfId="25" applyFont="1" applyFill="1" applyBorder="1" applyAlignment="1">
      <alignment horizontal="left" vertical="center"/>
    </xf>
    <xf numFmtId="0" fontId="108" fillId="59" borderId="21" xfId="25" applyFont="1" applyFill="1" applyBorder="1" applyAlignment="1">
      <alignment horizontal="left" vertical="center"/>
    </xf>
    <xf numFmtId="0" fontId="1" fillId="34" borderId="51" xfId="25" applyFont="1" applyFill="1" applyBorder="1" applyAlignment="1">
      <alignment horizontal="center" vertical="center"/>
    </xf>
    <xf numFmtId="0" fontId="127" fillId="34" borderId="78" xfId="25" applyFont="1" applyFill="1" applyBorder="1" applyAlignment="1">
      <alignment horizontal="left" vertical="center" wrapText="1"/>
    </xf>
    <xf numFmtId="0" fontId="127" fillId="34" borderId="23" xfId="25" applyFont="1" applyFill="1" applyBorder="1" applyAlignment="1">
      <alignment horizontal="left" vertical="center" wrapText="1"/>
    </xf>
    <xf numFmtId="0" fontId="127" fillId="34" borderId="16" xfId="25" applyFont="1" applyFill="1" applyBorder="1" applyAlignment="1">
      <alignment horizontal="left" vertical="center" wrapText="1"/>
    </xf>
    <xf numFmtId="0" fontId="78" fillId="25" borderId="37" xfId="0" applyFont="1" applyFill="1" applyBorder="1" applyAlignment="1">
      <alignment horizontal="center" vertical="center" wrapText="1"/>
    </xf>
    <xf numFmtId="0" fontId="78" fillId="25" borderId="69" xfId="0" applyFont="1" applyFill="1" applyBorder="1" applyAlignment="1">
      <alignment horizontal="center" vertical="center" wrapText="1"/>
    </xf>
    <xf numFmtId="0" fontId="78" fillId="25" borderId="34" xfId="0" applyFont="1" applyFill="1" applyBorder="1" applyAlignment="1">
      <alignment horizontal="center" vertical="center" wrapText="1"/>
    </xf>
    <xf numFmtId="0" fontId="97" fillId="34" borderId="51" xfId="25" applyFont="1" applyFill="1" applyBorder="1" applyAlignment="1">
      <alignment horizontal="left" vertical="center"/>
    </xf>
    <xf numFmtId="0" fontId="42" fillId="34" borderId="51" xfId="0" applyFont="1" applyFill="1" applyBorder="1" applyAlignment="1">
      <alignment horizontal="left" vertical="center"/>
    </xf>
    <xf numFmtId="0" fontId="42" fillId="34" borderId="24" xfId="0" applyFont="1" applyFill="1" applyBorder="1" applyAlignment="1">
      <alignment horizontal="left" vertical="center"/>
    </xf>
    <xf numFmtId="0" fontId="42" fillId="34" borderId="21" xfId="0" applyFont="1" applyFill="1" applyBorder="1" applyAlignment="1">
      <alignment horizontal="left" vertical="center"/>
    </xf>
    <xf numFmtId="0" fontId="95" fillId="34" borderId="25" xfId="25" applyFont="1" applyFill="1" applyBorder="1" applyAlignment="1">
      <alignment horizontal="left" vertical="center" wrapText="1"/>
    </xf>
    <xf numFmtId="0" fontId="24" fillId="34" borderId="65" xfId="25" applyFont="1" applyFill="1" applyBorder="1" applyAlignment="1">
      <alignment horizontal="center" vertical="center"/>
    </xf>
    <xf numFmtId="0" fontId="24" fillId="34" borderId="69" xfId="25" applyFont="1" applyFill="1" applyBorder="1" applyAlignment="1">
      <alignment horizontal="center" vertical="center"/>
    </xf>
    <xf numFmtId="0" fontId="1" fillId="34" borderId="25" xfId="25" applyFont="1" applyFill="1" applyBorder="1" applyAlignment="1">
      <alignment horizontal="center" vertical="center"/>
    </xf>
    <xf numFmtId="0" fontId="108" fillId="34" borderId="25" xfId="25" applyFont="1" applyFill="1" applyBorder="1" applyAlignment="1">
      <alignment horizontal="center" vertical="center"/>
    </xf>
    <xf numFmtId="0" fontId="112" fillId="34" borderId="23" xfId="0" applyFont="1" applyFill="1" applyBorder="1" applyAlignment="1">
      <alignment horizontal="left" wrapText="1"/>
    </xf>
    <xf numFmtId="0" fontId="112" fillId="34" borderId="16" xfId="0" applyFont="1" applyFill="1" applyBorder="1" applyAlignment="1">
      <alignment horizontal="left" wrapText="1"/>
    </xf>
    <xf numFmtId="0" fontId="42" fillId="34" borderId="51" xfId="25" applyFont="1" applyFill="1" applyBorder="1" applyAlignment="1">
      <alignment horizontal="left" vertical="center"/>
    </xf>
    <xf numFmtId="0" fontId="42" fillId="34" borderId="24" xfId="25" applyFont="1" applyFill="1" applyBorder="1" applyAlignment="1">
      <alignment horizontal="left" vertical="center"/>
    </xf>
    <xf numFmtId="0" fontId="42" fillId="34" borderId="21" xfId="25" applyFont="1" applyFill="1" applyBorder="1" applyAlignment="1">
      <alignment horizontal="left" vertical="center"/>
    </xf>
    <xf numFmtId="0" fontId="24" fillId="34" borderId="46" xfId="25" applyFont="1" applyFill="1" applyBorder="1" applyAlignment="1">
      <alignment horizontal="center" vertical="center"/>
    </xf>
    <xf numFmtId="0" fontId="24" fillId="34" borderId="63" xfId="25" applyFont="1" applyFill="1" applyBorder="1" applyAlignment="1">
      <alignment horizontal="center" vertical="center"/>
    </xf>
    <xf numFmtId="0" fontId="24" fillId="34" borderId="29" xfId="25" applyFont="1" applyFill="1" applyBorder="1" applyAlignment="1">
      <alignment horizontal="center" vertical="center"/>
    </xf>
    <xf numFmtId="0" fontId="24" fillId="34" borderId="36" xfId="25" applyFont="1" applyFill="1" applyBorder="1" applyAlignment="1">
      <alignment horizontal="center" vertical="center"/>
    </xf>
    <xf numFmtId="0" fontId="24" fillId="34" borderId="42" xfId="25" applyFont="1" applyFill="1" applyBorder="1" applyAlignment="1">
      <alignment horizontal="center" vertical="center"/>
    </xf>
    <xf numFmtId="0" fontId="1" fillId="34" borderId="52" xfId="25" applyFont="1" applyFill="1" applyBorder="1" applyAlignment="1">
      <alignment horizontal="center" vertical="center"/>
    </xf>
    <xf numFmtId="0" fontId="112" fillId="34" borderId="22" xfId="0" applyFont="1" applyFill="1" applyBorder="1" applyAlignment="1">
      <alignment horizontal="left" wrapText="1"/>
    </xf>
    <xf numFmtId="0" fontId="24" fillId="34" borderId="66" xfId="25" applyFont="1" applyFill="1" applyBorder="1" applyAlignment="1">
      <alignment horizontal="center" vertical="center"/>
    </xf>
    <xf numFmtId="0" fontId="24" fillId="34" borderId="11" xfId="25" applyFont="1" applyFill="1" applyBorder="1" applyAlignment="1">
      <alignment horizontal="center" vertical="center"/>
    </xf>
    <xf numFmtId="0" fontId="174" fillId="59" borderId="24" xfId="25" applyFont="1" applyFill="1" applyBorder="1" applyAlignment="1">
      <alignment horizontal="left" vertical="center"/>
    </xf>
    <xf numFmtId="0" fontId="174" fillId="59" borderId="25" xfId="25" applyFont="1" applyFill="1" applyBorder="1" applyAlignment="1">
      <alignment horizontal="left" vertical="center"/>
    </xf>
    <xf numFmtId="0" fontId="21" fillId="33" borderId="37" xfId="0" applyFont="1" applyFill="1" applyBorder="1" applyAlignment="1">
      <alignment horizontal="center" vertical="center"/>
    </xf>
    <xf numFmtId="0" fontId="21" fillId="33" borderId="69" xfId="0" applyFont="1" applyFill="1" applyBorder="1" applyAlignment="1">
      <alignment horizontal="center" vertical="center"/>
    </xf>
    <xf numFmtId="0" fontId="21" fillId="33" borderId="34" xfId="0" applyFont="1" applyFill="1" applyBorder="1" applyAlignment="1">
      <alignment horizontal="center" vertical="center"/>
    </xf>
    <xf numFmtId="0" fontId="20" fillId="34" borderId="25" xfId="0" applyFont="1" applyFill="1" applyBorder="1" applyAlignment="1">
      <alignment horizontal="left" vertical="center"/>
    </xf>
    <xf numFmtId="0" fontId="76" fillId="34" borderId="66" xfId="0" applyFont="1" applyFill="1" applyBorder="1" applyAlignment="1">
      <alignment horizontal="center" vertical="center"/>
    </xf>
    <xf numFmtId="0" fontId="76" fillId="34" borderId="36" xfId="0" applyFont="1" applyFill="1" applyBorder="1" applyAlignment="1">
      <alignment horizontal="center" vertical="center"/>
    </xf>
    <xf numFmtId="0" fontId="76" fillId="34" borderId="11" xfId="0" applyFont="1" applyFill="1" applyBorder="1" applyAlignment="1">
      <alignment horizontal="center" vertical="center"/>
    </xf>
    <xf numFmtId="0" fontId="20" fillId="34" borderId="38" xfId="0" applyFont="1" applyFill="1" applyBorder="1" applyAlignment="1">
      <alignment horizontal="center" vertical="center"/>
    </xf>
    <xf numFmtId="0" fontId="20" fillId="34" borderId="42" xfId="0" applyFont="1" applyFill="1" applyBorder="1" applyAlignment="1">
      <alignment horizontal="center" vertical="center"/>
    </xf>
    <xf numFmtId="0" fontId="37" fillId="34" borderId="52" xfId="25" applyFont="1" applyFill="1" applyBorder="1" applyAlignment="1">
      <alignment horizontal="left" vertical="center"/>
    </xf>
    <xf numFmtId="0" fontId="74" fillId="34" borderId="24" xfId="25" applyFont="1" applyFill="1" applyBorder="1" applyAlignment="1">
      <alignment horizontal="left" vertical="center"/>
    </xf>
    <xf numFmtId="0" fontId="74" fillId="34" borderId="21" xfId="25" applyFont="1" applyFill="1" applyBorder="1" applyAlignment="1">
      <alignment horizontal="left" vertical="center"/>
    </xf>
    <xf numFmtId="0" fontId="74" fillId="34" borderId="24" xfId="29" applyFont="1" applyFill="1" applyBorder="1" applyAlignment="1">
      <alignment horizontal="left" vertical="center"/>
    </xf>
    <xf numFmtId="0" fontId="74" fillId="34" borderId="25" xfId="29" applyFont="1" applyFill="1" applyBorder="1" applyAlignment="1">
      <alignment horizontal="left" vertical="center"/>
    </xf>
    <xf numFmtId="0" fontId="24" fillId="34" borderId="37" xfId="25" applyFont="1" applyFill="1" applyBorder="1" applyAlignment="1">
      <alignment horizontal="center" vertical="center"/>
    </xf>
    <xf numFmtId="0" fontId="76" fillId="34" borderId="38" xfId="0" applyFont="1" applyFill="1" applyBorder="1" applyAlignment="1">
      <alignment horizontal="center" vertical="center"/>
    </xf>
    <xf numFmtId="0" fontId="74" fillId="34" borderId="51" xfId="0" applyFont="1" applyFill="1" applyBorder="1" applyAlignment="1">
      <alignment horizontal="left" vertical="center"/>
    </xf>
    <xf numFmtId="0" fontId="74" fillId="34" borderId="24" xfId="0" applyFont="1" applyFill="1" applyBorder="1" applyAlignment="1">
      <alignment horizontal="left" vertical="center"/>
    </xf>
    <xf numFmtId="0" fontId="74" fillId="34" borderId="21" xfId="0" applyFont="1" applyFill="1" applyBorder="1" applyAlignment="1">
      <alignment horizontal="left" vertical="center"/>
    </xf>
    <xf numFmtId="0" fontId="74" fillId="34" borderId="0" xfId="0" applyFont="1" applyFill="1" applyAlignment="1">
      <alignment horizontal="left" vertical="center"/>
    </xf>
    <xf numFmtId="0" fontId="74" fillId="34" borderId="51" xfId="25" applyFont="1" applyFill="1" applyBorder="1" applyAlignment="1">
      <alignment horizontal="left" vertical="center"/>
    </xf>
    <xf numFmtId="0" fontId="74" fillId="34" borderId="51" xfId="29" applyFont="1" applyFill="1" applyBorder="1" applyAlignment="1">
      <alignment horizontal="left" vertical="center"/>
    </xf>
    <xf numFmtId="0" fontId="74" fillId="34" borderId="21" xfId="29" applyFont="1" applyFill="1" applyBorder="1" applyAlignment="1">
      <alignment horizontal="left" vertical="center"/>
    </xf>
    <xf numFmtId="0" fontId="20" fillId="34" borderId="52" xfId="25" applyFont="1" applyFill="1" applyBorder="1" applyAlignment="1">
      <alignment horizontal="center" vertical="center"/>
    </xf>
    <xf numFmtId="0" fontId="20" fillId="34" borderId="21" xfId="25" applyFont="1" applyFill="1" applyBorder="1" applyAlignment="1">
      <alignment horizontal="center" vertical="center"/>
    </xf>
    <xf numFmtId="0" fontId="20" fillId="34" borderId="52" xfId="0" applyFont="1" applyFill="1" applyBorder="1" applyAlignment="1">
      <alignment vertical="center"/>
    </xf>
    <xf numFmtId="0" fontId="20" fillId="34" borderId="25" xfId="0" applyFont="1" applyFill="1" applyBorder="1" applyAlignment="1">
      <alignment vertical="center"/>
    </xf>
    <xf numFmtId="0" fontId="77" fillId="34" borderId="24" xfId="0" applyFont="1" applyFill="1" applyBorder="1" applyAlignment="1">
      <alignment vertical="center"/>
    </xf>
    <xf numFmtId="0" fontId="77" fillId="34" borderId="21" xfId="0" applyFont="1" applyFill="1" applyBorder="1" applyAlignment="1">
      <alignment vertical="center"/>
    </xf>
    <xf numFmtId="0" fontId="73" fillId="34" borderId="44" xfId="0" applyFont="1" applyFill="1" applyBorder="1" applyAlignment="1">
      <alignment horizontal="center" vertical="center"/>
    </xf>
    <xf numFmtId="0" fontId="73" fillId="34" borderId="63" xfId="0" applyFont="1" applyFill="1" applyBorder="1" applyAlignment="1">
      <alignment horizontal="center" vertical="center"/>
    </xf>
    <xf numFmtId="0" fontId="73" fillId="34" borderId="29" xfId="0" applyFont="1" applyFill="1" applyBorder="1" applyAlignment="1">
      <alignment horizontal="center" vertical="center"/>
    </xf>
    <xf numFmtId="0" fontId="77" fillId="34" borderId="52" xfId="0" applyFont="1" applyFill="1" applyBorder="1" applyAlignment="1">
      <alignment horizontal="left" vertical="center"/>
    </xf>
    <xf numFmtId="0" fontId="77" fillId="34" borderId="24" xfId="0" applyFont="1" applyFill="1" applyBorder="1" applyAlignment="1">
      <alignment horizontal="left" vertical="center"/>
    </xf>
    <xf numFmtId="0" fontId="77" fillId="34" borderId="21" xfId="0" applyFont="1" applyFill="1" applyBorder="1" applyAlignment="1">
      <alignment horizontal="left" vertical="center"/>
    </xf>
    <xf numFmtId="0" fontId="76" fillId="34" borderId="42" xfId="0" applyFont="1" applyFill="1" applyBorder="1" applyAlignment="1">
      <alignment horizontal="center" vertical="center"/>
    </xf>
    <xf numFmtId="0" fontId="37" fillId="34" borderId="75" xfId="0" applyFont="1" applyFill="1" applyBorder="1" applyAlignment="1">
      <alignment horizontal="left" vertical="center"/>
    </xf>
    <xf numFmtId="0" fontId="37" fillId="34" borderId="51" xfId="25" applyFont="1" applyFill="1" applyBorder="1" applyAlignment="1">
      <alignment horizontal="left" vertical="center"/>
    </xf>
    <xf numFmtId="0" fontId="37" fillId="34" borderId="24" xfId="25" applyFont="1" applyFill="1" applyBorder="1" applyAlignment="1">
      <alignment horizontal="left" vertical="center"/>
    </xf>
    <xf numFmtId="0" fontId="37" fillId="34" borderId="21" xfId="25" applyFont="1" applyFill="1" applyBorder="1" applyAlignment="1">
      <alignment horizontal="left" vertical="center"/>
    </xf>
    <xf numFmtId="0" fontId="20" fillId="34" borderId="52" xfId="25" applyFont="1" applyFill="1" applyBorder="1" applyAlignment="1">
      <alignment horizontal="left" vertical="center" wrapText="1"/>
    </xf>
    <xf numFmtId="0" fontId="72" fillId="34" borderId="55" xfId="0" applyFont="1" applyFill="1" applyBorder="1" applyAlignment="1">
      <alignment horizontal="left" vertical="center"/>
    </xf>
    <xf numFmtId="0" fontId="72" fillId="34" borderId="0" xfId="0" applyFont="1" applyFill="1" applyBorder="1" applyAlignment="1">
      <alignment horizontal="left" vertical="center"/>
    </xf>
    <xf numFmtId="0" fontId="72" fillId="34" borderId="56" xfId="0" applyFont="1" applyFill="1" applyBorder="1" applyAlignment="1">
      <alignment horizontal="left" vertical="center"/>
    </xf>
    <xf numFmtId="0" fontId="109" fillId="34" borderId="78" xfId="25" applyFont="1" applyFill="1" applyBorder="1" applyAlignment="1">
      <alignment horizontal="left" vertical="center" wrapText="1"/>
    </xf>
    <xf numFmtId="0" fontId="109" fillId="34" borderId="23" xfId="25" applyFont="1" applyFill="1" applyBorder="1" applyAlignment="1">
      <alignment horizontal="left" vertical="center" wrapText="1"/>
    </xf>
    <xf numFmtId="0" fontId="109" fillId="34" borderId="16" xfId="25" applyFont="1" applyFill="1" applyBorder="1" applyAlignment="1">
      <alignment horizontal="left" vertical="center" wrapText="1"/>
    </xf>
    <xf numFmtId="0" fontId="128" fillId="34" borderId="23" xfId="0" applyFont="1" applyFill="1" applyBorder="1" applyAlignment="1">
      <alignment horizontal="left" vertical="center"/>
    </xf>
    <xf numFmtId="0" fontId="128" fillId="34" borderId="16" xfId="0" applyFont="1" applyFill="1" applyBorder="1" applyAlignment="1">
      <alignment horizontal="left" vertical="center"/>
    </xf>
    <xf numFmtId="0" fontId="1" fillId="34" borderId="55" xfId="0" applyFont="1" applyFill="1" applyBorder="1" applyAlignment="1">
      <alignment horizontal="center" vertical="center"/>
    </xf>
    <xf numFmtId="0" fontId="1" fillId="34" borderId="47" xfId="0" applyFont="1" applyFill="1" applyBorder="1" applyAlignment="1">
      <alignment horizontal="center" vertical="center"/>
    </xf>
    <xf numFmtId="0" fontId="144" fillId="34" borderId="23" xfId="0" applyFont="1" applyFill="1" applyBorder="1" applyAlignment="1">
      <alignment horizontal="left" vertical="center"/>
    </xf>
    <xf numFmtId="0" fontId="144" fillId="34" borderId="22" xfId="0" applyFont="1" applyFill="1" applyBorder="1" applyAlignment="1">
      <alignment horizontal="left" vertical="center"/>
    </xf>
    <xf numFmtId="0" fontId="128" fillId="34" borderId="77" xfId="0" applyFont="1" applyFill="1" applyBorder="1" applyAlignment="1">
      <alignment horizontal="left" vertical="center"/>
    </xf>
    <xf numFmtId="0" fontId="144" fillId="34" borderId="78" xfId="0" applyFont="1" applyFill="1" applyBorder="1" applyAlignment="1">
      <alignment horizontal="left" vertical="center"/>
    </xf>
    <xf numFmtId="0" fontId="144" fillId="34" borderId="16" xfId="0" applyFont="1" applyFill="1" applyBorder="1" applyAlignment="1">
      <alignment horizontal="left" vertical="center"/>
    </xf>
    <xf numFmtId="0" fontId="24" fillId="34" borderId="65" xfId="0" applyNumberFormat="1" applyFont="1" applyFill="1" applyBorder="1" applyAlignment="1">
      <alignment horizontal="center" vertical="center"/>
    </xf>
    <xf numFmtId="0" fontId="24" fillId="34" borderId="34" xfId="0" applyNumberFormat="1" applyFont="1" applyFill="1" applyBorder="1" applyAlignment="1">
      <alignment horizontal="center" vertical="center"/>
    </xf>
    <xf numFmtId="0" fontId="127" fillId="0" borderId="23" xfId="0" applyFont="1" applyFill="1" applyBorder="1" applyAlignment="1">
      <alignment horizontal="left" vertical="top" wrapText="1"/>
    </xf>
    <xf numFmtId="0" fontId="127" fillId="0" borderId="16" xfId="0" applyFont="1" applyFill="1" applyBorder="1" applyAlignment="1">
      <alignment horizontal="left" vertical="top" wrapText="1"/>
    </xf>
    <xf numFmtId="0" fontId="21" fillId="30" borderId="76" xfId="0" applyFont="1" applyFill="1" applyBorder="1" applyAlignment="1">
      <alignment horizontal="center" vertical="center" wrapText="1"/>
    </xf>
    <xf numFmtId="0" fontId="21" fillId="30" borderId="72" xfId="0" applyFont="1" applyFill="1" applyBorder="1" applyAlignment="1">
      <alignment horizontal="center" vertical="center" wrapText="1"/>
    </xf>
    <xf numFmtId="0" fontId="21" fillId="30" borderId="57" xfId="0" applyFont="1" applyFill="1" applyBorder="1" applyAlignment="1">
      <alignment horizontal="center" vertical="center" wrapText="1"/>
    </xf>
    <xf numFmtId="0" fontId="98" fillId="34" borderId="51" xfId="0" applyFont="1" applyFill="1" applyBorder="1" applyAlignment="1">
      <alignment horizontal="left" vertical="center"/>
    </xf>
    <xf numFmtId="0" fontId="98" fillId="34" borderId="21" xfId="0" applyFont="1" applyFill="1" applyBorder="1" applyAlignment="1">
      <alignment horizontal="left" vertical="center"/>
    </xf>
    <xf numFmtId="0" fontId="37" fillId="34" borderId="76" xfId="0" applyFont="1" applyFill="1" applyBorder="1" applyAlignment="1">
      <alignment horizontal="left" vertical="center" wrapText="1"/>
    </xf>
    <xf numFmtId="0" fontId="37" fillId="34" borderId="57" xfId="0" applyFont="1" applyFill="1" applyBorder="1" applyAlignment="1">
      <alignment horizontal="left" vertical="center" wrapText="1"/>
    </xf>
    <xf numFmtId="0" fontId="80" fillId="34" borderId="21" xfId="0" applyFont="1" applyFill="1" applyBorder="1" applyAlignment="1">
      <alignment horizontal="left" vertical="center"/>
    </xf>
    <xf numFmtId="0" fontId="80" fillId="34" borderId="51" xfId="0" applyFont="1" applyFill="1" applyBorder="1" applyAlignment="1">
      <alignment horizontal="left" vertical="center"/>
    </xf>
    <xf numFmtId="0" fontId="98" fillId="34" borderId="24" xfId="0" applyFont="1" applyFill="1" applyBorder="1" applyAlignment="1">
      <alignment horizontal="left" vertical="center"/>
    </xf>
    <xf numFmtId="0" fontId="80" fillId="34" borderId="63" xfId="0" applyFont="1" applyFill="1" applyBorder="1" applyAlignment="1">
      <alignment horizontal="left" vertical="center"/>
    </xf>
    <xf numFmtId="0" fontId="80" fillId="34" borderId="29" xfId="0" applyFont="1" applyFill="1" applyBorder="1" applyAlignment="1">
      <alignment horizontal="left" vertical="center"/>
    </xf>
    <xf numFmtId="0" fontId="97" fillId="34" borderId="46" xfId="0" applyFont="1" applyFill="1" applyBorder="1" applyAlignment="1">
      <alignment horizontal="left" vertical="center"/>
    </xf>
    <xf numFmtId="0" fontId="21" fillId="30" borderId="75" xfId="0" applyFont="1" applyFill="1" applyBorder="1" applyAlignment="1">
      <alignment horizontal="center" vertical="center" wrapText="1"/>
    </xf>
    <xf numFmtId="0" fontId="20" fillId="34" borderId="46" xfId="0" applyFont="1" applyFill="1" applyBorder="1" applyAlignment="1">
      <alignment horizontal="center" vertical="center"/>
    </xf>
    <xf numFmtId="0" fontId="79" fillId="34" borderId="42" xfId="0" applyFont="1" applyFill="1" applyBorder="1" applyAlignment="1">
      <alignment horizontal="center" vertical="center"/>
    </xf>
    <xf numFmtId="0" fontId="122" fillId="30" borderId="65" xfId="0" applyFont="1" applyFill="1" applyBorder="1" applyAlignment="1">
      <alignment horizontal="center" vertical="center" wrapText="1"/>
    </xf>
    <xf numFmtId="0" fontId="122" fillId="30" borderId="69" xfId="0" applyFont="1" applyFill="1" applyBorder="1" applyAlignment="1">
      <alignment horizontal="center" vertical="center" wrapText="1"/>
    </xf>
    <xf numFmtId="0" fontId="122" fillId="30" borderId="10" xfId="0" applyFont="1" applyFill="1" applyBorder="1" applyAlignment="1">
      <alignment horizontal="center" vertical="center" wrapText="1"/>
    </xf>
    <xf numFmtId="0" fontId="132" fillId="34" borderId="51" xfId="29" applyFont="1" applyFill="1" applyBorder="1" applyAlignment="1">
      <alignment horizontal="center" vertical="center"/>
    </xf>
    <xf numFmtId="0" fontId="132" fillId="34" borderId="21" xfId="29" applyFont="1" applyFill="1" applyBorder="1" applyAlignment="1">
      <alignment horizontal="center" vertical="center"/>
    </xf>
    <xf numFmtId="0" fontId="78" fillId="56" borderId="76" xfId="0" applyFont="1" applyFill="1" applyBorder="1" applyAlignment="1">
      <alignment horizontal="center" vertical="center" wrapText="1"/>
    </xf>
    <xf numFmtId="0" fontId="78" fillId="56" borderId="72" xfId="0" applyFont="1" applyFill="1" applyBorder="1" applyAlignment="1">
      <alignment horizontal="center" vertical="center" wrapText="1"/>
    </xf>
    <xf numFmtId="0" fontId="78" fillId="56" borderId="57" xfId="0" applyFont="1" applyFill="1" applyBorder="1" applyAlignment="1">
      <alignment horizontal="center" vertical="center" wrapText="1"/>
    </xf>
    <xf numFmtId="0" fontId="98" fillId="34" borderId="51" xfId="0" applyFont="1" applyFill="1" applyBorder="1" applyAlignment="1">
      <alignment horizontal="center" vertical="center"/>
    </xf>
    <xf numFmtId="0" fontId="98" fillId="34" borderId="21" xfId="0" applyFont="1" applyFill="1" applyBorder="1" applyAlignment="1">
      <alignment horizontal="center" vertical="center"/>
    </xf>
    <xf numFmtId="0" fontId="24" fillId="34" borderId="67" xfId="0" applyFont="1" applyFill="1" applyBorder="1" applyAlignment="1">
      <alignment horizontal="center" vertical="center" wrapText="1"/>
    </xf>
    <xf numFmtId="0" fontId="24" fillId="34" borderId="33" xfId="0" applyFont="1" applyFill="1" applyBorder="1" applyAlignment="1">
      <alignment horizontal="center" vertical="center" wrapText="1"/>
    </xf>
    <xf numFmtId="0" fontId="1" fillId="34" borderId="76" xfId="0" applyFont="1" applyFill="1" applyBorder="1" applyAlignment="1">
      <alignment horizontal="center" vertical="center" wrapText="1"/>
    </xf>
    <xf numFmtId="0" fontId="1" fillId="34" borderId="72" xfId="0" applyFont="1" applyFill="1" applyBorder="1" applyAlignment="1">
      <alignment horizontal="center" vertical="center" wrapText="1"/>
    </xf>
    <xf numFmtId="0" fontId="1" fillId="34" borderId="57" xfId="0" applyFont="1" applyFill="1" applyBorder="1" applyAlignment="1">
      <alignment horizontal="center" vertical="center" wrapText="1"/>
    </xf>
    <xf numFmtId="0" fontId="78" fillId="30" borderId="76" xfId="0" applyFont="1" applyFill="1" applyBorder="1" applyAlignment="1">
      <alignment horizontal="center" vertical="center" wrapText="1"/>
    </xf>
    <xf numFmtId="0" fontId="78" fillId="30" borderId="72" xfId="0" applyFont="1" applyFill="1" applyBorder="1" applyAlignment="1">
      <alignment horizontal="center" vertical="center" wrapText="1"/>
    </xf>
    <xf numFmtId="0" fontId="78" fillId="30" borderId="57" xfId="0" applyFont="1" applyFill="1" applyBorder="1" applyAlignment="1">
      <alignment horizontal="center" vertical="center" wrapText="1"/>
    </xf>
    <xf numFmtId="0" fontId="20" fillId="34" borderId="51" xfId="0" applyFont="1" applyFill="1" applyBorder="1" applyAlignment="1">
      <alignment horizontal="center" vertical="center" wrapText="1"/>
    </xf>
    <xf numFmtId="0" fontId="20" fillId="34" borderId="24" xfId="0" applyFont="1" applyFill="1" applyBorder="1" applyAlignment="1">
      <alignment horizontal="center" vertical="center" wrapText="1"/>
    </xf>
    <xf numFmtId="0" fontId="20" fillId="34" borderId="21" xfId="0" applyFont="1" applyFill="1" applyBorder="1" applyAlignment="1">
      <alignment horizontal="center" vertical="center" wrapText="1"/>
    </xf>
    <xf numFmtId="0" fontId="97" fillId="34" borderId="51" xfId="0" applyFont="1" applyFill="1" applyBorder="1" applyAlignment="1">
      <alignment horizontal="left" vertical="center" wrapText="1"/>
    </xf>
    <xf numFmtId="0" fontId="97" fillId="34" borderId="24" xfId="0" applyFont="1" applyFill="1" applyBorder="1" applyAlignment="1">
      <alignment horizontal="left" vertical="center" wrapText="1"/>
    </xf>
    <xf numFmtId="0" fontId="97" fillId="34" borderId="21" xfId="0" applyFont="1" applyFill="1" applyBorder="1" applyAlignment="1">
      <alignment horizontal="left" vertical="center" wrapText="1"/>
    </xf>
    <xf numFmtId="0" fontId="1" fillId="34" borderId="66" xfId="0" applyFont="1" applyFill="1" applyBorder="1" applyAlignment="1">
      <alignment horizontal="center" vertical="center" wrapText="1"/>
    </xf>
    <xf numFmtId="0" fontId="1" fillId="34" borderId="36" xfId="0" applyFont="1" applyFill="1" applyBorder="1" applyAlignment="1">
      <alignment horizontal="center" vertical="center" wrapText="1"/>
    </xf>
    <xf numFmtId="0" fontId="1" fillId="34" borderId="11" xfId="0" applyFont="1" applyFill="1" applyBorder="1" applyAlignment="1">
      <alignment horizontal="center" vertical="center" wrapText="1"/>
    </xf>
    <xf numFmtId="0" fontId="27" fillId="34" borderId="23" xfId="0" applyFont="1" applyFill="1" applyBorder="1" applyAlignment="1">
      <alignment horizontal="left" vertical="center" wrapText="1"/>
    </xf>
    <xf numFmtId="0" fontId="27" fillId="34" borderId="16" xfId="0" applyFont="1" applyFill="1" applyBorder="1" applyAlignment="1">
      <alignment horizontal="left" vertical="center" wrapText="1"/>
    </xf>
    <xf numFmtId="0" fontId="98" fillId="34" borderId="24" xfId="0" applyFont="1" applyFill="1" applyBorder="1" applyAlignment="1">
      <alignment horizontal="center" vertical="center"/>
    </xf>
    <xf numFmtId="0" fontId="98" fillId="34" borderId="29" xfId="0" applyFont="1" applyFill="1" applyBorder="1" applyAlignment="1">
      <alignment horizontal="center" vertical="center"/>
    </xf>
    <xf numFmtId="0" fontId="1" fillId="34" borderId="66" xfId="25" applyFont="1" applyFill="1" applyBorder="1" applyAlignment="1">
      <alignment horizontal="center" vertical="center"/>
    </xf>
    <xf numFmtId="0" fontId="1" fillId="34" borderId="11" xfId="25" applyFont="1" applyFill="1" applyBorder="1" applyAlignment="1">
      <alignment horizontal="center" vertical="center"/>
    </xf>
    <xf numFmtId="0" fontId="80" fillId="34" borderId="24" xfId="0" applyFont="1" applyFill="1" applyBorder="1" applyAlignment="1">
      <alignment horizontal="left" vertical="center"/>
    </xf>
    <xf numFmtId="0" fontId="78" fillId="56" borderId="40" xfId="0" applyFont="1" applyFill="1" applyBorder="1" applyAlignment="1">
      <alignment horizontal="center" vertical="center" wrapText="1"/>
    </xf>
    <xf numFmtId="0" fontId="78" fillId="56" borderId="65" xfId="0" applyFont="1" applyFill="1" applyBorder="1" applyAlignment="1">
      <alignment horizontal="center" vertical="center" wrapText="1"/>
    </xf>
    <xf numFmtId="0" fontId="78" fillId="56" borderId="69" xfId="0" applyFont="1" applyFill="1" applyBorder="1" applyAlignment="1">
      <alignment horizontal="center" vertical="center" wrapText="1"/>
    </xf>
    <xf numFmtId="0" fontId="78" fillId="56" borderId="10" xfId="0" applyFont="1" applyFill="1" applyBorder="1" applyAlignment="1">
      <alignment horizontal="center" vertical="center" wrapText="1"/>
    </xf>
    <xf numFmtId="0" fontId="103" fillId="34" borderId="51" xfId="0" applyFont="1" applyFill="1" applyBorder="1" applyAlignment="1">
      <alignment horizontal="center" vertical="center" wrapText="1"/>
    </xf>
    <xf numFmtId="0" fontId="103" fillId="34" borderId="24" xfId="0" applyFont="1" applyFill="1" applyBorder="1" applyAlignment="1">
      <alignment horizontal="center" vertical="center" wrapText="1"/>
    </xf>
    <xf numFmtId="0" fontId="103" fillId="34" borderId="21" xfId="0" applyFont="1" applyFill="1" applyBorder="1" applyAlignment="1">
      <alignment horizontal="center" vertical="center" wrapText="1"/>
    </xf>
    <xf numFmtId="0" fontId="103" fillId="34" borderId="66" xfId="0" applyFont="1" applyFill="1" applyBorder="1" applyAlignment="1">
      <alignment horizontal="center" vertical="center"/>
    </xf>
    <xf numFmtId="0" fontId="103" fillId="34" borderId="36" xfId="0" applyFont="1" applyFill="1" applyBorder="1" applyAlignment="1">
      <alignment horizontal="center" vertical="center"/>
    </xf>
    <xf numFmtId="0" fontId="20" fillId="0" borderId="10" xfId="0" applyFont="1" applyBorder="1"/>
    <xf numFmtId="0" fontId="37" fillId="34" borderId="72" xfId="0" applyFont="1" applyFill="1" applyBorder="1" applyAlignment="1">
      <alignment horizontal="left" vertical="center" wrapText="1"/>
    </xf>
    <xf numFmtId="0" fontId="127" fillId="34" borderId="22" xfId="0" applyFont="1" applyFill="1" applyBorder="1" applyAlignment="1">
      <alignment horizontal="left" vertical="center" wrapText="1"/>
    </xf>
    <xf numFmtId="0" fontId="127" fillId="34" borderId="78" xfId="0" applyFont="1" applyFill="1" applyBorder="1" applyAlignment="1">
      <alignment horizontal="left" wrapText="1"/>
    </xf>
    <xf numFmtId="0" fontId="127" fillId="34" borderId="16" xfId="0" applyFont="1" applyFill="1" applyBorder="1" applyAlignment="1">
      <alignment horizontal="left" wrapText="1"/>
    </xf>
    <xf numFmtId="0" fontId="103" fillId="34" borderId="65" xfId="0" applyFont="1" applyFill="1" applyBorder="1" applyAlignment="1">
      <alignment horizontal="center" vertical="center" wrapText="1"/>
    </xf>
    <xf numFmtId="0" fontId="103" fillId="34" borderId="69" xfId="0" applyFont="1" applyFill="1" applyBorder="1" applyAlignment="1">
      <alignment horizontal="center" vertical="center" wrapText="1"/>
    </xf>
    <xf numFmtId="0" fontId="103" fillId="34" borderId="10" xfId="0" applyFont="1" applyFill="1" applyBorder="1" applyAlignment="1">
      <alignment horizontal="center" vertical="center" wrapText="1"/>
    </xf>
    <xf numFmtId="0" fontId="1" fillId="34" borderId="44" xfId="0" applyFont="1" applyFill="1" applyBorder="1" applyAlignment="1">
      <alignment horizontal="center" vertical="center"/>
    </xf>
    <xf numFmtId="0" fontId="127" fillId="34" borderId="77" xfId="0" applyFont="1" applyFill="1" applyBorder="1" applyAlignment="1">
      <alignment horizontal="left" vertical="center" wrapText="1"/>
    </xf>
    <xf numFmtId="0" fontId="127" fillId="0" borderId="78" xfId="0" applyFont="1" applyFill="1" applyBorder="1" applyAlignment="1">
      <alignment horizontal="left" vertical="center" wrapText="1"/>
    </xf>
    <xf numFmtId="0" fontId="127" fillId="0" borderId="23" xfId="0" applyFont="1" applyFill="1" applyBorder="1" applyAlignment="1">
      <alignment horizontal="left" vertical="center" wrapText="1"/>
    </xf>
    <xf numFmtId="0" fontId="127" fillId="0" borderId="16" xfId="0" applyFont="1" applyFill="1" applyBorder="1" applyAlignment="1">
      <alignment horizontal="left" vertical="center" wrapText="1"/>
    </xf>
    <xf numFmtId="0" fontId="1" fillId="34" borderId="40" xfId="0" applyFont="1" applyFill="1" applyBorder="1" applyAlignment="1">
      <alignment horizontal="center" vertical="center"/>
    </xf>
    <xf numFmtId="0" fontId="1" fillId="34" borderId="25" xfId="0" applyFont="1" applyFill="1" applyBorder="1" applyAlignment="1">
      <alignment horizontal="center" vertical="center"/>
    </xf>
    <xf numFmtId="0" fontId="95" fillId="34" borderId="72" xfId="0" applyFont="1" applyFill="1" applyBorder="1" applyAlignment="1">
      <alignment horizontal="left" vertical="center" wrapText="1"/>
    </xf>
    <xf numFmtId="0" fontId="103" fillId="34" borderId="46" xfId="0" applyFont="1" applyFill="1" applyBorder="1" applyAlignment="1">
      <alignment horizontal="center" vertical="center"/>
    </xf>
    <xf numFmtId="0" fontId="103" fillId="34" borderId="63" xfId="0" applyFont="1" applyFill="1" applyBorder="1" applyAlignment="1">
      <alignment horizontal="center" vertical="center"/>
    </xf>
    <xf numFmtId="0" fontId="127" fillId="0" borderId="77" xfId="0" applyFont="1" applyFill="1" applyBorder="1" applyAlignment="1">
      <alignment horizontal="left" vertical="top" wrapText="1"/>
    </xf>
    <xf numFmtId="0" fontId="98" fillId="34" borderId="63" xfId="0" applyFont="1" applyFill="1" applyBorder="1" applyAlignment="1">
      <alignment horizontal="center" vertical="center"/>
    </xf>
    <xf numFmtId="0" fontId="127" fillId="34" borderId="78" xfId="0" applyFont="1" applyFill="1" applyBorder="1" applyAlignment="1">
      <alignment horizontal="left" vertical="top" wrapText="1"/>
    </xf>
    <xf numFmtId="0" fontId="127" fillId="34" borderId="16" xfId="0" applyFont="1" applyFill="1" applyBorder="1" applyAlignment="1">
      <alignment horizontal="left" vertical="top" wrapText="1"/>
    </xf>
    <xf numFmtId="0" fontId="103" fillId="34" borderId="11" xfId="0" applyFont="1" applyFill="1" applyBorder="1" applyAlignment="1">
      <alignment horizontal="center" vertical="center"/>
    </xf>
    <xf numFmtId="0" fontId="95" fillId="0" borderId="51" xfId="0" applyFont="1" applyFill="1" applyBorder="1" applyAlignment="1">
      <alignment horizontal="left" vertical="center" wrapText="1"/>
    </xf>
    <xf numFmtId="0" fontId="37" fillId="34" borderId="25" xfId="0" applyFont="1" applyFill="1" applyBorder="1" applyAlignment="1">
      <alignment horizontal="left" vertical="center" wrapText="1"/>
    </xf>
    <xf numFmtId="0" fontId="80" fillId="34" borderId="25" xfId="0" applyFont="1" applyFill="1" applyBorder="1" applyAlignment="1">
      <alignment horizontal="left" vertical="center"/>
    </xf>
    <xf numFmtId="0" fontId="20" fillId="34" borderId="41" xfId="0" applyFont="1" applyFill="1" applyBorder="1" applyAlignment="1">
      <alignment horizontal="center" vertical="center" wrapText="1"/>
    </xf>
    <xf numFmtId="0" fontId="97" fillId="0" borderId="76" xfId="0" applyFont="1" applyFill="1" applyBorder="1" applyAlignment="1">
      <alignment horizontal="center" vertical="center"/>
    </xf>
    <xf numFmtId="0" fontId="97" fillId="0" borderId="72" xfId="0" applyFont="1" applyFill="1" applyBorder="1" applyAlignment="1">
      <alignment horizontal="center" vertical="center"/>
    </xf>
    <xf numFmtId="0" fontId="97" fillId="0" borderId="57" xfId="0" applyFont="1" applyFill="1" applyBorder="1" applyAlignment="1">
      <alignment horizontal="center" vertical="center"/>
    </xf>
    <xf numFmtId="0" fontId="24" fillId="34" borderId="34" xfId="0" applyFont="1" applyFill="1" applyBorder="1" applyAlignment="1">
      <alignment horizontal="center" vertical="center" wrapText="1"/>
    </xf>
    <xf numFmtId="0" fontId="1" fillId="34" borderId="42" xfId="0" applyFont="1" applyFill="1" applyBorder="1" applyAlignment="1">
      <alignment horizontal="center" vertical="center"/>
    </xf>
    <xf numFmtId="0" fontId="72" fillId="34" borderId="24" xfId="0" applyFont="1" applyFill="1" applyBorder="1" applyAlignment="1">
      <alignment horizontal="left" vertical="center"/>
    </xf>
    <xf numFmtId="0" fontId="72" fillId="34" borderId="21" xfId="0" applyFont="1" applyFill="1" applyBorder="1" applyAlignment="1">
      <alignment horizontal="left" vertical="center"/>
    </xf>
    <xf numFmtId="0" fontId="97" fillId="0" borderId="51" xfId="0" applyFont="1" applyFill="1" applyBorder="1" applyAlignment="1">
      <alignment horizontal="left" vertical="center"/>
    </xf>
    <xf numFmtId="0" fontId="97" fillId="0" borderId="24" xfId="0" applyFont="1" applyFill="1" applyBorder="1" applyAlignment="1">
      <alignment horizontal="left" vertical="center"/>
    </xf>
    <xf numFmtId="0" fontId="97" fillId="0" borderId="21" xfId="0" applyFont="1" applyFill="1" applyBorder="1" applyAlignment="1">
      <alignment horizontal="left" vertical="center"/>
    </xf>
    <xf numFmtId="0" fontId="150" fillId="0" borderId="66" xfId="0" applyFont="1" applyFill="1" applyBorder="1" applyAlignment="1">
      <alignment horizontal="center" vertical="center"/>
    </xf>
    <xf numFmtId="0" fontId="150" fillId="0" borderId="36" xfId="0" applyFont="1" applyFill="1" applyBorder="1" applyAlignment="1">
      <alignment horizontal="center" vertical="center"/>
    </xf>
    <xf numFmtId="0" fontId="150" fillId="0" borderId="11" xfId="0" applyFont="1" applyFill="1" applyBorder="1" applyAlignment="1">
      <alignment horizontal="center" vertical="center"/>
    </xf>
    <xf numFmtId="0" fontId="1" fillId="34" borderId="36" xfId="29" applyFont="1" applyFill="1" applyBorder="1" applyAlignment="1">
      <alignment horizontal="center" vertical="center"/>
    </xf>
    <xf numFmtId="0" fontId="1" fillId="34" borderId="42" xfId="29" applyFont="1" applyFill="1" applyBorder="1" applyAlignment="1">
      <alignment horizontal="center" vertical="center"/>
    </xf>
    <xf numFmtId="0" fontId="127" fillId="34" borderId="23" xfId="0" applyFont="1" applyFill="1" applyBorder="1" applyAlignment="1">
      <alignment horizontal="left" wrapText="1"/>
    </xf>
    <xf numFmtId="0" fontId="1" fillId="34" borderId="51" xfId="0" applyFont="1" applyFill="1" applyBorder="1" applyAlignment="1">
      <alignment horizontal="left" vertical="center"/>
    </xf>
    <xf numFmtId="0" fontId="1" fillId="34" borderId="21" xfId="0" applyFont="1" applyFill="1" applyBorder="1" applyAlignment="1">
      <alignment horizontal="left" vertical="center"/>
    </xf>
    <xf numFmtId="0" fontId="24" fillId="34" borderId="67" xfId="0" applyFont="1" applyFill="1" applyBorder="1" applyAlignment="1">
      <alignment horizontal="center" vertical="center"/>
    </xf>
    <xf numFmtId="0" fontId="24" fillId="34" borderId="33" xfId="0" applyFont="1" applyFill="1" applyBorder="1" applyAlignment="1">
      <alignment horizontal="center" vertical="center"/>
    </xf>
    <xf numFmtId="0" fontId="24" fillId="34" borderId="68" xfId="0" applyFont="1" applyFill="1" applyBorder="1" applyAlignment="1">
      <alignment horizontal="center" vertical="center"/>
    </xf>
    <xf numFmtId="0" fontId="24" fillId="34" borderId="45" xfId="0" applyFont="1" applyFill="1" applyBorder="1" applyAlignment="1">
      <alignment horizontal="center" vertical="center" wrapText="1"/>
    </xf>
    <xf numFmtId="0" fontId="24" fillId="34" borderId="56" xfId="0" applyFont="1" applyFill="1" applyBorder="1" applyAlignment="1">
      <alignment horizontal="center" vertical="center" wrapText="1"/>
    </xf>
    <xf numFmtId="0" fontId="97" fillId="34" borderId="25" xfId="0" applyFont="1" applyFill="1" applyBorder="1" applyAlignment="1">
      <alignment horizontal="left" vertical="center"/>
    </xf>
    <xf numFmtId="0" fontId="150" fillId="34" borderId="42" xfId="0" applyFont="1" applyFill="1" applyBorder="1" applyAlignment="1">
      <alignment horizontal="center" vertical="center"/>
    </xf>
    <xf numFmtId="0" fontId="1" fillId="34" borderId="36" xfId="25" applyFont="1" applyFill="1" applyBorder="1" applyAlignment="1">
      <alignment horizontal="center" vertical="center"/>
    </xf>
    <xf numFmtId="0" fontId="24" fillId="34" borderId="0" xfId="0" applyFont="1" applyFill="1" applyBorder="1" applyAlignment="1">
      <alignment horizontal="center" vertical="center" wrapText="1"/>
    </xf>
    <xf numFmtId="0" fontId="35" fillId="34" borderId="38" xfId="0" applyFont="1" applyFill="1" applyBorder="1" applyAlignment="1">
      <alignment horizontal="center" vertical="center"/>
    </xf>
    <xf numFmtId="0" fontId="20" fillId="34" borderId="51" xfId="25" applyFont="1" applyFill="1" applyBorder="1" applyAlignment="1">
      <alignment horizontal="center" vertical="center"/>
    </xf>
    <xf numFmtId="0" fontId="20" fillId="34" borderId="24" xfId="25" applyFont="1" applyFill="1" applyBorder="1" applyAlignment="1">
      <alignment horizontal="center" vertical="center"/>
    </xf>
    <xf numFmtId="0" fontId="37" fillId="34" borderId="75" xfId="0" applyFont="1" applyFill="1" applyBorder="1" applyAlignment="1">
      <alignment horizontal="left" vertical="center" wrapText="1"/>
    </xf>
    <xf numFmtId="0" fontId="81" fillId="34" borderId="52" xfId="0" applyFont="1" applyFill="1" applyBorder="1" applyAlignment="1">
      <alignment horizontal="left" vertical="center"/>
    </xf>
    <xf numFmtId="0" fontId="81" fillId="34" borderId="21" xfId="0" applyFont="1" applyFill="1" applyBorder="1" applyAlignment="1">
      <alignment horizontal="left" vertical="center"/>
    </xf>
    <xf numFmtId="0" fontId="20" fillId="34" borderId="52" xfId="0" applyFont="1" applyFill="1" applyBorder="1" applyAlignment="1">
      <alignment horizontal="center" vertical="center"/>
    </xf>
    <xf numFmtId="0" fontId="20" fillId="34" borderId="52" xfId="0" applyFont="1" applyFill="1" applyBorder="1" applyAlignment="1">
      <alignment horizontal="left" vertical="center"/>
    </xf>
    <xf numFmtId="0" fontId="20" fillId="34" borderId="25" xfId="0" applyFont="1" applyFill="1" applyBorder="1" applyAlignment="1">
      <alignment horizontal="center" vertical="center"/>
    </xf>
    <xf numFmtId="0" fontId="95" fillId="34" borderId="25" xfId="0" applyFont="1" applyFill="1" applyBorder="1" applyAlignment="1">
      <alignment horizontal="left" vertical="center" wrapText="1"/>
    </xf>
    <xf numFmtId="0" fontId="21" fillId="56" borderId="37" xfId="0" applyFont="1" applyFill="1" applyBorder="1" applyAlignment="1">
      <alignment horizontal="center" vertical="center" wrapText="1"/>
    </xf>
    <xf numFmtId="0" fontId="132" fillId="34" borderId="25" xfId="0" applyFont="1" applyFill="1" applyBorder="1" applyAlignment="1">
      <alignment horizontal="left" vertical="center"/>
    </xf>
    <xf numFmtId="0" fontId="132" fillId="34" borderId="51" xfId="0" applyFont="1" applyFill="1" applyBorder="1" applyAlignment="1">
      <alignment horizontal="left" vertical="center" wrapText="1"/>
    </xf>
    <xf numFmtId="0" fontId="132" fillId="34" borderId="21" xfId="0" applyFont="1" applyFill="1" applyBorder="1" applyAlignment="1">
      <alignment horizontal="left" vertical="center" wrapText="1"/>
    </xf>
    <xf numFmtId="0" fontId="108" fillId="34" borderId="25" xfId="0" applyFont="1" applyFill="1" applyBorder="1" applyAlignment="1">
      <alignment horizontal="center" vertical="center"/>
    </xf>
    <xf numFmtId="0" fontId="95" fillId="0" borderId="52" xfId="0" applyFont="1" applyFill="1" applyBorder="1" applyAlignment="1">
      <alignment horizontal="left" vertical="center"/>
    </xf>
    <xf numFmtId="0" fontId="37" fillId="34" borderId="82" xfId="0" applyFont="1" applyFill="1" applyBorder="1" applyAlignment="1">
      <alignment horizontal="left" vertical="center"/>
    </xf>
    <xf numFmtId="0" fontId="37" fillId="34" borderId="58" xfId="0" applyFont="1" applyFill="1" applyBorder="1" applyAlignment="1">
      <alignment horizontal="left" vertical="center"/>
    </xf>
    <xf numFmtId="0" fontId="78" fillId="56" borderId="75" xfId="0" applyFont="1" applyFill="1" applyBorder="1" applyAlignment="1">
      <alignment horizontal="center" vertical="center" wrapText="1"/>
    </xf>
    <xf numFmtId="0" fontId="0" fillId="34" borderId="24" xfId="0" applyFill="1" applyBorder="1"/>
    <xf numFmtId="0" fontId="0" fillId="34" borderId="25" xfId="0" applyFill="1" applyBorder="1"/>
    <xf numFmtId="0" fontId="122" fillId="56" borderId="72" xfId="0" applyFont="1" applyFill="1" applyBorder="1" applyAlignment="1">
      <alignment horizontal="center" vertical="center" wrapText="1"/>
    </xf>
    <xf numFmtId="0" fontId="122" fillId="56" borderId="57" xfId="0" applyFont="1" applyFill="1" applyBorder="1" applyAlignment="1">
      <alignment horizontal="center" vertical="center" wrapText="1"/>
    </xf>
    <xf numFmtId="0" fontId="108" fillId="34" borderId="41" xfId="0" applyFont="1" applyFill="1" applyBorder="1" applyAlignment="1">
      <alignment horizontal="center" vertical="center"/>
    </xf>
    <xf numFmtId="0" fontId="21" fillId="30" borderId="69" xfId="0" applyFont="1" applyFill="1" applyBorder="1" applyAlignment="1">
      <alignment horizontal="center" vertical="center"/>
    </xf>
    <xf numFmtId="0" fontId="21" fillId="30" borderId="10" xfId="0" applyFont="1" applyFill="1" applyBorder="1" applyAlignment="1">
      <alignment horizontal="center" vertical="center"/>
    </xf>
    <xf numFmtId="0" fontId="97" fillId="34" borderId="52" xfId="29" applyFont="1" applyFill="1" applyBorder="1" applyAlignment="1">
      <alignment horizontal="left" vertical="center"/>
    </xf>
    <xf numFmtId="0" fontId="97" fillId="34" borderId="52" xfId="25" applyFont="1" applyFill="1" applyBorder="1" applyAlignment="1">
      <alignment horizontal="left" vertical="center"/>
    </xf>
    <xf numFmtId="0" fontId="20" fillId="34" borderId="10" xfId="0" applyFont="1" applyFill="1" applyBorder="1" applyAlignment="1">
      <alignment horizontal="center" vertical="center" wrapText="1"/>
    </xf>
    <xf numFmtId="0" fontId="33" fillId="34" borderId="52" xfId="0" applyFont="1" applyFill="1" applyBorder="1" applyAlignment="1">
      <alignment horizontal="left" vertical="center"/>
    </xf>
    <xf numFmtId="0" fontId="59" fillId="34" borderId="51" xfId="0" applyFont="1" applyFill="1" applyBorder="1" applyAlignment="1">
      <alignment horizontal="left" vertical="center"/>
    </xf>
    <xf numFmtId="0" fontId="59" fillId="34" borderId="21" xfId="0" applyFont="1" applyFill="1" applyBorder="1" applyAlignment="1">
      <alignment horizontal="left" vertical="center"/>
    </xf>
    <xf numFmtId="0" fontId="79" fillId="34" borderId="34" xfId="0" applyFont="1" applyFill="1" applyBorder="1" applyAlignment="1">
      <alignment horizontal="center" vertical="center"/>
    </xf>
    <xf numFmtId="0" fontId="93" fillId="34" borderId="65" xfId="0" applyFont="1" applyFill="1" applyBorder="1" applyAlignment="1">
      <alignment horizontal="center" vertical="center"/>
    </xf>
    <xf numFmtId="0" fontId="93" fillId="34" borderId="10" xfId="0" applyFont="1" applyFill="1" applyBorder="1" applyAlignment="1">
      <alignment horizontal="center" vertical="center"/>
    </xf>
    <xf numFmtId="0" fontId="93" fillId="34" borderId="66" xfId="0" applyFont="1" applyFill="1" applyBorder="1" applyAlignment="1">
      <alignment horizontal="center" vertical="center"/>
    </xf>
    <xf numFmtId="0" fontId="93" fillId="34" borderId="11" xfId="0" applyFont="1" applyFill="1" applyBorder="1" applyAlignment="1">
      <alignment horizontal="center" vertical="center"/>
    </xf>
    <xf numFmtId="0" fontId="139" fillId="34" borderId="46" xfId="0" applyFont="1" applyFill="1" applyBorder="1" applyAlignment="1">
      <alignment horizontal="center" vertical="center"/>
    </xf>
    <xf numFmtId="0" fontId="139" fillId="34" borderId="66" xfId="0" applyFont="1" applyFill="1" applyBorder="1" applyAlignment="1">
      <alignment horizontal="center" vertical="center"/>
    </xf>
    <xf numFmtId="0" fontId="139" fillId="34" borderId="11" xfId="0" applyFont="1" applyFill="1" applyBorder="1" applyAlignment="1">
      <alignment horizontal="center" vertical="center"/>
    </xf>
    <xf numFmtId="0" fontId="1" fillId="34" borderId="75" xfId="25" applyFont="1" applyFill="1" applyBorder="1" applyAlignment="1">
      <alignment horizontal="center" vertical="center"/>
    </xf>
    <xf numFmtId="0" fontId="0" fillId="0" borderId="36" xfId="0" applyBorder="1"/>
    <xf numFmtId="0" fontId="0" fillId="0" borderId="42" xfId="0" applyBorder="1"/>
    <xf numFmtId="0" fontId="24" fillId="0" borderId="44" xfId="0" applyFont="1" applyFill="1" applyBorder="1" applyAlignment="1">
      <alignment horizontal="center" vertical="center"/>
    </xf>
    <xf numFmtId="0" fontId="24" fillId="34" borderId="14" xfId="0" applyFont="1" applyFill="1" applyBorder="1" applyAlignment="1">
      <alignment horizontal="center" vertical="center"/>
    </xf>
    <xf numFmtId="0" fontId="1" fillId="34" borderId="58" xfId="0" applyFont="1" applyFill="1" applyBorder="1" applyAlignment="1">
      <alignment horizontal="center" vertical="center"/>
    </xf>
    <xf numFmtId="0" fontId="24" fillId="34" borderId="34" xfId="25" applyFont="1" applyFill="1" applyBorder="1" applyAlignment="1">
      <alignment horizontal="center" vertical="center"/>
    </xf>
    <xf numFmtId="0" fontId="1" fillId="34" borderId="40" xfId="25" applyFont="1" applyFill="1" applyBorder="1" applyAlignment="1">
      <alignment horizontal="center" vertical="center"/>
    </xf>
    <xf numFmtId="0" fontId="33" fillId="34" borderId="51" xfId="37" applyFont="1" applyFill="1" applyBorder="1" applyAlignment="1">
      <alignment horizontal="left" vertical="center"/>
    </xf>
    <xf numFmtId="0" fontId="33" fillId="34" borderId="24" xfId="37" applyFont="1" applyFill="1" applyBorder="1" applyAlignment="1">
      <alignment horizontal="left" vertical="center"/>
    </xf>
    <xf numFmtId="0" fontId="33" fillId="34" borderId="21" xfId="37" applyFont="1" applyFill="1" applyBorder="1" applyAlignment="1">
      <alignment horizontal="left" vertical="center"/>
    </xf>
    <xf numFmtId="0" fontId="33" fillId="34" borderId="52" xfId="37" applyFont="1" applyFill="1" applyBorder="1" applyAlignment="1">
      <alignment horizontal="left" vertical="center"/>
    </xf>
    <xf numFmtId="0" fontId="23" fillId="34" borderId="38" xfId="29" applyFont="1" applyFill="1" applyBorder="1" applyAlignment="1">
      <alignment horizontal="center" vertical="center"/>
    </xf>
    <xf numFmtId="0" fontId="23" fillId="34" borderId="36" xfId="29" applyFont="1" applyFill="1" applyBorder="1" applyAlignment="1">
      <alignment horizontal="center" vertical="center"/>
    </xf>
    <xf numFmtId="0" fontId="23" fillId="34" borderId="42" xfId="29" applyFont="1" applyFill="1" applyBorder="1" applyAlignment="1">
      <alignment horizontal="center" vertical="center"/>
    </xf>
    <xf numFmtId="0" fontId="33" fillId="34" borderId="25" xfId="0" applyFont="1" applyFill="1" applyBorder="1" applyAlignment="1">
      <alignment horizontal="left" vertical="center"/>
    </xf>
    <xf numFmtId="0" fontId="33" fillId="34" borderId="25" xfId="37" applyFont="1" applyFill="1" applyBorder="1" applyAlignment="1">
      <alignment horizontal="left" vertical="center"/>
    </xf>
    <xf numFmtId="0" fontId="23" fillId="34" borderId="37" xfId="29" applyFont="1" applyFill="1" applyBorder="1" applyAlignment="1">
      <alignment horizontal="center" vertical="center"/>
    </xf>
    <xf numFmtId="0" fontId="23" fillId="34" borderId="69" xfId="29" applyFont="1" applyFill="1" applyBorder="1" applyAlignment="1">
      <alignment horizontal="center" vertical="center"/>
    </xf>
    <xf numFmtId="0" fontId="23" fillId="34" borderId="34" xfId="29" applyFont="1" applyFill="1" applyBorder="1" applyAlignment="1">
      <alignment horizontal="center" vertical="center"/>
    </xf>
    <xf numFmtId="0" fontId="96" fillId="34" borderId="44" xfId="29" applyFont="1" applyFill="1" applyBorder="1" applyAlignment="1">
      <alignment horizontal="center" vertical="center"/>
    </xf>
    <xf numFmtId="0" fontId="96" fillId="34" borderId="63" xfId="29" applyFont="1" applyFill="1" applyBorder="1" applyAlignment="1">
      <alignment horizontal="center" vertical="center"/>
    </xf>
    <xf numFmtId="0" fontId="96" fillId="34" borderId="41" xfId="29" applyFont="1" applyFill="1" applyBorder="1" applyAlignment="1">
      <alignment horizontal="center" vertical="center"/>
    </xf>
    <xf numFmtId="0" fontId="79" fillId="34" borderId="41" xfId="0" applyFont="1" applyFill="1" applyBorder="1" applyAlignment="1">
      <alignment horizontal="center" vertical="center"/>
    </xf>
    <xf numFmtId="0" fontId="1" fillId="34" borderId="51" xfId="29" applyFont="1" applyFill="1" applyBorder="1" applyAlignment="1">
      <alignment horizontal="left" vertical="center"/>
    </xf>
    <xf numFmtId="0" fontId="1" fillId="34" borderId="24" xfId="29" applyFont="1" applyFill="1" applyBorder="1" applyAlignment="1">
      <alignment horizontal="left" vertical="center"/>
    </xf>
    <xf numFmtId="0" fontId="1" fillId="34" borderId="21" xfId="29" applyFont="1" applyFill="1" applyBorder="1" applyAlignment="1">
      <alignment horizontal="left" vertical="center"/>
    </xf>
    <xf numFmtId="0" fontId="96" fillId="34" borderId="37" xfId="29" applyFont="1" applyFill="1" applyBorder="1" applyAlignment="1">
      <alignment horizontal="center" vertical="center"/>
    </xf>
    <xf numFmtId="0" fontId="96" fillId="34" borderId="69" xfId="29" applyFont="1" applyFill="1" applyBorder="1" applyAlignment="1">
      <alignment horizontal="center" vertical="center"/>
    </xf>
    <xf numFmtId="0" fontId="96" fillId="34" borderId="34" xfId="29" applyFont="1" applyFill="1" applyBorder="1" applyAlignment="1">
      <alignment horizontal="center" vertical="center"/>
    </xf>
    <xf numFmtId="0" fontId="33" fillId="34" borderId="52" xfId="25" applyFont="1" applyFill="1" applyBorder="1" applyAlignment="1">
      <alignment horizontal="left" vertical="center"/>
    </xf>
    <xf numFmtId="0" fontId="33" fillId="34" borderId="24" xfId="25" applyFont="1" applyFill="1" applyBorder="1" applyAlignment="1">
      <alignment horizontal="left" vertical="center"/>
    </xf>
    <xf numFmtId="0" fontId="33" fillId="34" borderId="25" xfId="25" applyFont="1" applyFill="1" applyBorder="1" applyAlignment="1">
      <alignment horizontal="left" vertical="center"/>
    </xf>
    <xf numFmtId="0" fontId="24" fillId="34" borderId="37" xfId="0" applyNumberFormat="1" applyFont="1" applyFill="1" applyBorder="1" applyAlignment="1">
      <alignment horizontal="center" vertical="center"/>
    </xf>
    <xf numFmtId="0" fontId="24" fillId="34" borderId="69" xfId="0" applyNumberFormat="1" applyFont="1" applyFill="1" applyBorder="1" applyAlignment="1">
      <alignment horizontal="center" vertical="center"/>
    </xf>
    <xf numFmtId="0" fontId="1" fillId="34" borderId="76" xfId="37" applyFont="1" applyFill="1" applyBorder="1" applyAlignment="1">
      <alignment horizontal="center" vertical="center"/>
    </xf>
    <xf numFmtId="0" fontId="1" fillId="34" borderId="72" xfId="37" applyFont="1" applyFill="1" applyBorder="1" applyAlignment="1">
      <alignment horizontal="center" vertical="center"/>
    </xf>
    <xf numFmtId="0" fontId="1" fillId="34" borderId="57" xfId="37" applyFont="1" applyFill="1" applyBorder="1" applyAlignment="1">
      <alignment horizontal="center" vertical="center"/>
    </xf>
    <xf numFmtId="0" fontId="1" fillId="34" borderId="41" xfId="0" applyFont="1" applyFill="1" applyBorder="1" applyAlignment="1">
      <alignment horizontal="center" vertical="center"/>
    </xf>
    <xf numFmtId="1" fontId="24" fillId="34" borderId="37" xfId="0" applyNumberFormat="1" applyFont="1" applyFill="1" applyBorder="1" applyAlignment="1">
      <alignment horizontal="center" vertical="center"/>
    </xf>
    <xf numFmtId="0" fontId="1" fillId="34" borderId="51" xfId="37" applyFont="1" applyFill="1" applyBorder="1" applyAlignment="1">
      <alignment horizontal="center" vertical="center"/>
    </xf>
    <xf numFmtId="0" fontId="1" fillId="34" borderId="24" xfId="37" applyFont="1" applyFill="1" applyBorder="1" applyAlignment="1">
      <alignment horizontal="center" vertical="center"/>
    </xf>
    <xf numFmtId="0" fontId="1" fillId="34" borderId="25" xfId="37" applyFont="1" applyFill="1" applyBorder="1" applyAlignment="1">
      <alignment horizontal="center" vertical="center"/>
    </xf>
    <xf numFmtId="0" fontId="1" fillId="34" borderId="21" xfId="37" applyFont="1" applyFill="1" applyBorder="1" applyAlignment="1">
      <alignment horizontal="center" vertical="center"/>
    </xf>
    <xf numFmtId="0" fontId="1" fillId="34" borderId="75" xfId="37" applyFont="1" applyFill="1" applyBorder="1" applyAlignment="1">
      <alignment horizontal="center" vertical="center"/>
    </xf>
    <xf numFmtId="0" fontId="1" fillId="34" borderId="40" xfId="37" applyFont="1" applyFill="1" applyBorder="1" applyAlignment="1">
      <alignment horizontal="center" vertical="center"/>
    </xf>
    <xf numFmtId="0" fontId="35" fillId="34" borderId="35" xfId="0" applyFont="1" applyFill="1" applyBorder="1" applyAlignment="1">
      <alignment horizontal="center" vertical="center"/>
    </xf>
    <xf numFmtId="0" fontId="24" fillId="34" borderId="35" xfId="0" applyFont="1" applyFill="1" applyBorder="1" applyAlignment="1">
      <alignment horizontal="center" vertical="center"/>
    </xf>
    <xf numFmtId="0" fontId="1" fillId="34" borderId="52" xfId="37" applyFont="1" applyFill="1" applyBorder="1" applyAlignment="1">
      <alignment horizontal="center" vertical="center"/>
    </xf>
    <xf numFmtId="0" fontId="109" fillId="0" borderId="78" xfId="0" applyFont="1" applyFill="1" applyBorder="1" applyAlignment="1">
      <alignment horizontal="left" vertical="center" wrapText="1"/>
    </xf>
    <xf numFmtId="0" fontId="109" fillId="0" borderId="22" xfId="0" applyFont="1" applyFill="1" applyBorder="1" applyAlignment="1">
      <alignment horizontal="left" vertical="center" wrapText="1"/>
    </xf>
    <xf numFmtId="0" fontId="109" fillId="0" borderId="23" xfId="0" applyFont="1" applyFill="1" applyBorder="1" applyAlignment="1">
      <alignment horizontal="left" vertical="top" wrapText="1"/>
    </xf>
    <xf numFmtId="0" fontId="0" fillId="0" borderId="72" xfId="0" applyBorder="1"/>
    <xf numFmtId="0" fontId="0" fillId="0" borderId="40" xfId="0" applyBorder="1"/>
    <xf numFmtId="0" fontId="127" fillId="34" borderId="77" xfId="0" applyFont="1" applyFill="1" applyBorder="1" applyAlignment="1">
      <alignment horizontal="left" vertical="top" wrapText="1"/>
    </xf>
    <xf numFmtId="0" fontId="0" fillId="0" borderId="23" xfId="0" applyBorder="1"/>
    <xf numFmtId="0" fontId="0" fillId="0" borderId="22" xfId="0" applyBorder="1"/>
    <xf numFmtId="0" fontId="128" fillId="34" borderId="26" xfId="0" applyFont="1" applyFill="1" applyBorder="1" applyAlignment="1">
      <alignment horizontal="left" vertical="center"/>
    </xf>
    <xf numFmtId="0" fontId="1" fillId="0" borderId="38" xfId="29" applyFont="1" applyFill="1" applyBorder="1" applyAlignment="1">
      <alignment horizontal="center" vertical="center"/>
    </xf>
    <xf numFmtId="0" fontId="1" fillId="0" borderId="36" xfId="29" applyFont="1" applyFill="1" applyBorder="1" applyAlignment="1">
      <alignment horizontal="center" vertical="center"/>
    </xf>
    <xf numFmtId="0" fontId="1" fillId="0" borderId="42" xfId="29" applyFont="1" applyFill="1" applyBorder="1" applyAlignment="1">
      <alignment horizontal="center" vertical="center"/>
    </xf>
    <xf numFmtId="0" fontId="128" fillId="34" borderId="15" xfId="0" applyFont="1" applyFill="1" applyBorder="1" applyAlignment="1">
      <alignment horizontal="left" vertical="center"/>
    </xf>
    <xf numFmtId="0" fontId="142" fillId="0" borderId="22" xfId="0" applyFont="1" applyFill="1" applyBorder="1" applyAlignment="1">
      <alignment horizontal="left"/>
    </xf>
    <xf numFmtId="0" fontId="128" fillId="34" borderId="78" xfId="0" applyFont="1" applyFill="1" applyBorder="1" applyAlignment="1">
      <alignment horizontal="left" vertical="center"/>
    </xf>
    <xf numFmtId="0" fontId="1" fillId="0" borderId="72" xfId="29" applyFont="1" applyFill="1" applyBorder="1" applyAlignment="1">
      <alignment horizontal="center" vertical="center" wrapText="1"/>
    </xf>
    <xf numFmtId="0" fontId="1" fillId="34" borderId="82" xfId="0" applyFont="1" applyFill="1" applyBorder="1" applyAlignment="1">
      <alignment horizontal="center" vertical="center"/>
    </xf>
    <xf numFmtId="0" fontId="1" fillId="34" borderId="50" xfId="0" applyFont="1" applyFill="1" applyBorder="1" applyAlignment="1">
      <alignment horizontal="center" vertical="center"/>
    </xf>
    <xf numFmtId="0" fontId="1" fillId="0" borderId="52" xfId="29" applyFont="1" applyFill="1" applyBorder="1" applyAlignment="1">
      <alignment horizontal="center" vertical="center"/>
    </xf>
    <xf numFmtId="0" fontId="1" fillId="0" borderId="29" xfId="29" applyFont="1" applyFill="1" applyBorder="1" applyAlignment="1">
      <alignment horizontal="center" vertical="center"/>
    </xf>
    <xf numFmtId="0" fontId="142" fillId="0" borderId="53" xfId="0" applyFont="1" applyFill="1" applyBorder="1" applyAlignment="1">
      <alignment horizontal="left"/>
    </xf>
    <xf numFmtId="0" fontId="1" fillId="34" borderId="19" xfId="0" applyFont="1" applyFill="1" applyBorder="1" applyAlignment="1">
      <alignment horizontal="center" vertical="center"/>
    </xf>
    <xf numFmtId="0" fontId="1" fillId="0" borderId="63" xfId="29" applyFont="1" applyFill="1" applyBorder="1" applyAlignment="1">
      <alignment horizontal="center" vertical="center" wrapText="1"/>
    </xf>
    <xf numFmtId="0" fontId="1" fillId="0" borderId="63" xfId="29" applyFont="1" applyFill="1" applyBorder="1" applyAlignment="1">
      <alignment horizontal="center" vertical="center"/>
    </xf>
    <xf numFmtId="0" fontId="1" fillId="34" borderId="49" xfId="0" applyFont="1" applyFill="1" applyBorder="1" applyAlignment="1">
      <alignment horizontal="center" vertical="center"/>
    </xf>
    <xf numFmtId="0" fontId="1" fillId="34" borderId="38" xfId="29" applyFont="1" applyFill="1" applyBorder="1" applyAlignment="1">
      <alignment horizontal="center" vertical="center"/>
    </xf>
    <xf numFmtId="0" fontId="20" fillId="34" borderId="52" xfId="29" applyFont="1" applyFill="1" applyBorder="1" applyAlignment="1">
      <alignment horizontal="left" vertical="center"/>
    </xf>
    <xf numFmtId="0" fontId="130" fillId="34" borderId="51" xfId="0" applyFont="1" applyFill="1" applyBorder="1" applyAlignment="1">
      <alignment horizontal="center" vertical="center"/>
    </xf>
    <xf numFmtId="0" fontId="130" fillId="34" borderId="24" xfId="0" applyFont="1" applyFill="1" applyBorder="1" applyAlignment="1">
      <alignment horizontal="center" vertical="center"/>
    </xf>
    <xf numFmtId="0" fontId="74" fillId="34" borderId="52" xfId="0" applyFont="1" applyFill="1" applyBorder="1" applyAlignment="1">
      <alignment horizontal="left" vertical="center"/>
    </xf>
    <xf numFmtId="0" fontId="41" fillId="34" borderId="51" xfId="25" applyFont="1" applyFill="1" applyBorder="1" applyAlignment="1">
      <alignment horizontal="left" vertical="center"/>
    </xf>
    <xf numFmtId="0" fontId="41" fillId="34" borderId="24" xfId="25" applyFont="1" applyFill="1" applyBorder="1" applyAlignment="1">
      <alignment horizontal="left" vertical="center"/>
    </xf>
    <xf numFmtId="0" fontId="41" fillId="34" borderId="21" xfId="25" applyFont="1" applyFill="1" applyBorder="1" applyAlignment="1">
      <alignment horizontal="left" vertical="center"/>
    </xf>
    <xf numFmtId="0" fontId="20" fillId="34" borderId="52" xfId="25" applyFont="1" applyFill="1" applyBorder="1" applyAlignment="1">
      <alignment horizontal="left" vertical="center"/>
    </xf>
    <xf numFmtId="0" fontId="20" fillId="34" borderId="52" xfId="0" applyFont="1" applyFill="1" applyBorder="1" applyAlignment="1">
      <alignment horizontal="left" vertical="center" wrapText="1"/>
    </xf>
    <xf numFmtId="0" fontId="20" fillId="34" borderId="21" xfId="0" applyFont="1" applyFill="1" applyBorder="1"/>
    <xf numFmtId="0" fontId="108" fillId="59" borderId="25" xfId="0" applyFont="1" applyFill="1" applyBorder="1"/>
    <xf numFmtId="0" fontId="24" fillId="34" borderId="41" xfId="25" applyFont="1" applyFill="1" applyBorder="1" applyAlignment="1">
      <alignment horizontal="center" vertical="center"/>
    </xf>
    <xf numFmtId="0" fontId="24" fillId="34" borderId="38" xfId="25" applyFont="1" applyFill="1" applyBorder="1" applyAlignment="1">
      <alignment horizontal="center" vertical="center"/>
    </xf>
    <xf numFmtId="0" fontId="127" fillId="34" borderId="78" xfId="0" applyFont="1" applyFill="1" applyBorder="1" applyAlignment="1">
      <alignment horizontal="center" vertical="center" wrapText="1"/>
    </xf>
    <xf numFmtId="0" fontId="127" fillId="34" borderId="23" xfId="0" applyFont="1" applyFill="1" applyBorder="1" applyAlignment="1">
      <alignment horizontal="center" vertical="center" wrapText="1"/>
    </xf>
    <xf numFmtId="0" fontId="127" fillId="34" borderId="16" xfId="0" applyFont="1" applyFill="1" applyBorder="1" applyAlignment="1">
      <alignment horizontal="center" vertical="center" wrapText="1"/>
    </xf>
    <xf numFmtId="0" fontId="128" fillId="34" borderId="77" xfId="0" applyFont="1" applyFill="1" applyBorder="1" applyAlignment="1">
      <alignment horizontal="center" vertical="center" wrapText="1"/>
    </xf>
    <xf numFmtId="0" fontId="128" fillId="34" borderId="23" xfId="0" applyFont="1" applyFill="1" applyBorder="1" applyAlignment="1">
      <alignment horizontal="center" vertical="center" wrapText="1"/>
    </xf>
    <xf numFmtId="0" fontId="128" fillId="34" borderId="16" xfId="0" applyFont="1" applyFill="1" applyBorder="1" applyAlignment="1">
      <alignment horizontal="center" vertical="center" wrapText="1"/>
    </xf>
    <xf numFmtId="0" fontId="29" fillId="0" borderId="78" xfId="0" applyFont="1" applyFill="1" applyBorder="1" applyAlignment="1">
      <alignment horizontal="center" vertical="center"/>
    </xf>
    <xf numFmtId="0" fontId="29" fillId="0" borderId="23" xfId="0" applyFont="1" applyFill="1" applyBorder="1" applyAlignment="1">
      <alignment horizontal="center" vertical="center"/>
    </xf>
    <xf numFmtId="0" fontId="29" fillId="0" borderId="16" xfId="0" applyFont="1" applyFill="1" applyBorder="1" applyAlignment="1">
      <alignment horizontal="center" vertical="center"/>
    </xf>
    <xf numFmtId="0" fontId="130" fillId="34" borderId="51" xfId="0" applyFont="1" applyFill="1" applyBorder="1" applyAlignment="1">
      <alignment horizontal="left" vertical="center"/>
    </xf>
    <xf numFmtId="0" fontId="130" fillId="34" borderId="24" xfId="0" applyFont="1" applyFill="1" applyBorder="1" applyAlignment="1">
      <alignment horizontal="left" vertical="center"/>
    </xf>
    <xf numFmtId="0" fontId="130" fillId="34" borderId="21" xfId="0" applyFont="1" applyFill="1" applyBorder="1" applyAlignment="1">
      <alignment horizontal="left" vertical="center"/>
    </xf>
    <xf numFmtId="0" fontId="129" fillId="34" borderId="51" xfId="0" applyFont="1" applyFill="1" applyBorder="1" applyAlignment="1">
      <alignment horizontal="left" vertical="center"/>
    </xf>
    <xf numFmtId="0" fontId="129" fillId="34" borderId="24" xfId="0" applyFont="1" applyFill="1" applyBorder="1" applyAlignment="1">
      <alignment horizontal="left" vertical="center"/>
    </xf>
    <xf numFmtId="0" fontId="129" fillId="34" borderId="21" xfId="0" applyFont="1" applyFill="1" applyBorder="1" applyAlignment="1">
      <alignment horizontal="left" vertical="center"/>
    </xf>
    <xf numFmtId="0" fontId="132" fillId="34" borderId="24" xfId="25" applyFont="1" applyFill="1" applyBorder="1" applyAlignment="1">
      <alignment horizontal="left" vertical="center" wrapText="1"/>
    </xf>
    <xf numFmtId="0" fontId="132" fillId="34" borderId="21" xfId="25" applyFont="1" applyFill="1" applyBorder="1" applyAlignment="1">
      <alignment horizontal="left" vertical="center" wrapText="1"/>
    </xf>
    <xf numFmtId="0" fontId="93" fillId="34" borderId="69" xfId="0" applyFont="1" applyFill="1" applyBorder="1" applyAlignment="1">
      <alignment horizontal="center" vertical="center"/>
    </xf>
    <xf numFmtId="0" fontId="93" fillId="34" borderId="37" xfId="0" applyFont="1" applyFill="1" applyBorder="1" applyAlignment="1">
      <alignment horizontal="center" vertical="center"/>
    </xf>
    <xf numFmtId="0" fontId="93" fillId="34" borderId="46" xfId="0" applyFont="1" applyFill="1" applyBorder="1" applyAlignment="1">
      <alignment horizontal="center" vertical="center"/>
    </xf>
    <xf numFmtId="0" fontId="93" fillId="34" borderId="29" xfId="0" applyFont="1" applyFill="1" applyBorder="1" applyAlignment="1">
      <alignment horizontal="center" vertical="center"/>
    </xf>
    <xf numFmtId="0" fontId="0" fillId="0" borderId="69" xfId="0" applyBorder="1"/>
    <xf numFmtId="0" fontId="0" fillId="0" borderId="34" xfId="0" applyBorder="1"/>
    <xf numFmtId="0" fontId="1" fillId="34" borderId="38" xfId="0" applyFont="1" applyFill="1" applyBorder="1" applyAlignment="1">
      <alignment horizontal="center" vertical="center"/>
    </xf>
    <xf numFmtId="0" fontId="110" fillId="34" borderId="24" xfId="0" applyFont="1" applyFill="1" applyBorder="1" applyAlignment="1">
      <alignment horizontal="left" vertical="center"/>
    </xf>
    <xf numFmtId="0" fontId="110" fillId="34" borderId="25" xfId="0" applyFont="1" applyFill="1" applyBorder="1" applyAlignment="1">
      <alignment horizontal="left" vertical="center"/>
    </xf>
    <xf numFmtId="0" fontId="108" fillId="34" borderId="25" xfId="0" applyFont="1" applyFill="1" applyBorder="1" applyAlignment="1">
      <alignment horizontal="left" vertical="center"/>
    </xf>
    <xf numFmtId="0" fontId="108" fillId="34" borderId="52" xfId="0" applyFont="1" applyFill="1" applyBorder="1" applyAlignment="1">
      <alignment horizontal="center" vertical="center"/>
    </xf>
    <xf numFmtId="0" fontId="108" fillId="34" borderId="52" xfId="37" applyFont="1" applyFill="1" applyBorder="1" applyAlignment="1">
      <alignment horizontal="center" vertical="center"/>
    </xf>
    <xf numFmtId="0" fontId="108" fillId="34" borderId="21" xfId="37" applyFont="1" applyFill="1" applyBorder="1" applyAlignment="1">
      <alignment horizontal="center" vertical="center"/>
    </xf>
    <xf numFmtId="0" fontId="110" fillId="34" borderId="51" xfId="0" applyFont="1" applyFill="1" applyBorder="1" applyAlignment="1">
      <alignment horizontal="left" vertical="center"/>
    </xf>
    <xf numFmtId="0" fontId="110" fillId="34" borderId="51" xfId="37" applyFont="1" applyFill="1" applyBorder="1" applyAlignment="1">
      <alignment horizontal="left" vertical="center"/>
    </xf>
    <xf numFmtId="0" fontId="110" fillId="34" borderId="24" xfId="37" applyFont="1" applyFill="1" applyBorder="1" applyAlignment="1">
      <alignment horizontal="left" vertical="center"/>
    </xf>
    <xf numFmtId="0" fontId="110" fillId="34" borderId="52" xfId="0" applyFont="1" applyFill="1" applyBorder="1" applyAlignment="1">
      <alignment horizontal="left" vertical="center"/>
    </xf>
    <xf numFmtId="0" fontId="37" fillId="34" borderId="40" xfId="0" applyFont="1" applyFill="1" applyBorder="1" applyAlignment="1">
      <alignment horizontal="left" vertical="center"/>
    </xf>
    <xf numFmtId="0" fontId="37" fillId="34" borderId="52" xfId="29" applyFont="1" applyFill="1" applyBorder="1" applyAlignment="1">
      <alignment horizontal="left" vertical="center" wrapText="1"/>
    </xf>
    <xf numFmtId="0" fontId="37" fillId="34" borderId="24" xfId="29" applyFont="1" applyFill="1" applyBorder="1" applyAlignment="1">
      <alignment horizontal="left" vertical="center" wrapText="1"/>
    </xf>
    <xf numFmtId="0" fontId="37" fillId="34" borderId="25" xfId="29" applyFont="1" applyFill="1" applyBorder="1" applyAlignment="1">
      <alignment horizontal="left" vertical="center" wrapText="1"/>
    </xf>
    <xf numFmtId="0" fontId="20" fillId="34" borderId="25" xfId="29" applyFont="1" applyFill="1" applyBorder="1" applyAlignment="1">
      <alignment horizontal="left" vertical="center"/>
    </xf>
    <xf numFmtId="0" fontId="110" fillId="34" borderId="21" xfId="37" applyFont="1" applyFill="1" applyBorder="1" applyAlignment="1">
      <alignment horizontal="left" vertical="center"/>
    </xf>
    <xf numFmtId="0" fontId="110" fillId="34" borderId="52" xfId="37" applyFont="1" applyFill="1" applyBorder="1" applyAlignment="1">
      <alignment horizontal="left" vertical="center"/>
    </xf>
    <xf numFmtId="0" fontId="108" fillId="34" borderId="24" xfId="37" applyFont="1" applyFill="1" applyBorder="1" applyAlignment="1">
      <alignment horizontal="center" vertical="center"/>
    </xf>
    <xf numFmtId="0" fontId="37" fillId="34" borderId="52" xfId="25" applyFont="1" applyFill="1" applyBorder="1" applyAlignment="1">
      <alignment horizontal="left" vertical="center" wrapText="1"/>
    </xf>
    <xf numFmtId="0" fontId="37" fillId="34" borderId="24" xfId="25" applyFont="1" applyFill="1" applyBorder="1" applyAlignment="1">
      <alignment horizontal="left" vertical="center" wrapText="1"/>
    </xf>
    <xf numFmtId="0" fontId="37" fillId="34" borderId="25" xfId="25" applyFont="1" applyFill="1" applyBorder="1" applyAlignment="1">
      <alignment horizontal="left" vertical="center" wrapText="1"/>
    </xf>
    <xf numFmtId="0" fontId="110" fillId="34" borderId="52" xfId="25" applyFont="1" applyFill="1" applyBorder="1" applyAlignment="1">
      <alignment horizontal="left" vertical="center"/>
    </xf>
    <xf numFmtId="0" fontId="110" fillId="34" borderId="24" xfId="25" applyFont="1" applyFill="1" applyBorder="1" applyAlignment="1">
      <alignment horizontal="left" vertical="center"/>
    </xf>
    <xf numFmtId="0" fontId="110" fillId="34" borderId="25" xfId="25" applyFont="1" applyFill="1" applyBorder="1" applyAlignment="1">
      <alignment horizontal="left" vertical="center"/>
    </xf>
    <xf numFmtId="0" fontId="110" fillId="34" borderId="25" xfId="37" applyFont="1" applyFill="1" applyBorder="1" applyAlignment="1">
      <alignment horizontal="left" vertical="center"/>
    </xf>
    <xf numFmtId="0" fontId="95" fillId="0" borderId="25" xfId="0" applyFont="1" applyFill="1" applyBorder="1" applyAlignment="1">
      <alignment horizontal="left" vertical="center"/>
    </xf>
    <xf numFmtId="0" fontId="108" fillId="34" borderId="51" xfId="37" applyFont="1" applyFill="1" applyBorder="1" applyAlignment="1">
      <alignment horizontal="center" vertical="center"/>
    </xf>
    <xf numFmtId="0" fontId="110" fillId="34" borderId="21" xfId="0" applyFont="1" applyFill="1" applyBorder="1" applyAlignment="1">
      <alignment horizontal="left" vertical="center"/>
    </xf>
    <xf numFmtId="0" fontId="108" fillId="34" borderId="25" xfId="37" applyFont="1" applyFill="1" applyBorder="1" applyAlignment="1">
      <alignment horizontal="center" vertical="center"/>
    </xf>
    <xf numFmtId="0" fontId="21" fillId="28" borderId="75" xfId="0" applyFont="1" applyFill="1" applyBorder="1" applyAlignment="1">
      <alignment horizontal="center" vertical="center" wrapText="1"/>
    </xf>
    <xf numFmtId="0" fontId="21" fillId="28" borderId="72" xfId="0" applyFont="1" applyFill="1" applyBorder="1" applyAlignment="1">
      <alignment horizontal="center" vertical="center" wrapText="1"/>
    </xf>
    <xf numFmtId="0" fontId="21" fillId="28" borderId="40" xfId="0" applyFont="1" applyFill="1" applyBorder="1" applyAlignment="1">
      <alignment horizontal="center" vertical="center" wrapText="1"/>
    </xf>
    <xf numFmtId="0" fontId="108" fillId="34" borderId="52" xfId="29" applyFont="1" applyFill="1" applyBorder="1" applyAlignment="1">
      <alignment horizontal="center" vertical="center"/>
    </xf>
    <xf numFmtId="0" fontId="108" fillId="34" borderId="52" xfId="25" applyFont="1" applyFill="1" applyBorder="1" applyAlignment="1">
      <alignment horizontal="center" vertical="center"/>
    </xf>
    <xf numFmtId="0" fontId="0" fillId="0" borderId="24" xfId="0" applyBorder="1"/>
    <xf numFmtId="0" fontId="0" fillId="0" borderId="25" xfId="0" applyBorder="1"/>
    <xf numFmtId="0" fontId="91" fillId="34" borderId="50" xfId="0" applyFont="1" applyFill="1" applyBorder="1" applyAlignment="1">
      <alignment horizontal="left" vertical="center"/>
    </xf>
    <xf numFmtId="0" fontId="95" fillId="34" borderId="40" xfId="0" applyFont="1" applyFill="1" applyBorder="1" applyAlignment="1">
      <alignment horizontal="left" vertical="center"/>
    </xf>
    <xf numFmtId="0" fontId="108" fillId="59" borderId="63" xfId="0" applyFont="1" applyFill="1" applyBorder="1" applyAlignment="1">
      <alignment horizontal="left" vertical="center"/>
    </xf>
    <xf numFmtId="0" fontId="108" fillId="59" borderId="56" xfId="0" applyFont="1" applyFill="1" applyBorder="1"/>
    <xf numFmtId="0" fontId="129" fillId="34" borderId="24" xfId="0" applyFont="1" applyFill="1" applyBorder="1" applyAlignment="1">
      <alignment vertical="center" wrapText="1"/>
    </xf>
    <xf numFmtId="0" fontId="129" fillId="34" borderId="21" xfId="0" applyFont="1" applyFill="1" applyBorder="1" applyAlignment="1">
      <alignment vertical="center" wrapText="1"/>
    </xf>
    <xf numFmtId="0" fontId="21" fillId="56" borderId="57" xfId="0" applyFont="1" applyFill="1" applyBorder="1" applyAlignment="1">
      <alignment horizontal="center" vertical="center" wrapText="1"/>
    </xf>
    <xf numFmtId="0" fontId="129" fillId="0" borderId="24" xfId="0" applyFont="1" applyFill="1" applyBorder="1" applyAlignment="1">
      <alignment vertical="center" wrapText="1"/>
    </xf>
    <xf numFmtId="0" fontId="129" fillId="0" borderId="51" xfId="25" applyFont="1" applyFill="1" applyBorder="1" applyAlignment="1">
      <alignment horizontal="left" vertical="center"/>
    </xf>
    <xf numFmtId="0" fontId="129" fillId="0" borderId="21" xfId="25" applyFont="1" applyFill="1" applyBorder="1" applyAlignment="1">
      <alignment horizontal="left" vertical="center"/>
    </xf>
    <xf numFmtId="0" fontId="77" fillId="34" borderId="50" xfId="0" applyFont="1" applyFill="1" applyBorder="1" applyAlignment="1">
      <alignment horizontal="left" vertical="center"/>
    </xf>
    <xf numFmtId="0" fontId="21" fillId="27" borderId="75" xfId="0" applyFont="1" applyFill="1" applyBorder="1" applyAlignment="1">
      <alignment horizontal="center" vertical="center"/>
    </xf>
    <xf numFmtId="0" fontId="21" fillId="27" borderId="72" xfId="0" applyFont="1" applyFill="1" applyBorder="1" applyAlignment="1">
      <alignment horizontal="center" vertical="center"/>
    </xf>
    <xf numFmtId="0" fontId="21" fillId="27" borderId="40" xfId="0" applyFont="1" applyFill="1" applyBorder="1" applyAlignment="1">
      <alignment horizontal="center" vertical="center"/>
    </xf>
    <xf numFmtId="0" fontId="108" fillId="0" borderId="57" xfId="29" applyFont="1" applyFill="1" applyBorder="1" applyAlignment="1">
      <alignment horizontal="center" vertical="center"/>
    </xf>
    <xf numFmtId="0" fontId="130" fillId="34" borderId="52" xfId="0" applyFont="1" applyFill="1" applyBorder="1" applyAlignment="1">
      <alignment horizontal="center" vertical="center"/>
    </xf>
    <xf numFmtId="0" fontId="130" fillId="34" borderId="25" xfId="0" applyFont="1" applyFill="1" applyBorder="1" applyAlignment="1">
      <alignment horizontal="center" vertical="center"/>
    </xf>
    <xf numFmtId="0" fontId="130" fillId="34" borderId="57" xfId="0" applyFont="1" applyFill="1" applyBorder="1" applyAlignment="1">
      <alignment horizontal="center" vertical="center"/>
    </xf>
    <xf numFmtId="0" fontId="141" fillId="34" borderId="51" xfId="0" applyFont="1" applyFill="1" applyBorder="1" applyAlignment="1">
      <alignment horizontal="left" vertical="center"/>
    </xf>
    <xf numFmtId="0" fontId="141" fillId="34" borderId="24" xfId="0" applyFont="1" applyFill="1" applyBorder="1" applyAlignment="1">
      <alignment horizontal="left" vertical="center"/>
    </xf>
    <xf numFmtId="0" fontId="141" fillId="34" borderId="21" xfId="0" applyFont="1" applyFill="1" applyBorder="1" applyAlignment="1">
      <alignment horizontal="left" vertical="center"/>
    </xf>
    <xf numFmtId="0" fontId="77" fillId="34" borderId="51" xfId="0" applyFont="1" applyFill="1" applyBorder="1" applyAlignment="1">
      <alignment horizontal="left" vertical="center"/>
    </xf>
    <xf numFmtId="0" fontId="37" fillId="34" borderId="76" xfId="25" applyFont="1" applyFill="1" applyBorder="1" applyAlignment="1">
      <alignment horizontal="left" vertical="center"/>
    </xf>
    <xf numFmtId="0" fontId="37" fillId="34" borderId="72" xfId="25" applyFont="1" applyFill="1" applyBorder="1" applyAlignment="1">
      <alignment horizontal="left" vertical="center"/>
    </xf>
    <xf numFmtId="0" fontId="37" fillId="34" borderId="57" xfId="25" applyFont="1" applyFill="1" applyBorder="1" applyAlignment="1">
      <alignment horizontal="left" vertical="center"/>
    </xf>
    <xf numFmtId="0" fontId="91" fillId="34" borderId="51" xfId="0" applyFont="1" applyFill="1" applyBorder="1" applyAlignment="1">
      <alignment horizontal="left" vertical="center"/>
    </xf>
    <xf numFmtId="0" fontId="91" fillId="34" borderId="24" xfId="0" applyFont="1" applyFill="1" applyBorder="1" applyAlignment="1">
      <alignment horizontal="left" vertical="center"/>
    </xf>
    <xf numFmtId="0" fontId="91" fillId="34" borderId="21" xfId="0" applyFont="1" applyFill="1" applyBorder="1" applyAlignment="1">
      <alignment horizontal="left" vertical="center"/>
    </xf>
    <xf numFmtId="0" fontId="130" fillId="34" borderId="72" xfId="0" applyFont="1" applyFill="1" applyBorder="1" applyAlignment="1">
      <alignment horizontal="center" vertical="center"/>
    </xf>
    <xf numFmtId="0" fontId="129" fillId="0" borderId="58" xfId="29" applyFont="1" applyFill="1" applyBorder="1" applyAlignment="1">
      <alignment horizontal="center" vertical="center"/>
    </xf>
    <xf numFmtId="0" fontId="130" fillId="34" borderId="49" xfId="0" applyFont="1" applyFill="1" applyBorder="1" applyAlignment="1">
      <alignment horizontal="center" vertical="center"/>
    </xf>
    <xf numFmtId="0" fontId="141" fillId="34" borderId="51" xfId="0" applyFont="1" applyFill="1" applyBorder="1" applyAlignment="1">
      <alignment horizontal="left" vertical="center" wrapText="1"/>
    </xf>
    <xf numFmtId="0" fontId="141" fillId="34" borderId="24" xfId="0" applyFont="1" applyFill="1" applyBorder="1" applyAlignment="1">
      <alignment horizontal="left" vertical="center" wrapText="1"/>
    </xf>
    <xf numFmtId="0" fontId="141" fillId="34" borderId="21" xfId="0" applyFont="1" applyFill="1" applyBorder="1" applyAlignment="1">
      <alignment horizontal="left" vertical="center" wrapText="1"/>
    </xf>
    <xf numFmtId="0" fontId="108" fillId="0" borderId="25" xfId="25" applyFont="1" applyFill="1" applyBorder="1" applyAlignment="1">
      <alignment horizontal="center" vertical="center"/>
    </xf>
    <xf numFmtId="0" fontId="130" fillId="34" borderId="58" xfId="0" applyFont="1" applyFill="1" applyBorder="1" applyAlignment="1">
      <alignment horizontal="center" vertical="center"/>
    </xf>
    <xf numFmtId="0" fontId="141" fillId="34" borderId="52" xfId="0" applyFont="1" applyFill="1" applyBorder="1" applyAlignment="1">
      <alignment horizontal="left" vertical="center" wrapText="1"/>
    </xf>
    <xf numFmtId="0" fontId="123" fillId="34" borderId="50" xfId="0" applyFont="1" applyFill="1" applyBorder="1" applyAlignment="1">
      <alignment horizontal="left" vertical="center"/>
    </xf>
    <xf numFmtId="0" fontId="130" fillId="34" borderId="50" xfId="0" applyFont="1" applyFill="1" applyBorder="1" applyAlignment="1">
      <alignment horizontal="left" vertical="center"/>
    </xf>
    <xf numFmtId="0" fontId="78" fillId="30" borderId="40" xfId="0" applyFont="1" applyFill="1" applyBorder="1" applyAlignment="1">
      <alignment horizontal="center" vertical="center" wrapText="1"/>
    </xf>
    <xf numFmtId="0" fontId="21" fillId="30" borderId="40" xfId="0" applyFont="1" applyFill="1" applyBorder="1" applyAlignment="1">
      <alignment horizontal="center" vertical="center" wrapText="1"/>
    </xf>
    <xf numFmtId="0" fontId="110" fillId="34" borderId="51" xfId="25" applyFont="1" applyFill="1" applyBorder="1" applyAlignment="1">
      <alignment horizontal="left" vertical="center"/>
    </xf>
    <xf numFmtId="0" fontId="110" fillId="34" borderId="21" xfId="25" applyFont="1" applyFill="1" applyBorder="1" applyAlignment="1">
      <alignment horizontal="left" vertical="center"/>
    </xf>
    <xf numFmtId="0" fontId="21" fillId="61" borderId="75" xfId="0" applyFont="1" applyFill="1" applyBorder="1" applyAlignment="1">
      <alignment horizontal="center" vertical="center" wrapText="1"/>
    </xf>
    <xf numFmtId="0" fontId="21" fillId="61" borderId="72" xfId="0" applyFont="1" applyFill="1" applyBorder="1" applyAlignment="1">
      <alignment horizontal="center" vertical="center" wrapText="1"/>
    </xf>
    <xf numFmtId="0" fontId="21" fillId="61" borderId="40" xfId="0" applyFont="1" applyFill="1" applyBorder="1" applyAlignment="1">
      <alignment horizontal="center" vertical="center" wrapText="1"/>
    </xf>
    <xf numFmtId="0" fontId="138" fillId="34" borderId="51" xfId="25" applyFont="1" applyFill="1" applyBorder="1" applyAlignment="1">
      <alignment horizontal="center" vertical="center"/>
    </xf>
    <xf numFmtId="0" fontId="138" fillId="34" borderId="24" xfId="25" applyFont="1" applyFill="1" applyBorder="1" applyAlignment="1">
      <alignment horizontal="center" vertical="center"/>
    </xf>
    <xf numFmtId="0" fontId="138" fillId="34" borderId="25" xfId="25" applyFont="1" applyFill="1" applyBorder="1" applyAlignment="1">
      <alignment horizontal="center" vertical="center"/>
    </xf>
    <xf numFmtId="0" fontId="108" fillId="34" borderId="51" xfId="29" applyFont="1" applyFill="1" applyBorder="1" applyAlignment="1">
      <alignment horizontal="center" vertical="center" wrapText="1"/>
    </xf>
    <xf numFmtId="0" fontId="1" fillId="34" borderId="25" xfId="29" applyFont="1" applyFill="1" applyBorder="1" applyAlignment="1">
      <alignment horizontal="left" vertical="center"/>
    </xf>
    <xf numFmtId="0" fontId="33" fillId="34" borderId="21" xfId="25" applyFont="1" applyFill="1" applyBorder="1" applyAlignment="1">
      <alignment horizontal="left" vertical="center"/>
    </xf>
    <xf numFmtId="0" fontId="20" fillId="34" borderId="63" xfId="29" applyFont="1" applyFill="1" applyBorder="1" applyAlignment="1">
      <alignment horizontal="left" vertical="center" wrapText="1"/>
    </xf>
    <xf numFmtId="0" fontId="20" fillId="34" borderId="29" xfId="29" applyFont="1" applyFill="1" applyBorder="1" applyAlignment="1">
      <alignment horizontal="left" vertical="center" wrapText="1"/>
    </xf>
    <xf numFmtId="0" fontId="36" fillId="0" borderId="0" xfId="0" applyFont="1" applyAlignment="1">
      <alignment horizontal="left" wrapText="1"/>
    </xf>
    <xf numFmtId="0" fontId="21" fillId="27" borderId="37" xfId="25" applyFont="1" applyFill="1" applyBorder="1" applyAlignment="1">
      <alignment horizontal="center" vertical="center"/>
    </xf>
    <xf numFmtId="0" fontId="21" fillId="27" borderId="69" xfId="25" applyFont="1" applyFill="1" applyBorder="1" applyAlignment="1">
      <alignment horizontal="center" vertical="center"/>
    </xf>
    <xf numFmtId="0" fontId="21" fillId="27" borderId="34" xfId="25" applyFont="1" applyFill="1" applyBorder="1" applyAlignment="1">
      <alignment horizontal="center" vertical="center"/>
    </xf>
    <xf numFmtId="0" fontId="23" fillId="34" borderId="66" xfId="25" applyFont="1" applyFill="1" applyBorder="1" applyAlignment="1">
      <alignment horizontal="center" vertical="center"/>
    </xf>
    <xf numFmtId="0" fontId="23" fillId="34" borderId="36" xfId="25" applyFont="1" applyFill="1" applyBorder="1" applyAlignment="1">
      <alignment horizontal="center" vertical="center"/>
    </xf>
    <xf numFmtId="0" fontId="23" fillId="34" borderId="11" xfId="25" applyFont="1" applyFill="1" applyBorder="1" applyAlignment="1">
      <alignment horizontal="center" vertical="center"/>
    </xf>
    <xf numFmtId="0" fontId="8" fillId="34" borderId="38" xfId="29" applyFill="1" applyBorder="1" applyAlignment="1">
      <alignment horizontal="center" vertical="center"/>
    </xf>
    <xf numFmtId="0" fontId="8" fillId="34" borderId="36" xfId="29" applyFill="1" applyBorder="1" applyAlignment="1">
      <alignment horizontal="center" vertical="center"/>
    </xf>
    <xf numFmtId="0" fontId="8" fillId="34" borderId="42" xfId="29" applyFill="1" applyBorder="1" applyAlignment="1">
      <alignment horizontal="center" vertical="center"/>
    </xf>
    <xf numFmtId="0" fontId="127" fillId="34" borderId="22" xfId="25" applyFont="1" applyFill="1" applyBorder="1" applyAlignment="1">
      <alignment horizontal="left" vertical="center" wrapText="1"/>
    </xf>
    <xf numFmtId="0" fontId="33" fillId="34" borderId="51" xfId="25" applyFont="1" applyFill="1" applyBorder="1" applyAlignment="1">
      <alignment horizontal="left" vertical="center"/>
    </xf>
    <xf numFmtId="0" fontId="23" fillId="34" borderId="42" xfId="25" applyFont="1" applyFill="1" applyBorder="1" applyAlignment="1">
      <alignment horizontal="center" vertical="center"/>
    </xf>
    <xf numFmtId="0" fontId="37" fillId="34" borderId="51" xfId="25" applyFont="1" applyFill="1" applyBorder="1" applyAlignment="1">
      <alignment horizontal="left" vertical="center" wrapText="1"/>
    </xf>
    <xf numFmtId="0" fontId="37" fillId="34" borderId="21" xfId="25" applyFont="1" applyFill="1" applyBorder="1" applyAlignment="1">
      <alignment horizontal="left" vertical="center" wrapText="1"/>
    </xf>
    <xf numFmtId="0" fontId="37" fillId="34" borderId="75" xfId="25" applyFont="1" applyFill="1" applyBorder="1" applyAlignment="1">
      <alignment horizontal="left" vertical="center" wrapText="1"/>
    </xf>
    <xf numFmtId="0" fontId="37" fillId="34" borderId="72" xfId="25" applyFont="1" applyFill="1" applyBorder="1" applyAlignment="1">
      <alignment horizontal="left" vertical="center" wrapText="1"/>
    </xf>
    <xf numFmtId="0" fontId="37" fillId="34" borderId="57" xfId="25" applyFont="1" applyFill="1" applyBorder="1" applyAlignment="1">
      <alignment horizontal="left" vertical="center" wrapText="1"/>
    </xf>
    <xf numFmtId="0" fontId="138" fillId="34" borderId="21" xfId="25" applyFont="1" applyFill="1" applyBorder="1" applyAlignment="1">
      <alignment horizontal="center" vertical="center"/>
    </xf>
    <xf numFmtId="0" fontId="37" fillId="34" borderId="76" xfId="25" applyFont="1" applyFill="1" applyBorder="1" applyAlignment="1">
      <alignment horizontal="left" vertical="center" wrapText="1"/>
    </xf>
    <xf numFmtId="0" fontId="20" fillId="34" borderId="46" xfId="29" applyFont="1" applyFill="1" applyBorder="1" applyAlignment="1">
      <alignment horizontal="left" vertical="center" wrapText="1"/>
    </xf>
    <xf numFmtId="0" fontId="1" fillId="34" borderId="24" xfId="0" applyFont="1" applyFill="1" applyBorder="1" applyAlignment="1">
      <alignment horizontal="left" vertical="center"/>
    </xf>
    <xf numFmtId="0" fontId="1" fillId="34" borderId="46" xfId="29" applyFont="1" applyFill="1" applyBorder="1" applyAlignment="1">
      <alignment horizontal="center" vertical="center"/>
    </xf>
    <xf numFmtId="0" fontId="1" fillId="34" borderId="63" xfId="29" applyFont="1" applyFill="1" applyBorder="1" applyAlignment="1">
      <alignment horizontal="center" vertical="center"/>
    </xf>
    <xf numFmtId="0" fontId="1" fillId="34" borderId="41" xfId="29" applyFont="1" applyFill="1" applyBorder="1" applyAlignment="1">
      <alignment horizontal="center" vertical="center"/>
    </xf>
    <xf numFmtId="0" fontId="1" fillId="34" borderId="51" xfId="29" applyFont="1" applyFill="1" applyBorder="1" applyAlignment="1">
      <alignment horizontal="left" vertical="center" wrapText="1"/>
    </xf>
    <xf numFmtId="0" fontId="41" fillId="34" borderId="46" xfId="25" applyFont="1" applyFill="1" applyBorder="1" applyAlignment="1">
      <alignment horizontal="left" vertical="center" wrapText="1"/>
    </xf>
    <xf numFmtId="0" fontId="41" fillId="34" borderId="63" xfId="25" applyFont="1" applyFill="1" applyBorder="1" applyAlignment="1">
      <alignment horizontal="left" vertical="center"/>
    </xf>
    <xf numFmtId="0" fontId="41" fillId="34" borderId="29" xfId="25" applyFont="1" applyFill="1" applyBorder="1" applyAlignment="1">
      <alignment horizontal="left" vertical="center"/>
    </xf>
    <xf numFmtId="0" fontId="1" fillId="34" borderId="76" xfId="29" applyFont="1" applyFill="1" applyBorder="1" applyAlignment="1">
      <alignment horizontal="center" vertical="center" wrapText="1"/>
    </xf>
    <xf numFmtId="0" fontId="1" fillId="34" borderId="52" xfId="29" applyFont="1" applyFill="1" applyBorder="1" applyAlignment="1">
      <alignment horizontal="left" vertical="center"/>
    </xf>
    <xf numFmtId="0" fontId="1" fillId="34" borderId="46" xfId="29" applyFont="1" applyFill="1" applyBorder="1" applyAlignment="1">
      <alignment horizontal="center" vertical="center" wrapText="1"/>
    </xf>
    <xf numFmtId="0" fontId="1" fillId="34" borderId="29" xfId="29" applyFont="1" applyFill="1" applyBorder="1" applyAlignment="1">
      <alignment horizontal="center" vertical="center"/>
    </xf>
    <xf numFmtId="0" fontId="143" fillId="34" borderId="77" xfId="29" applyFont="1" applyFill="1" applyBorder="1" applyAlignment="1">
      <alignment horizontal="left" vertical="center" wrapText="1"/>
    </xf>
    <xf numFmtId="0" fontId="143" fillId="34" borderId="23" xfId="29" applyFont="1" applyFill="1" applyBorder="1" applyAlignment="1">
      <alignment horizontal="left" vertical="center" wrapText="1"/>
    </xf>
    <xf numFmtId="0" fontId="143" fillId="34" borderId="22" xfId="29" applyFont="1" applyFill="1" applyBorder="1" applyAlignment="1">
      <alignment horizontal="left" vertical="center" wrapText="1"/>
    </xf>
    <xf numFmtId="0" fontId="23" fillId="34" borderId="44" xfId="29" applyFont="1" applyFill="1" applyBorder="1" applyAlignment="1">
      <alignment horizontal="center" vertical="center"/>
    </xf>
    <xf numFmtId="0" fontId="23" fillId="34" borderId="63" xfId="29" applyFont="1" applyFill="1" applyBorder="1" applyAlignment="1">
      <alignment horizontal="center" vertical="center"/>
    </xf>
    <xf numFmtId="0" fontId="23" fillId="34" borderId="41" xfId="29" applyFont="1" applyFill="1" applyBorder="1" applyAlignment="1">
      <alignment horizontal="center" vertical="center"/>
    </xf>
    <xf numFmtId="0" fontId="23" fillId="34" borderId="37" xfId="29" applyFont="1" applyFill="1" applyBorder="1" applyAlignment="1">
      <alignment horizontal="center" vertical="center" wrapText="1"/>
    </xf>
    <xf numFmtId="0" fontId="23" fillId="34" borderId="69" xfId="29" applyFont="1" applyFill="1" applyBorder="1" applyAlignment="1">
      <alignment horizontal="center" vertical="center" wrapText="1"/>
    </xf>
    <xf numFmtId="0" fontId="23" fillId="34" borderId="34" xfId="29" applyFont="1" applyFill="1" applyBorder="1" applyAlignment="1">
      <alignment horizontal="center" vertical="center" wrapText="1"/>
    </xf>
    <xf numFmtId="0" fontId="79" fillId="34" borderId="34" xfId="0" applyFont="1" applyFill="1" applyBorder="1" applyAlignment="1">
      <alignment horizontal="center" vertical="center" wrapText="1"/>
    </xf>
    <xf numFmtId="0" fontId="23" fillId="34" borderId="38" xfId="25" applyFont="1" applyFill="1" applyBorder="1" applyAlignment="1">
      <alignment horizontal="center" vertical="center"/>
    </xf>
    <xf numFmtId="0" fontId="24" fillId="34" borderId="51" xfId="0" applyFont="1" applyFill="1" applyBorder="1" applyAlignment="1">
      <alignment horizontal="center" vertical="center"/>
    </xf>
    <xf numFmtId="0" fontId="24" fillId="34" borderId="24" xfId="0" applyFont="1" applyFill="1" applyBorder="1" applyAlignment="1">
      <alignment horizontal="center" vertical="center"/>
    </xf>
    <xf numFmtId="0" fontId="24" fillId="34" borderId="21" xfId="0" applyFont="1" applyFill="1" applyBorder="1" applyAlignment="1">
      <alignment horizontal="center" vertical="center"/>
    </xf>
    <xf numFmtId="0" fontId="1" fillId="34" borderId="51" xfId="25" applyFont="1" applyFill="1" applyBorder="1" applyAlignment="1">
      <alignment horizontal="left" vertical="center"/>
    </xf>
    <xf numFmtId="0" fontId="1" fillId="34" borderId="24" xfId="25" applyFont="1" applyFill="1" applyBorder="1" applyAlignment="1">
      <alignment horizontal="left" vertical="center"/>
    </xf>
    <xf numFmtId="0" fontId="1" fillId="34" borderId="21" xfId="25" applyFont="1" applyFill="1" applyBorder="1" applyAlignment="1">
      <alignment horizontal="left" vertical="center"/>
    </xf>
    <xf numFmtId="0" fontId="1" fillId="34" borderId="44" xfId="29" applyFont="1" applyFill="1" applyBorder="1" applyAlignment="1">
      <alignment horizontal="center" vertical="center"/>
    </xf>
    <xf numFmtId="3" fontId="24" fillId="34" borderId="69" xfId="0" applyNumberFormat="1" applyFont="1" applyFill="1" applyBorder="1" applyAlignment="1">
      <alignment horizontal="center" vertical="center"/>
    </xf>
    <xf numFmtId="3" fontId="24" fillId="34" borderId="10" xfId="0" applyNumberFormat="1" applyFont="1" applyFill="1" applyBorder="1" applyAlignment="1">
      <alignment horizontal="center" vertical="center"/>
    </xf>
    <xf numFmtId="0" fontId="1" fillId="34" borderId="63" xfId="37" applyFont="1" applyFill="1" applyBorder="1" applyAlignment="1">
      <alignment horizontal="center" vertical="center"/>
    </xf>
    <xf numFmtId="0" fontId="1" fillId="34" borderId="29" xfId="37" applyFont="1" applyFill="1" applyBorder="1" applyAlignment="1">
      <alignment horizontal="center" vertical="center"/>
    </xf>
    <xf numFmtId="3" fontId="24" fillId="34" borderId="65" xfId="0" applyNumberFormat="1" applyFont="1" applyFill="1" applyBorder="1" applyAlignment="1">
      <alignment horizontal="center" vertical="center"/>
    </xf>
    <xf numFmtId="3" fontId="24" fillId="34" borderId="34" xfId="0" applyNumberFormat="1" applyFont="1" applyFill="1" applyBorder="1" applyAlignment="1">
      <alignment horizontal="center" vertical="center"/>
    </xf>
    <xf numFmtId="0" fontId="128" fillId="34" borderId="22" xfId="0" applyFont="1" applyFill="1" applyBorder="1" applyAlignment="1">
      <alignment horizontal="left" vertical="center"/>
    </xf>
    <xf numFmtId="0" fontId="35" fillId="34" borderId="24" xfId="0" applyFont="1" applyFill="1" applyBorder="1" applyAlignment="1">
      <alignment horizontal="center" vertical="center"/>
    </xf>
    <xf numFmtId="0" fontId="35" fillId="34" borderId="25" xfId="0" applyFont="1" applyFill="1" applyBorder="1" applyAlignment="1">
      <alignment horizontal="center" vertical="center"/>
    </xf>
    <xf numFmtId="0" fontId="112" fillId="34" borderId="24" xfId="25" applyFont="1" applyFill="1" applyBorder="1" applyAlignment="1">
      <alignment horizontal="left" vertical="center"/>
    </xf>
    <xf numFmtId="0" fontId="112" fillId="34" borderId="21" xfId="25" applyFont="1" applyFill="1" applyBorder="1" applyAlignment="1">
      <alignment horizontal="left" vertical="center"/>
    </xf>
    <xf numFmtId="0" fontId="72" fillId="34" borderId="51" xfId="0" applyFont="1" applyFill="1" applyBorder="1" applyAlignment="1">
      <alignment horizontal="center" vertical="center"/>
    </xf>
    <xf numFmtId="0" fontId="72" fillId="34" borderId="24" xfId="0" applyFont="1" applyFill="1" applyBorder="1" applyAlignment="1">
      <alignment horizontal="center" vertical="center"/>
    </xf>
    <xf numFmtId="0" fontId="72" fillId="34" borderId="25" xfId="0" applyFont="1" applyFill="1" applyBorder="1" applyAlignment="1">
      <alignment horizontal="center" vertical="center"/>
    </xf>
    <xf numFmtId="0" fontId="35" fillId="34" borderId="38" xfId="25" applyFont="1" applyFill="1" applyBorder="1" applyAlignment="1">
      <alignment horizontal="center" vertical="center"/>
    </xf>
    <xf numFmtId="0" fontId="24" fillId="34" borderId="25" xfId="0" applyFont="1" applyFill="1" applyBorder="1" applyAlignment="1">
      <alignment horizontal="center" vertical="center"/>
    </xf>
    <xf numFmtId="0" fontId="72" fillId="34" borderId="25" xfId="0" applyFont="1" applyFill="1" applyBorder="1" applyAlignment="1">
      <alignment horizontal="left" vertical="center"/>
    </xf>
    <xf numFmtId="0" fontId="24" fillId="34" borderId="31" xfId="25" applyFont="1" applyFill="1" applyBorder="1" applyAlignment="1">
      <alignment horizontal="center" vertical="center"/>
    </xf>
    <xf numFmtId="0" fontId="37" fillId="34" borderId="49" xfId="0" applyFont="1" applyFill="1" applyBorder="1" applyAlignment="1">
      <alignment horizontal="left" vertical="center"/>
    </xf>
    <xf numFmtId="0" fontId="95" fillId="0" borderId="51" xfId="25" applyFont="1" applyFill="1" applyBorder="1" applyAlignment="1">
      <alignment horizontal="left" vertical="center"/>
    </xf>
    <xf numFmtId="0" fontId="95" fillId="0" borderId="24" xfId="25" applyFont="1" applyFill="1" applyBorder="1" applyAlignment="1">
      <alignment horizontal="left" vertical="center"/>
    </xf>
    <xf numFmtId="0" fontId="95" fillId="0" borderId="21" xfId="25" applyFont="1" applyFill="1" applyBorder="1" applyAlignment="1">
      <alignment horizontal="left" vertical="center"/>
    </xf>
    <xf numFmtId="0" fontId="35" fillId="34" borderId="18" xfId="0" applyFont="1" applyFill="1" applyBorder="1" applyAlignment="1">
      <alignment horizontal="center" vertical="center"/>
    </xf>
    <xf numFmtId="0" fontId="35" fillId="0" borderId="38" xfId="0" applyFont="1" applyFill="1" applyBorder="1" applyAlignment="1">
      <alignment horizontal="center" vertical="center"/>
    </xf>
    <xf numFmtId="0" fontId="129" fillId="34" borderId="24" xfId="0" applyFont="1" applyFill="1" applyBorder="1" applyAlignment="1">
      <alignment horizontal="left" vertical="center" wrapText="1"/>
    </xf>
    <xf numFmtId="0" fontId="35" fillId="34" borderId="14" xfId="0" applyFont="1" applyFill="1" applyBorder="1" applyAlignment="1">
      <alignment horizontal="center" vertical="center"/>
    </xf>
    <xf numFmtId="0" fontId="95" fillId="0" borderId="25" xfId="25" applyFont="1" applyFill="1" applyBorder="1" applyAlignment="1">
      <alignment horizontal="left" vertical="center"/>
    </xf>
    <xf numFmtId="0" fontId="24" fillId="34" borderId="13" xfId="25" applyFont="1" applyFill="1" applyBorder="1" applyAlignment="1">
      <alignment horizontal="center" vertical="center"/>
    </xf>
    <xf numFmtId="0" fontId="72" fillId="34" borderId="21" xfId="0" applyFont="1" applyFill="1" applyBorder="1" applyAlignment="1">
      <alignment horizontal="center" vertical="center"/>
    </xf>
    <xf numFmtId="0" fontId="130" fillId="34" borderId="49" xfId="0" applyFont="1" applyFill="1" applyBorder="1" applyAlignment="1">
      <alignment horizontal="left" vertical="center"/>
    </xf>
    <xf numFmtId="0" fontId="97" fillId="34" borderId="52" xfId="0" applyFont="1" applyFill="1" applyBorder="1" applyAlignment="1">
      <alignment horizontal="left" vertical="center"/>
    </xf>
    <xf numFmtId="0" fontId="24" fillId="34" borderId="25" xfId="25" applyFont="1" applyFill="1" applyBorder="1" applyAlignment="1">
      <alignment horizontal="center" vertical="center" wrapText="1"/>
    </xf>
    <xf numFmtId="0" fontId="74" fillId="34" borderId="25" xfId="0" applyFont="1" applyFill="1" applyBorder="1" applyAlignment="1">
      <alignment horizontal="left" vertical="center"/>
    </xf>
    <xf numFmtId="0" fontId="75" fillId="34" borderId="51" xfId="0" applyFont="1" applyFill="1" applyBorder="1" applyAlignment="1">
      <alignment horizontal="center" vertical="center"/>
    </xf>
    <xf numFmtId="0" fontId="75" fillId="34" borderId="24" xfId="0" applyFont="1" applyFill="1" applyBorder="1" applyAlignment="1">
      <alignment horizontal="center" vertical="center"/>
    </xf>
    <xf numFmtId="0" fontId="75" fillId="34" borderId="21" xfId="0" applyFont="1" applyFill="1" applyBorder="1" applyAlignment="1">
      <alignment horizontal="center" vertical="center"/>
    </xf>
    <xf numFmtId="0" fontId="74" fillId="34" borderId="55" xfId="0" applyFont="1" applyFill="1" applyBorder="1" applyAlignment="1">
      <alignment horizontal="left" vertical="center"/>
    </xf>
    <xf numFmtId="0" fontId="74" fillId="34" borderId="47" xfId="0" applyFont="1" applyFill="1" applyBorder="1" applyAlignment="1">
      <alignment horizontal="left" vertical="center"/>
    </xf>
    <xf numFmtId="0" fontId="76" fillId="34" borderId="38" xfId="25" applyFont="1" applyFill="1" applyBorder="1" applyAlignment="1">
      <alignment horizontal="center" vertical="center"/>
    </xf>
    <xf numFmtId="0" fontId="76" fillId="34" borderId="11" xfId="25" applyFont="1" applyFill="1" applyBorder="1" applyAlignment="1">
      <alignment horizontal="center" vertical="center"/>
    </xf>
    <xf numFmtId="0" fontId="74" fillId="34" borderId="52" xfId="25" applyFont="1" applyFill="1" applyBorder="1" applyAlignment="1">
      <alignment horizontal="left" vertical="center"/>
    </xf>
    <xf numFmtId="0" fontId="81" fillId="34" borderId="51" xfId="25" applyFont="1" applyFill="1" applyBorder="1" applyAlignment="1">
      <alignment horizontal="left" vertical="center"/>
    </xf>
    <xf numFmtId="0" fontId="81" fillId="34" borderId="24" xfId="25" applyFont="1" applyFill="1" applyBorder="1" applyAlignment="1">
      <alignment horizontal="left" vertical="center"/>
    </xf>
    <xf numFmtId="0" fontId="81" fillId="34" borderId="21" xfId="25" applyFont="1" applyFill="1" applyBorder="1" applyAlignment="1">
      <alignment horizontal="left" vertical="center"/>
    </xf>
    <xf numFmtId="0" fontId="37" fillId="34" borderId="25" xfId="25" applyFont="1" applyFill="1" applyBorder="1" applyAlignment="1">
      <alignment horizontal="left" vertical="center"/>
    </xf>
    <xf numFmtId="0" fontId="20" fillId="34" borderId="50" xfId="29" applyFont="1" applyFill="1" applyBorder="1" applyAlignment="1">
      <alignment horizontal="center" vertical="center"/>
    </xf>
    <xf numFmtId="0" fontId="108" fillId="59" borderId="0" xfId="0" applyFont="1" applyFill="1"/>
    <xf numFmtId="0" fontId="20" fillId="34" borderId="50" xfId="29" applyFont="1" applyFill="1" applyBorder="1" applyAlignment="1">
      <alignment horizontal="center" vertical="center" wrapText="1"/>
    </xf>
    <xf numFmtId="0" fontId="74" fillId="34" borderId="51" xfId="29" applyFont="1" applyFill="1" applyBorder="1" applyAlignment="1">
      <alignment horizontal="left" vertical="center" wrapText="1"/>
    </xf>
    <xf numFmtId="0" fontId="20" fillId="34" borderId="46" xfId="0" applyFont="1" applyFill="1" applyBorder="1" applyAlignment="1">
      <alignment horizontal="left" vertical="center" wrapText="1"/>
    </xf>
    <xf numFmtId="0" fontId="20" fillId="34" borderId="63" xfId="0" applyFont="1" applyFill="1" applyBorder="1" applyAlignment="1">
      <alignment horizontal="left" vertical="center" wrapText="1"/>
    </xf>
    <xf numFmtId="0" fontId="20" fillId="34" borderId="29" xfId="0" applyFont="1" applyFill="1" applyBorder="1" applyAlignment="1">
      <alignment horizontal="left" vertical="center" wrapText="1"/>
    </xf>
    <xf numFmtId="0" fontId="74" fillId="34" borderId="25" xfId="25" applyFont="1" applyFill="1" applyBorder="1" applyAlignment="1">
      <alignment horizontal="left" vertical="center"/>
    </xf>
    <xf numFmtId="0" fontId="20" fillId="34" borderId="46" xfId="0" applyFont="1" applyFill="1" applyBorder="1" applyAlignment="1">
      <alignment horizontal="left" vertical="center"/>
    </xf>
    <xf numFmtId="0" fontId="20" fillId="34" borderId="63" xfId="0" applyFont="1" applyFill="1" applyBorder="1" applyAlignment="1">
      <alignment horizontal="left" vertical="center"/>
    </xf>
    <xf numFmtId="0" fontId="20" fillId="34" borderId="56" xfId="0" applyFont="1" applyFill="1" applyBorder="1"/>
    <xf numFmtId="0" fontId="20" fillId="34" borderId="50" xfId="25" applyFont="1" applyFill="1" applyBorder="1" applyAlignment="1">
      <alignment horizontal="center" vertical="center"/>
    </xf>
    <xf numFmtId="0" fontId="20" fillId="34" borderId="44" xfId="0" applyFont="1" applyFill="1" applyBorder="1" applyAlignment="1">
      <alignment horizontal="left" vertical="center" wrapText="1"/>
    </xf>
    <xf numFmtId="0" fontId="20" fillId="34" borderId="41" xfId="0" applyFont="1" applyFill="1" applyBorder="1" applyAlignment="1">
      <alignment horizontal="left" vertical="center"/>
    </xf>
    <xf numFmtId="0" fontId="74" fillId="34" borderId="52" xfId="29" applyFont="1" applyFill="1" applyBorder="1" applyAlignment="1">
      <alignment horizontal="left" vertical="center"/>
    </xf>
    <xf numFmtId="0" fontId="108" fillId="34" borderId="51" xfId="25" applyFont="1" applyFill="1" applyBorder="1" applyAlignment="1">
      <alignment horizontal="left" vertical="center"/>
    </xf>
    <xf numFmtId="0" fontId="108" fillId="34" borderId="24" xfId="25" applyFont="1" applyFill="1" applyBorder="1" applyAlignment="1">
      <alignment horizontal="left" vertical="center"/>
    </xf>
    <xf numFmtId="0" fontId="108" fillId="34" borderId="21" xfId="25" applyFont="1" applyFill="1" applyBorder="1" applyAlignment="1">
      <alignment horizontal="left" vertical="center"/>
    </xf>
    <xf numFmtId="0" fontId="20" fillId="34" borderId="25" xfId="25" applyFont="1" applyFill="1" applyBorder="1" applyAlignment="1">
      <alignment horizontal="center" vertical="center"/>
    </xf>
    <xf numFmtId="0" fontId="81" fillId="34" borderId="51" xfId="0" applyFont="1" applyFill="1" applyBorder="1" applyAlignment="1">
      <alignment horizontal="left" vertical="center"/>
    </xf>
    <xf numFmtId="0" fontId="81" fillId="34" borderId="24" xfId="0" applyFont="1" applyFill="1" applyBorder="1" applyAlignment="1">
      <alignment horizontal="left" vertical="center"/>
    </xf>
    <xf numFmtId="0" fontId="20" fillId="50" borderId="52" xfId="0" applyFont="1" applyFill="1" applyBorder="1" applyAlignment="1">
      <alignment horizontal="center" vertical="center" wrapText="1"/>
    </xf>
    <xf numFmtId="0" fontId="1" fillId="50" borderId="25" xfId="0" applyFont="1" applyFill="1" applyBorder="1" applyAlignment="1">
      <alignment horizontal="center" vertical="center" wrapText="1"/>
    </xf>
    <xf numFmtId="0" fontId="20" fillId="50" borderId="37" xfId="0" applyFont="1" applyFill="1" applyBorder="1" applyAlignment="1">
      <alignment horizontal="center" vertical="center"/>
    </xf>
    <xf numFmtId="0" fontId="20" fillId="50" borderId="34" xfId="0" applyFont="1" applyFill="1" applyBorder="1" applyAlignment="1">
      <alignment horizontal="center" vertical="center"/>
    </xf>
    <xf numFmtId="0" fontId="20" fillId="50" borderId="44" xfId="0" applyFont="1" applyFill="1" applyBorder="1" applyAlignment="1">
      <alignment horizontal="center" vertical="center"/>
    </xf>
    <xf numFmtId="0" fontId="20" fillId="50" borderId="41" xfId="0" applyFont="1" applyFill="1" applyBorder="1" applyAlignment="1">
      <alignment horizontal="center" vertical="center"/>
    </xf>
    <xf numFmtId="0" fontId="20" fillId="50" borderId="80" xfId="0" applyFont="1" applyFill="1" applyBorder="1" applyAlignment="1">
      <alignment horizontal="center" vertical="center"/>
    </xf>
    <xf numFmtId="0" fontId="20" fillId="50" borderId="71" xfId="0" applyFont="1" applyFill="1" applyBorder="1" applyAlignment="1">
      <alignment horizontal="center" vertical="center"/>
    </xf>
    <xf numFmtId="0" fontId="20" fillId="50" borderId="52" xfId="0" applyFont="1" applyFill="1" applyBorder="1" applyAlignment="1">
      <alignment horizontal="center" vertical="center"/>
    </xf>
    <xf numFmtId="0" fontId="20" fillId="50" borderId="25" xfId="0" applyFont="1" applyFill="1" applyBorder="1" applyAlignment="1">
      <alignment horizontal="center" vertical="center"/>
    </xf>
    <xf numFmtId="0" fontId="20" fillId="50" borderId="25" xfId="0" applyFont="1" applyFill="1" applyBorder="1" applyAlignment="1">
      <alignment horizontal="center" vertical="center" wrapText="1"/>
    </xf>
    <xf numFmtId="0" fontId="20" fillId="34" borderId="52" xfId="29" applyFont="1" applyFill="1" applyBorder="1" applyAlignment="1">
      <alignment horizontal="center" vertical="center"/>
    </xf>
    <xf numFmtId="0" fontId="20" fillId="34" borderId="51" xfId="29" applyFont="1" applyFill="1" applyBorder="1" applyAlignment="1">
      <alignment horizontal="left" vertical="center" wrapText="1"/>
    </xf>
    <xf numFmtId="0" fontId="20" fillId="34" borderId="24" xfId="29" applyFont="1" applyFill="1" applyBorder="1" applyAlignment="1">
      <alignment horizontal="left" vertical="center" wrapText="1"/>
    </xf>
    <xf numFmtId="0" fontId="20" fillId="34" borderId="21" xfId="29" applyFont="1" applyFill="1" applyBorder="1" applyAlignment="1">
      <alignment horizontal="left" vertical="center" wrapText="1"/>
    </xf>
    <xf numFmtId="0" fontId="77" fillId="34" borderId="44" xfId="0" applyFont="1" applyFill="1" applyBorder="1" applyAlignment="1">
      <alignment horizontal="left" vertical="center"/>
    </xf>
    <xf numFmtId="0" fontId="77" fillId="34" borderId="29" xfId="0" applyFont="1" applyFill="1" applyBorder="1" applyAlignment="1">
      <alignment horizontal="left" vertical="center"/>
    </xf>
    <xf numFmtId="0" fontId="20" fillId="34" borderId="29" xfId="0" applyFont="1" applyFill="1" applyBorder="1" applyAlignment="1">
      <alignment horizontal="left" vertical="center"/>
    </xf>
    <xf numFmtId="0" fontId="77" fillId="34" borderId="63" xfId="0" applyFont="1" applyFill="1" applyBorder="1" applyAlignment="1">
      <alignment horizontal="left" vertical="center"/>
    </xf>
    <xf numFmtId="0" fontId="0" fillId="50" borderId="25" xfId="0" applyFill="1" applyBorder="1" applyAlignment="1">
      <alignment horizontal="center" vertical="center"/>
    </xf>
    <xf numFmtId="0" fontId="20" fillId="50" borderId="15" xfId="0" applyFont="1" applyFill="1" applyBorder="1" applyAlignment="1">
      <alignment horizontal="left" vertical="center" wrapText="1"/>
    </xf>
    <xf numFmtId="0" fontId="20" fillId="50" borderId="26" xfId="0" applyFont="1" applyFill="1" applyBorder="1" applyAlignment="1">
      <alignment horizontal="left" vertical="center" wrapText="1"/>
    </xf>
    <xf numFmtId="0" fontId="20" fillId="50" borderId="75" xfId="0" applyFont="1" applyFill="1" applyBorder="1" applyAlignment="1">
      <alignment horizontal="left" vertical="center"/>
    </xf>
    <xf numFmtId="0" fontId="20" fillId="50" borderId="40" xfId="0" applyFont="1" applyFill="1" applyBorder="1" applyAlignment="1">
      <alignment horizontal="left" vertical="center"/>
    </xf>
    <xf numFmtId="0" fontId="20" fillId="50" borderId="38" xfId="0" applyFont="1" applyFill="1" applyBorder="1" applyAlignment="1">
      <alignment horizontal="center" vertical="center"/>
    </xf>
    <xf numFmtId="0" fontId="142" fillId="34" borderId="23" xfId="0" applyFont="1" applyFill="1" applyBorder="1" applyAlignment="1">
      <alignment horizontal="left"/>
    </xf>
    <xf numFmtId="0" fontId="142" fillId="34" borderId="16" xfId="0" applyFont="1" applyFill="1" applyBorder="1" applyAlignment="1">
      <alignment horizontal="left"/>
    </xf>
    <xf numFmtId="0" fontId="112" fillId="34" borderId="23" xfId="0" applyFont="1" applyFill="1" applyBorder="1" applyAlignment="1">
      <alignment horizontal="left"/>
    </xf>
    <xf numFmtId="0" fontId="112" fillId="34" borderId="16" xfId="0" applyFont="1" applyFill="1" applyBorder="1" applyAlignment="1">
      <alignment horizontal="left"/>
    </xf>
    <xf numFmtId="0" fontId="112" fillId="34" borderId="22" xfId="0" applyFont="1" applyFill="1" applyBorder="1" applyAlignment="1">
      <alignment horizontal="left"/>
    </xf>
    <xf numFmtId="0" fontId="1" fillId="34" borderId="46" xfId="25" applyFont="1" applyFill="1" applyBorder="1" applyAlignment="1">
      <alignment horizontal="center" vertical="center"/>
    </xf>
    <xf numFmtId="0" fontId="1" fillId="34" borderId="63" xfId="25" applyFont="1" applyFill="1" applyBorder="1" applyAlignment="1">
      <alignment horizontal="center" vertical="center"/>
    </xf>
    <xf numFmtId="0" fontId="1" fillId="34" borderId="29" xfId="25" applyFont="1" applyFill="1" applyBorder="1" applyAlignment="1">
      <alignment horizontal="center" vertical="center"/>
    </xf>
    <xf numFmtId="0" fontId="127" fillId="34" borderId="77" xfId="25" applyFont="1" applyFill="1" applyBorder="1" applyAlignment="1">
      <alignment horizontal="left" vertical="center" wrapText="1"/>
    </xf>
    <xf numFmtId="0" fontId="93" fillId="34" borderId="44" xfId="0" applyFont="1" applyFill="1" applyBorder="1" applyAlignment="1">
      <alignment horizontal="center" vertical="center"/>
    </xf>
    <xf numFmtId="0" fontId="93" fillId="34" borderId="38" xfId="0" applyFont="1" applyFill="1" applyBorder="1" applyAlignment="1">
      <alignment horizontal="center" vertical="center"/>
    </xf>
    <xf numFmtId="0" fontId="95" fillId="34" borderId="25" xfId="29" applyFont="1" applyFill="1" applyBorder="1" applyAlignment="1">
      <alignment horizontal="left" vertical="center"/>
    </xf>
    <xf numFmtId="0" fontId="95" fillId="34" borderId="50" xfId="0" applyFont="1" applyFill="1" applyBorder="1" applyAlignment="1">
      <alignment horizontal="left" vertical="center"/>
    </xf>
    <xf numFmtId="0" fontId="95" fillId="34" borderId="51" xfId="25" applyFont="1" applyFill="1" applyBorder="1" applyAlignment="1">
      <alignment horizontal="left" vertical="center"/>
    </xf>
    <xf numFmtId="0" fontId="95" fillId="34" borderId="24" xfId="25" applyFont="1" applyFill="1" applyBorder="1" applyAlignment="1">
      <alignment horizontal="left" vertical="center"/>
    </xf>
    <xf numFmtId="0" fontId="95" fillId="34" borderId="21" xfId="25" applyFont="1" applyFill="1" applyBorder="1" applyAlignment="1">
      <alignment horizontal="left" vertical="center"/>
    </xf>
    <xf numFmtId="0" fontId="95" fillId="34" borderId="75" xfId="0" applyFont="1" applyFill="1" applyBorder="1" applyAlignment="1">
      <alignment horizontal="left" vertical="center"/>
    </xf>
    <xf numFmtId="0" fontId="59" fillId="34" borderId="52" xfId="0" applyFont="1" applyFill="1" applyBorder="1" applyAlignment="1">
      <alignment horizontal="left" vertical="center"/>
    </xf>
    <xf numFmtId="0" fontId="112" fillId="34" borderId="52" xfId="25" applyFont="1" applyFill="1" applyBorder="1" applyAlignment="1">
      <alignment horizontal="left" vertical="center"/>
    </xf>
    <xf numFmtId="0" fontId="129" fillId="34" borderId="51" xfId="0" applyFont="1" applyFill="1" applyBorder="1" applyAlignment="1">
      <alignment horizontal="left" vertical="center" wrapText="1"/>
    </xf>
    <xf numFmtId="0" fontId="129" fillId="34" borderId="21" xfId="0" applyFont="1" applyFill="1" applyBorder="1" applyAlignment="1">
      <alignment horizontal="left" vertical="center" wrapText="1"/>
    </xf>
    <xf numFmtId="0" fontId="141" fillId="0" borderId="51" xfId="25" applyFont="1" applyFill="1" applyBorder="1" applyAlignment="1">
      <alignment horizontal="left" vertical="center" wrapText="1"/>
    </xf>
    <xf numFmtId="0" fontId="141" fillId="0" borderId="24" xfId="25" applyFont="1" applyFill="1" applyBorder="1" applyAlignment="1">
      <alignment horizontal="left" vertical="center" wrapText="1"/>
    </xf>
    <xf numFmtId="0" fontId="141" fillId="0" borderId="21" xfId="25" applyFont="1" applyFill="1" applyBorder="1" applyAlignment="1">
      <alignment horizontal="left" vertical="center" wrapText="1"/>
    </xf>
    <xf numFmtId="0" fontId="108" fillId="59" borderId="46" xfId="0" applyFont="1" applyFill="1" applyBorder="1" applyAlignment="1">
      <alignment horizontal="left" vertical="center"/>
    </xf>
    <xf numFmtId="0" fontId="141" fillId="34" borderId="21" xfId="0" applyFont="1" applyFill="1" applyBorder="1"/>
    <xf numFmtId="0" fontId="95" fillId="34" borderId="52" xfId="29" applyFont="1" applyFill="1" applyBorder="1" applyAlignment="1">
      <alignment horizontal="left" vertical="center"/>
    </xf>
    <xf numFmtId="0" fontId="33" fillId="0" borderId="51" xfId="0" applyFont="1" applyFill="1" applyBorder="1" applyAlignment="1">
      <alignment horizontal="left" vertical="center"/>
    </xf>
    <xf numFmtId="0" fontId="33" fillId="0" borderId="24" xfId="0" applyFont="1" applyFill="1" applyBorder="1" applyAlignment="1">
      <alignment horizontal="left" vertical="center"/>
    </xf>
    <xf numFmtId="0" fontId="33" fillId="0" borderId="21" xfId="0" applyFont="1" applyFill="1" applyBorder="1" applyAlignment="1">
      <alignment horizontal="left" vertical="center"/>
    </xf>
    <xf numFmtId="0" fontId="130" fillId="34" borderId="52" xfId="29" applyFont="1" applyFill="1" applyBorder="1" applyAlignment="1">
      <alignment horizontal="center" vertical="center"/>
    </xf>
    <xf numFmtId="0" fontId="168" fillId="34" borderId="52" xfId="0" applyFont="1" applyFill="1" applyBorder="1" applyAlignment="1">
      <alignment horizontal="left" vertical="center"/>
    </xf>
    <xf numFmtId="0" fontId="168" fillId="34" borderId="24" xfId="0" applyFont="1" applyFill="1" applyBorder="1" applyAlignment="1">
      <alignment horizontal="left" vertical="center"/>
    </xf>
    <xf numFmtId="0" fontId="168" fillId="34" borderId="21" xfId="0" applyFont="1" applyFill="1" applyBorder="1" applyAlignment="1">
      <alignment horizontal="left" vertical="center"/>
    </xf>
    <xf numFmtId="0" fontId="130" fillId="34" borderId="58" xfId="29" applyFont="1" applyFill="1" applyBorder="1" applyAlignment="1">
      <alignment horizontal="center" vertical="center"/>
    </xf>
    <xf numFmtId="0" fontId="132" fillId="34" borderId="24" xfId="0" applyFont="1" applyFill="1" applyBorder="1" applyAlignment="1">
      <alignment horizontal="left" vertical="center" wrapText="1"/>
    </xf>
    <xf numFmtId="0" fontId="95" fillId="0" borderId="24" xfId="0" applyFont="1" applyFill="1" applyBorder="1" applyAlignment="1">
      <alignment horizontal="left" vertical="center" wrapText="1"/>
    </xf>
    <xf numFmtId="0" fontId="37" fillId="34" borderId="52" xfId="0" applyFont="1" applyFill="1" applyBorder="1" applyAlignment="1">
      <alignment horizontal="left" vertical="center" wrapText="1"/>
    </xf>
    <xf numFmtId="0" fontId="80" fillId="34" borderId="52" xfId="0" applyFont="1" applyFill="1" applyBorder="1" applyAlignment="1">
      <alignment horizontal="left" vertical="center"/>
    </xf>
    <xf numFmtId="0" fontId="112" fillId="34" borderId="51" xfId="0" applyFont="1" applyFill="1" applyBorder="1" applyAlignment="1">
      <alignment horizontal="left" vertical="center"/>
    </xf>
    <xf numFmtId="0" fontId="112" fillId="34" borderId="63" xfId="0" applyFont="1" applyFill="1" applyBorder="1" applyAlignment="1">
      <alignment horizontal="left" vertical="center"/>
    </xf>
    <xf numFmtId="0" fontId="112" fillId="34" borderId="21" xfId="0" applyFont="1" applyFill="1" applyBorder="1" applyAlignment="1">
      <alignment horizontal="left" vertical="center"/>
    </xf>
    <xf numFmtId="0" fontId="168" fillId="26" borderId="51" xfId="0" applyFont="1" applyFill="1" applyBorder="1" applyAlignment="1">
      <alignment horizontal="left" vertical="center"/>
    </xf>
    <xf numFmtId="0" fontId="168" fillId="26" borderId="24" xfId="0" applyFont="1" applyFill="1" applyBorder="1" applyAlignment="1">
      <alignment horizontal="left" vertical="center"/>
    </xf>
    <xf numFmtId="0" fontId="168" fillId="26" borderId="21" xfId="0" applyFont="1" applyFill="1" applyBorder="1" applyAlignment="1">
      <alignment horizontal="left" vertical="center"/>
    </xf>
    <xf numFmtId="0" fontId="1" fillId="0" borderId="54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86" fillId="25" borderId="37" xfId="25" applyFont="1" applyFill="1" applyBorder="1" applyAlignment="1">
      <alignment horizontal="center" vertical="center"/>
    </xf>
    <xf numFmtId="0" fontId="86" fillId="25" borderId="69" xfId="25" applyFont="1" applyFill="1" applyBorder="1" applyAlignment="1">
      <alignment horizontal="center" vertical="center"/>
    </xf>
    <xf numFmtId="0" fontId="86" fillId="25" borderId="34" xfId="25" applyFont="1" applyFill="1" applyBorder="1" applyAlignment="1">
      <alignment horizontal="center" vertical="center"/>
    </xf>
    <xf numFmtId="0" fontId="86" fillId="25" borderId="37" xfId="0" applyFont="1" applyFill="1" applyBorder="1" applyAlignment="1">
      <alignment horizontal="center" vertical="center"/>
    </xf>
    <xf numFmtId="0" fontId="86" fillId="25" borderId="69" xfId="0" applyFont="1" applyFill="1" applyBorder="1" applyAlignment="1">
      <alignment horizontal="center" vertical="center"/>
    </xf>
    <xf numFmtId="0" fontId="86" fillId="25" borderId="34" xfId="0" applyFont="1" applyFill="1" applyBorder="1" applyAlignment="1">
      <alignment horizontal="center" vertical="center"/>
    </xf>
    <xf numFmtId="0" fontId="128" fillId="34" borderId="77" xfId="25" applyFont="1" applyFill="1" applyBorder="1" applyAlignment="1">
      <alignment horizontal="left" vertical="center" wrapText="1"/>
    </xf>
    <xf numFmtId="0" fontId="128" fillId="34" borderId="23" xfId="25" applyFont="1" applyFill="1" applyBorder="1" applyAlignment="1">
      <alignment horizontal="left" vertical="center" wrapText="1"/>
    </xf>
    <xf numFmtId="0" fontId="128" fillId="34" borderId="16" xfId="25" applyFont="1" applyFill="1" applyBorder="1" applyAlignment="1">
      <alignment horizontal="left" vertical="center" wrapText="1"/>
    </xf>
    <xf numFmtId="0" fontId="24" fillId="34" borderId="44" xfId="25" applyFont="1" applyFill="1" applyBorder="1" applyAlignment="1">
      <alignment horizontal="center" vertical="center"/>
    </xf>
    <xf numFmtId="0" fontId="27" fillId="34" borderId="78" xfId="0" applyFont="1" applyFill="1" applyBorder="1" applyAlignment="1">
      <alignment horizontal="left" vertical="center" wrapText="1"/>
    </xf>
    <xf numFmtId="0" fontId="108" fillId="34" borderId="52" xfId="0" applyFont="1" applyFill="1" applyBorder="1" applyAlignment="1">
      <alignment horizontal="left" vertical="center"/>
    </xf>
    <xf numFmtId="0" fontId="109" fillId="34" borderId="77" xfId="0" applyFont="1" applyFill="1" applyBorder="1" applyAlignment="1">
      <alignment horizontal="left" vertical="top" wrapText="1"/>
    </xf>
    <xf numFmtId="0" fontId="109" fillId="34" borderId="16" xfId="0" applyFont="1" applyFill="1" applyBorder="1" applyAlignment="1">
      <alignment horizontal="left" vertical="top" wrapText="1"/>
    </xf>
    <xf numFmtId="0" fontId="20" fillId="0" borderId="51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109" fillId="34" borderId="54" xfId="0" applyFont="1" applyFill="1" applyBorder="1" applyAlignment="1">
      <alignment horizontal="left" vertical="center" wrapText="1"/>
    </xf>
    <xf numFmtId="0" fontId="109" fillId="34" borderId="48" xfId="0" applyFont="1" applyFill="1" applyBorder="1" applyAlignment="1">
      <alignment horizontal="left" vertical="center" wrapText="1"/>
    </xf>
    <xf numFmtId="0" fontId="109" fillId="34" borderId="53" xfId="0" applyFont="1" applyFill="1" applyBorder="1" applyAlignment="1">
      <alignment horizontal="left" vertical="center" wrapText="1"/>
    </xf>
    <xf numFmtId="0" fontId="108" fillId="0" borderId="51" xfId="0" applyFont="1" applyFill="1" applyBorder="1" applyAlignment="1">
      <alignment horizontal="center" vertical="center" wrapText="1"/>
    </xf>
    <xf numFmtId="0" fontId="108" fillId="0" borderId="24" xfId="0" applyFont="1" applyFill="1" applyBorder="1" applyAlignment="1">
      <alignment horizontal="center" vertical="center" wrapText="1"/>
    </xf>
    <xf numFmtId="0" fontId="108" fillId="0" borderId="21" xfId="0" applyFont="1" applyFill="1" applyBorder="1" applyAlignment="1">
      <alignment horizontal="center" vertical="center" wrapText="1"/>
    </xf>
    <xf numFmtId="0" fontId="23" fillId="0" borderId="51" xfId="0" applyFont="1" applyFill="1" applyBorder="1" applyAlignment="1">
      <alignment horizontal="left" vertical="center" wrapText="1"/>
    </xf>
    <xf numFmtId="0" fontId="23" fillId="0" borderId="24" xfId="0" applyFont="1" applyFill="1" applyBorder="1" applyAlignment="1">
      <alignment horizontal="left" vertical="center" wrapText="1"/>
    </xf>
    <xf numFmtId="0" fontId="23" fillId="0" borderId="21" xfId="0" applyFont="1" applyFill="1" applyBorder="1" applyAlignment="1">
      <alignment horizontal="left" vertical="center" wrapText="1"/>
    </xf>
    <xf numFmtId="0" fontId="42" fillId="0" borderId="51" xfId="0" applyFont="1" applyFill="1" applyBorder="1" applyAlignment="1">
      <alignment horizontal="center" vertical="center" wrapText="1"/>
    </xf>
    <xf numFmtId="0" fontId="42" fillId="0" borderId="24" xfId="0" applyFont="1" applyFill="1" applyBorder="1" applyAlignment="1">
      <alignment horizontal="center" vertical="center" wrapText="1"/>
    </xf>
    <xf numFmtId="0" fontId="42" fillId="0" borderId="21" xfId="0" applyFont="1" applyFill="1" applyBorder="1" applyAlignment="1">
      <alignment horizontal="center" vertical="center" wrapText="1"/>
    </xf>
    <xf numFmtId="0" fontId="42" fillId="0" borderId="76" xfId="0" applyFont="1" applyFill="1" applyBorder="1" applyAlignment="1">
      <alignment horizontal="center" vertical="center" wrapText="1"/>
    </xf>
    <xf numFmtId="0" fontId="42" fillId="0" borderId="72" xfId="0" applyFont="1" applyFill="1" applyBorder="1" applyAlignment="1">
      <alignment horizontal="center" vertical="center" wrapText="1"/>
    </xf>
    <xf numFmtId="0" fontId="42" fillId="0" borderId="57" xfId="0" applyFont="1" applyFill="1" applyBorder="1" applyAlignment="1">
      <alignment horizontal="center" vertical="center" wrapText="1"/>
    </xf>
    <xf numFmtId="0" fontId="42" fillId="0" borderId="51" xfId="0" applyFont="1" applyFill="1" applyBorder="1" applyAlignment="1">
      <alignment horizontal="center" vertical="center"/>
    </xf>
    <xf numFmtId="0" fontId="42" fillId="0" borderId="24" xfId="0" applyFont="1" applyFill="1" applyBorder="1" applyAlignment="1">
      <alignment horizontal="center" vertical="center"/>
    </xf>
    <xf numFmtId="0" fontId="42" fillId="0" borderId="21" xfId="0" applyFont="1" applyFill="1" applyBorder="1" applyAlignment="1">
      <alignment horizontal="center" vertical="center"/>
    </xf>
    <xf numFmtId="0" fontId="23" fillId="0" borderId="51" xfId="0" applyFont="1" applyFill="1" applyBorder="1" applyAlignment="1">
      <alignment vertical="center" wrapText="1"/>
    </xf>
    <xf numFmtId="0" fontId="23" fillId="0" borderId="24" xfId="0" applyFont="1" applyFill="1" applyBorder="1" applyAlignment="1">
      <alignment vertical="center" wrapText="1"/>
    </xf>
    <xf numFmtId="0" fontId="23" fillId="0" borderId="21" xfId="0" applyFont="1" applyFill="1" applyBorder="1" applyAlignment="1">
      <alignment vertical="center" wrapText="1"/>
    </xf>
    <xf numFmtId="0" fontId="108" fillId="34" borderId="51" xfId="0" applyFont="1" applyFill="1" applyBorder="1" applyAlignment="1">
      <alignment vertical="center" wrapText="1"/>
    </xf>
    <xf numFmtId="0" fontId="108" fillId="34" borderId="24" xfId="0" applyFont="1" applyFill="1" applyBorder="1" applyAlignment="1">
      <alignment vertical="center" wrapText="1"/>
    </xf>
    <xf numFmtId="0" fontId="108" fillId="34" borderId="21" xfId="0" applyFont="1" applyFill="1" applyBorder="1" applyAlignment="1">
      <alignment vertical="center" wrapText="1"/>
    </xf>
    <xf numFmtId="0" fontId="108" fillId="0" borderId="66" xfId="0" applyFont="1" applyFill="1" applyBorder="1" applyAlignment="1">
      <alignment vertical="top" wrapText="1"/>
    </xf>
    <xf numFmtId="0" fontId="108" fillId="0" borderId="36" xfId="0" applyFont="1" applyFill="1" applyBorder="1" applyAlignment="1">
      <alignment vertical="top" wrapText="1"/>
    </xf>
    <xf numFmtId="0" fontId="108" fillId="0" borderId="11" xfId="0" applyFont="1" applyFill="1" applyBorder="1" applyAlignment="1">
      <alignment vertical="top" wrapText="1"/>
    </xf>
    <xf numFmtId="0" fontId="20" fillId="0" borderId="24" xfId="29" applyFont="1" applyFill="1" applyBorder="1" applyAlignment="1">
      <alignment horizontal="center" vertical="center" wrapText="1"/>
    </xf>
    <xf numFmtId="0" fontId="20" fillId="0" borderId="21" xfId="29" applyFont="1" applyFill="1" applyBorder="1" applyAlignment="1">
      <alignment horizontal="center" vertical="center" wrapText="1"/>
    </xf>
    <xf numFmtId="0" fontId="20" fillId="0" borderId="51" xfId="29" applyFont="1" applyFill="1" applyBorder="1" applyAlignment="1">
      <alignment horizontal="center" vertical="center" wrapText="1"/>
    </xf>
    <xf numFmtId="0" fontId="96" fillId="0" borderId="24" xfId="0" applyFont="1" applyFill="1" applyBorder="1" applyAlignment="1">
      <alignment horizontal="left" vertical="center"/>
    </xf>
    <xf numFmtId="0" fontId="96" fillId="0" borderId="21" xfId="0" applyFont="1" applyFill="1" applyBorder="1" applyAlignment="1">
      <alignment horizontal="left" vertical="center"/>
    </xf>
    <xf numFmtId="0" fontId="20" fillId="0" borderId="24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25" xfId="0" applyFont="1" applyFill="1" applyBorder="1" applyAlignment="1">
      <alignment horizontal="center" vertical="center" wrapText="1"/>
    </xf>
    <xf numFmtId="0" fontId="108" fillId="0" borderId="42" xfId="0" applyFont="1" applyFill="1" applyBorder="1" applyAlignment="1">
      <alignment vertical="top" wrapText="1"/>
    </xf>
    <xf numFmtId="0" fontId="20" fillId="0" borderId="51" xfId="0" applyFont="1" applyFill="1" applyBorder="1" applyAlignment="1">
      <alignment horizontal="left" vertical="center" wrapText="1"/>
    </xf>
    <xf numFmtId="0" fontId="20" fillId="0" borderId="66" xfId="0" applyFont="1" applyFill="1" applyBorder="1" applyAlignment="1">
      <alignment vertical="top" wrapText="1"/>
    </xf>
    <xf numFmtId="0" fontId="20" fillId="0" borderId="11" xfId="0" applyFont="1" applyFill="1" applyBorder="1" applyAlignment="1">
      <alignment vertical="top" wrapText="1"/>
    </xf>
    <xf numFmtId="0" fontId="20" fillId="0" borderId="36" xfId="0" applyFont="1" applyFill="1" applyBorder="1" applyAlignment="1">
      <alignment vertical="top" wrapText="1"/>
    </xf>
    <xf numFmtId="0" fontId="42" fillId="0" borderId="76" xfId="0" applyFont="1" applyFill="1" applyBorder="1" applyAlignment="1">
      <alignment horizontal="center" vertical="center"/>
    </xf>
    <xf numFmtId="0" fontId="42" fillId="0" borderId="72" xfId="0" applyFont="1" applyFill="1" applyBorder="1" applyAlignment="1">
      <alignment horizontal="center" vertical="center"/>
    </xf>
    <xf numFmtId="0" fontId="42" fillId="0" borderId="57" xfId="0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horizontal="center" vertical="center" wrapText="1"/>
    </xf>
    <xf numFmtId="0" fontId="175" fillId="56" borderId="76" xfId="0" applyFont="1" applyFill="1" applyBorder="1" applyAlignment="1">
      <alignment horizontal="center" vertical="center" wrapText="1"/>
    </xf>
    <xf numFmtId="0" fontId="175" fillId="56" borderId="40" xfId="0" applyFont="1" applyFill="1" applyBorder="1" applyAlignment="1">
      <alignment horizontal="center" vertical="center" wrapText="1"/>
    </xf>
    <xf numFmtId="0" fontId="96" fillId="34" borderId="24" xfId="0" applyFont="1" applyFill="1" applyBorder="1" applyAlignment="1">
      <alignment horizontal="left" vertical="center"/>
    </xf>
    <xf numFmtId="0" fontId="96" fillId="34" borderId="21" xfId="0" applyFont="1" applyFill="1" applyBorder="1" applyAlignment="1">
      <alignment horizontal="left" vertical="center"/>
    </xf>
    <xf numFmtId="0" fontId="108" fillId="0" borderId="25" xfId="0" applyFont="1" applyFill="1" applyBorder="1" applyAlignment="1">
      <alignment horizontal="center" vertical="center" wrapText="1"/>
    </xf>
    <xf numFmtId="0" fontId="20" fillId="0" borderId="66" xfId="0" applyFont="1" applyFill="1" applyBorder="1" applyAlignment="1">
      <alignment horizontal="center" vertical="center" wrapText="1"/>
    </xf>
    <xf numFmtId="0" fontId="20" fillId="0" borderId="42" xfId="0" applyFont="1" applyFill="1" applyBorder="1" applyAlignment="1">
      <alignment horizontal="center" vertical="center" wrapText="1"/>
    </xf>
    <xf numFmtId="0" fontId="20" fillId="34" borderId="23" xfId="0" applyFont="1" applyFill="1" applyBorder="1" applyAlignment="1">
      <alignment horizontal="left" vertical="center" wrapText="1"/>
    </xf>
    <xf numFmtId="0" fontId="20" fillId="34" borderId="22" xfId="0" applyFont="1" applyFill="1" applyBorder="1" applyAlignment="1">
      <alignment horizontal="left" vertical="center" wrapText="1"/>
    </xf>
    <xf numFmtId="0" fontId="96" fillId="34" borderId="24" xfId="0" applyFont="1" applyFill="1" applyBorder="1" applyAlignment="1">
      <alignment vertical="center" wrapText="1"/>
    </xf>
    <xf numFmtId="0" fontId="96" fillId="34" borderId="21" xfId="0" applyFont="1" applyFill="1" applyBorder="1" applyAlignment="1">
      <alignment vertical="center" wrapText="1"/>
    </xf>
    <xf numFmtId="0" fontId="96" fillId="34" borderId="51" xfId="0" applyFont="1" applyFill="1" applyBorder="1" applyAlignment="1">
      <alignment vertical="center" wrapText="1"/>
    </xf>
    <xf numFmtId="0" fontId="31" fillId="30" borderId="69" xfId="0" applyFont="1" applyFill="1" applyBorder="1" applyAlignment="1">
      <alignment horizontal="center" vertical="center" wrapText="1"/>
    </xf>
    <xf numFmtId="0" fontId="31" fillId="30" borderId="10" xfId="0" applyFont="1" applyFill="1" applyBorder="1" applyAlignment="1">
      <alignment horizontal="center" vertical="center" wrapText="1"/>
    </xf>
    <xf numFmtId="0" fontId="20" fillId="0" borderId="76" xfId="0" applyFont="1" applyFill="1" applyBorder="1" applyAlignment="1">
      <alignment horizontal="center" vertical="center" wrapText="1"/>
    </xf>
    <xf numFmtId="0" fontId="20" fillId="0" borderId="72" xfId="0" applyFont="1" applyFill="1" applyBorder="1" applyAlignment="1">
      <alignment horizontal="center" vertical="center" wrapText="1"/>
    </xf>
    <xf numFmtId="0" fontId="20" fillId="0" borderId="57" xfId="0" applyFont="1" applyFill="1" applyBorder="1" applyAlignment="1">
      <alignment horizontal="center" vertical="center" wrapText="1"/>
    </xf>
    <xf numFmtId="0" fontId="20" fillId="34" borderId="51" xfId="0" applyFont="1" applyFill="1" applyBorder="1" applyAlignment="1">
      <alignment vertical="center" wrapText="1"/>
    </xf>
    <xf numFmtId="0" fontId="20" fillId="34" borderId="24" xfId="0" applyFont="1" applyFill="1" applyBorder="1" applyAlignment="1">
      <alignment vertical="center" wrapText="1"/>
    </xf>
    <xf numFmtId="0" fontId="20" fillId="34" borderId="21" xfId="0" applyFont="1" applyFill="1" applyBorder="1" applyAlignment="1">
      <alignment vertical="center" wrapText="1"/>
    </xf>
    <xf numFmtId="0" fontId="96" fillId="34" borderId="51" xfId="0" applyFont="1" applyFill="1" applyBorder="1" applyAlignment="1">
      <alignment horizontal="left" vertical="center"/>
    </xf>
    <xf numFmtId="0" fontId="20" fillId="0" borderId="50" xfId="0" applyFont="1" applyFill="1" applyBorder="1" applyAlignment="1">
      <alignment horizontal="left" vertical="center"/>
    </xf>
    <xf numFmtId="0" fontId="20" fillId="0" borderId="51" xfId="0" applyFont="1" applyFill="1" applyBorder="1" applyAlignment="1">
      <alignment vertical="center" wrapText="1"/>
    </xf>
    <xf numFmtId="0" fontId="20" fillId="0" borderId="24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0" fontId="20" fillId="0" borderId="52" xfId="0" applyFont="1" applyFill="1" applyBorder="1" applyAlignment="1">
      <alignment horizontal="center" vertical="center" wrapText="1"/>
    </xf>
    <xf numFmtId="0" fontId="96" fillId="0" borderId="51" xfId="0" applyFont="1" applyFill="1" applyBorder="1" applyAlignment="1">
      <alignment horizontal="left" vertical="center" wrapText="1"/>
    </xf>
    <xf numFmtId="0" fontId="96" fillId="0" borderId="21" xfId="0" applyFont="1" applyFill="1" applyBorder="1" applyAlignment="1">
      <alignment horizontal="left" vertical="center" wrapText="1"/>
    </xf>
    <xf numFmtId="0" fontId="141" fillId="34" borderId="25" xfId="0" applyFont="1" applyFill="1" applyBorder="1" applyAlignment="1">
      <alignment horizontal="left" vertical="center"/>
    </xf>
    <xf numFmtId="0" fontId="96" fillId="0" borderId="24" xfId="0" applyFont="1" applyFill="1" applyBorder="1" applyAlignment="1">
      <alignment horizontal="left" vertical="center" wrapText="1"/>
    </xf>
    <xf numFmtId="0" fontId="23" fillId="0" borderId="52" xfId="0" applyFont="1" applyFill="1" applyBorder="1" applyAlignment="1">
      <alignment horizontal="left" vertical="center" wrapText="1"/>
    </xf>
    <xf numFmtId="0" fontId="96" fillId="0" borderId="51" xfId="0" applyFont="1" applyFill="1" applyBorder="1" applyAlignment="1">
      <alignment horizontal="left" vertical="center"/>
    </xf>
    <xf numFmtId="0" fontId="96" fillId="0" borderId="51" xfId="0" applyFont="1" applyFill="1" applyBorder="1" applyAlignment="1">
      <alignment vertical="center" wrapText="1"/>
    </xf>
    <xf numFmtId="0" fontId="96" fillId="0" borderId="24" xfId="0" applyFont="1" applyFill="1" applyBorder="1" applyAlignment="1">
      <alignment vertical="center" wrapText="1"/>
    </xf>
    <xf numFmtId="0" fontId="23" fillId="34" borderId="51" xfId="0" applyFont="1" applyFill="1" applyBorder="1" applyAlignment="1">
      <alignment horizontal="left" vertical="center" wrapText="1"/>
    </xf>
    <xf numFmtId="0" fontId="23" fillId="34" borderId="21" xfId="0" applyFont="1" applyFill="1" applyBorder="1" applyAlignment="1">
      <alignment horizontal="left" vertical="center" wrapText="1"/>
    </xf>
    <xf numFmtId="0" fontId="96" fillId="0" borderId="25" xfId="0" applyFont="1" applyFill="1" applyBorder="1" applyAlignment="1">
      <alignment vertical="center" wrapText="1"/>
    </xf>
    <xf numFmtId="0" fontId="96" fillId="34" borderId="51" xfId="0" applyFont="1" applyFill="1" applyBorder="1" applyAlignment="1">
      <alignment horizontal="left" vertical="center" wrapText="1"/>
    </xf>
    <xf numFmtId="0" fontId="96" fillId="34" borderId="24" xfId="0" applyFont="1" applyFill="1" applyBorder="1" applyAlignment="1">
      <alignment horizontal="left" vertical="center" wrapText="1"/>
    </xf>
    <xf numFmtId="0" fontId="96" fillId="34" borderId="21" xfId="0" applyFont="1" applyFill="1" applyBorder="1" applyAlignment="1">
      <alignment horizontal="left" vertical="center" wrapText="1"/>
    </xf>
    <xf numFmtId="0" fontId="96" fillId="0" borderId="21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/>
    </xf>
    <xf numFmtId="0" fontId="23" fillId="0" borderId="21" xfId="0" applyFont="1" applyFill="1" applyBorder="1" applyAlignment="1">
      <alignment vertical="center"/>
    </xf>
    <xf numFmtId="0" fontId="21" fillId="56" borderId="76" xfId="0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horizontal="center" vertical="center" wrapText="1"/>
    </xf>
    <xf numFmtId="0" fontId="96" fillId="0" borderId="25" xfId="0" applyFont="1" applyFill="1" applyBorder="1" applyAlignment="1">
      <alignment horizontal="left" vertical="center"/>
    </xf>
    <xf numFmtId="0" fontId="23" fillId="0" borderId="25" xfId="0" applyFont="1" applyFill="1" applyBorder="1" applyAlignment="1">
      <alignment horizontal="left" vertical="center" wrapText="1"/>
    </xf>
    <xf numFmtId="0" fontId="63" fillId="27" borderId="69" xfId="25" applyFont="1" applyFill="1" applyBorder="1" applyAlignment="1">
      <alignment horizontal="center" vertical="center" wrapText="1"/>
    </xf>
    <xf numFmtId="0" fontId="64" fillId="27" borderId="69" xfId="25" applyFont="1" applyFill="1" applyBorder="1" applyAlignment="1">
      <alignment horizontal="center" vertical="center" wrapText="1"/>
    </xf>
    <xf numFmtId="0" fontId="64" fillId="27" borderId="10" xfId="25" applyFont="1" applyFill="1" applyBorder="1" applyAlignment="1">
      <alignment horizontal="center" vertical="center" wrapText="1"/>
    </xf>
    <xf numFmtId="0" fontId="79" fillId="0" borderId="24" xfId="25" applyFont="1" applyFill="1" applyBorder="1" applyAlignment="1">
      <alignment vertical="center" wrapText="1"/>
    </xf>
    <xf numFmtId="0" fontId="79" fillId="0" borderId="21" xfId="25" applyFont="1" applyFill="1" applyBorder="1" applyAlignment="1">
      <alignment vertical="center" wrapText="1"/>
    </xf>
    <xf numFmtId="0" fontId="24" fillId="0" borderId="51" xfId="0" applyFont="1" applyFill="1" applyBorder="1" applyAlignment="1">
      <alignment horizontal="center" vertical="center" wrapText="1"/>
    </xf>
    <xf numFmtId="0" fontId="24" fillId="0" borderId="25" xfId="0" applyFont="1" applyFill="1" applyBorder="1" applyAlignment="1">
      <alignment horizontal="center" vertical="center" wrapText="1"/>
    </xf>
    <xf numFmtId="0" fontId="23" fillId="34" borderId="52" xfId="0" applyFont="1" applyFill="1" applyBorder="1" applyAlignment="1">
      <alignment horizontal="left" vertical="center" wrapText="1"/>
    </xf>
    <xf numFmtId="0" fontId="63" fillId="27" borderId="69" xfId="0" applyFont="1" applyFill="1" applyBorder="1" applyAlignment="1">
      <alignment horizontal="center" vertical="center" wrapText="1"/>
    </xf>
    <xf numFmtId="0" fontId="63" fillId="27" borderId="10" xfId="0" applyFont="1" applyFill="1" applyBorder="1" applyAlignment="1">
      <alignment horizontal="center" vertical="center" wrapText="1"/>
    </xf>
    <xf numFmtId="0" fontId="31" fillId="56" borderId="69" xfId="0" applyFont="1" applyFill="1" applyBorder="1" applyAlignment="1">
      <alignment horizontal="center" vertical="center" wrapText="1"/>
    </xf>
    <xf numFmtId="0" fontId="31" fillId="56" borderId="10" xfId="0" applyFont="1" applyFill="1" applyBorder="1" applyAlignment="1">
      <alignment horizontal="center" vertical="center" wrapText="1"/>
    </xf>
    <xf numFmtId="0" fontId="122" fillId="56" borderId="65" xfId="0" applyFont="1" applyFill="1" applyBorder="1" applyAlignment="1">
      <alignment horizontal="center" vertical="center" wrapText="1"/>
    </xf>
    <xf numFmtId="0" fontId="122" fillId="56" borderId="69" xfId="0" applyFont="1" applyFill="1" applyBorder="1" applyAlignment="1">
      <alignment horizontal="center" vertical="center" wrapText="1"/>
    </xf>
    <xf numFmtId="0" fontId="122" fillId="56" borderId="10" xfId="0" applyFont="1" applyFill="1" applyBorder="1" applyAlignment="1">
      <alignment horizontal="center" vertical="center" wrapText="1"/>
    </xf>
    <xf numFmtId="0" fontId="122" fillId="56" borderId="76" xfId="0" applyFont="1" applyFill="1" applyBorder="1" applyAlignment="1">
      <alignment horizontal="center" vertical="center" wrapText="1"/>
    </xf>
    <xf numFmtId="0" fontId="132" fillId="34" borderId="51" xfId="0" applyFont="1" applyFill="1" applyBorder="1" applyAlignment="1">
      <alignment horizontal="center" vertical="center"/>
    </xf>
    <xf numFmtId="0" fontId="132" fillId="34" borderId="21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 wrapText="1"/>
    </xf>
    <xf numFmtId="0" fontId="141" fillId="0" borderId="58" xfId="0" applyFont="1" applyFill="1" applyBorder="1" applyAlignment="1">
      <alignment vertical="center" wrapText="1"/>
    </xf>
    <xf numFmtId="0" fontId="23" fillId="0" borderId="24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0" fontId="96" fillId="34" borderId="52" xfId="0" applyFont="1" applyFill="1" applyBorder="1" applyAlignment="1">
      <alignment horizontal="left" vertical="center"/>
    </xf>
    <xf numFmtId="0" fontId="141" fillId="34" borderId="51" xfId="0" applyFont="1" applyFill="1" applyBorder="1" applyAlignment="1">
      <alignment vertical="center" wrapText="1"/>
    </xf>
    <xf numFmtId="0" fontId="141" fillId="34" borderId="24" xfId="0" applyFont="1" applyFill="1" applyBorder="1" applyAlignment="1">
      <alignment vertical="center" wrapText="1"/>
    </xf>
    <xf numFmtId="0" fontId="59" fillId="0" borderId="24" xfId="0" applyFont="1" applyFill="1" applyBorder="1" applyAlignment="1">
      <alignment vertical="center" wrapText="1"/>
    </xf>
    <xf numFmtId="0" fontId="59" fillId="0" borderId="25" xfId="0" applyFont="1" applyFill="1" applyBorder="1" applyAlignment="1">
      <alignment vertical="center" wrapText="1"/>
    </xf>
    <xf numFmtId="0" fontId="20" fillId="0" borderId="25" xfId="0" applyFont="1" applyFill="1" applyBorder="1" applyAlignment="1">
      <alignment vertical="center" wrapText="1"/>
    </xf>
    <xf numFmtId="0" fontId="141" fillId="0" borderId="24" xfId="0" applyFont="1" applyFill="1" applyBorder="1" applyAlignment="1">
      <alignment vertical="center" wrapText="1"/>
    </xf>
    <xf numFmtId="0" fontId="141" fillId="0" borderId="25" xfId="0" applyFont="1" applyFill="1" applyBorder="1" applyAlignment="1">
      <alignment vertical="center" wrapText="1"/>
    </xf>
    <xf numFmtId="0" fontId="133" fillId="0" borderId="52" xfId="0" applyFont="1" applyFill="1" applyBorder="1" applyAlignment="1">
      <alignment horizontal="center" vertical="center"/>
    </xf>
    <xf numFmtId="0" fontId="133" fillId="0" borderId="24" xfId="0" applyFont="1" applyFill="1" applyBorder="1" applyAlignment="1">
      <alignment horizontal="center" vertical="center"/>
    </xf>
    <xf numFmtId="0" fontId="133" fillId="0" borderId="21" xfId="0" applyFont="1" applyFill="1" applyBorder="1" applyAlignment="1">
      <alignment horizontal="center" vertical="center"/>
    </xf>
    <xf numFmtId="0" fontId="23" fillId="0" borderId="51" xfId="0" applyFont="1" applyFill="1" applyBorder="1" applyAlignment="1">
      <alignment horizontal="center" vertical="center"/>
    </xf>
    <xf numFmtId="0" fontId="23" fillId="0" borderId="25" xfId="0" applyFont="1" applyFill="1" applyBorder="1" applyAlignment="1">
      <alignment horizontal="center" vertical="center"/>
    </xf>
    <xf numFmtId="0" fontId="96" fillId="0" borderId="51" xfId="0" applyFont="1" applyFill="1" applyBorder="1" applyAlignment="1">
      <alignment horizontal="center" vertical="center" wrapText="1"/>
    </xf>
    <xf numFmtId="0" fontId="96" fillId="0" borderId="24" xfId="0" applyFont="1" applyFill="1" applyBorder="1" applyAlignment="1">
      <alignment horizontal="center" vertical="center" wrapText="1"/>
    </xf>
    <xf numFmtId="0" fontId="96" fillId="0" borderId="25" xfId="0" applyFont="1" applyFill="1" applyBorder="1" applyAlignment="1">
      <alignment horizontal="center" vertical="center" wrapText="1"/>
    </xf>
    <xf numFmtId="0" fontId="24" fillId="0" borderId="50" xfId="0" applyFont="1" applyFill="1" applyBorder="1" applyAlignment="1">
      <alignment horizontal="center" vertical="center"/>
    </xf>
    <xf numFmtId="0" fontId="24" fillId="0" borderId="24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96" fillId="34" borderId="25" xfId="0" applyFont="1" applyFill="1" applyBorder="1" applyAlignment="1">
      <alignment horizontal="left" vertical="center"/>
    </xf>
    <xf numFmtId="0" fontId="96" fillId="0" borderId="51" xfId="0" applyFont="1" applyFill="1" applyBorder="1" applyAlignment="1">
      <alignment horizontal="center" vertical="center"/>
    </xf>
    <xf numFmtId="0" fontId="96" fillId="0" borderId="24" xfId="0" applyFont="1" applyFill="1" applyBorder="1" applyAlignment="1">
      <alignment horizontal="center" vertical="center"/>
    </xf>
    <xf numFmtId="0" fontId="59" fillId="0" borderId="51" xfId="0" applyFont="1" applyFill="1" applyBorder="1" applyAlignment="1">
      <alignment vertical="center" wrapText="1"/>
    </xf>
    <xf numFmtId="0" fontId="59" fillId="0" borderId="51" xfId="0" applyFont="1" applyFill="1" applyBorder="1" applyAlignment="1">
      <alignment horizontal="center" vertical="center" wrapText="1"/>
    </xf>
    <xf numFmtId="0" fontId="59" fillId="0" borderId="24" xfId="0" applyFont="1" applyFill="1" applyBorder="1" applyAlignment="1">
      <alignment horizontal="center" vertical="center" wrapText="1"/>
    </xf>
    <xf numFmtId="0" fontId="59" fillId="0" borderId="21" xfId="0" applyFont="1" applyFill="1" applyBorder="1" applyAlignment="1">
      <alignment horizontal="center" vertical="center" wrapText="1"/>
    </xf>
    <xf numFmtId="0" fontId="59" fillId="0" borderId="50" xfId="0" applyFont="1" applyFill="1" applyBorder="1" applyAlignment="1">
      <alignment vertical="center" wrapText="1"/>
    </xf>
    <xf numFmtId="0" fontId="96" fillId="0" borderId="52" xfId="0" applyFont="1" applyFill="1" applyBorder="1" applyAlignment="1">
      <alignment vertical="center" wrapText="1"/>
    </xf>
    <xf numFmtId="0" fontId="129" fillId="0" borderId="51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141" fillId="0" borderId="21" xfId="0" applyFont="1" applyFill="1" applyBorder="1" applyAlignment="1">
      <alignment vertical="center" wrapText="1"/>
    </xf>
    <xf numFmtId="0" fontId="23" fillId="0" borderId="24" xfId="0" applyFont="1" applyFill="1" applyBorder="1" applyAlignment="1">
      <alignment vertical="center"/>
    </xf>
    <xf numFmtId="0" fontId="122" fillId="56" borderId="75" xfId="0" applyFont="1" applyFill="1" applyBorder="1" applyAlignment="1">
      <alignment horizontal="center" vertical="center" wrapText="1"/>
    </xf>
    <xf numFmtId="0" fontId="20" fillId="0" borderId="24" xfId="25" applyFont="1" applyFill="1" applyBorder="1" applyAlignment="1">
      <alignment horizontal="center" vertical="center" wrapText="1"/>
    </xf>
    <xf numFmtId="0" fontId="20" fillId="0" borderId="21" xfId="25" applyFont="1" applyFill="1" applyBorder="1" applyAlignment="1">
      <alignment horizontal="center" vertical="center" wrapText="1"/>
    </xf>
    <xf numFmtId="0" fontId="141" fillId="0" borderId="51" xfId="0" applyFont="1" applyFill="1" applyBorder="1" applyAlignment="1">
      <alignment horizontal="center" vertical="center" wrapText="1"/>
    </xf>
    <xf numFmtId="0" fontId="141" fillId="0" borderId="25" xfId="0" applyFont="1" applyFill="1" applyBorder="1" applyAlignment="1">
      <alignment horizontal="center" vertical="center" wrapText="1"/>
    </xf>
    <xf numFmtId="0" fontId="141" fillId="0" borderId="50" xfId="0" applyFont="1" applyFill="1" applyBorder="1" applyAlignment="1">
      <alignment horizontal="center" vertical="center" wrapText="1"/>
    </xf>
    <xf numFmtId="0" fontId="20" fillId="0" borderId="52" xfId="0" applyFont="1" applyFill="1" applyBorder="1" applyAlignment="1">
      <alignment vertical="center" wrapText="1"/>
    </xf>
    <xf numFmtId="0" fontId="141" fillId="0" borderId="24" xfId="0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vertical="center" wrapText="1"/>
    </xf>
    <xf numFmtId="0" fontId="24" fillId="0" borderId="25" xfId="0" applyFont="1" applyFill="1" applyBorder="1" applyAlignment="1">
      <alignment vertical="center" wrapText="1"/>
    </xf>
    <xf numFmtId="0" fontId="141" fillId="0" borderId="51" xfId="0" applyFont="1" applyFill="1" applyBorder="1" applyAlignment="1">
      <alignment vertical="center" wrapText="1"/>
    </xf>
    <xf numFmtId="0" fontId="141" fillId="0" borderId="21" xfId="0" applyFont="1" applyFill="1" applyBorder="1" applyAlignment="1">
      <alignment horizontal="center" vertical="center" wrapText="1"/>
    </xf>
    <xf numFmtId="0" fontId="96" fillId="0" borderId="52" xfId="0" applyFont="1" applyFill="1" applyBorder="1" applyAlignment="1">
      <alignment horizontal="center" vertical="center" wrapText="1"/>
    </xf>
    <xf numFmtId="0" fontId="96" fillId="0" borderId="21" xfId="0" applyFont="1" applyFill="1" applyBorder="1" applyAlignment="1">
      <alignment horizontal="center" vertical="center" wrapText="1"/>
    </xf>
    <xf numFmtId="0" fontId="20" fillId="36" borderId="75" xfId="0" applyFont="1" applyFill="1" applyBorder="1" applyAlignment="1">
      <alignment horizontal="center" vertical="center" wrapText="1"/>
    </xf>
    <xf numFmtId="0" fontId="20" fillId="36" borderId="72" xfId="0" applyFont="1" applyFill="1" applyBorder="1" applyAlignment="1">
      <alignment horizontal="center" vertical="center" wrapText="1"/>
    </xf>
    <xf numFmtId="0" fontId="20" fillId="36" borderId="40" xfId="0" applyFont="1" applyFill="1" applyBorder="1" applyAlignment="1">
      <alignment horizontal="center" vertical="center" wrapText="1"/>
    </xf>
    <xf numFmtId="0" fontId="20" fillId="36" borderId="37" xfId="0" applyFont="1" applyFill="1" applyBorder="1" applyAlignment="1">
      <alignment horizontal="center" vertical="center" wrapText="1"/>
    </xf>
    <xf numFmtId="0" fontId="20" fillId="36" borderId="69" xfId="0" applyFont="1" applyFill="1" applyBorder="1" applyAlignment="1">
      <alignment horizontal="center" vertical="center" wrapText="1"/>
    </xf>
    <xf numFmtId="0" fontId="20" fillId="36" borderId="34" xfId="0" applyFont="1" applyFill="1" applyBorder="1" applyAlignment="1">
      <alignment horizontal="center" vertical="center" wrapText="1"/>
    </xf>
    <xf numFmtId="0" fontId="20" fillId="0" borderId="52" xfId="25" applyFont="1" applyFill="1" applyBorder="1" applyAlignment="1">
      <alignment horizontal="center" vertical="center" wrapText="1"/>
    </xf>
    <xf numFmtId="0" fontId="142" fillId="0" borderId="24" xfId="0" applyFont="1" applyBorder="1"/>
    <xf numFmtId="0" fontId="142" fillId="0" borderId="21" xfId="0" applyFont="1" applyBorder="1"/>
    <xf numFmtId="0" fontId="96" fillId="34" borderId="52" xfId="0" applyFont="1" applyFill="1" applyBorder="1" applyAlignment="1">
      <alignment horizontal="left" vertical="center" wrapText="1"/>
    </xf>
    <xf numFmtId="0" fontId="20" fillId="44" borderId="69" xfId="0" applyFont="1" applyFill="1" applyBorder="1" applyAlignment="1">
      <alignment horizontal="center" vertical="center" wrapText="1"/>
    </xf>
    <xf numFmtId="0" fontId="20" fillId="44" borderId="34" xfId="0" applyFont="1" applyFill="1" applyBorder="1" applyAlignment="1">
      <alignment horizontal="center" vertical="center" wrapText="1"/>
    </xf>
    <xf numFmtId="0" fontId="142" fillId="0" borderId="25" xfId="0" applyFont="1" applyBorder="1"/>
    <xf numFmtId="0" fontId="42" fillId="36" borderId="37" xfId="0" applyFont="1" applyFill="1" applyBorder="1" applyAlignment="1">
      <alignment horizontal="center" vertical="center" wrapText="1"/>
    </xf>
    <xf numFmtId="0" fontId="42" fillId="36" borderId="69" xfId="0" applyFont="1" applyFill="1" applyBorder="1" applyAlignment="1">
      <alignment horizontal="center" vertical="center" wrapText="1"/>
    </xf>
    <xf numFmtId="0" fontId="42" fillId="36" borderId="34" xfId="0" applyFont="1" applyFill="1" applyBorder="1" applyAlignment="1">
      <alignment horizontal="center" vertical="center" wrapText="1"/>
    </xf>
    <xf numFmtId="0" fontId="96" fillId="34" borderId="25" xfId="0" applyFont="1" applyFill="1" applyBorder="1" applyAlignment="1">
      <alignment horizontal="left" vertical="center" wrapText="1"/>
    </xf>
    <xf numFmtId="0" fontId="23" fillId="0" borderId="52" xfId="0" applyFont="1" applyFill="1" applyBorder="1" applyAlignment="1">
      <alignment horizontal="left" vertical="center"/>
    </xf>
    <xf numFmtId="0" fontId="23" fillId="0" borderId="24" xfId="0" applyFont="1" applyFill="1" applyBorder="1" applyAlignment="1">
      <alignment horizontal="left" vertical="center"/>
    </xf>
    <xf numFmtId="0" fontId="23" fillId="0" borderId="25" xfId="0" applyFont="1" applyFill="1" applyBorder="1" applyAlignment="1">
      <alignment horizontal="left" vertical="center"/>
    </xf>
    <xf numFmtId="0" fontId="141" fillId="0" borderId="52" xfId="0" applyFont="1" applyFill="1" applyBorder="1" applyAlignment="1">
      <alignment vertical="center" wrapText="1"/>
    </xf>
    <xf numFmtId="0" fontId="23" fillId="0" borderId="50" xfId="0" applyFont="1" applyFill="1" applyBorder="1" applyAlignment="1">
      <alignment horizontal="left" vertical="center" wrapText="1"/>
    </xf>
    <xf numFmtId="0" fontId="129" fillId="0" borderId="51" xfId="0" applyFont="1" applyFill="1" applyBorder="1" applyAlignment="1">
      <alignment horizontal="center" vertical="center" wrapText="1"/>
    </xf>
    <xf numFmtId="0" fontId="129" fillId="0" borderId="24" xfId="0" applyFont="1" applyFill="1" applyBorder="1" applyAlignment="1">
      <alignment horizontal="center" vertical="center" wrapText="1"/>
    </xf>
    <xf numFmtId="0" fontId="129" fillId="0" borderId="21" xfId="0" applyFont="1" applyFill="1" applyBorder="1" applyAlignment="1">
      <alignment horizontal="center" vertical="center" wrapText="1"/>
    </xf>
    <xf numFmtId="0" fontId="129" fillId="0" borderId="52" xfId="0" applyFont="1" applyFill="1" applyBorder="1" applyAlignment="1">
      <alignment horizontal="center" vertical="center" wrapText="1"/>
    </xf>
    <xf numFmtId="0" fontId="129" fillId="0" borderId="25" xfId="0" applyFont="1" applyFill="1" applyBorder="1" applyAlignment="1">
      <alignment horizontal="center" vertical="center" wrapText="1"/>
    </xf>
    <xf numFmtId="0" fontId="20" fillId="0" borderId="49" xfId="0" applyFont="1" applyFill="1" applyBorder="1" applyAlignment="1">
      <alignment horizontal="center" vertical="center" wrapText="1"/>
    </xf>
    <xf numFmtId="0" fontId="20" fillId="0" borderId="25" xfId="25" applyFont="1" applyFill="1" applyBorder="1" applyAlignment="1">
      <alignment horizontal="center" vertical="center" wrapText="1"/>
    </xf>
    <xf numFmtId="0" fontId="20" fillId="0" borderId="50" xfId="29" applyFont="1" applyFill="1" applyBorder="1" applyAlignment="1">
      <alignment horizontal="center" vertical="center" wrapText="1"/>
    </xf>
    <xf numFmtId="0" fontId="20" fillId="0" borderId="39" xfId="29" applyFont="1" applyFill="1" applyBorder="1" applyAlignment="1">
      <alignment horizontal="center" vertical="center" wrapText="1"/>
    </xf>
    <xf numFmtId="0" fontId="20" fillId="0" borderId="39" xfId="0" applyFont="1" applyFill="1" applyBorder="1" applyAlignment="1">
      <alignment horizontal="center" vertical="center" wrapText="1"/>
    </xf>
    <xf numFmtId="0" fontId="20" fillId="0" borderId="52" xfId="37" applyFont="1" applyFill="1" applyBorder="1" applyAlignment="1">
      <alignment horizontal="center" vertical="center" wrapText="1"/>
    </xf>
    <xf numFmtId="0" fontId="20" fillId="0" borderId="24" xfId="37" applyFont="1" applyFill="1" applyBorder="1" applyAlignment="1">
      <alignment horizontal="center" vertical="center" wrapText="1"/>
    </xf>
    <xf numFmtId="0" fontId="20" fillId="0" borderId="21" xfId="37" applyFont="1" applyFill="1" applyBorder="1" applyAlignment="1">
      <alignment horizontal="center" vertical="center" wrapText="1"/>
    </xf>
    <xf numFmtId="0" fontId="20" fillId="34" borderId="46" xfId="37" applyFont="1" applyFill="1" applyBorder="1" applyAlignment="1">
      <alignment horizontal="center" vertical="center"/>
    </xf>
    <xf numFmtId="0" fontId="20" fillId="34" borderId="63" xfId="37" applyFont="1" applyFill="1" applyBorder="1" applyAlignment="1">
      <alignment horizontal="center" vertical="center"/>
    </xf>
    <xf numFmtId="0" fontId="20" fillId="34" borderId="29" xfId="37" applyFont="1" applyFill="1" applyBorder="1" applyAlignment="1">
      <alignment horizontal="center" vertical="center"/>
    </xf>
    <xf numFmtId="0" fontId="20" fillId="0" borderId="25" xfId="29" applyFont="1" applyFill="1" applyBorder="1" applyAlignment="1">
      <alignment horizontal="center" vertical="center" wrapText="1"/>
    </xf>
    <xf numFmtId="0" fontId="20" fillId="0" borderId="44" xfId="37" applyFont="1" applyFill="1" applyBorder="1" applyAlignment="1">
      <alignment horizontal="center" vertical="center" wrapText="1"/>
    </xf>
    <xf numFmtId="0" fontId="20" fillId="0" borderId="63" xfId="37" applyFont="1" applyFill="1" applyBorder="1" applyAlignment="1">
      <alignment horizontal="center" vertical="center" wrapText="1"/>
    </xf>
    <xf numFmtId="0" fontId="20" fillId="0" borderId="29" xfId="37" applyFont="1" applyFill="1" applyBorder="1" applyAlignment="1">
      <alignment horizontal="center" vertical="center" wrapText="1"/>
    </xf>
    <xf numFmtId="0" fontId="20" fillId="0" borderId="51" xfId="25" applyFont="1" applyFill="1" applyBorder="1" applyAlignment="1">
      <alignment horizontal="center" vertical="center" wrapText="1"/>
    </xf>
    <xf numFmtId="0" fontId="20" fillId="34" borderId="52" xfId="37" applyFont="1" applyFill="1" applyBorder="1" applyAlignment="1">
      <alignment horizontal="center" vertical="center"/>
    </xf>
    <xf numFmtId="0" fontId="20" fillId="34" borderId="24" xfId="37" applyFont="1" applyFill="1" applyBorder="1" applyAlignment="1">
      <alignment horizontal="center" vertical="center"/>
    </xf>
    <xf numFmtId="0" fontId="20" fillId="34" borderId="21" xfId="37" applyFont="1" applyFill="1" applyBorder="1" applyAlignment="1">
      <alignment horizontal="center" vertical="center"/>
    </xf>
    <xf numFmtId="0" fontId="20" fillId="0" borderId="38" xfId="37" applyFont="1" applyFill="1" applyBorder="1" applyAlignment="1">
      <alignment vertical="top" wrapText="1"/>
    </xf>
    <xf numFmtId="0" fontId="20" fillId="0" borderId="36" xfId="37" applyFont="1" applyFill="1" applyBorder="1" applyAlignment="1">
      <alignment vertical="top" wrapText="1"/>
    </xf>
    <xf numFmtId="0" fontId="20" fillId="0" borderId="11" xfId="37" applyFont="1" applyFill="1" applyBorder="1" applyAlignment="1">
      <alignment vertical="top" wrapText="1"/>
    </xf>
    <xf numFmtId="0" fontId="20" fillId="0" borderId="42" xfId="0" applyFont="1" applyFill="1" applyBorder="1" applyAlignment="1">
      <alignment vertical="top" wrapText="1"/>
    </xf>
    <xf numFmtId="0" fontId="20" fillId="0" borderId="66" xfId="37" applyFont="1" applyFill="1" applyBorder="1" applyAlignment="1">
      <alignment vertical="top" wrapText="1"/>
    </xf>
    <xf numFmtId="0" fontId="20" fillId="0" borderId="51" xfId="37" applyFont="1" applyFill="1" applyBorder="1" applyAlignment="1">
      <alignment horizontal="center" vertical="center" wrapText="1"/>
    </xf>
    <xf numFmtId="0" fontId="20" fillId="0" borderId="51" xfId="37" applyFont="1" applyFill="1" applyBorder="1" applyAlignment="1">
      <alignment vertical="top" wrapText="1"/>
    </xf>
    <xf numFmtId="0" fontId="20" fillId="0" borderId="24" xfId="37" applyFont="1" applyFill="1" applyBorder="1" applyAlignment="1">
      <alignment vertical="top" wrapText="1"/>
    </xf>
    <xf numFmtId="0" fontId="20" fillId="0" borderId="21" xfId="37" applyFont="1" applyFill="1" applyBorder="1" applyAlignment="1">
      <alignment vertical="top" wrapText="1"/>
    </xf>
    <xf numFmtId="0" fontId="20" fillId="0" borderId="25" xfId="37" applyFont="1" applyFill="1" applyBorder="1" applyAlignment="1">
      <alignment horizontal="center" vertical="center" wrapText="1"/>
    </xf>
    <xf numFmtId="0" fontId="20" fillId="0" borderId="38" xfId="0" applyFont="1" applyFill="1" applyBorder="1" applyAlignment="1">
      <alignment vertical="top" wrapText="1"/>
    </xf>
    <xf numFmtId="0" fontId="20" fillId="0" borderId="42" xfId="37" applyFont="1" applyFill="1" applyBorder="1" applyAlignment="1">
      <alignment vertical="top" wrapText="1"/>
    </xf>
    <xf numFmtId="0" fontId="20" fillId="34" borderId="41" xfId="37" applyFont="1" applyFill="1" applyBorder="1" applyAlignment="1">
      <alignment horizontal="center" vertical="center"/>
    </xf>
    <xf numFmtId="0" fontId="20" fillId="34" borderId="25" xfId="37" applyFont="1" applyFill="1" applyBorder="1" applyAlignment="1">
      <alignment horizontal="center" vertical="center"/>
    </xf>
    <xf numFmtId="0" fontId="20" fillId="0" borderId="46" xfId="25" applyFont="1" applyFill="1" applyBorder="1" applyAlignment="1">
      <alignment horizontal="center" vertical="center" wrapText="1"/>
    </xf>
    <xf numFmtId="0" fontId="20" fillId="0" borderId="63" xfId="25" applyFont="1" applyFill="1" applyBorder="1" applyAlignment="1">
      <alignment horizontal="center" vertical="center" wrapText="1"/>
    </xf>
    <xf numFmtId="0" fontId="20" fillId="0" borderId="29" xfId="25" applyFont="1" applyFill="1" applyBorder="1" applyAlignment="1">
      <alignment horizontal="center" vertical="center" wrapText="1"/>
    </xf>
    <xf numFmtId="0" fontId="20" fillId="34" borderId="51" xfId="37" applyFont="1" applyFill="1" applyBorder="1" applyAlignment="1">
      <alignment horizontal="center" vertical="center"/>
    </xf>
    <xf numFmtId="0" fontId="20" fillId="34" borderId="76" xfId="37" applyFont="1" applyFill="1" applyBorder="1" applyAlignment="1">
      <alignment horizontal="center" vertical="center"/>
    </xf>
    <xf numFmtId="0" fontId="20" fillId="34" borderId="72" xfId="37" applyFont="1" applyFill="1" applyBorder="1" applyAlignment="1">
      <alignment horizontal="center" vertical="center"/>
    </xf>
    <xf numFmtId="0" fontId="20" fillId="34" borderId="57" xfId="37" applyFont="1" applyFill="1" applyBorder="1" applyAlignment="1">
      <alignment horizontal="center" vertical="center"/>
    </xf>
    <xf numFmtId="0" fontId="20" fillId="0" borderId="50" xfId="0" applyFont="1" applyFill="1" applyBorder="1" applyAlignment="1">
      <alignment vertical="top" wrapText="1"/>
    </xf>
    <xf numFmtId="0" fontId="20" fillId="0" borderId="18" xfId="0" applyFont="1" applyFill="1" applyBorder="1" applyAlignment="1">
      <alignment vertical="top" wrapText="1"/>
    </xf>
    <xf numFmtId="0" fontId="20" fillId="0" borderId="50" xfId="0" applyFont="1" applyFill="1" applyBorder="1" applyAlignment="1">
      <alignment horizontal="center" vertical="center"/>
    </xf>
    <xf numFmtId="0" fontId="20" fillId="0" borderId="39" xfId="0" applyFont="1" applyFill="1" applyBorder="1" applyAlignment="1">
      <alignment horizontal="center" vertical="center"/>
    </xf>
    <xf numFmtId="0" fontId="20" fillId="0" borderId="52" xfId="29" applyFont="1" applyFill="1" applyBorder="1" applyAlignment="1">
      <alignment horizontal="center" vertical="center" wrapText="1"/>
    </xf>
    <xf numFmtId="0" fontId="22" fillId="0" borderId="52" xfId="29" applyFont="1" applyFill="1" applyBorder="1" applyAlignment="1">
      <alignment horizontal="center" vertical="center" wrapText="1"/>
    </xf>
    <xf numFmtId="0" fontId="22" fillId="0" borderId="24" xfId="29" applyFont="1" applyFill="1" applyBorder="1" applyAlignment="1">
      <alignment horizontal="center" vertical="center" wrapText="1"/>
    </xf>
    <xf numFmtId="0" fontId="22" fillId="0" borderId="25" xfId="29" applyFont="1" applyFill="1" applyBorder="1" applyAlignment="1">
      <alignment horizontal="center" vertical="center" wrapText="1"/>
    </xf>
    <xf numFmtId="0" fontId="42" fillId="0" borderId="36" xfId="0" applyFont="1" applyFill="1" applyBorder="1" applyAlignment="1">
      <alignment vertical="top" wrapText="1"/>
    </xf>
    <xf numFmtId="0" fontId="42" fillId="0" borderId="42" xfId="0" applyFont="1" applyFill="1" applyBorder="1" applyAlignment="1">
      <alignment vertical="top" wrapText="1"/>
    </xf>
    <xf numFmtId="0" fontId="42" fillId="0" borderId="38" xfId="0" applyFont="1" applyFill="1" applyBorder="1" applyAlignment="1">
      <alignment vertical="top" wrapText="1"/>
    </xf>
    <xf numFmtId="0" fontId="20" fillId="62" borderId="37" xfId="0" applyFont="1" applyFill="1" applyBorder="1" applyAlignment="1">
      <alignment horizontal="center" vertical="center" wrapText="1"/>
    </xf>
    <xf numFmtId="0" fontId="20" fillId="62" borderId="69" xfId="0" applyFont="1" applyFill="1" applyBorder="1" applyAlignment="1">
      <alignment horizontal="center" vertical="center" wrapText="1"/>
    </xf>
    <xf numFmtId="0" fontId="20" fillId="62" borderId="34" xfId="0" applyFont="1" applyFill="1" applyBorder="1" applyAlignment="1">
      <alignment horizontal="center" vertical="center" wrapText="1"/>
    </xf>
    <xf numFmtId="0" fontId="98" fillId="0" borderId="52" xfId="0" applyFont="1" applyFill="1" applyBorder="1" applyAlignment="1">
      <alignment vertical="center" wrapText="1"/>
    </xf>
    <xf numFmtId="0" fontId="98" fillId="0" borderId="24" xfId="0" applyFont="1" applyFill="1" applyBorder="1" applyAlignment="1">
      <alignment vertical="center" wrapText="1"/>
    </xf>
    <xf numFmtId="0" fontId="98" fillId="0" borderId="25" xfId="0" applyFont="1" applyFill="1" applyBorder="1" applyAlignment="1">
      <alignment vertical="center" wrapText="1"/>
    </xf>
    <xf numFmtId="0" fontId="20" fillId="28" borderId="75" xfId="0" applyFont="1" applyFill="1" applyBorder="1" applyAlignment="1">
      <alignment horizontal="center" vertical="center" wrapText="1"/>
    </xf>
    <xf numFmtId="0" fontId="20" fillId="28" borderId="72" xfId="0" applyFont="1" applyFill="1" applyBorder="1" applyAlignment="1">
      <alignment horizontal="center" vertical="center" wrapText="1"/>
    </xf>
    <xf numFmtId="0" fontId="20" fillId="28" borderId="40" xfId="0" applyFont="1" applyFill="1" applyBorder="1" applyAlignment="1">
      <alignment horizontal="center" vertical="center" wrapText="1"/>
    </xf>
    <xf numFmtId="0" fontId="20" fillId="62" borderId="72" xfId="0" applyFont="1" applyFill="1" applyBorder="1" applyAlignment="1">
      <alignment horizontal="center" vertical="center" wrapText="1"/>
    </xf>
    <xf numFmtId="0" fontId="117" fillId="0" borderId="36" xfId="25" applyFont="1" applyFill="1" applyBorder="1" applyAlignment="1">
      <alignment vertical="top" wrapText="1"/>
    </xf>
    <xf numFmtId="0" fontId="99" fillId="0" borderId="52" xfId="25" applyFont="1" applyFill="1" applyBorder="1" applyAlignment="1">
      <alignment vertical="center" wrapText="1"/>
    </xf>
    <xf numFmtId="0" fontId="99" fillId="0" borderId="24" xfId="25" applyFont="1" applyFill="1" applyBorder="1" applyAlignment="1">
      <alignment vertical="center" wrapText="1"/>
    </xf>
    <xf numFmtId="0" fontId="99" fillId="0" borderId="25" xfId="25" applyFont="1" applyFill="1" applyBorder="1" applyAlignment="1">
      <alignment vertical="center" wrapText="1"/>
    </xf>
    <xf numFmtId="0" fontId="108" fillId="0" borderId="52" xfId="0" applyFont="1" applyFill="1" applyBorder="1" applyAlignment="1">
      <alignment horizontal="center" vertical="center" wrapText="1"/>
    </xf>
    <xf numFmtId="0" fontId="23" fillId="0" borderId="52" xfId="0" applyFont="1" applyFill="1" applyBorder="1" applyAlignment="1">
      <alignment horizontal="center" vertical="center"/>
    </xf>
    <xf numFmtId="0" fontId="99" fillId="0" borderId="52" xfId="29" applyFont="1" applyFill="1" applyBorder="1" applyAlignment="1">
      <alignment vertical="center" wrapText="1"/>
    </xf>
    <xf numFmtId="0" fontId="99" fillId="0" borderId="63" xfId="29" applyFont="1" applyFill="1" applyBorder="1" applyAlignment="1">
      <alignment vertical="center" wrapText="1"/>
    </xf>
    <xf numFmtId="0" fontId="99" fillId="0" borderId="25" xfId="29" applyFont="1" applyFill="1" applyBorder="1" applyAlignment="1">
      <alignment vertical="center" wrapText="1"/>
    </xf>
    <xf numFmtId="0" fontId="108" fillId="0" borderId="52" xfId="29" applyFont="1" applyFill="1" applyBorder="1" applyAlignment="1">
      <alignment horizontal="center" vertical="center" wrapText="1"/>
    </xf>
    <xf numFmtId="0" fontId="108" fillId="0" borderId="24" xfId="29" applyFont="1" applyFill="1" applyBorder="1" applyAlignment="1">
      <alignment horizontal="center" vertical="center" wrapText="1"/>
    </xf>
    <xf numFmtId="0" fontId="108" fillId="0" borderId="25" xfId="29" applyFont="1" applyFill="1" applyBorder="1" applyAlignment="1">
      <alignment horizontal="center" vertical="center" wrapText="1"/>
    </xf>
    <xf numFmtId="0" fontId="108" fillId="0" borderId="49" xfId="0" applyFont="1" applyFill="1" applyBorder="1" applyAlignment="1">
      <alignment horizontal="center" vertical="center" wrapText="1"/>
    </xf>
    <xf numFmtId="0" fontId="108" fillId="0" borderId="50" xfId="0" applyFont="1" applyFill="1" applyBorder="1" applyAlignment="1">
      <alignment horizontal="center" vertical="center" wrapText="1"/>
    </xf>
    <xf numFmtId="0" fontId="108" fillId="0" borderId="39" xfId="0" applyFont="1" applyFill="1" applyBorder="1" applyAlignment="1">
      <alignment horizontal="center" vertical="center" wrapText="1"/>
    </xf>
    <xf numFmtId="0" fontId="20" fillId="62" borderId="75" xfId="0" applyFont="1" applyFill="1" applyBorder="1" applyAlignment="1">
      <alignment horizontal="center" vertical="center" wrapText="1"/>
    </xf>
    <xf numFmtId="0" fontId="20" fillId="27" borderId="65" xfId="0" applyFont="1" applyFill="1" applyBorder="1" applyAlignment="1">
      <alignment horizontal="center" vertical="center"/>
    </xf>
    <xf numFmtId="0" fontId="20" fillId="27" borderId="69" xfId="25" applyFont="1" applyFill="1" applyBorder="1" applyAlignment="1">
      <alignment horizontal="center" vertical="center"/>
    </xf>
    <xf numFmtId="0" fontId="20" fillId="27" borderId="34" xfId="25" applyFont="1" applyFill="1" applyBorder="1" applyAlignment="1">
      <alignment horizontal="center" vertical="center"/>
    </xf>
    <xf numFmtId="0" fontId="59" fillId="0" borderId="46" xfId="0" applyFont="1" applyFill="1" applyBorder="1" applyAlignment="1">
      <alignment horizontal="left" vertical="center"/>
    </xf>
    <xf numFmtId="0" fontId="59" fillId="0" borderId="63" xfId="0" applyFont="1" applyFill="1" applyBorder="1" applyAlignment="1">
      <alignment horizontal="left" vertical="center"/>
    </xf>
    <xf numFmtId="0" fontId="59" fillId="0" borderId="29" xfId="0" applyFont="1" applyFill="1" applyBorder="1" applyAlignment="1">
      <alignment horizontal="left" vertical="center"/>
    </xf>
    <xf numFmtId="0" fontId="59" fillId="0" borderId="51" xfId="0" applyFont="1" applyFill="1" applyBorder="1" applyAlignment="1">
      <alignment horizontal="left" vertical="center" wrapText="1"/>
    </xf>
    <xf numFmtId="0" fontId="59" fillId="0" borderId="24" xfId="0" applyFont="1" applyFill="1" applyBorder="1" applyAlignment="1">
      <alignment horizontal="left" vertical="center" wrapText="1"/>
    </xf>
    <xf numFmtId="0" fontId="59" fillId="0" borderId="21" xfId="0" applyFont="1" applyFill="1" applyBorder="1" applyAlignment="1">
      <alignment horizontal="left" vertical="center" wrapText="1"/>
    </xf>
    <xf numFmtId="0" fontId="24" fillId="0" borderId="63" xfId="0" applyFont="1" applyFill="1" applyBorder="1" applyAlignment="1">
      <alignment horizontal="center" vertical="center" wrapText="1"/>
    </xf>
    <xf numFmtId="0" fontId="24" fillId="0" borderId="41" xfId="0" applyFont="1" applyFill="1" applyBorder="1" applyAlignment="1">
      <alignment horizontal="center" vertical="center" wrapText="1"/>
    </xf>
    <xf numFmtId="0" fontId="108" fillId="0" borderId="50" xfId="0" applyFont="1" applyFill="1" applyBorder="1" applyAlignment="1">
      <alignment horizontal="center" vertical="center"/>
    </xf>
    <xf numFmtId="0" fontId="20" fillId="27" borderId="65" xfId="0" applyFont="1" applyFill="1" applyBorder="1" applyAlignment="1">
      <alignment horizontal="center" vertical="center" wrapText="1"/>
    </xf>
    <xf numFmtId="0" fontId="20" fillId="27" borderId="69" xfId="0" applyFont="1" applyFill="1" applyBorder="1" applyAlignment="1">
      <alignment horizontal="center" vertical="center" wrapText="1"/>
    </xf>
    <xf numFmtId="0" fontId="20" fillId="27" borderId="34" xfId="0" applyFont="1" applyFill="1" applyBorder="1" applyAlignment="1">
      <alignment horizontal="center" vertical="center" wrapText="1"/>
    </xf>
    <xf numFmtId="0" fontId="20" fillId="27" borderId="10" xfId="0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center" vertical="center"/>
    </xf>
    <xf numFmtId="0" fontId="24" fillId="0" borderId="21" xfId="0" applyFont="1" applyFill="1" applyBorder="1" applyAlignment="1">
      <alignment horizontal="center" vertical="center"/>
    </xf>
    <xf numFmtId="0" fontId="59" fillId="0" borderId="51" xfId="37" applyFont="1" applyFill="1" applyBorder="1" applyAlignment="1">
      <alignment horizontal="left" vertical="center"/>
    </xf>
    <xf numFmtId="0" fontId="59" fillId="0" borderId="24" xfId="37" applyFont="1" applyFill="1" applyBorder="1" applyAlignment="1">
      <alignment horizontal="left" vertical="center"/>
    </xf>
    <xf numFmtId="0" fontId="59" fillId="0" borderId="21" xfId="37" applyFont="1" applyFill="1" applyBorder="1" applyAlignment="1">
      <alignment horizontal="left" vertical="center"/>
    </xf>
    <xf numFmtId="0" fontId="59" fillId="0" borderId="21" xfId="0" applyFont="1" applyFill="1" applyBorder="1" applyAlignment="1">
      <alignment vertical="center" wrapText="1"/>
    </xf>
    <xf numFmtId="0" fontId="108" fillId="0" borderId="39" xfId="0" applyFont="1" applyFill="1" applyBorder="1" applyAlignment="1">
      <alignment horizontal="center" vertical="center"/>
    </xf>
    <xf numFmtId="0" fontId="59" fillId="0" borderId="41" xfId="0" applyFont="1" applyFill="1" applyBorder="1" applyAlignment="1">
      <alignment horizontal="left" vertical="center"/>
    </xf>
    <xf numFmtId="0" fontId="59" fillId="0" borderId="25" xfId="0" applyFont="1" applyFill="1" applyBorder="1" applyAlignment="1">
      <alignment horizontal="left" vertical="center" wrapText="1"/>
    </xf>
    <xf numFmtId="0" fontId="108" fillId="34" borderId="25" xfId="0" applyFont="1" applyFill="1" applyBorder="1" applyAlignment="1">
      <alignment vertical="center" wrapText="1"/>
    </xf>
    <xf numFmtId="0" fontId="108" fillId="0" borderId="24" xfId="25" applyFont="1" applyFill="1" applyBorder="1" applyAlignment="1">
      <alignment horizontal="center" vertical="center" wrapText="1"/>
    </xf>
    <xf numFmtId="0" fontId="108" fillId="0" borderId="21" xfId="25" applyFont="1" applyFill="1" applyBorder="1" applyAlignment="1">
      <alignment horizontal="center" vertical="center" wrapText="1"/>
    </xf>
    <xf numFmtId="0" fontId="65" fillId="0" borderId="24" xfId="25" applyFont="1" applyFill="1" applyBorder="1" applyAlignment="1">
      <alignment vertical="center" wrapText="1"/>
    </xf>
    <xf numFmtId="0" fontId="65" fillId="0" borderId="21" xfId="25" applyFont="1" applyFill="1" applyBorder="1" applyAlignment="1">
      <alignment vertical="center" wrapText="1"/>
    </xf>
    <xf numFmtId="0" fontId="41" fillId="0" borderId="24" xfId="25" applyFont="1" applyFill="1" applyBorder="1" applyAlignment="1">
      <alignment horizontal="center" vertical="center" wrapText="1"/>
    </xf>
    <xf numFmtId="0" fontId="41" fillId="0" borderId="21" xfId="25" applyFont="1" applyFill="1" applyBorder="1" applyAlignment="1">
      <alignment horizontal="center" vertical="center" wrapText="1"/>
    </xf>
    <xf numFmtId="0" fontId="20" fillId="0" borderId="78" xfId="0" applyFont="1" applyFill="1" applyBorder="1" applyAlignment="1">
      <alignment vertical="top" wrapText="1"/>
    </xf>
    <xf numFmtId="0" fontId="20" fillId="0" borderId="23" xfId="0" applyFont="1" applyFill="1" applyBorder="1" applyAlignment="1">
      <alignment vertical="top" wrapText="1"/>
    </xf>
    <xf numFmtId="0" fontId="20" fillId="0" borderId="16" xfId="0" applyFont="1" applyFill="1" applyBorder="1" applyAlignment="1">
      <alignment vertical="top" wrapText="1"/>
    </xf>
    <xf numFmtId="0" fontId="20" fillId="0" borderId="36" xfId="0" applyFont="1" applyFill="1" applyBorder="1" applyAlignment="1">
      <alignment horizontal="left" vertical="top" wrapText="1"/>
    </xf>
    <xf numFmtId="0" fontId="20" fillId="0" borderId="11" xfId="0" applyFont="1" applyFill="1" applyBorder="1" applyAlignment="1">
      <alignment horizontal="left" vertical="top" wrapText="1"/>
    </xf>
    <xf numFmtId="0" fontId="20" fillId="0" borderId="14" xfId="0" applyFont="1" applyFill="1" applyBorder="1" applyAlignment="1">
      <alignment vertical="top" wrapText="1"/>
    </xf>
    <xf numFmtId="0" fontId="24" fillId="0" borderId="18" xfId="0" applyFont="1" applyFill="1" applyBorder="1" applyAlignment="1">
      <alignment vertical="top" wrapText="1"/>
    </xf>
    <xf numFmtId="0" fontId="20" fillId="34" borderId="44" xfId="37" applyFont="1" applyFill="1" applyBorder="1" applyAlignment="1">
      <alignment horizontal="center" vertical="center"/>
    </xf>
    <xf numFmtId="0" fontId="20" fillId="0" borderId="32" xfId="0" applyFont="1" applyFill="1" applyBorder="1" applyAlignment="1">
      <alignment vertical="top" wrapText="1"/>
    </xf>
    <xf numFmtId="0" fontId="20" fillId="0" borderId="66" xfId="0" applyFont="1" applyFill="1" applyBorder="1" applyAlignment="1">
      <alignment horizontal="center" vertical="top" wrapText="1"/>
    </xf>
    <xf numFmtId="0" fontId="20" fillId="0" borderId="11" xfId="0" applyFont="1" applyFill="1" applyBorder="1" applyAlignment="1">
      <alignment horizontal="center" vertical="top" wrapText="1"/>
    </xf>
    <xf numFmtId="0" fontId="20" fillId="34" borderId="40" xfId="37" applyFont="1" applyFill="1" applyBorder="1" applyAlignment="1">
      <alignment horizontal="center" vertical="center"/>
    </xf>
    <xf numFmtId="0" fontId="117" fillId="0" borderId="51" xfId="25" applyFont="1" applyFill="1" applyBorder="1" applyAlignment="1">
      <alignment horizontal="center" vertical="center"/>
    </xf>
    <xf numFmtId="0" fontId="117" fillId="0" borderId="24" xfId="25" applyFont="1" applyFill="1" applyBorder="1" applyAlignment="1">
      <alignment horizontal="center" vertical="center"/>
    </xf>
    <xf numFmtId="0" fontId="117" fillId="0" borderId="21" xfId="25" applyFont="1" applyFill="1" applyBorder="1" applyAlignment="1">
      <alignment horizontal="center" vertical="center"/>
    </xf>
    <xf numFmtId="0" fontId="117" fillId="0" borderId="51" xfId="25" applyFont="1" applyFill="1" applyBorder="1" applyAlignment="1">
      <alignment horizontal="center" vertical="center" wrapText="1"/>
    </xf>
    <xf numFmtId="0" fontId="117" fillId="0" borderId="24" xfId="25" applyFont="1" applyFill="1" applyBorder="1" applyAlignment="1">
      <alignment horizontal="center" vertical="center" wrapText="1"/>
    </xf>
    <xf numFmtId="0" fontId="117" fillId="0" borderId="21" xfId="25" applyFont="1" applyFill="1" applyBorder="1" applyAlignment="1">
      <alignment horizontal="center" vertical="center" wrapText="1"/>
    </xf>
    <xf numFmtId="0" fontId="65" fillId="0" borderId="51" xfId="25" applyFont="1" applyFill="1" applyBorder="1" applyAlignment="1">
      <alignment horizontal="left" vertical="center"/>
    </xf>
    <xf numFmtId="0" fontId="65" fillId="0" borderId="24" xfId="25" applyFont="1" applyFill="1" applyBorder="1" applyAlignment="1">
      <alignment horizontal="left" vertical="center"/>
    </xf>
    <xf numFmtId="0" fontId="65" fillId="0" borderId="25" xfId="25" applyFont="1" applyFill="1" applyBorder="1" applyAlignment="1">
      <alignment horizontal="left" vertical="center"/>
    </xf>
    <xf numFmtId="0" fontId="98" fillId="0" borderId="52" xfId="29" applyFont="1" applyFill="1" applyBorder="1" applyAlignment="1">
      <alignment vertical="center" wrapText="1"/>
    </xf>
    <xf numFmtId="0" fontId="98" fillId="0" borderId="24" xfId="29" applyFont="1" applyFill="1" applyBorder="1" applyAlignment="1">
      <alignment vertical="center" wrapText="1"/>
    </xf>
    <xf numFmtId="0" fontId="98" fillId="0" borderId="25" xfId="29" applyFont="1" applyFill="1" applyBorder="1" applyAlignment="1">
      <alignment vertical="center" wrapText="1"/>
    </xf>
    <xf numFmtId="0" fontId="20" fillId="0" borderId="51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117" fillId="0" borderId="25" xfId="25" applyFont="1" applyFill="1" applyBorder="1" applyAlignment="1">
      <alignment horizontal="center" vertical="center"/>
    </xf>
    <xf numFmtId="0" fontId="117" fillId="0" borderId="25" xfId="25" applyFont="1" applyFill="1" applyBorder="1" applyAlignment="1">
      <alignment horizontal="center" vertical="center" wrapText="1"/>
    </xf>
    <xf numFmtId="0" fontId="20" fillId="27" borderId="37" xfId="25" applyFont="1" applyFill="1" applyBorder="1" applyAlignment="1">
      <alignment horizontal="center" vertical="center"/>
    </xf>
    <xf numFmtId="0" fontId="62" fillId="27" borderId="69" xfId="25" applyFont="1" applyFill="1" applyBorder="1" applyAlignment="1">
      <alignment horizontal="center" vertical="center"/>
    </xf>
    <xf numFmtId="0" fontId="62" fillId="27" borderId="34" xfId="25" applyFont="1" applyFill="1" applyBorder="1" applyAlignment="1">
      <alignment horizontal="center" vertical="center"/>
    </xf>
    <xf numFmtId="0" fontId="117" fillId="0" borderId="52" xfId="25" applyFont="1" applyFill="1" applyBorder="1" applyAlignment="1">
      <alignment horizontal="center" vertical="center" wrapText="1"/>
    </xf>
    <xf numFmtId="0" fontId="65" fillId="0" borderId="52" xfId="25" applyFont="1" applyFill="1" applyBorder="1" applyAlignment="1">
      <alignment horizontal="left" vertical="center"/>
    </xf>
    <xf numFmtId="0" fontId="65" fillId="0" borderId="21" xfId="25" applyFont="1" applyFill="1" applyBorder="1" applyAlignment="1">
      <alignment horizontal="left" vertical="center"/>
    </xf>
    <xf numFmtId="0" fontId="138" fillId="0" borderId="49" xfId="25" applyFont="1" applyFill="1" applyBorder="1" applyAlignment="1">
      <alignment horizontal="center" vertical="center" wrapText="1"/>
    </xf>
    <xf numFmtId="0" fontId="138" fillId="0" borderId="50" xfId="25" applyFont="1" applyFill="1" applyBorder="1" applyAlignment="1">
      <alignment horizontal="center" vertical="center" wrapText="1"/>
    </xf>
    <xf numFmtId="0" fontId="138" fillId="0" borderId="39" xfId="25" applyFont="1" applyFill="1" applyBorder="1" applyAlignment="1">
      <alignment horizontal="center" vertical="center" wrapText="1"/>
    </xf>
    <xf numFmtId="0" fontId="117" fillId="0" borderId="52" xfId="25" applyFont="1" applyFill="1" applyBorder="1" applyAlignment="1">
      <alignment horizontal="center" vertical="center"/>
    </xf>
    <xf numFmtId="0" fontId="24" fillId="0" borderId="76" xfId="25" applyFont="1" applyFill="1" applyBorder="1" applyAlignment="1">
      <alignment horizontal="center" vertical="center" wrapText="1"/>
    </xf>
    <xf numFmtId="0" fontId="24" fillId="0" borderId="72" xfId="25" applyFont="1" applyFill="1" applyBorder="1" applyAlignment="1">
      <alignment horizontal="center" vertical="center" wrapText="1"/>
    </xf>
    <xf numFmtId="0" fontId="24" fillId="0" borderId="57" xfId="25" applyFont="1" applyFill="1" applyBorder="1" applyAlignment="1">
      <alignment horizontal="center" vertical="center" wrapText="1"/>
    </xf>
    <xf numFmtId="0" fontId="24" fillId="0" borderId="40" xfId="25" applyFont="1" applyFill="1" applyBorder="1" applyAlignment="1">
      <alignment horizontal="center" vertical="center" wrapText="1"/>
    </xf>
    <xf numFmtId="0" fontId="24" fillId="0" borderId="75" xfId="25" applyFont="1" applyFill="1" applyBorder="1" applyAlignment="1">
      <alignment horizontal="center" vertical="center" wrapText="1"/>
    </xf>
    <xf numFmtId="0" fontId="59" fillId="0" borderId="52" xfId="0" applyFont="1" applyFill="1" applyBorder="1" applyAlignment="1">
      <alignment horizontal="left" vertical="center" wrapText="1"/>
    </xf>
    <xf numFmtId="0" fontId="20" fillId="0" borderId="40" xfId="0" applyFont="1" applyFill="1" applyBorder="1" applyAlignment="1">
      <alignment horizontal="center" vertical="center" wrapText="1"/>
    </xf>
    <xf numFmtId="0" fontId="20" fillId="0" borderId="66" xfId="0" applyFont="1" applyFill="1" applyBorder="1" applyAlignment="1">
      <alignment horizontal="left" vertical="top" wrapText="1"/>
    </xf>
    <xf numFmtId="0" fontId="130" fillId="0" borderId="50" xfId="0" applyFont="1" applyFill="1" applyBorder="1" applyAlignment="1">
      <alignment horizontal="center" vertical="center" wrapText="1"/>
    </xf>
    <xf numFmtId="0" fontId="23" fillId="0" borderId="50" xfId="0" applyFont="1" applyFill="1" applyBorder="1" applyAlignment="1">
      <alignment vertical="center" wrapText="1"/>
    </xf>
    <xf numFmtId="0" fontId="129" fillId="0" borderId="50" xfId="0" applyFont="1" applyFill="1" applyBorder="1" applyAlignment="1">
      <alignment horizontal="center" vertical="center" wrapText="1"/>
    </xf>
    <xf numFmtId="0" fontId="129" fillId="0" borderId="57" xfId="0" applyFont="1" applyFill="1" applyBorder="1" applyAlignment="1">
      <alignment horizontal="center" vertical="center" wrapText="1"/>
    </xf>
    <xf numFmtId="0" fontId="130" fillId="0" borderId="24" xfId="0" applyFont="1" applyFill="1" applyBorder="1" applyAlignment="1">
      <alignment horizontal="center" vertical="center" wrapText="1"/>
    </xf>
    <xf numFmtId="0" fontId="129" fillId="0" borderId="24" xfId="0" applyFont="1" applyFill="1" applyBorder="1" applyAlignment="1">
      <alignment vertical="center"/>
    </xf>
    <xf numFmtId="0" fontId="129" fillId="0" borderId="21" xfId="0" applyFont="1" applyFill="1" applyBorder="1" applyAlignment="1">
      <alignment vertical="center"/>
    </xf>
    <xf numFmtId="0" fontId="130" fillId="0" borderId="58" xfId="0" applyFont="1" applyFill="1" applyBorder="1" applyAlignment="1">
      <alignment horizontal="center" vertical="center" wrapText="1"/>
    </xf>
    <xf numFmtId="0" fontId="23" fillId="0" borderId="51" xfId="0" applyFont="1" applyFill="1" applyBorder="1" applyAlignment="1">
      <alignment horizontal="left" vertical="center"/>
    </xf>
    <xf numFmtId="0" fontId="23" fillId="0" borderId="21" xfId="0" applyFont="1" applyFill="1" applyBorder="1" applyAlignment="1">
      <alignment horizontal="left" vertical="center"/>
    </xf>
    <xf numFmtId="0" fontId="130" fillId="0" borderId="21" xfId="0" applyFont="1" applyFill="1" applyBorder="1" applyAlignment="1">
      <alignment horizontal="center" vertical="center" wrapText="1"/>
    </xf>
    <xf numFmtId="0" fontId="23" fillId="0" borderId="52" xfId="37" applyFont="1" applyFill="1" applyBorder="1" applyAlignment="1">
      <alignment horizontal="left" vertical="center" wrapText="1"/>
    </xf>
    <xf numFmtId="0" fontId="23" fillId="0" borderId="24" xfId="37" applyFont="1" applyFill="1" applyBorder="1" applyAlignment="1">
      <alignment horizontal="left" vertical="center" wrapText="1"/>
    </xf>
    <xf numFmtId="0" fontId="23" fillId="0" borderId="21" xfId="37" applyFont="1" applyFill="1" applyBorder="1" applyAlignment="1">
      <alignment horizontal="left" vertical="center" wrapText="1"/>
    </xf>
    <xf numFmtId="0" fontId="23" fillId="0" borderId="51" xfId="37" applyFont="1" applyFill="1" applyBorder="1" applyAlignment="1">
      <alignment horizontal="left" vertical="center" wrapText="1"/>
    </xf>
    <xf numFmtId="0" fontId="38" fillId="0" borderId="51" xfId="0" applyFont="1" applyFill="1" applyBorder="1" applyAlignment="1">
      <alignment vertical="center" wrapText="1"/>
    </xf>
    <xf numFmtId="0" fontId="38" fillId="0" borderId="21" xfId="0" applyFont="1" applyFill="1" applyBorder="1" applyAlignment="1">
      <alignment vertical="center" wrapText="1"/>
    </xf>
    <xf numFmtId="0" fontId="38" fillId="0" borderId="52" xfId="0" applyFont="1" applyFill="1" applyBorder="1" applyAlignment="1">
      <alignment vertical="center" wrapText="1"/>
    </xf>
    <xf numFmtId="0" fontId="20" fillId="0" borderId="41" xfId="37" applyFont="1" applyFill="1" applyBorder="1" applyAlignment="1">
      <alignment horizontal="center" vertical="center" wrapText="1"/>
    </xf>
    <xf numFmtId="0" fontId="0" fillId="34" borderId="24" xfId="0" applyFill="1" applyBorder="1" applyAlignment="1">
      <alignment vertical="center" wrapText="1"/>
    </xf>
    <xf numFmtId="0" fontId="20" fillId="25" borderId="37" xfId="0" applyFont="1" applyFill="1" applyBorder="1" applyAlignment="1">
      <alignment horizontal="center" vertical="center" wrapText="1"/>
    </xf>
    <xf numFmtId="0" fontId="20" fillId="25" borderId="69" xfId="0" applyFont="1" applyFill="1" applyBorder="1" applyAlignment="1">
      <alignment horizontal="center" vertical="center" wrapText="1"/>
    </xf>
    <xf numFmtId="0" fontId="20" fillId="25" borderId="34" xfId="0" applyFont="1" applyFill="1" applyBorder="1" applyAlignment="1">
      <alignment horizontal="center" vertical="center" wrapText="1"/>
    </xf>
    <xf numFmtId="0" fontId="98" fillId="0" borderId="51" xfId="0" applyFont="1" applyFill="1" applyBorder="1" applyAlignment="1">
      <alignment vertical="center" wrapText="1"/>
    </xf>
    <xf numFmtId="0" fontId="20" fillId="0" borderId="46" xfId="0" applyFont="1" applyFill="1" applyBorder="1" applyAlignment="1">
      <alignment horizontal="left" vertical="center"/>
    </xf>
    <xf numFmtId="0" fontId="20" fillId="0" borderId="63" xfId="0" applyFont="1" applyFill="1" applyBorder="1" applyAlignment="1">
      <alignment horizontal="left" vertical="center"/>
    </xf>
    <xf numFmtId="0" fontId="20" fillId="0" borderId="41" xfId="0" applyFont="1" applyFill="1" applyBorder="1" applyAlignment="1">
      <alignment horizontal="left" vertical="center"/>
    </xf>
    <xf numFmtId="0" fontId="41" fillId="0" borderId="51" xfId="25" applyFont="1" applyFill="1" applyBorder="1" applyAlignment="1">
      <alignment vertical="center" wrapText="1"/>
    </xf>
    <xf numFmtId="0" fontId="41" fillId="0" borderId="24" xfId="25" applyFont="1" applyFill="1" applyBorder="1" applyAlignment="1">
      <alignment vertical="center" wrapText="1"/>
    </xf>
    <xf numFmtId="0" fontId="41" fillId="0" borderId="25" xfId="25" applyFont="1" applyFill="1" applyBorder="1" applyAlignment="1">
      <alignment vertical="center" wrapText="1"/>
    </xf>
    <xf numFmtId="0" fontId="41" fillId="0" borderId="51" xfId="25" applyFont="1" applyFill="1" applyBorder="1" applyAlignment="1">
      <alignment horizontal="center" vertical="center"/>
    </xf>
    <xf numFmtId="0" fontId="41" fillId="0" borderId="24" xfId="25" applyFont="1" applyFill="1" applyBorder="1" applyAlignment="1">
      <alignment horizontal="center" vertical="center"/>
    </xf>
    <xf numFmtId="0" fontId="41" fillId="0" borderId="21" xfId="25" applyFont="1" applyFill="1" applyBorder="1" applyAlignment="1">
      <alignment horizontal="center" vertical="center"/>
    </xf>
    <xf numFmtId="0" fontId="41" fillId="0" borderId="44" xfId="25" applyFont="1" applyFill="1" applyBorder="1" applyAlignment="1">
      <alignment horizontal="left" vertical="center"/>
    </xf>
    <xf numFmtId="0" fontId="41" fillId="0" borderId="63" xfId="25" applyFont="1" applyFill="1" applyBorder="1" applyAlignment="1">
      <alignment horizontal="left" vertical="center"/>
    </xf>
    <xf numFmtId="0" fontId="41" fillId="0" borderId="29" xfId="25" applyFont="1" applyFill="1" applyBorder="1" applyAlignment="1">
      <alignment horizontal="left" vertical="center"/>
    </xf>
    <xf numFmtId="0" fontId="98" fillId="0" borderId="58" xfId="0" applyFont="1" applyFill="1" applyBorder="1" applyAlignment="1">
      <alignment vertical="center" wrapText="1"/>
    </xf>
    <xf numFmtId="0" fontId="96" fillId="0" borderId="25" xfId="0" applyFont="1" applyFill="1" applyBorder="1" applyAlignment="1">
      <alignment horizontal="center" vertical="center"/>
    </xf>
    <xf numFmtId="0" fontId="96" fillId="0" borderId="50" xfId="0" applyFont="1" applyFill="1" applyBorder="1" applyAlignment="1">
      <alignment horizontal="center" vertical="center" wrapText="1"/>
    </xf>
    <xf numFmtId="0" fontId="20" fillId="0" borderId="52" xfId="0" applyFont="1" applyFill="1" applyBorder="1" applyAlignment="1">
      <alignment horizontal="left" vertical="center" wrapText="1"/>
    </xf>
    <xf numFmtId="0" fontId="20" fillId="0" borderId="25" xfId="0" applyFont="1" applyFill="1" applyBorder="1" applyAlignment="1">
      <alignment horizontal="left" vertical="center" wrapText="1"/>
    </xf>
    <xf numFmtId="0" fontId="41" fillId="0" borderId="46" xfId="25" applyFont="1" applyFill="1" applyBorder="1" applyAlignment="1">
      <alignment horizontal="left" vertical="center"/>
    </xf>
    <xf numFmtId="0" fontId="132" fillId="0" borderId="52" xfId="0" applyFont="1" applyFill="1" applyBorder="1" applyAlignment="1">
      <alignment horizontal="center" vertical="center" wrapText="1"/>
    </xf>
    <xf numFmtId="0" fontId="132" fillId="0" borderId="24" xfId="0" applyFont="1" applyFill="1" applyBorder="1" applyAlignment="1">
      <alignment horizontal="center" vertical="center" wrapText="1"/>
    </xf>
    <xf numFmtId="0" fontId="132" fillId="0" borderId="21" xfId="0" applyFont="1" applyFill="1" applyBorder="1" applyAlignment="1">
      <alignment horizontal="center" vertical="center" wrapText="1"/>
    </xf>
    <xf numFmtId="0" fontId="20" fillId="0" borderId="43" xfId="29" applyFont="1" applyFill="1" applyBorder="1" applyAlignment="1">
      <alignment horizontal="center" vertical="center"/>
    </xf>
    <xf numFmtId="0" fontId="20" fillId="0" borderId="19" xfId="29" applyFont="1" applyFill="1" applyBorder="1" applyAlignment="1">
      <alignment horizontal="center" vertical="center"/>
    </xf>
    <xf numFmtId="0" fontId="96" fillId="0" borderId="21" xfId="0" applyFont="1" applyFill="1" applyBorder="1" applyAlignment="1">
      <alignment horizontal="center" vertical="center"/>
    </xf>
    <xf numFmtId="0" fontId="41" fillId="25" borderId="37" xfId="25" applyFont="1" applyFill="1" applyBorder="1" applyAlignment="1">
      <alignment horizontal="center" vertical="center"/>
    </xf>
    <xf numFmtId="0" fontId="41" fillId="25" borderId="34" xfId="25" applyFont="1" applyFill="1" applyBorder="1" applyAlignment="1">
      <alignment horizontal="center" vertical="center"/>
    </xf>
    <xf numFmtId="0" fontId="20" fillId="0" borderId="49" xfId="0" applyFont="1" applyFill="1" applyBorder="1" applyAlignment="1">
      <alignment horizontal="center" vertical="center"/>
    </xf>
    <xf numFmtId="0" fontId="41" fillId="0" borderId="52" xfId="25" applyFont="1" applyFill="1" applyBorder="1" applyAlignment="1">
      <alignment horizontal="center" vertical="center"/>
    </xf>
    <xf numFmtId="0" fontId="41" fillId="0" borderId="21" xfId="25" applyFont="1" applyFill="1" applyBorder="1" applyAlignment="1">
      <alignment vertical="center" wrapText="1"/>
    </xf>
    <xf numFmtId="0" fontId="20" fillId="0" borderId="50" xfId="29" applyFont="1" applyFill="1" applyBorder="1" applyAlignment="1">
      <alignment horizontal="center" vertical="center"/>
    </xf>
    <xf numFmtId="0" fontId="132" fillId="0" borderId="51" xfId="0" applyFont="1" applyFill="1" applyBorder="1" applyAlignment="1">
      <alignment horizontal="center" vertical="center" wrapText="1"/>
    </xf>
    <xf numFmtId="0" fontId="20" fillId="0" borderId="39" xfId="29" applyFont="1" applyFill="1" applyBorder="1" applyAlignment="1">
      <alignment horizontal="center" vertical="center"/>
    </xf>
    <xf numFmtId="0" fontId="132" fillId="0" borderId="52" xfId="25" applyFont="1" applyFill="1" applyBorder="1" applyAlignment="1">
      <alignment horizontal="center" vertical="center" wrapText="1"/>
    </xf>
    <xf numFmtId="0" fontId="132" fillId="0" borderId="24" xfId="25" applyFont="1" applyFill="1" applyBorder="1" applyAlignment="1">
      <alignment horizontal="center" vertical="center" wrapText="1"/>
    </xf>
    <xf numFmtId="0" fontId="132" fillId="0" borderId="21" xfId="25" applyFont="1" applyFill="1" applyBorder="1" applyAlignment="1">
      <alignment horizontal="center" vertical="center" wrapText="1"/>
    </xf>
    <xf numFmtId="0" fontId="132" fillId="0" borderId="52" xfId="0" applyFont="1" applyFill="1" applyBorder="1" applyAlignment="1">
      <alignment vertical="center" wrapText="1"/>
    </xf>
    <xf numFmtId="0" fontId="132" fillId="0" borderId="24" xfId="0" applyFont="1" applyFill="1" applyBorder="1" applyAlignment="1">
      <alignment vertical="center" wrapText="1"/>
    </xf>
    <xf numFmtId="0" fontId="132" fillId="0" borderId="21" xfId="0" applyFont="1" applyFill="1" applyBorder="1" applyAlignment="1">
      <alignment vertical="center" wrapText="1"/>
    </xf>
    <xf numFmtId="0" fontId="20" fillId="25" borderId="65" xfId="0" applyFont="1" applyFill="1" applyBorder="1" applyAlignment="1">
      <alignment horizontal="center" vertical="center" wrapText="1"/>
    </xf>
    <xf numFmtId="0" fontId="132" fillId="0" borderId="51" xfId="0" applyFont="1" applyFill="1" applyBorder="1" applyAlignment="1">
      <alignment vertical="center" wrapText="1"/>
    </xf>
    <xf numFmtId="0" fontId="133" fillId="0" borderId="24" xfId="0" applyFont="1" applyFill="1" applyBorder="1" applyAlignment="1">
      <alignment horizontal="center" vertical="center" wrapText="1"/>
    </xf>
    <xf numFmtId="0" fontId="133" fillId="0" borderId="63" xfId="0" applyFont="1" applyFill="1" applyBorder="1" applyAlignment="1">
      <alignment horizontal="center" vertical="center" wrapText="1"/>
    </xf>
    <xf numFmtId="0" fontId="133" fillId="0" borderId="21" xfId="0" applyFont="1" applyFill="1" applyBorder="1" applyAlignment="1">
      <alignment horizontal="center" vertical="center" wrapText="1"/>
    </xf>
    <xf numFmtId="0" fontId="23" fillId="0" borderId="51" xfId="0" applyFont="1" applyFill="1" applyBorder="1" applyAlignment="1">
      <alignment horizontal="center" vertical="center" wrapText="1"/>
    </xf>
    <xf numFmtId="0" fontId="133" fillId="0" borderId="63" xfId="0" applyFont="1" applyFill="1" applyBorder="1" applyAlignment="1">
      <alignment horizontal="center" vertical="center"/>
    </xf>
    <xf numFmtId="0" fontId="20" fillId="25" borderId="17" xfId="0" applyFont="1" applyFill="1" applyBorder="1" applyAlignment="1">
      <alignment horizontal="center" vertical="center" wrapText="1"/>
    </xf>
    <xf numFmtId="0" fontId="20" fillId="25" borderId="31" xfId="0" applyFont="1" applyFill="1" applyBorder="1" applyAlignment="1">
      <alignment horizontal="center" vertical="center" wrapText="1"/>
    </xf>
    <xf numFmtId="0" fontId="41" fillId="0" borderId="50" xfId="25" applyFont="1" applyFill="1" applyBorder="1" applyAlignment="1">
      <alignment horizontal="left" vertical="center" wrapText="1"/>
    </xf>
    <xf numFmtId="0" fontId="117" fillId="0" borderId="50" xfId="25" applyFont="1" applyFill="1" applyBorder="1" applyAlignment="1">
      <alignment horizontal="center" vertical="center"/>
    </xf>
    <xf numFmtId="0" fontId="125" fillId="0" borderId="50" xfId="0" applyFont="1" applyFill="1" applyBorder="1" applyAlignment="1">
      <alignment horizontal="center" vertical="center"/>
    </xf>
    <xf numFmtId="0" fontId="125" fillId="0" borderId="39" xfId="0" applyFont="1" applyFill="1" applyBorder="1" applyAlignment="1">
      <alignment horizontal="center" vertical="center"/>
    </xf>
    <xf numFmtId="0" fontId="20" fillId="0" borderId="58" xfId="0" applyFont="1" applyFill="1" applyBorder="1" applyAlignment="1">
      <alignment horizontal="left" vertical="center"/>
    </xf>
    <xf numFmtId="0" fontId="20" fillId="0" borderId="39" xfId="0" applyFont="1" applyFill="1" applyBorder="1" applyAlignment="1">
      <alignment horizontal="left" vertical="center"/>
    </xf>
    <xf numFmtId="0" fontId="41" fillId="0" borderId="58" xfId="25" applyFont="1" applyFill="1" applyBorder="1" applyAlignment="1">
      <alignment horizontal="left" vertical="center" wrapText="1"/>
    </xf>
    <xf numFmtId="0" fontId="23" fillId="0" borderId="19" xfId="0" applyFont="1" applyFill="1" applyBorder="1" applyAlignment="1">
      <alignment horizontal="center" vertical="center"/>
    </xf>
    <xf numFmtId="0" fontId="23" fillId="0" borderId="39" xfId="0" applyFont="1" applyFill="1" applyBorder="1" applyAlignment="1">
      <alignment horizontal="center" vertical="center"/>
    </xf>
    <xf numFmtId="0" fontId="23" fillId="0" borderId="50" xfId="0" applyFont="1" applyFill="1" applyBorder="1" applyAlignment="1">
      <alignment horizontal="center" vertical="center" wrapText="1"/>
    </xf>
    <xf numFmtId="0" fontId="125" fillId="0" borderId="50" xfId="25" applyFont="1" applyFill="1" applyBorder="1" applyAlignment="1">
      <alignment horizontal="center" vertical="center"/>
    </xf>
    <xf numFmtId="0" fontId="20" fillId="0" borderId="51" xfId="25" applyFont="1" applyFill="1" applyBorder="1" applyAlignment="1">
      <alignment vertical="center" wrapText="1"/>
    </xf>
    <xf numFmtId="0" fontId="20" fillId="0" borderId="24" xfId="25" applyFont="1" applyFill="1" applyBorder="1" applyAlignment="1">
      <alignment vertical="center" wrapText="1"/>
    </xf>
    <xf numFmtId="0" fontId="20" fillId="0" borderId="21" xfId="25" applyFont="1" applyFill="1" applyBorder="1" applyAlignment="1">
      <alignment vertical="center" wrapText="1"/>
    </xf>
    <xf numFmtId="0" fontId="132" fillId="0" borderId="24" xfId="29" applyFont="1" applyFill="1" applyBorder="1" applyAlignment="1">
      <alignment horizontal="center" vertical="center" wrapText="1"/>
    </xf>
    <xf numFmtId="0" fontId="132" fillId="0" borderId="21" xfId="29" applyFont="1" applyFill="1" applyBorder="1" applyAlignment="1">
      <alignment horizontal="center" vertical="center" wrapText="1"/>
    </xf>
    <xf numFmtId="0" fontId="20" fillId="0" borderId="25" xfId="25" applyFont="1" applyFill="1" applyBorder="1" applyAlignment="1">
      <alignment vertical="center" wrapText="1"/>
    </xf>
    <xf numFmtId="0" fontId="132" fillId="0" borderId="24" xfId="25" applyFont="1" applyFill="1" applyBorder="1" applyAlignment="1">
      <alignment horizontal="center" vertical="center"/>
    </xf>
    <xf numFmtId="0" fontId="132" fillId="0" borderId="21" xfId="25" applyFont="1" applyFill="1" applyBorder="1" applyAlignment="1">
      <alignment horizontal="center" vertical="center"/>
    </xf>
    <xf numFmtId="0" fontId="136" fillId="0" borderId="24" xfId="25" applyFont="1" applyFill="1" applyBorder="1" applyAlignment="1">
      <alignment horizontal="center" vertical="center" wrapText="1"/>
    </xf>
    <xf numFmtId="0" fontId="136" fillId="0" borderId="21" xfId="25" applyFont="1" applyFill="1" applyBorder="1" applyAlignment="1">
      <alignment horizontal="center" vertical="center" wrapText="1"/>
    </xf>
    <xf numFmtId="0" fontId="20" fillId="31" borderId="80" xfId="0" applyFont="1" applyFill="1" applyBorder="1" applyAlignment="1">
      <alignment horizontal="center" vertical="center" wrapText="1"/>
    </xf>
    <xf numFmtId="0" fontId="20" fillId="31" borderId="83" xfId="0" applyFont="1" applyFill="1" applyBorder="1" applyAlignment="1">
      <alignment horizontal="center" vertical="center" wrapText="1"/>
    </xf>
    <xf numFmtId="0" fontId="20" fillId="31" borderId="82" xfId="0" applyFont="1" applyFill="1" applyBorder="1" applyAlignment="1">
      <alignment horizontal="center" vertical="center" wrapText="1"/>
    </xf>
    <xf numFmtId="0" fontId="81" fillId="25" borderId="69" xfId="0" applyFont="1" applyFill="1" applyBorder="1" applyAlignment="1">
      <alignment horizontal="center" vertical="center" wrapText="1"/>
    </xf>
    <xf numFmtId="0" fontId="81" fillId="25" borderId="34" xfId="0" applyFont="1" applyFill="1" applyBorder="1" applyAlignment="1">
      <alignment horizontal="center" vertical="center" wrapText="1"/>
    </xf>
    <xf numFmtId="0" fontId="81" fillId="25" borderId="37" xfId="25" applyFont="1" applyFill="1" applyBorder="1" applyAlignment="1">
      <alignment horizontal="center" vertical="center"/>
    </xf>
    <xf numFmtId="0" fontId="81" fillId="25" borderId="69" xfId="25" applyFont="1" applyFill="1" applyBorder="1" applyAlignment="1">
      <alignment horizontal="center" vertical="center"/>
    </xf>
    <xf numFmtId="0" fontId="81" fillId="25" borderId="34" xfId="25" applyFont="1" applyFill="1" applyBorder="1" applyAlignment="1">
      <alignment horizontal="center" vertical="center"/>
    </xf>
    <xf numFmtId="0" fontId="42" fillId="0" borderId="51" xfId="0" applyFont="1" applyFill="1" applyBorder="1" applyAlignment="1">
      <alignment vertical="center" wrapText="1"/>
    </xf>
    <xf numFmtId="0" fontId="42" fillId="0" borderId="24" xfId="0" applyFont="1" applyFill="1" applyBorder="1" applyAlignment="1">
      <alignment vertical="center" wrapText="1"/>
    </xf>
    <xf numFmtId="0" fontId="42" fillId="0" borderId="21" xfId="0" applyFont="1" applyFill="1" applyBorder="1" applyAlignment="1">
      <alignment vertical="center" wrapText="1"/>
    </xf>
    <xf numFmtId="0" fontId="133" fillId="0" borderId="24" xfId="25" applyFont="1" applyFill="1" applyBorder="1" applyAlignment="1">
      <alignment horizontal="center" vertical="center" wrapText="1"/>
    </xf>
    <xf numFmtId="0" fontId="133" fillId="0" borderId="21" xfId="25" applyFont="1" applyFill="1" applyBorder="1" applyAlignment="1">
      <alignment horizontal="center" vertical="center" wrapText="1"/>
    </xf>
    <xf numFmtId="0" fontId="23" fillId="34" borderId="51" xfId="25" applyFont="1" applyFill="1" applyBorder="1" applyAlignment="1">
      <alignment horizontal="center" vertical="center" wrapText="1"/>
    </xf>
    <xf numFmtId="0" fontId="23" fillId="34" borderId="24" xfId="25" applyFont="1" applyFill="1" applyBorder="1" applyAlignment="1">
      <alignment horizontal="center" vertical="center" wrapText="1"/>
    </xf>
    <xf numFmtId="0" fontId="23" fillId="34" borderId="21" xfId="25" applyFont="1" applyFill="1" applyBorder="1" applyAlignment="1">
      <alignment horizontal="center" vertical="center" wrapText="1"/>
    </xf>
    <xf numFmtId="0" fontId="23" fillId="34" borderId="25" xfId="25" applyFont="1" applyFill="1" applyBorder="1" applyAlignment="1">
      <alignment horizontal="center" vertical="center" wrapText="1"/>
    </xf>
    <xf numFmtId="0" fontId="133" fillId="0" borderId="52" xfId="0" applyFont="1" applyFill="1" applyBorder="1" applyAlignment="1">
      <alignment horizontal="center" vertical="center" wrapText="1"/>
    </xf>
    <xf numFmtId="0" fontId="41" fillId="0" borderId="51" xfId="29" applyFont="1" applyFill="1" applyBorder="1" applyAlignment="1">
      <alignment vertical="center" wrapText="1"/>
    </xf>
    <xf numFmtId="0" fontId="41" fillId="0" borderId="63" xfId="29" applyFont="1" applyFill="1" applyBorder="1" applyAlignment="1">
      <alignment vertical="center" wrapText="1"/>
    </xf>
    <xf numFmtId="0" fontId="41" fillId="0" borderId="21" xfId="29" applyFont="1" applyFill="1" applyBorder="1" applyAlignment="1">
      <alignment vertical="center" wrapText="1"/>
    </xf>
    <xf numFmtId="0" fontId="42" fillId="0" borderId="51" xfId="25" applyFont="1" applyFill="1" applyBorder="1" applyAlignment="1">
      <alignment horizontal="left" vertical="center"/>
    </xf>
    <xf numFmtId="0" fontId="42" fillId="0" borderId="24" xfId="25" applyFont="1" applyFill="1" applyBorder="1" applyAlignment="1">
      <alignment horizontal="left" vertical="center"/>
    </xf>
    <xf numFmtId="0" fontId="42" fillId="0" borderId="25" xfId="25" applyFont="1" applyFill="1" applyBorder="1" applyAlignment="1">
      <alignment horizontal="left" vertical="center"/>
    </xf>
    <xf numFmtId="0" fontId="23" fillId="34" borderId="52" xfId="0" applyFont="1" applyFill="1" applyBorder="1" applyAlignment="1">
      <alignment horizontal="center" vertical="center"/>
    </xf>
    <xf numFmtId="0" fontId="23" fillId="34" borderId="25" xfId="0" applyFont="1" applyFill="1" applyBorder="1" applyAlignment="1">
      <alignment horizontal="center" vertical="center"/>
    </xf>
    <xf numFmtId="0" fontId="20" fillId="0" borderId="51" xfId="29" applyFont="1" applyFill="1" applyBorder="1" applyAlignment="1">
      <alignment vertical="center" wrapText="1"/>
    </xf>
    <xf numFmtId="0" fontId="20" fillId="0" borderId="24" xfId="29" applyFont="1" applyFill="1" applyBorder="1" applyAlignment="1">
      <alignment vertical="center" wrapText="1"/>
    </xf>
    <xf numFmtId="0" fontId="77" fillId="0" borderId="24" xfId="0" applyFont="1" applyFill="1" applyBorder="1" applyAlignment="1">
      <alignment vertical="center" wrapText="1"/>
    </xf>
    <xf numFmtId="0" fontId="135" fillId="0" borderId="24" xfId="25" applyFont="1" applyFill="1" applyBorder="1" applyAlignment="1">
      <alignment horizontal="left" vertical="center"/>
    </xf>
    <xf numFmtId="0" fontId="135" fillId="0" borderId="21" xfId="25" applyFont="1" applyFill="1" applyBorder="1" applyAlignment="1">
      <alignment horizontal="left" vertical="center"/>
    </xf>
    <xf numFmtId="0" fontId="42" fillId="0" borderId="21" xfId="25" applyFont="1" applyFill="1" applyBorder="1" applyAlignment="1">
      <alignment horizontal="left" vertical="center"/>
    </xf>
    <xf numFmtId="0" fontId="20" fillId="0" borderId="58" xfId="0" applyFont="1" applyFill="1" applyBorder="1" applyAlignment="1">
      <alignment vertical="center" wrapText="1"/>
    </xf>
    <xf numFmtId="0" fontId="77" fillId="0" borderId="52" xfId="0" applyFont="1" applyFill="1" applyBorder="1" applyAlignment="1">
      <alignment vertical="center" wrapText="1"/>
    </xf>
    <xf numFmtId="0" fontId="77" fillId="0" borderId="21" xfId="0" applyFont="1" applyFill="1" applyBorder="1" applyAlignment="1">
      <alignment vertical="center" wrapText="1"/>
    </xf>
    <xf numFmtId="0" fontId="20" fillId="31" borderId="43" xfId="0" applyFont="1" applyFill="1" applyBorder="1" applyAlignment="1">
      <alignment horizontal="center" vertical="center" wrapText="1"/>
    </xf>
    <xf numFmtId="0" fontId="20" fillId="30" borderId="43" xfId="0" applyFont="1" applyFill="1" applyBorder="1" applyAlignment="1">
      <alignment horizontal="center" vertical="center" wrapText="1"/>
    </xf>
    <xf numFmtId="0" fontId="20" fillId="30" borderId="83" xfId="0" applyFont="1" applyFill="1" applyBorder="1" applyAlignment="1">
      <alignment horizontal="center" vertical="center" wrapText="1"/>
    </xf>
    <xf numFmtId="0" fontId="20" fillId="30" borderId="82" xfId="0" applyFont="1" applyFill="1" applyBorder="1" applyAlignment="1">
      <alignment horizontal="center" vertical="center" wrapText="1"/>
    </xf>
    <xf numFmtId="0" fontId="20" fillId="31" borderId="49" xfId="0" applyFont="1" applyFill="1" applyBorder="1" applyAlignment="1">
      <alignment horizontal="center" vertical="center" wrapText="1"/>
    </xf>
    <xf numFmtId="0" fontId="132" fillId="0" borderId="66" xfId="0" applyFont="1" applyFill="1" applyBorder="1" applyAlignment="1">
      <alignment vertical="top" wrapText="1"/>
    </xf>
    <xf numFmtId="0" fontId="132" fillId="0" borderId="36" xfId="0" applyFont="1" applyFill="1" applyBorder="1" applyAlignment="1">
      <alignment vertical="top" wrapText="1"/>
    </xf>
    <xf numFmtId="0" fontId="132" fillId="0" borderId="11" xfId="0" applyFont="1" applyFill="1" applyBorder="1" applyAlignment="1">
      <alignment vertical="top" wrapText="1"/>
    </xf>
    <xf numFmtId="0" fontId="132" fillId="0" borderId="38" xfId="0" applyFont="1" applyFill="1" applyBorder="1" applyAlignment="1">
      <alignment vertical="top" wrapText="1"/>
    </xf>
    <xf numFmtId="0" fontId="20" fillId="0" borderId="58" xfId="25" applyFont="1" applyFill="1" applyBorder="1" applyAlignment="1">
      <alignment horizontal="center" vertical="center"/>
    </xf>
    <xf numFmtId="0" fontId="125" fillId="0" borderId="51" xfId="25" applyFont="1" applyFill="1" applyBorder="1" applyAlignment="1">
      <alignment horizontal="center" vertical="center"/>
    </xf>
    <xf numFmtId="0" fontId="125" fillId="0" borderId="24" xfId="25" applyFont="1" applyFill="1" applyBorder="1" applyAlignment="1">
      <alignment horizontal="center" vertical="center"/>
    </xf>
    <xf numFmtId="0" fontId="20" fillId="0" borderId="50" xfId="25" applyFont="1" applyFill="1" applyBorder="1" applyAlignment="1">
      <alignment horizontal="center" vertical="center"/>
    </xf>
    <xf numFmtId="0" fontId="125" fillId="0" borderId="51" xfId="0" applyFont="1" applyFill="1" applyBorder="1" applyAlignment="1">
      <alignment horizontal="center" vertical="center"/>
    </xf>
    <xf numFmtId="0" fontId="125" fillId="0" borderId="25" xfId="0" applyFont="1" applyFill="1" applyBorder="1" applyAlignment="1">
      <alignment horizontal="center" vertical="center"/>
    </xf>
    <xf numFmtId="0" fontId="125" fillId="0" borderId="24" xfId="0" applyFont="1" applyFill="1" applyBorder="1" applyAlignment="1">
      <alignment horizontal="center" vertical="center"/>
    </xf>
    <xf numFmtId="0" fontId="117" fillId="0" borderId="11" xfId="25" applyFont="1" applyFill="1" applyBorder="1" applyAlignment="1">
      <alignment vertical="top" wrapText="1"/>
    </xf>
    <xf numFmtId="0" fontId="117" fillId="0" borderId="66" xfId="25" applyFont="1" applyFill="1" applyBorder="1" applyAlignment="1">
      <alignment vertical="top" wrapText="1"/>
    </xf>
    <xf numFmtId="0" fontId="20" fillId="0" borderId="57" xfId="25" applyFont="1" applyFill="1" applyBorder="1" applyAlignment="1">
      <alignment horizontal="center" vertical="center"/>
    </xf>
    <xf numFmtId="0" fontId="78" fillId="25" borderId="69" xfId="25" applyFont="1" applyFill="1" applyBorder="1" applyAlignment="1">
      <alignment horizontal="center" vertical="center"/>
    </xf>
    <xf numFmtId="0" fontId="78" fillId="25" borderId="34" xfId="25" applyFont="1" applyFill="1" applyBorder="1" applyAlignment="1">
      <alignment horizontal="center" vertical="center"/>
    </xf>
    <xf numFmtId="0" fontId="60" fillId="0" borderId="50" xfId="0" applyFont="1" applyFill="1" applyBorder="1" applyAlignment="1">
      <alignment vertical="center" wrapText="1"/>
    </xf>
    <xf numFmtId="0" fontId="20" fillId="0" borderId="51" xfId="0" applyFont="1" applyFill="1" applyBorder="1" applyAlignment="1">
      <alignment horizontal="center"/>
    </xf>
    <xf numFmtId="0" fontId="20" fillId="0" borderId="21" xfId="0" applyFont="1" applyFill="1" applyBorder="1" applyAlignment="1">
      <alignment horizontal="center"/>
    </xf>
    <xf numFmtId="0" fontId="59" fillId="0" borderId="52" xfId="0" applyFont="1" applyFill="1" applyBorder="1" applyAlignment="1">
      <alignment horizontal="center" vertical="center" wrapText="1"/>
    </xf>
    <xf numFmtId="0" fontId="78" fillId="25" borderId="69" xfId="0" applyFont="1" applyFill="1" applyBorder="1" applyAlignment="1">
      <alignment horizontal="center" vertical="center"/>
    </xf>
    <xf numFmtId="0" fontId="78" fillId="25" borderId="34" xfId="0" applyFont="1" applyFill="1" applyBorder="1" applyAlignment="1">
      <alignment horizontal="center" vertical="center"/>
    </xf>
    <xf numFmtId="0" fontId="59" fillId="34" borderId="50" xfId="0" applyFont="1" applyFill="1" applyBorder="1" applyAlignment="1">
      <alignment vertical="center" wrapText="1"/>
    </xf>
    <xf numFmtId="0" fontId="60" fillId="34" borderId="50" xfId="0" applyFont="1" applyFill="1" applyBorder="1" applyAlignment="1">
      <alignment vertical="center" wrapText="1"/>
    </xf>
    <xf numFmtId="0" fontId="20" fillId="34" borderId="51" xfId="0" applyFont="1" applyFill="1" applyBorder="1" applyAlignment="1">
      <alignment horizontal="center"/>
    </xf>
    <xf numFmtId="0" fontId="20" fillId="34" borderId="21" xfId="0" applyFont="1" applyFill="1" applyBorder="1" applyAlignment="1">
      <alignment horizontal="center"/>
    </xf>
    <xf numFmtId="0" fontId="130" fillId="0" borderId="51" xfId="0" applyFont="1" applyFill="1" applyBorder="1" applyAlignment="1">
      <alignment horizontal="center" vertical="center" wrapText="1"/>
    </xf>
    <xf numFmtId="0" fontId="20" fillId="27" borderId="37" xfId="0" applyFont="1" applyFill="1" applyBorder="1" applyAlignment="1">
      <alignment horizontal="center" vertical="center" wrapText="1"/>
    </xf>
    <xf numFmtId="0" fontId="130" fillId="0" borderId="51" xfId="25" applyFont="1" applyFill="1" applyBorder="1" applyAlignment="1">
      <alignment horizontal="center" vertical="center" wrapText="1"/>
    </xf>
    <xf numFmtId="0" fontId="130" fillId="0" borderId="24" xfId="25" applyFont="1" applyFill="1" applyBorder="1" applyAlignment="1">
      <alignment horizontal="center" vertical="center" wrapText="1"/>
    </xf>
    <xf numFmtId="0" fontId="130" fillId="0" borderId="25" xfId="25" applyFont="1" applyFill="1" applyBorder="1" applyAlignment="1">
      <alignment horizontal="center" vertical="center" wrapText="1"/>
    </xf>
    <xf numFmtId="0" fontId="0" fillId="27" borderId="69" xfId="0" applyFill="1" applyBorder="1" applyAlignment="1">
      <alignment horizontal="center" vertical="center" wrapText="1"/>
    </xf>
    <xf numFmtId="0" fontId="24" fillId="0" borderId="51" xfId="25" applyFont="1" applyFill="1" applyBorder="1" applyAlignment="1">
      <alignment horizontal="center" vertical="center" wrapText="1"/>
    </xf>
    <xf numFmtId="0" fontId="24" fillId="0" borderId="24" xfId="25" applyFont="1" applyFill="1" applyBorder="1" applyAlignment="1">
      <alignment horizontal="center" vertical="center" wrapText="1"/>
    </xf>
    <xf numFmtId="0" fontId="24" fillId="0" borderId="25" xfId="25" applyFont="1" applyFill="1" applyBorder="1" applyAlignment="1">
      <alignment horizontal="center" vertical="center" wrapText="1"/>
    </xf>
    <xf numFmtId="0" fontId="59" fillId="0" borderId="25" xfId="0" applyFont="1" applyFill="1" applyBorder="1" applyAlignment="1">
      <alignment horizontal="center" vertical="center" wrapText="1"/>
    </xf>
    <xf numFmtId="0" fontId="24" fillId="0" borderId="51" xfId="0" applyFont="1" applyFill="1" applyBorder="1" applyAlignment="1">
      <alignment horizontal="center" vertical="center"/>
    </xf>
    <xf numFmtId="0" fontId="59" fillId="0" borderId="52" xfId="0" applyFont="1" applyFill="1" applyBorder="1" applyAlignment="1">
      <alignment vertical="center" wrapText="1"/>
    </xf>
    <xf numFmtId="0" fontId="59" fillId="0" borderId="50" xfId="0" applyFont="1" applyFill="1" applyBorder="1" applyAlignment="1">
      <alignment horizontal="center" vertical="center" wrapText="1"/>
    </xf>
    <xf numFmtId="0" fontId="24" fillId="0" borderId="52" xfId="0" applyFont="1" applyFill="1" applyBorder="1" applyAlignment="1">
      <alignment horizontal="center" vertical="center" wrapText="1"/>
    </xf>
    <xf numFmtId="0" fontId="146" fillId="0" borderId="24" xfId="29" applyFont="1" applyFill="1" applyBorder="1" applyAlignment="1">
      <alignment vertical="center" wrapText="1"/>
    </xf>
    <xf numFmtId="0" fontId="146" fillId="0" borderId="63" xfId="29" applyFont="1" applyFill="1" applyBorder="1" applyAlignment="1">
      <alignment vertical="center" wrapText="1"/>
    </xf>
    <xf numFmtId="0" fontId="146" fillId="0" borderId="21" xfId="29" applyFont="1" applyFill="1" applyBorder="1" applyAlignment="1">
      <alignment vertical="center" wrapText="1"/>
    </xf>
    <xf numFmtId="0" fontId="38" fillId="0" borderId="24" xfId="0" applyFont="1" applyFill="1" applyBorder="1" applyAlignment="1">
      <alignment horizontal="left" vertical="center"/>
    </xf>
    <xf numFmtId="0" fontId="141" fillId="0" borderId="24" xfId="37" applyFont="1" applyFill="1" applyBorder="1" applyAlignment="1">
      <alignment vertical="center" wrapText="1"/>
    </xf>
    <xf numFmtId="0" fontId="141" fillId="0" borderId="25" xfId="37" applyFont="1" applyFill="1" applyBorder="1" applyAlignment="1">
      <alignment vertical="center" wrapText="1"/>
    </xf>
    <xf numFmtId="0" fontId="141" fillId="0" borderId="57" xfId="0" applyFont="1" applyFill="1" applyBorder="1" applyAlignment="1">
      <alignment horizontal="center" vertical="center" wrapText="1"/>
    </xf>
    <xf numFmtId="0" fontId="20" fillId="0" borderId="49" xfId="25" applyFont="1" applyFill="1" applyBorder="1" applyAlignment="1">
      <alignment horizontal="center" vertical="center" wrapText="1"/>
    </xf>
    <xf numFmtId="0" fontId="20" fillId="0" borderId="50" xfId="25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vertical="top" wrapText="1"/>
    </xf>
    <xf numFmtId="0" fontId="42" fillId="0" borderId="54" xfId="0" applyFont="1" applyFill="1" applyBorder="1" applyAlignment="1">
      <alignment vertical="top" wrapText="1"/>
    </xf>
    <xf numFmtId="0" fontId="42" fillId="0" borderId="48" xfId="0" applyFont="1" applyFill="1" applyBorder="1" applyAlignment="1">
      <alignment vertical="top" wrapText="1"/>
    </xf>
    <xf numFmtId="0" fontId="42" fillId="0" borderId="53" xfId="0" applyFont="1" applyFill="1" applyBorder="1" applyAlignment="1">
      <alignment vertical="top" wrapText="1"/>
    </xf>
    <xf numFmtId="0" fontId="20" fillId="0" borderId="54" xfId="0" applyFont="1" applyFill="1" applyBorder="1" applyAlignment="1">
      <alignment horizontal="left" vertical="top" wrapText="1"/>
    </xf>
    <xf numFmtId="0" fontId="20" fillId="0" borderId="48" xfId="0" applyFont="1" applyFill="1" applyBorder="1" applyAlignment="1">
      <alignment horizontal="left" vertical="top" wrapText="1"/>
    </xf>
    <xf numFmtId="0" fontId="20" fillId="0" borderId="53" xfId="0" applyFont="1" applyFill="1" applyBorder="1" applyAlignment="1">
      <alignment horizontal="left" vertical="top" wrapText="1"/>
    </xf>
    <xf numFmtId="0" fontId="20" fillId="0" borderId="17" xfId="25" applyFont="1" applyFill="1" applyBorder="1" applyAlignment="1">
      <alignment horizontal="center" vertical="center" wrapText="1"/>
    </xf>
    <xf numFmtId="0" fontId="20" fillId="0" borderId="31" xfId="25" applyFont="1" applyFill="1" applyBorder="1" applyAlignment="1">
      <alignment horizontal="center" vertical="center" wrapText="1"/>
    </xf>
    <xf numFmtId="0" fontId="20" fillId="0" borderId="39" xfId="25" applyFont="1" applyFill="1" applyBorder="1" applyAlignment="1">
      <alignment horizontal="center" vertical="center" wrapText="1"/>
    </xf>
    <xf numFmtId="0" fontId="20" fillId="0" borderId="13" xfId="25" applyFont="1" applyFill="1" applyBorder="1" applyAlignment="1">
      <alignment horizontal="center" vertical="center" wrapText="1"/>
    </xf>
    <xf numFmtId="0" fontId="141" fillId="0" borderId="51" xfId="0" applyFont="1" applyFill="1" applyBorder="1" applyAlignment="1">
      <alignment horizontal="left" vertical="center" wrapText="1"/>
    </xf>
    <xf numFmtId="0" fontId="141" fillId="0" borderId="24" xfId="0" applyFont="1" applyFill="1" applyBorder="1" applyAlignment="1">
      <alignment horizontal="left" vertical="center" wrapText="1"/>
    </xf>
    <xf numFmtId="0" fontId="141" fillId="0" borderId="21" xfId="0" applyFont="1" applyFill="1" applyBorder="1" applyAlignment="1">
      <alignment horizontal="left" vertical="center" wrapText="1"/>
    </xf>
    <xf numFmtId="0" fontId="130" fillId="0" borderId="57" xfId="0" applyFont="1" applyFill="1" applyBorder="1" applyAlignment="1">
      <alignment horizontal="center" vertical="center" wrapText="1"/>
    </xf>
    <xf numFmtId="0" fontId="20" fillId="0" borderId="24" xfId="25" applyFont="1" applyFill="1" applyBorder="1" applyAlignment="1">
      <alignment horizontal="left" vertical="center" wrapText="1"/>
    </xf>
    <xf numFmtId="0" fontId="20" fillId="0" borderId="21" xfId="25" applyFont="1" applyFill="1" applyBorder="1" applyAlignment="1">
      <alignment horizontal="left" vertical="center" wrapText="1"/>
    </xf>
    <xf numFmtId="0" fontId="130" fillId="0" borderId="52" xfId="0" applyFont="1" applyFill="1" applyBorder="1" applyAlignment="1">
      <alignment horizontal="center" vertical="center" wrapText="1"/>
    </xf>
    <xf numFmtId="0" fontId="130" fillId="0" borderId="25" xfId="0" applyFont="1" applyFill="1" applyBorder="1" applyAlignment="1">
      <alignment horizontal="center" vertical="center" wrapText="1"/>
    </xf>
    <xf numFmtId="0" fontId="23" fillId="0" borderId="52" xfId="37" applyFont="1" applyFill="1" applyBorder="1" applyAlignment="1">
      <alignment horizontal="left" vertical="center"/>
    </xf>
    <xf numFmtId="0" fontId="23" fillId="0" borderId="24" xfId="37" applyFont="1" applyFill="1" applyBorder="1" applyAlignment="1">
      <alignment horizontal="left" vertical="center"/>
    </xf>
    <xf numFmtId="0" fontId="23" fillId="0" borderId="21" xfId="37" applyFont="1" applyFill="1" applyBorder="1" applyAlignment="1">
      <alignment horizontal="left" vertical="center"/>
    </xf>
    <xf numFmtId="0" fontId="129" fillId="0" borderId="49" xfId="0" applyFont="1" applyFill="1" applyBorder="1" applyAlignment="1">
      <alignment horizontal="center" vertical="center" wrapText="1"/>
    </xf>
    <xf numFmtId="0" fontId="141" fillId="0" borderId="52" xfId="0" applyFont="1" applyFill="1" applyBorder="1" applyAlignment="1">
      <alignment horizontal="center" vertical="center" wrapText="1"/>
    </xf>
    <xf numFmtId="0" fontId="23" fillId="0" borderId="25" xfId="37" applyFont="1" applyFill="1" applyBorder="1" applyAlignment="1">
      <alignment horizontal="left" vertical="center"/>
    </xf>
    <xf numFmtId="0" fontId="23" fillId="0" borderId="51" xfId="37" applyFont="1" applyFill="1" applyBorder="1" applyAlignment="1">
      <alignment horizontal="left" vertical="center"/>
    </xf>
    <xf numFmtId="0" fontId="20" fillId="0" borderId="51" xfId="25" applyFont="1" applyFill="1" applyBorder="1" applyAlignment="1">
      <alignment horizontal="left" vertical="center" wrapText="1"/>
    </xf>
    <xf numFmtId="0" fontId="96" fillId="0" borderId="51" xfId="25" applyFont="1" applyFill="1" applyBorder="1" applyAlignment="1">
      <alignment horizontal="center" vertical="center" wrapText="1"/>
    </xf>
    <xf numFmtId="0" fontId="96" fillId="0" borderId="24" xfId="25" applyFont="1" applyFill="1" applyBorder="1" applyAlignment="1">
      <alignment horizontal="center" vertical="center" wrapText="1"/>
    </xf>
    <xf numFmtId="0" fontId="96" fillId="0" borderId="25" xfId="25" applyFont="1" applyFill="1" applyBorder="1" applyAlignment="1">
      <alignment horizontal="center" vertical="center" wrapText="1"/>
    </xf>
    <xf numFmtId="0" fontId="38" fillId="0" borderId="51" xfId="0" applyFont="1" applyFill="1" applyBorder="1" applyAlignment="1">
      <alignment horizontal="left" vertical="center"/>
    </xf>
    <xf numFmtId="0" fontId="96" fillId="0" borderId="21" xfId="25" applyFont="1" applyFill="1" applyBorder="1" applyAlignment="1">
      <alignment horizontal="center" vertical="center" wrapText="1"/>
    </xf>
    <xf numFmtId="0" fontId="96" fillId="34" borderId="25" xfId="0" applyFont="1" applyFill="1" applyBorder="1" applyAlignment="1">
      <alignment vertical="center" wrapText="1"/>
    </xf>
    <xf numFmtId="0" fontId="78" fillId="30" borderId="65" xfId="0" applyFont="1" applyFill="1" applyBorder="1" applyAlignment="1">
      <alignment horizontal="center" vertical="center" wrapText="1"/>
    </xf>
    <xf numFmtId="0" fontId="78" fillId="30" borderId="69" xfId="0" applyFont="1" applyFill="1" applyBorder="1" applyAlignment="1">
      <alignment horizontal="center" vertical="center" wrapText="1"/>
    </xf>
    <xf numFmtId="0" fontId="20" fillId="0" borderId="42" xfId="0" applyFont="1" applyFill="1" applyBorder="1" applyAlignment="1">
      <alignment horizontal="left" vertical="top" wrapText="1"/>
    </xf>
    <xf numFmtId="0" fontId="20" fillId="0" borderId="38" xfId="0" applyFont="1" applyFill="1" applyBorder="1" applyAlignment="1">
      <alignment horizontal="left" vertical="top" wrapText="1"/>
    </xf>
    <xf numFmtId="0" fontId="20" fillId="0" borderId="54" xfId="0" applyFont="1" applyFill="1" applyBorder="1" applyAlignment="1">
      <alignment horizontal="left" vertical="center" wrapText="1"/>
    </xf>
    <xf numFmtId="0" fontId="20" fillId="0" borderId="48" xfId="0" applyFont="1" applyFill="1" applyBorder="1" applyAlignment="1">
      <alignment horizontal="left" vertical="center" wrapText="1"/>
    </xf>
    <xf numFmtId="0" fontId="20" fillId="0" borderId="53" xfId="0" applyFont="1" applyFill="1" applyBorder="1" applyAlignment="1">
      <alignment horizontal="left" vertical="center" wrapText="1"/>
    </xf>
    <xf numFmtId="0" fontId="20" fillId="0" borderId="54" xfId="0" applyFont="1" applyFill="1" applyBorder="1" applyAlignment="1">
      <alignment vertical="top" wrapText="1"/>
    </xf>
    <xf numFmtId="0" fontId="20" fillId="0" borderId="48" xfId="0" applyFont="1" applyFill="1" applyBorder="1" applyAlignment="1">
      <alignment vertical="top" wrapText="1"/>
    </xf>
    <xf numFmtId="0" fontId="20" fillId="0" borderId="53" xfId="0" applyFont="1" applyFill="1" applyBorder="1" applyAlignment="1">
      <alignment vertical="top" wrapText="1"/>
    </xf>
    <xf numFmtId="0" fontId="108" fillId="0" borderId="36" xfId="0" applyFont="1" applyFill="1" applyBorder="1" applyAlignment="1">
      <alignment horizontal="left" vertical="top" wrapText="1"/>
    </xf>
    <xf numFmtId="0" fontId="108" fillId="0" borderId="11" xfId="0" applyFont="1" applyFill="1" applyBorder="1" applyAlignment="1">
      <alignment horizontal="left" vertical="top" wrapText="1"/>
    </xf>
    <xf numFmtId="0" fontId="108" fillId="0" borderId="38" xfId="0" applyFont="1" applyFill="1" applyBorder="1" applyAlignment="1">
      <alignment horizontal="left" vertical="top" wrapText="1"/>
    </xf>
    <xf numFmtId="0" fontId="108" fillId="0" borderId="66" xfId="0" applyFont="1" applyFill="1" applyBorder="1" applyAlignment="1">
      <alignment horizontal="left" vertical="top" wrapText="1"/>
    </xf>
    <xf numFmtId="0" fontId="20" fillId="0" borderId="35" xfId="0" applyFont="1" applyFill="1" applyBorder="1" applyAlignment="1">
      <alignment vertical="top" wrapText="1"/>
    </xf>
    <xf numFmtId="0" fontId="20" fillId="34" borderId="25" xfId="0" applyFont="1" applyFill="1" applyBorder="1" applyAlignment="1">
      <alignment horizontal="center" vertical="center" wrapText="1"/>
    </xf>
    <xf numFmtId="0" fontId="20" fillId="56" borderId="76" xfId="0" applyFont="1" applyFill="1" applyBorder="1" applyAlignment="1">
      <alignment horizontal="center" vertical="center" wrapText="1"/>
    </xf>
    <xf numFmtId="0" fontId="20" fillId="56" borderId="72" xfId="0" applyFont="1" applyFill="1" applyBorder="1" applyAlignment="1">
      <alignment horizontal="center" vertical="center" wrapText="1"/>
    </xf>
    <xf numFmtId="0" fontId="20" fillId="56" borderId="57" xfId="0" applyFont="1" applyFill="1" applyBorder="1" applyAlignment="1">
      <alignment horizontal="center" vertical="center" wrapText="1"/>
    </xf>
    <xf numFmtId="0" fontId="20" fillId="56" borderId="75" xfId="0" applyFont="1" applyFill="1" applyBorder="1" applyAlignment="1">
      <alignment horizontal="center" vertical="center" wrapText="1"/>
    </xf>
    <xf numFmtId="0" fontId="78" fillId="30" borderId="37" xfId="0" applyFont="1" applyFill="1" applyBorder="1" applyAlignment="1">
      <alignment horizontal="center" vertical="center" wrapText="1"/>
    </xf>
    <xf numFmtId="0" fontId="78" fillId="30" borderId="10" xfId="0" applyFont="1" applyFill="1" applyBorder="1" applyAlignment="1">
      <alignment horizontal="center" vertical="center" wrapText="1"/>
    </xf>
    <xf numFmtId="0" fontId="108" fillId="34" borderId="51" xfId="0" applyFont="1" applyFill="1" applyBorder="1" applyAlignment="1">
      <alignment horizontal="center" vertical="center" wrapText="1"/>
    </xf>
    <xf numFmtId="0" fontId="108" fillId="34" borderId="24" xfId="0" applyFont="1" applyFill="1" applyBorder="1" applyAlignment="1">
      <alignment horizontal="center" vertical="center" wrapText="1"/>
    </xf>
    <xf numFmtId="0" fontId="108" fillId="34" borderId="21" xfId="0" applyFont="1" applyFill="1" applyBorder="1" applyAlignment="1">
      <alignment horizontal="center" vertical="center" wrapText="1"/>
    </xf>
    <xf numFmtId="0" fontId="115" fillId="0" borderId="51" xfId="0" applyFont="1" applyFill="1" applyBorder="1" applyAlignment="1">
      <alignment horizontal="left" vertical="center"/>
    </xf>
    <xf numFmtId="0" fontId="115" fillId="0" borderId="24" xfId="0" applyFont="1" applyFill="1" applyBorder="1" applyAlignment="1">
      <alignment horizontal="left" vertical="center"/>
    </xf>
    <xf numFmtId="0" fontId="115" fillId="0" borderId="21" xfId="0" applyFont="1" applyFill="1" applyBorder="1" applyAlignment="1">
      <alignment horizontal="left" vertical="center"/>
    </xf>
    <xf numFmtId="0" fontId="108" fillId="0" borderId="51" xfId="0" applyFont="1" applyFill="1" applyBorder="1" applyAlignment="1">
      <alignment horizontal="left" vertical="center" wrapText="1"/>
    </xf>
    <xf numFmtId="0" fontId="108" fillId="0" borderId="24" xfId="0" applyFont="1" applyFill="1" applyBorder="1" applyAlignment="1">
      <alignment horizontal="left" vertical="center" wrapText="1"/>
    </xf>
    <xf numFmtId="0" fontId="108" fillId="0" borderId="21" xfId="0" applyFont="1" applyFill="1" applyBorder="1" applyAlignment="1">
      <alignment horizontal="left" vertical="center" wrapText="1"/>
    </xf>
    <xf numFmtId="0" fontId="20" fillId="34" borderId="65" xfId="0" applyFont="1" applyFill="1" applyBorder="1" applyAlignment="1">
      <alignment horizontal="center" vertical="center" wrapText="1"/>
    </xf>
    <xf numFmtId="0" fontId="20" fillId="34" borderId="69" xfId="0" applyFont="1" applyFill="1" applyBorder="1" applyAlignment="1">
      <alignment horizontal="center" vertical="center" wrapText="1"/>
    </xf>
    <xf numFmtId="0" fontId="115" fillId="0" borderId="25" xfId="0" applyFont="1" applyFill="1" applyBorder="1" applyAlignment="1">
      <alignment horizontal="left" vertical="center"/>
    </xf>
    <xf numFmtId="0" fontId="108" fillId="0" borderId="25" xfId="0" applyFont="1" applyFill="1" applyBorder="1" applyAlignment="1">
      <alignment horizontal="left" vertical="center" wrapText="1"/>
    </xf>
    <xf numFmtId="0" fontId="20" fillId="56" borderId="40" xfId="0" applyFont="1" applyFill="1" applyBorder="1" applyAlignment="1">
      <alignment horizontal="center" vertical="center" wrapText="1"/>
    </xf>
    <xf numFmtId="0" fontId="20" fillId="30" borderId="69" xfId="0" applyFont="1" applyFill="1" applyBorder="1" applyAlignment="1">
      <alignment horizontal="center" vertical="center" wrapText="1"/>
    </xf>
    <xf numFmtId="0" fontId="20" fillId="30" borderId="10" xfId="0" applyFont="1" applyFill="1" applyBorder="1" applyAlignment="1">
      <alignment horizontal="center" vertical="center" wrapText="1"/>
    </xf>
    <xf numFmtId="0" fontId="20" fillId="30" borderId="76" xfId="0" applyFont="1" applyFill="1" applyBorder="1" applyAlignment="1">
      <alignment horizontal="center" vertical="center" wrapText="1"/>
    </xf>
    <xf numFmtId="0" fontId="20" fillId="30" borderId="72" xfId="0" applyFont="1" applyFill="1" applyBorder="1" applyAlignment="1">
      <alignment horizontal="center" vertical="center" wrapText="1"/>
    </xf>
    <xf numFmtId="0" fontId="108" fillId="34" borderId="51" xfId="0" applyFont="1" applyFill="1" applyBorder="1" applyAlignment="1">
      <alignment horizontal="left" vertical="center" wrapText="1"/>
    </xf>
    <xf numFmtId="0" fontId="108" fillId="34" borderId="24" xfId="0" applyFont="1" applyFill="1" applyBorder="1" applyAlignment="1">
      <alignment horizontal="left" vertical="center" wrapText="1"/>
    </xf>
    <xf numFmtId="0" fontId="108" fillId="34" borderId="21" xfId="0" applyFont="1" applyFill="1" applyBorder="1" applyAlignment="1">
      <alignment horizontal="left" vertical="center" wrapText="1"/>
    </xf>
    <xf numFmtId="0" fontId="20" fillId="0" borderId="63" xfId="0" applyFont="1" applyFill="1" applyBorder="1" applyAlignment="1">
      <alignment horizontal="center" vertical="center" wrapText="1"/>
    </xf>
    <xf numFmtId="0" fontId="101" fillId="0" borderId="24" xfId="0" applyFont="1" applyFill="1" applyBorder="1" applyAlignment="1">
      <alignment horizontal="left" vertical="center"/>
    </xf>
    <xf numFmtId="0" fontId="101" fillId="0" borderId="21" xfId="0" applyFont="1" applyFill="1" applyBorder="1" applyAlignment="1">
      <alignment horizontal="left" vertical="center"/>
    </xf>
    <xf numFmtId="0" fontId="20" fillId="30" borderId="65" xfId="0" applyFont="1" applyFill="1" applyBorder="1" applyAlignment="1">
      <alignment horizontal="center" vertical="center" wrapText="1"/>
    </xf>
    <xf numFmtId="0" fontId="115" fillId="0" borderId="51" xfId="0" applyFont="1" applyFill="1" applyBorder="1" applyAlignment="1">
      <alignment horizontal="left" vertical="center" wrapText="1"/>
    </xf>
    <xf numFmtId="0" fontId="115" fillId="0" borderId="24" xfId="0" applyFont="1" applyFill="1" applyBorder="1" applyAlignment="1">
      <alignment horizontal="left" vertical="center" wrapText="1"/>
    </xf>
    <xf numFmtId="0" fontId="20" fillId="30" borderId="75" xfId="0" applyFont="1" applyFill="1" applyBorder="1" applyAlignment="1">
      <alignment horizontal="center" vertical="center" wrapText="1"/>
    </xf>
    <xf numFmtId="0" fontId="20" fillId="30" borderId="57" xfId="0" applyFont="1" applyFill="1" applyBorder="1" applyAlignment="1">
      <alignment horizontal="center" vertical="center" wrapText="1"/>
    </xf>
    <xf numFmtId="0" fontId="101" fillId="0" borderId="51" xfId="0" applyFont="1" applyFill="1" applyBorder="1" applyAlignment="1">
      <alignment horizontal="left" vertical="center"/>
    </xf>
    <xf numFmtId="0" fontId="101" fillId="0" borderId="25" xfId="0" applyFont="1" applyFill="1" applyBorder="1" applyAlignment="1">
      <alignment horizontal="left" vertical="center"/>
    </xf>
    <xf numFmtId="0" fontId="108" fillId="30" borderId="76" xfId="0" applyFont="1" applyFill="1" applyBorder="1" applyAlignment="1">
      <alignment horizontal="center" vertical="center" wrapText="1"/>
    </xf>
    <xf numFmtId="0" fontId="108" fillId="30" borderId="72" xfId="0" applyFont="1" applyFill="1" applyBorder="1" applyAlignment="1">
      <alignment horizontal="center" vertical="center" wrapText="1"/>
    </xf>
    <xf numFmtId="0" fontId="108" fillId="30" borderId="57" xfId="0" applyFont="1" applyFill="1" applyBorder="1" applyAlignment="1">
      <alignment horizontal="center" vertical="center" wrapText="1"/>
    </xf>
    <xf numFmtId="0" fontId="20" fillId="30" borderId="37" xfId="0" applyFont="1" applyFill="1" applyBorder="1" applyAlignment="1">
      <alignment horizontal="center" vertical="center" wrapText="1"/>
    </xf>
    <xf numFmtId="0" fontId="132" fillId="0" borderId="24" xfId="0" applyFont="1" applyFill="1" applyBorder="1" applyAlignment="1">
      <alignment horizontal="left" vertical="center"/>
    </xf>
    <xf numFmtId="0" fontId="132" fillId="0" borderId="21" xfId="0" applyFont="1" applyFill="1" applyBorder="1" applyAlignment="1">
      <alignment horizontal="left" vertical="center"/>
    </xf>
    <xf numFmtId="0" fontId="122" fillId="56" borderId="40" xfId="0" applyFont="1" applyFill="1" applyBorder="1" applyAlignment="1">
      <alignment horizontal="center" vertical="center" wrapText="1"/>
    </xf>
    <xf numFmtId="0" fontId="20" fillId="56" borderId="37" xfId="0" applyFont="1" applyFill="1" applyBorder="1" applyAlignment="1">
      <alignment horizontal="center" vertical="center" wrapText="1"/>
    </xf>
    <xf numFmtId="0" fontId="20" fillId="56" borderId="69" xfId="0" applyFont="1" applyFill="1" applyBorder="1" applyAlignment="1">
      <alignment horizontal="center" vertical="center" wrapText="1"/>
    </xf>
    <xf numFmtId="0" fontId="108" fillId="0" borderId="51" xfId="0" applyFont="1" applyFill="1" applyBorder="1" applyAlignment="1">
      <alignment horizontal="left" vertical="center"/>
    </xf>
    <xf numFmtId="0" fontId="108" fillId="0" borderId="21" xfId="0" applyFont="1" applyFill="1" applyBorder="1" applyAlignment="1">
      <alignment horizontal="left" vertical="center"/>
    </xf>
    <xf numFmtId="0" fontId="20" fillId="56" borderId="10" xfId="0" applyFont="1" applyFill="1" applyBorder="1" applyAlignment="1">
      <alignment horizontal="center" vertical="center" wrapText="1"/>
    </xf>
    <xf numFmtId="0" fontId="20" fillId="30" borderId="34" xfId="0" applyFont="1" applyFill="1" applyBorder="1" applyAlignment="1">
      <alignment horizontal="center" vertical="center" wrapText="1"/>
    </xf>
    <xf numFmtId="0" fontId="20" fillId="0" borderId="51" xfId="29" applyFont="1" applyFill="1" applyBorder="1" applyAlignment="1">
      <alignment horizontal="left" vertical="center"/>
    </xf>
    <xf numFmtId="0" fontId="20" fillId="0" borderId="24" xfId="29" applyFont="1" applyFill="1" applyBorder="1" applyAlignment="1">
      <alignment horizontal="left" vertical="center"/>
    </xf>
    <xf numFmtId="0" fontId="20" fillId="0" borderId="21" xfId="29" applyFont="1" applyFill="1" applyBorder="1" applyAlignment="1">
      <alignment horizontal="left" vertical="center"/>
    </xf>
    <xf numFmtId="0" fontId="115" fillId="0" borderId="52" xfId="0" applyFont="1" applyFill="1" applyBorder="1" applyAlignment="1">
      <alignment horizontal="left" vertical="center"/>
    </xf>
    <xf numFmtId="0" fontId="172" fillId="0" borderId="52" xfId="0" applyFont="1" applyFill="1" applyBorder="1" applyAlignment="1">
      <alignment horizontal="left" vertical="center"/>
    </xf>
    <xf numFmtId="0" fontId="172" fillId="0" borderId="24" xfId="0" applyFont="1" applyFill="1" applyBorder="1" applyAlignment="1">
      <alignment horizontal="left" vertical="center"/>
    </xf>
    <xf numFmtId="0" fontId="172" fillId="0" borderId="25" xfId="0" applyFont="1" applyFill="1" applyBorder="1" applyAlignment="1">
      <alignment horizontal="left" vertical="center"/>
    </xf>
    <xf numFmtId="0" fontId="20" fillId="48" borderId="37" xfId="0" applyFont="1" applyFill="1" applyBorder="1" applyAlignment="1">
      <alignment horizontal="center" vertical="center" wrapText="1"/>
    </xf>
    <xf numFmtId="0" fontId="20" fillId="48" borderId="69" xfId="0" applyFont="1" applyFill="1" applyBorder="1" applyAlignment="1">
      <alignment horizontal="center" vertical="center" wrapText="1"/>
    </xf>
    <xf numFmtId="0" fontId="20" fillId="48" borderId="34" xfId="0" applyFont="1" applyFill="1" applyBorder="1" applyAlignment="1">
      <alignment horizontal="center" vertical="center" wrapText="1"/>
    </xf>
    <xf numFmtId="0" fontId="108" fillId="34" borderId="52" xfId="0" applyFont="1" applyFill="1" applyBorder="1" applyAlignment="1">
      <alignment horizontal="center" vertical="center" wrapText="1"/>
    </xf>
    <xf numFmtId="0" fontId="108" fillId="34" borderId="25" xfId="0" applyFont="1" applyFill="1" applyBorder="1" applyAlignment="1">
      <alignment horizontal="center" vertical="center" wrapText="1"/>
    </xf>
    <xf numFmtId="0" fontId="20" fillId="35" borderId="37" xfId="0" applyFont="1" applyFill="1" applyBorder="1" applyAlignment="1">
      <alignment horizontal="center" vertical="center" wrapText="1"/>
    </xf>
    <xf numFmtId="0" fontId="20" fillId="35" borderId="69" xfId="0" applyFont="1" applyFill="1" applyBorder="1" applyAlignment="1">
      <alignment horizontal="center" vertical="center" wrapText="1"/>
    </xf>
    <xf numFmtId="0" fontId="20" fillId="35" borderId="34" xfId="0" applyFont="1" applyFill="1" applyBorder="1" applyAlignment="1">
      <alignment horizontal="center" vertical="center" wrapText="1"/>
    </xf>
    <xf numFmtId="0" fontId="20" fillId="34" borderId="52" xfId="0" applyFont="1" applyFill="1" applyBorder="1" applyAlignment="1">
      <alignment horizontal="center" vertical="center" wrapText="1"/>
    </xf>
    <xf numFmtId="0" fontId="115" fillId="0" borderId="24" xfId="0" applyFont="1" applyFill="1" applyBorder="1" applyAlignment="1">
      <alignment vertical="center" wrapText="1"/>
    </xf>
    <xf numFmtId="0" fontId="115" fillId="0" borderId="21" xfId="0" applyFont="1" applyFill="1" applyBorder="1" applyAlignment="1">
      <alignment vertical="center" wrapText="1"/>
    </xf>
    <xf numFmtId="0" fontId="115" fillId="0" borderId="51" xfId="0" applyFont="1" applyFill="1" applyBorder="1" applyAlignment="1">
      <alignment vertical="center" wrapText="1"/>
    </xf>
    <xf numFmtId="0" fontId="115" fillId="34" borderId="51" xfId="0" applyFont="1" applyFill="1" applyBorder="1" applyAlignment="1">
      <alignment horizontal="left" vertical="center"/>
    </xf>
    <xf numFmtId="0" fontId="115" fillId="34" borderId="24" xfId="0" applyFont="1" applyFill="1" applyBorder="1" applyAlignment="1">
      <alignment horizontal="left" vertical="center"/>
    </xf>
    <xf numFmtId="0" fontId="115" fillId="34" borderId="21" xfId="0" applyFont="1" applyFill="1" applyBorder="1" applyAlignment="1">
      <alignment horizontal="left" vertical="center"/>
    </xf>
    <xf numFmtId="0" fontId="115" fillId="0" borderId="24" xfId="37" applyFont="1" applyFill="1" applyBorder="1" applyAlignment="1">
      <alignment horizontal="left" vertical="center"/>
    </xf>
    <xf numFmtId="0" fontId="115" fillId="0" borderId="25" xfId="37" applyFont="1" applyFill="1" applyBorder="1" applyAlignment="1">
      <alignment horizontal="left" vertical="center"/>
    </xf>
    <xf numFmtId="0" fontId="20" fillId="0" borderId="52" xfId="37" applyFont="1" applyFill="1" applyBorder="1" applyAlignment="1">
      <alignment horizontal="left" vertical="center" wrapText="1"/>
    </xf>
    <xf numFmtId="0" fontId="20" fillId="0" borderId="24" xfId="37" applyFont="1" applyFill="1" applyBorder="1" applyAlignment="1">
      <alignment horizontal="left" vertical="center" wrapText="1"/>
    </xf>
    <xf numFmtId="0" fontId="20" fillId="0" borderId="21" xfId="37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/>
    </xf>
    <xf numFmtId="0" fontId="20" fillId="0" borderId="52" xfId="37" applyFont="1" applyFill="1" applyBorder="1" applyAlignment="1">
      <alignment horizontal="left" vertical="center"/>
    </xf>
    <xf numFmtId="0" fontId="20" fillId="0" borderId="24" xfId="37" applyFont="1" applyFill="1" applyBorder="1" applyAlignment="1">
      <alignment horizontal="left" vertical="center"/>
    </xf>
    <xf numFmtId="0" fontId="20" fillId="0" borderId="21" xfId="37" applyFont="1" applyFill="1" applyBorder="1" applyAlignment="1">
      <alignment horizontal="left" vertical="center"/>
    </xf>
    <xf numFmtId="0" fontId="115" fillId="0" borderId="52" xfId="37" applyFont="1" applyFill="1" applyBorder="1" applyAlignment="1">
      <alignment horizontal="left" vertical="center"/>
    </xf>
    <xf numFmtId="0" fontId="115" fillId="0" borderId="21" xfId="37" applyFont="1" applyFill="1" applyBorder="1" applyAlignment="1">
      <alignment horizontal="left" vertical="center"/>
    </xf>
    <xf numFmtId="0" fontId="115" fillId="0" borderId="51" xfId="37" applyFont="1" applyFill="1" applyBorder="1" applyAlignment="1">
      <alignment horizontal="left" vertical="center"/>
    </xf>
    <xf numFmtId="0" fontId="20" fillId="0" borderId="51" xfId="37" applyFont="1" applyFill="1" applyBorder="1" applyAlignment="1">
      <alignment horizontal="left" vertical="center"/>
    </xf>
    <xf numFmtId="0" fontId="20" fillId="0" borderId="46" xfId="0" applyFont="1" applyFill="1" applyBorder="1" applyAlignment="1">
      <alignment horizontal="left" vertical="center" wrapText="1"/>
    </xf>
    <xf numFmtId="0" fontId="20" fillId="0" borderId="63" xfId="0" applyFont="1" applyFill="1" applyBorder="1" applyAlignment="1">
      <alignment horizontal="left" vertical="center" wrapText="1"/>
    </xf>
    <xf numFmtId="0" fontId="20" fillId="0" borderId="29" xfId="0" applyFont="1" applyFill="1" applyBorder="1" applyAlignment="1">
      <alignment horizontal="left" vertical="center" wrapText="1"/>
    </xf>
    <xf numFmtId="0" fontId="129" fillId="34" borderId="51" xfId="0" applyFont="1" applyFill="1" applyBorder="1" applyAlignment="1">
      <alignment horizontal="center" vertical="center" wrapText="1"/>
    </xf>
    <xf numFmtId="0" fontId="20" fillId="34" borderId="72" xfId="0" applyFont="1" applyFill="1" applyBorder="1" applyAlignment="1">
      <alignment horizontal="center" vertical="center" wrapText="1"/>
    </xf>
    <xf numFmtId="0" fontId="20" fillId="0" borderId="24" xfId="37" applyFont="1" applyFill="1" applyBorder="1" applyAlignment="1">
      <alignment vertical="center" wrapText="1"/>
    </xf>
    <xf numFmtId="0" fontId="20" fillId="0" borderId="25" xfId="37" applyFont="1" applyFill="1" applyBorder="1" applyAlignment="1">
      <alignment vertical="center" wrapText="1"/>
    </xf>
    <xf numFmtId="0" fontId="20" fillId="0" borderId="25" xfId="37" applyFont="1" applyFill="1" applyBorder="1" applyAlignment="1">
      <alignment horizontal="left" vertical="center" wrapText="1"/>
    </xf>
    <xf numFmtId="0" fontId="20" fillId="0" borderId="56" xfId="0" applyFont="1" applyFill="1" applyBorder="1"/>
    <xf numFmtId="0" fontId="20" fillId="34" borderId="52" xfId="37" applyFont="1" applyFill="1" applyBorder="1" applyAlignment="1">
      <alignment horizontal="left" vertical="center" wrapText="1"/>
    </xf>
    <xf numFmtId="0" fontId="20" fillId="34" borderId="24" xfId="37" applyFont="1" applyFill="1" applyBorder="1" applyAlignment="1">
      <alignment horizontal="left" vertical="center" wrapText="1"/>
    </xf>
    <xf numFmtId="0" fontId="20" fillId="34" borderId="21" xfId="37" applyFont="1" applyFill="1" applyBorder="1" applyAlignment="1">
      <alignment horizontal="left" vertical="center" wrapText="1"/>
    </xf>
    <xf numFmtId="0" fontId="20" fillId="0" borderId="51" xfId="37" applyFont="1" applyFill="1" applyBorder="1" applyAlignment="1">
      <alignment horizontal="left" vertical="center" wrapText="1"/>
    </xf>
    <xf numFmtId="0" fontId="20" fillId="0" borderId="52" xfId="25" applyFont="1" applyFill="1" applyBorder="1" applyAlignment="1">
      <alignment horizontal="left" vertical="center" wrapText="1"/>
    </xf>
    <xf numFmtId="0" fontId="20" fillId="0" borderId="52" xfId="29" applyFont="1" applyFill="1" applyBorder="1" applyAlignment="1">
      <alignment horizontal="left" vertical="center" wrapText="1"/>
    </xf>
    <xf numFmtId="0" fontId="20" fillId="0" borderId="24" xfId="29" applyFont="1" applyFill="1" applyBorder="1" applyAlignment="1">
      <alignment horizontal="left" vertical="center" wrapText="1"/>
    </xf>
    <xf numFmtId="0" fontId="20" fillId="0" borderId="21" xfId="29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/>
    </xf>
    <xf numFmtId="0" fontId="20" fillId="0" borderId="76" xfId="0" applyFont="1" applyFill="1" applyBorder="1" applyAlignment="1">
      <alignment horizontal="left" vertical="center" wrapText="1"/>
    </xf>
    <xf numFmtId="0" fontId="20" fillId="0" borderId="57" xfId="0" applyFont="1" applyFill="1" applyBorder="1" applyAlignment="1">
      <alignment horizontal="left" vertical="center" wrapText="1"/>
    </xf>
    <xf numFmtId="0" fontId="20" fillId="0" borderId="25" xfId="25" applyFont="1" applyFill="1" applyBorder="1" applyAlignment="1">
      <alignment horizontal="left" vertical="center" wrapText="1"/>
    </xf>
    <xf numFmtId="0" fontId="20" fillId="0" borderId="25" xfId="37" applyFont="1" applyFill="1" applyBorder="1" applyAlignment="1">
      <alignment horizontal="left" vertical="center"/>
    </xf>
    <xf numFmtId="0" fontId="20" fillId="34" borderId="24" xfId="37" applyFont="1" applyFill="1" applyBorder="1" applyAlignment="1">
      <alignment horizontal="left" vertical="center"/>
    </xf>
    <xf numFmtId="0" fontId="20" fillId="34" borderId="51" xfId="37" applyFont="1" applyFill="1" applyBorder="1" applyAlignment="1">
      <alignment horizontal="left" vertical="center" wrapText="1"/>
    </xf>
    <xf numFmtId="0" fontId="0" fillId="0" borderId="21" xfId="0" applyBorder="1" applyAlignment="1">
      <alignment horizontal="left"/>
    </xf>
    <xf numFmtId="0" fontId="20" fillId="0" borderId="24" xfId="0" applyFont="1" applyFill="1" applyBorder="1" applyAlignment="1">
      <alignment vertical="center"/>
    </xf>
    <xf numFmtId="0" fontId="20" fillId="0" borderId="21" xfId="0" applyFont="1" applyFill="1" applyBorder="1" applyAlignment="1">
      <alignment vertical="center"/>
    </xf>
    <xf numFmtId="0" fontId="132" fillId="0" borderId="51" xfId="0" applyFont="1" applyFill="1" applyBorder="1" applyAlignment="1">
      <alignment horizontal="left" vertical="center"/>
    </xf>
    <xf numFmtId="0" fontId="132" fillId="0" borderId="25" xfId="0" applyFont="1" applyFill="1" applyBorder="1" applyAlignment="1">
      <alignment horizontal="left" vertical="center"/>
    </xf>
    <xf numFmtId="0" fontId="130" fillId="34" borderId="52" xfId="0" applyFont="1" applyFill="1" applyBorder="1" applyAlignment="1">
      <alignment horizontal="left" vertical="center"/>
    </xf>
    <xf numFmtId="0" fontId="130" fillId="34" borderId="25" xfId="0" applyFont="1" applyFill="1" applyBorder="1" applyAlignment="1">
      <alignment horizontal="left" vertical="center"/>
    </xf>
    <xf numFmtId="0" fontId="108" fillId="0" borderId="25" xfId="0" applyFont="1" applyFill="1" applyBorder="1" applyAlignment="1">
      <alignment horizontal="left" vertical="center"/>
    </xf>
    <xf numFmtId="0" fontId="20" fillId="36" borderId="57" xfId="0" applyFont="1" applyFill="1" applyBorder="1" applyAlignment="1">
      <alignment horizontal="center" vertical="center" wrapText="1"/>
    </xf>
    <xf numFmtId="0" fontId="108" fillId="36" borderId="76" xfId="0" applyFont="1" applyFill="1" applyBorder="1" applyAlignment="1">
      <alignment horizontal="center" vertical="center" wrapText="1"/>
    </xf>
    <xf numFmtId="0" fontId="108" fillId="36" borderId="40" xfId="0" applyFont="1" applyFill="1" applyBorder="1" applyAlignment="1">
      <alignment horizontal="center" vertical="center" wrapText="1"/>
    </xf>
    <xf numFmtId="0" fontId="108" fillId="0" borderId="24" xfId="0" applyFont="1" applyFill="1" applyBorder="1" applyAlignment="1">
      <alignment horizontal="left" vertical="center"/>
    </xf>
    <xf numFmtId="0" fontId="108" fillId="0" borderId="52" xfId="0" applyFont="1" applyFill="1" applyBorder="1" applyAlignment="1">
      <alignment horizontal="left" vertical="center"/>
    </xf>
    <xf numFmtId="0" fontId="115" fillId="0" borderId="72" xfId="0" applyFont="1" applyFill="1" applyBorder="1" applyAlignment="1">
      <alignment horizontal="left" vertical="center"/>
    </xf>
    <xf numFmtId="0" fontId="132" fillId="0" borderId="52" xfId="0" applyFont="1" applyFill="1" applyBorder="1" applyAlignment="1">
      <alignment horizontal="left" vertical="center"/>
    </xf>
    <xf numFmtId="0" fontId="101" fillId="0" borderId="52" xfId="0" applyFont="1" applyFill="1" applyBorder="1" applyAlignment="1">
      <alignment horizontal="left" vertical="center"/>
    </xf>
    <xf numFmtId="0" fontId="101" fillId="0" borderId="72" xfId="0" applyFont="1" applyFill="1" applyBorder="1" applyAlignment="1">
      <alignment horizontal="left" vertical="center"/>
    </xf>
    <xf numFmtId="0" fontId="108" fillId="30" borderId="40" xfId="0" applyFont="1" applyFill="1" applyBorder="1" applyAlignment="1">
      <alignment horizontal="center" vertical="center" wrapText="1"/>
    </xf>
    <xf numFmtId="0" fontId="129" fillId="0" borderId="39" xfId="0" applyFont="1" applyFill="1" applyBorder="1" applyAlignment="1">
      <alignment horizontal="center" vertical="center" wrapText="1"/>
    </xf>
    <xf numFmtId="0" fontId="132" fillId="34" borderId="24" xfId="0" applyFont="1" applyFill="1" applyBorder="1" applyAlignment="1">
      <alignment horizontal="center" vertical="center" wrapText="1"/>
    </xf>
    <xf numFmtId="0" fontId="132" fillId="34" borderId="21" xfId="0" applyFont="1" applyFill="1" applyBorder="1" applyAlignment="1">
      <alignment horizontal="center" vertical="center" wrapText="1"/>
    </xf>
    <xf numFmtId="0" fontId="129" fillId="34" borderId="24" xfId="0" applyFont="1" applyFill="1" applyBorder="1" applyAlignment="1">
      <alignment horizontal="center" vertical="center" wrapText="1"/>
    </xf>
    <xf numFmtId="0" fontId="115" fillId="0" borderId="21" xfId="0" applyFont="1" applyFill="1" applyBorder="1" applyAlignment="1">
      <alignment horizontal="left" vertical="center" wrapText="1"/>
    </xf>
    <xf numFmtId="0" fontId="129" fillId="34" borderId="52" xfId="0" applyFont="1" applyFill="1" applyBorder="1" applyAlignment="1">
      <alignment horizontal="center" vertical="center" wrapText="1"/>
    </xf>
    <xf numFmtId="0" fontId="20" fillId="34" borderId="57" xfId="0" applyFont="1" applyFill="1" applyBorder="1" applyAlignment="1">
      <alignment horizontal="center" vertical="center" wrapText="1"/>
    </xf>
    <xf numFmtId="0" fontId="123" fillId="34" borderId="51" xfId="0" applyFont="1" applyFill="1" applyBorder="1" applyAlignment="1">
      <alignment horizontal="center" vertical="center" wrapText="1"/>
    </xf>
    <xf numFmtId="0" fontId="123" fillId="34" borderId="24" xfId="0" applyFont="1" applyFill="1" applyBorder="1" applyAlignment="1">
      <alignment horizontal="center" vertical="center" wrapText="1"/>
    </xf>
    <xf numFmtId="0" fontId="123" fillId="34" borderId="21" xfId="0" applyFont="1" applyFill="1" applyBorder="1" applyAlignment="1">
      <alignment horizontal="center" vertical="center" wrapText="1"/>
    </xf>
    <xf numFmtId="0" fontId="108" fillId="0" borderId="51" xfId="0" applyFont="1" applyFill="1" applyBorder="1" applyAlignment="1">
      <alignment vertical="center"/>
    </xf>
    <xf numFmtId="0" fontId="108" fillId="0" borderId="21" xfId="0" applyFont="1" applyFill="1" applyBorder="1" applyAlignment="1">
      <alignment vertical="center"/>
    </xf>
    <xf numFmtId="0" fontId="41" fillId="0" borderId="24" xfId="29" applyFont="1" applyFill="1" applyBorder="1" applyAlignment="1">
      <alignment vertical="center" wrapText="1"/>
    </xf>
    <xf numFmtId="0" fontId="20" fillId="34" borderId="52" xfId="37" applyFont="1" applyFill="1" applyBorder="1" applyAlignment="1">
      <alignment horizontal="center" vertical="center" wrapText="1"/>
    </xf>
    <xf numFmtId="0" fontId="20" fillId="34" borderId="24" xfId="37" applyFont="1" applyFill="1" applyBorder="1" applyAlignment="1">
      <alignment horizontal="center" vertical="center" wrapText="1"/>
    </xf>
    <xf numFmtId="0" fontId="20" fillId="34" borderId="21" xfId="37" applyFont="1" applyFill="1" applyBorder="1" applyAlignment="1">
      <alignment horizontal="center" vertical="center" wrapText="1"/>
    </xf>
    <xf numFmtId="0" fontId="20" fillId="34" borderId="25" xfId="37" applyFont="1" applyFill="1" applyBorder="1" applyAlignment="1">
      <alignment horizontal="left" vertical="center"/>
    </xf>
    <xf numFmtId="0" fontId="20" fillId="0" borderId="36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34" borderId="51" xfId="37" applyFont="1" applyFill="1" applyBorder="1" applyAlignment="1">
      <alignment horizontal="center" vertical="center" wrapText="1"/>
    </xf>
    <xf numFmtId="0" fontId="20" fillId="34" borderId="38" xfId="37" applyFont="1" applyFill="1" applyBorder="1" applyAlignment="1">
      <alignment horizontal="center" vertical="center" wrapText="1"/>
    </xf>
    <xf numFmtId="0" fontId="20" fillId="34" borderId="36" xfId="37" applyFont="1" applyFill="1" applyBorder="1" applyAlignment="1">
      <alignment horizontal="center" vertical="center" wrapText="1"/>
    </xf>
    <xf numFmtId="0" fontId="20" fillId="34" borderId="11" xfId="37" applyFont="1" applyFill="1" applyBorder="1" applyAlignment="1">
      <alignment horizontal="center" vertical="center" wrapText="1"/>
    </xf>
    <xf numFmtId="0" fontId="20" fillId="0" borderId="38" xfId="0" applyFont="1" applyFill="1" applyBorder="1" applyAlignment="1">
      <alignment horizontal="center" vertical="center" wrapText="1"/>
    </xf>
    <xf numFmtId="0" fontId="20" fillId="34" borderId="66" xfId="37" applyFont="1" applyFill="1" applyBorder="1" applyAlignment="1">
      <alignment horizontal="center" vertical="center" wrapText="1"/>
    </xf>
    <xf numFmtId="0" fontId="20" fillId="34" borderId="25" xfId="37" applyFont="1" applyFill="1" applyBorder="1" applyAlignment="1">
      <alignment horizontal="center" vertical="center" wrapText="1"/>
    </xf>
    <xf numFmtId="0" fontId="20" fillId="34" borderId="36" xfId="0" applyFont="1" applyFill="1" applyBorder="1" applyAlignment="1">
      <alignment horizontal="center" vertical="center" wrapText="1"/>
    </xf>
    <xf numFmtId="0" fontId="20" fillId="34" borderId="42" xfId="0" applyFont="1" applyFill="1" applyBorder="1" applyAlignment="1">
      <alignment horizontal="center" vertical="center" wrapText="1"/>
    </xf>
    <xf numFmtId="0" fontId="20" fillId="34" borderId="66" xfId="0" applyFont="1" applyFill="1" applyBorder="1" applyAlignment="1">
      <alignment horizontal="center"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20" fillId="45" borderId="79" xfId="0" applyFont="1" applyFill="1" applyBorder="1" applyAlignment="1">
      <alignment horizontal="center" vertical="center"/>
    </xf>
    <xf numFmtId="0" fontId="20" fillId="45" borderId="55" xfId="0" applyFont="1" applyFill="1" applyBorder="1" applyAlignment="1">
      <alignment horizontal="center" vertical="center"/>
    </xf>
    <xf numFmtId="0" fontId="20" fillId="45" borderId="68" xfId="0" applyFont="1" applyFill="1" applyBorder="1" applyAlignment="1">
      <alignment horizontal="center" vertical="center"/>
    </xf>
    <xf numFmtId="0" fontId="20" fillId="45" borderId="56" xfId="0" applyFont="1" applyFill="1" applyBorder="1" applyAlignment="1">
      <alignment horizontal="center" vertical="center"/>
    </xf>
    <xf numFmtId="0" fontId="20" fillId="46" borderId="44" xfId="0" applyFont="1" applyFill="1" applyBorder="1" applyAlignment="1">
      <alignment horizontal="left" vertical="center" wrapText="1"/>
    </xf>
    <xf numFmtId="0" fontId="20" fillId="46" borderId="55" xfId="0" applyFont="1" applyFill="1" applyBorder="1" applyAlignment="1">
      <alignment horizontal="left" vertical="center" wrapText="1"/>
    </xf>
    <xf numFmtId="0" fontId="20" fillId="46" borderId="75" xfId="0" applyFont="1" applyFill="1" applyBorder="1" applyAlignment="1">
      <alignment horizontal="left" vertical="center" wrapText="1"/>
    </xf>
    <xf numFmtId="0" fontId="20" fillId="46" borderId="29" xfId="0" applyFont="1" applyFill="1" applyBorder="1" applyAlignment="1">
      <alignment horizontal="left" vertical="center" wrapText="1"/>
    </xf>
    <xf numFmtId="0" fontId="20" fillId="46" borderId="56" xfId="0" applyFont="1" applyFill="1" applyBorder="1" applyAlignment="1">
      <alignment horizontal="left" vertical="center" wrapText="1"/>
    </xf>
    <xf numFmtId="0" fontId="20" fillId="46" borderId="57" xfId="0" applyFont="1" applyFill="1" applyBorder="1" applyAlignment="1">
      <alignment horizontal="left" vertical="center" wrapText="1"/>
    </xf>
    <xf numFmtId="0" fontId="20" fillId="29" borderId="43" xfId="0" applyFont="1" applyFill="1" applyBorder="1" applyAlignment="1">
      <alignment horizontal="left" vertical="center"/>
    </xf>
    <xf numFmtId="0" fontId="20" fillId="29" borderId="83" xfId="0" applyFont="1" applyFill="1" applyBorder="1" applyAlignment="1">
      <alignment horizontal="left" vertical="center"/>
    </xf>
    <xf numFmtId="0" fontId="20" fillId="29" borderId="82" xfId="0" applyFont="1" applyFill="1" applyBorder="1" applyAlignment="1">
      <alignment horizontal="left" vertical="center"/>
    </xf>
    <xf numFmtId="0" fontId="20" fillId="30" borderId="43" xfId="0" applyFont="1" applyFill="1" applyBorder="1" applyAlignment="1">
      <alignment horizontal="left" vertical="center" wrapText="1"/>
    </xf>
    <xf numFmtId="0" fontId="20" fillId="30" borderId="83" xfId="0" applyFont="1" applyFill="1" applyBorder="1" applyAlignment="1">
      <alignment horizontal="left" vertical="center" wrapText="1"/>
    </xf>
    <xf numFmtId="0" fontId="20" fillId="30" borderId="82" xfId="0" applyFont="1" applyFill="1" applyBorder="1" applyAlignment="1">
      <alignment horizontal="left" vertical="center" wrapText="1"/>
    </xf>
    <xf numFmtId="0" fontId="20" fillId="30" borderId="19" xfId="0" applyFont="1" applyFill="1" applyBorder="1" applyAlignment="1">
      <alignment horizontal="left" vertical="center" wrapText="1"/>
    </xf>
    <xf numFmtId="0" fontId="20" fillId="30" borderId="58" xfId="0" applyFont="1" applyFill="1" applyBorder="1" applyAlignment="1">
      <alignment horizontal="left" vertical="center" wrapText="1"/>
    </xf>
    <xf numFmtId="0" fontId="20" fillId="30" borderId="51" xfId="0" applyFont="1" applyFill="1" applyBorder="1" applyAlignment="1">
      <alignment horizontal="left" vertical="center" wrapText="1"/>
    </xf>
    <xf numFmtId="0" fontId="20" fillId="30" borderId="25" xfId="0" applyFont="1" applyFill="1" applyBorder="1" applyAlignment="1">
      <alignment horizontal="left" vertical="center" wrapText="1"/>
    </xf>
    <xf numFmtId="0" fontId="20" fillId="47" borderId="51" xfId="0" applyFont="1" applyFill="1" applyBorder="1" applyAlignment="1">
      <alignment horizontal="center" vertical="center" wrapText="1"/>
    </xf>
    <xf numFmtId="0" fontId="20" fillId="47" borderId="21" xfId="0" applyFont="1" applyFill="1" applyBorder="1" applyAlignment="1">
      <alignment horizontal="center" vertical="center" wrapText="1"/>
    </xf>
    <xf numFmtId="0" fontId="20" fillId="47" borderId="60" xfId="0" applyFont="1" applyFill="1" applyBorder="1" applyAlignment="1">
      <alignment horizontal="left" vertical="center" wrapText="1"/>
    </xf>
    <xf numFmtId="0" fontId="20" fillId="47" borderId="58" xfId="0" applyFont="1" applyFill="1" applyBorder="1" applyAlignment="1">
      <alignment horizontal="left" vertical="center" wrapText="1"/>
    </xf>
    <xf numFmtId="0" fontId="20" fillId="47" borderId="19" xfId="0" applyFont="1" applyFill="1" applyBorder="1" applyAlignment="1">
      <alignment horizontal="left" vertical="center" wrapText="1"/>
    </xf>
    <xf numFmtId="0" fontId="20" fillId="25" borderId="10" xfId="0" applyFont="1" applyFill="1" applyBorder="1" applyAlignment="1">
      <alignment horizontal="center" vertical="center" wrapText="1"/>
    </xf>
    <xf numFmtId="0" fontId="20" fillId="47" borderId="49" xfId="0" applyFont="1" applyFill="1" applyBorder="1" applyAlignment="1">
      <alignment horizontal="left" vertical="center" wrapText="1"/>
    </xf>
    <xf numFmtId="0" fontId="20" fillId="29" borderId="43" xfId="0" applyFont="1" applyFill="1" applyBorder="1" applyAlignment="1">
      <alignment horizontal="left" vertical="center" wrapText="1"/>
    </xf>
    <xf numFmtId="0" fontId="20" fillId="29" borderId="83" xfId="0" applyFont="1" applyFill="1" applyBorder="1" applyAlignment="1">
      <alignment horizontal="left" vertical="center" wrapText="1"/>
    </xf>
    <xf numFmtId="0" fontId="20" fillId="29" borderId="82" xfId="0" applyFont="1" applyFill="1" applyBorder="1" applyAlignment="1">
      <alignment horizontal="left" vertical="center" wrapText="1"/>
    </xf>
    <xf numFmtId="0" fontId="20" fillId="45" borderId="43" xfId="0" applyFont="1" applyFill="1" applyBorder="1" applyAlignment="1">
      <alignment horizontal="left" vertical="center" wrapText="1"/>
    </xf>
    <xf numFmtId="0" fontId="20" fillId="45" borderId="83" xfId="0" applyFont="1" applyFill="1" applyBorder="1" applyAlignment="1">
      <alignment horizontal="left" vertical="center" wrapText="1"/>
    </xf>
    <xf numFmtId="0" fontId="20" fillId="45" borderId="71" xfId="0" applyFont="1" applyFill="1" applyBorder="1" applyAlignment="1">
      <alignment horizontal="left" vertical="center" wrapText="1"/>
    </xf>
    <xf numFmtId="0" fontId="20" fillId="29" borderId="19" xfId="0" applyFont="1" applyFill="1" applyBorder="1" applyAlignment="1">
      <alignment horizontal="left" vertical="center"/>
    </xf>
    <xf numFmtId="0" fontId="20" fillId="29" borderId="58" xfId="0" applyFont="1" applyFill="1" applyBorder="1" applyAlignment="1">
      <alignment horizontal="left" vertical="center"/>
    </xf>
    <xf numFmtId="0" fontId="20" fillId="29" borderId="51" xfId="0" applyFont="1" applyFill="1" applyBorder="1" applyAlignment="1">
      <alignment horizontal="left" vertical="center" wrapText="1"/>
    </xf>
    <xf numFmtId="0" fontId="20" fillId="29" borderId="25" xfId="0" applyFont="1" applyFill="1" applyBorder="1" applyAlignment="1">
      <alignment horizontal="left" vertical="center" wrapText="1"/>
    </xf>
    <xf numFmtId="0" fontId="20" fillId="29" borderId="60" xfId="0" applyFont="1" applyFill="1" applyBorder="1" applyAlignment="1">
      <alignment horizontal="left" vertical="center"/>
    </xf>
    <xf numFmtId="0" fontId="20" fillId="0" borderId="25" xfId="0" applyFont="1" applyBorder="1" applyAlignment="1">
      <alignment horizontal="left" vertical="center" wrapText="1"/>
    </xf>
    <xf numFmtId="0" fontId="20" fillId="30" borderId="60" xfId="0" applyFont="1" applyFill="1" applyBorder="1" applyAlignment="1">
      <alignment horizontal="left" vertical="center" wrapText="1"/>
    </xf>
    <xf numFmtId="0" fontId="123" fillId="0" borderId="51" xfId="0" applyFont="1" applyFill="1" applyBorder="1" applyAlignment="1">
      <alignment horizontal="left" vertical="center"/>
    </xf>
    <xf numFmtId="0" fontId="123" fillId="0" borderId="24" xfId="0" applyFont="1" applyFill="1" applyBorder="1" applyAlignment="1">
      <alignment horizontal="left" vertical="center"/>
    </xf>
    <xf numFmtId="0" fontId="123" fillId="0" borderId="21" xfId="0" applyFont="1" applyFill="1" applyBorder="1" applyAlignment="1">
      <alignment horizontal="left" vertical="center"/>
    </xf>
    <xf numFmtId="0" fontId="20" fillId="25" borderId="65" xfId="25" applyFont="1" applyFill="1" applyBorder="1" applyAlignment="1">
      <alignment horizontal="center" vertical="center" wrapText="1"/>
    </xf>
    <xf numFmtId="0" fontId="20" fillId="25" borderId="10" xfId="25" applyFont="1" applyFill="1" applyBorder="1" applyAlignment="1">
      <alignment horizontal="center" vertical="center" wrapText="1"/>
    </xf>
    <xf numFmtId="0" fontId="117" fillId="0" borderId="51" xfId="25" applyFont="1" applyFill="1" applyBorder="1" applyAlignment="1">
      <alignment horizontal="left" vertical="center" wrapText="1"/>
    </xf>
    <xf numFmtId="0" fontId="117" fillId="0" borderId="24" xfId="25" applyFont="1" applyFill="1" applyBorder="1" applyAlignment="1">
      <alignment horizontal="left" vertical="center" wrapText="1"/>
    </xf>
    <xf numFmtId="0" fontId="20" fillId="49" borderId="76" xfId="0" applyFont="1" applyFill="1" applyBorder="1" applyAlignment="1">
      <alignment horizontal="center" vertical="center" wrapText="1"/>
    </xf>
    <xf numFmtId="0" fontId="20" fillId="49" borderId="72" xfId="0" applyFont="1" applyFill="1" applyBorder="1" applyAlignment="1">
      <alignment horizontal="center" vertical="center" wrapText="1"/>
    </xf>
    <xf numFmtId="0" fontId="20" fillId="49" borderId="57" xfId="0" applyFont="1" applyFill="1" applyBorder="1" applyAlignment="1">
      <alignment horizontal="center" vertical="center" wrapText="1"/>
    </xf>
    <xf numFmtId="0" fontId="117" fillId="0" borderId="21" xfId="25" applyFont="1" applyFill="1" applyBorder="1" applyAlignment="1">
      <alignment horizontal="left" vertical="center" wrapText="1"/>
    </xf>
    <xf numFmtId="0" fontId="119" fillId="0" borderId="51" xfId="25" applyFont="1" applyFill="1" applyBorder="1" applyAlignment="1">
      <alignment horizontal="left" vertical="center"/>
    </xf>
    <xf numFmtId="0" fontId="119" fillId="0" borderId="24" xfId="25" applyFont="1" applyFill="1" applyBorder="1" applyAlignment="1">
      <alignment horizontal="left" vertical="center"/>
    </xf>
    <xf numFmtId="0" fontId="119" fillId="0" borderId="21" xfId="25" applyFont="1" applyFill="1" applyBorder="1" applyAlignment="1">
      <alignment horizontal="left" vertical="center"/>
    </xf>
    <xf numFmtId="0" fontId="20" fillId="0" borderId="63" xfId="37" applyFont="1" applyFill="1" applyBorder="1" applyAlignment="1">
      <alignment horizontal="left" vertical="center" wrapText="1"/>
    </xf>
    <xf numFmtId="0" fontId="20" fillId="0" borderId="41" xfId="37" applyFont="1" applyFill="1" applyBorder="1" applyAlignment="1">
      <alignment horizontal="left" vertical="center" wrapText="1"/>
    </xf>
    <xf numFmtId="0" fontId="20" fillId="0" borderId="51" xfId="29" applyFont="1" applyFill="1" applyBorder="1" applyAlignment="1">
      <alignment horizontal="left" vertical="center" wrapText="1"/>
    </xf>
    <xf numFmtId="0" fontId="20" fillId="0" borderId="52" xfId="29" applyFont="1" applyFill="1" applyBorder="1" applyAlignment="1">
      <alignment horizontal="left" vertical="center"/>
    </xf>
    <xf numFmtId="0" fontId="20" fillId="0" borderId="25" xfId="29" applyFont="1" applyFill="1" applyBorder="1" applyAlignment="1">
      <alignment horizontal="left" vertical="center"/>
    </xf>
    <xf numFmtId="0" fontId="108" fillId="0" borderId="52" xfId="0" applyFont="1" applyFill="1" applyBorder="1" applyAlignment="1">
      <alignment horizontal="left" vertical="center" wrapText="1"/>
    </xf>
    <xf numFmtId="0" fontId="20" fillId="0" borderId="52" xfId="25" applyFont="1" applyFill="1" applyBorder="1" applyAlignment="1">
      <alignment horizontal="left" vertical="center"/>
    </xf>
    <xf numFmtId="0" fontId="172" fillId="0" borderId="21" xfId="0" applyFont="1" applyFill="1" applyBorder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0" fillId="49" borderId="40" xfId="0" applyFont="1" applyFill="1" applyBorder="1" applyAlignment="1">
      <alignment horizontal="center" vertical="center" wrapText="1"/>
    </xf>
    <xf numFmtId="0" fontId="20" fillId="48" borderId="51" xfId="0" applyFont="1" applyFill="1" applyBorder="1" applyAlignment="1">
      <alignment horizontal="center" vertical="center" wrapText="1"/>
    </xf>
    <xf numFmtId="0" fontId="20" fillId="48" borderId="24" xfId="0" applyFont="1" applyFill="1" applyBorder="1" applyAlignment="1">
      <alignment horizontal="center" vertical="center" wrapText="1"/>
    </xf>
    <xf numFmtId="0" fontId="20" fillId="48" borderId="21" xfId="0" applyFont="1" applyFill="1" applyBorder="1" applyAlignment="1">
      <alignment horizontal="center" vertical="center" wrapText="1"/>
    </xf>
    <xf numFmtId="0" fontId="108" fillId="34" borderId="25" xfId="0" applyFont="1" applyFill="1" applyBorder="1" applyAlignment="1">
      <alignment horizontal="left" vertical="center" wrapText="1"/>
    </xf>
    <xf numFmtId="0" fontId="108" fillId="0" borderId="24" xfId="25" applyFont="1" applyFill="1" applyBorder="1" applyAlignment="1">
      <alignment horizontal="left" vertical="center" wrapText="1"/>
    </xf>
    <xf numFmtId="0" fontId="108" fillId="0" borderId="25" xfId="25" applyFont="1" applyFill="1" applyBorder="1" applyAlignment="1">
      <alignment horizontal="left" vertical="center" wrapText="1"/>
    </xf>
    <xf numFmtId="0" fontId="172" fillId="0" borderId="51" xfId="0" applyFont="1" applyFill="1" applyBorder="1" applyAlignment="1">
      <alignment horizontal="left" vertical="center"/>
    </xf>
    <xf numFmtId="0" fontId="108" fillId="0" borderId="51" xfId="25" applyFont="1" applyFill="1" applyBorder="1" applyAlignment="1">
      <alignment horizontal="left" vertical="center" wrapText="1"/>
    </xf>
    <xf numFmtId="0" fontId="20" fillId="54" borderId="52" xfId="0" applyFont="1" applyFill="1" applyBorder="1" applyAlignment="1">
      <alignment horizontal="center" vertical="center" wrapText="1"/>
    </xf>
    <xf numFmtId="0" fontId="20" fillId="54" borderId="25" xfId="0" applyFont="1" applyFill="1" applyBorder="1" applyAlignment="1">
      <alignment horizontal="center" vertical="center" wrapText="1"/>
    </xf>
    <xf numFmtId="0" fontId="20" fillId="54" borderId="52" xfId="0" applyFont="1" applyFill="1" applyBorder="1" applyAlignment="1">
      <alignment horizontal="center" vertical="center"/>
    </xf>
    <xf numFmtId="0" fontId="20" fillId="54" borderId="25" xfId="0" applyFont="1" applyFill="1" applyBorder="1" applyAlignment="1">
      <alignment horizontal="center" vertical="center"/>
    </xf>
    <xf numFmtId="0" fontId="20" fillId="33" borderId="77" xfId="0" applyFont="1" applyFill="1" applyBorder="1" applyAlignment="1">
      <alignment horizontal="center" vertical="center" wrapText="1"/>
    </xf>
    <xf numFmtId="0" fontId="20" fillId="33" borderId="23" xfId="0" applyFont="1" applyFill="1" applyBorder="1" applyAlignment="1">
      <alignment horizontal="center" vertical="center" wrapText="1"/>
    </xf>
    <xf numFmtId="0" fontId="20" fillId="33" borderId="22" xfId="0" applyFont="1" applyFill="1" applyBorder="1" applyAlignment="1">
      <alignment horizontal="center" vertical="center" wrapText="1"/>
    </xf>
    <xf numFmtId="0" fontId="20" fillId="54" borderId="37" xfId="0" applyFont="1" applyFill="1" applyBorder="1" applyAlignment="1">
      <alignment horizontal="center" vertical="center" wrapText="1"/>
    </xf>
    <xf numFmtId="0" fontId="20" fillId="54" borderId="38" xfId="0" applyFont="1" applyFill="1" applyBorder="1" applyAlignment="1">
      <alignment horizontal="center" vertical="center" wrapText="1"/>
    </xf>
    <xf numFmtId="0" fontId="20" fillId="54" borderId="21" xfId="0" applyFont="1" applyFill="1" applyBorder="1" applyAlignment="1">
      <alignment horizontal="center" vertical="center" wrapText="1"/>
    </xf>
    <xf numFmtId="0" fontId="20" fillId="54" borderId="44" xfId="0" applyFont="1" applyFill="1" applyBorder="1" applyAlignment="1">
      <alignment horizontal="center" vertical="center" wrapText="1"/>
    </xf>
    <xf numFmtId="0" fontId="20" fillId="54" borderId="63" xfId="0" applyFont="1" applyFill="1" applyBorder="1" applyAlignment="1">
      <alignment horizontal="center" vertical="center" wrapText="1"/>
    </xf>
    <xf numFmtId="0" fontId="20" fillId="54" borderId="80" xfId="0" applyFont="1" applyFill="1" applyBorder="1" applyAlignment="1">
      <alignment horizontal="center" vertical="center" wrapText="1"/>
    </xf>
    <xf numFmtId="0" fontId="20" fillId="54" borderId="71" xfId="0" applyFont="1" applyFill="1" applyBorder="1" applyAlignment="1">
      <alignment horizontal="center" vertical="center" wrapText="1"/>
    </xf>
    <xf numFmtId="0" fontId="20" fillId="69" borderId="37" xfId="0" applyFont="1" applyFill="1" applyBorder="1" applyAlignment="1">
      <alignment horizontal="center" vertical="center" wrapText="1"/>
    </xf>
    <xf numFmtId="0" fontId="20" fillId="69" borderId="34" xfId="0" applyFont="1" applyFill="1" applyBorder="1" applyAlignment="1">
      <alignment horizontal="center" vertical="center" wrapText="1"/>
    </xf>
    <xf numFmtId="0" fontId="20" fillId="33" borderId="61" xfId="0" applyFont="1" applyFill="1" applyBorder="1" applyAlignment="1">
      <alignment horizontal="center" vertical="center" wrapText="1"/>
    </xf>
    <xf numFmtId="0" fontId="20" fillId="33" borderId="48" xfId="0" applyFont="1" applyFill="1" applyBorder="1" applyAlignment="1">
      <alignment horizontal="center" vertical="center" wrapText="1"/>
    </xf>
    <xf numFmtId="0" fontId="20" fillId="33" borderId="35" xfId="0" applyFont="1" applyFill="1" applyBorder="1" applyAlignment="1">
      <alignment horizontal="center" vertical="center" wrapText="1"/>
    </xf>
    <xf numFmtId="0" fontId="123" fillId="56" borderId="61" xfId="0" applyFont="1" applyFill="1" applyBorder="1" applyAlignment="1">
      <alignment horizontal="center" vertical="center" wrapText="1"/>
    </xf>
    <xf numFmtId="0" fontId="123" fillId="56" borderId="48" xfId="0" applyFont="1" applyFill="1" applyBorder="1" applyAlignment="1">
      <alignment horizontal="center" vertical="center" wrapText="1"/>
    </xf>
    <xf numFmtId="0" fontId="123" fillId="56" borderId="35" xfId="0" applyFont="1" applyFill="1" applyBorder="1" applyAlignment="1">
      <alignment horizontal="center" vertical="center" wrapText="1"/>
    </xf>
    <xf numFmtId="0" fontId="20" fillId="53" borderId="37" xfId="0" applyFont="1" applyFill="1" applyBorder="1" applyAlignment="1">
      <alignment horizontal="center" vertical="center"/>
    </xf>
    <xf numFmtId="0" fontId="20" fillId="53" borderId="34" xfId="0" applyFont="1" applyFill="1" applyBorder="1" applyAlignment="1">
      <alignment horizontal="center" vertical="center"/>
    </xf>
    <xf numFmtId="0" fontId="20" fillId="69" borderId="52" xfId="0" applyFont="1" applyFill="1" applyBorder="1" applyAlignment="1">
      <alignment horizontal="center" vertical="center" wrapText="1"/>
    </xf>
    <xf numFmtId="0" fontId="20" fillId="69" borderId="24" xfId="0" applyFont="1" applyFill="1" applyBorder="1" applyAlignment="1">
      <alignment horizontal="center" vertical="center" wrapText="1"/>
    </xf>
    <xf numFmtId="0" fontId="1" fillId="56" borderId="69" xfId="0" applyFont="1" applyFill="1" applyBorder="1" applyAlignment="1">
      <alignment horizontal="center" vertical="center" wrapText="1"/>
    </xf>
    <xf numFmtId="0" fontId="1" fillId="56" borderId="34" xfId="0" applyFont="1" applyFill="1" applyBorder="1" applyAlignment="1">
      <alignment horizontal="center" vertical="center" wrapText="1"/>
    </xf>
    <xf numFmtId="0" fontId="108" fillId="59" borderId="52" xfId="0" applyFont="1" applyFill="1" applyBorder="1" applyAlignment="1">
      <alignment vertical="center" wrapText="1"/>
    </xf>
    <xf numFmtId="0" fontId="20" fillId="59" borderId="24" xfId="0" applyFont="1" applyFill="1" applyBorder="1" applyAlignment="1">
      <alignment vertical="center" wrapText="1"/>
    </xf>
    <xf numFmtId="0" fontId="20" fillId="59" borderId="25" xfId="0" applyFont="1" applyFill="1" applyBorder="1" applyAlignment="1">
      <alignment vertical="center" wrapText="1"/>
    </xf>
    <xf numFmtId="0" fontId="123" fillId="0" borderId="52" xfId="0" applyFont="1" applyFill="1" applyBorder="1" applyAlignment="1">
      <alignment vertical="center" wrapText="1"/>
    </xf>
    <xf numFmtId="0" fontId="123" fillId="0" borderId="24" xfId="0" applyFont="1" applyFill="1" applyBorder="1" applyAlignment="1">
      <alignment vertical="center" wrapText="1"/>
    </xf>
    <xf numFmtId="0" fontId="123" fillId="0" borderId="25" xfId="0" applyFont="1" applyFill="1" applyBorder="1" applyAlignment="1">
      <alignment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0" fillId="42" borderId="52" xfId="0" applyFont="1" applyFill="1" applyBorder="1" applyAlignment="1">
      <alignment horizontal="center" vertical="center" wrapText="1"/>
    </xf>
    <xf numFmtId="0" fontId="20" fillId="42" borderId="24" xfId="0" applyFont="1" applyFill="1" applyBorder="1" applyAlignment="1">
      <alignment horizontal="center" vertical="center" wrapText="1"/>
    </xf>
    <xf numFmtId="0" fontId="20" fillId="42" borderId="25" xfId="0" applyFont="1" applyFill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1" fillId="0" borderId="24" xfId="0" applyFont="1" applyFill="1" applyBorder="1"/>
    <xf numFmtId="0" fontId="1" fillId="0" borderId="25" xfId="0" applyFont="1" applyFill="1" applyBorder="1"/>
    <xf numFmtId="0" fontId="1" fillId="0" borderId="36" xfId="0" applyFont="1" applyFill="1" applyBorder="1" applyAlignment="1">
      <alignment horizontal="center"/>
    </xf>
    <xf numFmtId="0" fontId="1" fillId="0" borderId="42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20" fillId="34" borderId="38" xfId="0" applyFont="1" applyFill="1" applyBorder="1" applyAlignment="1">
      <alignment horizontal="center" vertical="center" wrapText="1"/>
    </xf>
    <xf numFmtId="0" fontId="1" fillId="34" borderId="42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32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34" borderId="25" xfId="0" applyFont="1" applyFill="1" applyBorder="1" applyAlignment="1">
      <alignment horizontal="center" vertical="center" wrapText="1"/>
    </xf>
    <xf numFmtId="0" fontId="20" fillId="0" borderId="51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1" fillId="0" borderId="25" xfId="0" applyFont="1" applyFill="1" applyBorder="1" applyAlignment="1">
      <alignment vertical="center" wrapText="1"/>
    </xf>
    <xf numFmtId="0" fontId="20" fillId="42" borderId="51" xfId="0" applyFont="1" applyFill="1" applyBorder="1" applyAlignment="1">
      <alignment horizontal="center" vertical="center" wrapText="1"/>
    </xf>
    <xf numFmtId="0" fontId="20" fillId="42" borderId="21" xfId="0" applyFont="1" applyFill="1" applyBorder="1" applyAlignment="1">
      <alignment horizontal="center" vertical="center" wrapText="1"/>
    </xf>
    <xf numFmtId="0" fontId="20" fillId="33" borderId="37" xfId="0" applyFont="1" applyFill="1" applyBorder="1" applyAlignment="1">
      <alignment horizontal="center" vertical="center" wrapText="1"/>
    </xf>
    <xf numFmtId="0" fontId="20" fillId="33" borderId="69" xfId="0" applyFont="1" applyFill="1" applyBorder="1" applyAlignment="1">
      <alignment horizontal="center" vertical="center" wrapText="1"/>
    </xf>
    <xf numFmtId="0" fontId="20" fillId="33" borderId="34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24" xfId="0" applyFont="1" applyBorder="1"/>
    <xf numFmtId="0" fontId="1" fillId="0" borderId="25" xfId="0" applyFont="1" applyBorder="1"/>
    <xf numFmtId="0" fontId="20" fillId="0" borderId="24" xfId="0" applyFont="1" applyBorder="1"/>
    <xf numFmtId="0" fontId="20" fillId="0" borderId="25" xfId="0" applyFont="1" applyBorder="1"/>
    <xf numFmtId="0" fontId="1" fillId="33" borderId="69" xfId="0" applyFont="1" applyFill="1" applyBorder="1"/>
    <xf numFmtId="0" fontId="1" fillId="33" borderId="34" xfId="0" applyFont="1" applyFill="1" applyBorder="1"/>
    <xf numFmtId="0" fontId="1" fillId="0" borderId="21" xfId="0" applyFont="1" applyBorder="1"/>
    <xf numFmtId="0" fontId="1" fillId="0" borderId="24" xfId="0" applyFont="1" applyFill="1" applyBorder="1" applyAlignment="1">
      <alignment vertical="center" wrapText="1"/>
    </xf>
    <xf numFmtId="0" fontId="1" fillId="0" borderId="21" xfId="0" applyFont="1" applyFill="1" applyBorder="1"/>
    <xf numFmtId="0" fontId="20" fillId="0" borderId="46" xfId="0" applyFont="1" applyFill="1" applyBorder="1" applyAlignment="1">
      <alignment horizontal="center" vertical="center" wrapText="1"/>
    </xf>
    <xf numFmtId="0" fontId="20" fillId="0" borderId="24" xfId="0" applyFont="1" applyFill="1" applyBorder="1"/>
    <xf numFmtId="0" fontId="20" fillId="0" borderId="25" xfId="0" applyFont="1" applyFill="1" applyBorder="1"/>
    <xf numFmtId="0" fontId="20" fillId="0" borderId="51" xfId="37" applyFont="1" applyFill="1" applyBorder="1" applyAlignment="1">
      <alignment vertical="center" wrapText="1"/>
    </xf>
    <xf numFmtId="0" fontId="1" fillId="34" borderId="24" xfId="0" applyFont="1" applyFill="1" applyBorder="1"/>
    <xf numFmtId="0" fontId="1" fillId="34" borderId="25" xfId="0" applyFont="1" applyFill="1" applyBorder="1"/>
    <xf numFmtId="0" fontId="20" fillId="63" borderId="51" xfId="0" applyFont="1" applyFill="1" applyBorder="1" applyAlignment="1">
      <alignment horizontal="center" vertical="center" wrapText="1"/>
    </xf>
    <xf numFmtId="0" fontId="1" fillId="34" borderId="21" xfId="0" applyFont="1" applyFill="1" applyBorder="1"/>
    <xf numFmtId="0" fontId="20" fillId="63" borderId="52" xfId="0" applyFont="1" applyFill="1" applyBorder="1" applyAlignment="1">
      <alignment horizontal="center" vertical="center" wrapText="1"/>
    </xf>
    <xf numFmtId="0" fontId="108" fillId="34" borderId="52" xfId="0" applyFont="1" applyFill="1" applyBorder="1" applyAlignment="1">
      <alignment horizontal="left" vertical="center" wrapText="1"/>
    </xf>
    <xf numFmtId="0" fontId="20" fillId="63" borderId="24" xfId="0" applyFont="1" applyFill="1" applyBorder="1" applyAlignment="1">
      <alignment horizontal="center" vertical="center" wrapText="1"/>
    </xf>
    <xf numFmtId="0" fontId="20" fillId="63" borderId="25" xfId="0" applyFont="1" applyFill="1" applyBorder="1" applyAlignment="1">
      <alignment horizontal="center" vertical="center" wrapText="1"/>
    </xf>
    <xf numFmtId="0" fontId="117" fillId="34" borderId="52" xfId="25" applyFont="1" applyFill="1" applyBorder="1" applyAlignment="1">
      <alignment horizontal="center" vertical="center" wrapText="1"/>
    </xf>
    <xf numFmtId="0" fontId="117" fillId="34" borderId="24" xfId="25" applyFont="1" applyFill="1" applyBorder="1" applyAlignment="1">
      <alignment horizontal="center" vertical="center" wrapText="1"/>
    </xf>
    <xf numFmtId="0" fontId="117" fillId="34" borderId="25" xfId="25" applyFont="1" applyFill="1" applyBorder="1" applyAlignment="1">
      <alignment horizontal="center" vertical="center" wrapText="1"/>
    </xf>
    <xf numFmtId="0" fontId="20" fillId="34" borderId="52" xfId="25" applyFont="1" applyFill="1" applyBorder="1" applyAlignment="1">
      <alignment horizontal="center" vertical="center" wrapText="1"/>
    </xf>
    <xf numFmtId="0" fontId="20" fillId="34" borderId="24" xfId="25" applyFont="1" applyFill="1" applyBorder="1" applyAlignment="1">
      <alignment horizontal="center" vertical="center" wrapText="1"/>
    </xf>
    <xf numFmtId="0" fontId="20" fillId="34" borderId="25" xfId="25" applyFont="1" applyFill="1" applyBorder="1" applyAlignment="1">
      <alignment horizontal="center" vertical="center" wrapText="1"/>
    </xf>
    <xf numFmtId="0" fontId="108" fillId="34" borderId="52" xfId="0" applyFont="1" applyFill="1" applyBorder="1" applyAlignment="1">
      <alignment vertical="center" wrapText="1"/>
    </xf>
    <xf numFmtId="0" fontId="112" fillId="34" borderId="25" xfId="0" applyFont="1" applyFill="1" applyBorder="1" applyAlignment="1">
      <alignment vertical="center" wrapText="1"/>
    </xf>
    <xf numFmtId="0" fontId="20" fillId="34" borderId="52" xfId="0" applyFont="1" applyFill="1" applyBorder="1" applyAlignment="1">
      <alignment vertical="center" wrapText="1"/>
    </xf>
    <xf numFmtId="0" fontId="20" fillId="34" borderId="25" xfId="0" applyFont="1" applyFill="1" applyBorder="1" applyAlignment="1">
      <alignment vertical="center" wrapText="1"/>
    </xf>
    <xf numFmtId="0" fontId="1" fillId="34" borderId="25" xfId="0" applyFont="1" applyFill="1" applyBorder="1" applyAlignment="1">
      <alignment vertical="center" wrapText="1"/>
    </xf>
    <xf numFmtId="0" fontId="20" fillId="0" borderId="52" xfId="0" applyFont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0" fillId="33" borderId="17" xfId="0" applyFont="1" applyFill="1" applyBorder="1" applyAlignment="1">
      <alignment horizontal="center" vertical="center" wrapText="1"/>
    </xf>
    <xf numFmtId="0" fontId="20" fillId="33" borderId="31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left" vertical="center" wrapText="1"/>
    </xf>
    <xf numFmtId="0" fontId="20" fillId="0" borderId="50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72" xfId="0" applyFont="1" applyBorder="1" applyAlignment="1">
      <alignment horizontal="center" vertical="center" wrapText="1"/>
    </xf>
    <xf numFmtId="0" fontId="20" fillId="0" borderId="76" xfId="0" applyFont="1" applyBorder="1" applyAlignment="1">
      <alignment horizontal="center" vertical="center" wrapText="1"/>
    </xf>
    <xf numFmtId="0" fontId="20" fillId="0" borderId="51" xfId="37" applyFont="1" applyBorder="1" applyAlignment="1">
      <alignment horizontal="center" vertical="center" wrapText="1"/>
    </xf>
    <xf numFmtId="0" fontId="20" fillId="0" borderId="25" xfId="37" applyFont="1" applyBorder="1" applyAlignment="1">
      <alignment horizontal="center" vertical="center" wrapText="1"/>
    </xf>
    <xf numFmtId="0" fontId="20" fillId="39" borderId="43" xfId="0" applyFont="1" applyFill="1" applyBorder="1" applyAlignment="1">
      <alignment horizontal="center" vertical="center" wrapText="1"/>
    </xf>
    <xf numFmtId="0" fontId="20" fillId="39" borderId="83" xfId="0" applyFont="1" applyFill="1" applyBorder="1" applyAlignment="1">
      <alignment horizontal="center" vertical="center" wrapText="1"/>
    </xf>
    <xf numFmtId="0" fontId="20" fillId="39" borderId="82" xfId="0" applyFont="1" applyFill="1" applyBorder="1" applyAlignment="1">
      <alignment horizontal="center" vertical="center" wrapText="1"/>
    </xf>
    <xf numFmtId="0" fontId="20" fillId="37" borderId="43" xfId="0" applyFont="1" applyFill="1" applyBorder="1" applyAlignment="1">
      <alignment horizontal="center" vertical="center" wrapText="1"/>
    </xf>
    <xf numFmtId="0" fontId="20" fillId="37" borderId="83" xfId="0" applyFont="1" applyFill="1" applyBorder="1" applyAlignment="1">
      <alignment horizontal="center" vertical="center" wrapText="1"/>
    </xf>
    <xf numFmtId="0" fontId="20" fillId="37" borderId="71" xfId="0" applyFont="1" applyFill="1" applyBorder="1" applyAlignment="1">
      <alignment horizontal="center" vertical="center" wrapText="1"/>
    </xf>
    <xf numFmtId="0" fontId="20" fillId="39" borderId="19" xfId="0" applyFont="1" applyFill="1" applyBorder="1" applyAlignment="1">
      <alignment horizontal="center" vertical="center" wrapText="1"/>
    </xf>
    <xf numFmtId="0" fontId="20" fillId="39" borderId="58" xfId="0" applyFont="1" applyFill="1" applyBorder="1" applyAlignment="1">
      <alignment horizontal="center" vertical="center" wrapText="1"/>
    </xf>
    <xf numFmtId="0" fontId="20" fillId="39" borderId="51" xfId="0" applyFont="1" applyFill="1" applyBorder="1" applyAlignment="1">
      <alignment horizontal="center" vertical="center" wrapText="1"/>
    </xf>
    <xf numFmtId="0" fontId="20" fillId="39" borderId="24" xfId="0" applyFont="1" applyFill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20" fillId="40" borderId="19" xfId="0" applyFont="1" applyFill="1" applyBorder="1" applyAlignment="1">
      <alignment horizontal="center" vertical="center" wrapText="1"/>
    </xf>
    <xf numFmtId="0" fontId="20" fillId="40" borderId="60" xfId="0" applyFont="1" applyFill="1" applyBorder="1" applyAlignment="1">
      <alignment horizontal="center" vertical="center" wrapText="1"/>
    </xf>
    <xf numFmtId="0" fontId="20" fillId="40" borderId="58" xfId="0" applyFont="1" applyFill="1" applyBorder="1" applyAlignment="1">
      <alignment horizontal="center" vertical="center" wrapText="1"/>
    </xf>
    <xf numFmtId="0" fontId="20" fillId="37" borderId="44" xfId="0" applyFont="1" applyFill="1" applyBorder="1" applyAlignment="1">
      <alignment horizontal="center" vertical="center" wrapText="1"/>
    </xf>
    <xf numFmtId="0" fontId="20" fillId="37" borderId="55" xfId="0" applyFont="1" applyFill="1" applyBorder="1" applyAlignment="1">
      <alignment horizontal="center" vertical="center" wrapText="1"/>
    </xf>
    <xf numFmtId="0" fontId="20" fillId="37" borderId="29" xfId="0" applyFont="1" applyFill="1" applyBorder="1" applyAlignment="1">
      <alignment horizontal="center" vertical="center" wrapText="1"/>
    </xf>
    <xf numFmtId="0" fontId="20" fillId="37" borderId="56" xfId="0" applyFont="1" applyFill="1" applyBorder="1" applyAlignment="1">
      <alignment horizontal="center" vertical="center" wrapText="1"/>
    </xf>
    <xf numFmtId="0" fontId="20" fillId="38" borderId="44" xfId="0" applyFont="1" applyFill="1" applyBorder="1" applyAlignment="1">
      <alignment horizontal="center" vertical="center" wrapText="1"/>
    </xf>
    <xf numFmtId="0" fontId="20" fillId="38" borderId="55" xfId="0" applyFont="1" applyFill="1" applyBorder="1" applyAlignment="1">
      <alignment horizontal="center" vertical="center" wrapText="1"/>
    </xf>
    <xf numFmtId="0" fontId="20" fillId="38" borderId="75" xfId="0" applyFont="1" applyFill="1" applyBorder="1" applyAlignment="1">
      <alignment horizontal="center" vertical="center" wrapText="1"/>
    </xf>
    <xf numFmtId="0" fontId="20" fillId="38" borderId="29" xfId="0" applyFont="1" applyFill="1" applyBorder="1" applyAlignment="1">
      <alignment horizontal="center" vertical="center" wrapText="1"/>
    </xf>
    <xf numFmtId="0" fontId="20" fillId="38" borderId="56" xfId="0" applyFont="1" applyFill="1" applyBorder="1" applyAlignment="1">
      <alignment horizontal="center" vertical="center" wrapText="1"/>
    </xf>
    <xf numFmtId="0" fontId="20" fillId="38" borderId="57" xfId="0" applyFont="1" applyFill="1" applyBorder="1" applyAlignment="1">
      <alignment horizontal="center" vertical="center" wrapText="1"/>
    </xf>
    <xf numFmtId="0" fontId="20" fillId="40" borderId="43" xfId="0" applyFont="1" applyFill="1" applyBorder="1" applyAlignment="1">
      <alignment horizontal="center" vertical="center" wrapText="1"/>
    </xf>
    <xf numFmtId="0" fontId="20" fillId="40" borderId="83" xfId="0" applyFont="1" applyFill="1" applyBorder="1" applyAlignment="1">
      <alignment horizontal="center" vertical="center" wrapText="1"/>
    </xf>
    <xf numFmtId="0" fontId="20" fillId="40" borderId="82" xfId="0" applyFont="1" applyFill="1" applyBorder="1" applyAlignment="1">
      <alignment horizontal="center" vertical="center" wrapText="1"/>
    </xf>
    <xf numFmtId="0" fontId="20" fillId="40" borderId="51" xfId="0" applyFont="1" applyFill="1" applyBorder="1" applyAlignment="1">
      <alignment horizontal="center" vertical="center" wrapText="1"/>
    </xf>
    <xf numFmtId="0" fontId="20" fillId="40" borderId="24" xfId="0" applyFont="1" applyFill="1" applyBorder="1" applyAlignment="1">
      <alignment horizontal="center" vertical="center" wrapText="1"/>
    </xf>
    <xf numFmtId="0" fontId="20" fillId="41" borderId="51" xfId="0" applyFont="1" applyFill="1" applyBorder="1" applyAlignment="1">
      <alignment horizontal="center" vertical="center" wrapText="1"/>
    </xf>
    <xf numFmtId="0" fontId="20" fillId="41" borderId="24" xfId="0" applyFont="1" applyFill="1" applyBorder="1" applyAlignment="1">
      <alignment horizontal="center" vertical="center" wrapText="1"/>
    </xf>
    <xf numFmtId="0" fontId="20" fillId="41" borderId="19" xfId="0" applyFont="1" applyFill="1" applyBorder="1" applyAlignment="1">
      <alignment horizontal="center" vertical="center" wrapText="1"/>
    </xf>
    <xf numFmtId="0" fontId="20" fillId="41" borderId="60" xfId="0" applyFont="1" applyFill="1" applyBorder="1" applyAlignment="1">
      <alignment horizontal="center" vertical="center" wrapText="1"/>
    </xf>
    <xf numFmtId="0" fontId="20" fillId="41" borderId="58" xfId="0" applyFont="1" applyFill="1" applyBorder="1" applyAlignment="1">
      <alignment horizontal="center" vertical="center" wrapText="1"/>
    </xf>
    <xf numFmtId="0" fontId="20" fillId="41" borderId="43" xfId="0" applyFont="1" applyFill="1" applyBorder="1" applyAlignment="1">
      <alignment horizontal="center" vertical="center" wrapText="1"/>
    </xf>
    <xf numFmtId="0" fontId="20" fillId="41" borderId="83" xfId="0" applyFont="1" applyFill="1" applyBorder="1" applyAlignment="1">
      <alignment horizontal="center" vertical="center" wrapText="1"/>
    </xf>
    <xf numFmtId="0" fontId="20" fillId="41" borderId="82" xfId="0" applyFont="1" applyFill="1" applyBorder="1" applyAlignment="1">
      <alignment horizontal="center" vertical="center" wrapText="1"/>
    </xf>
    <xf numFmtId="0" fontId="20" fillId="0" borderId="52" xfId="0" applyFont="1" applyFill="1" applyBorder="1" applyAlignment="1">
      <alignment vertical="center"/>
    </xf>
    <xf numFmtId="0" fontId="20" fillId="0" borderId="51" xfId="0" applyFont="1" applyFill="1" applyBorder="1" applyAlignment="1">
      <alignment vertical="center"/>
    </xf>
    <xf numFmtId="0" fontId="20" fillId="0" borderId="25" xfId="0" applyFont="1" applyFill="1" applyBorder="1" applyAlignment="1">
      <alignment vertical="center"/>
    </xf>
    <xf numFmtId="0" fontId="115" fillId="0" borderId="52" xfId="0" applyFont="1" applyFill="1" applyBorder="1" applyAlignment="1">
      <alignment vertical="center"/>
    </xf>
    <xf numFmtId="0" fontId="115" fillId="0" borderId="21" xfId="0" applyFont="1" applyFill="1" applyBorder="1" applyAlignment="1">
      <alignment vertical="center"/>
    </xf>
    <xf numFmtId="0" fontId="115" fillId="0" borderId="51" xfId="0" applyFont="1" applyFill="1" applyBorder="1" applyAlignment="1">
      <alignment vertical="center"/>
    </xf>
    <xf numFmtId="0" fontId="115" fillId="0" borderId="25" xfId="0" applyFont="1" applyFill="1" applyBorder="1" applyAlignment="1">
      <alignment vertical="center"/>
    </xf>
    <xf numFmtId="0" fontId="20" fillId="42" borderId="50" xfId="0" applyFont="1" applyFill="1" applyBorder="1" applyAlignment="1">
      <alignment vertical="center" wrapText="1"/>
    </xf>
    <xf numFmtId="0" fontId="20" fillId="42" borderId="19" xfId="0" applyFont="1" applyFill="1" applyBorder="1" applyAlignment="1">
      <alignment vertical="center" wrapText="1"/>
    </xf>
    <xf numFmtId="0" fontId="20" fillId="0" borderId="63" xfId="0" applyFont="1" applyFill="1" applyBorder="1" applyAlignment="1">
      <alignment vertical="center" wrapText="1"/>
    </xf>
    <xf numFmtId="0" fontId="115" fillId="0" borderId="52" xfId="0" applyFont="1" applyFill="1" applyBorder="1" applyAlignment="1">
      <alignment vertical="center" wrapText="1"/>
    </xf>
    <xf numFmtId="0" fontId="115" fillId="42" borderId="50" xfId="0" applyFont="1" applyFill="1" applyBorder="1" applyAlignment="1">
      <alignment vertical="center" wrapText="1"/>
    </xf>
    <xf numFmtId="0" fontId="115" fillId="42" borderId="19" xfId="0" applyFont="1" applyFill="1" applyBorder="1" applyAlignment="1">
      <alignment vertical="center" wrapText="1"/>
    </xf>
    <xf numFmtId="0" fontId="115" fillId="0" borderId="63" xfId="0" applyFont="1" applyFill="1" applyBorder="1" applyAlignment="1">
      <alignment vertical="center" wrapText="1"/>
    </xf>
    <xf numFmtId="0" fontId="115" fillId="0" borderId="25" xfId="0" applyFont="1" applyFill="1" applyBorder="1" applyAlignment="1">
      <alignment vertical="center" wrapText="1"/>
    </xf>
    <xf numFmtId="0" fontId="102" fillId="0" borderId="24" xfId="0" applyFont="1" applyBorder="1"/>
    <xf numFmtId="0" fontId="102" fillId="0" borderId="21" xfId="0" applyFont="1" applyBorder="1"/>
    <xf numFmtId="0" fontId="115" fillId="0" borderId="24" xfId="0" applyFont="1" applyBorder="1"/>
    <xf numFmtId="0" fontId="115" fillId="0" borderId="25" xfId="0" applyFont="1" applyBorder="1"/>
    <xf numFmtId="0" fontId="20" fillId="0" borderId="39" xfId="0" applyFont="1" applyFill="1" applyBorder="1" applyAlignment="1">
      <alignment horizontal="left" vertical="center" wrapText="1"/>
    </xf>
    <xf numFmtId="0" fontId="20" fillId="0" borderId="50" xfId="0" applyFont="1" applyFill="1" applyBorder="1" applyAlignment="1">
      <alignment vertical="center" wrapText="1"/>
    </xf>
    <xf numFmtId="0" fontId="20" fillId="0" borderId="19" xfId="0" applyFont="1" applyFill="1" applyBorder="1" applyAlignment="1">
      <alignment vertical="center" wrapText="1"/>
    </xf>
    <xf numFmtId="0" fontId="115" fillId="0" borderId="50" xfId="0" applyFont="1" applyFill="1" applyBorder="1" applyAlignment="1">
      <alignment horizontal="left" vertical="center" wrapText="1"/>
    </xf>
    <xf numFmtId="0" fontId="115" fillId="0" borderId="39" xfId="0" applyFont="1" applyFill="1" applyBorder="1" applyAlignment="1">
      <alignment horizontal="left" vertical="center" wrapText="1"/>
    </xf>
    <xf numFmtId="0" fontId="115" fillId="0" borderId="52" xfId="0" applyFont="1" applyFill="1" applyBorder="1" applyAlignment="1">
      <alignment horizontal="left" vertical="center" wrapText="1"/>
    </xf>
    <xf numFmtId="0" fontId="115" fillId="0" borderId="25" xfId="0" applyFont="1" applyFill="1" applyBorder="1" applyAlignment="1">
      <alignment horizontal="left" vertical="center" wrapText="1"/>
    </xf>
    <xf numFmtId="0" fontId="115" fillId="0" borderId="24" xfId="0" applyFont="1" applyFill="1" applyBorder="1"/>
    <xf numFmtId="0" fontId="115" fillId="0" borderId="25" xfId="0" applyFont="1" applyFill="1" applyBorder="1"/>
    <xf numFmtId="0" fontId="102" fillId="0" borderId="24" xfId="0" applyFont="1" applyFill="1" applyBorder="1"/>
    <xf numFmtId="0" fontId="102" fillId="0" borderId="21" xfId="0" applyFont="1" applyFill="1" applyBorder="1"/>
    <xf numFmtId="0" fontId="20" fillId="56" borderId="34" xfId="0" applyFont="1" applyFill="1" applyBorder="1" applyAlignment="1">
      <alignment horizontal="center" vertical="center" wrapText="1"/>
    </xf>
    <xf numFmtId="0" fontId="108" fillId="0" borderId="52" xfId="0" applyFont="1" applyFill="1" applyBorder="1" applyAlignment="1">
      <alignment vertical="center"/>
    </xf>
    <xf numFmtId="0" fontId="147" fillId="0" borderId="52" xfId="0" applyFont="1" applyFill="1" applyBorder="1" applyAlignment="1">
      <alignment vertical="center"/>
    </xf>
    <xf numFmtId="0" fontId="147" fillId="0" borderId="21" xfId="0" applyFont="1" applyFill="1" applyBorder="1" applyAlignment="1">
      <alignment vertical="center"/>
    </xf>
    <xf numFmtId="0" fontId="147" fillId="0" borderId="52" xfId="0" applyFont="1" applyFill="1" applyBorder="1" applyAlignment="1">
      <alignment vertical="center" wrapText="1"/>
    </xf>
    <xf numFmtId="0" fontId="147" fillId="0" borderId="21" xfId="0" applyFont="1" applyFill="1" applyBorder="1" applyAlignment="1">
      <alignment vertical="center" wrapText="1"/>
    </xf>
    <xf numFmtId="0" fontId="108" fillId="0" borderId="24" xfId="0" applyFont="1" applyFill="1" applyBorder="1" applyAlignment="1">
      <alignment vertical="center"/>
    </xf>
    <xf numFmtId="0" fontId="147" fillId="0" borderId="24" xfId="0" applyFont="1" applyFill="1" applyBorder="1" applyAlignment="1">
      <alignment vertical="center"/>
    </xf>
    <xf numFmtId="0" fontId="147" fillId="0" borderId="24" xfId="0" applyFont="1" applyFill="1" applyBorder="1" applyAlignment="1">
      <alignment vertical="center" wrapText="1"/>
    </xf>
    <xf numFmtId="0" fontId="108" fillId="0" borderId="25" xfId="0" applyFont="1" applyFill="1" applyBorder="1" applyAlignment="1">
      <alignment vertical="center"/>
    </xf>
    <xf numFmtId="0" fontId="147" fillId="0" borderId="25" xfId="0" applyFont="1" applyFill="1" applyBorder="1" applyAlignment="1">
      <alignment vertical="center"/>
    </xf>
    <xf numFmtId="0" fontId="147" fillId="0" borderId="25" xfId="0" applyFont="1" applyFill="1" applyBorder="1" applyAlignment="1">
      <alignment vertical="center" wrapText="1"/>
    </xf>
    <xf numFmtId="0" fontId="115" fillId="34" borderId="51" xfId="0" applyFont="1" applyFill="1" applyBorder="1" applyAlignment="1">
      <alignment horizontal="left" vertical="center" wrapText="1"/>
    </xf>
    <xf numFmtId="0" fontId="115" fillId="34" borderId="24" xfId="0" applyFont="1" applyFill="1" applyBorder="1" applyAlignment="1">
      <alignment horizontal="left" vertical="center" wrapText="1"/>
    </xf>
    <xf numFmtId="0" fontId="115" fillId="34" borderId="25" xfId="0" applyFont="1" applyFill="1" applyBorder="1" applyAlignment="1">
      <alignment horizontal="left" vertical="center" wrapText="1"/>
    </xf>
    <xf numFmtId="0" fontId="108" fillId="0" borderId="24" xfId="0" applyFont="1" applyFill="1" applyBorder="1" applyAlignment="1">
      <alignment vertical="center" wrapText="1"/>
    </xf>
    <xf numFmtId="0" fontId="112" fillId="0" borderId="21" xfId="0" applyFont="1" applyFill="1" applyBorder="1" applyAlignment="1">
      <alignment vertical="center" wrapText="1"/>
    </xf>
    <xf numFmtId="0" fontId="20" fillId="0" borderId="21" xfId="37" applyFont="1" applyBorder="1" applyAlignment="1">
      <alignment horizontal="center" vertical="center" wrapText="1"/>
    </xf>
    <xf numFmtId="0" fontId="112" fillId="0" borderId="0" xfId="0" applyFont="1" applyBorder="1" applyAlignment="1">
      <alignment horizontal="center" wrapText="1"/>
    </xf>
    <xf numFmtId="0" fontId="115" fillId="0" borderId="50" xfId="0" applyFont="1" applyFill="1" applyBorder="1" applyAlignment="1">
      <alignment vertical="center" wrapText="1"/>
    </xf>
    <xf numFmtId="0" fontId="115" fillId="0" borderId="19" xfId="0" applyFont="1" applyFill="1" applyBorder="1" applyAlignment="1">
      <alignment vertical="center" wrapText="1"/>
    </xf>
    <xf numFmtId="0" fontId="115" fillId="34" borderId="52" xfId="0" applyFont="1" applyFill="1" applyBorder="1" applyAlignment="1">
      <alignment vertical="center" wrapText="1"/>
    </xf>
    <xf numFmtId="0" fontId="115" fillId="34" borderId="24" xfId="0" applyFont="1" applyFill="1" applyBorder="1" applyAlignment="1">
      <alignment vertical="center" wrapText="1"/>
    </xf>
    <xf numFmtId="0" fontId="115" fillId="34" borderId="25" xfId="0" applyFont="1" applyFill="1" applyBorder="1" applyAlignment="1">
      <alignment vertical="center" wrapText="1"/>
    </xf>
    <xf numFmtId="0" fontId="115" fillId="34" borderId="52" xfId="0" applyFont="1" applyFill="1" applyBorder="1" applyAlignment="1">
      <alignment horizontal="left" vertical="center" wrapText="1"/>
    </xf>
    <xf numFmtId="0" fontId="115" fillId="34" borderId="21" xfId="0" applyFont="1" applyFill="1" applyBorder="1" applyAlignment="1">
      <alignment horizontal="left" vertical="center" wrapText="1"/>
    </xf>
    <xf numFmtId="0" fontId="115" fillId="0" borderId="24" xfId="0" applyFont="1" applyFill="1" applyBorder="1" applyAlignment="1">
      <alignment vertical="center"/>
    </xf>
    <xf numFmtId="0" fontId="108" fillId="0" borderId="25" xfId="0" applyFont="1" applyFill="1" applyBorder="1" applyAlignment="1">
      <alignment vertical="center" wrapText="1"/>
    </xf>
    <xf numFmtId="0" fontId="20" fillId="0" borderId="24" xfId="37" applyFont="1" applyBorder="1" applyAlignment="1">
      <alignment horizontal="center" vertical="center" wrapText="1"/>
    </xf>
    <xf numFmtId="0" fontId="108" fillId="0" borderId="21" xfId="0" applyFont="1" applyFill="1" applyBorder="1" applyAlignment="1">
      <alignment vertical="center" wrapText="1"/>
    </xf>
    <xf numFmtId="0" fontId="20" fillId="0" borderId="21" xfId="37" applyFont="1" applyFill="1" applyBorder="1" applyAlignment="1">
      <alignment vertical="center" wrapText="1"/>
    </xf>
    <xf numFmtId="0" fontId="20" fillId="0" borderId="21" xfId="0" applyFont="1" applyBorder="1"/>
    <xf numFmtId="0" fontId="115" fillId="0" borderId="21" xfId="0" applyFont="1" applyFill="1" applyBorder="1"/>
    <xf numFmtId="0" fontId="112" fillId="0" borderId="24" xfId="0" applyFont="1" applyFill="1" applyBorder="1"/>
    <xf numFmtId="0" fontId="112" fillId="0" borderId="21" xfId="0" applyFont="1" applyFill="1" applyBorder="1"/>
    <xf numFmtId="0" fontId="112" fillId="0" borderId="25" xfId="0" applyFont="1" applyFill="1" applyBorder="1"/>
    <xf numFmtId="0" fontId="112" fillId="0" borderId="25" xfId="0" applyFont="1" applyFill="1" applyBorder="1" applyAlignment="1">
      <alignment vertical="center" wrapText="1"/>
    </xf>
    <xf numFmtId="0" fontId="112" fillId="0" borderId="24" xfId="0" applyFont="1" applyFill="1" applyBorder="1" applyAlignment="1">
      <alignment vertical="center" wrapText="1"/>
    </xf>
    <xf numFmtId="0" fontId="1" fillId="0" borderId="72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57" xfId="0" applyFont="1" applyBorder="1" applyAlignment="1">
      <alignment horizontal="center"/>
    </xf>
    <xf numFmtId="0" fontId="20" fillId="0" borderId="21" xfId="0" applyFont="1" applyFill="1" applyBorder="1"/>
    <xf numFmtId="0" fontId="20" fillId="39" borderId="60" xfId="0" applyFont="1" applyFill="1" applyBorder="1" applyAlignment="1">
      <alignment horizontal="center" vertical="center" wrapText="1"/>
    </xf>
    <xf numFmtId="0" fontId="20" fillId="59" borderId="19" xfId="0" applyFont="1" applyFill="1" applyBorder="1" applyAlignment="1">
      <alignment horizontal="center" vertical="center" wrapText="1"/>
    </xf>
    <xf numFmtId="0" fontId="20" fillId="59" borderId="60" xfId="0" applyFont="1" applyFill="1" applyBorder="1" applyAlignment="1">
      <alignment horizontal="center" vertical="center" wrapText="1"/>
    </xf>
    <xf numFmtId="0" fontId="20" fillId="59" borderId="58" xfId="0" applyFont="1" applyFill="1" applyBorder="1" applyAlignment="1">
      <alignment horizontal="center" vertical="center" wrapText="1"/>
    </xf>
    <xf numFmtId="0" fontId="20" fillId="0" borderId="75" xfId="0" applyFont="1" applyFill="1" applyBorder="1" applyAlignment="1">
      <alignment horizontal="center" vertical="center" wrapText="1"/>
    </xf>
    <xf numFmtId="0" fontId="1" fillId="0" borderId="72" xfId="0" applyFont="1" applyFill="1" applyBorder="1" applyAlignment="1">
      <alignment horizontal="center" vertical="center" wrapText="1"/>
    </xf>
    <xf numFmtId="0" fontId="1" fillId="0" borderId="72" xfId="0" applyFont="1" applyFill="1" applyBorder="1" applyAlignment="1">
      <alignment horizontal="center"/>
    </xf>
    <xf numFmtId="0" fontId="1" fillId="0" borderId="40" xfId="0" applyFont="1" applyFill="1" applyBorder="1" applyAlignment="1">
      <alignment horizontal="center" vertical="center" wrapText="1"/>
    </xf>
    <xf numFmtId="0" fontId="1" fillId="0" borderId="57" xfId="0" applyFont="1" applyFill="1" applyBorder="1" applyAlignment="1">
      <alignment horizontal="center" vertical="center" wrapText="1"/>
    </xf>
    <xf numFmtId="0" fontId="108" fillId="0" borderId="58" xfId="0" applyFont="1" applyFill="1" applyBorder="1" applyAlignment="1">
      <alignment horizontal="center" vertical="center" wrapText="1"/>
    </xf>
    <xf numFmtId="0" fontId="20" fillId="0" borderId="58" xfId="0" applyFont="1" applyFill="1" applyBorder="1" applyAlignment="1">
      <alignment horizontal="center" vertical="center" wrapText="1"/>
    </xf>
    <xf numFmtId="0" fontId="20" fillId="0" borderId="84" xfId="0" applyFont="1" applyFill="1" applyBorder="1" applyAlignment="1">
      <alignment horizontal="center" vertical="center" wrapText="1"/>
    </xf>
    <xf numFmtId="0" fontId="20" fillId="0" borderId="57" xfId="0" applyFont="1" applyFill="1" applyBorder="1" applyAlignment="1">
      <alignment vertical="center" wrapText="1"/>
    </xf>
    <xf numFmtId="0" fontId="20" fillId="34" borderId="75" xfId="0" applyFont="1" applyFill="1" applyBorder="1" applyAlignment="1">
      <alignment horizontal="center" vertical="center" wrapText="1"/>
    </xf>
    <xf numFmtId="0" fontId="1" fillId="34" borderId="40" xfId="0" applyFont="1" applyFill="1" applyBorder="1" applyAlignment="1">
      <alignment horizontal="center" vertical="center" wrapText="1"/>
    </xf>
    <xf numFmtId="0" fontId="20" fillId="34" borderId="76" xfId="0" applyFont="1" applyFill="1" applyBorder="1" applyAlignment="1">
      <alignment horizontal="center" vertical="center" wrapText="1"/>
    </xf>
    <xf numFmtId="0" fontId="20" fillId="34" borderId="40" xfId="0" applyFont="1" applyFill="1" applyBorder="1" applyAlignment="1">
      <alignment horizontal="center" vertical="center" wrapText="1"/>
    </xf>
    <xf numFmtId="0" fontId="1" fillId="0" borderId="57" xfId="0" applyFont="1" applyFill="1" applyBorder="1" applyAlignment="1">
      <alignment horizontal="center"/>
    </xf>
    <xf numFmtId="0" fontId="1" fillId="0" borderId="40" xfId="0" applyFont="1" applyFill="1" applyBorder="1" applyAlignment="1">
      <alignment horizontal="center"/>
    </xf>
    <xf numFmtId="0" fontId="115" fillId="0" borderId="21" xfId="0" applyFont="1" applyBorder="1"/>
    <xf numFmtId="0" fontId="20" fillId="33" borderId="76" xfId="37" applyFont="1" applyFill="1" applyBorder="1" applyAlignment="1">
      <alignment horizontal="center" vertical="center" wrapText="1"/>
    </xf>
    <xf numFmtId="0" fontId="20" fillId="33" borderId="72" xfId="37" applyFont="1" applyFill="1" applyBorder="1" applyAlignment="1">
      <alignment horizontal="center" vertical="center" wrapText="1"/>
    </xf>
    <xf numFmtId="0" fontId="20" fillId="33" borderId="57" xfId="37" applyFont="1" applyFill="1" applyBorder="1" applyAlignment="1">
      <alignment horizontal="center" vertical="center" wrapText="1"/>
    </xf>
    <xf numFmtId="1" fontId="103" fillId="34" borderId="51" xfId="43" applyNumberFormat="1" applyFont="1" applyFill="1" applyBorder="1" applyAlignment="1">
      <alignment horizontal="center" vertical="center"/>
    </xf>
    <xf numFmtId="1" fontId="103" fillId="34" borderId="24" xfId="43" applyNumberFormat="1" applyFont="1" applyFill="1" applyBorder="1" applyAlignment="1">
      <alignment horizontal="center" vertical="center"/>
    </xf>
    <xf numFmtId="1" fontId="103" fillId="34" borderId="21" xfId="43" applyNumberFormat="1" applyFont="1" applyFill="1" applyBorder="1" applyAlignment="1">
      <alignment horizontal="center" vertical="center"/>
    </xf>
    <xf numFmtId="0" fontId="103" fillId="34" borderId="24" xfId="43" applyFont="1" applyFill="1" applyBorder="1" applyAlignment="1">
      <alignment horizontal="center" vertical="center"/>
    </xf>
    <xf numFmtId="0" fontId="103" fillId="34" borderId="21" xfId="43" applyFont="1" applyFill="1" applyBorder="1" applyAlignment="1">
      <alignment horizontal="center" vertical="center"/>
    </xf>
    <xf numFmtId="1" fontId="24" fillId="26" borderId="51" xfId="43" applyNumberFormat="1" applyFont="1" applyFill="1" applyBorder="1" applyAlignment="1">
      <alignment horizontal="center" vertical="center"/>
    </xf>
    <xf numFmtId="1" fontId="24" fillId="26" borderId="24" xfId="43" applyNumberFormat="1" applyFont="1" applyFill="1" applyBorder="1" applyAlignment="1">
      <alignment horizontal="center" vertical="center"/>
    </xf>
    <xf numFmtId="1" fontId="24" fillId="26" borderId="21" xfId="43" applyNumberFormat="1" applyFont="1" applyFill="1" applyBorder="1" applyAlignment="1">
      <alignment horizontal="center" vertical="center"/>
    </xf>
    <xf numFmtId="0" fontId="95" fillId="26" borderId="51" xfId="43" applyFont="1" applyFill="1" applyBorder="1" applyAlignment="1">
      <alignment horizontal="center" vertical="center" wrapText="1"/>
    </xf>
    <xf numFmtId="0" fontId="97" fillId="0" borderId="24" xfId="37" applyFont="1" applyBorder="1" applyAlignment="1">
      <alignment horizontal="center" vertical="center" wrapText="1"/>
    </xf>
    <xf numFmtId="0" fontId="97" fillId="0" borderId="21" xfId="37" applyFont="1" applyBorder="1" applyAlignment="1">
      <alignment horizontal="center" vertical="center" wrapText="1"/>
    </xf>
    <xf numFmtId="0" fontId="21" fillId="34" borderId="51" xfId="37" applyFont="1" applyFill="1" applyBorder="1" applyAlignment="1">
      <alignment vertical="center" wrapText="1"/>
    </xf>
    <xf numFmtId="0" fontId="21" fillId="34" borderId="24" xfId="37" applyFont="1" applyFill="1" applyBorder="1" applyAlignment="1">
      <alignment vertical="center" wrapText="1"/>
    </xf>
    <xf numFmtId="0" fontId="31" fillId="34" borderId="21" xfId="37" applyFont="1" applyFill="1" applyBorder="1" applyAlignment="1">
      <alignment vertical="center" wrapText="1"/>
    </xf>
    <xf numFmtId="0" fontId="162" fillId="0" borderId="51" xfId="37" applyFont="1" applyFill="1" applyBorder="1" applyAlignment="1">
      <alignment horizontal="center" vertical="center" wrapText="1"/>
    </xf>
    <xf numFmtId="0" fontId="162" fillId="0" borderId="24" xfId="37" applyFont="1" applyFill="1" applyBorder="1" applyAlignment="1">
      <alignment horizontal="center" vertical="center" wrapText="1"/>
    </xf>
    <xf numFmtId="0" fontId="162" fillId="0" borderId="21" xfId="37" applyFont="1" applyFill="1" applyBorder="1" applyAlignment="1">
      <alignment horizontal="center" vertical="center" wrapText="1"/>
    </xf>
    <xf numFmtId="0" fontId="32" fillId="0" borderId="51" xfId="37" applyFont="1" applyFill="1" applyBorder="1" applyAlignment="1">
      <alignment horizontal="center" vertical="center" wrapText="1"/>
    </xf>
    <xf numFmtId="0" fontId="32" fillId="0" borderId="24" xfId="37" applyFont="1" applyFill="1" applyBorder="1" applyAlignment="1">
      <alignment horizontal="center" vertical="center" wrapText="1"/>
    </xf>
    <xf numFmtId="0" fontId="32" fillId="0" borderId="21" xfId="37" applyFont="1" applyFill="1" applyBorder="1" applyAlignment="1">
      <alignment horizontal="center" vertical="center" wrapText="1"/>
    </xf>
    <xf numFmtId="1" fontId="103" fillId="26" borderId="51" xfId="43" applyNumberFormat="1" applyFont="1" applyFill="1" applyBorder="1" applyAlignment="1">
      <alignment horizontal="center" vertical="center"/>
    </xf>
    <xf numFmtId="0" fontId="103" fillId="26" borderId="24" xfId="43" applyFont="1" applyFill="1" applyBorder="1" applyAlignment="1">
      <alignment horizontal="center" vertical="center"/>
    </xf>
    <xf numFmtId="0" fontId="103" fillId="26" borderId="21" xfId="43" applyFont="1" applyFill="1" applyBorder="1" applyAlignment="1">
      <alignment horizontal="center" vertical="center"/>
    </xf>
    <xf numFmtId="0" fontId="162" fillId="34" borderId="51" xfId="37" applyFont="1" applyFill="1" applyBorder="1" applyAlignment="1">
      <alignment horizontal="center" vertical="center" wrapText="1"/>
    </xf>
    <xf numFmtId="0" fontId="162" fillId="34" borderId="24" xfId="37" applyFont="1" applyFill="1" applyBorder="1" applyAlignment="1">
      <alignment horizontal="center" vertical="center" wrapText="1"/>
    </xf>
    <xf numFmtId="0" fontId="162" fillId="34" borderId="21" xfId="37" applyFont="1" applyFill="1" applyBorder="1" applyAlignment="1">
      <alignment horizontal="center" vertical="center" wrapText="1"/>
    </xf>
    <xf numFmtId="1" fontId="24" fillId="26" borderId="46" xfId="43" applyNumberFormat="1" applyFont="1" applyFill="1" applyBorder="1" applyAlignment="1">
      <alignment horizontal="center" vertical="center"/>
    </xf>
    <xf numFmtId="0" fontId="29" fillId="68" borderId="38" xfId="37" applyFont="1" applyFill="1" applyBorder="1" applyAlignment="1">
      <alignment horizontal="center" wrapText="1"/>
    </xf>
    <xf numFmtId="0" fontId="29" fillId="68" borderId="42" xfId="37" applyFont="1" applyFill="1" applyBorder="1" applyAlignment="1">
      <alignment horizontal="center" wrapText="1"/>
    </xf>
    <xf numFmtId="0" fontId="24" fillId="26" borderId="24" xfId="43" applyFont="1" applyFill="1" applyBorder="1" applyAlignment="1">
      <alignment horizontal="center" vertical="center"/>
    </xf>
    <xf numFmtId="0" fontId="24" fillId="26" borderId="21" xfId="43" applyFont="1" applyFill="1" applyBorder="1" applyAlignment="1">
      <alignment horizontal="center" vertical="center"/>
    </xf>
    <xf numFmtId="1" fontId="24" fillId="34" borderId="51" xfId="43" applyNumberFormat="1" applyFont="1" applyFill="1" applyBorder="1" applyAlignment="1">
      <alignment horizontal="center" vertical="center"/>
    </xf>
    <xf numFmtId="0" fontId="24" fillId="34" borderId="24" xfId="43" applyFont="1" applyFill="1" applyBorder="1" applyAlignment="1">
      <alignment horizontal="center" vertical="center"/>
    </xf>
    <xf numFmtId="0" fontId="24" fillId="34" borderId="21" xfId="43" applyFont="1" applyFill="1" applyBorder="1" applyAlignment="1">
      <alignment horizontal="center" vertical="center"/>
    </xf>
    <xf numFmtId="0" fontId="1" fillId="34" borderId="51" xfId="37" applyFont="1" applyFill="1" applyBorder="1" applyAlignment="1">
      <alignment horizontal="center" vertical="center" wrapText="1"/>
    </xf>
    <xf numFmtId="0" fontId="1" fillId="34" borderId="24" xfId="37" applyFont="1" applyFill="1" applyBorder="1" applyAlignment="1">
      <alignment horizontal="center" vertical="center" wrapText="1"/>
    </xf>
    <xf numFmtId="0" fontId="1" fillId="34" borderId="21" xfId="37" applyFont="1" applyFill="1" applyBorder="1" applyAlignment="1">
      <alignment horizontal="center" vertical="center" wrapText="1"/>
    </xf>
    <xf numFmtId="0" fontId="32" fillId="0" borderId="66" xfId="37" applyFont="1" applyBorder="1" applyAlignment="1">
      <alignment horizontal="center" vertical="center"/>
    </xf>
    <xf numFmtId="0" fontId="32" fillId="0" borderId="42" xfId="37" applyFont="1" applyBorder="1" applyAlignment="1">
      <alignment horizontal="center" vertical="center"/>
    </xf>
    <xf numFmtId="0" fontId="24" fillId="26" borderId="38" xfId="43" applyFont="1" applyFill="1" applyBorder="1" applyAlignment="1">
      <alignment horizontal="center" vertical="center"/>
    </xf>
    <xf numFmtId="0" fontId="24" fillId="26" borderId="36" xfId="43" applyFont="1" applyFill="1" applyBorder="1" applyAlignment="1">
      <alignment horizontal="center" vertical="center"/>
    </xf>
    <xf numFmtId="0" fontId="24" fillId="26" borderId="11" xfId="43" applyFont="1" applyFill="1" applyBorder="1" applyAlignment="1">
      <alignment horizontal="center" vertical="center"/>
    </xf>
    <xf numFmtId="1" fontId="24" fillId="34" borderId="24" xfId="43" applyNumberFormat="1" applyFont="1" applyFill="1" applyBorder="1" applyAlignment="1">
      <alignment horizontal="center" vertical="center"/>
    </xf>
    <xf numFmtId="1" fontId="24" fillId="34" borderId="21" xfId="43" applyNumberFormat="1" applyFont="1" applyFill="1" applyBorder="1" applyAlignment="1">
      <alignment horizontal="center" vertical="center"/>
    </xf>
    <xf numFmtId="0" fontId="20" fillId="68" borderId="37" xfId="37" applyFont="1" applyFill="1" applyBorder="1" applyAlignment="1">
      <alignment horizontal="center" vertical="center"/>
    </xf>
    <xf numFmtId="0" fontId="20" fillId="68" borderId="34" xfId="37" applyFont="1" applyFill="1" applyBorder="1" applyAlignment="1">
      <alignment horizontal="center" vertical="center"/>
    </xf>
    <xf numFmtId="0" fontId="20" fillId="68" borderId="52" xfId="37" applyFont="1" applyFill="1" applyBorder="1" applyAlignment="1">
      <alignment horizontal="center" vertical="center"/>
    </xf>
    <xf numFmtId="0" fontId="20" fillId="68" borderId="25" xfId="37" applyFont="1" applyFill="1" applyBorder="1" applyAlignment="1">
      <alignment horizontal="center" vertical="center"/>
    </xf>
    <xf numFmtId="0" fontId="20" fillId="68" borderId="44" xfId="37" applyFont="1" applyFill="1" applyBorder="1" applyAlignment="1">
      <alignment horizontal="center" vertical="center" wrapText="1"/>
    </xf>
    <xf numFmtId="0" fontId="20" fillId="68" borderId="75" xfId="37" applyFont="1" applyFill="1" applyBorder="1" applyAlignment="1">
      <alignment horizontal="center" vertical="center" wrapText="1"/>
    </xf>
    <xf numFmtId="0" fontId="164" fillId="0" borderId="77" xfId="37" applyFont="1" applyBorder="1" applyAlignment="1">
      <alignment horizontal="center" vertical="center" wrapText="1"/>
    </xf>
    <xf numFmtId="0" fontId="164" fillId="0" borderId="23" xfId="37" applyFont="1" applyBorder="1" applyAlignment="1">
      <alignment horizontal="center" vertical="center" wrapText="1"/>
    </xf>
    <xf numFmtId="0" fontId="164" fillId="0" borderId="22" xfId="37" applyFont="1" applyBorder="1" applyAlignment="1">
      <alignment horizontal="center" vertical="center" wrapText="1"/>
    </xf>
    <xf numFmtId="0" fontId="32" fillId="26" borderId="77" xfId="43" applyFont="1" applyFill="1" applyBorder="1" applyAlignment="1">
      <alignment horizontal="center" vertical="center" wrapText="1"/>
    </xf>
    <xf numFmtId="0" fontId="32" fillId="26" borderId="23" xfId="43" applyFont="1" applyFill="1" applyBorder="1" applyAlignment="1">
      <alignment horizontal="center" vertical="center" wrapText="1"/>
    </xf>
    <xf numFmtId="0" fontId="32" fillId="26" borderId="16" xfId="43" applyFont="1" applyFill="1" applyBorder="1" applyAlignment="1">
      <alignment horizontal="center" vertical="center" wrapText="1"/>
    </xf>
    <xf numFmtId="0" fontId="154" fillId="0" borderId="37" xfId="37" applyFont="1" applyFill="1" applyBorder="1" applyAlignment="1">
      <alignment vertical="center" wrapText="1"/>
    </xf>
    <xf numFmtId="0" fontId="154" fillId="0" borderId="69" xfId="37" applyFont="1" applyFill="1" applyBorder="1" applyAlignment="1">
      <alignment vertical="center" wrapText="1"/>
    </xf>
    <xf numFmtId="0" fontId="154" fillId="0" borderId="10" xfId="37" applyFont="1" applyFill="1" applyBorder="1" applyAlignment="1">
      <alignment vertical="center" wrapText="1"/>
    </xf>
    <xf numFmtId="0" fontId="34" fillId="0" borderId="52" xfId="37" applyFont="1" applyBorder="1" applyAlignment="1">
      <alignment horizontal="center" vertical="center" wrapText="1"/>
    </xf>
    <xf numFmtId="0" fontId="34" fillId="0" borderId="24" xfId="37" applyFont="1" applyBorder="1" applyAlignment="1">
      <alignment horizontal="center" vertical="center" wrapText="1"/>
    </xf>
    <xf numFmtId="0" fontId="34" fillId="0" borderId="21" xfId="37" applyFont="1" applyBorder="1" applyAlignment="1">
      <alignment horizontal="center" vertical="center" wrapText="1"/>
    </xf>
    <xf numFmtId="0" fontId="32" fillId="0" borderId="52" xfId="37" applyFont="1" applyBorder="1" applyAlignment="1">
      <alignment horizontal="center" vertical="center" wrapText="1"/>
    </xf>
    <xf numFmtId="0" fontId="32" fillId="0" borderId="24" xfId="37" applyFont="1" applyBorder="1" applyAlignment="1">
      <alignment horizontal="center" vertical="center" wrapText="1"/>
    </xf>
    <xf numFmtId="0" fontId="32" fillId="0" borderId="21" xfId="37" applyFont="1" applyBorder="1" applyAlignment="1">
      <alignment horizontal="center" vertical="center" wrapText="1"/>
    </xf>
    <xf numFmtId="1" fontId="24" fillId="26" borderId="52" xfId="43" applyNumberFormat="1" applyFont="1" applyFill="1" applyBorder="1" applyAlignment="1">
      <alignment horizontal="center" vertical="center"/>
    </xf>
    <xf numFmtId="0" fontId="169" fillId="0" borderId="51" xfId="37" applyFont="1" applyFill="1" applyBorder="1" applyAlignment="1">
      <alignment horizontal="center" vertical="center"/>
    </xf>
    <xf numFmtId="0" fontId="167" fillId="0" borderId="24" xfId="37" applyFont="1" applyFill="1" applyBorder="1" applyAlignment="1">
      <alignment horizontal="center" vertical="center"/>
    </xf>
    <xf numFmtId="0" fontId="167" fillId="0" borderId="21" xfId="37" applyFont="1" applyFill="1" applyBorder="1" applyAlignment="1">
      <alignment horizontal="center" vertical="center"/>
    </xf>
    <xf numFmtId="0" fontId="32" fillId="0" borderId="51" xfId="37" applyFont="1" applyBorder="1" applyAlignment="1">
      <alignment horizontal="center" vertical="center" wrapText="1"/>
    </xf>
    <xf numFmtId="0" fontId="20" fillId="0" borderId="52" xfId="37" applyFont="1" applyBorder="1" applyAlignment="1">
      <alignment horizontal="center" vertical="center"/>
    </xf>
    <xf numFmtId="0" fontId="20" fillId="0" borderId="25" xfId="37" applyFont="1" applyBorder="1" applyAlignment="1">
      <alignment horizontal="center" vertical="center"/>
    </xf>
    <xf numFmtId="0" fontId="34" fillId="0" borderId="51" xfId="37" applyFont="1" applyBorder="1" applyAlignment="1">
      <alignment horizontal="center" vertical="center" wrapText="1"/>
    </xf>
    <xf numFmtId="0" fontId="32" fillId="26" borderId="78" xfId="43" applyFont="1" applyFill="1" applyBorder="1" applyAlignment="1">
      <alignment horizontal="center" vertical="center" wrapText="1"/>
    </xf>
    <xf numFmtId="0" fontId="32" fillId="26" borderId="22" xfId="43" applyFont="1" applyFill="1" applyBorder="1" applyAlignment="1">
      <alignment horizontal="center" vertical="center" wrapText="1"/>
    </xf>
    <xf numFmtId="0" fontId="32" fillId="0" borderId="38" xfId="37" applyFont="1" applyBorder="1" applyAlignment="1">
      <alignment horizontal="center" vertical="center"/>
    </xf>
    <xf numFmtId="0" fontId="32" fillId="0" borderId="11" xfId="37" applyFont="1" applyBorder="1" applyAlignment="1">
      <alignment horizontal="center" vertical="center"/>
    </xf>
    <xf numFmtId="0" fontId="32" fillId="0" borderId="52" xfId="37" applyFont="1" applyBorder="1" applyAlignment="1">
      <alignment horizontal="center" vertical="center"/>
    </xf>
    <xf numFmtId="0" fontId="32" fillId="0" borderId="21" xfId="37" applyFont="1" applyBorder="1" applyAlignment="1">
      <alignment horizontal="center" vertical="center"/>
    </xf>
    <xf numFmtId="0" fontId="162" fillId="0" borderId="52" xfId="37" applyFont="1" applyBorder="1" applyAlignment="1">
      <alignment horizontal="center" vertical="center"/>
    </xf>
    <xf numFmtId="0" fontId="162" fillId="0" borderId="21" xfId="37" applyFont="1" applyBorder="1" applyAlignment="1">
      <alignment horizontal="center" vertical="center"/>
    </xf>
    <xf numFmtId="0" fontId="162" fillId="0" borderId="51" xfId="37" applyFont="1" applyBorder="1" applyAlignment="1">
      <alignment horizontal="center" vertical="center" wrapText="1"/>
    </xf>
    <xf numFmtId="0" fontId="162" fillId="0" borderId="25" xfId="37" applyFont="1" applyBorder="1" applyAlignment="1">
      <alignment horizontal="center" vertical="center" wrapText="1"/>
    </xf>
    <xf numFmtId="0" fontId="32" fillId="0" borderId="25" xfId="37" applyFont="1" applyBorder="1" applyAlignment="1">
      <alignment horizontal="center" vertical="center" wrapText="1"/>
    </xf>
    <xf numFmtId="0" fontId="154" fillId="0" borderId="65" xfId="37" applyFont="1" applyFill="1" applyBorder="1" applyAlignment="1">
      <alignment vertical="center" wrapText="1"/>
    </xf>
    <xf numFmtId="0" fontId="154" fillId="0" borderId="34" xfId="37" applyFont="1" applyFill="1" applyBorder="1" applyAlignment="1">
      <alignment vertical="center" wrapText="1"/>
    </xf>
    <xf numFmtId="0" fontId="20" fillId="33" borderId="51" xfId="37" applyFont="1" applyFill="1" applyBorder="1" applyAlignment="1">
      <alignment horizontal="center" vertical="center" wrapText="1"/>
    </xf>
    <xf numFmtId="0" fontId="20" fillId="33" borderId="24" xfId="37" applyFont="1" applyFill="1" applyBorder="1" applyAlignment="1">
      <alignment horizontal="center" vertical="center" wrapText="1"/>
    </xf>
    <xf numFmtId="0" fontId="20" fillId="33" borderId="21" xfId="37" applyFont="1" applyFill="1" applyBorder="1" applyAlignment="1">
      <alignment horizontal="center" vertical="center" wrapText="1"/>
    </xf>
    <xf numFmtId="0" fontId="95" fillId="26" borderId="46" xfId="43" applyFont="1" applyFill="1" applyBorder="1" applyAlignment="1">
      <alignment horizontal="center" vertical="center" wrapText="1"/>
    </xf>
    <xf numFmtId="0" fontId="95" fillId="26" borderId="63" xfId="43" applyFont="1" applyFill="1" applyBorder="1" applyAlignment="1">
      <alignment horizontal="center" vertical="center" wrapText="1"/>
    </xf>
    <xf numFmtId="0" fontId="95" fillId="26" borderId="29" xfId="43" applyFont="1" applyFill="1" applyBorder="1" applyAlignment="1">
      <alignment horizontal="center" vertical="center" wrapText="1"/>
    </xf>
    <xf numFmtId="0" fontId="24" fillId="0" borderId="66" xfId="37" applyFont="1" applyFill="1" applyBorder="1" applyAlignment="1">
      <alignment horizontal="center" vertical="center"/>
    </xf>
    <xf numFmtId="0" fontId="24" fillId="0" borderId="36" xfId="37" applyFont="1" applyFill="1" applyBorder="1" applyAlignment="1">
      <alignment horizontal="center" vertical="center"/>
    </xf>
    <xf numFmtId="0" fontId="24" fillId="0" borderId="11" xfId="37" applyFont="1" applyFill="1" applyBorder="1" applyAlignment="1">
      <alignment horizontal="center" vertical="center"/>
    </xf>
    <xf numFmtId="0" fontId="20" fillId="68" borderId="38" xfId="37" applyFont="1" applyFill="1" applyBorder="1" applyAlignment="1">
      <alignment horizontal="center" vertical="center"/>
    </xf>
    <xf numFmtId="0" fontId="20" fillId="68" borderId="42" xfId="37" applyFont="1" applyFill="1" applyBorder="1" applyAlignment="1">
      <alignment horizontal="center" vertical="center"/>
    </xf>
    <xf numFmtId="0" fontId="20" fillId="68" borderId="80" xfId="37" applyFont="1" applyFill="1" applyBorder="1" applyAlignment="1">
      <alignment horizontal="center"/>
    </xf>
    <xf numFmtId="0" fontId="20" fillId="68" borderId="71" xfId="37" applyFont="1" applyFill="1" applyBorder="1" applyAlignment="1">
      <alignment horizontal="center"/>
    </xf>
    <xf numFmtId="0" fontId="20" fillId="68" borderId="82" xfId="37" applyFont="1" applyFill="1" applyBorder="1" applyAlignment="1">
      <alignment horizontal="center"/>
    </xf>
    <xf numFmtId="1" fontId="32" fillId="0" borderId="24" xfId="37" applyNumberFormat="1" applyFont="1" applyBorder="1" applyAlignment="1">
      <alignment horizontal="center" vertical="center"/>
    </xf>
    <xf numFmtId="0" fontId="21" fillId="34" borderId="21" xfId="37" applyFont="1" applyFill="1" applyBorder="1" applyAlignment="1">
      <alignment vertical="center" wrapText="1"/>
    </xf>
    <xf numFmtId="0" fontId="95" fillId="26" borderId="24" xfId="43" applyFont="1" applyFill="1" applyBorder="1" applyAlignment="1">
      <alignment horizontal="center" vertical="center" wrapText="1"/>
    </xf>
    <xf numFmtId="0" fontId="162" fillId="0" borderId="21" xfId="37" applyFont="1" applyBorder="1" applyAlignment="1">
      <alignment horizontal="center" vertical="center" wrapText="1"/>
    </xf>
    <xf numFmtId="0" fontId="97" fillId="0" borderId="63" xfId="37" applyFont="1" applyBorder="1" applyAlignment="1">
      <alignment horizontal="center" vertical="center" wrapText="1"/>
    </xf>
    <xf numFmtId="0" fontId="97" fillId="0" borderId="29" xfId="37" applyFont="1" applyBorder="1" applyAlignment="1">
      <alignment horizontal="center" vertical="center" wrapText="1"/>
    </xf>
    <xf numFmtId="0" fontId="95" fillId="26" borderId="21" xfId="43" applyFont="1" applyFill="1" applyBorder="1" applyAlignment="1">
      <alignment horizontal="center" vertical="center" wrapText="1"/>
    </xf>
    <xf numFmtId="0" fontId="32" fillId="0" borderId="51" xfId="37" applyFont="1" applyBorder="1" applyAlignment="1">
      <alignment horizontal="center" vertical="center"/>
    </xf>
    <xf numFmtId="0" fontId="32" fillId="0" borderId="25" xfId="37" applyFont="1" applyBorder="1" applyAlignment="1">
      <alignment horizontal="center" vertical="center"/>
    </xf>
    <xf numFmtId="0" fontId="24" fillId="0" borderId="51" xfId="37" applyFont="1" applyFill="1" applyBorder="1" applyAlignment="1">
      <alignment horizontal="center" vertical="center"/>
    </xf>
    <xf numFmtId="0" fontId="24" fillId="0" borderId="24" xfId="37" applyFont="1" applyFill="1" applyBorder="1" applyAlignment="1">
      <alignment horizontal="center" vertical="center"/>
    </xf>
    <xf numFmtId="0" fontId="24" fillId="0" borderId="25" xfId="37" applyFont="1" applyFill="1" applyBorder="1" applyAlignment="1">
      <alignment horizontal="center" vertical="center"/>
    </xf>
    <xf numFmtId="0" fontId="24" fillId="0" borderId="21" xfId="37" applyFont="1" applyFill="1" applyBorder="1" applyAlignment="1">
      <alignment horizontal="center" vertical="center"/>
    </xf>
    <xf numFmtId="0" fontId="24" fillId="26" borderId="52" xfId="43" applyFont="1" applyFill="1" applyBorder="1" applyAlignment="1">
      <alignment horizontal="center" vertical="center"/>
    </xf>
    <xf numFmtId="0" fontId="21" fillId="0" borderId="51" xfId="37" applyFont="1" applyFill="1" applyBorder="1" applyAlignment="1">
      <alignment vertical="center" wrapText="1"/>
    </xf>
    <xf numFmtId="0" fontId="21" fillId="0" borderId="24" xfId="37" applyFont="1" applyFill="1" applyBorder="1" applyAlignment="1">
      <alignment vertical="center" wrapText="1"/>
    </xf>
    <xf numFmtId="0" fontId="31" fillId="0" borderId="21" xfId="37" applyFont="1" applyFill="1" applyBorder="1" applyAlignment="1">
      <alignment vertical="center" wrapText="1"/>
    </xf>
    <xf numFmtId="0" fontId="112" fillId="0" borderId="51" xfId="37" applyFont="1" applyFill="1" applyBorder="1" applyAlignment="1">
      <alignment horizontal="center" vertical="center" wrapText="1"/>
    </xf>
    <xf numFmtId="0" fontId="112" fillId="0" borderId="24" xfId="37" applyFont="1" applyFill="1" applyBorder="1" applyAlignment="1">
      <alignment horizontal="center" vertical="center" wrapText="1"/>
    </xf>
    <xf numFmtId="0" fontId="112" fillId="0" borderId="21" xfId="37" applyFont="1" applyFill="1" applyBorder="1" applyAlignment="1">
      <alignment horizontal="center" vertical="center" wrapText="1"/>
    </xf>
    <xf numFmtId="0" fontId="20" fillId="33" borderId="46" xfId="37" applyFont="1" applyFill="1" applyBorder="1" applyAlignment="1">
      <alignment horizontal="center" vertical="center" wrapText="1"/>
    </xf>
    <xf numFmtId="0" fontId="20" fillId="33" borderId="63" xfId="37" applyFont="1" applyFill="1" applyBorder="1" applyAlignment="1">
      <alignment horizontal="center" vertical="center" wrapText="1"/>
    </xf>
    <xf numFmtId="0" fontId="20" fillId="33" borderId="29" xfId="37" applyFont="1" applyFill="1" applyBorder="1" applyAlignment="1">
      <alignment horizontal="center" vertical="center" wrapText="1"/>
    </xf>
    <xf numFmtId="0" fontId="21" fillId="0" borderId="21" xfId="37" applyFont="1" applyFill="1" applyBorder="1" applyAlignment="1">
      <alignment vertical="center" wrapText="1"/>
    </xf>
    <xf numFmtId="0" fontId="1" fillId="0" borderId="51" xfId="37" applyFont="1" applyFill="1" applyBorder="1" applyAlignment="1">
      <alignment horizontal="center" vertical="center" wrapText="1"/>
    </xf>
    <xf numFmtId="0" fontId="1" fillId="0" borderId="24" xfId="37" applyFont="1" applyFill="1" applyBorder="1" applyAlignment="1">
      <alignment horizontal="center" vertical="center" wrapText="1"/>
    </xf>
    <xf numFmtId="0" fontId="1" fillId="0" borderId="21" xfId="37" applyFont="1" applyFill="1" applyBorder="1" applyAlignment="1">
      <alignment horizontal="center" vertical="center" wrapText="1"/>
    </xf>
    <xf numFmtId="0" fontId="34" fillId="0" borderId="25" xfId="37" applyFont="1" applyBorder="1" applyAlignment="1">
      <alignment horizontal="center" vertical="center" wrapText="1"/>
    </xf>
    <xf numFmtId="0" fontId="167" fillId="34" borderId="51" xfId="37" applyFont="1" applyFill="1" applyBorder="1" applyAlignment="1">
      <alignment horizontal="center" vertical="center"/>
    </xf>
    <xf numFmtId="0" fontId="167" fillId="34" borderId="24" xfId="37" applyFont="1" applyFill="1" applyBorder="1" applyAlignment="1">
      <alignment horizontal="center" vertical="center"/>
    </xf>
    <xf numFmtId="0" fontId="167" fillId="34" borderId="21" xfId="37" applyFont="1" applyFill="1" applyBorder="1" applyAlignment="1">
      <alignment horizontal="center" vertical="center"/>
    </xf>
    <xf numFmtId="0" fontId="24" fillId="0" borderId="42" xfId="37" applyFont="1" applyFill="1" applyBorder="1" applyAlignment="1">
      <alignment horizontal="center" vertical="center"/>
    </xf>
    <xf numFmtId="0" fontId="108" fillId="59" borderId="51" xfId="37" applyFont="1" applyFill="1" applyBorder="1" applyAlignment="1">
      <alignment horizontal="center" vertical="center" wrapText="1"/>
    </xf>
    <xf numFmtId="0" fontId="108" fillId="59" borderId="24" xfId="37" applyFont="1" applyFill="1" applyBorder="1" applyAlignment="1">
      <alignment horizontal="center" vertical="center" wrapText="1"/>
    </xf>
    <xf numFmtId="0" fontId="108" fillId="59" borderId="21" xfId="37" applyFont="1" applyFill="1" applyBorder="1" applyAlignment="1">
      <alignment horizontal="center" vertical="center" wrapText="1"/>
    </xf>
    <xf numFmtId="0" fontId="122" fillId="59" borderId="51" xfId="37" applyFont="1" applyFill="1" applyBorder="1" applyAlignment="1">
      <alignment vertical="center" wrapText="1"/>
    </xf>
    <xf numFmtId="0" fontId="122" fillId="59" borderId="24" xfId="37" applyFont="1" applyFill="1" applyBorder="1" applyAlignment="1">
      <alignment vertical="center" wrapText="1"/>
    </xf>
    <xf numFmtId="0" fontId="156" fillId="59" borderId="21" xfId="37" applyFont="1" applyFill="1" applyBorder="1" applyAlignment="1">
      <alignment vertical="center" wrapText="1"/>
    </xf>
    <xf numFmtId="1" fontId="24" fillId="26" borderId="25" xfId="43" applyNumberFormat="1" applyFont="1" applyFill="1" applyBorder="1" applyAlignment="1">
      <alignment horizontal="center" vertical="center"/>
    </xf>
    <xf numFmtId="0" fontId="108" fillId="33" borderId="76" xfId="37" applyFont="1" applyFill="1" applyBorder="1" applyAlignment="1">
      <alignment horizontal="center" vertical="center" wrapText="1"/>
    </xf>
    <xf numFmtId="0" fontId="108" fillId="33" borderId="72" xfId="37" applyFont="1" applyFill="1" applyBorder="1" applyAlignment="1">
      <alignment horizontal="center" vertical="center" wrapText="1"/>
    </xf>
    <xf numFmtId="0" fontId="108" fillId="33" borderId="40" xfId="37" applyFont="1" applyFill="1" applyBorder="1" applyAlignment="1">
      <alignment horizontal="center" vertical="center" wrapText="1"/>
    </xf>
    <xf numFmtId="0" fontId="108" fillId="33" borderId="57" xfId="37" applyFont="1" applyFill="1" applyBorder="1" applyAlignment="1">
      <alignment horizontal="center" vertical="center" wrapText="1"/>
    </xf>
    <xf numFmtId="0" fontId="156" fillId="59" borderId="25" xfId="37" applyFont="1" applyFill="1" applyBorder="1" applyAlignment="1">
      <alignment vertical="center" wrapText="1"/>
    </xf>
    <xf numFmtId="0" fontId="108" fillId="59" borderId="25" xfId="37" applyFont="1" applyFill="1" applyBorder="1" applyAlignment="1">
      <alignment horizontal="center" vertical="center" wrapText="1"/>
    </xf>
    <xf numFmtId="0" fontId="97" fillId="0" borderId="25" xfId="37" applyFont="1" applyBorder="1" applyAlignment="1">
      <alignment horizontal="center" vertical="center" wrapText="1"/>
    </xf>
    <xf numFmtId="0" fontId="1" fillId="34" borderId="25" xfId="37" applyFont="1" applyFill="1" applyBorder="1" applyAlignment="1">
      <alignment horizontal="center" vertical="center" wrapText="1"/>
    </xf>
    <xf numFmtId="0" fontId="32" fillId="0" borderId="25" xfId="37" applyFont="1" applyFill="1" applyBorder="1" applyAlignment="1">
      <alignment horizontal="center" vertical="center" wrapText="1"/>
    </xf>
    <xf numFmtId="0" fontId="24" fillId="26" borderId="25" xfId="43" applyFont="1" applyFill="1" applyBorder="1" applyAlignment="1">
      <alignment horizontal="center" vertical="center"/>
    </xf>
    <xf numFmtId="0" fontId="24" fillId="34" borderId="25" xfId="43" applyFont="1" applyFill="1" applyBorder="1" applyAlignment="1">
      <alignment horizontal="center" vertical="center"/>
    </xf>
    <xf numFmtId="0" fontId="32" fillId="0" borderId="24" xfId="37" applyFont="1" applyBorder="1" applyAlignment="1">
      <alignment horizontal="center" vertical="center"/>
    </xf>
    <xf numFmtId="0" fontId="164" fillId="34" borderId="21" xfId="37" applyFont="1" applyFill="1" applyBorder="1" applyAlignment="1">
      <alignment horizontal="center" vertical="center" wrapText="1"/>
    </xf>
    <xf numFmtId="0" fontId="164" fillId="34" borderId="50" xfId="37" applyFont="1" applyFill="1" applyBorder="1" applyAlignment="1">
      <alignment horizontal="center" vertical="center" wrapText="1"/>
    </xf>
    <xf numFmtId="0" fontId="95" fillId="26" borderId="50" xfId="43" applyFont="1" applyFill="1" applyBorder="1" applyAlignment="1">
      <alignment horizontal="center" vertical="center" wrapText="1"/>
    </xf>
    <xf numFmtId="0" fontId="21" fillId="34" borderId="72" xfId="37" applyFont="1" applyFill="1" applyBorder="1" applyAlignment="1">
      <alignment vertical="center" wrapText="1"/>
    </xf>
    <xf numFmtId="0" fontId="21" fillId="34" borderId="57" xfId="37" applyFont="1" applyFill="1" applyBorder="1" applyAlignment="1">
      <alignment vertical="center" wrapText="1"/>
    </xf>
    <xf numFmtId="0" fontId="162" fillId="0" borderId="24" xfId="0" applyFont="1" applyFill="1" applyBorder="1" applyAlignment="1">
      <alignment horizontal="center" vertical="center"/>
    </xf>
    <xf numFmtId="0" fontId="162" fillId="0" borderId="21" xfId="0" applyFont="1" applyFill="1" applyBorder="1" applyAlignment="1">
      <alignment horizontal="center" vertical="center"/>
    </xf>
    <xf numFmtId="0" fontId="108" fillId="0" borderId="51" xfId="37" applyFont="1" applyBorder="1" applyAlignment="1">
      <alignment horizontal="center" vertical="center" wrapText="1"/>
    </xf>
    <xf numFmtId="0" fontId="108" fillId="0" borderId="24" xfId="37" applyFont="1" applyBorder="1" applyAlignment="1">
      <alignment horizontal="center" vertical="center" wrapText="1"/>
    </xf>
    <xf numFmtId="0" fontId="108" fillId="0" borderId="21" xfId="37" applyFont="1" applyBorder="1" applyAlignment="1">
      <alignment horizontal="center" vertical="center" wrapText="1"/>
    </xf>
    <xf numFmtId="0" fontId="112" fillId="34" borderId="51" xfId="37" applyFont="1" applyFill="1" applyBorder="1" applyAlignment="1">
      <alignment horizontal="center" vertical="center" wrapText="1"/>
    </xf>
    <xf numFmtId="0" fontId="112" fillId="34" borderId="24" xfId="37" applyFont="1" applyFill="1" applyBorder="1" applyAlignment="1">
      <alignment horizontal="center" vertical="center" wrapText="1"/>
    </xf>
    <xf numFmtId="0" fontId="112" fillId="34" borderId="21" xfId="37" applyFont="1" applyFill="1" applyBorder="1" applyAlignment="1">
      <alignment horizontal="center" vertical="center" wrapText="1"/>
    </xf>
    <xf numFmtId="0" fontId="112" fillId="0" borderId="76" xfId="0" applyFont="1" applyFill="1" applyBorder="1" applyAlignment="1">
      <alignment horizontal="center" vertical="center"/>
    </xf>
    <xf numFmtId="0" fontId="112" fillId="0" borderId="72" xfId="0" applyFont="1" applyFill="1" applyBorder="1" applyAlignment="1">
      <alignment horizontal="center" vertical="center"/>
    </xf>
    <xf numFmtId="0" fontId="112" fillId="0" borderId="57" xfId="0" applyFont="1" applyFill="1" applyBorder="1" applyAlignment="1">
      <alignment horizontal="center" vertical="center"/>
    </xf>
    <xf numFmtId="0" fontId="112" fillId="0" borderId="50" xfId="0" applyFont="1" applyFill="1" applyBorder="1" applyAlignment="1">
      <alignment horizontal="center" vertical="center" wrapText="1"/>
    </xf>
    <xf numFmtId="0" fontId="122" fillId="34" borderId="51" xfId="37" applyFont="1" applyFill="1" applyBorder="1" applyAlignment="1">
      <alignment vertical="center" wrapText="1"/>
    </xf>
    <xf numFmtId="0" fontId="122" fillId="34" borderId="24" xfId="37" applyFont="1" applyFill="1" applyBorder="1" applyAlignment="1">
      <alignment vertical="center" wrapText="1"/>
    </xf>
    <xf numFmtId="0" fontId="156" fillId="34" borderId="21" xfId="37" applyFont="1" applyFill="1" applyBorder="1" applyAlignment="1">
      <alignment vertical="center" wrapText="1"/>
    </xf>
    <xf numFmtId="0" fontId="112" fillId="0" borderId="76" xfId="0" applyFont="1" applyFill="1" applyBorder="1" applyAlignment="1">
      <alignment horizontal="center" vertical="center" wrapText="1"/>
    </xf>
    <xf numFmtId="0" fontId="112" fillId="0" borderId="72" xfId="0" applyFont="1" applyFill="1" applyBorder="1" applyAlignment="1">
      <alignment horizontal="center" vertical="center" wrapText="1"/>
    </xf>
    <xf numFmtId="0" fontId="112" fillId="0" borderId="57" xfId="0" applyFont="1" applyFill="1" applyBorder="1" applyAlignment="1">
      <alignment horizontal="center" vertical="center" wrapText="1"/>
    </xf>
    <xf numFmtId="0" fontId="112" fillId="0" borderId="51" xfId="0" applyFont="1" applyFill="1" applyBorder="1" applyAlignment="1">
      <alignment horizontal="center" vertical="center" wrapText="1"/>
    </xf>
    <xf numFmtId="0" fontId="112" fillId="0" borderId="21" xfId="0" applyFont="1" applyFill="1" applyBorder="1" applyAlignment="1">
      <alignment horizontal="center" vertical="center" wrapText="1"/>
    </xf>
    <xf numFmtId="0" fontId="20" fillId="33" borderId="75" xfId="37" applyFont="1" applyFill="1" applyBorder="1" applyAlignment="1">
      <alignment horizontal="center" vertical="center" wrapText="1"/>
    </xf>
    <xf numFmtId="0" fontId="24" fillId="0" borderId="51" xfId="37" applyFont="1" applyBorder="1" applyAlignment="1">
      <alignment horizontal="center" vertical="center" wrapText="1"/>
    </xf>
    <xf numFmtId="0" fontId="24" fillId="0" borderId="24" xfId="37" applyFont="1" applyBorder="1" applyAlignment="1">
      <alignment horizontal="center" vertical="center" wrapText="1"/>
    </xf>
    <xf numFmtId="0" fontId="24" fillId="0" borderId="21" xfId="37" applyFont="1" applyBorder="1" applyAlignment="1">
      <alignment horizontal="center" vertical="center" wrapText="1"/>
    </xf>
    <xf numFmtId="0" fontId="24" fillId="0" borderId="51" xfId="37" applyFont="1" applyFill="1" applyBorder="1" applyAlignment="1">
      <alignment horizontal="center" vertical="center" wrapText="1"/>
    </xf>
    <xf numFmtId="0" fontId="24" fillId="0" borderId="24" xfId="37" applyFont="1" applyFill="1" applyBorder="1" applyAlignment="1">
      <alignment horizontal="center" vertical="center" wrapText="1"/>
    </xf>
    <xf numFmtId="0" fontId="24" fillId="0" borderId="21" xfId="37" applyFont="1" applyFill="1" applyBorder="1" applyAlignment="1">
      <alignment horizontal="center" vertical="center" wrapText="1"/>
    </xf>
    <xf numFmtId="0" fontId="1" fillId="0" borderId="51" xfId="37" applyFill="1" applyBorder="1" applyAlignment="1">
      <alignment horizontal="center" vertical="center"/>
    </xf>
    <xf numFmtId="0" fontId="1" fillId="0" borderId="24" xfId="37" applyFill="1" applyBorder="1" applyAlignment="1">
      <alignment horizontal="center" vertical="center"/>
    </xf>
    <xf numFmtId="0" fontId="1" fillId="0" borderId="21" xfId="37" applyFill="1" applyBorder="1" applyAlignment="1">
      <alignment horizontal="center" vertical="center"/>
    </xf>
    <xf numFmtId="0" fontId="155" fillId="26" borderId="51" xfId="37" applyFont="1" applyFill="1" applyBorder="1" applyAlignment="1">
      <alignment horizontal="center" vertical="center" wrapText="1"/>
    </xf>
    <xf numFmtId="0" fontId="155" fillId="26" borderId="21" xfId="37" applyFont="1" applyFill="1" applyBorder="1" applyAlignment="1">
      <alignment horizontal="center" vertical="center" wrapText="1"/>
    </xf>
    <xf numFmtId="0" fontId="155" fillId="0" borderId="51" xfId="37" applyFont="1" applyFill="1" applyBorder="1" applyAlignment="1">
      <alignment horizontal="center" vertical="center" wrapText="1"/>
    </xf>
    <xf numFmtId="0" fontId="155" fillId="0" borderId="24" xfId="37" applyFont="1" applyFill="1" applyBorder="1" applyAlignment="1">
      <alignment horizontal="center" vertical="center" wrapText="1"/>
    </xf>
    <xf numFmtId="0" fontId="155" fillId="0" borderId="21" xfId="37" applyFont="1" applyFill="1" applyBorder="1" applyAlignment="1">
      <alignment horizontal="center" vertical="center" wrapText="1"/>
    </xf>
    <xf numFmtId="0" fontId="108" fillId="0" borderId="51" xfId="37" applyFont="1" applyFill="1" applyBorder="1" applyAlignment="1">
      <alignment horizontal="center" vertical="center"/>
    </xf>
    <xf numFmtId="0" fontId="108" fillId="0" borderId="24" xfId="37" applyFont="1" applyFill="1" applyBorder="1" applyAlignment="1">
      <alignment horizontal="center" vertical="center"/>
    </xf>
    <xf numFmtId="0" fontId="108" fillId="0" borderId="21" xfId="37" applyFont="1" applyFill="1" applyBorder="1" applyAlignment="1">
      <alignment horizontal="center" vertical="center"/>
    </xf>
    <xf numFmtId="0" fontId="97" fillId="34" borderId="72" xfId="37" applyFont="1" applyFill="1" applyBorder="1" applyAlignment="1">
      <alignment horizontal="center" vertical="center" wrapText="1"/>
    </xf>
    <xf numFmtId="0" fontId="97" fillId="34" borderId="57" xfId="37" applyFont="1" applyFill="1" applyBorder="1" applyAlignment="1">
      <alignment horizontal="center" vertical="center" wrapText="1"/>
    </xf>
    <xf numFmtId="0" fontId="122" fillId="34" borderId="72" xfId="37" applyFont="1" applyFill="1" applyBorder="1" applyAlignment="1">
      <alignment horizontal="left" vertical="center" wrapText="1"/>
    </xf>
    <xf numFmtId="0" fontId="122" fillId="34" borderId="57" xfId="37" applyFont="1" applyFill="1" applyBorder="1" applyAlignment="1">
      <alignment horizontal="left" vertical="center" wrapText="1"/>
    </xf>
    <xf numFmtId="0" fontId="21" fillId="34" borderId="72" xfId="37" applyFont="1" applyFill="1" applyBorder="1" applyAlignment="1">
      <alignment horizontal="center" vertical="center" wrapText="1"/>
    </xf>
    <xf numFmtId="0" fontId="21" fillId="34" borderId="57" xfId="37" applyFont="1" applyFill="1" applyBorder="1" applyAlignment="1">
      <alignment horizontal="center" vertical="center" wrapText="1"/>
    </xf>
    <xf numFmtId="0" fontId="31" fillId="34" borderId="24" xfId="37" applyFont="1" applyFill="1" applyBorder="1" applyAlignment="1">
      <alignment vertical="center" wrapText="1"/>
    </xf>
    <xf numFmtId="9" fontId="92" fillId="0" borderId="51" xfId="37" applyNumberFormat="1" applyFont="1" applyFill="1" applyBorder="1" applyAlignment="1">
      <alignment horizontal="center" vertical="center" wrapText="1"/>
    </xf>
    <xf numFmtId="0" fontId="92" fillId="0" borderId="24" xfId="37" applyFont="1" applyFill="1" applyBorder="1" applyAlignment="1">
      <alignment horizontal="center" vertical="center" wrapText="1"/>
    </xf>
    <xf numFmtId="0" fontId="92" fillId="0" borderId="21" xfId="37" applyFont="1" applyFill="1" applyBorder="1" applyAlignment="1">
      <alignment horizontal="center" vertical="center" wrapText="1"/>
    </xf>
    <xf numFmtId="9" fontId="38" fillId="0" borderId="51" xfId="37" applyNumberFormat="1" applyFont="1" applyFill="1" applyBorder="1" applyAlignment="1">
      <alignment horizontal="center" vertical="center" wrapText="1"/>
    </xf>
    <xf numFmtId="9" fontId="38" fillId="0" borderId="21" xfId="37" applyNumberFormat="1" applyFont="1" applyFill="1" applyBorder="1" applyAlignment="1">
      <alignment horizontal="center" vertical="center" wrapText="1"/>
    </xf>
    <xf numFmtId="0" fontId="122" fillId="0" borderId="51" xfId="37" applyFont="1" applyFill="1" applyBorder="1" applyAlignment="1">
      <alignment vertical="center" wrapText="1"/>
    </xf>
    <xf numFmtId="0" fontId="122" fillId="0" borderId="21" xfId="37" applyFont="1" applyFill="1" applyBorder="1" applyAlignment="1">
      <alignment vertical="center" wrapText="1"/>
    </xf>
    <xf numFmtId="0" fontId="21" fillId="0" borderId="51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122" fillId="34" borderId="51" xfId="0" applyFont="1" applyFill="1" applyBorder="1" applyAlignment="1">
      <alignment horizontal="left" vertical="center" wrapText="1"/>
    </xf>
    <xf numFmtId="0" fontId="122" fillId="34" borderId="21" xfId="0" applyFont="1" applyFill="1" applyBorder="1" applyAlignment="1">
      <alignment horizontal="left" vertical="center" wrapText="1"/>
    </xf>
    <xf numFmtId="0" fontId="97" fillId="0" borderId="21" xfId="0" applyFont="1" applyFill="1" applyBorder="1" applyAlignment="1">
      <alignment horizontal="center" vertical="center"/>
    </xf>
    <xf numFmtId="0" fontId="122" fillId="34" borderId="51" xfId="0" applyFont="1" applyFill="1" applyBorder="1" applyAlignment="1">
      <alignment vertical="center" wrapText="1"/>
    </xf>
    <xf numFmtId="0" fontId="122" fillId="34" borderId="21" xfId="0" applyFont="1" applyFill="1" applyBorder="1" applyAlignment="1">
      <alignment vertical="center" wrapText="1"/>
    </xf>
    <xf numFmtId="9" fontId="180" fillId="0" borderId="51" xfId="37" applyNumberFormat="1" applyFont="1" applyFill="1" applyBorder="1" applyAlignment="1">
      <alignment horizontal="center" vertical="center" wrapText="1"/>
    </xf>
    <xf numFmtId="9" fontId="180" fillId="0" borderId="21" xfId="37" applyNumberFormat="1" applyFont="1" applyFill="1" applyBorder="1" applyAlignment="1">
      <alignment horizontal="center" vertical="center" wrapText="1"/>
    </xf>
    <xf numFmtId="0" fontId="20" fillId="0" borderId="51" xfId="37" applyFont="1" applyFill="1" applyBorder="1" applyAlignment="1">
      <alignment horizontal="center" vertical="center"/>
    </xf>
    <xf numFmtId="0" fontId="20" fillId="0" borderId="24" xfId="37" applyFont="1" applyFill="1" applyBorder="1" applyAlignment="1">
      <alignment horizontal="center" vertical="center"/>
    </xf>
    <xf numFmtId="0" fontId="20" fillId="0" borderId="21" xfId="37" applyFont="1" applyFill="1" applyBorder="1" applyAlignment="1">
      <alignment horizontal="center" vertical="center"/>
    </xf>
    <xf numFmtId="0" fontId="108" fillId="34" borderId="51" xfId="37" applyFont="1" applyFill="1" applyBorder="1" applyAlignment="1">
      <alignment horizontal="center" vertical="center" wrapText="1"/>
    </xf>
    <xf numFmtId="0" fontId="108" fillId="34" borderId="24" xfId="37" applyFont="1" applyFill="1" applyBorder="1" applyAlignment="1">
      <alignment horizontal="center" vertical="center" wrapText="1"/>
    </xf>
    <xf numFmtId="0" fontId="108" fillId="34" borderId="25" xfId="37" applyFont="1" applyFill="1" applyBorder="1" applyAlignment="1">
      <alignment horizontal="center" vertical="center" wrapText="1"/>
    </xf>
    <xf numFmtId="0" fontId="20" fillId="34" borderId="76" xfId="37" applyFont="1" applyFill="1" applyBorder="1" applyAlignment="1">
      <alignment horizontal="center" vertical="center" wrapText="1"/>
    </xf>
    <xf numFmtId="0" fontId="20" fillId="34" borderId="72" xfId="37" applyFont="1" applyFill="1" applyBorder="1" applyAlignment="1">
      <alignment horizontal="center" vertical="center" wrapText="1"/>
    </xf>
    <xf numFmtId="0" fontId="20" fillId="34" borderId="57" xfId="37" applyFont="1" applyFill="1" applyBorder="1" applyAlignment="1">
      <alignment horizontal="center" vertical="center" wrapText="1"/>
    </xf>
    <xf numFmtId="0" fontId="20" fillId="0" borderId="50" xfId="37" applyFont="1" applyBorder="1" applyAlignment="1">
      <alignment horizontal="center" vertical="center" wrapText="1"/>
    </xf>
    <xf numFmtId="0" fontId="98" fillId="34" borderId="76" xfId="37" applyFont="1" applyFill="1" applyBorder="1" applyAlignment="1">
      <alignment horizontal="center" vertical="center" wrapText="1"/>
    </xf>
    <xf numFmtId="0" fontId="98" fillId="34" borderId="72" xfId="37" applyFont="1" applyFill="1" applyBorder="1" applyAlignment="1">
      <alignment horizontal="center" vertical="center" wrapText="1"/>
    </xf>
    <xf numFmtId="0" fontId="98" fillId="34" borderId="57" xfId="37" applyFont="1" applyFill="1" applyBorder="1" applyAlignment="1">
      <alignment horizontal="center" vertical="center" wrapText="1"/>
    </xf>
    <xf numFmtId="0" fontId="98" fillId="0" borderId="51" xfId="37" applyFont="1" applyFill="1" applyBorder="1" applyAlignment="1">
      <alignment horizontal="center" vertical="center"/>
    </xf>
    <xf numFmtId="0" fontId="98" fillId="0" borderId="24" xfId="37" applyFont="1" applyFill="1" applyBorder="1" applyAlignment="1">
      <alignment horizontal="center" vertical="center"/>
    </xf>
    <xf numFmtId="0" fontId="98" fillId="0" borderId="21" xfId="37" applyFont="1" applyFill="1" applyBorder="1" applyAlignment="1">
      <alignment horizontal="center" vertical="center"/>
    </xf>
    <xf numFmtId="0" fontId="98" fillId="34" borderId="51" xfId="37" applyFont="1" applyFill="1" applyBorder="1" applyAlignment="1">
      <alignment horizontal="center" vertical="center" wrapText="1"/>
    </xf>
    <xf numFmtId="0" fontId="98" fillId="34" borderId="24" xfId="37" applyFont="1" applyFill="1" applyBorder="1" applyAlignment="1">
      <alignment horizontal="center" vertical="center" wrapText="1"/>
    </xf>
    <xf numFmtId="0" fontId="98" fillId="34" borderId="21" xfId="37" applyFont="1" applyFill="1" applyBorder="1" applyAlignment="1">
      <alignment horizontal="center" vertical="center" wrapText="1"/>
    </xf>
    <xf numFmtId="0" fontId="98" fillId="0" borderId="50" xfId="37" applyFont="1" applyBorder="1" applyAlignment="1">
      <alignment horizontal="center" vertical="center" wrapText="1"/>
    </xf>
    <xf numFmtId="0" fontId="155" fillId="34" borderId="51" xfId="37" applyFont="1" applyFill="1" applyBorder="1" applyAlignment="1">
      <alignment horizontal="center" vertical="center" wrapText="1"/>
    </xf>
    <xf numFmtId="0" fontId="155" fillId="34" borderId="21" xfId="37" applyFont="1" applyFill="1" applyBorder="1" applyAlignment="1">
      <alignment horizontal="center" vertical="center" wrapText="1"/>
    </xf>
    <xf numFmtId="0" fontId="155" fillId="34" borderId="24" xfId="37" applyFont="1" applyFill="1" applyBorder="1" applyAlignment="1">
      <alignment horizontal="center" vertical="center" wrapText="1"/>
    </xf>
    <xf numFmtId="0" fontId="95" fillId="34" borderId="51" xfId="37" applyFont="1" applyFill="1" applyBorder="1" applyAlignment="1">
      <alignment horizontal="center" vertical="center" wrapText="1"/>
    </xf>
    <xf numFmtId="0" fontId="97" fillId="34" borderId="24" xfId="37" applyFont="1" applyFill="1" applyBorder="1"/>
    <xf numFmtId="0" fontId="97" fillId="34" borderId="21" xfId="37" applyFont="1" applyFill="1" applyBorder="1"/>
    <xf numFmtId="0" fontId="21" fillId="34" borderId="51" xfId="37" applyFont="1" applyFill="1" applyBorder="1" applyAlignment="1">
      <alignment horizontal="left" vertical="center" wrapText="1"/>
    </xf>
    <xf numFmtId="0" fontId="21" fillId="34" borderId="24" xfId="37" applyFont="1" applyFill="1" applyBorder="1" applyAlignment="1">
      <alignment horizontal="left" vertical="center" wrapText="1"/>
    </xf>
    <xf numFmtId="0" fontId="31" fillId="34" borderId="21" xfId="37" applyFont="1" applyFill="1" applyBorder="1" applyAlignment="1">
      <alignment horizontal="left" vertical="center" wrapText="1"/>
    </xf>
    <xf numFmtId="0" fontId="21" fillId="34" borderId="51" xfId="37" applyFont="1" applyFill="1" applyBorder="1" applyAlignment="1">
      <alignment horizontal="center" vertical="center" wrapText="1"/>
    </xf>
    <xf numFmtId="0" fontId="21" fillId="34" borderId="24" xfId="37" applyFont="1" applyFill="1" applyBorder="1" applyAlignment="1">
      <alignment horizontal="center" vertical="center" wrapText="1"/>
    </xf>
    <xf numFmtId="0" fontId="31" fillId="34" borderId="21" xfId="37" applyFont="1" applyFill="1" applyBorder="1" applyAlignment="1">
      <alignment horizontal="center" vertical="center" wrapText="1"/>
    </xf>
    <xf numFmtId="0" fontId="31" fillId="34" borderId="51" xfId="37" applyFont="1" applyFill="1" applyBorder="1" applyAlignment="1">
      <alignment vertical="center" wrapText="1"/>
    </xf>
    <xf numFmtId="9" fontId="92" fillId="34" borderId="51" xfId="37" applyNumberFormat="1" applyFont="1" applyFill="1" applyBorder="1" applyAlignment="1">
      <alignment horizontal="center" vertical="center" wrapText="1"/>
    </xf>
    <xf numFmtId="0" fontId="92" fillId="34" borderId="24" xfId="37" applyFont="1" applyFill="1" applyBorder="1" applyAlignment="1">
      <alignment horizontal="center" vertical="center" wrapText="1"/>
    </xf>
    <xf numFmtId="0" fontId="92" fillId="34" borderId="21" xfId="37" applyFont="1" applyFill="1" applyBorder="1" applyAlignment="1">
      <alignment horizontal="center" vertical="center" wrapText="1"/>
    </xf>
    <xf numFmtId="0" fontId="95" fillId="0" borderId="51" xfId="37" applyFont="1" applyFill="1" applyBorder="1" applyAlignment="1">
      <alignment horizontal="center" vertical="center" wrapText="1"/>
    </xf>
    <xf numFmtId="0" fontId="97" fillId="0" borderId="24" xfId="37" applyFont="1" applyFill="1" applyBorder="1"/>
    <xf numFmtId="0" fontId="97" fillId="0" borderId="21" xfId="37" applyFont="1" applyFill="1" applyBorder="1"/>
    <xf numFmtId="0" fontId="97" fillId="0" borderId="50" xfId="37" applyFont="1" applyBorder="1" applyAlignment="1">
      <alignment horizontal="center" vertical="center" wrapText="1"/>
    </xf>
    <xf numFmtId="0" fontId="21" fillId="34" borderId="50" xfId="37" applyFont="1" applyFill="1" applyBorder="1" applyAlignment="1">
      <alignment horizontal="left" vertical="center" wrapText="1"/>
    </xf>
    <xf numFmtId="0" fontId="21" fillId="34" borderId="76" xfId="37" applyFont="1" applyFill="1" applyBorder="1" applyAlignment="1">
      <alignment horizontal="center" vertical="center" wrapText="1"/>
    </xf>
    <xf numFmtId="0" fontId="21" fillId="34" borderId="51" xfId="37" applyFont="1" applyFill="1" applyBorder="1" applyAlignment="1">
      <alignment horizontal="left" vertical="center"/>
    </xf>
    <xf numFmtId="0" fontId="21" fillId="34" borderId="24" xfId="37" applyFont="1" applyFill="1" applyBorder="1" applyAlignment="1">
      <alignment horizontal="left" vertical="center"/>
    </xf>
    <xf numFmtId="0" fontId="31" fillId="34" borderId="21" xfId="37" applyFont="1" applyFill="1" applyBorder="1" applyAlignment="1">
      <alignment horizontal="left" vertical="center"/>
    </xf>
    <xf numFmtId="0" fontId="122" fillId="59" borderId="50" xfId="37" applyFont="1" applyFill="1" applyBorder="1" applyAlignment="1">
      <alignment horizontal="left" vertical="center" wrapText="1"/>
    </xf>
    <xf numFmtId="0" fontId="21" fillId="0" borderId="76" xfId="37" applyFont="1" applyFill="1" applyBorder="1" applyAlignment="1">
      <alignment horizontal="center" vertical="center" wrapText="1"/>
    </xf>
    <xf numFmtId="0" fontId="21" fillId="0" borderId="72" xfId="37" applyFont="1" applyFill="1" applyBorder="1" applyAlignment="1">
      <alignment horizontal="center" vertical="center" wrapText="1"/>
    </xf>
    <xf numFmtId="0" fontId="21" fillId="0" borderId="57" xfId="37" applyFont="1" applyFill="1" applyBorder="1" applyAlignment="1">
      <alignment horizontal="center" vertical="center" wrapText="1"/>
    </xf>
    <xf numFmtId="0" fontId="156" fillId="34" borderId="51" xfId="37" applyFont="1" applyFill="1" applyBorder="1" applyAlignment="1">
      <alignment vertical="center" wrapText="1"/>
    </xf>
    <xf numFmtId="0" fontId="156" fillId="34" borderId="24" xfId="37" applyFont="1" applyFill="1" applyBorder="1" applyAlignment="1">
      <alignment vertical="center" wrapText="1"/>
    </xf>
    <xf numFmtId="0" fontId="170" fillId="0" borderId="51" xfId="37" applyFont="1" applyFill="1" applyBorder="1" applyAlignment="1">
      <alignment horizontal="center" vertical="center" wrapText="1"/>
    </xf>
    <xf numFmtId="0" fontId="170" fillId="0" borderId="24" xfId="37" applyFont="1" applyFill="1" applyBorder="1" applyAlignment="1">
      <alignment horizontal="center" vertical="center" wrapText="1"/>
    </xf>
    <xf numFmtId="0" fontId="171" fillId="0" borderId="21" xfId="37" applyFont="1" applyFill="1" applyBorder="1" applyAlignment="1">
      <alignment horizontal="center" vertical="center" wrapText="1"/>
    </xf>
    <xf numFmtId="0" fontId="21" fillId="34" borderId="21" xfId="37" applyFont="1" applyFill="1" applyBorder="1" applyAlignment="1">
      <alignment horizontal="left" vertical="center" wrapText="1"/>
    </xf>
    <xf numFmtId="0" fontId="170" fillId="0" borderId="21" xfId="37" applyFont="1" applyFill="1" applyBorder="1" applyAlignment="1">
      <alignment horizontal="center" vertical="center" wrapText="1"/>
    </xf>
    <xf numFmtId="0" fontId="108" fillId="0" borderId="51" xfId="37" applyFont="1" applyFill="1" applyBorder="1" applyAlignment="1">
      <alignment horizontal="center" vertical="center" wrapText="1"/>
    </xf>
    <xf numFmtId="0" fontId="108" fillId="0" borderId="24" xfId="37" applyFont="1" applyFill="1" applyBorder="1" applyAlignment="1">
      <alignment horizontal="center" vertical="center" wrapText="1"/>
    </xf>
    <xf numFmtId="0" fontId="108" fillId="0" borderId="21" xfId="37" applyFont="1" applyFill="1" applyBorder="1" applyAlignment="1">
      <alignment horizontal="center" vertical="center" wrapText="1"/>
    </xf>
    <xf numFmtId="0" fontId="173" fillId="0" borderId="51" xfId="37" applyFont="1" applyFill="1" applyBorder="1" applyAlignment="1">
      <alignment horizontal="center" vertical="center" wrapText="1"/>
    </xf>
    <xf numFmtId="0" fontId="173" fillId="0" borderId="24" xfId="37" applyFont="1" applyFill="1" applyBorder="1" applyAlignment="1">
      <alignment horizontal="center" vertical="center" wrapText="1"/>
    </xf>
    <xf numFmtId="0" fontId="173" fillId="0" borderId="21" xfId="37" applyFont="1" applyFill="1" applyBorder="1" applyAlignment="1">
      <alignment horizontal="center" vertical="center" wrapText="1"/>
    </xf>
    <xf numFmtId="0" fontId="141" fillId="0" borderId="51" xfId="37" applyFont="1" applyFill="1" applyBorder="1" applyAlignment="1">
      <alignment horizontal="center" vertical="center" wrapText="1"/>
    </xf>
    <xf numFmtId="0" fontId="141" fillId="0" borderId="24" xfId="37" applyFont="1" applyFill="1" applyBorder="1" applyAlignment="1">
      <alignment horizontal="center" vertical="center" wrapText="1"/>
    </xf>
    <xf numFmtId="0" fontId="141" fillId="0" borderId="21" xfId="37" applyFont="1" applyFill="1" applyBorder="1" applyAlignment="1">
      <alignment horizontal="center" vertical="center" wrapText="1"/>
    </xf>
    <xf numFmtId="9" fontId="142" fillId="0" borderId="51" xfId="37" applyNumberFormat="1" applyFont="1" applyFill="1" applyBorder="1" applyAlignment="1">
      <alignment horizontal="center" vertical="center" wrapText="1"/>
    </xf>
    <xf numFmtId="0" fontId="142" fillId="0" borderId="24" xfId="37" applyFont="1" applyFill="1" applyBorder="1" applyAlignment="1">
      <alignment horizontal="center" vertical="center" wrapText="1"/>
    </xf>
    <xf numFmtId="0" fontId="142" fillId="0" borderId="21" xfId="37" applyFont="1" applyFill="1" applyBorder="1" applyAlignment="1">
      <alignment horizontal="center" vertical="center" wrapText="1"/>
    </xf>
    <xf numFmtId="0" fontId="21" fillId="0" borderId="51" xfId="37" applyFont="1" applyFill="1" applyBorder="1" applyAlignment="1">
      <alignment horizontal="center" vertical="center" wrapText="1"/>
    </xf>
    <xf numFmtId="0" fontId="21" fillId="0" borderId="24" xfId="37" applyFont="1" applyFill="1" applyBorder="1" applyAlignment="1">
      <alignment horizontal="center" vertical="center" wrapText="1"/>
    </xf>
    <xf numFmtId="0" fontId="31" fillId="0" borderId="21" xfId="37" applyFont="1" applyFill="1" applyBorder="1" applyAlignment="1">
      <alignment horizontal="center" vertical="center" wrapText="1"/>
    </xf>
    <xf numFmtId="0" fontId="97" fillId="0" borderId="50" xfId="37" applyFont="1" applyFill="1" applyBorder="1" applyAlignment="1">
      <alignment horizontal="center" vertical="center" wrapText="1"/>
    </xf>
    <xf numFmtId="0" fontId="21" fillId="0" borderId="50" xfId="37" applyFont="1" applyFill="1" applyBorder="1" applyAlignment="1">
      <alignment horizontal="center" vertical="center" wrapText="1"/>
    </xf>
    <xf numFmtId="0" fontId="31" fillId="34" borderId="50" xfId="37" applyFont="1" applyFill="1" applyBorder="1" applyAlignment="1">
      <alignment horizontal="left" vertical="center" wrapText="1"/>
    </xf>
    <xf numFmtId="9" fontId="92" fillId="0" borderId="50" xfId="37" applyNumberFormat="1" applyFont="1" applyFill="1" applyBorder="1" applyAlignment="1">
      <alignment horizontal="center" vertical="center" wrapText="1"/>
    </xf>
    <xf numFmtId="9" fontId="92" fillId="0" borderId="24" xfId="37" applyNumberFormat="1" applyFont="1" applyFill="1" applyBorder="1" applyAlignment="1">
      <alignment horizontal="center" vertical="center" wrapText="1"/>
    </xf>
    <xf numFmtId="9" fontId="92" fillId="0" borderId="21" xfId="37" applyNumberFormat="1" applyFont="1" applyFill="1" applyBorder="1" applyAlignment="1">
      <alignment horizontal="center" vertical="center" wrapText="1"/>
    </xf>
    <xf numFmtId="0" fontId="40" fillId="0" borderId="51" xfId="43" applyFont="1" applyFill="1" applyBorder="1" applyAlignment="1">
      <alignment horizontal="center" vertical="center" wrapText="1"/>
    </xf>
    <xf numFmtId="0" fontId="40" fillId="0" borderId="21" xfId="43" applyFont="1" applyFill="1" applyBorder="1" applyAlignment="1">
      <alignment horizontal="center" vertical="center" wrapText="1"/>
    </xf>
    <xf numFmtId="0" fontId="21" fillId="0" borderId="50" xfId="37" applyFont="1" applyFill="1" applyBorder="1" applyAlignment="1">
      <alignment horizontal="left" vertical="center" wrapText="1"/>
    </xf>
    <xf numFmtId="0" fontId="153" fillId="0" borderId="51" xfId="37" applyFont="1" applyFill="1" applyBorder="1" applyAlignment="1">
      <alignment horizontal="center" vertical="center" wrapText="1"/>
    </xf>
    <xf numFmtId="0" fontId="1" fillId="0" borderId="24" xfId="37" applyFill="1" applyBorder="1"/>
    <xf numFmtId="0" fontId="1" fillId="0" borderId="21" xfId="37" applyFill="1" applyBorder="1"/>
    <xf numFmtId="0" fontId="153" fillId="0" borderId="51" xfId="37" applyFont="1" applyBorder="1" applyAlignment="1">
      <alignment horizontal="center" vertical="center" wrapText="1"/>
    </xf>
    <xf numFmtId="0" fontId="153" fillId="0" borderId="24" xfId="37" applyFont="1" applyBorder="1" applyAlignment="1">
      <alignment horizontal="center" vertical="center" wrapText="1"/>
    </xf>
    <xf numFmtId="0" fontId="153" fillId="0" borderId="21" xfId="37" applyFont="1" applyBorder="1" applyAlignment="1">
      <alignment horizontal="center" vertical="center" wrapText="1"/>
    </xf>
    <xf numFmtId="0" fontId="1" fillId="0" borderId="51" xfId="37" applyBorder="1" applyAlignment="1">
      <alignment horizontal="center" vertical="center" wrapText="1"/>
    </xf>
    <xf numFmtId="0" fontId="1" fillId="0" borderId="24" xfId="37" applyBorder="1" applyAlignment="1">
      <alignment horizontal="center" vertical="center" wrapText="1"/>
    </xf>
    <xf numFmtId="0" fontId="1" fillId="0" borderId="21" xfId="37" applyBorder="1" applyAlignment="1">
      <alignment horizontal="center" vertical="center" wrapText="1"/>
    </xf>
    <xf numFmtId="0" fontId="154" fillId="0" borderId="51" xfId="37" applyFont="1" applyFill="1" applyBorder="1" applyAlignment="1">
      <alignment vertical="center" wrapText="1"/>
    </xf>
    <xf numFmtId="0" fontId="154" fillId="0" borderId="24" xfId="37" applyFont="1" applyFill="1" applyBorder="1" applyAlignment="1">
      <alignment vertical="center" wrapText="1"/>
    </xf>
    <xf numFmtId="0" fontId="158" fillId="0" borderId="21" xfId="37" applyFont="1" applyFill="1" applyBorder="1" applyAlignment="1">
      <alignment vertical="center" wrapText="1"/>
    </xf>
    <xf numFmtId="0" fontId="122" fillId="0" borderId="24" xfId="37" applyFont="1" applyFill="1" applyBorder="1" applyAlignment="1">
      <alignment vertical="center" wrapText="1"/>
    </xf>
    <xf numFmtId="0" fontId="156" fillId="0" borderId="21" xfId="37" applyFont="1" applyFill="1" applyBorder="1" applyAlignment="1">
      <alignment vertical="center" wrapText="1"/>
    </xf>
    <xf numFmtId="0" fontId="1" fillId="0" borderId="51" xfId="37" applyFont="1" applyFill="1" applyBorder="1" applyAlignment="1">
      <alignment vertical="center" wrapText="1"/>
    </xf>
    <xf numFmtId="0" fontId="1" fillId="0" borderId="24" xfId="37" applyFill="1" applyBorder="1" applyAlignment="1">
      <alignment vertical="center" wrapText="1"/>
    </xf>
    <xf numFmtId="0" fontId="1" fillId="0" borderId="21" xfId="37" applyFill="1" applyBorder="1" applyAlignment="1">
      <alignment vertical="center" wrapText="1"/>
    </xf>
    <xf numFmtId="0" fontId="20" fillId="0" borderId="76" xfId="37" applyFont="1" applyBorder="1" applyAlignment="1">
      <alignment horizontal="center" vertical="center" wrapText="1"/>
    </xf>
    <xf numFmtId="0" fontId="20" fillId="0" borderId="72" xfId="37" applyFont="1" applyBorder="1" applyAlignment="1">
      <alignment horizontal="center" vertical="center" wrapText="1"/>
    </xf>
    <xf numFmtId="0" fontId="20" fillId="0" borderId="57" xfId="37" applyFont="1" applyBorder="1" applyAlignment="1">
      <alignment horizontal="center" vertical="center" wrapText="1"/>
    </xf>
    <xf numFmtId="0" fontId="161" fillId="0" borderId="51" xfId="37" applyFont="1" applyBorder="1" applyAlignment="1">
      <alignment horizontal="center" vertical="center" wrapText="1"/>
    </xf>
    <xf numFmtId="0" fontId="161" fillId="0" borderId="21" xfId="37" applyFont="1" applyBorder="1" applyAlignment="1">
      <alignment horizontal="center" vertical="center" wrapText="1"/>
    </xf>
    <xf numFmtId="0" fontId="160" fillId="0" borderId="51" xfId="37" applyFont="1" applyFill="1" applyBorder="1" applyAlignment="1">
      <alignment horizontal="center" vertical="center" wrapText="1"/>
    </xf>
    <xf numFmtId="0" fontId="160" fillId="0" borderId="21" xfId="37" applyFont="1" applyFill="1" applyBorder="1" applyAlignment="1">
      <alignment horizontal="center" vertical="center" wrapText="1"/>
    </xf>
    <xf numFmtId="0" fontId="1" fillId="0" borderId="51" xfId="37" applyFill="1" applyBorder="1" applyAlignment="1">
      <alignment vertical="center"/>
    </xf>
    <xf numFmtId="0" fontId="1" fillId="0" borderId="21" xfId="37" applyFill="1" applyBorder="1" applyAlignment="1">
      <alignment vertical="center"/>
    </xf>
    <xf numFmtId="0" fontId="161" fillId="0" borderId="51" xfId="43" applyFont="1" applyFill="1" applyBorder="1" applyAlignment="1">
      <alignment horizontal="center" vertical="center" wrapText="1"/>
    </xf>
    <xf numFmtId="0" fontId="161" fillId="0" borderId="24" xfId="43" applyFont="1" applyFill="1" applyBorder="1" applyAlignment="1">
      <alignment horizontal="center" vertical="center" wrapText="1"/>
    </xf>
    <xf numFmtId="0" fontId="20" fillId="45" borderId="43" xfId="37" applyFont="1" applyFill="1" applyBorder="1" applyAlignment="1">
      <alignment horizontal="center" vertical="center" wrapText="1"/>
    </xf>
    <xf numFmtId="0" fontId="20" fillId="45" borderId="83" xfId="37" applyFont="1" applyFill="1" applyBorder="1" applyAlignment="1">
      <alignment horizontal="center" vertical="center" wrapText="1"/>
    </xf>
    <xf numFmtId="0" fontId="20" fillId="45" borderId="71" xfId="37" applyFont="1" applyFill="1" applyBorder="1" applyAlignment="1">
      <alignment horizontal="center" vertical="center" wrapText="1"/>
    </xf>
    <xf numFmtId="0" fontId="20" fillId="29" borderId="19" xfId="37" applyFont="1" applyFill="1" applyBorder="1" applyAlignment="1">
      <alignment horizontal="center" vertical="center" wrapText="1"/>
    </xf>
    <xf numFmtId="0" fontId="20" fillId="29" borderId="58" xfId="37" applyFont="1" applyFill="1" applyBorder="1" applyAlignment="1">
      <alignment horizontal="center" vertical="center" wrapText="1"/>
    </xf>
    <xf numFmtId="0" fontId="20" fillId="29" borderId="51" xfId="37" applyFont="1" applyFill="1" applyBorder="1" applyAlignment="1">
      <alignment horizontal="center" vertical="center" wrapText="1"/>
    </xf>
    <xf numFmtId="0" fontId="20" fillId="29" borderId="21" xfId="37" applyFont="1" applyFill="1" applyBorder="1" applyAlignment="1">
      <alignment horizontal="center" vertical="center" wrapText="1"/>
    </xf>
    <xf numFmtId="0" fontId="1" fillId="0" borderId="60" xfId="37" applyBorder="1" applyAlignment="1">
      <alignment horizontal="center" vertical="center" wrapText="1"/>
    </xf>
    <xf numFmtId="0" fontId="1" fillId="0" borderId="58" xfId="37" applyBorder="1" applyAlignment="1">
      <alignment horizontal="center" vertical="center" wrapText="1"/>
    </xf>
    <xf numFmtId="0" fontId="20" fillId="29" borderId="60" xfId="37" applyFont="1" applyFill="1" applyBorder="1" applyAlignment="1">
      <alignment horizontal="center" vertical="center" wrapText="1"/>
    </xf>
    <xf numFmtId="0" fontId="20" fillId="29" borderId="50" xfId="37" applyFont="1" applyFill="1" applyBorder="1" applyAlignment="1">
      <alignment horizontal="center" vertical="center" wrapText="1"/>
    </xf>
    <xf numFmtId="0" fontId="20" fillId="30" borderId="51" xfId="37" applyFont="1" applyFill="1" applyBorder="1" applyAlignment="1">
      <alignment horizontal="center" vertical="center" wrapText="1"/>
    </xf>
    <xf numFmtId="0" fontId="20" fillId="30" borderId="21" xfId="37" applyFont="1" applyFill="1" applyBorder="1" applyAlignment="1">
      <alignment horizontal="center" vertical="center" wrapText="1"/>
    </xf>
    <xf numFmtId="0" fontId="20" fillId="29" borderId="43" xfId="37" applyFont="1" applyFill="1" applyBorder="1" applyAlignment="1">
      <alignment horizontal="center" vertical="center" wrapText="1"/>
    </xf>
    <xf numFmtId="0" fontId="20" fillId="29" borderId="83" xfId="37" applyFont="1" applyFill="1" applyBorder="1" applyAlignment="1">
      <alignment horizontal="center" vertical="center" wrapText="1"/>
    </xf>
    <xf numFmtId="0" fontId="20" fillId="29" borderId="82" xfId="37" applyFont="1" applyFill="1" applyBorder="1" applyAlignment="1">
      <alignment horizontal="center" vertical="center" wrapText="1"/>
    </xf>
    <xf numFmtId="0" fontId="20" fillId="30" borderId="83" xfId="37" applyFont="1" applyFill="1" applyBorder="1" applyAlignment="1">
      <alignment horizontal="center" vertical="center" wrapText="1"/>
    </xf>
    <xf numFmtId="0" fontId="20" fillId="30" borderId="82" xfId="37" applyFont="1" applyFill="1" applyBorder="1" applyAlignment="1">
      <alignment horizontal="center" vertical="center" wrapText="1"/>
    </xf>
    <xf numFmtId="0" fontId="20" fillId="30" borderId="19" xfId="37" applyFont="1" applyFill="1" applyBorder="1" applyAlignment="1">
      <alignment horizontal="center" vertical="center" wrapText="1"/>
    </xf>
    <xf numFmtId="0" fontId="20" fillId="30" borderId="58" xfId="37" applyFont="1" applyFill="1" applyBorder="1" applyAlignment="1">
      <alignment horizontal="center" vertical="center" wrapText="1"/>
    </xf>
    <xf numFmtId="0" fontId="20" fillId="30" borderId="60" xfId="37" applyFont="1" applyFill="1" applyBorder="1" applyAlignment="1">
      <alignment horizontal="center" vertical="center" wrapText="1"/>
    </xf>
    <xf numFmtId="0" fontId="20" fillId="47" borderId="49" xfId="37" applyFont="1" applyFill="1" applyBorder="1" applyAlignment="1">
      <alignment horizontal="center" vertical="center" wrapText="1"/>
    </xf>
    <xf numFmtId="0" fontId="20" fillId="47" borderId="19" xfId="37" applyFont="1" applyFill="1" applyBorder="1" applyAlignment="1">
      <alignment horizontal="center" vertical="center" wrapText="1"/>
    </xf>
    <xf numFmtId="0" fontId="20" fillId="47" borderId="58" xfId="37" applyFont="1" applyFill="1" applyBorder="1" applyAlignment="1">
      <alignment horizontal="center" vertical="center" wrapText="1"/>
    </xf>
    <xf numFmtId="0" fontId="20" fillId="47" borderId="43" xfId="37" applyFont="1" applyFill="1" applyBorder="1" applyAlignment="1">
      <alignment horizontal="center" vertical="center" wrapText="1"/>
    </xf>
    <xf numFmtId="0" fontId="20" fillId="47" borderId="83" xfId="37" applyFont="1" applyFill="1" applyBorder="1" applyAlignment="1">
      <alignment horizontal="center" vertical="center" wrapText="1"/>
    </xf>
    <xf numFmtId="0" fontId="20" fillId="47" borderId="82" xfId="37" applyFont="1" applyFill="1" applyBorder="1" applyAlignment="1">
      <alignment horizontal="center" vertical="center" wrapText="1"/>
    </xf>
    <xf numFmtId="0" fontId="20" fillId="47" borderId="51" xfId="37" applyFont="1" applyFill="1" applyBorder="1" applyAlignment="1">
      <alignment horizontal="center" vertical="center" wrapText="1"/>
    </xf>
    <xf numFmtId="0" fontId="20" fillId="47" borderId="21" xfId="37" applyFont="1" applyFill="1" applyBorder="1" applyAlignment="1">
      <alignment horizontal="center" vertical="center" wrapText="1"/>
    </xf>
    <xf numFmtId="0" fontId="20" fillId="47" borderId="60" xfId="37" applyFont="1" applyFill="1" applyBorder="1" applyAlignment="1">
      <alignment horizontal="center" vertical="center" wrapText="1"/>
    </xf>
    <xf numFmtId="0" fontId="1" fillId="0" borderId="51" xfId="37" applyFont="1" applyFill="1" applyBorder="1" applyAlignment="1">
      <alignment vertical="center"/>
    </xf>
    <xf numFmtId="0" fontId="1" fillId="0" borderId="24" xfId="37" applyFill="1" applyBorder="1" applyAlignment="1">
      <alignment vertical="center"/>
    </xf>
    <xf numFmtId="0" fontId="171" fillId="34" borderId="51" xfId="37" applyFont="1" applyFill="1" applyBorder="1" applyAlignment="1">
      <alignment vertical="center" wrapText="1"/>
    </xf>
    <xf numFmtId="0" fontId="171" fillId="34" borderId="24" xfId="37" applyFont="1" applyFill="1" applyBorder="1" applyAlignment="1">
      <alignment vertical="center" wrapText="1"/>
    </xf>
    <xf numFmtId="0" fontId="171" fillId="34" borderId="21" xfId="37" applyFont="1" applyFill="1" applyBorder="1" applyAlignment="1">
      <alignment vertical="center" wrapText="1"/>
    </xf>
    <xf numFmtId="0" fontId="171" fillId="0" borderId="51" xfId="37" applyFont="1" applyFill="1" applyBorder="1" applyAlignment="1">
      <alignment vertical="center" wrapText="1"/>
    </xf>
    <xf numFmtId="0" fontId="171" fillId="0" borderId="24" xfId="37" applyFont="1" applyFill="1" applyBorder="1" applyAlignment="1">
      <alignment vertical="center" wrapText="1"/>
    </xf>
    <xf numFmtId="0" fontId="171" fillId="0" borderId="21" xfId="37" applyFont="1" applyFill="1" applyBorder="1" applyAlignment="1">
      <alignment vertical="center" wrapText="1"/>
    </xf>
    <xf numFmtId="0" fontId="170" fillId="34" borderId="51" xfId="37" applyFont="1" applyFill="1" applyBorder="1" applyAlignment="1">
      <alignment horizontal="left" vertical="center" wrapText="1"/>
    </xf>
    <xf numFmtId="0" fontId="170" fillId="34" borderId="24" xfId="37" applyFont="1" applyFill="1" applyBorder="1" applyAlignment="1">
      <alignment horizontal="left" vertical="center" wrapText="1"/>
    </xf>
    <xf numFmtId="0" fontId="170" fillId="34" borderId="21" xfId="37" applyFont="1" applyFill="1" applyBorder="1" applyAlignment="1">
      <alignment horizontal="left" vertical="center" wrapText="1"/>
    </xf>
    <xf numFmtId="0" fontId="171" fillId="34" borderId="21" xfId="37" applyFont="1" applyFill="1" applyBorder="1" applyAlignment="1">
      <alignment horizontal="left" vertical="center" wrapText="1"/>
    </xf>
    <xf numFmtId="0" fontId="20" fillId="0" borderId="0" xfId="37" applyFont="1" applyBorder="1" applyAlignment="1">
      <alignment horizontal="center" vertical="center" wrapText="1"/>
    </xf>
    <xf numFmtId="0" fontId="20" fillId="45" borderId="44" xfId="37" applyFont="1" applyFill="1" applyBorder="1" applyAlignment="1">
      <alignment horizontal="center" vertical="center" wrapText="1"/>
    </xf>
    <xf numFmtId="0" fontId="20" fillId="45" borderId="55" xfId="37" applyFont="1" applyFill="1" applyBorder="1" applyAlignment="1">
      <alignment horizontal="center" vertical="center" wrapText="1"/>
    </xf>
    <xf numFmtId="0" fontId="20" fillId="45" borderId="75" xfId="37" applyFont="1" applyFill="1" applyBorder="1" applyAlignment="1">
      <alignment horizontal="center" vertical="center" wrapText="1"/>
    </xf>
    <xf numFmtId="0" fontId="20" fillId="45" borderId="29" xfId="37" applyFont="1" applyFill="1" applyBorder="1" applyAlignment="1">
      <alignment horizontal="center" vertical="center" wrapText="1"/>
    </xf>
    <xf numFmtId="0" fontId="20" fillId="45" borderId="56" xfId="37" applyFont="1" applyFill="1" applyBorder="1" applyAlignment="1">
      <alignment horizontal="center" vertical="center" wrapText="1"/>
    </xf>
    <xf numFmtId="0" fontId="20" fillId="45" borderId="57" xfId="37" applyFont="1" applyFill="1" applyBorder="1" applyAlignment="1">
      <alignment horizontal="center" vertical="center" wrapText="1"/>
    </xf>
    <xf numFmtId="0" fontId="20" fillId="46" borderId="55" xfId="37" applyFont="1" applyFill="1" applyBorder="1" applyAlignment="1">
      <alignment horizontal="center" vertical="center" wrapText="1"/>
    </xf>
    <xf numFmtId="0" fontId="20" fillId="46" borderId="75" xfId="37" applyFont="1" applyFill="1" applyBorder="1" applyAlignment="1">
      <alignment horizontal="center" vertical="center" wrapText="1"/>
    </xf>
    <xf numFmtId="0" fontId="20" fillId="46" borderId="56" xfId="37" applyFont="1" applyFill="1" applyBorder="1" applyAlignment="1">
      <alignment horizontal="center" vertical="center" wrapText="1"/>
    </xf>
    <xf numFmtId="0" fontId="20" fillId="46" borderId="57" xfId="37" applyFont="1" applyFill="1" applyBorder="1" applyAlignment="1">
      <alignment horizontal="center" vertical="center" wrapText="1"/>
    </xf>
    <xf numFmtId="0" fontId="21" fillId="34" borderId="76" xfId="37" applyFont="1" applyFill="1" applyBorder="1" applyAlignment="1">
      <alignment horizontal="left" vertical="center" wrapText="1"/>
    </xf>
    <xf numFmtId="0" fontId="21" fillId="34" borderId="72" xfId="37" applyFont="1" applyFill="1" applyBorder="1" applyAlignment="1">
      <alignment horizontal="left" vertical="center" wrapText="1"/>
    </xf>
    <xf numFmtId="0" fontId="21" fillId="34" borderId="57" xfId="37" applyFont="1" applyFill="1" applyBorder="1" applyAlignment="1">
      <alignment horizontal="left" vertical="center" wrapText="1"/>
    </xf>
    <xf numFmtId="0" fontId="97" fillId="34" borderId="76" xfId="37" applyFont="1" applyFill="1" applyBorder="1" applyAlignment="1">
      <alignment horizontal="center" vertical="center" wrapText="1"/>
    </xf>
    <xf numFmtId="0" fontId="97" fillId="34" borderId="50" xfId="37" applyFont="1" applyFill="1" applyBorder="1" applyAlignment="1">
      <alignment horizontal="center" vertical="center" wrapText="1"/>
    </xf>
    <xf numFmtId="0" fontId="170" fillId="34" borderId="50" xfId="37" applyFont="1" applyFill="1" applyBorder="1" applyAlignment="1">
      <alignment horizontal="left" vertical="center" wrapText="1"/>
    </xf>
    <xf numFmtId="0" fontId="170" fillId="0" borderId="76" xfId="37" applyFont="1" applyFill="1" applyBorder="1" applyAlignment="1">
      <alignment horizontal="center" vertical="center" wrapText="1"/>
    </xf>
    <xf numFmtId="0" fontId="170" fillId="0" borderId="72" xfId="37" applyFont="1" applyFill="1" applyBorder="1" applyAlignment="1">
      <alignment horizontal="center" vertical="center" wrapText="1"/>
    </xf>
    <xf numFmtId="0" fontId="170" fillId="0" borderId="57" xfId="37" applyFont="1" applyFill="1" applyBorder="1" applyAlignment="1">
      <alignment horizontal="center" vertical="center" wrapText="1"/>
    </xf>
    <xf numFmtId="0" fontId="20" fillId="33" borderId="50" xfId="37" applyFont="1" applyFill="1" applyBorder="1" applyAlignment="1">
      <alignment horizontal="center" vertical="center" wrapText="1"/>
    </xf>
    <xf numFmtId="0" fontId="170" fillId="0" borderId="50" xfId="37" applyFont="1" applyFill="1" applyBorder="1" applyAlignment="1">
      <alignment horizontal="center" vertical="center" wrapText="1"/>
    </xf>
    <xf numFmtId="0" fontId="171" fillId="0" borderId="76" xfId="37" applyFont="1" applyFill="1" applyBorder="1" applyAlignment="1">
      <alignment vertical="center" wrapText="1"/>
    </xf>
    <xf numFmtId="0" fontId="171" fillId="0" borderId="72" xfId="37" applyFont="1" applyFill="1" applyBorder="1" applyAlignment="1">
      <alignment vertical="center" wrapText="1"/>
    </xf>
    <xf numFmtId="0" fontId="171" fillId="0" borderId="57" xfId="37" applyFont="1" applyFill="1" applyBorder="1" applyAlignment="1">
      <alignment vertical="center" wrapText="1"/>
    </xf>
    <xf numFmtId="9" fontId="142" fillId="34" borderId="51" xfId="37" applyNumberFormat="1" applyFont="1" applyFill="1" applyBorder="1" applyAlignment="1">
      <alignment horizontal="center" vertical="center" wrapText="1"/>
    </xf>
    <xf numFmtId="0" fontId="142" fillId="34" borderId="24" xfId="37" applyFont="1" applyFill="1" applyBorder="1" applyAlignment="1">
      <alignment horizontal="center" vertical="center" wrapText="1"/>
    </xf>
    <xf numFmtId="0" fontId="142" fillId="34" borderId="21" xfId="37" applyFont="1" applyFill="1" applyBorder="1" applyAlignment="1">
      <alignment horizontal="center" vertical="center" wrapText="1"/>
    </xf>
    <xf numFmtId="0" fontId="173" fillId="34" borderId="51" xfId="37" applyFont="1" applyFill="1" applyBorder="1" applyAlignment="1">
      <alignment horizontal="center" vertical="center" wrapText="1"/>
    </xf>
    <xf numFmtId="0" fontId="173" fillId="34" borderId="24" xfId="37" applyFont="1" applyFill="1" applyBorder="1" applyAlignment="1">
      <alignment horizontal="center" vertical="center" wrapText="1"/>
    </xf>
    <xf numFmtId="0" fontId="173" fillId="34" borderId="21" xfId="37" applyFont="1" applyFill="1" applyBorder="1" applyAlignment="1">
      <alignment horizontal="center" vertical="center" wrapText="1"/>
    </xf>
    <xf numFmtId="0" fontId="95" fillId="34" borderId="24" xfId="37" applyFont="1" applyFill="1" applyBorder="1" applyAlignment="1">
      <alignment horizontal="center" vertical="center" wrapText="1"/>
    </xf>
    <xf numFmtId="0" fontId="95" fillId="34" borderId="21" xfId="37" applyFont="1" applyFill="1" applyBorder="1" applyAlignment="1">
      <alignment horizontal="center" vertical="center" wrapText="1"/>
    </xf>
    <xf numFmtId="0" fontId="122" fillId="59" borderId="51" xfId="37" applyFont="1" applyFill="1" applyBorder="1" applyAlignment="1">
      <alignment horizontal="left" vertical="center" wrapText="1"/>
    </xf>
    <xf numFmtId="0" fontId="122" fillId="59" borderId="24" xfId="37" applyFont="1" applyFill="1" applyBorder="1" applyAlignment="1">
      <alignment horizontal="left" vertical="center" wrapText="1"/>
    </xf>
    <xf numFmtId="0" fontId="156" fillId="59" borderId="21" xfId="37" applyFont="1" applyFill="1" applyBorder="1" applyAlignment="1">
      <alignment horizontal="left" vertical="center" wrapText="1"/>
    </xf>
    <xf numFmtId="0" fontId="156" fillId="59" borderId="25" xfId="37" applyFont="1" applyFill="1" applyBorder="1" applyAlignment="1">
      <alignment horizontal="left" vertical="center" wrapText="1"/>
    </xf>
    <xf numFmtId="0" fontId="171" fillId="0" borderId="25" xfId="37" applyFont="1" applyFill="1" applyBorder="1" applyAlignment="1">
      <alignment horizontal="center" vertical="center" wrapText="1"/>
    </xf>
    <xf numFmtId="0" fontId="156" fillId="34" borderId="25" xfId="37" applyFont="1" applyFill="1" applyBorder="1" applyAlignment="1">
      <alignment vertical="center" wrapText="1"/>
    </xf>
    <xf numFmtId="0" fontId="92" fillId="0" borderId="25" xfId="37" applyFont="1" applyFill="1" applyBorder="1" applyAlignment="1">
      <alignment horizontal="center" vertical="center" wrapText="1"/>
    </xf>
    <xf numFmtId="0" fontId="155" fillId="0" borderId="25" xfId="37" applyFont="1" applyFill="1" applyBorder="1" applyAlignment="1">
      <alignment horizontal="center" vertical="center" wrapText="1"/>
    </xf>
    <xf numFmtId="0" fontId="1" fillId="0" borderId="25" xfId="37" applyFill="1" applyBorder="1" applyAlignment="1">
      <alignment horizontal="center" vertical="center"/>
    </xf>
    <xf numFmtId="0" fontId="97" fillId="34" borderId="25" xfId="37" applyFont="1" applyFill="1" applyBorder="1"/>
    <xf numFmtId="0" fontId="97" fillId="0" borderId="25" xfId="37" applyFont="1" applyFill="1" applyBorder="1"/>
    <xf numFmtId="0" fontId="24" fillId="0" borderId="25" xfId="37" applyFont="1" applyBorder="1" applyAlignment="1">
      <alignment horizontal="center" vertical="center" wrapText="1"/>
    </xf>
    <xf numFmtId="0" fontId="24" fillId="0" borderId="25" xfId="37" applyFont="1" applyFill="1" applyBorder="1" applyAlignment="1">
      <alignment horizontal="center" vertical="center" wrapText="1"/>
    </xf>
    <xf numFmtId="0" fontId="108" fillId="0" borderId="76" xfId="37" applyFont="1" applyBorder="1" applyAlignment="1">
      <alignment horizontal="center" vertical="center" wrapText="1"/>
    </xf>
    <xf numFmtId="0" fontId="108" fillId="0" borderId="72" xfId="37" applyFont="1" applyBorder="1" applyAlignment="1">
      <alignment horizontal="center" vertical="center" wrapText="1"/>
    </xf>
    <xf numFmtId="0" fontId="108" fillId="0" borderId="57" xfId="37" applyFont="1" applyBorder="1" applyAlignment="1">
      <alignment horizontal="center" vertical="center" wrapText="1"/>
    </xf>
    <xf numFmtId="0" fontId="155" fillId="26" borderId="25" xfId="37" applyFont="1" applyFill="1" applyBorder="1" applyAlignment="1">
      <alignment horizontal="center" vertical="center" wrapText="1"/>
    </xf>
    <xf numFmtId="0" fontId="155" fillId="26" borderId="24" xfId="37" applyFont="1" applyFill="1" applyBorder="1" applyAlignment="1">
      <alignment horizontal="center" vertical="center" wrapText="1"/>
    </xf>
    <xf numFmtId="0" fontId="95" fillId="0" borderId="24" xfId="37" applyFont="1" applyFill="1" applyBorder="1" applyAlignment="1">
      <alignment horizontal="center" vertical="center" wrapText="1"/>
    </xf>
    <xf numFmtId="0" fontId="1" fillId="0" borderId="52" xfId="37" applyFill="1" applyBorder="1" applyAlignment="1">
      <alignment horizontal="center" vertical="center"/>
    </xf>
    <xf numFmtId="0" fontId="21" fillId="34" borderId="21" xfId="37" applyFont="1" applyFill="1" applyBorder="1" applyAlignment="1">
      <alignment horizontal="center" vertical="center" wrapText="1"/>
    </xf>
    <xf numFmtId="0" fontId="31" fillId="34" borderId="51" xfId="37" applyFont="1" applyFill="1" applyBorder="1" applyAlignment="1">
      <alignment horizontal="center" vertical="center" wrapText="1"/>
    </xf>
    <xf numFmtId="0" fontId="31" fillId="34" borderId="24" xfId="37" applyFont="1" applyFill="1" applyBorder="1" applyAlignment="1">
      <alignment horizontal="center" vertical="center" wrapText="1"/>
    </xf>
    <xf numFmtId="0" fontId="108" fillId="0" borderId="25" xfId="37" applyFont="1" applyBorder="1" applyAlignment="1">
      <alignment horizontal="center" vertical="center" wrapText="1"/>
    </xf>
    <xf numFmtId="0" fontId="97" fillId="34" borderId="51" xfId="37" applyFont="1" applyFill="1" applyBorder="1" applyAlignment="1">
      <alignment horizontal="center" vertical="center" wrapText="1"/>
    </xf>
    <xf numFmtId="0" fontId="97" fillId="34" borderId="24" xfId="37" applyFont="1" applyFill="1" applyBorder="1" applyAlignment="1">
      <alignment horizontal="center" vertical="center" wrapText="1"/>
    </xf>
    <xf numFmtId="0" fontId="97" fillId="34" borderId="21" xfId="37" applyFont="1" applyFill="1" applyBorder="1" applyAlignment="1">
      <alignment horizontal="center" vertical="center" wrapText="1"/>
    </xf>
    <xf numFmtId="0" fontId="170" fillId="34" borderId="76" xfId="37" applyFont="1" applyFill="1" applyBorder="1" applyAlignment="1">
      <alignment horizontal="center" vertical="center" wrapText="1"/>
    </xf>
    <xf numFmtId="0" fontId="170" fillId="34" borderId="72" xfId="37" applyFont="1" applyFill="1" applyBorder="1" applyAlignment="1">
      <alignment horizontal="center" vertical="center" wrapText="1"/>
    </xf>
    <xf numFmtId="0" fontId="170" fillId="34" borderId="57" xfId="37" applyFont="1" applyFill="1" applyBorder="1" applyAlignment="1">
      <alignment horizontal="center" vertical="center" wrapText="1"/>
    </xf>
    <xf numFmtId="0" fontId="122" fillId="34" borderId="21" xfId="37" applyFont="1" applyFill="1" applyBorder="1" applyAlignment="1">
      <alignment vertical="center" wrapText="1"/>
    </xf>
    <xf numFmtId="0" fontId="38" fillId="0" borderId="24" xfId="37" applyFont="1" applyFill="1" applyBorder="1" applyAlignment="1">
      <alignment horizontal="center" vertical="center" wrapText="1"/>
    </xf>
    <xf numFmtId="0" fontId="38" fillId="0" borderId="21" xfId="37" applyFont="1" applyFill="1" applyBorder="1" applyAlignment="1">
      <alignment horizontal="center" vertical="center" wrapText="1"/>
    </xf>
    <xf numFmtId="0" fontId="0" fillId="27" borderId="0" xfId="0" applyFill="1" applyAlignment="1">
      <alignment horizontal="center" vertical="center"/>
    </xf>
    <xf numFmtId="0" fontId="20" fillId="27" borderId="0" xfId="0" applyFont="1" applyFill="1" applyAlignment="1">
      <alignment horizontal="center" vertical="center"/>
    </xf>
    <xf numFmtId="0" fontId="52" fillId="27" borderId="0" xfId="0" applyFont="1" applyFill="1" applyAlignment="1">
      <alignment horizontal="center"/>
    </xf>
    <xf numFmtId="0" fontId="51" fillId="27" borderId="0" xfId="0" applyFont="1" applyFill="1" applyAlignment="1">
      <alignment horizontal="center"/>
    </xf>
    <xf numFmtId="0" fontId="1" fillId="27" borderId="0" xfId="0" applyFont="1" applyFill="1" applyAlignment="1">
      <alignment horizontal="center" vertical="center"/>
    </xf>
    <xf numFmtId="0" fontId="47" fillId="27" borderId="0" xfId="0" applyFont="1" applyFill="1" applyAlignment="1">
      <alignment horizontal="center"/>
    </xf>
    <xf numFmtId="0" fontId="0" fillId="27" borderId="63" xfId="0" applyFill="1" applyBorder="1" applyAlignment="1">
      <alignment horizontal="center" vertical="center"/>
    </xf>
    <xf numFmtId="0" fontId="20" fillId="27" borderId="63" xfId="0" applyFont="1" applyFill="1" applyBorder="1" applyAlignment="1">
      <alignment horizontal="center" vertical="center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Bad 2" xfId="43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_ResultSheet" xfId="44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0066CC"/>
      <color rgb="FF008000"/>
      <color rgb="FF7030A0"/>
      <color rgb="FF538ED5"/>
      <color rgb="FF00B050"/>
      <color rgb="FF00FFFF"/>
      <color rgb="FFCCFFFF"/>
      <color rgb="FFCCFFCC"/>
      <color rgb="FF00FF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812800</xdr:colOff>
      <xdr:row>0</xdr:row>
      <xdr:rowOff>0</xdr:rowOff>
    </xdr:from>
    <xdr:to>
      <xdr:col>0</xdr:col>
      <xdr:colOff>812800</xdr:colOff>
      <xdr:row>2</xdr:row>
      <xdr:rowOff>200025</xdr:rowOff>
    </xdr:to>
    <xdr:pic>
      <xdr:nvPicPr>
        <xdr:cNvPr id="2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2800" y="158750"/>
          <a:ext cx="523875" cy="530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685800</xdr:colOff>
      <xdr:row>0</xdr:row>
      <xdr:rowOff>0</xdr:rowOff>
    </xdr:from>
    <xdr:to>
      <xdr:col>0</xdr:col>
      <xdr:colOff>685800</xdr:colOff>
      <xdr:row>2</xdr:row>
      <xdr:rowOff>200025</xdr:rowOff>
    </xdr:to>
    <xdr:pic>
      <xdr:nvPicPr>
        <xdr:cNvPr id="3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57150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34</xdr:row>
      <xdr:rowOff>0</xdr:rowOff>
    </xdr:from>
    <xdr:to>
      <xdr:col>0</xdr:col>
      <xdr:colOff>952500</xdr:colOff>
      <xdr:row>36</xdr:row>
      <xdr:rowOff>157163</xdr:rowOff>
    </xdr:to>
    <xdr:pic>
      <xdr:nvPicPr>
        <xdr:cNvPr id="2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588645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34</xdr:row>
      <xdr:rowOff>0</xdr:rowOff>
    </xdr:from>
    <xdr:to>
      <xdr:col>0</xdr:col>
      <xdr:colOff>952500</xdr:colOff>
      <xdr:row>36</xdr:row>
      <xdr:rowOff>157163</xdr:rowOff>
    </xdr:to>
    <xdr:pic>
      <xdr:nvPicPr>
        <xdr:cNvPr id="3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588645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34</xdr:row>
      <xdr:rowOff>0</xdr:rowOff>
    </xdr:from>
    <xdr:to>
      <xdr:col>0</xdr:col>
      <xdr:colOff>952500</xdr:colOff>
      <xdr:row>36</xdr:row>
      <xdr:rowOff>157163</xdr:rowOff>
    </xdr:to>
    <xdr:pic>
      <xdr:nvPicPr>
        <xdr:cNvPr id="4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588645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34</xdr:row>
      <xdr:rowOff>0</xdr:rowOff>
    </xdr:from>
    <xdr:to>
      <xdr:col>0</xdr:col>
      <xdr:colOff>952500</xdr:colOff>
      <xdr:row>36</xdr:row>
      <xdr:rowOff>157163</xdr:rowOff>
    </xdr:to>
    <xdr:pic>
      <xdr:nvPicPr>
        <xdr:cNvPr id="5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588645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34</xdr:row>
      <xdr:rowOff>0</xdr:rowOff>
    </xdr:from>
    <xdr:to>
      <xdr:col>0</xdr:col>
      <xdr:colOff>952500</xdr:colOff>
      <xdr:row>36</xdr:row>
      <xdr:rowOff>157163</xdr:rowOff>
    </xdr:to>
    <xdr:pic>
      <xdr:nvPicPr>
        <xdr:cNvPr id="6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588645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34</xdr:row>
      <xdr:rowOff>0</xdr:rowOff>
    </xdr:from>
    <xdr:to>
      <xdr:col>0</xdr:col>
      <xdr:colOff>952500</xdr:colOff>
      <xdr:row>36</xdr:row>
      <xdr:rowOff>157163</xdr:rowOff>
    </xdr:to>
    <xdr:pic>
      <xdr:nvPicPr>
        <xdr:cNvPr id="7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588645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34</xdr:row>
      <xdr:rowOff>0</xdr:rowOff>
    </xdr:from>
    <xdr:to>
      <xdr:col>0</xdr:col>
      <xdr:colOff>952500</xdr:colOff>
      <xdr:row>37</xdr:row>
      <xdr:rowOff>-1</xdr:rowOff>
    </xdr:to>
    <xdr:pic>
      <xdr:nvPicPr>
        <xdr:cNvPr id="8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5886450"/>
          <a:ext cx="0" cy="4873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34</xdr:row>
      <xdr:rowOff>0</xdr:rowOff>
    </xdr:from>
    <xdr:to>
      <xdr:col>0</xdr:col>
      <xdr:colOff>952500</xdr:colOff>
      <xdr:row>37</xdr:row>
      <xdr:rowOff>-1</xdr:rowOff>
    </xdr:to>
    <xdr:pic>
      <xdr:nvPicPr>
        <xdr:cNvPr id="9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5886450"/>
          <a:ext cx="0" cy="4873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34</xdr:row>
      <xdr:rowOff>0</xdr:rowOff>
    </xdr:from>
    <xdr:to>
      <xdr:col>0</xdr:col>
      <xdr:colOff>952500</xdr:colOff>
      <xdr:row>36</xdr:row>
      <xdr:rowOff>161925</xdr:rowOff>
    </xdr:to>
    <xdr:pic>
      <xdr:nvPicPr>
        <xdr:cNvPr id="10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5886450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34</xdr:row>
      <xdr:rowOff>0</xdr:rowOff>
    </xdr:from>
    <xdr:to>
      <xdr:col>0</xdr:col>
      <xdr:colOff>952500</xdr:colOff>
      <xdr:row>36</xdr:row>
      <xdr:rowOff>157163</xdr:rowOff>
    </xdr:to>
    <xdr:pic>
      <xdr:nvPicPr>
        <xdr:cNvPr id="11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588645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34</xdr:row>
      <xdr:rowOff>0</xdr:rowOff>
    </xdr:from>
    <xdr:to>
      <xdr:col>0</xdr:col>
      <xdr:colOff>952500</xdr:colOff>
      <xdr:row>36</xdr:row>
      <xdr:rowOff>157163</xdr:rowOff>
    </xdr:to>
    <xdr:pic>
      <xdr:nvPicPr>
        <xdr:cNvPr id="12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588645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34</xdr:row>
      <xdr:rowOff>0</xdr:rowOff>
    </xdr:from>
    <xdr:to>
      <xdr:col>0</xdr:col>
      <xdr:colOff>952500</xdr:colOff>
      <xdr:row>36</xdr:row>
      <xdr:rowOff>157163</xdr:rowOff>
    </xdr:to>
    <xdr:pic>
      <xdr:nvPicPr>
        <xdr:cNvPr id="13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588645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34</xdr:row>
      <xdr:rowOff>0</xdr:rowOff>
    </xdr:from>
    <xdr:to>
      <xdr:col>0</xdr:col>
      <xdr:colOff>952500</xdr:colOff>
      <xdr:row>36</xdr:row>
      <xdr:rowOff>157163</xdr:rowOff>
    </xdr:to>
    <xdr:pic>
      <xdr:nvPicPr>
        <xdr:cNvPr id="14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588645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34</xdr:row>
      <xdr:rowOff>0</xdr:rowOff>
    </xdr:from>
    <xdr:to>
      <xdr:col>0</xdr:col>
      <xdr:colOff>952500</xdr:colOff>
      <xdr:row>36</xdr:row>
      <xdr:rowOff>157163</xdr:rowOff>
    </xdr:to>
    <xdr:pic>
      <xdr:nvPicPr>
        <xdr:cNvPr id="15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588645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34</xdr:row>
      <xdr:rowOff>0</xdr:rowOff>
    </xdr:from>
    <xdr:to>
      <xdr:col>0</xdr:col>
      <xdr:colOff>952500</xdr:colOff>
      <xdr:row>36</xdr:row>
      <xdr:rowOff>157163</xdr:rowOff>
    </xdr:to>
    <xdr:pic>
      <xdr:nvPicPr>
        <xdr:cNvPr id="16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588645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34</xdr:row>
      <xdr:rowOff>0</xdr:rowOff>
    </xdr:from>
    <xdr:to>
      <xdr:col>0</xdr:col>
      <xdr:colOff>952500</xdr:colOff>
      <xdr:row>37</xdr:row>
      <xdr:rowOff>-1</xdr:rowOff>
    </xdr:to>
    <xdr:pic>
      <xdr:nvPicPr>
        <xdr:cNvPr id="17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5886450"/>
          <a:ext cx="0" cy="4873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34</xdr:row>
      <xdr:rowOff>0</xdr:rowOff>
    </xdr:from>
    <xdr:to>
      <xdr:col>0</xdr:col>
      <xdr:colOff>952500</xdr:colOff>
      <xdr:row>37</xdr:row>
      <xdr:rowOff>-1</xdr:rowOff>
    </xdr:to>
    <xdr:pic>
      <xdr:nvPicPr>
        <xdr:cNvPr id="18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5886450"/>
          <a:ext cx="0" cy="4873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34</xdr:row>
      <xdr:rowOff>0</xdr:rowOff>
    </xdr:from>
    <xdr:to>
      <xdr:col>0</xdr:col>
      <xdr:colOff>952500</xdr:colOff>
      <xdr:row>36</xdr:row>
      <xdr:rowOff>161925</xdr:rowOff>
    </xdr:to>
    <xdr:pic>
      <xdr:nvPicPr>
        <xdr:cNvPr id="19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5886450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34</xdr:row>
      <xdr:rowOff>0</xdr:rowOff>
    </xdr:from>
    <xdr:to>
      <xdr:col>0</xdr:col>
      <xdr:colOff>952500</xdr:colOff>
      <xdr:row>36</xdr:row>
      <xdr:rowOff>157163</xdr:rowOff>
    </xdr:to>
    <xdr:pic>
      <xdr:nvPicPr>
        <xdr:cNvPr id="20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588645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34</xdr:row>
      <xdr:rowOff>0</xdr:rowOff>
    </xdr:from>
    <xdr:to>
      <xdr:col>0</xdr:col>
      <xdr:colOff>952500</xdr:colOff>
      <xdr:row>36</xdr:row>
      <xdr:rowOff>157163</xdr:rowOff>
    </xdr:to>
    <xdr:pic>
      <xdr:nvPicPr>
        <xdr:cNvPr id="21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588645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34</xdr:row>
      <xdr:rowOff>0</xdr:rowOff>
    </xdr:from>
    <xdr:to>
      <xdr:col>0</xdr:col>
      <xdr:colOff>952500</xdr:colOff>
      <xdr:row>36</xdr:row>
      <xdr:rowOff>157163</xdr:rowOff>
    </xdr:to>
    <xdr:pic>
      <xdr:nvPicPr>
        <xdr:cNvPr id="22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588645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34</xdr:row>
      <xdr:rowOff>0</xdr:rowOff>
    </xdr:from>
    <xdr:to>
      <xdr:col>0</xdr:col>
      <xdr:colOff>952500</xdr:colOff>
      <xdr:row>36</xdr:row>
      <xdr:rowOff>157163</xdr:rowOff>
    </xdr:to>
    <xdr:pic>
      <xdr:nvPicPr>
        <xdr:cNvPr id="23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588645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34</xdr:row>
      <xdr:rowOff>0</xdr:rowOff>
    </xdr:from>
    <xdr:to>
      <xdr:col>0</xdr:col>
      <xdr:colOff>952500</xdr:colOff>
      <xdr:row>36</xdr:row>
      <xdr:rowOff>157163</xdr:rowOff>
    </xdr:to>
    <xdr:pic>
      <xdr:nvPicPr>
        <xdr:cNvPr id="24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588645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34</xdr:row>
      <xdr:rowOff>0</xdr:rowOff>
    </xdr:from>
    <xdr:to>
      <xdr:col>0</xdr:col>
      <xdr:colOff>952500</xdr:colOff>
      <xdr:row>36</xdr:row>
      <xdr:rowOff>157163</xdr:rowOff>
    </xdr:to>
    <xdr:pic>
      <xdr:nvPicPr>
        <xdr:cNvPr id="25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588645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34</xdr:row>
      <xdr:rowOff>0</xdr:rowOff>
    </xdr:from>
    <xdr:to>
      <xdr:col>0</xdr:col>
      <xdr:colOff>952500</xdr:colOff>
      <xdr:row>37</xdr:row>
      <xdr:rowOff>-1</xdr:rowOff>
    </xdr:to>
    <xdr:pic>
      <xdr:nvPicPr>
        <xdr:cNvPr id="26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5886450"/>
          <a:ext cx="0" cy="4873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34</xdr:row>
      <xdr:rowOff>0</xdr:rowOff>
    </xdr:from>
    <xdr:to>
      <xdr:col>0</xdr:col>
      <xdr:colOff>952500</xdr:colOff>
      <xdr:row>37</xdr:row>
      <xdr:rowOff>-1</xdr:rowOff>
    </xdr:to>
    <xdr:pic>
      <xdr:nvPicPr>
        <xdr:cNvPr id="27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5886450"/>
          <a:ext cx="0" cy="4873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34</xdr:row>
      <xdr:rowOff>0</xdr:rowOff>
    </xdr:from>
    <xdr:to>
      <xdr:col>0</xdr:col>
      <xdr:colOff>952500</xdr:colOff>
      <xdr:row>36</xdr:row>
      <xdr:rowOff>161925</xdr:rowOff>
    </xdr:to>
    <xdr:pic>
      <xdr:nvPicPr>
        <xdr:cNvPr id="28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5886450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214313</xdr:rowOff>
    </xdr:to>
    <xdr:pic>
      <xdr:nvPicPr>
        <xdr:cNvPr id="32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214313</xdr:rowOff>
    </xdr:to>
    <xdr:pic>
      <xdr:nvPicPr>
        <xdr:cNvPr id="33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214313</xdr:rowOff>
    </xdr:to>
    <xdr:pic>
      <xdr:nvPicPr>
        <xdr:cNvPr id="34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214313</xdr:rowOff>
    </xdr:to>
    <xdr:pic>
      <xdr:nvPicPr>
        <xdr:cNvPr id="35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214313</xdr:rowOff>
    </xdr:to>
    <xdr:pic>
      <xdr:nvPicPr>
        <xdr:cNvPr id="37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214313</xdr:rowOff>
    </xdr:to>
    <xdr:pic>
      <xdr:nvPicPr>
        <xdr:cNvPr id="38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214312</xdr:rowOff>
    </xdr:to>
    <xdr:pic>
      <xdr:nvPicPr>
        <xdr:cNvPr id="39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80975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214312</xdr:rowOff>
    </xdr:to>
    <xdr:pic>
      <xdr:nvPicPr>
        <xdr:cNvPr id="40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80975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209550</xdr:rowOff>
    </xdr:to>
    <xdr:pic>
      <xdr:nvPicPr>
        <xdr:cNvPr id="41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428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214313</xdr:rowOff>
    </xdr:to>
    <xdr:pic>
      <xdr:nvPicPr>
        <xdr:cNvPr id="42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214313</xdr:rowOff>
    </xdr:to>
    <xdr:pic>
      <xdr:nvPicPr>
        <xdr:cNvPr id="43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214313</xdr:rowOff>
    </xdr:to>
    <xdr:pic>
      <xdr:nvPicPr>
        <xdr:cNvPr id="44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214313</xdr:rowOff>
    </xdr:to>
    <xdr:pic>
      <xdr:nvPicPr>
        <xdr:cNvPr id="45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214313</xdr:rowOff>
    </xdr:to>
    <xdr:pic>
      <xdr:nvPicPr>
        <xdr:cNvPr id="47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214313</xdr:rowOff>
    </xdr:to>
    <xdr:pic>
      <xdr:nvPicPr>
        <xdr:cNvPr id="48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214312</xdr:rowOff>
    </xdr:to>
    <xdr:pic>
      <xdr:nvPicPr>
        <xdr:cNvPr id="49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80975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214312</xdr:rowOff>
    </xdr:to>
    <xdr:pic>
      <xdr:nvPicPr>
        <xdr:cNvPr id="50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80975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209550</xdr:rowOff>
    </xdr:to>
    <xdr:pic>
      <xdr:nvPicPr>
        <xdr:cNvPr id="51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428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214313</xdr:rowOff>
    </xdr:to>
    <xdr:pic>
      <xdr:nvPicPr>
        <xdr:cNvPr id="52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214313</xdr:rowOff>
    </xdr:to>
    <xdr:pic>
      <xdr:nvPicPr>
        <xdr:cNvPr id="53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214313</xdr:rowOff>
    </xdr:to>
    <xdr:pic>
      <xdr:nvPicPr>
        <xdr:cNvPr id="54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214313</xdr:rowOff>
    </xdr:to>
    <xdr:pic>
      <xdr:nvPicPr>
        <xdr:cNvPr id="55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214313</xdr:rowOff>
    </xdr:to>
    <xdr:pic>
      <xdr:nvPicPr>
        <xdr:cNvPr id="57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214313</xdr:rowOff>
    </xdr:to>
    <xdr:pic>
      <xdr:nvPicPr>
        <xdr:cNvPr id="58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214312</xdr:rowOff>
    </xdr:to>
    <xdr:pic>
      <xdr:nvPicPr>
        <xdr:cNvPr id="59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80975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214312</xdr:rowOff>
    </xdr:to>
    <xdr:pic>
      <xdr:nvPicPr>
        <xdr:cNvPr id="60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80975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209550</xdr:rowOff>
    </xdr:to>
    <xdr:pic>
      <xdr:nvPicPr>
        <xdr:cNvPr id="61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42875"/>
          <a:ext cx="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157163</xdr:rowOff>
    </xdr:to>
    <xdr:pic>
      <xdr:nvPicPr>
        <xdr:cNvPr id="83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157163</xdr:rowOff>
    </xdr:to>
    <xdr:pic>
      <xdr:nvPicPr>
        <xdr:cNvPr id="84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157163</xdr:rowOff>
    </xdr:to>
    <xdr:pic>
      <xdr:nvPicPr>
        <xdr:cNvPr id="85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157163</xdr:rowOff>
    </xdr:to>
    <xdr:pic>
      <xdr:nvPicPr>
        <xdr:cNvPr id="86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157163</xdr:rowOff>
    </xdr:to>
    <xdr:pic>
      <xdr:nvPicPr>
        <xdr:cNvPr id="87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157163</xdr:rowOff>
    </xdr:to>
    <xdr:pic>
      <xdr:nvPicPr>
        <xdr:cNvPr id="88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166687</xdr:rowOff>
    </xdr:to>
    <xdr:pic>
      <xdr:nvPicPr>
        <xdr:cNvPr id="89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4905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166687</xdr:rowOff>
    </xdr:to>
    <xdr:pic>
      <xdr:nvPicPr>
        <xdr:cNvPr id="90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4905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161925</xdr:rowOff>
    </xdr:to>
    <xdr:pic>
      <xdr:nvPicPr>
        <xdr:cNvPr id="91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157163</xdr:rowOff>
    </xdr:to>
    <xdr:pic>
      <xdr:nvPicPr>
        <xdr:cNvPr id="92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157163</xdr:rowOff>
    </xdr:to>
    <xdr:pic>
      <xdr:nvPicPr>
        <xdr:cNvPr id="93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157163</xdr:rowOff>
    </xdr:to>
    <xdr:pic>
      <xdr:nvPicPr>
        <xdr:cNvPr id="94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157163</xdr:rowOff>
    </xdr:to>
    <xdr:pic>
      <xdr:nvPicPr>
        <xdr:cNvPr id="95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157163</xdr:rowOff>
    </xdr:to>
    <xdr:pic>
      <xdr:nvPicPr>
        <xdr:cNvPr id="96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157163</xdr:rowOff>
    </xdr:to>
    <xdr:pic>
      <xdr:nvPicPr>
        <xdr:cNvPr id="97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166687</xdr:rowOff>
    </xdr:to>
    <xdr:pic>
      <xdr:nvPicPr>
        <xdr:cNvPr id="98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4905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166687</xdr:rowOff>
    </xdr:to>
    <xdr:pic>
      <xdr:nvPicPr>
        <xdr:cNvPr id="99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4905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161925</xdr:rowOff>
    </xdr:to>
    <xdr:pic>
      <xdr:nvPicPr>
        <xdr:cNvPr id="100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157163</xdr:rowOff>
    </xdr:to>
    <xdr:pic>
      <xdr:nvPicPr>
        <xdr:cNvPr id="101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157163</xdr:rowOff>
    </xdr:to>
    <xdr:pic>
      <xdr:nvPicPr>
        <xdr:cNvPr id="102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157163</xdr:rowOff>
    </xdr:to>
    <xdr:pic>
      <xdr:nvPicPr>
        <xdr:cNvPr id="103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157163</xdr:rowOff>
    </xdr:to>
    <xdr:pic>
      <xdr:nvPicPr>
        <xdr:cNvPr id="104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157163</xdr:rowOff>
    </xdr:to>
    <xdr:pic>
      <xdr:nvPicPr>
        <xdr:cNvPr id="105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157163</xdr:rowOff>
    </xdr:to>
    <xdr:pic>
      <xdr:nvPicPr>
        <xdr:cNvPr id="106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481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166687</xdr:rowOff>
    </xdr:to>
    <xdr:pic>
      <xdr:nvPicPr>
        <xdr:cNvPr id="107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4905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166687</xdr:rowOff>
    </xdr:to>
    <xdr:pic>
      <xdr:nvPicPr>
        <xdr:cNvPr id="108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4905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952500</xdr:colOff>
      <xdr:row>0</xdr:row>
      <xdr:rowOff>0</xdr:rowOff>
    </xdr:from>
    <xdr:to>
      <xdr:col>0</xdr:col>
      <xdr:colOff>952500</xdr:colOff>
      <xdr:row>2</xdr:row>
      <xdr:rowOff>161925</xdr:rowOff>
    </xdr:to>
    <xdr:pic>
      <xdr:nvPicPr>
        <xdr:cNvPr id="109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0"/>
          <a:ext cx="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461963</xdr:colOff>
      <xdr:row>0</xdr:row>
      <xdr:rowOff>0</xdr:rowOff>
    </xdr:from>
    <xdr:to>
      <xdr:col>0</xdr:col>
      <xdr:colOff>1576388</xdr:colOff>
      <xdr:row>1</xdr:row>
      <xdr:rowOff>154781</xdr:rowOff>
    </xdr:to>
    <xdr:pic>
      <xdr:nvPicPr>
        <xdr:cNvPr id="2" name="Picture 1" descr="eri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1963" y="0"/>
          <a:ext cx="1114425" cy="369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952500</xdr:colOff>
      <xdr:row>0</xdr:row>
      <xdr:rowOff>0</xdr:rowOff>
    </xdr:from>
    <xdr:ext cx="0" cy="542925"/>
    <xdr:pic>
      <xdr:nvPicPr>
        <xdr:cNvPr id="2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0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0</xdr:row>
      <xdr:rowOff>0</xdr:rowOff>
    </xdr:from>
    <xdr:ext cx="0" cy="542925"/>
    <xdr:pic>
      <xdr:nvPicPr>
        <xdr:cNvPr id="3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0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0</xdr:row>
      <xdr:rowOff>0</xdr:rowOff>
    </xdr:from>
    <xdr:ext cx="0" cy="542925"/>
    <xdr:pic>
      <xdr:nvPicPr>
        <xdr:cNvPr id="4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0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0</xdr:row>
      <xdr:rowOff>0</xdr:rowOff>
    </xdr:from>
    <xdr:ext cx="0" cy="542925"/>
    <xdr:pic>
      <xdr:nvPicPr>
        <xdr:cNvPr id="5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0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390525</xdr:colOff>
      <xdr:row>0</xdr:row>
      <xdr:rowOff>57150</xdr:rowOff>
    </xdr:from>
    <xdr:ext cx="523875" cy="533400"/>
    <xdr:pic>
      <xdr:nvPicPr>
        <xdr:cNvPr id="6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57150"/>
          <a:ext cx="5238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0</xdr:row>
      <xdr:rowOff>0</xdr:rowOff>
    </xdr:from>
    <xdr:ext cx="0" cy="542925"/>
    <xdr:pic>
      <xdr:nvPicPr>
        <xdr:cNvPr id="7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0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0</xdr:row>
      <xdr:rowOff>0</xdr:rowOff>
    </xdr:from>
    <xdr:ext cx="0" cy="542925"/>
    <xdr:pic>
      <xdr:nvPicPr>
        <xdr:cNvPr id="8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0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0</xdr:row>
      <xdr:rowOff>0</xdr:rowOff>
    </xdr:from>
    <xdr:ext cx="0" cy="542925"/>
    <xdr:pic>
      <xdr:nvPicPr>
        <xdr:cNvPr id="9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0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0</xdr:row>
      <xdr:rowOff>0</xdr:rowOff>
    </xdr:from>
    <xdr:ext cx="0" cy="542925"/>
    <xdr:pic>
      <xdr:nvPicPr>
        <xdr:cNvPr id="10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0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0</xdr:row>
      <xdr:rowOff>0</xdr:rowOff>
    </xdr:from>
    <xdr:ext cx="0" cy="533400"/>
    <xdr:pic>
      <xdr:nvPicPr>
        <xdr:cNvPr id="11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0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13</xdr:row>
      <xdr:rowOff>0</xdr:rowOff>
    </xdr:from>
    <xdr:ext cx="0" cy="542925"/>
    <xdr:pic>
      <xdr:nvPicPr>
        <xdr:cNvPr id="12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2266950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13</xdr:row>
      <xdr:rowOff>0</xdr:rowOff>
    </xdr:from>
    <xdr:ext cx="0" cy="542925"/>
    <xdr:pic>
      <xdr:nvPicPr>
        <xdr:cNvPr id="13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2266950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13</xdr:row>
      <xdr:rowOff>0</xdr:rowOff>
    </xdr:from>
    <xdr:ext cx="0" cy="542925"/>
    <xdr:pic>
      <xdr:nvPicPr>
        <xdr:cNvPr id="14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2266950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13</xdr:row>
      <xdr:rowOff>0</xdr:rowOff>
    </xdr:from>
    <xdr:ext cx="0" cy="542925"/>
    <xdr:pic>
      <xdr:nvPicPr>
        <xdr:cNvPr id="15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2266950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13</xdr:row>
      <xdr:rowOff>0</xdr:rowOff>
    </xdr:from>
    <xdr:ext cx="0" cy="542925"/>
    <xdr:pic>
      <xdr:nvPicPr>
        <xdr:cNvPr id="16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2266950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13</xdr:row>
      <xdr:rowOff>0</xdr:rowOff>
    </xdr:from>
    <xdr:ext cx="0" cy="542925"/>
    <xdr:pic>
      <xdr:nvPicPr>
        <xdr:cNvPr id="17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2266950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13</xdr:row>
      <xdr:rowOff>0</xdr:rowOff>
    </xdr:from>
    <xdr:ext cx="0" cy="542925"/>
    <xdr:pic>
      <xdr:nvPicPr>
        <xdr:cNvPr id="18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2266950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13</xdr:row>
      <xdr:rowOff>0</xdr:rowOff>
    </xdr:from>
    <xdr:ext cx="0" cy="542925"/>
    <xdr:pic>
      <xdr:nvPicPr>
        <xdr:cNvPr id="19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2266950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13</xdr:row>
      <xdr:rowOff>0</xdr:rowOff>
    </xdr:from>
    <xdr:ext cx="0" cy="542925"/>
    <xdr:pic>
      <xdr:nvPicPr>
        <xdr:cNvPr id="20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2266950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97</xdr:row>
      <xdr:rowOff>0</xdr:rowOff>
    </xdr:from>
    <xdr:ext cx="0" cy="542925"/>
    <xdr:pic>
      <xdr:nvPicPr>
        <xdr:cNvPr id="21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512094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97</xdr:row>
      <xdr:rowOff>0</xdr:rowOff>
    </xdr:from>
    <xdr:ext cx="0" cy="542925"/>
    <xdr:pic>
      <xdr:nvPicPr>
        <xdr:cNvPr id="22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512094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97</xdr:row>
      <xdr:rowOff>0</xdr:rowOff>
    </xdr:from>
    <xdr:ext cx="0" cy="542925"/>
    <xdr:pic>
      <xdr:nvPicPr>
        <xdr:cNvPr id="23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512094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97</xdr:row>
      <xdr:rowOff>0</xdr:rowOff>
    </xdr:from>
    <xdr:ext cx="0" cy="542925"/>
    <xdr:pic>
      <xdr:nvPicPr>
        <xdr:cNvPr id="24" name="Picture 23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512094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97</xdr:row>
      <xdr:rowOff>0</xdr:rowOff>
    </xdr:from>
    <xdr:ext cx="0" cy="542925"/>
    <xdr:pic>
      <xdr:nvPicPr>
        <xdr:cNvPr id="25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512094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97</xdr:row>
      <xdr:rowOff>0</xdr:rowOff>
    </xdr:from>
    <xdr:ext cx="0" cy="542925"/>
    <xdr:pic>
      <xdr:nvPicPr>
        <xdr:cNvPr id="26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512094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97</xdr:row>
      <xdr:rowOff>0</xdr:rowOff>
    </xdr:from>
    <xdr:ext cx="0" cy="542925"/>
    <xdr:pic>
      <xdr:nvPicPr>
        <xdr:cNvPr id="27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512094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97</xdr:row>
      <xdr:rowOff>0</xdr:rowOff>
    </xdr:from>
    <xdr:ext cx="0" cy="542925"/>
    <xdr:pic>
      <xdr:nvPicPr>
        <xdr:cNvPr id="28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512094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97</xdr:row>
      <xdr:rowOff>0</xdr:rowOff>
    </xdr:from>
    <xdr:ext cx="0" cy="542925"/>
    <xdr:pic>
      <xdr:nvPicPr>
        <xdr:cNvPr id="29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512094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181</xdr:row>
      <xdr:rowOff>0</xdr:rowOff>
    </xdr:from>
    <xdr:ext cx="0" cy="542925"/>
    <xdr:pic>
      <xdr:nvPicPr>
        <xdr:cNvPr id="30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6573500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181</xdr:row>
      <xdr:rowOff>0</xdr:rowOff>
    </xdr:from>
    <xdr:ext cx="0" cy="542925"/>
    <xdr:pic>
      <xdr:nvPicPr>
        <xdr:cNvPr id="31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6573500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181</xdr:row>
      <xdr:rowOff>0</xdr:rowOff>
    </xdr:from>
    <xdr:ext cx="0" cy="542925"/>
    <xdr:pic>
      <xdr:nvPicPr>
        <xdr:cNvPr id="32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6573500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181</xdr:row>
      <xdr:rowOff>0</xdr:rowOff>
    </xdr:from>
    <xdr:ext cx="0" cy="542925"/>
    <xdr:pic>
      <xdr:nvPicPr>
        <xdr:cNvPr id="33" name="Picture 3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6573500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181</xdr:row>
      <xdr:rowOff>0</xdr:rowOff>
    </xdr:from>
    <xdr:ext cx="0" cy="542925"/>
    <xdr:pic>
      <xdr:nvPicPr>
        <xdr:cNvPr id="34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6573500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181</xdr:row>
      <xdr:rowOff>0</xdr:rowOff>
    </xdr:from>
    <xdr:ext cx="0" cy="542925"/>
    <xdr:pic>
      <xdr:nvPicPr>
        <xdr:cNvPr id="35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6573500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181</xdr:row>
      <xdr:rowOff>0</xdr:rowOff>
    </xdr:from>
    <xdr:ext cx="0" cy="542925"/>
    <xdr:pic>
      <xdr:nvPicPr>
        <xdr:cNvPr id="36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6573500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181</xdr:row>
      <xdr:rowOff>0</xdr:rowOff>
    </xdr:from>
    <xdr:ext cx="0" cy="542925"/>
    <xdr:pic>
      <xdr:nvPicPr>
        <xdr:cNvPr id="37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6573500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181</xdr:row>
      <xdr:rowOff>0</xdr:rowOff>
    </xdr:from>
    <xdr:ext cx="0" cy="542925"/>
    <xdr:pic>
      <xdr:nvPicPr>
        <xdr:cNvPr id="38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6573500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233</xdr:row>
      <xdr:rowOff>0</xdr:rowOff>
    </xdr:from>
    <xdr:ext cx="0" cy="542925"/>
    <xdr:pic>
      <xdr:nvPicPr>
        <xdr:cNvPr id="39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583531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233</xdr:row>
      <xdr:rowOff>0</xdr:rowOff>
    </xdr:from>
    <xdr:ext cx="0" cy="542925"/>
    <xdr:pic>
      <xdr:nvPicPr>
        <xdr:cNvPr id="40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583531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233</xdr:row>
      <xdr:rowOff>0</xdr:rowOff>
    </xdr:from>
    <xdr:ext cx="0" cy="542925"/>
    <xdr:pic>
      <xdr:nvPicPr>
        <xdr:cNvPr id="41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583531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233</xdr:row>
      <xdr:rowOff>0</xdr:rowOff>
    </xdr:from>
    <xdr:ext cx="0" cy="542925"/>
    <xdr:pic>
      <xdr:nvPicPr>
        <xdr:cNvPr id="42" name="Picture 4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583531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233</xdr:row>
      <xdr:rowOff>0</xdr:rowOff>
    </xdr:from>
    <xdr:ext cx="0" cy="542925"/>
    <xdr:pic>
      <xdr:nvPicPr>
        <xdr:cNvPr id="43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583531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233</xdr:row>
      <xdr:rowOff>0</xdr:rowOff>
    </xdr:from>
    <xdr:ext cx="0" cy="542925"/>
    <xdr:pic>
      <xdr:nvPicPr>
        <xdr:cNvPr id="44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583531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233</xdr:row>
      <xdr:rowOff>0</xdr:rowOff>
    </xdr:from>
    <xdr:ext cx="0" cy="542925"/>
    <xdr:pic>
      <xdr:nvPicPr>
        <xdr:cNvPr id="45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583531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233</xdr:row>
      <xdr:rowOff>0</xdr:rowOff>
    </xdr:from>
    <xdr:ext cx="0" cy="542925"/>
    <xdr:pic>
      <xdr:nvPicPr>
        <xdr:cNvPr id="46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583531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952500</xdr:colOff>
      <xdr:row>233</xdr:row>
      <xdr:rowOff>0</xdr:rowOff>
    </xdr:from>
    <xdr:ext cx="0" cy="542925"/>
    <xdr:pic>
      <xdr:nvPicPr>
        <xdr:cNvPr id="47" name="Picture 14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0" y="1583531"/>
          <a:ext cx="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11</xdr:row>
      <xdr:rowOff>19050</xdr:rowOff>
    </xdr:from>
    <xdr:to>
      <xdr:col>2</xdr:col>
      <xdr:colOff>523875</xdr:colOff>
      <xdr:row>12</xdr:row>
      <xdr:rowOff>9525</xdr:rowOff>
    </xdr:to>
    <xdr:pic>
      <xdr:nvPicPr>
        <xdr:cNvPr id="17569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8383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12</xdr:row>
      <xdr:rowOff>19050</xdr:rowOff>
    </xdr:from>
    <xdr:to>
      <xdr:col>2</xdr:col>
      <xdr:colOff>523875</xdr:colOff>
      <xdr:row>13</xdr:row>
      <xdr:rowOff>9525</xdr:rowOff>
    </xdr:to>
    <xdr:pic>
      <xdr:nvPicPr>
        <xdr:cNvPr id="17570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200025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13</xdr:row>
      <xdr:rowOff>19050</xdr:rowOff>
    </xdr:from>
    <xdr:to>
      <xdr:col>2</xdr:col>
      <xdr:colOff>523875</xdr:colOff>
      <xdr:row>14</xdr:row>
      <xdr:rowOff>9525</xdr:rowOff>
    </xdr:to>
    <xdr:pic>
      <xdr:nvPicPr>
        <xdr:cNvPr id="17571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21621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15</xdr:row>
      <xdr:rowOff>19050</xdr:rowOff>
    </xdr:from>
    <xdr:to>
      <xdr:col>2</xdr:col>
      <xdr:colOff>523875</xdr:colOff>
      <xdr:row>16</xdr:row>
      <xdr:rowOff>9525</xdr:rowOff>
    </xdr:to>
    <xdr:pic>
      <xdr:nvPicPr>
        <xdr:cNvPr id="17572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24860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16</xdr:row>
      <xdr:rowOff>19050</xdr:rowOff>
    </xdr:from>
    <xdr:to>
      <xdr:col>2</xdr:col>
      <xdr:colOff>523875</xdr:colOff>
      <xdr:row>17</xdr:row>
      <xdr:rowOff>9525</xdr:rowOff>
    </xdr:to>
    <xdr:pic>
      <xdr:nvPicPr>
        <xdr:cNvPr id="17573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264795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17</xdr:row>
      <xdr:rowOff>19050</xdr:rowOff>
    </xdr:from>
    <xdr:to>
      <xdr:col>2</xdr:col>
      <xdr:colOff>523875</xdr:colOff>
      <xdr:row>18</xdr:row>
      <xdr:rowOff>9525</xdr:rowOff>
    </xdr:to>
    <xdr:pic>
      <xdr:nvPicPr>
        <xdr:cNvPr id="17574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28098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18</xdr:row>
      <xdr:rowOff>19050</xdr:rowOff>
    </xdr:from>
    <xdr:to>
      <xdr:col>2</xdr:col>
      <xdr:colOff>523875</xdr:colOff>
      <xdr:row>19</xdr:row>
      <xdr:rowOff>9525</xdr:rowOff>
    </xdr:to>
    <xdr:pic>
      <xdr:nvPicPr>
        <xdr:cNvPr id="17575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29718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19</xdr:row>
      <xdr:rowOff>19050</xdr:rowOff>
    </xdr:from>
    <xdr:to>
      <xdr:col>2</xdr:col>
      <xdr:colOff>523875</xdr:colOff>
      <xdr:row>20</xdr:row>
      <xdr:rowOff>9525</xdr:rowOff>
    </xdr:to>
    <xdr:pic>
      <xdr:nvPicPr>
        <xdr:cNvPr id="17576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31337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20</xdr:row>
      <xdr:rowOff>19050</xdr:rowOff>
    </xdr:from>
    <xdr:to>
      <xdr:col>2</xdr:col>
      <xdr:colOff>523875</xdr:colOff>
      <xdr:row>21</xdr:row>
      <xdr:rowOff>9525</xdr:rowOff>
    </xdr:to>
    <xdr:pic>
      <xdr:nvPicPr>
        <xdr:cNvPr id="17577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329565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21</xdr:row>
      <xdr:rowOff>19050</xdr:rowOff>
    </xdr:from>
    <xdr:to>
      <xdr:col>2</xdr:col>
      <xdr:colOff>523875</xdr:colOff>
      <xdr:row>22</xdr:row>
      <xdr:rowOff>9525</xdr:rowOff>
    </xdr:to>
    <xdr:pic>
      <xdr:nvPicPr>
        <xdr:cNvPr id="17578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34575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23</xdr:row>
      <xdr:rowOff>19050</xdr:rowOff>
    </xdr:from>
    <xdr:to>
      <xdr:col>2</xdr:col>
      <xdr:colOff>523875</xdr:colOff>
      <xdr:row>24</xdr:row>
      <xdr:rowOff>9525</xdr:rowOff>
    </xdr:to>
    <xdr:pic>
      <xdr:nvPicPr>
        <xdr:cNvPr id="17579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37814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24</xdr:row>
      <xdr:rowOff>19050</xdr:rowOff>
    </xdr:from>
    <xdr:to>
      <xdr:col>2</xdr:col>
      <xdr:colOff>523875</xdr:colOff>
      <xdr:row>25</xdr:row>
      <xdr:rowOff>9525</xdr:rowOff>
    </xdr:to>
    <xdr:pic>
      <xdr:nvPicPr>
        <xdr:cNvPr id="17580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394335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25</xdr:row>
      <xdr:rowOff>19050</xdr:rowOff>
    </xdr:from>
    <xdr:to>
      <xdr:col>2</xdr:col>
      <xdr:colOff>523875</xdr:colOff>
      <xdr:row>26</xdr:row>
      <xdr:rowOff>9525</xdr:rowOff>
    </xdr:to>
    <xdr:pic>
      <xdr:nvPicPr>
        <xdr:cNvPr id="17581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41052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27</xdr:row>
      <xdr:rowOff>19050</xdr:rowOff>
    </xdr:from>
    <xdr:to>
      <xdr:col>2</xdr:col>
      <xdr:colOff>523875</xdr:colOff>
      <xdr:row>28</xdr:row>
      <xdr:rowOff>9525</xdr:rowOff>
    </xdr:to>
    <xdr:pic>
      <xdr:nvPicPr>
        <xdr:cNvPr id="17582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44291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28</xdr:row>
      <xdr:rowOff>19050</xdr:rowOff>
    </xdr:from>
    <xdr:to>
      <xdr:col>2</xdr:col>
      <xdr:colOff>523875</xdr:colOff>
      <xdr:row>29</xdr:row>
      <xdr:rowOff>9525</xdr:rowOff>
    </xdr:to>
    <xdr:pic>
      <xdr:nvPicPr>
        <xdr:cNvPr id="17583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459105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29</xdr:row>
      <xdr:rowOff>19050</xdr:rowOff>
    </xdr:from>
    <xdr:to>
      <xdr:col>2</xdr:col>
      <xdr:colOff>523875</xdr:colOff>
      <xdr:row>30</xdr:row>
      <xdr:rowOff>9525</xdr:rowOff>
    </xdr:to>
    <xdr:pic>
      <xdr:nvPicPr>
        <xdr:cNvPr id="17584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47529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31</xdr:row>
      <xdr:rowOff>19050</xdr:rowOff>
    </xdr:from>
    <xdr:to>
      <xdr:col>2</xdr:col>
      <xdr:colOff>523875</xdr:colOff>
      <xdr:row>32</xdr:row>
      <xdr:rowOff>9525</xdr:rowOff>
    </xdr:to>
    <xdr:pic>
      <xdr:nvPicPr>
        <xdr:cNvPr id="17585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50768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32</xdr:row>
      <xdr:rowOff>19050</xdr:rowOff>
    </xdr:from>
    <xdr:to>
      <xdr:col>2</xdr:col>
      <xdr:colOff>523875</xdr:colOff>
      <xdr:row>33</xdr:row>
      <xdr:rowOff>9525</xdr:rowOff>
    </xdr:to>
    <xdr:pic>
      <xdr:nvPicPr>
        <xdr:cNvPr id="17586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523875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33</xdr:row>
      <xdr:rowOff>19050</xdr:rowOff>
    </xdr:from>
    <xdr:to>
      <xdr:col>2</xdr:col>
      <xdr:colOff>523875</xdr:colOff>
      <xdr:row>34</xdr:row>
      <xdr:rowOff>9525</xdr:rowOff>
    </xdr:to>
    <xdr:pic>
      <xdr:nvPicPr>
        <xdr:cNvPr id="17587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54006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35</xdr:row>
      <xdr:rowOff>19050</xdr:rowOff>
    </xdr:from>
    <xdr:to>
      <xdr:col>2</xdr:col>
      <xdr:colOff>523875</xdr:colOff>
      <xdr:row>36</xdr:row>
      <xdr:rowOff>9525</xdr:rowOff>
    </xdr:to>
    <xdr:pic>
      <xdr:nvPicPr>
        <xdr:cNvPr id="17588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57245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36</xdr:row>
      <xdr:rowOff>19050</xdr:rowOff>
    </xdr:from>
    <xdr:to>
      <xdr:col>2</xdr:col>
      <xdr:colOff>523875</xdr:colOff>
      <xdr:row>37</xdr:row>
      <xdr:rowOff>9525</xdr:rowOff>
    </xdr:to>
    <xdr:pic>
      <xdr:nvPicPr>
        <xdr:cNvPr id="17589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588645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37</xdr:row>
      <xdr:rowOff>19050</xdr:rowOff>
    </xdr:from>
    <xdr:to>
      <xdr:col>2</xdr:col>
      <xdr:colOff>523875</xdr:colOff>
      <xdr:row>38</xdr:row>
      <xdr:rowOff>9525</xdr:rowOff>
    </xdr:to>
    <xdr:pic>
      <xdr:nvPicPr>
        <xdr:cNvPr id="17590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60483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39</xdr:row>
      <xdr:rowOff>19050</xdr:rowOff>
    </xdr:from>
    <xdr:to>
      <xdr:col>2</xdr:col>
      <xdr:colOff>523875</xdr:colOff>
      <xdr:row>40</xdr:row>
      <xdr:rowOff>9525</xdr:rowOff>
    </xdr:to>
    <xdr:pic>
      <xdr:nvPicPr>
        <xdr:cNvPr id="17591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63722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40</xdr:row>
      <xdr:rowOff>19050</xdr:rowOff>
    </xdr:from>
    <xdr:to>
      <xdr:col>2</xdr:col>
      <xdr:colOff>523875</xdr:colOff>
      <xdr:row>41</xdr:row>
      <xdr:rowOff>9525</xdr:rowOff>
    </xdr:to>
    <xdr:pic>
      <xdr:nvPicPr>
        <xdr:cNvPr id="17592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653415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41</xdr:row>
      <xdr:rowOff>19050</xdr:rowOff>
    </xdr:from>
    <xdr:to>
      <xdr:col>2</xdr:col>
      <xdr:colOff>523875</xdr:colOff>
      <xdr:row>42</xdr:row>
      <xdr:rowOff>9525</xdr:rowOff>
    </xdr:to>
    <xdr:pic>
      <xdr:nvPicPr>
        <xdr:cNvPr id="17593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66960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45</xdr:row>
      <xdr:rowOff>19050</xdr:rowOff>
    </xdr:from>
    <xdr:to>
      <xdr:col>2</xdr:col>
      <xdr:colOff>523875</xdr:colOff>
      <xdr:row>46</xdr:row>
      <xdr:rowOff>9525</xdr:rowOff>
    </xdr:to>
    <xdr:pic>
      <xdr:nvPicPr>
        <xdr:cNvPr id="17594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73437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46</xdr:row>
      <xdr:rowOff>19050</xdr:rowOff>
    </xdr:from>
    <xdr:to>
      <xdr:col>2</xdr:col>
      <xdr:colOff>523875</xdr:colOff>
      <xdr:row>47</xdr:row>
      <xdr:rowOff>9525</xdr:rowOff>
    </xdr:to>
    <xdr:pic>
      <xdr:nvPicPr>
        <xdr:cNvPr id="17595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75057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47</xdr:row>
      <xdr:rowOff>19050</xdr:rowOff>
    </xdr:from>
    <xdr:to>
      <xdr:col>2</xdr:col>
      <xdr:colOff>523875</xdr:colOff>
      <xdr:row>48</xdr:row>
      <xdr:rowOff>9525</xdr:rowOff>
    </xdr:to>
    <xdr:pic>
      <xdr:nvPicPr>
        <xdr:cNvPr id="17596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76676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49</xdr:row>
      <xdr:rowOff>19050</xdr:rowOff>
    </xdr:from>
    <xdr:to>
      <xdr:col>2</xdr:col>
      <xdr:colOff>523875</xdr:colOff>
      <xdr:row>50</xdr:row>
      <xdr:rowOff>9525</xdr:rowOff>
    </xdr:to>
    <xdr:pic>
      <xdr:nvPicPr>
        <xdr:cNvPr id="17597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79914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50</xdr:row>
      <xdr:rowOff>19050</xdr:rowOff>
    </xdr:from>
    <xdr:to>
      <xdr:col>2</xdr:col>
      <xdr:colOff>523875</xdr:colOff>
      <xdr:row>51</xdr:row>
      <xdr:rowOff>9525</xdr:rowOff>
    </xdr:to>
    <xdr:pic>
      <xdr:nvPicPr>
        <xdr:cNvPr id="17598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81534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51</xdr:row>
      <xdr:rowOff>19050</xdr:rowOff>
    </xdr:from>
    <xdr:to>
      <xdr:col>2</xdr:col>
      <xdr:colOff>523875</xdr:colOff>
      <xdr:row>52</xdr:row>
      <xdr:rowOff>9525</xdr:rowOff>
    </xdr:to>
    <xdr:pic>
      <xdr:nvPicPr>
        <xdr:cNvPr id="17599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83153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53</xdr:row>
      <xdr:rowOff>19050</xdr:rowOff>
    </xdr:from>
    <xdr:to>
      <xdr:col>2</xdr:col>
      <xdr:colOff>523875</xdr:colOff>
      <xdr:row>54</xdr:row>
      <xdr:rowOff>9525</xdr:rowOff>
    </xdr:to>
    <xdr:pic>
      <xdr:nvPicPr>
        <xdr:cNvPr id="17600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86391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43</xdr:row>
      <xdr:rowOff>19050</xdr:rowOff>
    </xdr:from>
    <xdr:to>
      <xdr:col>2</xdr:col>
      <xdr:colOff>523875</xdr:colOff>
      <xdr:row>44</xdr:row>
      <xdr:rowOff>9525</xdr:rowOff>
    </xdr:to>
    <xdr:pic>
      <xdr:nvPicPr>
        <xdr:cNvPr id="17601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70199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59</xdr:row>
      <xdr:rowOff>19050</xdr:rowOff>
    </xdr:from>
    <xdr:to>
      <xdr:col>2</xdr:col>
      <xdr:colOff>523875</xdr:colOff>
      <xdr:row>60</xdr:row>
      <xdr:rowOff>9525</xdr:rowOff>
    </xdr:to>
    <xdr:pic>
      <xdr:nvPicPr>
        <xdr:cNvPr id="17602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96488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60</xdr:row>
      <xdr:rowOff>19050</xdr:rowOff>
    </xdr:from>
    <xdr:to>
      <xdr:col>2</xdr:col>
      <xdr:colOff>523875</xdr:colOff>
      <xdr:row>61</xdr:row>
      <xdr:rowOff>9525</xdr:rowOff>
    </xdr:to>
    <xdr:pic>
      <xdr:nvPicPr>
        <xdr:cNvPr id="17603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981075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61</xdr:row>
      <xdr:rowOff>19050</xdr:rowOff>
    </xdr:from>
    <xdr:to>
      <xdr:col>2</xdr:col>
      <xdr:colOff>523875</xdr:colOff>
      <xdr:row>62</xdr:row>
      <xdr:rowOff>9525</xdr:rowOff>
    </xdr:to>
    <xdr:pic>
      <xdr:nvPicPr>
        <xdr:cNvPr id="17604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99726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63</xdr:row>
      <xdr:rowOff>19050</xdr:rowOff>
    </xdr:from>
    <xdr:to>
      <xdr:col>2</xdr:col>
      <xdr:colOff>523875</xdr:colOff>
      <xdr:row>64</xdr:row>
      <xdr:rowOff>9525</xdr:rowOff>
    </xdr:to>
    <xdr:pic>
      <xdr:nvPicPr>
        <xdr:cNvPr id="17605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02965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64</xdr:row>
      <xdr:rowOff>19050</xdr:rowOff>
    </xdr:from>
    <xdr:to>
      <xdr:col>2</xdr:col>
      <xdr:colOff>523875</xdr:colOff>
      <xdr:row>65</xdr:row>
      <xdr:rowOff>9525</xdr:rowOff>
    </xdr:to>
    <xdr:pic>
      <xdr:nvPicPr>
        <xdr:cNvPr id="17606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045845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65</xdr:row>
      <xdr:rowOff>19050</xdr:rowOff>
    </xdr:from>
    <xdr:to>
      <xdr:col>2</xdr:col>
      <xdr:colOff>523875</xdr:colOff>
      <xdr:row>66</xdr:row>
      <xdr:rowOff>9525</xdr:rowOff>
    </xdr:to>
    <xdr:pic>
      <xdr:nvPicPr>
        <xdr:cNvPr id="17607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06203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66</xdr:row>
      <xdr:rowOff>19050</xdr:rowOff>
    </xdr:from>
    <xdr:to>
      <xdr:col>2</xdr:col>
      <xdr:colOff>523875</xdr:colOff>
      <xdr:row>67</xdr:row>
      <xdr:rowOff>9525</xdr:rowOff>
    </xdr:to>
    <xdr:pic>
      <xdr:nvPicPr>
        <xdr:cNvPr id="17608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07823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67</xdr:row>
      <xdr:rowOff>19050</xdr:rowOff>
    </xdr:from>
    <xdr:to>
      <xdr:col>2</xdr:col>
      <xdr:colOff>523875</xdr:colOff>
      <xdr:row>68</xdr:row>
      <xdr:rowOff>9525</xdr:rowOff>
    </xdr:to>
    <xdr:pic>
      <xdr:nvPicPr>
        <xdr:cNvPr id="17609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09442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68</xdr:row>
      <xdr:rowOff>19050</xdr:rowOff>
    </xdr:from>
    <xdr:to>
      <xdr:col>2</xdr:col>
      <xdr:colOff>523875</xdr:colOff>
      <xdr:row>69</xdr:row>
      <xdr:rowOff>9525</xdr:rowOff>
    </xdr:to>
    <xdr:pic>
      <xdr:nvPicPr>
        <xdr:cNvPr id="17610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110615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70</xdr:row>
      <xdr:rowOff>19050</xdr:rowOff>
    </xdr:from>
    <xdr:to>
      <xdr:col>2</xdr:col>
      <xdr:colOff>523875</xdr:colOff>
      <xdr:row>71</xdr:row>
      <xdr:rowOff>9525</xdr:rowOff>
    </xdr:to>
    <xdr:pic>
      <xdr:nvPicPr>
        <xdr:cNvPr id="17611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14300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71</xdr:row>
      <xdr:rowOff>19050</xdr:rowOff>
    </xdr:from>
    <xdr:to>
      <xdr:col>2</xdr:col>
      <xdr:colOff>523875</xdr:colOff>
      <xdr:row>72</xdr:row>
      <xdr:rowOff>9525</xdr:rowOff>
    </xdr:to>
    <xdr:pic>
      <xdr:nvPicPr>
        <xdr:cNvPr id="17612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15919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72</xdr:row>
      <xdr:rowOff>19050</xdr:rowOff>
    </xdr:from>
    <xdr:to>
      <xdr:col>2</xdr:col>
      <xdr:colOff>523875</xdr:colOff>
      <xdr:row>73</xdr:row>
      <xdr:rowOff>9525</xdr:rowOff>
    </xdr:to>
    <xdr:pic>
      <xdr:nvPicPr>
        <xdr:cNvPr id="17613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175385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74</xdr:row>
      <xdr:rowOff>19050</xdr:rowOff>
    </xdr:from>
    <xdr:to>
      <xdr:col>2</xdr:col>
      <xdr:colOff>523875</xdr:colOff>
      <xdr:row>75</xdr:row>
      <xdr:rowOff>9525</xdr:rowOff>
    </xdr:to>
    <xdr:pic>
      <xdr:nvPicPr>
        <xdr:cNvPr id="17614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20777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75</xdr:row>
      <xdr:rowOff>19050</xdr:rowOff>
    </xdr:from>
    <xdr:to>
      <xdr:col>2</xdr:col>
      <xdr:colOff>523875</xdr:colOff>
      <xdr:row>76</xdr:row>
      <xdr:rowOff>9525</xdr:rowOff>
    </xdr:to>
    <xdr:pic>
      <xdr:nvPicPr>
        <xdr:cNvPr id="17615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22396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76</xdr:row>
      <xdr:rowOff>19050</xdr:rowOff>
    </xdr:from>
    <xdr:to>
      <xdr:col>2</xdr:col>
      <xdr:colOff>523875</xdr:colOff>
      <xdr:row>77</xdr:row>
      <xdr:rowOff>9525</xdr:rowOff>
    </xdr:to>
    <xdr:pic>
      <xdr:nvPicPr>
        <xdr:cNvPr id="17616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240155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78</xdr:row>
      <xdr:rowOff>19050</xdr:rowOff>
    </xdr:from>
    <xdr:to>
      <xdr:col>2</xdr:col>
      <xdr:colOff>523875</xdr:colOff>
      <xdr:row>79</xdr:row>
      <xdr:rowOff>9525</xdr:rowOff>
    </xdr:to>
    <xdr:pic>
      <xdr:nvPicPr>
        <xdr:cNvPr id="17617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27254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79</xdr:row>
      <xdr:rowOff>19050</xdr:rowOff>
    </xdr:from>
    <xdr:to>
      <xdr:col>2</xdr:col>
      <xdr:colOff>523875</xdr:colOff>
      <xdr:row>80</xdr:row>
      <xdr:rowOff>9525</xdr:rowOff>
    </xdr:to>
    <xdr:pic>
      <xdr:nvPicPr>
        <xdr:cNvPr id="17618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28873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80</xdr:row>
      <xdr:rowOff>19050</xdr:rowOff>
    </xdr:from>
    <xdr:to>
      <xdr:col>2</xdr:col>
      <xdr:colOff>523875</xdr:colOff>
      <xdr:row>81</xdr:row>
      <xdr:rowOff>9525</xdr:rowOff>
    </xdr:to>
    <xdr:pic>
      <xdr:nvPicPr>
        <xdr:cNvPr id="17619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304925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82</xdr:row>
      <xdr:rowOff>19050</xdr:rowOff>
    </xdr:from>
    <xdr:to>
      <xdr:col>2</xdr:col>
      <xdr:colOff>523875</xdr:colOff>
      <xdr:row>83</xdr:row>
      <xdr:rowOff>9525</xdr:rowOff>
    </xdr:to>
    <xdr:pic>
      <xdr:nvPicPr>
        <xdr:cNvPr id="17620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33731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83</xdr:row>
      <xdr:rowOff>19050</xdr:rowOff>
    </xdr:from>
    <xdr:to>
      <xdr:col>2</xdr:col>
      <xdr:colOff>523875</xdr:colOff>
      <xdr:row>84</xdr:row>
      <xdr:rowOff>9525</xdr:rowOff>
    </xdr:to>
    <xdr:pic>
      <xdr:nvPicPr>
        <xdr:cNvPr id="17621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35350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84</xdr:row>
      <xdr:rowOff>19050</xdr:rowOff>
    </xdr:from>
    <xdr:to>
      <xdr:col>2</xdr:col>
      <xdr:colOff>523875</xdr:colOff>
      <xdr:row>85</xdr:row>
      <xdr:rowOff>9525</xdr:rowOff>
    </xdr:to>
    <xdr:pic>
      <xdr:nvPicPr>
        <xdr:cNvPr id="17622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369695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86</xdr:row>
      <xdr:rowOff>19050</xdr:rowOff>
    </xdr:from>
    <xdr:to>
      <xdr:col>2</xdr:col>
      <xdr:colOff>523875</xdr:colOff>
      <xdr:row>87</xdr:row>
      <xdr:rowOff>9525</xdr:rowOff>
    </xdr:to>
    <xdr:pic>
      <xdr:nvPicPr>
        <xdr:cNvPr id="17623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40208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87</xdr:row>
      <xdr:rowOff>19050</xdr:rowOff>
    </xdr:from>
    <xdr:to>
      <xdr:col>2</xdr:col>
      <xdr:colOff>523875</xdr:colOff>
      <xdr:row>88</xdr:row>
      <xdr:rowOff>9525</xdr:rowOff>
    </xdr:to>
    <xdr:pic>
      <xdr:nvPicPr>
        <xdr:cNvPr id="17624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41827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88</xdr:row>
      <xdr:rowOff>19050</xdr:rowOff>
    </xdr:from>
    <xdr:to>
      <xdr:col>2</xdr:col>
      <xdr:colOff>523875</xdr:colOff>
      <xdr:row>89</xdr:row>
      <xdr:rowOff>9525</xdr:rowOff>
    </xdr:to>
    <xdr:pic>
      <xdr:nvPicPr>
        <xdr:cNvPr id="17625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434465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92</xdr:row>
      <xdr:rowOff>19050</xdr:rowOff>
    </xdr:from>
    <xdr:to>
      <xdr:col>2</xdr:col>
      <xdr:colOff>523875</xdr:colOff>
      <xdr:row>93</xdr:row>
      <xdr:rowOff>9525</xdr:rowOff>
    </xdr:to>
    <xdr:pic>
      <xdr:nvPicPr>
        <xdr:cNvPr id="17626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499235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93</xdr:row>
      <xdr:rowOff>19050</xdr:rowOff>
    </xdr:from>
    <xdr:to>
      <xdr:col>2</xdr:col>
      <xdr:colOff>523875</xdr:colOff>
      <xdr:row>94</xdr:row>
      <xdr:rowOff>9525</xdr:rowOff>
    </xdr:to>
    <xdr:pic>
      <xdr:nvPicPr>
        <xdr:cNvPr id="17627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51542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94</xdr:row>
      <xdr:rowOff>19050</xdr:rowOff>
    </xdr:from>
    <xdr:to>
      <xdr:col>2</xdr:col>
      <xdr:colOff>523875</xdr:colOff>
      <xdr:row>95</xdr:row>
      <xdr:rowOff>9525</xdr:rowOff>
    </xdr:to>
    <xdr:pic>
      <xdr:nvPicPr>
        <xdr:cNvPr id="17628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53162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96</xdr:row>
      <xdr:rowOff>19050</xdr:rowOff>
    </xdr:from>
    <xdr:to>
      <xdr:col>2</xdr:col>
      <xdr:colOff>523875</xdr:colOff>
      <xdr:row>97</xdr:row>
      <xdr:rowOff>9525</xdr:rowOff>
    </xdr:to>
    <xdr:pic>
      <xdr:nvPicPr>
        <xdr:cNvPr id="17629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564005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97</xdr:row>
      <xdr:rowOff>19050</xdr:rowOff>
    </xdr:from>
    <xdr:to>
      <xdr:col>2</xdr:col>
      <xdr:colOff>523875</xdr:colOff>
      <xdr:row>98</xdr:row>
      <xdr:rowOff>9525</xdr:rowOff>
    </xdr:to>
    <xdr:pic>
      <xdr:nvPicPr>
        <xdr:cNvPr id="17630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58019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98</xdr:row>
      <xdr:rowOff>19050</xdr:rowOff>
    </xdr:from>
    <xdr:to>
      <xdr:col>2</xdr:col>
      <xdr:colOff>523875</xdr:colOff>
      <xdr:row>99</xdr:row>
      <xdr:rowOff>9525</xdr:rowOff>
    </xdr:to>
    <xdr:pic>
      <xdr:nvPicPr>
        <xdr:cNvPr id="17631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59639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100</xdr:row>
      <xdr:rowOff>19050</xdr:rowOff>
    </xdr:from>
    <xdr:to>
      <xdr:col>2</xdr:col>
      <xdr:colOff>523875</xdr:colOff>
      <xdr:row>101</xdr:row>
      <xdr:rowOff>9525</xdr:rowOff>
    </xdr:to>
    <xdr:pic>
      <xdr:nvPicPr>
        <xdr:cNvPr id="17632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628775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106</xdr:row>
      <xdr:rowOff>19050</xdr:rowOff>
    </xdr:from>
    <xdr:to>
      <xdr:col>2</xdr:col>
      <xdr:colOff>523875</xdr:colOff>
      <xdr:row>107</xdr:row>
      <xdr:rowOff>9525</xdr:rowOff>
    </xdr:to>
    <xdr:pic>
      <xdr:nvPicPr>
        <xdr:cNvPr id="17633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72974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107</xdr:row>
      <xdr:rowOff>19050</xdr:rowOff>
    </xdr:from>
    <xdr:to>
      <xdr:col>2</xdr:col>
      <xdr:colOff>523875</xdr:colOff>
      <xdr:row>108</xdr:row>
      <xdr:rowOff>9525</xdr:rowOff>
    </xdr:to>
    <xdr:pic>
      <xdr:nvPicPr>
        <xdr:cNvPr id="17634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74593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108</xdr:row>
      <xdr:rowOff>19050</xdr:rowOff>
    </xdr:from>
    <xdr:to>
      <xdr:col>2</xdr:col>
      <xdr:colOff>523875</xdr:colOff>
      <xdr:row>109</xdr:row>
      <xdr:rowOff>9525</xdr:rowOff>
    </xdr:to>
    <xdr:pic>
      <xdr:nvPicPr>
        <xdr:cNvPr id="17635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762125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110</xdr:row>
      <xdr:rowOff>19050</xdr:rowOff>
    </xdr:from>
    <xdr:to>
      <xdr:col>2</xdr:col>
      <xdr:colOff>523875</xdr:colOff>
      <xdr:row>111</xdr:row>
      <xdr:rowOff>9525</xdr:rowOff>
    </xdr:to>
    <xdr:pic>
      <xdr:nvPicPr>
        <xdr:cNvPr id="17636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79451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111</xdr:row>
      <xdr:rowOff>19050</xdr:rowOff>
    </xdr:from>
    <xdr:to>
      <xdr:col>2</xdr:col>
      <xdr:colOff>523875</xdr:colOff>
      <xdr:row>112</xdr:row>
      <xdr:rowOff>9525</xdr:rowOff>
    </xdr:to>
    <xdr:pic>
      <xdr:nvPicPr>
        <xdr:cNvPr id="17637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81070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112</xdr:row>
      <xdr:rowOff>19050</xdr:rowOff>
    </xdr:from>
    <xdr:to>
      <xdr:col>2</xdr:col>
      <xdr:colOff>523875</xdr:colOff>
      <xdr:row>113</xdr:row>
      <xdr:rowOff>9525</xdr:rowOff>
    </xdr:to>
    <xdr:pic>
      <xdr:nvPicPr>
        <xdr:cNvPr id="17638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826895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113</xdr:row>
      <xdr:rowOff>19050</xdr:rowOff>
    </xdr:from>
    <xdr:to>
      <xdr:col>2</xdr:col>
      <xdr:colOff>523875</xdr:colOff>
      <xdr:row>114</xdr:row>
      <xdr:rowOff>9525</xdr:rowOff>
    </xdr:to>
    <xdr:pic>
      <xdr:nvPicPr>
        <xdr:cNvPr id="17639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84308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114</xdr:row>
      <xdr:rowOff>19050</xdr:rowOff>
    </xdr:from>
    <xdr:to>
      <xdr:col>2</xdr:col>
      <xdr:colOff>523875</xdr:colOff>
      <xdr:row>115</xdr:row>
      <xdr:rowOff>9525</xdr:rowOff>
    </xdr:to>
    <xdr:pic>
      <xdr:nvPicPr>
        <xdr:cNvPr id="17640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85928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115</xdr:row>
      <xdr:rowOff>19050</xdr:rowOff>
    </xdr:from>
    <xdr:to>
      <xdr:col>2</xdr:col>
      <xdr:colOff>523875</xdr:colOff>
      <xdr:row>116</xdr:row>
      <xdr:rowOff>9525</xdr:rowOff>
    </xdr:to>
    <xdr:pic>
      <xdr:nvPicPr>
        <xdr:cNvPr id="17641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87547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117</xdr:row>
      <xdr:rowOff>19050</xdr:rowOff>
    </xdr:from>
    <xdr:to>
      <xdr:col>2</xdr:col>
      <xdr:colOff>523875</xdr:colOff>
      <xdr:row>118</xdr:row>
      <xdr:rowOff>9525</xdr:rowOff>
    </xdr:to>
    <xdr:pic>
      <xdr:nvPicPr>
        <xdr:cNvPr id="17642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90785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118</xdr:row>
      <xdr:rowOff>19050</xdr:rowOff>
    </xdr:from>
    <xdr:to>
      <xdr:col>2</xdr:col>
      <xdr:colOff>523875</xdr:colOff>
      <xdr:row>119</xdr:row>
      <xdr:rowOff>9525</xdr:rowOff>
    </xdr:to>
    <xdr:pic>
      <xdr:nvPicPr>
        <xdr:cNvPr id="17643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92405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119</xdr:row>
      <xdr:rowOff>19050</xdr:rowOff>
    </xdr:from>
    <xdr:to>
      <xdr:col>2</xdr:col>
      <xdr:colOff>523875</xdr:colOff>
      <xdr:row>120</xdr:row>
      <xdr:rowOff>9525</xdr:rowOff>
    </xdr:to>
    <xdr:pic>
      <xdr:nvPicPr>
        <xdr:cNvPr id="17644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94024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121</xdr:row>
      <xdr:rowOff>19050</xdr:rowOff>
    </xdr:from>
    <xdr:to>
      <xdr:col>2</xdr:col>
      <xdr:colOff>523875</xdr:colOff>
      <xdr:row>122</xdr:row>
      <xdr:rowOff>9525</xdr:rowOff>
    </xdr:to>
    <xdr:pic>
      <xdr:nvPicPr>
        <xdr:cNvPr id="17645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97262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122</xdr:row>
      <xdr:rowOff>19050</xdr:rowOff>
    </xdr:from>
    <xdr:to>
      <xdr:col>2</xdr:col>
      <xdr:colOff>523875</xdr:colOff>
      <xdr:row>123</xdr:row>
      <xdr:rowOff>9525</xdr:rowOff>
    </xdr:to>
    <xdr:pic>
      <xdr:nvPicPr>
        <xdr:cNvPr id="17646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98882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123</xdr:row>
      <xdr:rowOff>19050</xdr:rowOff>
    </xdr:from>
    <xdr:to>
      <xdr:col>2</xdr:col>
      <xdr:colOff>523875</xdr:colOff>
      <xdr:row>124</xdr:row>
      <xdr:rowOff>9525</xdr:rowOff>
    </xdr:to>
    <xdr:pic>
      <xdr:nvPicPr>
        <xdr:cNvPr id="17647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200501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125</xdr:row>
      <xdr:rowOff>19050</xdr:rowOff>
    </xdr:from>
    <xdr:to>
      <xdr:col>2</xdr:col>
      <xdr:colOff>523875</xdr:colOff>
      <xdr:row>126</xdr:row>
      <xdr:rowOff>9525</xdr:rowOff>
    </xdr:to>
    <xdr:pic>
      <xdr:nvPicPr>
        <xdr:cNvPr id="17648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203739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126</xdr:row>
      <xdr:rowOff>19050</xdr:rowOff>
    </xdr:from>
    <xdr:to>
      <xdr:col>2</xdr:col>
      <xdr:colOff>523875</xdr:colOff>
      <xdr:row>127</xdr:row>
      <xdr:rowOff>9525</xdr:rowOff>
    </xdr:to>
    <xdr:pic>
      <xdr:nvPicPr>
        <xdr:cNvPr id="17649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205359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127</xdr:row>
      <xdr:rowOff>19050</xdr:rowOff>
    </xdr:from>
    <xdr:to>
      <xdr:col>2</xdr:col>
      <xdr:colOff>523875</xdr:colOff>
      <xdr:row>128</xdr:row>
      <xdr:rowOff>9525</xdr:rowOff>
    </xdr:to>
    <xdr:pic>
      <xdr:nvPicPr>
        <xdr:cNvPr id="17650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206978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129</xdr:row>
      <xdr:rowOff>19050</xdr:rowOff>
    </xdr:from>
    <xdr:to>
      <xdr:col>2</xdr:col>
      <xdr:colOff>523875</xdr:colOff>
      <xdr:row>130</xdr:row>
      <xdr:rowOff>9525</xdr:rowOff>
    </xdr:to>
    <xdr:pic>
      <xdr:nvPicPr>
        <xdr:cNvPr id="17651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210216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130</xdr:row>
      <xdr:rowOff>19050</xdr:rowOff>
    </xdr:from>
    <xdr:to>
      <xdr:col>2</xdr:col>
      <xdr:colOff>523875</xdr:colOff>
      <xdr:row>131</xdr:row>
      <xdr:rowOff>9525</xdr:rowOff>
    </xdr:to>
    <xdr:pic>
      <xdr:nvPicPr>
        <xdr:cNvPr id="17652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211836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131</xdr:row>
      <xdr:rowOff>19050</xdr:rowOff>
    </xdr:from>
    <xdr:to>
      <xdr:col>2</xdr:col>
      <xdr:colOff>523875</xdr:colOff>
      <xdr:row>132</xdr:row>
      <xdr:rowOff>9525</xdr:rowOff>
    </xdr:to>
    <xdr:pic>
      <xdr:nvPicPr>
        <xdr:cNvPr id="17653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213455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133</xdr:row>
      <xdr:rowOff>19050</xdr:rowOff>
    </xdr:from>
    <xdr:to>
      <xdr:col>2</xdr:col>
      <xdr:colOff>523875</xdr:colOff>
      <xdr:row>134</xdr:row>
      <xdr:rowOff>9525</xdr:rowOff>
    </xdr:to>
    <xdr:pic>
      <xdr:nvPicPr>
        <xdr:cNvPr id="17654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216693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134</xdr:row>
      <xdr:rowOff>19050</xdr:rowOff>
    </xdr:from>
    <xdr:to>
      <xdr:col>2</xdr:col>
      <xdr:colOff>523875</xdr:colOff>
      <xdr:row>135</xdr:row>
      <xdr:rowOff>9525</xdr:rowOff>
    </xdr:to>
    <xdr:pic>
      <xdr:nvPicPr>
        <xdr:cNvPr id="17655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218313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135</xdr:row>
      <xdr:rowOff>19050</xdr:rowOff>
    </xdr:from>
    <xdr:to>
      <xdr:col>2</xdr:col>
      <xdr:colOff>523875</xdr:colOff>
      <xdr:row>136</xdr:row>
      <xdr:rowOff>9525</xdr:rowOff>
    </xdr:to>
    <xdr:pic>
      <xdr:nvPicPr>
        <xdr:cNvPr id="17656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219932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139</xdr:row>
      <xdr:rowOff>19050</xdr:rowOff>
    </xdr:from>
    <xdr:to>
      <xdr:col>2</xdr:col>
      <xdr:colOff>523875</xdr:colOff>
      <xdr:row>140</xdr:row>
      <xdr:rowOff>9525</xdr:rowOff>
    </xdr:to>
    <xdr:pic>
      <xdr:nvPicPr>
        <xdr:cNvPr id="17657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226409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140</xdr:row>
      <xdr:rowOff>19050</xdr:rowOff>
    </xdr:from>
    <xdr:to>
      <xdr:col>2</xdr:col>
      <xdr:colOff>523875</xdr:colOff>
      <xdr:row>141</xdr:row>
      <xdr:rowOff>9525</xdr:rowOff>
    </xdr:to>
    <xdr:pic>
      <xdr:nvPicPr>
        <xdr:cNvPr id="17658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2280285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141</xdr:row>
      <xdr:rowOff>19050</xdr:rowOff>
    </xdr:from>
    <xdr:to>
      <xdr:col>2</xdr:col>
      <xdr:colOff>523875</xdr:colOff>
      <xdr:row>142</xdr:row>
      <xdr:rowOff>9525</xdr:rowOff>
    </xdr:to>
    <xdr:pic>
      <xdr:nvPicPr>
        <xdr:cNvPr id="17659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229647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143</xdr:row>
      <xdr:rowOff>19050</xdr:rowOff>
    </xdr:from>
    <xdr:to>
      <xdr:col>2</xdr:col>
      <xdr:colOff>523875</xdr:colOff>
      <xdr:row>144</xdr:row>
      <xdr:rowOff>9525</xdr:rowOff>
    </xdr:to>
    <xdr:pic>
      <xdr:nvPicPr>
        <xdr:cNvPr id="17660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232886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144</xdr:row>
      <xdr:rowOff>19050</xdr:rowOff>
    </xdr:from>
    <xdr:to>
      <xdr:col>2</xdr:col>
      <xdr:colOff>523875</xdr:colOff>
      <xdr:row>145</xdr:row>
      <xdr:rowOff>9525</xdr:rowOff>
    </xdr:to>
    <xdr:pic>
      <xdr:nvPicPr>
        <xdr:cNvPr id="17661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2345055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145</xdr:row>
      <xdr:rowOff>19050</xdr:rowOff>
    </xdr:from>
    <xdr:to>
      <xdr:col>2</xdr:col>
      <xdr:colOff>523875</xdr:colOff>
      <xdr:row>146</xdr:row>
      <xdr:rowOff>9525</xdr:rowOff>
    </xdr:to>
    <xdr:pic>
      <xdr:nvPicPr>
        <xdr:cNvPr id="17662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236124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147</xdr:row>
      <xdr:rowOff>19050</xdr:rowOff>
    </xdr:from>
    <xdr:to>
      <xdr:col>2</xdr:col>
      <xdr:colOff>523875</xdr:colOff>
      <xdr:row>148</xdr:row>
      <xdr:rowOff>9525</xdr:rowOff>
    </xdr:to>
    <xdr:pic>
      <xdr:nvPicPr>
        <xdr:cNvPr id="17663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245840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11</xdr:row>
      <xdr:rowOff>19050</xdr:rowOff>
    </xdr:from>
    <xdr:to>
      <xdr:col>4</xdr:col>
      <xdr:colOff>523875</xdr:colOff>
      <xdr:row>12</xdr:row>
      <xdr:rowOff>9525</xdr:rowOff>
    </xdr:to>
    <xdr:pic>
      <xdr:nvPicPr>
        <xdr:cNvPr id="17664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18383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12</xdr:row>
      <xdr:rowOff>19050</xdr:rowOff>
    </xdr:from>
    <xdr:to>
      <xdr:col>4</xdr:col>
      <xdr:colOff>523875</xdr:colOff>
      <xdr:row>13</xdr:row>
      <xdr:rowOff>9525</xdr:rowOff>
    </xdr:to>
    <xdr:pic>
      <xdr:nvPicPr>
        <xdr:cNvPr id="17665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200025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13</xdr:row>
      <xdr:rowOff>19050</xdr:rowOff>
    </xdr:from>
    <xdr:to>
      <xdr:col>4</xdr:col>
      <xdr:colOff>523875</xdr:colOff>
      <xdr:row>14</xdr:row>
      <xdr:rowOff>9525</xdr:rowOff>
    </xdr:to>
    <xdr:pic>
      <xdr:nvPicPr>
        <xdr:cNvPr id="17666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21621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15</xdr:row>
      <xdr:rowOff>19050</xdr:rowOff>
    </xdr:from>
    <xdr:to>
      <xdr:col>4</xdr:col>
      <xdr:colOff>523875</xdr:colOff>
      <xdr:row>16</xdr:row>
      <xdr:rowOff>9525</xdr:rowOff>
    </xdr:to>
    <xdr:pic>
      <xdr:nvPicPr>
        <xdr:cNvPr id="17667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24860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15</xdr:row>
      <xdr:rowOff>19050</xdr:rowOff>
    </xdr:from>
    <xdr:to>
      <xdr:col>4</xdr:col>
      <xdr:colOff>523875</xdr:colOff>
      <xdr:row>16</xdr:row>
      <xdr:rowOff>9525</xdr:rowOff>
    </xdr:to>
    <xdr:pic>
      <xdr:nvPicPr>
        <xdr:cNvPr id="17668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24860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19</xdr:row>
      <xdr:rowOff>19050</xdr:rowOff>
    </xdr:from>
    <xdr:to>
      <xdr:col>4</xdr:col>
      <xdr:colOff>523875</xdr:colOff>
      <xdr:row>20</xdr:row>
      <xdr:rowOff>9525</xdr:rowOff>
    </xdr:to>
    <xdr:pic>
      <xdr:nvPicPr>
        <xdr:cNvPr id="17669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31337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27</xdr:row>
      <xdr:rowOff>19050</xdr:rowOff>
    </xdr:from>
    <xdr:to>
      <xdr:col>4</xdr:col>
      <xdr:colOff>523875</xdr:colOff>
      <xdr:row>28</xdr:row>
      <xdr:rowOff>9525</xdr:rowOff>
    </xdr:to>
    <xdr:pic>
      <xdr:nvPicPr>
        <xdr:cNvPr id="17670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44291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35</xdr:row>
      <xdr:rowOff>19050</xdr:rowOff>
    </xdr:from>
    <xdr:to>
      <xdr:col>4</xdr:col>
      <xdr:colOff>523875</xdr:colOff>
      <xdr:row>36</xdr:row>
      <xdr:rowOff>9525</xdr:rowOff>
    </xdr:to>
    <xdr:pic>
      <xdr:nvPicPr>
        <xdr:cNvPr id="17671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57245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39</xdr:row>
      <xdr:rowOff>19050</xdr:rowOff>
    </xdr:from>
    <xdr:to>
      <xdr:col>4</xdr:col>
      <xdr:colOff>523875</xdr:colOff>
      <xdr:row>40</xdr:row>
      <xdr:rowOff>9525</xdr:rowOff>
    </xdr:to>
    <xdr:pic>
      <xdr:nvPicPr>
        <xdr:cNvPr id="17672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63722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352425</xdr:colOff>
      <xdr:row>11</xdr:row>
      <xdr:rowOff>19050</xdr:rowOff>
    </xdr:from>
    <xdr:to>
      <xdr:col>6</xdr:col>
      <xdr:colOff>523875</xdr:colOff>
      <xdr:row>12</xdr:row>
      <xdr:rowOff>9525</xdr:rowOff>
    </xdr:to>
    <xdr:pic>
      <xdr:nvPicPr>
        <xdr:cNvPr id="17673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0" y="18383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352425</xdr:colOff>
      <xdr:row>15</xdr:row>
      <xdr:rowOff>19050</xdr:rowOff>
    </xdr:from>
    <xdr:to>
      <xdr:col>6</xdr:col>
      <xdr:colOff>523875</xdr:colOff>
      <xdr:row>16</xdr:row>
      <xdr:rowOff>9525</xdr:rowOff>
    </xdr:to>
    <xdr:pic>
      <xdr:nvPicPr>
        <xdr:cNvPr id="17674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0" y="24860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352425</xdr:colOff>
      <xdr:row>16</xdr:row>
      <xdr:rowOff>19050</xdr:rowOff>
    </xdr:from>
    <xdr:to>
      <xdr:col>6</xdr:col>
      <xdr:colOff>523875</xdr:colOff>
      <xdr:row>17</xdr:row>
      <xdr:rowOff>9525</xdr:rowOff>
    </xdr:to>
    <xdr:pic>
      <xdr:nvPicPr>
        <xdr:cNvPr id="17675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0" y="264795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352425</xdr:colOff>
      <xdr:row>11</xdr:row>
      <xdr:rowOff>19050</xdr:rowOff>
    </xdr:from>
    <xdr:to>
      <xdr:col>8</xdr:col>
      <xdr:colOff>523875</xdr:colOff>
      <xdr:row>12</xdr:row>
      <xdr:rowOff>9525</xdr:rowOff>
    </xdr:to>
    <xdr:pic>
      <xdr:nvPicPr>
        <xdr:cNvPr id="17676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86925" y="18383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352425</xdr:colOff>
      <xdr:row>11</xdr:row>
      <xdr:rowOff>19050</xdr:rowOff>
    </xdr:from>
    <xdr:to>
      <xdr:col>10</xdr:col>
      <xdr:colOff>523875</xdr:colOff>
      <xdr:row>12</xdr:row>
      <xdr:rowOff>9525</xdr:rowOff>
    </xdr:to>
    <xdr:pic>
      <xdr:nvPicPr>
        <xdr:cNvPr id="17677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868150" y="18383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352425</xdr:colOff>
      <xdr:row>15</xdr:row>
      <xdr:rowOff>19050</xdr:rowOff>
    </xdr:from>
    <xdr:to>
      <xdr:col>10</xdr:col>
      <xdr:colOff>523875</xdr:colOff>
      <xdr:row>16</xdr:row>
      <xdr:rowOff>9525</xdr:rowOff>
    </xdr:to>
    <xdr:pic>
      <xdr:nvPicPr>
        <xdr:cNvPr id="17678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868150" y="24860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352425</xdr:colOff>
      <xdr:row>16</xdr:row>
      <xdr:rowOff>19050</xdr:rowOff>
    </xdr:from>
    <xdr:to>
      <xdr:col>10</xdr:col>
      <xdr:colOff>523875</xdr:colOff>
      <xdr:row>17</xdr:row>
      <xdr:rowOff>9525</xdr:rowOff>
    </xdr:to>
    <xdr:pic>
      <xdr:nvPicPr>
        <xdr:cNvPr id="17679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868150" y="264795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352425</xdr:colOff>
      <xdr:row>19</xdr:row>
      <xdr:rowOff>19050</xdr:rowOff>
    </xdr:from>
    <xdr:to>
      <xdr:col>8</xdr:col>
      <xdr:colOff>523875</xdr:colOff>
      <xdr:row>20</xdr:row>
      <xdr:rowOff>9525</xdr:rowOff>
    </xdr:to>
    <xdr:pic>
      <xdr:nvPicPr>
        <xdr:cNvPr id="17680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86925" y="31337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352425</xdr:colOff>
      <xdr:row>19</xdr:row>
      <xdr:rowOff>19050</xdr:rowOff>
    </xdr:from>
    <xdr:to>
      <xdr:col>6</xdr:col>
      <xdr:colOff>523875</xdr:colOff>
      <xdr:row>20</xdr:row>
      <xdr:rowOff>9525</xdr:rowOff>
    </xdr:to>
    <xdr:pic>
      <xdr:nvPicPr>
        <xdr:cNvPr id="17681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0" y="31337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352425</xdr:colOff>
      <xdr:row>11</xdr:row>
      <xdr:rowOff>19050</xdr:rowOff>
    </xdr:from>
    <xdr:to>
      <xdr:col>12</xdr:col>
      <xdr:colOff>523875</xdr:colOff>
      <xdr:row>12</xdr:row>
      <xdr:rowOff>9525</xdr:rowOff>
    </xdr:to>
    <xdr:pic>
      <xdr:nvPicPr>
        <xdr:cNvPr id="17682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63600" y="18383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352425</xdr:colOff>
      <xdr:row>11</xdr:row>
      <xdr:rowOff>19050</xdr:rowOff>
    </xdr:from>
    <xdr:to>
      <xdr:col>14</xdr:col>
      <xdr:colOff>523875</xdr:colOff>
      <xdr:row>12</xdr:row>
      <xdr:rowOff>9525</xdr:rowOff>
    </xdr:to>
    <xdr:pic>
      <xdr:nvPicPr>
        <xdr:cNvPr id="17683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0" y="18383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352425</xdr:colOff>
      <xdr:row>11</xdr:row>
      <xdr:rowOff>19050</xdr:rowOff>
    </xdr:from>
    <xdr:to>
      <xdr:col>16</xdr:col>
      <xdr:colOff>523875</xdr:colOff>
      <xdr:row>12</xdr:row>
      <xdr:rowOff>9525</xdr:rowOff>
    </xdr:to>
    <xdr:pic>
      <xdr:nvPicPr>
        <xdr:cNvPr id="17684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906875" y="18383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352425</xdr:colOff>
      <xdr:row>11</xdr:row>
      <xdr:rowOff>19050</xdr:rowOff>
    </xdr:from>
    <xdr:to>
      <xdr:col>18</xdr:col>
      <xdr:colOff>523875</xdr:colOff>
      <xdr:row>12</xdr:row>
      <xdr:rowOff>9525</xdr:rowOff>
    </xdr:to>
    <xdr:pic>
      <xdr:nvPicPr>
        <xdr:cNvPr id="17685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373725" y="18383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27</xdr:row>
      <xdr:rowOff>19050</xdr:rowOff>
    </xdr:from>
    <xdr:to>
      <xdr:col>4</xdr:col>
      <xdr:colOff>523875</xdr:colOff>
      <xdr:row>28</xdr:row>
      <xdr:rowOff>9525</xdr:rowOff>
    </xdr:to>
    <xdr:pic>
      <xdr:nvPicPr>
        <xdr:cNvPr id="17686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44291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43</xdr:row>
      <xdr:rowOff>19050</xdr:rowOff>
    </xdr:from>
    <xdr:to>
      <xdr:col>4</xdr:col>
      <xdr:colOff>523875</xdr:colOff>
      <xdr:row>44</xdr:row>
      <xdr:rowOff>9525</xdr:rowOff>
    </xdr:to>
    <xdr:pic>
      <xdr:nvPicPr>
        <xdr:cNvPr id="17687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70199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352425</xdr:colOff>
      <xdr:row>43</xdr:row>
      <xdr:rowOff>19050</xdr:rowOff>
    </xdr:from>
    <xdr:to>
      <xdr:col>6</xdr:col>
      <xdr:colOff>523875</xdr:colOff>
      <xdr:row>44</xdr:row>
      <xdr:rowOff>9525</xdr:rowOff>
    </xdr:to>
    <xdr:pic>
      <xdr:nvPicPr>
        <xdr:cNvPr id="17688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0" y="70199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352425</xdr:colOff>
      <xdr:row>45</xdr:row>
      <xdr:rowOff>19050</xdr:rowOff>
    </xdr:from>
    <xdr:to>
      <xdr:col>6</xdr:col>
      <xdr:colOff>523875</xdr:colOff>
      <xdr:row>46</xdr:row>
      <xdr:rowOff>9525</xdr:rowOff>
    </xdr:to>
    <xdr:pic>
      <xdr:nvPicPr>
        <xdr:cNvPr id="17689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0" y="73437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45</xdr:row>
      <xdr:rowOff>19050</xdr:rowOff>
    </xdr:from>
    <xdr:to>
      <xdr:col>4</xdr:col>
      <xdr:colOff>523875</xdr:colOff>
      <xdr:row>46</xdr:row>
      <xdr:rowOff>9525</xdr:rowOff>
    </xdr:to>
    <xdr:pic>
      <xdr:nvPicPr>
        <xdr:cNvPr id="17690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73437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352425</xdr:colOff>
      <xdr:row>45</xdr:row>
      <xdr:rowOff>19050</xdr:rowOff>
    </xdr:from>
    <xdr:to>
      <xdr:col>8</xdr:col>
      <xdr:colOff>523875</xdr:colOff>
      <xdr:row>46</xdr:row>
      <xdr:rowOff>9525</xdr:rowOff>
    </xdr:to>
    <xdr:pic>
      <xdr:nvPicPr>
        <xdr:cNvPr id="17691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86925" y="73437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53</xdr:row>
      <xdr:rowOff>19050</xdr:rowOff>
    </xdr:from>
    <xdr:to>
      <xdr:col>4</xdr:col>
      <xdr:colOff>523875</xdr:colOff>
      <xdr:row>54</xdr:row>
      <xdr:rowOff>9525</xdr:rowOff>
    </xdr:to>
    <xdr:pic>
      <xdr:nvPicPr>
        <xdr:cNvPr id="17692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86391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59</xdr:row>
      <xdr:rowOff>19050</xdr:rowOff>
    </xdr:from>
    <xdr:to>
      <xdr:col>4</xdr:col>
      <xdr:colOff>523875</xdr:colOff>
      <xdr:row>60</xdr:row>
      <xdr:rowOff>9525</xdr:rowOff>
    </xdr:to>
    <xdr:pic>
      <xdr:nvPicPr>
        <xdr:cNvPr id="17693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96488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60</xdr:row>
      <xdr:rowOff>19050</xdr:rowOff>
    </xdr:from>
    <xdr:to>
      <xdr:col>4</xdr:col>
      <xdr:colOff>523875</xdr:colOff>
      <xdr:row>61</xdr:row>
      <xdr:rowOff>9525</xdr:rowOff>
    </xdr:to>
    <xdr:pic>
      <xdr:nvPicPr>
        <xdr:cNvPr id="17694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981075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61</xdr:row>
      <xdr:rowOff>19050</xdr:rowOff>
    </xdr:from>
    <xdr:to>
      <xdr:col>4</xdr:col>
      <xdr:colOff>523875</xdr:colOff>
      <xdr:row>62</xdr:row>
      <xdr:rowOff>9525</xdr:rowOff>
    </xdr:to>
    <xdr:pic>
      <xdr:nvPicPr>
        <xdr:cNvPr id="17695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99726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352425</xdr:colOff>
      <xdr:row>59</xdr:row>
      <xdr:rowOff>19050</xdr:rowOff>
    </xdr:from>
    <xdr:to>
      <xdr:col>6</xdr:col>
      <xdr:colOff>523875</xdr:colOff>
      <xdr:row>60</xdr:row>
      <xdr:rowOff>9525</xdr:rowOff>
    </xdr:to>
    <xdr:pic>
      <xdr:nvPicPr>
        <xdr:cNvPr id="17696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0" y="96488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352425</xdr:colOff>
      <xdr:row>59</xdr:row>
      <xdr:rowOff>19050</xdr:rowOff>
    </xdr:from>
    <xdr:to>
      <xdr:col>8</xdr:col>
      <xdr:colOff>523875</xdr:colOff>
      <xdr:row>60</xdr:row>
      <xdr:rowOff>9525</xdr:rowOff>
    </xdr:to>
    <xdr:pic>
      <xdr:nvPicPr>
        <xdr:cNvPr id="17697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86925" y="96488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352425</xdr:colOff>
      <xdr:row>59</xdr:row>
      <xdr:rowOff>19050</xdr:rowOff>
    </xdr:from>
    <xdr:to>
      <xdr:col>10</xdr:col>
      <xdr:colOff>523875</xdr:colOff>
      <xdr:row>60</xdr:row>
      <xdr:rowOff>9525</xdr:rowOff>
    </xdr:to>
    <xdr:pic>
      <xdr:nvPicPr>
        <xdr:cNvPr id="17698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868150" y="96488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352425</xdr:colOff>
      <xdr:row>59</xdr:row>
      <xdr:rowOff>19050</xdr:rowOff>
    </xdr:from>
    <xdr:to>
      <xdr:col>12</xdr:col>
      <xdr:colOff>523875</xdr:colOff>
      <xdr:row>60</xdr:row>
      <xdr:rowOff>9525</xdr:rowOff>
    </xdr:to>
    <xdr:pic>
      <xdr:nvPicPr>
        <xdr:cNvPr id="17699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63600" y="96488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352425</xdr:colOff>
      <xdr:row>59</xdr:row>
      <xdr:rowOff>19050</xdr:rowOff>
    </xdr:from>
    <xdr:to>
      <xdr:col>14</xdr:col>
      <xdr:colOff>523875</xdr:colOff>
      <xdr:row>60</xdr:row>
      <xdr:rowOff>9525</xdr:rowOff>
    </xdr:to>
    <xdr:pic>
      <xdr:nvPicPr>
        <xdr:cNvPr id="17700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0" y="96488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352425</xdr:colOff>
      <xdr:row>59</xdr:row>
      <xdr:rowOff>19050</xdr:rowOff>
    </xdr:from>
    <xdr:to>
      <xdr:col>16</xdr:col>
      <xdr:colOff>523875</xdr:colOff>
      <xdr:row>60</xdr:row>
      <xdr:rowOff>9525</xdr:rowOff>
    </xdr:to>
    <xdr:pic>
      <xdr:nvPicPr>
        <xdr:cNvPr id="17701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906875" y="96488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352425</xdr:colOff>
      <xdr:row>59</xdr:row>
      <xdr:rowOff>19050</xdr:rowOff>
    </xdr:from>
    <xdr:to>
      <xdr:col>18</xdr:col>
      <xdr:colOff>523875</xdr:colOff>
      <xdr:row>60</xdr:row>
      <xdr:rowOff>9525</xdr:rowOff>
    </xdr:to>
    <xdr:pic>
      <xdr:nvPicPr>
        <xdr:cNvPr id="17702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373725" y="96488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352425</xdr:colOff>
      <xdr:row>63</xdr:row>
      <xdr:rowOff>19050</xdr:rowOff>
    </xdr:from>
    <xdr:to>
      <xdr:col>10</xdr:col>
      <xdr:colOff>523875</xdr:colOff>
      <xdr:row>64</xdr:row>
      <xdr:rowOff>9525</xdr:rowOff>
    </xdr:to>
    <xdr:pic>
      <xdr:nvPicPr>
        <xdr:cNvPr id="17703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868150" y="102965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352425</xdr:colOff>
      <xdr:row>63</xdr:row>
      <xdr:rowOff>19050</xdr:rowOff>
    </xdr:from>
    <xdr:to>
      <xdr:col>8</xdr:col>
      <xdr:colOff>523875</xdr:colOff>
      <xdr:row>64</xdr:row>
      <xdr:rowOff>9525</xdr:rowOff>
    </xdr:to>
    <xdr:pic>
      <xdr:nvPicPr>
        <xdr:cNvPr id="17704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86925" y="102965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352425</xdr:colOff>
      <xdr:row>63</xdr:row>
      <xdr:rowOff>19050</xdr:rowOff>
    </xdr:from>
    <xdr:to>
      <xdr:col>6</xdr:col>
      <xdr:colOff>523875</xdr:colOff>
      <xdr:row>64</xdr:row>
      <xdr:rowOff>9525</xdr:rowOff>
    </xdr:to>
    <xdr:pic>
      <xdr:nvPicPr>
        <xdr:cNvPr id="17705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0" y="102965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63</xdr:row>
      <xdr:rowOff>19050</xdr:rowOff>
    </xdr:from>
    <xdr:to>
      <xdr:col>4</xdr:col>
      <xdr:colOff>523875</xdr:colOff>
      <xdr:row>64</xdr:row>
      <xdr:rowOff>9525</xdr:rowOff>
    </xdr:to>
    <xdr:pic>
      <xdr:nvPicPr>
        <xdr:cNvPr id="17706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102965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66</xdr:row>
      <xdr:rowOff>19050</xdr:rowOff>
    </xdr:from>
    <xdr:to>
      <xdr:col>4</xdr:col>
      <xdr:colOff>523875</xdr:colOff>
      <xdr:row>67</xdr:row>
      <xdr:rowOff>9525</xdr:rowOff>
    </xdr:to>
    <xdr:pic>
      <xdr:nvPicPr>
        <xdr:cNvPr id="17707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107823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352425</xdr:colOff>
      <xdr:row>66</xdr:row>
      <xdr:rowOff>19050</xdr:rowOff>
    </xdr:from>
    <xdr:to>
      <xdr:col>6</xdr:col>
      <xdr:colOff>523875</xdr:colOff>
      <xdr:row>67</xdr:row>
      <xdr:rowOff>9525</xdr:rowOff>
    </xdr:to>
    <xdr:pic>
      <xdr:nvPicPr>
        <xdr:cNvPr id="17708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0" y="107823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352425</xdr:colOff>
      <xdr:row>66</xdr:row>
      <xdr:rowOff>19050</xdr:rowOff>
    </xdr:from>
    <xdr:to>
      <xdr:col>8</xdr:col>
      <xdr:colOff>523875</xdr:colOff>
      <xdr:row>67</xdr:row>
      <xdr:rowOff>9525</xdr:rowOff>
    </xdr:to>
    <xdr:pic>
      <xdr:nvPicPr>
        <xdr:cNvPr id="17709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86925" y="107823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74</xdr:row>
      <xdr:rowOff>19050</xdr:rowOff>
    </xdr:from>
    <xdr:to>
      <xdr:col>4</xdr:col>
      <xdr:colOff>523875</xdr:colOff>
      <xdr:row>75</xdr:row>
      <xdr:rowOff>9525</xdr:rowOff>
    </xdr:to>
    <xdr:pic>
      <xdr:nvPicPr>
        <xdr:cNvPr id="17710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120777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82</xdr:row>
      <xdr:rowOff>19050</xdr:rowOff>
    </xdr:from>
    <xdr:to>
      <xdr:col>4</xdr:col>
      <xdr:colOff>523875</xdr:colOff>
      <xdr:row>83</xdr:row>
      <xdr:rowOff>9525</xdr:rowOff>
    </xdr:to>
    <xdr:pic>
      <xdr:nvPicPr>
        <xdr:cNvPr id="17711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133731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86</xdr:row>
      <xdr:rowOff>19050</xdr:rowOff>
    </xdr:from>
    <xdr:to>
      <xdr:col>4</xdr:col>
      <xdr:colOff>523875</xdr:colOff>
      <xdr:row>87</xdr:row>
      <xdr:rowOff>9525</xdr:rowOff>
    </xdr:to>
    <xdr:pic>
      <xdr:nvPicPr>
        <xdr:cNvPr id="17712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140208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90</xdr:row>
      <xdr:rowOff>19050</xdr:rowOff>
    </xdr:from>
    <xdr:to>
      <xdr:col>4</xdr:col>
      <xdr:colOff>523875</xdr:colOff>
      <xdr:row>91</xdr:row>
      <xdr:rowOff>9525</xdr:rowOff>
    </xdr:to>
    <xdr:pic>
      <xdr:nvPicPr>
        <xdr:cNvPr id="17713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146685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92</xdr:row>
      <xdr:rowOff>19050</xdr:rowOff>
    </xdr:from>
    <xdr:to>
      <xdr:col>4</xdr:col>
      <xdr:colOff>523875</xdr:colOff>
      <xdr:row>93</xdr:row>
      <xdr:rowOff>9525</xdr:rowOff>
    </xdr:to>
    <xdr:pic>
      <xdr:nvPicPr>
        <xdr:cNvPr id="17714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1499235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352425</xdr:colOff>
      <xdr:row>90</xdr:row>
      <xdr:rowOff>19050</xdr:rowOff>
    </xdr:from>
    <xdr:to>
      <xdr:col>6</xdr:col>
      <xdr:colOff>523875</xdr:colOff>
      <xdr:row>91</xdr:row>
      <xdr:rowOff>9525</xdr:rowOff>
    </xdr:to>
    <xdr:pic>
      <xdr:nvPicPr>
        <xdr:cNvPr id="17715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0" y="146685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352425</xdr:colOff>
      <xdr:row>92</xdr:row>
      <xdr:rowOff>19050</xdr:rowOff>
    </xdr:from>
    <xdr:to>
      <xdr:col>6</xdr:col>
      <xdr:colOff>523875</xdr:colOff>
      <xdr:row>93</xdr:row>
      <xdr:rowOff>9525</xdr:rowOff>
    </xdr:to>
    <xdr:pic>
      <xdr:nvPicPr>
        <xdr:cNvPr id="17716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0" y="1499235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352425</xdr:colOff>
      <xdr:row>92</xdr:row>
      <xdr:rowOff>19050</xdr:rowOff>
    </xdr:from>
    <xdr:to>
      <xdr:col>8</xdr:col>
      <xdr:colOff>523875</xdr:colOff>
      <xdr:row>93</xdr:row>
      <xdr:rowOff>9525</xdr:rowOff>
    </xdr:to>
    <xdr:pic>
      <xdr:nvPicPr>
        <xdr:cNvPr id="17717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86925" y="1499235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100</xdr:row>
      <xdr:rowOff>19050</xdr:rowOff>
    </xdr:from>
    <xdr:to>
      <xdr:col>4</xdr:col>
      <xdr:colOff>523875</xdr:colOff>
      <xdr:row>101</xdr:row>
      <xdr:rowOff>9525</xdr:rowOff>
    </xdr:to>
    <xdr:pic>
      <xdr:nvPicPr>
        <xdr:cNvPr id="17718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1628775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106</xdr:row>
      <xdr:rowOff>19050</xdr:rowOff>
    </xdr:from>
    <xdr:to>
      <xdr:col>4</xdr:col>
      <xdr:colOff>523875</xdr:colOff>
      <xdr:row>107</xdr:row>
      <xdr:rowOff>9525</xdr:rowOff>
    </xdr:to>
    <xdr:pic>
      <xdr:nvPicPr>
        <xdr:cNvPr id="17719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172974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107</xdr:row>
      <xdr:rowOff>19050</xdr:rowOff>
    </xdr:from>
    <xdr:to>
      <xdr:col>4</xdr:col>
      <xdr:colOff>523875</xdr:colOff>
      <xdr:row>108</xdr:row>
      <xdr:rowOff>9525</xdr:rowOff>
    </xdr:to>
    <xdr:pic>
      <xdr:nvPicPr>
        <xdr:cNvPr id="17720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174593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108</xdr:row>
      <xdr:rowOff>19050</xdr:rowOff>
    </xdr:from>
    <xdr:to>
      <xdr:col>4</xdr:col>
      <xdr:colOff>523875</xdr:colOff>
      <xdr:row>109</xdr:row>
      <xdr:rowOff>9525</xdr:rowOff>
    </xdr:to>
    <xdr:pic>
      <xdr:nvPicPr>
        <xdr:cNvPr id="17721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1762125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352425</xdr:colOff>
      <xdr:row>106</xdr:row>
      <xdr:rowOff>19050</xdr:rowOff>
    </xdr:from>
    <xdr:to>
      <xdr:col>6</xdr:col>
      <xdr:colOff>523875</xdr:colOff>
      <xdr:row>107</xdr:row>
      <xdr:rowOff>9525</xdr:rowOff>
    </xdr:to>
    <xdr:pic>
      <xdr:nvPicPr>
        <xdr:cNvPr id="17722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0" y="172974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352425</xdr:colOff>
      <xdr:row>106</xdr:row>
      <xdr:rowOff>19050</xdr:rowOff>
    </xdr:from>
    <xdr:to>
      <xdr:col>8</xdr:col>
      <xdr:colOff>523875</xdr:colOff>
      <xdr:row>107</xdr:row>
      <xdr:rowOff>9525</xdr:rowOff>
    </xdr:to>
    <xdr:pic>
      <xdr:nvPicPr>
        <xdr:cNvPr id="17723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86925" y="172974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352425</xdr:colOff>
      <xdr:row>106</xdr:row>
      <xdr:rowOff>19050</xdr:rowOff>
    </xdr:from>
    <xdr:to>
      <xdr:col>10</xdr:col>
      <xdr:colOff>523875</xdr:colOff>
      <xdr:row>107</xdr:row>
      <xdr:rowOff>9525</xdr:rowOff>
    </xdr:to>
    <xdr:pic>
      <xdr:nvPicPr>
        <xdr:cNvPr id="17724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868150" y="172974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352425</xdr:colOff>
      <xdr:row>106</xdr:row>
      <xdr:rowOff>19050</xdr:rowOff>
    </xdr:from>
    <xdr:to>
      <xdr:col>12</xdr:col>
      <xdr:colOff>523875</xdr:colOff>
      <xdr:row>107</xdr:row>
      <xdr:rowOff>9525</xdr:rowOff>
    </xdr:to>
    <xdr:pic>
      <xdr:nvPicPr>
        <xdr:cNvPr id="17725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63600" y="172974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352425</xdr:colOff>
      <xdr:row>106</xdr:row>
      <xdr:rowOff>19050</xdr:rowOff>
    </xdr:from>
    <xdr:to>
      <xdr:col>14</xdr:col>
      <xdr:colOff>523875</xdr:colOff>
      <xdr:row>107</xdr:row>
      <xdr:rowOff>9525</xdr:rowOff>
    </xdr:to>
    <xdr:pic>
      <xdr:nvPicPr>
        <xdr:cNvPr id="17726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0" y="172974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352425</xdr:colOff>
      <xdr:row>106</xdr:row>
      <xdr:rowOff>19050</xdr:rowOff>
    </xdr:from>
    <xdr:to>
      <xdr:col>16</xdr:col>
      <xdr:colOff>523875</xdr:colOff>
      <xdr:row>107</xdr:row>
      <xdr:rowOff>9525</xdr:rowOff>
    </xdr:to>
    <xdr:pic>
      <xdr:nvPicPr>
        <xdr:cNvPr id="17727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906875" y="172974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352425</xdr:colOff>
      <xdr:row>106</xdr:row>
      <xdr:rowOff>19050</xdr:rowOff>
    </xdr:from>
    <xdr:to>
      <xdr:col>18</xdr:col>
      <xdr:colOff>523875</xdr:colOff>
      <xdr:row>107</xdr:row>
      <xdr:rowOff>9525</xdr:rowOff>
    </xdr:to>
    <xdr:pic>
      <xdr:nvPicPr>
        <xdr:cNvPr id="17728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373725" y="172974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352425</xdr:colOff>
      <xdr:row>110</xdr:row>
      <xdr:rowOff>19050</xdr:rowOff>
    </xdr:from>
    <xdr:to>
      <xdr:col>10</xdr:col>
      <xdr:colOff>523875</xdr:colOff>
      <xdr:row>111</xdr:row>
      <xdr:rowOff>9525</xdr:rowOff>
    </xdr:to>
    <xdr:pic>
      <xdr:nvPicPr>
        <xdr:cNvPr id="17729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868150" y="179451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352425</xdr:colOff>
      <xdr:row>110</xdr:row>
      <xdr:rowOff>19050</xdr:rowOff>
    </xdr:from>
    <xdr:to>
      <xdr:col>8</xdr:col>
      <xdr:colOff>523875</xdr:colOff>
      <xdr:row>111</xdr:row>
      <xdr:rowOff>9525</xdr:rowOff>
    </xdr:to>
    <xdr:pic>
      <xdr:nvPicPr>
        <xdr:cNvPr id="17730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86925" y="179451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352425</xdr:colOff>
      <xdr:row>113</xdr:row>
      <xdr:rowOff>19050</xdr:rowOff>
    </xdr:from>
    <xdr:to>
      <xdr:col>8</xdr:col>
      <xdr:colOff>523875</xdr:colOff>
      <xdr:row>114</xdr:row>
      <xdr:rowOff>9525</xdr:rowOff>
    </xdr:to>
    <xdr:pic>
      <xdr:nvPicPr>
        <xdr:cNvPr id="17731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86925" y="184308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352425</xdr:colOff>
      <xdr:row>110</xdr:row>
      <xdr:rowOff>19050</xdr:rowOff>
    </xdr:from>
    <xdr:to>
      <xdr:col>6</xdr:col>
      <xdr:colOff>523875</xdr:colOff>
      <xdr:row>111</xdr:row>
      <xdr:rowOff>9525</xdr:rowOff>
    </xdr:to>
    <xdr:pic>
      <xdr:nvPicPr>
        <xdr:cNvPr id="17732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0" y="179451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352425</xdr:colOff>
      <xdr:row>113</xdr:row>
      <xdr:rowOff>19050</xdr:rowOff>
    </xdr:from>
    <xdr:to>
      <xdr:col>6</xdr:col>
      <xdr:colOff>523875</xdr:colOff>
      <xdr:row>114</xdr:row>
      <xdr:rowOff>9525</xdr:rowOff>
    </xdr:to>
    <xdr:pic>
      <xdr:nvPicPr>
        <xdr:cNvPr id="17733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0" y="184308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113</xdr:row>
      <xdr:rowOff>19050</xdr:rowOff>
    </xdr:from>
    <xdr:to>
      <xdr:col>4</xdr:col>
      <xdr:colOff>523875</xdr:colOff>
      <xdr:row>114</xdr:row>
      <xdr:rowOff>9525</xdr:rowOff>
    </xdr:to>
    <xdr:pic>
      <xdr:nvPicPr>
        <xdr:cNvPr id="17734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184308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121</xdr:row>
      <xdr:rowOff>19050</xdr:rowOff>
    </xdr:from>
    <xdr:to>
      <xdr:col>4</xdr:col>
      <xdr:colOff>523875</xdr:colOff>
      <xdr:row>122</xdr:row>
      <xdr:rowOff>9525</xdr:rowOff>
    </xdr:to>
    <xdr:pic>
      <xdr:nvPicPr>
        <xdr:cNvPr id="17735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197262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129</xdr:row>
      <xdr:rowOff>19050</xdr:rowOff>
    </xdr:from>
    <xdr:to>
      <xdr:col>4</xdr:col>
      <xdr:colOff>523875</xdr:colOff>
      <xdr:row>130</xdr:row>
      <xdr:rowOff>9525</xdr:rowOff>
    </xdr:to>
    <xdr:pic>
      <xdr:nvPicPr>
        <xdr:cNvPr id="17736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210216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133</xdr:row>
      <xdr:rowOff>19050</xdr:rowOff>
    </xdr:from>
    <xdr:to>
      <xdr:col>4</xdr:col>
      <xdr:colOff>523875</xdr:colOff>
      <xdr:row>134</xdr:row>
      <xdr:rowOff>9525</xdr:rowOff>
    </xdr:to>
    <xdr:pic>
      <xdr:nvPicPr>
        <xdr:cNvPr id="17737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216693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137</xdr:row>
      <xdr:rowOff>19050</xdr:rowOff>
    </xdr:from>
    <xdr:to>
      <xdr:col>4</xdr:col>
      <xdr:colOff>523875</xdr:colOff>
      <xdr:row>138</xdr:row>
      <xdr:rowOff>9525</xdr:rowOff>
    </xdr:to>
    <xdr:pic>
      <xdr:nvPicPr>
        <xdr:cNvPr id="17738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223170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352425</xdr:colOff>
      <xdr:row>137</xdr:row>
      <xdr:rowOff>19050</xdr:rowOff>
    </xdr:from>
    <xdr:to>
      <xdr:col>6</xdr:col>
      <xdr:colOff>523875</xdr:colOff>
      <xdr:row>138</xdr:row>
      <xdr:rowOff>9525</xdr:rowOff>
    </xdr:to>
    <xdr:pic>
      <xdr:nvPicPr>
        <xdr:cNvPr id="17739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0" y="2231707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139</xdr:row>
      <xdr:rowOff>19050</xdr:rowOff>
    </xdr:from>
    <xdr:to>
      <xdr:col>4</xdr:col>
      <xdr:colOff>523875</xdr:colOff>
      <xdr:row>140</xdr:row>
      <xdr:rowOff>9525</xdr:rowOff>
    </xdr:to>
    <xdr:pic>
      <xdr:nvPicPr>
        <xdr:cNvPr id="17740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226409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352425</xdr:colOff>
      <xdr:row>139</xdr:row>
      <xdr:rowOff>19050</xdr:rowOff>
    </xdr:from>
    <xdr:to>
      <xdr:col>6</xdr:col>
      <xdr:colOff>523875</xdr:colOff>
      <xdr:row>140</xdr:row>
      <xdr:rowOff>9525</xdr:rowOff>
    </xdr:to>
    <xdr:pic>
      <xdr:nvPicPr>
        <xdr:cNvPr id="17741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0" y="226409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352425</xdr:colOff>
      <xdr:row>139</xdr:row>
      <xdr:rowOff>19050</xdr:rowOff>
    </xdr:from>
    <xdr:to>
      <xdr:col>8</xdr:col>
      <xdr:colOff>523875</xdr:colOff>
      <xdr:row>140</xdr:row>
      <xdr:rowOff>9525</xdr:rowOff>
    </xdr:to>
    <xdr:pic>
      <xdr:nvPicPr>
        <xdr:cNvPr id="17742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86925" y="226409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147</xdr:row>
      <xdr:rowOff>19050</xdr:rowOff>
    </xdr:from>
    <xdr:to>
      <xdr:col>4</xdr:col>
      <xdr:colOff>523875</xdr:colOff>
      <xdr:row>148</xdr:row>
      <xdr:rowOff>9525</xdr:rowOff>
    </xdr:to>
    <xdr:pic>
      <xdr:nvPicPr>
        <xdr:cNvPr id="17743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57850" y="24584025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352425</xdr:colOff>
      <xdr:row>90</xdr:row>
      <xdr:rowOff>19050</xdr:rowOff>
    </xdr:from>
    <xdr:to>
      <xdr:col>2</xdr:col>
      <xdr:colOff>523875</xdr:colOff>
      <xdr:row>91</xdr:row>
      <xdr:rowOff>9525</xdr:rowOff>
    </xdr:to>
    <xdr:pic>
      <xdr:nvPicPr>
        <xdr:cNvPr id="17744" name="Picture 164" descr="12161811911714551639jean_victor_balin_icon_arrow_right_gre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4668500"/>
          <a:ext cx="1714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726"/>
  <sheetViews>
    <sheetView zoomScale="80" zoomScaleNormal="80" workbookViewId="0">
      <pane ySplit="2" topLeftCell="A3" activePane="bottomLeft" state="frozen"/>
      <selection activeCell="F1" sqref="F1"/>
      <selection pane="bottomLeft" activeCell="A3" sqref="A3:A4"/>
    </sheetView>
  </sheetViews>
  <sheetFormatPr defaultRowHeight="12.75"/>
  <cols>
    <col min="1" max="1" width="42.140625" customWidth="1"/>
    <col min="2" max="2" width="15" style="900" customWidth="1"/>
    <col min="3" max="3" width="46.85546875" style="3" customWidth="1"/>
    <col min="4" max="4" width="45.85546875" style="728" bestFit="1" customWidth="1"/>
    <col min="5" max="5" width="34.85546875" style="655" customWidth="1"/>
    <col min="6" max="6" width="30.7109375" style="653" customWidth="1"/>
    <col min="7" max="7" width="10" style="653" customWidth="1"/>
    <col min="8" max="8" width="13.85546875" style="653" customWidth="1"/>
    <col min="9" max="9" width="10.85546875" style="727" customWidth="1"/>
    <col min="10" max="10" width="12.85546875" style="727" customWidth="1"/>
    <col min="11" max="11" width="10.85546875" style="727" customWidth="1"/>
    <col min="12" max="12" width="12.140625" style="4" customWidth="1"/>
    <col min="13" max="13" width="16" style="4" customWidth="1"/>
    <col min="14" max="14" width="16.5703125" style="4" customWidth="1"/>
    <col min="15" max="15" width="9.140625" style="4"/>
    <col min="16" max="16" width="13.28515625" style="4" customWidth="1"/>
    <col min="17" max="18" width="9.140625" style="4"/>
    <col min="19" max="19" width="11" style="4" customWidth="1"/>
    <col min="20" max="20" width="9.140625" style="4"/>
    <col min="21" max="21" width="17.5703125" style="4" customWidth="1"/>
    <col min="22" max="22" width="10.85546875" style="653" customWidth="1"/>
    <col min="23" max="23" width="13.42578125" style="653" customWidth="1"/>
    <col min="24" max="24" width="66.85546875" style="728" customWidth="1"/>
    <col min="25" max="26" width="9.140625" style="4"/>
  </cols>
  <sheetData>
    <row r="1" spans="1:26">
      <c r="A1" s="3871" t="s">
        <v>617</v>
      </c>
      <c r="B1" s="3433" t="s">
        <v>2606</v>
      </c>
      <c r="C1" s="3433" t="s">
        <v>827</v>
      </c>
      <c r="D1" s="3433" t="s">
        <v>621</v>
      </c>
      <c r="E1" s="3873" t="s">
        <v>913</v>
      </c>
      <c r="F1" s="3433" t="s">
        <v>914</v>
      </c>
      <c r="G1" s="3836" t="s">
        <v>622</v>
      </c>
      <c r="H1" s="3838" t="s">
        <v>619</v>
      </c>
      <c r="I1" s="3839"/>
      <c r="J1" s="3840" t="s">
        <v>620</v>
      </c>
      <c r="K1" s="3841"/>
      <c r="L1" s="3829" t="s">
        <v>1711</v>
      </c>
      <c r="M1" s="3830"/>
      <c r="N1" s="3830"/>
      <c r="O1" s="3830"/>
      <c r="P1" s="3830"/>
      <c r="Q1" s="3830"/>
      <c r="R1" s="3830"/>
      <c r="S1" s="3830"/>
      <c r="T1" s="3830"/>
      <c r="U1" s="3831"/>
      <c r="V1" s="3832" t="s">
        <v>2450</v>
      </c>
      <c r="W1" s="3832" t="s">
        <v>2462</v>
      </c>
      <c r="X1" s="3834" t="s">
        <v>2547</v>
      </c>
    </row>
    <row r="2" spans="1:26" ht="39" thickBot="1">
      <c r="A2" s="3872"/>
      <c r="B2" s="3434"/>
      <c r="C2" s="3434"/>
      <c r="D2" s="3434"/>
      <c r="E2" s="3874"/>
      <c r="F2" s="3434"/>
      <c r="G2" s="3837"/>
      <c r="H2" s="760" t="s">
        <v>1009</v>
      </c>
      <c r="I2" s="761" t="s">
        <v>618</v>
      </c>
      <c r="J2" s="760" t="s">
        <v>1009</v>
      </c>
      <c r="K2" s="762" t="s">
        <v>618</v>
      </c>
      <c r="L2" s="763" t="s">
        <v>1712</v>
      </c>
      <c r="M2" s="764" t="s">
        <v>1713</v>
      </c>
      <c r="N2" s="764" t="s">
        <v>1714</v>
      </c>
      <c r="O2" s="764" t="s">
        <v>1715</v>
      </c>
      <c r="P2" s="764" t="s">
        <v>1716</v>
      </c>
      <c r="Q2" s="764" t="s">
        <v>1717</v>
      </c>
      <c r="R2" s="764" t="s">
        <v>1718</v>
      </c>
      <c r="S2" s="764" t="s">
        <v>1719</v>
      </c>
      <c r="T2" s="764" t="s">
        <v>1720</v>
      </c>
      <c r="U2" s="765" t="s">
        <v>2607</v>
      </c>
      <c r="V2" s="3833"/>
      <c r="W2" s="3833"/>
      <c r="X2" s="3835"/>
    </row>
    <row r="3" spans="1:26" ht="15.75" customHeight="1">
      <c r="A3" s="3862" t="s">
        <v>161</v>
      </c>
      <c r="B3" s="3738" t="s">
        <v>2463</v>
      </c>
      <c r="C3" s="3444" t="s">
        <v>2908</v>
      </c>
      <c r="D3" s="3827" t="s">
        <v>1133</v>
      </c>
      <c r="E3" s="3683" t="s">
        <v>915</v>
      </c>
      <c r="F3" s="3683" t="s">
        <v>1182</v>
      </c>
      <c r="G3" s="3667" t="s">
        <v>624</v>
      </c>
      <c r="H3" s="3664">
        <v>512</v>
      </c>
      <c r="I3" s="3667">
        <v>384</v>
      </c>
      <c r="J3" s="3664">
        <v>384</v>
      </c>
      <c r="K3" s="3667">
        <v>256</v>
      </c>
      <c r="L3" s="155" t="s">
        <v>1721</v>
      </c>
      <c r="M3" s="176" t="s">
        <v>1722</v>
      </c>
      <c r="N3" s="176" t="s">
        <v>1722</v>
      </c>
      <c r="O3" s="155">
        <v>1405</v>
      </c>
      <c r="P3" s="152" t="s">
        <v>1723</v>
      </c>
      <c r="Q3" s="152">
        <v>900</v>
      </c>
      <c r="R3" s="730" t="s">
        <v>1733</v>
      </c>
      <c r="S3" s="152" t="s">
        <v>1724</v>
      </c>
      <c r="T3" s="152">
        <v>1</v>
      </c>
      <c r="U3" s="152" t="s">
        <v>1724</v>
      </c>
      <c r="V3" s="3828" t="s">
        <v>2451</v>
      </c>
      <c r="W3" s="3828" t="s">
        <v>2452</v>
      </c>
      <c r="X3" s="3584" t="s">
        <v>1307</v>
      </c>
      <c r="Y3"/>
      <c r="Z3"/>
    </row>
    <row r="4" spans="1:26" ht="12.75" customHeight="1" thickBot="1">
      <c r="A4" s="3863"/>
      <c r="B4" s="3535"/>
      <c r="C4" s="3469"/>
      <c r="D4" s="3808"/>
      <c r="E4" s="3682"/>
      <c r="F4" s="3679"/>
      <c r="G4" s="3671"/>
      <c r="H4" s="3781"/>
      <c r="I4" s="3671"/>
      <c r="J4" s="3781"/>
      <c r="K4" s="3671"/>
      <c r="L4" s="169" t="s">
        <v>1725</v>
      </c>
      <c r="M4" s="172" t="s">
        <v>1726</v>
      </c>
      <c r="N4" s="172" t="s">
        <v>1726</v>
      </c>
      <c r="O4" s="562">
        <v>1300</v>
      </c>
      <c r="P4" s="172" t="s">
        <v>1723</v>
      </c>
      <c r="Q4" s="172">
        <v>900</v>
      </c>
      <c r="R4" s="172">
        <v>2</v>
      </c>
      <c r="S4" s="172" t="s">
        <v>1724</v>
      </c>
      <c r="T4" s="172">
        <v>1</v>
      </c>
      <c r="U4" s="563" t="s">
        <v>1724</v>
      </c>
      <c r="V4" s="3430"/>
      <c r="W4" s="3430"/>
      <c r="X4" s="3550"/>
    </row>
    <row r="5" spans="1:26" ht="12.75" customHeight="1">
      <c r="A5" s="3862" t="s">
        <v>404</v>
      </c>
      <c r="B5" s="899" t="s">
        <v>2464</v>
      </c>
      <c r="C5" s="1506" t="s">
        <v>1391</v>
      </c>
      <c r="D5" s="768" t="s">
        <v>922</v>
      </c>
      <c r="E5" s="757"/>
      <c r="F5" s="757"/>
      <c r="G5" s="731"/>
      <c r="H5" s="732"/>
      <c r="I5" s="733"/>
      <c r="J5" s="732"/>
      <c r="K5" s="733"/>
      <c r="L5" s="734"/>
      <c r="M5" s="735"/>
      <c r="N5" s="735"/>
      <c r="O5" s="736"/>
      <c r="P5" s="735"/>
      <c r="Q5" s="735"/>
      <c r="R5" s="735"/>
      <c r="S5" s="735"/>
      <c r="T5" s="735"/>
      <c r="U5" s="737"/>
      <c r="V5" s="558" t="s">
        <v>2451</v>
      </c>
      <c r="W5" s="558" t="s">
        <v>2452</v>
      </c>
      <c r="X5" s="116" t="s">
        <v>1390</v>
      </c>
      <c r="Y5" s="2"/>
      <c r="Z5"/>
    </row>
    <row r="6" spans="1:26" ht="12.75" customHeight="1">
      <c r="A6" s="3870"/>
      <c r="B6" s="3743" t="s">
        <v>2463</v>
      </c>
      <c r="C6" s="3447" t="s">
        <v>338</v>
      </c>
      <c r="D6" s="3806" t="s">
        <v>571</v>
      </c>
      <c r="E6" s="3486" t="s">
        <v>1171</v>
      </c>
      <c r="F6" s="3677" t="s">
        <v>1182</v>
      </c>
      <c r="G6" s="3670" t="s">
        <v>624</v>
      </c>
      <c r="H6" s="3689">
        <v>4904</v>
      </c>
      <c r="I6" s="3670">
        <v>640</v>
      </c>
      <c r="J6" s="3689">
        <v>384</v>
      </c>
      <c r="K6" s="3670">
        <v>128</v>
      </c>
      <c r="L6" s="159" t="s">
        <v>1727</v>
      </c>
      <c r="M6" s="496" t="s">
        <v>1728</v>
      </c>
      <c r="N6" s="494" t="s">
        <v>1729</v>
      </c>
      <c r="O6" s="159" t="s">
        <v>1730</v>
      </c>
      <c r="P6" s="494" t="s">
        <v>1723</v>
      </c>
      <c r="Q6" s="494">
        <v>1800</v>
      </c>
      <c r="R6" s="494">
        <v>2</v>
      </c>
      <c r="S6" s="494" t="s">
        <v>1724</v>
      </c>
      <c r="T6" s="494">
        <v>1</v>
      </c>
      <c r="U6" s="143" t="s">
        <v>1724</v>
      </c>
      <c r="V6" s="3579" t="s">
        <v>2451</v>
      </c>
      <c r="W6" s="3579" t="s">
        <v>2452</v>
      </c>
      <c r="X6" s="3548" t="s">
        <v>1307</v>
      </c>
      <c r="Y6" s="2"/>
      <c r="Z6"/>
    </row>
    <row r="7" spans="1:26" ht="12.75" customHeight="1">
      <c r="A7" s="3870"/>
      <c r="B7" s="3706"/>
      <c r="C7" s="3446"/>
      <c r="D7" s="3811"/>
      <c r="E7" s="3525"/>
      <c r="F7" s="3680"/>
      <c r="G7" s="3669"/>
      <c r="H7" s="3666"/>
      <c r="I7" s="3669"/>
      <c r="J7" s="3666"/>
      <c r="K7" s="3669"/>
      <c r="L7" s="154" t="s">
        <v>1725</v>
      </c>
      <c r="M7" s="143" t="s">
        <v>1726</v>
      </c>
      <c r="N7" s="143" t="s">
        <v>1726</v>
      </c>
      <c r="O7" s="154">
        <v>1300</v>
      </c>
      <c r="P7" s="143" t="s">
        <v>1723</v>
      </c>
      <c r="Q7" s="143">
        <v>900</v>
      </c>
      <c r="R7" s="143">
        <v>2</v>
      </c>
      <c r="S7" s="143" t="s">
        <v>1724</v>
      </c>
      <c r="T7" s="143">
        <v>1</v>
      </c>
      <c r="U7" s="143" t="s">
        <v>1724</v>
      </c>
      <c r="V7" s="3783"/>
      <c r="W7" s="3783"/>
      <c r="X7" s="3582"/>
      <c r="Y7" s="2"/>
    </row>
    <row r="8" spans="1:26" ht="12.75" customHeight="1">
      <c r="A8" s="3870"/>
      <c r="B8" s="3812" t="s">
        <v>2463</v>
      </c>
      <c r="C8" s="3447" t="s">
        <v>339</v>
      </c>
      <c r="D8" s="3806" t="s">
        <v>572</v>
      </c>
      <c r="E8" s="3800" t="s">
        <v>1170</v>
      </c>
      <c r="F8" s="3677" t="s">
        <v>1183</v>
      </c>
      <c r="G8" s="3670" t="s">
        <v>624</v>
      </c>
      <c r="H8" s="3689">
        <v>12284</v>
      </c>
      <c r="I8" s="3670">
        <v>788</v>
      </c>
      <c r="J8" s="3596">
        <v>4904</v>
      </c>
      <c r="K8" s="3670">
        <v>256</v>
      </c>
      <c r="L8" s="159" t="s">
        <v>1727</v>
      </c>
      <c r="M8" s="496" t="s">
        <v>1728</v>
      </c>
      <c r="N8" s="494" t="s">
        <v>1729</v>
      </c>
      <c r="O8" s="159" t="s">
        <v>1730</v>
      </c>
      <c r="P8" s="494" t="s">
        <v>1723</v>
      </c>
      <c r="Q8" s="494">
        <v>1800</v>
      </c>
      <c r="R8" s="494">
        <v>2</v>
      </c>
      <c r="S8" s="494" t="s">
        <v>1724</v>
      </c>
      <c r="T8" s="494">
        <v>1</v>
      </c>
      <c r="U8" s="3057" t="s">
        <v>6172</v>
      </c>
      <c r="V8" s="3571" t="s">
        <v>2466</v>
      </c>
      <c r="W8" s="3571" t="s">
        <v>2452</v>
      </c>
      <c r="X8" s="3548" t="s">
        <v>1307</v>
      </c>
      <c r="Y8" s="2"/>
      <c r="Z8"/>
    </row>
    <row r="9" spans="1:26" ht="12.75" customHeight="1">
      <c r="A9" s="3870"/>
      <c r="B9" s="3740"/>
      <c r="C9" s="3446"/>
      <c r="D9" s="3811"/>
      <c r="E9" s="3802"/>
      <c r="F9" s="3680"/>
      <c r="G9" s="3669"/>
      <c r="H9" s="3666"/>
      <c r="I9" s="3669"/>
      <c r="J9" s="3597"/>
      <c r="K9" s="3669"/>
      <c r="L9" s="154" t="s">
        <v>1725</v>
      </c>
      <c r="M9" s="143" t="s">
        <v>1726</v>
      </c>
      <c r="N9" s="143" t="s">
        <v>1726</v>
      </c>
      <c r="O9" s="154">
        <v>1300</v>
      </c>
      <c r="P9" s="143" t="s">
        <v>1723</v>
      </c>
      <c r="Q9" s="143">
        <v>900</v>
      </c>
      <c r="R9" s="143">
        <v>2</v>
      </c>
      <c r="S9" s="143" t="s">
        <v>1724</v>
      </c>
      <c r="T9" s="143">
        <v>1</v>
      </c>
      <c r="U9" s="143" t="s">
        <v>1724</v>
      </c>
      <c r="V9" s="3817"/>
      <c r="W9" s="3817"/>
      <c r="X9" s="3582"/>
      <c r="Y9" s="2"/>
    </row>
    <row r="10" spans="1:26" ht="12.75" customHeight="1">
      <c r="A10" s="3870"/>
      <c r="B10" s="3533" t="s">
        <v>2463</v>
      </c>
      <c r="C10" s="3447" t="s">
        <v>588</v>
      </c>
      <c r="D10" s="3806" t="s">
        <v>921</v>
      </c>
      <c r="E10" s="3705" t="s">
        <v>1172</v>
      </c>
      <c r="F10" s="3677" t="s">
        <v>1183</v>
      </c>
      <c r="G10" s="3577" t="s">
        <v>624</v>
      </c>
      <c r="H10" s="3689">
        <v>23712</v>
      </c>
      <c r="I10" s="3670">
        <v>912</v>
      </c>
      <c r="J10" s="3689">
        <v>12284</v>
      </c>
      <c r="K10" s="3670">
        <v>512</v>
      </c>
      <c r="L10" s="159" t="s">
        <v>1727</v>
      </c>
      <c r="M10" s="496" t="s">
        <v>1728</v>
      </c>
      <c r="N10" s="494" t="s">
        <v>1729</v>
      </c>
      <c r="O10" s="159" t="s">
        <v>1730</v>
      </c>
      <c r="P10" s="494" t="s">
        <v>1723</v>
      </c>
      <c r="Q10" s="494">
        <v>1800</v>
      </c>
      <c r="R10" s="494">
        <v>2</v>
      </c>
      <c r="S10" s="494" t="s">
        <v>1724</v>
      </c>
      <c r="T10" s="494">
        <v>1</v>
      </c>
      <c r="U10" s="3057" t="s">
        <v>6173</v>
      </c>
      <c r="V10" s="3603" t="s">
        <v>2468</v>
      </c>
      <c r="W10" s="3603" t="s">
        <v>2452</v>
      </c>
      <c r="X10" s="3548" t="s">
        <v>1307</v>
      </c>
      <c r="Y10" s="2"/>
    </row>
    <row r="11" spans="1:26" ht="13.5" customHeight="1" thickBot="1">
      <c r="A11" s="3863"/>
      <c r="B11" s="3535"/>
      <c r="C11" s="3469"/>
      <c r="D11" s="3808"/>
      <c r="E11" s="3682"/>
      <c r="F11" s="3679"/>
      <c r="G11" s="3557"/>
      <c r="H11" s="3781"/>
      <c r="I11" s="3671"/>
      <c r="J11" s="3781"/>
      <c r="K11" s="3671"/>
      <c r="L11" s="169" t="s">
        <v>1725</v>
      </c>
      <c r="M11" s="172" t="s">
        <v>1726</v>
      </c>
      <c r="N11" s="172" t="s">
        <v>1726</v>
      </c>
      <c r="O11" s="562">
        <v>1300</v>
      </c>
      <c r="P11" s="172" t="s">
        <v>1723</v>
      </c>
      <c r="Q11" s="172">
        <v>900</v>
      </c>
      <c r="R11" s="172">
        <v>2</v>
      </c>
      <c r="S11" s="172" t="s">
        <v>1724</v>
      </c>
      <c r="T11" s="172">
        <v>1</v>
      </c>
      <c r="U11" s="563" t="s">
        <v>1724</v>
      </c>
      <c r="V11" s="3430"/>
      <c r="W11" s="3430"/>
      <c r="X11" s="3550"/>
      <c r="Y11" s="2"/>
    </row>
    <row r="12" spans="1:26" ht="12.75" customHeight="1">
      <c r="A12" s="3862" t="s">
        <v>3879</v>
      </c>
      <c r="B12" s="902" t="s">
        <v>2464</v>
      </c>
      <c r="C12" s="1506" t="s">
        <v>3702</v>
      </c>
      <c r="D12" s="768" t="s">
        <v>923</v>
      </c>
      <c r="E12" s="757"/>
      <c r="F12" s="766"/>
      <c r="G12" s="731"/>
      <c r="H12" s="732"/>
      <c r="I12" s="733"/>
      <c r="J12" s="732"/>
      <c r="K12" s="733"/>
      <c r="L12" s="738"/>
      <c r="M12" s="739"/>
      <c r="N12" s="739"/>
      <c r="O12" s="740"/>
      <c r="P12" s="739"/>
      <c r="Q12" s="739"/>
      <c r="R12" s="739"/>
      <c r="S12" s="739"/>
      <c r="T12" s="739"/>
      <c r="U12" s="741"/>
      <c r="V12" s="558" t="s">
        <v>2451</v>
      </c>
      <c r="W12" s="558" t="s">
        <v>2452</v>
      </c>
      <c r="X12" s="116" t="s">
        <v>1390</v>
      </c>
      <c r="Y12" s="1"/>
      <c r="Z12"/>
    </row>
    <row r="13" spans="1:26" ht="12.75" customHeight="1">
      <c r="A13" s="3870"/>
      <c r="B13" s="3743" t="s">
        <v>2463</v>
      </c>
      <c r="C13" s="3447" t="s">
        <v>2651</v>
      </c>
      <c r="D13" s="3806" t="s">
        <v>573</v>
      </c>
      <c r="E13" s="3705" t="s">
        <v>1319</v>
      </c>
      <c r="F13" s="3677" t="s">
        <v>1184</v>
      </c>
      <c r="G13" s="3670" t="s">
        <v>624</v>
      </c>
      <c r="H13" s="3689">
        <v>8904</v>
      </c>
      <c r="I13" s="3670">
        <v>832</v>
      </c>
      <c r="J13" s="3689">
        <v>4336</v>
      </c>
      <c r="K13" s="3670">
        <v>384</v>
      </c>
      <c r="L13" s="159" t="s">
        <v>1727</v>
      </c>
      <c r="M13" s="496" t="s">
        <v>1728</v>
      </c>
      <c r="N13" s="162" t="s">
        <v>1729</v>
      </c>
      <c r="O13" s="161" t="s">
        <v>1730</v>
      </c>
      <c r="P13" s="564" t="s">
        <v>1723</v>
      </c>
      <c r="Q13" s="162">
        <v>1800</v>
      </c>
      <c r="R13" s="162">
        <v>2</v>
      </c>
      <c r="S13" s="494" t="s">
        <v>1724</v>
      </c>
      <c r="T13" s="494">
        <v>1</v>
      </c>
      <c r="U13" s="162" t="s">
        <v>1732</v>
      </c>
      <c r="V13" s="3579" t="s">
        <v>2466</v>
      </c>
      <c r="W13" s="3579" t="s">
        <v>2452</v>
      </c>
      <c r="X13" s="3548" t="s">
        <v>1307</v>
      </c>
      <c r="Y13" s="3"/>
    </row>
    <row r="14" spans="1:26" ht="12.75" customHeight="1">
      <c r="A14" s="3870"/>
      <c r="B14" s="3703"/>
      <c r="C14" s="3445"/>
      <c r="D14" s="3807"/>
      <c r="E14" s="3524"/>
      <c r="F14" s="3678"/>
      <c r="G14" s="3668"/>
      <c r="H14" s="3665"/>
      <c r="I14" s="3668"/>
      <c r="J14" s="3665"/>
      <c r="K14" s="3668"/>
      <c r="L14" s="154" t="s">
        <v>1731</v>
      </c>
      <c r="M14" s="141" t="s">
        <v>2486</v>
      </c>
      <c r="N14" s="141" t="s">
        <v>2487</v>
      </c>
      <c r="O14" s="145">
        <v>1500</v>
      </c>
      <c r="P14" s="565" t="s">
        <v>1723</v>
      </c>
      <c r="Q14" s="142">
        <v>86400</v>
      </c>
      <c r="R14" s="142">
        <v>1</v>
      </c>
      <c r="S14" s="143" t="s">
        <v>1724</v>
      </c>
      <c r="T14" s="143">
        <v>3</v>
      </c>
      <c r="U14" s="143" t="s">
        <v>1724</v>
      </c>
      <c r="V14" s="3782"/>
      <c r="W14" s="3782"/>
      <c r="X14" s="3549"/>
      <c r="Y14" s="3"/>
    </row>
    <row r="15" spans="1:26" ht="12.75" customHeight="1">
      <c r="A15" s="3870"/>
      <c r="B15" s="3706"/>
      <c r="C15" s="3446"/>
      <c r="D15" s="3811"/>
      <c r="E15" s="3525"/>
      <c r="F15" s="3680"/>
      <c r="G15" s="3669"/>
      <c r="H15" s="3666"/>
      <c r="I15" s="3669"/>
      <c r="J15" s="3666"/>
      <c r="K15" s="3669"/>
      <c r="L15" s="154" t="s">
        <v>1725</v>
      </c>
      <c r="M15" s="142" t="s">
        <v>1726</v>
      </c>
      <c r="N15" s="142" t="s">
        <v>1726</v>
      </c>
      <c r="O15" s="145">
        <v>1300</v>
      </c>
      <c r="P15" s="564" t="s">
        <v>1723</v>
      </c>
      <c r="Q15" s="142">
        <v>900</v>
      </c>
      <c r="R15" s="142">
        <v>2</v>
      </c>
      <c r="S15" s="143" t="s">
        <v>1724</v>
      </c>
      <c r="T15" s="143">
        <v>1</v>
      </c>
      <c r="U15" s="143" t="s">
        <v>1724</v>
      </c>
      <c r="V15" s="3783"/>
      <c r="W15" s="3783"/>
      <c r="X15" s="3582"/>
      <c r="Y15" s="3"/>
    </row>
    <row r="16" spans="1:26" ht="12.75" customHeight="1">
      <c r="A16" s="3870"/>
      <c r="B16" s="3743" t="s">
        <v>2463</v>
      </c>
      <c r="C16" s="3447" t="s">
        <v>3627</v>
      </c>
      <c r="D16" s="3806" t="s">
        <v>574</v>
      </c>
      <c r="E16" s="3705" t="s">
        <v>1317</v>
      </c>
      <c r="F16" s="3677" t="s">
        <v>1184</v>
      </c>
      <c r="G16" s="3670" t="s">
        <v>624</v>
      </c>
      <c r="H16" s="3689">
        <v>16284</v>
      </c>
      <c r="I16" s="3670">
        <v>1132</v>
      </c>
      <c r="J16" s="3689">
        <v>8904</v>
      </c>
      <c r="K16" s="3670">
        <v>512</v>
      </c>
      <c r="L16" s="159" t="s">
        <v>1727</v>
      </c>
      <c r="M16" s="496" t="s">
        <v>1728</v>
      </c>
      <c r="N16" s="162" t="s">
        <v>1729</v>
      </c>
      <c r="O16" s="161" t="s">
        <v>1730</v>
      </c>
      <c r="P16" s="564" t="s">
        <v>1723</v>
      </c>
      <c r="Q16" s="162">
        <v>1800</v>
      </c>
      <c r="R16" s="162">
        <v>2</v>
      </c>
      <c r="S16" s="494" t="s">
        <v>1724</v>
      </c>
      <c r="T16" s="494">
        <v>1</v>
      </c>
      <c r="U16" s="162" t="s">
        <v>1734</v>
      </c>
      <c r="V16" s="3579" t="s">
        <v>2468</v>
      </c>
      <c r="W16" s="3579" t="s">
        <v>2452</v>
      </c>
      <c r="X16" s="3548" t="s">
        <v>1307</v>
      </c>
      <c r="Y16" s="3"/>
    </row>
    <row r="17" spans="1:26" ht="12.75" customHeight="1">
      <c r="A17" s="3870"/>
      <c r="B17" s="3703"/>
      <c r="C17" s="3445"/>
      <c r="D17" s="3807"/>
      <c r="E17" s="3524"/>
      <c r="F17" s="3678"/>
      <c r="G17" s="3668"/>
      <c r="H17" s="3665"/>
      <c r="I17" s="3668"/>
      <c r="J17" s="3665"/>
      <c r="K17" s="3668"/>
      <c r="L17" s="154" t="s">
        <v>1731</v>
      </c>
      <c r="M17" s="141" t="s">
        <v>2486</v>
      </c>
      <c r="N17" s="141" t="s">
        <v>2487</v>
      </c>
      <c r="O17" s="145">
        <v>1500</v>
      </c>
      <c r="P17" s="565" t="s">
        <v>1723</v>
      </c>
      <c r="Q17" s="142">
        <v>86400</v>
      </c>
      <c r="R17" s="142">
        <v>1</v>
      </c>
      <c r="S17" s="143" t="s">
        <v>1724</v>
      </c>
      <c r="T17" s="143">
        <v>3</v>
      </c>
      <c r="U17" s="143" t="s">
        <v>1724</v>
      </c>
      <c r="V17" s="3782"/>
      <c r="W17" s="3782"/>
      <c r="X17" s="3549"/>
      <c r="Y17" s="3"/>
    </row>
    <row r="18" spans="1:26" ht="12.75" customHeight="1">
      <c r="A18" s="3870"/>
      <c r="B18" s="3706"/>
      <c r="C18" s="3446"/>
      <c r="D18" s="3811"/>
      <c r="E18" s="3525"/>
      <c r="F18" s="3680"/>
      <c r="G18" s="3669"/>
      <c r="H18" s="3666"/>
      <c r="I18" s="3669"/>
      <c r="J18" s="3666"/>
      <c r="K18" s="3669"/>
      <c r="L18" s="154" t="s">
        <v>1725</v>
      </c>
      <c r="M18" s="142" t="s">
        <v>1726</v>
      </c>
      <c r="N18" s="142" t="s">
        <v>1726</v>
      </c>
      <c r="O18" s="145">
        <v>1300</v>
      </c>
      <c r="P18" s="564" t="s">
        <v>1723</v>
      </c>
      <c r="Q18" s="142">
        <v>900</v>
      </c>
      <c r="R18" s="142">
        <v>2</v>
      </c>
      <c r="S18" s="143" t="s">
        <v>1724</v>
      </c>
      <c r="T18" s="143">
        <v>1</v>
      </c>
      <c r="U18" s="143" t="s">
        <v>1724</v>
      </c>
      <c r="V18" s="3783"/>
      <c r="W18" s="3783"/>
      <c r="X18" s="3582"/>
      <c r="Y18" s="3"/>
    </row>
    <row r="19" spans="1:26" ht="12.75" customHeight="1">
      <c r="A19" s="3870"/>
      <c r="B19" s="3533" t="s">
        <v>2463</v>
      </c>
      <c r="C19" s="3447" t="s">
        <v>3628</v>
      </c>
      <c r="D19" s="3806" t="s">
        <v>138</v>
      </c>
      <c r="E19" s="3705" t="s">
        <v>1318</v>
      </c>
      <c r="F19" s="3677" t="s">
        <v>1184</v>
      </c>
      <c r="G19" s="3670" t="s">
        <v>624</v>
      </c>
      <c r="H19" s="3689">
        <v>24480</v>
      </c>
      <c r="I19" s="3670">
        <v>1424</v>
      </c>
      <c r="J19" s="3803">
        <v>12000</v>
      </c>
      <c r="K19" s="3670">
        <v>512</v>
      </c>
      <c r="L19" s="159" t="s">
        <v>1727</v>
      </c>
      <c r="M19" s="496" t="s">
        <v>1728</v>
      </c>
      <c r="N19" s="162" t="s">
        <v>1729</v>
      </c>
      <c r="O19" s="161" t="s">
        <v>1730</v>
      </c>
      <c r="P19" s="564" t="s">
        <v>1723</v>
      </c>
      <c r="Q19" s="162">
        <v>1800</v>
      </c>
      <c r="R19" s="162">
        <v>2</v>
      </c>
      <c r="S19" s="494" t="s">
        <v>1724</v>
      </c>
      <c r="T19" s="494">
        <v>1</v>
      </c>
      <c r="U19" s="162" t="s">
        <v>1735</v>
      </c>
      <c r="V19" s="3429" t="s">
        <v>2468</v>
      </c>
      <c r="W19" s="3603" t="s">
        <v>2452</v>
      </c>
      <c r="X19" s="3548" t="s">
        <v>1307</v>
      </c>
      <c r="Y19" s="3"/>
    </row>
    <row r="20" spans="1:26" ht="12.75" customHeight="1">
      <c r="A20" s="3870"/>
      <c r="B20" s="3534"/>
      <c r="C20" s="3445"/>
      <c r="D20" s="3807"/>
      <c r="E20" s="3524"/>
      <c r="F20" s="3678"/>
      <c r="G20" s="3668"/>
      <c r="H20" s="3665"/>
      <c r="I20" s="3668"/>
      <c r="J20" s="3804"/>
      <c r="K20" s="3668"/>
      <c r="L20" s="154" t="s">
        <v>1731</v>
      </c>
      <c r="M20" s="141" t="s">
        <v>2486</v>
      </c>
      <c r="N20" s="141" t="s">
        <v>2487</v>
      </c>
      <c r="O20" s="145">
        <v>1500</v>
      </c>
      <c r="P20" s="565" t="s">
        <v>1723</v>
      </c>
      <c r="Q20" s="142">
        <v>86400</v>
      </c>
      <c r="R20" s="142">
        <v>1</v>
      </c>
      <c r="S20" s="143" t="s">
        <v>1724</v>
      </c>
      <c r="T20" s="143">
        <v>3</v>
      </c>
      <c r="U20" s="143" t="s">
        <v>1724</v>
      </c>
      <c r="V20" s="3787"/>
      <c r="W20" s="3787"/>
      <c r="X20" s="3549"/>
      <c r="Y20" s="3"/>
    </row>
    <row r="21" spans="1:26" ht="13.5" customHeight="1" thickBot="1">
      <c r="A21" s="3863"/>
      <c r="B21" s="3535"/>
      <c r="C21" s="3469"/>
      <c r="D21" s="3808"/>
      <c r="E21" s="3682"/>
      <c r="F21" s="3679"/>
      <c r="G21" s="3671"/>
      <c r="H21" s="3781"/>
      <c r="I21" s="3671"/>
      <c r="J21" s="3810"/>
      <c r="K21" s="3671"/>
      <c r="L21" s="169" t="s">
        <v>1725</v>
      </c>
      <c r="M21" s="173" t="s">
        <v>1726</v>
      </c>
      <c r="N21" s="173" t="s">
        <v>1726</v>
      </c>
      <c r="O21" s="171">
        <v>1300</v>
      </c>
      <c r="P21" s="566" t="s">
        <v>1723</v>
      </c>
      <c r="Q21" s="173">
        <v>900</v>
      </c>
      <c r="R21" s="173">
        <v>2</v>
      </c>
      <c r="S21" s="172" t="s">
        <v>1724</v>
      </c>
      <c r="T21" s="172">
        <v>1</v>
      </c>
      <c r="U21" s="563" t="s">
        <v>1724</v>
      </c>
      <c r="V21" s="3430"/>
      <c r="W21" s="3430"/>
      <c r="X21" s="3550"/>
      <c r="Y21" s="3"/>
    </row>
    <row r="22" spans="1:26" ht="12.75" customHeight="1">
      <c r="A22" s="3862" t="s">
        <v>3829</v>
      </c>
      <c r="B22" s="902" t="s">
        <v>2464</v>
      </c>
      <c r="C22" s="1506" t="s">
        <v>3880</v>
      </c>
      <c r="D22" s="768" t="s">
        <v>139</v>
      </c>
      <c r="E22" s="757"/>
      <c r="F22" s="751"/>
      <c r="G22" s="731"/>
      <c r="H22" s="732"/>
      <c r="I22" s="733"/>
      <c r="J22" s="732"/>
      <c r="K22" s="733"/>
      <c r="L22" s="738"/>
      <c r="M22" s="739"/>
      <c r="N22" s="739"/>
      <c r="O22" s="740"/>
      <c r="P22" s="739"/>
      <c r="Q22" s="739"/>
      <c r="R22" s="739"/>
      <c r="S22" s="739"/>
      <c r="T22" s="739"/>
      <c r="U22" s="741"/>
      <c r="V22" s="558" t="s">
        <v>2451</v>
      </c>
      <c r="W22" s="558" t="s">
        <v>2452</v>
      </c>
      <c r="X22" s="116" t="s">
        <v>1390</v>
      </c>
      <c r="Y22" s="3"/>
      <c r="Z22"/>
    </row>
    <row r="23" spans="1:26" ht="12.75" customHeight="1">
      <c r="A23" s="3870"/>
      <c r="B23" s="3812" t="s">
        <v>2463</v>
      </c>
      <c r="C23" s="3447" t="s">
        <v>1399</v>
      </c>
      <c r="D23" s="3797" t="s">
        <v>234</v>
      </c>
      <c r="E23" s="3886" t="s">
        <v>1173</v>
      </c>
      <c r="F23" s="3677" t="s">
        <v>1185</v>
      </c>
      <c r="G23" s="3670" t="s">
        <v>624</v>
      </c>
      <c r="H23" s="3803">
        <v>15432</v>
      </c>
      <c r="I23" s="3670">
        <v>832</v>
      </c>
      <c r="J23" s="3803">
        <v>10912</v>
      </c>
      <c r="K23" s="3670">
        <v>384</v>
      </c>
      <c r="L23" s="159" t="s">
        <v>1727</v>
      </c>
      <c r="M23" s="496" t="s">
        <v>1728</v>
      </c>
      <c r="N23" s="162" t="s">
        <v>1729</v>
      </c>
      <c r="O23" s="161" t="s">
        <v>1730</v>
      </c>
      <c r="P23" s="564" t="s">
        <v>1723</v>
      </c>
      <c r="Q23" s="162">
        <v>1800</v>
      </c>
      <c r="R23" s="162">
        <v>2</v>
      </c>
      <c r="S23" s="494" t="s">
        <v>1724</v>
      </c>
      <c r="T23" s="494">
        <v>1</v>
      </c>
      <c r="U23" s="162" t="s">
        <v>1732</v>
      </c>
      <c r="V23" s="3571" t="s">
        <v>2468</v>
      </c>
      <c r="W23" s="3571" t="s">
        <v>2452</v>
      </c>
      <c r="X23" s="3548" t="s">
        <v>1307</v>
      </c>
      <c r="Y23" s="3"/>
      <c r="Z23"/>
    </row>
    <row r="24" spans="1:26" ht="12.75" customHeight="1">
      <c r="A24" s="3870"/>
      <c r="B24" s="3742"/>
      <c r="C24" s="3445"/>
      <c r="D24" s="3798"/>
      <c r="E24" s="3801"/>
      <c r="F24" s="3678"/>
      <c r="G24" s="3668"/>
      <c r="H24" s="3804"/>
      <c r="I24" s="3668"/>
      <c r="J24" s="3804"/>
      <c r="K24" s="3668"/>
      <c r="L24" s="154" t="s">
        <v>1731</v>
      </c>
      <c r="M24" s="141" t="s">
        <v>2626</v>
      </c>
      <c r="N24" s="141" t="s">
        <v>2487</v>
      </c>
      <c r="O24" s="145">
        <v>1499</v>
      </c>
      <c r="P24" s="565" t="s">
        <v>1723</v>
      </c>
      <c r="Q24" s="142">
        <v>86400</v>
      </c>
      <c r="R24" s="142">
        <v>2</v>
      </c>
      <c r="S24" s="143" t="s">
        <v>1724</v>
      </c>
      <c r="T24" s="143">
        <v>5</v>
      </c>
      <c r="U24" s="143" t="s">
        <v>1724</v>
      </c>
      <c r="V24" s="3816"/>
      <c r="W24" s="3816"/>
      <c r="X24" s="3549"/>
      <c r="Y24" s="3"/>
    </row>
    <row r="25" spans="1:26" ht="14.25" customHeight="1">
      <c r="A25" s="3870"/>
      <c r="B25" s="3740"/>
      <c r="C25" s="3446"/>
      <c r="D25" s="3799"/>
      <c r="E25" s="3802"/>
      <c r="F25" s="3680"/>
      <c r="G25" s="3669"/>
      <c r="H25" s="3805"/>
      <c r="I25" s="3669"/>
      <c r="J25" s="3805"/>
      <c r="K25" s="3669"/>
      <c r="L25" s="154" t="s">
        <v>1725</v>
      </c>
      <c r="M25" s="142" t="s">
        <v>1726</v>
      </c>
      <c r="N25" s="142" t="s">
        <v>1726</v>
      </c>
      <c r="O25" s="145">
        <v>1300</v>
      </c>
      <c r="P25" s="564" t="s">
        <v>1723</v>
      </c>
      <c r="Q25" s="143">
        <v>900</v>
      </c>
      <c r="R25" s="142">
        <v>2</v>
      </c>
      <c r="S25" s="143" t="s">
        <v>1724</v>
      </c>
      <c r="T25" s="143">
        <v>1</v>
      </c>
      <c r="U25" s="143" t="s">
        <v>1724</v>
      </c>
      <c r="V25" s="3817"/>
      <c r="W25" s="3817"/>
      <c r="X25" s="3582"/>
      <c r="Y25" s="3"/>
    </row>
    <row r="26" spans="1:26" ht="14.25" customHeight="1">
      <c r="A26" s="3870"/>
      <c r="B26" s="3812" t="s">
        <v>2463</v>
      </c>
      <c r="C26" s="3447" t="s">
        <v>1392</v>
      </c>
      <c r="D26" s="3797" t="s">
        <v>577</v>
      </c>
      <c r="E26" s="3860" t="s">
        <v>1174</v>
      </c>
      <c r="F26" s="3677" t="s">
        <v>1185</v>
      </c>
      <c r="G26" s="3670" t="s">
        <v>624</v>
      </c>
      <c r="H26" s="3803">
        <v>22812</v>
      </c>
      <c r="I26" s="3670">
        <v>1132</v>
      </c>
      <c r="J26" s="3803">
        <v>13120</v>
      </c>
      <c r="K26" s="3670">
        <v>512</v>
      </c>
      <c r="L26" s="159" t="s">
        <v>1727</v>
      </c>
      <c r="M26" s="164" t="s">
        <v>1728</v>
      </c>
      <c r="N26" s="146" t="s">
        <v>1729</v>
      </c>
      <c r="O26" s="161" t="s">
        <v>1730</v>
      </c>
      <c r="P26" s="568" t="s">
        <v>1723</v>
      </c>
      <c r="Q26" s="494">
        <v>1800</v>
      </c>
      <c r="R26" s="162">
        <v>2</v>
      </c>
      <c r="S26" s="494" t="s">
        <v>1724</v>
      </c>
      <c r="T26" s="494">
        <v>1</v>
      </c>
      <c r="U26" s="162" t="s">
        <v>1734</v>
      </c>
      <c r="V26" s="3571" t="s">
        <v>2468</v>
      </c>
      <c r="W26" s="3571" t="s">
        <v>2452</v>
      </c>
      <c r="X26" s="3548" t="s">
        <v>1307</v>
      </c>
      <c r="Y26" s="3"/>
      <c r="Z26"/>
    </row>
    <row r="27" spans="1:26" ht="14.25" customHeight="1">
      <c r="A27" s="3870"/>
      <c r="B27" s="3742"/>
      <c r="C27" s="3445"/>
      <c r="D27" s="3798"/>
      <c r="E27" s="3887"/>
      <c r="F27" s="3678"/>
      <c r="G27" s="3668"/>
      <c r="H27" s="3804"/>
      <c r="I27" s="3668"/>
      <c r="J27" s="3804"/>
      <c r="K27" s="3668"/>
      <c r="L27" s="154" t="s">
        <v>1731</v>
      </c>
      <c r="M27" s="144" t="s">
        <v>2626</v>
      </c>
      <c r="N27" s="144" t="s">
        <v>2487</v>
      </c>
      <c r="O27" s="145">
        <v>1499</v>
      </c>
      <c r="P27" s="567" t="s">
        <v>1723</v>
      </c>
      <c r="Q27" s="143">
        <v>86400</v>
      </c>
      <c r="R27" s="142">
        <v>2</v>
      </c>
      <c r="S27" s="143" t="s">
        <v>1724</v>
      </c>
      <c r="T27" s="494">
        <v>5</v>
      </c>
      <c r="U27" s="143" t="s">
        <v>1724</v>
      </c>
      <c r="V27" s="3572"/>
      <c r="W27" s="3572"/>
      <c r="X27" s="3549"/>
      <c r="Y27" s="3"/>
    </row>
    <row r="28" spans="1:26" ht="12.75" customHeight="1">
      <c r="A28" s="3870"/>
      <c r="B28" s="3740"/>
      <c r="C28" s="3446"/>
      <c r="D28" s="3799"/>
      <c r="E28" s="3796"/>
      <c r="F28" s="3680"/>
      <c r="G28" s="3669"/>
      <c r="H28" s="3805"/>
      <c r="I28" s="3669"/>
      <c r="J28" s="3805"/>
      <c r="K28" s="3669"/>
      <c r="L28" s="154" t="s">
        <v>1725</v>
      </c>
      <c r="M28" s="147" t="s">
        <v>1726</v>
      </c>
      <c r="N28" s="147" t="s">
        <v>1726</v>
      </c>
      <c r="O28" s="145">
        <v>1300</v>
      </c>
      <c r="P28" s="568" t="s">
        <v>1723</v>
      </c>
      <c r="Q28" s="143">
        <v>900</v>
      </c>
      <c r="R28" s="142">
        <v>2</v>
      </c>
      <c r="S28" s="143" t="s">
        <v>1724</v>
      </c>
      <c r="T28" s="143">
        <v>1</v>
      </c>
      <c r="U28" s="143" t="s">
        <v>1724</v>
      </c>
      <c r="V28" s="3573"/>
      <c r="W28" s="3573"/>
      <c r="X28" s="3582"/>
      <c r="Y28" s="3"/>
    </row>
    <row r="29" spans="1:26" ht="12.75" customHeight="1">
      <c r="A29" s="3870"/>
      <c r="B29" s="3812" t="s">
        <v>2463</v>
      </c>
      <c r="C29" s="3447" t="s">
        <v>3629</v>
      </c>
      <c r="D29" s="3797" t="s">
        <v>235</v>
      </c>
      <c r="E29" s="3800" t="s">
        <v>1320</v>
      </c>
      <c r="F29" s="3677" t="s">
        <v>1185</v>
      </c>
      <c r="G29" s="3670" t="s">
        <v>624</v>
      </c>
      <c r="H29" s="3803">
        <v>26784</v>
      </c>
      <c r="I29" s="3670">
        <v>1424</v>
      </c>
      <c r="J29" s="3803">
        <v>13120</v>
      </c>
      <c r="K29" s="3670">
        <v>512</v>
      </c>
      <c r="L29" s="159" t="s">
        <v>1727</v>
      </c>
      <c r="M29" s="164" t="s">
        <v>1728</v>
      </c>
      <c r="N29" s="146" t="s">
        <v>1729</v>
      </c>
      <c r="O29" s="161" t="s">
        <v>1730</v>
      </c>
      <c r="P29" s="568" t="s">
        <v>1723</v>
      </c>
      <c r="Q29" s="494">
        <v>1800</v>
      </c>
      <c r="R29" s="162">
        <v>2</v>
      </c>
      <c r="S29" s="494" t="s">
        <v>1724</v>
      </c>
      <c r="T29" s="494">
        <v>1</v>
      </c>
      <c r="U29" s="162" t="s">
        <v>1735</v>
      </c>
      <c r="V29" s="3571" t="s">
        <v>2468</v>
      </c>
      <c r="W29" s="3571" t="s">
        <v>2452</v>
      </c>
      <c r="X29" s="3548" t="s">
        <v>1307</v>
      </c>
      <c r="Y29" s="3"/>
      <c r="Z29"/>
    </row>
    <row r="30" spans="1:26" ht="12.75" customHeight="1">
      <c r="A30" s="3870"/>
      <c r="B30" s="3742"/>
      <c r="C30" s="3445"/>
      <c r="D30" s="3798"/>
      <c r="E30" s="3801"/>
      <c r="F30" s="3678"/>
      <c r="G30" s="3668"/>
      <c r="H30" s="3804"/>
      <c r="I30" s="3668"/>
      <c r="J30" s="3804"/>
      <c r="K30" s="3668"/>
      <c r="L30" s="154" t="s">
        <v>1731</v>
      </c>
      <c r="M30" s="144" t="s">
        <v>2626</v>
      </c>
      <c r="N30" s="144" t="s">
        <v>2487</v>
      </c>
      <c r="O30" s="145">
        <v>1499</v>
      </c>
      <c r="P30" s="567" t="s">
        <v>1723</v>
      </c>
      <c r="Q30" s="143">
        <v>86400</v>
      </c>
      <c r="R30" s="142">
        <v>2</v>
      </c>
      <c r="S30" s="143" t="s">
        <v>1724</v>
      </c>
      <c r="T30" s="143">
        <v>5</v>
      </c>
      <c r="U30" s="143" t="s">
        <v>1724</v>
      </c>
      <c r="V30" s="3816"/>
      <c r="W30" s="3816"/>
      <c r="X30" s="3549"/>
      <c r="Y30" s="3"/>
    </row>
    <row r="31" spans="1:26" ht="13.5" customHeight="1" thickBot="1">
      <c r="A31" s="3863"/>
      <c r="B31" s="3826"/>
      <c r="C31" s="3469"/>
      <c r="D31" s="3818"/>
      <c r="E31" s="3819"/>
      <c r="F31" s="3679"/>
      <c r="G31" s="3671"/>
      <c r="H31" s="3810"/>
      <c r="I31" s="3671"/>
      <c r="J31" s="3810"/>
      <c r="K31" s="3671"/>
      <c r="L31" s="562" t="s">
        <v>1725</v>
      </c>
      <c r="M31" s="569" t="s">
        <v>1726</v>
      </c>
      <c r="N31" s="569" t="s">
        <v>1726</v>
      </c>
      <c r="O31" s="171">
        <v>1300</v>
      </c>
      <c r="P31" s="570" t="s">
        <v>1723</v>
      </c>
      <c r="Q31" s="172">
        <v>900</v>
      </c>
      <c r="R31" s="173">
        <v>2</v>
      </c>
      <c r="S31" s="172" t="s">
        <v>1724</v>
      </c>
      <c r="T31" s="172">
        <v>1</v>
      </c>
      <c r="U31" s="172" t="s">
        <v>1724</v>
      </c>
      <c r="V31" s="3852"/>
      <c r="W31" s="3852"/>
      <c r="X31" s="3550"/>
      <c r="Y31" s="3"/>
    </row>
    <row r="32" spans="1:26" ht="12.75" customHeight="1">
      <c r="A32" s="3862" t="s">
        <v>220</v>
      </c>
      <c r="B32" s="902" t="s">
        <v>2464</v>
      </c>
      <c r="C32" s="1506" t="s">
        <v>3881</v>
      </c>
      <c r="D32" s="768" t="s">
        <v>140</v>
      </c>
      <c r="E32" s="757"/>
      <c r="F32" s="757"/>
      <c r="G32" s="731"/>
      <c r="H32" s="732"/>
      <c r="I32" s="733"/>
      <c r="J32" s="732"/>
      <c r="K32" s="733"/>
      <c r="L32" s="738"/>
      <c r="M32" s="739"/>
      <c r="N32" s="739"/>
      <c r="O32" s="739"/>
      <c r="P32" s="739"/>
      <c r="Q32" s="742"/>
      <c r="R32" s="739"/>
      <c r="S32" s="739"/>
      <c r="T32" s="739"/>
      <c r="U32" s="741"/>
      <c r="V32" s="558" t="s">
        <v>2451</v>
      </c>
      <c r="W32" s="558" t="s">
        <v>2452</v>
      </c>
      <c r="X32" s="116" t="s">
        <v>1390</v>
      </c>
      <c r="Y32" s="2"/>
      <c r="Z32"/>
    </row>
    <row r="33" spans="1:26" ht="12.75" customHeight="1">
      <c r="A33" s="3870"/>
      <c r="B33" s="3533" t="s">
        <v>2463</v>
      </c>
      <c r="C33" s="3447" t="s">
        <v>1090</v>
      </c>
      <c r="D33" s="3806" t="s">
        <v>1160</v>
      </c>
      <c r="E33" s="3809" t="s">
        <v>1736</v>
      </c>
      <c r="F33" s="3495" t="s">
        <v>1737</v>
      </c>
      <c r="G33" s="3670" t="s">
        <v>624</v>
      </c>
      <c r="H33" s="3689">
        <v>5160</v>
      </c>
      <c r="I33" s="3670">
        <v>896</v>
      </c>
      <c r="J33" s="3689">
        <v>640</v>
      </c>
      <c r="K33" s="3670">
        <v>384</v>
      </c>
      <c r="L33" s="159" t="s">
        <v>1727</v>
      </c>
      <c r="M33" s="164" t="s">
        <v>1728</v>
      </c>
      <c r="N33" s="146" t="s">
        <v>1729</v>
      </c>
      <c r="O33" s="161" t="s">
        <v>1730</v>
      </c>
      <c r="P33" s="568" t="s">
        <v>1723</v>
      </c>
      <c r="Q33" s="143">
        <v>1800</v>
      </c>
      <c r="R33" s="142">
        <v>2</v>
      </c>
      <c r="S33" s="143" t="s">
        <v>1724</v>
      </c>
      <c r="T33" s="143">
        <v>1</v>
      </c>
      <c r="U33" s="574" t="s">
        <v>1724</v>
      </c>
      <c r="V33" s="3646" t="s">
        <v>2451</v>
      </c>
      <c r="W33" s="3646" t="s">
        <v>2452</v>
      </c>
      <c r="X33" s="3548" t="s">
        <v>1307</v>
      </c>
      <c r="Y33" s="2"/>
      <c r="Z33"/>
    </row>
    <row r="34" spans="1:26" ht="12.75" customHeight="1">
      <c r="A34" s="3870"/>
      <c r="B34" s="3534"/>
      <c r="C34" s="3445"/>
      <c r="D34" s="3807"/>
      <c r="E34" s="3484"/>
      <c r="F34" s="3524"/>
      <c r="G34" s="3668"/>
      <c r="H34" s="3665"/>
      <c r="I34" s="3668"/>
      <c r="J34" s="3665"/>
      <c r="K34" s="3668"/>
      <c r="L34" s="159" t="s">
        <v>1721</v>
      </c>
      <c r="M34" s="160" t="s">
        <v>1722</v>
      </c>
      <c r="N34" s="160" t="s">
        <v>1722</v>
      </c>
      <c r="O34" s="161">
        <v>1405</v>
      </c>
      <c r="P34" s="567" t="s">
        <v>1723</v>
      </c>
      <c r="Q34" s="494">
        <v>900</v>
      </c>
      <c r="R34" s="571" t="s">
        <v>1733</v>
      </c>
      <c r="S34" s="494" t="s">
        <v>1724</v>
      </c>
      <c r="T34" s="494">
        <v>1</v>
      </c>
      <c r="U34" s="494" t="s">
        <v>1724</v>
      </c>
      <c r="V34" s="3642"/>
      <c r="W34" s="3642"/>
      <c r="X34" s="3549"/>
      <c r="Y34" s="2"/>
    </row>
    <row r="35" spans="1:26" ht="18.75" customHeight="1">
      <c r="A35" s="3870"/>
      <c r="B35" s="3741"/>
      <c r="C35" s="3446"/>
      <c r="D35" s="3811"/>
      <c r="E35" s="3485"/>
      <c r="F35" s="3525"/>
      <c r="G35" s="3669"/>
      <c r="H35" s="3666"/>
      <c r="I35" s="3669"/>
      <c r="J35" s="3666"/>
      <c r="K35" s="3669"/>
      <c r="L35" s="154" t="s">
        <v>1725</v>
      </c>
      <c r="M35" s="572" t="s">
        <v>1726</v>
      </c>
      <c r="N35" s="572" t="s">
        <v>1726</v>
      </c>
      <c r="O35" s="154">
        <v>1300</v>
      </c>
      <c r="P35" s="573" t="s">
        <v>1723</v>
      </c>
      <c r="Q35" s="143">
        <v>900</v>
      </c>
      <c r="R35" s="494">
        <v>2</v>
      </c>
      <c r="S35" s="143" t="s">
        <v>1724</v>
      </c>
      <c r="T35" s="143">
        <v>1</v>
      </c>
      <c r="U35" s="143" t="s">
        <v>1724</v>
      </c>
      <c r="V35" s="3643"/>
      <c r="W35" s="3643"/>
      <c r="X35" s="3582"/>
      <c r="Y35" s="2"/>
    </row>
    <row r="36" spans="1:26" ht="18.75" customHeight="1">
      <c r="A36" s="3870"/>
      <c r="B36" s="3533" t="s">
        <v>2463</v>
      </c>
      <c r="C36" s="3447" t="s">
        <v>1092</v>
      </c>
      <c r="D36" s="3806" t="s">
        <v>579</v>
      </c>
      <c r="E36" s="3483" t="s">
        <v>1257</v>
      </c>
      <c r="F36" s="3677" t="s">
        <v>1183</v>
      </c>
      <c r="G36" s="3670" t="s">
        <v>624</v>
      </c>
      <c r="H36" s="3689">
        <v>12540</v>
      </c>
      <c r="I36" s="3670">
        <v>1044</v>
      </c>
      <c r="J36" s="3689">
        <v>5160</v>
      </c>
      <c r="K36" s="3670">
        <v>512</v>
      </c>
      <c r="L36" s="159" t="s">
        <v>1727</v>
      </c>
      <c r="M36" s="164" t="s">
        <v>1728</v>
      </c>
      <c r="N36" s="573" t="s">
        <v>1729</v>
      </c>
      <c r="O36" s="161" t="s">
        <v>1730</v>
      </c>
      <c r="P36" s="568" t="s">
        <v>1723</v>
      </c>
      <c r="Q36" s="143">
        <v>1800</v>
      </c>
      <c r="R36" s="143">
        <v>2</v>
      </c>
      <c r="S36" s="143" t="s">
        <v>1724</v>
      </c>
      <c r="T36" s="143">
        <v>1</v>
      </c>
      <c r="U36" s="3057" t="s">
        <v>6172</v>
      </c>
      <c r="V36" s="3646" t="s">
        <v>2466</v>
      </c>
      <c r="W36" s="3646" t="s">
        <v>2452</v>
      </c>
      <c r="X36" s="3548" t="s">
        <v>1307</v>
      </c>
      <c r="Y36" s="2"/>
    </row>
    <row r="37" spans="1:26" ht="18.75" customHeight="1">
      <c r="A37" s="3870"/>
      <c r="B37" s="3534"/>
      <c r="C37" s="3445"/>
      <c r="D37" s="3807"/>
      <c r="E37" s="3484"/>
      <c r="F37" s="3678"/>
      <c r="G37" s="3668"/>
      <c r="H37" s="3665"/>
      <c r="I37" s="3668"/>
      <c r="J37" s="3665"/>
      <c r="K37" s="3668"/>
      <c r="L37" s="159" t="s">
        <v>1721</v>
      </c>
      <c r="M37" s="159" t="s">
        <v>1722</v>
      </c>
      <c r="N37" s="159" t="s">
        <v>1722</v>
      </c>
      <c r="O37" s="161">
        <v>1405</v>
      </c>
      <c r="P37" s="567" t="s">
        <v>1723</v>
      </c>
      <c r="Q37" s="494">
        <v>900</v>
      </c>
      <c r="R37" s="571" t="s">
        <v>1733</v>
      </c>
      <c r="S37" s="494" t="s">
        <v>1724</v>
      </c>
      <c r="T37" s="494">
        <v>1</v>
      </c>
      <c r="U37" s="494" t="s">
        <v>1724</v>
      </c>
      <c r="V37" s="3642"/>
      <c r="W37" s="3642"/>
      <c r="X37" s="3549"/>
      <c r="Y37" s="2"/>
    </row>
    <row r="38" spans="1:26" ht="12.75" customHeight="1">
      <c r="A38" s="3870"/>
      <c r="B38" s="3741"/>
      <c r="C38" s="3446"/>
      <c r="D38" s="3811"/>
      <c r="E38" s="3485"/>
      <c r="F38" s="3680"/>
      <c r="G38" s="3669"/>
      <c r="H38" s="3666"/>
      <c r="I38" s="3669"/>
      <c r="J38" s="3666"/>
      <c r="K38" s="3669"/>
      <c r="L38" s="154" t="s">
        <v>1725</v>
      </c>
      <c r="M38" s="147" t="s">
        <v>1726</v>
      </c>
      <c r="N38" s="147" t="s">
        <v>1726</v>
      </c>
      <c r="O38" s="145">
        <v>1300</v>
      </c>
      <c r="P38" s="568" t="s">
        <v>1723</v>
      </c>
      <c r="Q38" s="143">
        <v>900</v>
      </c>
      <c r="R38" s="142">
        <v>2</v>
      </c>
      <c r="S38" s="143" t="s">
        <v>1724</v>
      </c>
      <c r="T38" s="143">
        <v>1</v>
      </c>
      <c r="U38" s="143" t="s">
        <v>1724</v>
      </c>
      <c r="V38" s="3643"/>
      <c r="W38" s="3643"/>
      <c r="X38" s="3582"/>
      <c r="Y38" s="2"/>
    </row>
    <row r="39" spans="1:26" ht="12.75" customHeight="1">
      <c r="A39" s="3870"/>
      <c r="B39" s="3743" t="s">
        <v>2463</v>
      </c>
      <c r="C39" s="3447" t="s">
        <v>3630</v>
      </c>
      <c r="D39" s="3806" t="s">
        <v>141</v>
      </c>
      <c r="E39" s="3705" t="s">
        <v>1175</v>
      </c>
      <c r="F39" s="3677" t="s">
        <v>1183</v>
      </c>
      <c r="G39" s="3670" t="s">
        <v>624</v>
      </c>
      <c r="H39" s="3689">
        <v>23968</v>
      </c>
      <c r="I39" s="3670">
        <v>1168</v>
      </c>
      <c r="J39" s="3689">
        <v>12540</v>
      </c>
      <c r="K39" s="3670">
        <v>512</v>
      </c>
      <c r="L39" s="159" t="s">
        <v>1727</v>
      </c>
      <c r="M39" s="164" t="s">
        <v>1728</v>
      </c>
      <c r="N39" s="146" t="s">
        <v>1729</v>
      </c>
      <c r="O39" s="161" t="s">
        <v>1730</v>
      </c>
      <c r="P39" s="568" t="s">
        <v>1723</v>
      </c>
      <c r="Q39" s="494">
        <v>1800</v>
      </c>
      <c r="R39" s="162">
        <v>2</v>
      </c>
      <c r="S39" s="494" t="s">
        <v>1724</v>
      </c>
      <c r="T39" s="494">
        <v>1</v>
      </c>
      <c r="U39" s="3057" t="s">
        <v>6173</v>
      </c>
      <c r="V39" s="3579" t="s">
        <v>2468</v>
      </c>
      <c r="W39" s="3579" t="s">
        <v>2452</v>
      </c>
      <c r="X39" s="3548" t="s">
        <v>1307</v>
      </c>
      <c r="Y39" s="2"/>
    </row>
    <row r="40" spans="1:26" ht="12.75" customHeight="1">
      <c r="A40" s="3870"/>
      <c r="B40" s="3703"/>
      <c r="C40" s="3445"/>
      <c r="D40" s="3807"/>
      <c r="E40" s="3524"/>
      <c r="F40" s="3678"/>
      <c r="G40" s="3668"/>
      <c r="H40" s="3665"/>
      <c r="I40" s="3668"/>
      <c r="J40" s="3665"/>
      <c r="K40" s="3668"/>
      <c r="L40" s="159" t="s">
        <v>1721</v>
      </c>
      <c r="M40" s="160" t="s">
        <v>1722</v>
      </c>
      <c r="N40" s="160" t="s">
        <v>1722</v>
      </c>
      <c r="O40" s="161">
        <v>1405</v>
      </c>
      <c r="P40" s="567" t="s">
        <v>1723</v>
      </c>
      <c r="Q40" s="494">
        <v>900</v>
      </c>
      <c r="R40" s="571" t="s">
        <v>1733</v>
      </c>
      <c r="S40" s="494" t="s">
        <v>1724</v>
      </c>
      <c r="T40" s="494">
        <v>1</v>
      </c>
      <c r="U40" s="494" t="s">
        <v>1724</v>
      </c>
      <c r="V40" s="3782"/>
      <c r="W40" s="3782"/>
      <c r="X40" s="3549"/>
      <c r="Y40" s="2"/>
    </row>
    <row r="41" spans="1:26" ht="13.5" customHeight="1" thickBot="1">
      <c r="A41" s="3863"/>
      <c r="B41" s="3704"/>
      <c r="C41" s="3469"/>
      <c r="D41" s="3808"/>
      <c r="E41" s="3682"/>
      <c r="F41" s="3679"/>
      <c r="G41" s="3671"/>
      <c r="H41" s="3781"/>
      <c r="I41" s="3671"/>
      <c r="J41" s="3781"/>
      <c r="K41" s="3671"/>
      <c r="L41" s="562" t="s">
        <v>1725</v>
      </c>
      <c r="M41" s="569" t="s">
        <v>1726</v>
      </c>
      <c r="N41" s="569" t="s">
        <v>1726</v>
      </c>
      <c r="O41" s="171">
        <v>1300</v>
      </c>
      <c r="P41" s="575" t="s">
        <v>1723</v>
      </c>
      <c r="Q41" s="172">
        <v>900</v>
      </c>
      <c r="R41" s="173">
        <v>2</v>
      </c>
      <c r="S41" s="172" t="s">
        <v>1724</v>
      </c>
      <c r="T41" s="172">
        <v>1</v>
      </c>
      <c r="U41" s="172" t="s">
        <v>1724</v>
      </c>
      <c r="V41" s="3842"/>
      <c r="W41" s="3842"/>
      <c r="X41" s="3550"/>
      <c r="Y41" s="2"/>
    </row>
    <row r="42" spans="1:26" ht="12.75" customHeight="1">
      <c r="A42" s="3862" t="s">
        <v>3882</v>
      </c>
      <c r="B42" s="902" t="s">
        <v>2464</v>
      </c>
      <c r="C42" s="1506" t="s">
        <v>3883</v>
      </c>
      <c r="D42" s="768" t="s">
        <v>142</v>
      </c>
      <c r="E42" s="757"/>
      <c r="F42" s="757"/>
      <c r="G42" s="731"/>
      <c r="H42" s="732"/>
      <c r="I42" s="733"/>
      <c r="J42" s="732"/>
      <c r="K42" s="733"/>
      <c r="L42" s="738"/>
      <c r="M42" s="739"/>
      <c r="N42" s="739"/>
      <c r="O42" s="739"/>
      <c r="P42" s="739"/>
      <c r="Q42" s="739"/>
      <c r="R42" s="739"/>
      <c r="S42" s="739"/>
      <c r="T42" s="739"/>
      <c r="U42" s="741"/>
      <c r="V42" s="558" t="s">
        <v>2451</v>
      </c>
      <c r="W42" s="558" t="s">
        <v>2452</v>
      </c>
      <c r="X42" s="124" t="s">
        <v>1390</v>
      </c>
      <c r="Y42" s="2"/>
      <c r="Z42"/>
    </row>
    <row r="43" spans="1:26" ht="12.75" customHeight="1">
      <c r="A43" s="3870"/>
      <c r="B43" s="3743" t="s">
        <v>2463</v>
      </c>
      <c r="C43" s="3447" t="s">
        <v>3631</v>
      </c>
      <c r="D43" s="3806" t="s">
        <v>580</v>
      </c>
      <c r="E43" s="3677" t="s">
        <v>1177</v>
      </c>
      <c r="F43" s="3677" t="s">
        <v>1182</v>
      </c>
      <c r="G43" s="3670" t="s">
        <v>624</v>
      </c>
      <c r="H43" s="3689">
        <v>5416</v>
      </c>
      <c r="I43" s="3670">
        <v>1152</v>
      </c>
      <c r="J43" s="3689">
        <v>640</v>
      </c>
      <c r="K43" s="3670">
        <v>512</v>
      </c>
      <c r="L43" s="159" t="s">
        <v>1727</v>
      </c>
      <c r="M43" s="164" t="s">
        <v>1728</v>
      </c>
      <c r="N43" s="146" t="s">
        <v>1729</v>
      </c>
      <c r="O43" s="161" t="s">
        <v>1730</v>
      </c>
      <c r="P43" s="568" t="s">
        <v>1723</v>
      </c>
      <c r="Q43" s="162">
        <v>1800</v>
      </c>
      <c r="R43" s="162">
        <v>2</v>
      </c>
      <c r="S43" s="494" t="s">
        <v>1724</v>
      </c>
      <c r="T43" s="494">
        <v>1</v>
      </c>
      <c r="U43" s="494" t="s">
        <v>1724</v>
      </c>
      <c r="V43" s="3579" t="s">
        <v>2451</v>
      </c>
      <c r="W43" s="3579" t="s">
        <v>2452</v>
      </c>
      <c r="X43" s="3548" t="s">
        <v>1307</v>
      </c>
      <c r="Y43" s="2"/>
      <c r="Z43"/>
    </row>
    <row r="44" spans="1:26" ht="12.75" customHeight="1">
      <c r="A44" s="3870"/>
      <c r="B44" s="3703"/>
      <c r="C44" s="3445"/>
      <c r="D44" s="3807"/>
      <c r="E44" s="3524"/>
      <c r="F44" s="3678"/>
      <c r="G44" s="3668"/>
      <c r="H44" s="3665"/>
      <c r="I44" s="3668"/>
      <c r="J44" s="3665"/>
      <c r="K44" s="3668"/>
      <c r="L44" s="159" t="s">
        <v>1721</v>
      </c>
      <c r="M44" s="160" t="s">
        <v>1722</v>
      </c>
      <c r="N44" s="160" t="s">
        <v>1722</v>
      </c>
      <c r="O44" s="161">
        <v>1400</v>
      </c>
      <c r="P44" s="568" t="s">
        <v>1723</v>
      </c>
      <c r="Q44" s="162">
        <v>900</v>
      </c>
      <c r="R44" s="162">
        <v>8</v>
      </c>
      <c r="S44" s="494" t="s">
        <v>1724</v>
      </c>
      <c r="T44" s="494">
        <v>1</v>
      </c>
      <c r="U44" s="494" t="s">
        <v>1724</v>
      </c>
      <c r="V44" s="3782"/>
      <c r="W44" s="3782"/>
      <c r="X44" s="3549"/>
      <c r="Y44" s="2"/>
    </row>
    <row r="45" spans="1:26" ht="12.75" customHeight="1">
      <c r="A45" s="3870"/>
      <c r="B45" s="3706"/>
      <c r="C45" s="3446"/>
      <c r="D45" s="3811"/>
      <c r="E45" s="3525"/>
      <c r="F45" s="3680"/>
      <c r="G45" s="3669"/>
      <c r="H45" s="3666"/>
      <c r="I45" s="3669"/>
      <c r="J45" s="3666"/>
      <c r="K45" s="3669"/>
      <c r="L45" s="154" t="s">
        <v>1725</v>
      </c>
      <c r="M45" s="147" t="s">
        <v>1726</v>
      </c>
      <c r="N45" s="147" t="s">
        <v>1726</v>
      </c>
      <c r="O45" s="145">
        <v>1300</v>
      </c>
      <c r="P45" s="568" t="s">
        <v>1723</v>
      </c>
      <c r="Q45" s="142">
        <v>900</v>
      </c>
      <c r="R45" s="142">
        <v>2</v>
      </c>
      <c r="S45" s="143" t="s">
        <v>1724</v>
      </c>
      <c r="T45" s="143">
        <v>1</v>
      </c>
      <c r="U45" s="143" t="s">
        <v>1724</v>
      </c>
      <c r="V45" s="3783"/>
      <c r="W45" s="3783"/>
      <c r="X45" s="3582"/>
      <c r="Y45" s="2"/>
    </row>
    <row r="46" spans="1:26" ht="12.75" customHeight="1">
      <c r="A46" s="3870"/>
      <c r="B46" s="3812" t="s">
        <v>2463</v>
      </c>
      <c r="C46" s="3447" t="s">
        <v>1905</v>
      </c>
      <c r="D46" s="3806" t="s">
        <v>581</v>
      </c>
      <c r="E46" s="3800" t="s">
        <v>1178</v>
      </c>
      <c r="F46" s="3677" t="s">
        <v>1183</v>
      </c>
      <c r="G46" s="3670" t="s">
        <v>624</v>
      </c>
      <c r="H46" s="3689">
        <v>12796</v>
      </c>
      <c r="I46" s="3670">
        <v>1300</v>
      </c>
      <c r="J46" s="3689">
        <v>5416</v>
      </c>
      <c r="K46" s="3670">
        <v>512</v>
      </c>
      <c r="L46" s="159" t="s">
        <v>1727</v>
      </c>
      <c r="M46" s="164" t="s">
        <v>1728</v>
      </c>
      <c r="N46" s="146" t="s">
        <v>1729</v>
      </c>
      <c r="O46" s="161" t="s">
        <v>1730</v>
      </c>
      <c r="P46" s="568" t="s">
        <v>1723</v>
      </c>
      <c r="Q46" s="162">
        <v>1800</v>
      </c>
      <c r="R46" s="162">
        <v>2</v>
      </c>
      <c r="S46" s="494" t="s">
        <v>1724</v>
      </c>
      <c r="T46" s="494">
        <v>1</v>
      </c>
      <c r="U46" s="3057" t="s">
        <v>6172</v>
      </c>
      <c r="V46" s="3571" t="s">
        <v>2466</v>
      </c>
      <c r="W46" s="3571" t="s">
        <v>2452</v>
      </c>
      <c r="X46" s="3548" t="s">
        <v>1307</v>
      </c>
      <c r="Y46" s="2"/>
      <c r="Z46"/>
    </row>
    <row r="47" spans="1:26" ht="12.75" customHeight="1">
      <c r="A47" s="3870"/>
      <c r="B47" s="3742"/>
      <c r="C47" s="3445"/>
      <c r="D47" s="3807"/>
      <c r="E47" s="3801"/>
      <c r="F47" s="3678"/>
      <c r="G47" s="3668"/>
      <c r="H47" s="3665"/>
      <c r="I47" s="3668"/>
      <c r="J47" s="3665"/>
      <c r="K47" s="3668"/>
      <c r="L47" s="159" t="s">
        <v>1721</v>
      </c>
      <c r="M47" s="160" t="s">
        <v>1722</v>
      </c>
      <c r="N47" s="160" t="s">
        <v>1722</v>
      </c>
      <c r="O47" s="161">
        <v>1400</v>
      </c>
      <c r="P47" s="567" t="s">
        <v>1723</v>
      </c>
      <c r="Q47" s="162">
        <v>900</v>
      </c>
      <c r="R47" s="162">
        <v>8</v>
      </c>
      <c r="S47" s="494" t="s">
        <v>1724</v>
      </c>
      <c r="T47" s="494">
        <v>1</v>
      </c>
      <c r="U47" s="494" t="s">
        <v>1724</v>
      </c>
      <c r="V47" s="3816"/>
      <c r="W47" s="3816"/>
      <c r="X47" s="3549"/>
      <c r="Y47" s="2"/>
    </row>
    <row r="48" spans="1:26" ht="12.75" customHeight="1">
      <c r="A48" s="3870"/>
      <c r="B48" s="3740"/>
      <c r="C48" s="3446"/>
      <c r="D48" s="3811"/>
      <c r="E48" s="3802"/>
      <c r="F48" s="3680"/>
      <c r="G48" s="3669"/>
      <c r="H48" s="3666"/>
      <c r="I48" s="3669"/>
      <c r="J48" s="3666"/>
      <c r="K48" s="3669"/>
      <c r="L48" s="154" t="s">
        <v>1725</v>
      </c>
      <c r="M48" s="147" t="s">
        <v>1726</v>
      </c>
      <c r="N48" s="147" t="s">
        <v>1726</v>
      </c>
      <c r="O48" s="145">
        <v>1300</v>
      </c>
      <c r="P48" s="568" t="s">
        <v>1723</v>
      </c>
      <c r="Q48" s="142">
        <v>900</v>
      </c>
      <c r="R48" s="142">
        <v>2</v>
      </c>
      <c r="S48" s="143" t="s">
        <v>1724</v>
      </c>
      <c r="T48" s="143">
        <v>1</v>
      </c>
      <c r="U48" s="143" t="s">
        <v>1724</v>
      </c>
      <c r="V48" s="3817"/>
      <c r="W48" s="3817"/>
      <c r="X48" s="3582"/>
      <c r="Y48" s="2"/>
    </row>
    <row r="49" spans="1:26" ht="12.75" customHeight="1">
      <c r="A49" s="3870"/>
      <c r="B49" s="3533" t="s">
        <v>2463</v>
      </c>
      <c r="C49" s="3447" t="s">
        <v>3632</v>
      </c>
      <c r="D49" s="3806" t="s">
        <v>143</v>
      </c>
      <c r="E49" s="3705" t="s">
        <v>1176</v>
      </c>
      <c r="F49" s="3677" t="s">
        <v>1183</v>
      </c>
      <c r="G49" s="3670" t="s">
        <v>624</v>
      </c>
      <c r="H49" s="3689">
        <v>23968</v>
      </c>
      <c r="I49" s="3670">
        <v>1280</v>
      </c>
      <c r="J49" s="3689">
        <v>12796</v>
      </c>
      <c r="K49" s="3670">
        <v>512</v>
      </c>
      <c r="L49" s="159" t="s">
        <v>1727</v>
      </c>
      <c r="M49" s="164" t="s">
        <v>1728</v>
      </c>
      <c r="N49" s="146" t="s">
        <v>1729</v>
      </c>
      <c r="O49" s="161" t="s">
        <v>1730</v>
      </c>
      <c r="P49" s="568" t="s">
        <v>1723</v>
      </c>
      <c r="Q49" s="162">
        <v>1800</v>
      </c>
      <c r="R49" s="162">
        <v>2</v>
      </c>
      <c r="S49" s="494" t="s">
        <v>1724</v>
      </c>
      <c r="T49" s="494">
        <v>1</v>
      </c>
      <c r="U49" s="3057" t="s">
        <v>6173</v>
      </c>
      <c r="V49" s="3603" t="s">
        <v>2468</v>
      </c>
      <c r="W49" s="3603" t="s">
        <v>2452</v>
      </c>
      <c r="X49" s="3548" t="s">
        <v>1307</v>
      </c>
      <c r="Y49" s="2"/>
    </row>
    <row r="50" spans="1:26" ht="12.75" customHeight="1">
      <c r="A50" s="3870"/>
      <c r="B50" s="3534"/>
      <c r="C50" s="3445"/>
      <c r="D50" s="3807"/>
      <c r="E50" s="3524"/>
      <c r="F50" s="3678"/>
      <c r="G50" s="3668"/>
      <c r="H50" s="3665"/>
      <c r="I50" s="3668"/>
      <c r="J50" s="3665"/>
      <c r="K50" s="3668"/>
      <c r="L50" s="159" t="s">
        <v>1721</v>
      </c>
      <c r="M50" s="160" t="s">
        <v>1722</v>
      </c>
      <c r="N50" s="160" t="s">
        <v>1722</v>
      </c>
      <c r="O50" s="161">
        <v>1400</v>
      </c>
      <c r="P50" s="567" t="s">
        <v>1723</v>
      </c>
      <c r="Q50" s="162">
        <v>900</v>
      </c>
      <c r="R50" s="162">
        <v>8</v>
      </c>
      <c r="S50" s="494" t="s">
        <v>1724</v>
      </c>
      <c r="T50" s="494">
        <v>1</v>
      </c>
      <c r="U50" s="494" t="s">
        <v>1724</v>
      </c>
      <c r="V50" s="3787"/>
      <c r="W50" s="3787"/>
      <c r="X50" s="3549"/>
      <c r="Y50" s="2"/>
    </row>
    <row r="51" spans="1:26" ht="13.5" customHeight="1" thickBot="1">
      <c r="A51" s="3863"/>
      <c r="B51" s="3535"/>
      <c r="C51" s="3469"/>
      <c r="D51" s="3808"/>
      <c r="E51" s="3682"/>
      <c r="F51" s="3679"/>
      <c r="G51" s="3671"/>
      <c r="H51" s="3781"/>
      <c r="I51" s="3671"/>
      <c r="J51" s="3781"/>
      <c r="K51" s="3671"/>
      <c r="L51" s="562" t="s">
        <v>1725</v>
      </c>
      <c r="M51" s="569" t="s">
        <v>1726</v>
      </c>
      <c r="N51" s="569" t="s">
        <v>1726</v>
      </c>
      <c r="O51" s="171">
        <v>1300</v>
      </c>
      <c r="P51" s="575" t="s">
        <v>1723</v>
      </c>
      <c r="Q51" s="173">
        <v>900</v>
      </c>
      <c r="R51" s="173">
        <v>2</v>
      </c>
      <c r="S51" s="172" t="s">
        <v>1724</v>
      </c>
      <c r="T51" s="172">
        <v>1</v>
      </c>
      <c r="U51" s="563" t="s">
        <v>1724</v>
      </c>
      <c r="V51" s="3430"/>
      <c r="W51" s="3430"/>
      <c r="X51" s="3550"/>
      <c r="Y51" s="2"/>
    </row>
    <row r="52" spans="1:26" ht="12.75" customHeight="1">
      <c r="A52" s="3868" t="s">
        <v>3884</v>
      </c>
      <c r="B52" s="902" t="s">
        <v>2464</v>
      </c>
      <c r="C52" s="1507" t="s">
        <v>3977</v>
      </c>
      <c r="D52" s="743"/>
      <c r="E52" s="767"/>
      <c r="F52" s="767"/>
      <c r="G52" s="744"/>
      <c r="H52" s="745"/>
      <c r="I52" s="746"/>
      <c r="J52" s="745"/>
      <c r="K52" s="747"/>
      <c r="L52" s="748"/>
      <c r="M52" s="749"/>
      <c r="N52" s="749"/>
      <c r="O52" s="749"/>
      <c r="P52" s="749"/>
      <c r="Q52" s="749"/>
      <c r="R52" s="749"/>
      <c r="S52" s="749"/>
      <c r="T52" s="749"/>
      <c r="U52" s="750"/>
      <c r="V52" s="558" t="s">
        <v>2451</v>
      </c>
      <c r="W52" s="558" t="s">
        <v>2452</v>
      </c>
      <c r="X52" s="116" t="s">
        <v>1390</v>
      </c>
      <c r="Y52" s="9"/>
      <c r="Z52"/>
    </row>
    <row r="53" spans="1:26" ht="12.75" customHeight="1">
      <c r="A53" s="3869"/>
      <c r="B53" s="3743" t="s">
        <v>2463</v>
      </c>
      <c r="C53" s="3823" t="s">
        <v>3633</v>
      </c>
      <c r="D53" s="3792" t="s">
        <v>1406</v>
      </c>
      <c r="E53" s="3677" t="s">
        <v>1409</v>
      </c>
      <c r="F53" s="3677" t="s">
        <v>1182</v>
      </c>
      <c r="G53" s="3813" t="s">
        <v>624</v>
      </c>
      <c r="H53" s="3689">
        <v>5548</v>
      </c>
      <c r="I53" s="3670">
        <v>1276</v>
      </c>
      <c r="J53" s="3689">
        <v>1024</v>
      </c>
      <c r="K53" s="3670">
        <v>768</v>
      </c>
      <c r="L53" s="159" t="s">
        <v>1727</v>
      </c>
      <c r="M53" s="164" t="s">
        <v>1728</v>
      </c>
      <c r="N53" s="146" t="s">
        <v>1729</v>
      </c>
      <c r="O53" s="161" t="s">
        <v>1730</v>
      </c>
      <c r="P53" s="568" t="s">
        <v>1723</v>
      </c>
      <c r="Q53" s="162">
        <v>1800</v>
      </c>
      <c r="R53" s="162">
        <v>2</v>
      </c>
      <c r="S53" s="494" t="s">
        <v>1724</v>
      </c>
      <c r="T53" s="494">
        <v>1</v>
      </c>
      <c r="U53" s="494" t="s">
        <v>1724</v>
      </c>
      <c r="V53" s="3579" t="s">
        <v>2451</v>
      </c>
      <c r="W53" s="3579" t="s">
        <v>2452</v>
      </c>
      <c r="X53" s="3548" t="s">
        <v>1428</v>
      </c>
      <c r="Y53" s="9"/>
      <c r="Z53"/>
    </row>
    <row r="54" spans="1:26" ht="12.75" customHeight="1">
      <c r="A54" s="3869"/>
      <c r="B54" s="3703"/>
      <c r="C54" s="3824"/>
      <c r="D54" s="3793"/>
      <c r="E54" s="3524"/>
      <c r="F54" s="3678"/>
      <c r="G54" s="3814"/>
      <c r="H54" s="3665"/>
      <c r="I54" s="3668"/>
      <c r="J54" s="3665"/>
      <c r="K54" s="3668"/>
      <c r="L54" s="159" t="s">
        <v>1721</v>
      </c>
      <c r="M54" s="160" t="s">
        <v>1722</v>
      </c>
      <c r="N54" s="160" t="s">
        <v>1722</v>
      </c>
      <c r="O54" s="161">
        <v>1405</v>
      </c>
      <c r="P54" s="567" t="s">
        <v>1723</v>
      </c>
      <c r="Q54" s="162">
        <v>900</v>
      </c>
      <c r="R54" s="571" t="s">
        <v>1733</v>
      </c>
      <c r="S54" s="494" t="s">
        <v>1724</v>
      </c>
      <c r="T54" s="494">
        <v>1</v>
      </c>
      <c r="U54" s="494" t="s">
        <v>1724</v>
      </c>
      <c r="V54" s="3782"/>
      <c r="W54" s="3782"/>
      <c r="X54" s="3549"/>
      <c r="Y54" s="9"/>
    </row>
    <row r="55" spans="1:26" ht="12.75" customHeight="1">
      <c r="A55" s="3869"/>
      <c r="B55" s="3703"/>
      <c r="C55" s="3824"/>
      <c r="D55" s="3793"/>
      <c r="E55" s="3524"/>
      <c r="F55" s="3678"/>
      <c r="G55" s="3814"/>
      <c r="H55" s="3665"/>
      <c r="I55" s="3668"/>
      <c r="J55" s="3665"/>
      <c r="K55" s="3668"/>
      <c r="L55" s="159" t="s">
        <v>1738</v>
      </c>
      <c r="M55" s="160" t="s">
        <v>1722</v>
      </c>
      <c r="N55" s="160" t="s">
        <v>1722</v>
      </c>
      <c r="O55" s="161">
        <v>1400</v>
      </c>
      <c r="P55" s="567" t="s">
        <v>1723</v>
      </c>
      <c r="Q55" s="162">
        <v>900</v>
      </c>
      <c r="R55" s="162">
        <v>8</v>
      </c>
      <c r="S55" s="494" t="s">
        <v>1724</v>
      </c>
      <c r="T55" s="494">
        <v>1</v>
      </c>
      <c r="U55" s="494" t="s">
        <v>1724</v>
      </c>
      <c r="V55" s="3782"/>
      <c r="W55" s="3782"/>
      <c r="X55" s="3549"/>
      <c r="Y55" s="9"/>
    </row>
    <row r="56" spans="1:26" ht="12.75" customHeight="1">
      <c r="A56" s="3869"/>
      <c r="B56" s="3706"/>
      <c r="C56" s="3825"/>
      <c r="D56" s="3879"/>
      <c r="E56" s="3525"/>
      <c r="F56" s="3680"/>
      <c r="G56" s="3815"/>
      <c r="H56" s="3666"/>
      <c r="I56" s="3669"/>
      <c r="J56" s="3666"/>
      <c r="K56" s="3669"/>
      <c r="L56" s="154" t="s">
        <v>1725</v>
      </c>
      <c r="M56" s="147" t="s">
        <v>1726</v>
      </c>
      <c r="N56" s="147" t="s">
        <v>1726</v>
      </c>
      <c r="O56" s="145">
        <v>1300</v>
      </c>
      <c r="P56" s="568" t="s">
        <v>1723</v>
      </c>
      <c r="Q56" s="142">
        <v>900</v>
      </c>
      <c r="R56" s="142">
        <v>2</v>
      </c>
      <c r="S56" s="143" t="s">
        <v>1724</v>
      </c>
      <c r="T56" s="143">
        <v>1</v>
      </c>
      <c r="U56" s="143" t="s">
        <v>1724</v>
      </c>
      <c r="V56" s="3783"/>
      <c r="W56" s="3783"/>
      <c r="X56" s="3582"/>
      <c r="Y56" s="9"/>
    </row>
    <row r="57" spans="1:26" ht="12.75" customHeight="1">
      <c r="A57" s="3869"/>
      <c r="B57" s="3743" t="s">
        <v>2463</v>
      </c>
      <c r="C57" s="3823" t="s">
        <v>3634</v>
      </c>
      <c r="D57" s="3792" t="s">
        <v>1407</v>
      </c>
      <c r="E57" s="3677" t="s">
        <v>1410</v>
      </c>
      <c r="F57" s="3677" t="s">
        <v>1183</v>
      </c>
      <c r="G57" s="3813" t="s">
        <v>624</v>
      </c>
      <c r="H57" s="3689">
        <v>12848</v>
      </c>
      <c r="I57" s="3670">
        <v>1432</v>
      </c>
      <c r="J57" s="3689">
        <v>5548</v>
      </c>
      <c r="K57" s="3670">
        <v>896</v>
      </c>
      <c r="L57" s="159" t="s">
        <v>1727</v>
      </c>
      <c r="M57" s="164" t="s">
        <v>1728</v>
      </c>
      <c r="N57" s="146" t="s">
        <v>1729</v>
      </c>
      <c r="O57" s="161" t="s">
        <v>1730</v>
      </c>
      <c r="P57" s="568" t="s">
        <v>1723</v>
      </c>
      <c r="Q57" s="162">
        <v>1800</v>
      </c>
      <c r="R57" s="162">
        <v>2</v>
      </c>
      <c r="S57" s="494" t="s">
        <v>1724</v>
      </c>
      <c r="T57" s="494">
        <v>1</v>
      </c>
      <c r="U57" s="3057" t="s">
        <v>6172</v>
      </c>
      <c r="V57" s="3579" t="s">
        <v>2466</v>
      </c>
      <c r="W57" s="3579" t="s">
        <v>2452</v>
      </c>
      <c r="X57" s="3548" t="s">
        <v>1428</v>
      </c>
      <c r="Y57" s="9"/>
      <c r="Z57"/>
    </row>
    <row r="58" spans="1:26" ht="12.75" customHeight="1">
      <c r="A58" s="3869"/>
      <c r="B58" s="3703"/>
      <c r="C58" s="3824"/>
      <c r="D58" s="3793"/>
      <c r="E58" s="3524"/>
      <c r="F58" s="3678"/>
      <c r="G58" s="3814"/>
      <c r="H58" s="3665"/>
      <c r="I58" s="3668"/>
      <c r="J58" s="3665"/>
      <c r="K58" s="3668"/>
      <c r="L58" s="159" t="s">
        <v>1721</v>
      </c>
      <c r="M58" s="160" t="s">
        <v>1722</v>
      </c>
      <c r="N58" s="160" t="s">
        <v>1722</v>
      </c>
      <c r="O58" s="161">
        <v>1405</v>
      </c>
      <c r="P58" s="567" t="s">
        <v>1723</v>
      </c>
      <c r="Q58" s="162">
        <v>900</v>
      </c>
      <c r="R58" s="571" t="s">
        <v>1733</v>
      </c>
      <c r="S58" s="494" t="s">
        <v>1724</v>
      </c>
      <c r="T58" s="494">
        <v>1</v>
      </c>
      <c r="U58" s="494" t="s">
        <v>1724</v>
      </c>
      <c r="V58" s="3782"/>
      <c r="W58" s="3782"/>
      <c r="X58" s="3549"/>
      <c r="Y58" s="9"/>
    </row>
    <row r="59" spans="1:26" ht="12.75" customHeight="1">
      <c r="A59" s="3869"/>
      <c r="B59" s="3703"/>
      <c r="C59" s="3824"/>
      <c r="D59" s="3793"/>
      <c r="E59" s="3524"/>
      <c r="F59" s="3678"/>
      <c r="G59" s="3814"/>
      <c r="H59" s="3665"/>
      <c r="I59" s="3668"/>
      <c r="J59" s="3665"/>
      <c r="K59" s="3668"/>
      <c r="L59" s="159" t="s">
        <v>1738</v>
      </c>
      <c r="M59" s="160" t="s">
        <v>1722</v>
      </c>
      <c r="N59" s="160" t="s">
        <v>1722</v>
      </c>
      <c r="O59" s="161">
        <v>1400</v>
      </c>
      <c r="P59" s="567" t="s">
        <v>1723</v>
      </c>
      <c r="Q59" s="162">
        <v>900</v>
      </c>
      <c r="R59" s="162">
        <v>8</v>
      </c>
      <c r="S59" s="494" t="s">
        <v>1724</v>
      </c>
      <c r="T59" s="494">
        <v>1</v>
      </c>
      <c r="U59" s="494" t="s">
        <v>1724</v>
      </c>
      <c r="V59" s="3782"/>
      <c r="W59" s="3782"/>
      <c r="X59" s="3549"/>
      <c r="Y59" s="9"/>
    </row>
    <row r="60" spans="1:26" ht="12.75" customHeight="1" thickBot="1">
      <c r="A60" s="3869"/>
      <c r="B60" s="3706"/>
      <c r="C60" s="3825"/>
      <c r="D60" s="3879"/>
      <c r="E60" s="3525"/>
      <c r="F60" s="3680"/>
      <c r="G60" s="3815"/>
      <c r="H60" s="3666"/>
      <c r="I60" s="3669"/>
      <c r="J60" s="3666"/>
      <c r="K60" s="3669"/>
      <c r="L60" s="154" t="s">
        <v>1725</v>
      </c>
      <c r="M60" s="147" t="s">
        <v>1726</v>
      </c>
      <c r="N60" s="147" t="s">
        <v>1726</v>
      </c>
      <c r="O60" s="145">
        <v>1300</v>
      </c>
      <c r="P60" s="568" t="s">
        <v>1723</v>
      </c>
      <c r="Q60" s="142">
        <v>900</v>
      </c>
      <c r="R60" s="142">
        <v>2</v>
      </c>
      <c r="S60" s="143" t="s">
        <v>1724</v>
      </c>
      <c r="T60" s="143">
        <v>1</v>
      </c>
      <c r="U60" s="143" t="s">
        <v>1724</v>
      </c>
      <c r="V60" s="3783"/>
      <c r="W60" s="3783"/>
      <c r="X60" s="3550"/>
      <c r="Y60" s="9"/>
    </row>
    <row r="61" spans="1:26" ht="12.75" customHeight="1">
      <c r="A61" s="3869"/>
      <c r="B61" s="3533" t="s">
        <v>2463</v>
      </c>
      <c r="C61" s="3823" t="s">
        <v>3635</v>
      </c>
      <c r="D61" s="3792" t="s">
        <v>1408</v>
      </c>
      <c r="E61" s="3486" t="s">
        <v>1432</v>
      </c>
      <c r="F61" s="3677" t="s">
        <v>1183</v>
      </c>
      <c r="G61" s="3813" t="s">
        <v>624</v>
      </c>
      <c r="H61" s="3689">
        <v>24352</v>
      </c>
      <c r="I61" s="3670">
        <v>1552</v>
      </c>
      <c r="J61" s="3689">
        <v>12848</v>
      </c>
      <c r="K61" s="3670">
        <v>1152</v>
      </c>
      <c r="L61" s="159" t="s">
        <v>1727</v>
      </c>
      <c r="M61" s="164" t="s">
        <v>1728</v>
      </c>
      <c r="N61" s="146" t="s">
        <v>1729</v>
      </c>
      <c r="O61" s="161" t="s">
        <v>1730</v>
      </c>
      <c r="P61" s="568" t="s">
        <v>1723</v>
      </c>
      <c r="Q61" s="162">
        <v>1800</v>
      </c>
      <c r="R61" s="162">
        <v>2</v>
      </c>
      <c r="S61" s="494" t="s">
        <v>1724</v>
      </c>
      <c r="T61" s="494">
        <v>1</v>
      </c>
      <c r="U61" s="3057" t="s">
        <v>6173</v>
      </c>
      <c r="V61" s="3603" t="s">
        <v>2468</v>
      </c>
      <c r="W61" s="3603" t="s">
        <v>2452</v>
      </c>
      <c r="X61" s="3584" t="s">
        <v>1431</v>
      </c>
      <c r="Y61" s="9"/>
      <c r="Z61"/>
    </row>
    <row r="62" spans="1:26" ht="12.75" customHeight="1">
      <c r="A62" s="3869"/>
      <c r="B62" s="3534"/>
      <c r="C62" s="3824"/>
      <c r="D62" s="3793"/>
      <c r="E62" s="3522"/>
      <c r="F62" s="3678"/>
      <c r="G62" s="3814"/>
      <c r="H62" s="3665"/>
      <c r="I62" s="3668"/>
      <c r="J62" s="3665"/>
      <c r="K62" s="3668"/>
      <c r="L62" s="159" t="s">
        <v>1721</v>
      </c>
      <c r="M62" s="160" t="s">
        <v>1722</v>
      </c>
      <c r="N62" s="160" t="s">
        <v>1722</v>
      </c>
      <c r="O62" s="161">
        <v>1405</v>
      </c>
      <c r="P62" s="567" t="s">
        <v>1723</v>
      </c>
      <c r="Q62" s="162">
        <v>900</v>
      </c>
      <c r="R62" s="571" t="s">
        <v>1733</v>
      </c>
      <c r="S62" s="494" t="s">
        <v>1724</v>
      </c>
      <c r="T62" s="494">
        <v>1</v>
      </c>
      <c r="U62" s="494" t="s">
        <v>1724</v>
      </c>
      <c r="V62" s="3429"/>
      <c r="W62" s="3429"/>
      <c r="X62" s="3549"/>
      <c r="Y62" s="9"/>
    </row>
    <row r="63" spans="1:26" ht="12.75" customHeight="1">
      <c r="A63" s="3869"/>
      <c r="B63" s="3534"/>
      <c r="C63" s="3824"/>
      <c r="D63" s="3793"/>
      <c r="E63" s="3522"/>
      <c r="F63" s="3678"/>
      <c r="G63" s="3814"/>
      <c r="H63" s="3665"/>
      <c r="I63" s="3668"/>
      <c r="J63" s="3665"/>
      <c r="K63" s="3668"/>
      <c r="L63" s="159" t="s">
        <v>1738</v>
      </c>
      <c r="M63" s="160" t="s">
        <v>1722</v>
      </c>
      <c r="N63" s="160" t="s">
        <v>1722</v>
      </c>
      <c r="O63" s="161">
        <v>1400</v>
      </c>
      <c r="P63" s="567" t="s">
        <v>1723</v>
      </c>
      <c r="Q63" s="162">
        <v>900</v>
      </c>
      <c r="R63" s="162">
        <v>8</v>
      </c>
      <c r="S63" s="494" t="s">
        <v>1724</v>
      </c>
      <c r="T63" s="494">
        <v>1</v>
      </c>
      <c r="U63" s="494" t="s">
        <v>1724</v>
      </c>
      <c r="V63" s="3429"/>
      <c r="W63" s="3429"/>
      <c r="X63" s="3549"/>
      <c r="Y63" s="9"/>
    </row>
    <row r="64" spans="1:26" ht="13.5" customHeight="1" thickBot="1">
      <c r="A64" s="3875"/>
      <c r="B64" s="3535"/>
      <c r="C64" s="3845"/>
      <c r="D64" s="3794"/>
      <c r="E64" s="3513"/>
      <c r="F64" s="3679"/>
      <c r="G64" s="3843"/>
      <c r="H64" s="3781"/>
      <c r="I64" s="3671"/>
      <c r="J64" s="3781"/>
      <c r="K64" s="3671"/>
      <c r="L64" s="169" t="s">
        <v>1725</v>
      </c>
      <c r="M64" s="569" t="s">
        <v>1726</v>
      </c>
      <c r="N64" s="569" t="s">
        <v>1726</v>
      </c>
      <c r="O64" s="171">
        <v>1300</v>
      </c>
      <c r="P64" s="575" t="s">
        <v>1723</v>
      </c>
      <c r="Q64" s="173">
        <v>900</v>
      </c>
      <c r="R64" s="173">
        <v>2</v>
      </c>
      <c r="S64" s="172" t="s">
        <v>1724</v>
      </c>
      <c r="T64" s="172">
        <v>1</v>
      </c>
      <c r="U64" s="563" t="s">
        <v>1724</v>
      </c>
      <c r="V64" s="3605"/>
      <c r="W64" s="3605"/>
      <c r="X64" s="3550"/>
      <c r="Y64" s="9"/>
    </row>
    <row r="65" spans="1:26" ht="12.75" customHeight="1">
      <c r="A65" s="3862" t="s">
        <v>3886</v>
      </c>
      <c r="B65" s="901" t="s">
        <v>2464</v>
      </c>
      <c r="C65" s="1506" t="s">
        <v>3887</v>
      </c>
      <c r="D65" s="768" t="s">
        <v>144</v>
      </c>
      <c r="E65" s="751"/>
      <c r="F65" s="757"/>
      <c r="G65" s="731"/>
      <c r="H65" s="732"/>
      <c r="I65" s="733"/>
      <c r="J65" s="732"/>
      <c r="K65" s="733"/>
      <c r="L65" s="738"/>
      <c r="M65" s="739"/>
      <c r="N65" s="739"/>
      <c r="O65" s="739"/>
      <c r="P65" s="739"/>
      <c r="Q65" s="739"/>
      <c r="R65" s="739"/>
      <c r="S65" s="739"/>
      <c r="T65" s="739"/>
      <c r="U65" s="741"/>
      <c r="V65" s="667" t="s">
        <v>2451</v>
      </c>
      <c r="W65" s="667" t="s">
        <v>2452</v>
      </c>
      <c r="X65" s="117" t="s">
        <v>1390</v>
      </c>
      <c r="Y65" s="2"/>
      <c r="Z65"/>
    </row>
    <row r="66" spans="1:26" ht="12.75" customHeight="1">
      <c r="A66" s="3870"/>
      <c r="B66" s="3743" t="s">
        <v>2463</v>
      </c>
      <c r="C66" s="3447" t="s">
        <v>2650</v>
      </c>
      <c r="D66" s="3806" t="s">
        <v>582</v>
      </c>
      <c r="E66" s="3705" t="s">
        <v>1321</v>
      </c>
      <c r="F66" s="3677" t="s">
        <v>1184</v>
      </c>
      <c r="G66" s="3670" t="s">
        <v>624</v>
      </c>
      <c r="H66" s="3689">
        <v>9160</v>
      </c>
      <c r="I66" s="3670">
        <v>1088</v>
      </c>
      <c r="J66" s="3689">
        <v>4640</v>
      </c>
      <c r="K66" s="3670">
        <v>512</v>
      </c>
      <c r="L66" s="159" t="s">
        <v>1727</v>
      </c>
      <c r="M66" s="164" t="s">
        <v>1728</v>
      </c>
      <c r="N66" s="146" t="s">
        <v>1729</v>
      </c>
      <c r="O66" s="161" t="s">
        <v>1730</v>
      </c>
      <c r="P66" s="568" t="s">
        <v>1723</v>
      </c>
      <c r="Q66" s="162">
        <v>1800</v>
      </c>
      <c r="R66" s="162">
        <v>2</v>
      </c>
      <c r="S66" s="494" t="s">
        <v>1724</v>
      </c>
      <c r="T66" s="494">
        <v>1</v>
      </c>
      <c r="U66" s="162" t="s">
        <v>1732</v>
      </c>
      <c r="V66" s="3579" t="s">
        <v>2466</v>
      </c>
      <c r="W66" s="3579" t="s">
        <v>2452</v>
      </c>
      <c r="X66" s="3548" t="s">
        <v>1307</v>
      </c>
      <c r="Y66" s="2"/>
    </row>
    <row r="67" spans="1:26" ht="12.75" customHeight="1">
      <c r="A67" s="3870"/>
      <c r="B67" s="3703"/>
      <c r="C67" s="3445"/>
      <c r="D67" s="3807"/>
      <c r="E67" s="3524"/>
      <c r="F67" s="3678"/>
      <c r="G67" s="3668"/>
      <c r="H67" s="3665"/>
      <c r="I67" s="3668"/>
      <c r="J67" s="3665"/>
      <c r="K67" s="3668"/>
      <c r="L67" s="154" t="s">
        <v>1731</v>
      </c>
      <c r="M67" s="144" t="s">
        <v>2486</v>
      </c>
      <c r="N67" s="144" t="s">
        <v>2487</v>
      </c>
      <c r="O67" s="145">
        <v>1500</v>
      </c>
      <c r="P67" s="567" t="s">
        <v>1723</v>
      </c>
      <c r="Q67" s="142">
        <v>86400</v>
      </c>
      <c r="R67" s="142">
        <v>1</v>
      </c>
      <c r="S67" s="143" t="s">
        <v>1724</v>
      </c>
      <c r="T67" s="143">
        <v>3</v>
      </c>
      <c r="U67" s="143" t="s">
        <v>1724</v>
      </c>
      <c r="V67" s="3782"/>
      <c r="W67" s="3782"/>
      <c r="X67" s="3549"/>
      <c r="Y67" s="2"/>
    </row>
    <row r="68" spans="1:26" ht="12.75" customHeight="1">
      <c r="A68" s="3870"/>
      <c r="B68" s="3703"/>
      <c r="C68" s="3445"/>
      <c r="D68" s="3807"/>
      <c r="E68" s="3524"/>
      <c r="F68" s="3678"/>
      <c r="G68" s="3668"/>
      <c r="H68" s="3665"/>
      <c r="I68" s="3668"/>
      <c r="J68" s="3665"/>
      <c r="K68" s="3668"/>
      <c r="L68" s="159" t="s">
        <v>1721</v>
      </c>
      <c r="M68" s="160" t="s">
        <v>1722</v>
      </c>
      <c r="N68" s="160" t="s">
        <v>1722</v>
      </c>
      <c r="O68" s="161">
        <v>1405</v>
      </c>
      <c r="P68" s="568" t="s">
        <v>1723</v>
      </c>
      <c r="Q68" s="162">
        <v>900</v>
      </c>
      <c r="R68" s="571" t="s">
        <v>1733</v>
      </c>
      <c r="S68" s="494" t="s">
        <v>1724</v>
      </c>
      <c r="T68" s="494">
        <v>1</v>
      </c>
      <c r="U68" s="494" t="s">
        <v>1724</v>
      </c>
      <c r="V68" s="3782"/>
      <c r="W68" s="3782"/>
      <c r="X68" s="3549"/>
      <c r="Y68" s="2"/>
    </row>
    <row r="69" spans="1:26">
      <c r="A69" s="3870"/>
      <c r="B69" s="3706"/>
      <c r="C69" s="3446"/>
      <c r="D69" s="3811"/>
      <c r="E69" s="3525"/>
      <c r="F69" s="3680"/>
      <c r="G69" s="3669"/>
      <c r="H69" s="3666"/>
      <c r="I69" s="3669"/>
      <c r="J69" s="3666"/>
      <c r="K69" s="3669"/>
      <c r="L69" s="154" t="s">
        <v>1725</v>
      </c>
      <c r="M69" s="147" t="s">
        <v>1726</v>
      </c>
      <c r="N69" s="147" t="s">
        <v>1726</v>
      </c>
      <c r="O69" s="145">
        <v>1300</v>
      </c>
      <c r="P69" s="568" t="s">
        <v>1723</v>
      </c>
      <c r="Q69" s="142">
        <v>900</v>
      </c>
      <c r="R69" s="142">
        <v>2</v>
      </c>
      <c r="S69" s="143" t="s">
        <v>1724</v>
      </c>
      <c r="T69" s="143">
        <v>1</v>
      </c>
      <c r="U69" s="143" t="s">
        <v>1724</v>
      </c>
      <c r="V69" s="3783"/>
      <c r="W69" s="3783"/>
      <c r="X69" s="3582"/>
      <c r="Y69" s="2"/>
    </row>
    <row r="70" spans="1:26">
      <c r="A70" s="3870"/>
      <c r="B70" s="3743" t="s">
        <v>2463</v>
      </c>
      <c r="C70" s="3447" t="s">
        <v>3636</v>
      </c>
      <c r="D70" s="3806" t="s">
        <v>583</v>
      </c>
      <c r="E70" s="3705" t="s">
        <v>1322</v>
      </c>
      <c r="F70" s="3677" t="s">
        <v>1184</v>
      </c>
      <c r="G70" s="3670" t="s">
        <v>624</v>
      </c>
      <c r="H70" s="3689">
        <v>16540</v>
      </c>
      <c r="I70" s="3670">
        <v>1388</v>
      </c>
      <c r="J70" s="3689">
        <v>9160</v>
      </c>
      <c r="K70" s="3670">
        <v>512</v>
      </c>
      <c r="L70" s="159" t="s">
        <v>1727</v>
      </c>
      <c r="M70" s="164" t="s">
        <v>1728</v>
      </c>
      <c r="N70" s="146" t="s">
        <v>1729</v>
      </c>
      <c r="O70" s="161" t="s">
        <v>1730</v>
      </c>
      <c r="P70" s="568" t="s">
        <v>1723</v>
      </c>
      <c r="Q70" s="162">
        <v>1800</v>
      </c>
      <c r="R70" s="162">
        <v>2</v>
      </c>
      <c r="S70" s="494" t="s">
        <v>1724</v>
      </c>
      <c r="T70" s="494">
        <v>1</v>
      </c>
      <c r="U70" s="162" t="s">
        <v>1734</v>
      </c>
      <c r="V70" s="3579" t="s">
        <v>2468</v>
      </c>
      <c r="W70" s="3579" t="s">
        <v>2452</v>
      </c>
      <c r="X70" s="3548" t="s">
        <v>1307</v>
      </c>
      <c r="Y70" s="2"/>
    </row>
    <row r="71" spans="1:26">
      <c r="A71" s="3870"/>
      <c r="B71" s="3703"/>
      <c r="C71" s="3445"/>
      <c r="D71" s="3807"/>
      <c r="E71" s="3524"/>
      <c r="F71" s="3678"/>
      <c r="G71" s="3668"/>
      <c r="H71" s="3665"/>
      <c r="I71" s="3668"/>
      <c r="J71" s="3665"/>
      <c r="K71" s="3668"/>
      <c r="L71" s="154" t="s">
        <v>1731</v>
      </c>
      <c r="M71" s="144" t="s">
        <v>2486</v>
      </c>
      <c r="N71" s="144" t="s">
        <v>2487</v>
      </c>
      <c r="O71" s="145">
        <v>1500</v>
      </c>
      <c r="P71" s="567" t="s">
        <v>1723</v>
      </c>
      <c r="Q71" s="142">
        <v>86400</v>
      </c>
      <c r="R71" s="142">
        <v>1</v>
      </c>
      <c r="S71" s="143" t="s">
        <v>1724</v>
      </c>
      <c r="T71" s="143">
        <v>3</v>
      </c>
      <c r="U71" s="143" t="s">
        <v>1724</v>
      </c>
      <c r="V71" s="3782"/>
      <c r="W71" s="3782"/>
      <c r="X71" s="3549"/>
      <c r="Y71" s="2"/>
    </row>
    <row r="72" spans="1:26">
      <c r="A72" s="3870"/>
      <c r="B72" s="3703"/>
      <c r="C72" s="3445"/>
      <c r="D72" s="3807"/>
      <c r="E72" s="3524"/>
      <c r="F72" s="3678"/>
      <c r="G72" s="3668"/>
      <c r="H72" s="3665"/>
      <c r="I72" s="3668"/>
      <c r="J72" s="3665"/>
      <c r="K72" s="3668"/>
      <c r="L72" s="159" t="s">
        <v>1721</v>
      </c>
      <c r="M72" s="160" t="s">
        <v>1722</v>
      </c>
      <c r="N72" s="160" t="s">
        <v>1722</v>
      </c>
      <c r="O72" s="161">
        <v>1405</v>
      </c>
      <c r="P72" s="568" t="s">
        <v>1723</v>
      </c>
      <c r="Q72" s="162">
        <v>900</v>
      </c>
      <c r="R72" s="571" t="s">
        <v>1733</v>
      </c>
      <c r="S72" s="494" t="s">
        <v>1724</v>
      </c>
      <c r="T72" s="494">
        <v>1</v>
      </c>
      <c r="U72" s="494" t="s">
        <v>1724</v>
      </c>
      <c r="V72" s="3782"/>
      <c r="W72" s="3782"/>
      <c r="X72" s="3549"/>
      <c r="Y72" s="2"/>
    </row>
    <row r="73" spans="1:26" ht="12.75" customHeight="1">
      <c r="A73" s="3870"/>
      <c r="B73" s="3706"/>
      <c r="C73" s="3446"/>
      <c r="D73" s="3811"/>
      <c r="E73" s="3525"/>
      <c r="F73" s="3680"/>
      <c r="G73" s="3669"/>
      <c r="H73" s="3666"/>
      <c r="I73" s="3669"/>
      <c r="J73" s="3666"/>
      <c r="K73" s="3669"/>
      <c r="L73" s="154" t="s">
        <v>1725</v>
      </c>
      <c r="M73" s="147" t="s">
        <v>1726</v>
      </c>
      <c r="N73" s="147" t="s">
        <v>1726</v>
      </c>
      <c r="O73" s="145">
        <v>1300</v>
      </c>
      <c r="P73" s="568" t="s">
        <v>1723</v>
      </c>
      <c r="Q73" s="142">
        <v>900</v>
      </c>
      <c r="R73" s="142">
        <v>2</v>
      </c>
      <c r="S73" s="143" t="s">
        <v>1724</v>
      </c>
      <c r="T73" s="143">
        <v>1</v>
      </c>
      <c r="U73" s="143" t="s">
        <v>1724</v>
      </c>
      <c r="V73" s="3783"/>
      <c r="W73" s="3783"/>
      <c r="X73" s="3582"/>
      <c r="Y73" s="576"/>
    </row>
    <row r="74" spans="1:26" ht="12.75" customHeight="1">
      <c r="A74" s="3870"/>
      <c r="B74" s="3743" t="s">
        <v>2463</v>
      </c>
      <c r="C74" s="3447" t="s">
        <v>3637</v>
      </c>
      <c r="D74" s="3806" t="s">
        <v>145</v>
      </c>
      <c r="E74" s="3705" t="s">
        <v>1323</v>
      </c>
      <c r="F74" s="3677" t="s">
        <v>1184</v>
      </c>
      <c r="G74" s="3670" t="s">
        <v>624</v>
      </c>
      <c r="H74" s="3689">
        <v>24736</v>
      </c>
      <c r="I74" s="3670">
        <v>1680</v>
      </c>
      <c r="J74" s="3689">
        <v>12256</v>
      </c>
      <c r="K74" s="3670">
        <v>512</v>
      </c>
      <c r="L74" s="159" t="s">
        <v>1727</v>
      </c>
      <c r="M74" s="164" t="s">
        <v>1728</v>
      </c>
      <c r="N74" s="146" t="s">
        <v>1729</v>
      </c>
      <c r="O74" s="161" t="s">
        <v>1730</v>
      </c>
      <c r="P74" s="568" t="s">
        <v>1723</v>
      </c>
      <c r="Q74" s="162">
        <v>1800</v>
      </c>
      <c r="R74" s="162">
        <v>2</v>
      </c>
      <c r="S74" s="494" t="s">
        <v>1724</v>
      </c>
      <c r="T74" s="494">
        <v>1</v>
      </c>
      <c r="U74" s="162" t="s">
        <v>1735</v>
      </c>
      <c r="V74" s="3579" t="s">
        <v>2468</v>
      </c>
      <c r="W74" s="3579" t="s">
        <v>2452</v>
      </c>
      <c r="X74" s="3548" t="s">
        <v>1307</v>
      </c>
      <c r="Y74" s="576"/>
    </row>
    <row r="75" spans="1:26" ht="12.75" customHeight="1">
      <c r="A75" s="3870"/>
      <c r="B75" s="3703"/>
      <c r="C75" s="3445"/>
      <c r="D75" s="3807"/>
      <c r="E75" s="3524"/>
      <c r="F75" s="3678"/>
      <c r="G75" s="3668"/>
      <c r="H75" s="3665"/>
      <c r="I75" s="3668"/>
      <c r="J75" s="3665"/>
      <c r="K75" s="3668"/>
      <c r="L75" s="154" t="s">
        <v>1731</v>
      </c>
      <c r="M75" s="144" t="s">
        <v>2486</v>
      </c>
      <c r="N75" s="144" t="s">
        <v>2487</v>
      </c>
      <c r="O75" s="145">
        <v>1500</v>
      </c>
      <c r="P75" s="567" t="s">
        <v>1723</v>
      </c>
      <c r="Q75" s="142">
        <v>86400</v>
      </c>
      <c r="R75" s="142">
        <v>1</v>
      </c>
      <c r="S75" s="143" t="s">
        <v>1724</v>
      </c>
      <c r="T75" s="143">
        <v>3</v>
      </c>
      <c r="U75" s="143" t="s">
        <v>1724</v>
      </c>
      <c r="V75" s="3782"/>
      <c r="W75" s="3782"/>
      <c r="X75" s="3549"/>
      <c r="Y75" s="576"/>
    </row>
    <row r="76" spans="1:26" ht="12.75" customHeight="1">
      <c r="A76" s="3870"/>
      <c r="B76" s="3703"/>
      <c r="C76" s="3445"/>
      <c r="D76" s="3807"/>
      <c r="E76" s="3524"/>
      <c r="F76" s="3678"/>
      <c r="G76" s="3668"/>
      <c r="H76" s="3665"/>
      <c r="I76" s="3668"/>
      <c r="J76" s="3665"/>
      <c r="K76" s="3668"/>
      <c r="L76" s="159" t="s">
        <v>1721</v>
      </c>
      <c r="M76" s="160" t="s">
        <v>1722</v>
      </c>
      <c r="N76" s="160" t="s">
        <v>1722</v>
      </c>
      <c r="O76" s="161">
        <v>1405</v>
      </c>
      <c r="P76" s="568" t="s">
        <v>1723</v>
      </c>
      <c r="Q76" s="162">
        <v>900</v>
      </c>
      <c r="R76" s="571" t="s">
        <v>1733</v>
      </c>
      <c r="S76" s="494" t="s">
        <v>1724</v>
      </c>
      <c r="T76" s="494">
        <v>1</v>
      </c>
      <c r="U76" s="494" t="s">
        <v>1724</v>
      </c>
      <c r="V76" s="3782"/>
      <c r="W76" s="3782"/>
      <c r="X76" s="3549"/>
      <c r="Y76" s="576"/>
    </row>
    <row r="77" spans="1:26" ht="13.5" customHeight="1" thickBot="1">
      <c r="A77" s="3863"/>
      <c r="B77" s="3704"/>
      <c r="C77" s="3469"/>
      <c r="D77" s="3808"/>
      <c r="E77" s="3682"/>
      <c r="F77" s="3679"/>
      <c r="G77" s="3671"/>
      <c r="H77" s="3781"/>
      <c r="I77" s="3671"/>
      <c r="J77" s="3781"/>
      <c r="K77" s="3671"/>
      <c r="L77" s="562" t="s">
        <v>1725</v>
      </c>
      <c r="M77" s="569" t="s">
        <v>1726</v>
      </c>
      <c r="N77" s="569" t="s">
        <v>1726</v>
      </c>
      <c r="O77" s="171">
        <v>1300</v>
      </c>
      <c r="P77" s="575" t="s">
        <v>1723</v>
      </c>
      <c r="Q77" s="173">
        <v>900</v>
      </c>
      <c r="R77" s="173">
        <v>2</v>
      </c>
      <c r="S77" s="172" t="s">
        <v>1724</v>
      </c>
      <c r="T77" s="172">
        <v>1</v>
      </c>
      <c r="U77" s="172" t="s">
        <v>1724</v>
      </c>
      <c r="V77" s="3842"/>
      <c r="W77" s="3842"/>
      <c r="X77" s="3550"/>
    </row>
    <row r="78" spans="1:26" ht="12.75" customHeight="1">
      <c r="A78" s="3862" t="s">
        <v>3916</v>
      </c>
      <c r="B78" s="902" t="s">
        <v>2464</v>
      </c>
      <c r="C78" s="1506" t="s">
        <v>3889</v>
      </c>
      <c r="D78" s="768" t="s">
        <v>146</v>
      </c>
      <c r="E78" s="757"/>
      <c r="F78" s="757"/>
      <c r="G78" s="731"/>
      <c r="H78" s="732"/>
      <c r="I78" s="733"/>
      <c r="J78" s="732"/>
      <c r="K78" s="733"/>
      <c r="L78" s="738"/>
      <c r="M78" s="739"/>
      <c r="N78" s="739"/>
      <c r="O78" s="739"/>
      <c r="P78" s="739"/>
      <c r="Q78" s="739"/>
      <c r="R78" s="739"/>
      <c r="S78" s="739"/>
      <c r="T78" s="739"/>
      <c r="U78" s="741"/>
      <c r="V78" s="558" t="s">
        <v>2451</v>
      </c>
      <c r="W78" s="558" t="s">
        <v>2452</v>
      </c>
      <c r="X78" s="116" t="s">
        <v>1390</v>
      </c>
      <c r="Y78"/>
      <c r="Z78"/>
    </row>
    <row r="79" spans="1:26" ht="12.75" customHeight="1">
      <c r="A79" s="3870"/>
      <c r="B79" s="3812" t="s">
        <v>2463</v>
      </c>
      <c r="C79" s="3447" t="s">
        <v>3638</v>
      </c>
      <c r="D79" s="3797" t="s">
        <v>584</v>
      </c>
      <c r="E79" s="3800" t="s">
        <v>1324</v>
      </c>
      <c r="F79" s="3677" t="s">
        <v>1185</v>
      </c>
      <c r="G79" s="3670" t="s">
        <v>624</v>
      </c>
      <c r="H79" s="3803">
        <v>15688</v>
      </c>
      <c r="I79" s="3670">
        <v>1088</v>
      </c>
      <c r="J79" s="3803">
        <v>11168</v>
      </c>
      <c r="K79" s="3670">
        <v>512</v>
      </c>
      <c r="L79" s="495" t="s">
        <v>1727</v>
      </c>
      <c r="M79" s="495" t="s">
        <v>1728</v>
      </c>
      <c r="N79" s="586" t="s">
        <v>1729</v>
      </c>
      <c r="O79" s="584" t="s">
        <v>1730</v>
      </c>
      <c r="P79" s="585" t="s">
        <v>1723</v>
      </c>
      <c r="Q79" s="586">
        <v>1800</v>
      </c>
      <c r="R79" s="586">
        <v>2</v>
      </c>
      <c r="S79" s="587" t="s">
        <v>1724</v>
      </c>
      <c r="T79" s="587">
        <v>1</v>
      </c>
      <c r="U79" s="162" t="s">
        <v>1732</v>
      </c>
      <c r="V79" s="3571" t="s">
        <v>2468</v>
      </c>
      <c r="W79" s="3571" t="s">
        <v>2452</v>
      </c>
      <c r="X79" s="3548" t="s">
        <v>1307</v>
      </c>
      <c r="Y79"/>
      <c r="Z79"/>
    </row>
    <row r="80" spans="1:26" ht="12.75" customHeight="1">
      <c r="A80" s="3870"/>
      <c r="B80" s="3742"/>
      <c r="C80" s="3445"/>
      <c r="D80" s="3798"/>
      <c r="E80" s="3801"/>
      <c r="F80" s="3678"/>
      <c r="G80" s="3668"/>
      <c r="H80" s="3804"/>
      <c r="I80" s="3668"/>
      <c r="J80" s="3804"/>
      <c r="K80" s="3668"/>
      <c r="L80" s="577" t="s">
        <v>1731</v>
      </c>
      <c r="M80" s="578" t="s">
        <v>2626</v>
      </c>
      <c r="N80" s="578" t="s">
        <v>2487</v>
      </c>
      <c r="O80" s="579">
        <v>1499</v>
      </c>
      <c r="P80" s="580" t="s">
        <v>1723</v>
      </c>
      <c r="Q80" s="581">
        <v>86400</v>
      </c>
      <c r="R80" s="581">
        <v>2</v>
      </c>
      <c r="S80" s="582" t="s">
        <v>1724</v>
      </c>
      <c r="T80" s="582">
        <v>5</v>
      </c>
      <c r="U80" s="582" t="s">
        <v>1724</v>
      </c>
      <c r="V80" s="3816"/>
      <c r="W80" s="3816"/>
      <c r="X80" s="3549"/>
    </row>
    <row r="81" spans="1:26" ht="12.75" customHeight="1">
      <c r="A81" s="3870"/>
      <c r="B81" s="3742"/>
      <c r="C81" s="3445"/>
      <c r="D81" s="3798"/>
      <c r="E81" s="3801"/>
      <c r="F81" s="3678"/>
      <c r="G81" s="3668"/>
      <c r="H81" s="3804"/>
      <c r="I81" s="3668"/>
      <c r="J81" s="3804"/>
      <c r="K81" s="3668"/>
      <c r="L81" s="495" t="s">
        <v>1721</v>
      </c>
      <c r="M81" s="583" t="s">
        <v>1722</v>
      </c>
      <c r="N81" s="583" t="s">
        <v>1722</v>
      </c>
      <c r="O81" s="584">
        <v>1405</v>
      </c>
      <c r="P81" s="585" t="s">
        <v>1723</v>
      </c>
      <c r="Q81" s="586">
        <v>900</v>
      </c>
      <c r="R81" s="571" t="s">
        <v>1733</v>
      </c>
      <c r="S81" s="494" t="s">
        <v>1724</v>
      </c>
      <c r="T81" s="494">
        <v>1</v>
      </c>
      <c r="U81" s="587" t="s">
        <v>1724</v>
      </c>
      <c r="V81" s="3816"/>
      <c r="W81" s="3816"/>
      <c r="X81" s="3549"/>
    </row>
    <row r="82" spans="1:26" ht="12.75" customHeight="1">
      <c r="A82" s="3870"/>
      <c r="B82" s="3740"/>
      <c r="C82" s="3446"/>
      <c r="D82" s="3799"/>
      <c r="E82" s="3802"/>
      <c r="F82" s="3680"/>
      <c r="G82" s="3669"/>
      <c r="H82" s="3805"/>
      <c r="I82" s="3669"/>
      <c r="J82" s="3805"/>
      <c r="K82" s="3669"/>
      <c r="L82" s="577" t="s">
        <v>1725</v>
      </c>
      <c r="M82" s="581" t="s">
        <v>1726</v>
      </c>
      <c r="N82" s="581" t="s">
        <v>1726</v>
      </c>
      <c r="O82" s="579">
        <v>1300</v>
      </c>
      <c r="P82" s="580" t="s">
        <v>1723</v>
      </c>
      <c r="Q82" s="581">
        <v>900</v>
      </c>
      <c r="R82" s="581">
        <v>2</v>
      </c>
      <c r="S82" s="582" t="s">
        <v>1724</v>
      </c>
      <c r="T82" s="582">
        <v>1</v>
      </c>
      <c r="U82" s="582" t="s">
        <v>1724</v>
      </c>
      <c r="V82" s="3817"/>
      <c r="W82" s="3817"/>
      <c r="X82" s="3582"/>
    </row>
    <row r="83" spans="1:26" ht="12.75" customHeight="1">
      <c r="A83" s="3870"/>
      <c r="B83" s="3812" t="s">
        <v>2463</v>
      </c>
      <c r="C83" s="3447" t="s">
        <v>3639</v>
      </c>
      <c r="D83" s="3797" t="s">
        <v>585</v>
      </c>
      <c r="E83" s="3800" t="s">
        <v>1325</v>
      </c>
      <c r="F83" s="3677" t="s">
        <v>1185</v>
      </c>
      <c r="G83" s="3670" t="s">
        <v>624</v>
      </c>
      <c r="H83" s="3803">
        <v>23068</v>
      </c>
      <c r="I83" s="3670">
        <v>1388</v>
      </c>
      <c r="J83" s="3803">
        <v>13376</v>
      </c>
      <c r="K83" s="3670">
        <v>512</v>
      </c>
      <c r="L83" s="495" t="s">
        <v>1727</v>
      </c>
      <c r="M83" s="495" t="s">
        <v>1728</v>
      </c>
      <c r="N83" s="586" t="s">
        <v>1729</v>
      </c>
      <c r="O83" s="584" t="s">
        <v>1730</v>
      </c>
      <c r="P83" s="585" t="s">
        <v>1723</v>
      </c>
      <c r="Q83" s="586">
        <v>1800</v>
      </c>
      <c r="R83" s="586">
        <v>2</v>
      </c>
      <c r="S83" s="587" t="s">
        <v>1724</v>
      </c>
      <c r="T83" s="587">
        <v>1</v>
      </c>
      <c r="U83" s="162" t="s">
        <v>1734</v>
      </c>
      <c r="V83" s="3571" t="s">
        <v>2468</v>
      </c>
      <c r="W83" s="3571" t="s">
        <v>2452</v>
      </c>
      <c r="X83" s="3548" t="s">
        <v>1307</v>
      </c>
      <c r="Y83"/>
      <c r="Z83"/>
    </row>
    <row r="84" spans="1:26" ht="12.75" customHeight="1">
      <c r="A84" s="3870"/>
      <c r="B84" s="3742"/>
      <c r="C84" s="3445"/>
      <c r="D84" s="3798"/>
      <c r="E84" s="3801"/>
      <c r="F84" s="3678"/>
      <c r="G84" s="3668"/>
      <c r="H84" s="3804"/>
      <c r="I84" s="3668"/>
      <c r="J84" s="3804"/>
      <c r="K84" s="3668"/>
      <c r="L84" s="577" t="s">
        <v>1731</v>
      </c>
      <c r="M84" s="578" t="s">
        <v>2626</v>
      </c>
      <c r="N84" s="578" t="s">
        <v>2487</v>
      </c>
      <c r="O84" s="579">
        <v>1499</v>
      </c>
      <c r="P84" s="580" t="s">
        <v>1723</v>
      </c>
      <c r="Q84" s="581">
        <v>86400</v>
      </c>
      <c r="R84" s="581">
        <v>2</v>
      </c>
      <c r="S84" s="582" t="s">
        <v>1724</v>
      </c>
      <c r="T84" s="582">
        <v>5</v>
      </c>
      <c r="U84" s="582" t="s">
        <v>1724</v>
      </c>
      <c r="V84" s="3816"/>
      <c r="W84" s="3816"/>
      <c r="X84" s="3549"/>
    </row>
    <row r="85" spans="1:26" ht="12.75" customHeight="1">
      <c r="A85" s="3870"/>
      <c r="B85" s="3742"/>
      <c r="C85" s="3445"/>
      <c r="D85" s="3798"/>
      <c r="E85" s="3801"/>
      <c r="F85" s="3678"/>
      <c r="G85" s="3668"/>
      <c r="H85" s="3804"/>
      <c r="I85" s="3668"/>
      <c r="J85" s="3804"/>
      <c r="K85" s="3668"/>
      <c r="L85" s="495" t="s">
        <v>1721</v>
      </c>
      <c r="M85" s="583" t="s">
        <v>1722</v>
      </c>
      <c r="N85" s="583" t="s">
        <v>1722</v>
      </c>
      <c r="O85" s="584">
        <v>1405</v>
      </c>
      <c r="P85" s="580" t="s">
        <v>1723</v>
      </c>
      <c r="Q85" s="586">
        <v>900</v>
      </c>
      <c r="R85" s="571" t="s">
        <v>1733</v>
      </c>
      <c r="S85" s="587" t="s">
        <v>1724</v>
      </c>
      <c r="T85" s="587">
        <v>1</v>
      </c>
      <c r="U85" s="587" t="s">
        <v>1724</v>
      </c>
      <c r="V85" s="3816"/>
      <c r="W85" s="3816"/>
      <c r="X85" s="3549"/>
    </row>
    <row r="86" spans="1:26" ht="12.75" customHeight="1">
      <c r="A86" s="3870"/>
      <c r="B86" s="3740"/>
      <c r="C86" s="3446"/>
      <c r="D86" s="3799"/>
      <c r="E86" s="3802"/>
      <c r="F86" s="3680"/>
      <c r="G86" s="3669"/>
      <c r="H86" s="3805"/>
      <c r="I86" s="3669"/>
      <c r="J86" s="3805"/>
      <c r="K86" s="3669"/>
      <c r="L86" s="577" t="s">
        <v>1725</v>
      </c>
      <c r="M86" s="581" t="s">
        <v>1726</v>
      </c>
      <c r="N86" s="581" t="s">
        <v>1726</v>
      </c>
      <c r="O86" s="579">
        <v>1300</v>
      </c>
      <c r="P86" s="585" t="s">
        <v>1723</v>
      </c>
      <c r="Q86" s="581">
        <v>900</v>
      </c>
      <c r="R86" s="581">
        <v>2</v>
      </c>
      <c r="S86" s="582" t="s">
        <v>1724</v>
      </c>
      <c r="T86" s="582">
        <v>1</v>
      </c>
      <c r="U86" s="582" t="s">
        <v>1724</v>
      </c>
      <c r="V86" s="3817"/>
      <c r="W86" s="3817"/>
      <c r="X86" s="3582"/>
      <c r="Y86" s="2"/>
    </row>
    <row r="87" spans="1:26" ht="12.75" customHeight="1">
      <c r="A87" s="3870"/>
      <c r="B87" s="3812" t="s">
        <v>2463</v>
      </c>
      <c r="C87" s="3447" t="s">
        <v>3640</v>
      </c>
      <c r="D87" s="3797" t="s">
        <v>147</v>
      </c>
      <c r="E87" s="3800" t="s">
        <v>1326</v>
      </c>
      <c r="F87" s="3677" t="s">
        <v>1185</v>
      </c>
      <c r="G87" s="3670" t="s">
        <v>624</v>
      </c>
      <c r="H87" s="3803">
        <v>26784</v>
      </c>
      <c r="I87" s="3670">
        <v>1680</v>
      </c>
      <c r="J87" s="3689">
        <v>13376</v>
      </c>
      <c r="K87" s="3670">
        <v>512</v>
      </c>
      <c r="L87" s="495" t="s">
        <v>1727</v>
      </c>
      <c r="M87" s="495" t="s">
        <v>1728</v>
      </c>
      <c r="N87" s="586" t="s">
        <v>1729</v>
      </c>
      <c r="O87" s="584" t="s">
        <v>1730</v>
      </c>
      <c r="P87" s="585" t="s">
        <v>1723</v>
      </c>
      <c r="Q87" s="586">
        <v>1800</v>
      </c>
      <c r="R87" s="586">
        <v>2</v>
      </c>
      <c r="S87" s="587" t="s">
        <v>1724</v>
      </c>
      <c r="T87" s="587">
        <v>1</v>
      </c>
      <c r="U87" s="162" t="s">
        <v>1735</v>
      </c>
      <c r="V87" s="3571" t="s">
        <v>2468</v>
      </c>
      <c r="W87" s="3571" t="s">
        <v>2452</v>
      </c>
      <c r="X87" s="3548" t="s">
        <v>1307</v>
      </c>
      <c r="Y87" s="2"/>
      <c r="Z87"/>
    </row>
    <row r="88" spans="1:26" ht="12.75" customHeight="1">
      <c r="A88" s="3870"/>
      <c r="B88" s="3742"/>
      <c r="C88" s="3445"/>
      <c r="D88" s="3798"/>
      <c r="E88" s="3801"/>
      <c r="F88" s="3678"/>
      <c r="G88" s="3668"/>
      <c r="H88" s="3804"/>
      <c r="I88" s="3668"/>
      <c r="J88" s="3665"/>
      <c r="K88" s="3668"/>
      <c r="L88" s="577" t="s">
        <v>1731</v>
      </c>
      <c r="M88" s="578" t="s">
        <v>2626</v>
      </c>
      <c r="N88" s="578" t="s">
        <v>2487</v>
      </c>
      <c r="O88" s="579">
        <v>1499</v>
      </c>
      <c r="P88" s="580" t="s">
        <v>1723</v>
      </c>
      <c r="Q88" s="581">
        <v>86400</v>
      </c>
      <c r="R88" s="581">
        <v>2</v>
      </c>
      <c r="S88" s="582" t="s">
        <v>1724</v>
      </c>
      <c r="T88" s="582">
        <v>5</v>
      </c>
      <c r="U88" s="582" t="s">
        <v>1724</v>
      </c>
      <c r="V88" s="3816"/>
      <c r="W88" s="3816"/>
      <c r="X88" s="3549"/>
      <c r="Y88" s="2"/>
    </row>
    <row r="89" spans="1:26" ht="12.75" customHeight="1">
      <c r="A89" s="3870"/>
      <c r="B89" s="3742"/>
      <c r="C89" s="3445"/>
      <c r="D89" s="3798"/>
      <c r="E89" s="3801"/>
      <c r="F89" s="3678"/>
      <c r="G89" s="3668"/>
      <c r="H89" s="3804"/>
      <c r="I89" s="3668"/>
      <c r="J89" s="3665"/>
      <c r="K89" s="3668"/>
      <c r="L89" s="495" t="s">
        <v>1721</v>
      </c>
      <c r="M89" s="583" t="s">
        <v>1722</v>
      </c>
      <c r="N89" s="583" t="s">
        <v>1722</v>
      </c>
      <c r="O89" s="584">
        <v>1405</v>
      </c>
      <c r="P89" s="580" t="s">
        <v>1723</v>
      </c>
      <c r="Q89" s="586">
        <v>900</v>
      </c>
      <c r="R89" s="571" t="s">
        <v>1733</v>
      </c>
      <c r="S89" s="587" t="s">
        <v>1724</v>
      </c>
      <c r="T89" s="587">
        <v>1</v>
      </c>
      <c r="U89" s="587" t="s">
        <v>1724</v>
      </c>
      <c r="V89" s="3816"/>
      <c r="W89" s="3816"/>
      <c r="X89" s="3549"/>
      <c r="Y89" s="2"/>
    </row>
    <row r="90" spans="1:26" ht="13.5" customHeight="1" thickBot="1">
      <c r="A90" s="3863"/>
      <c r="B90" s="3826"/>
      <c r="C90" s="3469"/>
      <c r="D90" s="3818"/>
      <c r="E90" s="3819"/>
      <c r="F90" s="3679"/>
      <c r="G90" s="3671"/>
      <c r="H90" s="3810"/>
      <c r="I90" s="3671"/>
      <c r="J90" s="3781"/>
      <c r="K90" s="3671"/>
      <c r="L90" s="588" t="s">
        <v>1725</v>
      </c>
      <c r="M90" s="589" t="s">
        <v>1726</v>
      </c>
      <c r="N90" s="589" t="s">
        <v>1726</v>
      </c>
      <c r="O90" s="590">
        <v>1300</v>
      </c>
      <c r="P90" s="591" t="s">
        <v>1723</v>
      </c>
      <c r="Q90" s="589">
        <v>900</v>
      </c>
      <c r="R90" s="589">
        <v>2</v>
      </c>
      <c r="S90" s="592" t="s">
        <v>1724</v>
      </c>
      <c r="T90" s="592">
        <v>1</v>
      </c>
      <c r="U90" s="592" t="s">
        <v>1724</v>
      </c>
      <c r="V90" s="3852"/>
      <c r="W90" s="3852"/>
      <c r="X90" s="3550"/>
      <c r="Y90" s="2"/>
    </row>
    <row r="91" spans="1:26" ht="12.75" customHeight="1">
      <c r="A91" s="3862" t="s">
        <v>3890</v>
      </c>
      <c r="B91" s="901" t="s">
        <v>2464</v>
      </c>
      <c r="C91" s="1506" t="s">
        <v>3891</v>
      </c>
      <c r="D91" s="769" t="s">
        <v>148</v>
      </c>
      <c r="E91" s="751"/>
      <c r="F91" s="751"/>
      <c r="G91" s="752"/>
      <c r="H91" s="732"/>
      <c r="I91" s="733"/>
      <c r="J91" s="753"/>
      <c r="K91" s="733"/>
      <c r="L91" s="754"/>
      <c r="M91" s="755"/>
      <c r="N91" s="755"/>
      <c r="O91" s="740"/>
      <c r="P91" s="755"/>
      <c r="Q91" s="755"/>
      <c r="R91" s="755"/>
      <c r="S91" s="755"/>
      <c r="T91" s="755"/>
      <c r="U91" s="756"/>
      <c r="V91" s="667" t="s">
        <v>2451</v>
      </c>
      <c r="W91" s="667" t="s">
        <v>2452</v>
      </c>
      <c r="X91" s="116" t="s">
        <v>1390</v>
      </c>
      <c r="Y91" s="2"/>
      <c r="Z91"/>
    </row>
    <row r="92" spans="1:26" ht="12.75" customHeight="1">
      <c r="A92" s="3870"/>
      <c r="B92" s="3743" t="s">
        <v>2463</v>
      </c>
      <c r="C92" s="3447" t="s">
        <v>1091</v>
      </c>
      <c r="D92" s="3806" t="s">
        <v>586</v>
      </c>
      <c r="E92" s="3705" t="s">
        <v>1327</v>
      </c>
      <c r="F92" s="3677" t="s">
        <v>1185</v>
      </c>
      <c r="G92" s="3670" t="s">
        <v>624</v>
      </c>
      <c r="H92" s="3689">
        <v>15240</v>
      </c>
      <c r="I92" s="3670">
        <v>832</v>
      </c>
      <c r="J92" s="3820">
        <v>10592</v>
      </c>
      <c r="K92" s="3670">
        <v>384</v>
      </c>
      <c r="L92" s="496" t="s">
        <v>1727</v>
      </c>
      <c r="M92" s="496" t="s">
        <v>1728</v>
      </c>
      <c r="N92" s="162" t="s">
        <v>1729</v>
      </c>
      <c r="O92" s="161" t="s">
        <v>1730</v>
      </c>
      <c r="P92" s="564" t="s">
        <v>1723</v>
      </c>
      <c r="Q92" s="162">
        <v>1800</v>
      </c>
      <c r="R92" s="162">
        <v>2</v>
      </c>
      <c r="S92" s="494" t="s">
        <v>1724</v>
      </c>
      <c r="T92" s="494">
        <v>1</v>
      </c>
      <c r="U92" s="162" t="s">
        <v>1732</v>
      </c>
      <c r="V92" s="3579" t="s">
        <v>2468</v>
      </c>
      <c r="W92" s="3579" t="s">
        <v>2452</v>
      </c>
      <c r="X92" s="3548" t="s">
        <v>1307</v>
      </c>
      <c r="Y92" s="2"/>
    </row>
    <row r="93" spans="1:26" ht="12.75" customHeight="1">
      <c r="A93" s="3870"/>
      <c r="B93" s="3703"/>
      <c r="C93" s="3445"/>
      <c r="D93" s="3807"/>
      <c r="E93" s="3524"/>
      <c r="F93" s="3678"/>
      <c r="G93" s="3668"/>
      <c r="H93" s="3665"/>
      <c r="I93" s="3668"/>
      <c r="J93" s="3821"/>
      <c r="K93" s="3668"/>
      <c r="L93" s="493" t="s">
        <v>1731</v>
      </c>
      <c r="M93" s="141" t="s">
        <v>2486</v>
      </c>
      <c r="N93" s="141" t="s">
        <v>2487</v>
      </c>
      <c r="O93" s="145">
        <v>1500</v>
      </c>
      <c r="P93" s="565" t="s">
        <v>1723</v>
      </c>
      <c r="Q93" s="162">
        <v>86400</v>
      </c>
      <c r="R93" s="142">
        <v>1</v>
      </c>
      <c r="S93" s="143" t="s">
        <v>1724</v>
      </c>
      <c r="T93" s="143">
        <v>3</v>
      </c>
      <c r="U93" s="143" t="s">
        <v>1724</v>
      </c>
      <c r="V93" s="3782"/>
      <c r="W93" s="3782"/>
      <c r="X93" s="3549"/>
      <c r="Y93" s="2"/>
    </row>
    <row r="94" spans="1:26" ht="12.75" customHeight="1">
      <c r="A94" s="3870"/>
      <c r="B94" s="3706"/>
      <c r="C94" s="3446"/>
      <c r="D94" s="3811"/>
      <c r="E94" s="3525"/>
      <c r="F94" s="3680"/>
      <c r="G94" s="3669"/>
      <c r="H94" s="3666"/>
      <c r="I94" s="3669"/>
      <c r="J94" s="3822"/>
      <c r="K94" s="3669"/>
      <c r="L94" s="493" t="s">
        <v>1725</v>
      </c>
      <c r="M94" s="142" t="s">
        <v>1726</v>
      </c>
      <c r="N94" s="142" t="s">
        <v>1726</v>
      </c>
      <c r="O94" s="145">
        <v>1300</v>
      </c>
      <c r="P94" s="564" t="s">
        <v>1723</v>
      </c>
      <c r="Q94" s="142">
        <v>900</v>
      </c>
      <c r="R94" s="142">
        <v>2</v>
      </c>
      <c r="S94" s="143" t="s">
        <v>1724</v>
      </c>
      <c r="T94" s="143">
        <v>1</v>
      </c>
      <c r="U94" s="143" t="s">
        <v>1724</v>
      </c>
      <c r="V94" s="3783"/>
      <c r="W94" s="3783"/>
      <c r="X94" s="3582"/>
      <c r="Y94" s="2"/>
    </row>
    <row r="95" spans="1:26" ht="12.75" customHeight="1">
      <c r="A95" s="3870"/>
      <c r="B95" s="3743" t="s">
        <v>2463</v>
      </c>
      <c r="C95" s="3447" t="s">
        <v>3641</v>
      </c>
      <c r="D95" s="3806" t="s">
        <v>587</v>
      </c>
      <c r="E95" s="3705" t="s">
        <v>1328</v>
      </c>
      <c r="F95" s="3677" t="s">
        <v>1185</v>
      </c>
      <c r="G95" s="3670" t="s">
        <v>624</v>
      </c>
      <c r="H95" s="3689">
        <v>22620</v>
      </c>
      <c r="I95" s="3670">
        <v>1132</v>
      </c>
      <c r="J95" s="3689">
        <v>12800</v>
      </c>
      <c r="K95" s="3670">
        <v>512</v>
      </c>
      <c r="L95" s="496" t="s">
        <v>1727</v>
      </c>
      <c r="M95" s="496" t="s">
        <v>1728</v>
      </c>
      <c r="N95" s="162" t="s">
        <v>1729</v>
      </c>
      <c r="O95" s="161" t="s">
        <v>1730</v>
      </c>
      <c r="P95" s="564" t="s">
        <v>1723</v>
      </c>
      <c r="Q95" s="162">
        <v>1800</v>
      </c>
      <c r="R95" s="162">
        <v>2</v>
      </c>
      <c r="S95" s="494" t="s">
        <v>1724</v>
      </c>
      <c r="T95" s="494">
        <v>1</v>
      </c>
      <c r="U95" s="162" t="s">
        <v>1734</v>
      </c>
      <c r="V95" s="3579" t="s">
        <v>2468</v>
      </c>
      <c r="W95" s="3579" t="s">
        <v>2452</v>
      </c>
      <c r="X95" s="3548" t="s">
        <v>1307</v>
      </c>
      <c r="Y95" s="2"/>
    </row>
    <row r="96" spans="1:26" ht="12.75" customHeight="1">
      <c r="A96" s="3870"/>
      <c r="B96" s="3703"/>
      <c r="C96" s="3445"/>
      <c r="D96" s="3807"/>
      <c r="E96" s="3524"/>
      <c r="F96" s="3678"/>
      <c r="G96" s="3668"/>
      <c r="H96" s="3665"/>
      <c r="I96" s="3668"/>
      <c r="J96" s="3665"/>
      <c r="K96" s="3668"/>
      <c r="L96" s="493" t="s">
        <v>1731</v>
      </c>
      <c r="M96" s="141" t="s">
        <v>2486</v>
      </c>
      <c r="N96" s="141" t="s">
        <v>2487</v>
      </c>
      <c r="O96" s="145">
        <v>1500</v>
      </c>
      <c r="P96" s="565" t="s">
        <v>1723</v>
      </c>
      <c r="Q96" s="142">
        <v>86400</v>
      </c>
      <c r="R96" s="142">
        <v>1</v>
      </c>
      <c r="S96" s="143" t="s">
        <v>1724</v>
      </c>
      <c r="T96" s="143">
        <v>3</v>
      </c>
      <c r="U96" s="143" t="s">
        <v>1724</v>
      </c>
      <c r="V96" s="3782"/>
      <c r="W96" s="3782"/>
      <c r="X96" s="3549"/>
      <c r="Y96" s="2"/>
    </row>
    <row r="97" spans="1:26" ht="12.75" customHeight="1">
      <c r="A97" s="3870"/>
      <c r="B97" s="3706"/>
      <c r="C97" s="3446"/>
      <c r="D97" s="3811"/>
      <c r="E97" s="3525"/>
      <c r="F97" s="3680"/>
      <c r="G97" s="3669"/>
      <c r="H97" s="3666"/>
      <c r="I97" s="3669"/>
      <c r="J97" s="3666"/>
      <c r="K97" s="3669"/>
      <c r="L97" s="493" t="s">
        <v>1725</v>
      </c>
      <c r="M97" s="142" t="s">
        <v>1726</v>
      </c>
      <c r="N97" s="142" t="s">
        <v>1726</v>
      </c>
      <c r="O97" s="145">
        <v>1300</v>
      </c>
      <c r="P97" s="564" t="s">
        <v>1723</v>
      </c>
      <c r="Q97" s="142">
        <v>900</v>
      </c>
      <c r="R97" s="142">
        <v>2</v>
      </c>
      <c r="S97" s="143" t="s">
        <v>1724</v>
      </c>
      <c r="T97" s="143">
        <v>1</v>
      </c>
      <c r="U97" s="143" t="s">
        <v>1724</v>
      </c>
      <c r="V97" s="3783"/>
      <c r="W97" s="3783"/>
      <c r="X97" s="3582"/>
      <c r="Y97" s="2"/>
    </row>
    <row r="98" spans="1:26" ht="12.75" customHeight="1">
      <c r="A98" s="3870"/>
      <c r="B98" s="3743" t="s">
        <v>2463</v>
      </c>
      <c r="C98" s="3447" t="s">
        <v>3642</v>
      </c>
      <c r="D98" s="3806" t="s">
        <v>149</v>
      </c>
      <c r="E98" s="3705" t="s">
        <v>1329</v>
      </c>
      <c r="F98" s="3677" t="s">
        <v>1185</v>
      </c>
      <c r="G98" s="3670" t="s">
        <v>624</v>
      </c>
      <c r="H98" s="3689">
        <v>26784</v>
      </c>
      <c r="I98" s="3670">
        <v>1424</v>
      </c>
      <c r="J98" s="3689">
        <v>12800</v>
      </c>
      <c r="K98" s="3670">
        <v>512</v>
      </c>
      <c r="L98" s="496" t="s">
        <v>1727</v>
      </c>
      <c r="M98" s="496" t="s">
        <v>1728</v>
      </c>
      <c r="N98" s="162" t="s">
        <v>1729</v>
      </c>
      <c r="O98" s="161" t="s">
        <v>1730</v>
      </c>
      <c r="P98" s="564" t="s">
        <v>1723</v>
      </c>
      <c r="Q98" s="162">
        <v>1800</v>
      </c>
      <c r="R98" s="162">
        <v>2</v>
      </c>
      <c r="S98" s="494" t="s">
        <v>1724</v>
      </c>
      <c r="T98" s="494">
        <v>1</v>
      </c>
      <c r="U98" s="162" t="s">
        <v>1735</v>
      </c>
      <c r="V98" s="3579" t="s">
        <v>2468</v>
      </c>
      <c r="W98" s="3579" t="s">
        <v>2452</v>
      </c>
      <c r="X98" s="3548" t="s">
        <v>1307</v>
      </c>
      <c r="Y98" s="2"/>
    </row>
    <row r="99" spans="1:26" ht="12.75" customHeight="1">
      <c r="A99" s="3870"/>
      <c r="B99" s="3703"/>
      <c r="C99" s="3445"/>
      <c r="D99" s="3807"/>
      <c r="E99" s="3524"/>
      <c r="F99" s="3678"/>
      <c r="G99" s="3668"/>
      <c r="H99" s="3665"/>
      <c r="I99" s="3668"/>
      <c r="J99" s="3665"/>
      <c r="K99" s="3668"/>
      <c r="L99" s="493" t="s">
        <v>1731</v>
      </c>
      <c r="M99" s="141" t="s">
        <v>2486</v>
      </c>
      <c r="N99" s="141" t="s">
        <v>2487</v>
      </c>
      <c r="O99" s="145">
        <v>1500</v>
      </c>
      <c r="P99" s="565" t="s">
        <v>1723</v>
      </c>
      <c r="Q99" s="142">
        <v>86400</v>
      </c>
      <c r="R99" s="142">
        <v>1</v>
      </c>
      <c r="S99" s="143" t="s">
        <v>1724</v>
      </c>
      <c r="T99" s="143">
        <v>3</v>
      </c>
      <c r="U99" s="143" t="s">
        <v>1724</v>
      </c>
      <c r="V99" s="3782"/>
      <c r="W99" s="3782"/>
      <c r="X99" s="3549"/>
      <c r="Y99" s="2"/>
    </row>
    <row r="100" spans="1:26" ht="13.5" customHeight="1" thickBot="1">
      <c r="A100" s="3863"/>
      <c r="B100" s="3704"/>
      <c r="C100" s="3469"/>
      <c r="D100" s="3808"/>
      <c r="E100" s="3682"/>
      <c r="F100" s="3679"/>
      <c r="G100" s="3671"/>
      <c r="H100" s="3781"/>
      <c r="I100" s="3671"/>
      <c r="J100" s="3781"/>
      <c r="K100" s="3671"/>
      <c r="L100" s="593" t="s">
        <v>1725</v>
      </c>
      <c r="M100" s="173" t="s">
        <v>1726</v>
      </c>
      <c r="N100" s="173" t="s">
        <v>1726</v>
      </c>
      <c r="O100" s="171">
        <v>1300</v>
      </c>
      <c r="P100" s="594" t="s">
        <v>1723</v>
      </c>
      <c r="Q100" s="173">
        <v>900</v>
      </c>
      <c r="R100" s="173">
        <v>2</v>
      </c>
      <c r="S100" s="172" t="s">
        <v>1724</v>
      </c>
      <c r="T100" s="172">
        <v>1</v>
      </c>
      <c r="U100" s="414" t="s">
        <v>1724</v>
      </c>
      <c r="V100" s="3842"/>
      <c r="W100" s="3842"/>
      <c r="X100" s="3550"/>
      <c r="Y100" s="2"/>
    </row>
    <row r="101" spans="1:26" ht="12.75" customHeight="1">
      <c r="A101" s="3862" t="s">
        <v>3892</v>
      </c>
      <c r="B101" s="902" t="s">
        <v>2464</v>
      </c>
      <c r="C101" s="1506" t="s">
        <v>3893</v>
      </c>
      <c r="D101" s="768" t="s">
        <v>150</v>
      </c>
      <c r="E101" s="757"/>
      <c r="F101" s="757"/>
      <c r="G101" s="731"/>
      <c r="H101" s="732"/>
      <c r="I101" s="733"/>
      <c r="J101" s="732"/>
      <c r="K101" s="733"/>
      <c r="L101" s="754"/>
      <c r="M101" s="755"/>
      <c r="N101" s="755"/>
      <c r="O101" s="740"/>
      <c r="P101" s="755"/>
      <c r="Q101" s="755"/>
      <c r="R101" s="755"/>
      <c r="S101" s="755"/>
      <c r="T101" s="755"/>
      <c r="U101" s="756"/>
      <c r="V101" s="558" t="s">
        <v>2451</v>
      </c>
      <c r="W101" s="558" t="s">
        <v>2452</v>
      </c>
      <c r="X101" s="116" t="s">
        <v>1390</v>
      </c>
      <c r="Y101" s="1"/>
      <c r="Z101"/>
    </row>
    <row r="102" spans="1:26" ht="12.75" customHeight="1">
      <c r="A102" s="3870"/>
      <c r="B102" s="3743" t="s">
        <v>2463</v>
      </c>
      <c r="C102" s="3447" t="s">
        <v>3643</v>
      </c>
      <c r="D102" s="3806" t="s">
        <v>151</v>
      </c>
      <c r="E102" s="3705" t="s">
        <v>1330</v>
      </c>
      <c r="F102" s="3677" t="s">
        <v>1185</v>
      </c>
      <c r="G102" s="3670" t="s">
        <v>624</v>
      </c>
      <c r="H102" s="3689">
        <v>15496</v>
      </c>
      <c r="I102" s="3670">
        <v>1088</v>
      </c>
      <c r="J102" s="3689">
        <v>10848</v>
      </c>
      <c r="K102" s="3670">
        <v>512</v>
      </c>
      <c r="L102" s="496" t="s">
        <v>1727</v>
      </c>
      <c r="M102" s="496" t="s">
        <v>1728</v>
      </c>
      <c r="N102" s="162" t="s">
        <v>1729</v>
      </c>
      <c r="O102" s="161" t="s">
        <v>1730</v>
      </c>
      <c r="P102" s="564" t="s">
        <v>1723</v>
      </c>
      <c r="Q102" s="162">
        <v>1800</v>
      </c>
      <c r="R102" s="162">
        <v>2</v>
      </c>
      <c r="S102" s="494" t="s">
        <v>1724</v>
      </c>
      <c r="T102" s="494">
        <v>1</v>
      </c>
      <c r="U102" s="162" t="s">
        <v>1732</v>
      </c>
      <c r="V102" s="3579" t="s">
        <v>2468</v>
      </c>
      <c r="W102" s="3579" t="s">
        <v>2452</v>
      </c>
      <c r="X102" s="3548" t="s">
        <v>1307</v>
      </c>
      <c r="Y102" s="3"/>
    </row>
    <row r="103" spans="1:26" ht="12.75" customHeight="1">
      <c r="A103" s="3870"/>
      <c r="B103" s="3703"/>
      <c r="C103" s="3445"/>
      <c r="D103" s="3807"/>
      <c r="E103" s="3524"/>
      <c r="F103" s="3678"/>
      <c r="G103" s="3668"/>
      <c r="H103" s="3665"/>
      <c r="I103" s="3668"/>
      <c r="J103" s="3665"/>
      <c r="K103" s="3668"/>
      <c r="L103" s="493" t="s">
        <v>1731</v>
      </c>
      <c r="M103" s="141" t="s">
        <v>2486</v>
      </c>
      <c r="N103" s="141" t="s">
        <v>2487</v>
      </c>
      <c r="O103" s="145">
        <v>1500</v>
      </c>
      <c r="P103" s="565" t="s">
        <v>1723</v>
      </c>
      <c r="Q103" s="142">
        <v>86400</v>
      </c>
      <c r="R103" s="142">
        <v>1</v>
      </c>
      <c r="S103" s="143" t="s">
        <v>1724</v>
      </c>
      <c r="T103" s="143">
        <v>3</v>
      </c>
      <c r="U103" s="143" t="s">
        <v>1724</v>
      </c>
      <c r="V103" s="3782"/>
      <c r="W103" s="3782"/>
      <c r="X103" s="3549"/>
      <c r="Y103" s="3"/>
    </row>
    <row r="104" spans="1:26" ht="12.75" customHeight="1">
      <c r="A104" s="3870"/>
      <c r="B104" s="3703"/>
      <c r="C104" s="3445"/>
      <c r="D104" s="3807"/>
      <c r="E104" s="3524"/>
      <c r="F104" s="3678"/>
      <c r="G104" s="3668"/>
      <c r="H104" s="3665"/>
      <c r="I104" s="3668"/>
      <c r="J104" s="3665"/>
      <c r="K104" s="3668"/>
      <c r="L104" s="496" t="s">
        <v>1721</v>
      </c>
      <c r="M104" s="595" t="s">
        <v>1722</v>
      </c>
      <c r="N104" s="595" t="s">
        <v>1722</v>
      </c>
      <c r="O104" s="161">
        <v>1405</v>
      </c>
      <c r="P104" s="564" t="s">
        <v>1723</v>
      </c>
      <c r="Q104" s="162">
        <v>900</v>
      </c>
      <c r="R104" s="571" t="s">
        <v>1733</v>
      </c>
      <c r="S104" s="494" t="s">
        <v>1724</v>
      </c>
      <c r="T104" s="494">
        <v>1</v>
      </c>
      <c r="U104" s="494" t="s">
        <v>1724</v>
      </c>
      <c r="V104" s="3782"/>
      <c r="W104" s="3782"/>
      <c r="X104" s="3549"/>
      <c r="Y104" s="3"/>
    </row>
    <row r="105" spans="1:26" ht="12.75" customHeight="1">
      <c r="A105" s="3870"/>
      <c r="B105" s="3706"/>
      <c r="C105" s="3446"/>
      <c r="D105" s="3811"/>
      <c r="E105" s="3525"/>
      <c r="F105" s="3680"/>
      <c r="G105" s="3669"/>
      <c r="H105" s="3666"/>
      <c r="I105" s="3669"/>
      <c r="J105" s="3666"/>
      <c r="K105" s="3669"/>
      <c r="L105" s="493" t="s">
        <v>1725</v>
      </c>
      <c r="M105" s="142" t="s">
        <v>1726</v>
      </c>
      <c r="N105" s="142" t="s">
        <v>1726</v>
      </c>
      <c r="O105" s="145">
        <v>1300</v>
      </c>
      <c r="P105" s="564" t="s">
        <v>1723</v>
      </c>
      <c r="Q105" s="142">
        <v>900</v>
      </c>
      <c r="R105" s="142">
        <v>2</v>
      </c>
      <c r="S105" s="143" t="s">
        <v>1724</v>
      </c>
      <c r="T105" s="143">
        <v>1</v>
      </c>
      <c r="U105" s="143" t="s">
        <v>1724</v>
      </c>
      <c r="V105" s="3783"/>
      <c r="W105" s="3783"/>
      <c r="X105" s="3582"/>
      <c r="Y105" s="3"/>
    </row>
    <row r="106" spans="1:26" ht="12.75" customHeight="1">
      <c r="A106" s="3870"/>
      <c r="B106" s="3743" t="s">
        <v>2463</v>
      </c>
      <c r="C106" s="3447" t="s">
        <v>3644</v>
      </c>
      <c r="D106" s="3806" t="s">
        <v>1143</v>
      </c>
      <c r="E106" s="3705" t="s">
        <v>1331</v>
      </c>
      <c r="F106" s="3677" t="s">
        <v>1185</v>
      </c>
      <c r="G106" s="3670" t="s">
        <v>624</v>
      </c>
      <c r="H106" s="3689">
        <v>22876</v>
      </c>
      <c r="I106" s="3670">
        <v>1388</v>
      </c>
      <c r="J106" s="3689">
        <v>13056</v>
      </c>
      <c r="K106" s="3670">
        <v>512</v>
      </c>
      <c r="L106" s="496" t="s">
        <v>1727</v>
      </c>
      <c r="M106" s="496" t="s">
        <v>1728</v>
      </c>
      <c r="N106" s="162" t="s">
        <v>1729</v>
      </c>
      <c r="O106" s="161" t="s">
        <v>1730</v>
      </c>
      <c r="P106" s="564" t="s">
        <v>1723</v>
      </c>
      <c r="Q106" s="162">
        <v>1800</v>
      </c>
      <c r="R106" s="162">
        <v>2</v>
      </c>
      <c r="S106" s="494" t="s">
        <v>1724</v>
      </c>
      <c r="T106" s="494">
        <v>1</v>
      </c>
      <c r="U106" s="162" t="s">
        <v>1734</v>
      </c>
      <c r="V106" s="3579" t="s">
        <v>2468</v>
      </c>
      <c r="W106" s="3579" t="s">
        <v>2452</v>
      </c>
      <c r="X106" s="3548" t="s">
        <v>1307</v>
      </c>
      <c r="Y106" s="3"/>
    </row>
    <row r="107" spans="1:26" ht="12.75" customHeight="1">
      <c r="A107" s="3870"/>
      <c r="B107" s="3703"/>
      <c r="C107" s="3445"/>
      <c r="D107" s="3807"/>
      <c r="E107" s="3524"/>
      <c r="F107" s="3678"/>
      <c r="G107" s="3668"/>
      <c r="H107" s="3665"/>
      <c r="I107" s="3668"/>
      <c r="J107" s="3665"/>
      <c r="K107" s="3668"/>
      <c r="L107" s="493" t="s">
        <v>1731</v>
      </c>
      <c r="M107" s="141" t="s">
        <v>2486</v>
      </c>
      <c r="N107" s="141" t="s">
        <v>2487</v>
      </c>
      <c r="O107" s="145">
        <v>1500</v>
      </c>
      <c r="P107" s="565" t="s">
        <v>1723</v>
      </c>
      <c r="Q107" s="142">
        <v>86400</v>
      </c>
      <c r="R107" s="142">
        <v>1</v>
      </c>
      <c r="S107" s="143" t="s">
        <v>1724</v>
      </c>
      <c r="T107" s="143">
        <v>3</v>
      </c>
      <c r="U107" s="143" t="s">
        <v>1724</v>
      </c>
      <c r="V107" s="3782"/>
      <c r="W107" s="3782"/>
      <c r="X107" s="3549"/>
      <c r="Y107" s="3"/>
    </row>
    <row r="108" spans="1:26" ht="12.75" customHeight="1">
      <c r="A108" s="3870"/>
      <c r="B108" s="3703"/>
      <c r="C108" s="3445"/>
      <c r="D108" s="3807"/>
      <c r="E108" s="3524"/>
      <c r="F108" s="3678"/>
      <c r="G108" s="3668"/>
      <c r="H108" s="3665"/>
      <c r="I108" s="3668"/>
      <c r="J108" s="3665"/>
      <c r="K108" s="3668"/>
      <c r="L108" s="496" t="s">
        <v>1721</v>
      </c>
      <c r="M108" s="595" t="s">
        <v>1722</v>
      </c>
      <c r="N108" s="595" t="s">
        <v>1722</v>
      </c>
      <c r="O108" s="161">
        <v>1405</v>
      </c>
      <c r="P108" s="564" t="s">
        <v>1723</v>
      </c>
      <c r="Q108" s="162">
        <v>900</v>
      </c>
      <c r="R108" s="571" t="s">
        <v>1733</v>
      </c>
      <c r="S108" s="494" t="s">
        <v>1724</v>
      </c>
      <c r="T108" s="494">
        <v>1</v>
      </c>
      <c r="U108" s="494" t="s">
        <v>1724</v>
      </c>
      <c r="V108" s="3782"/>
      <c r="W108" s="3782"/>
      <c r="X108" s="3549"/>
      <c r="Y108" s="3"/>
    </row>
    <row r="109" spans="1:26" ht="12.75" customHeight="1">
      <c r="A109" s="3870"/>
      <c r="B109" s="3706"/>
      <c r="C109" s="3446"/>
      <c r="D109" s="3811"/>
      <c r="E109" s="3525"/>
      <c r="F109" s="3680"/>
      <c r="G109" s="3669"/>
      <c r="H109" s="3666"/>
      <c r="I109" s="3669"/>
      <c r="J109" s="3666"/>
      <c r="K109" s="3669"/>
      <c r="L109" s="493" t="s">
        <v>1725</v>
      </c>
      <c r="M109" s="142" t="s">
        <v>1726</v>
      </c>
      <c r="N109" s="142" t="s">
        <v>1726</v>
      </c>
      <c r="O109" s="145">
        <v>1300</v>
      </c>
      <c r="P109" s="564" t="s">
        <v>1723</v>
      </c>
      <c r="Q109" s="142">
        <v>900</v>
      </c>
      <c r="R109" s="142">
        <v>2</v>
      </c>
      <c r="S109" s="143" t="s">
        <v>1724</v>
      </c>
      <c r="T109" s="143">
        <v>1</v>
      </c>
      <c r="U109" s="143" t="s">
        <v>1724</v>
      </c>
      <c r="V109" s="3783"/>
      <c r="W109" s="3783"/>
      <c r="X109" s="3582"/>
      <c r="Y109" s="3"/>
    </row>
    <row r="110" spans="1:26" ht="12.75" customHeight="1">
      <c r="A110" s="3870"/>
      <c r="B110" s="3743" t="s">
        <v>2463</v>
      </c>
      <c r="C110" s="3447" t="s">
        <v>3645</v>
      </c>
      <c r="D110" s="3806" t="s">
        <v>1144</v>
      </c>
      <c r="E110" s="3705" t="s">
        <v>1332</v>
      </c>
      <c r="F110" s="3677" t="s">
        <v>1185</v>
      </c>
      <c r="G110" s="3670" t="s">
        <v>624</v>
      </c>
      <c r="H110" s="3689">
        <v>26784</v>
      </c>
      <c r="I110" s="3670">
        <v>1680</v>
      </c>
      <c r="J110" s="3689">
        <v>13056</v>
      </c>
      <c r="K110" s="3670">
        <v>512</v>
      </c>
      <c r="L110" s="496" t="s">
        <v>1727</v>
      </c>
      <c r="M110" s="496" t="s">
        <v>1728</v>
      </c>
      <c r="N110" s="162" t="s">
        <v>1729</v>
      </c>
      <c r="O110" s="161" t="s">
        <v>1730</v>
      </c>
      <c r="P110" s="564" t="s">
        <v>1723</v>
      </c>
      <c r="Q110" s="162">
        <v>1800</v>
      </c>
      <c r="R110" s="162">
        <v>2</v>
      </c>
      <c r="S110" s="494" t="s">
        <v>1724</v>
      </c>
      <c r="T110" s="494">
        <v>1</v>
      </c>
      <c r="U110" s="162" t="s">
        <v>1735</v>
      </c>
      <c r="V110" s="3579" t="s">
        <v>2468</v>
      </c>
      <c r="W110" s="3579" t="s">
        <v>2452</v>
      </c>
      <c r="X110" s="3548" t="s">
        <v>1307</v>
      </c>
      <c r="Y110" s="3"/>
    </row>
    <row r="111" spans="1:26" ht="12.75" customHeight="1">
      <c r="A111" s="3870"/>
      <c r="B111" s="3703"/>
      <c r="C111" s="3445"/>
      <c r="D111" s="3807"/>
      <c r="E111" s="3524"/>
      <c r="F111" s="3678"/>
      <c r="G111" s="3668"/>
      <c r="H111" s="3665"/>
      <c r="I111" s="3668"/>
      <c r="J111" s="3665"/>
      <c r="K111" s="3668"/>
      <c r="L111" s="493" t="s">
        <v>1731</v>
      </c>
      <c r="M111" s="141" t="s">
        <v>2486</v>
      </c>
      <c r="N111" s="141" t="s">
        <v>2487</v>
      </c>
      <c r="O111" s="145">
        <v>1500</v>
      </c>
      <c r="P111" s="565" t="s">
        <v>1723</v>
      </c>
      <c r="Q111" s="142">
        <v>86400</v>
      </c>
      <c r="R111" s="142">
        <v>1</v>
      </c>
      <c r="S111" s="143" t="s">
        <v>1724</v>
      </c>
      <c r="T111" s="143">
        <v>3</v>
      </c>
      <c r="U111" s="143" t="s">
        <v>1724</v>
      </c>
      <c r="V111" s="3782"/>
      <c r="W111" s="3782"/>
      <c r="X111" s="3549"/>
      <c r="Y111" s="3"/>
    </row>
    <row r="112" spans="1:26" ht="12.75" customHeight="1">
      <c r="A112" s="3870"/>
      <c r="B112" s="3703"/>
      <c r="C112" s="3445"/>
      <c r="D112" s="3807"/>
      <c r="E112" s="3524"/>
      <c r="F112" s="3678"/>
      <c r="G112" s="3668"/>
      <c r="H112" s="3665"/>
      <c r="I112" s="3668"/>
      <c r="J112" s="3665"/>
      <c r="K112" s="3668"/>
      <c r="L112" s="496" t="s">
        <v>1721</v>
      </c>
      <c r="M112" s="595" t="s">
        <v>1722</v>
      </c>
      <c r="N112" s="595" t="s">
        <v>1722</v>
      </c>
      <c r="O112" s="161">
        <v>1405</v>
      </c>
      <c r="P112" s="564" t="s">
        <v>1723</v>
      </c>
      <c r="Q112" s="162">
        <v>900</v>
      </c>
      <c r="R112" s="571" t="s">
        <v>1733</v>
      </c>
      <c r="S112" s="494" t="s">
        <v>1724</v>
      </c>
      <c r="T112" s="143">
        <v>1</v>
      </c>
      <c r="U112" s="494" t="s">
        <v>1724</v>
      </c>
      <c r="V112" s="3782"/>
      <c r="W112" s="3782"/>
      <c r="X112" s="3549"/>
      <c r="Y112" s="3"/>
    </row>
    <row r="113" spans="1:26" ht="13.5" customHeight="1" thickBot="1">
      <c r="A113" s="3863"/>
      <c r="B113" s="3704"/>
      <c r="C113" s="3469"/>
      <c r="D113" s="3808"/>
      <c r="E113" s="3682"/>
      <c r="F113" s="3679"/>
      <c r="G113" s="3671"/>
      <c r="H113" s="3781"/>
      <c r="I113" s="3671"/>
      <c r="J113" s="3781"/>
      <c r="K113" s="3671"/>
      <c r="L113" s="593" t="s">
        <v>1725</v>
      </c>
      <c r="M113" s="173" t="s">
        <v>1726</v>
      </c>
      <c r="N113" s="173" t="s">
        <v>1726</v>
      </c>
      <c r="O113" s="171">
        <v>1300</v>
      </c>
      <c r="P113" s="594" t="s">
        <v>1723</v>
      </c>
      <c r="Q113" s="173">
        <v>900</v>
      </c>
      <c r="R113" s="173">
        <v>2</v>
      </c>
      <c r="S113" s="172" t="s">
        <v>1724</v>
      </c>
      <c r="T113" s="172">
        <v>1</v>
      </c>
      <c r="U113" s="414" t="s">
        <v>1724</v>
      </c>
      <c r="V113" s="3842"/>
      <c r="W113" s="3842"/>
      <c r="X113" s="3550"/>
      <c r="Y113" s="3"/>
    </row>
    <row r="114" spans="1:26" ht="15.75" customHeight="1">
      <c r="A114" s="3868" t="s">
        <v>2488</v>
      </c>
      <c r="B114" s="3739" t="s">
        <v>2463</v>
      </c>
      <c r="C114" s="3444" t="s">
        <v>410</v>
      </c>
      <c r="D114" s="3846" t="s">
        <v>237</v>
      </c>
      <c r="E114" s="3795" t="s">
        <v>1333</v>
      </c>
      <c r="F114" s="3515" t="s">
        <v>1184</v>
      </c>
      <c r="G114" s="3849" t="s">
        <v>1169</v>
      </c>
      <c r="H114" s="3851">
        <v>5088</v>
      </c>
      <c r="I114" s="3667">
        <v>768</v>
      </c>
      <c r="J114" s="3664">
        <v>4384</v>
      </c>
      <c r="K114" s="3667">
        <v>384</v>
      </c>
      <c r="L114" s="176" t="s">
        <v>1731</v>
      </c>
      <c r="M114" s="177" t="s">
        <v>2486</v>
      </c>
      <c r="N114" s="177" t="s">
        <v>2487</v>
      </c>
      <c r="O114" s="149">
        <v>1500</v>
      </c>
      <c r="P114" s="596" t="s">
        <v>1723</v>
      </c>
      <c r="Q114" s="151">
        <v>86400</v>
      </c>
      <c r="R114" s="151">
        <v>1</v>
      </c>
      <c r="S114" s="152" t="s">
        <v>1724</v>
      </c>
      <c r="T114" s="152">
        <v>3</v>
      </c>
      <c r="U114" s="152" t="s">
        <v>1724</v>
      </c>
      <c r="V114" s="3583" t="s">
        <v>2466</v>
      </c>
      <c r="W114" s="3583" t="s">
        <v>2452</v>
      </c>
      <c r="X114" s="3853" t="s">
        <v>1307</v>
      </c>
    </row>
    <row r="115" spans="1:26" ht="15.75" customHeight="1">
      <c r="A115" s="3869"/>
      <c r="B115" s="3740"/>
      <c r="C115" s="3446"/>
      <c r="D115" s="3847"/>
      <c r="E115" s="3796"/>
      <c r="F115" s="3680"/>
      <c r="G115" s="3850"/>
      <c r="H115" s="3805"/>
      <c r="I115" s="3669"/>
      <c r="J115" s="3666"/>
      <c r="K115" s="3669"/>
      <c r="L115" s="493" t="s">
        <v>1725</v>
      </c>
      <c r="M115" s="142" t="s">
        <v>1726</v>
      </c>
      <c r="N115" s="143" t="s">
        <v>1726</v>
      </c>
      <c r="O115" s="154">
        <v>1300</v>
      </c>
      <c r="P115" s="494" t="s">
        <v>1723</v>
      </c>
      <c r="Q115" s="143">
        <v>900</v>
      </c>
      <c r="R115" s="142">
        <v>2</v>
      </c>
      <c r="S115" s="143" t="s">
        <v>1724</v>
      </c>
      <c r="T115" s="143">
        <v>1</v>
      </c>
      <c r="U115" s="494" t="s">
        <v>1724</v>
      </c>
      <c r="V115" s="3573"/>
      <c r="W115" s="3573"/>
      <c r="X115" s="3854"/>
    </row>
    <row r="116" spans="1:26" ht="15" customHeight="1">
      <c r="A116" s="3870"/>
      <c r="B116" s="3812" t="s">
        <v>2463</v>
      </c>
      <c r="C116" s="3447" t="s">
        <v>3646</v>
      </c>
      <c r="D116" s="3848" t="s">
        <v>1269</v>
      </c>
      <c r="E116" s="3844" t="s">
        <v>1334</v>
      </c>
      <c r="F116" s="3486" t="s">
        <v>1185</v>
      </c>
      <c r="G116" s="3902" t="s">
        <v>1169</v>
      </c>
      <c r="H116" s="3803">
        <v>12512</v>
      </c>
      <c r="I116" s="3893">
        <v>768</v>
      </c>
      <c r="J116" s="3803">
        <v>10912</v>
      </c>
      <c r="K116" s="3893">
        <v>384</v>
      </c>
      <c r="L116" s="493" t="s">
        <v>1731</v>
      </c>
      <c r="M116" s="141" t="s">
        <v>2626</v>
      </c>
      <c r="N116" s="141" t="s">
        <v>2487</v>
      </c>
      <c r="O116" s="145">
        <v>1499</v>
      </c>
      <c r="P116" s="565" t="s">
        <v>1723</v>
      </c>
      <c r="Q116" s="142">
        <v>86400</v>
      </c>
      <c r="R116" s="142">
        <v>2</v>
      </c>
      <c r="S116" s="143" t="s">
        <v>1724</v>
      </c>
      <c r="T116" s="143">
        <v>5</v>
      </c>
      <c r="U116" s="143" t="s">
        <v>1724</v>
      </c>
      <c r="V116" s="3571" t="s">
        <v>2466</v>
      </c>
      <c r="W116" s="3571" t="s">
        <v>2452</v>
      </c>
      <c r="X116" s="3898" t="s">
        <v>1307</v>
      </c>
    </row>
    <row r="117" spans="1:26" ht="15" customHeight="1">
      <c r="A117" s="3870"/>
      <c r="B117" s="3740"/>
      <c r="C117" s="3446"/>
      <c r="D117" s="3847"/>
      <c r="E117" s="3802"/>
      <c r="F117" s="3680"/>
      <c r="G117" s="3850"/>
      <c r="H117" s="3805"/>
      <c r="I117" s="3850"/>
      <c r="J117" s="3805"/>
      <c r="K117" s="3850"/>
      <c r="L117" s="493" t="s">
        <v>1725</v>
      </c>
      <c r="M117" s="142" t="s">
        <v>1726</v>
      </c>
      <c r="N117" s="142" t="s">
        <v>1726</v>
      </c>
      <c r="O117" s="145">
        <v>1300</v>
      </c>
      <c r="P117" s="564" t="s">
        <v>1723</v>
      </c>
      <c r="Q117" s="142">
        <v>900</v>
      </c>
      <c r="R117" s="142">
        <v>2</v>
      </c>
      <c r="S117" s="143" t="s">
        <v>1724</v>
      </c>
      <c r="T117" s="143">
        <v>1</v>
      </c>
      <c r="U117" s="494" t="s">
        <v>1724</v>
      </c>
      <c r="V117" s="3817"/>
      <c r="W117" s="3817"/>
      <c r="X117" s="3854"/>
    </row>
    <row r="118" spans="1:26" ht="15" customHeight="1">
      <c r="A118" s="3870"/>
      <c r="B118" s="3812" t="s">
        <v>2463</v>
      </c>
      <c r="C118" s="3447" t="s">
        <v>3647</v>
      </c>
      <c r="D118" s="3797" t="s">
        <v>238</v>
      </c>
      <c r="E118" s="3860" t="s">
        <v>1335</v>
      </c>
      <c r="F118" s="3486" t="s">
        <v>1185</v>
      </c>
      <c r="G118" s="3670" t="s">
        <v>624</v>
      </c>
      <c r="H118" s="3689">
        <v>12224</v>
      </c>
      <c r="I118" s="3670">
        <v>768</v>
      </c>
      <c r="J118" s="3820">
        <v>10592</v>
      </c>
      <c r="K118" s="3670">
        <v>384</v>
      </c>
      <c r="L118" s="493" t="s">
        <v>1731</v>
      </c>
      <c r="M118" s="141" t="s">
        <v>2486</v>
      </c>
      <c r="N118" s="141" t="s">
        <v>2487</v>
      </c>
      <c r="O118" s="145">
        <v>1500</v>
      </c>
      <c r="P118" s="565" t="s">
        <v>1723</v>
      </c>
      <c r="Q118" s="142">
        <v>86400</v>
      </c>
      <c r="R118" s="142">
        <v>1</v>
      </c>
      <c r="S118" s="143" t="s">
        <v>1724</v>
      </c>
      <c r="T118" s="143">
        <v>3</v>
      </c>
      <c r="U118" s="143" t="s">
        <v>1724</v>
      </c>
      <c r="V118" s="3571" t="s">
        <v>2466</v>
      </c>
      <c r="W118" s="3571" t="s">
        <v>2452</v>
      </c>
      <c r="X118" s="758"/>
      <c r="Y118"/>
      <c r="Z118"/>
    </row>
    <row r="119" spans="1:26" ht="19.5" customHeight="1" thickBot="1">
      <c r="A119" s="3863"/>
      <c r="B119" s="3826"/>
      <c r="C119" s="3469"/>
      <c r="D119" s="3818"/>
      <c r="E119" s="3861"/>
      <c r="F119" s="3679"/>
      <c r="G119" s="3671"/>
      <c r="H119" s="3781"/>
      <c r="I119" s="3671"/>
      <c r="J119" s="3855"/>
      <c r="K119" s="3671"/>
      <c r="L119" s="1463" t="s">
        <v>1725</v>
      </c>
      <c r="M119" s="173" t="s">
        <v>1726</v>
      </c>
      <c r="N119" s="173" t="s">
        <v>1726</v>
      </c>
      <c r="O119" s="171">
        <v>1300</v>
      </c>
      <c r="P119" s="566" t="s">
        <v>1723</v>
      </c>
      <c r="Q119" s="173">
        <v>900</v>
      </c>
      <c r="R119" s="173">
        <v>2</v>
      </c>
      <c r="S119" s="172" t="s">
        <v>1724</v>
      </c>
      <c r="T119" s="172">
        <v>1</v>
      </c>
      <c r="U119" s="172" t="s">
        <v>1724</v>
      </c>
      <c r="V119" s="3606"/>
      <c r="W119" s="3606"/>
      <c r="X119" s="597" t="s">
        <v>1307</v>
      </c>
    </row>
    <row r="120" spans="1:26" ht="14.25" customHeight="1">
      <c r="A120" s="3868" t="s">
        <v>4007</v>
      </c>
      <c r="B120" s="3702" t="s">
        <v>2463</v>
      </c>
      <c r="C120" s="3444" t="s">
        <v>3648</v>
      </c>
      <c r="D120" s="4021" t="s">
        <v>1316</v>
      </c>
      <c r="E120" s="3681" t="s">
        <v>1333</v>
      </c>
      <c r="F120" s="3515" t="s">
        <v>1184</v>
      </c>
      <c r="G120" s="3601" t="s">
        <v>624</v>
      </c>
      <c r="H120" s="3595">
        <v>5088</v>
      </c>
      <c r="I120" s="3601">
        <v>768</v>
      </c>
      <c r="J120" s="3595">
        <v>4384</v>
      </c>
      <c r="K120" s="3601">
        <v>384</v>
      </c>
      <c r="L120" s="1466" t="s">
        <v>1731</v>
      </c>
      <c r="M120" s="144" t="s">
        <v>2486</v>
      </c>
      <c r="N120" s="144" t="s">
        <v>2487</v>
      </c>
      <c r="O120" s="145">
        <v>1500</v>
      </c>
      <c r="P120" s="567" t="s">
        <v>1723</v>
      </c>
      <c r="Q120" s="142">
        <v>86400</v>
      </c>
      <c r="R120" s="142">
        <v>1</v>
      </c>
      <c r="S120" s="143" t="s">
        <v>1724</v>
      </c>
      <c r="T120" s="143">
        <v>3</v>
      </c>
      <c r="U120" s="143" t="s">
        <v>1724</v>
      </c>
      <c r="V120" s="3828" t="s">
        <v>2466</v>
      </c>
      <c r="W120" s="3899" t="s">
        <v>2452</v>
      </c>
      <c r="X120" s="3890" t="s">
        <v>1739</v>
      </c>
    </row>
    <row r="121" spans="1:26" ht="14.25" customHeight="1">
      <c r="A121" s="3869"/>
      <c r="B121" s="3703"/>
      <c r="C121" s="3445"/>
      <c r="D121" s="3866"/>
      <c r="E121" s="3522"/>
      <c r="F121" s="3487"/>
      <c r="G121" s="3556"/>
      <c r="H121" s="3575"/>
      <c r="I121" s="3556"/>
      <c r="J121" s="3575"/>
      <c r="K121" s="3556"/>
      <c r="L121" s="618" t="s">
        <v>1721</v>
      </c>
      <c r="M121" s="160" t="s">
        <v>1722</v>
      </c>
      <c r="N121" s="160" t="s">
        <v>1722</v>
      </c>
      <c r="O121" s="161">
        <v>1405</v>
      </c>
      <c r="P121" s="568" t="s">
        <v>1723</v>
      </c>
      <c r="Q121" s="162">
        <v>900</v>
      </c>
      <c r="R121" s="571" t="s">
        <v>1733</v>
      </c>
      <c r="S121" s="1453" t="s">
        <v>1724</v>
      </c>
      <c r="T121" s="1453">
        <v>1</v>
      </c>
      <c r="U121" s="1453" t="s">
        <v>1724</v>
      </c>
      <c r="V121" s="3429"/>
      <c r="W121" s="3895"/>
      <c r="X121" s="3900"/>
    </row>
    <row r="122" spans="1:26" ht="15.75" customHeight="1">
      <c r="A122" s="3869"/>
      <c r="B122" s="3706"/>
      <c r="C122" s="3446"/>
      <c r="D122" s="4022"/>
      <c r="E122" s="3496"/>
      <c r="F122" s="3488"/>
      <c r="G122" s="3578"/>
      <c r="H122" s="3576"/>
      <c r="I122" s="3578"/>
      <c r="J122" s="3576"/>
      <c r="K122" s="3578"/>
      <c r="L122" s="1466" t="s">
        <v>1725</v>
      </c>
      <c r="M122" s="147" t="s">
        <v>1726</v>
      </c>
      <c r="N122" s="147" t="s">
        <v>1726</v>
      </c>
      <c r="O122" s="145">
        <v>1300</v>
      </c>
      <c r="P122" s="567" t="s">
        <v>1723</v>
      </c>
      <c r="Q122" s="142">
        <v>900</v>
      </c>
      <c r="R122" s="142">
        <v>2</v>
      </c>
      <c r="S122" s="143" t="s">
        <v>1724</v>
      </c>
      <c r="T122" s="143">
        <v>1</v>
      </c>
      <c r="U122" s="143" t="s">
        <v>1724</v>
      </c>
      <c r="V122" s="3604"/>
      <c r="W122" s="3896"/>
      <c r="X122" s="3900"/>
    </row>
    <row r="123" spans="1:26" ht="15.75" customHeight="1">
      <c r="A123" s="3869"/>
      <c r="B123" s="3743" t="s">
        <v>2463</v>
      </c>
      <c r="C123" s="3447" t="s">
        <v>3649</v>
      </c>
      <c r="D123" s="3865" t="s">
        <v>1269</v>
      </c>
      <c r="E123" s="1462"/>
      <c r="F123" s="1447"/>
      <c r="G123" s="718"/>
      <c r="H123" s="1449"/>
      <c r="I123" s="718"/>
      <c r="J123" s="1449"/>
      <c r="K123" s="3577">
        <v>384</v>
      </c>
      <c r="L123" s="1467" t="s">
        <v>1731</v>
      </c>
      <c r="M123" s="578" t="s">
        <v>2626</v>
      </c>
      <c r="N123" s="578" t="s">
        <v>2487</v>
      </c>
      <c r="O123" s="579">
        <v>1499</v>
      </c>
      <c r="P123" s="580" t="s">
        <v>1723</v>
      </c>
      <c r="Q123" s="581">
        <v>86400</v>
      </c>
      <c r="R123" s="581">
        <v>2</v>
      </c>
      <c r="S123" s="582" t="s">
        <v>1724</v>
      </c>
      <c r="T123" s="582">
        <v>5</v>
      </c>
      <c r="U123" s="582" t="s">
        <v>1724</v>
      </c>
      <c r="V123" s="3579" t="s">
        <v>2466</v>
      </c>
      <c r="W123" s="3894" t="s">
        <v>2452</v>
      </c>
      <c r="X123" s="3900"/>
    </row>
    <row r="124" spans="1:26" ht="15.75" customHeight="1">
      <c r="A124" s="3869"/>
      <c r="B124" s="3703"/>
      <c r="C124" s="3445"/>
      <c r="D124" s="3866"/>
      <c r="E124" s="1462"/>
      <c r="F124" s="1447"/>
      <c r="G124" s="718"/>
      <c r="H124" s="1449"/>
      <c r="I124" s="718"/>
      <c r="J124" s="1449"/>
      <c r="K124" s="3556"/>
      <c r="L124" s="1468" t="s">
        <v>1721</v>
      </c>
      <c r="M124" s="583" t="s">
        <v>1722</v>
      </c>
      <c r="N124" s="583" t="s">
        <v>1722</v>
      </c>
      <c r="O124" s="584">
        <v>1405</v>
      </c>
      <c r="P124" s="580" t="s">
        <v>1723</v>
      </c>
      <c r="Q124" s="586">
        <v>900</v>
      </c>
      <c r="R124" s="571" t="s">
        <v>1733</v>
      </c>
      <c r="S124" s="587" t="s">
        <v>1724</v>
      </c>
      <c r="T124" s="587">
        <v>1</v>
      </c>
      <c r="U124" s="587" t="s">
        <v>1724</v>
      </c>
      <c r="V124" s="3580"/>
      <c r="W124" s="3895"/>
      <c r="X124" s="3900"/>
    </row>
    <row r="125" spans="1:26" ht="15" customHeight="1">
      <c r="A125" s="3869"/>
      <c r="B125" s="3706"/>
      <c r="C125" s="3446"/>
      <c r="D125" s="4022"/>
      <c r="E125" s="884" t="s">
        <v>1334</v>
      </c>
      <c r="F125" s="559" t="s">
        <v>1185</v>
      </c>
      <c r="G125" s="1456" t="s">
        <v>624</v>
      </c>
      <c r="H125" s="716">
        <v>12512</v>
      </c>
      <c r="I125" s="1456">
        <v>768</v>
      </c>
      <c r="J125" s="716">
        <v>10912</v>
      </c>
      <c r="K125" s="3578"/>
      <c r="L125" s="1467" t="s">
        <v>1725</v>
      </c>
      <c r="M125" s="581" t="s">
        <v>1726</v>
      </c>
      <c r="N125" s="581" t="s">
        <v>1726</v>
      </c>
      <c r="O125" s="579">
        <v>1300</v>
      </c>
      <c r="P125" s="585" t="s">
        <v>1723</v>
      </c>
      <c r="Q125" s="581">
        <v>900</v>
      </c>
      <c r="R125" s="581">
        <v>2</v>
      </c>
      <c r="S125" s="582" t="s">
        <v>1724</v>
      </c>
      <c r="T125" s="582">
        <v>1</v>
      </c>
      <c r="U125" s="582" t="s">
        <v>1724</v>
      </c>
      <c r="V125" s="3581"/>
      <c r="W125" s="3896"/>
      <c r="X125" s="3900"/>
    </row>
    <row r="126" spans="1:26" ht="15" customHeight="1">
      <c r="A126" s="3869"/>
      <c r="B126" s="3743" t="s">
        <v>2463</v>
      </c>
      <c r="C126" s="3447" t="s">
        <v>3650</v>
      </c>
      <c r="D126" s="3865" t="s">
        <v>238</v>
      </c>
      <c r="E126" s="1464"/>
      <c r="F126" s="1446"/>
      <c r="G126" s="1465"/>
      <c r="H126" s="1448"/>
      <c r="I126" s="1465"/>
      <c r="J126" s="1448"/>
      <c r="K126" s="3577">
        <v>384</v>
      </c>
      <c r="L126" s="1457" t="s">
        <v>1731</v>
      </c>
      <c r="M126" s="141" t="s">
        <v>2486</v>
      </c>
      <c r="N126" s="141" t="s">
        <v>2487</v>
      </c>
      <c r="O126" s="145">
        <v>1500</v>
      </c>
      <c r="P126" s="565" t="s">
        <v>1723</v>
      </c>
      <c r="Q126" s="142">
        <v>86400</v>
      </c>
      <c r="R126" s="142">
        <v>1</v>
      </c>
      <c r="S126" s="143" t="s">
        <v>1724</v>
      </c>
      <c r="T126" s="143">
        <v>3</v>
      </c>
      <c r="U126" s="143" t="s">
        <v>1724</v>
      </c>
      <c r="V126" s="3579" t="s">
        <v>2466</v>
      </c>
      <c r="W126" s="3894" t="s">
        <v>2452</v>
      </c>
      <c r="X126" s="3900"/>
    </row>
    <row r="127" spans="1:26" ht="15" customHeight="1">
      <c r="A127" s="3869"/>
      <c r="B127" s="3703"/>
      <c r="C127" s="3445"/>
      <c r="D127" s="3866"/>
      <c r="E127" s="1464"/>
      <c r="F127" s="1446"/>
      <c r="G127" s="1465"/>
      <c r="H127" s="1448"/>
      <c r="I127" s="1465"/>
      <c r="J127" s="1448"/>
      <c r="K127" s="3556"/>
      <c r="L127" s="1455" t="s">
        <v>1721</v>
      </c>
      <c r="M127" s="595" t="s">
        <v>1722</v>
      </c>
      <c r="N127" s="595" t="s">
        <v>1722</v>
      </c>
      <c r="O127" s="161">
        <v>1405</v>
      </c>
      <c r="P127" s="564" t="s">
        <v>1723</v>
      </c>
      <c r="Q127" s="162">
        <v>900</v>
      </c>
      <c r="R127" s="571" t="s">
        <v>1733</v>
      </c>
      <c r="S127" s="1453" t="s">
        <v>1724</v>
      </c>
      <c r="T127" s="1453">
        <v>1</v>
      </c>
      <c r="U127" s="1453" t="s">
        <v>1724</v>
      </c>
      <c r="V127" s="3580"/>
      <c r="W127" s="3895"/>
      <c r="X127" s="3900"/>
    </row>
    <row r="128" spans="1:26" ht="17.25" customHeight="1" thickBot="1">
      <c r="A128" s="3875"/>
      <c r="B128" s="3704"/>
      <c r="C128" s="3469"/>
      <c r="D128" s="3867"/>
      <c r="E128" s="885" t="s">
        <v>3601</v>
      </c>
      <c r="F128" s="560" t="s">
        <v>1185</v>
      </c>
      <c r="G128" s="1460" t="s">
        <v>624</v>
      </c>
      <c r="H128" s="1461">
        <v>12224</v>
      </c>
      <c r="I128" s="1460">
        <v>768</v>
      </c>
      <c r="J128" s="1461">
        <v>10592</v>
      </c>
      <c r="K128" s="3557"/>
      <c r="L128" s="1463" t="s">
        <v>1725</v>
      </c>
      <c r="M128" s="173" t="s">
        <v>1726</v>
      </c>
      <c r="N128" s="173" t="s">
        <v>1726</v>
      </c>
      <c r="O128" s="171">
        <v>1300</v>
      </c>
      <c r="P128" s="566" t="s">
        <v>1723</v>
      </c>
      <c r="Q128" s="173">
        <v>900</v>
      </c>
      <c r="R128" s="173">
        <v>2</v>
      </c>
      <c r="S128" s="172" t="s">
        <v>1724</v>
      </c>
      <c r="T128" s="172">
        <v>1</v>
      </c>
      <c r="U128" s="172" t="s">
        <v>1724</v>
      </c>
      <c r="V128" s="3620"/>
      <c r="W128" s="3897"/>
      <c r="X128" s="3891"/>
    </row>
    <row r="129" spans="1:26" ht="20.25" customHeight="1">
      <c r="A129" s="3883" t="s">
        <v>218</v>
      </c>
      <c r="B129" s="3702" t="s">
        <v>2463</v>
      </c>
      <c r="C129" s="3444" t="s">
        <v>2967</v>
      </c>
      <c r="D129" s="3827" t="s">
        <v>570</v>
      </c>
      <c r="E129" s="3678" t="s">
        <v>1336</v>
      </c>
      <c r="F129" s="3678" t="s">
        <v>1182</v>
      </c>
      <c r="G129" s="3885" t="s">
        <v>624</v>
      </c>
      <c r="H129" s="3856">
        <v>1216</v>
      </c>
      <c r="I129" s="3858">
        <v>768</v>
      </c>
      <c r="J129" s="3901">
        <v>640</v>
      </c>
      <c r="K129" s="3858">
        <v>512</v>
      </c>
      <c r="L129" s="1451" t="s">
        <v>1721</v>
      </c>
      <c r="M129" s="1451" t="s">
        <v>1722</v>
      </c>
      <c r="N129" s="1458" t="s">
        <v>1722</v>
      </c>
      <c r="O129" s="1451">
        <v>1400</v>
      </c>
      <c r="P129" s="1450" t="s">
        <v>1723</v>
      </c>
      <c r="Q129" s="644">
        <v>900</v>
      </c>
      <c r="R129" s="1453">
        <v>8</v>
      </c>
      <c r="S129" s="1453" t="s">
        <v>1724</v>
      </c>
      <c r="T129" s="1453">
        <v>1</v>
      </c>
      <c r="U129" s="1453" t="s">
        <v>1724</v>
      </c>
      <c r="V129" s="3585" t="s">
        <v>2451</v>
      </c>
      <c r="W129" s="3585" t="s">
        <v>2452</v>
      </c>
      <c r="X129" s="3890" t="s">
        <v>1308</v>
      </c>
      <c r="Y129"/>
      <c r="Z129"/>
    </row>
    <row r="130" spans="1:26" ht="20.25" customHeight="1" thickBot="1">
      <c r="A130" s="3884"/>
      <c r="B130" s="3704"/>
      <c r="C130" s="3469"/>
      <c r="D130" s="3808"/>
      <c r="E130" s="3682"/>
      <c r="F130" s="3679"/>
      <c r="G130" s="3859"/>
      <c r="H130" s="3857"/>
      <c r="I130" s="3859"/>
      <c r="J130" s="3857"/>
      <c r="K130" s="3859"/>
      <c r="L130" s="562" t="s">
        <v>1725</v>
      </c>
      <c r="M130" s="619" t="s">
        <v>1726</v>
      </c>
      <c r="N130" s="619" t="s">
        <v>1726</v>
      </c>
      <c r="O130" s="562">
        <v>1300</v>
      </c>
      <c r="P130" s="1452" t="s">
        <v>1723</v>
      </c>
      <c r="Q130" s="619">
        <v>900</v>
      </c>
      <c r="R130" s="172">
        <v>2</v>
      </c>
      <c r="S130" s="172" t="s">
        <v>1724</v>
      </c>
      <c r="T130" s="172">
        <v>1</v>
      </c>
      <c r="U130" s="1454" t="s">
        <v>1724</v>
      </c>
      <c r="V130" s="3842"/>
      <c r="W130" s="3842"/>
      <c r="X130" s="3891"/>
      <c r="Y130" s="2"/>
    </row>
    <row r="131" spans="1:26">
      <c r="A131" s="3862" t="s">
        <v>4008</v>
      </c>
      <c r="B131" s="3738" t="s">
        <v>2463</v>
      </c>
      <c r="C131" s="3444" t="s">
        <v>3651</v>
      </c>
      <c r="D131" s="3827" t="s">
        <v>153</v>
      </c>
      <c r="E131" s="3523" t="s">
        <v>1277</v>
      </c>
      <c r="F131" s="3683" t="s">
        <v>1184</v>
      </c>
      <c r="G131" s="3667" t="s">
        <v>624</v>
      </c>
      <c r="H131" s="3664">
        <v>5216</v>
      </c>
      <c r="I131" s="3667">
        <v>896</v>
      </c>
      <c r="J131" s="3664">
        <v>4192</v>
      </c>
      <c r="K131" s="3888">
        <v>384</v>
      </c>
      <c r="L131" s="154" t="s">
        <v>1731</v>
      </c>
      <c r="M131" s="144" t="s">
        <v>2486</v>
      </c>
      <c r="N131" s="144" t="s">
        <v>2487</v>
      </c>
      <c r="O131" s="145">
        <v>1500</v>
      </c>
      <c r="P131" s="567" t="s">
        <v>1723</v>
      </c>
      <c r="Q131" s="142">
        <v>86400</v>
      </c>
      <c r="R131" s="142">
        <v>1</v>
      </c>
      <c r="S131" s="143" t="s">
        <v>1724</v>
      </c>
      <c r="T131" s="143">
        <v>3</v>
      </c>
      <c r="U131" s="143" t="s">
        <v>1724</v>
      </c>
      <c r="V131" s="3828" t="s">
        <v>2466</v>
      </c>
      <c r="W131" s="3828" t="s">
        <v>2452</v>
      </c>
      <c r="X131" s="3890" t="s">
        <v>2489</v>
      </c>
      <c r="Y131" s="2"/>
    </row>
    <row r="132" spans="1:26" ht="13.5" thickBot="1">
      <c r="A132" s="3863"/>
      <c r="B132" s="3535"/>
      <c r="C132" s="3469"/>
      <c r="D132" s="3808"/>
      <c r="E132" s="3682"/>
      <c r="F132" s="3679"/>
      <c r="G132" s="3671"/>
      <c r="H132" s="3781"/>
      <c r="I132" s="3671"/>
      <c r="J132" s="3781"/>
      <c r="K132" s="3889"/>
      <c r="L132" s="562" t="s">
        <v>1721</v>
      </c>
      <c r="M132" s="598" t="s">
        <v>1722</v>
      </c>
      <c r="N132" s="598" t="s">
        <v>1722</v>
      </c>
      <c r="O132" s="562">
        <v>1405</v>
      </c>
      <c r="P132" s="599" t="s">
        <v>1723</v>
      </c>
      <c r="Q132" s="172">
        <v>900</v>
      </c>
      <c r="R132" s="600" t="s">
        <v>1740</v>
      </c>
      <c r="S132" s="172" t="s">
        <v>1724</v>
      </c>
      <c r="T132" s="172">
        <v>1</v>
      </c>
      <c r="U132" s="563" t="s">
        <v>1724</v>
      </c>
      <c r="V132" s="3430"/>
      <c r="W132" s="3430"/>
      <c r="X132" s="3891"/>
    </row>
    <row r="133" spans="1:26" ht="12.75" customHeight="1">
      <c r="A133" s="3880" t="s">
        <v>1654</v>
      </c>
      <c r="B133" s="3739" t="s">
        <v>2463</v>
      </c>
      <c r="C133" s="3464" t="s">
        <v>3652</v>
      </c>
      <c r="D133" s="3707" t="s">
        <v>1617</v>
      </c>
      <c r="E133" s="3864" t="s">
        <v>1769</v>
      </c>
      <c r="F133" s="3515" t="s">
        <v>1183</v>
      </c>
      <c r="G133" s="3601" t="s">
        <v>624</v>
      </c>
      <c r="H133" s="3595">
        <v>12284</v>
      </c>
      <c r="I133" s="3772">
        <v>1216</v>
      </c>
      <c r="J133" s="3595">
        <v>4904</v>
      </c>
      <c r="K133" s="3601">
        <v>256</v>
      </c>
      <c r="L133" s="159" t="s">
        <v>1727</v>
      </c>
      <c r="M133" s="159" t="s">
        <v>1728</v>
      </c>
      <c r="N133" s="573" t="s">
        <v>1729</v>
      </c>
      <c r="O133" s="159">
        <v>249</v>
      </c>
      <c r="P133" s="573" t="s">
        <v>1723</v>
      </c>
      <c r="Q133" s="494">
        <v>1800</v>
      </c>
      <c r="R133" s="494">
        <v>2</v>
      </c>
      <c r="S133" s="494" t="s">
        <v>1724</v>
      </c>
      <c r="T133" s="494">
        <v>1</v>
      </c>
      <c r="U133" s="3057" t="s">
        <v>6172</v>
      </c>
      <c r="V133" s="3907" t="s">
        <v>2466</v>
      </c>
      <c r="W133" s="3907" t="s">
        <v>2452</v>
      </c>
      <c r="X133" s="3892" t="s">
        <v>1775</v>
      </c>
      <c r="Y133" s="2"/>
      <c r="Z133"/>
    </row>
    <row r="134" spans="1:26" ht="17.25" customHeight="1">
      <c r="A134" s="3881"/>
      <c r="B134" s="3740"/>
      <c r="C134" s="3536"/>
      <c r="D134" s="3709"/>
      <c r="E134" s="3506"/>
      <c r="F134" s="3488"/>
      <c r="G134" s="3578"/>
      <c r="H134" s="3576"/>
      <c r="I134" s="3600"/>
      <c r="J134" s="3576"/>
      <c r="K134" s="3578"/>
      <c r="L134" s="154" t="s">
        <v>1725</v>
      </c>
      <c r="M134" s="572" t="s">
        <v>1726</v>
      </c>
      <c r="N134" s="572" t="s">
        <v>1726</v>
      </c>
      <c r="O134" s="154">
        <v>1300</v>
      </c>
      <c r="P134" s="572" t="s">
        <v>1723</v>
      </c>
      <c r="Q134" s="143">
        <v>900</v>
      </c>
      <c r="R134" s="143">
        <v>2</v>
      </c>
      <c r="S134" s="143" t="s">
        <v>1724</v>
      </c>
      <c r="T134" s="143">
        <v>1</v>
      </c>
      <c r="U134" s="143" t="s">
        <v>1724</v>
      </c>
      <c r="V134" s="3775"/>
      <c r="W134" s="3775"/>
      <c r="X134" s="3764"/>
      <c r="Y134" s="2"/>
    </row>
    <row r="135" spans="1:26" ht="17.25" customHeight="1">
      <c r="A135" s="3881"/>
      <c r="B135" s="3533" t="s">
        <v>2463</v>
      </c>
      <c r="C135" s="3461" t="s">
        <v>3653</v>
      </c>
      <c r="D135" s="3791" t="s">
        <v>1618</v>
      </c>
      <c r="E135" s="3483" t="s">
        <v>1770</v>
      </c>
      <c r="F135" s="3486" t="s">
        <v>1183</v>
      </c>
      <c r="G135" s="3577" t="s">
        <v>624</v>
      </c>
      <c r="H135" s="3574">
        <v>23712</v>
      </c>
      <c r="I135" s="3599">
        <v>1216</v>
      </c>
      <c r="J135" s="3574">
        <v>12284</v>
      </c>
      <c r="K135" s="3577">
        <v>512</v>
      </c>
      <c r="L135" s="159" t="s">
        <v>1727</v>
      </c>
      <c r="M135" s="159" t="s">
        <v>1728</v>
      </c>
      <c r="N135" s="573" t="s">
        <v>1729</v>
      </c>
      <c r="O135" s="159">
        <v>249</v>
      </c>
      <c r="P135" s="572" t="s">
        <v>1723</v>
      </c>
      <c r="Q135" s="494">
        <v>1800</v>
      </c>
      <c r="R135" s="494">
        <v>2</v>
      </c>
      <c r="S135" s="494" t="s">
        <v>1724</v>
      </c>
      <c r="T135" s="494">
        <v>1</v>
      </c>
      <c r="U135" s="3057" t="s">
        <v>6173</v>
      </c>
      <c r="V135" s="3646" t="s">
        <v>2468</v>
      </c>
      <c r="W135" s="3646" t="s">
        <v>2452</v>
      </c>
      <c r="X135" s="3758" t="s">
        <v>1775</v>
      </c>
      <c r="Y135" s="2"/>
    </row>
    <row r="136" spans="1:26" ht="17.25" customHeight="1" thickBot="1">
      <c r="A136" s="3882"/>
      <c r="B136" s="3535"/>
      <c r="C136" s="3463"/>
      <c r="D136" s="3790"/>
      <c r="E136" s="3501"/>
      <c r="F136" s="3503"/>
      <c r="G136" s="3557"/>
      <c r="H136" s="3588"/>
      <c r="I136" s="3561"/>
      <c r="J136" s="3588"/>
      <c r="K136" s="3557"/>
      <c r="L136" s="169" t="s">
        <v>1725</v>
      </c>
      <c r="M136" s="599" t="s">
        <v>1726</v>
      </c>
      <c r="N136" s="599" t="s">
        <v>1726</v>
      </c>
      <c r="O136" s="562">
        <v>1300</v>
      </c>
      <c r="P136" s="599" t="s">
        <v>1723</v>
      </c>
      <c r="Q136" s="172">
        <v>900</v>
      </c>
      <c r="R136" s="172">
        <v>2</v>
      </c>
      <c r="S136" s="172" t="s">
        <v>1724</v>
      </c>
      <c r="T136" s="172">
        <v>1</v>
      </c>
      <c r="U136" s="563" t="s">
        <v>1724</v>
      </c>
      <c r="V136" s="3765"/>
      <c r="W136" s="3765"/>
      <c r="X136" s="3760"/>
      <c r="Y136" s="2"/>
    </row>
    <row r="137" spans="1:26" ht="15.75" customHeight="1">
      <c r="A137" s="3880" t="s">
        <v>3979</v>
      </c>
      <c r="B137" s="3738" t="s">
        <v>2463</v>
      </c>
      <c r="C137" s="3464" t="s">
        <v>3654</v>
      </c>
      <c r="D137" s="3707" t="s">
        <v>1648</v>
      </c>
      <c r="E137" s="3608" t="s">
        <v>1771</v>
      </c>
      <c r="F137" s="3515" t="s">
        <v>1184</v>
      </c>
      <c r="G137" s="3601" t="s">
        <v>624</v>
      </c>
      <c r="H137" s="3595">
        <v>16284</v>
      </c>
      <c r="I137" s="3772">
        <v>1472</v>
      </c>
      <c r="J137" s="3595">
        <v>8904</v>
      </c>
      <c r="K137" s="3601">
        <v>512</v>
      </c>
      <c r="L137" s="159" t="s">
        <v>1727</v>
      </c>
      <c r="M137" s="159" t="s">
        <v>1728</v>
      </c>
      <c r="N137" s="573" t="s">
        <v>1729</v>
      </c>
      <c r="O137" s="161">
        <v>249</v>
      </c>
      <c r="P137" s="567" t="s">
        <v>1723</v>
      </c>
      <c r="Q137" s="162">
        <v>1800</v>
      </c>
      <c r="R137" s="162">
        <v>2</v>
      </c>
      <c r="S137" s="494" t="s">
        <v>1724</v>
      </c>
      <c r="T137" s="494">
        <v>1</v>
      </c>
      <c r="U137" s="162" t="s">
        <v>2662</v>
      </c>
      <c r="V137" s="3744" t="s">
        <v>2468</v>
      </c>
      <c r="W137" s="3744" t="s">
        <v>2452</v>
      </c>
      <c r="X137" s="3763" t="s">
        <v>1775</v>
      </c>
      <c r="Y137" s="2"/>
    </row>
    <row r="138" spans="1:26" ht="14.25" customHeight="1">
      <c r="A138" s="3881"/>
      <c r="B138" s="3534"/>
      <c r="C138" s="3462"/>
      <c r="D138" s="3708"/>
      <c r="E138" s="3484"/>
      <c r="F138" s="3487"/>
      <c r="G138" s="3556"/>
      <c r="H138" s="3575"/>
      <c r="I138" s="3560"/>
      <c r="J138" s="3575"/>
      <c r="K138" s="3556"/>
      <c r="L138" s="154" t="s">
        <v>1731</v>
      </c>
      <c r="M138" s="157" t="s">
        <v>2486</v>
      </c>
      <c r="N138" s="157" t="s">
        <v>2487</v>
      </c>
      <c r="O138" s="154">
        <v>1500</v>
      </c>
      <c r="P138" s="572" t="s">
        <v>1723</v>
      </c>
      <c r="Q138" s="142">
        <v>86400</v>
      </c>
      <c r="R138" s="142">
        <v>1</v>
      </c>
      <c r="S138" s="143" t="s">
        <v>1724</v>
      </c>
      <c r="T138" s="143">
        <v>3</v>
      </c>
      <c r="U138" s="143" t="s">
        <v>1724</v>
      </c>
      <c r="V138" s="3642"/>
      <c r="W138" s="3642"/>
      <c r="X138" s="3759"/>
      <c r="Y138" s="2"/>
    </row>
    <row r="139" spans="1:26" ht="13.5" customHeight="1" thickBot="1">
      <c r="A139" s="3881"/>
      <c r="B139" s="3741"/>
      <c r="C139" s="3536"/>
      <c r="D139" s="3709"/>
      <c r="E139" s="3485"/>
      <c r="F139" s="3488"/>
      <c r="G139" s="3578"/>
      <c r="H139" s="3576"/>
      <c r="I139" s="3600"/>
      <c r="J139" s="3576"/>
      <c r="K139" s="3578"/>
      <c r="L139" s="169" t="s">
        <v>1725</v>
      </c>
      <c r="M139" s="601" t="s">
        <v>1726</v>
      </c>
      <c r="N139" s="601" t="s">
        <v>1726</v>
      </c>
      <c r="O139" s="562">
        <v>1300</v>
      </c>
      <c r="P139" s="599" t="s">
        <v>1723</v>
      </c>
      <c r="Q139" s="173">
        <v>900</v>
      </c>
      <c r="R139" s="173">
        <v>2</v>
      </c>
      <c r="S139" s="172" t="s">
        <v>1724</v>
      </c>
      <c r="T139" s="172">
        <v>1</v>
      </c>
      <c r="U139" s="563" t="s">
        <v>1724</v>
      </c>
      <c r="V139" s="3643"/>
      <c r="W139" s="3643"/>
      <c r="X139" s="3764"/>
      <c r="Y139" s="3"/>
    </row>
    <row r="140" spans="1:26" ht="13.5" customHeight="1">
      <c r="A140" s="3881"/>
      <c r="B140" s="3533" t="s">
        <v>2463</v>
      </c>
      <c r="C140" s="3461" t="s">
        <v>3655</v>
      </c>
      <c r="D140" s="3791" t="s">
        <v>1620</v>
      </c>
      <c r="E140" s="3483" t="s">
        <v>1776</v>
      </c>
      <c r="F140" s="3486" t="s">
        <v>1184</v>
      </c>
      <c r="G140" s="3577" t="s">
        <v>624</v>
      </c>
      <c r="H140" s="3574">
        <v>24480</v>
      </c>
      <c r="I140" s="3599">
        <v>1472</v>
      </c>
      <c r="J140" s="3565">
        <v>12000</v>
      </c>
      <c r="K140" s="3577">
        <v>512</v>
      </c>
      <c r="L140" s="159" t="s">
        <v>1727</v>
      </c>
      <c r="M140" s="159" t="s">
        <v>1728</v>
      </c>
      <c r="N140" s="602" t="s">
        <v>1729</v>
      </c>
      <c r="O140" s="159">
        <v>249</v>
      </c>
      <c r="P140" s="567" t="s">
        <v>1723</v>
      </c>
      <c r="Q140" s="162">
        <v>1800</v>
      </c>
      <c r="R140" s="162">
        <v>2</v>
      </c>
      <c r="S140" s="494" t="s">
        <v>1724</v>
      </c>
      <c r="T140" s="494">
        <v>1</v>
      </c>
      <c r="U140" s="162" t="s">
        <v>2663</v>
      </c>
      <c r="V140" s="3646" t="s">
        <v>2468</v>
      </c>
      <c r="W140" s="3646" t="s">
        <v>2452</v>
      </c>
      <c r="X140" s="3906" t="s">
        <v>1653</v>
      </c>
      <c r="Y140" s="3"/>
    </row>
    <row r="141" spans="1:26" ht="13.5" customHeight="1">
      <c r="A141" s="3881"/>
      <c r="B141" s="3534"/>
      <c r="C141" s="3462"/>
      <c r="D141" s="3708"/>
      <c r="E141" s="3484"/>
      <c r="F141" s="3487"/>
      <c r="G141" s="3556"/>
      <c r="H141" s="3575"/>
      <c r="I141" s="3560"/>
      <c r="J141" s="3566"/>
      <c r="K141" s="3556"/>
      <c r="L141" s="154" t="s">
        <v>1731</v>
      </c>
      <c r="M141" s="157" t="s">
        <v>2486</v>
      </c>
      <c r="N141" s="157" t="s">
        <v>2487</v>
      </c>
      <c r="O141" s="154">
        <v>1500</v>
      </c>
      <c r="P141" s="567" t="s">
        <v>1723</v>
      </c>
      <c r="Q141" s="142">
        <v>86400</v>
      </c>
      <c r="R141" s="142">
        <v>1</v>
      </c>
      <c r="S141" s="143" t="s">
        <v>1724</v>
      </c>
      <c r="T141" s="143">
        <v>3</v>
      </c>
      <c r="U141" s="143" t="s">
        <v>1724</v>
      </c>
      <c r="V141" s="3642"/>
      <c r="W141" s="3642"/>
      <c r="X141" s="3759"/>
      <c r="Y141" s="3"/>
    </row>
    <row r="142" spans="1:26" ht="12" customHeight="1" thickBot="1">
      <c r="A142" s="3882"/>
      <c r="B142" s="3535"/>
      <c r="C142" s="3463"/>
      <c r="D142" s="3790"/>
      <c r="E142" s="3501"/>
      <c r="F142" s="3503"/>
      <c r="G142" s="3557"/>
      <c r="H142" s="3588"/>
      <c r="I142" s="3561"/>
      <c r="J142" s="3609"/>
      <c r="K142" s="3557"/>
      <c r="L142" s="169" t="s">
        <v>1725</v>
      </c>
      <c r="M142" s="601" t="s">
        <v>1726</v>
      </c>
      <c r="N142" s="601" t="s">
        <v>1726</v>
      </c>
      <c r="O142" s="562">
        <v>1300</v>
      </c>
      <c r="P142" s="575" t="s">
        <v>1723</v>
      </c>
      <c r="Q142" s="173">
        <v>900</v>
      </c>
      <c r="R142" s="173">
        <v>2</v>
      </c>
      <c r="S142" s="172" t="s">
        <v>1724</v>
      </c>
      <c r="T142" s="172">
        <v>1</v>
      </c>
      <c r="U142" s="563" t="s">
        <v>1724</v>
      </c>
      <c r="V142" s="3765"/>
      <c r="W142" s="3765"/>
      <c r="X142" s="3760"/>
      <c r="Y142" s="3"/>
    </row>
    <row r="143" spans="1:26" ht="12" customHeight="1">
      <c r="A143" s="3718" t="s">
        <v>3903</v>
      </c>
      <c r="B143" s="3699" t="s">
        <v>2463</v>
      </c>
      <c r="C143" s="3464" t="s">
        <v>3656</v>
      </c>
      <c r="D143" s="3908" t="s">
        <v>1621</v>
      </c>
      <c r="E143" s="3864" t="s">
        <v>1777</v>
      </c>
      <c r="F143" s="3515" t="s">
        <v>1185</v>
      </c>
      <c r="G143" s="3601" t="s">
        <v>624</v>
      </c>
      <c r="H143" s="3637">
        <v>22812</v>
      </c>
      <c r="I143" s="3772">
        <v>1472</v>
      </c>
      <c r="J143" s="3637">
        <v>13120</v>
      </c>
      <c r="K143" s="3601">
        <v>512</v>
      </c>
      <c r="L143" s="159" t="s">
        <v>1727</v>
      </c>
      <c r="M143" s="159" t="s">
        <v>1728</v>
      </c>
      <c r="N143" s="602" t="s">
        <v>1729</v>
      </c>
      <c r="O143" s="159">
        <v>249</v>
      </c>
      <c r="P143" s="568" t="s">
        <v>1723</v>
      </c>
      <c r="Q143" s="162">
        <v>1800</v>
      </c>
      <c r="R143" s="162">
        <v>2</v>
      </c>
      <c r="S143" s="494" t="s">
        <v>1724</v>
      </c>
      <c r="T143" s="494">
        <v>1</v>
      </c>
      <c r="U143" s="162" t="s">
        <v>2662</v>
      </c>
      <c r="V143" s="3903" t="s">
        <v>2468</v>
      </c>
      <c r="W143" s="3903" t="s">
        <v>2452</v>
      </c>
      <c r="X143" s="3913" t="s">
        <v>1653</v>
      </c>
      <c r="Y143" s="184"/>
      <c r="Z143"/>
    </row>
    <row r="144" spans="1:26" ht="12" customHeight="1">
      <c r="A144" s="3712"/>
      <c r="B144" s="3700"/>
      <c r="C144" s="3462"/>
      <c r="D144" s="3715"/>
      <c r="E144" s="3505"/>
      <c r="F144" s="3487"/>
      <c r="G144" s="3556"/>
      <c r="H144" s="3566"/>
      <c r="I144" s="3560"/>
      <c r="J144" s="3566"/>
      <c r="K144" s="3556"/>
      <c r="L144" s="158" t="s">
        <v>1731</v>
      </c>
      <c r="M144" s="157" t="s">
        <v>2626</v>
      </c>
      <c r="N144" s="157" t="s">
        <v>2487</v>
      </c>
      <c r="O144" s="154">
        <v>1499</v>
      </c>
      <c r="P144" s="567" t="s">
        <v>1723</v>
      </c>
      <c r="Q144" s="143">
        <v>86400</v>
      </c>
      <c r="R144" s="142">
        <v>2</v>
      </c>
      <c r="S144" s="143" t="s">
        <v>1724</v>
      </c>
      <c r="T144" s="143">
        <v>5</v>
      </c>
      <c r="U144" s="574" t="s">
        <v>1724</v>
      </c>
      <c r="V144" s="3904"/>
      <c r="W144" s="3904"/>
      <c r="X144" s="3759"/>
      <c r="Y144" s="3"/>
    </row>
    <row r="145" spans="1:26" ht="27" customHeight="1" thickBot="1">
      <c r="A145" s="3712"/>
      <c r="B145" s="3701"/>
      <c r="C145" s="3463"/>
      <c r="D145" s="3909"/>
      <c r="E145" s="3506"/>
      <c r="F145" s="3488"/>
      <c r="G145" s="3578"/>
      <c r="H145" s="3567"/>
      <c r="I145" s="3600"/>
      <c r="J145" s="3567"/>
      <c r="K145" s="3578"/>
      <c r="L145" s="603" t="s">
        <v>1725</v>
      </c>
      <c r="M145" s="604" t="s">
        <v>1726</v>
      </c>
      <c r="N145" s="605" t="s">
        <v>1726</v>
      </c>
      <c r="O145" s="606">
        <v>1300</v>
      </c>
      <c r="P145" s="570" t="s">
        <v>1723</v>
      </c>
      <c r="Q145" s="605">
        <v>900</v>
      </c>
      <c r="R145" s="605">
        <v>2</v>
      </c>
      <c r="S145" s="414" t="s">
        <v>1724</v>
      </c>
      <c r="T145" s="414">
        <v>1</v>
      </c>
      <c r="U145" s="416" t="s">
        <v>1724</v>
      </c>
      <c r="V145" s="3905"/>
      <c r="W145" s="3905"/>
      <c r="X145" s="3764"/>
      <c r="Y145" s="3"/>
    </row>
    <row r="146" spans="1:26" ht="13.5" customHeight="1">
      <c r="A146" s="3880" t="s">
        <v>3904</v>
      </c>
      <c r="B146" s="3738" t="s">
        <v>2463</v>
      </c>
      <c r="C146" s="3464" t="s">
        <v>3657</v>
      </c>
      <c r="D146" s="3707" t="s">
        <v>1649</v>
      </c>
      <c r="E146" s="3608" t="s">
        <v>1772</v>
      </c>
      <c r="F146" s="3515" t="s">
        <v>1183</v>
      </c>
      <c r="G146" s="3601" t="s">
        <v>624</v>
      </c>
      <c r="H146" s="3595">
        <v>12540</v>
      </c>
      <c r="I146" s="3772">
        <v>1472</v>
      </c>
      <c r="J146" s="3595">
        <v>5160</v>
      </c>
      <c r="K146" s="3601">
        <v>512</v>
      </c>
      <c r="L146" s="164" t="s">
        <v>1727</v>
      </c>
      <c r="M146" s="159" t="s">
        <v>1728</v>
      </c>
      <c r="N146" s="146" t="s">
        <v>1729</v>
      </c>
      <c r="O146" s="161">
        <v>249</v>
      </c>
      <c r="P146" s="573" t="s">
        <v>1723</v>
      </c>
      <c r="Q146" s="494">
        <v>1800</v>
      </c>
      <c r="R146" s="162">
        <v>2</v>
      </c>
      <c r="S146" s="494" t="s">
        <v>1724</v>
      </c>
      <c r="T146" s="494">
        <v>1</v>
      </c>
      <c r="U146" s="3057" t="s">
        <v>6172</v>
      </c>
      <c r="V146" s="3744" t="s">
        <v>2468</v>
      </c>
      <c r="W146" s="3744" t="s">
        <v>2452</v>
      </c>
      <c r="X146" s="3763" t="s">
        <v>1775</v>
      </c>
      <c r="Y146" s="3"/>
    </row>
    <row r="147" spans="1:26" ht="13.5" customHeight="1">
      <c r="A147" s="3881"/>
      <c r="B147" s="3534"/>
      <c r="C147" s="3462"/>
      <c r="D147" s="3708"/>
      <c r="E147" s="3484"/>
      <c r="F147" s="3487"/>
      <c r="G147" s="3556"/>
      <c r="H147" s="3575"/>
      <c r="I147" s="3560"/>
      <c r="J147" s="3575"/>
      <c r="K147" s="3556"/>
      <c r="L147" s="158" t="s">
        <v>1721</v>
      </c>
      <c r="M147" s="154" t="s">
        <v>1722</v>
      </c>
      <c r="N147" s="154" t="s">
        <v>1722</v>
      </c>
      <c r="O147" s="145">
        <v>1405</v>
      </c>
      <c r="P147" s="572" t="s">
        <v>1723</v>
      </c>
      <c r="Q147" s="143">
        <v>900</v>
      </c>
      <c r="R147" s="607" t="s">
        <v>1733</v>
      </c>
      <c r="S147" s="143" t="s">
        <v>1724</v>
      </c>
      <c r="T147" s="143">
        <v>1</v>
      </c>
      <c r="U147" s="574" t="s">
        <v>1724</v>
      </c>
      <c r="V147" s="3642"/>
      <c r="W147" s="3642"/>
      <c r="X147" s="3759"/>
      <c r="Y147" s="3"/>
    </row>
    <row r="148" spans="1:26" ht="15" customHeight="1" thickBot="1">
      <c r="A148" s="3881"/>
      <c r="B148" s="3741"/>
      <c r="C148" s="3536"/>
      <c r="D148" s="3709"/>
      <c r="E148" s="3485"/>
      <c r="F148" s="3488"/>
      <c r="G148" s="3578"/>
      <c r="H148" s="3576"/>
      <c r="I148" s="3600"/>
      <c r="J148" s="3576"/>
      <c r="K148" s="3578"/>
      <c r="L148" s="608" t="s">
        <v>1725</v>
      </c>
      <c r="M148" s="601" t="s">
        <v>1726</v>
      </c>
      <c r="N148" s="569" t="s">
        <v>1726</v>
      </c>
      <c r="O148" s="171">
        <v>1300</v>
      </c>
      <c r="P148" s="599" t="s">
        <v>1723</v>
      </c>
      <c r="Q148" s="172">
        <v>900</v>
      </c>
      <c r="R148" s="173">
        <v>2</v>
      </c>
      <c r="S148" s="172" t="s">
        <v>1724</v>
      </c>
      <c r="T148" s="172">
        <v>1</v>
      </c>
      <c r="U148" s="563" t="s">
        <v>1724</v>
      </c>
      <c r="V148" s="3643"/>
      <c r="W148" s="3643"/>
      <c r="X148" s="3764"/>
      <c r="Y148" s="2"/>
    </row>
    <row r="149" spans="1:26" ht="15" customHeight="1">
      <c r="A149" s="3881"/>
      <c r="B149" s="3533" t="s">
        <v>2463</v>
      </c>
      <c r="C149" s="3461" t="s">
        <v>3658</v>
      </c>
      <c r="D149" s="3791" t="s">
        <v>1650</v>
      </c>
      <c r="E149" s="3483" t="s">
        <v>1778</v>
      </c>
      <c r="F149" s="3486" t="s">
        <v>1183</v>
      </c>
      <c r="G149" s="3577" t="s">
        <v>624</v>
      </c>
      <c r="H149" s="3574">
        <v>23968</v>
      </c>
      <c r="I149" s="3599">
        <v>1472</v>
      </c>
      <c r="J149" s="3574">
        <v>12540</v>
      </c>
      <c r="K149" s="3577">
        <v>512</v>
      </c>
      <c r="L149" s="164" t="s">
        <v>1727</v>
      </c>
      <c r="M149" s="159" t="s">
        <v>1728</v>
      </c>
      <c r="N149" s="146" t="s">
        <v>1729</v>
      </c>
      <c r="O149" s="161">
        <v>249</v>
      </c>
      <c r="P149" s="568" t="s">
        <v>1723</v>
      </c>
      <c r="Q149" s="494">
        <v>1800</v>
      </c>
      <c r="R149" s="162">
        <v>2</v>
      </c>
      <c r="S149" s="494" t="s">
        <v>1724</v>
      </c>
      <c r="T149" s="494">
        <v>1</v>
      </c>
      <c r="U149" s="3057" t="s">
        <v>6173</v>
      </c>
      <c r="V149" s="3646" t="s">
        <v>2468</v>
      </c>
      <c r="W149" s="3646" t="s">
        <v>2452</v>
      </c>
      <c r="X149" s="3906" t="s">
        <v>1653</v>
      </c>
      <c r="Y149" s="2"/>
    </row>
    <row r="150" spans="1:26" ht="15" customHeight="1">
      <c r="A150" s="3881"/>
      <c r="B150" s="3534"/>
      <c r="C150" s="3462"/>
      <c r="D150" s="3708"/>
      <c r="E150" s="3484"/>
      <c r="F150" s="3487"/>
      <c r="G150" s="3556"/>
      <c r="H150" s="3575"/>
      <c r="I150" s="3560"/>
      <c r="J150" s="3575"/>
      <c r="K150" s="3556"/>
      <c r="L150" s="158" t="s">
        <v>1721</v>
      </c>
      <c r="M150" s="154" t="s">
        <v>1722</v>
      </c>
      <c r="N150" s="154" t="s">
        <v>1722</v>
      </c>
      <c r="O150" s="145">
        <v>1405</v>
      </c>
      <c r="P150" s="568" t="s">
        <v>1723</v>
      </c>
      <c r="Q150" s="143">
        <v>900</v>
      </c>
      <c r="R150" s="607" t="s">
        <v>1733</v>
      </c>
      <c r="S150" s="143" t="s">
        <v>1724</v>
      </c>
      <c r="T150" s="143">
        <v>1</v>
      </c>
      <c r="U150" s="574" t="s">
        <v>1724</v>
      </c>
      <c r="V150" s="3642"/>
      <c r="W150" s="3642"/>
      <c r="X150" s="3759"/>
      <c r="Y150" s="2"/>
    </row>
    <row r="151" spans="1:26" ht="15" customHeight="1" thickBot="1">
      <c r="A151" s="3882"/>
      <c r="B151" s="3535"/>
      <c r="C151" s="3463"/>
      <c r="D151" s="3790"/>
      <c r="E151" s="3501"/>
      <c r="F151" s="3503"/>
      <c r="G151" s="3557"/>
      <c r="H151" s="3588"/>
      <c r="I151" s="3561"/>
      <c r="J151" s="3588"/>
      <c r="K151" s="3557"/>
      <c r="L151" s="608" t="s">
        <v>1725</v>
      </c>
      <c r="M151" s="601" t="s">
        <v>1726</v>
      </c>
      <c r="N151" s="569" t="s">
        <v>1726</v>
      </c>
      <c r="O151" s="171">
        <v>1300</v>
      </c>
      <c r="P151" s="575" t="s">
        <v>1723</v>
      </c>
      <c r="Q151" s="172">
        <v>900</v>
      </c>
      <c r="R151" s="173">
        <v>2</v>
      </c>
      <c r="S151" s="172" t="s">
        <v>1724</v>
      </c>
      <c r="T151" s="172">
        <v>1</v>
      </c>
      <c r="U151" s="563" t="s">
        <v>1724</v>
      </c>
      <c r="V151" s="3765"/>
      <c r="W151" s="3765"/>
      <c r="X151" s="3760"/>
      <c r="Y151" s="2"/>
    </row>
    <row r="152" spans="1:26" ht="15" customHeight="1">
      <c r="A152" s="3718" t="s">
        <v>3905</v>
      </c>
      <c r="B152" s="3739" t="s">
        <v>2463</v>
      </c>
      <c r="C152" s="3464" t="s">
        <v>3659</v>
      </c>
      <c r="D152" s="3707" t="s">
        <v>1706</v>
      </c>
      <c r="E152" s="3864" t="s">
        <v>1773</v>
      </c>
      <c r="F152" s="3515" t="s">
        <v>1183</v>
      </c>
      <c r="G152" s="3601" t="s">
        <v>624</v>
      </c>
      <c r="H152" s="3595">
        <v>12796</v>
      </c>
      <c r="I152" s="3772">
        <v>1728</v>
      </c>
      <c r="J152" s="3595">
        <v>5416</v>
      </c>
      <c r="K152" s="3601">
        <v>512</v>
      </c>
      <c r="L152" s="159" t="s">
        <v>1727</v>
      </c>
      <c r="M152" s="159" t="s">
        <v>1728</v>
      </c>
      <c r="N152" s="146" t="s">
        <v>1729</v>
      </c>
      <c r="O152" s="161">
        <v>249</v>
      </c>
      <c r="P152" s="573" t="s">
        <v>1723</v>
      </c>
      <c r="Q152" s="162">
        <v>1800</v>
      </c>
      <c r="R152" s="162">
        <v>2</v>
      </c>
      <c r="S152" s="494" t="s">
        <v>1724</v>
      </c>
      <c r="T152" s="494">
        <v>1</v>
      </c>
      <c r="U152" s="3057" t="s">
        <v>6172</v>
      </c>
      <c r="V152" s="3907" t="s">
        <v>2466</v>
      </c>
      <c r="W152" s="3907" t="s">
        <v>2452</v>
      </c>
      <c r="X152" s="3892" t="s">
        <v>1775</v>
      </c>
      <c r="Y152" s="2"/>
      <c r="Z152"/>
    </row>
    <row r="153" spans="1:26" ht="15" customHeight="1">
      <c r="A153" s="3712"/>
      <c r="B153" s="3742"/>
      <c r="C153" s="3462"/>
      <c r="D153" s="3708"/>
      <c r="E153" s="3505"/>
      <c r="F153" s="3487"/>
      <c r="G153" s="3556"/>
      <c r="H153" s="3575"/>
      <c r="I153" s="3560"/>
      <c r="J153" s="3575"/>
      <c r="K153" s="3556"/>
      <c r="L153" s="159" t="s">
        <v>1721</v>
      </c>
      <c r="M153" s="609" t="s">
        <v>1722</v>
      </c>
      <c r="N153" s="160" t="s">
        <v>1722</v>
      </c>
      <c r="O153" s="161">
        <v>1400</v>
      </c>
      <c r="P153" s="572" t="s">
        <v>1723</v>
      </c>
      <c r="Q153" s="162">
        <v>900</v>
      </c>
      <c r="R153" s="162">
        <v>8</v>
      </c>
      <c r="S153" s="494" t="s">
        <v>1724</v>
      </c>
      <c r="T153" s="494">
        <v>1</v>
      </c>
      <c r="U153" s="494" t="s">
        <v>1724</v>
      </c>
      <c r="V153" s="3774"/>
      <c r="W153" s="3774"/>
      <c r="X153" s="3759"/>
      <c r="Y153" s="2"/>
    </row>
    <row r="154" spans="1:26" ht="12.75" customHeight="1" thickBot="1">
      <c r="A154" s="3712"/>
      <c r="B154" s="3740"/>
      <c r="C154" s="3536"/>
      <c r="D154" s="3709"/>
      <c r="E154" s="3506"/>
      <c r="F154" s="3488"/>
      <c r="G154" s="3578"/>
      <c r="H154" s="3576"/>
      <c r="I154" s="3600"/>
      <c r="J154" s="3576"/>
      <c r="K154" s="3578"/>
      <c r="L154" s="169" t="s">
        <v>1725</v>
      </c>
      <c r="M154" s="601" t="s">
        <v>1726</v>
      </c>
      <c r="N154" s="569" t="s">
        <v>1726</v>
      </c>
      <c r="O154" s="171">
        <v>1300</v>
      </c>
      <c r="P154" s="599" t="s">
        <v>1723</v>
      </c>
      <c r="Q154" s="173">
        <v>900</v>
      </c>
      <c r="R154" s="173">
        <v>2</v>
      </c>
      <c r="S154" s="172" t="s">
        <v>1724</v>
      </c>
      <c r="T154" s="172">
        <v>1</v>
      </c>
      <c r="U154" s="172" t="s">
        <v>1724</v>
      </c>
      <c r="V154" s="3775"/>
      <c r="W154" s="3775"/>
      <c r="X154" s="3760"/>
      <c r="Y154" s="9"/>
    </row>
    <row r="155" spans="1:26" ht="12.75" customHeight="1">
      <c r="A155" s="3712"/>
      <c r="B155" s="3743" t="s">
        <v>2463</v>
      </c>
      <c r="C155" s="3461" t="s">
        <v>3660</v>
      </c>
      <c r="D155" s="3791" t="s">
        <v>1707</v>
      </c>
      <c r="E155" s="3483" t="s">
        <v>1779</v>
      </c>
      <c r="F155" s="3486" t="s">
        <v>1183</v>
      </c>
      <c r="G155" s="3577" t="s">
        <v>624</v>
      </c>
      <c r="H155" s="3574">
        <v>23968</v>
      </c>
      <c r="I155" s="3599">
        <v>1728</v>
      </c>
      <c r="J155" s="3574">
        <v>12796</v>
      </c>
      <c r="K155" s="3577">
        <v>512</v>
      </c>
      <c r="L155" s="159" t="s">
        <v>1727</v>
      </c>
      <c r="M155" s="159" t="s">
        <v>1728</v>
      </c>
      <c r="N155" s="146" t="s">
        <v>1729</v>
      </c>
      <c r="O155" s="161">
        <v>249</v>
      </c>
      <c r="P155" s="568" t="s">
        <v>1723</v>
      </c>
      <c r="Q155" s="162">
        <v>1800</v>
      </c>
      <c r="R155" s="162">
        <v>2</v>
      </c>
      <c r="S155" s="494" t="s">
        <v>1724</v>
      </c>
      <c r="T155" s="494">
        <v>1</v>
      </c>
      <c r="U155" s="3057" t="s">
        <v>6173</v>
      </c>
      <c r="V155" s="3910" t="s">
        <v>2468</v>
      </c>
      <c r="W155" s="3910" t="s">
        <v>2452</v>
      </c>
      <c r="X155" s="3913" t="s">
        <v>1653</v>
      </c>
      <c r="Y155" s="9"/>
    </row>
    <row r="156" spans="1:26" ht="12.75" customHeight="1">
      <c r="A156" s="3712"/>
      <c r="B156" s="3703"/>
      <c r="C156" s="3462"/>
      <c r="D156" s="3708"/>
      <c r="E156" s="3484"/>
      <c r="F156" s="3487"/>
      <c r="G156" s="3556"/>
      <c r="H156" s="3575"/>
      <c r="I156" s="3560"/>
      <c r="J156" s="3575"/>
      <c r="K156" s="3556"/>
      <c r="L156" s="159" t="s">
        <v>1721</v>
      </c>
      <c r="M156" s="609" t="s">
        <v>1722</v>
      </c>
      <c r="N156" s="160" t="s">
        <v>1722</v>
      </c>
      <c r="O156" s="161">
        <v>1400</v>
      </c>
      <c r="P156" s="567" t="s">
        <v>1723</v>
      </c>
      <c r="Q156" s="162">
        <v>900</v>
      </c>
      <c r="R156" s="162">
        <v>8</v>
      </c>
      <c r="S156" s="494" t="s">
        <v>1724</v>
      </c>
      <c r="T156" s="494">
        <v>1</v>
      </c>
      <c r="U156" s="494" t="s">
        <v>1724</v>
      </c>
      <c r="V156" s="3911"/>
      <c r="W156" s="3911"/>
      <c r="X156" s="3759"/>
      <c r="Y156" s="9"/>
    </row>
    <row r="157" spans="1:26" ht="13.5" customHeight="1" thickBot="1">
      <c r="A157" s="3713"/>
      <c r="B157" s="3704"/>
      <c r="C157" s="3463"/>
      <c r="D157" s="3790"/>
      <c r="E157" s="3501"/>
      <c r="F157" s="3503"/>
      <c r="G157" s="3557"/>
      <c r="H157" s="3588"/>
      <c r="I157" s="3561"/>
      <c r="J157" s="3588"/>
      <c r="K157" s="3557"/>
      <c r="L157" s="169" t="s">
        <v>1725</v>
      </c>
      <c r="M157" s="601" t="s">
        <v>1726</v>
      </c>
      <c r="N157" s="569" t="s">
        <v>1726</v>
      </c>
      <c r="O157" s="171">
        <v>1300</v>
      </c>
      <c r="P157" s="570" t="s">
        <v>1723</v>
      </c>
      <c r="Q157" s="173">
        <v>900</v>
      </c>
      <c r="R157" s="173">
        <v>2</v>
      </c>
      <c r="S157" s="172" t="s">
        <v>1724</v>
      </c>
      <c r="T157" s="172">
        <v>1</v>
      </c>
      <c r="U157" s="172" t="s">
        <v>1724</v>
      </c>
      <c r="V157" s="3912"/>
      <c r="W157" s="3912"/>
      <c r="X157" s="3764"/>
      <c r="Y157" s="9"/>
    </row>
    <row r="158" spans="1:26" ht="13.5" customHeight="1">
      <c r="A158" s="3718" t="s">
        <v>3980</v>
      </c>
      <c r="B158" s="3738" t="s">
        <v>2463</v>
      </c>
      <c r="C158" s="3464" t="s">
        <v>3661</v>
      </c>
      <c r="D158" s="3707" t="s">
        <v>1629</v>
      </c>
      <c r="E158" s="3608" t="s">
        <v>1774</v>
      </c>
      <c r="F158" s="3515" t="s">
        <v>1184</v>
      </c>
      <c r="G158" s="3601" t="s">
        <v>624</v>
      </c>
      <c r="H158" s="3595">
        <v>16540</v>
      </c>
      <c r="I158" s="3772">
        <v>1728</v>
      </c>
      <c r="J158" s="3595">
        <v>9160</v>
      </c>
      <c r="K158" s="3601">
        <v>512</v>
      </c>
      <c r="L158" s="155" t="s">
        <v>1727</v>
      </c>
      <c r="M158" s="610" t="s">
        <v>1728</v>
      </c>
      <c r="N158" s="611" t="s">
        <v>1729</v>
      </c>
      <c r="O158" s="149">
        <v>249</v>
      </c>
      <c r="P158" s="567" t="s">
        <v>1723</v>
      </c>
      <c r="Q158" s="151">
        <v>1800</v>
      </c>
      <c r="R158" s="151">
        <v>2</v>
      </c>
      <c r="S158" s="152" t="s">
        <v>1724</v>
      </c>
      <c r="T158" s="152">
        <v>1</v>
      </c>
      <c r="U158" s="612" t="s">
        <v>2662</v>
      </c>
      <c r="V158" s="3914" t="s">
        <v>2468</v>
      </c>
      <c r="W158" s="3914" t="s">
        <v>2452</v>
      </c>
      <c r="X158" s="3758" t="s">
        <v>1775</v>
      </c>
      <c r="Y158" s="165"/>
    </row>
    <row r="159" spans="1:26" ht="13.5" customHeight="1">
      <c r="A159" s="3712"/>
      <c r="B159" s="3534"/>
      <c r="C159" s="3462"/>
      <c r="D159" s="3708"/>
      <c r="E159" s="3484"/>
      <c r="F159" s="3487"/>
      <c r="G159" s="3556"/>
      <c r="H159" s="3575"/>
      <c r="I159" s="3560"/>
      <c r="J159" s="3575"/>
      <c r="K159" s="3556"/>
      <c r="L159" s="154" t="s">
        <v>1731</v>
      </c>
      <c r="M159" s="144" t="s">
        <v>2486</v>
      </c>
      <c r="N159" s="144" t="s">
        <v>2487</v>
      </c>
      <c r="O159" s="145">
        <v>1500</v>
      </c>
      <c r="P159" s="572" t="s">
        <v>1723</v>
      </c>
      <c r="Q159" s="142">
        <v>86400</v>
      </c>
      <c r="R159" s="142">
        <v>1</v>
      </c>
      <c r="S159" s="143" t="s">
        <v>1724</v>
      </c>
      <c r="T159" s="143">
        <v>3</v>
      </c>
      <c r="U159" s="574" t="s">
        <v>1724</v>
      </c>
      <c r="V159" s="3766"/>
      <c r="W159" s="3766"/>
      <c r="X159" s="3759"/>
      <c r="Y159" s="165"/>
    </row>
    <row r="160" spans="1:26" ht="13.5" customHeight="1">
      <c r="A160" s="3712"/>
      <c r="B160" s="3534"/>
      <c r="C160" s="3462"/>
      <c r="D160" s="3708"/>
      <c r="E160" s="3484"/>
      <c r="F160" s="3487"/>
      <c r="G160" s="3556"/>
      <c r="H160" s="3575"/>
      <c r="I160" s="3560"/>
      <c r="J160" s="3575"/>
      <c r="K160" s="3556"/>
      <c r="L160" s="159" t="s">
        <v>1721</v>
      </c>
      <c r="M160" s="160" t="s">
        <v>1722</v>
      </c>
      <c r="N160" s="160" t="s">
        <v>1722</v>
      </c>
      <c r="O160" s="161">
        <v>1405</v>
      </c>
      <c r="P160" s="572" t="s">
        <v>1723</v>
      </c>
      <c r="Q160" s="162">
        <v>900</v>
      </c>
      <c r="R160" s="571" t="s">
        <v>1733</v>
      </c>
      <c r="S160" s="494" t="s">
        <v>1724</v>
      </c>
      <c r="T160" s="494">
        <v>1</v>
      </c>
      <c r="U160" s="415" t="s">
        <v>1724</v>
      </c>
      <c r="V160" s="3766"/>
      <c r="W160" s="3766"/>
      <c r="X160" s="3759"/>
      <c r="Y160" s="165"/>
    </row>
    <row r="161" spans="1:26" ht="15.75" customHeight="1" thickBot="1">
      <c r="A161" s="3713"/>
      <c r="B161" s="3535"/>
      <c r="C161" s="3463"/>
      <c r="D161" s="3790"/>
      <c r="E161" s="3501"/>
      <c r="F161" s="3503"/>
      <c r="G161" s="3557"/>
      <c r="H161" s="3588"/>
      <c r="I161" s="3561"/>
      <c r="J161" s="3588"/>
      <c r="K161" s="3557"/>
      <c r="L161" s="562" t="s">
        <v>1725</v>
      </c>
      <c r="M161" s="569" t="s">
        <v>1726</v>
      </c>
      <c r="N161" s="569" t="s">
        <v>1726</v>
      </c>
      <c r="O161" s="171">
        <v>1300</v>
      </c>
      <c r="P161" s="599" t="s">
        <v>1723</v>
      </c>
      <c r="Q161" s="173">
        <v>900</v>
      </c>
      <c r="R161" s="173">
        <v>2</v>
      </c>
      <c r="S161" s="172" t="s">
        <v>1724</v>
      </c>
      <c r="T161" s="172">
        <v>1</v>
      </c>
      <c r="U161" s="563" t="s">
        <v>1724</v>
      </c>
      <c r="V161" s="3767"/>
      <c r="W161" s="3767"/>
      <c r="X161" s="3764"/>
      <c r="Y161" s="576"/>
    </row>
    <row r="162" spans="1:26" ht="13.5" customHeight="1">
      <c r="A162" s="3718" t="s">
        <v>3908</v>
      </c>
      <c r="B162" s="3699" t="s">
        <v>2463</v>
      </c>
      <c r="C162" s="3464" t="s">
        <v>3662</v>
      </c>
      <c r="D162" s="3908" t="s">
        <v>1631</v>
      </c>
      <c r="E162" s="3864" t="s">
        <v>1780</v>
      </c>
      <c r="F162" s="3515" t="s">
        <v>1185</v>
      </c>
      <c r="G162" s="3601" t="s">
        <v>624</v>
      </c>
      <c r="H162" s="3637">
        <v>23068</v>
      </c>
      <c r="I162" s="3772">
        <v>1728</v>
      </c>
      <c r="J162" s="3637">
        <v>13376</v>
      </c>
      <c r="K162" s="3601">
        <v>512</v>
      </c>
      <c r="L162" s="159" t="s">
        <v>1727</v>
      </c>
      <c r="M162" s="164" t="s">
        <v>1728</v>
      </c>
      <c r="N162" s="146" t="s">
        <v>1729</v>
      </c>
      <c r="O162" s="161">
        <v>249</v>
      </c>
      <c r="P162" s="568" t="s">
        <v>1723</v>
      </c>
      <c r="Q162" s="162">
        <v>1800</v>
      </c>
      <c r="R162" s="162">
        <v>2</v>
      </c>
      <c r="S162" s="494" t="s">
        <v>1724</v>
      </c>
      <c r="T162" s="494">
        <v>1</v>
      </c>
      <c r="U162" s="162" t="s">
        <v>2662</v>
      </c>
      <c r="V162" s="3903" t="s">
        <v>2468</v>
      </c>
      <c r="W162" s="3903" t="s">
        <v>2452</v>
      </c>
      <c r="X162" s="3913" t="s">
        <v>1653</v>
      </c>
      <c r="Y162"/>
      <c r="Z162"/>
    </row>
    <row r="163" spans="1:26" ht="13.5" customHeight="1">
      <c r="A163" s="3712"/>
      <c r="B163" s="3700"/>
      <c r="C163" s="3462"/>
      <c r="D163" s="3715"/>
      <c r="E163" s="3505"/>
      <c r="F163" s="3487"/>
      <c r="G163" s="3556"/>
      <c r="H163" s="3566"/>
      <c r="I163" s="3560"/>
      <c r="J163" s="3566"/>
      <c r="K163" s="3556"/>
      <c r="L163" s="158" t="s">
        <v>1731</v>
      </c>
      <c r="M163" s="157" t="s">
        <v>2626</v>
      </c>
      <c r="N163" s="157" t="s">
        <v>2487</v>
      </c>
      <c r="O163" s="154">
        <v>1499</v>
      </c>
      <c r="P163" s="567" t="s">
        <v>1723</v>
      </c>
      <c r="Q163" s="143">
        <v>86400</v>
      </c>
      <c r="R163" s="142">
        <v>2</v>
      </c>
      <c r="S163" s="143" t="s">
        <v>1724</v>
      </c>
      <c r="T163" s="143">
        <v>5</v>
      </c>
      <c r="U163" s="574" t="s">
        <v>1724</v>
      </c>
      <c r="V163" s="3904"/>
      <c r="W163" s="3904"/>
      <c r="X163" s="3759"/>
    </row>
    <row r="164" spans="1:26" ht="13.5" customHeight="1">
      <c r="A164" s="3712"/>
      <c r="B164" s="3700"/>
      <c r="C164" s="3462"/>
      <c r="D164" s="3715"/>
      <c r="E164" s="3505"/>
      <c r="F164" s="3487"/>
      <c r="G164" s="3556"/>
      <c r="H164" s="3566"/>
      <c r="I164" s="3560"/>
      <c r="J164" s="3566"/>
      <c r="K164" s="3556"/>
      <c r="L164" s="158" t="s">
        <v>1721</v>
      </c>
      <c r="M164" s="144" t="s">
        <v>1722</v>
      </c>
      <c r="N164" s="144" t="s">
        <v>1722</v>
      </c>
      <c r="O164" s="145">
        <v>1405</v>
      </c>
      <c r="P164" s="567" t="s">
        <v>1723</v>
      </c>
      <c r="Q164" s="142">
        <v>900</v>
      </c>
      <c r="R164" s="607" t="s">
        <v>1733</v>
      </c>
      <c r="S164" s="143" t="s">
        <v>1724</v>
      </c>
      <c r="T164" s="143">
        <v>1</v>
      </c>
      <c r="U164" s="143" t="s">
        <v>1724</v>
      </c>
      <c r="V164" s="3904"/>
      <c r="W164" s="3904"/>
      <c r="X164" s="3759"/>
    </row>
    <row r="165" spans="1:26" ht="13.5" customHeight="1" thickBot="1">
      <c r="A165" s="3713"/>
      <c r="B165" s="3701"/>
      <c r="C165" s="3463"/>
      <c r="D165" s="3909"/>
      <c r="E165" s="3506"/>
      <c r="F165" s="3488"/>
      <c r="G165" s="3578"/>
      <c r="H165" s="3567"/>
      <c r="I165" s="3600"/>
      <c r="J165" s="3567"/>
      <c r="K165" s="3578"/>
      <c r="L165" s="158" t="s">
        <v>1725</v>
      </c>
      <c r="M165" s="147" t="s">
        <v>1726</v>
      </c>
      <c r="N165" s="147" t="s">
        <v>1726</v>
      </c>
      <c r="O165" s="145">
        <v>1300</v>
      </c>
      <c r="P165" s="567" t="s">
        <v>1723</v>
      </c>
      <c r="Q165" s="142">
        <v>900</v>
      </c>
      <c r="R165" s="142">
        <v>2</v>
      </c>
      <c r="S165" s="143" t="s">
        <v>1724</v>
      </c>
      <c r="T165" s="172">
        <v>1</v>
      </c>
      <c r="U165" s="563" t="s">
        <v>1724</v>
      </c>
      <c r="V165" s="3905"/>
      <c r="W165" s="3905"/>
      <c r="X165" s="3764"/>
      <c r="Y165" s="2"/>
    </row>
    <row r="166" spans="1:26" ht="13.5" customHeight="1">
      <c r="A166" s="3718" t="s">
        <v>3981</v>
      </c>
      <c r="B166" s="3702" t="s">
        <v>2463</v>
      </c>
      <c r="C166" s="3464" t="s">
        <v>3663</v>
      </c>
      <c r="D166" s="3707" t="s">
        <v>1651</v>
      </c>
      <c r="E166" s="3608" t="s">
        <v>1781</v>
      </c>
      <c r="F166" s="3515" t="s">
        <v>1185</v>
      </c>
      <c r="G166" s="3601" t="s">
        <v>624</v>
      </c>
      <c r="H166" s="3595">
        <v>22620</v>
      </c>
      <c r="I166" s="3772">
        <v>1472</v>
      </c>
      <c r="J166" s="3595">
        <v>12800</v>
      </c>
      <c r="K166" s="3601">
        <v>512</v>
      </c>
      <c r="L166" s="159" t="s">
        <v>1727</v>
      </c>
      <c r="M166" s="159" t="s">
        <v>1728</v>
      </c>
      <c r="N166" s="602" t="s">
        <v>1729</v>
      </c>
      <c r="O166" s="161">
        <v>249</v>
      </c>
      <c r="P166" s="567" t="s">
        <v>1723</v>
      </c>
      <c r="Q166" s="162">
        <v>1800</v>
      </c>
      <c r="R166" s="162">
        <v>2</v>
      </c>
      <c r="S166" s="494" t="s">
        <v>1724</v>
      </c>
      <c r="T166" s="494">
        <v>1</v>
      </c>
      <c r="U166" s="162" t="s">
        <v>2662</v>
      </c>
      <c r="V166" s="3915" t="s">
        <v>2468</v>
      </c>
      <c r="W166" s="3915" t="s">
        <v>2452</v>
      </c>
      <c r="X166" s="3906" t="s">
        <v>1653</v>
      </c>
      <c r="Y166" s="2"/>
    </row>
    <row r="167" spans="1:26" ht="13.5" customHeight="1">
      <c r="A167" s="3712"/>
      <c r="B167" s="3703"/>
      <c r="C167" s="3462"/>
      <c r="D167" s="3708"/>
      <c r="E167" s="3484"/>
      <c r="F167" s="3487"/>
      <c r="G167" s="3556"/>
      <c r="H167" s="3575"/>
      <c r="I167" s="3560"/>
      <c r="J167" s="3575"/>
      <c r="K167" s="3556"/>
      <c r="L167" s="154" t="s">
        <v>1731</v>
      </c>
      <c r="M167" s="157" t="s">
        <v>2486</v>
      </c>
      <c r="N167" s="157" t="s">
        <v>2487</v>
      </c>
      <c r="O167" s="154">
        <v>1500</v>
      </c>
      <c r="P167" s="567" t="s">
        <v>1723</v>
      </c>
      <c r="Q167" s="142">
        <v>86400</v>
      </c>
      <c r="R167" s="142">
        <v>1</v>
      </c>
      <c r="S167" s="143" t="s">
        <v>1724</v>
      </c>
      <c r="T167" s="143">
        <v>3</v>
      </c>
      <c r="U167" s="143" t="s">
        <v>1724</v>
      </c>
      <c r="V167" s="3911"/>
      <c r="W167" s="3911"/>
      <c r="X167" s="3759"/>
      <c r="Y167" s="2"/>
    </row>
    <row r="168" spans="1:26" ht="15" customHeight="1">
      <c r="A168" s="3712"/>
      <c r="B168" s="3706"/>
      <c r="C168" s="3536"/>
      <c r="D168" s="3709"/>
      <c r="E168" s="3485"/>
      <c r="F168" s="3488"/>
      <c r="G168" s="3578"/>
      <c r="H168" s="3576"/>
      <c r="I168" s="3600"/>
      <c r="J168" s="3576"/>
      <c r="K168" s="3578"/>
      <c r="L168" s="154" t="s">
        <v>1725</v>
      </c>
      <c r="M168" s="613" t="s">
        <v>1726</v>
      </c>
      <c r="N168" s="613" t="s">
        <v>1726</v>
      </c>
      <c r="O168" s="154">
        <v>1300</v>
      </c>
      <c r="P168" s="567" t="s">
        <v>1723</v>
      </c>
      <c r="Q168" s="142">
        <v>900</v>
      </c>
      <c r="R168" s="142">
        <v>2</v>
      </c>
      <c r="S168" s="143" t="s">
        <v>1724</v>
      </c>
      <c r="T168" s="143">
        <v>1</v>
      </c>
      <c r="U168" s="143" t="s">
        <v>1724</v>
      </c>
      <c r="V168" s="3916"/>
      <c r="W168" s="3916"/>
      <c r="X168" s="3764"/>
      <c r="Y168" s="2"/>
    </row>
    <row r="169" spans="1:26" ht="15" customHeight="1">
      <c r="A169" s="3712"/>
      <c r="B169" s="3533" t="s">
        <v>2463</v>
      </c>
      <c r="C169" s="3461" t="s">
        <v>3664</v>
      </c>
      <c r="D169" s="3791" t="s">
        <v>1652</v>
      </c>
      <c r="E169" s="3483" t="s">
        <v>1782</v>
      </c>
      <c r="F169" s="3486" t="s">
        <v>1185</v>
      </c>
      <c r="G169" s="3577" t="s">
        <v>624</v>
      </c>
      <c r="H169" s="3574">
        <v>26784</v>
      </c>
      <c r="I169" s="3599">
        <v>1472</v>
      </c>
      <c r="J169" s="3574">
        <v>12800</v>
      </c>
      <c r="K169" s="3577">
        <v>512</v>
      </c>
      <c r="L169" s="159" t="s">
        <v>1727</v>
      </c>
      <c r="M169" s="159" t="s">
        <v>1728</v>
      </c>
      <c r="N169" s="602" t="s">
        <v>1729</v>
      </c>
      <c r="O169" s="161">
        <v>249</v>
      </c>
      <c r="P169" s="567" t="s">
        <v>1723</v>
      </c>
      <c r="Q169" s="162">
        <v>1800</v>
      </c>
      <c r="R169" s="162">
        <v>2</v>
      </c>
      <c r="S169" s="494" t="s">
        <v>1724</v>
      </c>
      <c r="T169" s="494">
        <v>1</v>
      </c>
      <c r="U169" s="162" t="s">
        <v>2663</v>
      </c>
      <c r="V169" s="3646" t="s">
        <v>2468</v>
      </c>
      <c r="W169" s="3646" t="s">
        <v>2452</v>
      </c>
      <c r="X169" s="3906" t="s">
        <v>1653</v>
      </c>
      <c r="Y169" s="2"/>
    </row>
    <row r="170" spans="1:26" ht="15" customHeight="1">
      <c r="A170" s="3712"/>
      <c r="B170" s="3534"/>
      <c r="C170" s="3462"/>
      <c r="D170" s="3708"/>
      <c r="E170" s="3484"/>
      <c r="F170" s="3487"/>
      <c r="G170" s="3556"/>
      <c r="H170" s="3575"/>
      <c r="I170" s="3560"/>
      <c r="J170" s="3575"/>
      <c r="K170" s="3556"/>
      <c r="L170" s="158" t="s">
        <v>1731</v>
      </c>
      <c r="M170" s="157" t="s">
        <v>2486</v>
      </c>
      <c r="N170" s="157" t="s">
        <v>2487</v>
      </c>
      <c r="O170" s="154">
        <v>1500</v>
      </c>
      <c r="P170" s="567" t="s">
        <v>1723</v>
      </c>
      <c r="Q170" s="142">
        <v>86400</v>
      </c>
      <c r="R170" s="142">
        <v>1</v>
      </c>
      <c r="S170" s="143" t="s">
        <v>1724</v>
      </c>
      <c r="T170" s="143">
        <v>3</v>
      </c>
      <c r="U170" s="574" t="s">
        <v>1724</v>
      </c>
      <c r="V170" s="3642"/>
      <c r="W170" s="3642"/>
      <c r="X170" s="3759"/>
      <c r="Y170" s="2"/>
    </row>
    <row r="171" spans="1:26" ht="15.75" customHeight="1" thickBot="1">
      <c r="A171" s="3713"/>
      <c r="B171" s="3535"/>
      <c r="C171" s="3463"/>
      <c r="D171" s="3790"/>
      <c r="E171" s="3501"/>
      <c r="F171" s="3503"/>
      <c r="G171" s="3557"/>
      <c r="H171" s="3588"/>
      <c r="I171" s="3561"/>
      <c r="J171" s="3588"/>
      <c r="K171" s="3557"/>
      <c r="L171" s="169" t="s">
        <v>1725</v>
      </c>
      <c r="M171" s="601" t="s">
        <v>1726</v>
      </c>
      <c r="N171" s="601" t="s">
        <v>1726</v>
      </c>
      <c r="O171" s="562">
        <v>1300</v>
      </c>
      <c r="P171" s="575" t="s">
        <v>1723</v>
      </c>
      <c r="Q171" s="173">
        <v>900</v>
      </c>
      <c r="R171" s="173">
        <v>2</v>
      </c>
      <c r="S171" s="172" t="s">
        <v>1724</v>
      </c>
      <c r="T171" s="172">
        <v>1</v>
      </c>
      <c r="U171" s="563" t="s">
        <v>1724</v>
      </c>
      <c r="V171" s="3765"/>
      <c r="W171" s="3765"/>
      <c r="X171" s="3764"/>
      <c r="Y171" s="2"/>
    </row>
    <row r="172" spans="1:26" ht="10.5" customHeight="1">
      <c r="A172" s="3712" t="s">
        <v>3982</v>
      </c>
      <c r="B172" s="3699" t="s">
        <v>2463</v>
      </c>
      <c r="C172" s="3464" t="s">
        <v>3665</v>
      </c>
      <c r="D172" s="3714" t="s">
        <v>1622</v>
      </c>
      <c r="E172" s="3717" t="s">
        <v>2664</v>
      </c>
      <c r="F172" s="3486" t="s">
        <v>1185</v>
      </c>
      <c r="G172" s="3577" t="s">
        <v>624</v>
      </c>
      <c r="H172" s="3565">
        <v>26784</v>
      </c>
      <c r="I172" s="3599">
        <v>1472</v>
      </c>
      <c r="J172" s="3565">
        <v>13120</v>
      </c>
      <c r="K172" s="3577">
        <v>512</v>
      </c>
      <c r="L172" s="159" t="s">
        <v>1727</v>
      </c>
      <c r="M172" s="159" t="s">
        <v>1728</v>
      </c>
      <c r="N172" s="602" t="s">
        <v>1729</v>
      </c>
      <c r="O172" s="159">
        <v>249</v>
      </c>
      <c r="P172" s="568" t="s">
        <v>1723</v>
      </c>
      <c r="Q172" s="162">
        <v>1800</v>
      </c>
      <c r="R172" s="162">
        <v>2</v>
      </c>
      <c r="S172" s="959" t="s">
        <v>1724</v>
      </c>
      <c r="T172" s="959">
        <v>1</v>
      </c>
      <c r="U172" s="162" t="s">
        <v>2663</v>
      </c>
      <c r="V172" s="3690" t="s">
        <v>2468</v>
      </c>
      <c r="W172" s="3690" t="s">
        <v>2452</v>
      </c>
      <c r="X172" s="3759" t="s">
        <v>1653</v>
      </c>
      <c r="Y172" s="3"/>
    </row>
    <row r="173" spans="1:26" ht="10.5" customHeight="1">
      <c r="A173" s="3712"/>
      <c r="B173" s="3700"/>
      <c r="C173" s="3462"/>
      <c r="D173" s="3715"/>
      <c r="E173" s="3505"/>
      <c r="F173" s="3487"/>
      <c r="G173" s="3556"/>
      <c r="H173" s="3566"/>
      <c r="I173" s="3560"/>
      <c r="J173" s="3566"/>
      <c r="K173" s="3556"/>
      <c r="L173" s="158" t="s">
        <v>1731</v>
      </c>
      <c r="M173" s="157" t="s">
        <v>2626</v>
      </c>
      <c r="N173" s="157" t="s">
        <v>2487</v>
      </c>
      <c r="O173" s="154">
        <v>1499</v>
      </c>
      <c r="P173" s="567" t="s">
        <v>1723</v>
      </c>
      <c r="Q173" s="143">
        <v>86400</v>
      </c>
      <c r="R173" s="142">
        <v>2</v>
      </c>
      <c r="S173" s="143" t="s">
        <v>1724</v>
      </c>
      <c r="T173" s="143">
        <v>5</v>
      </c>
      <c r="U173" s="574" t="s">
        <v>1724</v>
      </c>
      <c r="V173" s="3691"/>
      <c r="W173" s="3691"/>
      <c r="X173" s="3759"/>
      <c r="Y173" s="3"/>
    </row>
    <row r="174" spans="1:26" ht="13.5" customHeight="1" thickBot="1">
      <c r="A174" s="3713"/>
      <c r="B174" s="3701"/>
      <c r="C174" s="3463"/>
      <c r="D174" s="3716"/>
      <c r="E174" s="3555"/>
      <c r="F174" s="3503"/>
      <c r="G174" s="3557"/>
      <c r="H174" s="3609"/>
      <c r="I174" s="3561"/>
      <c r="J174" s="3609"/>
      <c r="K174" s="3557"/>
      <c r="L174" s="603" t="s">
        <v>1725</v>
      </c>
      <c r="M174" s="604" t="s">
        <v>1726</v>
      </c>
      <c r="N174" s="605" t="s">
        <v>1726</v>
      </c>
      <c r="O174" s="606">
        <v>1300</v>
      </c>
      <c r="P174" s="570" t="s">
        <v>1723</v>
      </c>
      <c r="Q174" s="605">
        <v>900</v>
      </c>
      <c r="R174" s="605">
        <v>2</v>
      </c>
      <c r="S174" s="958" t="s">
        <v>1724</v>
      </c>
      <c r="T174" s="958">
        <v>1</v>
      </c>
      <c r="U174" s="961" t="s">
        <v>1724</v>
      </c>
      <c r="V174" s="3692"/>
      <c r="W174" s="3692"/>
      <c r="X174" s="3760"/>
      <c r="Y174" s="3"/>
    </row>
    <row r="175" spans="1:26" ht="13.5" customHeight="1">
      <c r="A175" s="3718" t="s">
        <v>3906</v>
      </c>
      <c r="B175" s="3738" t="s">
        <v>2463</v>
      </c>
      <c r="C175" s="3537" t="s">
        <v>3666</v>
      </c>
      <c r="D175" s="3707" t="s">
        <v>1627</v>
      </c>
      <c r="E175" s="3608" t="s">
        <v>2665</v>
      </c>
      <c r="F175" s="3515" t="s">
        <v>1183</v>
      </c>
      <c r="G175" s="3601" t="s">
        <v>624</v>
      </c>
      <c r="H175" s="3595">
        <v>12848</v>
      </c>
      <c r="I175" s="3772">
        <v>1856</v>
      </c>
      <c r="J175" s="3595">
        <v>5548</v>
      </c>
      <c r="K175" s="3601">
        <v>896</v>
      </c>
      <c r="L175" s="159" t="s">
        <v>1727</v>
      </c>
      <c r="M175" s="159" t="s">
        <v>1728</v>
      </c>
      <c r="N175" s="146" t="s">
        <v>1729</v>
      </c>
      <c r="O175" s="161">
        <v>249</v>
      </c>
      <c r="P175" s="568" t="s">
        <v>1723</v>
      </c>
      <c r="Q175" s="162">
        <v>1800</v>
      </c>
      <c r="R175" s="162">
        <v>2</v>
      </c>
      <c r="S175" s="959" t="s">
        <v>1724</v>
      </c>
      <c r="T175" s="959">
        <v>1</v>
      </c>
      <c r="U175" s="3057" t="s">
        <v>6172</v>
      </c>
      <c r="V175" s="3917" t="s">
        <v>2466</v>
      </c>
      <c r="W175" s="3917" t="s">
        <v>2452</v>
      </c>
      <c r="X175" s="3906" t="s">
        <v>1653</v>
      </c>
      <c r="Y175" s="9"/>
    </row>
    <row r="176" spans="1:26" ht="13.5" customHeight="1">
      <c r="A176" s="3712"/>
      <c r="B176" s="3534"/>
      <c r="C176" s="3517"/>
      <c r="D176" s="3708"/>
      <c r="E176" s="3484"/>
      <c r="F176" s="3487"/>
      <c r="G176" s="3556"/>
      <c r="H176" s="3575"/>
      <c r="I176" s="3560"/>
      <c r="J176" s="3575"/>
      <c r="K176" s="3556"/>
      <c r="L176" s="159" t="s">
        <v>1738</v>
      </c>
      <c r="M176" s="609" t="s">
        <v>1722</v>
      </c>
      <c r="N176" s="160" t="s">
        <v>1722</v>
      </c>
      <c r="O176" s="161">
        <v>1400</v>
      </c>
      <c r="P176" s="567" t="s">
        <v>1723</v>
      </c>
      <c r="Q176" s="162">
        <v>900</v>
      </c>
      <c r="R176" s="162">
        <v>8</v>
      </c>
      <c r="S176" s="959" t="s">
        <v>1724</v>
      </c>
      <c r="T176" s="959">
        <v>1</v>
      </c>
      <c r="U176" s="959" t="s">
        <v>1724</v>
      </c>
      <c r="V176" s="3697"/>
      <c r="W176" s="3697"/>
      <c r="X176" s="3759"/>
      <c r="Y176" s="9"/>
    </row>
    <row r="177" spans="1:25" ht="13.5" customHeight="1">
      <c r="A177" s="3712"/>
      <c r="B177" s="3534"/>
      <c r="C177" s="3517"/>
      <c r="D177" s="3708"/>
      <c r="E177" s="3484"/>
      <c r="F177" s="3487"/>
      <c r="G177" s="3556"/>
      <c r="H177" s="3575"/>
      <c r="I177" s="3560"/>
      <c r="J177" s="3575"/>
      <c r="K177" s="3556"/>
      <c r="L177" s="158" t="s">
        <v>1725</v>
      </c>
      <c r="M177" s="613" t="s">
        <v>1726</v>
      </c>
      <c r="N177" s="147" t="s">
        <v>1726</v>
      </c>
      <c r="O177" s="145">
        <v>1300</v>
      </c>
      <c r="P177" s="567" t="s">
        <v>1723</v>
      </c>
      <c r="Q177" s="142">
        <v>900</v>
      </c>
      <c r="R177" s="142">
        <v>2</v>
      </c>
      <c r="S177" s="143" t="s">
        <v>1724</v>
      </c>
      <c r="T177" s="143">
        <v>1</v>
      </c>
      <c r="U177" s="574" t="s">
        <v>1724</v>
      </c>
      <c r="V177" s="3697"/>
      <c r="W177" s="3697"/>
      <c r="X177" s="3759"/>
      <c r="Y177" s="9"/>
    </row>
    <row r="178" spans="1:25" ht="13.5" customHeight="1">
      <c r="A178" s="3712"/>
      <c r="B178" s="3741"/>
      <c r="C178" s="3538"/>
      <c r="D178" s="3709"/>
      <c r="E178" s="3485"/>
      <c r="F178" s="3488"/>
      <c r="G178" s="3578"/>
      <c r="H178" s="3576"/>
      <c r="I178" s="3600"/>
      <c r="J178" s="3576"/>
      <c r="K178" s="3578"/>
      <c r="L178" s="661" t="s">
        <v>1721</v>
      </c>
      <c r="M178" s="159" t="s">
        <v>1722</v>
      </c>
      <c r="N178" s="164" t="s">
        <v>1722</v>
      </c>
      <c r="O178" s="159">
        <v>1405</v>
      </c>
      <c r="P178" s="573" t="s">
        <v>1723</v>
      </c>
      <c r="Q178" s="959">
        <v>900</v>
      </c>
      <c r="R178" s="571" t="s">
        <v>1733</v>
      </c>
      <c r="S178" s="959" t="s">
        <v>1724</v>
      </c>
      <c r="T178" s="959">
        <v>1</v>
      </c>
      <c r="U178" s="960" t="s">
        <v>1724</v>
      </c>
      <c r="V178" s="3918"/>
      <c r="W178" s="3918"/>
      <c r="X178" s="3764"/>
      <c r="Y178" s="9"/>
    </row>
    <row r="179" spans="1:25" ht="13.5" customHeight="1">
      <c r="A179" s="3712"/>
      <c r="B179" s="3533" t="s">
        <v>2463</v>
      </c>
      <c r="C179" s="3516" t="s">
        <v>3667</v>
      </c>
      <c r="D179" s="3791" t="s">
        <v>1628</v>
      </c>
      <c r="E179" s="3483" t="s">
        <v>2666</v>
      </c>
      <c r="F179" s="3486" t="s">
        <v>1183</v>
      </c>
      <c r="G179" s="3577" t="s">
        <v>624</v>
      </c>
      <c r="H179" s="3574">
        <v>24352</v>
      </c>
      <c r="I179" s="3599">
        <v>1856</v>
      </c>
      <c r="J179" s="3574">
        <v>12848</v>
      </c>
      <c r="K179" s="3577">
        <v>1152</v>
      </c>
      <c r="L179" s="159" t="s">
        <v>1727</v>
      </c>
      <c r="M179" s="159" t="s">
        <v>1728</v>
      </c>
      <c r="N179" s="146" t="s">
        <v>1729</v>
      </c>
      <c r="O179" s="161">
        <v>249</v>
      </c>
      <c r="P179" s="568" t="s">
        <v>1723</v>
      </c>
      <c r="Q179" s="162">
        <v>1800</v>
      </c>
      <c r="R179" s="162">
        <v>2</v>
      </c>
      <c r="S179" s="959" t="s">
        <v>1724</v>
      </c>
      <c r="T179" s="959">
        <v>1</v>
      </c>
      <c r="U179" s="3057" t="s">
        <v>6173</v>
      </c>
      <c r="V179" s="3696" t="s">
        <v>2468</v>
      </c>
      <c r="W179" s="3696" t="s">
        <v>2452</v>
      </c>
      <c r="X179" s="3906" t="s">
        <v>1653</v>
      </c>
      <c r="Y179" s="9"/>
    </row>
    <row r="180" spans="1:25" ht="13.5" customHeight="1">
      <c r="A180" s="3712"/>
      <c r="B180" s="3534"/>
      <c r="C180" s="3517"/>
      <c r="D180" s="3708"/>
      <c r="E180" s="3484"/>
      <c r="F180" s="3487"/>
      <c r="G180" s="3556"/>
      <c r="H180" s="3575"/>
      <c r="I180" s="3560"/>
      <c r="J180" s="3575"/>
      <c r="K180" s="3556"/>
      <c r="L180" s="159" t="s">
        <v>1738</v>
      </c>
      <c r="M180" s="609" t="s">
        <v>1722</v>
      </c>
      <c r="N180" s="160" t="s">
        <v>1722</v>
      </c>
      <c r="O180" s="161">
        <v>1400</v>
      </c>
      <c r="P180" s="567" t="s">
        <v>1723</v>
      </c>
      <c r="Q180" s="162">
        <v>900</v>
      </c>
      <c r="R180" s="162">
        <v>8</v>
      </c>
      <c r="S180" s="959" t="s">
        <v>1724</v>
      </c>
      <c r="T180" s="959">
        <v>1</v>
      </c>
      <c r="U180" s="959" t="s">
        <v>1724</v>
      </c>
      <c r="V180" s="3697"/>
      <c r="W180" s="3697"/>
      <c r="X180" s="3759"/>
      <c r="Y180" s="9"/>
    </row>
    <row r="181" spans="1:25" ht="13.5" customHeight="1">
      <c r="A181" s="3712"/>
      <c r="B181" s="3534"/>
      <c r="C181" s="3517"/>
      <c r="D181" s="3708"/>
      <c r="E181" s="3484"/>
      <c r="F181" s="3487"/>
      <c r="G181" s="3556"/>
      <c r="H181" s="3575"/>
      <c r="I181" s="3560"/>
      <c r="J181" s="3575"/>
      <c r="K181" s="3556"/>
      <c r="L181" s="158" t="s">
        <v>1725</v>
      </c>
      <c r="M181" s="613" t="s">
        <v>1726</v>
      </c>
      <c r="N181" s="147" t="s">
        <v>1726</v>
      </c>
      <c r="O181" s="145">
        <v>1300</v>
      </c>
      <c r="P181" s="567" t="s">
        <v>1723</v>
      </c>
      <c r="Q181" s="142">
        <v>900</v>
      </c>
      <c r="R181" s="142">
        <v>2</v>
      </c>
      <c r="S181" s="143" t="s">
        <v>1724</v>
      </c>
      <c r="T181" s="143">
        <v>1</v>
      </c>
      <c r="U181" s="574" t="s">
        <v>1724</v>
      </c>
      <c r="V181" s="3697"/>
      <c r="W181" s="3697"/>
      <c r="X181" s="3759"/>
      <c r="Y181" s="9"/>
    </row>
    <row r="182" spans="1:25" ht="13.5" customHeight="1" thickBot="1">
      <c r="A182" s="3713"/>
      <c r="B182" s="3535"/>
      <c r="C182" s="3518"/>
      <c r="D182" s="3790"/>
      <c r="E182" s="3501"/>
      <c r="F182" s="3503"/>
      <c r="G182" s="3557"/>
      <c r="H182" s="3588"/>
      <c r="I182" s="3561"/>
      <c r="J182" s="3588"/>
      <c r="K182" s="3557"/>
      <c r="L182" s="169" t="s">
        <v>1721</v>
      </c>
      <c r="M182" s="562" t="s">
        <v>1722</v>
      </c>
      <c r="N182" s="598" t="s">
        <v>1722</v>
      </c>
      <c r="O182" s="562">
        <v>1405</v>
      </c>
      <c r="P182" s="599" t="s">
        <v>1723</v>
      </c>
      <c r="Q182" s="172">
        <v>900</v>
      </c>
      <c r="R182" s="600" t="s">
        <v>1733</v>
      </c>
      <c r="S182" s="172" t="s">
        <v>1724</v>
      </c>
      <c r="T182" s="172">
        <v>1</v>
      </c>
      <c r="U182" s="563" t="s">
        <v>1724</v>
      </c>
      <c r="V182" s="3698"/>
      <c r="W182" s="3698"/>
      <c r="X182" s="3764"/>
      <c r="Y182" s="9"/>
    </row>
    <row r="183" spans="1:25" ht="15.75" customHeight="1">
      <c r="A183" s="3718" t="s">
        <v>3980</v>
      </c>
      <c r="B183" s="3702" t="s">
        <v>2463</v>
      </c>
      <c r="C183" s="3464" t="s">
        <v>3668</v>
      </c>
      <c r="D183" s="3791" t="s">
        <v>1630</v>
      </c>
      <c r="E183" s="3483" t="s">
        <v>2667</v>
      </c>
      <c r="F183" s="3486" t="s">
        <v>1184</v>
      </c>
      <c r="G183" s="3577" t="s">
        <v>624</v>
      </c>
      <c r="H183" s="3574">
        <v>24736</v>
      </c>
      <c r="I183" s="3599">
        <v>1728</v>
      </c>
      <c r="J183" s="3574">
        <v>12256</v>
      </c>
      <c r="K183" s="3577">
        <v>512</v>
      </c>
      <c r="L183" s="159" t="s">
        <v>1727</v>
      </c>
      <c r="M183" s="164" t="s">
        <v>1728</v>
      </c>
      <c r="N183" s="146" t="s">
        <v>1729</v>
      </c>
      <c r="O183" s="161">
        <v>249</v>
      </c>
      <c r="P183" s="568" t="s">
        <v>1723</v>
      </c>
      <c r="Q183" s="162">
        <v>1800</v>
      </c>
      <c r="R183" s="162">
        <v>2</v>
      </c>
      <c r="S183" s="959" t="s">
        <v>1724</v>
      </c>
      <c r="T183" s="959">
        <v>1</v>
      </c>
      <c r="U183" s="162" t="s">
        <v>2663</v>
      </c>
      <c r="V183" s="3693" t="s">
        <v>2468</v>
      </c>
      <c r="W183" s="3693" t="s">
        <v>2452</v>
      </c>
      <c r="X183" s="3906" t="s">
        <v>1653</v>
      </c>
      <c r="Y183" s="576"/>
    </row>
    <row r="184" spans="1:25" ht="15.75" customHeight="1">
      <c r="A184" s="3712"/>
      <c r="B184" s="3703"/>
      <c r="C184" s="3462"/>
      <c r="D184" s="3708"/>
      <c r="E184" s="3484"/>
      <c r="F184" s="3487"/>
      <c r="G184" s="3556"/>
      <c r="H184" s="3575"/>
      <c r="I184" s="3560"/>
      <c r="J184" s="3575"/>
      <c r="K184" s="3556"/>
      <c r="L184" s="154" t="s">
        <v>1731</v>
      </c>
      <c r="M184" s="144" t="s">
        <v>2486</v>
      </c>
      <c r="N184" s="144" t="s">
        <v>2487</v>
      </c>
      <c r="O184" s="145">
        <v>1500</v>
      </c>
      <c r="P184" s="567" t="s">
        <v>1723</v>
      </c>
      <c r="Q184" s="142">
        <v>86400</v>
      </c>
      <c r="R184" s="142">
        <v>1</v>
      </c>
      <c r="S184" s="143" t="s">
        <v>1724</v>
      </c>
      <c r="T184" s="143">
        <v>3</v>
      </c>
      <c r="U184" s="143" t="s">
        <v>1724</v>
      </c>
      <c r="V184" s="3694"/>
      <c r="W184" s="3694"/>
      <c r="X184" s="3759"/>
      <c r="Y184" s="576"/>
    </row>
    <row r="185" spans="1:25" ht="15.75" customHeight="1">
      <c r="A185" s="3712"/>
      <c r="B185" s="3703"/>
      <c r="C185" s="3462"/>
      <c r="D185" s="3708"/>
      <c r="E185" s="3484"/>
      <c r="F185" s="3487"/>
      <c r="G185" s="3556"/>
      <c r="H185" s="3575"/>
      <c r="I185" s="3560"/>
      <c r="J185" s="3575"/>
      <c r="K185" s="3556"/>
      <c r="L185" s="158" t="s">
        <v>1721</v>
      </c>
      <c r="M185" s="144" t="s">
        <v>1722</v>
      </c>
      <c r="N185" s="144" t="s">
        <v>1722</v>
      </c>
      <c r="O185" s="145">
        <v>1405</v>
      </c>
      <c r="P185" s="567" t="s">
        <v>1723</v>
      </c>
      <c r="Q185" s="142">
        <v>900</v>
      </c>
      <c r="R185" s="607" t="s">
        <v>1733</v>
      </c>
      <c r="S185" s="143" t="s">
        <v>1724</v>
      </c>
      <c r="T185" s="143">
        <v>1</v>
      </c>
      <c r="U185" s="143" t="s">
        <v>1724</v>
      </c>
      <c r="V185" s="3694"/>
      <c r="W185" s="3694"/>
      <c r="X185" s="3759"/>
      <c r="Y185" s="576"/>
    </row>
    <row r="186" spans="1:25" ht="13.5" customHeight="1" thickBot="1">
      <c r="A186" s="3713"/>
      <c r="B186" s="3704"/>
      <c r="C186" s="3463"/>
      <c r="D186" s="3790"/>
      <c r="E186" s="3501"/>
      <c r="F186" s="3503"/>
      <c r="G186" s="3557"/>
      <c r="H186" s="3588"/>
      <c r="I186" s="3561"/>
      <c r="J186" s="3588"/>
      <c r="K186" s="3557"/>
      <c r="L186" s="169" t="s">
        <v>1725</v>
      </c>
      <c r="M186" s="569" t="s">
        <v>1726</v>
      </c>
      <c r="N186" s="569" t="s">
        <v>1726</v>
      </c>
      <c r="O186" s="171">
        <v>1300</v>
      </c>
      <c r="P186" s="570" t="s">
        <v>1723</v>
      </c>
      <c r="Q186" s="173">
        <v>900</v>
      </c>
      <c r="R186" s="173">
        <v>2</v>
      </c>
      <c r="S186" s="172" t="s">
        <v>1724</v>
      </c>
      <c r="T186" s="172">
        <v>1</v>
      </c>
      <c r="U186" s="172" t="s">
        <v>1724</v>
      </c>
      <c r="V186" s="3919"/>
      <c r="W186" s="3919"/>
      <c r="X186" s="3760"/>
    </row>
    <row r="187" spans="1:25" ht="13.5" customHeight="1">
      <c r="A187" s="3718" t="s">
        <v>3983</v>
      </c>
      <c r="B187" s="3699" t="s">
        <v>2463</v>
      </c>
      <c r="C187" s="3464" t="s">
        <v>3669</v>
      </c>
      <c r="D187" s="3714" t="s">
        <v>1632</v>
      </c>
      <c r="E187" s="3717" t="s">
        <v>2668</v>
      </c>
      <c r="F187" s="3486" t="s">
        <v>1185</v>
      </c>
      <c r="G187" s="3577" t="s">
        <v>624</v>
      </c>
      <c r="H187" s="3565">
        <v>26784</v>
      </c>
      <c r="I187" s="3599">
        <v>1728</v>
      </c>
      <c r="J187" s="3574">
        <v>13376</v>
      </c>
      <c r="K187" s="3577">
        <v>512</v>
      </c>
      <c r="L187" s="159" t="s">
        <v>1727</v>
      </c>
      <c r="M187" s="164" t="s">
        <v>1728</v>
      </c>
      <c r="N187" s="146" t="s">
        <v>1729</v>
      </c>
      <c r="O187" s="161">
        <v>249</v>
      </c>
      <c r="P187" s="568" t="s">
        <v>1723</v>
      </c>
      <c r="Q187" s="162">
        <v>1800</v>
      </c>
      <c r="R187" s="162">
        <v>2</v>
      </c>
      <c r="S187" s="959" t="s">
        <v>1724</v>
      </c>
      <c r="T187" s="959">
        <v>1</v>
      </c>
      <c r="U187" s="162" t="s">
        <v>2663</v>
      </c>
      <c r="V187" s="3690" t="s">
        <v>2468</v>
      </c>
      <c r="W187" s="3690" t="s">
        <v>2452</v>
      </c>
      <c r="X187" s="3913" t="s">
        <v>1653</v>
      </c>
      <c r="Y187" s="2"/>
    </row>
    <row r="188" spans="1:25" ht="13.5" customHeight="1">
      <c r="A188" s="3712"/>
      <c r="B188" s="3700"/>
      <c r="C188" s="3462"/>
      <c r="D188" s="3715"/>
      <c r="E188" s="3505"/>
      <c r="F188" s="3487"/>
      <c r="G188" s="3556"/>
      <c r="H188" s="3566"/>
      <c r="I188" s="3560"/>
      <c r="J188" s="3575"/>
      <c r="K188" s="3556"/>
      <c r="L188" s="158" t="s">
        <v>1731</v>
      </c>
      <c r="M188" s="157" t="s">
        <v>2626</v>
      </c>
      <c r="N188" s="157" t="s">
        <v>2487</v>
      </c>
      <c r="O188" s="154">
        <v>1499</v>
      </c>
      <c r="P188" s="567" t="s">
        <v>1723</v>
      </c>
      <c r="Q188" s="143">
        <v>86400</v>
      </c>
      <c r="R188" s="142">
        <v>2</v>
      </c>
      <c r="S188" s="143" t="s">
        <v>1724</v>
      </c>
      <c r="T188" s="143">
        <v>5</v>
      </c>
      <c r="U188" s="143" t="s">
        <v>1724</v>
      </c>
      <c r="V188" s="3691"/>
      <c r="W188" s="3691"/>
      <c r="X188" s="3759"/>
      <c r="Y188" s="2"/>
    </row>
    <row r="189" spans="1:25" ht="13.5" customHeight="1">
      <c r="A189" s="3712"/>
      <c r="B189" s="3700"/>
      <c r="C189" s="3462"/>
      <c r="D189" s="3715"/>
      <c r="E189" s="3505"/>
      <c r="F189" s="3487"/>
      <c r="G189" s="3556"/>
      <c r="H189" s="3566"/>
      <c r="I189" s="3560"/>
      <c r="J189" s="3575"/>
      <c r="K189" s="3556"/>
      <c r="L189" s="158" t="s">
        <v>1721</v>
      </c>
      <c r="M189" s="144" t="s">
        <v>1722</v>
      </c>
      <c r="N189" s="144" t="s">
        <v>1722</v>
      </c>
      <c r="O189" s="145">
        <v>1405</v>
      </c>
      <c r="P189" s="567" t="s">
        <v>1723</v>
      </c>
      <c r="Q189" s="142">
        <v>900</v>
      </c>
      <c r="R189" s="607" t="s">
        <v>1733</v>
      </c>
      <c r="S189" s="143" t="s">
        <v>1724</v>
      </c>
      <c r="T189" s="143">
        <v>1</v>
      </c>
      <c r="U189" s="143" t="s">
        <v>1724</v>
      </c>
      <c r="V189" s="3691"/>
      <c r="W189" s="3691"/>
      <c r="X189" s="3759"/>
      <c r="Y189" s="2"/>
    </row>
    <row r="190" spans="1:25" ht="13.5" customHeight="1" thickBot="1">
      <c r="A190" s="3713"/>
      <c r="B190" s="3701"/>
      <c r="C190" s="3463"/>
      <c r="D190" s="3716"/>
      <c r="E190" s="3555"/>
      <c r="F190" s="3503"/>
      <c r="G190" s="3557"/>
      <c r="H190" s="3609"/>
      <c r="I190" s="3561"/>
      <c r="J190" s="3588"/>
      <c r="K190" s="3557"/>
      <c r="L190" s="169" t="s">
        <v>1725</v>
      </c>
      <c r="M190" s="569" t="s">
        <v>1726</v>
      </c>
      <c r="N190" s="569" t="s">
        <v>1726</v>
      </c>
      <c r="O190" s="171">
        <v>1300</v>
      </c>
      <c r="P190" s="575" t="s">
        <v>1723</v>
      </c>
      <c r="Q190" s="173">
        <v>900</v>
      </c>
      <c r="R190" s="173">
        <v>2</v>
      </c>
      <c r="S190" s="172" t="s">
        <v>1724</v>
      </c>
      <c r="T190" s="172">
        <v>1</v>
      </c>
      <c r="U190" s="172" t="s">
        <v>1724</v>
      </c>
      <c r="V190" s="3692"/>
      <c r="W190" s="3692"/>
      <c r="X190" s="3764"/>
      <c r="Y190" s="2"/>
    </row>
    <row r="191" spans="1:25" ht="15.75" customHeight="1">
      <c r="A191" s="3718" t="s">
        <v>3984</v>
      </c>
      <c r="B191" s="3702" t="s">
        <v>2463</v>
      </c>
      <c r="C191" s="3464" t="s">
        <v>3670</v>
      </c>
      <c r="D191" s="3707" t="s">
        <v>1635</v>
      </c>
      <c r="E191" s="3608" t="s">
        <v>2669</v>
      </c>
      <c r="F191" s="3515" t="s">
        <v>1185</v>
      </c>
      <c r="G191" s="3601" t="s">
        <v>624</v>
      </c>
      <c r="H191" s="3595">
        <v>22876</v>
      </c>
      <c r="I191" s="3772">
        <v>1728</v>
      </c>
      <c r="J191" s="3595">
        <v>13056</v>
      </c>
      <c r="K191" s="3601">
        <v>512</v>
      </c>
      <c r="L191" s="159" t="s">
        <v>1727</v>
      </c>
      <c r="M191" s="164" t="s">
        <v>1728</v>
      </c>
      <c r="N191" s="146" t="s">
        <v>1729</v>
      </c>
      <c r="O191" s="161">
        <v>249</v>
      </c>
      <c r="P191" s="568" t="s">
        <v>1723</v>
      </c>
      <c r="Q191" s="162">
        <v>1800</v>
      </c>
      <c r="R191" s="162">
        <v>2</v>
      </c>
      <c r="S191" s="959" t="s">
        <v>1724</v>
      </c>
      <c r="T191" s="959">
        <v>1</v>
      </c>
      <c r="U191" s="162" t="s">
        <v>2662</v>
      </c>
      <c r="V191" s="3693" t="s">
        <v>2468</v>
      </c>
      <c r="W191" s="3693" t="s">
        <v>2452</v>
      </c>
      <c r="X191" s="3906" t="s">
        <v>1653</v>
      </c>
      <c r="Y191" s="2"/>
    </row>
    <row r="192" spans="1:25" ht="15.75" customHeight="1">
      <c r="A192" s="3712"/>
      <c r="B192" s="3703"/>
      <c r="C192" s="3462"/>
      <c r="D192" s="3708"/>
      <c r="E192" s="3484"/>
      <c r="F192" s="3487"/>
      <c r="G192" s="3556"/>
      <c r="H192" s="3575"/>
      <c r="I192" s="3560"/>
      <c r="J192" s="3575"/>
      <c r="K192" s="3556"/>
      <c r="L192" s="154" t="s">
        <v>1731</v>
      </c>
      <c r="M192" s="144" t="s">
        <v>2486</v>
      </c>
      <c r="N192" s="144" t="s">
        <v>2487</v>
      </c>
      <c r="O192" s="145">
        <v>1500</v>
      </c>
      <c r="P192" s="567" t="s">
        <v>1723</v>
      </c>
      <c r="Q192" s="142">
        <v>86400</v>
      </c>
      <c r="R192" s="142">
        <v>1</v>
      </c>
      <c r="S192" s="143" t="s">
        <v>1724</v>
      </c>
      <c r="T192" s="143">
        <v>3</v>
      </c>
      <c r="U192" s="143" t="s">
        <v>1724</v>
      </c>
      <c r="V192" s="3694"/>
      <c r="W192" s="3694"/>
      <c r="X192" s="3759"/>
      <c r="Y192" s="2"/>
    </row>
    <row r="193" spans="1:25" ht="15.75" customHeight="1">
      <c r="A193" s="3712"/>
      <c r="B193" s="3703"/>
      <c r="C193" s="3462"/>
      <c r="D193" s="3708"/>
      <c r="E193" s="3484"/>
      <c r="F193" s="3487"/>
      <c r="G193" s="3556"/>
      <c r="H193" s="3575"/>
      <c r="I193" s="3560"/>
      <c r="J193" s="3575"/>
      <c r="K193" s="3556"/>
      <c r="L193" s="159" t="s">
        <v>1721</v>
      </c>
      <c r="M193" s="160" t="s">
        <v>1722</v>
      </c>
      <c r="N193" s="160" t="s">
        <v>1722</v>
      </c>
      <c r="O193" s="161">
        <v>1405</v>
      </c>
      <c r="P193" s="568" t="s">
        <v>1723</v>
      </c>
      <c r="Q193" s="162">
        <v>900</v>
      </c>
      <c r="R193" s="571" t="s">
        <v>1733</v>
      </c>
      <c r="S193" s="959" t="s">
        <v>1724</v>
      </c>
      <c r="T193" s="959">
        <v>1</v>
      </c>
      <c r="U193" s="959" t="s">
        <v>1724</v>
      </c>
      <c r="V193" s="3694"/>
      <c r="W193" s="3694"/>
      <c r="X193" s="3759"/>
      <c r="Y193" s="2"/>
    </row>
    <row r="194" spans="1:25" ht="15.75" customHeight="1">
      <c r="A194" s="3712"/>
      <c r="B194" s="3706"/>
      <c r="C194" s="3536"/>
      <c r="D194" s="3709"/>
      <c r="E194" s="3485"/>
      <c r="F194" s="3488"/>
      <c r="G194" s="3578"/>
      <c r="H194" s="3576"/>
      <c r="I194" s="3600"/>
      <c r="J194" s="3576"/>
      <c r="K194" s="3578"/>
      <c r="L194" s="154" t="s">
        <v>1725</v>
      </c>
      <c r="M194" s="147" t="s">
        <v>1726</v>
      </c>
      <c r="N194" s="147" t="s">
        <v>1726</v>
      </c>
      <c r="O194" s="145">
        <v>1300</v>
      </c>
      <c r="P194" s="568" t="s">
        <v>1723</v>
      </c>
      <c r="Q194" s="142">
        <v>900</v>
      </c>
      <c r="R194" s="142">
        <v>2</v>
      </c>
      <c r="S194" s="143" t="s">
        <v>1724</v>
      </c>
      <c r="T194" s="143">
        <v>1</v>
      </c>
      <c r="U194" s="143" t="s">
        <v>1724</v>
      </c>
      <c r="V194" s="3695"/>
      <c r="W194" s="3695"/>
      <c r="X194" s="3764"/>
      <c r="Y194" s="3"/>
    </row>
    <row r="195" spans="1:25" ht="15.75" customHeight="1">
      <c r="A195" s="3712"/>
      <c r="B195" s="3533" t="s">
        <v>2463</v>
      </c>
      <c r="C195" s="3461" t="s">
        <v>3671</v>
      </c>
      <c r="D195" s="3791" t="s">
        <v>1636</v>
      </c>
      <c r="E195" s="3483" t="s">
        <v>2670</v>
      </c>
      <c r="F195" s="3486" t="s">
        <v>1185</v>
      </c>
      <c r="G195" s="3577" t="s">
        <v>624</v>
      </c>
      <c r="H195" s="3574">
        <v>26784</v>
      </c>
      <c r="I195" s="3599">
        <v>1728</v>
      </c>
      <c r="J195" s="3574">
        <v>13056</v>
      </c>
      <c r="K195" s="3577">
        <v>512</v>
      </c>
      <c r="L195" s="159" t="s">
        <v>1727</v>
      </c>
      <c r="M195" s="164" t="s">
        <v>1728</v>
      </c>
      <c r="N195" s="146" t="s">
        <v>1729</v>
      </c>
      <c r="O195" s="161">
        <v>249</v>
      </c>
      <c r="P195" s="568" t="s">
        <v>1723</v>
      </c>
      <c r="Q195" s="162">
        <v>1800</v>
      </c>
      <c r="R195" s="162">
        <v>2</v>
      </c>
      <c r="S195" s="959" t="s">
        <v>1724</v>
      </c>
      <c r="T195" s="959">
        <v>1</v>
      </c>
      <c r="U195" s="162" t="s">
        <v>2663</v>
      </c>
      <c r="V195" s="3696" t="s">
        <v>2468</v>
      </c>
      <c r="W195" s="3696" t="s">
        <v>2452</v>
      </c>
      <c r="X195" s="3906" t="s">
        <v>1653</v>
      </c>
      <c r="Y195" s="3"/>
    </row>
    <row r="196" spans="1:25" ht="15.75" customHeight="1">
      <c r="A196" s="3712"/>
      <c r="B196" s="3534"/>
      <c r="C196" s="3462"/>
      <c r="D196" s="3708"/>
      <c r="E196" s="3484"/>
      <c r="F196" s="3487"/>
      <c r="G196" s="3556"/>
      <c r="H196" s="3575"/>
      <c r="I196" s="3560"/>
      <c r="J196" s="3575"/>
      <c r="K196" s="3556"/>
      <c r="L196" s="154" t="s">
        <v>1731</v>
      </c>
      <c r="M196" s="144" t="s">
        <v>2486</v>
      </c>
      <c r="N196" s="144" t="s">
        <v>2487</v>
      </c>
      <c r="O196" s="145">
        <v>1500</v>
      </c>
      <c r="P196" s="567" t="s">
        <v>1723</v>
      </c>
      <c r="Q196" s="142">
        <v>86400</v>
      </c>
      <c r="R196" s="142">
        <v>1</v>
      </c>
      <c r="S196" s="143" t="s">
        <v>1724</v>
      </c>
      <c r="T196" s="143">
        <v>3</v>
      </c>
      <c r="U196" s="143" t="s">
        <v>1724</v>
      </c>
      <c r="V196" s="3697"/>
      <c r="W196" s="3697"/>
      <c r="X196" s="3759"/>
      <c r="Y196" s="3"/>
    </row>
    <row r="197" spans="1:25" ht="15.75" customHeight="1">
      <c r="A197" s="3712"/>
      <c r="B197" s="3534"/>
      <c r="C197" s="3462"/>
      <c r="D197" s="3708"/>
      <c r="E197" s="3484"/>
      <c r="F197" s="3487"/>
      <c r="G197" s="3556"/>
      <c r="H197" s="3575"/>
      <c r="I197" s="3560"/>
      <c r="J197" s="3575"/>
      <c r="K197" s="3556"/>
      <c r="L197" s="158" t="s">
        <v>1721</v>
      </c>
      <c r="M197" s="144" t="s">
        <v>1722</v>
      </c>
      <c r="N197" s="144" t="s">
        <v>1722</v>
      </c>
      <c r="O197" s="145">
        <v>1405</v>
      </c>
      <c r="P197" s="567" t="s">
        <v>1723</v>
      </c>
      <c r="Q197" s="142">
        <v>900</v>
      </c>
      <c r="R197" s="607" t="s">
        <v>1733</v>
      </c>
      <c r="S197" s="143" t="s">
        <v>1724</v>
      </c>
      <c r="T197" s="143">
        <v>1</v>
      </c>
      <c r="U197" s="143" t="s">
        <v>1724</v>
      </c>
      <c r="V197" s="3697"/>
      <c r="W197" s="3697"/>
      <c r="X197" s="3759"/>
      <c r="Y197" s="3"/>
    </row>
    <row r="198" spans="1:25" ht="13.5" customHeight="1" thickBot="1">
      <c r="A198" s="3713"/>
      <c r="B198" s="3535"/>
      <c r="C198" s="3463"/>
      <c r="D198" s="3790"/>
      <c r="E198" s="3501"/>
      <c r="F198" s="3503"/>
      <c r="G198" s="3557"/>
      <c r="H198" s="3588"/>
      <c r="I198" s="3561"/>
      <c r="J198" s="3588"/>
      <c r="K198" s="3557"/>
      <c r="L198" s="169" t="s">
        <v>1725</v>
      </c>
      <c r="M198" s="569" t="s">
        <v>1726</v>
      </c>
      <c r="N198" s="569" t="s">
        <v>1726</v>
      </c>
      <c r="O198" s="171">
        <v>1300</v>
      </c>
      <c r="P198" s="570" t="s">
        <v>1723</v>
      </c>
      <c r="Q198" s="173">
        <v>900</v>
      </c>
      <c r="R198" s="173">
        <v>2</v>
      </c>
      <c r="S198" s="172" t="s">
        <v>1724</v>
      </c>
      <c r="T198" s="172">
        <v>1</v>
      </c>
      <c r="U198" s="172" t="s">
        <v>1724</v>
      </c>
      <c r="V198" s="3698"/>
      <c r="W198" s="3698"/>
      <c r="X198" s="3760"/>
      <c r="Y198" s="3"/>
    </row>
    <row r="199" spans="1:25" ht="13.5" customHeight="1">
      <c r="A199" s="3685" t="s">
        <v>404</v>
      </c>
      <c r="B199" s="3526" t="s">
        <v>3262</v>
      </c>
      <c r="C199" s="3444" t="s">
        <v>589</v>
      </c>
      <c r="D199" s="3710" t="s">
        <v>941</v>
      </c>
      <c r="E199" s="3681" t="s">
        <v>2537</v>
      </c>
      <c r="F199" s="3515" t="s">
        <v>2588</v>
      </c>
      <c r="G199" s="3667" t="s">
        <v>624</v>
      </c>
      <c r="H199" s="3664">
        <v>2016</v>
      </c>
      <c r="I199" s="3667">
        <v>256</v>
      </c>
      <c r="J199" s="3664">
        <v>384</v>
      </c>
      <c r="K199" s="3667">
        <v>128</v>
      </c>
      <c r="L199" s="164" t="s">
        <v>1727</v>
      </c>
      <c r="M199" s="164" t="s">
        <v>1728</v>
      </c>
      <c r="N199" s="146" t="s">
        <v>1729</v>
      </c>
      <c r="O199" s="161" t="s">
        <v>1730</v>
      </c>
      <c r="P199" s="568" t="s">
        <v>1723</v>
      </c>
      <c r="Q199" s="146">
        <v>1800</v>
      </c>
      <c r="R199" s="162">
        <v>2</v>
      </c>
      <c r="S199" s="494" t="s">
        <v>1724</v>
      </c>
      <c r="T199" s="494">
        <v>1</v>
      </c>
      <c r="U199" s="143" t="s">
        <v>1724</v>
      </c>
      <c r="V199" s="3585" t="s">
        <v>2451</v>
      </c>
      <c r="W199" s="3585" t="s">
        <v>2452</v>
      </c>
      <c r="X199" s="3788" t="s">
        <v>2473</v>
      </c>
    </row>
    <row r="200" spans="1:25" ht="13.5" customHeight="1">
      <c r="A200" s="3542"/>
      <c r="B200" s="3458"/>
      <c r="C200" s="3446"/>
      <c r="D200" s="3529"/>
      <c r="E200" s="3525"/>
      <c r="F200" s="3680"/>
      <c r="G200" s="3669"/>
      <c r="H200" s="3666"/>
      <c r="I200" s="3669"/>
      <c r="J200" s="3666"/>
      <c r="K200" s="3669"/>
      <c r="L200" s="163" t="s">
        <v>1725</v>
      </c>
      <c r="M200" s="614" t="s">
        <v>1726</v>
      </c>
      <c r="N200" s="614" t="s">
        <v>1726</v>
      </c>
      <c r="O200" s="154">
        <v>1300</v>
      </c>
      <c r="P200" s="572" t="s">
        <v>1723</v>
      </c>
      <c r="Q200" s="614">
        <v>900</v>
      </c>
      <c r="R200" s="143">
        <v>2</v>
      </c>
      <c r="S200" s="143" t="s">
        <v>1724</v>
      </c>
      <c r="T200" s="143">
        <v>1</v>
      </c>
      <c r="U200" s="143" t="s">
        <v>1724</v>
      </c>
      <c r="V200" s="3783"/>
      <c r="W200" s="3783"/>
      <c r="X200" s="3786"/>
    </row>
    <row r="201" spans="1:25" ht="13.5" customHeight="1">
      <c r="A201" s="3542"/>
      <c r="B201" s="3457" t="s">
        <v>3262</v>
      </c>
      <c r="C201" s="3447" t="s">
        <v>589</v>
      </c>
      <c r="D201" s="3527" t="s">
        <v>942</v>
      </c>
      <c r="E201" s="3495" t="s">
        <v>2537</v>
      </c>
      <c r="F201" s="3486" t="s">
        <v>2589</v>
      </c>
      <c r="G201" s="3670" t="s">
        <v>623</v>
      </c>
      <c r="H201" s="3689">
        <v>2016</v>
      </c>
      <c r="I201" s="3670">
        <v>256</v>
      </c>
      <c r="J201" s="3689">
        <v>384</v>
      </c>
      <c r="K201" s="3670">
        <v>128</v>
      </c>
      <c r="L201" s="164" t="s">
        <v>1727</v>
      </c>
      <c r="M201" s="164" t="s">
        <v>1728</v>
      </c>
      <c r="N201" s="146" t="s">
        <v>1729</v>
      </c>
      <c r="O201" s="161" t="s">
        <v>1730</v>
      </c>
      <c r="P201" s="568" t="s">
        <v>1723</v>
      </c>
      <c r="Q201" s="146">
        <v>1800</v>
      </c>
      <c r="R201" s="162">
        <v>2</v>
      </c>
      <c r="S201" s="494" t="s">
        <v>1724</v>
      </c>
      <c r="T201" s="494">
        <v>1</v>
      </c>
      <c r="U201" s="143" t="s">
        <v>1724</v>
      </c>
      <c r="V201" s="3579" t="s">
        <v>2451</v>
      </c>
      <c r="W201" s="3579" t="s">
        <v>2452</v>
      </c>
      <c r="X201" s="3611" t="s">
        <v>2474</v>
      </c>
    </row>
    <row r="202" spans="1:25" ht="15.75" customHeight="1">
      <c r="A202" s="3542"/>
      <c r="B202" s="3458"/>
      <c r="C202" s="3446"/>
      <c r="D202" s="3529"/>
      <c r="E202" s="3525"/>
      <c r="F202" s="3680"/>
      <c r="G202" s="3669"/>
      <c r="H202" s="3666"/>
      <c r="I202" s="3669"/>
      <c r="J202" s="3666"/>
      <c r="K202" s="3669"/>
      <c r="L202" s="163" t="s">
        <v>1725</v>
      </c>
      <c r="M202" s="614" t="s">
        <v>1726</v>
      </c>
      <c r="N202" s="614" t="s">
        <v>1726</v>
      </c>
      <c r="O202" s="154">
        <v>1300</v>
      </c>
      <c r="P202" s="572" t="s">
        <v>1723</v>
      </c>
      <c r="Q202" s="614">
        <v>900</v>
      </c>
      <c r="R202" s="143">
        <v>2</v>
      </c>
      <c r="S202" s="143" t="s">
        <v>1724</v>
      </c>
      <c r="T202" s="143">
        <v>1</v>
      </c>
      <c r="U202" s="143" t="s">
        <v>1724</v>
      </c>
      <c r="V202" s="3783"/>
      <c r="W202" s="3783"/>
      <c r="X202" s="3613"/>
    </row>
    <row r="203" spans="1:25">
      <c r="A203" s="3542"/>
      <c r="B203" s="3457" t="s">
        <v>3262</v>
      </c>
      <c r="C203" s="3447" t="s">
        <v>590</v>
      </c>
      <c r="D203" s="3527" t="s">
        <v>532</v>
      </c>
      <c r="E203" s="3495" t="s">
        <v>2539</v>
      </c>
      <c r="F203" s="3677" t="s">
        <v>916</v>
      </c>
      <c r="G203" s="3670" t="s">
        <v>624</v>
      </c>
      <c r="H203" s="3689">
        <v>8000</v>
      </c>
      <c r="I203" s="3670">
        <v>512</v>
      </c>
      <c r="J203" s="3689">
        <v>2016</v>
      </c>
      <c r="K203" s="3670">
        <v>256</v>
      </c>
      <c r="L203" s="164" t="s">
        <v>1727</v>
      </c>
      <c r="M203" s="164" t="s">
        <v>1728</v>
      </c>
      <c r="N203" s="146" t="s">
        <v>1729</v>
      </c>
      <c r="O203" s="161" t="s">
        <v>1730</v>
      </c>
      <c r="P203" s="568" t="s">
        <v>1723</v>
      </c>
      <c r="Q203" s="146">
        <v>1800</v>
      </c>
      <c r="R203" s="162">
        <v>2</v>
      </c>
      <c r="S203" s="494" t="s">
        <v>1724</v>
      </c>
      <c r="T203" s="494">
        <v>1</v>
      </c>
      <c r="U203" s="143" t="s">
        <v>1724</v>
      </c>
      <c r="V203" s="3579" t="s">
        <v>2466</v>
      </c>
      <c r="W203" s="3579" t="s">
        <v>2452</v>
      </c>
      <c r="X203" s="3784" t="s">
        <v>476</v>
      </c>
    </row>
    <row r="204" spans="1:25" ht="12.75" customHeight="1">
      <c r="A204" s="3542"/>
      <c r="B204" s="3458"/>
      <c r="C204" s="3446"/>
      <c r="D204" s="3529"/>
      <c r="E204" s="3525"/>
      <c r="F204" s="3680"/>
      <c r="G204" s="3669"/>
      <c r="H204" s="3666"/>
      <c r="I204" s="3669"/>
      <c r="J204" s="3666"/>
      <c r="K204" s="3669"/>
      <c r="L204" s="163" t="s">
        <v>1725</v>
      </c>
      <c r="M204" s="614" t="s">
        <v>1726</v>
      </c>
      <c r="N204" s="614" t="s">
        <v>1726</v>
      </c>
      <c r="O204" s="154">
        <v>1300</v>
      </c>
      <c r="P204" s="572" t="s">
        <v>1723</v>
      </c>
      <c r="Q204" s="614">
        <v>900</v>
      </c>
      <c r="R204" s="143">
        <v>2</v>
      </c>
      <c r="S204" s="143" t="s">
        <v>1724</v>
      </c>
      <c r="T204" s="143">
        <v>1</v>
      </c>
      <c r="U204" s="143" t="s">
        <v>1724</v>
      </c>
      <c r="V204" s="3783"/>
      <c r="W204" s="3783"/>
      <c r="X204" s="3786"/>
    </row>
    <row r="205" spans="1:25" ht="12.75" customHeight="1">
      <c r="A205" s="3542"/>
      <c r="B205" s="3457" t="s">
        <v>3262</v>
      </c>
      <c r="C205" s="3447" t="s">
        <v>591</v>
      </c>
      <c r="D205" s="3527" t="s">
        <v>533</v>
      </c>
      <c r="E205" s="3495" t="s">
        <v>2540</v>
      </c>
      <c r="F205" s="3677" t="s">
        <v>916</v>
      </c>
      <c r="G205" s="3670" t="s">
        <v>624</v>
      </c>
      <c r="H205" s="3689">
        <v>16000</v>
      </c>
      <c r="I205" s="3670">
        <v>768</v>
      </c>
      <c r="J205" s="3689">
        <v>8000</v>
      </c>
      <c r="K205" s="3670">
        <v>512</v>
      </c>
      <c r="L205" s="164" t="s">
        <v>1727</v>
      </c>
      <c r="M205" s="164" t="s">
        <v>1728</v>
      </c>
      <c r="N205" s="146" t="s">
        <v>1729</v>
      </c>
      <c r="O205" s="161" t="s">
        <v>1730</v>
      </c>
      <c r="P205" s="568" t="s">
        <v>1723</v>
      </c>
      <c r="Q205" s="146">
        <v>1800</v>
      </c>
      <c r="R205" s="162">
        <v>2</v>
      </c>
      <c r="S205" s="494" t="s">
        <v>1724</v>
      </c>
      <c r="T205" s="494">
        <v>1</v>
      </c>
      <c r="U205" s="143" t="s">
        <v>1724</v>
      </c>
      <c r="V205" s="3579" t="s">
        <v>2468</v>
      </c>
      <c r="W205" s="3579" t="s">
        <v>2452</v>
      </c>
      <c r="X205" s="3784" t="s">
        <v>476</v>
      </c>
    </row>
    <row r="206" spans="1:25" ht="12.75" customHeight="1">
      <c r="A206" s="3542"/>
      <c r="B206" s="3458"/>
      <c r="C206" s="3446"/>
      <c r="D206" s="3529"/>
      <c r="E206" s="3525"/>
      <c r="F206" s="3680"/>
      <c r="G206" s="3669"/>
      <c r="H206" s="3666"/>
      <c r="I206" s="3669"/>
      <c r="J206" s="3666"/>
      <c r="K206" s="3669"/>
      <c r="L206" s="163" t="s">
        <v>1725</v>
      </c>
      <c r="M206" s="614" t="s">
        <v>1726</v>
      </c>
      <c r="N206" s="614" t="s">
        <v>1726</v>
      </c>
      <c r="O206" s="154">
        <v>1300</v>
      </c>
      <c r="P206" s="572" t="s">
        <v>1723</v>
      </c>
      <c r="Q206" s="614">
        <v>900</v>
      </c>
      <c r="R206" s="143">
        <v>2</v>
      </c>
      <c r="S206" s="143" t="s">
        <v>1724</v>
      </c>
      <c r="T206" s="143">
        <v>1</v>
      </c>
      <c r="U206" s="143" t="s">
        <v>1724</v>
      </c>
      <c r="V206" s="3783"/>
      <c r="W206" s="3783"/>
      <c r="X206" s="3786"/>
    </row>
    <row r="207" spans="1:25" ht="12.75" customHeight="1">
      <c r="A207" s="3542"/>
      <c r="B207" s="3457" t="s">
        <v>3262</v>
      </c>
      <c r="C207" s="3447" t="s">
        <v>1394</v>
      </c>
      <c r="D207" s="3527" t="s">
        <v>2538</v>
      </c>
      <c r="E207" s="3705" t="s">
        <v>543</v>
      </c>
      <c r="F207" s="3677" t="s">
        <v>543</v>
      </c>
      <c r="G207" s="3670" t="s">
        <v>623</v>
      </c>
      <c r="H207" s="3689">
        <v>1120</v>
      </c>
      <c r="I207" s="3670">
        <v>320</v>
      </c>
      <c r="J207" s="3689">
        <v>384</v>
      </c>
      <c r="K207" s="3670">
        <v>128</v>
      </c>
      <c r="L207" s="164" t="s">
        <v>1727</v>
      </c>
      <c r="M207" s="164" t="s">
        <v>1728</v>
      </c>
      <c r="N207" s="146" t="s">
        <v>1729</v>
      </c>
      <c r="O207" s="161" t="s">
        <v>1730</v>
      </c>
      <c r="P207" s="568" t="s">
        <v>1723</v>
      </c>
      <c r="Q207" s="146">
        <v>1800</v>
      </c>
      <c r="R207" s="162">
        <v>2</v>
      </c>
      <c r="S207" s="494" t="s">
        <v>1724</v>
      </c>
      <c r="T207" s="494">
        <v>1</v>
      </c>
      <c r="U207" s="143" t="s">
        <v>1724</v>
      </c>
      <c r="V207" s="3579" t="s">
        <v>2451</v>
      </c>
      <c r="W207" s="3579" t="s">
        <v>2452</v>
      </c>
      <c r="X207" s="3784" t="s">
        <v>1013</v>
      </c>
    </row>
    <row r="208" spans="1:25" ht="12.75" customHeight="1">
      <c r="A208" s="3542"/>
      <c r="B208" s="3458"/>
      <c r="C208" s="3446"/>
      <c r="D208" s="3529"/>
      <c r="E208" s="3525"/>
      <c r="F208" s="3680"/>
      <c r="G208" s="3669"/>
      <c r="H208" s="3666"/>
      <c r="I208" s="3669"/>
      <c r="J208" s="3666"/>
      <c r="K208" s="3669"/>
      <c r="L208" s="163" t="s">
        <v>1725</v>
      </c>
      <c r="M208" s="614" t="s">
        <v>1726</v>
      </c>
      <c r="N208" s="614" t="s">
        <v>1726</v>
      </c>
      <c r="O208" s="154">
        <v>1300</v>
      </c>
      <c r="P208" s="572" t="s">
        <v>1723</v>
      </c>
      <c r="Q208" s="614">
        <v>900</v>
      </c>
      <c r="R208" s="143">
        <v>2</v>
      </c>
      <c r="S208" s="143" t="s">
        <v>1724</v>
      </c>
      <c r="T208" s="143">
        <v>1</v>
      </c>
      <c r="U208" s="143" t="s">
        <v>1724</v>
      </c>
      <c r="V208" s="3783"/>
      <c r="W208" s="3783"/>
      <c r="X208" s="3786"/>
    </row>
    <row r="209" spans="1:24" ht="12.75" customHeight="1">
      <c r="A209" s="3542"/>
      <c r="B209" s="3457" t="s">
        <v>3262</v>
      </c>
      <c r="C209" s="3447" t="s">
        <v>338</v>
      </c>
      <c r="D209" s="3527" t="s">
        <v>939</v>
      </c>
      <c r="E209" s="3495" t="s">
        <v>2541</v>
      </c>
      <c r="F209" s="3486" t="s">
        <v>2589</v>
      </c>
      <c r="G209" s="3670" t="s">
        <v>623</v>
      </c>
      <c r="H209" s="3689">
        <v>4704</v>
      </c>
      <c r="I209" s="3670">
        <v>320</v>
      </c>
      <c r="J209" s="3689">
        <v>384</v>
      </c>
      <c r="K209" s="3670">
        <v>128</v>
      </c>
      <c r="L209" s="616" t="s">
        <v>1727</v>
      </c>
      <c r="M209" s="164" t="s">
        <v>1728</v>
      </c>
      <c r="N209" s="146" t="s">
        <v>1729</v>
      </c>
      <c r="O209" s="161" t="s">
        <v>1730</v>
      </c>
      <c r="P209" s="568" t="s">
        <v>1723</v>
      </c>
      <c r="Q209" s="146">
        <v>1800</v>
      </c>
      <c r="R209" s="162">
        <v>2</v>
      </c>
      <c r="S209" s="494" t="s">
        <v>1724</v>
      </c>
      <c r="T209" s="494">
        <v>1</v>
      </c>
      <c r="U209" s="143" t="s">
        <v>1724</v>
      </c>
      <c r="V209" s="3579" t="s">
        <v>2451</v>
      </c>
      <c r="W209" s="3579" t="s">
        <v>2452</v>
      </c>
      <c r="X209" s="3611" t="s">
        <v>2475</v>
      </c>
    </row>
    <row r="210" spans="1:24">
      <c r="A210" s="3542"/>
      <c r="B210" s="3458"/>
      <c r="C210" s="3446"/>
      <c r="D210" s="3529"/>
      <c r="E210" s="3525"/>
      <c r="F210" s="3680"/>
      <c r="G210" s="3669"/>
      <c r="H210" s="3666"/>
      <c r="I210" s="3669"/>
      <c r="J210" s="3666"/>
      <c r="K210" s="3669"/>
      <c r="L210" s="617" t="s">
        <v>1725</v>
      </c>
      <c r="M210" s="614" t="s">
        <v>1726</v>
      </c>
      <c r="N210" s="614" t="s">
        <v>1726</v>
      </c>
      <c r="O210" s="154">
        <v>1300</v>
      </c>
      <c r="P210" s="572" t="s">
        <v>1723</v>
      </c>
      <c r="Q210" s="614">
        <v>900</v>
      </c>
      <c r="R210" s="143">
        <v>2</v>
      </c>
      <c r="S210" s="143" t="s">
        <v>1724</v>
      </c>
      <c r="T210" s="143">
        <v>1</v>
      </c>
      <c r="U210" s="143" t="s">
        <v>1724</v>
      </c>
      <c r="V210" s="3783"/>
      <c r="W210" s="3783"/>
      <c r="X210" s="3613"/>
    </row>
    <row r="211" spans="1:24" ht="20.25" customHeight="1">
      <c r="A211" s="3542"/>
      <c r="B211" s="3731" t="s">
        <v>3262</v>
      </c>
      <c r="C211" s="3447" t="s">
        <v>338</v>
      </c>
      <c r="D211" s="3527" t="s">
        <v>938</v>
      </c>
      <c r="E211" s="3495" t="s">
        <v>2541</v>
      </c>
      <c r="F211" s="3486" t="s">
        <v>2589</v>
      </c>
      <c r="G211" s="3577" t="s">
        <v>623</v>
      </c>
      <c r="H211" s="3574">
        <v>4704</v>
      </c>
      <c r="I211" s="3577">
        <v>320</v>
      </c>
      <c r="J211" s="3574">
        <v>384</v>
      </c>
      <c r="K211" s="3577">
        <v>128</v>
      </c>
      <c r="L211" s="616" t="s">
        <v>1727</v>
      </c>
      <c r="M211" s="2261" t="s">
        <v>1728</v>
      </c>
      <c r="N211" s="146" t="s">
        <v>1729</v>
      </c>
      <c r="O211" s="161" t="s">
        <v>1730</v>
      </c>
      <c r="P211" s="568" t="s">
        <v>1723</v>
      </c>
      <c r="Q211" s="146">
        <v>1800</v>
      </c>
      <c r="R211" s="162">
        <v>2</v>
      </c>
      <c r="S211" s="2263" t="s">
        <v>1724</v>
      </c>
      <c r="T211" s="2263">
        <v>1</v>
      </c>
      <c r="U211" s="143" t="s">
        <v>1724</v>
      </c>
      <c r="V211" s="3579" t="s">
        <v>2451</v>
      </c>
      <c r="W211" s="3579" t="s">
        <v>2452</v>
      </c>
      <c r="X211" s="3611" t="s">
        <v>5095</v>
      </c>
    </row>
    <row r="212" spans="1:24" ht="20.25" customHeight="1">
      <c r="A212" s="3542"/>
      <c r="B212" s="3732"/>
      <c r="C212" s="3446"/>
      <c r="D212" s="3529"/>
      <c r="E212" s="3496"/>
      <c r="F212" s="3488"/>
      <c r="G212" s="3578"/>
      <c r="H212" s="3576"/>
      <c r="I212" s="3578"/>
      <c r="J212" s="3576"/>
      <c r="K212" s="3578"/>
      <c r="L212" s="617" t="s">
        <v>1725</v>
      </c>
      <c r="M212" s="614" t="s">
        <v>1726</v>
      </c>
      <c r="N212" s="614" t="s">
        <v>1726</v>
      </c>
      <c r="O212" s="154">
        <v>1300</v>
      </c>
      <c r="P212" s="572" t="s">
        <v>1723</v>
      </c>
      <c r="Q212" s="614">
        <v>900</v>
      </c>
      <c r="R212" s="143">
        <v>2</v>
      </c>
      <c r="S212" s="143" t="s">
        <v>1724</v>
      </c>
      <c r="T212" s="143">
        <v>1</v>
      </c>
      <c r="U212" s="143" t="s">
        <v>1724</v>
      </c>
      <c r="V212" s="3581"/>
      <c r="W212" s="3581"/>
      <c r="X212" s="3613"/>
    </row>
    <row r="213" spans="1:24">
      <c r="A213" s="3542"/>
      <c r="B213" s="3457" t="s">
        <v>3262</v>
      </c>
      <c r="C213" s="3447" t="s">
        <v>592</v>
      </c>
      <c r="D213" s="3527" t="s">
        <v>526</v>
      </c>
      <c r="E213" s="3495" t="s">
        <v>2542</v>
      </c>
      <c r="F213" s="3486" t="s">
        <v>2588</v>
      </c>
      <c r="G213" s="3670" t="s">
        <v>624</v>
      </c>
      <c r="H213" s="3689">
        <v>1024</v>
      </c>
      <c r="I213" s="3670">
        <v>192</v>
      </c>
      <c r="J213" s="3689">
        <v>192</v>
      </c>
      <c r="K213" s="3670">
        <v>32</v>
      </c>
      <c r="L213" s="616" t="s">
        <v>1727</v>
      </c>
      <c r="M213" s="164" t="s">
        <v>1728</v>
      </c>
      <c r="N213" s="146" t="s">
        <v>1729</v>
      </c>
      <c r="O213" s="161" t="s">
        <v>1730</v>
      </c>
      <c r="P213" s="568" t="s">
        <v>1723</v>
      </c>
      <c r="Q213" s="146">
        <v>1800</v>
      </c>
      <c r="R213" s="162">
        <v>2</v>
      </c>
      <c r="S213" s="494" t="s">
        <v>1724</v>
      </c>
      <c r="T213" s="494">
        <v>1</v>
      </c>
      <c r="U213" s="143" t="s">
        <v>1724</v>
      </c>
      <c r="V213" s="3579" t="s">
        <v>2451</v>
      </c>
      <c r="W213" s="3579" t="s">
        <v>2452</v>
      </c>
      <c r="X213" s="3611" t="s">
        <v>2476</v>
      </c>
    </row>
    <row r="214" spans="1:24" ht="12.75" customHeight="1">
      <c r="A214" s="3542"/>
      <c r="B214" s="3458"/>
      <c r="C214" s="3446"/>
      <c r="D214" s="3529"/>
      <c r="E214" s="3525"/>
      <c r="F214" s="3680"/>
      <c r="G214" s="3669"/>
      <c r="H214" s="3666"/>
      <c r="I214" s="3669"/>
      <c r="J214" s="3666"/>
      <c r="K214" s="3669"/>
      <c r="L214" s="617" t="s">
        <v>1725</v>
      </c>
      <c r="M214" s="614" t="s">
        <v>1726</v>
      </c>
      <c r="N214" s="614" t="s">
        <v>1726</v>
      </c>
      <c r="O214" s="154">
        <v>1300</v>
      </c>
      <c r="P214" s="572" t="s">
        <v>1723</v>
      </c>
      <c r="Q214" s="614">
        <v>900</v>
      </c>
      <c r="R214" s="143">
        <v>2</v>
      </c>
      <c r="S214" s="143" t="s">
        <v>1724</v>
      </c>
      <c r="T214" s="143">
        <v>1</v>
      </c>
      <c r="U214" s="143" t="s">
        <v>1724</v>
      </c>
      <c r="V214" s="3783"/>
      <c r="W214" s="3783"/>
      <c r="X214" s="3613"/>
    </row>
    <row r="215" spans="1:24">
      <c r="A215" s="3542"/>
      <c r="B215" s="3457" t="s">
        <v>3262</v>
      </c>
      <c r="C215" s="3447" t="s">
        <v>592</v>
      </c>
      <c r="D215" s="3527" t="s">
        <v>4</v>
      </c>
      <c r="E215" s="3495" t="s">
        <v>2542</v>
      </c>
      <c r="F215" s="3486" t="s">
        <v>2589</v>
      </c>
      <c r="G215" s="3670" t="s">
        <v>623</v>
      </c>
      <c r="H215" s="3689">
        <v>1024</v>
      </c>
      <c r="I215" s="3670">
        <v>192</v>
      </c>
      <c r="J215" s="3689">
        <v>192</v>
      </c>
      <c r="K215" s="3670">
        <v>32</v>
      </c>
      <c r="L215" s="616" t="s">
        <v>1727</v>
      </c>
      <c r="M215" s="164" t="s">
        <v>1728</v>
      </c>
      <c r="N215" s="146" t="s">
        <v>1729</v>
      </c>
      <c r="O215" s="161" t="s">
        <v>1730</v>
      </c>
      <c r="P215" s="568" t="s">
        <v>1723</v>
      </c>
      <c r="Q215" s="146">
        <v>1800</v>
      </c>
      <c r="R215" s="162">
        <v>2</v>
      </c>
      <c r="S215" s="494" t="s">
        <v>1724</v>
      </c>
      <c r="T215" s="494">
        <v>1</v>
      </c>
      <c r="U215" s="143" t="s">
        <v>1724</v>
      </c>
      <c r="V215" s="3579" t="s">
        <v>2451</v>
      </c>
      <c r="W215" s="3579" t="s">
        <v>2452</v>
      </c>
      <c r="X215" s="3611" t="s">
        <v>758</v>
      </c>
    </row>
    <row r="216" spans="1:24">
      <c r="A216" s="3542"/>
      <c r="B216" s="3458"/>
      <c r="C216" s="3446"/>
      <c r="D216" s="3529"/>
      <c r="E216" s="3525"/>
      <c r="F216" s="3680"/>
      <c r="G216" s="3669"/>
      <c r="H216" s="3666"/>
      <c r="I216" s="3669"/>
      <c r="J216" s="3666"/>
      <c r="K216" s="3669"/>
      <c r="L216" s="617" t="s">
        <v>1725</v>
      </c>
      <c r="M216" s="614" t="s">
        <v>1726</v>
      </c>
      <c r="N216" s="614" t="s">
        <v>1726</v>
      </c>
      <c r="O216" s="154">
        <v>1300</v>
      </c>
      <c r="P216" s="572" t="s">
        <v>1723</v>
      </c>
      <c r="Q216" s="614">
        <v>900</v>
      </c>
      <c r="R216" s="143">
        <v>2</v>
      </c>
      <c r="S216" s="143" t="s">
        <v>1724</v>
      </c>
      <c r="T216" s="143">
        <v>1</v>
      </c>
      <c r="U216" s="143" t="s">
        <v>1724</v>
      </c>
      <c r="V216" s="3783"/>
      <c r="W216" s="3783"/>
      <c r="X216" s="3613"/>
    </row>
    <row r="217" spans="1:24">
      <c r="A217" s="3542"/>
      <c r="B217" s="3457" t="s">
        <v>3262</v>
      </c>
      <c r="C217" s="3447" t="s">
        <v>592</v>
      </c>
      <c r="D217" s="3527" t="s">
        <v>972</v>
      </c>
      <c r="E217" s="3495" t="s">
        <v>2542</v>
      </c>
      <c r="F217" s="3677" t="s">
        <v>916</v>
      </c>
      <c r="G217" s="3670" t="s">
        <v>624</v>
      </c>
      <c r="H217" s="3689">
        <v>1024</v>
      </c>
      <c r="I217" s="3670">
        <v>192</v>
      </c>
      <c r="J217" s="3689">
        <v>192</v>
      </c>
      <c r="K217" s="3670">
        <v>32</v>
      </c>
      <c r="L217" s="616" t="s">
        <v>1727</v>
      </c>
      <c r="M217" s="164" t="s">
        <v>1728</v>
      </c>
      <c r="N217" s="146" t="s">
        <v>1729</v>
      </c>
      <c r="O217" s="161" t="s">
        <v>1730</v>
      </c>
      <c r="P217" s="568" t="s">
        <v>1723</v>
      </c>
      <c r="Q217" s="146">
        <v>1800</v>
      </c>
      <c r="R217" s="162">
        <v>2</v>
      </c>
      <c r="S217" s="494" t="s">
        <v>1724</v>
      </c>
      <c r="T217" s="494">
        <v>1</v>
      </c>
      <c r="U217" s="143" t="s">
        <v>1724</v>
      </c>
      <c r="V217" s="3579" t="s">
        <v>2451</v>
      </c>
      <c r="W217" s="3579" t="s">
        <v>2452</v>
      </c>
      <c r="X217" s="3611" t="s">
        <v>2477</v>
      </c>
    </row>
    <row r="218" spans="1:24" ht="13.5" customHeight="1">
      <c r="A218" s="3542"/>
      <c r="B218" s="3458"/>
      <c r="C218" s="3446"/>
      <c r="D218" s="3529"/>
      <c r="E218" s="3525"/>
      <c r="F218" s="3680"/>
      <c r="G218" s="3669"/>
      <c r="H218" s="3666"/>
      <c r="I218" s="3669"/>
      <c r="J218" s="3666"/>
      <c r="K218" s="3669"/>
      <c r="L218" s="617" t="s">
        <v>1725</v>
      </c>
      <c r="M218" s="614" t="s">
        <v>1726</v>
      </c>
      <c r="N218" s="614" t="s">
        <v>1726</v>
      </c>
      <c r="O218" s="154">
        <v>1300</v>
      </c>
      <c r="P218" s="572" t="s">
        <v>1723</v>
      </c>
      <c r="Q218" s="614">
        <v>900</v>
      </c>
      <c r="R218" s="143">
        <v>2</v>
      </c>
      <c r="S218" s="143" t="s">
        <v>1724</v>
      </c>
      <c r="T218" s="143">
        <v>1</v>
      </c>
      <c r="U218" s="143" t="s">
        <v>1724</v>
      </c>
      <c r="V218" s="3783"/>
      <c r="W218" s="3783"/>
      <c r="X218" s="3613"/>
    </row>
    <row r="219" spans="1:24" ht="15.75" customHeight="1">
      <c r="A219" s="3542"/>
      <c r="B219" s="3457" t="s">
        <v>3262</v>
      </c>
      <c r="C219" s="3447" t="s">
        <v>1393</v>
      </c>
      <c r="D219" s="3527" t="s">
        <v>265</v>
      </c>
      <c r="E219" s="3495" t="s">
        <v>2543</v>
      </c>
      <c r="F219" s="3486" t="s">
        <v>2588</v>
      </c>
      <c r="G219" s="3670" t="s">
        <v>624</v>
      </c>
      <c r="H219" s="3689">
        <v>512</v>
      </c>
      <c r="I219" s="3670">
        <v>192</v>
      </c>
      <c r="J219" s="3689">
        <v>128</v>
      </c>
      <c r="K219" s="3670">
        <v>32</v>
      </c>
      <c r="L219" s="618" t="s">
        <v>1727</v>
      </c>
      <c r="M219" s="164" t="s">
        <v>1728</v>
      </c>
      <c r="N219" s="573" t="s">
        <v>1729</v>
      </c>
      <c r="O219" s="161" t="s">
        <v>1730</v>
      </c>
      <c r="P219" s="568" t="s">
        <v>1723</v>
      </c>
      <c r="Q219" s="146">
        <v>1800</v>
      </c>
      <c r="R219" s="162">
        <v>2</v>
      </c>
      <c r="S219" s="494" t="s">
        <v>1724</v>
      </c>
      <c r="T219" s="494">
        <v>1</v>
      </c>
      <c r="U219" s="143" t="s">
        <v>1724</v>
      </c>
      <c r="V219" s="3579" t="s">
        <v>2451</v>
      </c>
      <c r="W219" s="3579" t="s">
        <v>2452</v>
      </c>
      <c r="X219" s="3611" t="s">
        <v>2478</v>
      </c>
    </row>
    <row r="220" spans="1:24">
      <c r="A220" s="3542"/>
      <c r="B220" s="3458"/>
      <c r="C220" s="3446"/>
      <c r="D220" s="3529"/>
      <c r="E220" s="3525"/>
      <c r="F220" s="3680"/>
      <c r="G220" s="3669"/>
      <c r="H220" s="3666"/>
      <c r="I220" s="3669"/>
      <c r="J220" s="3666"/>
      <c r="K220" s="3669"/>
      <c r="L220" s="617" t="s">
        <v>1725</v>
      </c>
      <c r="M220" s="614" t="s">
        <v>1726</v>
      </c>
      <c r="N220" s="614" t="s">
        <v>1726</v>
      </c>
      <c r="O220" s="154">
        <v>1300</v>
      </c>
      <c r="P220" s="572" t="s">
        <v>1723</v>
      </c>
      <c r="Q220" s="614">
        <v>900</v>
      </c>
      <c r="R220" s="143">
        <v>2</v>
      </c>
      <c r="S220" s="143" t="s">
        <v>1724</v>
      </c>
      <c r="T220" s="143">
        <v>1</v>
      </c>
      <c r="U220" s="143" t="s">
        <v>1724</v>
      </c>
      <c r="V220" s="3783"/>
      <c r="W220" s="3783"/>
      <c r="X220" s="3613"/>
    </row>
    <row r="221" spans="1:24" ht="12.75" customHeight="1">
      <c r="A221" s="3542"/>
      <c r="B221" s="3457" t="s">
        <v>3262</v>
      </c>
      <c r="C221" s="3447" t="s">
        <v>1393</v>
      </c>
      <c r="D221" s="3527" t="s">
        <v>969</v>
      </c>
      <c r="E221" s="3495" t="s">
        <v>2543</v>
      </c>
      <c r="F221" s="3677" t="s">
        <v>916</v>
      </c>
      <c r="G221" s="3670" t="s">
        <v>624</v>
      </c>
      <c r="H221" s="3689">
        <v>512</v>
      </c>
      <c r="I221" s="3670">
        <v>192</v>
      </c>
      <c r="J221" s="3689">
        <v>128</v>
      </c>
      <c r="K221" s="3670">
        <v>32</v>
      </c>
      <c r="L221" s="616" t="s">
        <v>1727</v>
      </c>
      <c r="M221" s="164" t="s">
        <v>1728</v>
      </c>
      <c r="N221" s="146" t="s">
        <v>1729</v>
      </c>
      <c r="O221" s="161" t="s">
        <v>1730</v>
      </c>
      <c r="P221" s="568" t="s">
        <v>1723</v>
      </c>
      <c r="Q221" s="146">
        <v>1800</v>
      </c>
      <c r="R221" s="162">
        <v>2</v>
      </c>
      <c r="S221" s="494" t="s">
        <v>1724</v>
      </c>
      <c r="T221" s="494">
        <v>1</v>
      </c>
      <c r="U221" s="143" t="s">
        <v>1724</v>
      </c>
      <c r="V221" s="3579" t="s">
        <v>2451</v>
      </c>
      <c r="W221" s="3579" t="s">
        <v>2452</v>
      </c>
      <c r="X221" s="3611" t="s">
        <v>2479</v>
      </c>
    </row>
    <row r="222" spans="1:24">
      <c r="A222" s="3542"/>
      <c r="B222" s="3458"/>
      <c r="C222" s="3446"/>
      <c r="D222" s="3529"/>
      <c r="E222" s="3525"/>
      <c r="F222" s="3680"/>
      <c r="G222" s="3669"/>
      <c r="H222" s="3666"/>
      <c r="I222" s="3669"/>
      <c r="J222" s="3666"/>
      <c r="K222" s="3669"/>
      <c r="L222" s="617" t="s">
        <v>1725</v>
      </c>
      <c r="M222" s="614" t="s">
        <v>1726</v>
      </c>
      <c r="N222" s="614" t="s">
        <v>1726</v>
      </c>
      <c r="O222" s="154">
        <v>1300</v>
      </c>
      <c r="P222" s="572" t="s">
        <v>1723</v>
      </c>
      <c r="Q222" s="614">
        <v>900</v>
      </c>
      <c r="R222" s="143">
        <v>2</v>
      </c>
      <c r="S222" s="143" t="s">
        <v>1724</v>
      </c>
      <c r="T222" s="143">
        <v>1</v>
      </c>
      <c r="U222" s="143" t="s">
        <v>1724</v>
      </c>
      <c r="V222" s="3783"/>
      <c r="W222" s="3783"/>
      <c r="X222" s="3613"/>
    </row>
    <row r="223" spans="1:24">
      <c r="A223" s="3542"/>
      <c r="B223" s="3457" t="s">
        <v>3262</v>
      </c>
      <c r="C223" s="3447" t="s">
        <v>594</v>
      </c>
      <c r="D223" s="3527" t="s">
        <v>940</v>
      </c>
      <c r="E223" s="3495" t="s">
        <v>2544</v>
      </c>
      <c r="F223" s="3486" t="s">
        <v>2588</v>
      </c>
      <c r="G223" s="3670" t="s">
        <v>624</v>
      </c>
      <c r="H223" s="3689">
        <v>3328</v>
      </c>
      <c r="I223" s="3670">
        <v>320</v>
      </c>
      <c r="J223" s="3689">
        <v>384</v>
      </c>
      <c r="K223" s="3670">
        <v>128</v>
      </c>
      <c r="L223" s="616" t="s">
        <v>1727</v>
      </c>
      <c r="M223" s="164" t="s">
        <v>1728</v>
      </c>
      <c r="N223" s="146" t="s">
        <v>1729</v>
      </c>
      <c r="O223" s="161" t="s">
        <v>1730</v>
      </c>
      <c r="P223" s="568" t="s">
        <v>1723</v>
      </c>
      <c r="Q223" s="146">
        <v>1800</v>
      </c>
      <c r="R223" s="162">
        <v>2</v>
      </c>
      <c r="S223" s="494" t="s">
        <v>1724</v>
      </c>
      <c r="T223" s="494">
        <v>1</v>
      </c>
      <c r="U223" s="143" t="s">
        <v>1724</v>
      </c>
      <c r="V223" s="3579" t="s">
        <v>2451</v>
      </c>
      <c r="W223" s="3579" t="s">
        <v>2452</v>
      </c>
      <c r="X223" s="3611" t="s">
        <v>2480</v>
      </c>
    </row>
    <row r="224" spans="1:24">
      <c r="A224" s="3542"/>
      <c r="B224" s="3458"/>
      <c r="C224" s="3446"/>
      <c r="D224" s="3529"/>
      <c r="E224" s="3525"/>
      <c r="F224" s="3680"/>
      <c r="G224" s="3669"/>
      <c r="H224" s="3666"/>
      <c r="I224" s="3669"/>
      <c r="J224" s="3666"/>
      <c r="K224" s="3669"/>
      <c r="L224" s="617" t="s">
        <v>1725</v>
      </c>
      <c r="M224" s="614" t="s">
        <v>1726</v>
      </c>
      <c r="N224" s="614" t="s">
        <v>1726</v>
      </c>
      <c r="O224" s="154">
        <v>1300</v>
      </c>
      <c r="P224" s="572" t="s">
        <v>1723</v>
      </c>
      <c r="Q224" s="614">
        <v>900</v>
      </c>
      <c r="R224" s="143">
        <v>2</v>
      </c>
      <c r="S224" s="143" t="s">
        <v>1724</v>
      </c>
      <c r="T224" s="143">
        <v>1</v>
      </c>
      <c r="U224" s="143" t="s">
        <v>1724</v>
      </c>
      <c r="V224" s="3783"/>
      <c r="W224" s="3783"/>
      <c r="X224" s="3613"/>
    </row>
    <row r="225" spans="1:24">
      <c r="A225" s="3542"/>
      <c r="B225" s="3457" t="s">
        <v>3262</v>
      </c>
      <c r="C225" s="3447" t="s">
        <v>595</v>
      </c>
      <c r="D225" s="3527" t="s">
        <v>196</v>
      </c>
      <c r="E225" s="3495" t="s">
        <v>2545</v>
      </c>
      <c r="F225" s="3677" t="s">
        <v>916</v>
      </c>
      <c r="G225" s="3670" t="s">
        <v>624</v>
      </c>
      <c r="H225" s="3689">
        <v>6144</v>
      </c>
      <c r="I225" s="3670">
        <v>512</v>
      </c>
      <c r="J225" s="3689">
        <v>4096</v>
      </c>
      <c r="K225" s="3670">
        <v>128</v>
      </c>
      <c r="L225" s="616" t="s">
        <v>1727</v>
      </c>
      <c r="M225" s="164" t="s">
        <v>1728</v>
      </c>
      <c r="N225" s="146" t="s">
        <v>1729</v>
      </c>
      <c r="O225" s="161" t="s">
        <v>1730</v>
      </c>
      <c r="P225" s="568" t="s">
        <v>1723</v>
      </c>
      <c r="Q225" s="146">
        <v>1800</v>
      </c>
      <c r="R225" s="162">
        <v>2</v>
      </c>
      <c r="S225" s="494" t="s">
        <v>1724</v>
      </c>
      <c r="T225" s="494">
        <v>1</v>
      </c>
      <c r="U225" s="143" t="s">
        <v>1724</v>
      </c>
      <c r="V225" s="3579" t="s">
        <v>2466</v>
      </c>
      <c r="W225" s="3579" t="s">
        <v>2452</v>
      </c>
      <c r="X225" s="3611" t="s">
        <v>797</v>
      </c>
    </row>
    <row r="226" spans="1:24">
      <c r="A226" s="3542"/>
      <c r="B226" s="3458"/>
      <c r="C226" s="3446"/>
      <c r="D226" s="3529"/>
      <c r="E226" s="3525"/>
      <c r="F226" s="3680"/>
      <c r="G226" s="3669"/>
      <c r="H226" s="3666"/>
      <c r="I226" s="3669"/>
      <c r="J226" s="3666"/>
      <c r="K226" s="3669"/>
      <c r="L226" s="617" t="s">
        <v>1725</v>
      </c>
      <c r="M226" s="614" t="s">
        <v>1726</v>
      </c>
      <c r="N226" s="614" t="s">
        <v>1726</v>
      </c>
      <c r="O226" s="154">
        <v>1300</v>
      </c>
      <c r="P226" s="572" t="s">
        <v>1723</v>
      </c>
      <c r="Q226" s="614">
        <v>900</v>
      </c>
      <c r="R226" s="143">
        <v>2</v>
      </c>
      <c r="S226" s="143" t="s">
        <v>1724</v>
      </c>
      <c r="T226" s="143">
        <v>1</v>
      </c>
      <c r="U226" s="143" t="s">
        <v>1724</v>
      </c>
      <c r="V226" s="3783"/>
      <c r="W226" s="3783"/>
      <c r="X226" s="3613"/>
    </row>
    <row r="227" spans="1:24">
      <c r="A227" s="3542"/>
      <c r="B227" s="3457" t="s">
        <v>3262</v>
      </c>
      <c r="C227" s="3447" t="s">
        <v>596</v>
      </c>
      <c r="D227" s="3527" t="s">
        <v>197</v>
      </c>
      <c r="E227" s="3495" t="s">
        <v>2546</v>
      </c>
      <c r="F227" s="3677" t="s">
        <v>916</v>
      </c>
      <c r="G227" s="3670" t="s">
        <v>624</v>
      </c>
      <c r="H227" s="3689">
        <v>12288</v>
      </c>
      <c r="I227" s="3670">
        <v>512</v>
      </c>
      <c r="J227" s="3689">
        <v>10240</v>
      </c>
      <c r="K227" s="3670">
        <v>128</v>
      </c>
      <c r="L227" s="616" t="s">
        <v>1727</v>
      </c>
      <c r="M227" s="164" t="s">
        <v>1728</v>
      </c>
      <c r="N227" s="146" t="s">
        <v>1729</v>
      </c>
      <c r="O227" s="161" t="s">
        <v>1730</v>
      </c>
      <c r="P227" s="568" t="s">
        <v>1723</v>
      </c>
      <c r="Q227" s="146">
        <v>1800</v>
      </c>
      <c r="R227" s="162">
        <v>2</v>
      </c>
      <c r="S227" s="494" t="s">
        <v>1724</v>
      </c>
      <c r="T227" s="494">
        <v>1</v>
      </c>
      <c r="U227" s="143" t="s">
        <v>1724</v>
      </c>
      <c r="V227" s="3603" t="s">
        <v>2466</v>
      </c>
      <c r="W227" s="3603" t="s">
        <v>2452</v>
      </c>
      <c r="X227" s="3611" t="s">
        <v>465</v>
      </c>
    </row>
    <row r="228" spans="1:24" ht="12" customHeight="1" thickBot="1">
      <c r="A228" s="3543"/>
      <c r="B228" s="3545"/>
      <c r="C228" s="3469"/>
      <c r="D228" s="3711"/>
      <c r="E228" s="3682"/>
      <c r="F228" s="3679"/>
      <c r="G228" s="3671"/>
      <c r="H228" s="3781"/>
      <c r="I228" s="3671"/>
      <c r="J228" s="3781"/>
      <c r="K228" s="3671"/>
      <c r="L228" s="608" t="s">
        <v>1725</v>
      </c>
      <c r="M228" s="619" t="s">
        <v>1726</v>
      </c>
      <c r="N228" s="619" t="s">
        <v>1726</v>
      </c>
      <c r="O228" s="562">
        <v>1300</v>
      </c>
      <c r="P228" s="599" t="s">
        <v>1723</v>
      </c>
      <c r="Q228" s="619">
        <v>900</v>
      </c>
      <c r="R228" s="172">
        <v>2</v>
      </c>
      <c r="S228" s="172" t="s">
        <v>1724</v>
      </c>
      <c r="T228" s="172">
        <v>1</v>
      </c>
      <c r="U228" s="563" t="s">
        <v>1724</v>
      </c>
      <c r="V228" s="3430"/>
      <c r="W228" s="3430"/>
      <c r="X228" s="3920"/>
    </row>
    <row r="229" spans="1:24" ht="13.5" customHeight="1">
      <c r="A229" s="3685" t="s">
        <v>3985</v>
      </c>
      <c r="B229" s="3526" t="s">
        <v>3262</v>
      </c>
      <c r="C229" s="3444" t="s">
        <v>3826</v>
      </c>
      <c r="D229" s="3710" t="s">
        <v>625</v>
      </c>
      <c r="E229" s="3523" t="s">
        <v>544</v>
      </c>
      <c r="F229" s="3683" t="s">
        <v>545</v>
      </c>
      <c r="G229" s="3667" t="s">
        <v>624</v>
      </c>
      <c r="H229" s="3664">
        <v>6016</v>
      </c>
      <c r="I229" s="3667">
        <v>768</v>
      </c>
      <c r="J229" s="3664">
        <v>4384</v>
      </c>
      <c r="K229" s="3667">
        <v>384</v>
      </c>
      <c r="L229" s="159" t="s">
        <v>1727</v>
      </c>
      <c r="M229" s="496" t="s">
        <v>1728</v>
      </c>
      <c r="N229" s="162" t="s">
        <v>1729</v>
      </c>
      <c r="O229" s="161" t="s">
        <v>1730</v>
      </c>
      <c r="P229" s="568" t="s">
        <v>1723</v>
      </c>
      <c r="Q229" s="620">
        <v>1800</v>
      </c>
      <c r="R229" s="162">
        <v>2</v>
      </c>
      <c r="S229" s="494" t="s">
        <v>1724</v>
      </c>
      <c r="T229" s="494">
        <v>1</v>
      </c>
      <c r="U229" s="162" t="s">
        <v>1732</v>
      </c>
      <c r="V229" s="3585" t="s">
        <v>2466</v>
      </c>
      <c r="W229" s="3585" t="s">
        <v>2452</v>
      </c>
      <c r="X229" s="3788" t="s">
        <v>2490</v>
      </c>
    </row>
    <row r="230" spans="1:24" ht="13.5" customHeight="1">
      <c r="A230" s="3542"/>
      <c r="B230" s="3460"/>
      <c r="C230" s="3445"/>
      <c r="D230" s="3528"/>
      <c r="E230" s="3524"/>
      <c r="F230" s="3678"/>
      <c r="G230" s="3668"/>
      <c r="H230" s="3665"/>
      <c r="I230" s="3668"/>
      <c r="J230" s="3665"/>
      <c r="K230" s="3668"/>
      <c r="L230" s="154" t="s">
        <v>1731</v>
      </c>
      <c r="M230" s="157" t="s">
        <v>2486</v>
      </c>
      <c r="N230" s="141" t="s">
        <v>2487</v>
      </c>
      <c r="O230" s="145">
        <v>1500</v>
      </c>
      <c r="P230" s="567" t="s">
        <v>1723</v>
      </c>
      <c r="Q230" s="156">
        <v>86400</v>
      </c>
      <c r="R230" s="142">
        <v>1</v>
      </c>
      <c r="S230" s="143" t="s">
        <v>1724</v>
      </c>
      <c r="T230" s="143">
        <v>3</v>
      </c>
      <c r="U230" s="143" t="s">
        <v>1724</v>
      </c>
      <c r="V230" s="3782"/>
      <c r="W230" s="3782"/>
      <c r="X230" s="3785"/>
    </row>
    <row r="231" spans="1:24" ht="12.75" customHeight="1">
      <c r="A231" s="3542"/>
      <c r="B231" s="3458"/>
      <c r="C231" s="3446"/>
      <c r="D231" s="3529"/>
      <c r="E231" s="3525"/>
      <c r="F231" s="3680"/>
      <c r="G231" s="3669"/>
      <c r="H231" s="3666"/>
      <c r="I231" s="3669"/>
      <c r="J231" s="3666"/>
      <c r="K231" s="3669"/>
      <c r="L231" s="154" t="s">
        <v>1725</v>
      </c>
      <c r="M231" s="142" t="s">
        <v>1726</v>
      </c>
      <c r="N231" s="142" t="s">
        <v>1726</v>
      </c>
      <c r="O231" s="145">
        <v>1300</v>
      </c>
      <c r="P231" s="568" t="s">
        <v>1723</v>
      </c>
      <c r="Q231" s="156">
        <v>900</v>
      </c>
      <c r="R231" s="142">
        <v>2</v>
      </c>
      <c r="S231" s="143" t="s">
        <v>1724</v>
      </c>
      <c r="T231" s="143">
        <v>1</v>
      </c>
      <c r="U231" s="143" t="s">
        <v>1724</v>
      </c>
      <c r="V231" s="3783"/>
      <c r="W231" s="3783"/>
      <c r="X231" s="3786"/>
    </row>
    <row r="232" spans="1:24" ht="12.75" customHeight="1">
      <c r="A232" s="3542"/>
      <c r="B232" s="3457" t="s">
        <v>3262</v>
      </c>
      <c r="C232" s="3447" t="s">
        <v>3826</v>
      </c>
      <c r="D232" s="3527" t="s">
        <v>616</v>
      </c>
      <c r="E232" s="3705" t="s">
        <v>544</v>
      </c>
      <c r="F232" s="3677" t="s">
        <v>542</v>
      </c>
      <c r="G232" s="3670" t="s">
        <v>623</v>
      </c>
      <c r="H232" s="3689">
        <v>6016</v>
      </c>
      <c r="I232" s="3670">
        <v>768</v>
      </c>
      <c r="J232" s="3689">
        <v>4192</v>
      </c>
      <c r="K232" s="3670">
        <v>384</v>
      </c>
      <c r="L232" s="159" t="s">
        <v>1727</v>
      </c>
      <c r="M232" s="496" t="s">
        <v>1728</v>
      </c>
      <c r="N232" s="162" t="s">
        <v>1729</v>
      </c>
      <c r="O232" s="161" t="s">
        <v>1730</v>
      </c>
      <c r="P232" s="568" t="s">
        <v>1723</v>
      </c>
      <c r="Q232" s="620">
        <v>1800</v>
      </c>
      <c r="R232" s="162">
        <v>2</v>
      </c>
      <c r="S232" s="494" t="s">
        <v>1724</v>
      </c>
      <c r="T232" s="494">
        <v>1</v>
      </c>
      <c r="U232" s="162" t="s">
        <v>1732</v>
      </c>
      <c r="V232" s="3579" t="s">
        <v>2466</v>
      </c>
      <c r="W232" s="3579" t="s">
        <v>2452</v>
      </c>
      <c r="X232" s="3784" t="s">
        <v>476</v>
      </c>
    </row>
    <row r="233" spans="1:24" ht="12.75" customHeight="1">
      <c r="A233" s="3542"/>
      <c r="B233" s="3460"/>
      <c r="C233" s="3445"/>
      <c r="D233" s="3528"/>
      <c r="E233" s="3524"/>
      <c r="F233" s="3678"/>
      <c r="G233" s="3668"/>
      <c r="H233" s="3665"/>
      <c r="I233" s="3668"/>
      <c r="J233" s="3665"/>
      <c r="K233" s="3668"/>
      <c r="L233" s="154" t="s">
        <v>1731</v>
      </c>
      <c r="M233" s="157" t="s">
        <v>2486</v>
      </c>
      <c r="N233" s="141" t="s">
        <v>2487</v>
      </c>
      <c r="O233" s="145">
        <v>1500</v>
      </c>
      <c r="P233" s="567" t="s">
        <v>1723</v>
      </c>
      <c r="Q233" s="156">
        <v>86400</v>
      </c>
      <c r="R233" s="142">
        <v>1</v>
      </c>
      <c r="S233" s="143" t="s">
        <v>1724</v>
      </c>
      <c r="T233" s="143">
        <v>3</v>
      </c>
      <c r="U233" s="143" t="s">
        <v>1724</v>
      </c>
      <c r="V233" s="3782"/>
      <c r="W233" s="3782"/>
      <c r="X233" s="3785"/>
    </row>
    <row r="234" spans="1:24" ht="12.75" customHeight="1">
      <c r="A234" s="3542"/>
      <c r="B234" s="3458"/>
      <c r="C234" s="3446"/>
      <c r="D234" s="3529"/>
      <c r="E234" s="3525"/>
      <c r="F234" s="3680"/>
      <c r="G234" s="3669"/>
      <c r="H234" s="3666"/>
      <c r="I234" s="3669"/>
      <c r="J234" s="3666"/>
      <c r="K234" s="3669"/>
      <c r="L234" s="154" t="s">
        <v>1725</v>
      </c>
      <c r="M234" s="142" t="s">
        <v>1726</v>
      </c>
      <c r="N234" s="142" t="s">
        <v>1726</v>
      </c>
      <c r="O234" s="145">
        <v>1300</v>
      </c>
      <c r="P234" s="568" t="s">
        <v>1723</v>
      </c>
      <c r="Q234" s="156">
        <v>900</v>
      </c>
      <c r="R234" s="142">
        <v>2</v>
      </c>
      <c r="S234" s="143" t="s">
        <v>1724</v>
      </c>
      <c r="T234" s="143">
        <v>1</v>
      </c>
      <c r="U234" s="143" t="s">
        <v>1724</v>
      </c>
      <c r="V234" s="3783"/>
      <c r="W234" s="3783"/>
      <c r="X234" s="3786"/>
    </row>
    <row r="235" spans="1:24" ht="12.75" customHeight="1">
      <c r="A235" s="3542"/>
      <c r="B235" s="3731" t="s">
        <v>3262</v>
      </c>
      <c r="C235" s="3447" t="s">
        <v>5096</v>
      </c>
      <c r="D235" s="3686" t="s">
        <v>181</v>
      </c>
      <c r="E235" s="3495" t="s">
        <v>918</v>
      </c>
      <c r="F235" s="3486" t="s">
        <v>917</v>
      </c>
      <c r="G235" s="3577" t="s">
        <v>623</v>
      </c>
      <c r="H235" s="3574">
        <v>8704</v>
      </c>
      <c r="I235" s="3577">
        <v>832</v>
      </c>
      <c r="J235" s="3574">
        <v>4384</v>
      </c>
      <c r="K235" s="3577">
        <v>384</v>
      </c>
      <c r="L235" s="2266" t="s">
        <v>1727</v>
      </c>
      <c r="M235" s="2265" t="s">
        <v>1728</v>
      </c>
      <c r="N235" s="162" t="s">
        <v>1729</v>
      </c>
      <c r="O235" s="161" t="s">
        <v>1730</v>
      </c>
      <c r="P235" s="568" t="s">
        <v>1723</v>
      </c>
      <c r="Q235" s="620">
        <v>1800</v>
      </c>
      <c r="R235" s="162">
        <v>2</v>
      </c>
      <c r="S235" s="2263" t="s">
        <v>1724</v>
      </c>
      <c r="T235" s="2263">
        <v>1</v>
      </c>
      <c r="U235" s="162" t="s">
        <v>1732</v>
      </c>
      <c r="V235" s="3579" t="s">
        <v>2466</v>
      </c>
      <c r="W235" s="3579" t="s">
        <v>2452</v>
      </c>
      <c r="X235" s="3784" t="s">
        <v>5097</v>
      </c>
    </row>
    <row r="236" spans="1:24" ht="12.75" customHeight="1">
      <c r="A236" s="3542"/>
      <c r="B236" s="3733"/>
      <c r="C236" s="3445"/>
      <c r="D236" s="3687"/>
      <c r="E236" s="3522"/>
      <c r="F236" s="3487"/>
      <c r="G236" s="3556"/>
      <c r="H236" s="3575"/>
      <c r="I236" s="3556"/>
      <c r="J236" s="3575"/>
      <c r="K236" s="3556"/>
      <c r="L236" s="154" t="s">
        <v>1731</v>
      </c>
      <c r="M236" s="157" t="s">
        <v>2486</v>
      </c>
      <c r="N236" s="141" t="s">
        <v>2487</v>
      </c>
      <c r="O236" s="145">
        <v>1500</v>
      </c>
      <c r="P236" s="567" t="s">
        <v>1723</v>
      </c>
      <c r="Q236" s="156">
        <v>86400</v>
      </c>
      <c r="R236" s="142">
        <v>1</v>
      </c>
      <c r="S236" s="143" t="s">
        <v>1724</v>
      </c>
      <c r="T236" s="143">
        <v>3</v>
      </c>
      <c r="U236" s="143" t="s">
        <v>1724</v>
      </c>
      <c r="V236" s="3580"/>
      <c r="W236" s="3580"/>
      <c r="X236" s="3785"/>
    </row>
    <row r="237" spans="1:24" ht="12.75" customHeight="1">
      <c r="A237" s="3542"/>
      <c r="B237" s="3732"/>
      <c r="C237" s="3446"/>
      <c r="D237" s="3688"/>
      <c r="E237" s="3496"/>
      <c r="F237" s="3488"/>
      <c r="G237" s="3578"/>
      <c r="H237" s="3576"/>
      <c r="I237" s="3578"/>
      <c r="J237" s="3576"/>
      <c r="K237" s="3578"/>
      <c r="L237" s="154" t="s">
        <v>1725</v>
      </c>
      <c r="M237" s="142" t="s">
        <v>1726</v>
      </c>
      <c r="N237" s="142" t="s">
        <v>1726</v>
      </c>
      <c r="O237" s="145">
        <v>1300</v>
      </c>
      <c r="P237" s="568" t="s">
        <v>1723</v>
      </c>
      <c r="Q237" s="156">
        <v>900</v>
      </c>
      <c r="R237" s="142">
        <v>2</v>
      </c>
      <c r="S237" s="143" t="s">
        <v>1724</v>
      </c>
      <c r="T237" s="143">
        <v>1</v>
      </c>
      <c r="U237" s="143" t="s">
        <v>1724</v>
      </c>
      <c r="V237" s="3581"/>
      <c r="W237" s="3581"/>
      <c r="X237" s="3786"/>
    </row>
    <row r="238" spans="1:24" ht="12.75" customHeight="1">
      <c r="A238" s="3542"/>
      <c r="B238" s="3731" t="s">
        <v>3262</v>
      </c>
      <c r="C238" s="3447" t="s">
        <v>5096</v>
      </c>
      <c r="D238" s="3686" t="s">
        <v>345</v>
      </c>
      <c r="E238" s="3495" t="s">
        <v>5098</v>
      </c>
      <c r="F238" s="3486" t="s">
        <v>917</v>
      </c>
      <c r="G238" s="3577" t="s">
        <v>623</v>
      </c>
      <c r="H238" s="3574">
        <v>8704</v>
      </c>
      <c r="I238" s="3577">
        <v>832</v>
      </c>
      <c r="J238" s="3574">
        <v>4384</v>
      </c>
      <c r="K238" s="3577">
        <v>384</v>
      </c>
      <c r="L238" s="2266" t="s">
        <v>1727</v>
      </c>
      <c r="M238" s="2265" t="s">
        <v>1728</v>
      </c>
      <c r="N238" s="162" t="s">
        <v>1729</v>
      </c>
      <c r="O238" s="161" t="s">
        <v>1730</v>
      </c>
      <c r="P238" s="568" t="s">
        <v>1723</v>
      </c>
      <c r="Q238" s="620">
        <v>1800</v>
      </c>
      <c r="R238" s="162">
        <v>2</v>
      </c>
      <c r="S238" s="2263" t="s">
        <v>1724</v>
      </c>
      <c r="T238" s="2263">
        <v>1</v>
      </c>
      <c r="U238" s="162" t="s">
        <v>1732</v>
      </c>
      <c r="V238" s="3579" t="s">
        <v>2466</v>
      </c>
      <c r="W238" s="3579" t="s">
        <v>2452</v>
      </c>
      <c r="X238" s="3784" t="s">
        <v>5099</v>
      </c>
    </row>
    <row r="239" spans="1:24" ht="12.75" customHeight="1">
      <c r="A239" s="3542"/>
      <c r="B239" s="3733"/>
      <c r="C239" s="3445"/>
      <c r="D239" s="3687"/>
      <c r="E239" s="3522"/>
      <c r="F239" s="3487"/>
      <c r="G239" s="3556"/>
      <c r="H239" s="3575"/>
      <c r="I239" s="3556"/>
      <c r="J239" s="3575"/>
      <c r="K239" s="3556"/>
      <c r="L239" s="154" t="s">
        <v>1731</v>
      </c>
      <c r="M239" s="157" t="s">
        <v>2486</v>
      </c>
      <c r="N239" s="141" t="s">
        <v>2487</v>
      </c>
      <c r="O239" s="145">
        <v>1500</v>
      </c>
      <c r="P239" s="567" t="s">
        <v>1723</v>
      </c>
      <c r="Q239" s="156">
        <v>86400</v>
      </c>
      <c r="R239" s="142">
        <v>1</v>
      </c>
      <c r="S239" s="143" t="s">
        <v>1724</v>
      </c>
      <c r="T239" s="143">
        <v>3</v>
      </c>
      <c r="U239" s="143" t="s">
        <v>1724</v>
      </c>
      <c r="V239" s="3580"/>
      <c r="W239" s="3580"/>
      <c r="X239" s="3785"/>
    </row>
    <row r="240" spans="1:24" ht="12.75" customHeight="1">
      <c r="A240" s="3542"/>
      <c r="B240" s="3732"/>
      <c r="C240" s="3446"/>
      <c r="D240" s="3688"/>
      <c r="E240" s="3496"/>
      <c r="F240" s="3488"/>
      <c r="G240" s="3578"/>
      <c r="H240" s="3576"/>
      <c r="I240" s="3578"/>
      <c r="J240" s="3576"/>
      <c r="K240" s="3578"/>
      <c r="L240" s="154" t="s">
        <v>1725</v>
      </c>
      <c r="M240" s="142" t="s">
        <v>1726</v>
      </c>
      <c r="N240" s="142" t="s">
        <v>1726</v>
      </c>
      <c r="O240" s="145">
        <v>1300</v>
      </c>
      <c r="P240" s="568" t="s">
        <v>1723</v>
      </c>
      <c r="Q240" s="156">
        <v>900</v>
      </c>
      <c r="R240" s="142">
        <v>2</v>
      </c>
      <c r="S240" s="143" t="s">
        <v>1724</v>
      </c>
      <c r="T240" s="143">
        <v>1</v>
      </c>
      <c r="U240" s="143" t="s">
        <v>1724</v>
      </c>
      <c r="V240" s="3581"/>
      <c r="W240" s="3581"/>
      <c r="X240" s="3786"/>
    </row>
    <row r="241" spans="1:24" ht="12.75" customHeight="1">
      <c r="A241" s="3542"/>
      <c r="B241" s="3457" t="s">
        <v>3262</v>
      </c>
      <c r="C241" s="3447" t="s">
        <v>3827</v>
      </c>
      <c r="D241" s="3527" t="s">
        <v>536</v>
      </c>
      <c r="E241" s="3705" t="s">
        <v>546</v>
      </c>
      <c r="F241" s="3677" t="s">
        <v>545</v>
      </c>
      <c r="G241" s="3670" t="s">
        <v>624</v>
      </c>
      <c r="H241" s="3689">
        <v>12000</v>
      </c>
      <c r="I241" s="3670">
        <v>1024</v>
      </c>
      <c r="J241" s="3689">
        <v>6016</v>
      </c>
      <c r="K241" s="3670">
        <v>512</v>
      </c>
      <c r="L241" s="159" t="s">
        <v>1727</v>
      </c>
      <c r="M241" s="164" t="s">
        <v>1728</v>
      </c>
      <c r="N241" s="146" t="s">
        <v>1729</v>
      </c>
      <c r="O241" s="161" t="s">
        <v>1730</v>
      </c>
      <c r="P241" s="568" t="s">
        <v>1723</v>
      </c>
      <c r="Q241" s="146">
        <v>1800</v>
      </c>
      <c r="R241" s="162">
        <v>2</v>
      </c>
      <c r="S241" s="494" t="s">
        <v>1724</v>
      </c>
      <c r="T241" s="494">
        <v>1</v>
      </c>
      <c r="U241" s="162" t="s">
        <v>1734</v>
      </c>
      <c r="V241" s="3579" t="s">
        <v>2466</v>
      </c>
      <c r="W241" s="3579" t="s">
        <v>2452</v>
      </c>
      <c r="X241" s="3784" t="s">
        <v>476</v>
      </c>
    </row>
    <row r="242" spans="1:24" ht="12.75" customHeight="1">
      <c r="A242" s="3542"/>
      <c r="B242" s="3460"/>
      <c r="C242" s="3445"/>
      <c r="D242" s="3528"/>
      <c r="E242" s="3524"/>
      <c r="F242" s="3678"/>
      <c r="G242" s="3668"/>
      <c r="H242" s="3665"/>
      <c r="I242" s="3668"/>
      <c r="J242" s="3665"/>
      <c r="K242" s="3668"/>
      <c r="L242" s="154" t="s">
        <v>1731</v>
      </c>
      <c r="M242" s="144" t="s">
        <v>2486</v>
      </c>
      <c r="N242" s="144" t="s">
        <v>2487</v>
      </c>
      <c r="O242" s="145">
        <v>1500</v>
      </c>
      <c r="P242" s="567" t="s">
        <v>1723</v>
      </c>
      <c r="Q242" s="147">
        <v>86400</v>
      </c>
      <c r="R242" s="142">
        <v>1</v>
      </c>
      <c r="S242" s="143" t="s">
        <v>1724</v>
      </c>
      <c r="T242" s="143">
        <v>3</v>
      </c>
      <c r="U242" s="143" t="s">
        <v>1724</v>
      </c>
      <c r="V242" s="3782"/>
      <c r="W242" s="3782"/>
      <c r="X242" s="3785"/>
    </row>
    <row r="243" spans="1:24" ht="12.75" customHeight="1">
      <c r="A243" s="3542"/>
      <c r="B243" s="3458"/>
      <c r="C243" s="3446"/>
      <c r="D243" s="3529"/>
      <c r="E243" s="3525"/>
      <c r="F243" s="3680"/>
      <c r="G243" s="3669"/>
      <c r="H243" s="3666"/>
      <c r="I243" s="3669"/>
      <c r="J243" s="3666"/>
      <c r="K243" s="3669"/>
      <c r="L243" s="154" t="s">
        <v>1725</v>
      </c>
      <c r="M243" s="147" t="s">
        <v>1726</v>
      </c>
      <c r="N243" s="147" t="s">
        <v>1726</v>
      </c>
      <c r="O243" s="145">
        <v>1300</v>
      </c>
      <c r="P243" s="568" t="s">
        <v>1723</v>
      </c>
      <c r="Q243" s="147">
        <v>900</v>
      </c>
      <c r="R243" s="142">
        <v>2</v>
      </c>
      <c r="S243" s="143" t="s">
        <v>1724</v>
      </c>
      <c r="T243" s="143">
        <v>1</v>
      </c>
      <c r="U243" s="143" t="s">
        <v>1724</v>
      </c>
      <c r="V243" s="3783"/>
      <c r="W243" s="3783"/>
      <c r="X243" s="3786"/>
    </row>
    <row r="244" spans="1:24" ht="12.75" customHeight="1">
      <c r="A244" s="3542"/>
      <c r="B244" s="3457" t="s">
        <v>3262</v>
      </c>
      <c r="C244" s="3447" t="s">
        <v>3828</v>
      </c>
      <c r="D244" s="3527" t="s">
        <v>537</v>
      </c>
      <c r="E244" s="3705" t="s">
        <v>547</v>
      </c>
      <c r="F244" s="3677" t="s">
        <v>545</v>
      </c>
      <c r="G244" s="3670" t="s">
        <v>624</v>
      </c>
      <c r="H244" s="3689">
        <v>20000</v>
      </c>
      <c r="I244" s="3670">
        <v>1280</v>
      </c>
      <c r="J244" s="3689">
        <v>12000</v>
      </c>
      <c r="K244" s="3670">
        <v>512</v>
      </c>
      <c r="L244" s="159" t="s">
        <v>1727</v>
      </c>
      <c r="M244" s="164" t="s">
        <v>1728</v>
      </c>
      <c r="N244" s="146" t="s">
        <v>1729</v>
      </c>
      <c r="O244" s="161" t="s">
        <v>1730</v>
      </c>
      <c r="P244" s="568" t="s">
        <v>1723</v>
      </c>
      <c r="Q244" s="620">
        <v>1800</v>
      </c>
      <c r="R244" s="162">
        <v>2</v>
      </c>
      <c r="S244" s="494" t="s">
        <v>1724</v>
      </c>
      <c r="T244" s="494">
        <v>1</v>
      </c>
      <c r="U244" s="162" t="s">
        <v>1735</v>
      </c>
      <c r="V244" s="3603" t="s">
        <v>2468</v>
      </c>
      <c r="W244" s="3603" t="s">
        <v>2452</v>
      </c>
      <c r="X244" s="3784" t="s">
        <v>476</v>
      </c>
    </row>
    <row r="245" spans="1:24" ht="12.75" customHeight="1">
      <c r="A245" s="3542"/>
      <c r="B245" s="3460"/>
      <c r="C245" s="3445"/>
      <c r="D245" s="3528"/>
      <c r="E245" s="3524"/>
      <c r="F245" s="3678"/>
      <c r="G245" s="3668"/>
      <c r="H245" s="3665"/>
      <c r="I245" s="3668"/>
      <c r="J245" s="3665"/>
      <c r="K245" s="3668"/>
      <c r="L245" s="154" t="s">
        <v>1731</v>
      </c>
      <c r="M245" s="144" t="s">
        <v>2626</v>
      </c>
      <c r="N245" s="144" t="s">
        <v>2487</v>
      </c>
      <c r="O245" s="145">
        <v>1499</v>
      </c>
      <c r="P245" s="567" t="s">
        <v>1723</v>
      </c>
      <c r="Q245" s="156">
        <v>86400</v>
      </c>
      <c r="R245" s="142">
        <v>2</v>
      </c>
      <c r="S245" s="143" t="s">
        <v>1724</v>
      </c>
      <c r="T245" s="143">
        <v>5</v>
      </c>
      <c r="U245" s="143" t="s">
        <v>1724</v>
      </c>
      <c r="V245" s="3787"/>
      <c r="W245" s="3787"/>
      <c r="X245" s="3785"/>
    </row>
    <row r="246" spans="1:24" ht="12.75" customHeight="1">
      <c r="A246" s="3542"/>
      <c r="B246" s="3458"/>
      <c r="C246" s="3446"/>
      <c r="D246" s="3529"/>
      <c r="E246" s="3525"/>
      <c r="F246" s="3680"/>
      <c r="G246" s="3669"/>
      <c r="H246" s="3666"/>
      <c r="I246" s="3669"/>
      <c r="J246" s="3666"/>
      <c r="K246" s="3669"/>
      <c r="L246" s="158" t="s">
        <v>1725</v>
      </c>
      <c r="M246" s="147" t="s">
        <v>1726</v>
      </c>
      <c r="N246" s="147" t="s">
        <v>1726</v>
      </c>
      <c r="O246" s="145">
        <v>1300</v>
      </c>
      <c r="P246" s="567" t="s">
        <v>1723</v>
      </c>
      <c r="Q246" s="156">
        <v>900</v>
      </c>
      <c r="R246" s="142">
        <v>2</v>
      </c>
      <c r="S246" s="143" t="s">
        <v>1724</v>
      </c>
      <c r="T246" s="143">
        <v>1</v>
      </c>
      <c r="U246" s="574" t="s">
        <v>1724</v>
      </c>
      <c r="V246" s="3789"/>
      <c r="W246" s="3789"/>
      <c r="X246" s="3786"/>
    </row>
    <row r="247" spans="1:24" ht="12.75" customHeight="1">
      <c r="A247" s="3542"/>
      <c r="B247" s="3457" t="s">
        <v>3262</v>
      </c>
      <c r="C247" s="3447" t="s">
        <v>3826</v>
      </c>
      <c r="D247" s="3527" t="s">
        <v>627</v>
      </c>
      <c r="E247" s="3705" t="s">
        <v>548</v>
      </c>
      <c r="F247" s="3677" t="s">
        <v>545</v>
      </c>
      <c r="G247" s="3670" t="s">
        <v>624</v>
      </c>
      <c r="H247" s="3689">
        <v>6016</v>
      </c>
      <c r="I247" s="3670">
        <v>768</v>
      </c>
      <c r="J247" s="3689">
        <v>4384</v>
      </c>
      <c r="K247" s="3670">
        <v>384</v>
      </c>
      <c r="L247" s="159" t="s">
        <v>1727</v>
      </c>
      <c r="M247" s="496" t="s">
        <v>1728</v>
      </c>
      <c r="N247" s="162" t="s">
        <v>1729</v>
      </c>
      <c r="O247" s="161" t="s">
        <v>1730</v>
      </c>
      <c r="P247" s="568" t="s">
        <v>1723</v>
      </c>
      <c r="Q247" s="620">
        <v>1800</v>
      </c>
      <c r="R247" s="162">
        <v>2</v>
      </c>
      <c r="S247" s="494" t="s">
        <v>1724</v>
      </c>
      <c r="T247" s="494">
        <v>1</v>
      </c>
      <c r="U247" s="162" t="s">
        <v>1732</v>
      </c>
      <c r="V247" s="3579" t="s">
        <v>2466</v>
      </c>
      <c r="W247" s="3579" t="s">
        <v>2452</v>
      </c>
      <c r="X247" s="3611" t="s">
        <v>2491</v>
      </c>
    </row>
    <row r="248" spans="1:24" ht="12.75" customHeight="1">
      <c r="A248" s="3542"/>
      <c r="B248" s="3460"/>
      <c r="C248" s="3445"/>
      <c r="D248" s="3528"/>
      <c r="E248" s="3524"/>
      <c r="F248" s="3678"/>
      <c r="G248" s="3668"/>
      <c r="H248" s="3665"/>
      <c r="I248" s="3668"/>
      <c r="J248" s="3665"/>
      <c r="K248" s="3668"/>
      <c r="L248" s="154" t="s">
        <v>1731</v>
      </c>
      <c r="M248" s="157" t="s">
        <v>2486</v>
      </c>
      <c r="N248" s="141" t="s">
        <v>2487</v>
      </c>
      <c r="O248" s="145">
        <v>1500</v>
      </c>
      <c r="P248" s="567" t="s">
        <v>1723</v>
      </c>
      <c r="Q248" s="156">
        <v>86400</v>
      </c>
      <c r="R248" s="142">
        <v>1</v>
      </c>
      <c r="S248" s="143" t="s">
        <v>1724</v>
      </c>
      <c r="T248" s="143">
        <v>3</v>
      </c>
      <c r="U248" s="143" t="s">
        <v>1724</v>
      </c>
      <c r="V248" s="3782"/>
      <c r="W248" s="3782"/>
      <c r="X248" s="3612"/>
    </row>
    <row r="249" spans="1:24" ht="15" customHeight="1">
      <c r="A249" s="3542"/>
      <c r="B249" s="3458"/>
      <c r="C249" s="3446"/>
      <c r="D249" s="3529"/>
      <c r="E249" s="3525"/>
      <c r="F249" s="3680"/>
      <c r="G249" s="3669"/>
      <c r="H249" s="3666"/>
      <c r="I249" s="3669"/>
      <c r="J249" s="3666"/>
      <c r="K249" s="3669"/>
      <c r="L249" s="154" t="s">
        <v>1725</v>
      </c>
      <c r="M249" s="142" t="s">
        <v>1726</v>
      </c>
      <c r="N249" s="142" t="s">
        <v>1726</v>
      </c>
      <c r="O249" s="145">
        <v>1300</v>
      </c>
      <c r="P249" s="568" t="s">
        <v>1723</v>
      </c>
      <c r="Q249" s="156">
        <v>900</v>
      </c>
      <c r="R249" s="142">
        <v>2</v>
      </c>
      <c r="S249" s="143" t="s">
        <v>1724</v>
      </c>
      <c r="T249" s="143">
        <v>1</v>
      </c>
      <c r="U249" s="143" t="s">
        <v>1724</v>
      </c>
      <c r="V249" s="3783"/>
      <c r="W249" s="3783"/>
      <c r="X249" s="3613"/>
    </row>
    <row r="250" spans="1:24" ht="15" customHeight="1">
      <c r="A250" s="3542"/>
      <c r="B250" s="3457" t="s">
        <v>3262</v>
      </c>
      <c r="C250" s="3447" t="s">
        <v>3826</v>
      </c>
      <c r="D250" s="3527" t="s">
        <v>626</v>
      </c>
      <c r="E250" s="3705" t="s">
        <v>548</v>
      </c>
      <c r="F250" s="3677" t="s">
        <v>542</v>
      </c>
      <c r="G250" s="3670" t="s">
        <v>623</v>
      </c>
      <c r="H250" s="3689">
        <v>6016</v>
      </c>
      <c r="I250" s="3670">
        <v>768</v>
      </c>
      <c r="J250" s="3689">
        <v>4384</v>
      </c>
      <c r="K250" s="3670">
        <v>384</v>
      </c>
      <c r="L250" s="159" t="s">
        <v>1727</v>
      </c>
      <c r="M250" s="496" t="s">
        <v>1728</v>
      </c>
      <c r="N250" s="162" t="s">
        <v>1729</v>
      </c>
      <c r="O250" s="161" t="s">
        <v>1730</v>
      </c>
      <c r="P250" s="568" t="s">
        <v>1723</v>
      </c>
      <c r="Q250" s="620">
        <v>1800</v>
      </c>
      <c r="R250" s="162">
        <v>2</v>
      </c>
      <c r="S250" s="494" t="s">
        <v>1724</v>
      </c>
      <c r="T250" s="494">
        <v>1</v>
      </c>
      <c r="U250" s="162" t="s">
        <v>1732</v>
      </c>
      <c r="V250" s="3579" t="s">
        <v>2466</v>
      </c>
      <c r="W250" s="3579" t="s">
        <v>2452</v>
      </c>
      <c r="X250" s="3611" t="s">
        <v>2492</v>
      </c>
    </row>
    <row r="251" spans="1:24" ht="15" customHeight="1">
      <c r="A251" s="3542"/>
      <c r="B251" s="3460"/>
      <c r="C251" s="3445"/>
      <c r="D251" s="3528"/>
      <c r="E251" s="3524"/>
      <c r="F251" s="3678"/>
      <c r="G251" s="3668"/>
      <c r="H251" s="3665"/>
      <c r="I251" s="3668"/>
      <c r="J251" s="3665"/>
      <c r="K251" s="3668"/>
      <c r="L251" s="154" t="s">
        <v>1731</v>
      </c>
      <c r="M251" s="157" t="s">
        <v>2486</v>
      </c>
      <c r="N251" s="141" t="s">
        <v>2487</v>
      </c>
      <c r="O251" s="145">
        <v>1500</v>
      </c>
      <c r="P251" s="567" t="s">
        <v>1723</v>
      </c>
      <c r="Q251" s="156">
        <v>86400</v>
      </c>
      <c r="R251" s="142">
        <v>1</v>
      </c>
      <c r="S251" s="143" t="s">
        <v>1724</v>
      </c>
      <c r="T251" s="143">
        <v>3</v>
      </c>
      <c r="U251" s="143" t="s">
        <v>1724</v>
      </c>
      <c r="V251" s="3782"/>
      <c r="W251" s="3782"/>
      <c r="X251" s="3612"/>
    </row>
    <row r="252" spans="1:24" ht="15.75" customHeight="1">
      <c r="A252" s="3542"/>
      <c r="B252" s="3458"/>
      <c r="C252" s="3446"/>
      <c r="D252" s="3529"/>
      <c r="E252" s="3525"/>
      <c r="F252" s="3680"/>
      <c r="G252" s="3669"/>
      <c r="H252" s="3666"/>
      <c r="I252" s="3669"/>
      <c r="J252" s="3666"/>
      <c r="K252" s="3669"/>
      <c r="L252" s="154" t="s">
        <v>1725</v>
      </c>
      <c r="M252" s="142" t="s">
        <v>1726</v>
      </c>
      <c r="N252" s="142" t="s">
        <v>1726</v>
      </c>
      <c r="O252" s="145">
        <v>1300</v>
      </c>
      <c r="P252" s="568" t="s">
        <v>1723</v>
      </c>
      <c r="Q252" s="156">
        <v>900</v>
      </c>
      <c r="R252" s="142">
        <v>2</v>
      </c>
      <c r="S252" s="143" t="s">
        <v>1724</v>
      </c>
      <c r="T252" s="143">
        <v>1</v>
      </c>
      <c r="U252" s="143" t="s">
        <v>1724</v>
      </c>
      <c r="V252" s="3783"/>
      <c r="W252" s="3783"/>
      <c r="X252" s="3613"/>
    </row>
    <row r="253" spans="1:24" ht="15.75" customHeight="1">
      <c r="A253" s="3542"/>
      <c r="B253" s="3457" t="s">
        <v>3262</v>
      </c>
      <c r="C253" s="3447" t="s">
        <v>3827</v>
      </c>
      <c r="D253" s="3527" t="s">
        <v>628</v>
      </c>
      <c r="E253" s="3705" t="s">
        <v>549</v>
      </c>
      <c r="F253" s="3677" t="s">
        <v>545</v>
      </c>
      <c r="G253" s="3670" t="s">
        <v>624</v>
      </c>
      <c r="H253" s="3689">
        <v>12000</v>
      </c>
      <c r="I253" s="3670">
        <v>1024</v>
      </c>
      <c r="J253" s="3689">
        <v>6016</v>
      </c>
      <c r="K253" s="3670">
        <v>512</v>
      </c>
      <c r="L253" s="159" t="s">
        <v>1727</v>
      </c>
      <c r="M253" s="164" t="s">
        <v>1728</v>
      </c>
      <c r="N253" s="146" t="s">
        <v>1729</v>
      </c>
      <c r="O253" s="161" t="s">
        <v>1730</v>
      </c>
      <c r="P253" s="568" t="s">
        <v>1723</v>
      </c>
      <c r="Q253" s="146">
        <v>1800</v>
      </c>
      <c r="R253" s="162">
        <v>2</v>
      </c>
      <c r="S253" s="494" t="s">
        <v>1724</v>
      </c>
      <c r="T253" s="494">
        <v>1</v>
      </c>
      <c r="U253" s="162" t="s">
        <v>1734</v>
      </c>
      <c r="V253" s="3579" t="s">
        <v>2466</v>
      </c>
      <c r="W253" s="3579" t="s">
        <v>2452</v>
      </c>
      <c r="X253" s="3611" t="s">
        <v>2493</v>
      </c>
    </row>
    <row r="254" spans="1:24" ht="15.75" customHeight="1">
      <c r="A254" s="3542"/>
      <c r="B254" s="3460"/>
      <c r="C254" s="3445"/>
      <c r="D254" s="3528"/>
      <c r="E254" s="3524"/>
      <c r="F254" s="3678"/>
      <c r="G254" s="3668"/>
      <c r="H254" s="3665"/>
      <c r="I254" s="3668"/>
      <c r="J254" s="3665"/>
      <c r="K254" s="3668"/>
      <c r="L254" s="154" t="s">
        <v>1731</v>
      </c>
      <c r="M254" s="144" t="s">
        <v>2486</v>
      </c>
      <c r="N254" s="144" t="s">
        <v>2487</v>
      </c>
      <c r="O254" s="145">
        <v>1500</v>
      </c>
      <c r="P254" s="567" t="s">
        <v>1723</v>
      </c>
      <c r="Q254" s="147">
        <v>86400</v>
      </c>
      <c r="R254" s="142">
        <v>1</v>
      </c>
      <c r="S254" s="143" t="s">
        <v>1724</v>
      </c>
      <c r="T254" s="143">
        <v>3</v>
      </c>
      <c r="U254" s="143" t="s">
        <v>1724</v>
      </c>
      <c r="V254" s="3782"/>
      <c r="W254" s="3782"/>
      <c r="X254" s="3612"/>
    </row>
    <row r="255" spans="1:24">
      <c r="A255" s="3542"/>
      <c r="B255" s="3458"/>
      <c r="C255" s="3446"/>
      <c r="D255" s="3529"/>
      <c r="E255" s="3525"/>
      <c r="F255" s="3680"/>
      <c r="G255" s="3669"/>
      <c r="H255" s="3666"/>
      <c r="I255" s="3669"/>
      <c r="J255" s="3666"/>
      <c r="K255" s="3669"/>
      <c r="L255" s="154" t="s">
        <v>1725</v>
      </c>
      <c r="M255" s="147" t="s">
        <v>1726</v>
      </c>
      <c r="N255" s="147" t="s">
        <v>1726</v>
      </c>
      <c r="O255" s="145">
        <v>1300</v>
      </c>
      <c r="P255" s="568" t="s">
        <v>1723</v>
      </c>
      <c r="Q255" s="147">
        <v>900</v>
      </c>
      <c r="R255" s="142">
        <v>2</v>
      </c>
      <c r="S255" s="143" t="s">
        <v>1724</v>
      </c>
      <c r="T255" s="143">
        <v>1</v>
      </c>
      <c r="U255" s="143" t="s">
        <v>1724</v>
      </c>
      <c r="V255" s="3783"/>
      <c r="W255" s="3783"/>
      <c r="X255" s="3613"/>
    </row>
    <row r="256" spans="1:24">
      <c r="A256" s="3542"/>
      <c r="B256" s="3457" t="s">
        <v>3262</v>
      </c>
      <c r="C256" s="3447" t="s">
        <v>3828</v>
      </c>
      <c r="D256" s="3527" t="s">
        <v>629</v>
      </c>
      <c r="E256" s="3705" t="s">
        <v>550</v>
      </c>
      <c r="F256" s="3677" t="s">
        <v>545</v>
      </c>
      <c r="G256" s="3670" t="s">
        <v>624</v>
      </c>
      <c r="H256" s="3689">
        <v>20000</v>
      </c>
      <c r="I256" s="3670">
        <v>1280</v>
      </c>
      <c r="J256" s="3689">
        <v>12000</v>
      </c>
      <c r="K256" s="3670">
        <v>512</v>
      </c>
      <c r="L256" s="159" t="s">
        <v>1727</v>
      </c>
      <c r="M256" s="164" t="s">
        <v>1728</v>
      </c>
      <c r="N256" s="146" t="s">
        <v>1729</v>
      </c>
      <c r="O256" s="161" t="s">
        <v>1730</v>
      </c>
      <c r="P256" s="568" t="s">
        <v>1723</v>
      </c>
      <c r="Q256" s="620">
        <v>1800</v>
      </c>
      <c r="R256" s="162">
        <v>2</v>
      </c>
      <c r="S256" s="494" t="s">
        <v>1724</v>
      </c>
      <c r="T256" s="494">
        <v>1</v>
      </c>
      <c r="U256" s="162" t="s">
        <v>1735</v>
      </c>
      <c r="V256" s="3603" t="s">
        <v>2468</v>
      </c>
      <c r="W256" s="3603" t="s">
        <v>2452</v>
      </c>
      <c r="X256" s="3611" t="s">
        <v>2494</v>
      </c>
    </row>
    <row r="257" spans="1:24">
      <c r="A257" s="3542"/>
      <c r="B257" s="3460"/>
      <c r="C257" s="3445"/>
      <c r="D257" s="3528"/>
      <c r="E257" s="3524"/>
      <c r="F257" s="3678"/>
      <c r="G257" s="3668"/>
      <c r="H257" s="3665"/>
      <c r="I257" s="3668"/>
      <c r="J257" s="3665"/>
      <c r="K257" s="3668"/>
      <c r="L257" s="154" t="s">
        <v>1731</v>
      </c>
      <c r="M257" s="144" t="s">
        <v>2626</v>
      </c>
      <c r="N257" s="144" t="s">
        <v>2487</v>
      </c>
      <c r="O257" s="145">
        <v>1499</v>
      </c>
      <c r="P257" s="567" t="s">
        <v>1723</v>
      </c>
      <c r="Q257" s="156">
        <v>86400</v>
      </c>
      <c r="R257" s="142">
        <v>2</v>
      </c>
      <c r="S257" s="143" t="s">
        <v>1724</v>
      </c>
      <c r="T257" s="143">
        <v>5</v>
      </c>
      <c r="U257" s="143" t="s">
        <v>1724</v>
      </c>
      <c r="V257" s="3787"/>
      <c r="W257" s="3787"/>
      <c r="X257" s="3612"/>
    </row>
    <row r="258" spans="1:24" ht="15.75" customHeight="1">
      <c r="A258" s="3542"/>
      <c r="B258" s="3458"/>
      <c r="C258" s="3446"/>
      <c r="D258" s="3529"/>
      <c r="E258" s="3525"/>
      <c r="F258" s="3680"/>
      <c r="G258" s="3669"/>
      <c r="H258" s="3666"/>
      <c r="I258" s="3669"/>
      <c r="J258" s="3666"/>
      <c r="K258" s="3669"/>
      <c r="L258" s="158" t="s">
        <v>1725</v>
      </c>
      <c r="M258" s="147" t="s">
        <v>1726</v>
      </c>
      <c r="N258" s="147" t="s">
        <v>1726</v>
      </c>
      <c r="O258" s="145">
        <v>1300</v>
      </c>
      <c r="P258" s="567" t="s">
        <v>1723</v>
      </c>
      <c r="Q258" s="156">
        <v>900</v>
      </c>
      <c r="R258" s="142">
        <v>2</v>
      </c>
      <c r="S258" s="143" t="s">
        <v>1724</v>
      </c>
      <c r="T258" s="143">
        <v>1</v>
      </c>
      <c r="U258" s="574" t="s">
        <v>1724</v>
      </c>
      <c r="V258" s="3789"/>
      <c r="W258" s="3789"/>
      <c r="X258" s="3613"/>
    </row>
    <row r="259" spans="1:24" ht="15.75" customHeight="1">
      <c r="A259" s="3542"/>
      <c r="B259" s="3457" t="s">
        <v>3262</v>
      </c>
      <c r="C259" s="3447" t="s">
        <v>3702</v>
      </c>
      <c r="D259" s="3527" t="s">
        <v>653</v>
      </c>
      <c r="E259" s="3705" t="s">
        <v>543</v>
      </c>
      <c r="F259" s="3677" t="s">
        <v>543</v>
      </c>
      <c r="G259" s="3670" t="s">
        <v>624</v>
      </c>
      <c r="H259" s="3689">
        <v>5120</v>
      </c>
      <c r="I259" s="3670">
        <v>832</v>
      </c>
      <c r="J259" s="3689">
        <v>4384</v>
      </c>
      <c r="K259" s="3670">
        <v>384</v>
      </c>
      <c r="L259" s="159" t="s">
        <v>1727</v>
      </c>
      <c r="M259" s="496" t="s">
        <v>1728</v>
      </c>
      <c r="N259" s="162" t="s">
        <v>1729</v>
      </c>
      <c r="O259" s="161" t="s">
        <v>1730</v>
      </c>
      <c r="P259" s="568" t="s">
        <v>1723</v>
      </c>
      <c r="Q259" s="620">
        <v>1800</v>
      </c>
      <c r="R259" s="162">
        <v>2</v>
      </c>
      <c r="S259" s="494" t="s">
        <v>1724</v>
      </c>
      <c r="T259" s="494">
        <v>1</v>
      </c>
      <c r="U259" s="162" t="s">
        <v>1732</v>
      </c>
      <c r="V259" s="3579" t="s">
        <v>2466</v>
      </c>
      <c r="W259" s="3579" t="s">
        <v>2452</v>
      </c>
      <c r="X259" s="3784" t="s">
        <v>2495</v>
      </c>
    </row>
    <row r="260" spans="1:24" ht="15.75" customHeight="1">
      <c r="A260" s="3542"/>
      <c r="B260" s="3460"/>
      <c r="C260" s="3445"/>
      <c r="D260" s="3528"/>
      <c r="E260" s="3524"/>
      <c r="F260" s="3678"/>
      <c r="G260" s="3668"/>
      <c r="H260" s="3665"/>
      <c r="I260" s="3668"/>
      <c r="J260" s="3665"/>
      <c r="K260" s="3668"/>
      <c r="L260" s="154" t="s">
        <v>1731</v>
      </c>
      <c r="M260" s="157" t="s">
        <v>2486</v>
      </c>
      <c r="N260" s="141" t="s">
        <v>2487</v>
      </c>
      <c r="O260" s="145">
        <v>1500</v>
      </c>
      <c r="P260" s="567" t="s">
        <v>1723</v>
      </c>
      <c r="Q260" s="156">
        <v>86400</v>
      </c>
      <c r="R260" s="142">
        <v>1</v>
      </c>
      <c r="S260" s="143" t="s">
        <v>1724</v>
      </c>
      <c r="T260" s="143">
        <v>3</v>
      </c>
      <c r="U260" s="143" t="s">
        <v>1724</v>
      </c>
      <c r="V260" s="3782"/>
      <c r="W260" s="3782"/>
      <c r="X260" s="3785"/>
    </row>
    <row r="261" spans="1:24" ht="12.75" customHeight="1">
      <c r="A261" s="3542"/>
      <c r="B261" s="3458"/>
      <c r="C261" s="3446"/>
      <c r="D261" s="3529"/>
      <c r="E261" s="3525"/>
      <c r="F261" s="3680"/>
      <c r="G261" s="3669"/>
      <c r="H261" s="3666"/>
      <c r="I261" s="3669"/>
      <c r="J261" s="3666"/>
      <c r="K261" s="3669"/>
      <c r="L261" s="154" t="s">
        <v>1725</v>
      </c>
      <c r="M261" s="142" t="s">
        <v>1726</v>
      </c>
      <c r="N261" s="142" t="s">
        <v>1726</v>
      </c>
      <c r="O261" s="145">
        <v>1300</v>
      </c>
      <c r="P261" s="568" t="s">
        <v>1723</v>
      </c>
      <c r="Q261" s="156">
        <v>900</v>
      </c>
      <c r="R261" s="142">
        <v>2</v>
      </c>
      <c r="S261" s="143" t="s">
        <v>1724</v>
      </c>
      <c r="T261" s="143">
        <v>1</v>
      </c>
      <c r="U261" s="143" t="s">
        <v>1724</v>
      </c>
      <c r="V261" s="3783"/>
      <c r="W261" s="3783"/>
      <c r="X261" s="3786"/>
    </row>
    <row r="262" spans="1:24" ht="12.75" customHeight="1">
      <c r="A262" s="3542"/>
      <c r="B262" s="3457" t="s">
        <v>3262</v>
      </c>
      <c r="C262" s="3447" t="s">
        <v>2651</v>
      </c>
      <c r="D262" s="3527" t="s">
        <v>538</v>
      </c>
      <c r="E262" s="3705" t="s">
        <v>551</v>
      </c>
      <c r="F262" s="3677" t="s">
        <v>917</v>
      </c>
      <c r="G262" s="3670" t="s">
        <v>624</v>
      </c>
      <c r="H262" s="3689">
        <v>8704</v>
      </c>
      <c r="I262" s="3670">
        <v>832</v>
      </c>
      <c r="J262" s="3689">
        <v>4384</v>
      </c>
      <c r="K262" s="3670">
        <v>384</v>
      </c>
      <c r="L262" s="159" t="s">
        <v>1727</v>
      </c>
      <c r="M262" s="496" t="s">
        <v>1728</v>
      </c>
      <c r="N262" s="162" t="s">
        <v>1729</v>
      </c>
      <c r="O262" s="161" t="s">
        <v>1730</v>
      </c>
      <c r="P262" s="568" t="s">
        <v>1723</v>
      </c>
      <c r="Q262" s="620">
        <v>1800</v>
      </c>
      <c r="R262" s="162">
        <v>2</v>
      </c>
      <c r="S262" s="494" t="s">
        <v>1724</v>
      </c>
      <c r="T262" s="494">
        <v>1</v>
      </c>
      <c r="U262" s="162" t="s">
        <v>1732</v>
      </c>
      <c r="V262" s="3579" t="s">
        <v>2466</v>
      </c>
      <c r="W262" s="3579" t="s">
        <v>2452</v>
      </c>
      <c r="X262" s="3611" t="s">
        <v>2496</v>
      </c>
    </row>
    <row r="263" spans="1:24" ht="12.75" customHeight="1">
      <c r="A263" s="3542"/>
      <c r="B263" s="3460"/>
      <c r="C263" s="3445"/>
      <c r="D263" s="3528"/>
      <c r="E263" s="3524"/>
      <c r="F263" s="3678"/>
      <c r="G263" s="3668"/>
      <c r="H263" s="3665"/>
      <c r="I263" s="3668"/>
      <c r="J263" s="3665"/>
      <c r="K263" s="3668"/>
      <c r="L263" s="154" t="s">
        <v>1731</v>
      </c>
      <c r="M263" s="157" t="s">
        <v>2486</v>
      </c>
      <c r="N263" s="141" t="s">
        <v>2487</v>
      </c>
      <c r="O263" s="145">
        <v>1500</v>
      </c>
      <c r="P263" s="567" t="s">
        <v>1723</v>
      </c>
      <c r="Q263" s="156">
        <v>86400</v>
      </c>
      <c r="R263" s="142">
        <v>1</v>
      </c>
      <c r="S263" s="143" t="s">
        <v>1724</v>
      </c>
      <c r="T263" s="143">
        <v>3</v>
      </c>
      <c r="U263" s="143" t="s">
        <v>1724</v>
      </c>
      <c r="V263" s="3782"/>
      <c r="W263" s="3782"/>
      <c r="X263" s="3612"/>
    </row>
    <row r="264" spans="1:24" ht="12.75" customHeight="1">
      <c r="A264" s="3542"/>
      <c r="B264" s="3458"/>
      <c r="C264" s="3446"/>
      <c r="D264" s="3529"/>
      <c r="E264" s="3525"/>
      <c r="F264" s="3680"/>
      <c r="G264" s="3669"/>
      <c r="H264" s="3666"/>
      <c r="I264" s="3669"/>
      <c r="J264" s="3666"/>
      <c r="K264" s="3669"/>
      <c r="L264" s="154" t="s">
        <v>1725</v>
      </c>
      <c r="M264" s="142" t="s">
        <v>1726</v>
      </c>
      <c r="N264" s="142" t="s">
        <v>1726</v>
      </c>
      <c r="O264" s="145">
        <v>1300</v>
      </c>
      <c r="P264" s="568" t="s">
        <v>1723</v>
      </c>
      <c r="Q264" s="156">
        <v>900</v>
      </c>
      <c r="R264" s="142">
        <v>2</v>
      </c>
      <c r="S264" s="143" t="s">
        <v>1724</v>
      </c>
      <c r="T264" s="143">
        <v>1</v>
      </c>
      <c r="U264" s="143" t="s">
        <v>1724</v>
      </c>
      <c r="V264" s="3783"/>
      <c r="W264" s="3783"/>
      <c r="X264" s="3613"/>
    </row>
    <row r="265" spans="1:24" ht="12.75" customHeight="1">
      <c r="A265" s="3542"/>
      <c r="B265" s="3457" t="s">
        <v>3262</v>
      </c>
      <c r="C265" s="3447" t="s">
        <v>3627</v>
      </c>
      <c r="D265" s="3527" t="s">
        <v>539</v>
      </c>
      <c r="E265" s="3705" t="s">
        <v>552</v>
      </c>
      <c r="F265" s="3677" t="s">
        <v>917</v>
      </c>
      <c r="G265" s="3670" t="s">
        <v>624</v>
      </c>
      <c r="H265" s="3689">
        <v>15840</v>
      </c>
      <c r="I265" s="3670">
        <v>1132</v>
      </c>
      <c r="J265" s="3689">
        <v>8704</v>
      </c>
      <c r="K265" s="3670">
        <v>512</v>
      </c>
      <c r="L265" s="159" t="s">
        <v>1727</v>
      </c>
      <c r="M265" s="164" t="s">
        <v>1728</v>
      </c>
      <c r="N265" s="146" t="s">
        <v>1729</v>
      </c>
      <c r="O265" s="161" t="s">
        <v>1730</v>
      </c>
      <c r="P265" s="568" t="s">
        <v>1723</v>
      </c>
      <c r="Q265" s="146">
        <v>1800</v>
      </c>
      <c r="R265" s="162">
        <v>2</v>
      </c>
      <c r="S265" s="494" t="s">
        <v>1724</v>
      </c>
      <c r="T265" s="494">
        <v>1</v>
      </c>
      <c r="U265" s="162" t="s">
        <v>1734</v>
      </c>
      <c r="V265" s="3579" t="s">
        <v>2468</v>
      </c>
      <c r="W265" s="3579" t="s">
        <v>2452</v>
      </c>
      <c r="X265" s="3611" t="s">
        <v>2497</v>
      </c>
    </row>
    <row r="266" spans="1:24" ht="12.75" customHeight="1">
      <c r="A266" s="3542"/>
      <c r="B266" s="3460"/>
      <c r="C266" s="3445"/>
      <c r="D266" s="3528"/>
      <c r="E266" s="3524"/>
      <c r="F266" s="3678"/>
      <c r="G266" s="3668"/>
      <c r="H266" s="3665"/>
      <c r="I266" s="3668"/>
      <c r="J266" s="3665"/>
      <c r="K266" s="3668"/>
      <c r="L266" s="154" t="s">
        <v>1731</v>
      </c>
      <c r="M266" s="144" t="s">
        <v>2486</v>
      </c>
      <c r="N266" s="144" t="s">
        <v>2487</v>
      </c>
      <c r="O266" s="145">
        <v>1500</v>
      </c>
      <c r="P266" s="567" t="s">
        <v>1723</v>
      </c>
      <c r="Q266" s="147">
        <v>86400</v>
      </c>
      <c r="R266" s="142">
        <v>1</v>
      </c>
      <c r="S266" s="143" t="s">
        <v>1724</v>
      </c>
      <c r="T266" s="143">
        <v>3</v>
      </c>
      <c r="U266" s="143" t="s">
        <v>1724</v>
      </c>
      <c r="V266" s="3782"/>
      <c r="W266" s="3782"/>
      <c r="X266" s="3612"/>
    </row>
    <row r="267" spans="1:24" ht="13.5" customHeight="1">
      <c r="A267" s="3542"/>
      <c r="B267" s="3458"/>
      <c r="C267" s="3446"/>
      <c r="D267" s="3529"/>
      <c r="E267" s="3525"/>
      <c r="F267" s="3680"/>
      <c r="G267" s="3669"/>
      <c r="H267" s="3666"/>
      <c r="I267" s="3669"/>
      <c r="J267" s="3666"/>
      <c r="K267" s="3669"/>
      <c r="L267" s="154" t="s">
        <v>1725</v>
      </c>
      <c r="M267" s="147" t="s">
        <v>1726</v>
      </c>
      <c r="N267" s="147" t="s">
        <v>1726</v>
      </c>
      <c r="O267" s="145">
        <v>1300</v>
      </c>
      <c r="P267" s="568" t="s">
        <v>1723</v>
      </c>
      <c r="Q267" s="147">
        <v>900</v>
      </c>
      <c r="R267" s="142">
        <v>2</v>
      </c>
      <c r="S267" s="143" t="s">
        <v>1724</v>
      </c>
      <c r="T267" s="143">
        <v>1</v>
      </c>
      <c r="U267" s="143" t="s">
        <v>1724</v>
      </c>
      <c r="V267" s="3783"/>
      <c r="W267" s="3783"/>
      <c r="X267" s="3613"/>
    </row>
    <row r="268" spans="1:24" ht="13.5" customHeight="1">
      <c r="A268" s="3542"/>
      <c r="B268" s="3457" t="s">
        <v>3262</v>
      </c>
      <c r="C268" s="3447" t="s">
        <v>3628</v>
      </c>
      <c r="D268" s="3527" t="s">
        <v>540</v>
      </c>
      <c r="E268" s="3705" t="s">
        <v>553</v>
      </c>
      <c r="F268" s="3677" t="s">
        <v>917</v>
      </c>
      <c r="G268" s="3670" t="s">
        <v>624</v>
      </c>
      <c r="H268" s="3689">
        <v>24480</v>
      </c>
      <c r="I268" s="3670">
        <v>1424</v>
      </c>
      <c r="J268" s="3689">
        <v>12000</v>
      </c>
      <c r="K268" s="3670">
        <v>512</v>
      </c>
      <c r="L268" s="159" t="s">
        <v>1727</v>
      </c>
      <c r="M268" s="164" t="s">
        <v>1728</v>
      </c>
      <c r="N268" s="146" t="s">
        <v>1729</v>
      </c>
      <c r="O268" s="161" t="s">
        <v>1730</v>
      </c>
      <c r="P268" s="568" t="s">
        <v>1723</v>
      </c>
      <c r="Q268" s="620">
        <v>1800</v>
      </c>
      <c r="R268" s="162">
        <v>2</v>
      </c>
      <c r="S268" s="494" t="s">
        <v>1724</v>
      </c>
      <c r="T268" s="494">
        <v>1</v>
      </c>
      <c r="U268" s="162" t="s">
        <v>1735</v>
      </c>
      <c r="V268" s="3603" t="s">
        <v>2468</v>
      </c>
      <c r="W268" s="3603" t="s">
        <v>2452</v>
      </c>
      <c r="X268" s="3611" t="s">
        <v>2498</v>
      </c>
    </row>
    <row r="269" spans="1:24" ht="13.5" customHeight="1">
      <c r="A269" s="3542"/>
      <c r="B269" s="3460"/>
      <c r="C269" s="3445"/>
      <c r="D269" s="3528"/>
      <c r="E269" s="3524"/>
      <c r="F269" s="3678"/>
      <c r="G269" s="3668"/>
      <c r="H269" s="3665"/>
      <c r="I269" s="3668"/>
      <c r="J269" s="3665"/>
      <c r="K269" s="3668"/>
      <c r="L269" s="154" t="s">
        <v>1731</v>
      </c>
      <c r="M269" s="144" t="s">
        <v>2626</v>
      </c>
      <c r="N269" s="144" t="s">
        <v>2487</v>
      </c>
      <c r="O269" s="145">
        <v>1499</v>
      </c>
      <c r="P269" s="567" t="s">
        <v>1723</v>
      </c>
      <c r="Q269" s="156">
        <v>86400</v>
      </c>
      <c r="R269" s="142">
        <v>2</v>
      </c>
      <c r="S269" s="143" t="s">
        <v>1724</v>
      </c>
      <c r="T269" s="143">
        <v>5</v>
      </c>
      <c r="U269" s="143" t="s">
        <v>1724</v>
      </c>
      <c r="V269" s="3787"/>
      <c r="W269" s="3787"/>
      <c r="X269" s="3612"/>
    </row>
    <row r="270" spans="1:24">
      <c r="A270" s="3542"/>
      <c r="B270" s="3458"/>
      <c r="C270" s="3446"/>
      <c r="D270" s="3529"/>
      <c r="E270" s="3525"/>
      <c r="F270" s="3680"/>
      <c r="G270" s="3669"/>
      <c r="H270" s="3666"/>
      <c r="I270" s="3669"/>
      <c r="J270" s="3666"/>
      <c r="K270" s="3669"/>
      <c r="L270" s="158" t="s">
        <v>1725</v>
      </c>
      <c r="M270" s="147" t="s">
        <v>1726</v>
      </c>
      <c r="N270" s="147" t="s">
        <v>1726</v>
      </c>
      <c r="O270" s="145">
        <v>1300</v>
      </c>
      <c r="P270" s="567" t="s">
        <v>1723</v>
      </c>
      <c r="Q270" s="156">
        <v>900</v>
      </c>
      <c r="R270" s="142">
        <v>2</v>
      </c>
      <c r="S270" s="143" t="s">
        <v>1724</v>
      </c>
      <c r="T270" s="143">
        <v>1</v>
      </c>
      <c r="U270" s="574" t="s">
        <v>1724</v>
      </c>
      <c r="V270" s="3789"/>
      <c r="W270" s="3789"/>
      <c r="X270" s="3613"/>
    </row>
    <row r="271" spans="1:24">
      <c r="A271" s="3542"/>
      <c r="B271" s="3457" t="s">
        <v>3262</v>
      </c>
      <c r="C271" s="3447" t="s">
        <v>3702</v>
      </c>
      <c r="D271" s="3527" t="s">
        <v>657</v>
      </c>
      <c r="E271" s="3705" t="s">
        <v>543</v>
      </c>
      <c r="F271" s="3677" t="s">
        <v>543</v>
      </c>
      <c r="G271" s="3670" t="s">
        <v>623</v>
      </c>
      <c r="H271" s="3689">
        <v>5120</v>
      </c>
      <c r="I271" s="3670">
        <v>832</v>
      </c>
      <c r="J271" s="3689">
        <v>4192</v>
      </c>
      <c r="K271" s="3670">
        <v>384</v>
      </c>
      <c r="L271" s="159" t="s">
        <v>1727</v>
      </c>
      <c r="M271" s="496" t="s">
        <v>1728</v>
      </c>
      <c r="N271" s="162" t="s">
        <v>1729</v>
      </c>
      <c r="O271" s="161" t="s">
        <v>1730</v>
      </c>
      <c r="P271" s="568" t="s">
        <v>1723</v>
      </c>
      <c r="Q271" s="620">
        <v>1800</v>
      </c>
      <c r="R271" s="162">
        <v>2</v>
      </c>
      <c r="S271" s="494" t="s">
        <v>1724</v>
      </c>
      <c r="T271" s="494">
        <v>1</v>
      </c>
      <c r="U271" s="162" t="s">
        <v>1732</v>
      </c>
      <c r="V271" s="3579" t="s">
        <v>2466</v>
      </c>
      <c r="W271" s="3579" t="s">
        <v>2452</v>
      </c>
      <c r="X271" s="3784" t="s">
        <v>2499</v>
      </c>
    </row>
    <row r="272" spans="1:24">
      <c r="A272" s="3542"/>
      <c r="B272" s="3460"/>
      <c r="C272" s="3445"/>
      <c r="D272" s="3528"/>
      <c r="E272" s="3524"/>
      <c r="F272" s="3678"/>
      <c r="G272" s="3668"/>
      <c r="H272" s="3665"/>
      <c r="I272" s="3668"/>
      <c r="J272" s="3665"/>
      <c r="K272" s="3668"/>
      <c r="L272" s="154" t="s">
        <v>1731</v>
      </c>
      <c r="M272" s="157" t="s">
        <v>2486</v>
      </c>
      <c r="N272" s="141" t="s">
        <v>2487</v>
      </c>
      <c r="O272" s="145">
        <v>1500</v>
      </c>
      <c r="P272" s="567" t="s">
        <v>1723</v>
      </c>
      <c r="Q272" s="156">
        <v>86400</v>
      </c>
      <c r="R272" s="142">
        <v>1</v>
      </c>
      <c r="S272" s="143" t="s">
        <v>1724</v>
      </c>
      <c r="T272" s="143">
        <v>3</v>
      </c>
      <c r="U272" s="143" t="s">
        <v>1724</v>
      </c>
      <c r="V272" s="3782"/>
      <c r="W272" s="3782"/>
      <c r="X272" s="3785"/>
    </row>
    <row r="273" spans="1:24" ht="12.75" customHeight="1">
      <c r="A273" s="3542"/>
      <c r="B273" s="3458"/>
      <c r="C273" s="3446"/>
      <c r="D273" s="3529"/>
      <c r="E273" s="3525"/>
      <c r="F273" s="3680"/>
      <c r="G273" s="3669"/>
      <c r="H273" s="3666"/>
      <c r="I273" s="3669"/>
      <c r="J273" s="3666"/>
      <c r="K273" s="3669"/>
      <c r="L273" s="154" t="s">
        <v>1725</v>
      </c>
      <c r="M273" s="142" t="s">
        <v>1726</v>
      </c>
      <c r="N273" s="142" t="s">
        <v>1726</v>
      </c>
      <c r="O273" s="145">
        <v>1300</v>
      </c>
      <c r="P273" s="568" t="s">
        <v>1723</v>
      </c>
      <c r="Q273" s="156">
        <v>900</v>
      </c>
      <c r="R273" s="142">
        <v>2</v>
      </c>
      <c r="S273" s="143" t="s">
        <v>1724</v>
      </c>
      <c r="T273" s="143">
        <v>1</v>
      </c>
      <c r="U273" s="143" t="s">
        <v>1724</v>
      </c>
      <c r="V273" s="3783"/>
      <c r="W273" s="3783"/>
      <c r="X273" s="3786"/>
    </row>
    <row r="274" spans="1:24" ht="12.75" customHeight="1">
      <c r="A274" s="3542"/>
      <c r="B274" s="3457" t="s">
        <v>3262</v>
      </c>
      <c r="C274" s="3447" t="s">
        <v>2651</v>
      </c>
      <c r="D274" s="3527" t="s">
        <v>198</v>
      </c>
      <c r="E274" s="3705" t="s">
        <v>918</v>
      </c>
      <c r="F274" s="3677" t="s">
        <v>542</v>
      </c>
      <c r="G274" s="3670" t="s">
        <v>623</v>
      </c>
      <c r="H274" s="3689">
        <v>8096</v>
      </c>
      <c r="I274" s="3670">
        <v>832</v>
      </c>
      <c r="J274" s="3689">
        <v>4192</v>
      </c>
      <c r="K274" s="3670">
        <v>384</v>
      </c>
      <c r="L274" s="159" t="s">
        <v>1727</v>
      </c>
      <c r="M274" s="496" t="s">
        <v>1728</v>
      </c>
      <c r="N274" s="162" t="s">
        <v>1729</v>
      </c>
      <c r="O274" s="161" t="s">
        <v>1730</v>
      </c>
      <c r="P274" s="568" t="s">
        <v>1723</v>
      </c>
      <c r="Q274" s="620">
        <v>1800</v>
      </c>
      <c r="R274" s="162">
        <v>2</v>
      </c>
      <c r="S274" s="494" t="s">
        <v>1724</v>
      </c>
      <c r="T274" s="494">
        <v>1</v>
      </c>
      <c r="U274" s="162" t="s">
        <v>1732</v>
      </c>
      <c r="V274" s="3579" t="s">
        <v>2466</v>
      </c>
      <c r="W274" s="3579" t="s">
        <v>2452</v>
      </c>
      <c r="X274" s="3611" t="s">
        <v>2500</v>
      </c>
    </row>
    <row r="275" spans="1:24" ht="12.75" customHeight="1">
      <c r="A275" s="3542"/>
      <c r="B275" s="3460"/>
      <c r="C275" s="3445"/>
      <c r="D275" s="3528"/>
      <c r="E275" s="3524"/>
      <c r="F275" s="3678"/>
      <c r="G275" s="3668"/>
      <c r="H275" s="3665"/>
      <c r="I275" s="3668"/>
      <c r="J275" s="3665"/>
      <c r="K275" s="3668"/>
      <c r="L275" s="154" t="s">
        <v>1731</v>
      </c>
      <c r="M275" s="157" t="s">
        <v>2486</v>
      </c>
      <c r="N275" s="141" t="s">
        <v>2487</v>
      </c>
      <c r="O275" s="145">
        <v>1500</v>
      </c>
      <c r="P275" s="567" t="s">
        <v>1723</v>
      </c>
      <c r="Q275" s="156">
        <v>86400</v>
      </c>
      <c r="R275" s="142">
        <v>1</v>
      </c>
      <c r="S275" s="143" t="s">
        <v>1724</v>
      </c>
      <c r="T275" s="143">
        <v>3</v>
      </c>
      <c r="U275" s="143" t="s">
        <v>1724</v>
      </c>
      <c r="V275" s="3782"/>
      <c r="W275" s="3782"/>
      <c r="X275" s="3612"/>
    </row>
    <row r="276" spans="1:24">
      <c r="A276" s="3542"/>
      <c r="B276" s="3458"/>
      <c r="C276" s="3446"/>
      <c r="D276" s="3529"/>
      <c r="E276" s="3525"/>
      <c r="F276" s="3680"/>
      <c r="G276" s="3669"/>
      <c r="H276" s="3666"/>
      <c r="I276" s="3669"/>
      <c r="J276" s="3666"/>
      <c r="K276" s="3669"/>
      <c r="L276" s="154" t="s">
        <v>1725</v>
      </c>
      <c r="M276" s="142" t="s">
        <v>1726</v>
      </c>
      <c r="N276" s="142" t="s">
        <v>1726</v>
      </c>
      <c r="O276" s="145">
        <v>1300</v>
      </c>
      <c r="P276" s="568" t="s">
        <v>1723</v>
      </c>
      <c r="Q276" s="156">
        <v>900</v>
      </c>
      <c r="R276" s="142">
        <v>2</v>
      </c>
      <c r="S276" s="143" t="s">
        <v>1724</v>
      </c>
      <c r="T276" s="143">
        <v>1</v>
      </c>
      <c r="U276" s="143" t="s">
        <v>1724</v>
      </c>
      <c r="V276" s="3783"/>
      <c r="W276" s="3783"/>
      <c r="X276" s="3613"/>
    </row>
    <row r="277" spans="1:24">
      <c r="A277" s="3542"/>
      <c r="B277" s="3457" t="s">
        <v>3262</v>
      </c>
      <c r="C277" s="3447" t="s">
        <v>3702</v>
      </c>
      <c r="D277" s="3527" t="s">
        <v>655</v>
      </c>
      <c r="E277" s="3705"/>
      <c r="F277" s="3677"/>
      <c r="G277" s="3670" t="s">
        <v>623</v>
      </c>
      <c r="H277" s="3689">
        <v>5120</v>
      </c>
      <c r="I277" s="3670">
        <v>832</v>
      </c>
      <c r="J277" s="3689">
        <v>4384</v>
      </c>
      <c r="K277" s="3670">
        <v>384</v>
      </c>
      <c r="L277" s="159" t="s">
        <v>1727</v>
      </c>
      <c r="M277" s="496" t="s">
        <v>1728</v>
      </c>
      <c r="N277" s="162" t="s">
        <v>1729</v>
      </c>
      <c r="O277" s="161" t="s">
        <v>1730</v>
      </c>
      <c r="P277" s="568" t="s">
        <v>1723</v>
      </c>
      <c r="Q277" s="620">
        <v>1800</v>
      </c>
      <c r="R277" s="162">
        <v>2</v>
      </c>
      <c r="S277" s="494" t="s">
        <v>1724</v>
      </c>
      <c r="T277" s="494">
        <v>1</v>
      </c>
      <c r="U277" s="162" t="s">
        <v>1732</v>
      </c>
      <c r="V277" s="3579" t="s">
        <v>2466</v>
      </c>
      <c r="W277" s="3579" t="s">
        <v>2452</v>
      </c>
      <c r="X277" s="3612" t="s">
        <v>2501</v>
      </c>
    </row>
    <row r="278" spans="1:24">
      <c r="A278" s="3542"/>
      <c r="B278" s="3460"/>
      <c r="C278" s="3445"/>
      <c r="D278" s="3528"/>
      <c r="E278" s="3524"/>
      <c r="F278" s="3678"/>
      <c r="G278" s="3668"/>
      <c r="H278" s="3665"/>
      <c r="I278" s="3668"/>
      <c r="J278" s="3665"/>
      <c r="K278" s="3668"/>
      <c r="L278" s="154" t="s">
        <v>1731</v>
      </c>
      <c r="M278" s="157" t="s">
        <v>2486</v>
      </c>
      <c r="N278" s="141" t="s">
        <v>2487</v>
      </c>
      <c r="O278" s="145">
        <v>1500</v>
      </c>
      <c r="P278" s="567" t="s">
        <v>1723</v>
      </c>
      <c r="Q278" s="156">
        <v>86400</v>
      </c>
      <c r="R278" s="142">
        <v>1</v>
      </c>
      <c r="S278" s="143" t="s">
        <v>1724</v>
      </c>
      <c r="T278" s="143">
        <v>3</v>
      </c>
      <c r="U278" s="143" t="s">
        <v>1724</v>
      </c>
      <c r="V278" s="3782"/>
      <c r="W278" s="3782"/>
      <c r="X278" s="3612"/>
    </row>
    <row r="279" spans="1:24">
      <c r="A279" s="3542"/>
      <c r="B279" s="3458"/>
      <c r="C279" s="3446"/>
      <c r="D279" s="3529"/>
      <c r="E279" s="3525"/>
      <c r="F279" s="3680"/>
      <c r="G279" s="3669"/>
      <c r="H279" s="3666"/>
      <c r="I279" s="3669"/>
      <c r="J279" s="3666"/>
      <c r="K279" s="3669"/>
      <c r="L279" s="154" t="s">
        <v>1725</v>
      </c>
      <c r="M279" s="142" t="s">
        <v>1726</v>
      </c>
      <c r="N279" s="142" t="s">
        <v>1726</v>
      </c>
      <c r="O279" s="145">
        <v>1300</v>
      </c>
      <c r="P279" s="568" t="s">
        <v>1723</v>
      </c>
      <c r="Q279" s="156">
        <v>900</v>
      </c>
      <c r="R279" s="142">
        <v>2</v>
      </c>
      <c r="S279" s="143" t="s">
        <v>1724</v>
      </c>
      <c r="T279" s="143">
        <v>1</v>
      </c>
      <c r="U279" s="143" t="s">
        <v>1724</v>
      </c>
      <c r="V279" s="3783"/>
      <c r="W279" s="3783"/>
      <c r="X279" s="3613"/>
    </row>
    <row r="280" spans="1:24">
      <c r="A280" s="3542"/>
      <c r="B280" s="3457" t="s">
        <v>3262</v>
      </c>
      <c r="C280" s="3447" t="s">
        <v>2651</v>
      </c>
      <c r="D280" s="3527" t="s">
        <v>541</v>
      </c>
      <c r="E280" s="3705" t="s">
        <v>551</v>
      </c>
      <c r="F280" s="3677" t="s">
        <v>542</v>
      </c>
      <c r="G280" s="3670" t="s">
        <v>623</v>
      </c>
      <c r="H280" s="3689">
        <v>8096</v>
      </c>
      <c r="I280" s="3670">
        <v>832</v>
      </c>
      <c r="J280" s="3689">
        <v>4192</v>
      </c>
      <c r="K280" s="3670">
        <v>384</v>
      </c>
      <c r="L280" s="159" t="s">
        <v>1727</v>
      </c>
      <c r="M280" s="496" t="s">
        <v>1728</v>
      </c>
      <c r="N280" s="162" t="s">
        <v>1729</v>
      </c>
      <c r="O280" s="161" t="s">
        <v>1730</v>
      </c>
      <c r="P280" s="568" t="s">
        <v>1723</v>
      </c>
      <c r="Q280" s="620">
        <v>1800</v>
      </c>
      <c r="R280" s="162">
        <v>2</v>
      </c>
      <c r="S280" s="494" t="s">
        <v>1724</v>
      </c>
      <c r="T280" s="494">
        <v>1</v>
      </c>
      <c r="U280" s="162" t="s">
        <v>1732</v>
      </c>
      <c r="V280" s="3579" t="s">
        <v>2466</v>
      </c>
      <c r="W280" s="3579" t="s">
        <v>2452</v>
      </c>
      <c r="X280" s="3611" t="s">
        <v>2502</v>
      </c>
    </row>
    <row r="281" spans="1:24">
      <c r="A281" s="3542"/>
      <c r="B281" s="3460"/>
      <c r="C281" s="3445"/>
      <c r="D281" s="3528"/>
      <c r="E281" s="3524"/>
      <c r="F281" s="3678"/>
      <c r="G281" s="3668"/>
      <c r="H281" s="3665"/>
      <c r="I281" s="3668"/>
      <c r="J281" s="3665"/>
      <c r="K281" s="3668"/>
      <c r="L281" s="154" t="s">
        <v>1731</v>
      </c>
      <c r="M281" s="157" t="s">
        <v>2486</v>
      </c>
      <c r="N281" s="141" t="s">
        <v>2487</v>
      </c>
      <c r="O281" s="145">
        <v>1500</v>
      </c>
      <c r="P281" s="567" t="s">
        <v>1723</v>
      </c>
      <c r="Q281" s="156">
        <v>86400</v>
      </c>
      <c r="R281" s="142">
        <v>1</v>
      </c>
      <c r="S281" s="143" t="s">
        <v>1724</v>
      </c>
      <c r="T281" s="143">
        <v>3</v>
      </c>
      <c r="U281" s="143" t="s">
        <v>1724</v>
      </c>
      <c r="V281" s="3782"/>
      <c r="W281" s="3782"/>
      <c r="X281" s="3612"/>
    </row>
    <row r="282" spans="1:24">
      <c r="A282" s="3542"/>
      <c r="B282" s="3458"/>
      <c r="C282" s="3446"/>
      <c r="D282" s="3529"/>
      <c r="E282" s="3525"/>
      <c r="F282" s="3680"/>
      <c r="G282" s="3669"/>
      <c r="H282" s="3666"/>
      <c r="I282" s="3669"/>
      <c r="J282" s="3666"/>
      <c r="K282" s="3669"/>
      <c r="L282" s="154" t="s">
        <v>1725</v>
      </c>
      <c r="M282" s="142" t="s">
        <v>1726</v>
      </c>
      <c r="N282" s="142" t="s">
        <v>1726</v>
      </c>
      <c r="O282" s="145">
        <v>1300</v>
      </c>
      <c r="P282" s="568" t="s">
        <v>1723</v>
      </c>
      <c r="Q282" s="156">
        <v>900</v>
      </c>
      <c r="R282" s="142">
        <v>2</v>
      </c>
      <c r="S282" s="143" t="s">
        <v>1724</v>
      </c>
      <c r="T282" s="143">
        <v>1</v>
      </c>
      <c r="U282" s="143" t="s">
        <v>1724</v>
      </c>
      <c r="V282" s="3783"/>
      <c r="W282" s="3783"/>
      <c r="X282" s="3613"/>
    </row>
    <row r="283" spans="1:24">
      <c r="A283" s="3542"/>
      <c r="B283" s="3457" t="s">
        <v>3262</v>
      </c>
      <c r="C283" s="3447" t="s">
        <v>2651</v>
      </c>
      <c r="D283" s="3527" t="s">
        <v>761</v>
      </c>
      <c r="E283" s="3705" t="s">
        <v>554</v>
      </c>
      <c r="F283" s="3677" t="s">
        <v>542</v>
      </c>
      <c r="G283" s="3670" t="s">
        <v>623</v>
      </c>
      <c r="H283" s="3689">
        <v>5024</v>
      </c>
      <c r="I283" s="3670">
        <v>512</v>
      </c>
      <c r="J283" s="3689">
        <v>4192</v>
      </c>
      <c r="K283" s="3670">
        <v>256</v>
      </c>
      <c r="L283" s="159" t="s">
        <v>1727</v>
      </c>
      <c r="M283" s="496" t="s">
        <v>1728</v>
      </c>
      <c r="N283" s="162" t="s">
        <v>1729</v>
      </c>
      <c r="O283" s="161" t="s">
        <v>1730</v>
      </c>
      <c r="P283" s="568" t="s">
        <v>1723</v>
      </c>
      <c r="Q283" s="620">
        <v>1800</v>
      </c>
      <c r="R283" s="162">
        <v>2</v>
      </c>
      <c r="S283" s="494" t="s">
        <v>1724</v>
      </c>
      <c r="T283" s="494">
        <v>1</v>
      </c>
      <c r="U283" s="162" t="s">
        <v>1732</v>
      </c>
      <c r="V283" s="3579" t="s">
        <v>2466</v>
      </c>
      <c r="W283" s="3579" t="s">
        <v>2452</v>
      </c>
      <c r="X283" s="3611" t="s">
        <v>2503</v>
      </c>
    </row>
    <row r="284" spans="1:24">
      <c r="A284" s="3542"/>
      <c r="B284" s="3460"/>
      <c r="C284" s="3445"/>
      <c r="D284" s="3528"/>
      <c r="E284" s="3524"/>
      <c r="F284" s="3678"/>
      <c r="G284" s="3668"/>
      <c r="H284" s="3665"/>
      <c r="I284" s="3668"/>
      <c r="J284" s="3665"/>
      <c r="K284" s="3668"/>
      <c r="L284" s="154" t="s">
        <v>1731</v>
      </c>
      <c r="M284" s="157" t="s">
        <v>2486</v>
      </c>
      <c r="N284" s="141" t="s">
        <v>2487</v>
      </c>
      <c r="O284" s="145">
        <v>1500</v>
      </c>
      <c r="P284" s="567" t="s">
        <v>1723</v>
      </c>
      <c r="Q284" s="156">
        <v>86400</v>
      </c>
      <c r="R284" s="142">
        <v>1</v>
      </c>
      <c r="S284" s="143" t="s">
        <v>1724</v>
      </c>
      <c r="T284" s="143">
        <v>3</v>
      </c>
      <c r="U284" s="143" t="s">
        <v>1724</v>
      </c>
      <c r="V284" s="3782"/>
      <c r="W284" s="3782"/>
      <c r="X284" s="3612"/>
    </row>
    <row r="285" spans="1:24">
      <c r="A285" s="3542"/>
      <c r="B285" s="3458"/>
      <c r="C285" s="3446"/>
      <c r="D285" s="3529"/>
      <c r="E285" s="3525"/>
      <c r="F285" s="3680"/>
      <c r="G285" s="3669"/>
      <c r="H285" s="3666"/>
      <c r="I285" s="3669"/>
      <c r="J285" s="3666"/>
      <c r="K285" s="3669"/>
      <c r="L285" s="154" t="s">
        <v>1725</v>
      </c>
      <c r="M285" s="142" t="s">
        <v>1726</v>
      </c>
      <c r="N285" s="142" t="s">
        <v>1726</v>
      </c>
      <c r="O285" s="145">
        <v>1300</v>
      </c>
      <c r="P285" s="568" t="s">
        <v>1723</v>
      </c>
      <c r="Q285" s="156">
        <v>900</v>
      </c>
      <c r="R285" s="142">
        <v>2</v>
      </c>
      <c r="S285" s="143" t="s">
        <v>1724</v>
      </c>
      <c r="T285" s="143">
        <v>1</v>
      </c>
      <c r="U285" s="143" t="s">
        <v>1724</v>
      </c>
      <c r="V285" s="3783"/>
      <c r="W285" s="3783"/>
      <c r="X285" s="3613"/>
    </row>
    <row r="286" spans="1:24">
      <c r="A286" s="3542"/>
      <c r="B286" s="3457" t="s">
        <v>3262</v>
      </c>
      <c r="C286" s="3447" t="s">
        <v>2651</v>
      </c>
      <c r="D286" s="3527" t="s">
        <v>199</v>
      </c>
      <c r="E286" s="3705" t="s">
        <v>554</v>
      </c>
      <c r="F286" s="3677" t="s">
        <v>917</v>
      </c>
      <c r="G286" s="3670" t="s">
        <v>624</v>
      </c>
      <c r="H286" s="3689">
        <v>5024</v>
      </c>
      <c r="I286" s="3670">
        <v>512</v>
      </c>
      <c r="J286" s="3689">
        <v>4192</v>
      </c>
      <c r="K286" s="3670">
        <v>256</v>
      </c>
      <c r="L286" s="159" t="s">
        <v>1727</v>
      </c>
      <c r="M286" s="496" t="s">
        <v>1728</v>
      </c>
      <c r="N286" s="162" t="s">
        <v>1729</v>
      </c>
      <c r="O286" s="161" t="s">
        <v>1730</v>
      </c>
      <c r="P286" s="568" t="s">
        <v>1723</v>
      </c>
      <c r="Q286" s="620">
        <v>1800</v>
      </c>
      <c r="R286" s="162">
        <v>2</v>
      </c>
      <c r="S286" s="494" t="s">
        <v>1724</v>
      </c>
      <c r="T286" s="494">
        <v>1</v>
      </c>
      <c r="U286" s="162" t="s">
        <v>1732</v>
      </c>
      <c r="V286" s="3579" t="s">
        <v>2466</v>
      </c>
      <c r="W286" s="3579" t="s">
        <v>2452</v>
      </c>
      <c r="X286" s="3611" t="s">
        <v>2504</v>
      </c>
    </row>
    <row r="287" spans="1:24">
      <c r="A287" s="3542"/>
      <c r="B287" s="3460"/>
      <c r="C287" s="3445"/>
      <c r="D287" s="3528"/>
      <c r="E287" s="3524"/>
      <c r="F287" s="3678"/>
      <c r="G287" s="3668"/>
      <c r="H287" s="3665"/>
      <c r="I287" s="3668"/>
      <c r="J287" s="3665"/>
      <c r="K287" s="3668"/>
      <c r="L287" s="154" t="s">
        <v>1731</v>
      </c>
      <c r="M287" s="157" t="s">
        <v>2486</v>
      </c>
      <c r="N287" s="141" t="s">
        <v>2487</v>
      </c>
      <c r="O287" s="145">
        <v>1500</v>
      </c>
      <c r="P287" s="567" t="s">
        <v>1723</v>
      </c>
      <c r="Q287" s="156">
        <v>86400</v>
      </c>
      <c r="R287" s="142">
        <v>1</v>
      </c>
      <c r="S287" s="143" t="s">
        <v>1724</v>
      </c>
      <c r="T287" s="143">
        <v>3</v>
      </c>
      <c r="U287" s="143" t="s">
        <v>1724</v>
      </c>
      <c r="V287" s="3782"/>
      <c r="W287" s="3782"/>
      <c r="X287" s="3612"/>
    </row>
    <row r="288" spans="1:24">
      <c r="A288" s="3542"/>
      <c r="B288" s="3458"/>
      <c r="C288" s="3446"/>
      <c r="D288" s="3529"/>
      <c r="E288" s="3525"/>
      <c r="F288" s="3680"/>
      <c r="G288" s="3669"/>
      <c r="H288" s="3666"/>
      <c r="I288" s="3669"/>
      <c r="J288" s="3666"/>
      <c r="K288" s="3669"/>
      <c r="L288" s="154" t="s">
        <v>1725</v>
      </c>
      <c r="M288" s="142" t="s">
        <v>1726</v>
      </c>
      <c r="N288" s="142" t="s">
        <v>1726</v>
      </c>
      <c r="O288" s="145">
        <v>1300</v>
      </c>
      <c r="P288" s="568" t="s">
        <v>1723</v>
      </c>
      <c r="Q288" s="156">
        <v>900</v>
      </c>
      <c r="R288" s="142">
        <v>2</v>
      </c>
      <c r="S288" s="143" t="s">
        <v>1724</v>
      </c>
      <c r="T288" s="143">
        <v>1</v>
      </c>
      <c r="U288" s="143" t="s">
        <v>1724</v>
      </c>
      <c r="V288" s="3783"/>
      <c r="W288" s="3783"/>
      <c r="X288" s="3613"/>
    </row>
    <row r="289" spans="1:25">
      <c r="A289" s="3542"/>
      <c r="B289" s="3457" t="s">
        <v>3262</v>
      </c>
      <c r="C289" s="3447" t="s">
        <v>2651</v>
      </c>
      <c r="D289" s="3527" t="s">
        <v>819</v>
      </c>
      <c r="E289" s="3705" t="s">
        <v>555</v>
      </c>
      <c r="F289" s="3677" t="s">
        <v>917</v>
      </c>
      <c r="G289" s="3670" t="s">
        <v>624</v>
      </c>
      <c r="H289" s="3689">
        <v>5024</v>
      </c>
      <c r="I289" s="3670">
        <v>512</v>
      </c>
      <c r="J289" s="3689">
        <v>4192</v>
      </c>
      <c r="K289" s="3670">
        <v>256</v>
      </c>
      <c r="L289" s="159" t="s">
        <v>1727</v>
      </c>
      <c r="M289" s="496" t="s">
        <v>1728</v>
      </c>
      <c r="N289" s="162" t="s">
        <v>1729</v>
      </c>
      <c r="O289" s="161" t="s">
        <v>1730</v>
      </c>
      <c r="P289" s="568" t="s">
        <v>1723</v>
      </c>
      <c r="Q289" s="620">
        <v>1800</v>
      </c>
      <c r="R289" s="162">
        <v>2</v>
      </c>
      <c r="S289" s="494" t="s">
        <v>1724</v>
      </c>
      <c r="T289" s="494">
        <v>1</v>
      </c>
      <c r="U289" s="162" t="s">
        <v>1732</v>
      </c>
      <c r="V289" s="3603" t="s">
        <v>2466</v>
      </c>
      <c r="W289" s="3603" t="s">
        <v>2452</v>
      </c>
      <c r="X289" s="3611" t="s">
        <v>2505</v>
      </c>
    </row>
    <row r="290" spans="1:25">
      <c r="A290" s="3542"/>
      <c r="B290" s="3460"/>
      <c r="C290" s="3445"/>
      <c r="D290" s="3528"/>
      <c r="E290" s="3524"/>
      <c r="F290" s="3678"/>
      <c r="G290" s="3668"/>
      <c r="H290" s="3665"/>
      <c r="I290" s="3668"/>
      <c r="J290" s="3665"/>
      <c r="K290" s="3668"/>
      <c r="L290" s="158" t="s">
        <v>1731</v>
      </c>
      <c r="M290" s="157" t="s">
        <v>2486</v>
      </c>
      <c r="N290" s="141" t="s">
        <v>2487</v>
      </c>
      <c r="O290" s="145">
        <v>1500</v>
      </c>
      <c r="P290" s="567" t="s">
        <v>1723</v>
      </c>
      <c r="Q290" s="156">
        <v>86400</v>
      </c>
      <c r="R290" s="142">
        <v>1</v>
      </c>
      <c r="S290" s="143" t="s">
        <v>1724</v>
      </c>
      <c r="T290" s="143">
        <v>3</v>
      </c>
      <c r="U290" s="574" t="s">
        <v>1724</v>
      </c>
      <c r="V290" s="3787"/>
      <c r="W290" s="3787"/>
      <c r="X290" s="3612"/>
    </row>
    <row r="291" spans="1:25" ht="13.5" thickBot="1">
      <c r="A291" s="3543"/>
      <c r="B291" s="3545"/>
      <c r="C291" s="3469"/>
      <c r="D291" s="3711"/>
      <c r="E291" s="3682"/>
      <c r="F291" s="3679"/>
      <c r="G291" s="3671"/>
      <c r="H291" s="3781"/>
      <c r="I291" s="3671"/>
      <c r="J291" s="3781"/>
      <c r="K291" s="3671"/>
      <c r="L291" s="169" t="s">
        <v>1725</v>
      </c>
      <c r="M291" s="173" t="s">
        <v>1726</v>
      </c>
      <c r="N291" s="173" t="s">
        <v>1726</v>
      </c>
      <c r="O291" s="171">
        <v>1300</v>
      </c>
      <c r="P291" s="570" t="s">
        <v>1723</v>
      </c>
      <c r="Q291" s="621">
        <v>900</v>
      </c>
      <c r="R291" s="173">
        <v>2</v>
      </c>
      <c r="S291" s="172" t="s">
        <v>1724</v>
      </c>
      <c r="T291" s="172">
        <v>1</v>
      </c>
      <c r="U291" s="563" t="s">
        <v>1724</v>
      </c>
      <c r="V291" s="3430"/>
      <c r="W291" s="3430"/>
      <c r="X291" s="3920"/>
    </row>
    <row r="292" spans="1:25" ht="15" customHeight="1">
      <c r="A292" s="3685" t="s">
        <v>3986</v>
      </c>
      <c r="B292" s="3526" t="s">
        <v>3262</v>
      </c>
      <c r="C292" s="3444" t="s">
        <v>1399</v>
      </c>
      <c r="D292" s="3710" t="s">
        <v>534</v>
      </c>
      <c r="E292" s="3523" t="s">
        <v>556</v>
      </c>
      <c r="F292" s="3683" t="s">
        <v>557</v>
      </c>
      <c r="G292" s="3667" t="s">
        <v>624</v>
      </c>
      <c r="H292" s="3664">
        <v>12512</v>
      </c>
      <c r="I292" s="3667">
        <v>768</v>
      </c>
      <c r="J292" s="3664">
        <v>10912</v>
      </c>
      <c r="K292" s="3667">
        <v>384</v>
      </c>
      <c r="L292" s="159" t="s">
        <v>1727</v>
      </c>
      <c r="M292" s="496" t="s">
        <v>1728</v>
      </c>
      <c r="N292" s="162" t="s">
        <v>1729</v>
      </c>
      <c r="O292" s="161" t="s">
        <v>1730</v>
      </c>
      <c r="P292" s="568" t="s">
        <v>1723</v>
      </c>
      <c r="Q292" s="620">
        <v>1800</v>
      </c>
      <c r="R292" s="162">
        <v>2</v>
      </c>
      <c r="S292" s="494" t="s">
        <v>1724</v>
      </c>
      <c r="T292" s="494">
        <v>1</v>
      </c>
      <c r="U292" s="162" t="s">
        <v>1732</v>
      </c>
      <c r="V292" s="3585" t="s">
        <v>2468</v>
      </c>
      <c r="W292" s="3585" t="s">
        <v>2452</v>
      </c>
      <c r="X292" s="3788" t="s">
        <v>476</v>
      </c>
    </row>
    <row r="293" spans="1:25">
      <c r="A293" s="3542"/>
      <c r="B293" s="3460"/>
      <c r="C293" s="3445"/>
      <c r="D293" s="3528"/>
      <c r="E293" s="3524"/>
      <c r="F293" s="3678"/>
      <c r="G293" s="3668"/>
      <c r="H293" s="3665"/>
      <c r="I293" s="3668"/>
      <c r="J293" s="3665"/>
      <c r="K293" s="3668"/>
      <c r="L293" s="154" t="s">
        <v>1731</v>
      </c>
      <c r="M293" s="141" t="s">
        <v>2626</v>
      </c>
      <c r="N293" s="141" t="s">
        <v>2487</v>
      </c>
      <c r="O293" s="145">
        <v>1499</v>
      </c>
      <c r="P293" s="567" t="s">
        <v>1723</v>
      </c>
      <c r="Q293" s="156">
        <v>86400</v>
      </c>
      <c r="R293" s="142">
        <v>2</v>
      </c>
      <c r="S293" s="143" t="s">
        <v>1724</v>
      </c>
      <c r="T293" s="143">
        <v>5</v>
      </c>
      <c r="U293" s="143" t="s">
        <v>1724</v>
      </c>
      <c r="V293" s="3782"/>
      <c r="W293" s="3782"/>
      <c r="X293" s="3785"/>
    </row>
    <row r="294" spans="1:25" ht="12.75" customHeight="1">
      <c r="A294" s="3542"/>
      <c r="B294" s="3458"/>
      <c r="C294" s="3446"/>
      <c r="D294" s="3529"/>
      <c r="E294" s="3525"/>
      <c r="F294" s="3680"/>
      <c r="G294" s="3669"/>
      <c r="H294" s="3666"/>
      <c r="I294" s="3669"/>
      <c r="J294" s="3666"/>
      <c r="K294" s="3669"/>
      <c r="L294" s="154" t="s">
        <v>1725</v>
      </c>
      <c r="M294" s="142" t="s">
        <v>1726</v>
      </c>
      <c r="N294" s="142" t="s">
        <v>1726</v>
      </c>
      <c r="O294" s="145">
        <v>1300</v>
      </c>
      <c r="P294" s="568" t="s">
        <v>1723</v>
      </c>
      <c r="Q294" s="156">
        <v>900</v>
      </c>
      <c r="R294" s="142">
        <v>2</v>
      </c>
      <c r="S294" s="143" t="s">
        <v>1724</v>
      </c>
      <c r="T294" s="143">
        <v>1</v>
      </c>
      <c r="U294" s="143" t="s">
        <v>1724</v>
      </c>
      <c r="V294" s="3783"/>
      <c r="W294" s="3783"/>
      <c r="X294" s="3786"/>
    </row>
    <row r="295" spans="1:25" ht="12.75" customHeight="1">
      <c r="A295" s="3542"/>
      <c r="B295" s="3457" t="s">
        <v>3262</v>
      </c>
      <c r="C295" s="3447" t="s">
        <v>1392</v>
      </c>
      <c r="D295" s="3527" t="s">
        <v>1001</v>
      </c>
      <c r="E295" s="3705" t="s">
        <v>558</v>
      </c>
      <c r="F295" s="3677" t="s">
        <v>557</v>
      </c>
      <c r="G295" s="3670" t="s">
        <v>624</v>
      </c>
      <c r="H295" s="3689">
        <v>18528</v>
      </c>
      <c r="I295" s="3670">
        <v>1024</v>
      </c>
      <c r="J295" s="3689">
        <v>12512</v>
      </c>
      <c r="K295" s="3670">
        <v>512</v>
      </c>
      <c r="L295" s="159" t="s">
        <v>1727</v>
      </c>
      <c r="M295" s="164" t="s">
        <v>1728</v>
      </c>
      <c r="N295" s="146" t="s">
        <v>1729</v>
      </c>
      <c r="O295" s="161" t="s">
        <v>1730</v>
      </c>
      <c r="P295" s="568" t="s">
        <v>1723</v>
      </c>
      <c r="Q295" s="620">
        <v>1800</v>
      </c>
      <c r="R295" s="162">
        <v>2</v>
      </c>
      <c r="S295" s="494" t="s">
        <v>1724</v>
      </c>
      <c r="T295" s="494">
        <v>1</v>
      </c>
      <c r="U295" s="162" t="s">
        <v>1734</v>
      </c>
      <c r="V295" s="3579" t="s">
        <v>2468</v>
      </c>
      <c r="W295" s="3579" t="s">
        <v>2452</v>
      </c>
      <c r="X295" s="3784" t="s">
        <v>476</v>
      </c>
    </row>
    <row r="296" spans="1:25" ht="12.75" customHeight="1">
      <c r="A296" s="3542"/>
      <c r="B296" s="3460"/>
      <c r="C296" s="3445"/>
      <c r="D296" s="3528"/>
      <c r="E296" s="3524"/>
      <c r="F296" s="3678"/>
      <c r="G296" s="3668"/>
      <c r="H296" s="3665"/>
      <c r="I296" s="3668"/>
      <c r="J296" s="3665"/>
      <c r="K296" s="3668"/>
      <c r="L296" s="154" t="s">
        <v>1731</v>
      </c>
      <c r="M296" s="141" t="s">
        <v>2626</v>
      </c>
      <c r="N296" s="141" t="s">
        <v>2487</v>
      </c>
      <c r="O296" s="145">
        <v>1499</v>
      </c>
      <c r="P296" s="567" t="s">
        <v>1723</v>
      </c>
      <c r="Q296" s="156">
        <v>86400</v>
      </c>
      <c r="R296" s="142">
        <v>2</v>
      </c>
      <c r="S296" s="143" t="s">
        <v>1724</v>
      </c>
      <c r="T296" s="143">
        <v>5</v>
      </c>
      <c r="U296" s="143" t="s">
        <v>1724</v>
      </c>
      <c r="V296" s="3782"/>
      <c r="W296" s="3782"/>
      <c r="X296" s="3785"/>
    </row>
    <row r="297" spans="1:25" ht="12.75" customHeight="1">
      <c r="A297" s="3542"/>
      <c r="B297" s="3458"/>
      <c r="C297" s="3446"/>
      <c r="D297" s="3529"/>
      <c r="E297" s="3525"/>
      <c r="F297" s="3680"/>
      <c r="G297" s="3669"/>
      <c r="H297" s="3666"/>
      <c r="I297" s="3669"/>
      <c r="J297" s="3666"/>
      <c r="K297" s="3669"/>
      <c r="L297" s="154" t="s">
        <v>1725</v>
      </c>
      <c r="M297" s="142" t="s">
        <v>1726</v>
      </c>
      <c r="N297" s="142" t="s">
        <v>1726</v>
      </c>
      <c r="O297" s="145">
        <v>1300</v>
      </c>
      <c r="P297" s="568" t="s">
        <v>1723</v>
      </c>
      <c r="Q297" s="156">
        <v>900</v>
      </c>
      <c r="R297" s="142">
        <v>2</v>
      </c>
      <c r="S297" s="143" t="s">
        <v>1724</v>
      </c>
      <c r="T297" s="143">
        <v>1</v>
      </c>
      <c r="U297" s="143" t="s">
        <v>1724</v>
      </c>
      <c r="V297" s="3783"/>
      <c r="W297" s="3783"/>
      <c r="X297" s="3786"/>
    </row>
    <row r="298" spans="1:25" ht="12.75" customHeight="1">
      <c r="A298" s="3542"/>
      <c r="B298" s="3457" t="s">
        <v>3262</v>
      </c>
      <c r="C298" s="3447" t="s">
        <v>3629</v>
      </c>
      <c r="D298" s="3527" t="s">
        <v>1002</v>
      </c>
      <c r="E298" s="3705" t="s">
        <v>559</v>
      </c>
      <c r="F298" s="3677" t="s">
        <v>557</v>
      </c>
      <c r="G298" s="3670" t="s">
        <v>624</v>
      </c>
      <c r="H298" s="3689">
        <v>26528</v>
      </c>
      <c r="I298" s="3670">
        <v>1280</v>
      </c>
      <c r="J298" s="3689">
        <v>12512</v>
      </c>
      <c r="K298" s="3670">
        <v>512</v>
      </c>
      <c r="L298" s="159" t="s">
        <v>1727</v>
      </c>
      <c r="M298" s="164" t="s">
        <v>1728</v>
      </c>
      <c r="N298" s="146" t="s">
        <v>1729</v>
      </c>
      <c r="O298" s="161" t="s">
        <v>1730</v>
      </c>
      <c r="P298" s="568" t="s">
        <v>1723</v>
      </c>
      <c r="Q298" s="620">
        <v>1800</v>
      </c>
      <c r="R298" s="162">
        <v>2</v>
      </c>
      <c r="S298" s="494" t="s">
        <v>1724</v>
      </c>
      <c r="T298" s="494">
        <v>1</v>
      </c>
      <c r="U298" s="162" t="s">
        <v>1735</v>
      </c>
      <c r="V298" s="3603" t="s">
        <v>2468</v>
      </c>
      <c r="W298" s="3603" t="s">
        <v>2452</v>
      </c>
      <c r="X298" s="3784" t="s">
        <v>476</v>
      </c>
    </row>
    <row r="299" spans="1:25" ht="12.75" customHeight="1">
      <c r="A299" s="3542"/>
      <c r="B299" s="3460"/>
      <c r="C299" s="3445"/>
      <c r="D299" s="3528"/>
      <c r="E299" s="3524"/>
      <c r="F299" s="3678"/>
      <c r="G299" s="3668"/>
      <c r="H299" s="3665"/>
      <c r="I299" s="3668"/>
      <c r="J299" s="3665"/>
      <c r="K299" s="3668"/>
      <c r="L299" s="158" t="s">
        <v>1731</v>
      </c>
      <c r="M299" s="141" t="s">
        <v>2626</v>
      </c>
      <c r="N299" s="141" t="s">
        <v>2487</v>
      </c>
      <c r="O299" s="145">
        <v>1499</v>
      </c>
      <c r="P299" s="567" t="s">
        <v>1723</v>
      </c>
      <c r="Q299" s="156">
        <v>86400</v>
      </c>
      <c r="R299" s="142">
        <v>2</v>
      </c>
      <c r="S299" s="143" t="s">
        <v>1724</v>
      </c>
      <c r="T299" s="143">
        <v>5</v>
      </c>
      <c r="U299" s="574" t="s">
        <v>1724</v>
      </c>
      <c r="V299" s="3787"/>
      <c r="W299" s="3787"/>
      <c r="X299" s="3785"/>
    </row>
    <row r="300" spans="1:25" ht="13.5" customHeight="1" thickBot="1">
      <c r="A300" s="3543"/>
      <c r="B300" s="3545"/>
      <c r="C300" s="3469"/>
      <c r="D300" s="3711"/>
      <c r="E300" s="3682"/>
      <c r="F300" s="3679"/>
      <c r="G300" s="3671"/>
      <c r="H300" s="3781"/>
      <c r="I300" s="3671"/>
      <c r="J300" s="3781"/>
      <c r="K300" s="3671"/>
      <c r="L300" s="169" t="s">
        <v>1725</v>
      </c>
      <c r="M300" s="173" t="s">
        <v>1726</v>
      </c>
      <c r="N300" s="173" t="s">
        <v>1726</v>
      </c>
      <c r="O300" s="171">
        <v>1300</v>
      </c>
      <c r="P300" s="570" t="s">
        <v>1723</v>
      </c>
      <c r="Q300" s="621">
        <v>900</v>
      </c>
      <c r="R300" s="173">
        <v>2</v>
      </c>
      <c r="S300" s="172" t="s">
        <v>1724</v>
      </c>
      <c r="T300" s="172">
        <v>1</v>
      </c>
      <c r="U300" s="563" t="s">
        <v>1724</v>
      </c>
      <c r="V300" s="3430"/>
      <c r="W300" s="3430"/>
      <c r="X300" s="3921"/>
    </row>
    <row r="301" spans="1:25" ht="13.5" customHeight="1">
      <c r="A301" s="140"/>
      <c r="B301" s="3526" t="s">
        <v>3262</v>
      </c>
      <c r="C301" s="3444" t="s">
        <v>3987</v>
      </c>
      <c r="D301" s="3710" t="s">
        <v>2481</v>
      </c>
      <c r="E301" s="3523" t="s">
        <v>560</v>
      </c>
      <c r="F301" s="3515" t="s">
        <v>2588</v>
      </c>
      <c r="G301" s="3667" t="s">
        <v>624</v>
      </c>
      <c r="H301" s="3664">
        <v>512</v>
      </c>
      <c r="I301" s="3667">
        <v>384</v>
      </c>
      <c r="J301" s="3664">
        <v>256</v>
      </c>
      <c r="K301" s="3667">
        <v>256</v>
      </c>
      <c r="L301" s="159" t="s">
        <v>1727</v>
      </c>
      <c r="M301" s="164" t="s">
        <v>1728</v>
      </c>
      <c r="N301" s="146" t="s">
        <v>1729</v>
      </c>
      <c r="O301" s="161" t="s">
        <v>1730</v>
      </c>
      <c r="P301" s="568" t="s">
        <v>1723</v>
      </c>
      <c r="Q301" s="620">
        <v>1800</v>
      </c>
      <c r="R301" s="162">
        <v>2</v>
      </c>
      <c r="S301" s="494" t="s">
        <v>1724</v>
      </c>
      <c r="T301" s="494">
        <v>1</v>
      </c>
      <c r="U301" s="494" t="s">
        <v>1724</v>
      </c>
      <c r="V301" s="3585" t="s">
        <v>2451</v>
      </c>
      <c r="W301" s="3585" t="s">
        <v>2452</v>
      </c>
      <c r="X301" s="3788" t="s">
        <v>346</v>
      </c>
    </row>
    <row r="302" spans="1:25" ht="13.5" customHeight="1">
      <c r="A302" s="140"/>
      <c r="B302" s="3460"/>
      <c r="C302" s="3445"/>
      <c r="D302" s="3528"/>
      <c r="E302" s="3524"/>
      <c r="F302" s="3678"/>
      <c r="G302" s="3668"/>
      <c r="H302" s="3665"/>
      <c r="I302" s="3668"/>
      <c r="J302" s="3665"/>
      <c r="K302" s="3668"/>
      <c r="L302" s="159" t="s">
        <v>1721</v>
      </c>
      <c r="M302" s="160" t="s">
        <v>1722</v>
      </c>
      <c r="N302" s="160" t="s">
        <v>1722</v>
      </c>
      <c r="O302" s="161">
        <v>1400</v>
      </c>
      <c r="P302" s="568" t="s">
        <v>1723</v>
      </c>
      <c r="Q302" s="620">
        <v>900</v>
      </c>
      <c r="R302" s="162">
        <v>8</v>
      </c>
      <c r="S302" s="494" t="s">
        <v>1724</v>
      </c>
      <c r="T302" s="494">
        <v>1</v>
      </c>
      <c r="U302" s="494" t="s">
        <v>1724</v>
      </c>
      <c r="V302" s="3782"/>
      <c r="W302" s="3782"/>
      <c r="X302" s="3785"/>
    </row>
    <row r="303" spans="1:25" ht="12.75" customHeight="1">
      <c r="A303" s="3542" t="s">
        <v>3915</v>
      </c>
      <c r="B303" s="3458"/>
      <c r="C303" s="3446"/>
      <c r="D303" s="3529"/>
      <c r="E303" s="3525"/>
      <c r="F303" s="3680"/>
      <c r="G303" s="3669"/>
      <c r="H303" s="3666"/>
      <c r="I303" s="3669"/>
      <c r="J303" s="3666"/>
      <c r="K303" s="3669"/>
      <c r="L303" s="154" t="s">
        <v>1725</v>
      </c>
      <c r="M303" s="147" t="s">
        <v>1726</v>
      </c>
      <c r="N303" s="147" t="s">
        <v>1726</v>
      </c>
      <c r="O303" s="145">
        <v>1300</v>
      </c>
      <c r="P303" s="568" t="s">
        <v>1723</v>
      </c>
      <c r="Q303" s="156">
        <v>900</v>
      </c>
      <c r="R303" s="142">
        <v>2</v>
      </c>
      <c r="S303" s="143" t="s">
        <v>1724</v>
      </c>
      <c r="T303" s="143">
        <v>1</v>
      </c>
      <c r="U303" s="143" t="s">
        <v>1724</v>
      </c>
      <c r="V303" s="3783"/>
      <c r="W303" s="3783"/>
      <c r="X303" s="3786"/>
      <c r="Y303" s="2"/>
    </row>
    <row r="304" spans="1:25" ht="12.75" customHeight="1">
      <c r="A304" s="3542"/>
      <c r="B304" s="3457" t="s">
        <v>3262</v>
      </c>
      <c r="C304" s="3447" t="s">
        <v>3832</v>
      </c>
      <c r="D304" s="3527" t="s">
        <v>535</v>
      </c>
      <c r="E304" s="3705" t="s">
        <v>561</v>
      </c>
      <c r="F304" s="3486" t="s">
        <v>2588</v>
      </c>
      <c r="G304" s="3670" t="s">
        <v>624</v>
      </c>
      <c r="H304" s="3689">
        <v>2272</v>
      </c>
      <c r="I304" s="3670">
        <v>640</v>
      </c>
      <c r="J304" s="3689">
        <v>640</v>
      </c>
      <c r="K304" s="3670">
        <v>512</v>
      </c>
      <c r="L304" s="159" t="s">
        <v>1727</v>
      </c>
      <c r="M304" s="164" t="s">
        <v>1728</v>
      </c>
      <c r="N304" s="146" t="s">
        <v>1729</v>
      </c>
      <c r="O304" s="161" t="s">
        <v>1730</v>
      </c>
      <c r="P304" s="568" t="s">
        <v>1723</v>
      </c>
      <c r="Q304" s="620">
        <v>1800</v>
      </c>
      <c r="R304" s="162">
        <v>2</v>
      </c>
      <c r="S304" s="494" t="s">
        <v>1724</v>
      </c>
      <c r="T304" s="494">
        <v>1</v>
      </c>
      <c r="U304" s="494" t="s">
        <v>1724</v>
      </c>
      <c r="V304" s="3579" t="s">
        <v>2451</v>
      </c>
      <c r="W304" s="3579" t="s">
        <v>2452</v>
      </c>
      <c r="X304" s="3784" t="s">
        <v>476</v>
      </c>
      <c r="Y304" s="2"/>
    </row>
    <row r="305" spans="1:25" ht="12.75" customHeight="1">
      <c r="A305" s="3542"/>
      <c r="B305" s="3460"/>
      <c r="C305" s="3445"/>
      <c r="D305" s="3528"/>
      <c r="E305" s="3524"/>
      <c r="F305" s="3678"/>
      <c r="G305" s="3668"/>
      <c r="H305" s="3665"/>
      <c r="I305" s="3668"/>
      <c r="J305" s="3665"/>
      <c r="K305" s="3668"/>
      <c r="L305" s="159" t="s">
        <v>1721</v>
      </c>
      <c r="M305" s="160" t="s">
        <v>1722</v>
      </c>
      <c r="N305" s="160" t="s">
        <v>1722</v>
      </c>
      <c r="O305" s="161">
        <v>1400</v>
      </c>
      <c r="P305" s="568" t="s">
        <v>1723</v>
      </c>
      <c r="Q305" s="620">
        <v>900</v>
      </c>
      <c r="R305" s="162">
        <v>8</v>
      </c>
      <c r="S305" s="494" t="s">
        <v>1724</v>
      </c>
      <c r="T305" s="494">
        <v>1</v>
      </c>
      <c r="U305" s="494" t="s">
        <v>1724</v>
      </c>
      <c r="V305" s="3782"/>
      <c r="W305" s="3782"/>
      <c r="X305" s="3785"/>
      <c r="Y305" s="2"/>
    </row>
    <row r="306" spans="1:25" ht="12.75" customHeight="1">
      <c r="A306" s="3542"/>
      <c r="B306" s="3458"/>
      <c r="C306" s="3446"/>
      <c r="D306" s="3529"/>
      <c r="E306" s="3525"/>
      <c r="F306" s="3680"/>
      <c r="G306" s="3669"/>
      <c r="H306" s="3666"/>
      <c r="I306" s="3669"/>
      <c r="J306" s="3666"/>
      <c r="K306" s="3669"/>
      <c r="L306" s="154" t="s">
        <v>1725</v>
      </c>
      <c r="M306" s="147" t="s">
        <v>1726</v>
      </c>
      <c r="N306" s="147" t="s">
        <v>1726</v>
      </c>
      <c r="O306" s="145">
        <v>1300</v>
      </c>
      <c r="P306" s="568" t="s">
        <v>1723</v>
      </c>
      <c r="Q306" s="156">
        <v>900</v>
      </c>
      <c r="R306" s="142">
        <v>2</v>
      </c>
      <c r="S306" s="143" t="s">
        <v>1724</v>
      </c>
      <c r="T306" s="143">
        <v>1</v>
      </c>
      <c r="U306" s="143" t="s">
        <v>1724</v>
      </c>
      <c r="V306" s="3783"/>
      <c r="W306" s="3783"/>
      <c r="X306" s="3786"/>
      <c r="Y306" s="2"/>
    </row>
    <row r="307" spans="1:25" ht="12.75" customHeight="1">
      <c r="A307" s="3542"/>
      <c r="B307" s="3457" t="s">
        <v>3262</v>
      </c>
      <c r="C307" s="3447" t="s">
        <v>3988</v>
      </c>
      <c r="D307" s="3527" t="s">
        <v>1003</v>
      </c>
      <c r="E307" s="3705" t="s">
        <v>562</v>
      </c>
      <c r="F307" s="3677" t="s">
        <v>916</v>
      </c>
      <c r="G307" s="3670" t="s">
        <v>624</v>
      </c>
      <c r="H307" s="3689">
        <v>8256</v>
      </c>
      <c r="I307" s="3670">
        <v>768</v>
      </c>
      <c r="J307" s="3689">
        <v>2272</v>
      </c>
      <c r="K307" s="3670">
        <v>512</v>
      </c>
      <c r="L307" s="159" t="s">
        <v>1727</v>
      </c>
      <c r="M307" s="164" t="s">
        <v>1728</v>
      </c>
      <c r="N307" s="146" t="s">
        <v>1729</v>
      </c>
      <c r="O307" s="161" t="s">
        <v>1730</v>
      </c>
      <c r="P307" s="568" t="s">
        <v>1723</v>
      </c>
      <c r="Q307" s="620">
        <v>1800</v>
      </c>
      <c r="R307" s="162">
        <v>2</v>
      </c>
      <c r="S307" s="494" t="s">
        <v>1724</v>
      </c>
      <c r="T307" s="494">
        <v>1</v>
      </c>
      <c r="U307" s="494" t="s">
        <v>1724</v>
      </c>
      <c r="V307" s="3579" t="s">
        <v>2466</v>
      </c>
      <c r="W307" s="3579" t="s">
        <v>2452</v>
      </c>
      <c r="X307" s="3784" t="s">
        <v>476</v>
      </c>
      <c r="Y307" s="2"/>
    </row>
    <row r="308" spans="1:25" ht="12.75" customHeight="1">
      <c r="A308" s="3542"/>
      <c r="B308" s="3460"/>
      <c r="C308" s="3445"/>
      <c r="D308" s="3528"/>
      <c r="E308" s="3524"/>
      <c r="F308" s="3678"/>
      <c r="G308" s="3668"/>
      <c r="H308" s="3665"/>
      <c r="I308" s="3668"/>
      <c r="J308" s="3665"/>
      <c r="K308" s="3668"/>
      <c r="L308" s="159" t="s">
        <v>1721</v>
      </c>
      <c r="M308" s="160" t="s">
        <v>1722</v>
      </c>
      <c r="N308" s="160" t="s">
        <v>1722</v>
      </c>
      <c r="O308" s="161">
        <v>1400</v>
      </c>
      <c r="P308" s="568" t="s">
        <v>1723</v>
      </c>
      <c r="Q308" s="620">
        <v>900</v>
      </c>
      <c r="R308" s="162">
        <v>8</v>
      </c>
      <c r="S308" s="494" t="s">
        <v>1724</v>
      </c>
      <c r="T308" s="494">
        <v>1</v>
      </c>
      <c r="U308" s="494" t="s">
        <v>1724</v>
      </c>
      <c r="V308" s="3782"/>
      <c r="W308" s="3782"/>
      <c r="X308" s="3785"/>
      <c r="Y308" s="2"/>
    </row>
    <row r="309" spans="1:25" ht="12.75" customHeight="1">
      <c r="A309" s="3542"/>
      <c r="B309" s="3458"/>
      <c r="C309" s="3446"/>
      <c r="D309" s="3529"/>
      <c r="E309" s="3525"/>
      <c r="F309" s="3680"/>
      <c r="G309" s="3669"/>
      <c r="H309" s="3666"/>
      <c r="I309" s="3669"/>
      <c r="J309" s="3666"/>
      <c r="K309" s="3669"/>
      <c r="L309" s="154" t="s">
        <v>1725</v>
      </c>
      <c r="M309" s="147" t="s">
        <v>1726</v>
      </c>
      <c r="N309" s="147" t="s">
        <v>1726</v>
      </c>
      <c r="O309" s="145">
        <v>1300</v>
      </c>
      <c r="P309" s="568" t="s">
        <v>1723</v>
      </c>
      <c r="Q309" s="156">
        <v>900</v>
      </c>
      <c r="R309" s="142">
        <v>2</v>
      </c>
      <c r="S309" s="143" t="s">
        <v>1724</v>
      </c>
      <c r="T309" s="143">
        <v>1</v>
      </c>
      <c r="U309" s="143" t="s">
        <v>1724</v>
      </c>
      <c r="V309" s="3783"/>
      <c r="W309" s="3783"/>
      <c r="X309" s="3786"/>
      <c r="Y309" s="2"/>
    </row>
    <row r="310" spans="1:25" ht="12.75" customHeight="1">
      <c r="A310" s="3542"/>
      <c r="B310" s="3457" t="s">
        <v>3262</v>
      </c>
      <c r="C310" s="3447" t="s">
        <v>3833</v>
      </c>
      <c r="D310" s="3527" t="s">
        <v>1004</v>
      </c>
      <c r="E310" s="3705" t="s">
        <v>563</v>
      </c>
      <c r="F310" s="3677" t="s">
        <v>916</v>
      </c>
      <c r="G310" s="3670" t="s">
        <v>624</v>
      </c>
      <c r="H310" s="3689">
        <v>16256</v>
      </c>
      <c r="I310" s="3670">
        <v>1024</v>
      </c>
      <c r="J310" s="3689">
        <v>8256</v>
      </c>
      <c r="K310" s="3670">
        <v>512</v>
      </c>
      <c r="L310" s="159" t="s">
        <v>1727</v>
      </c>
      <c r="M310" s="164" t="s">
        <v>1728</v>
      </c>
      <c r="N310" s="146" t="s">
        <v>1729</v>
      </c>
      <c r="O310" s="161" t="s">
        <v>1730</v>
      </c>
      <c r="P310" s="568" t="s">
        <v>1723</v>
      </c>
      <c r="Q310" s="620">
        <v>1800</v>
      </c>
      <c r="R310" s="162">
        <v>2</v>
      </c>
      <c r="S310" s="494" t="s">
        <v>1724</v>
      </c>
      <c r="T310" s="494">
        <v>1</v>
      </c>
      <c r="U310" s="494" t="s">
        <v>1724</v>
      </c>
      <c r="V310" s="3603" t="s">
        <v>2468</v>
      </c>
      <c r="W310" s="3603" t="s">
        <v>2452</v>
      </c>
      <c r="X310" s="3784" t="s">
        <v>476</v>
      </c>
      <c r="Y310" s="2"/>
    </row>
    <row r="311" spans="1:25" ht="12.75" customHeight="1">
      <c r="A311" s="3542"/>
      <c r="B311" s="3460"/>
      <c r="C311" s="3445"/>
      <c r="D311" s="3528"/>
      <c r="E311" s="3524"/>
      <c r="F311" s="3678"/>
      <c r="G311" s="3668"/>
      <c r="H311" s="3665"/>
      <c r="I311" s="3668"/>
      <c r="J311" s="3665"/>
      <c r="K311" s="3668"/>
      <c r="L311" s="159" t="s">
        <v>1721</v>
      </c>
      <c r="M311" s="160" t="s">
        <v>1722</v>
      </c>
      <c r="N311" s="160" t="s">
        <v>1722</v>
      </c>
      <c r="O311" s="161">
        <v>1400</v>
      </c>
      <c r="P311" s="568" t="s">
        <v>1723</v>
      </c>
      <c r="Q311" s="620">
        <v>900</v>
      </c>
      <c r="R311" s="162">
        <v>8</v>
      </c>
      <c r="S311" s="494" t="s">
        <v>1724</v>
      </c>
      <c r="T311" s="494">
        <v>1</v>
      </c>
      <c r="U311" s="494" t="s">
        <v>1724</v>
      </c>
      <c r="V311" s="3787"/>
      <c r="W311" s="3787"/>
      <c r="X311" s="3785"/>
      <c r="Y311" s="2"/>
    </row>
    <row r="312" spans="1:25" ht="13.5" customHeight="1" thickBot="1">
      <c r="A312" s="3543"/>
      <c r="B312" s="3545"/>
      <c r="C312" s="3469"/>
      <c r="D312" s="3711"/>
      <c r="E312" s="3682"/>
      <c r="F312" s="3679"/>
      <c r="G312" s="3671"/>
      <c r="H312" s="3781"/>
      <c r="I312" s="3671"/>
      <c r="J312" s="3781"/>
      <c r="K312" s="3671"/>
      <c r="L312" s="169" t="s">
        <v>1725</v>
      </c>
      <c r="M312" s="569" t="s">
        <v>1726</v>
      </c>
      <c r="N312" s="569" t="s">
        <v>1726</v>
      </c>
      <c r="O312" s="171">
        <v>1300</v>
      </c>
      <c r="P312" s="575" t="s">
        <v>1723</v>
      </c>
      <c r="Q312" s="621">
        <v>900</v>
      </c>
      <c r="R312" s="173">
        <v>2</v>
      </c>
      <c r="S312" s="172" t="s">
        <v>1724</v>
      </c>
      <c r="T312" s="172">
        <v>1</v>
      </c>
      <c r="U312" s="563" t="s">
        <v>1724</v>
      </c>
      <c r="V312" s="3430"/>
      <c r="W312" s="3430"/>
      <c r="X312" s="3921"/>
      <c r="Y312" s="2"/>
    </row>
    <row r="313" spans="1:25" ht="13.5" customHeight="1">
      <c r="A313" s="140"/>
      <c r="B313" s="3526" t="s">
        <v>3262</v>
      </c>
      <c r="C313" s="3444" t="s">
        <v>1091</v>
      </c>
      <c r="D313" s="3710" t="s">
        <v>1006</v>
      </c>
      <c r="E313" s="3523" t="s">
        <v>2506</v>
      </c>
      <c r="F313" s="3683" t="s">
        <v>557</v>
      </c>
      <c r="G313" s="3667" t="s">
        <v>624</v>
      </c>
      <c r="H313" s="3664">
        <v>12224</v>
      </c>
      <c r="I313" s="3667">
        <v>768</v>
      </c>
      <c r="J313" s="3664">
        <v>10592</v>
      </c>
      <c r="K313" s="3667">
        <v>384</v>
      </c>
      <c r="L313" s="159" t="s">
        <v>1727</v>
      </c>
      <c r="M313" s="164" t="s">
        <v>1728</v>
      </c>
      <c r="N313" s="146" t="s">
        <v>1729</v>
      </c>
      <c r="O313" s="161" t="s">
        <v>1730</v>
      </c>
      <c r="P313" s="568" t="s">
        <v>1723</v>
      </c>
      <c r="Q313" s="146">
        <v>1800</v>
      </c>
      <c r="R313" s="162">
        <v>2</v>
      </c>
      <c r="S313" s="494" t="s">
        <v>1724</v>
      </c>
      <c r="T313" s="494">
        <v>1</v>
      </c>
      <c r="U313" s="162" t="s">
        <v>1732</v>
      </c>
      <c r="V313" s="3585" t="s">
        <v>2468</v>
      </c>
      <c r="W313" s="3585" t="s">
        <v>2452</v>
      </c>
      <c r="X313" s="3788" t="s">
        <v>476</v>
      </c>
      <c r="Y313" s="2"/>
    </row>
    <row r="314" spans="1:25" ht="13.5" customHeight="1">
      <c r="A314" s="140"/>
      <c r="B314" s="3460"/>
      <c r="C314" s="3445"/>
      <c r="D314" s="3528"/>
      <c r="E314" s="3524"/>
      <c r="F314" s="3678"/>
      <c r="G314" s="3668"/>
      <c r="H314" s="3665"/>
      <c r="I314" s="3668"/>
      <c r="J314" s="3665"/>
      <c r="K314" s="3668"/>
      <c r="L314" s="154" t="s">
        <v>1731</v>
      </c>
      <c r="M314" s="144" t="s">
        <v>2486</v>
      </c>
      <c r="N314" s="144" t="s">
        <v>2487</v>
      </c>
      <c r="O314" s="145">
        <v>1500</v>
      </c>
      <c r="P314" s="567" t="s">
        <v>1723</v>
      </c>
      <c r="Q314" s="146">
        <v>86400</v>
      </c>
      <c r="R314" s="142">
        <v>1</v>
      </c>
      <c r="S314" s="143" t="s">
        <v>1724</v>
      </c>
      <c r="T314" s="143">
        <v>3</v>
      </c>
      <c r="U314" s="143" t="s">
        <v>1724</v>
      </c>
      <c r="V314" s="3782"/>
      <c r="W314" s="3782"/>
      <c r="X314" s="3785"/>
      <c r="Y314" s="2"/>
    </row>
    <row r="315" spans="1:25" ht="12.75" customHeight="1">
      <c r="A315" s="3542" t="s">
        <v>3989</v>
      </c>
      <c r="B315" s="3458"/>
      <c r="C315" s="3446"/>
      <c r="D315" s="3529"/>
      <c r="E315" s="3525"/>
      <c r="F315" s="3680"/>
      <c r="G315" s="3669"/>
      <c r="H315" s="3666"/>
      <c r="I315" s="3669"/>
      <c r="J315" s="3666"/>
      <c r="K315" s="3669"/>
      <c r="L315" s="154" t="s">
        <v>1725</v>
      </c>
      <c r="M315" s="147" t="s">
        <v>1726</v>
      </c>
      <c r="N315" s="147" t="s">
        <v>1726</v>
      </c>
      <c r="O315" s="145">
        <v>1300</v>
      </c>
      <c r="P315" s="568" t="s">
        <v>1723</v>
      </c>
      <c r="Q315" s="147">
        <v>900</v>
      </c>
      <c r="R315" s="142">
        <v>2</v>
      </c>
      <c r="S315" s="143" t="s">
        <v>1724</v>
      </c>
      <c r="T315" s="143">
        <v>1</v>
      </c>
      <c r="U315" s="143" t="s">
        <v>1724</v>
      </c>
      <c r="V315" s="3783"/>
      <c r="W315" s="3783"/>
      <c r="X315" s="3786"/>
      <c r="Y315" s="2"/>
    </row>
    <row r="316" spans="1:25" ht="12.75" customHeight="1">
      <c r="A316" s="3542"/>
      <c r="B316" s="3457" t="s">
        <v>3262</v>
      </c>
      <c r="C316" s="3447" t="s">
        <v>3641</v>
      </c>
      <c r="D316" s="3527" t="s">
        <v>1007</v>
      </c>
      <c r="E316" s="3705" t="s">
        <v>2507</v>
      </c>
      <c r="F316" s="3677" t="s">
        <v>557</v>
      </c>
      <c r="G316" s="3670" t="s">
        <v>624</v>
      </c>
      <c r="H316" s="3689">
        <v>18208</v>
      </c>
      <c r="I316" s="3670">
        <v>1024</v>
      </c>
      <c r="J316" s="3689">
        <v>12224</v>
      </c>
      <c r="K316" s="3670">
        <v>512</v>
      </c>
      <c r="L316" s="159" t="s">
        <v>1727</v>
      </c>
      <c r="M316" s="164" t="s">
        <v>1728</v>
      </c>
      <c r="N316" s="146" t="s">
        <v>1729</v>
      </c>
      <c r="O316" s="161" t="s">
        <v>1730</v>
      </c>
      <c r="P316" s="568" t="s">
        <v>1723</v>
      </c>
      <c r="Q316" s="620">
        <v>1800</v>
      </c>
      <c r="R316" s="162">
        <v>2</v>
      </c>
      <c r="S316" s="494" t="s">
        <v>1724</v>
      </c>
      <c r="T316" s="494">
        <v>1</v>
      </c>
      <c r="U316" s="162" t="s">
        <v>1734</v>
      </c>
      <c r="V316" s="3579" t="s">
        <v>2468</v>
      </c>
      <c r="W316" s="3579" t="s">
        <v>2452</v>
      </c>
      <c r="X316" s="3784" t="s">
        <v>476</v>
      </c>
      <c r="Y316" s="2"/>
    </row>
    <row r="317" spans="1:25" ht="12.75" customHeight="1">
      <c r="A317" s="3542"/>
      <c r="B317" s="3460"/>
      <c r="C317" s="3445"/>
      <c r="D317" s="3528"/>
      <c r="E317" s="3524"/>
      <c r="F317" s="3678"/>
      <c r="G317" s="3668"/>
      <c r="H317" s="3665"/>
      <c r="I317" s="3668"/>
      <c r="J317" s="3665"/>
      <c r="K317" s="3668"/>
      <c r="L317" s="154" t="s">
        <v>1731</v>
      </c>
      <c r="M317" s="144" t="s">
        <v>2486</v>
      </c>
      <c r="N317" s="144" t="s">
        <v>2487</v>
      </c>
      <c r="O317" s="145">
        <v>1500</v>
      </c>
      <c r="P317" s="567" t="s">
        <v>1723</v>
      </c>
      <c r="Q317" s="146">
        <v>86400</v>
      </c>
      <c r="R317" s="142">
        <v>1</v>
      </c>
      <c r="S317" s="143" t="s">
        <v>1724</v>
      </c>
      <c r="T317" s="143">
        <v>3</v>
      </c>
      <c r="U317" s="143" t="s">
        <v>1724</v>
      </c>
      <c r="V317" s="3782"/>
      <c r="W317" s="3782"/>
      <c r="X317" s="3785"/>
      <c r="Y317" s="2"/>
    </row>
    <row r="318" spans="1:25" ht="12.75" customHeight="1">
      <c r="A318" s="3542"/>
      <c r="B318" s="3458"/>
      <c r="C318" s="3446"/>
      <c r="D318" s="3529"/>
      <c r="E318" s="3525"/>
      <c r="F318" s="3680"/>
      <c r="G318" s="3669"/>
      <c r="H318" s="3666"/>
      <c r="I318" s="3669"/>
      <c r="J318" s="3666"/>
      <c r="K318" s="3669"/>
      <c r="L318" s="154" t="s">
        <v>1725</v>
      </c>
      <c r="M318" s="147" t="s">
        <v>1726</v>
      </c>
      <c r="N318" s="147" t="s">
        <v>1726</v>
      </c>
      <c r="O318" s="145">
        <v>1300</v>
      </c>
      <c r="P318" s="568" t="s">
        <v>1723</v>
      </c>
      <c r="Q318" s="147">
        <v>900</v>
      </c>
      <c r="R318" s="142">
        <v>2</v>
      </c>
      <c r="S318" s="143" t="s">
        <v>1724</v>
      </c>
      <c r="T318" s="143">
        <v>1</v>
      </c>
      <c r="U318" s="143" t="s">
        <v>1724</v>
      </c>
      <c r="V318" s="3783"/>
      <c r="W318" s="3783"/>
      <c r="X318" s="3786"/>
      <c r="Y318" s="2"/>
    </row>
    <row r="319" spans="1:25" ht="12.75" customHeight="1">
      <c r="A319" s="3542"/>
      <c r="B319" s="3457" t="s">
        <v>3262</v>
      </c>
      <c r="C319" s="3447" t="s">
        <v>3642</v>
      </c>
      <c r="D319" s="3527" t="s">
        <v>1008</v>
      </c>
      <c r="E319" s="3705" t="s">
        <v>2508</v>
      </c>
      <c r="F319" s="3677" t="s">
        <v>557</v>
      </c>
      <c r="G319" s="3670" t="s">
        <v>624</v>
      </c>
      <c r="H319" s="3689">
        <v>26208</v>
      </c>
      <c r="I319" s="3670">
        <v>1280</v>
      </c>
      <c r="J319" s="3689">
        <v>12224</v>
      </c>
      <c r="K319" s="3670">
        <v>512</v>
      </c>
      <c r="L319" s="159" t="s">
        <v>1727</v>
      </c>
      <c r="M319" s="164" t="s">
        <v>1728</v>
      </c>
      <c r="N319" s="146" t="s">
        <v>1729</v>
      </c>
      <c r="O319" s="161" t="s">
        <v>1730</v>
      </c>
      <c r="P319" s="568" t="s">
        <v>1723</v>
      </c>
      <c r="Q319" s="620">
        <v>1800</v>
      </c>
      <c r="R319" s="162">
        <v>2</v>
      </c>
      <c r="S319" s="494" t="s">
        <v>1724</v>
      </c>
      <c r="T319" s="494">
        <v>1</v>
      </c>
      <c r="U319" s="162" t="s">
        <v>1735</v>
      </c>
      <c r="V319" s="3603" t="s">
        <v>2468</v>
      </c>
      <c r="W319" s="3603" t="s">
        <v>2452</v>
      </c>
      <c r="X319" s="3784" t="s">
        <v>476</v>
      </c>
      <c r="Y319" s="2"/>
    </row>
    <row r="320" spans="1:25" ht="12.75" customHeight="1">
      <c r="A320" s="3542"/>
      <c r="B320" s="3460"/>
      <c r="C320" s="3445"/>
      <c r="D320" s="3528"/>
      <c r="E320" s="3524"/>
      <c r="F320" s="3678"/>
      <c r="G320" s="3668"/>
      <c r="H320" s="3665"/>
      <c r="I320" s="3668"/>
      <c r="J320" s="3665"/>
      <c r="K320" s="3668"/>
      <c r="L320" s="158" t="s">
        <v>1731</v>
      </c>
      <c r="M320" s="144" t="s">
        <v>2486</v>
      </c>
      <c r="N320" s="144" t="s">
        <v>2487</v>
      </c>
      <c r="O320" s="145">
        <v>1500</v>
      </c>
      <c r="P320" s="567" t="s">
        <v>1723</v>
      </c>
      <c r="Q320" s="147">
        <v>86400</v>
      </c>
      <c r="R320" s="142">
        <v>1</v>
      </c>
      <c r="S320" s="143" t="s">
        <v>1724</v>
      </c>
      <c r="T320" s="143">
        <v>3</v>
      </c>
      <c r="U320" s="574" t="s">
        <v>1724</v>
      </c>
      <c r="V320" s="3787"/>
      <c r="W320" s="3787"/>
      <c r="X320" s="3785"/>
      <c r="Y320" s="2"/>
    </row>
    <row r="321" spans="1:25" ht="13.5" customHeight="1" thickBot="1">
      <c r="A321" s="3543"/>
      <c r="B321" s="3545"/>
      <c r="C321" s="3469"/>
      <c r="D321" s="3711"/>
      <c r="E321" s="3682"/>
      <c r="F321" s="3679"/>
      <c r="G321" s="3671"/>
      <c r="H321" s="3781"/>
      <c r="I321" s="3671"/>
      <c r="J321" s="3781"/>
      <c r="K321" s="3671"/>
      <c r="L321" s="169" t="s">
        <v>1725</v>
      </c>
      <c r="M321" s="569" t="s">
        <v>1726</v>
      </c>
      <c r="N321" s="569" t="s">
        <v>1726</v>
      </c>
      <c r="O321" s="171">
        <v>1300</v>
      </c>
      <c r="P321" s="570" t="s">
        <v>1723</v>
      </c>
      <c r="Q321" s="569">
        <v>900</v>
      </c>
      <c r="R321" s="173">
        <v>2</v>
      </c>
      <c r="S321" s="172" t="s">
        <v>1724</v>
      </c>
      <c r="T321" s="172">
        <v>1</v>
      </c>
      <c r="U321" s="563" t="s">
        <v>1724</v>
      </c>
      <c r="V321" s="3430"/>
      <c r="W321" s="3430"/>
      <c r="X321" s="3921"/>
      <c r="Y321" s="2"/>
    </row>
    <row r="322" spans="1:25" ht="19.5" customHeight="1">
      <c r="A322" s="3685" t="s">
        <v>2509</v>
      </c>
      <c r="B322" s="4027" t="s">
        <v>3262</v>
      </c>
      <c r="C322" s="3444" t="s">
        <v>410</v>
      </c>
      <c r="D322" s="3710" t="s">
        <v>193</v>
      </c>
      <c r="E322" s="3681" t="s">
        <v>2510</v>
      </c>
      <c r="F322" s="3515" t="s">
        <v>542</v>
      </c>
      <c r="G322" s="3601" t="s">
        <v>624</v>
      </c>
      <c r="H322" s="3595">
        <v>6016</v>
      </c>
      <c r="I322" s="3601">
        <v>512</v>
      </c>
      <c r="J322" s="3595">
        <v>4384</v>
      </c>
      <c r="K322" s="3601">
        <v>384</v>
      </c>
      <c r="L322" s="155" t="s">
        <v>1731</v>
      </c>
      <c r="M322" s="148" t="s">
        <v>2486</v>
      </c>
      <c r="N322" s="148" t="s">
        <v>2487</v>
      </c>
      <c r="O322" s="149">
        <v>1500</v>
      </c>
      <c r="P322" s="622" t="s">
        <v>1723</v>
      </c>
      <c r="Q322" s="150">
        <v>86400</v>
      </c>
      <c r="R322" s="151">
        <v>1</v>
      </c>
      <c r="S322" s="152" t="s">
        <v>1724</v>
      </c>
      <c r="T322" s="152">
        <v>3</v>
      </c>
      <c r="U322" s="152" t="s">
        <v>1724</v>
      </c>
      <c r="V322" s="3585" t="s">
        <v>2466</v>
      </c>
      <c r="W322" s="3585" t="s">
        <v>2452</v>
      </c>
      <c r="X322" s="4023" t="s">
        <v>5100</v>
      </c>
      <c r="Y322" s="2"/>
    </row>
    <row r="323" spans="1:25" ht="19.5" customHeight="1">
      <c r="A323" s="3542"/>
      <c r="B323" s="3732"/>
      <c r="C323" s="3446"/>
      <c r="D323" s="3529"/>
      <c r="E323" s="3496"/>
      <c r="F323" s="3488"/>
      <c r="G323" s="3578"/>
      <c r="H323" s="3576"/>
      <c r="I323" s="3578"/>
      <c r="J323" s="3576"/>
      <c r="K323" s="3578"/>
      <c r="L323" s="154" t="s">
        <v>1725</v>
      </c>
      <c r="M323" s="147" t="s">
        <v>1726</v>
      </c>
      <c r="N323" s="614" t="s">
        <v>1726</v>
      </c>
      <c r="O323" s="154">
        <v>1300</v>
      </c>
      <c r="P323" s="2260" t="s">
        <v>1723</v>
      </c>
      <c r="Q323" s="614">
        <v>900</v>
      </c>
      <c r="R323" s="142">
        <v>2</v>
      </c>
      <c r="S323" s="143" t="s">
        <v>1724</v>
      </c>
      <c r="T323" s="143">
        <v>1</v>
      </c>
      <c r="U323" s="2263" t="s">
        <v>1724</v>
      </c>
      <c r="V323" s="3581"/>
      <c r="W323" s="3581"/>
      <c r="X323" s="3613"/>
    </row>
    <row r="324" spans="1:25" ht="20.25" customHeight="1">
      <c r="A324" s="3542"/>
      <c r="B324" s="3731" t="s">
        <v>3262</v>
      </c>
      <c r="C324" s="3447" t="s">
        <v>410</v>
      </c>
      <c r="D324" s="3527" t="s">
        <v>899</v>
      </c>
      <c r="E324" s="3495" t="s">
        <v>2514</v>
      </c>
      <c r="F324" s="3486" t="s">
        <v>542</v>
      </c>
      <c r="G324" s="3577" t="s">
        <v>624</v>
      </c>
      <c r="H324" s="3574">
        <v>6016</v>
      </c>
      <c r="I324" s="3577">
        <v>768</v>
      </c>
      <c r="J324" s="3574">
        <v>4384</v>
      </c>
      <c r="K324" s="3577">
        <v>384</v>
      </c>
      <c r="L324" s="154" t="s">
        <v>1731</v>
      </c>
      <c r="M324" s="144" t="s">
        <v>2486</v>
      </c>
      <c r="N324" s="144" t="s">
        <v>2487</v>
      </c>
      <c r="O324" s="145">
        <v>1500</v>
      </c>
      <c r="P324" s="567" t="s">
        <v>1723</v>
      </c>
      <c r="Q324" s="147">
        <v>86400</v>
      </c>
      <c r="R324" s="142">
        <v>1</v>
      </c>
      <c r="S324" s="143" t="s">
        <v>1724</v>
      </c>
      <c r="T324" s="143">
        <v>3</v>
      </c>
      <c r="U324" s="143" t="s">
        <v>1724</v>
      </c>
      <c r="V324" s="3579" t="s">
        <v>2466</v>
      </c>
      <c r="W324" s="3579" t="s">
        <v>2452</v>
      </c>
      <c r="X324" s="3611" t="s">
        <v>5101</v>
      </c>
      <c r="Y324" s="2"/>
    </row>
    <row r="325" spans="1:25" ht="20.25" customHeight="1">
      <c r="A325" s="3542"/>
      <c r="B325" s="3732"/>
      <c r="C325" s="3446"/>
      <c r="D325" s="3529"/>
      <c r="E325" s="3496"/>
      <c r="F325" s="3488"/>
      <c r="G325" s="3578"/>
      <c r="H325" s="3576"/>
      <c r="I325" s="3578"/>
      <c r="J325" s="3576"/>
      <c r="K325" s="3578"/>
      <c r="L325" s="154" t="s">
        <v>1725</v>
      </c>
      <c r="M325" s="147" t="s">
        <v>1726</v>
      </c>
      <c r="N325" s="614" t="s">
        <v>1726</v>
      </c>
      <c r="O325" s="154">
        <v>1300</v>
      </c>
      <c r="P325" s="2260" t="s">
        <v>1723</v>
      </c>
      <c r="Q325" s="614">
        <v>900</v>
      </c>
      <c r="R325" s="142">
        <v>2</v>
      </c>
      <c r="S325" s="143" t="s">
        <v>1724</v>
      </c>
      <c r="T325" s="143">
        <v>1</v>
      </c>
      <c r="U325" s="2263" t="s">
        <v>1724</v>
      </c>
      <c r="V325" s="3581"/>
      <c r="W325" s="3581"/>
      <c r="X325" s="3613"/>
    </row>
    <row r="326" spans="1:25" ht="13.5" customHeight="1">
      <c r="A326" s="3542"/>
      <c r="B326" s="3460" t="s">
        <v>3262</v>
      </c>
      <c r="C326" s="3445" t="s">
        <v>410</v>
      </c>
      <c r="D326" s="3528" t="s">
        <v>200</v>
      </c>
      <c r="E326" s="3524" t="s">
        <v>2510</v>
      </c>
      <c r="F326" s="3678" t="s">
        <v>917</v>
      </c>
      <c r="G326" s="3668" t="s">
        <v>624</v>
      </c>
      <c r="H326" s="3665">
        <v>6016</v>
      </c>
      <c r="I326" s="3668">
        <v>512</v>
      </c>
      <c r="J326" s="3665">
        <v>4384</v>
      </c>
      <c r="K326" s="3668">
        <v>384</v>
      </c>
      <c r="L326" s="2266" t="s">
        <v>1731</v>
      </c>
      <c r="M326" s="160" t="s">
        <v>2486</v>
      </c>
      <c r="N326" s="160" t="s">
        <v>2487</v>
      </c>
      <c r="O326" s="161">
        <v>1500</v>
      </c>
      <c r="P326" s="568" t="s">
        <v>1723</v>
      </c>
      <c r="Q326" s="146">
        <v>86400</v>
      </c>
      <c r="R326" s="162">
        <v>1</v>
      </c>
      <c r="S326" s="2263" t="s">
        <v>1724</v>
      </c>
      <c r="T326" s="2263">
        <v>3</v>
      </c>
      <c r="U326" s="2263" t="s">
        <v>1724</v>
      </c>
      <c r="V326" s="3580" t="s">
        <v>2466</v>
      </c>
      <c r="W326" s="3580" t="s">
        <v>2452</v>
      </c>
      <c r="X326" s="3612" t="s">
        <v>2511</v>
      </c>
      <c r="Y326" s="2"/>
    </row>
    <row r="327" spans="1:25" ht="13.5" customHeight="1" thickBot="1">
      <c r="A327" s="3542"/>
      <c r="B327" s="3458"/>
      <c r="C327" s="3446"/>
      <c r="D327" s="3529"/>
      <c r="E327" s="3525"/>
      <c r="F327" s="3680"/>
      <c r="G327" s="3669"/>
      <c r="H327" s="3666"/>
      <c r="I327" s="3669"/>
      <c r="J327" s="3666"/>
      <c r="K327" s="3669"/>
      <c r="L327" s="154" t="s">
        <v>1725</v>
      </c>
      <c r="M327" s="147" t="s">
        <v>1726</v>
      </c>
      <c r="N327" s="614" t="s">
        <v>1726</v>
      </c>
      <c r="O327" s="154">
        <v>1300</v>
      </c>
      <c r="P327" s="573" t="s">
        <v>1723</v>
      </c>
      <c r="Q327" s="614">
        <v>900</v>
      </c>
      <c r="R327" s="142">
        <v>2</v>
      </c>
      <c r="S327" s="143" t="s">
        <v>1724</v>
      </c>
      <c r="T327" s="143">
        <v>1</v>
      </c>
      <c r="U327" s="494" t="s">
        <v>1724</v>
      </c>
      <c r="V327" s="3783"/>
      <c r="W327" s="3783"/>
      <c r="X327" s="3613"/>
    </row>
    <row r="328" spans="1:25" ht="12.75" customHeight="1">
      <c r="A328" s="3542"/>
      <c r="B328" s="3457" t="s">
        <v>3262</v>
      </c>
      <c r="C328" s="3447" t="s">
        <v>410</v>
      </c>
      <c r="D328" s="3527" t="s">
        <v>201</v>
      </c>
      <c r="E328" s="3705" t="s">
        <v>2512</v>
      </c>
      <c r="F328" s="3677" t="s">
        <v>917</v>
      </c>
      <c r="G328" s="3670" t="s">
        <v>624</v>
      </c>
      <c r="H328" s="3689">
        <v>4608</v>
      </c>
      <c r="I328" s="3670">
        <v>512</v>
      </c>
      <c r="J328" s="3689">
        <v>4192</v>
      </c>
      <c r="K328" s="3670">
        <v>256</v>
      </c>
      <c r="L328" s="155" t="s">
        <v>1731</v>
      </c>
      <c r="M328" s="148" t="s">
        <v>2486</v>
      </c>
      <c r="N328" s="148" t="s">
        <v>2487</v>
      </c>
      <c r="O328" s="149">
        <v>1500</v>
      </c>
      <c r="P328" s="622" t="s">
        <v>1723</v>
      </c>
      <c r="Q328" s="150">
        <v>86400</v>
      </c>
      <c r="R328" s="151">
        <v>1</v>
      </c>
      <c r="S328" s="152" t="s">
        <v>1724</v>
      </c>
      <c r="T328" s="152">
        <v>3</v>
      </c>
      <c r="U328" s="152" t="s">
        <v>1724</v>
      </c>
      <c r="V328" s="3603" t="s">
        <v>2466</v>
      </c>
      <c r="W328" s="3603" t="s">
        <v>2452</v>
      </c>
      <c r="X328" s="3611" t="s">
        <v>2513</v>
      </c>
    </row>
    <row r="329" spans="1:25" ht="13.5" customHeight="1">
      <c r="A329" s="3542"/>
      <c r="B329" s="3458"/>
      <c r="C329" s="3446"/>
      <c r="D329" s="3529"/>
      <c r="E329" s="3525"/>
      <c r="F329" s="3680"/>
      <c r="G329" s="3669"/>
      <c r="H329" s="3666"/>
      <c r="I329" s="3669"/>
      <c r="J329" s="3666"/>
      <c r="K329" s="3669"/>
      <c r="L329" s="158" t="s">
        <v>1725</v>
      </c>
      <c r="M329" s="147" t="s">
        <v>1726</v>
      </c>
      <c r="N329" s="614" t="s">
        <v>1726</v>
      </c>
      <c r="O329" s="154">
        <v>1300</v>
      </c>
      <c r="P329" s="572" t="s">
        <v>1723</v>
      </c>
      <c r="Q329" s="614">
        <v>900</v>
      </c>
      <c r="R329" s="142">
        <v>2</v>
      </c>
      <c r="S329" s="143" t="s">
        <v>1724</v>
      </c>
      <c r="T329" s="143">
        <v>1</v>
      </c>
      <c r="U329" s="574" t="s">
        <v>1724</v>
      </c>
      <c r="V329" s="3789"/>
      <c r="W329" s="3789"/>
      <c r="X329" s="3613"/>
    </row>
    <row r="330" spans="1:25">
      <c r="A330" s="3542"/>
      <c r="B330" s="3460" t="s">
        <v>3262</v>
      </c>
      <c r="C330" s="3445" t="s">
        <v>410</v>
      </c>
      <c r="D330" s="3528" t="s">
        <v>908</v>
      </c>
      <c r="E330" s="3524" t="s">
        <v>2514</v>
      </c>
      <c r="F330" s="3678" t="s">
        <v>917</v>
      </c>
      <c r="G330" s="3668" t="s">
        <v>624</v>
      </c>
      <c r="H330" s="3665">
        <v>6016</v>
      </c>
      <c r="I330" s="3668">
        <v>768</v>
      </c>
      <c r="J330" s="3665">
        <v>4384</v>
      </c>
      <c r="K330" s="3668">
        <v>384</v>
      </c>
      <c r="L330" s="2266" t="s">
        <v>1731</v>
      </c>
      <c r="M330" s="160" t="s">
        <v>2486</v>
      </c>
      <c r="N330" s="160" t="s">
        <v>2487</v>
      </c>
      <c r="O330" s="161">
        <v>1500</v>
      </c>
      <c r="P330" s="568" t="s">
        <v>1723</v>
      </c>
      <c r="Q330" s="146">
        <v>86400</v>
      </c>
      <c r="R330" s="162">
        <v>1</v>
      </c>
      <c r="S330" s="2263" t="s">
        <v>1724</v>
      </c>
      <c r="T330" s="2263">
        <v>3</v>
      </c>
      <c r="U330" s="2263" t="s">
        <v>1724</v>
      </c>
      <c r="V330" s="3429" t="s">
        <v>2466</v>
      </c>
      <c r="W330" s="3429" t="s">
        <v>2452</v>
      </c>
      <c r="X330" s="540"/>
    </row>
    <row r="331" spans="1:25" ht="12.75" customHeight="1">
      <c r="A331" s="3542"/>
      <c r="B331" s="3458"/>
      <c r="C331" s="3446"/>
      <c r="D331" s="3529"/>
      <c r="E331" s="3525"/>
      <c r="F331" s="3680"/>
      <c r="G331" s="3669"/>
      <c r="H331" s="3666"/>
      <c r="I331" s="3669"/>
      <c r="J331" s="3666"/>
      <c r="K331" s="3669"/>
      <c r="L331" s="158" t="s">
        <v>1725</v>
      </c>
      <c r="M331" s="614" t="s">
        <v>1726</v>
      </c>
      <c r="N331" s="614" t="s">
        <v>1726</v>
      </c>
      <c r="O331" s="154">
        <v>1300</v>
      </c>
      <c r="P331" s="572" t="s">
        <v>1723</v>
      </c>
      <c r="Q331" s="614">
        <v>900</v>
      </c>
      <c r="R331" s="143">
        <v>2</v>
      </c>
      <c r="S331" s="143" t="s">
        <v>1724</v>
      </c>
      <c r="T331" s="143">
        <v>1</v>
      </c>
      <c r="U331" s="574" t="s">
        <v>1724</v>
      </c>
      <c r="V331" s="3789"/>
      <c r="W331" s="3789"/>
      <c r="X331" s="615" t="s">
        <v>2511</v>
      </c>
    </row>
    <row r="332" spans="1:25" ht="12.75" customHeight="1">
      <c r="A332" s="3542"/>
      <c r="B332" s="3457" t="s">
        <v>3262</v>
      </c>
      <c r="C332" s="3447" t="s">
        <v>410</v>
      </c>
      <c r="D332" s="3527" t="s">
        <v>909</v>
      </c>
      <c r="E332" s="3705" t="s">
        <v>2515</v>
      </c>
      <c r="F332" s="3677" t="s">
        <v>917</v>
      </c>
      <c r="G332" s="3670" t="s">
        <v>624</v>
      </c>
      <c r="H332" s="3689">
        <v>4864</v>
      </c>
      <c r="I332" s="3670">
        <v>768</v>
      </c>
      <c r="J332" s="3689">
        <v>4192</v>
      </c>
      <c r="K332" s="3670">
        <v>256</v>
      </c>
      <c r="L332" s="159" t="s">
        <v>1731</v>
      </c>
      <c r="M332" s="160" t="s">
        <v>2486</v>
      </c>
      <c r="N332" s="160" t="s">
        <v>2487</v>
      </c>
      <c r="O332" s="161">
        <v>1500</v>
      </c>
      <c r="P332" s="568" t="s">
        <v>1723</v>
      </c>
      <c r="Q332" s="146">
        <v>86400</v>
      </c>
      <c r="R332" s="162">
        <v>1</v>
      </c>
      <c r="S332" s="494" t="s">
        <v>1724</v>
      </c>
      <c r="T332" s="494">
        <v>3</v>
      </c>
      <c r="U332" s="494" t="s">
        <v>1724</v>
      </c>
      <c r="V332" s="3603" t="s">
        <v>2466</v>
      </c>
      <c r="W332" s="3603" t="s">
        <v>2452</v>
      </c>
      <c r="X332" s="3784" t="s">
        <v>2516</v>
      </c>
    </row>
    <row r="333" spans="1:25" ht="16.5" customHeight="1" thickBot="1">
      <c r="A333" s="3543"/>
      <c r="B333" s="3545"/>
      <c r="C333" s="3469"/>
      <c r="D333" s="3711"/>
      <c r="E333" s="3682"/>
      <c r="F333" s="3679"/>
      <c r="G333" s="3671"/>
      <c r="H333" s="3781"/>
      <c r="I333" s="3671"/>
      <c r="J333" s="3781"/>
      <c r="K333" s="3671"/>
      <c r="L333" s="169" t="s">
        <v>1725</v>
      </c>
      <c r="M333" s="619" t="s">
        <v>1726</v>
      </c>
      <c r="N333" s="619" t="s">
        <v>1726</v>
      </c>
      <c r="O333" s="562">
        <v>1300</v>
      </c>
      <c r="P333" s="599" t="s">
        <v>1723</v>
      </c>
      <c r="Q333" s="619">
        <v>900</v>
      </c>
      <c r="R333" s="172">
        <v>2</v>
      </c>
      <c r="S333" s="172" t="s">
        <v>1724</v>
      </c>
      <c r="T333" s="172">
        <v>1</v>
      </c>
      <c r="U333" s="563" t="s">
        <v>1724</v>
      </c>
      <c r="V333" s="3430"/>
      <c r="W333" s="3430"/>
      <c r="X333" s="3921"/>
    </row>
    <row r="334" spans="1:25" ht="16.5" customHeight="1">
      <c r="A334" s="3685" t="s">
        <v>220</v>
      </c>
      <c r="B334" s="3526" t="s">
        <v>3262</v>
      </c>
      <c r="C334" s="3444" t="s">
        <v>3990</v>
      </c>
      <c r="D334" s="3710" t="s">
        <v>276</v>
      </c>
      <c r="E334" s="3681" t="s">
        <v>2593</v>
      </c>
      <c r="F334" s="3515" t="s">
        <v>2588</v>
      </c>
      <c r="G334" s="3667" t="s">
        <v>624</v>
      </c>
      <c r="H334" s="3664">
        <v>1280</v>
      </c>
      <c r="I334" s="3667">
        <v>448</v>
      </c>
      <c r="J334" s="3664">
        <v>448</v>
      </c>
      <c r="K334" s="3667">
        <v>288</v>
      </c>
      <c r="L334" s="164" t="s">
        <v>1727</v>
      </c>
      <c r="M334" s="164" t="s">
        <v>1728</v>
      </c>
      <c r="N334" s="146" t="s">
        <v>1729</v>
      </c>
      <c r="O334" s="161" t="s">
        <v>1730</v>
      </c>
      <c r="P334" s="568" t="s">
        <v>1723</v>
      </c>
      <c r="Q334" s="146">
        <v>1800</v>
      </c>
      <c r="R334" s="162">
        <v>2</v>
      </c>
      <c r="S334" s="494" t="s">
        <v>1724</v>
      </c>
      <c r="T334" s="494">
        <v>1</v>
      </c>
      <c r="U334" s="494" t="s">
        <v>1724</v>
      </c>
      <c r="V334" s="3585" t="s">
        <v>2451</v>
      </c>
      <c r="W334" s="3585" t="s">
        <v>2452</v>
      </c>
      <c r="X334" s="3788" t="s">
        <v>2482</v>
      </c>
    </row>
    <row r="335" spans="1:25" ht="16.5" customHeight="1">
      <c r="A335" s="3542"/>
      <c r="B335" s="3460"/>
      <c r="C335" s="3445"/>
      <c r="D335" s="3528"/>
      <c r="E335" s="3524"/>
      <c r="F335" s="3678"/>
      <c r="G335" s="3668"/>
      <c r="H335" s="3665"/>
      <c r="I335" s="3668"/>
      <c r="J335" s="3665"/>
      <c r="K335" s="3668"/>
      <c r="L335" s="159" t="s">
        <v>1721</v>
      </c>
      <c r="M335" s="159" t="s">
        <v>1722</v>
      </c>
      <c r="N335" s="159" t="s">
        <v>1722</v>
      </c>
      <c r="O335" s="161">
        <v>1405</v>
      </c>
      <c r="P335" s="567" t="s">
        <v>1723</v>
      </c>
      <c r="Q335" s="620">
        <v>900</v>
      </c>
      <c r="R335" s="571" t="s">
        <v>1733</v>
      </c>
      <c r="S335" s="494" t="s">
        <v>1724</v>
      </c>
      <c r="T335" s="143">
        <v>1</v>
      </c>
      <c r="U335" s="494" t="s">
        <v>1724</v>
      </c>
      <c r="V335" s="3782"/>
      <c r="W335" s="3782"/>
      <c r="X335" s="3785"/>
    </row>
    <row r="336" spans="1:25" ht="12.75" customHeight="1">
      <c r="A336" s="3542"/>
      <c r="B336" s="3458"/>
      <c r="C336" s="3446"/>
      <c r="D336" s="3529"/>
      <c r="E336" s="3525"/>
      <c r="F336" s="3680"/>
      <c r="G336" s="3669"/>
      <c r="H336" s="3666"/>
      <c r="I336" s="3669"/>
      <c r="J336" s="3666"/>
      <c r="K336" s="3669"/>
      <c r="L336" s="163" t="s">
        <v>1725</v>
      </c>
      <c r="M336" s="147" t="s">
        <v>1726</v>
      </c>
      <c r="N336" s="147" t="s">
        <v>1726</v>
      </c>
      <c r="O336" s="145">
        <v>1300</v>
      </c>
      <c r="P336" s="568" t="s">
        <v>1723</v>
      </c>
      <c r="Q336" s="147">
        <v>900</v>
      </c>
      <c r="R336" s="162">
        <v>2</v>
      </c>
      <c r="S336" s="143" t="s">
        <v>1724</v>
      </c>
      <c r="T336" s="143">
        <v>1</v>
      </c>
      <c r="U336" s="143" t="s">
        <v>1724</v>
      </c>
      <c r="V336" s="3783"/>
      <c r="W336" s="3783"/>
      <c r="X336" s="3786"/>
    </row>
    <row r="337" spans="1:25" ht="12.75" customHeight="1">
      <c r="A337" s="3542"/>
      <c r="B337" s="3457" t="s">
        <v>3262</v>
      </c>
      <c r="C337" s="3447" t="s">
        <v>3991</v>
      </c>
      <c r="D337" s="3527" t="s">
        <v>277</v>
      </c>
      <c r="E337" s="3495" t="s">
        <v>2594</v>
      </c>
      <c r="F337" s="3486" t="s">
        <v>2588</v>
      </c>
      <c r="G337" s="3670" t="s">
        <v>624</v>
      </c>
      <c r="H337" s="3689">
        <v>2272</v>
      </c>
      <c r="I337" s="3670">
        <v>512</v>
      </c>
      <c r="J337" s="3689">
        <v>640</v>
      </c>
      <c r="K337" s="3670">
        <v>384</v>
      </c>
      <c r="L337" s="164" t="s">
        <v>1727</v>
      </c>
      <c r="M337" s="164" t="s">
        <v>1728</v>
      </c>
      <c r="N337" s="146" t="s">
        <v>1729</v>
      </c>
      <c r="O337" s="161" t="s">
        <v>1730</v>
      </c>
      <c r="P337" s="568" t="s">
        <v>1723</v>
      </c>
      <c r="Q337" s="146">
        <v>1800</v>
      </c>
      <c r="R337" s="162">
        <v>2</v>
      </c>
      <c r="S337" s="494" t="s">
        <v>1724</v>
      </c>
      <c r="T337" s="494">
        <v>1</v>
      </c>
      <c r="U337" s="494" t="s">
        <v>1724</v>
      </c>
      <c r="V337" s="3579" t="s">
        <v>2451</v>
      </c>
      <c r="W337" s="3579" t="s">
        <v>2452</v>
      </c>
      <c r="X337" s="3784" t="s">
        <v>2483</v>
      </c>
    </row>
    <row r="338" spans="1:25" ht="12.75" customHeight="1">
      <c r="A338" s="3542"/>
      <c r="B338" s="3460"/>
      <c r="C338" s="3445"/>
      <c r="D338" s="3528"/>
      <c r="E338" s="3524"/>
      <c r="F338" s="3678"/>
      <c r="G338" s="3668"/>
      <c r="H338" s="3665"/>
      <c r="I338" s="3668"/>
      <c r="J338" s="3665"/>
      <c r="K338" s="3668"/>
      <c r="L338" s="159" t="s">
        <v>1721</v>
      </c>
      <c r="M338" s="159" t="s">
        <v>1722</v>
      </c>
      <c r="N338" s="159" t="s">
        <v>1722</v>
      </c>
      <c r="O338" s="161">
        <v>1405</v>
      </c>
      <c r="P338" s="567" t="s">
        <v>1723</v>
      </c>
      <c r="Q338" s="620">
        <v>900</v>
      </c>
      <c r="R338" s="571" t="s">
        <v>1733</v>
      </c>
      <c r="S338" s="494" t="s">
        <v>1724</v>
      </c>
      <c r="T338" s="143">
        <v>1</v>
      </c>
      <c r="U338" s="494" t="s">
        <v>1724</v>
      </c>
      <c r="V338" s="3782"/>
      <c r="W338" s="3782"/>
      <c r="X338" s="3785"/>
    </row>
    <row r="339" spans="1:25" ht="12.75" customHeight="1">
      <c r="A339" s="3542"/>
      <c r="B339" s="3458"/>
      <c r="C339" s="3446"/>
      <c r="D339" s="3529"/>
      <c r="E339" s="3525"/>
      <c r="F339" s="3680"/>
      <c r="G339" s="3669"/>
      <c r="H339" s="3666"/>
      <c r="I339" s="3669"/>
      <c r="J339" s="3666"/>
      <c r="K339" s="3669"/>
      <c r="L339" s="163" t="s">
        <v>1725</v>
      </c>
      <c r="M339" s="147" t="s">
        <v>1726</v>
      </c>
      <c r="N339" s="147" t="s">
        <v>1726</v>
      </c>
      <c r="O339" s="145">
        <v>1300</v>
      </c>
      <c r="P339" s="568" t="s">
        <v>1723</v>
      </c>
      <c r="Q339" s="147">
        <v>900</v>
      </c>
      <c r="R339" s="162">
        <v>2</v>
      </c>
      <c r="S339" s="143" t="s">
        <v>1724</v>
      </c>
      <c r="T339" s="143">
        <v>1</v>
      </c>
      <c r="U339" s="143" t="s">
        <v>1724</v>
      </c>
      <c r="V339" s="3783"/>
      <c r="W339" s="3783"/>
      <c r="X339" s="3786"/>
    </row>
    <row r="340" spans="1:25" ht="12.75" customHeight="1">
      <c r="A340" s="3542"/>
      <c r="B340" s="3457" t="s">
        <v>3262</v>
      </c>
      <c r="C340" s="3447" t="s">
        <v>3992</v>
      </c>
      <c r="D340" s="3527" t="s">
        <v>278</v>
      </c>
      <c r="E340" s="3495" t="s">
        <v>2595</v>
      </c>
      <c r="F340" s="3486" t="s">
        <v>2588</v>
      </c>
      <c r="G340" s="3670" t="s">
        <v>624</v>
      </c>
      <c r="H340" s="3689">
        <v>3584</v>
      </c>
      <c r="I340" s="3670">
        <v>576</v>
      </c>
      <c r="J340" s="3689">
        <v>640</v>
      </c>
      <c r="K340" s="3670">
        <v>384</v>
      </c>
      <c r="L340" s="163" t="s">
        <v>1727</v>
      </c>
      <c r="M340" s="163" t="s">
        <v>1728</v>
      </c>
      <c r="N340" s="147" t="s">
        <v>1729</v>
      </c>
      <c r="O340" s="145" t="s">
        <v>1730</v>
      </c>
      <c r="P340" s="567" t="s">
        <v>1723</v>
      </c>
      <c r="Q340" s="147">
        <v>1800</v>
      </c>
      <c r="R340" s="142">
        <v>2</v>
      </c>
      <c r="S340" s="143" t="s">
        <v>1724</v>
      </c>
      <c r="T340" s="143">
        <v>1</v>
      </c>
      <c r="U340" s="143" t="s">
        <v>1724</v>
      </c>
      <c r="V340" s="3603" t="s">
        <v>2451</v>
      </c>
      <c r="W340" s="3603" t="s">
        <v>2452</v>
      </c>
      <c r="X340" s="3784" t="s">
        <v>2484</v>
      </c>
    </row>
    <row r="341" spans="1:25" ht="12.75" customHeight="1">
      <c r="A341" s="3542"/>
      <c r="B341" s="3460"/>
      <c r="C341" s="3445"/>
      <c r="D341" s="3528"/>
      <c r="E341" s="3524"/>
      <c r="F341" s="3678"/>
      <c r="G341" s="3668"/>
      <c r="H341" s="3665"/>
      <c r="I341" s="3668"/>
      <c r="J341" s="3665"/>
      <c r="K341" s="3668"/>
      <c r="L341" s="158" t="s">
        <v>1721</v>
      </c>
      <c r="M341" s="154" t="s">
        <v>1722</v>
      </c>
      <c r="N341" s="154" t="s">
        <v>1722</v>
      </c>
      <c r="O341" s="145">
        <v>1405</v>
      </c>
      <c r="P341" s="567" t="s">
        <v>1723</v>
      </c>
      <c r="Q341" s="156">
        <v>900</v>
      </c>
      <c r="R341" s="607" t="s">
        <v>1733</v>
      </c>
      <c r="S341" s="143" t="s">
        <v>1724</v>
      </c>
      <c r="T341" s="143">
        <v>1</v>
      </c>
      <c r="U341" s="574" t="s">
        <v>1724</v>
      </c>
      <c r="V341" s="3787"/>
      <c r="W341" s="3787"/>
      <c r="X341" s="3785"/>
    </row>
    <row r="342" spans="1:25" ht="13.5" customHeight="1">
      <c r="A342" s="3542"/>
      <c r="B342" s="3458"/>
      <c r="C342" s="3446"/>
      <c r="D342" s="3529"/>
      <c r="E342" s="3525"/>
      <c r="F342" s="3680"/>
      <c r="G342" s="3669"/>
      <c r="H342" s="3666"/>
      <c r="I342" s="3669"/>
      <c r="J342" s="3666"/>
      <c r="K342" s="3669"/>
      <c r="L342" s="638" t="s">
        <v>1725</v>
      </c>
      <c r="M342" s="147" t="s">
        <v>1726</v>
      </c>
      <c r="N342" s="147" t="s">
        <v>1726</v>
      </c>
      <c r="O342" s="145">
        <v>1300</v>
      </c>
      <c r="P342" s="568" t="s">
        <v>1723</v>
      </c>
      <c r="Q342" s="147">
        <v>900</v>
      </c>
      <c r="R342" s="162">
        <v>2</v>
      </c>
      <c r="S342" s="143" t="s">
        <v>1724</v>
      </c>
      <c r="T342" s="143">
        <v>1</v>
      </c>
      <c r="U342" s="574" t="s">
        <v>1724</v>
      </c>
      <c r="V342" s="3789"/>
      <c r="W342" s="3789"/>
      <c r="X342" s="3786"/>
    </row>
    <row r="343" spans="1:25" ht="12.75" customHeight="1">
      <c r="A343" s="3542"/>
      <c r="B343" s="3733" t="s">
        <v>3262</v>
      </c>
      <c r="C343" s="3445" t="s">
        <v>5102</v>
      </c>
      <c r="D343" s="3528" t="s">
        <v>927</v>
      </c>
      <c r="E343" s="3522" t="s">
        <v>5103</v>
      </c>
      <c r="F343" s="3487" t="s">
        <v>2588</v>
      </c>
      <c r="G343" s="3556" t="s">
        <v>624</v>
      </c>
      <c r="H343" s="3575">
        <v>4960</v>
      </c>
      <c r="I343" s="3556">
        <v>576</v>
      </c>
      <c r="J343" s="3575">
        <v>640</v>
      </c>
      <c r="K343" s="3556">
        <v>384</v>
      </c>
      <c r="L343" s="2261" t="s">
        <v>1727</v>
      </c>
      <c r="M343" s="2261" t="s">
        <v>1728</v>
      </c>
      <c r="N343" s="146" t="s">
        <v>1729</v>
      </c>
      <c r="O343" s="161" t="s">
        <v>1730</v>
      </c>
      <c r="P343" s="568" t="s">
        <v>1723</v>
      </c>
      <c r="Q343" s="146">
        <v>1800</v>
      </c>
      <c r="R343" s="162">
        <v>2</v>
      </c>
      <c r="S343" s="2263" t="s">
        <v>1724</v>
      </c>
      <c r="T343" s="2263">
        <v>1</v>
      </c>
      <c r="U343" s="2263" t="s">
        <v>1724</v>
      </c>
      <c r="V343" s="3429" t="s">
        <v>2451</v>
      </c>
      <c r="W343" s="3429" t="s">
        <v>2452</v>
      </c>
      <c r="X343" s="3785" t="s">
        <v>5104</v>
      </c>
    </row>
    <row r="344" spans="1:25" ht="12.75" customHeight="1">
      <c r="A344" s="3542"/>
      <c r="B344" s="3733"/>
      <c r="C344" s="3445"/>
      <c r="D344" s="3528"/>
      <c r="E344" s="3522"/>
      <c r="F344" s="3487"/>
      <c r="G344" s="3556"/>
      <c r="H344" s="3575"/>
      <c r="I344" s="3556"/>
      <c r="J344" s="3575"/>
      <c r="K344" s="3556"/>
      <c r="L344" s="158" t="s">
        <v>1721</v>
      </c>
      <c r="M344" s="154" t="s">
        <v>1722</v>
      </c>
      <c r="N344" s="154" t="s">
        <v>1722</v>
      </c>
      <c r="O344" s="145">
        <v>1405</v>
      </c>
      <c r="P344" s="567" t="s">
        <v>1723</v>
      </c>
      <c r="Q344" s="156">
        <v>900</v>
      </c>
      <c r="R344" s="607" t="s">
        <v>1733</v>
      </c>
      <c r="S344" s="143" t="s">
        <v>1724</v>
      </c>
      <c r="T344" s="143">
        <v>1</v>
      </c>
      <c r="U344" s="574" t="s">
        <v>1724</v>
      </c>
      <c r="V344" s="3429"/>
      <c r="W344" s="3429"/>
      <c r="X344" s="3785"/>
    </row>
    <row r="345" spans="1:25" ht="13.5" customHeight="1" thickBot="1">
      <c r="A345" s="3543"/>
      <c r="B345" s="4028"/>
      <c r="C345" s="3469"/>
      <c r="D345" s="3711"/>
      <c r="E345" s="3513"/>
      <c r="F345" s="3503"/>
      <c r="G345" s="3557"/>
      <c r="H345" s="3588"/>
      <c r="I345" s="3557"/>
      <c r="J345" s="3588"/>
      <c r="K345" s="3557"/>
      <c r="L345" s="608" t="s">
        <v>1725</v>
      </c>
      <c r="M345" s="569" t="s">
        <v>1726</v>
      </c>
      <c r="N345" s="569" t="s">
        <v>1726</v>
      </c>
      <c r="O345" s="171">
        <v>1300</v>
      </c>
      <c r="P345" s="570" t="s">
        <v>1723</v>
      </c>
      <c r="Q345" s="569">
        <v>900</v>
      </c>
      <c r="R345" s="605">
        <v>2</v>
      </c>
      <c r="S345" s="172" t="s">
        <v>1724</v>
      </c>
      <c r="T345" s="172">
        <v>1</v>
      </c>
      <c r="U345" s="563" t="s">
        <v>1724</v>
      </c>
      <c r="V345" s="3605"/>
      <c r="W345" s="3605"/>
      <c r="X345" s="3921"/>
    </row>
    <row r="346" spans="1:25" ht="13.5" customHeight="1">
      <c r="A346" s="153"/>
      <c r="B346" s="3526" t="s">
        <v>3262</v>
      </c>
      <c r="C346" s="3444" t="s">
        <v>3869</v>
      </c>
      <c r="D346" s="3710" t="s">
        <v>568</v>
      </c>
      <c r="E346" s="3681" t="s">
        <v>2596</v>
      </c>
      <c r="F346" s="3683" t="s">
        <v>917</v>
      </c>
      <c r="G346" s="3667" t="s">
        <v>624</v>
      </c>
      <c r="H346" s="3664">
        <v>5280</v>
      </c>
      <c r="I346" s="3667">
        <v>768</v>
      </c>
      <c r="J346" s="3664">
        <v>4192</v>
      </c>
      <c r="K346" s="3667">
        <v>512</v>
      </c>
      <c r="L346" s="164" t="s">
        <v>1727</v>
      </c>
      <c r="M346" s="164" t="s">
        <v>1728</v>
      </c>
      <c r="N346" s="146" t="s">
        <v>1729</v>
      </c>
      <c r="O346" s="161" t="s">
        <v>1730</v>
      </c>
      <c r="P346" s="568" t="s">
        <v>1723</v>
      </c>
      <c r="Q346" s="146">
        <v>1800</v>
      </c>
      <c r="R346" s="162">
        <v>2</v>
      </c>
      <c r="S346" s="494" t="s">
        <v>1724</v>
      </c>
      <c r="T346" s="494">
        <v>1</v>
      </c>
      <c r="U346" s="162" t="s">
        <v>1732</v>
      </c>
      <c r="V346" s="3585" t="s">
        <v>2466</v>
      </c>
      <c r="W346" s="3585" t="s">
        <v>2452</v>
      </c>
      <c r="X346" s="3788" t="s">
        <v>2517</v>
      </c>
    </row>
    <row r="347" spans="1:25" ht="13.5" customHeight="1">
      <c r="A347" s="153"/>
      <c r="B347" s="3460"/>
      <c r="C347" s="3445"/>
      <c r="D347" s="3528"/>
      <c r="E347" s="3524"/>
      <c r="F347" s="3678"/>
      <c r="G347" s="3668"/>
      <c r="H347" s="3665"/>
      <c r="I347" s="3668"/>
      <c r="J347" s="3665"/>
      <c r="K347" s="3668"/>
      <c r="L347" s="163" t="s">
        <v>1731</v>
      </c>
      <c r="M347" s="144" t="s">
        <v>2486</v>
      </c>
      <c r="N347" s="144" t="s">
        <v>2487</v>
      </c>
      <c r="O347" s="145">
        <v>1500</v>
      </c>
      <c r="P347" s="567" t="s">
        <v>1723</v>
      </c>
      <c r="Q347" s="147">
        <v>86400</v>
      </c>
      <c r="R347" s="142">
        <v>1</v>
      </c>
      <c r="S347" s="143" t="s">
        <v>1724</v>
      </c>
      <c r="T347" s="143">
        <v>3</v>
      </c>
      <c r="U347" s="143" t="s">
        <v>1724</v>
      </c>
      <c r="V347" s="3782"/>
      <c r="W347" s="3782"/>
      <c r="X347" s="3785"/>
    </row>
    <row r="348" spans="1:25" ht="13.5" customHeight="1">
      <c r="A348" s="153"/>
      <c r="B348" s="3460"/>
      <c r="C348" s="3445"/>
      <c r="D348" s="3528"/>
      <c r="E348" s="3524"/>
      <c r="F348" s="3678"/>
      <c r="G348" s="3668"/>
      <c r="H348" s="3665"/>
      <c r="I348" s="3668"/>
      <c r="J348" s="3665"/>
      <c r="K348" s="3668"/>
      <c r="L348" s="164" t="s">
        <v>1721</v>
      </c>
      <c r="M348" s="160" t="s">
        <v>1722</v>
      </c>
      <c r="N348" s="160" t="s">
        <v>1722</v>
      </c>
      <c r="O348" s="161">
        <v>1405</v>
      </c>
      <c r="P348" s="568" t="s">
        <v>1723</v>
      </c>
      <c r="Q348" s="620">
        <v>900</v>
      </c>
      <c r="R348" s="571" t="s">
        <v>1733</v>
      </c>
      <c r="S348" s="494" t="s">
        <v>1724</v>
      </c>
      <c r="T348" s="143">
        <v>1</v>
      </c>
      <c r="U348" s="494" t="s">
        <v>1724</v>
      </c>
      <c r="V348" s="3782"/>
      <c r="W348" s="3782"/>
      <c r="X348" s="3785"/>
    </row>
    <row r="349" spans="1:25" ht="14.25" customHeight="1">
      <c r="A349" s="3542" t="s">
        <v>3993</v>
      </c>
      <c r="B349" s="3458"/>
      <c r="C349" s="3446"/>
      <c r="D349" s="3529"/>
      <c r="E349" s="3525"/>
      <c r="F349" s="3680"/>
      <c r="G349" s="3669"/>
      <c r="H349" s="3666"/>
      <c r="I349" s="3669"/>
      <c r="J349" s="3666"/>
      <c r="K349" s="3669"/>
      <c r="L349" s="163" t="s">
        <v>1725</v>
      </c>
      <c r="M349" s="147" t="s">
        <v>1726</v>
      </c>
      <c r="N349" s="147" t="s">
        <v>1726</v>
      </c>
      <c r="O349" s="145">
        <v>1300</v>
      </c>
      <c r="P349" s="568" t="s">
        <v>1723</v>
      </c>
      <c r="Q349" s="147">
        <v>900</v>
      </c>
      <c r="R349" s="142">
        <v>2</v>
      </c>
      <c r="S349" s="143" t="s">
        <v>1724</v>
      </c>
      <c r="T349" s="143">
        <v>1</v>
      </c>
      <c r="U349" s="143" t="s">
        <v>1724</v>
      </c>
      <c r="V349" s="3783"/>
      <c r="W349" s="3783"/>
      <c r="X349" s="3786"/>
      <c r="Y349" s="623"/>
    </row>
    <row r="350" spans="1:25" ht="14.25" customHeight="1">
      <c r="A350" s="3542"/>
      <c r="B350" s="3457" t="s">
        <v>3262</v>
      </c>
      <c r="C350" s="3447" t="s">
        <v>3869</v>
      </c>
      <c r="D350" s="3527" t="s">
        <v>483</v>
      </c>
      <c r="E350" s="3495" t="s">
        <v>2596</v>
      </c>
      <c r="F350" s="3677" t="s">
        <v>542</v>
      </c>
      <c r="G350" s="3670" t="s">
        <v>623</v>
      </c>
      <c r="H350" s="3689">
        <v>5280</v>
      </c>
      <c r="I350" s="3670">
        <v>768</v>
      </c>
      <c r="J350" s="3689">
        <v>4192</v>
      </c>
      <c r="K350" s="3670">
        <v>512</v>
      </c>
      <c r="L350" s="164" t="s">
        <v>1727</v>
      </c>
      <c r="M350" s="164" t="s">
        <v>1728</v>
      </c>
      <c r="N350" s="146" t="s">
        <v>1729</v>
      </c>
      <c r="O350" s="161" t="s">
        <v>1730</v>
      </c>
      <c r="P350" s="568" t="s">
        <v>1723</v>
      </c>
      <c r="Q350" s="146">
        <v>1800</v>
      </c>
      <c r="R350" s="162">
        <v>2</v>
      </c>
      <c r="S350" s="494" t="s">
        <v>1724</v>
      </c>
      <c r="T350" s="494">
        <v>1</v>
      </c>
      <c r="U350" s="162" t="s">
        <v>1732</v>
      </c>
      <c r="V350" s="3579" t="s">
        <v>2466</v>
      </c>
      <c r="W350" s="3579" t="s">
        <v>2452</v>
      </c>
      <c r="X350" s="3784" t="s">
        <v>2518</v>
      </c>
      <c r="Y350" s="623"/>
    </row>
    <row r="351" spans="1:25" ht="14.25" customHeight="1">
      <c r="A351" s="3542"/>
      <c r="B351" s="3460"/>
      <c r="C351" s="3445"/>
      <c r="D351" s="3528"/>
      <c r="E351" s="3524"/>
      <c r="F351" s="3678"/>
      <c r="G351" s="3668"/>
      <c r="H351" s="3665"/>
      <c r="I351" s="3668"/>
      <c r="J351" s="3665"/>
      <c r="K351" s="3668"/>
      <c r="L351" s="163" t="s">
        <v>1731</v>
      </c>
      <c r="M351" s="144" t="s">
        <v>2486</v>
      </c>
      <c r="N351" s="144" t="s">
        <v>2487</v>
      </c>
      <c r="O351" s="145">
        <v>1500</v>
      </c>
      <c r="P351" s="567" t="s">
        <v>1723</v>
      </c>
      <c r="Q351" s="147">
        <v>86400</v>
      </c>
      <c r="R351" s="142">
        <v>1</v>
      </c>
      <c r="S351" s="143" t="s">
        <v>1724</v>
      </c>
      <c r="T351" s="143">
        <v>3</v>
      </c>
      <c r="U351" s="143" t="s">
        <v>1724</v>
      </c>
      <c r="V351" s="3782"/>
      <c r="W351" s="3782"/>
      <c r="X351" s="3785"/>
      <c r="Y351" s="623"/>
    </row>
    <row r="352" spans="1:25" ht="14.25" customHeight="1">
      <c r="A352" s="3542"/>
      <c r="B352" s="3460"/>
      <c r="C352" s="3445"/>
      <c r="D352" s="3528"/>
      <c r="E352" s="3524"/>
      <c r="F352" s="3678"/>
      <c r="G352" s="3668"/>
      <c r="H352" s="3665"/>
      <c r="I352" s="3668"/>
      <c r="J352" s="3665"/>
      <c r="K352" s="3668"/>
      <c r="L352" s="164" t="s">
        <v>1721</v>
      </c>
      <c r="M352" s="160" t="s">
        <v>1722</v>
      </c>
      <c r="N352" s="160" t="s">
        <v>1722</v>
      </c>
      <c r="O352" s="161">
        <v>1405</v>
      </c>
      <c r="P352" s="568" t="s">
        <v>1723</v>
      </c>
      <c r="Q352" s="620">
        <v>900</v>
      </c>
      <c r="R352" s="571" t="s">
        <v>1733</v>
      </c>
      <c r="S352" s="494" t="s">
        <v>1724</v>
      </c>
      <c r="T352" s="143">
        <v>1</v>
      </c>
      <c r="U352" s="494" t="s">
        <v>1724</v>
      </c>
      <c r="V352" s="3782"/>
      <c r="W352" s="3782"/>
      <c r="X352" s="3785"/>
      <c r="Y352" s="623"/>
    </row>
    <row r="353" spans="1:25">
      <c r="A353" s="3542"/>
      <c r="B353" s="3458"/>
      <c r="C353" s="3446"/>
      <c r="D353" s="3529"/>
      <c r="E353" s="3525"/>
      <c r="F353" s="3680"/>
      <c r="G353" s="3669"/>
      <c r="H353" s="3666"/>
      <c r="I353" s="3669"/>
      <c r="J353" s="3666"/>
      <c r="K353" s="3669"/>
      <c r="L353" s="163" t="s">
        <v>1725</v>
      </c>
      <c r="M353" s="147" t="s">
        <v>1726</v>
      </c>
      <c r="N353" s="147" t="s">
        <v>1726</v>
      </c>
      <c r="O353" s="145">
        <v>1300</v>
      </c>
      <c r="P353" s="568" t="s">
        <v>1723</v>
      </c>
      <c r="Q353" s="147">
        <v>900</v>
      </c>
      <c r="R353" s="142">
        <v>2</v>
      </c>
      <c r="S353" s="143" t="s">
        <v>1724</v>
      </c>
      <c r="T353" s="143">
        <v>1</v>
      </c>
      <c r="U353" s="143" t="s">
        <v>1724</v>
      </c>
      <c r="V353" s="3783"/>
      <c r="W353" s="3783"/>
      <c r="X353" s="3786"/>
      <c r="Y353" s="623"/>
    </row>
    <row r="354" spans="1:25">
      <c r="A354" s="3542"/>
      <c r="B354" s="3457" t="s">
        <v>3262</v>
      </c>
      <c r="C354" s="3447" t="s">
        <v>2650</v>
      </c>
      <c r="D354" s="3527" t="s">
        <v>279</v>
      </c>
      <c r="E354" s="3495" t="s">
        <v>2597</v>
      </c>
      <c r="F354" s="3677" t="s">
        <v>542</v>
      </c>
      <c r="G354" s="3670" t="s">
        <v>623</v>
      </c>
      <c r="H354" s="3689">
        <v>8096</v>
      </c>
      <c r="I354" s="3670">
        <v>1088</v>
      </c>
      <c r="J354" s="3689">
        <v>4448</v>
      </c>
      <c r="K354" s="3670">
        <v>512</v>
      </c>
      <c r="L354" s="164" t="s">
        <v>1727</v>
      </c>
      <c r="M354" s="164" t="s">
        <v>1728</v>
      </c>
      <c r="N354" s="146" t="s">
        <v>1729</v>
      </c>
      <c r="O354" s="161" t="s">
        <v>1730</v>
      </c>
      <c r="P354" s="568" t="s">
        <v>1723</v>
      </c>
      <c r="Q354" s="146">
        <v>1800</v>
      </c>
      <c r="R354" s="162">
        <v>2</v>
      </c>
      <c r="S354" s="494" t="s">
        <v>1724</v>
      </c>
      <c r="T354" s="494">
        <v>1</v>
      </c>
      <c r="U354" s="162" t="s">
        <v>1732</v>
      </c>
      <c r="V354" s="3579" t="s">
        <v>2466</v>
      </c>
      <c r="W354" s="3579" t="s">
        <v>2452</v>
      </c>
      <c r="X354" s="3784" t="s">
        <v>2519</v>
      </c>
      <c r="Y354" s="623"/>
    </row>
    <row r="355" spans="1:25">
      <c r="A355" s="3542"/>
      <c r="B355" s="3460"/>
      <c r="C355" s="3445"/>
      <c r="D355" s="3528"/>
      <c r="E355" s="3524"/>
      <c r="F355" s="3678"/>
      <c r="G355" s="3668"/>
      <c r="H355" s="3665"/>
      <c r="I355" s="3668"/>
      <c r="J355" s="3665"/>
      <c r="K355" s="3668"/>
      <c r="L355" s="163" t="s">
        <v>1731</v>
      </c>
      <c r="M355" s="144" t="s">
        <v>2486</v>
      </c>
      <c r="N355" s="144" t="s">
        <v>2487</v>
      </c>
      <c r="O355" s="145">
        <v>1500</v>
      </c>
      <c r="P355" s="567" t="s">
        <v>1723</v>
      </c>
      <c r="Q355" s="147">
        <v>86400</v>
      </c>
      <c r="R355" s="142">
        <v>1</v>
      </c>
      <c r="S355" s="143" t="s">
        <v>1724</v>
      </c>
      <c r="T355" s="143">
        <v>3</v>
      </c>
      <c r="U355" s="143" t="s">
        <v>1724</v>
      </c>
      <c r="V355" s="3782"/>
      <c r="W355" s="3782"/>
      <c r="X355" s="3785"/>
      <c r="Y355" s="623"/>
    </row>
    <row r="356" spans="1:25">
      <c r="A356" s="3542"/>
      <c r="B356" s="3460"/>
      <c r="C356" s="3445"/>
      <c r="D356" s="3528"/>
      <c r="E356" s="3524"/>
      <c r="F356" s="3678"/>
      <c r="G356" s="3668"/>
      <c r="H356" s="3665"/>
      <c r="I356" s="3668"/>
      <c r="J356" s="3665"/>
      <c r="K356" s="3668"/>
      <c r="L356" s="164" t="s">
        <v>1721</v>
      </c>
      <c r="M356" s="160" t="s">
        <v>1722</v>
      </c>
      <c r="N356" s="160" t="s">
        <v>1722</v>
      </c>
      <c r="O356" s="161">
        <v>1405</v>
      </c>
      <c r="P356" s="568" t="s">
        <v>1723</v>
      </c>
      <c r="Q356" s="620">
        <v>900</v>
      </c>
      <c r="R356" s="571" t="s">
        <v>1733</v>
      </c>
      <c r="S356" s="494" t="s">
        <v>1724</v>
      </c>
      <c r="T356" s="143">
        <v>1</v>
      </c>
      <c r="U356" s="494" t="s">
        <v>1724</v>
      </c>
      <c r="V356" s="3782"/>
      <c r="W356" s="3782"/>
      <c r="X356" s="3785"/>
      <c r="Y356" s="623"/>
    </row>
    <row r="357" spans="1:25" ht="12.75" customHeight="1">
      <c r="A357" s="3542"/>
      <c r="B357" s="3458"/>
      <c r="C357" s="3446"/>
      <c r="D357" s="3529"/>
      <c r="E357" s="3525"/>
      <c r="F357" s="3680"/>
      <c r="G357" s="3669"/>
      <c r="H357" s="3666"/>
      <c r="I357" s="3669"/>
      <c r="J357" s="3666"/>
      <c r="K357" s="3669"/>
      <c r="L357" s="163" t="s">
        <v>1725</v>
      </c>
      <c r="M357" s="147" t="s">
        <v>1726</v>
      </c>
      <c r="N357" s="147" t="s">
        <v>1726</v>
      </c>
      <c r="O357" s="145">
        <v>1300</v>
      </c>
      <c r="P357" s="568" t="s">
        <v>1723</v>
      </c>
      <c r="Q357" s="147">
        <v>900</v>
      </c>
      <c r="R357" s="142">
        <v>2</v>
      </c>
      <c r="S357" s="143" t="s">
        <v>1724</v>
      </c>
      <c r="T357" s="143">
        <v>1</v>
      </c>
      <c r="U357" s="143" t="s">
        <v>1724</v>
      </c>
      <c r="V357" s="3783"/>
      <c r="W357" s="3783"/>
      <c r="X357" s="3786"/>
    </row>
    <row r="358" spans="1:25" ht="12.75" customHeight="1">
      <c r="A358" s="3542"/>
      <c r="B358" s="3457" t="s">
        <v>3262</v>
      </c>
      <c r="C358" s="3447" t="s">
        <v>2650</v>
      </c>
      <c r="D358" s="3527" t="s">
        <v>280</v>
      </c>
      <c r="E358" s="3495" t="s">
        <v>2598</v>
      </c>
      <c r="F358" s="3677" t="s">
        <v>917</v>
      </c>
      <c r="G358" s="3670" t="s">
        <v>1005</v>
      </c>
      <c r="H358" s="3689">
        <v>6272</v>
      </c>
      <c r="I358" s="3670">
        <v>768</v>
      </c>
      <c r="J358" s="3689">
        <v>4192</v>
      </c>
      <c r="K358" s="3670">
        <v>512</v>
      </c>
      <c r="L358" s="164" t="s">
        <v>1727</v>
      </c>
      <c r="M358" s="164" t="s">
        <v>1728</v>
      </c>
      <c r="N358" s="146" t="s">
        <v>1729</v>
      </c>
      <c r="O358" s="161" t="s">
        <v>1730</v>
      </c>
      <c r="P358" s="568" t="s">
        <v>1723</v>
      </c>
      <c r="Q358" s="146">
        <v>1800</v>
      </c>
      <c r="R358" s="162">
        <v>2</v>
      </c>
      <c r="S358" s="494" t="s">
        <v>1724</v>
      </c>
      <c r="T358" s="494">
        <v>1</v>
      </c>
      <c r="U358" s="162" t="s">
        <v>1732</v>
      </c>
      <c r="V358" s="3579" t="s">
        <v>2466</v>
      </c>
      <c r="W358" s="3579" t="s">
        <v>2452</v>
      </c>
      <c r="X358" s="3784" t="s">
        <v>1025</v>
      </c>
    </row>
    <row r="359" spans="1:25" ht="12.75" customHeight="1">
      <c r="A359" s="3542"/>
      <c r="B359" s="3460"/>
      <c r="C359" s="3445"/>
      <c r="D359" s="3528"/>
      <c r="E359" s="3524"/>
      <c r="F359" s="3678"/>
      <c r="G359" s="3668"/>
      <c r="H359" s="3665"/>
      <c r="I359" s="3668"/>
      <c r="J359" s="3665"/>
      <c r="K359" s="3668"/>
      <c r="L359" s="163" t="s">
        <v>1731</v>
      </c>
      <c r="M359" s="144" t="s">
        <v>2486</v>
      </c>
      <c r="N359" s="144" t="s">
        <v>2487</v>
      </c>
      <c r="O359" s="145">
        <v>1500</v>
      </c>
      <c r="P359" s="567" t="s">
        <v>1723</v>
      </c>
      <c r="Q359" s="147">
        <v>86400</v>
      </c>
      <c r="R359" s="142">
        <v>1</v>
      </c>
      <c r="S359" s="143" t="s">
        <v>1724</v>
      </c>
      <c r="T359" s="143">
        <v>3</v>
      </c>
      <c r="U359" s="143" t="s">
        <v>1724</v>
      </c>
      <c r="V359" s="3782"/>
      <c r="W359" s="3782"/>
      <c r="X359" s="3785"/>
    </row>
    <row r="360" spans="1:25" ht="12.75" customHeight="1">
      <c r="A360" s="3542"/>
      <c r="B360" s="3460"/>
      <c r="C360" s="3445"/>
      <c r="D360" s="3528"/>
      <c r="E360" s="3524"/>
      <c r="F360" s="3678"/>
      <c r="G360" s="3668"/>
      <c r="H360" s="3665"/>
      <c r="I360" s="3668"/>
      <c r="J360" s="3665"/>
      <c r="K360" s="3668"/>
      <c r="L360" s="164" t="s">
        <v>1721</v>
      </c>
      <c r="M360" s="160" t="s">
        <v>1722</v>
      </c>
      <c r="N360" s="160" t="s">
        <v>1722</v>
      </c>
      <c r="O360" s="161">
        <v>1405</v>
      </c>
      <c r="P360" s="568" t="s">
        <v>1723</v>
      </c>
      <c r="Q360" s="620">
        <v>900</v>
      </c>
      <c r="R360" s="571" t="s">
        <v>1733</v>
      </c>
      <c r="S360" s="494" t="s">
        <v>1724</v>
      </c>
      <c r="T360" s="143">
        <v>1</v>
      </c>
      <c r="U360" s="494" t="s">
        <v>1724</v>
      </c>
      <c r="V360" s="3782"/>
      <c r="W360" s="3782"/>
      <c r="X360" s="3785"/>
    </row>
    <row r="361" spans="1:25" ht="12.75" customHeight="1">
      <c r="A361" s="3542"/>
      <c r="B361" s="3458"/>
      <c r="C361" s="3446"/>
      <c r="D361" s="3529"/>
      <c r="E361" s="3525"/>
      <c r="F361" s="3680"/>
      <c r="G361" s="3669"/>
      <c r="H361" s="3666"/>
      <c r="I361" s="3669"/>
      <c r="J361" s="3666"/>
      <c r="K361" s="3669"/>
      <c r="L361" s="163" t="s">
        <v>1725</v>
      </c>
      <c r="M361" s="147" t="s">
        <v>1726</v>
      </c>
      <c r="N361" s="147" t="s">
        <v>1726</v>
      </c>
      <c r="O361" s="145">
        <v>1300</v>
      </c>
      <c r="P361" s="568" t="s">
        <v>1723</v>
      </c>
      <c r="Q361" s="147">
        <v>900</v>
      </c>
      <c r="R361" s="142">
        <v>2</v>
      </c>
      <c r="S361" s="143" t="s">
        <v>1724</v>
      </c>
      <c r="T361" s="143">
        <v>1</v>
      </c>
      <c r="U361" s="143" t="s">
        <v>1724</v>
      </c>
      <c r="V361" s="3783"/>
      <c r="W361" s="3783"/>
      <c r="X361" s="3786"/>
      <c r="Y361" s="69"/>
    </row>
    <row r="362" spans="1:25" ht="12.75" customHeight="1">
      <c r="A362" s="3542"/>
      <c r="B362" s="3731" t="s">
        <v>3262</v>
      </c>
      <c r="C362" s="3447" t="s">
        <v>2650</v>
      </c>
      <c r="D362" s="3527" t="s">
        <v>386</v>
      </c>
      <c r="E362" s="3495" t="s">
        <v>2598</v>
      </c>
      <c r="F362" s="3486" t="s">
        <v>917</v>
      </c>
      <c r="G362" s="3577" t="s">
        <v>1005</v>
      </c>
      <c r="H362" s="3574">
        <v>8960</v>
      </c>
      <c r="I362" s="3577">
        <v>1088</v>
      </c>
      <c r="J362" s="3574">
        <v>4640</v>
      </c>
      <c r="K362" s="3577">
        <v>512</v>
      </c>
      <c r="L362" s="2261" t="s">
        <v>1727</v>
      </c>
      <c r="M362" s="2261" t="s">
        <v>1728</v>
      </c>
      <c r="N362" s="146" t="s">
        <v>1729</v>
      </c>
      <c r="O362" s="161" t="s">
        <v>1730</v>
      </c>
      <c r="P362" s="568" t="s">
        <v>1723</v>
      </c>
      <c r="Q362" s="146">
        <v>1800</v>
      </c>
      <c r="R362" s="162">
        <v>2</v>
      </c>
      <c r="S362" s="2263" t="s">
        <v>1724</v>
      </c>
      <c r="T362" s="2263">
        <v>1</v>
      </c>
      <c r="U362" s="162" t="s">
        <v>1732</v>
      </c>
      <c r="V362" s="3579" t="s">
        <v>2466</v>
      </c>
      <c r="W362" s="3579" t="s">
        <v>2452</v>
      </c>
      <c r="X362" s="3784" t="s">
        <v>5105</v>
      </c>
    </row>
    <row r="363" spans="1:25" ht="12.75" customHeight="1">
      <c r="A363" s="3542"/>
      <c r="B363" s="3733"/>
      <c r="C363" s="3445"/>
      <c r="D363" s="3528"/>
      <c r="E363" s="3522"/>
      <c r="F363" s="3487"/>
      <c r="G363" s="3556"/>
      <c r="H363" s="3575"/>
      <c r="I363" s="3556"/>
      <c r="J363" s="3575"/>
      <c r="K363" s="3556"/>
      <c r="L363" s="163" t="s">
        <v>1731</v>
      </c>
      <c r="M363" s="144" t="s">
        <v>2486</v>
      </c>
      <c r="N363" s="144" t="s">
        <v>2487</v>
      </c>
      <c r="O363" s="145">
        <v>1500</v>
      </c>
      <c r="P363" s="567" t="s">
        <v>1723</v>
      </c>
      <c r="Q363" s="147">
        <v>86400</v>
      </c>
      <c r="R363" s="142">
        <v>1</v>
      </c>
      <c r="S363" s="143" t="s">
        <v>1724</v>
      </c>
      <c r="T363" s="143">
        <v>3</v>
      </c>
      <c r="U363" s="143" t="s">
        <v>1724</v>
      </c>
      <c r="V363" s="3580"/>
      <c r="W363" s="3580"/>
      <c r="X363" s="3785"/>
    </row>
    <row r="364" spans="1:25" ht="12.75" customHeight="1">
      <c r="A364" s="3542"/>
      <c r="B364" s="3733"/>
      <c r="C364" s="3445"/>
      <c r="D364" s="3528"/>
      <c r="E364" s="3522"/>
      <c r="F364" s="3487"/>
      <c r="G364" s="3556"/>
      <c r="H364" s="3575"/>
      <c r="I364" s="3556"/>
      <c r="J364" s="3575"/>
      <c r="K364" s="3556"/>
      <c r="L364" s="2261" t="s">
        <v>1721</v>
      </c>
      <c r="M364" s="160" t="s">
        <v>1722</v>
      </c>
      <c r="N364" s="160" t="s">
        <v>1722</v>
      </c>
      <c r="O364" s="161">
        <v>1405</v>
      </c>
      <c r="P364" s="568" t="s">
        <v>1723</v>
      </c>
      <c r="Q364" s="620">
        <v>900</v>
      </c>
      <c r="R364" s="571" t="s">
        <v>1733</v>
      </c>
      <c r="S364" s="2263" t="s">
        <v>1724</v>
      </c>
      <c r="T364" s="143">
        <v>1</v>
      </c>
      <c r="U364" s="2263" t="s">
        <v>1724</v>
      </c>
      <c r="V364" s="3580"/>
      <c r="W364" s="3580"/>
      <c r="X364" s="3785"/>
    </row>
    <row r="365" spans="1:25" ht="12.75" customHeight="1">
      <c r="A365" s="3542"/>
      <c r="B365" s="3732"/>
      <c r="C365" s="3446"/>
      <c r="D365" s="3529"/>
      <c r="E365" s="3496"/>
      <c r="F365" s="3488"/>
      <c r="G365" s="3578"/>
      <c r="H365" s="3576"/>
      <c r="I365" s="3578"/>
      <c r="J365" s="3576"/>
      <c r="K365" s="3578"/>
      <c r="L365" s="163" t="s">
        <v>1725</v>
      </c>
      <c r="M365" s="147" t="s">
        <v>1726</v>
      </c>
      <c r="N365" s="147" t="s">
        <v>1726</v>
      </c>
      <c r="O365" s="145">
        <v>1300</v>
      </c>
      <c r="P365" s="568" t="s">
        <v>1723</v>
      </c>
      <c r="Q365" s="147">
        <v>900</v>
      </c>
      <c r="R365" s="142">
        <v>2</v>
      </c>
      <c r="S365" s="143" t="s">
        <v>1724</v>
      </c>
      <c r="T365" s="143">
        <v>1</v>
      </c>
      <c r="U365" s="143" t="s">
        <v>1724</v>
      </c>
      <c r="V365" s="3581"/>
      <c r="W365" s="3581"/>
      <c r="X365" s="3786"/>
      <c r="Y365" s="69"/>
    </row>
    <row r="366" spans="1:25" ht="12.75" customHeight="1">
      <c r="A366" s="3542"/>
      <c r="B366" s="3731" t="s">
        <v>3262</v>
      </c>
      <c r="C366" s="3447" t="s">
        <v>2650</v>
      </c>
      <c r="D366" s="3527" t="s">
        <v>493</v>
      </c>
      <c r="E366" s="3495" t="s">
        <v>5106</v>
      </c>
      <c r="F366" s="3486" t="s">
        <v>917</v>
      </c>
      <c r="G366" s="3577" t="s">
        <v>1005</v>
      </c>
      <c r="H366" s="3574">
        <v>8960</v>
      </c>
      <c r="I366" s="3577">
        <v>1088</v>
      </c>
      <c r="J366" s="3574">
        <v>4640</v>
      </c>
      <c r="K366" s="3577">
        <v>512</v>
      </c>
      <c r="L366" s="2261" t="s">
        <v>1727</v>
      </c>
      <c r="M366" s="2261" t="s">
        <v>1728</v>
      </c>
      <c r="N366" s="146" t="s">
        <v>1729</v>
      </c>
      <c r="O366" s="161" t="s">
        <v>1730</v>
      </c>
      <c r="P366" s="568" t="s">
        <v>1723</v>
      </c>
      <c r="Q366" s="146">
        <v>1800</v>
      </c>
      <c r="R366" s="162">
        <v>2</v>
      </c>
      <c r="S366" s="2263" t="s">
        <v>1724</v>
      </c>
      <c r="T366" s="2263">
        <v>1</v>
      </c>
      <c r="U366" s="162" t="s">
        <v>1732</v>
      </c>
      <c r="V366" s="3579" t="s">
        <v>2466</v>
      </c>
      <c r="W366" s="3579" t="s">
        <v>2452</v>
      </c>
      <c r="X366" s="3784" t="s">
        <v>5107</v>
      </c>
    </row>
    <row r="367" spans="1:25" ht="12.75" customHeight="1">
      <c r="A367" s="3542"/>
      <c r="B367" s="3733"/>
      <c r="C367" s="3445"/>
      <c r="D367" s="3528"/>
      <c r="E367" s="3522"/>
      <c r="F367" s="3487"/>
      <c r="G367" s="3556"/>
      <c r="H367" s="3575"/>
      <c r="I367" s="3556"/>
      <c r="J367" s="3575"/>
      <c r="K367" s="3556"/>
      <c r="L367" s="163" t="s">
        <v>1731</v>
      </c>
      <c r="M367" s="144" t="s">
        <v>2486</v>
      </c>
      <c r="N367" s="144" t="s">
        <v>2487</v>
      </c>
      <c r="O367" s="145">
        <v>1500</v>
      </c>
      <c r="P367" s="567" t="s">
        <v>1723</v>
      </c>
      <c r="Q367" s="147">
        <v>86400</v>
      </c>
      <c r="R367" s="142">
        <v>1</v>
      </c>
      <c r="S367" s="143" t="s">
        <v>1724</v>
      </c>
      <c r="T367" s="143">
        <v>3</v>
      </c>
      <c r="U367" s="143" t="s">
        <v>1724</v>
      </c>
      <c r="V367" s="3580"/>
      <c r="W367" s="3580"/>
      <c r="X367" s="3785"/>
    </row>
    <row r="368" spans="1:25" ht="12.75" customHeight="1">
      <c r="A368" s="3542"/>
      <c r="B368" s="3733"/>
      <c r="C368" s="3445"/>
      <c r="D368" s="3528"/>
      <c r="E368" s="3522"/>
      <c r="F368" s="3487"/>
      <c r="G368" s="3556"/>
      <c r="H368" s="3575"/>
      <c r="I368" s="3556"/>
      <c r="J368" s="3575"/>
      <c r="K368" s="3556"/>
      <c r="L368" s="2261" t="s">
        <v>1721</v>
      </c>
      <c r="M368" s="160" t="s">
        <v>1722</v>
      </c>
      <c r="N368" s="160" t="s">
        <v>1722</v>
      </c>
      <c r="O368" s="161">
        <v>1405</v>
      </c>
      <c r="P368" s="568" t="s">
        <v>1723</v>
      </c>
      <c r="Q368" s="620">
        <v>900</v>
      </c>
      <c r="R368" s="571" t="s">
        <v>1733</v>
      </c>
      <c r="S368" s="2263" t="s">
        <v>1724</v>
      </c>
      <c r="T368" s="143">
        <v>1</v>
      </c>
      <c r="U368" s="2263" t="s">
        <v>1724</v>
      </c>
      <c r="V368" s="3580"/>
      <c r="W368" s="3580"/>
      <c r="X368" s="3785"/>
    </row>
    <row r="369" spans="1:25" ht="12.75" customHeight="1">
      <c r="A369" s="3542"/>
      <c r="B369" s="3732"/>
      <c r="C369" s="3446"/>
      <c r="D369" s="3529"/>
      <c r="E369" s="3496"/>
      <c r="F369" s="3488"/>
      <c r="G369" s="3578"/>
      <c r="H369" s="3576"/>
      <c r="I369" s="3578"/>
      <c r="J369" s="3576"/>
      <c r="K369" s="3578"/>
      <c r="L369" s="163" t="s">
        <v>1725</v>
      </c>
      <c r="M369" s="147" t="s">
        <v>1726</v>
      </c>
      <c r="N369" s="147" t="s">
        <v>1726</v>
      </c>
      <c r="O369" s="145">
        <v>1300</v>
      </c>
      <c r="P369" s="568" t="s">
        <v>1723</v>
      </c>
      <c r="Q369" s="147">
        <v>900</v>
      </c>
      <c r="R369" s="142">
        <v>2</v>
      </c>
      <c r="S369" s="143" t="s">
        <v>1724</v>
      </c>
      <c r="T369" s="143">
        <v>1</v>
      </c>
      <c r="U369" s="143" t="s">
        <v>1724</v>
      </c>
      <c r="V369" s="3581"/>
      <c r="W369" s="3581"/>
      <c r="X369" s="3786"/>
      <c r="Y369" s="69"/>
    </row>
    <row r="370" spans="1:25" ht="12.75" customHeight="1">
      <c r="A370" s="3542"/>
      <c r="B370" s="3457" t="s">
        <v>3262</v>
      </c>
      <c r="C370" s="3447" t="s">
        <v>3636</v>
      </c>
      <c r="D370" s="3527" t="s">
        <v>281</v>
      </c>
      <c r="E370" s="3495" t="s">
        <v>2599</v>
      </c>
      <c r="F370" s="3677" t="s">
        <v>917</v>
      </c>
      <c r="G370" s="3670" t="s">
        <v>624</v>
      </c>
      <c r="H370" s="3689">
        <v>12256</v>
      </c>
      <c r="I370" s="3670">
        <v>1024</v>
      </c>
      <c r="J370" s="3689">
        <v>5816</v>
      </c>
      <c r="K370" s="3670">
        <v>512</v>
      </c>
      <c r="L370" s="159" t="s">
        <v>1727</v>
      </c>
      <c r="M370" s="164" t="s">
        <v>1728</v>
      </c>
      <c r="N370" s="146" t="s">
        <v>1729</v>
      </c>
      <c r="O370" s="161" t="s">
        <v>1730</v>
      </c>
      <c r="P370" s="568" t="s">
        <v>1723</v>
      </c>
      <c r="Q370" s="146">
        <v>1800</v>
      </c>
      <c r="R370" s="162">
        <v>2</v>
      </c>
      <c r="S370" s="494" t="s">
        <v>1724</v>
      </c>
      <c r="T370" s="494">
        <v>1</v>
      </c>
      <c r="U370" s="162" t="s">
        <v>1734</v>
      </c>
      <c r="V370" s="3579" t="s">
        <v>2468</v>
      </c>
      <c r="W370" s="3579" t="s">
        <v>2452</v>
      </c>
      <c r="X370" s="3784" t="s">
        <v>1026</v>
      </c>
      <c r="Y370" s="69"/>
    </row>
    <row r="371" spans="1:25" ht="12.75" customHeight="1">
      <c r="A371" s="3542"/>
      <c r="B371" s="3460"/>
      <c r="C371" s="3445"/>
      <c r="D371" s="3528"/>
      <c r="E371" s="3524"/>
      <c r="F371" s="3678"/>
      <c r="G371" s="3668"/>
      <c r="H371" s="3665"/>
      <c r="I371" s="3668"/>
      <c r="J371" s="3665"/>
      <c r="K371" s="3668"/>
      <c r="L371" s="163" t="s">
        <v>1731</v>
      </c>
      <c r="M371" s="144" t="s">
        <v>2486</v>
      </c>
      <c r="N371" s="144" t="s">
        <v>2487</v>
      </c>
      <c r="O371" s="145">
        <v>1500</v>
      </c>
      <c r="P371" s="567" t="s">
        <v>1723</v>
      </c>
      <c r="Q371" s="147">
        <v>86400</v>
      </c>
      <c r="R371" s="142">
        <v>1</v>
      </c>
      <c r="S371" s="143" t="s">
        <v>1724</v>
      </c>
      <c r="T371" s="143">
        <v>3</v>
      </c>
      <c r="U371" s="143" t="s">
        <v>1724</v>
      </c>
      <c r="V371" s="3782"/>
      <c r="W371" s="3782"/>
      <c r="X371" s="3785"/>
      <c r="Y371" s="69"/>
    </row>
    <row r="372" spans="1:25" ht="12.75" customHeight="1">
      <c r="A372" s="3542"/>
      <c r="B372" s="3460"/>
      <c r="C372" s="3445"/>
      <c r="D372" s="3528"/>
      <c r="E372" s="3524"/>
      <c r="F372" s="3678"/>
      <c r="G372" s="3668"/>
      <c r="H372" s="3665"/>
      <c r="I372" s="3668"/>
      <c r="J372" s="3665"/>
      <c r="K372" s="3668"/>
      <c r="L372" s="164" t="s">
        <v>1721</v>
      </c>
      <c r="M372" s="160" t="s">
        <v>1722</v>
      </c>
      <c r="N372" s="160" t="s">
        <v>1722</v>
      </c>
      <c r="O372" s="161">
        <v>1405</v>
      </c>
      <c r="P372" s="568" t="s">
        <v>1723</v>
      </c>
      <c r="Q372" s="620">
        <v>900</v>
      </c>
      <c r="R372" s="571" t="s">
        <v>1733</v>
      </c>
      <c r="S372" s="494" t="s">
        <v>1724</v>
      </c>
      <c r="T372" s="143">
        <v>1</v>
      </c>
      <c r="U372" s="494" t="s">
        <v>1724</v>
      </c>
      <c r="V372" s="3782"/>
      <c r="W372" s="3782"/>
      <c r="X372" s="3785"/>
      <c r="Y372" s="69"/>
    </row>
    <row r="373" spans="1:25" ht="12.75" customHeight="1">
      <c r="A373" s="3542"/>
      <c r="B373" s="3458"/>
      <c r="C373" s="3446"/>
      <c r="D373" s="3529"/>
      <c r="E373" s="3525"/>
      <c r="F373" s="3680"/>
      <c r="G373" s="3669"/>
      <c r="H373" s="3666"/>
      <c r="I373" s="3669"/>
      <c r="J373" s="3666"/>
      <c r="K373" s="3669"/>
      <c r="L373" s="163" t="s">
        <v>1725</v>
      </c>
      <c r="M373" s="147" t="s">
        <v>1726</v>
      </c>
      <c r="N373" s="147" t="s">
        <v>1726</v>
      </c>
      <c r="O373" s="145">
        <v>1300</v>
      </c>
      <c r="P373" s="568" t="s">
        <v>1723</v>
      </c>
      <c r="Q373" s="147">
        <v>900</v>
      </c>
      <c r="R373" s="142">
        <v>2</v>
      </c>
      <c r="S373" s="143" t="s">
        <v>1724</v>
      </c>
      <c r="T373" s="143">
        <v>1</v>
      </c>
      <c r="U373" s="143" t="s">
        <v>1724</v>
      </c>
      <c r="V373" s="3783"/>
      <c r="W373" s="3783"/>
      <c r="X373" s="3786"/>
      <c r="Y373" s="69"/>
    </row>
    <row r="374" spans="1:25" ht="12.75" customHeight="1">
      <c r="A374" s="3542"/>
      <c r="B374" s="3457" t="s">
        <v>3262</v>
      </c>
      <c r="C374" s="3447" t="s">
        <v>3637</v>
      </c>
      <c r="D374" s="3527" t="s">
        <v>282</v>
      </c>
      <c r="E374" s="3495" t="s">
        <v>2600</v>
      </c>
      <c r="F374" s="3677" t="s">
        <v>917</v>
      </c>
      <c r="G374" s="3670" t="s">
        <v>624</v>
      </c>
      <c r="H374" s="3689">
        <v>20256</v>
      </c>
      <c r="I374" s="3670">
        <v>1280</v>
      </c>
      <c r="J374" s="3689">
        <v>11800</v>
      </c>
      <c r="K374" s="3670">
        <v>512</v>
      </c>
      <c r="L374" s="159" t="s">
        <v>1727</v>
      </c>
      <c r="M374" s="164" t="s">
        <v>1728</v>
      </c>
      <c r="N374" s="146" t="s">
        <v>1729</v>
      </c>
      <c r="O374" s="161" t="s">
        <v>1730</v>
      </c>
      <c r="P374" s="568" t="s">
        <v>1723</v>
      </c>
      <c r="Q374" s="620">
        <v>1800</v>
      </c>
      <c r="R374" s="162">
        <v>2</v>
      </c>
      <c r="S374" s="494" t="s">
        <v>1724</v>
      </c>
      <c r="T374" s="494">
        <v>1</v>
      </c>
      <c r="U374" s="162" t="s">
        <v>1735</v>
      </c>
      <c r="V374" s="3603" t="s">
        <v>2468</v>
      </c>
      <c r="W374" s="3603" t="s">
        <v>2452</v>
      </c>
      <c r="X374" s="3784" t="s">
        <v>1027</v>
      </c>
      <c r="Y374" s="69"/>
    </row>
    <row r="375" spans="1:25" ht="12.75" customHeight="1">
      <c r="A375" s="3542"/>
      <c r="B375" s="3460"/>
      <c r="C375" s="3445"/>
      <c r="D375" s="3528"/>
      <c r="E375" s="3524"/>
      <c r="F375" s="3678"/>
      <c r="G375" s="3668"/>
      <c r="H375" s="3665"/>
      <c r="I375" s="3668"/>
      <c r="J375" s="3665"/>
      <c r="K375" s="3668"/>
      <c r="L375" s="163" t="s">
        <v>1731</v>
      </c>
      <c r="M375" s="144" t="s">
        <v>2486</v>
      </c>
      <c r="N375" s="144" t="s">
        <v>2487</v>
      </c>
      <c r="O375" s="145">
        <v>1500</v>
      </c>
      <c r="P375" s="567" t="s">
        <v>1723</v>
      </c>
      <c r="Q375" s="147">
        <v>86400</v>
      </c>
      <c r="R375" s="142">
        <v>1</v>
      </c>
      <c r="S375" s="143" t="s">
        <v>1724</v>
      </c>
      <c r="T375" s="143">
        <v>3</v>
      </c>
      <c r="U375" s="143" t="s">
        <v>1724</v>
      </c>
      <c r="V375" s="3787"/>
      <c r="W375" s="3787"/>
      <c r="X375" s="3785"/>
      <c r="Y375" s="69"/>
    </row>
    <row r="376" spans="1:25" ht="12.75" customHeight="1">
      <c r="A376" s="3542"/>
      <c r="B376" s="3460"/>
      <c r="C376" s="3445"/>
      <c r="D376" s="3528"/>
      <c r="E376" s="3524"/>
      <c r="F376" s="3678"/>
      <c r="G376" s="3668"/>
      <c r="H376" s="3665"/>
      <c r="I376" s="3668"/>
      <c r="J376" s="3665"/>
      <c r="K376" s="3668"/>
      <c r="L376" s="164" t="s">
        <v>1721</v>
      </c>
      <c r="M376" s="160" t="s">
        <v>1722</v>
      </c>
      <c r="N376" s="160" t="s">
        <v>1722</v>
      </c>
      <c r="O376" s="161">
        <v>1405</v>
      </c>
      <c r="P376" s="568" t="s">
        <v>1723</v>
      </c>
      <c r="Q376" s="620">
        <v>900</v>
      </c>
      <c r="R376" s="571" t="s">
        <v>1733</v>
      </c>
      <c r="S376" s="494" t="s">
        <v>1724</v>
      </c>
      <c r="T376" s="143">
        <v>1</v>
      </c>
      <c r="U376" s="494" t="s">
        <v>1724</v>
      </c>
      <c r="V376" s="3787"/>
      <c r="W376" s="3787"/>
      <c r="X376" s="3785"/>
      <c r="Y376" s="69"/>
    </row>
    <row r="377" spans="1:25" ht="13.5" customHeight="1" thickBot="1">
      <c r="A377" s="3543"/>
      <c r="B377" s="3545"/>
      <c r="C377" s="3469"/>
      <c r="D377" s="3711"/>
      <c r="E377" s="3682"/>
      <c r="F377" s="3679"/>
      <c r="G377" s="3671"/>
      <c r="H377" s="3781"/>
      <c r="I377" s="3671"/>
      <c r="J377" s="3781"/>
      <c r="K377" s="3671"/>
      <c r="L377" s="608" t="s">
        <v>1725</v>
      </c>
      <c r="M377" s="569" t="s">
        <v>1726</v>
      </c>
      <c r="N377" s="569" t="s">
        <v>1726</v>
      </c>
      <c r="O377" s="171">
        <v>1300</v>
      </c>
      <c r="P377" s="575" t="s">
        <v>1723</v>
      </c>
      <c r="Q377" s="569">
        <v>900</v>
      </c>
      <c r="R377" s="173">
        <v>2</v>
      </c>
      <c r="S377" s="172" t="s">
        <v>1724</v>
      </c>
      <c r="T377" s="172">
        <v>1</v>
      </c>
      <c r="U377" s="563" t="s">
        <v>1724</v>
      </c>
      <c r="V377" s="3430"/>
      <c r="W377" s="3430"/>
      <c r="X377" s="3921"/>
    </row>
    <row r="378" spans="1:25" ht="13.5" customHeight="1">
      <c r="A378" s="153"/>
      <c r="B378" s="3526" t="s">
        <v>3262</v>
      </c>
      <c r="C378" s="3444" t="s">
        <v>3672</v>
      </c>
      <c r="D378" s="3710" t="s">
        <v>606</v>
      </c>
      <c r="E378" s="3681" t="s">
        <v>2601</v>
      </c>
      <c r="F378" s="3683" t="s">
        <v>919</v>
      </c>
      <c r="G378" s="3667" t="s">
        <v>624</v>
      </c>
      <c r="H378" s="3664">
        <v>12512</v>
      </c>
      <c r="I378" s="3667">
        <v>768</v>
      </c>
      <c r="J378" s="3664">
        <v>10880</v>
      </c>
      <c r="K378" s="3667">
        <v>384</v>
      </c>
      <c r="L378" s="624" t="s">
        <v>1727</v>
      </c>
      <c r="M378" s="624" t="s">
        <v>1728</v>
      </c>
      <c r="N378" s="625" t="s">
        <v>1729</v>
      </c>
      <c r="O378" s="584" t="s">
        <v>1730</v>
      </c>
      <c r="P378" s="626" t="s">
        <v>1723</v>
      </c>
      <c r="Q378" s="625">
        <v>1800</v>
      </c>
      <c r="R378" s="586">
        <v>2</v>
      </c>
      <c r="S378" s="587" t="s">
        <v>1724</v>
      </c>
      <c r="T378" s="587">
        <v>1</v>
      </c>
      <c r="U378" s="162" t="s">
        <v>1732</v>
      </c>
      <c r="V378" s="3585" t="s">
        <v>2468</v>
      </c>
      <c r="W378" s="3585" t="s">
        <v>2452</v>
      </c>
      <c r="X378" s="3788" t="s">
        <v>476</v>
      </c>
    </row>
    <row r="379" spans="1:25" ht="13.5" customHeight="1">
      <c r="A379" s="153"/>
      <c r="B379" s="3460"/>
      <c r="C379" s="3445"/>
      <c r="D379" s="3528"/>
      <c r="E379" s="3524"/>
      <c r="F379" s="3678"/>
      <c r="G379" s="3668"/>
      <c r="H379" s="3665"/>
      <c r="I379" s="3668"/>
      <c r="J379" s="3665"/>
      <c r="K379" s="3668"/>
      <c r="L379" s="627" t="s">
        <v>1731</v>
      </c>
      <c r="M379" s="628" t="s">
        <v>2626</v>
      </c>
      <c r="N379" s="628" t="s">
        <v>2487</v>
      </c>
      <c r="O379" s="579">
        <v>1499</v>
      </c>
      <c r="P379" s="629" t="s">
        <v>1723</v>
      </c>
      <c r="Q379" s="630">
        <v>86400</v>
      </c>
      <c r="R379" s="581">
        <v>2</v>
      </c>
      <c r="S379" s="582" t="s">
        <v>1724</v>
      </c>
      <c r="T379" s="582">
        <v>5</v>
      </c>
      <c r="U379" s="582" t="s">
        <v>1724</v>
      </c>
      <c r="V379" s="3782"/>
      <c r="W379" s="3782"/>
      <c r="X379" s="3785"/>
    </row>
    <row r="380" spans="1:25" ht="13.5" customHeight="1">
      <c r="A380" s="153"/>
      <c r="B380" s="3460"/>
      <c r="C380" s="3445"/>
      <c r="D380" s="3528"/>
      <c r="E380" s="3524"/>
      <c r="F380" s="3678"/>
      <c r="G380" s="3668"/>
      <c r="H380" s="3665"/>
      <c r="I380" s="3668"/>
      <c r="J380" s="3665"/>
      <c r="K380" s="3668"/>
      <c r="L380" s="624" t="s">
        <v>1721</v>
      </c>
      <c r="M380" s="631" t="s">
        <v>1722</v>
      </c>
      <c r="N380" s="631" t="s">
        <v>1722</v>
      </c>
      <c r="O380" s="584">
        <v>1405</v>
      </c>
      <c r="P380" s="626" t="s">
        <v>1723</v>
      </c>
      <c r="Q380" s="625">
        <v>900</v>
      </c>
      <c r="R380" s="586">
        <v>3</v>
      </c>
      <c r="S380" s="587" t="s">
        <v>1724</v>
      </c>
      <c r="T380" s="587">
        <v>3</v>
      </c>
      <c r="U380" s="587" t="s">
        <v>1724</v>
      </c>
      <c r="V380" s="3782"/>
      <c r="W380" s="3782"/>
      <c r="X380" s="3785"/>
    </row>
    <row r="381" spans="1:25" ht="12.75" customHeight="1">
      <c r="A381" s="3542" t="s">
        <v>3994</v>
      </c>
      <c r="B381" s="3458"/>
      <c r="C381" s="3446"/>
      <c r="D381" s="3529"/>
      <c r="E381" s="3525"/>
      <c r="F381" s="3680"/>
      <c r="G381" s="3669"/>
      <c r="H381" s="3666"/>
      <c r="I381" s="3669"/>
      <c r="J381" s="3666"/>
      <c r="K381" s="3669"/>
      <c r="L381" s="627" t="s">
        <v>1725</v>
      </c>
      <c r="M381" s="630" t="s">
        <v>1726</v>
      </c>
      <c r="N381" s="630" t="s">
        <v>1726</v>
      </c>
      <c r="O381" s="579">
        <v>1300</v>
      </c>
      <c r="P381" s="629" t="s">
        <v>1723</v>
      </c>
      <c r="Q381" s="630">
        <v>900</v>
      </c>
      <c r="R381" s="581">
        <v>2</v>
      </c>
      <c r="S381" s="582" t="s">
        <v>1724</v>
      </c>
      <c r="T381" s="582">
        <v>1</v>
      </c>
      <c r="U381" s="582" t="s">
        <v>1724</v>
      </c>
      <c r="V381" s="3783"/>
      <c r="W381" s="3783"/>
      <c r="X381" s="3786"/>
    </row>
    <row r="382" spans="1:25" ht="12.75" customHeight="1">
      <c r="A382" s="3542"/>
      <c r="B382" s="3457" t="s">
        <v>3262</v>
      </c>
      <c r="C382" s="3447" t="s">
        <v>3639</v>
      </c>
      <c r="D382" s="3527" t="s">
        <v>607</v>
      </c>
      <c r="E382" s="3495" t="s">
        <v>2602</v>
      </c>
      <c r="F382" s="3677" t="s">
        <v>919</v>
      </c>
      <c r="G382" s="3670" t="s">
        <v>624</v>
      </c>
      <c r="H382" s="3689">
        <v>18528</v>
      </c>
      <c r="I382" s="3670">
        <v>1024</v>
      </c>
      <c r="J382" s="3689">
        <v>12480</v>
      </c>
      <c r="K382" s="3670">
        <v>512</v>
      </c>
      <c r="L382" s="159" t="s">
        <v>1727</v>
      </c>
      <c r="M382" s="164" t="s">
        <v>1728</v>
      </c>
      <c r="N382" s="146" t="s">
        <v>1729</v>
      </c>
      <c r="O382" s="161" t="s">
        <v>1730</v>
      </c>
      <c r="P382" s="568" t="s">
        <v>1723</v>
      </c>
      <c r="Q382" s="146">
        <v>1800</v>
      </c>
      <c r="R382" s="162">
        <v>2</v>
      </c>
      <c r="S382" s="494" t="s">
        <v>1724</v>
      </c>
      <c r="T382" s="494">
        <v>1</v>
      </c>
      <c r="U382" s="162" t="s">
        <v>1734</v>
      </c>
      <c r="V382" s="3579" t="s">
        <v>2468</v>
      </c>
      <c r="W382" s="3579" t="s">
        <v>2452</v>
      </c>
      <c r="X382" s="3784" t="s">
        <v>476</v>
      </c>
    </row>
    <row r="383" spans="1:25" ht="12.75" customHeight="1">
      <c r="A383" s="3542"/>
      <c r="B383" s="3460"/>
      <c r="C383" s="3445"/>
      <c r="D383" s="3528"/>
      <c r="E383" s="3524"/>
      <c r="F383" s="3678"/>
      <c r="G383" s="3668"/>
      <c r="H383" s="3665"/>
      <c r="I383" s="3668"/>
      <c r="J383" s="3665"/>
      <c r="K383" s="3668"/>
      <c r="L383" s="627" t="s">
        <v>1731</v>
      </c>
      <c r="M383" s="628" t="s">
        <v>2626</v>
      </c>
      <c r="N383" s="628" t="s">
        <v>2487</v>
      </c>
      <c r="O383" s="579">
        <v>1499</v>
      </c>
      <c r="P383" s="629" t="s">
        <v>1723</v>
      </c>
      <c r="Q383" s="630">
        <v>86400</v>
      </c>
      <c r="R383" s="581">
        <v>2</v>
      </c>
      <c r="S383" s="582" t="s">
        <v>1724</v>
      </c>
      <c r="T383" s="582">
        <v>5</v>
      </c>
      <c r="U383" s="582" t="s">
        <v>1724</v>
      </c>
      <c r="V383" s="3782"/>
      <c r="W383" s="3782"/>
      <c r="X383" s="3785"/>
    </row>
    <row r="384" spans="1:25" ht="12.75" customHeight="1">
      <c r="A384" s="3542"/>
      <c r="B384" s="3460"/>
      <c r="C384" s="3445"/>
      <c r="D384" s="3528"/>
      <c r="E384" s="3524"/>
      <c r="F384" s="3678"/>
      <c r="G384" s="3668"/>
      <c r="H384" s="3665"/>
      <c r="I384" s="3668"/>
      <c r="J384" s="3665"/>
      <c r="K384" s="3668"/>
      <c r="L384" s="624" t="s">
        <v>1721</v>
      </c>
      <c r="M384" s="631" t="s">
        <v>1722</v>
      </c>
      <c r="N384" s="631" t="s">
        <v>1722</v>
      </c>
      <c r="O384" s="584">
        <v>1405</v>
      </c>
      <c r="P384" s="626" t="s">
        <v>1723</v>
      </c>
      <c r="Q384" s="625">
        <v>900</v>
      </c>
      <c r="R384" s="586">
        <v>3</v>
      </c>
      <c r="S384" s="587" t="s">
        <v>1724</v>
      </c>
      <c r="T384" s="587">
        <v>3</v>
      </c>
      <c r="U384" s="587" t="s">
        <v>1724</v>
      </c>
      <c r="V384" s="3782"/>
      <c r="W384" s="3782"/>
      <c r="X384" s="3785"/>
    </row>
    <row r="385" spans="1:25" ht="12.75" customHeight="1">
      <c r="A385" s="3542"/>
      <c r="B385" s="3458"/>
      <c r="C385" s="3446"/>
      <c r="D385" s="3529"/>
      <c r="E385" s="3525"/>
      <c r="F385" s="3680"/>
      <c r="G385" s="3669"/>
      <c r="H385" s="3666"/>
      <c r="I385" s="3669"/>
      <c r="J385" s="3666"/>
      <c r="K385" s="3669"/>
      <c r="L385" s="627" t="s">
        <v>1725</v>
      </c>
      <c r="M385" s="630" t="s">
        <v>1726</v>
      </c>
      <c r="N385" s="630" t="s">
        <v>1726</v>
      </c>
      <c r="O385" s="579">
        <v>1300</v>
      </c>
      <c r="P385" s="629" t="s">
        <v>1723</v>
      </c>
      <c r="Q385" s="630">
        <v>900</v>
      </c>
      <c r="R385" s="581">
        <v>2</v>
      </c>
      <c r="S385" s="582" t="s">
        <v>1724</v>
      </c>
      <c r="T385" s="582">
        <v>1</v>
      </c>
      <c r="U385" s="582" t="s">
        <v>1724</v>
      </c>
      <c r="V385" s="3783"/>
      <c r="W385" s="3783"/>
      <c r="X385" s="3786"/>
    </row>
    <row r="386" spans="1:25" ht="12.75" customHeight="1">
      <c r="A386" s="3542"/>
      <c r="B386" s="3457" t="s">
        <v>3262</v>
      </c>
      <c r="C386" s="3447" t="s">
        <v>3640</v>
      </c>
      <c r="D386" s="3527" t="s">
        <v>2587</v>
      </c>
      <c r="E386" s="3495" t="s">
        <v>2603</v>
      </c>
      <c r="F386" s="3677" t="s">
        <v>919</v>
      </c>
      <c r="G386" s="3670" t="s">
        <v>624</v>
      </c>
      <c r="H386" s="3689">
        <v>26528</v>
      </c>
      <c r="I386" s="3670">
        <v>1280</v>
      </c>
      <c r="J386" s="3689">
        <v>12480</v>
      </c>
      <c r="K386" s="3670">
        <v>512</v>
      </c>
      <c r="L386" s="159" t="s">
        <v>1727</v>
      </c>
      <c r="M386" s="164" t="s">
        <v>1728</v>
      </c>
      <c r="N386" s="146" t="s">
        <v>1729</v>
      </c>
      <c r="O386" s="161" t="s">
        <v>1730</v>
      </c>
      <c r="P386" s="568" t="s">
        <v>1723</v>
      </c>
      <c r="Q386" s="146">
        <v>1800</v>
      </c>
      <c r="R386" s="162">
        <v>2</v>
      </c>
      <c r="S386" s="494" t="s">
        <v>1724</v>
      </c>
      <c r="T386" s="494">
        <v>1</v>
      </c>
      <c r="U386" s="162" t="s">
        <v>1734</v>
      </c>
      <c r="V386" s="3603" t="s">
        <v>2468</v>
      </c>
      <c r="W386" s="3603" t="s">
        <v>2452</v>
      </c>
      <c r="X386" s="3784" t="s">
        <v>476</v>
      </c>
    </row>
    <row r="387" spans="1:25" ht="12.75" customHeight="1">
      <c r="A387" s="3542"/>
      <c r="B387" s="3460"/>
      <c r="C387" s="3445"/>
      <c r="D387" s="3528"/>
      <c r="E387" s="3524"/>
      <c r="F387" s="3678"/>
      <c r="G387" s="3668"/>
      <c r="H387" s="3665"/>
      <c r="I387" s="3668"/>
      <c r="J387" s="3665"/>
      <c r="K387" s="3668"/>
      <c r="L387" s="627" t="s">
        <v>1731</v>
      </c>
      <c r="M387" s="628" t="s">
        <v>2626</v>
      </c>
      <c r="N387" s="628" t="s">
        <v>2487</v>
      </c>
      <c r="O387" s="579">
        <v>1499</v>
      </c>
      <c r="P387" s="629" t="s">
        <v>1723</v>
      </c>
      <c r="Q387" s="630">
        <v>86400</v>
      </c>
      <c r="R387" s="581">
        <v>2</v>
      </c>
      <c r="S387" s="582" t="s">
        <v>1724</v>
      </c>
      <c r="T387" s="582">
        <v>5</v>
      </c>
      <c r="U387" s="582" t="s">
        <v>1724</v>
      </c>
      <c r="V387" s="3787"/>
      <c r="W387" s="3787"/>
      <c r="X387" s="3785"/>
    </row>
    <row r="388" spans="1:25" ht="12.75" customHeight="1">
      <c r="A388" s="3542"/>
      <c r="B388" s="3460"/>
      <c r="C388" s="3445"/>
      <c r="D388" s="3528"/>
      <c r="E388" s="3524"/>
      <c r="F388" s="3678"/>
      <c r="G388" s="3668"/>
      <c r="H388" s="3665"/>
      <c r="I388" s="3668"/>
      <c r="J388" s="3665"/>
      <c r="K388" s="3668"/>
      <c r="L388" s="632" t="s">
        <v>1721</v>
      </c>
      <c r="M388" s="628" t="s">
        <v>1722</v>
      </c>
      <c r="N388" s="628" t="s">
        <v>1722</v>
      </c>
      <c r="O388" s="579">
        <v>1405</v>
      </c>
      <c r="P388" s="629" t="s">
        <v>1723</v>
      </c>
      <c r="Q388" s="630">
        <v>900</v>
      </c>
      <c r="R388" s="581">
        <v>3</v>
      </c>
      <c r="S388" s="582" t="s">
        <v>1724</v>
      </c>
      <c r="T388" s="582">
        <v>3</v>
      </c>
      <c r="U388" s="633" t="s">
        <v>1724</v>
      </c>
      <c r="V388" s="3787"/>
      <c r="W388" s="3787"/>
      <c r="X388" s="3785"/>
    </row>
    <row r="389" spans="1:25" ht="13.5" customHeight="1" thickBot="1">
      <c r="A389" s="3543"/>
      <c r="B389" s="3545"/>
      <c r="C389" s="3469"/>
      <c r="D389" s="3711"/>
      <c r="E389" s="3682"/>
      <c r="F389" s="3679"/>
      <c r="G389" s="3671"/>
      <c r="H389" s="3781"/>
      <c r="I389" s="3671"/>
      <c r="J389" s="3781"/>
      <c r="K389" s="3671"/>
      <c r="L389" s="634" t="s">
        <v>1725</v>
      </c>
      <c r="M389" s="635" t="s">
        <v>1726</v>
      </c>
      <c r="N389" s="635" t="s">
        <v>1726</v>
      </c>
      <c r="O389" s="590">
        <v>1300</v>
      </c>
      <c r="P389" s="636" t="s">
        <v>1723</v>
      </c>
      <c r="Q389" s="635">
        <v>900</v>
      </c>
      <c r="R389" s="589">
        <v>2</v>
      </c>
      <c r="S389" s="592" t="s">
        <v>1724</v>
      </c>
      <c r="T389" s="592">
        <v>1</v>
      </c>
      <c r="U389" s="637" t="s">
        <v>1724</v>
      </c>
      <c r="V389" s="3430"/>
      <c r="W389" s="3430"/>
      <c r="X389" s="3921"/>
    </row>
    <row r="390" spans="1:25" ht="13.5" customHeight="1">
      <c r="A390" s="153"/>
      <c r="B390" s="3526" t="s">
        <v>3262</v>
      </c>
      <c r="C390" s="3444" t="s">
        <v>3648</v>
      </c>
      <c r="D390" s="3710" t="s">
        <v>283</v>
      </c>
      <c r="E390" s="3523" t="s">
        <v>2520</v>
      </c>
      <c r="F390" s="3683" t="s">
        <v>917</v>
      </c>
      <c r="G390" s="3667" t="s">
        <v>624</v>
      </c>
      <c r="H390" s="3664">
        <v>5120</v>
      </c>
      <c r="I390" s="3667">
        <v>768</v>
      </c>
      <c r="J390" s="3664">
        <v>4192</v>
      </c>
      <c r="K390" s="3667">
        <v>512</v>
      </c>
      <c r="L390" s="164" t="s">
        <v>1731</v>
      </c>
      <c r="M390" s="160" t="s">
        <v>2486</v>
      </c>
      <c r="N390" s="160" t="s">
        <v>2487</v>
      </c>
      <c r="O390" s="161">
        <v>1500</v>
      </c>
      <c r="P390" s="568" t="s">
        <v>1723</v>
      </c>
      <c r="Q390" s="146">
        <v>86400</v>
      </c>
      <c r="R390" s="162">
        <v>1</v>
      </c>
      <c r="S390" s="494" t="s">
        <v>1724</v>
      </c>
      <c r="T390" s="494">
        <v>3</v>
      </c>
      <c r="U390" s="494" t="s">
        <v>1724</v>
      </c>
      <c r="V390" s="3585" t="s">
        <v>2466</v>
      </c>
      <c r="W390" s="3585" t="s">
        <v>2452</v>
      </c>
      <c r="X390" s="3788" t="s">
        <v>2521</v>
      </c>
    </row>
    <row r="391" spans="1:25" ht="13.5" customHeight="1">
      <c r="A391" s="153"/>
      <c r="B391" s="3460"/>
      <c r="C391" s="3445"/>
      <c r="D391" s="3528"/>
      <c r="E391" s="3524"/>
      <c r="F391" s="3678"/>
      <c r="G391" s="3668"/>
      <c r="H391" s="3665"/>
      <c r="I391" s="3668"/>
      <c r="J391" s="3665"/>
      <c r="K391" s="3668"/>
      <c r="L391" s="164" t="s">
        <v>1721</v>
      </c>
      <c r="M391" s="160" t="s">
        <v>1722</v>
      </c>
      <c r="N391" s="160" t="s">
        <v>1722</v>
      </c>
      <c r="O391" s="161">
        <v>1405</v>
      </c>
      <c r="P391" s="568" t="s">
        <v>1723</v>
      </c>
      <c r="Q391" s="620">
        <v>900</v>
      </c>
      <c r="R391" s="571" t="s">
        <v>1733</v>
      </c>
      <c r="S391" s="494" t="s">
        <v>1724</v>
      </c>
      <c r="T391" s="143">
        <v>1</v>
      </c>
      <c r="U391" s="494" t="s">
        <v>1724</v>
      </c>
      <c r="V391" s="3782"/>
      <c r="W391" s="3782"/>
      <c r="X391" s="3785"/>
    </row>
    <row r="392" spans="1:25" ht="12.75" customHeight="1">
      <c r="A392" s="3542" t="s">
        <v>2522</v>
      </c>
      <c r="B392" s="3458"/>
      <c r="C392" s="3446"/>
      <c r="D392" s="3529"/>
      <c r="E392" s="3525"/>
      <c r="F392" s="3680"/>
      <c r="G392" s="3669"/>
      <c r="H392" s="3666"/>
      <c r="I392" s="3669"/>
      <c r="J392" s="3666"/>
      <c r="K392" s="3669"/>
      <c r="L392" s="163" t="s">
        <v>1725</v>
      </c>
      <c r="M392" s="147" t="s">
        <v>1726</v>
      </c>
      <c r="N392" s="147" t="s">
        <v>1726</v>
      </c>
      <c r="O392" s="145">
        <v>1300</v>
      </c>
      <c r="P392" s="568" t="s">
        <v>1723</v>
      </c>
      <c r="Q392" s="147">
        <v>900</v>
      </c>
      <c r="R392" s="142">
        <v>2</v>
      </c>
      <c r="S392" s="143" t="s">
        <v>1724</v>
      </c>
      <c r="T392" s="143">
        <v>1</v>
      </c>
      <c r="U392" s="494" t="s">
        <v>1724</v>
      </c>
      <c r="V392" s="3783"/>
      <c r="W392" s="3783"/>
      <c r="X392" s="3786"/>
    </row>
    <row r="393" spans="1:25" ht="12.75" customHeight="1">
      <c r="A393" s="3542"/>
      <c r="B393" s="3457" t="s">
        <v>3262</v>
      </c>
      <c r="C393" s="3447" t="s">
        <v>3648</v>
      </c>
      <c r="D393" s="3527" t="s">
        <v>482</v>
      </c>
      <c r="E393" s="3705" t="s">
        <v>2520</v>
      </c>
      <c r="F393" s="3677" t="s">
        <v>542</v>
      </c>
      <c r="G393" s="3670" t="s">
        <v>623</v>
      </c>
      <c r="H393" s="3689">
        <v>5120</v>
      </c>
      <c r="I393" s="3670">
        <v>768</v>
      </c>
      <c r="J393" s="3689">
        <v>4192</v>
      </c>
      <c r="K393" s="3670">
        <v>512</v>
      </c>
      <c r="L393" s="164" t="s">
        <v>1731</v>
      </c>
      <c r="M393" s="160" t="s">
        <v>2486</v>
      </c>
      <c r="N393" s="160" t="s">
        <v>2487</v>
      </c>
      <c r="O393" s="161">
        <v>1500</v>
      </c>
      <c r="P393" s="568" t="s">
        <v>1723</v>
      </c>
      <c r="Q393" s="146">
        <v>86400</v>
      </c>
      <c r="R393" s="162">
        <v>1</v>
      </c>
      <c r="S393" s="494" t="s">
        <v>1724</v>
      </c>
      <c r="T393" s="494">
        <v>3</v>
      </c>
      <c r="U393" s="494" t="s">
        <v>1724</v>
      </c>
      <c r="V393" s="3603" t="s">
        <v>2466</v>
      </c>
      <c r="W393" s="3603" t="s">
        <v>2452</v>
      </c>
      <c r="X393" s="3784" t="s">
        <v>2523</v>
      </c>
    </row>
    <row r="394" spans="1:25" ht="12.75" customHeight="1">
      <c r="A394" s="3542"/>
      <c r="B394" s="3460"/>
      <c r="C394" s="3445"/>
      <c r="D394" s="3528"/>
      <c r="E394" s="3524"/>
      <c r="F394" s="3678"/>
      <c r="G394" s="3668"/>
      <c r="H394" s="3665"/>
      <c r="I394" s="3668"/>
      <c r="J394" s="3665"/>
      <c r="K394" s="3668"/>
      <c r="L394" s="164" t="s">
        <v>1721</v>
      </c>
      <c r="M394" s="160" t="s">
        <v>1722</v>
      </c>
      <c r="N394" s="160" t="s">
        <v>1722</v>
      </c>
      <c r="O394" s="161">
        <v>1405</v>
      </c>
      <c r="P394" s="568" t="s">
        <v>1723</v>
      </c>
      <c r="Q394" s="620">
        <v>900</v>
      </c>
      <c r="R394" s="571" t="s">
        <v>1733</v>
      </c>
      <c r="S394" s="494" t="s">
        <v>1724</v>
      </c>
      <c r="T394" s="143">
        <v>1</v>
      </c>
      <c r="U394" s="494" t="s">
        <v>1724</v>
      </c>
      <c r="V394" s="3787"/>
      <c r="W394" s="3787"/>
      <c r="X394" s="3785"/>
    </row>
    <row r="395" spans="1:25" ht="13.5" customHeight="1" thickBot="1">
      <c r="A395" s="3543"/>
      <c r="B395" s="3545"/>
      <c r="C395" s="3469"/>
      <c r="D395" s="3711"/>
      <c r="E395" s="3682"/>
      <c r="F395" s="3679"/>
      <c r="G395" s="3671"/>
      <c r="H395" s="3781"/>
      <c r="I395" s="3671"/>
      <c r="J395" s="3781"/>
      <c r="K395" s="3671"/>
      <c r="L395" s="608" t="s">
        <v>1725</v>
      </c>
      <c r="M395" s="569" t="s">
        <v>1726</v>
      </c>
      <c r="N395" s="569" t="s">
        <v>1726</v>
      </c>
      <c r="O395" s="171">
        <v>1300</v>
      </c>
      <c r="P395" s="575" t="s">
        <v>1723</v>
      </c>
      <c r="Q395" s="569">
        <v>900</v>
      </c>
      <c r="R395" s="173">
        <v>2</v>
      </c>
      <c r="S395" s="172" t="s">
        <v>1724</v>
      </c>
      <c r="T395" s="172">
        <v>1</v>
      </c>
      <c r="U395" s="563" t="s">
        <v>1724</v>
      </c>
      <c r="V395" s="3430"/>
      <c r="W395" s="3430"/>
      <c r="X395" s="3921"/>
    </row>
    <row r="396" spans="1:25" ht="12.75" customHeight="1">
      <c r="A396" s="3519" t="s">
        <v>220</v>
      </c>
      <c r="B396" s="3452" t="s">
        <v>2648</v>
      </c>
      <c r="C396" s="3444" t="s">
        <v>1090</v>
      </c>
      <c r="D396" s="3751" t="s">
        <v>439</v>
      </c>
      <c r="E396" s="3681" t="s">
        <v>1497</v>
      </c>
      <c r="F396" s="3515" t="s">
        <v>2588</v>
      </c>
      <c r="G396" s="3601" t="s">
        <v>624</v>
      </c>
      <c r="H396" s="3595">
        <v>4960</v>
      </c>
      <c r="I396" s="3601">
        <v>576</v>
      </c>
      <c r="J396" s="3595">
        <v>640</v>
      </c>
      <c r="K396" s="3601">
        <v>384</v>
      </c>
      <c r="L396" s="164" t="s">
        <v>1727</v>
      </c>
      <c r="M396" s="164" t="s">
        <v>1728</v>
      </c>
      <c r="N396" s="146" t="s">
        <v>1729</v>
      </c>
      <c r="O396" s="161" t="s">
        <v>1730</v>
      </c>
      <c r="P396" s="568" t="s">
        <v>1723</v>
      </c>
      <c r="Q396" s="146">
        <v>1800</v>
      </c>
      <c r="R396" s="162">
        <v>2</v>
      </c>
      <c r="S396" s="494" t="s">
        <v>1724</v>
      </c>
      <c r="T396" s="494">
        <v>1</v>
      </c>
      <c r="U396" s="494" t="s">
        <v>1724</v>
      </c>
      <c r="V396" s="3828" t="s">
        <v>2451</v>
      </c>
      <c r="W396" s="3828" t="s">
        <v>2452</v>
      </c>
      <c r="X396" s="4019"/>
    </row>
    <row r="397" spans="1:25" ht="12.75" customHeight="1">
      <c r="A397" s="3520"/>
      <c r="B397" s="3456"/>
      <c r="C397" s="3445"/>
      <c r="D397" s="3511"/>
      <c r="E397" s="3522"/>
      <c r="F397" s="3487"/>
      <c r="G397" s="3556"/>
      <c r="H397" s="3575"/>
      <c r="I397" s="3556"/>
      <c r="J397" s="3575"/>
      <c r="K397" s="3556"/>
      <c r="L397" s="158" t="s">
        <v>1721</v>
      </c>
      <c r="M397" s="154" t="s">
        <v>1722</v>
      </c>
      <c r="N397" s="154" t="s">
        <v>1722</v>
      </c>
      <c r="O397" s="145">
        <v>1405</v>
      </c>
      <c r="P397" s="567" t="s">
        <v>1723</v>
      </c>
      <c r="Q397" s="156">
        <v>900</v>
      </c>
      <c r="R397" s="607" t="s">
        <v>1733</v>
      </c>
      <c r="S397" s="143" t="s">
        <v>1724</v>
      </c>
      <c r="T397" s="143">
        <v>1</v>
      </c>
      <c r="U397" s="574" t="s">
        <v>1724</v>
      </c>
      <c r="V397" s="3429"/>
      <c r="W397" s="3429"/>
      <c r="X397" s="4025"/>
    </row>
    <row r="398" spans="1:25" ht="12.75" customHeight="1">
      <c r="A398" s="3520"/>
      <c r="B398" s="3436"/>
      <c r="C398" s="3446"/>
      <c r="D398" s="3493"/>
      <c r="E398" s="3496"/>
      <c r="F398" s="3488"/>
      <c r="G398" s="3578"/>
      <c r="H398" s="3576"/>
      <c r="I398" s="3578"/>
      <c r="J398" s="3576"/>
      <c r="K398" s="3578"/>
      <c r="L398" s="638" t="s">
        <v>1725</v>
      </c>
      <c r="M398" s="147" t="s">
        <v>1726</v>
      </c>
      <c r="N398" s="147" t="s">
        <v>1726</v>
      </c>
      <c r="O398" s="145">
        <v>1300</v>
      </c>
      <c r="P398" s="568" t="s">
        <v>1723</v>
      </c>
      <c r="Q398" s="147">
        <v>900</v>
      </c>
      <c r="R398" s="162">
        <v>2</v>
      </c>
      <c r="S398" s="143" t="s">
        <v>1724</v>
      </c>
      <c r="T398" s="143">
        <v>1</v>
      </c>
      <c r="U398" s="574" t="s">
        <v>1724</v>
      </c>
      <c r="V398" s="3604"/>
      <c r="W398" s="3604"/>
      <c r="X398" s="4020"/>
      <c r="Y398" s="2"/>
    </row>
    <row r="399" spans="1:25" ht="12.75" customHeight="1">
      <c r="A399" s="3520"/>
      <c r="B399" s="3435" t="s">
        <v>2648</v>
      </c>
      <c r="C399" s="3447" t="s">
        <v>1090</v>
      </c>
      <c r="D399" s="3492" t="s">
        <v>440</v>
      </c>
      <c r="E399" s="3495" t="s">
        <v>1498</v>
      </c>
      <c r="F399" s="3486" t="s">
        <v>2588</v>
      </c>
      <c r="G399" s="3577" t="s">
        <v>624</v>
      </c>
      <c r="H399" s="3574">
        <v>4960</v>
      </c>
      <c r="I399" s="3577">
        <v>576</v>
      </c>
      <c r="J399" s="3574">
        <v>640</v>
      </c>
      <c r="K399" s="3577">
        <v>384</v>
      </c>
      <c r="L399" s="164" t="s">
        <v>1727</v>
      </c>
      <c r="M399" s="164" t="s">
        <v>1728</v>
      </c>
      <c r="N399" s="146" t="s">
        <v>1729</v>
      </c>
      <c r="O399" s="161" t="s">
        <v>1730</v>
      </c>
      <c r="P399" s="568" t="s">
        <v>1723</v>
      </c>
      <c r="Q399" s="146">
        <v>1800</v>
      </c>
      <c r="R399" s="162">
        <v>2</v>
      </c>
      <c r="S399" s="494" t="s">
        <v>1724</v>
      </c>
      <c r="T399" s="494">
        <v>1</v>
      </c>
      <c r="U399" s="494" t="s">
        <v>1724</v>
      </c>
      <c r="V399" s="3603" t="s">
        <v>2451</v>
      </c>
      <c r="W399" s="3603" t="s">
        <v>2452</v>
      </c>
      <c r="X399" s="4024"/>
      <c r="Y399" s="2"/>
    </row>
    <row r="400" spans="1:25" ht="12.75" customHeight="1">
      <c r="A400" s="3520"/>
      <c r="B400" s="3456"/>
      <c r="C400" s="3445"/>
      <c r="D400" s="3511"/>
      <c r="E400" s="3522"/>
      <c r="F400" s="3487"/>
      <c r="G400" s="3556"/>
      <c r="H400" s="3575"/>
      <c r="I400" s="3556"/>
      <c r="J400" s="3575"/>
      <c r="K400" s="3556"/>
      <c r="L400" s="158" t="s">
        <v>1721</v>
      </c>
      <c r="M400" s="154" t="s">
        <v>1722</v>
      </c>
      <c r="N400" s="154" t="s">
        <v>1722</v>
      </c>
      <c r="O400" s="145">
        <v>1405</v>
      </c>
      <c r="P400" s="567" t="s">
        <v>1723</v>
      </c>
      <c r="Q400" s="156">
        <v>900</v>
      </c>
      <c r="R400" s="607" t="s">
        <v>1733</v>
      </c>
      <c r="S400" s="143" t="s">
        <v>1724</v>
      </c>
      <c r="T400" s="143">
        <v>1</v>
      </c>
      <c r="U400" s="574" t="s">
        <v>1724</v>
      </c>
      <c r="V400" s="3429"/>
      <c r="W400" s="3429"/>
      <c r="X400" s="4025"/>
      <c r="Y400" s="2"/>
    </row>
    <row r="401" spans="1:25" ht="12.75" customHeight="1">
      <c r="A401" s="3520"/>
      <c r="B401" s="3436"/>
      <c r="C401" s="3446"/>
      <c r="D401" s="3493"/>
      <c r="E401" s="3496"/>
      <c r="F401" s="3488"/>
      <c r="G401" s="3578"/>
      <c r="H401" s="3576"/>
      <c r="I401" s="3578"/>
      <c r="J401" s="3576"/>
      <c r="K401" s="3578"/>
      <c r="L401" s="638" t="s">
        <v>1725</v>
      </c>
      <c r="M401" s="147" t="s">
        <v>1726</v>
      </c>
      <c r="N401" s="147" t="s">
        <v>1726</v>
      </c>
      <c r="O401" s="145">
        <v>1300</v>
      </c>
      <c r="P401" s="568" t="s">
        <v>1723</v>
      </c>
      <c r="Q401" s="147">
        <v>900</v>
      </c>
      <c r="R401" s="162">
        <v>2</v>
      </c>
      <c r="S401" s="143" t="s">
        <v>1724</v>
      </c>
      <c r="T401" s="143">
        <v>1</v>
      </c>
      <c r="U401" s="574" t="s">
        <v>1724</v>
      </c>
      <c r="V401" s="3604"/>
      <c r="W401" s="3604"/>
      <c r="X401" s="4020"/>
      <c r="Y401" s="2"/>
    </row>
    <row r="402" spans="1:25" ht="12.75" customHeight="1">
      <c r="A402" s="3520"/>
      <c r="B402" s="3435" t="s">
        <v>2648</v>
      </c>
      <c r="C402" s="3447" t="s">
        <v>1090</v>
      </c>
      <c r="D402" s="3492" t="s">
        <v>441</v>
      </c>
      <c r="E402" s="3495" t="s">
        <v>1499</v>
      </c>
      <c r="F402" s="3486" t="s">
        <v>2588</v>
      </c>
      <c r="G402" s="3577" t="s">
        <v>624</v>
      </c>
      <c r="H402" s="3574">
        <v>4960</v>
      </c>
      <c r="I402" s="3577">
        <v>576</v>
      </c>
      <c r="J402" s="3574">
        <v>640</v>
      </c>
      <c r="K402" s="3577">
        <v>384</v>
      </c>
      <c r="L402" s="164" t="s">
        <v>1727</v>
      </c>
      <c r="M402" s="164" t="s">
        <v>1728</v>
      </c>
      <c r="N402" s="146" t="s">
        <v>1729</v>
      </c>
      <c r="O402" s="161" t="s">
        <v>1730</v>
      </c>
      <c r="P402" s="568" t="s">
        <v>1723</v>
      </c>
      <c r="Q402" s="146">
        <v>1800</v>
      </c>
      <c r="R402" s="162">
        <v>2</v>
      </c>
      <c r="S402" s="494" t="s">
        <v>1724</v>
      </c>
      <c r="T402" s="494">
        <v>1</v>
      </c>
      <c r="U402" s="494" t="s">
        <v>1724</v>
      </c>
      <c r="V402" s="3603" t="s">
        <v>2451</v>
      </c>
      <c r="W402" s="3603" t="s">
        <v>2452</v>
      </c>
      <c r="X402" s="3611"/>
      <c r="Y402" s="2"/>
    </row>
    <row r="403" spans="1:25" ht="12.75" customHeight="1">
      <c r="A403" s="3520"/>
      <c r="B403" s="3456"/>
      <c r="C403" s="3445"/>
      <c r="D403" s="3511"/>
      <c r="E403" s="3522"/>
      <c r="F403" s="3487"/>
      <c r="G403" s="3556"/>
      <c r="H403" s="3575"/>
      <c r="I403" s="3556"/>
      <c r="J403" s="3575"/>
      <c r="K403" s="3556"/>
      <c r="L403" s="158" t="s">
        <v>1721</v>
      </c>
      <c r="M403" s="154" t="s">
        <v>1722</v>
      </c>
      <c r="N403" s="154" t="s">
        <v>1722</v>
      </c>
      <c r="O403" s="145">
        <v>1405</v>
      </c>
      <c r="P403" s="567" t="s">
        <v>1723</v>
      </c>
      <c r="Q403" s="156">
        <v>900</v>
      </c>
      <c r="R403" s="607" t="s">
        <v>1733</v>
      </c>
      <c r="S403" s="143" t="s">
        <v>1724</v>
      </c>
      <c r="T403" s="143">
        <v>1</v>
      </c>
      <c r="U403" s="574" t="s">
        <v>1724</v>
      </c>
      <c r="V403" s="3429"/>
      <c r="W403" s="3429"/>
      <c r="X403" s="3612"/>
      <c r="Y403" s="2"/>
    </row>
    <row r="404" spans="1:25" ht="12.75" customHeight="1">
      <c r="A404" s="3520"/>
      <c r="B404" s="3436"/>
      <c r="C404" s="3446"/>
      <c r="D404" s="3493"/>
      <c r="E404" s="3496"/>
      <c r="F404" s="3488"/>
      <c r="G404" s="3578"/>
      <c r="H404" s="3576"/>
      <c r="I404" s="3578"/>
      <c r="J404" s="3576"/>
      <c r="K404" s="3578"/>
      <c r="L404" s="638" t="s">
        <v>1725</v>
      </c>
      <c r="M404" s="147" t="s">
        <v>1726</v>
      </c>
      <c r="N404" s="147" t="s">
        <v>1726</v>
      </c>
      <c r="O404" s="145">
        <v>1300</v>
      </c>
      <c r="P404" s="568" t="s">
        <v>1723</v>
      </c>
      <c r="Q404" s="147">
        <v>900</v>
      </c>
      <c r="R404" s="162">
        <v>2</v>
      </c>
      <c r="S404" s="143" t="s">
        <v>1724</v>
      </c>
      <c r="T404" s="143">
        <v>1</v>
      </c>
      <c r="U404" s="574" t="s">
        <v>1724</v>
      </c>
      <c r="V404" s="3604"/>
      <c r="W404" s="3604"/>
      <c r="X404" s="3613"/>
      <c r="Y404" s="2"/>
    </row>
    <row r="405" spans="1:25" ht="12.75" customHeight="1">
      <c r="A405" s="3520"/>
      <c r="B405" s="3435" t="s">
        <v>2648</v>
      </c>
      <c r="C405" s="3447" t="s">
        <v>1090</v>
      </c>
      <c r="D405" s="3492" t="s">
        <v>442</v>
      </c>
      <c r="E405" s="3650" t="s">
        <v>1500</v>
      </c>
      <c r="F405" s="3486" t="s">
        <v>2588</v>
      </c>
      <c r="G405" s="3577" t="s">
        <v>624</v>
      </c>
      <c r="H405" s="3574">
        <v>3584</v>
      </c>
      <c r="I405" s="3577">
        <v>576</v>
      </c>
      <c r="J405" s="3574">
        <v>640</v>
      </c>
      <c r="K405" s="3577">
        <v>384</v>
      </c>
      <c r="L405" s="164" t="s">
        <v>1727</v>
      </c>
      <c r="M405" s="164" t="s">
        <v>1728</v>
      </c>
      <c r="N405" s="146" t="s">
        <v>1729</v>
      </c>
      <c r="O405" s="161" t="s">
        <v>1730</v>
      </c>
      <c r="P405" s="568" t="s">
        <v>1723</v>
      </c>
      <c r="Q405" s="146">
        <v>1800</v>
      </c>
      <c r="R405" s="162">
        <v>2</v>
      </c>
      <c r="S405" s="494" t="s">
        <v>1724</v>
      </c>
      <c r="T405" s="494">
        <v>1</v>
      </c>
      <c r="U405" s="494" t="s">
        <v>1724</v>
      </c>
      <c r="V405" s="3603" t="s">
        <v>2451</v>
      </c>
      <c r="W405" s="3603" t="s">
        <v>2452</v>
      </c>
      <c r="X405" s="3611"/>
      <c r="Y405" s="2"/>
    </row>
    <row r="406" spans="1:25" ht="12.75" customHeight="1">
      <c r="A406" s="3520"/>
      <c r="B406" s="3456"/>
      <c r="C406" s="3445"/>
      <c r="D406" s="3511"/>
      <c r="E406" s="3651"/>
      <c r="F406" s="3487"/>
      <c r="G406" s="3556"/>
      <c r="H406" s="3575"/>
      <c r="I406" s="3556"/>
      <c r="J406" s="3575"/>
      <c r="K406" s="3556"/>
      <c r="L406" s="158" t="s">
        <v>1721</v>
      </c>
      <c r="M406" s="154" t="s">
        <v>1722</v>
      </c>
      <c r="N406" s="154" t="s">
        <v>1722</v>
      </c>
      <c r="O406" s="145">
        <v>1405</v>
      </c>
      <c r="P406" s="567" t="s">
        <v>1723</v>
      </c>
      <c r="Q406" s="156">
        <v>900</v>
      </c>
      <c r="R406" s="607" t="s">
        <v>1733</v>
      </c>
      <c r="S406" s="143" t="s">
        <v>1724</v>
      </c>
      <c r="T406" s="143">
        <v>1</v>
      </c>
      <c r="U406" s="574" t="s">
        <v>1724</v>
      </c>
      <c r="V406" s="4006"/>
      <c r="W406" s="4006"/>
      <c r="X406" s="3612"/>
      <c r="Y406" s="2"/>
    </row>
    <row r="407" spans="1:25" ht="13.5" customHeight="1">
      <c r="A407" s="3520"/>
      <c r="B407" s="3436"/>
      <c r="C407" s="3446"/>
      <c r="D407" s="3493"/>
      <c r="E407" s="3652"/>
      <c r="F407" s="3488"/>
      <c r="G407" s="3578"/>
      <c r="H407" s="3576"/>
      <c r="I407" s="3578"/>
      <c r="J407" s="3576"/>
      <c r="K407" s="3578"/>
      <c r="L407" s="638" t="s">
        <v>1725</v>
      </c>
      <c r="M407" s="147" t="s">
        <v>1726</v>
      </c>
      <c r="N407" s="147" t="s">
        <v>1726</v>
      </c>
      <c r="O407" s="145">
        <v>1300</v>
      </c>
      <c r="P407" s="568" t="s">
        <v>1723</v>
      </c>
      <c r="Q407" s="147">
        <v>900</v>
      </c>
      <c r="R407" s="162">
        <v>2</v>
      </c>
      <c r="S407" s="143" t="s">
        <v>1724</v>
      </c>
      <c r="T407" s="143">
        <v>1</v>
      </c>
      <c r="U407" s="574" t="s">
        <v>1724</v>
      </c>
      <c r="V407" s="4007"/>
      <c r="W407" s="4007"/>
      <c r="X407" s="3613"/>
      <c r="Y407" s="2"/>
    </row>
    <row r="408" spans="1:25" ht="13.5" customHeight="1">
      <c r="A408" s="3520"/>
      <c r="B408" s="3435" t="s">
        <v>2648</v>
      </c>
      <c r="C408" s="3447" t="s">
        <v>1090</v>
      </c>
      <c r="D408" s="3586" t="s">
        <v>1537</v>
      </c>
      <c r="E408" s="3650" t="s">
        <v>1536</v>
      </c>
      <c r="F408" s="3486" t="s">
        <v>2588</v>
      </c>
      <c r="G408" s="3654" t="s">
        <v>624</v>
      </c>
      <c r="H408" s="3659">
        <v>3328</v>
      </c>
      <c r="I408" s="3654">
        <v>384</v>
      </c>
      <c r="J408" s="3659">
        <v>384</v>
      </c>
      <c r="K408" s="3654">
        <v>288</v>
      </c>
      <c r="L408" s="164" t="s">
        <v>1727</v>
      </c>
      <c r="M408" s="164" t="s">
        <v>1728</v>
      </c>
      <c r="N408" s="146" t="s">
        <v>1729</v>
      </c>
      <c r="O408" s="161" t="s">
        <v>1730</v>
      </c>
      <c r="P408" s="568" t="s">
        <v>1723</v>
      </c>
      <c r="Q408" s="146">
        <v>1800</v>
      </c>
      <c r="R408" s="162">
        <v>2</v>
      </c>
      <c r="S408" s="1361" t="s">
        <v>1724</v>
      </c>
      <c r="T408" s="1361">
        <v>1</v>
      </c>
      <c r="U408" s="1361" t="s">
        <v>1724</v>
      </c>
      <c r="V408" s="3603" t="s">
        <v>2451</v>
      </c>
      <c r="W408" s="3603" t="s">
        <v>2452</v>
      </c>
      <c r="X408" s="3611"/>
      <c r="Y408" s="2"/>
    </row>
    <row r="409" spans="1:25" ht="13.5" customHeight="1">
      <c r="A409" s="3520"/>
      <c r="B409" s="3456"/>
      <c r="C409" s="3445"/>
      <c r="D409" s="3672"/>
      <c r="E409" s="3651"/>
      <c r="F409" s="3684"/>
      <c r="G409" s="3655"/>
      <c r="H409" s="3660"/>
      <c r="I409" s="3655"/>
      <c r="J409" s="3660"/>
      <c r="K409" s="3655"/>
      <c r="L409" s="158" t="s">
        <v>1721</v>
      </c>
      <c r="M409" s="154" t="s">
        <v>1722</v>
      </c>
      <c r="N409" s="154" t="s">
        <v>1722</v>
      </c>
      <c r="O409" s="145">
        <v>1405</v>
      </c>
      <c r="P409" s="567" t="s">
        <v>1723</v>
      </c>
      <c r="Q409" s="156">
        <v>900</v>
      </c>
      <c r="R409" s="607" t="s">
        <v>1733</v>
      </c>
      <c r="S409" s="143" t="s">
        <v>1724</v>
      </c>
      <c r="T409" s="143">
        <v>1</v>
      </c>
      <c r="U409" s="574" t="s">
        <v>1724</v>
      </c>
      <c r="V409" s="4006"/>
      <c r="W409" s="4006"/>
      <c r="X409" s="3612"/>
      <c r="Y409" s="2"/>
    </row>
    <row r="410" spans="1:25" ht="13.5" customHeight="1">
      <c r="A410" s="3520"/>
      <c r="B410" s="3436"/>
      <c r="C410" s="3446"/>
      <c r="D410" s="3587"/>
      <c r="E410" s="3652"/>
      <c r="F410" s="3922"/>
      <c r="G410" s="3656"/>
      <c r="H410" s="3661"/>
      <c r="I410" s="3656"/>
      <c r="J410" s="3661"/>
      <c r="K410" s="3656"/>
      <c r="L410" s="638" t="s">
        <v>1725</v>
      </c>
      <c r="M410" s="147" t="s">
        <v>1726</v>
      </c>
      <c r="N410" s="147" t="s">
        <v>1726</v>
      </c>
      <c r="O410" s="145">
        <v>1300</v>
      </c>
      <c r="P410" s="568" t="s">
        <v>1723</v>
      </c>
      <c r="Q410" s="147">
        <v>900</v>
      </c>
      <c r="R410" s="162">
        <v>2</v>
      </c>
      <c r="S410" s="143" t="s">
        <v>1724</v>
      </c>
      <c r="T410" s="143">
        <v>1</v>
      </c>
      <c r="U410" s="574" t="s">
        <v>1724</v>
      </c>
      <c r="V410" s="4007"/>
      <c r="W410" s="4007"/>
      <c r="X410" s="3613"/>
      <c r="Y410" s="2"/>
    </row>
    <row r="411" spans="1:25" s="4" customFormat="1" ht="12.75" customHeight="1">
      <c r="A411" s="3520"/>
      <c r="B411" s="3736" t="s">
        <v>3263</v>
      </c>
      <c r="C411" s="3447" t="s">
        <v>1090</v>
      </c>
      <c r="D411" s="3734" t="s">
        <v>3315</v>
      </c>
      <c r="E411" s="3653" t="s">
        <v>3320</v>
      </c>
      <c r="F411" s="3522" t="s">
        <v>1737</v>
      </c>
      <c r="G411" s="3556" t="s">
        <v>624</v>
      </c>
      <c r="H411" s="3598">
        <v>2272</v>
      </c>
      <c r="I411" s="3662">
        <v>384</v>
      </c>
      <c r="J411" s="3598">
        <v>384</v>
      </c>
      <c r="K411" s="3560">
        <v>288</v>
      </c>
      <c r="L411" s="1368" t="s">
        <v>1727</v>
      </c>
      <c r="M411" s="164" t="s">
        <v>1728</v>
      </c>
      <c r="N411" s="146" t="s">
        <v>1729</v>
      </c>
      <c r="O411" s="161" t="s">
        <v>1730</v>
      </c>
      <c r="P411" s="568" t="s">
        <v>1723</v>
      </c>
      <c r="Q411" s="1361">
        <v>1800</v>
      </c>
      <c r="R411" s="162">
        <v>2</v>
      </c>
      <c r="S411" s="1361" t="s">
        <v>1724</v>
      </c>
      <c r="T411" s="1361">
        <v>1</v>
      </c>
      <c r="U411" s="1342" t="s">
        <v>1724</v>
      </c>
      <c r="V411" s="3642" t="s">
        <v>2451</v>
      </c>
      <c r="W411" s="3642" t="s">
        <v>2452</v>
      </c>
      <c r="X411" s="3549" t="s">
        <v>3115</v>
      </c>
      <c r="Y411" s="2"/>
    </row>
    <row r="412" spans="1:25" s="4" customFormat="1" ht="12.75" customHeight="1">
      <c r="A412" s="3520"/>
      <c r="B412" s="3480"/>
      <c r="C412" s="3445"/>
      <c r="D412" s="3734"/>
      <c r="E412" s="3484"/>
      <c r="F412" s="3522"/>
      <c r="G412" s="3556"/>
      <c r="H412" s="3598"/>
      <c r="I412" s="3662"/>
      <c r="J412" s="3598"/>
      <c r="K412" s="3560"/>
      <c r="L412" s="1368" t="s">
        <v>1721</v>
      </c>
      <c r="M412" s="160" t="s">
        <v>1722</v>
      </c>
      <c r="N412" s="160" t="s">
        <v>1722</v>
      </c>
      <c r="O412" s="161">
        <v>1405</v>
      </c>
      <c r="P412" s="567" t="s">
        <v>1723</v>
      </c>
      <c r="Q412" s="1361">
        <v>900</v>
      </c>
      <c r="R412" s="571" t="s">
        <v>1733</v>
      </c>
      <c r="S412" s="1361" t="s">
        <v>1724</v>
      </c>
      <c r="T412" s="1361">
        <v>1</v>
      </c>
      <c r="U412" s="1361" t="s">
        <v>1724</v>
      </c>
      <c r="V412" s="3642"/>
      <c r="W412" s="3642"/>
      <c r="X412" s="3549"/>
      <c r="Y412" s="2"/>
    </row>
    <row r="413" spans="1:25" s="4" customFormat="1" ht="12.75" customHeight="1">
      <c r="A413" s="3520"/>
      <c r="B413" s="3480"/>
      <c r="C413" s="3446"/>
      <c r="D413" s="3735"/>
      <c r="E413" s="3485"/>
      <c r="F413" s="3496"/>
      <c r="G413" s="3578"/>
      <c r="H413" s="3597"/>
      <c r="I413" s="3663"/>
      <c r="J413" s="3597"/>
      <c r="K413" s="3600"/>
      <c r="L413" s="154" t="s">
        <v>1725</v>
      </c>
      <c r="M413" s="572" t="s">
        <v>1726</v>
      </c>
      <c r="N413" s="572" t="s">
        <v>1726</v>
      </c>
      <c r="O413" s="154">
        <v>1300</v>
      </c>
      <c r="P413" s="1349" t="s">
        <v>1723</v>
      </c>
      <c r="Q413" s="143">
        <v>900</v>
      </c>
      <c r="R413" s="1361">
        <v>2</v>
      </c>
      <c r="S413" s="143" t="s">
        <v>1724</v>
      </c>
      <c r="T413" s="143">
        <v>1</v>
      </c>
      <c r="U413" s="143" t="s">
        <v>1724</v>
      </c>
      <c r="V413" s="3643"/>
      <c r="W413" s="3643"/>
      <c r="X413" s="3582"/>
      <c r="Y413" s="2"/>
    </row>
    <row r="414" spans="1:25" ht="13.5" customHeight="1">
      <c r="A414" s="3520"/>
      <c r="B414" s="3435" t="s">
        <v>3263</v>
      </c>
      <c r="C414" s="3447" t="s">
        <v>1090</v>
      </c>
      <c r="D414" s="3586" t="s">
        <v>1538</v>
      </c>
      <c r="E414" s="3650" t="s">
        <v>1539</v>
      </c>
      <c r="F414" s="3486" t="s">
        <v>2588</v>
      </c>
      <c r="G414" s="3654" t="s">
        <v>624</v>
      </c>
      <c r="H414" s="3596">
        <v>1280</v>
      </c>
      <c r="I414" s="3599">
        <v>384</v>
      </c>
      <c r="J414" s="3596">
        <v>384</v>
      </c>
      <c r="K414" s="3599">
        <v>288</v>
      </c>
      <c r="L414" s="638" t="s">
        <v>1727</v>
      </c>
      <c r="M414" s="163" t="s">
        <v>1728</v>
      </c>
      <c r="N414" s="147" t="s">
        <v>1729</v>
      </c>
      <c r="O414" s="145" t="s">
        <v>1730</v>
      </c>
      <c r="P414" s="567" t="s">
        <v>1723</v>
      </c>
      <c r="Q414" s="147">
        <v>1800</v>
      </c>
      <c r="R414" s="142">
        <v>2</v>
      </c>
      <c r="S414" s="143" t="s">
        <v>1724</v>
      </c>
      <c r="T414" s="143">
        <v>1</v>
      </c>
      <c r="U414" s="143" t="s">
        <v>1724</v>
      </c>
      <c r="V414" s="3603" t="s">
        <v>2451</v>
      </c>
      <c r="W414" s="3603" t="s">
        <v>2452</v>
      </c>
      <c r="X414" s="3611"/>
      <c r="Y414" s="2"/>
    </row>
    <row r="415" spans="1:25" ht="13.5" customHeight="1">
      <c r="A415" s="3520"/>
      <c r="B415" s="3456"/>
      <c r="C415" s="3445"/>
      <c r="D415" s="3672"/>
      <c r="E415" s="3651"/>
      <c r="F415" s="3684"/>
      <c r="G415" s="3655"/>
      <c r="H415" s="3598"/>
      <c r="I415" s="3560"/>
      <c r="J415" s="3598"/>
      <c r="K415" s="3560"/>
      <c r="L415" s="158" t="s">
        <v>1721</v>
      </c>
      <c r="M415" s="154" t="s">
        <v>1722</v>
      </c>
      <c r="N415" s="154" t="s">
        <v>1722</v>
      </c>
      <c r="O415" s="145">
        <v>1405</v>
      </c>
      <c r="P415" s="567" t="s">
        <v>1723</v>
      </c>
      <c r="Q415" s="156">
        <v>900</v>
      </c>
      <c r="R415" s="607" t="s">
        <v>1733</v>
      </c>
      <c r="S415" s="143" t="s">
        <v>1724</v>
      </c>
      <c r="T415" s="143">
        <v>1</v>
      </c>
      <c r="U415" s="574" t="s">
        <v>1724</v>
      </c>
      <c r="V415" s="4006"/>
      <c r="W415" s="4006"/>
      <c r="X415" s="3612"/>
      <c r="Y415" s="2"/>
    </row>
    <row r="416" spans="1:25" ht="13.5" customHeight="1">
      <c r="A416" s="3520"/>
      <c r="B416" s="3456"/>
      <c r="C416" s="3446"/>
      <c r="D416" s="3672"/>
      <c r="E416" s="3651"/>
      <c r="F416" s="3684"/>
      <c r="G416" s="3655"/>
      <c r="H416" s="3598"/>
      <c r="I416" s="3560"/>
      <c r="J416" s="3598"/>
      <c r="K416" s="3560"/>
      <c r="L416" s="638" t="s">
        <v>1725</v>
      </c>
      <c r="M416" s="147" t="s">
        <v>1726</v>
      </c>
      <c r="N416" s="147" t="s">
        <v>1726</v>
      </c>
      <c r="O416" s="145">
        <v>1300</v>
      </c>
      <c r="P416" s="567" t="s">
        <v>1723</v>
      </c>
      <c r="Q416" s="147">
        <v>900</v>
      </c>
      <c r="R416" s="142">
        <v>2</v>
      </c>
      <c r="S416" s="143" t="s">
        <v>1724</v>
      </c>
      <c r="T416" s="143">
        <v>1</v>
      </c>
      <c r="U416" s="574" t="s">
        <v>1724</v>
      </c>
      <c r="V416" s="4007"/>
      <c r="W416" s="4007"/>
      <c r="X416" s="3613"/>
      <c r="Y416" s="2"/>
    </row>
    <row r="417" spans="1:25" s="4" customFormat="1" ht="12.75" customHeight="1">
      <c r="A417" s="3520"/>
      <c r="B417" s="3441" t="s">
        <v>3263</v>
      </c>
      <c r="C417" s="3447" t="s">
        <v>1092</v>
      </c>
      <c r="D417" s="3673" t="s">
        <v>3316</v>
      </c>
      <c r="E417" s="3483" t="s">
        <v>3321</v>
      </c>
      <c r="F417" s="3486" t="s">
        <v>1183</v>
      </c>
      <c r="G417" s="3577" t="s">
        <v>624</v>
      </c>
      <c r="H417" s="3596">
        <v>12540</v>
      </c>
      <c r="I417" s="3599">
        <v>1044</v>
      </c>
      <c r="J417" s="3596">
        <v>5160</v>
      </c>
      <c r="K417" s="3599">
        <v>512</v>
      </c>
      <c r="L417" s="1368" t="s">
        <v>1727</v>
      </c>
      <c r="M417" s="164" t="s">
        <v>1728</v>
      </c>
      <c r="N417" s="1349" t="s">
        <v>1729</v>
      </c>
      <c r="O417" s="161" t="s">
        <v>1730</v>
      </c>
      <c r="P417" s="568" t="s">
        <v>1723</v>
      </c>
      <c r="Q417" s="1361">
        <v>1800</v>
      </c>
      <c r="R417" s="1361">
        <v>2</v>
      </c>
      <c r="S417" s="1361" t="s">
        <v>1724</v>
      </c>
      <c r="T417" s="1361">
        <v>1</v>
      </c>
      <c r="U417" s="3057" t="s">
        <v>6172</v>
      </c>
      <c r="V417" s="3642" t="s">
        <v>2466</v>
      </c>
      <c r="W417" s="3642" t="s">
        <v>2452</v>
      </c>
      <c r="X417" s="3549" t="s">
        <v>3286</v>
      </c>
      <c r="Y417" s="2"/>
    </row>
    <row r="418" spans="1:25" s="4" customFormat="1" ht="12.75" customHeight="1">
      <c r="A418" s="3520"/>
      <c r="B418" s="3442"/>
      <c r="C418" s="3445"/>
      <c r="D418" s="3674"/>
      <c r="E418" s="3484"/>
      <c r="F418" s="3487"/>
      <c r="G418" s="3556"/>
      <c r="H418" s="3598"/>
      <c r="I418" s="3560"/>
      <c r="J418" s="3598"/>
      <c r="K418" s="3560"/>
      <c r="L418" s="1368" t="s">
        <v>1721</v>
      </c>
      <c r="M418" s="1368" t="s">
        <v>1722</v>
      </c>
      <c r="N418" s="1368" t="s">
        <v>1722</v>
      </c>
      <c r="O418" s="161">
        <v>1405</v>
      </c>
      <c r="P418" s="567" t="s">
        <v>1723</v>
      </c>
      <c r="Q418" s="1361">
        <v>900</v>
      </c>
      <c r="R418" s="571" t="s">
        <v>1733</v>
      </c>
      <c r="S418" s="1361" t="s">
        <v>1724</v>
      </c>
      <c r="T418" s="1361">
        <v>1</v>
      </c>
      <c r="U418" s="1361" t="s">
        <v>1724</v>
      </c>
      <c r="V418" s="3642"/>
      <c r="W418" s="3642"/>
      <c r="X418" s="3549"/>
      <c r="Y418" s="2"/>
    </row>
    <row r="419" spans="1:25" s="4" customFormat="1" ht="12.75" customHeight="1">
      <c r="A419" s="3520"/>
      <c r="B419" s="3443"/>
      <c r="C419" s="3446"/>
      <c r="D419" s="3675"/>
      <c r="E419" s="3485"/>
      <c r="F419" s="3488"/>
      <c r="G419" s="3578"/>
      <c r="H419" s="3597"/>
      <c r="I419" s="3600"/>
      <c r="J419" s="3597"/>
      <c r="K419" s="3600"/>
      <c r="L419" s="154" t="s">
        <v>1725</v>
      </c>
      <c r="M419" s="147" t="s">
        <v>1726</v>
      </c>
      <c r="N419" s="147" t="s">
        <v>1726</v>
      </c>
      <c r="O419" s="145">
        <v>1300</v>
      </c>
      <c r="P419" s="568" t="s">
        <v>1723</v>
      </c>
      <c r="Q419" s="143">
        <v>900</v>
      </c>
      <c r="R419" s="142">
        <v>2</v>
      </c>
      <c r="S419" s="143" t="s">
        <v>1724</v>
      </c>
      <c r="T419" s="143">
        <v>1</v>
      </c>
      <c r="U419" s="143" t="s">
        <v>1724</v>
      </c>
      <c r="V419" s="3643"/>
      <c r="W419" s="3643"/>
      <c r="X419" s="3582"/>
      <c r="Y419" s="2"/>
    </row>
    <row r="420" spans="1:25" ht="12.75" customHeight="1">
      <c r="A420" s="3520"/>
      <c r="B420" s="3453" t="s">
        <v>2648</v>
      </c>
      <c r="C420" s="3447" t="s">
        <v>1092</v>
      </c>
      <c r="D420" s="3530" t="s">
        <v>2703</v>
      </c>
      <c r="E420" s="3483" t="s">
        <v>2704</v>
      </c>
      <c r="F420" s="3486" t="s">
        <v>1183</v>
      </c>
      <c r="G420" s="3577" t="s">
        <v>624</v>
      </c>
      <c r="H420" s="3596">
        <v>8000</v>
      </c>
      <c r="I420" s="3599">
        <v>768</v>
      </c>
      <c r="J420" s="3596">
        <v>5160</v>
      </c>
      <c r="K420" s="3599">
        <v>384</v>
      </c>
      <c r="L420" s="154" t="s">
        <v>1727</v>
      </c>
      <c r="M420" s="163" t="s">
        <v>1728</v>
      </c>
      <c r="N420" s="572" t="s">
        <v>1729</v>
      </c>
      <c r="O420" s="145" t="s">
        <v>1730</v>
      </c>
      <c r="P420" s="567" t="s">
        <v>1723</v>
      </c>
      <c r="Q420" s="143">
        <v>1800</v>
      </c>
      <c r="R420" s="143">
        <v>2</v>
      </c>
      <c r="S420" s="143" t="s">
        <v>1724</v>
      </c>
      <c r="T420" s="143">
        <v>1</v>
      </c>
      <c r="U420" s="3057" t="s">
        <v>6172</v>
      </c>
      <c r="V420" s="3646" t="s">
        <v>2466</v>
      </c>
      <c r="W420" s="4004" t="s">
        <v>2452</v>
      </c>
      <c r="X420" s="3548"/>
      <c r="Y420" s="2"/>
    </row>
    <row r="421" spans="1:25" ht="12.75" customHeight="1">
      <c r="A421" s="3520"/>
      <c r="B421" s="3454"/>
      <c r="C421" s="3445"/>
      <c r="D421" s="3531"/>
      <c r="E421" s="3484"/>
      <c r="F421" s="3487"/>
      <c r="G421" s="3556"/>
      <c r="H421" s="3598"/>
      <c r="I421" s="3560"/>
      <c r="J421" s="3598"/>
      <c r="K421" s="3560"/>
      <c r="L421" s="1159" t="s">
        <v>1721</v>
      </c>
      <c r="M421" s="1159" t="s">
        <v>1722</v>
      </c>
      <c r="N421" s="1159" t="s">
        <v>1722</v>
      </c>
      <c r="O421" s="161">
        <v>1405</v>
      </c>
      <c r="P421" s="567" t="s">
        <v>1723</v>
      </c>
      <c r="Q421" s="1155">
        <v>900</v>
      </c>
      <c r="R421" s="571" t="s">
        <v>1733</v>
      </c>
      <c r="S421" s="1155" t="s">
        <v>1724</v>
      </c>
      <c r="T421" s="1155">
        <v>1</v>
      </c>
      <c r="U421" s="1155" t="s">
        <v>1724</v>
      </c>
      <c r="V421" s="3642"/>
      <c r="W421" s="3766"/>
      <c r="X421" s="3549"/>
      <c r="Y421" s="2"/>
    </row>
    <row r="422" spans="1:25" ht="12.75" customHeight="1">
      <c r="A422" s="3520"/>
      <c r="B422" s="3455"/>
      <c r="C422" s="3446"/>
      <c r="D422" s="3532"/>
      <c r="E422" s="3485"/>
      <c r="F422" s="3488"/>
      <c r="G422" s="3578"/>
      <c r="H422" s="3597"/>
      <c r="I422" s="3600"/>
      <c r="J422" s="3597"/>
      <c r="K422" s="3600"/>
      <c r="L422" s="154" t="s">
        <v>1725</v>
      </c>
      <c r="M422" s="147" t="s">
        <v>1726</v>
      </c>
      <c r="N422" s="147" t="s">
        <v>1726</v>
      </c>
      <c r="O422" s="145">
        <v>1300</v>
      </c>
      <c r="P422" s="568" t="s">
        <v>1723</v>
      </c>
      <c r="Q422" s="143">
        <v>900</v>
      </c>
      <c r="R422" s="142">
        <v>2</v>
      </c>
      <c r="S422" s="143" t="s">
        <v>1724</v>
      </c>
      <c r="T422" s="143">
        <v>1</v>
      </c>
      <c r="U422" s="143" t="s">
        <v>1724</v>
      </c>
      <c r="V422" s="3643"/>
      <c r="W422" s="4005"/>
      <c r="X422" s="3582"/>
      <c r="Y422" s="2"/>
    </row>
    <row r="423" spans="1:25" s="4" customFormat="1" ht="12.75" customHeight="1">
      <c r="A423" s="3520"/>
      <c r="B423" s="3441" t="s">
        <v>2648</v>
      </c>
      <c r="C423" s="3447" t="s">
        <v>1092</v>
      </c>
      <c r="D423" s="3673" t="s">
        <v>3317</v>
      </c>
      <c r="E423" s="3483" t="s">
        <v>3322</v>
      </c>
      <c r="F423" s="3486" t="s">
        <v>1183</v>
      </c>
      <c r="G423" s="3577" t="s">
        <v>624</v>
      </c>
      <c r="H423" s="3596">
        <v>6360</v>
      </c>
      <c r="I423" s="3599">
        <v>652</v>
      </c>
      <c r="J423" s="3596">
        <v>5160</v>
      </c>
      <c r="K423" s="3599">
        <v>512</v>
      </c>
      <c r="L423" s="1368" t="s">
        <v>1727</v>
      </c>
      <c r="M423" s="164" t="s">
        <v>1728</v>
      </c>
      <c r="N423" s="1349" t="s">
        <v>1729</v>
      </c>
      <c r="O423" s="161" t="s">
        <v>1730</v>
      </c>
      <c r="P423" s="568" t="s">
        <v>1723</v>
      </c>
      <c r="Q423" s="143">
        <v>1800</v>
      </c>
      <c r="R423" s="143">
        <v>2</v>
      </c>
      <c r="S423" s="143" t="s">
        <v>1724</v>
      </c>
      <c r="T423" s="143">
        <v>1</v>
      </c>
      <c r="U423" s="3057" t="s">
        <v>6172</v>
      </c>
      <c r="V423" s="3646" t="s">
        <v>2466</v>
      </c>
      <c r="W423" s="3646" t="s">
        <v>2452</v>
      </c>
      <c r="X423" s="3548" t="s">
        <v>3115</v>
      </c>
      <c r="Y423" s="2"/>
    </row>
    <row r="424" spans="1:25" s="4" customFormat="1" ht="12.75" customHeight="1">
      <c r="A424" s="3520"/>
      <c r="B424" s="3442"/>
      <c r="C424" s="3445"/>
      <c r="D424" s="3674"/>
      <c r="E424" s="3484"/>
      <c r="F424" s="3487"/>
      <c r="G424" s="3556"/>
      <c r="H424" s="3598"/>
      <c r="I424" s="3560"/>
      <c r="J424" s="3598"/>
      <c r="K424" s="3560"/>
      <c r="L424" s="1368" t="s">
        <v>1721</v>
      </c>
      <c r="M424" s="1368" t="s">
        <v>1722</v>
      </c>
      <c r="N424" s="1368" t="s">
        <v>1722</v>
      </c>
      <c r="O424" s="161">
        <v>1405</v>
      </c>
      <c r="P424" s="567" t="s">
        <v>1723</v>
      </c>
      <c r="Q424" s="1361">
        <v>900</v>
      </c>
      <c r="R424" s="571" t="s">
        <v>1733</v>
      </c>
      <c r="S424" s="1361" t="s">
        <v>1724</v>
      </c>
      <c r="T424" s="1361">
        <v>1</v>
      </c>
      <c r="U424" s="1361" t="s">
        <v>1724</v>
      </c>
      <c r="V424" s="3642"/>
      <c r="W424" s="3642"/>
      <c r="X424" s="3549"/>
      <c r="Y424" s="2"/>
    </row>
    <row r="425" spans="1:25" s="4" customFormat="1" ht="12.75" customHeight="1">
      <c r="A425" s="3520"/>
      <c r="B425" s="3443"/>
      <c r="C425" s="3446"/>
      <c r="D425" s="3675"/>
      <c r="E425" s="3485"/>
      <c r="F425" s="3488"/>
      <c r="G425" s="3578"/>
      <c r="H425" s="3597"/>
      <c r="I425" s="3600"/>
      <c r="J425" s="3597"/>
      <c r="K425" s="3600"/>
      <c r="L425" s="154" t="s">
        <v>1725</v>
      </c>
      <c r="M425" s="147" t="s">
        <v>1726</v>
      </c>
      <c r="N425" s="147" t="s">
        <v>1726</v>
      </c>
      <c r="O425" s="145">
        <v>1300</v>
      </c>
      <c r="P425" s="568" t="s">
        <v>1723</v>
      </c>
      <c r="Q425" s="143">
        <v>900</v>
      </c>
      <c r="R425" s="142">
        <v>2</v>
      </c>
      <c r="S425" s="143" t="s">
        <v>1724</v>
      </c>
      <c r="T425" s="143">
        <v>1</v>
      </c>
      <c r="U425" s="143" t="s">
        <v>1724</v>
      </c>
      <c r="V425" s="3643"/>
      <c r="W425" s="3643"/>
      <c r="X425" s="3582"/>
      <c r="Y425" s="2"/>
    </row>
    <row r="426" spans="1:25" s="4" customFormat="1" ht="12.75" customHeight="1">
      <c r="A426" s="3520"/>
      <c r="B426" s="3441" t="s">
        <v>3263</v>
      </c>
      <c r="C426" s="3447" t="s">
        <v>3630</v>
      </c>
      <c r="D426" s="3676" t="s">
        <v>3318</v>
      </c>
      <c r="E426" s="3483" t="s">
        <v>3323</v>
      </c>
      <c r="F426" s="3486" t="s">
        <v>1183</v>
      </c>
      <c r="G426" s="3577" t="s">
        <v>624</v>
      </c>
      <c r="H426" s="3596">
        <v>23968</v>
      </c>
      <c r="I426" s="3599">
        <v>1168</v>
      </c>
      <c r="J426" s="3596">
        <v>12540</v>
      </c>
      <c r="K426" s="3599">
        <v>512</v>
      </c>
      <c r="L426" s="154" t="s">
        <v>1727</v>
      </c>
      <c r="M426" s="163" t="s">
        <v>1728</v>
      </c>
      <c r="N426" s="147" t="s">
        <v>1729</v>
      </c>
      <c r="O426" s="145" t="s">
        <v>1730</v>
      </c>
      <c r="P426" s="567" t="s">
        <v>1723</v>
      </c>
      <c r="Q426" s="143">
        <v>1800</v>
      </c>
      <c r="R426" s="142">
        <v>2</v>
      </c>
      <c r="S426" s="143" t="s">
        <v>1724</v>
      </c>
      <c r="T426" s="143">
        <v>1</v>
      </c>
      <c r="U426" s="3057" t="s">
        <v>6173</v>
      </c>
      <c r="V426" s="3579" t="s">
        <v>2468</v>
      </c>
      <c r="W426" s="3579" t="s">
        <v>2452</v>
      </c>
      <c r="X426" s="3548" t="s">
        <v>3286</v>
      </c>
      <c r="Y426" s="2"/>
    </row>
    <row r="427" spans="1:25" s="4" customFormat="1" ht="12.75" customHeight="1">
      <c r="A427" s="3520"/>
      <c r="B427" s="3442"/>
      <c r="C427" s="3445"/>
      <c r="D427" s="3644"/>
      <c r="E427" s="3484"/>
      <c r="F427" s="3487"/>
      <c r="G427" s="3556"/>
      <c r="H427" s="3598"/>
      <c r="I427" s="3560"/>
      <c r="J427" s="3598"/>
      <c r="K427" s="3560"/>
      <c r="L427" s="1368" t="s">
        <v>1721</v>
      </c>
      <c r="M427" s="160" t="s">
        <v>1722</v>
      </c>
      <c r="N427" s="160" t="s">
        <v>1722</v>
      </c>
      <c r="O427" s="161">
        <v>1405</v>
      </c>
      <c r="P427" s="567" t="s">
        <v>1723</v>
      </c>
      <c r="Q427" s="1361">
        <v>900</v>
      </c>
      <c r="R427" s="571" t="s">
        <v>1733</v>
      </c>
      <c r="S427" s="1361" t="s">
        <v>1724</v>
      </c>
      <c r="T427" s="1361">
        <v>1</v>
      </c>
      <c r="U427" s="1361" t="s">
        <v>1724</v>
      </c>
      <c r="V427" s="3580"/>
      <c r="W427" s="3580"/>
      <c r="X427" s="3549"/>
      <c r="Y427" s="2"/>
    </row>
    <row r="428" spans="1:25" s="4" customFormat="1" ht="13.5" customHeight="1">
      <c r="A428" s="3520"/>
      <c r="B428" s="3443"/>
      <c r="C428" s="3446"/>
      <c r="D428" s="3645"/>
      <c r="E428" s="3485"/>
      <c r="F428" s="3488"/>
      <c r="G428" s="3578"/>
      <c r="H428" s="3597"/>
      <c r="I428" s="3600"/>
      <c r="J428" s="3597"/>
      <c r="K428" s="3600"/>
      <c r="L428" s="154" t="s">
        <v>1725</v>
      </c>
      <c r="M428" s="147" t="s">
        <v>1726</v>
      </c>
      <c r="N428" s="147" t="s">
        <v>1726</v>
      </c>
      <c r="O428" s="145">
        <v>1300</v>
      </c>
      <c r="P428" s="567" t="s">
        <v>1723</v>
      </c>
      <c r="Q428" s="143">
        <v>900</v>
      </c>
      <c r="R428" s="142">
        <v>2</v>
      </c>
      <c r="S428" s="143" t="s">
        <v>1724</v>
      </c>
      <c r="T428" s="143">
        <v>1</v>
      </c>
      <c r="U428" s="143" t="s">
        <v>1724</v>
      </c>
      <c r="V428" s="3581"/>
      <c r="W428" s="3581"/>
      <c r="X428" s="3582"/>
      <c r="Y428" s="2"/>
    </row>
    <row r="429" spans="1:25" s="4" customFormat="1" ht="12.75" customHeight="1">
      <c r="A429" s="3520"/>
      <c r="B429" s="3442" t="s">
        <v>2648</v>
      </c>
      <c r="C429" s="3447" t="s">
        <v>3630</v>
      </c>
      <c r="D429" s="3644" t="s">
        <v>3319</v>
      </c>
      <c r="E429" s="3484" t="s">
        <v>3324</v>
      </c>
      <c r="F429" s="3487" t="s">
        <v>1183</v>
      </c>
      <c r="G429" s="3556" t="s">
        <v>624</v>
      </c>
      <c r="H429" s="3596">
        <v>16852</v>
      </c>
      <c r="I429" s="3599">
        <v>892</v>
      </c>
      <c r="J429" s="3598">
        <v>12540</v>
      </c>
      <c r="K429" s="3560">
        <v>512</v>
      </c>
      <c r="L429" s="1368" t="s">
        <v>1727</v>
      </c>
      <c r="M429" s="164" t="s">
        <v>1728</v>
      </c>
      <c r="N429" s="146" t="s">
        <v>1729</v>
      </c>
      <c r="O429" s="161" t="s">
        <v>1730</v>
      </c>
      <c r="P429" s="568" t="s">
        <v>1723</v>
      </c>
      <c r="Q429" s="1361">
        <v>1800</v>
      </c>
      <c r="R429" s="162">
        <v>2</v>
      </c>
      <c r="S429" s="1361" t="s">
        <v>1724</v>
      </c>
      <c r="T429" s="1361">
        <v>1</v>
      </c>
      <c r="U429" s="3057" t="s">
        <v>6173</v>
      </c>
      <c r="V429" s="3580" t="s">
        <v>2468</v>
      </c>
      <c r="W429" s="3580" t="s">
        <v>2452</v>
      </c>
      <c r="X429" s="3548" t="s">
        <v>3115</v>
      </c>
      <c r="Y429" s="2"/>
    </row>
    <row r="430" spans="1:25" s="4" customFormat="1" ht="12.75" customHeight="1">
      <c r="A430" s="3520"/>
      <c r="B430" s="3442"/>
      <c r="C430" s="3445"/>
      <c r="D430" s="3644"/>
      <c r="E430" s="3484"/>
      <c r="F430" s="3487"/>
      <c r="G430" s="3556"/>
      <c r="H430" s="3598"/>
      <c r="I430" s="3560"/>
      <c r="J430" s="3598"/>
      <c r="K430" s="3560"/>
      <c r="L430" s="1368" t="s">
        <v>1721</v>
      </c>
      <c r="M430" s="160" t="s">
        <v>1722</v>
      </c>
      <c r="N430" s="160" t="s">
        <v>1722</v>
      </c>
      <c r="O430" s="161">
        <v>1405</v>
      </c>
      <c r="P430" s="567" t="s">
        <v>1723</v>
      </c>
      <c r="Q430" s="1361">
        <v>900</v>
      </c>
      <c r="R430" s="571" t="s">
        <v>1733</v>
      </c>
      <c r="S430" s="1361" t="s">
        <v>1724</v>
      </c>
      <c r="T430" s="1361">
        <v>1</v>
      </c>
      <c r="U430" s="1361" t="s">
        <v>1724</v>
      </c>
      <c r="V430" s="3580"/>
      <c r="W430" s="3580"/>
      <c r="X430" s="3549"/>
      <c r="Y430" s="2"/>
    </row>
    <row r="431" spans="1:25" s="4" customFormat="1" ht="13.5" customHeight="1">
      <c r="A431" s="3520"/>
      <c r="B431" s="3544"/>
      <c r="C431" s="3446"/>
      <c r="D431" s="3645"/>
      <c r="E431" s="3485"/>
      <c r="F431" s="3488"/>
      <c r="G431" s="3578"/>
      <c r="H431" s="3597"/>
      <c r="I431" s="3600"/>
      <c r="J431" s="3597"/>
      <c r="K431" s="3600"/>
      <c r="L431" s="154" t="s">
        <v>1725</v>
      </c>
      <c r="M431" s="147" t="s">
        <v>1726</v>
      </c>
      <c r="N431" s="147" t="s">
        <v>1726</v>
      </c>
      <c r="O431" s="145">
        <v>1300</v>
      </c>
      <c r="P431" s="567" t="s">
        <v>1723</v>
      </c>
      <c r="Q431" s="143">
        <v>900</v>
      </c>
      <c r="R431" s="142">
        <v>2</v>
      </c>
      <c r="S431" s="143" t="s">
        <v>1724</v>
      </c>
      <c r="T431" s="143">
        <v>1</v>
      </c>
      <c r="U431" s="143" t="s">
        <v>1724</v>
      </c>
      <c r="V431" s="3581"/>
      <c r="W431" s="3581"/>
      <c r="X431" s="3582"/>
      <c r="Y431" s="2"/>
    </row>
    <row r="432" spans="1:25" ht="12.75" customHeight="1">
      <c r="A432" s="3520"/>
      <c r="B432" s="3454" t="s">
        <v>2648</v>
      </c>
      <c r="C432" s="3546" t="s">
        <v>3630</v>
      </c>
      <c r="D432" s="3647" t="s">
        <v>3113</v>
      </c>
      <c r="E432" s="3490" t="s">
        <v>3114</v>
      </c>
      <c r="F432" s="3593" t="s">
        <v>1183</v>
      </c>
      <c r="G432" s="3569" t="s">
        <v>624</v>
      </c>
      <c r="H432" s="3590">
        <v>14484</v>
      </c>
      <c r="I432" s="3563">
        <v>804</v>
      </c>
      <c r="J432" s="3615">
        <v>12540</v>
      </c>
      <c r="K432" s="3569">
        <v>512</v>
      </c>
      <c r="L432" s="1161" t="s">
        <v>1727</v>
      </c>
      <c r="M432" s="1162" t="s">
        <v>1728</v>
      </c>
      <c r="N432" s="1163" t="s">
        <v>1729</v>
      </c>
      <c r="O432" s="1164" t="s">
        <v>1730</v>
      </c>
      <c r="P432" s="1165" t="s">
        <v>1723</v>
      </c>
      <c r="Q432" s="1166">
        <v>1800</v>
      </c>
      <c r="R432" s="1167">
        <v>2</v>
      </c>
      <c r="S432" s="1166" t="s">
        <v>1724</v>
      </c>
      <c r="T432" s="1166">
        <v>1</v>
      </c>
      <c r="U432" s="3057" t="s">
        <v>6173</v>
      </c>
      <c r="V432" s="3618" t="s">
        <v>2468</v>
      </c>
      <c r="W432" s="3618" t="s">
        <v>2452</v>
      </c>
      <c r="X432" s="3657" t="s">
        <v>3115</v>
      </c>
      <c r="Y432" s="2"/>
    </row>
    <row r="433" spans="1:25" ht="12.75" customHeight="1">
      <c r="A433" s="3520"/>
      <c r="B433" s="3454"/>
      <c r="C433" s="3540"/>
      <c r="D433" s="3647"/>
      <c r="E433" s="3490"/>
      <c r="F433" s="3593"/>
      <c r="G433" s="3569"/>
      <c r="H433" s="3590"/>
      <c r="I433" s="3563"/>
      <c r="J433" s="3615"/>
      <c r="K433" s="3569"/>
      <c r="L433" s="1161" t="s">
        <v>1721</v>
      </c>
      <c r="M433" s="1168" t="s">
        <v>1722</v>
      </c>
      <c r="N433" s="1168" t="s">
        <v>1722</v>
      </c>
      <c r="O433" s="1164">
        <v>1405</v>
      </c>
      <c r="P433" s="1169" t="s">
        <v>1723</v>
      </c>
      <c r="Q433" s="1166">
        <v>900</v>
      </c>
      <c r="R433" s="1170" t="s">
        <v>1733</v>
      </c>
      <c r="S433" s="1166" t="s">
        <v>1724</v>
      </c>
      <c r="T433" s="1166">
        <v>1</v>
      </c>
      <c r="U433" s="1166" t="s">
        <v>1724</v>
      </c>
      <c r="V433" s="3618"/>
      <c r="W433" s="3618"/>
      <c r="X433" s="3657"/>
      <c r="Y433" s="2"/>
    </row>
    <row r="434" spans="1:25" ht="12.75" customHeight="1" thickBot="1">
      <c r="A434" s="3521"/>
      <c r="B434" s="3459"/>
      <c r="C434" s="3547"/>
      <c r="D434" s="3648"/>
      <c r="E434" s="3649"/>
      <c r="F434" s="3635"/>
      <c r="G434" s="3630"/>
      <c r="H434" s="3639"/>
      <c r="I434" s="3628"/>
      <c r="J434" s="3629"/>
      <c r="K434" s="3630"/>
      <c r="L434" s="1171" t="s">
        <v>1725</v>
      </c>
      <c r="M434" s="1172" t="s">
        <v>1726</v>
      </c>
      <c r="N434" s="1172" t="s">
        <v>1726</v>
      </c>
      <c r="O434" s="1173">
        <v>1300</v>
      </c>
      <c r="P434" s="1174" t="s">
        <v>1723</v>
      </c>
      <c r="Q434" s="1175">
        <v>900</v>
      </c>
      <c r="R434" s="1176">
        <v>2</v>
      </c>
      <c r="S434" s="1175" t="s">
        <v>1724</v>
      </c>
      <c r="T434" s="1175">
        <v>1</v>
      </c>
      <c r="U434" s="1175" t="s">
        <v>1724</v>
      </c>
      <c r="V434" s="3638"/>
      <c r="W434" s="3638"/>
      <c r="X434" s="3658"/>
      <c r="Y434" s="2"/>
    </row>
    <row r="435" spans="1:25" s="4" customFormat="1" ht="12.75" customHeight="1">
      <c r="A435" s="3519" t="s">
        <v>3886</v>
      </c>
      <c r="B435" s="3451" t="s">
        <v>3263</v>
      </c>
      <c r="C435" s="3444" t="s">
        <v>2650</v>
      </c>
      <c r="D435" s="3778" t="s">
        <v>3327</v>
      </c>
      <c r="E435" s="3608" t="s">
        <v>3330</v>
      </c>
      <c r="F435" s="3515" t="s">
        <v>1184</v>
      </c>
      <c r="G435" s="3601" t="s">
        <v>624</v>
      </c>
      <c r="H435" s="3595">
        <v>9160</v>
      </c>
      <c r="I435" s="3601">
        <v>1088</v>
      </c>
      <c r="J435" s="3595">
        <v>4640</v>
      </c>
      <c r="K435" s="3601">
        <v>512</v>
      </c>
      <c r="L435" s="155" t="s">
        <v>1727</v>
      </c>
      <c r="M435" s="610" t="s">
        <v>1728</v>
      </c>
      <c r="N435" s="150" t="s">
        <v>1729</v>
      </c>
      <c r="O435" s="149" t="s">
        <v>1730</v>
      </c>
      <c r="P435" s="622" t="s">
        <v>1723</v>
      </c>
      <c r="Q435" s="151">
        <v>1800</v>
      </c>
      <c r="R435" s="151">
        <v>2</v>
      </c>
      <c r="S435" s="152" t="s">
        <v>1724</v>
      </c>
      <c r="T435" s="152">
        <v>1</v>
      </c>
      <c r="U435" s="151" t="s">
        <v>1732</v>
      </c>
      <c r="V435" s="3585" t="s">
        <v>2466</v>
      </c>
      <c r="W435" s="3585" t="s">
        <v>2452</v>
      </c>
      <c r="X435" s="3584" t="s">
        <v>3286</v>
      </c>
      <c r="Y435" s="2"/>
    </row>
    <row r="436" spans="1:25" s="4" customFormat="1" ht="12.75" customHeight="1">
      <c r="A436" s="3520"/>
      <c r="B436" s="3442"/>
      <c r="C436" s="3445"/>
      <c r="D436" s="3779"/>
      <c r="E436" s="3484"/>
      <c r="F436" s="3487"/>
      <c r="G436" s="3556"/>
      <c r="H436" s="3575"/>
      <c r="I436" s="3556"/>
      <c r="J436" s="3575"/>
      <c r="K436" s="3556"/>
      <c r="L436" s="154" t="s">
        <v>1731</v>
      </c>
      <c r="M436" s="144" t="s">
        <v>2486</v>
      </c>
      <c r="N436" s="144" t="s">
        <v>2487</v>
      </c>
      <c r="O436" s="145">
        <v>1500</v>
      </c>
      <c r="P436" s="567" t="s">
        <v>1723</v>
      </c>
      <c r="Q436" s="142">
        <v>86400</v>
      </c>
      <c r="R436" s="142">
        <v>1</v>
      </c>
      <c r="S436" s="143" t="s">
        <v>1724</v>
      </c>
      <c r="T436" s="143">
        <v>3</v>
      </c>
      <c r="U436" s="143" t="s">
        <v>1724</v>
      </c>
      <c r="V436" s="3580"/>
      <c r="W436" s="3580"/>
      <c r="X436" s="3549"/>
      <c r="Y436" s="2"/>
    </row>
    <row r="437" spans="1:25" s="4" customFormat="1" ht="12.75" customHeight="1">
      <c r="A437" s="3520"/>
      <c r="B437" s="3442"/>
      <c r="C437" s="3445"/>
      <c r="D437" s="3779"/>
      <c r="E437" s="3484"/>
      <c r="F437" s="3487"/>
      <c r="G437" s="3556"/>
      <c r="H437" s="3575"/>
      <c r="I437" s="3556"/>
      <c r="J437" s="3575"/>
      <c r="K437" s="3556"/>
      <c r="L437" s="1368" t="s">
        <v>1721</v>
      </c>
      <c r="M437" s="160" t="s">
        <v>1722</v>
      </c>
      <c r="N437" s="160" t="s">
        <v>1722</v>
      </c>
      <c r="O437" s="161">
        <v>1405</v>
      </c>
      <c r="P437" s="568" t="s">
        <v>1723</v>
      </c>
      <c r="Q437" s="162">
        <v>900</v>
      </c>
      <c r="R437" s="571" t="s">
        <v>1733</v>
      </c>
      <c r="S437" s="1361" t="s">
        <v>1724</v>
      </c>
      <c r="T437" s="1361">
        <v>1</v>
      </c>
      <c r="U437" s="1361" t="s">
        <v>1724</v>
      </c>
      <c r="V437" s="3580"/>
      <c r="W437" s="3580"/>
      <c r="X437" s="3549"/>
      <c r="Y437" s="2"/>
    </row>
    <row r="438" spans="1:25" s="4" customFormat="1" ht="12.75" customHeight="1">
      <c r="A438" s="3520"/>
      <c r="B438" s="3544"/>
      <c r="C438" s="3446"/>
      <c r="D438" s="3780"/>
      <c r="E438" s="3485"/>
      <c r="F438" s="3488"/>
      <c r="G438" s="3578"/>
      <c r="H438" s="3576"/>
      <c r="I438" s="3578"/>
      <c r="J438" s="3576"/>
      <c r="K438" s="3578"/>
      <c r="L438" s="154" t="s">
        <v>1725</v>
      </c>
      <c r="M438" s="147" t="s">
        <v>1726</v>
      </c>
      <c r="N438" s="147" t="s">
        <v>1726</v>
      </c>
      <c r="O438" s="145">
        <v>1300</v>
      </c>
      <c r="P438" s="568" t="s">
        <v>1723</v>
      </c>
      <c r="Q438" s="142">
        <v>900</v>
      </c>
      <c r="R438" s="142">
        <v>2</v>
      </c>
      <c r="S438" s="143" t="s">
        <v>1724</v>
      </c>
      <c r="T438" s="143">
        <v>1</v>
      </c>
      <c r="U438" s="143" t="s">
        <v>1724</v>
      </c>
      <c r="V438" s="3581"/>
      <c r="W438" s="3581"/>
      <c r="X438" s="3582"/>
      <c r="Y438" s="2"/>
    </row>
    <row r="439" spans="1:25" ht="13.5" customHeight="1">
      <c r="A439" s="3520"/>
      <c r="B439" s="3460" t="s">
        <v>2648</v>
      </c>
      <c r="C439" s="3447" t="s">
        <v>2650</v>
      </c>
      <c r="D439" s="3511" t="s">
        <v>443</v>
      </c>
      <c r="E439" s="3522" t="s">
        <v>1501</v>
      </c>
      <c r="F439" s="3487" t="s">
        <v>545</v>
      </c>
      <c r="G439" s="3556" t="s">
        <v>624</v>
      </c>
      <c r="H439" s="3575">
        <v>8960</v>
      </c>
      <c r="I439" s="3556">
        <v>1088</v>
      </c>
      <c r="J439" s="3575">
        <v>4608</v>
      </c>
      <c r="K439" s="3556">
        <v>512</v>
      </c>
      <c r="L439" s="159" t="s">
        <v>1727</v>
      </c>
      <c r="M439" s="164" t="s">
        <v>1728</v>
      </c>
      <c r="N439" s="146" t="s">
        <v>1729</v>
      </c>
      <c r="O439" s="161" t="s">
        <v>1730</v>
      </c>
      <c r="P439" s="568" t="s">
        <v>1723</v>
      </c>
      <c r="Q439" s="639">
        <v>1800</v>
      </c>
      <c r="R439" s="162">
        <v>2</v>
      </c>
      <c r="S439" s="494" t="s">
        <v>1724</v>
      </c>
      <c r="T439" s="494">
        <v>1</v>
      </c>
      <c r="U439" s="162" t="s">
        <v>1732</v>
      </c>
      <c r="V439" s="3580" t="s">
        <v>2466</v>
      </c>
      <c r="W439" s="3580" t="s">
        <v>2452</v>
      </c>
      <c r="X439" s="3612"/>
      <c r="Y439" s="2"/>
    </row>
    <row r="440" spans="1:25" ht="13.5" customHeight="1">
      <c r="A440" s="3520"/>
      <c r="B440" s="3460"/>
      <c r="C440" s="3445"/>
      <c r="D440" s="3511"/>
      <c r="E440" s="3522"/>
      <c r="F440" s="3487"/>
      <c r="G440" s="3556"/>
      <c r="H440" s="3575"/>
      <c r="I440" s="3556"/>
      <c r="J440" s="3575"/>
      <c r="K440" s="3556"/>
      <c r="L440" s="154" t="s">
        <v>1731</v>
      </c>
      <c r="M440" s="144" t="s">
        <v>2486</v>
      </c>
      <c r="N440" s="144" t="s">
        <v>2487</v>
      </c>
      <c r="O440" s="145">
        <v>1500</v>
      </c>
      <c r="P440" s="567" t="s">
        <v>1723</v>
      </c>
      <c r="Q440" s="175">
        <v>86400</v>
      </c>
      <c r="R440" s="142">
        <v>1</v>
      </c>
      <c r="S440" s="143" t="s">
        <v>1724</v>
      </c>
      <c r="T440" s="143">
        <v>3</v>
      </c>
      <c r="U440" s="143" t="s">
        <v>1724</v>
      </c>
      <c r="V440" s="3580"/>
      <c r="W440" s="3580"/>
      <c r="X440" s="3612"/>
      <c r="Y440" s="2"/>
    </row>
    <row r="441" spans="1:25" ht="13.5" customHeight="1">
      <c r="A441" s="3520"/>
      <c r="B441" s="3460"/>
      <c r="C441" s="3445"/>
      <c r="D441" s="3511"/>
      <c r="E441" s="3522"/>
      <c r="F441" s="3487"/>
      <c r="G441" s="3556"/>
      <c r="H441" s="3575"/>
      <c r="I441" s="3556"/>
      <c r="J441" s="3575"/>
      <c r="K441" s="3556"/>
      <c r="L441" s="159" t="s">
        <v>1721</v>
      </c>
      <c r="M441" s="160" t="s">
        <v>1722</v>
      </c>
      <c r="N441" s="160" t="s">
        <v>1722</v>
      </c>
      <c r="O441" s="161">
        <v>1405</v>
      </c>
      <c r="P441" s="568" t="s">
        <v>1723</v>
      </c>
      <c r="Q441" s="639">
        <v>900</v>
      </c>
      <c r="R441" s="571" t="s">
        <v>1733</v>
      </c>
      <c r="S441" s="494" t="s">
        <v>1724</v>
      </c>
      <c r="T441" s="494">
        <v>1</v>
      </c>
      <c r="U441" s="494" t="s">
        <v>1724</v>
      </c>
      <c r="V441" s="3580"/>
      <c r="W441" s="3580"/>
      <c r="X441" s="3612"/>
      <c r="Y441" s="2"/>
    </row>
    <row r="442" spans="1:25" ht="12.75" customHeight="1">
      <c r="A442" s="3520"/>
      <c r="B442" s="3458"/>
      <c r="C442" s="3446"/>
      <c r="D442" s="3493"/>
      <c r="E442" s="3496"/>
      <c r="F442" s="3488"/>
      <c r="G442" s="3578"/>
      <c r="H442" s="3576"/>
      <c r="I442" s="3578"/>
      <c r="J442" s="3576"/>
      <c r="K442" s="3578"/>
      <c r="L442" s="154" t="s">
        <v>1725</v>
      </c>
      <c r="M442" s="147" t="s">
        <v>1726</v>
      </c>
      <c r="N442" s="147" t="s">
        <v>1726</v>
      </c>
      <c r="O442" s="145">
        <v>1300</v>
      </c>
      <c r="P442" s="568" t="s">
        <v>1723</v>
      </c>
      <c r="Q442" s="175">
        <v>900</v>
      </c>
      <c r="R442" s="142">
        <v>2</v>
      </c>
      <c r="S442" s="143" t="s">
        <v>1724</v>
      </c>
      <c r="T442" s="143">
        <v>1</v>
      </c>
      <c r="U442" s="143" t="s">
        <v>1724</v>
      </c>
      <c r="V442" s="3581"/>
      <c r="W442" s="3581"/>
      <c r="X442" s="3613"/>
    </row>
    <row r="443" spans="1:25" ht="12.75" customHeight="1">
      <c r="A443" s="3520"/>
      <c r="B443" s="3457" t="s">
        <v>2648</v>
      </c>
      <c r="C443" s="3447" t="s">
        <v>2650</v>
      </c>
      <c r="D443" s="3492" t="s">
        <v>444</v>
      </c>
      <c r="E443" s="3495" t="s">
        <v>1502</v>
      </c>
      <c r="F443" s="3486" t="s">
        <v>545</v>
      </c>
      <c r="G443" s="3577" t="s">
        <v>624</v>
      </c>
      <c r="H443" s="3574">
        <v>8960</v>
      </c>
      <c r="I443" s="3577">
        <v>1088</v>
      </c>
      <c r="J443" s="3574">
        <v>4608</v>
      </c>
      <c r="K443" s="3577">
        <v>512</v>
      </c>
      <c r="L443" s="159" t="s">
        <v>1727</v>
      </c>
      <c r="M443" s="164" t="s">
        <v>1728</v>
      </c>
      <c r="N443" s="146" t="s">
        <v>1729</v>
      </c>
      <c r="O443" s="161" t="s">
        <v>1730</v>
      </c>
      <c r="P443" s="568" t="s">
        <v>1723</v>
      </c>
      <c r="Q443" s="639">
        <v>1800</v>
      </c>
      <c r="R443" s="162">
        <v>2</v>
      </c>
      <c r="S443" s="494" t="s">
        <v>1724</v>
      </c>
      <c r="T443" s="494">
        <v>1</v>
      </c>
      <c r="U443" s="162" t="s">
        <v>1732</v>
      </c>
      <c r="V443" s="3579" t="s">
        <v>2466</v>
      </c>
      <c r="W443" s="3579" t="s">
        <v>2452</v>
      </c>
      <c r="X443" s="3611"/>
    </row>
    <row r="444" spans="1:25" ht="12.75" customHeight="1">
      <c r="A444" s="3520"/>
      <c r="B444" s="3460"/>
      <c r="C444" s="3445"/>
      <c r="D444" s="3511"/>
      <c r="E444" s="3522"/>
      <c r="F444" s="3487"/>
      <c r="G444" s="3556"/>
      <c r="H444" s="3575"/>
      <c r="I444" s="3556"/>
      <c r="J444" s="3575"/>
      <c r="K444" s="3556"/>
      <c r="L444" s="154" t="s">
        <v>1731</v>
      </c>
      <c r="M444" s="144" t="s">
        <v>2486</v>
      </c>
      <c r="N444" s="144" t="s">
        <v>2487</v>
      </c>
      <c r="O444" s="145">
        <v>1500</v>
      </c>
      <c r="P444" s="567" t="s">
        <v>1723</v>
      </c>
      <c r="Q444" s="175">
        <v>86400</v>
      </c>
      <c r="R444" s="142">
        <v>1</v>
      </c>
      <c r="S444" s="143" t="s">
        <v>1724</v>
      </c>
      <c r="T444" s="143">
        <v>3</v>
      </c>
      <c r="U444" s="143" t="s">
        <v>1724</v>
      </c>
      <c r="V444" s="3580"/>
      <c r="W444" s="3580"/>
      <c r="X444" s="3612"/>
    </row>
    <row r="445" spans="1:25" ht="12.75" customHeight="1">
      <c r="A445" s="3520"/>
      <c r="B445" s="3460"/>
      <c r="C445" s="3445"/>
      <c r="D445" s="3511"/>
      <c r="E445" s="3522"/>
      <c r="F445" s="3487"/>
      <c r="G445" s="3556"/>
      <c r="H445" s="3575"/>
      <c r="I445" s="3556"/>
      <c r="J445" s="3575"/>
      <c r="K445" s="3556"/>
      <c r="L445" s="159" t="s">
        <v>1721</v>
      </c>
      <c r="M445" s="160" t="s">
        <v>1722</v>
      </c>
      <c r="N445" s="160" t="s">
        <v>1722</v>
      </c>
      <c r="O445" s="161">
        <v>1405</v>
      </c>
      <c r="P445" s="568" t="s">
        <v>1723</v>
      </c>
      <c r="Q445" s="639">
        <v>900</v>
      </c>
      <c r="R445" s="571" t="s">
        <v>1733</v>
      </c>
      <c r="S445" s="494" t="s">
        <v>1724</v>
      </c>
      <c r="T445" s="494">
        <v>1</v>
      </c>
      <c r="U445" s="494" t="s">
        <v>1724</v>
      </c>
      <c r="V445" s="3580"/>
      <c r="W445" s="3580"/>
      <c r="X445" s="3612"/>
    </row>
    <row r="446" spans="1:25" ht="12.75" customHeight="1">
      <c r="A446" s="3520"/>
      <c r="B446" s="3458"/>
      <c r="C446" s="3446"/>
      <c r="D446" s="3493"/>
      <c r="E446" s="3496"/>
      <c r="F446" s="3488"/>
      <c r="G446" s="3578"/>
      <c r="H446" s="3576"/>
      <c r="I446" s="3578"/>
      <c r="J446" s="3576"/>
      <c r="K446" s="3578"/>
      <c r="L446" s="154" t="s">
        <v>1725</v>
      </c>
      <c r="M446" s="147" t="s">
        <v>1726</v>
      </c>
      <c r="N446" s="147" t="s">
        <v>1726</v>
      </c>
      <c r="O446" s="145">
        <v>1300</v>
      </c>
      <c r="P446" s="568" t="s">
        <v>1723</v>
      </c>
      <c r="Q446" s="175">
        <v>900</v>
      </c>
      <c r="R446" s="142">
        <v>2</v>
      </c>
      <c r="S446" s="143" t="s">
        <v>1724</v>
      </c>
      <c r="T446" s="143">
        <v>1</v>
      </c>
      <c r="U446" s="143" t="s">
        <v>1724</v>
      </c>
      <c r="V446" s="3581"/>
      <c r="W446" s="3581"/>
      <c r="X446" s="3613"/>
      <c r="Y446" s="69"/>
    </row>
    <row r="447" spans="1:25" ht="12.75" customHeight="1">
      <c r="A447" s="3520"/>
      <c r="B447" s="3457" t="s">
        <v>2648</v>
      </c>
      <c r="C447" s="3447" t="s">
        <v>2650</v>
      </c>
      <c r="D447" s="3492" t="s">
        <v>445</v>
      </c>
      <c r="E447" s="3495" t="s">
        <v>1503</v>
      </c>
      <c r="F447" s="3486" t="s">
        <v>545</v>
      </c>
      <c r="G447" s="3577" t="s">
        <v>624</v>
      </c>
      <c r="H447" s="3574">
        <v>8960</v>
      </c>
      <c r="I447" s="3577">
        <v>1088</v>
      </c>
      <c r="J447" s="3574">
        <v>4608</v>
      </c>
      <c r="K447" s="3577">
        <v>512</v>
      </c>
      <c r="L447" s="159" t="s">
        <v>1727</v>
      </c>
      <c r="M447" s="164" t="s">
        <v>1728</v>
      </c>
      <c r="N447" s="146" t="s">
        <v>1729</v>
      </c>
      <c r="O447" s="161" t="s">
        <v>1730</v>
      </c>
      <c r="P447" s="568" t="s">
        <v>1723</v>
      </c>
      <c r="Q447" s="639">
        <v>1800</v>
      </c>
      <c r="R447" s="162">
        <v>2</v>
      </c>
      <c r="S447" s="494" t="s">
        <v>1724</v>
      </c>
      <c r="T447" s="494">
        <v>1</v>
      </c>
      <c r="U447" s="162" t="s">
        <v>1732</v>
      </c>
      <c r="V447" s="3579" t="s">
        <v>2466</v>
      </c>
      <c r="W447" s="3579" t="s">
        <v>2452</v>
      </c>
      <c r="X447" s="3611"/>
      <c r="Y447" s="69"/>
    </row>
    <row r="448" spans="1:25" ht="12.75" customHeight="1">
      <c r="A448" s="3520"/>
      <c r="B448" s="3460"/>
      <c r="C448" s="3445"/>
      <c r="D448" s="3511"/>
      <c r="E448" s="3522"/>
      <c r="F448" s="3487"/>
      <c r="G448" s="3556"/>
      <c r="H448" s="3575"/>
      <c r="I448" s="3556"/>
      <c r="J448" s="3575"/>
      <c r="K448" s="3556"/>
      <c r="L448" s="154" t="s">
        <v>1731</v>
      </c>
      <c r="M448" s="144" t="s">
        <v>2486</v>
      </c>
      <c r="N448" s="144" t="s">
        <v>2487</v>
      </c>
      <c r="O448" s="145">
        <v>1500</v>
      </c>
      <c r="P448" s="567" t="s">
        <v>1723</v>
      </c>
      <c r="Q448" s="175">
        <v>86400</v>
      </c>
      <c r="R448" s="142">
        <v>1</v>
      </c>
      <c r="S448" s="143" t="s">
        <v>1724</v>
      </c>
      <c r="T448" s="143">
        <v>3</v>
      </c>
      <c r="U448" s="143" t="s">
        <v>1724</v>
      </c>
      <c r="V448" s="3580"/>
      <c r="W448" s="3580"/>
      <c r="X448" s="3612"/>
      <c r="Y448" s="69"/>
    </row>
    <row r="449" spans="1:25" ht="12.75" customHeight="1">
      <c r="A449" s="3520"/>
      <c r="B449" s="3460"/>
      <c r="C449" s="3445"/>
      <c r="D449" s="3511"/>
      <c r="E449" s="3522"/>
      <c r="F449" s="3487"/>
      <c r="G449" s="3556"/>
      <c r="H449" s="3575"/>
      <c r="I449" s="3556"/>
      <c r="J449" s="3575"/>
      <c r="K449" s="3556"/>
      <c r="L449" s="159" t="s">
        <v>1721</v>
      </c>
      <c r="M449" s="160" t="s">
        <v>1722</v>
      </c>
      <c r="N449" s="160" t="s">
        <v>1722</v>
      </c>
      <c r="O449" s="161">
        <v>1405</v>
      </c>
      <c r="P449" s="568" t="s">
        <v>1723</v>
      </c>
      <c r="Q449" s="639">
        <v>900</v>
      </c>
      <c r="R449" s="571" t="s">
        <v>1733</v>
      </c>
      <c r="S449" s="494" t="s">
        <v>1724</v>
      </c>
      <c r="T449" s="494">
        <v>1</v>
      </c>
      <c r="U449" s="494" t="s">
        <v>1724</v>
      </c>
      <c r="V449" s="3580"/>
      <c r="W449" s="3580"/>
      <c r="X449" s="3612"/>
      <c r="Y449" s="69"/>
    </row>
    <row r="450" spans="1:25" ht="12.75" customHeight="1">
      <c r="A450" s="3520"/>
      <c r="B450" s="3458"/>
      <c r="C450" s="3446"/>
      <c r="D450" s="3493"/>
      <c r="E450" s="3496"/>
      <c r="F450" s="3488"/>
      <c r="G450" s="3578"/>
      <c r="H450" s="3576"/>
      <c r="I450" s="3578"/>
      <c r="J450" s="3576"/>
      <c r="K450" s="3578"/>
      <c r="L450" s="154" t="s">
        <v>1725</v>
      </c>
      <c r="M450" s="147" t="s">
        <v>1726</v>
      </c>
      <c r="N450" s="147" t="s">
        <v>1726</v>
      </c>
      <c r="O450" s="145">
        <v>1300</v>
      </c>
      <c r="P450" s="568" t="s">
        <v>1723</v>
      </c>
      <c r="Q450" s="175">
        <v>900</v>
      </c>
      <c r="R450" s="142">
        <v>2</v>
      </c>
      <c r="S450" s="143" t="s">
        <v>1724</v>
      </c>
      <c r="T450" s="143">
        <v>1</v>
      </c>
      <c r="U450" s="143" t="s">
        <v>1724</v>
      </c>
      <c r="V450" s="3581"/>
      <c r="W450" s="3581"/>
      <c r="X450" s="3613"/>
      <c r="Y450" s="69"/>
    </row>
    <row r="451" spans="1:25" ht="12.75" customHeight="1">
      <c r="A451" s="3520"/>
      <c r="B451" s="3457" t="s">
        <v>2648</v>
      </c>
      <c r="C451" s="3447" t="s">
        <v>2650</v>
      </c>
      <c r="D451" s="3492" t="s">
        <v>446</v>
      </c>
      <c r="E451" s="3495" t="s">
        <v>1504</v>
      </c>
      <c r="F451" s="3486" t="s">
        <v>545</v>
      </c>
      <c r="G451" s="3577" t="s">
        <v>624</v>
      </c>
      <c r="H451" s="3574">
        <v>8064</v>
      </c>
      <c r="I451" s="3577">
        <v>832</v>
      </c>
      <c r="J451" s="3574">
        <v>4448</v>
      </c>
      <c r="K451" s="3577">
        <v>512</v>
      </c>
      <c r="L451" s="159" t="s">
        <v>1727</v>
      </c>
      <c r="M451" s="164" t="s">
        <v>1728</v>
      </c>
      <c r="N451" s="146" t="s">
        <v>1729</v>
      </c>
      <c r="O451" s="161" t="s">
        <v>1730</v>
      </c>
      <c r="P451" s="568" t="s">
        <v>1723</v>
      </c>
      <c r="Q451" s="639">
        <v>1800</v>
      </c>
      <c r="R451" s="162">
        <v>2</v>
      </c>
      <c r="S451" s="494" t="s">
        <v>1724</v>
      </c>
      <c r="T451" s="494">
        <v>1</v>
      </c>
      <c r="U451" s="162" t="s">
        <v>1732</v>
      </c>
      <c r="V451" s="3579" t="s">
        <v>2466</v>
      </c>
      <c r="W451" s="3579" t="s">
        <v>2452</v>
      </c>
      <c r="X451" s="3611"/>
      <c r="Y451" s="69"/>
    </row>
    <row r="452" spans="1:25" ht="12.75" customHeight="1">
      <c r="A452" s="3520"/>
      <c r="B452" s="3460"/>
      <c r="C452" s="3445"/>
      <c r="D452" s="3511"/>
      <c r="E452" s="3522"/>
      <c r="F452" s="3487"/>
      <c r="G452" s="3556"/>
      <c r="H452" s="3575"/>
      <c r="I452" s="3556"/>
      <c r="J452" s="3575"/>
      <c r="K452" s="3556"/>
      <c r="L452" s="154" t="s">
        <v>1731</v>
      </c>
      <c r="M452" s="144" t="s">
        <v>2486</v>
      </c>
      <c r="N452" s="144" t="s">
        <v>2487</v>
      </c>
      <c r="O452" s="145">
        <v>1500</v>
      </c>
      <c r="P452" s="567" t="s">
        <v>1723</v>
      </c>
      <c r="Q452" s="175">
        <v>86400</v>
      </c>
      <c r="R452" s="142">
        <v>1</v>
      </c>
      <c r="S452" s="143" t="s">
        <v>1724</v>
      </c>
      <c r="T452" s="143">
        <v>3</v>
      </c>
      <c r="U452" s="143" t="s">
        <v>1724</v>
      </c>
      <c r="V452" s="3580"/>
      <c r="W452" s="3580"/>
      <c r="X452" s="3612"/>
      <c r="Y452" s="69"/>
    </row>
    <row r="453" spans="1:25" ht="12.75" customHeight="1">
      <c r="A453" s="3520"/>
      <c r="B453" s="3460"/>
      <c r="C453" s="3445"/>
      <c r="D453" s="3511"/>
      <c r="E453" s="3522"/>
      <c r="F453" s="3487"/>
      <c r="G453" s="3556"/>
      <c r="H453" s="3575"/>
      <c r="I453" s="3556"/>
      <c r="J453" s="3575"/>
      <c r="K453" s="3556"/>
      <c r="L453" s="159" t="s">
        <v>1721</v>
      </c>
      <c r="M453" s="160" t="s">
        <v>1722</v>
      </c>
      <c r="N453" s="160" t="s">
        <v>1722</v>
      </c>
      <c r="O453" s="161">
        <v>1405</v>
      </c>
      <c r="P453" s="568" t="s">
        <v>1723</v>
      </c>
      <c r="Q453" s="639">
        <v>900</v>
      </c>
      <c r="R453" s="571" t="s">
        <v>1733</v>
      </c>
      <c r="S453" s="494" t="s">
        <v>1724</v>
      </c>
      <c r="T453" s="494">
        <v>1</v>
      </c>
      <c r="U453" s="494" t="s">
        <v>1724</v>
      </c>
      <c r="V453" s="3580"/>
      <c r="W453" s="3580"/>
      <c r="X453" s="3612"/>
      <c r="Y453" s="69"/>
    </row>
    <row r="454" spans="1:25" ht="13.5" customHeight="1">
      <c r="A454" s="3520"/>
      <c r="B454" s="3458"/>
      <c r="C454" s="3446"/>
      <c r="D454" s="3493"/>
      <c r="E454" s="3496"/>
      <c r="F454" s="3488"/>
      <c r="G454" s="3578"/>
      <c r="H454" s="3576"/>
      <c r="I454" s="3578"/>
      <c r="J454" s="3576"/>
      <c r="K454" s="3578"/>
      <c r="L454" s="154" t="s">
        <v>1725</v>
      </c>
      <c r="M454" s="147" t="s">
        <v>1726</v>
      </c>
      <c r="N454" s="147" t="s">
        <v>1726</v>
      </c>
      <c r="O454" s="145">
        <v>1300</v>
      </c>
      <c r="P454" s="568" t="s">
        <v>1723</v>
      </c>
      <c r="Q454" s="175">
        <v>900</v>
      </c>
      <c r="R454" s="142">
        <v>2</v>
      </c>
      <c r="S454" s="143" t="s">
        <v>1724</v>
      </c>
      <c r="T454" s="143">
        <v>1</v>
      </c>
      <c r="U454" s="143" t="s">
        <v>1724</v>
      </c>
      <c r="V454" s="3581"/>
      <c r="W454" s="3581"/>
      <c r="X454" s="3613"/>
    </row>
    <row r="455" spans="1:25" ht="13.5" customHeight="1">
      <c r="A455" s="3520"/>
      <c r="B455" s="3435" t="s">
        <v>2648</v>
      </c>
      <c r="C455" s="3447" t="s">
        <v>2650</v>
      </c>
      <c r="D455" s="3492" t="s">
        <v>447</v>
      </c>
      <c r="E455" s="3495" t="s">
        <v>1505</v>
      </c>
      <c r="F455" s="3486" t="s">
        <v>545</v>
      </c>
      <c r="G455" s="3577" t="s">
        <v>624</v>
      </c>
      <c r="H455" s="3574">
        <v>6272</v>
      </c>
      <c r="I455" s="3577">
        <v>768</v>
      </c>
      <c r="J455" s="3574">
        <v>4192</v>
      </c>
      <c r="K455" s="3577">
        <v>512</v>
      </c>
      <c r="L455" s="159" t="s">
        <v>1727</v>
      </c>
      <c r="M455" s="164" t="s">
        <v>1728</v>
      </c>
      <c r="N455" s="146" t="s">
        <v>1729</v>
      </c>
      <c r="O455" s="161" t="s">
        <v>1730</v>
      </c>
      <c r="P455" s="568" t="s">
        <v>1723</v>
      </c>
      <c r="Q455" s="639">
        <v>1800</v>
      </c>
      <c r="R455" s="162">
        <v>2</v>
      </c>
      <c r="S455" s="494" t="s">
        <v>1724</v>
      </c>
      <c r="T455" s="494">
        <v>1</v>
      </c>
      <c r="U455" s="162" t="s">
        <v>1732</v>
      </c>
      <c r="V455" s="3603" t="s">
        <v>2466</v>
      </c>
      <c r="W455" s="3603" t="s">
        <v>2452</v>
      </c>
      <c r="X455" s="3611"/>
    </row>
    <row r="456" spans="1:25" ht="13.5" customHeight="1">
      <c r="A456" s="3520"/>
      <c r="B456" s="3456"/>
      <c r="C456" s="3445"/>
      <c r="D456" s="3511"/>
      <c r="E456" s="3522"/>
      <c r="F456" s="3487"/>
      <c r="G456" s="3556"/>
      <c r="H456" s="3575"/>
      <c r="I456" s="3556"/>
      <c r="J456" s="3575"/>
      <c r="K456" s="3556"/>
      <c r="L456" s="154" t="s">
        <v>1731</v>
      </c>
      <c r="M456" s="144" t="s">
        <v>2486</v>
      </c>
      <c r="N456" s="144" t="s">
        <v>2487</v>
      </c>
      <c r="O456" s="145">
        <v>1500</v>
      </c>
      <c r="P456" s="567" t="s">
        <v>1723</v>
      </c>
      <c r="Q456" s="175">
        <v>86400</v>
      </c>
      <c r="R456" s="142">
        <v>1</v>
      </c>
      <c r="S456" s="143" t="s">
        <v>1724</v>
      </c>
      <c r="T456" s="143">
        <v>3</v>
      </c>
      <c r="U456" s="143" t="s">
        <v>1724</v>
      </c>
      <c r="V456" s="3429"/>
      <c r="W456" s="3429"/>
      <c r="X456" s="3612"/>
    </row>
    <row r="457" spans="1:25" ht="13.5" customHeight="1">
      <c r="A457" s="3520"/>
      <c r="B457" s="3456"/>
      <c r="C457" s="3445"/>
      <c r="D457" s="3511"/>
      <c r="E457" s="3522"/>
      <c r="F457" s="3487"/>
      <c r="G457" s="3556"/>
      <c r="H457" s="3575"/>
      <c r="I457" s="3556"/>
      <c r="J457" s="3575"/>
      <c r="K457" s="3556"/>
      <c r="L457" s="159" t="s">
        <v>1721</v>
      </c>
      <c r="M457" s="160" t="s">
        <v>1722</v>
      </c>
      <c r="N457" s="160" t="s">
        <v>1722</v>
      </c>
      <c r="O457" s="161">
        <v>1405</v>
      </c>
      <c r="P457" s="568" t="s">
        <v>1723</v>
      </c>
      <c r="Q457" s="639">
        <v>900</v>
      </c>
      <c r="R457" s="571" t="s">
        <v>1733</v>
      </c>
      <c r="S457" s="494" t="s">
        <v>1724</v>
      </c>
      <c r="T457" s="494">
        <v>1</v>
      </c>
      <c r="U457" s="494" t="s">
        <v>1724</v>
      </c>
      <c r="V457" s="3429"/>
      <c r="W457" s="3429"/>
      <c r="X457" s="3612"/>
    </row>
    <row r="458" spans="1:25" ht="12.75" customHeight="1">
      <c r="A458" s="3520"/>
      <c r="B458" s="3456"/>
      <c r="C458" s="3446"/>
      <c r="D458" s="3511"/>
      <c r="E458" s="3522"/>
      <c r="F458" s="3487"/>
      <c r="G458" s="3556"/>
      <c r="H458" s="3575"/>
      <c r="I458" s="3556"/>
      <c r="J458" s="3575"/>
      <c r="K458" s="3556"/>
      <c r="L458" s="979" t="s">
        <v>1725</v>
      </c>
      <c r="M458" s="982" t="s">
        <v>1726</v>
      </c>
      <c r="N458" s="982" t="s">
        <v>1726</v>
      </c>
      <c r="O458" s="980">
        <v>1300</v>
      </c>
      <c r="P458" s="981" t="s">
        <v>1723</v>
      </c>
      <c r="Q458" s="984">
        <v>900</v>
      </c>
      <c r="R458" s="983">
        <v>2</v>
      </c>
      <c r="S458" s="974" t="s">
        <v>1724</v>
      </c>
      <c r="T458" s="974">
        <v>1</v>
      </c>
      <c r="U458" s="977" t="s">
        <v>1724</v>
      </c>
      <c r="V458" s="3429"/>
      <c r="W458" s="3429"/>
      <c r="X458" s="3612"/>
    </row>
    <row r="459" spans="1:25" s="4" customFormat="1" ht="12.75" customHeight="1">
      <c r="A459" s="3520"/>
      <c r="B459" s="3441" t="s">
        <v>3263</v>
      </c>
      <c r="C459" s="3447" t="s">
        <v>3636</v>
      </c>
      <c r="D459" s="3507" t="s">
        <v>3328</v>
      </c>
      <c r="E459" s="3483" t="s">
        <v>3331</v>
      </c>
      <c r="F459" s="3486" t="s">
        <v>1184</v>
      </c>
      <c r="G459" s="3577" t="s">
        <v>624</v>
      </c>
      <c r="H459" s="3574">
        <v>16540</v>
      </c>
      <c r="I459" s="3577">
        <v>1388</v>
      </c>
      <c r="J459" s="3574">
        <v>9160</v>
      </c>
      <c r="K459" s="3577">
        <v>512</v>
      </c>
      <c r="L459" s="158" t="s">
        <v>1727</v>
      </c>
      <c r="M459" s="163" t="s">
        <v>1728</v>
      </c>
      <c r="N459" s="147" t="s">
        <v>1729</v>
      </c>
      <c r="O459" s="145" t="s">
        <v>1730</v>
      </c>
      <c r="P459" s="567" t="s">
        <v>1723</v>
      </c>
      <c r="Q459" s="142">
        <v>1800</v>
      </c>
      <c r="R459" s="142">
        <v>2</v>
      </c>
      <c r="S459" s="143" t="s">
        <v>1724</v>
      </c>
      <c r="T459" s="143">
        <v>1</v>
      </c>
      <c r="U459" s="142" t="s">
        <v>1734</v>
      </c>
      <c r="V459" s="3579" t="s">
        <v>2468</v>
      </c>
      <c r="W459" s="3579" t="s">
        <v>2452</v>
      </c>
      <c r="X459" s="3548" t="s">
        <v>3286</v>
      </c>
      <c r="Y459" s="2"/>
    </row>
    <row r="460" spans="1:25" s="4" customFormat="1" ht="12.75" customHeight="1">
      <c r="A460" s="3520"/>
      <c r="B460" s="3442"/>
      <c r="C460" s="3445"/>
      <c r="D460" s="3508"/>
      <c r="E460" s="3484"/>
      <c r="F460" s="3487"/>
      <c r="G460" s="3556"/>
      <c r="H460" s="3575"/>
      <c r="I460" s="3556"/>
      <c r="J460" s="3575"/>
      <c r="K460" s="3556"/>
      <c r="L460" s="154" t="s">
        <v>1731</v>
      </c>
      <c r="M460" s="144" t="s">
        <v>2486</v>
      </c>
      <c r="N460" s="144" t="s">
        <v>2487</v>
      </c>
      <c r="O460" s="145">
        <v>1500</v>
      </c>
      <c r="P460" s="567" t="s">
        <v>1723</v>
      </c>
      <c r="Q460" s="142">
        <v>86400</v>
      </c>
      <c r="R460" s="142">
        <v>1</v>
      </c>
      <c r="S460" s="143" t="s">
        <v>1724</v>
      </c>
      <c r="T460" s="143">
        <v>3</v>
      </c>
      <c r="U460" s="143" t="s">
        <v>1724</v>
      </c>
      <c r="V460" s="3580"/>
      <c r="W460" s="3580"/>
      <c r="X460" s="3549"/>
      <c r="Y460" s="2"/>
    </row>
    <row r="461" spans="1:25" s="4" customFormat="1" ht="12.75" customHeight="1">
      <c r="A461" s="3520"/>
      <c r="B461" s="3442"/>
      <c r="C461" s="3445"/>
      <c r="D461" s="3508"/>
      <c r="E461" s="3484"/>
      <c r="F461" s="3487"/>
      <c r="G461" s="3556"/>
      <c r="H461" s="3575"/>
      <c r="I461" s="3556"/>
      <c r="J461" s="3575"/>
      <c r="K461" s="3556"/>
      <c r="L461" s="1368" t="s">
        <v>1721</v>
      </c>
      <c r="M461" s="160" t="s">
        <v>1722</v>
      </c>
      <c r="N461" s="160" t="s">
        <v>1722</v>
      </c>
      <c r="O461" s="161">
        <v>1405</v>
      </c>
      <c r="P461" s="568" t="s">
        <v>1723</v>
      </c>
      <c r="Q461" s="162">
        <v>900</v>
      </c>
      <c r="R461" s="571" t="s">
        <v>1733</v>
      </c>
      <c r="S461" s="1361" t="s">
        <v>1724</v>
      </c>
      <c r="T461" s="1361">
        <v>1</v>
      </c>
      <c r="U461" s="1361" t="s">
        <v>1724</v>
      </c>
      <c r="V461" s="3580"/>
      <c r="W461" s="3580"/>
      <c r="X461" s="3549"/>
      <c r="Y461" s="2"/>
    </row>
    <row r="462" spans="1:25" s="4" customFormat="1" ht="12.75" customHeight="1">
      <c r="A462" s="3520"/>
      <c r="B462" s="3443"/>
      <c r="C462" s="3446"/>
      <c r="D462" s="3509"/>
      <c r="E462" s="3485"/>
      <c r="F462" s="3488"/>
      <c r="G462" s="3578"/>
      <c r="H462" s="3576"/>
      <c r="I462" s="3578"/>
      <c r="J462" s="3576"/>
      <c r="K462" s="3578"/>
      <c r="L462" s="154" t="s">
        <v>1725</v>
      </c>
      <c r="M462" s="147" t="s">
        <v>1726</v>
      </c>
      <c r="N462" s="147" t="s">
        <v>1726</v>
      </c>
      <c r="O462" s="145">
        <v>1300</v>
      </c>
      <c r="P462" s="568" t="s">
        <v>1723</v>
      </c>
      <c r="Q462" s="142">
        <v>900</v>
      </c>
      <c r="R462" s="142">
        <v>2</v>
      </c>
      <c r="S462" s="143" t="s">
        <v>1724</v>
      </c>
      <c r="T462" s="143">
        <v>1</v>
      </c>
      <c r="U462" s="143" t="s">
        <v>1724</v>
      </c>
      <c r="V462" s="3581"/>
      <c r="W462" s="3581"/>
      <c r="X462" s="3582"/>
      <c r="Y462" s="576"/>
    </row>
    <row r="463" spans="1:25" ht="12.75" customHeight="1">
      <c r="A463" s="3520"/>
      <c r="B463" s="3453" t="s">
        <v>2648</v>
      </c>
      <c r="C463" s="3447" t="s">
        <v>3636</v>
      </c>
      <c r="D463" s="3530" t="s">
        <v>2705</v>
      </c>
      <c r="E463" s="3483" t="s">
        <v>2706</v>
      </c>
      <c r="F463" s="3486" t="s">
        <v>1184</v>
      </c>
      <c r="G463" s="3577" t="s">
        <v>624</v>
      </c>
      <c r="H463" s="3596">
        <v>12000</v>
      </c>
      <c r="I463" s="3599">
        <v>1024</v>
      </c>
      <c r="J463" s="3596">
        <v>9160</v>
      </c>
      <c r="K463" s="3599">
        <v>512</v>
      </c>
      <c r="L463" s="154" t="s">
        <v>1727</v>
      </c>
      <c r="M463" s="163" t="s">
        <v>1728</v>
      </c>
      <c r="N463" s="147" t="s">
        <v>1729</v>
      </c>
      <c r="O463" s="145" t="s">
        <v>1730</v>
      </c>
      <c r="P463" s="567" t="s">
        <v>1723</v>
      </c>
      <c r="Q463" s="142">
        <v>1800</v>
      </c>
      <c r="R463" s="142">
        <v>2</v>
      </c>
      <c r="S463" s="143" t="s">
        <v>1724</v>
      </c>
      <c r="T463" s="143">
        <v>1</v>
      </c>
      <c r="U463" s="142" t="s">
        <v>1734</v>
      </c>
      <c r="V463" s="3579" t="s">
        <v>2468</v>
      </c>
      <c r="W463" s="3579" t="s">
        <v>2452</v>
      </c>
      <c r="X463" s="3548"/>
      <c r="Y463" s="2"/>
    </row>
    <row r="464" spans="1:25" ht="12.75" customHeight="1">
      <c r="A464" s="3520"/>
      <c r="B464" s="3454"/>
      <c r="C464" s="3445"/>
      <c r="D464" s="3531"/>
      <c r="E464" s="3484"/>
      <c r="F464" s="3487"/>
      <c r="G464" s="3556"/>
      <c r="H464" s="3598"/>
      <c r="I464" s="3560"/>
      <c r="J464" s="3598"/>
      <c r="K464" s="3560"/>
      <c r="L464" s="154" t="s">
        <v>1731</v>
      </c>
      <c r="M464" s="144" t="s">
        <v>2486</v>
      </c>
      <c r="N464" s="144" t="s">
        <v>2487</v>
      </c>
      <c r="O464" s="145">
        <v>1500</v>
      </c>
      <c r="P464" s="567" t="s">
        <v>1723</v>
      </c>
      <c r="Q464" s="142">
        <v>86400</v>
      </c>
      <c r="R464" s="142">
        <v>1</v>
      </c>
      <c r="S464" s="143" t="s">
        <v>1724</v>
      </c>
      <c r="T464" s="143">
        <v>3</v>
      </c>
      <c r="U464" s="143" t="s">
        <v>1724</v>
      </c>
      <c r="V464" s="3580"/>
      <c r="W464" s="3580"/>
      <c r="X464" s="3549"/>
      <c r="Y464" s="2"/>
    </row>
    <row r="465" spans="1:25" ht="12.75" customHeight="1">
      <c r="A465" s="3520"/>
      <c r="B465" s="3454"/>
      <c r="C465" s="3445"/>
      <c r="D465" s="3531"/>
      <c r="E465" s="3484"/>
      <c r="F465" s="3487"/>
      <c r="G465" s="3556"/>
      <c r="H465" s="3598"/>
      <c r="I465" s="3560"/>
      <c r="J465" s="3598"/>
      <c r="K465" s="3560"/>
      <c r="L465" s="1159" t="s">
        <v>1721</v>
      </c>
      <c r="M465" s="160" t="s">
        <v>1722</v>
      </c>
      <c r="N465" s="160" t="s">
        <v>1722</v>
      </c>
      <c r="O465" s="161">
        <v>1405</v>
      </c>
      <c r="P465" s="568" t="s">
        <v>1723</v>
      </c>
      <c r="Q465" s="162">
        <v>900</v>
      </c>
      <c r="R465" s="571" t="s">
        <v>1733</v>
      </c>
      <c r="S465" s="1155" t="s">
        <v>1724</v>
      </c>
      <c r="T465" s="1155">
        <v>1</v>
      </c>
      <c r="U465" s="1155" t="s">
        <v>1724</v>
      </c>
      <c r="V465" s="3580"/>
      <c r="W465" s="3580"/>
      <c r="X465" s="3549"/>
      <c r="Y465" s="2"/>
    </row>
    <row r="466" spans="1:25" ht="12.75" customHeight="1">
      <c r="A466" s="3520"/>
      <c r="B466" s="3455"/>
      <c r="C466" s="3446"/>
      <c r="D466" s="3532"/>
      <c r="E466" s="3485"/>
      <c r="F466" s="3488"/>
      <c r="G466" s="3578"/>
      <c r="H466" s="3597"/>
      <c r="I466" s="3600"/>
      <c r="J466" s="3597"/>
      <c r="K466" s="3600"/>
      <c r="L466" s="154" t="s">
        <v>1725</v>
      </c>
      <c r="M466" s="147" t="s">
        <v>1726</v>
      </c>
      <c r="N466" s="147" t="s">
        <v>1726</v>
      </c>
      <c r="O466" s="145">
        <v>1300</v>
      </c>
      <c r="P466" s="568" t="s">
        <v>1723</v>
      </c>
      <c r="Q466" s="142">
        <v>900</v>
      </c>
      <c r="R466" s="142">
        <v>2</v>
      </c>
      <c r="S466" s="143" t="s">
        <v>1724</v>
      </c>
      <c r="T466" s="143">
        <v>1</v>
      </c>
      <c r="U466" s="143" t="s">
        <v>1724</v>
      </c>
      <c r="V466" s="3581"/>
      <c r="W466" s="3581"/>
      <c r="X466" s="3582"/>
      <c r="Y466" s="576"/>
    </row>
    <row r="467" spans="1:25" s="4" customFormat="1" ht="12.75" customHeight="1">
      <c r="A467" s="3520"/>
      <c r="B467" s="3442" t="s">
        <v>3263</v>
      </c>
      <c r="C467" s="3447" t="s">
        <v>3637</v>
      </c>
      <c r="D467" s="3498" t="s">
        <v>3329</v>
      </c>
      <c r="E467" s="3484" t="s">
        <v>3332</v>
      </c>
      <c r="F467" s="3487" t="s">
        <v>1184</v>
      </c>
      <c r="G467" s="3556" t="s">
        <v>624</v>
      </c>
      <c r="H467" s="3575">
        <v>24736</v>
      </c>
      <c r="I467" s="3556">
        <v>1680</v>
      </c>
      <c r="J467" s="3575">
        <v>12256</v>
      </c>
      <c r="K467" s="3556">
        <v>512</v>
      </c>
      <c r="L467" s="1368" t="s">
        <v>1727</v>
      </c>
      <c r="M467" s="164" t="s">
        <v>1728</v>
      </c>
      <c r="N467" s="146" t="s">
        <v>1729</v>
      </c>
      <c r="O467" s="161" t="s">
        <v>1730</v>
      </c>
      <c r="P467" s="568" t="s">
        <v>1723</v>
      </c>
      <c r="Q467" s="162">
        <v>1800</v>
      </c>
      <c r="R467" s="162">
        <v>2</v>
      </c>
      <c r="S467" s="1361" t="s">
        <v>1724</v>
      </c>
      <c r="T467" s="1361">
        <v>1</v>
      </c>
      <c r="U467" s="162" t="s">
        <v>1735</v>
      </c>
      <c r="V467" s="3580" t="s">
        <v>2468</v>
      </c>
      <c r="W467" s="3580" t="s">
        <v>2452</v>
      </c>
      <c r="X467" s="3548" t="s">
        <v>3286</v>
      </c>
      <c r="Y467" s="576"/>
    </row>
    <row r="468" spans="1:25" s="4" customFormat="1" ht="12.75" customHeight="1">
      <c r="A468" s="3520"/>
      <c r="B468" s="3442"/>
      <c r="C468" s="3445"/>
      <c r="D468" s="3498"/>
      <c r="E468" s="3484"/>
      <c r="F468" s="3487"/>
      <c r="G468" s="3556"/>
      <c r="H468" s="3575"/>
      <c r="I468" s="3556"/>
      <c r="J468" s="3575"/>
      <c r="K468" s="3556"/>
      <c r="L468" s="154" t="s">
        <v>1731</v>
      </c>
      <c r="M468" s="144" t="s">
        <v>2486</v>
      </c>
      <c r="N468" s="144" t="s">
        <v>2487</v>
      </c>
      <c r="O468" s="145">
        <v>1500</v>
      </c>
      <c r="P468" s="567" t="s">
        <v>1723</v>
      </c>
      <c r="Q468" s="142">
        <v>86400</v>
      </c>
      <c r="R468" s="142">
        <v>1</v>
      </c>
      <c r="S468" s="143" t="s">
        <v>1724</v>
      </c>
      <c r="T468" s="143">
        <v>3</v>
      </c>
      <c r="U468" s="143" t="s">
        <v>1724</v>
      </c>
      <c r="V468" s="3580"/>
      <c r="W468" s="3580"/>
      <c r="X468" s="3549"/>
      <c r="Y468" s="576"/>
    </row>
    <row r="469" spans="1:25" s="4" customFormat="1" ht="12.75" customHeight="1">
      <c r="A469" s="3520"/>
      <c r="B469" s="3442"/>
      <c r="C469" s="3445"/>
      <c r="D469" s="3498"/>
      <c r="E469" s="3484"/>
      <c r="F469" s="3487"/>
      <c r="G469" s="3556"/>
      <c r="H469" s="3575"/>
      <c r="I469" s="3556"/>
      <c r="J469" s="3575"/>
      <c r="K469" s="3556"/>
      <c r="L469" s="1368" t="s">
        <v>1721</v>
      </c>
      <c r="M469" s="160" t="s">
        <v>1722</v>
      </c>
      <c r="N469" s="160" t="s">
        <v>1722</v>
      </c>
      <c r="O469" s="161">
        <v>1405</v>
      </c>
      <c r="P469" s="568" t="s">
        <v>1723</v>
      </c>
      <c r="Q469" s="162">
        <v>900</v>
      </c>
      <c r="R469" s="571" t="s">
        <v>1733</v>
      </c>
      <c r="S469" s="1361" t="s">
        <v>1724</v>
      </c>
      <c r="T469" s="1361">
        <v>1</v>
      </c>
      <c r="U469" s="1361" t="s">
        <v>1724</v>
      </c>
      <c r="V469" s="3580"/>
      <c r="W469" s="3580"/>
      <c r="X469" s="3549"/>
      <c r="Y469" s="576"/>
    </row>
    <row r="470" spans="1:25" s="4" customFormat="1" ht="13.5" customHeight="1">
      <c r="A470" s="3520"/>
      <c r="B470" s="3544"/>
      <c r="C470" s="3446"/>
      <c r="D470" s="3510"/>
      <c r="E470" s="3485"/>
      <c r="F470" s="3488"/>
      <c r="G470" s="3578"/>
      <c r="H470" s="3576"/>
      <c r="I470" s="3578"/>
      <c r="J470" s="3576"/>
      <c r="K470" s="3578"/>
      <c r="L470" s="154" t="s">
        <v>1725</v>
      </c>
      <c r="M470" s="147" t="s">
        <v>1726</v>
      </c>
      <c r="N470" s="147" t="s">
        <v>1726</v>
      </c>
      <c r="O470" s="145">
        <v>1300</v>
      </c>
      <c r="P470" s="567" t="s">
        <v>1723</v>
      </c>
      <c r="Q470" s="142">
        <v>900</v>
      </c>
      <c r="R470" s="142">
        <v>2</v>
      </c>
      <c r="S470" s="143" t="s">
        <v>1724</v>
      </c>
      <c r="T470" s="143">
        <v>1</v>
      </c>
      <c r="U470" s="143" t="s">
        <v>1724</v>
      </c>
      <c r="V470" s="3581"/>
      <c r="W470" s="3581"/>
      <c r="X470" s="3582"/>
    </row>
    <row r="471" spans="1:25" ht="12.75" customHeight="1">
      <c r="A471" s="3520"/>
      <c r="B471" s="3454" t="s">
        <v>2648</v>
      </c>
      <c r="C471" s="3546" t="s">
        <v>3637</v>
      </c>
      <c r="D471" s="3647" t="s">
        <v>3116</v>
      </c>
      <c r="E471" s="3490" t="s">
        <v>3117</v>
      </c>
      <c r="F471" s="3593" t="s">
        <v>1184</v>
      </c>
      <c r="G471" s="3569" t="s">
        <v>624</v>
      </c>
      <c r="H471" s="3590">
        <v>16112</v>
      </c>
      <c r="I471" s="3563">
        <v>968</v>
      </c>
      <c r="J471" s="3615">
        <v>12256</v>
      </c>
      <c r="K471" s="3569">
        <v>512</v>
      </c>
      <c r="L471" s="1161" t="s">
        <v>1727</v>
      </c>
      <c r="M471" s="1162" t="s">
        <v>1728</v>
      </c>
      <c r="N471" s="1163" t="s">
        <v>1729</v>
      </c>
      <c r="O471" s="1164" t="s">
        <v>1730</v>
      </c>
      <c r="P471" s="1165" t="s">
        <v>1723</v>
      </c>
      <c r="Q471" s="1167">
        <v>1800</v>
      </c>
      <c r="R471" s="1167">
        <v>2</v>
      </c>
      <c r="S471" s="1166" t="s">
        <v>1724</v>
      </c>
      <c r="T471" s="1166">
        <v>1</v>
      </c>
      <c r="U471" s="1167" t="s">
        <v>1735</v>
      </c>
      <c r="V471" s="3618" t="s">
        <v>2468</v>
      </c>
      <c r="W471" s="3618" t="s">
        <v>2452</v>
      </c>
      <c r="X471" s="3622" t="s">
        <v>3115</v>
      </c>
      <c r="Y471" s="2"/>
    </row>
    <row r="472" spans="1:25" ht="12.75" customHeight="1">
      <c r="A472" s="3520"/>
      <c r="B472" s="3454"/>
      <c r="C472" s="3540"/>
      <c r="D472" s="3647"/>
      <c r="E472" s="3490"/>
      <c r="F472" s="3593"/>
      <c r="G472" s="3569"/>
      <c r="H472" s="3590"/>
      <c r="I472" s="3563"/>
      <c r="J472" s="3615"/>
      <c r="K472" s="3569"/>
      <c r="L472" s="1177" t="s">
        <v>1731</v>
      </c>
      <c r="M472" s="1178" t="s">
        <v>2486</v>
      </c>
      <c r="N472" s="1178" t="s">
        <v>2487</v>
      </c>
      <c r="O472" s="1179">
        <v>1500</v>
      </c>
      <c r="P472" s="1169" t="s">
        <v>1723</v>
      </c>
      <c r="Q472" s="1180">
        <v>86400</v>
      </c>
      <c r="R472" s="1180">
        <v>1</v>
      </c>
      <c r="S472" s="1181" t="s">
        <v>1724</v>
      </c>
      <c r="T472" s="1181">
        <v>3</v>
      </c>
      <c r="U472" s="1181" t="s">
        <v>1724</v>
      </c>
      <c r="V472" s="3618"/>
      <c r="W472" s="3618"/>
      <c r="X472" s="3622"/>
      <c r="Y472" s="2"/>
    </row>
    <row r="473" spans="1:25" ht="12.75" customHeight="1">
      <c r="A473" s="3520"/>
      <c r="B473" s="3454"/>
      <c r="C473" s="3540"/>
      <c r="D473" s="3647"/>
      <c r="E473" s="3490"/>
      <c r="F473" s="3593"/>
      <c r="G473" s="3569"/>
      <c r="H473" s="3590"/>
      <c r="I473" s="3563"/>
      <c r="J473" s="3615"/>
      <c r="K473" s="3569"/>
      <c r="L473" s="1161" t="s">
        <v>1721</v>
      </c>
      <c r="M473" s="1168" t="s">
        <v>1722</v>
      </c>
      <c r="N473" s="1168" t="s">
        <v>1722</v>
      </c>
      <c r="O473" s="1164">
        <v>1405</v>
      </c>
      <c r="P473" s="1165" t="s">
        <v>1723</v>
      </c>
      <c r="Q473" s="1167">
        <v>900</v>
      </c>
      <c r="R473" s="1170" t="s">
        <v>1733</v>
      </c>
      <c r="S473" s="1166" t="s">
        <v>1724</v>
      </c>
      <c r="T473" s="1166">
        <v>1</v>
      </c>
      <c r="U473" s="1166" t="s">
        <v>1724</v>
      </c>
      <c r="V473" s="3618"/>
      <c r="W473" s="3618"/>
      <c r="X473" s="3622"/>
      <c r="Y473" s="2"/>
    </row>
    <row r="474" spans="1:25" ht="12.75" customHeight="1" thickBot="1">
      <c r="A474" s="3521"/>
      <c r="B474" s="3459"/>
      <c r="C474" s="3547"/>
      <c r="D474" s="3773"/>
      <c r="E474" s="3649"/>
      <c r="F474" s="3635"/>
      <c r="G474" s="3630"/>
      <c r="H474" s="3639"/>
      <c r="I474" s="3628"/>
      <c r="J474" s="3629"/>
      <c r="K474" s="3630"/>
      <c r="L474" s="1171" t="s">
        <v>1725</v>
      </c>
      <c r="M474" s="1172" t="s">
        <v>1726</v>
      </c>
      <c r="N474" s="1172" t="s">
        <v>1726</v>
      </c>
      <c r="O474" s="1173">
        <v>1300</v>
      </c>
      <c r="P474" s="1174" t="s">
        <v>1723</v>
      </c>
      <c r="Q474" s="1176">
        <v>900</v>
      </c>
      <c r="R474" s="1176">
        <v>2</v>
      </c>
      <c r="S474" s="1175" t="s">
        <v>1724</v>
      </c>
      <c r="T474" s="1175">
        <v>1</v>
      </c>
      <c r="U474" s="1175" t="s">
        <v>1724</v>
      </c>
      <c r="V474" s="3638"/>
      <c r="W474" s="3638"/>
      <c r="X474" s="3641"/>
      <c r="Y474" s="576"/>
    </row>
    <row r="475" spans="1:25" ht="12.75" customHeight="1">
      <c r="A475" s="3519" t="s">
        <v>3978</v>
      </c>
      <c r="B475" s="3482" t="s">
        <v>2648</v>
      </c>
      <c r="C475" s="3539" t="s">
        <v>3638</v>
      </c>
      <c r="D475" s="3721" t="s">
        <v>3118</v>
      </c>
      <c r="E475" s="3489" t="s">
        <v>3119</v>
      </c>
      <c r="F475" s="3636" t="s">
        <v>1185</v>
      </c>
      <c r="G475" s="3633" t="s">
        <v>624</v>
      </c>
      <c r="H475" s="3640">
        <v>13236</v>
      </c>
      <c r="I475" s="3631">
        <v>832</v>
      </c>
      <c r="J475" s="3637">
        <v>11168</v>
      </c>
      <c r="K475" s="3633">
        <v>512</v>
      </c>
      <c r="L475" s="1182" t="s">
        <v>1727</v>
      </c>
      <c r="M475" s="1182" t="s">
        <v>1728</v>
      </c>
      <c r="N475" s="1183" t="s">
        <v>1729</v>
      </c>
      <c r="O475" s="1184" t="s">
        <v>1730</v>
      </c>
      <c r="P475" s="1185" t="s">
        <v>1723</v>
      </c>
      <c r="Q475" s="1183">
        <v>1800</v>
      </c>
      <c r="R475" s="1183">
        <v>2</v>
      </c>
      <c r="S475" s="1186" t="s">
        <v>1724</v>
      </c>
      <c r="T475" s="1186">
        <v>1</v>
      </c>
      <c r="U475" s="1187" t="s">
        <v>1732</v>
      </c>
      <c r="V475" s="3583" t="s">
        <v>2468</v>
      </c>
      <c r="W475" s="3583" t="s">
        <v>2452</v>
      </c>
      <c r="X475" s="4026" t="s">
        <v>3115</v>
      </c>
      <c r="Y475" s="2"/>
    </row>
    <row r="476" spans="1:25" ht="12.75" customHeight="1">
      <c r="A476" s="3520"/>
      <c r="B476" s="3454"/>
      <c r="C476" s="3540"/>
      <c r="D476" s="3722"/>
      <c r="E476" s="3490"/>
      <c r="F476" s="3593"/>
      <c r="G476" s="3569"/>
      <c r="H476" s="3590"/>
      <c r="I476" s="3563"/>
      <c r="J476" s="3566"/>
      <c r="K476" s="3569"/>
      <c r="L476" s="577" t="s">
        <v>1731</v>
      </c>
      <c r="M476" s="578" t="s">
        <v>2626</v>
      </c>
      <c r="N476" s="578" t="s">
        <v>2487</v>
      </c>
      <c r="O476" s="579">
        <v>1499</v>
      </c>
      <c r="P476" s="580" t="s">
        <v>1723</v>
      </c>
      <c r="Q476" s="581">
        <v>86400</v>
      </c>
      <c r="R476" s="581">
        <v>2</v>
      </c>
      <c r="S476" s="582" t="s">
        <v>1724</v>
      </c>
      <c r="T476" s="582">
        <v>5</v>
      </c>
      <c r="U476" s="582" t="s">
        <v>1724</v>
      </c>
      <c r="V476" s="3572"/>
      <c r="W476" s="3572"/>
      <c r="X476" s="3622"/>
      <c r="Y476" s="2"/>
    </row>
    <row r="477" spans="1:25" ht="12.75" customHeight="1">
      <c r="A477" s="3520"/>
      <c r="B477" s="3454"/>
      <c r="C477" s="3540"/>
      <c r="D477" s="3722"/>
      <c r="E477" s="3490"/>
      <c r="F477" s="3593"/>
      <c r="G477" s="3569"/>
      <c r="H477" s="3590"/>
      <c r="I477" s="3563"/>
      <c r="J477" s="3566"/>
      <c r="K477" s="3569"/>
      <c r="L477" s="1157" t="s">
        <v>1721</v>
      </c>
      <c r="M477" s="583" t="s">
        <v>1722</v>
      </c>
      <c r="N477" s="583" t="s">
        <v>1722</v>
      </c>
      <c r="O477" s="584">
        <v>1405</v>
      </c>
      <c r="P477" s="585" t="s">
        <v>1723</v>
      </c>
      <c r="Q477" s="586">
        <v>900</v>
      </c>
      <c r="R477" s="1170" t="s">
        <v>1733</v>
      </c>
      <c r="S477" s="1166" t="s">
        <v>1724</v>
      </c>
      <c r="T477" s="1166">
        <v>1</v>
      </c>
      <c r="U477" s="587" t="s">
        <v>1724</v>
      </c>
      <c r="V477" s="3572"/>
      <c r="W477" s="3572"/>
      <c r="X477" s="3622"/>
      <c r="Y477" s="2"/>
    </row>
    <row r="478" spans="1:25" ht="12.75" customHeight="1">
      <c r="A478" s="3520"/>
      <c r="B478" s="3455"/>
      <c r="C478" s="3541"/>
      <c r="D478" s="3723"/>
      <c r="E478" s="3491"/>
      <c r="F478" s="3594"/>
      <c r="G478" s="3570"/>
      <c r="H478" s="3591"/>
      <c r="I478" s="3564"/>
      <c r="J478" s="3567"/>
      <c r="K478" s="3570"/>
      <c r="L478" s="577" t="s">
        <v>1725</v>
      </c>
      <c r="M478" s="581" t="s">
        <v>1726</v>
      </c>
      <c r="N478" s="581" t="s">
        <v>1726</v>
      </c>
      <c r="O478" s="579">
        <v>1300</v>
      </c>
      <c r="P478" s="580" t="s">
        <v>1723</v>
      </c>
      <c r="Q478" s="581">
        <v>900</v>
      </c>
      <c r="R478" s="581">
        <v>2</v>
      </c>
      <c r="S478" s="582" t="s">
        <v>1724</v>
      </c>
      <c r="T478" s="582">
        <v>1</v>
      </c>
      <c r="U478" s="582" t="s">
        <v>1724</v>
      </c>
      <c r="V478" s="3573"/>
      <c r="W478" s="3573"/>
      <c r="X478" s="3623"/>
      <c r="Y478" s="576"/>
    </row>
    <row r="479" spans="1:25" ht="12.75" customHeight="1">
      <c r="A479" s="3520"/>
      <c r="B479" s="3454" t="s">
        <v>2648</v>
      </c>
      <c r="C479" s="3546" t="s">
        <v>3639</v>
      </c>
      <c r="D479" s="3727" t="s">
        <v>3120</v>
      </c>
      <c r="E479" s="3627" t="s">
        <v>3121</v>
      </c>
      <c r="F479" s="3592" t="s">
        <v>1185</v>
      </c>
      <c r="G479" s="3568" t="s">
        <v>624</v>
      </c>
      <c r="H479" s="3589">
        <v>16964</v>
      </c>
      <c r="I479" s="3562">
        <v>908</v>
      </c>
      <c r="J479" s="3565">
        <v>13376</v>
      </c>
      <c r="K479" s="3568">
        <v>512</v>
      </c>
      <c r="L479" s="1365" t="s">
        <v>1727</v>
      </c>
      <c r="M479" s="1365" t="s">
        <v>1728</v>
      </c>
      <c r="N479" s="586" t="s">
        <v>1729</v>
      </c>
      <c r="O479" s="584" t="s">
        <v>1730</v>
      </c>
      <c r="P479" s="585" t="s">
        <v>1723</v>
      </c>
      <c r="Q479" s="586">
        <v>1800</v>
      </c>
      <c r="R479" s="586">
        <v>2</v>
      </c>
      <c r="S479" s="587" t="s">
        <v>1724</v>
      </c>
      <c r="T479" s="587">
        <v>1</v>
      </c>
      <c r="U479" s="1167" t="s">
        <v>1734</v>
      </c>
      <c r="V479" s="3571" t="s">
        <v>2468</v>
      </c>
      <c r="W479" s="3571" t="s">
        <v>2452</v>
      </c>
      <c r="X479" s="3621" t="s">
        <v>3115</v>
      </c>
      <c r="Y479" s="2"/>
    </row>
    <row r="480" spans="1:25" ht="12.75" customHeight="1">
      <c r="A480" s="3520"/>
      <c r="B480" s="3454"/>
      <c r="C480" s="3540"/>
      <c r="D480" s="3722"/>
      <c r="E480" s="3490"/>
      <c r="F480" s="3593"/>
      <c r="G480" s="3569"/>
      <c r="H480" s="3590"/>
      <c r="I480" s="3563"/>
      <c r="J480" s="3566"/>
      <c r="K480" s="3569"/>
      <c r="L480" s="577" t="s">
        <v>1731</v>
      </c>
      <c r="M480" s="578" t="s">
        <v>2626</v>
      </c>
      <c r="N480" s="578" t="s">
        <v>2487</v>
      </c>
      <c r="O480" s="579">
        <v>1499</v>
      </c>
      <c r="P480" s="580" t="s">
        <v>1723</v>
      </c>
      <c r="Q480" s="581">
        <v>86400</v>
      </c>
      <c r="R480" s="581">
        <v>2</v>
      </c>
      <c r="S480" s="582" t="s">
        <v>1724</v>
      </c>
      <c r="T480" s="582">
        <v>5</v>
      </c>
      <c r="U480" s="582" t="s">
        <v>1724</v>
      </c>
      <c r="V480" s="3572"/>
      <c r="W480" s="3572"/>
      <c r="X480" s="3622"/>
      <c r="Y480" s="2"/>
    </row>
    <row r="481" spans="1:25" ht="12.75" customHeight="1">
      <c r="A481" s="3520"/>
      <c r="B481" s="3454"/>
      <c r="C481" s="3540"/>
      <c r="D481" s="3722"/>
      <c r="E481" s="3490"/>
      <c r="F481" s="3593"/>
      <c r="G481" s="3569"/>
      <c r="H481" s="3590"/>
      <c r="I481" s="3563"/>
      <c r="J481" s="3566"/>
      <c r="K481" s="3569"/>
      <c r="L481" s="1365" t="s">
        <v>1721</v>
      </c>
      <c r="M481" s="583" t="s">
        <v>1722</v>
      </c>
      <c r="N481" s="583" t="s">
        <v>1722</v>
      </c>
      <c r="O481" s="584">
        <v>1405</v>
      </c>
      <c r="P481" s="580" t="s">
        <v>1723</v>
      </c>
      <c r="Q481" s="586">
        <v>900</v>
      </c>
      <c r="R481" s="1170" t="s">
        <v>1733</v>
      </c>
      <c r="S481" s="587" t="s">
        <v>1724</v>
      </c>
      <c r="T481" s="587">
        <v>1</v>
      </c>
      <c r="U481" s="587" t="s">
        <v>1724</v>
      </c>
      <c r="V481" s="3572"/>
      <c r="W481" s="3572"/>
      <c r="X481" s="3622"/>
      <c r="Y481" s="2"/>
    </row>
    <row r="482" spans="1:25" ht="12.75" customHeight="1">
      <c r="A482" s="3520"/>
      <c r="B482" s="3737"/>
      <c r="C482" s="3541"/>
      <c r="D482" s="3723"/>
      <c r="E482" s="3491"/>
      <c r="F482" s="3594"/>
      <c r="G482" s="3570"/>
      <c r="H482" s="3591"/>
      <c r="I482" s="3564"/>
      <c r="J482" s="3567"/>
      <c r="K482" s="3570"/>
      <c r="L482" s="577" t="s">
        <v>1725</v>
      </c>
      <c r="M482" s="581" t="s">
        <v>1726</v>
      </c>
      <c r="N482" s="581" t="s">
        <v>1726</v>
      </c>
      <c r="O482" s="579">
        <v>1300</v>
      </c>
      <c r="P482" s="585" t="s">
        <v>1723</v>
      </c>
      <c r="Q482" s="581">
        <v>900</v>
      </c>
      <c r="R482" s="581">
        <v>2</v>
      </c>
      <c r="S482" s="582" t="s">
        <v>1724</v>
      </c>
      <c r="T482" s="582">
        <v>1</v>
      </c>
      <c r="U482" s="582" t="s">
        <v>1724</v>
      </c>
      <c r="V482" s="3573"/>
      <c r="W482" s="3573"/>
      <c r="X482" s="3623"/>
      <c r="Y482" s="576"/>
    </row>
    <row r="483" spans="1:25" s="4" customFormat="1" ht="12.75" customHeight="1">
      <c r="A483" s="3520"/>
      <c r="B483" s="3449" t="s">
        <v>2648</v>
      </c>
      <c r="C483" s="3447" t="s">
        <v>3640</v>
      </c>
      <c r="D483" s="3552" t="s">
        <v>3333</v>
      </c>
      <c r="E483" s="3554" t="s">
        <v>3334</v>
      </c>
      <c r="F483" s="3487" t="s">
        <v>1185</v>
      </c>
      <c r="G483" s="3556" t="s">
        <v>624</v>
      </c>
      <c r="H483" s="3558">
        <v>22612</v>
      </c>
      <c r="I483" s="3560">
        <v>968</v>
      </c>
      <c r="J483" s="3575">
        <v>13376</v>
      </c>
      <c r="K483" s="3556">
        <v>512</v>
      </c>
      <c r="L483" s="1365" t="s">
        <v>1727</v>
      </c>
      <c r="M483" s="1365" t="s">
        <v>1728</v>
      </c>
      <c r="N483" s="586" t="s">
        <v>1729</v>
      </c>
      <c r="O483" s="584" t="s">
        <v>1730</v>
      </c>
      <c r="P483" s="585" t="s">
        <v>1723</v>
      </c>
      <c r="Q483" s="586">
        <v>1800</v>
      </c>
      <c r="R483" s="586">
        <v>2</v>
      </c>
      <c r="S483" s="587" t="s">
        <v>1724</v>
      </c>
      <c r="T483" s="587">
        <v>1</v>
      </c>
      <c r="U483" s="162" t="s">
        <v>1735</v>
      </c>
      <c r="V483" s="3572" t="s">
        <v>2468</v>
      </c>
      <c r="W483" s="3572" t="s">
        <v>2452</v>
      </c>
      <c r="X483" s="3549" t="s">
        <v>3115</v>
      </c>
      <c r="Y483" s="2"/>
    </row>
    <row r="484" spans="1:25" s="4" customFormat="1" ht="12.75" customHeight="1">
      <c r="A484" s="3520"/>
      <c r="B484" s="3449"/>
      <c r="C484" s="3445"/>
      <c r="D484" s="3552"/>
      <c r="E484" s="3505"/>
      <c r="F484" s="3487"/>
      <c r="G484" s="3556"/>
      <c r="H484" s="3558"/>
      <c r="I484" s="3560"/>
      <c r="J484" s="3575"/>
      <c r="K484" s="3556"/>
      <c r="L484" s="577" t="s">
        <v>1731</v>
      </c>
      <c r="M484" s="578" t="s">
        <v>2626</v>
      </c>
      <c r="N484" s="578" t="s">
        <v>2487</v>
      </c>
      <c r="O484" s="579">
        <v>1499</v>
      </c>
      <c r="P484" s="580" t="s">
        <v>1723</v>
      </c>
      <c r="Q484" s="581">
        <v>86400</v>
      </c>
      <c r="R484" s="581">
        <v>2</v>
      </c>
      <c r="S484" s="582" t="s">
        <v>1724</v>
      </c>
      <c r="T484" s="582">
        <v>5</v>
      </c>
      <c r="U484" s="582" t="s">
        <v>1724</v>
      </c>
      <c r="V484" s="3572"/>
      <c r="W484" s="3572"/>
      <c r="X484" s="3549"/>
      <c r="Y484" s="2"/>
    </row>
    <row r="485" spans="1:25" s="4" customFormat="1" ht="12.75" customHeight="1">
      <c r="A485" s="3520"/>
      <c r="B485" s="3449"/>
      <c r="C485" s="3445"/>
      <c r="D485" s="3552"/>
      <c r="E485" s="3505"/>
      <c r="F485" s="3487"/>
      <c r="G485" s="3556"/>
      <c r="H485" s="3558"/>
      <c r="I485" s="3560"/>
      <c r="J485" s="3575"/>
      <c r="K485" s="3556"/>
      <c r="L485" s="1365" t="s">
        <v>1721</v>
      </c>
      <c r="M485" s="583" t="s">
        <v>1722</v>
      </c>
      <c r="N485" s="583" t="s">
        <v>1722</v>
      </c>
      <c r="O485" s="584">
        <v>1405</v>
      </c>
      <c r="P485" s="580" t="s">
        <v>1723</v>
      </c>
      <c r="Q485" s="586">
        <v>900</v>
      </c>
      <c r="R485" s="571" t="s">
        <v>1733</v>
      </c>
      <c r="S485" s="587" t="s">
        <v>1724</v>
      </c>
      <c r="T485" s="587">
        <v>1</v>
      </c>
      <c r="U485" s="587" t="s">
        <v>1724</v>
      </c>
      <c r="V485" s="3572"/>
      <c r="W485" s="3572"/>
      <c r="X485" s="3549"/>
      <c r="Y485" s="2"/>
    </row>
    <row r="486" spans="1:25" s="4" customFormat="1" ht="13.5" customHeight="1" thickBot="1">
      <c r="A486" s="3521"/>
      <c r="B486" s="3551"/>
      <c r="C486" s="3469"/>
      <c r="D486" s="3553"/>
      <c r="E486" s="3555"/>
      <c r="F486" s="3503"/>
      <c r="G486" s="3557"/>
      <c r="H486" s="3559"/>
      <c r="I486" s="3561"/>
      <c r="J486" s="3588"/>
      <c r="K486" s="3557"/>
      <c r="L486" s="588" t="s">
        <v>1725</v>
      </c>
      <c r="M486" s="589" t="s">
        <v>1726</v>
      </c>
      <c r="N486" s="589" t="s">
        <v>1726</v>
      </c>
      <c r="O486" s="590">
        <v>1300</v>
      </c>
      <c r="P486" s="591" t="s">
        <v>1723</v>
      </c>
      <c r="Q486" s="589">
        <v>900</v>
      </c>
      <c r="R486" s="589">
        <v>2</v>
      </c>
      <c r="S486" s="592" t="s">
        <v>1724</v>
      </c>
      <c r="T486" s="592">
        <v>1</v>
      </c>
      <c r="U486" s="592" t="s">
        <v>1724</v>
      </c>
      <c r="V486" s="3606"/>
      <c r="W486" s="3606"/>
      <c r="X486" s="3550"/>
      <c r="Y486" s="2"/>
    </row>
    <row r="487" spans="1:25" ht="12.75" customHeight="1">
      <c r="A487" s="3519" t="s">
        <v>3892</v>
      </c>
      <c r="B487" s="3482" t="s">
        <v>2648</v>
      </c>
      <c r="C487" s="3539" t="s">
        <v>3643</v>
      </c>
      <c r="D487" s="3724" t="s">
        <v>3122</v>
      </c>
      <c r="E487" s="3489" t="s">
        <v>3123</v>
      </c>
      <c r="F487" s="3636" t="s">
        <v>1185</v>
      </c>
      <c r="G487" s="3633" t="s">
        <v>624</v>
      </c>
      <c r="H487" s="3640">
        <v>13048</v>
      </c>
      <c r="I487" s="3631">
        <v>832</v>
      </c>
      <c r="J487" s="3632">
        <v>10848</v>
      </c>
      <c r="K487" s="3633">
        <v>512</v>
      </c>
      <c r="L487" s="1188" t="s">
        <v>1727</v>
      </c>
      <c r="M487" s="1188" t="s">
        <v>1728</v>
      </c>
      <c r="N487" s="1187" t="s">
        <v>1729</v>
      </c>
      <c r="O487" s="1189" t="s">
        <v>1730</v>
      </c>
      <c r="P487" s="1190" t="s">
        <v>1723</v>
      </c>
      <c r="Q487" s="1187">
        <v>1800</v>
      </c>
      <c r="R487" s="1187">
        <v>2</v>
      </c>
      <c r="S487" s="1191" t="s">
        <v>1724</v>
      </c>
      <c r="T487" s="1191">
        <v>1</v>
      </c>
      <c r="U487" s="1187" t="s">
        <v>1732</v>
      </c>
      <c r="V487" s="3634" t="s">
        <v>2468</v>
      </c>
      <c r="W487" s="3634" t="s">
        <v>2452</v>
      </c>
      <c r="X487" s="4026" t="s">
        <v>3115</v>
      </c>
      <c r="Y487" s="2"/>
    </row>
    <row r="488" spans="1:25" ht="12.75" customHeight="1">
      <c r="A488" s="3520"/>
      <c r="B488" s="3454"/>
      <c r="C488" s="3540"/>
      <c r="D488" s="3725"/>
      <c r="E488" s="3490"/>
      <c r="F488" s="3593"/>
      <c r="G488" s="3569"/>
      <c r="H488" s="3590"/>
      <c r="I488" s="3563"/>
      <c r="J488" s="3615"/>
      <c r="K488" s="3569"/>
      <c r="L488" s="1192" t="s">
        <v>1731</v>
      </c>
      <c r="M488" s="1193" t="s">
        <v>2486</v>
      </c>
      <c r="N488" s="1193" t="s">
        <v>2487</v>
      </c>
      <c r="O488" s="1179">
        <v>1500</v>
      </c>
      <c r="P488" s="1194" t="s">
        <v>1723</v>
      </c>
      <c r="Q488" s="1180">
        <v>86400</v>
      </c>
      <c r="R488" s="1180">
        <v>1</v>
      </c>
      <c r="S488" s="1181" t="s">
        <v>1724</v>
      </c>
      <c r="T488" s="1181">
        <v>3</v>
      </c>
      <c r="U488" s="1181" t="s">
        <v>1724</v>
      </c>
      <c r="V488" s="3618"/>
      <c r="W488" s="3618"/>
      <c r="X488" s="3622"/>
      <c r="Y488" s="2"/>
    </row>
    <row r="489" spans="1:25" ht="12.75" customHeight="1">
      <c r="A489" s="3520"/>
      <c r="B489" s="3454"/>
      <c r="C489" s="3540"/>
      <c r="D489" s="3725"/>
      <c r="E489" s="3490"/>
      <c r="F489" s="3593"/>
      <c r="G489" s="3569"/>
      <c r="H489" s="3590"/>
      <c r="I489" s="3563"/>
      <c r="J489" s="3615"/>
      <c r="K489" s="3569"/>
      <c r="L489" s="1195" t="s">
        <v>1721</v>
      </c>
      <c r="M489" s="1196" t="s">
        <v>1722</v>
      </c>
      <c r="N489" s="1196" t="s">
        <v>1722</v>
      </c>
      <c r="O489" s="1164">
        <v>1405</v>
      </c>
      <c r="P489" s="1197" t="s">
        <v>1723</v>
      </c>
      <c r="Q489" s="1167">
        <v>900</v>
      </c>
      <c r="R489" s="1170" t="s">
        <v>1733</v>
      </c>
      <c r="S489" s="1166" t="s">
        <v>1724</v>
      </c>
      <c r="T489" s="1166">
        <v>1</v>
      </c>
      <c r="U489" s="1166" t="s">
        <v>1724</v>
      </c>
      <c r="V489" s="3618"/>
      <c r="W489" s="3618"/>
      <c r="X489" s="3622"/>
      <c r="Y489" s="2"/>
    </row>
    <row r="490" spans="1:25" ht="12.75" customHeight="1">
      <c r="A490" s="3520"/>
      <c r="B490" s="3455"/>
      <c r="C490" s="3541"/>
      <c r="D490" s="3726"/>
      <c r="E490" s="3491"/>
      <c r="F490" s="3594"/>
      <c r="G490" s="3570"/>
      <c r="H490" s="3591"/>
      <c r="I490" s="3564"/>
      <c r="J490" s="3616"/>
      <c r="K490" s="3570"/>
      <c r="L490" s="1192" t="s">
        <v>1725</v>
      </c>
      <c r="M490" s="1180" t="s">
        <v>1726</v>
      </c>
      <c r="N490" s="1180" t="s">
        <v>1726</v>
      </c>
      <c r="O490" s="1179">
        <v>1300</v>
      </c>
      <c r="P490" s="1197" t="s">
        <v>1723</v>
      </c>
      <c r="Q490" s="1180">
        <v>900</v>
      </c>
      <c r="R490" s="1180">
        <v>2</v>
      </c>
      <c r="S490" s="1181" t="s">
        <v>1724</v>
      </c>
      <c r="T490" s="1181">
        <v>1</v>
      </c>
      <c r="U490" s="1181" t="s">
        <v>1724</v>
      </c>
      <c r="V490" s="3619"/>
      <c r="W490" s="3619"/>
      <c r="X490" s="3623"/>
      <c r="Y490" s="576"/>
    </row>
    <row r="491" spans="1:25" ht="12.75" customHeight="1">
      <c r="A491" s="3520"/>
      <c r="B491" s="3454" t="s">
        <v>2648</v>
      </c>
      <c r="C491" s="3546" t="s">
        <v>3644</v>
      </c>
      <c r="D491" s="3752" t="s">
        <v>3142</v>
      </c>
      <c r="E491" s="3627" t="s">
        <v>3125</v>
      </c>
      <c r="F491" s="3592" t="s">
        <v>1185</v>
      </c>
      <c r="G491" s="3568" t="s">
        <v>624</v>
      </c>
      <c r="H491" s="3589">
        <v>16696</v>
      </c>
      <c r="I491" s="3562">
        <v>908</v>
      </c>
      <c r="J491" s="3614">
        <v>13056</v>
      </c>
      <c r="K491" s="3568">
        <v>512</v>
      </c>
      <c r="L491" s="1195" t="s">
        <v>1727</v>
      </c>
      <c r="M491" s="1195" t="s">
        <v>1728</v>
      </c>
      <c r="N491" s="1167" t="s">
        <v>1729</v>
      </c>
      <c r="O491" s="1164" t="s">
        <v>1730</v>
      </c>
      <c r="P491" s="1197" t="s">
        <v>1723</v>
      </c>
      <c r="Q491" s="1167">
        <v>1800</v>
      </c>
      <c r="R491" s="1167">
        <v>2</v>
      </c>
      <c r="S491" s="1166" t="s">
        <v>1724</v>
      </c>
      <c r="T491" s="1166">
        <v>1</v>
      </c>
      <c r="U491" s="1167" t="s">
        <v>1734</v>
      </c>
      <c r="V491" s="3617" t="s">
        <v>2468</v>
      </c>
      <c r="W491" s="3617" t="s">
        <v>2452</v>
      </c>
      <c r="X491" s="3621" t="s">
        <v>3115</v>
      </c>
      <c r="Y491" s="2"/>
    </row>
    <row r="492" spans="1:25" ht="12.75" customHeight="1">
      <c r="A492" s="3520"/>
      <c r="B492" s="3454"/>
      <c r="C492" s="3540"/>
      <c r="D492" s="3725"/>
      <c r="E492" s="3490"/>
      <c r="F492" s="3593"/>
      <c r="G492" s="3569"/>
      <c r="H492" s="3590"/>
      <c r="I492" s="3563"/>
      <c r="J492" s="3615"/>
      <c r="K492" s="3569"/>
      <c r="L492" s="1192" t="s">
        <v>1731</v>
      </c>
      <c r="M492" s="1193" t="s">
        <v>2486</v>
      </c>
      <c r="N492" s="1193" t="s">
        <v>2487</v>
      </c>
      <c r="O492" s="1179">
        <v>1500</v>
      </c>
      <c r="P492" s="1194" t="s">
        <v>1723</v>
      </c>
      <c r="Q492" s="1180">
        <v>86400</v>
      </c>
      <c r="R492" s="1180">
        <v>1</v>
      </c>
      <c r="S492" s="1181" t="s">
        <v>1724</v>
      </c>
      <c r="T492" s="1181">
        <v>3</v>
      </c>
      <c r="U492" s="1181" t="s">
        <v>1724</v>
      </c>
      <c r="V492" s="3618"/>
      <c r="W492" s="3618"/>
      <c r="X492" s="3622"/>
      <c r="Y492" s="2"/>
    </row>
    <row r="493" spans="1:25" ht="12.75" customHeight="1">
      <c r="A493" s="3520"/>
      <c r="B493" s="3454"/>
      <c r="C493" s="3540"/>
      <c r="D493" s="3725"/>
      <c r="E493" s="3490"/>
      <c r="F493" s="3593"/>
      <c r="G493" s="3569"/>
      <c r="H493" s="3590"/>
      <c r="I493" s="3563"/>
      <c r="J493" s="3615"/>
      <c r="K493" s="3569"/>
      <c r="L493" s="1195" t="s">
        <v>1721</v>
      </c>
      <c r="M493" s="1196" t="s">
        <v>1722</v>
      </c>
      <c r="N493" s="1196" t="s">
        <v>1722</v>
      </c>
      <c r="O493" s="1164">
        <v>1405</v>
      </c>
      <c r="P493" s="1197" t="s">
        <v>1723</v>
      </c>
      <c r="Q493" s="1167">
        <v>900</v>
      </c>
      <c r="R493" s="1170" t="s">
        <v>1733</v>
      </c>
      <c r="S493" s="1166" t="s">
        <v>1724</v>
      </c>
      <c r="T493" s="1166">
        <v>1</v>
      </c>
      <c r="U493" s="1166" t="s">
        <v>1724</v>
      </c>
      <c r="V493" s="3618"/>
      <c r="W493" s="3618"/>
      <c r="X493" s="3622"/>
      <c r="Y493" s="2"/>
    </row>
    <row r="494" spans="1:25" ht="12.75" customHeight="1">
      <c r="A494" s="3520"/>
      <c r="B494" s="3737"/>
      <c r="C494" s="3541"/>
      <c r="D494" s="3726"/>
      <c r="E494" s="3491"/>
      <c r="F494" s="3594"/>
      <c r="G494" s="3570"/>
      <c r="H494" s="3591"/>
      <c r="I494" s="3564"/>
      <c r="J494" s="3616"/>
      <c r="K494" s="3570"/>
      <c r="L494" s="1192" t="s">
        <v>1725</v>
      </c>
      <c r="M494" s="1180" t="s">
        <v>1726</v>
      </c>
      <c r="N494" s="1180" t="s">
        <v>1726</v>
      </c>
      <c r="O494" s="1179">
        <v>1300</v>
      </c>
      <c r="P494" s="1197" t="s">
        <v>1723</v>
      </c>
      <c r="Q494" s="1180">
        <v>900</v>
      </c>
      <c r="R494" s="1180">
        <v>2</v>
      </c>
      <c r="S494" s="1181" t="s">
        <v>1724</v>
      </c>
      <c r="T494" s="1181">
        <v>1</v>
      </c>
      <c r="U494" s="1181" t="s">
        <v>1724</v>
      </c>
      <c r="V494" s="3619"/>
      <c r="W494" s="3619"/>
      <c r="X494" s="3623"/>
      <c r="Y494" s="576"/>
    </row>
    <row r="495" spans="1:25" s="4" customFormat="1" ht="12.75" customHeight="1">
      <c r="A495" s="3520"/>
      <c r="B495" s="3442" t="s">
        <v>2648</v>
      </c>
      <c r="C495" s="3447" t="s">
        <v>3645</v>
      </c>
      <c r="D495" s="3498" t="s">
        <v>3341</v>
      </c>
      <c r="E495" s="3484" t="s">
        <v>3342</v>
      </c>
      <c r="F495" s="3487" t="s">
        <v>1185</v>
      </c>
      <c r="G495" s="3556" t="s">
        <v>624</v>
      </c>
      <c r="H495" s="3598">
        <v>22448</v>
      </c>
      <c r="I495" s="3560">
        <v>968</v>
      </c>
      <c r="J495" s="3575">
        <v>13056</v>
      </c>
      <c r="K495" s="3556">
        <v>512</v>
      </c>
      <c r="L495" s="1366" t="s">
        <v>1727</v>
      </c>
      <c r="M495" s="1366" t="s">
        <v>1728</v>
      </c>
      <c r="N495" s="162" t="s">
        <v>1729</v>
      </c>
      <c r="O495" s="161" t="s">
        <v>1730</v>
      </c>
      <c r="P495" s="564" t="s">
        <v>1723</v>
      </c>
      <c r="Q495" s="162">
        <v>1800</v>
      </c>
      <c r="R495" s="162">
        <v>2</v>
      </c>
      <c r="S495" s="1361" t="s">
        <v>1724</v>
      </c>
      <c r="T495" s="1361">
        <v>1</v>
      </c>
      <c r="U495" s="162" t="s">
        <v>1735</v>
      </c>
      <c r="V495" s="3580" t="s">
        <v>2468</v>
      </c>
      <c r="W495" s="3580" t="s">
        <v>2452</v>
      </c>
      <c r="X495" s="3549" t="s">
        <v>3115</v>
      </c>
      <c r="Y495" s="3"/>
    </row>
    <row r="496" spans="1:25" s="4" customFormat="1" ht="12.75" customHeight="1">
      <c r="A496" s="3520"/>
      <c r="B496" s="3442"/>
      <c r="C496" s="3445"/>
      <c r="D496" s="3498"/>
      <c r="E496" s="3484"/>
      <c r="F496" s="3487"/>
      <c r="G496" s="3556"/>
      <c r="H496" s="3598"/>
      <c r="I496" s="3560"/>
      <c r="J496" s="3575"/>
      <c r="K496" s="3556"/>
      <c r="L496" s="1363" t="s">
        <v>1731</v>
      </c>
      <c r="M496" s="141" t="s">
        <v>2486</v>
      </c>
      <c r="N496" s="141" t="s">
        <v>2487</v>
      </c>
      <c r="O496" s="145">
        <v>1500</v>
      </c>
      <c r="P496" s="565" t="s">
        <v>1723</v>
      </c>
      <c r="Q496" s="142">
        <v>86400</v>
      </c>
      <c r="R496" s="142">
        <v>1</v>
      </c>
      <c r="S496" s="143" t="s">
        <v>1724</v>
      </c>
      <c r="T496" s="143">
        <v>3</v>
      </c>
      <c r="U496" s="143" t="s">
        <v>1724</v>
      </c>
      <c r="V496" s="3580"/>
      <c r="W496" s="3580"/>
      <c r="X496" s="3549"/>
      <c r="Y496" s="3"/>
    </row>
    <row r="497" spans="1:25" s="4" customFormat="1" ht="12.75" customHeight="1">
      <c r="A497" s="3520"/>
      <c r="B497" s="3442"/>
      <c r="C497" s="3445"/>
      <c r="D497" s="3498"/>
      <c r="E497" s="3484"/>
      <c r="F497" s="3487"/>
      <c r="G497" s="3556"/>
      <c r="H497" s="3598"/>
      <c r="I497" s="3560"/>
      <c r="J497" s="3575"/>
      <c r="K497" s="3556"/>
      <c r="L497" s="1366" t="s">
        <v>1721</v>
      </c>
      <c r="M497" s="595" t="s">
        <v>1722</v>
      </c>
      <c r="N497" s="595" t="s">
        <v>1722</v>
      </c>
      <c r="O497" s="161">
        <v>1405</v>
      </c>
      <c r="P497" s="564" t="s">
        <v>1723</v>
      </c>
      <c r="Q497" s="162">
        <v>900</v>
      </c>
      <c r="R497" s="571" t="s">
        <v>1733</v>
      </c>
      <c r="S497" s="1361" t="s">
        <v>1724</v>
      </c>
      <c r="T497" s="143">
        <v>1</v>
      </c>
      <c r="U497" s="1361" t="s">
        <v>1724</v>
      </c>
      <c r="V497" s="3580"/>
      <c r="W497" s="3580"/>
      <c r="X497" s="3549"/>
      <c r="Y497" s="3"/>
    </row>
    <row r="498" spans="1:25" s="4" customFormat="1" ht="13.5" customHeight="1" thickBot="1">
      <c r="A498" s="3521"/>
      <c r="B498" s="3502"/>
      <c r="C498" s="3469"/>
      <c r="D498" s="3499"/>
      <c r="E498" s="3501"/>
      <c r="F498" s="3503"/>
      <c r="G498" s="3557"/>
      <c r="H498" s="3607"/>
      <c r="I498" s="3561"/>
      <c r="J498" s="3588"/>
      <c r="K498" s="3557"/>
      <c r="L498" s="593" t="s">
        <v>1725</v>
      </c>
      <c r="M498" s="173" t="s">
        <v>1726</v>
      </c>
      <c r="N498" s="173" t="s">
        <v>1726</v>
      </c>
      <c r="O498" s="171">
        <v>1300</v>
      </c>
      <c r="P498" s="594" t="s">
        <v>1723</v>
      </c>
      <c r="Q498" s="173">
        <v>900</v>
      </c>
      <c r="R498" s="173">
        <v>2</v>
      </c>
      <c r="S498" s="172" t="s">
        <v>1724</v>
      </c>
      <c r="T498" s="172">
        <v>1</v>
      </c>
      <c r="U498" s="1360" t="s">
        <v>1724</v>
      </c>
      <c r="V498" s="3620"/>
      <c r="W498" s="3620"/>
      <c r="X498" s="3550"/>
      <c r="Y498" s="3"/>
    </row>
    <row r="499" spans="1:25" ht="12.75" customHeight="1">
      <c r="A499" s="3519" t="s">
        <v>404</v>
      </c>
      <c r="B499" s="3460" t="s">
        <v>2648</v>
      </c>
      <c r="C499" s="3444" t="s">
        <v>338</v>
      </c>
      <c r="D499" s="3672" t="s">
        <v>1548</v>
      </c>
      <c r="E499" s="3522" t="s">
        <v>1556</v>
      </c>
      <c r="F499" s="3487" t="s">
        <v>2588</v>
      </c>
      <c r="G499" s="3556" t="s">
        <v>1005</v>
      </c>
      <c r="H499" s="3575">
        <v>4704</v>
      </c>
      <c r="I499" s="3556">
        <v>640</v>
      </c>
      <c r="J499" s="3575">
        <v>384</v>
      </c>
      <c r="K499" s="3556">
        <v>128</v>
      </c>
      <c r="L499" s="164" t="s">
        <v>1727</v>
      </c>
      <c r="M499" s="164" t="s">
        <v>1728</v>
      </c>
      <c r="N499" s="146" t="s">
        <v>1729</v>
      </c>
      <c r="O499" s="161" t="s">
        <v>1730</v>
      </c>
      <c r="P499" s="568" t="s">
        <v>1723</v>
      </c>
      <c r="Q499" s="146">
        <v>1800</v>
      </c>
      <c r="R499" s="162">
        <v>2</v>
      </c>
      <c r="S499" s="494" t="s">
        <v>1724</v>
      </c>
      <c r="T499" s="494">
        <v>1</v>
      </c>
      <c r="U499" s="494" t="s">
        <v>1724</v>
      </c>
      <c r="V499" s="3580" t="s">
        <v>2451</v>
      </c>
      <c r="W499" s="3580" t="s">
        <v>2452</v>
      </c>
      <c r="X499" s="3612"/>
    </row>
    <row r="500" spans="1:25" ht="12.75" customHeight="1">
      <c r="A500" s="3520"/>
      <c r="B500" s="3458"/>
      <c r="C500" s="3446"/>
      <c r="D500" s="3587"/>
      <c r="E500" s="3496"/>
      <c r="F500" s="3488"/>
      <c r="G500" s="3578"/>
      <c r="H500" s="3576"/>
      <c r="I500" s="3578"/>
      <c r="J500" s="3576"/>
      <c r="K500" s="3578"/>
      <c r="L500" s="154" t="s">
        <v>1725</v>
      </c>
      <c r="M500" s="613" t="s">
        <v>1726</v>
      </c>
      <c r="N500" s="613" t="s">
        <v>1726</v>
      </c>
      <c r="O500" s="145">
        <v>1300</v>
      </c>
      <c r="P500" s="568" t="s">
        <v>1723</v>
      </c>
      <c r="Q500" s="156">
        <v>900</v>
      </c>
      <c r="R500" s="142">
        <v>2</v>
      </c>
      <c r="S500" s="143" t="s">
        <v>1724</v>
      </c>
      <c r="T500" s="143">
        <v>1</v>
      </c>
      <c r="U500" s="143" t="s">
        <v>1724</v>
      </c>
      <c r="V500" s="3581"/>
      <c r="W500" s="3581"/>
      <c r="X500" s="3612"/>
    </row>
    <row r="501" spans="1:25" ht="12.75" customHeight="1">
      <c r="A501" s="3520"/>
      <c r="B501" s="3457" t="s">
        <v>2648</v>
      </c>
      <c r="C501" s="3447" t="s">
        <v>338</v>
      </c>
      <c r="D501" s="3586" t="s">
        <v>1555</v>
      </c>
      <c r="E501" s="3495" t="s">
        <v>1557</v>
      </c>
      <c r="F501" s="3486" t="s">
        <v>2588</v>
      </c>
      <c r="G501" s="3577" t="s">
        <v>1005</v>
      </c>
      <c r="H501" s="3574">
        <v>4704</v>
      </c>
      <c r="I501" s="3577">
        <v>640</v>
      </c>
      <c r="J501" s="3574">
        <v>384</v>
      </c>
      <c r="K501" s="3577">
        <v>128</v>
      </c>
      <c r="L501" s="164" t="s">
        <v>1727</v>
      </c>
      <c r="M501" s="164" t="s">
        <v>1728</v>
      </c>
      <c r="N501" s="146" t="s">
        <v>1729</v>
      </c>
      <c r="O501" s="161" t="s">
        <v>1730</v>
      </c>
      <c r="P501" s="568" t="s">
        <v>1723</v>
      </c>
      <c r="Q501" s="146">
        <v>1800</v>
      </c>
      <c r="R501" s="162">
        <v>2</v>
      </c>
      <c r="S501" s="494" t="s">
        <v>1724</v>
      </c>
      <c r="T501" s="494">
        <v>1</v>
      </c>
      <c r="U501" s="494" t="s">
        <v>1724</v>
      </c>
      <c r="V501" s="3579" t="s">
        <v>2451</v>
      </c>
      <c r="W501" s="3579" t="s">
        <v>2452</v>
      </c>
      <c r="X501" s="3612"/>
    </row>
    <row r="502" spans="1:25" ht="12.75" customHeight="1">
      <c r="A502" s="3520"/>
      <c r="B502" s="3458"/>
      <c r="C502" s="3446"/>
      <c r="D502" s="3587"/>
      <c r="E502" s="3496"/>
      <c r="F502" s="3488"/>
      <c r="G502" s="3578"/>
      <c r="H502" s="3576"/>
      <c r="I502" s="3578"/>
      <c r="J502" s="3576"/>
      <c r="K502" s="3578"/>
      <c r="L502" s="154" t="s">
        <v>1725</v>
      </c>
      <c r="M502" s="613" t="s">
        <v>1726</v>
      </c>
      <c r="N502" s="613" t="s">
        <v>1726</v>
      </c>
      <c r="O502" s="145">
        <v>1300</v>
      </c>
      <c r="P502" s="568" t="s">
        <v>1723</v>
      </c>
      <c r="Q502" s="156">
        <v>900</v>
      </c>
      <c r="R502" s="142">
        <v>2</v>
      </c>
      <c r="S502" s="143" t="s">
        <v>1724</v>
      </c>
      <c r="T502" s="143">
        <v>1</v>
      </c>
      <c r="U502" s="143" t="s">
        <v>1724</v>
      </c>
      <c r="V502" s="3581"/>
      <c r="W502" s="3581"/>
      <c r="X502" s="3612"/>
      <c r="Y502" s="69"/>
    </row>
    <row r="503" spans="1:25" ht="12.75" customHeight="1">
      <c r="A503" s="3520"/>
      <c r="B503" s="3457" t="s">
        <v>2648</v>
      </c>
      <c r="C503" s="3447" t="s">
        <v>338</v>
      </c>
      <c r="D503" s="3492" t="s">
        <v>448</v>
      </c>
      <c r="E503" s="3495" t="s">
        <v>1506</v>
      </c>
      <c r="F503" s="3486" t="s">
        <v>2588</v>
      </c>
      <c r="G503" s="3577" t="s">
        <v>624</v>
      </c>
      <c r="H503" s="3574">
        <v>3328</v>
      </c>
      <c r="I503" s="3577">
        <v>320</v>
      </c>
      <c r="J503" s="3574">
        <v>384</v>
      </c>
      <c r="K503" s="3577">
        <v>128</v>
      </c>
      <c r="L503" s="164" t="s">
        <v>1727</v>
      </c>
      <c r="M503" s="164" t="s">
        <v>1728</v>
      </c>
      <c r="N503" s="146" t="s">
        <v>1729</v>
      </c>
      <c r="O503" s="161" t="s">
        <v>1730</v>
      </c>
      <c r="P503" s="568" t="s">
        <v>1723</v>
      </c>
      <c r="Q503" s="146">
        <v>1800</v>
      </c>
      <c r="R503" s="162">
        <v>2</v>
      </c>
      <c r="S503" s="494" t="s">
        <v>1724</v>
      </c>
      <c r="T503" s="494">
        <v>1</v>
      </c>
      <c r="U503" s="494" t="s">
        <v>1724</v>
      </c>
      <c r="V503" s="3579" t="s">
        <v>2451</v>
      </c>
      <c r="W503" s="3579" t="s">
        <v>2452</v>
      </c>
      <c r="X503" s="3612"/>
      <c r="Y503" s="69"/>
    </row>
    <row r="504" spans="1:25" ht="12.75" customHeight="1">
      <c r="A504" s="3520"/>
      <c r="B504" s="3458"/>
      <c r="C504" s="3446"/>
      <c r="D504" s="3493"/>
      <c r="E504" s="3496"/>
      <c r="F504" s="3488"/>
      <c r="G504" s="3578"/>
      <c r="H504" s="3576"/>
      <c r="I504" s="3578"/>
      <c r="J504" s="3576"/>
      <c r="K504" s="3578"/>
      <c r="L504" s="154" t="s">
        <v>1725</v>
      </c>
      <c r="M504" s="613" t="s">
        <v>1726</v>
      </c>
      <c r="N504" s="613" t="s">
        <v>1726</v>
      </c>
      <c r="O504" s="145">
        <v>1300</v>
      </c>
      <c r="P504" s="568" t="s">
        <v>1723</v>
      </c>
      <c r="Q504" s="156">
        <v>900</v>
      </c>
      <c r="R504" s="142">
        <v>2</v>
      </c>
      <c r="S504" s="143" t="s">
        <v>1724</v>
      </c>
      <c r="T504" s="143">
        <v>1</v>
      </c>
      <c r="U504" s="143" t="s">
        <v>1724</v>
      </c>
      <c r="V504" s="3581"/>
      <c r="W504" s="3581"/>
      <c r="X504" s="3612"/>
      <c r="Y504" s="69"/>
    </row>
    <row r="505" spans="1:25" ht="12.75" customHeight="1">
      <c r="A505" s="3520"/>
      <c r="B505" s="3457" t="s">
        <v>2648</v>
      </c>
      <c r="C505" s="3447" t="s">
        <v>338</v>
      </c>
      <c r="D505" s="3492" t="s">
        <v>449</v>
      </c>
      <c r="E505" s="3495" t="s">
        <v>1507</v>
      </c>
      <c r="F505" s="3486" t="s">
        <v>2590</v>
      </c>
      <c r="G505" s="3577" t="s">
        <v>624</v>
      </c>
      <c r="H505" s="3574">
        <v>2016</v>
      </c>
      <c r="I505" s="3577">
        <v>256</v>
      </c>
      <c r="J505" s="3574">
        <v>384</v>
      </c>
      <c r="K505" s="3577">
        <v>128</v>
      </c>
      <c r="L505" s="164" t="s">
        <v>1727</v>
      </c>
      <c r="M505" s="164" t="s">
        <v>1728</v>
      </c>
      <c r="N505" s="146" t="s">
        <v>1729</v>
      </c>
      <c r="O505" s="161" t="s">
        <v>1730</v>
      </c>
      <c r="P505" s="568" t="s">
        <v>1723</v>
      </c>
      <c r="Q505" s="146">
        <v>1800</v>
      </c>
      <c r="R505" s="162">
        <v>2</v>
      </c>
      <c r="S505" s="494" t="s">
        <v>1724</v>
      </c>
      <c r="T505" s="494">
        <v>1</v>
      </c>
      <c r="U505" s="494" t="s">
        <v>1724</v>
      </c>
      <c r="V505" s="3579" t="s">
        <v>2451</v>
      </c>
      <c r="W505" s="3579" t="s">
        <v>2452</v>
      </c>
      <c r="X505" s="3612"/>
      <c r="Y505" s="69"/>
    </row>
    <row r="506" spans="1:25" ht="13.5" customHeight="1">
      <c r="A506" s="3520"/>
      <c r="B506" s="3458"/>
      <c r="C506" s="3446"/>
      <c r="D506" s="3493"/>
      <c r="E506" s="3496"/>
      <c r="F506" s="3488"/>
      <c r="G506" s="3578"/>
      <c r="H506" s="3576"/>
      <c r="I506" s="3578"/>
      <c r="J506" s="3576"/>
      <c r="K506" s="3578"/>
      <c r="L506" s="154" t="s">
        <v>1725</v>
      </c>
      <c r="M506" s="613" t="s">
        <v>1726</v>
      </c>
      <c r="N506" s="613" t="s">
        <v>1726</v>
      </c>
      <c r="O506" s="145">
        <v>1300</v>
      </c>
      <c r="P506" s="568" t="s">
        <v>1723</v>
      </c>
      <c r="Q506" s="156">
        <v>900</v>
      </c>
      <c r="R506" s="142">
        <v>2</v>
      </c>
      <c r="S506" s="143" t="s">
        <v>1724</v>
      </c>
      <c r="T506" s="143">
        <v>1</v>
      </c>
      <c r="U506" s="143" t="s">
        <v>1724</v>
      </c>
      <c r="V506" s="3581"/>
      <c r="W506" s="3581"/>
      <c r="X506" s="3612"/>
    </row>
    <row r="507" spans="1:25" ht="13.5" customHeight="1">
      <c r="A507" s="3520"/>
      <c r="B507" s="3435" t="s">
        <v>2648</v>
      </c>
      <c r="C507" s="3447" t="s">
        <v>338</v>
      </c>
      <c r="D507" s="3492" t="s">
        <v>450</v>
      </c>
      <c r="E507" s="3495" t="s">
        <v>1508</v>
      </c>
      <c r="F507" s="3486" t="s">
        <v>2591</v>
      </c>
      <c r="G507" s="3577" t="s">
        <v>1509</v>
      </c>
      <c r="H507" s="3574">
        <v>1024</v>
      </c>
      <c r="I507" s="3577">
        <v>192</v>
      </c>
      <c r="J507" s="3574">
        <v>192</v>
      </c>
      <c r="K507" s="3577">
        <v>32</v>
      </c>
      <c r="L507" s="164" t="s">
        <v>1727</v>
      </c>
      <c r="M507" s="164" t="s">
        <v>1728</v>
      </c>
      <c r="N507" s="146" t="s">
        <v>1729</v>
      </c>
      <c r="O507" s="161" t="s">
        <v>1730</v>
      </c>
      <c r="P507" s="568" t="s">
        <v>1723</v>
      </c>
      <c r="Q507" s="146">
        <v>1800</v>
      </c>
      <c r="R507" s="162">
        <v>2</v>
      </c>
      <c r="S507" s="1361" t="s">
        <v>1724</v>
      </c>
      <c r="T507" s="1361">
        <v>1</v>
      </c>
      <c r="U507" s="1361" t="s">
        <v>1724</v>
      </c>
      <c r="V507" s="3603" t="s">
        <v>2451</v>
      </c>
      <c r="W507" s="3603" t="s">
        <v>2452</v>
      </c>
      <c r="X507" s="3612"/>
    </row>
    <row r="508" spans="1:25" ht="12.75" customHeight="1">
      <c r="A508" s="3520"/>
      <c r="B508" s="3436"/>
      <c r="C508" s="3446"/>
      <c r="D508" s="3493"/>
      <c r="E508" s="3496"/>
      <c r="F508" s="3488"/>
      <c r="G508" s="3578"/>
      <c r="H508" s="3576"/>
      <c r="I508" s="3578"/>
      <c r="J508" s="3576"/>
      <c r="K508" s="3578"/>
      <c r="L508" s="158" t="s">
        <v>1725</v>
      </c>
      <c r="M508" s="613" t="s">
        <v>1726</v>
      </c>
      <c r="N508" s="613" t="s">
        <v>1726</v>
      </c>
      <c r="O508" s="145">
        <v>1300</v>
      </c>
      <c r="P508" s="567" t="s">
        <v>1723</v>
      </c>
      <c r="Q508" s="156">
        <v>900</v>
      </c>
      <c r="R508" s="142">
        <v>2</v>
      </c>
      <c r="S508" s="143" t="s">
        <v>1724</v>
      </c>
      <c r="T508" s="143">
        <v>1</v>
      </c>
      <c r="U508" s="574" t="s">
        <v>1724</v>
      </c>
      <c r="V508" s="3604"/>
      <c r="W508" s="3604"/>
      <c r="X508" s="3613"/>
    </row>
    <row r="509" spans="1:25" s="4" customFormat="1" ht="12.75" customHeight="1">
      <c r="A509" s="3520"/>
      <c r="B509" s="3449" t="s">
        <v>3263</v>
      </c>
      <c r="C509" s="3447" t="s">
        <v>339</v>
      </c>
      <c r="D509" s="3498" t="s">
        <v>3287</v>
      </c>
      <c r="E509" s="3554" t="s">
        <v>3293</v>
      </c>
      <c r="F509" s="3487" t="s">
        <v>1183</v>
      </c>
      <c r="G509" s="3556" t="s">
        <v>624</v>
      </c>
      <c r="H509" s="3598">
        <v>12284</v>
      </c>
      <c r="I509" s="3560">
        <v>788</v>
      </c>
      <c r="J509" s="3598">
        <v>4904</v>
      </c>
      <c r="K509" s="3556">
        <v>256</v>
      </c>
      <c r="L509" s="1368" t="s">
        <v>1727</v>
      </c>
      <c r="M509" s="1366" t="s">
        <v>1728</v>
      </c>
      <c r="N509" s="1361" t="s">
        <v>1729</v>
      </c>
      <c r="O509" s="1368" t="s">
        <v>1730</v>
      </c>
      <c r="P509" s="1361" t="s">
        <v>1723</v>
      </c>
      <c r="Q509" s="1361">
        <v>1800</v>
      </c>
      <c r="R509" s="1361">
        <v>2</v>
      </c>
      <c r="S509" s="1361" t="s">
        <v>1724</v>
      </c>
      <c r="T509" s="1361">
        <v>1</v>
      </c>
      <c r="U509" s="3057" t="s">
        <v>6172</v>
      </c>
      <c r="V509" s="3572" t="s">
        <v>2466</v>
      </c>
      <c r="W509" s="3572" t="s">
        <v>2452</v>
      </c>
      <c r="X509" s="3549" t="s">
        <v>3286</v>
      </c>
      <c r="Y509" s="2"/>
    </row>
    <row r="510" spans="1:25" s="4" customFormat="1" ht="12.75" customHeight="1">
      <c r="A510" s="3520"/>
      <c r="B510" s="3450"/>
      <c r="C510" s="3446"/>
      <c r="D510" s="3510"/>
      <c r="E510" s="3506"/>
      <c r="F510" s="3488"/>
      <c r="G510" s="3578"/>
      <c r="H510" s="3597"/>
      <c r="I510" s="3600"/>
      <c r="J510" s="3597"/>
      <c r="K510" s="3578"/>
      <c r="L510" s="154" t="s">
        <v>1725</v>
      </c>
      <c r="M510" s="143" t="s">
        <v>1726</v>
      </c>
      <c r="N510" s="143" t="s">
        <v>1726</v>
      </c>
      <c r="O510" s="154">
        <v>1300</v>
      </c>
      <c r="P510" s="143" t="s">
        <v>1723</v>
      </c>
      <c r="Q510" s="143">
        <v>900</v>
      </c>
      <c r="R510" s="143">
        <v>2</v>
      </c>
      <c r="S510" s="143" t="s">
        <v>1724</v>
      </c>
      <c r="T510" s="143">
        <v>1</v>
      </c>
      <c r="U510" s="143" t="s">
        <v>1724</v>
      </c>
      <c r="V510" s="3573"/>
      <c r="W510" s="3573"/>
      <c r="X510" s="3582"/>
      <c r="Y510" s="2"/>
    </row>
    <row r="511" spans="1:25" s="4" customFormat="1" ht="12.75" customHeight="1">
      <c r="A511" s="3520"/>
      <c r="B511" s="3441" t="s">
        <v>2648</v>
      </c>
      <c r="C511" s="3447" t="s">
        <v>339</v>
      </c>
      <c r="D511" s="3602" t="s">
        <v>3288</v>
      </c>
      <c r="E511" s="3610" t="s">
        <v>3294</v>
      </c>
      <c r="F511" s="3486" t="s">
        <v>1183</v>
      </c>
      <c r="G511" s="3577" t="s">
        <v>624</v>
      </c>
      <c r="H511" s="3596">
        <v>7744</v>
      </c>
      <c r="I511" s="3599">
        <v>512</v>
      </c>
      <c r="J511" s="3596">
        <v>4904</v>
      </c>
      <c r="K511" s="3577">
        <v>256</v>
      </c>
      <c r="L511" s="1368" t="s">
        <v>1727</v>
      </c>
      <c r="M511" s="1366" t="s">
        <v>1728</v>
      </c>
      <c r="N511" s="1361" t="s">
        <v>1729</v>
      </c>
      <c r="O511" s="1368" t="s">
        <v>1730</v>
      </c>
      <c r="P511" s="1361" t="s">
        <v>1723</v>
      </c>
      <c r="Q511" s="1361">
        <v>1800</v>
      </c>
      <c r="R511" s="1361">
        <v>2</v>
      </c>
      <c r="S511" s="1361" t="s">
        <v>1724</v>
      </c>
      <c r="T511" s="1361">
        <v>1</v>
      </c>
      <c r="U511" s="3057" t="s">
        <v>6172</v>
      </c>
      <c r="V511" s="3571" t="s">
        <v>2466</v>
      </c>
      <c r="W511" s="3571" t="s">
        <v>2452</v>
      </c>
      <c r="X511" s="3548" t="s">
        <v>3115</v>
      </c>
      <c r="Y511" s="2"/>
    </row>
    <row r="512" spans="1:25" s="4" customFormat="1" ht="12.75" customHeight="1">
      <c r="A512" s="3520"/>
      <c r="B512" s="3443"/>
      <c r="C512" s="3446"/>
      <c r="D512" s="3510"/>
      <c r="E512" s="3506"/>
      <c r="F512" s="3488"/>
      <c r="G512" s="3578"/>
      <c r="H512" s="3597"/>
      <c r="I512" s="3600"/>
      <c r="J512" s="3597"/>
      <c r="K512" s="3578"/>
      <c r="L512" s="154" t="s">
        <v>1725</v>
      </c>
      <c r="M512" s="143" t="s">
        <v>1726</v>
      </c>
      <c r="N512" s="143" t="s">
        <v>1726</v>
      </c>
      <c r="O512" s="154">
        <v>1300</v>
      </c>
      <c r="P512" s="143" t="s">
        <v>1723</v>
      </c>
      <c r="Q512" s="143">
        <v>900</v>
      </c>
      <c r="R512" s="143">
        <v>2</v>
      </c>
      <c r="S512" s="143" t="s">
        <v>1724</v>
      </c>
      <c r="T512" s="143">
        <v>1</v>
      </c>
      <c r="U512" s="143" t="s">
        <v>1724</v>
      </c>
      <c r="V512" s="3573"/>
      <c r="W512" s="3573"/>
      <c r="X512" s="3582"/>
      <c r="Y512" s="2"/>
    </row>
    <row r="513" spans="1:25" s="4" customFormat="1" ht="12.75" customHeight="1">
      <c r="A513" s="3520"/>
      <c r="B513" s="3441" t="s">
        <v>2648</v>
      </c>
      <c r="C513" s="3447" t="s">
        <v>339</v>
      </c>
      <c r="D513" s="3602" t="s">
        <v>3289</v>
      </c>
      <c r="E513" s="3610" t="s">
        <v>3295</v>
      </c>
      <c r="F513" s="3486" t="s">
        <v>1183</v>
      </c>
      <c r="G513" s="3577" t="s">
        <v>624</v>
      </c>
      <c r="H513" s="3596">
        <v>6104</v>
      </c>
      <c r="I513" s="3599">
        <v>396</v>
      </c>
      <c r="J513" s="3596">
        <v>4904</v>
      </c>
      <c r="K513" s="3577">
        <v>256</v>
      </c>
      <c r="L513" s="1368" t="s">
        <v>1727</v>
      </c>
      <c r="M513" s="1366" t="s">
        <v>1728</v>
      </c>
      <c r="N513" s="1361" t="s">
        <v>1729</v>
      </c>
      <c r="O513" s="1368" t="s">
        <v>1730</v>
      </c>
      <c r="P513" s="1361" t="s">
        <v>1723</v>
      </c>
      <c r="Q513" s="1361">
        <v>1800</v>
      </c>
      <c r="R513" s="1361">
        <v>2</v>
      </c>
      <c r="S513" s="1361" t="s">
        <v>1724</v>
      </c>
      <c r="T513" s="1361">
        <v>1</v>
      </c>
      <c r="U513" s="3057" t="s">
        <v>6172</v>
      </c>
      <c r="V513" s="3571" t="s">
        <v>2466</v>
      </c>
      <c r="W513" s="3571" t="s">
        <v>2452</v>
      </c>
      <c r="X513" s="3548" t="s">
        <v>3115</v>
      </c>
      <c r="Y513" s="2"/>
    </row>
    <row r="514" spans="1:25" s="4" customFormat="1" ht="12.75" customHeight="1">
      <c r="A514" s="3520"/>
      <c r="B514" s="3443"/>
      <c r="C514" s="3446"/>
      <c r="D514" s="3510"/>
      <c r="E514" s="3506"/>
      <c r="F514" s="3488"/>
      <c r="G514" s="3578"/>
      <c r="H514" s="3597"/>
      <c r="I514" s="3600"/>
      <c r="J514" s="3597"/>
      <c r="K514" s="3578"/>
      <c r="L514" s="154" t="s">
        <v>1725</v>
      </c>
      <c r="M514" s="143" t="s">
        <v>1726</v>
      </c>
      <c r="N514" s="143" t="s">
        <v>1726</v>
      </c>
      <c r="O514" s="154">
        <v>1300</v>
      </c>
      <c r="P514" s="143" t="s">
        <v>1723</v>
      </c>
      <c r="Q514" s="143">
        <v>900</v>
      </c>
      <c r="R514" s="143">
        <v>2</v>
      </c>
      <c r="S514" s="143" t="s">
        <v>1724</v>
      </c>
      <c r="T514" s="143">
        <v>1</v>
      </c>
      <c r="U514" s="143" t="s">
        <v>1724</v>
      </c>
      <c r="V514" s="3573"/>
      <c r="W514" s="3573"/>
      <c r="X514" s="3582"/>
      <c r="Y514" s="2"/>
    </row>
    <row r="515" spans="1:25" s="4" customFormat="1" ht="12.75" customHeight="1">
      <c r="A515" s="3520"/>
      <c r="B515" s="3448" t="s">
        <v>3263</v>
      </c>
      <c r="C515" s="3447" t="s">
        <v>588</v>
      </c>
      <c r="D515" s="3602" t="s">
        <v>3290</v>
      </c>
      <c r="E515" s="3483" t="s">
        <v>3296</v>
      </c>
      <c r="F515" s="3486" t="s">
        <v>1183</v>
      </c>
      <c r="G515" s="3577" t="s">
        <v>624</v>
      </c>
      <c r="H515" s="3596">
        <v>23712</v>
      </c>
      <c r="I515" s="3599">
        <v>912</v>
      </c>
      <c r="J515" s="3574">
        <v>12284</v>
      </c>
      <c r="K515" s="3577">
        <v>512</v>
      </c>
      <c r="L515" s="154" t="s">
        <v>1727</v>
      </c>
      <c r="M515" s="1363" t="s">
        <v>1728</v>
      </c>
      <c r="N515" s="143" t="s">
        <v>1729</v>
      </c>
      <c r="O515" s="154" t="s">
        <v>1730</v>
      </c>
      <c r="P515" s="143" t="s">
        <v>1723</v>
      </c>
      <c r="Q515" s="143">
        <v>1800</v>
      </c>
      <c r="R515" s="143">
        <v>2</v>
      </c>
      <c r="S515" s="143" t="s">
        <v>1724</v>
      </c>
      <c r="T515" s="143">
        <v>1</v>
      </c>
      <c r="U515" s="3057" t="s">
        <v>6173</v>
      </c>
      <c r="V515" s="3603" t="s">
        <v>2468</v>
      </c>
      <c r="W515" s="3603" t="s">
        <v>2452</v>
      </c>
      <c r="X515" s="3548" t="s">
        <v>3286</v>
      </c>
      <c r="Y515" s="2"/>
    </row>
    <row r="516" spans="1:25" s="4" customFormat="1" ht="13.5" customHeight="1">
      <c r="A516" s="3520"/>
      <c r="B516" s="3450"/>
      <c r="C516" s="3446"/>
      <c r="D516" s="3510"/>
      <c r="E516" s="3485"/>
      <c r="F516" s="3488"/>
      <c r="G516" s="3578"/>
      <c r="H516" s="3597"/>
      <c r="I516" s="3600"/>
      <c r="J516" s="3576"/>
      <c r="K516" s="3578"/>
      <c r="L516" s="158" t="s">
        <v>1725</v>
      </c>
      <c r="M516" s="143" t="s">
        <v>1726</v>
      </c>
      <c r="N516" s="143" t="s">
        <v>1726</v>
      </c>
      <c r="O516" s="154">
        <v>1300</v>
      </c>
      <c r="P516" s="143" t="s">
        <v>1723</v>
      </c>
      <c r="Q516" s="143">
        <v>900</v>
      </c>
      <c r="R516" s="143">
        <v>2</v>
      </c>
      <c r="S516" s="143" t="s">
        <v>1724</v>
      </c>
      <c r="T516" s="143">
        <v>1</v>
      </c>
      <c r="U516" s="574" t="s">
        <v>1724</v>
      </c>
      <c r="V516" s="3604"/>
      <c r="W516" s="3604"/>
      <c r="X516" s="3582"/>
      <c r="Y516" s="2"/>
    </row>
    <row r="517" spans="1:25" s="4" customFormat="1" ht="12.75" customHeight="1">
      <c r="A517" s="3520"/>
      <c r="B517" s="3756" t="s">
        <v>2648</v>
      </c>
      <c r="C517" s="3447" t="s">
        <v>588</v>
      </c>
      <c r="D517" s="3602" t="s">
        <v>3291</v>
      </c>
      <c r="E517" s="3483" t="s">
        <v>3297</v>
      </c>
      <c r="F517" s="3486" t="s">
        <v>1183</v>
      </c>
      <c r="G517" s="3577" t="s">
        <v>624</v>
      </c>
      <c r="H517" s="3596">
        <v>16596</v>
      </c>
      <c r="I517" s="3599">
        <v>636</v>
      </c>
      <c r="J517" s="3574">
        <v>12284</v>
      </c>
      <c r="K517" s="3577">
        <v>512</v>
      </c>
      <c r="L517" s="154" t="s">
        <v>1727</v>
      </c>
      <c r="M517" s="1363" t="s">
        <v>1728</v>
      </c>
      <c r="N517" s="143" t="s">
        <v>1729</v>
      </c>
      <c r="O517" s="154" t="s">
        <v>1730</v>
      </c>
      <c r="P517" s="143" t="s">
        <v>1723</v>
      </c>
      <c r="Q517" s="143">
        <v>1800</v>
      </c>
      <c r="R517" s="143">
        <v>2</v>
      </c>
      <c r="S517" s="143" t="s">
        <v>1724</v>
      </c>
      <c r="T517" s="143">
        <v>1</v>
      </c>
      <c r="U517" s="3057" t="s">
        <v>6173</v>
      </c>
      <c r="V517" s="3603" t="s">
        <v>2468</v>
      </c>
      <c r="W517" s="3603" t="s">
        <v>2452</v>
      </c>
      <c r="X517" s="3548" t="s">
        <v>3115</v>
      </c>
      <c r="Y517" s="2"/>
    </row>
    <row r="518" spans="1:25" s="4" customFormat="1" ht="13.5" customHeight="1">
      <c r="A518" s="3520"/>
      <c r="B518" s="3757"/>
      <c r="C518" s="3446"/>
      <c r="D518" s="3510"/>
      <c r="E518" s="3485"/>
      <c r="F518" s="3488"/>
      <c r="G518" s="3578"/>
      <c r="H518" s="3597"/>
      <c r="I518" s="3600"/>
      <c r="J518" s="3576"/>
      <c r="K518" s="3578"/>
      <c r="L518" s="158" t="s">
        <v>1725</v>
      </c>
      <c r="M518" s="143" t="s">
        <v>1726</v>
      </c>
      <c r="N518" s="143" t="s">
        <v>1726</v>
      </c>
      <c r="O518" s="154">
        <v>1300</v>
      </c>
      <c r="P518" s="143" t="s">
        <v>1723</v>
      </c>
      <c r="Q518" s="143">
        <v>900</v>
      </c>
      <c r="R518" s="143">
        <v>2</v>
      </c>
      <c r="S518" s="143" t="s">
        <v>1724</v>
      </c>
      <c r="T518" s="143">
        <v>1</v>
      </c>
      <c r="U518" s="574" t="s">
        <v>1724</v>
      </c>
      <c r="V518" s="3604"/>
      <c r="W518" s="3604"/>
      <c r="X518" s="3582"/>
      <c r="Y518" s="2"/>
    </row>
    <row r="519" spans="1:25" s="4" customFormat="1" ht="12.75" customHeight="1">
      <c r="A519" s="3520"/>
      <c r="B519" s="3728" t="s">
        <v>2648</v>
      </c>
      <c r="C519" s="3447" t="s">
        <v>588</v>
      </c>
      <c r="D519" s="3498" t="s">
        <v>3292</v>
      </c>
      <c r="E519" s="3484" t="s">
        <v>3298</v>
      </c>
      <c r="F519" s="3487" t="s">
        <v>1183</v>
      </c>
      <c r="G519" s="3556" t="s">
        <v>624</v>
      </c>
      <c r="H519" s="3598">
        <v>14228</v>
      </c>
      <c r="I519" s="3560">
        <v>548</v>
      </c>
      <c r="J519" s="3575">
        <v>12284</v>
      </c>
      <c r="K519" s="3556">
        <v>512</v>
      </c>
      <c r="L519" s="1368" t="s">
        <v>1727</v>
      </c>
      <c r="M519" s="1366" t="s">
        <v>1728</v>
      </c>
      <c r="N519" s="1361" t="s">
        <v>1729</v>
      </c>
      <c r="O519" s="1368" t="s">
        <v>1730</v>
      </c>
      <c r="P519" s="1361" t="s">
        <v>1723</v>
      </c>
      <c r="Q519" s="1361">
        <v>1800</v>
      </c>
      <c r="R519" s="1361">
        <v>2</v>
      </c>
      <c r="S519" s="1361" t="s">
        <v>1724</v>
      </c>
      <c r="T519" s="1361">
        <v>1</v>
      </c>
      <c r="U519" s="3057" t="s">
        <v>6173</v>
      </c>
      <c r="V519" s="3429" t="s">
        <v>2468</v>
      </c>
      <c r="W519" s="3429" t="s">
        <v>2452</v>
      </c>
      <c r="X519" s="3549" t="s">
        <v>3115</v>
      </c>
      <c r="Y519" s="2"/>
    </row>
    <row r="520" spans="1:25" s="4" customFormat="1" ht="13.5" customHeight="1" thickBot="1">
      <c r="A520" s="3521"/>
      <c r="B520" s="3729"/>
      <c r="C520" s="3469"/>
      <c r="D520" s="3499"/>
      <c r="E520" s="3501"/>
      <c r="F520" s="3503"/>
      <c r="G520" s="3557"/>
      <c r="H520" s="3607"/>
      <c r="I520" s="3561"/>
      <c r="J520" s="3588"/>
      <c r="K520" s="3557"/>
      <c r="L520" s="169" t="s">
        <v>1725</v>
      </c>
      <c r="M520" s="172" t="s">
        <v>1726</v>
      </c>
      <c r="N520" s="172" t="s">
        <v>1726</v>
      </c>
      <c r="O520" s="562">
        <v>1300</v>
      </c>
      <c r="P520" s="172" t="s">
        <v>1723</v>
      </c>
      <c r="Q520" s="172">
        <v>900</v>
      </c>
      <c r="R520" s="172">
        <v>2</v>
      </c>
      <c r="S520" s="172" t="s">
        <v>1724</v>
      </c>
      <c r="T520" s="172">
        <v>1</v>
      </c>
      <c r="U520" s="563" t="s">
        <v>1724</v>
      </c>
      <c r="V520" s="3605"/>
      <c r="W520" s="3605"/>
      <c r="X520" s="3550"/>
      <c r="Y520" s="2"/>
    </row>
    <row r="521" spans="1:25" s="4" customFormat="1" ht="12.75" customHeight="1">
      <c r="A521" s="3519" t="s">
        <v>3985</v>
      </c>
      <c r="B521" s="3451" t="s">
        <v>3263</v>
      </c>
      <c r="C521" s="3444" t="s">
        <v>2651</v>
      </c>
      <c r="D521" s="3753" t="s">
        <v>3299</v>
      </c>
      <c r="E521" s="3608" t="s">
        <v>3304</v>
      </c>
      <c r="F521" s="3515" t="s">
        <v>1184</v>
      </c>
      <c r="G521" s="3601" t="s">
        <v>624</v>
      </c>
      <c r="H521" s="3595">
        <v>8904</v>
      </c>
      <c r="I521" s="3601">
        <v>832</v>
      </c>
      <c r="J521" s="3595">
        <v>4336</v>
      </c>
      <c r="K521" s="3601">
        <v>384</v>
      </c>
      <c r="L521" s="155" t="s">
        <v>1727</v>
      </c>
      <c r="M521" s="176" t="s">
        <v>1728</v>
      </c>
      <c r="N521" s="151" t="s">
        <v>1729</v>
      </c>
      <c r="O521" s="149" t="s">
        <v>1730</v>
      </c>
      <c r="P521" s="596" t="s">
        <v>1723</v>
      </c>
      <c r="Q521" s="151">
        <v>1800</v>
      </c>
      <c r="R521" s="151">
        <v>2</v>
      </c>
      <c r="S521" s="152" t="s">
        <v>1724</v>
      </c>
      <c r="T521" s="152">
        <v>1</v>
      </c>
      <c r="U521" s="151" t="s">
        <v>1732</v>
      </c>
      <c r="V521" s="3585" t="s">
        <v>2466</v>
      </c>
      <c r="W521" s="3585" t="s">
        <v>2452</v>
      </c>
      <c r="X521" s="3584" t="s">
        <v>3286</v>
      </c>
      <c r="Y521" s="3"/>
    </row>
    <row r="522" spans="1:25" s="4" customFormat="1" ht="12.75" customHeight="1">
      <c r="A522" s="3520"/>
      <c r="B522" s="3442"/>
      <c r="C522" s="3445"/>
      <c r="D522" s="3754"/>
      <c r="E522" s="3484"/>
      <c r="F522" s="3487"/>
      <c r="G522" s="3556"/>
      <c r="H522" s="3575"/>
      <c r="I522" s="3556"/>
      <c r="J522" s="3575"/>
      <c r="K522" s="3556"/>
      <c r="L522" s="154" t="s">
        <v>1731</v>
      </c>
      <c r="M522" s="141" t="s">
        <v>2486</v>
      </c>
      <c r="N522" s="141" t="s">
        <v>2487</v>
      </c>
      <c r="O522" s="145">
        <v>1500</v>
      </c>
      <c r="P522" s="565" t="s">
        <v>1723</v>
      </c>
      <c r="Q522" s="142">
        <v>86400</v>
      </c>
      <c r="R522" s="142">
        <v>1</v>
      </c>
      <c r="S522" s="143" t="s">
        <v>1724</v>
      </c>
      <c r="T522" s="143">
        <v>3</v>
      </c>
      <c r="U522" s="143" t="s">
        <v>1724</v>
      </c>
      <c r="V522" s="3580"/>
      <c r="W522" s="3580"/>
      <c r="X522" s="3549"/>
      <c r="Y522" s="3"/>
    </row>
    <row r="523" spans="1:25" s="4" customFormat="1" ht="12.75" customHeight="1">
      <c r="A523" s="3520"/>
      <c r="B523" s="3544"/>
      <c r="C523" s="3446"/>
      <c r="D523" s="3755"/>
      <c r="E523" s="3485"/>
      <c r="F523" s="3488"/>
      <c r="G523" s="3578"/>
      <c r="H523" s="3576"/>
      <c r="I523" s="3578"/>
      <c r="J523" s="3576"/>
      <c r="K523" s="3578"/>
      <c r="L523" s="154" t="s">
        <v>1725</v>
      </c>
      <c r="M523" s="142" t="s">
        <v>1726</v>
      </c>
      <c r="N523" s="142" t="s">
        <v>1726</v>
      </c>
      <c r="O523" s="145">
        <v>1300</v>
      </c>
      <c r="P523" s="564" t="s">
        <v>1723</v>
      </c>
      <c r="Q523" s="142">
        <v>900</v>
      </c>
      <c r="R523" s="142">
        <v>2</v>
      </c>
      <c r="S523" s="143" t="s">
        <v>1724</v>
      </c>
      <c r="T523" s="143">
        <v>1</v>
      </c>
      <c r="U523" s="143" t="s">
        <v>1724</v>
      </c>
      <c r="V523" s="3581"/>
      <c r="W523" s="3581"/>
      <c r="X523" s="3582"/>
      <c r="Y523" s="3"/>
    </row>
    <row r="524" spans="1:25" ht="12.75" customHeight="1">
      <c r="A524" s="3520"/>
      <c r="B524" s="3460" t="s">
        <v>2648</v>
      </c>
      <c r="C524" s="3447" t="s">
        <v>2651</v>
      </c>
      <c r="D524" s="3511" t="s">
        <v>453</v>
      </c>
      <c r="E524" s="3522" t="s">
        <v>1510</v>
      </c>
      <c r="F524" s="3487" t="s">
        <v>545</v>
      </c>
      <c r="G524" s="3556" t="s">
        <v>624</v>
      </c>
      <c r="H524" s="3575">
        <v>8704</v>
      </c>
      <c r="I524" s="3556">
        <v>832</v>
      </c>
      <c r="J524" s="3575">
        <v>4384</v>
      </c>
      <c r="K524" s="3556">
        <v>384</v>
      </c>
      <c r="L524" s="159" t="s">
        <v>1727</v>
      </c>
      <c r="M524" s="159" t="s">
        <v>1728</v>
      </c>
      <c r="N524" s="602" t="s">
        <v>1729</v>
      </c>
      <c r="O524" s="161" t="s">
        <v>1730</v>
      </c>
      <c r="P524" s="568" t="s">
        <v>1723</v>
      </c>
      <c r="Q524" s="620">
        <v>1800</v>
      </c>
      <c r="R524" s="162">
        <v>2</v>
      </c>
      <c r="S524" s="494" t="s">
        <v>1724</v>
      </c>
      <c r="T524" s="494">
        <v>1</v>
      </c>
      <c r="U524" s="162" t="s">
        <v>1732</v>
      </c>
      <c r="V524" s="3580" t="s">
        <v>2466</v>
      </c>
      <c r="W524" s="3580" t="s">
        <v>2452</v>
      </c>
      <c r="X524" s="3612"/>
    </row>
    <row r="525" spans="1:25" ht="12.75" customHeight="1">
      <c r="A525" s="3520"/>
      <c r="B525" s="3460"/>
      <c r="C525" s="3445"/>
      <c r="D525" s="3511"/>
      <c r="E525" s="3522"/>
      <c r="F525" s="3487"/>
      <c r="G525" s="3556"/>
      <c r="H525" s="3575"/>
      <c r="I525" s="3556"/>
      <c r="J525" s="3575"/>
      <c r="K525" s="3556"/>
      <c r="L525" s="154" t="s">
        <v>1731</v>
      </c>
      <c r="M525" s="157" t="s">
        <v>2486</v>
      </c>
      <c r="N525" s="157" t="s">
        <v>2487</v>
      </c>
      <c r="O525" s="145">
        <v>1500</v>
      </c>
      <c r="P525" s="567" t="s">
        <v>1723</v>
      </c>
      <c r="Q525" s="156">
        <v>86400</v>
      </c>
      <c r="R525" s="142">
        <v>1</v>
      </c>
      <c r="S525" s="143" t="s">
        <v>1724</v>
      </c>
      <c r="T525" s="143">
        <v>3</v>
      </c>
      <c r="U525" s="143" t="s">
        <v>1724</v>
      </c>
      <c r="V525" s="3580"/>
      <c r="W525" s="3580"/>
      <c r="X525" s="3612"/>
    </row>
    <row r="526" spans="1:25" ht="12.75" customHeight="1">
      <c r="A526" s="3520"/>
      <c r="B526" s="3458"/>
      <c r="C526" s="3446"/>
      <c r="D526" s="3493"/>
      <c r="E526" s="3496"/>
      <c r="F526" s="3488"/>
      <c r="G526" s="3578"/>
      <c r="H526" s="3576"/>
      <c r="I526" s="3578"/>
      <c r="J526" s="3576"/>
      <c r="K526" s="3578"/>
      <c r="L526" s="154" t="s">
        <v>1725</v>
      </c>
      <c r="M526" s="613" t="s">
        <v>1726</v>
      </c>
      <c r="N526" s="613" t="s">
        <v>1726</v>
      </c>
      <c r="O526" s="145">
        <v>1300</v>
      </c>
      <c r="P526" s="568" t="s">
        <v>1723</v>
      </c>
      <c r="Q526" s="156">
        <v>900</v>
      </c>
      <c r="R526" s="142">
        <v>2</v>
      </c>
      <c r="S526" s="143" t="s">
        <v>1724</v>
      </c>
      <c r="T526" s="143">
        <v>1</v>
      </c>
      <c r="U526" s="143" t="s">
        <v>1724</v>
      </c>
      <c r="V526" s="3581"/>
      <c r="W526" s="3581"/>
      <c r="X526" s="3613"/>
    </row>
    <row r="527" spans="1:25" ht="12.75" customHeight="1">
      <c r="A527" s="3520"/>
      <c r="B527" s="3457" t="s">
        <v>2648</v>
      </c>
      <c r="C527" s="3447" t="s">
        <v>2651</v>
      </c>
      <c r="D527" s="3492" t="s">
        <v>454</v>
      </c>
      <c r="E527" s="3495" t="s">
        <v>1511</v>
      </c>
      <c r="F527" s="3486" t="s">
        <v>545</v>
      </c>
      <c r="G527" s="3577" t="s">
        <v>624</v>
      </c>
      <c r="H527" s="3574">
        <v>8704</v>
      </c>
      <c r="I527" s="3577">
        <v>832</v>
      </c>
      <c r="J527" s="3574">
        <v>4384</v>
      </c>
      <c r="K527" s="3577">
        <v>384</v>
      </c>
      <c r="L527" s="159" t="s">
        <v>1727</v>
      </c>
      <c r="M527" s="159" t="s">
        <v>1728</v>
      </c>
      <c r="N527" s="602" t="s">
        <v>1729</v>
      </c>
      <c r="O527" s="161" t="s">
        <v>1730</v>
      </c>
      <c r="P527" s="568" t="s">
        <v>1723</v>
      </c>
      <c r="Q527" s="620">
        <v>1800</v>
      </c>
      <c r="R527" s="162">
        <v>2</v>
      </c>
      <c r="S527" s="494" t="s">
        <v>1724</v>
      </c>
      <c r="T527" s="494">
        <v>1</v>
      </c>
      <c r="U527" s="162" t="s">
        <v>1732</v>
      </c>
      <c r="V527" s="3579" t="s">
        <v>2466</v>
      </c>
      <c r="W527" s="3579" t="s">
        <v>2452</v>
      </c>
      <c r="X527" s="3611"/>
    </row>
    <row r="528" spans="1:25" ht="12.75" customHeight="1">
      <c r="A528" s="3520"/>
      <c r="B528" s="3460"/>
      <c r="C528" s="3445"/>
      <c r="D528" s="3511"/>
      <c r="E528" s="3522"/>
      <c r="F528" s="3487"/>
      <c r="G528" s="3556"/>
      <c r="H528" s="3575"/>
      <c r="I528" s="3556"/>
      <c r="J528" s="3575"/>
      <c r="K528" s="3556"/>
      <c r="L528" s="154" t="s">
        <v>1731</v>
      </c>
      <c r="M528" s="157" t="s">
        <v>2486</v>
      </c>
      <c r="N528" s="157" t="s">
        <v>2487</v>
      </c>
      <c r="O528" s="145">
        <v>1500</v>
      </c>
      <c r="P528" s="567" t="s">
        <v>1723</v>
      </c>
      <c r="Q528" s="156">
        <v>86400</v>
      </c>
      <c r="R528" s="142">
        <v>1</v>
      </c>
      <c r="S528" s="143" t="s">
        <v>1724</v>
      </c>
      <c r="T528" s="143">
        <v>3</v>
      </c>
      <c r="U528" s="143" t="s">
        <v>1724</v>
      </c>
      <c r="V528" s="3580"/>
      <c r="W528" s="3580"/>
      <c r="X528" s="3612"/>
    </row>
    <row r="529" spans="1:25" ht="12.75" customHeight="1">
      <c r="A529" s="3520"/>
      <c r="B529" s="3458"/>
      <c r="C529" s="3446"/>
      <c r="D529" s="3493"/>
      <c r="E529" s="3496"/>
      <c r="F529" s="3488"/>
      <c r="G529" s="3578"/>
      <c r="H529" s="3576"/>
      <c r="I529" s="3578"/>
      <c r="J529" s="3576"/>
      <c r="K529" s="3578"/>
      <c r="L529" s="154" t="s">
        <v>1725</v>
      </c>
      <c r="M529" s="613" t="s">
        <v>1726</v>
      </c>
      <c r="N529" s="613" t="s">
        <v>1726</v>
      </c>
      <c r="O529" s="145">
        <v>1300</v>
      </c>
      <c r="P529" s="568" t="s">
        <v>1723</v>
      </c>
      <c r="Q529" s="156">
        <v>900</v>
      </c>
      <c r="R529" s="142">
        <v>2</v>
      </c>
      <c r="S529" s="143" t="s">
        <v>1724</v>
      </c>
      <c r="T529" s="143">
        <v>1</v>
      </c>
      <c r="U529" s="143" t="s">
        <v>1724</v>
      </c>
      <c r="V529" s="3581"/>
      <c r="W529" s="3581"/>
      <c r="X529" s="3613"/>
      <c r="Y529" s="69"/>
    </row>
    <row r="530" spans="1:25" ht="12.75" customHeight="1">
      <c r="A530" s="3520"/>
      <c r="B530" s="3457" t="s">
        <v>2648</v>
      </c>
      <c r="C530" s="3447" t="s">
        <v>2651</v>
      </c>
      <c r="D530" s="3492" t="s">
        <v>455</v>
      </c>
      <c r="E530" s="3495" t="s">
        <v>1512</v>
      </c>
      <c r="F530" s="3486" t="s">
        <v>545</v>
      </c>
      <c r="G530" s="3577" t="s">
        <v>624</v>
      </c>
      <c r="H530" s="3574">
        <v>8096</v>
      </c>
      <c r="I530" s="3577">
        <v>832</v>
      </c>
      <c r="J530" s="3574">
        <v>4192</v>
      </c>
      <c r="K530" s="3577">
        <v>384</v>
      </c>
      <c r="L530" s="159" t="s">
        <v>1727</v>
      </c>
      <c r="M530" s="159" t="s">
        <v>1728</v>
      </c>
      <c r="N530" s="602" t="s">
        <v>1729</v>
      </c>
      <c r="O530" s="161" t="s">
        <v>1730</v>
      </c>
      <c r="P530" s="568" t="s">
        <v>1723</v>
      </c>
      <c r="Q530" s="620">
        <v>1800</v>
      </c>
      <c r="R530" s="162">
        <v>2</v>
      </c>
      <c r="S530" s="494" t="s">
        <v>1724</v>
      </c>
      <c r="T530" s="494">
        <v>1</v>
      </c>
      <c r="U530" s="162" t="s">
        <v>1732</v>
      </c>
      <c r="V530" s="3579" t="s">
        <v>2466</v>
      </c>
      <c r="W530" s="3579" t="s">
        <v>2452</v>
      </c>
      <c r="X530" s="3611"/>
      <c r="Y530" s="69"/>
    </row>
    <row r="531" spans="1:25" ht="12.75" customHeight="1">
      <c r="A531" s="3520"/>
      <c r="B531" s="3460"/>
      <c r="C531" s="3445"/>
      <c r="D531" s="3511"/>
      <c r="E531" s="3522"/>
      <c r="F531" s="3487"/>
      <c r="G531" s="3556"/>
      <c r="H531" s="3575"/>
      <c r="I531" s="3556"/>
      <c r="J531" s="3575"/>
      <c r="K531" s="3556"/>
      <c r="L531" s="154" t="s">
        <v>1731</v>
      </c>
      <c r="M531" s="157" t="s">
        <v>2486</v>
      </c>
      <c r="N531" s="157" t="s">
        <v>2487</v>
      </c>
      <c r="O531" s="145">
        <v>1500</v>
      </c>
      <c r="P531" s="567" t="s">
        <v>1723</v>
      </c>
      <c r="Q531" s="156">
        <v>86400</v>
      </c>
      <c r="R531" s="142">
        <v>1</v>
      </c>
      <c r="S531" s="143" t="s">
        <v>1724</v>
      </c>
      <c r="T531" s="143">
        <v>3</v>
      </c>
      <c r="U531" s="143" t="s">
        <v>1724</v>
      </c>
      <c r="V531" s="3580"/>
      <c r="W531" s="3580"/>
      <c r="X531" s="3612"/>
      <c r="Y531" s="69"/>
    </row>
    <row r="532" spans="1:25" ht="12.75" customHeight="1">
      <c r="A532" s="3520"/>
      <c r="B532" s="3458"/>
      <c r="C532" s="3446"/>
      <c r="D532" s="3493"/>
      <c r="E532" s="3496"/>
      <c r="F532" s="3488"/>
      <c r="G532" s="3578"/>
      <c r="H532" s="3576"/>
      <c r="I532" s="3578"/>
      <c r="J532" s="3576"/>
      <c r="K532" s="3578"/>
      <c r="L532" s="154" t="s">
        <v>1725</v>
      </c>
      <c r="M532" s="613" t="s">
        <v>1726</v>
      </c>
      <c r="N532" s="613" t="s">
        <v>1726</v>
      </c>
      <c r="O532" s="145">
        <v>1300</v>
      </c>
      <c r="P532" s="568" t="s">
        <v>1723</v>
      </c>
      <c r="Q532" s="156">
        <v>900</v>
      </c>
      <c r="R532" s="142">
        <v>2</v>
      </c>
      <c r="S532" s="143" t="s">
        <v>1724</v>
      </c>
      <c r="T532" s="143">
        <v>1</v>
      </c>
      <c r="U532" s="143" t="s">
        <v>1724</v>
      </c>
      <c r="V532" s="3581"/>
      <c r="W532" s="3581"/>
      <c r="X532" s="3613"/>
      <c r="Y532" s="69"/>
    </row>
    <row r="533" spans="1:25" ht="12.75" customHeight="1">
      <c r="A533" s="3520"/>
      <c r="B533" s="3457" t="s">
        <v>2648</v>
      </c>
      <c r="C533" s="3447" t="s">
        <v>2651</v>
      </c>
      <c r="D533" s="3492" t="s">
        <v>451</v>
      </c>
      <c r="E533" s="3495" t="s">
        <v>1513</v>
      </c>
      <c r="F533" s="3486" t="s">
        <v>557</v>
      </c>
      <c r="G533" s="3577" t="s">
        <v>624</v>
      </c>
      <c r="H533" s="3574">
        <v>6016</v>
      </c>
      <c r="I533" s="3577">
        <v>768</v>
      </c>
      <c r="J533" s="3574">
        <v>4192</v>
      </c>
      <c r="K533" s="3577">
        <v>384</v>
      </c>
      <c r="L533" s="1368" t="s">
        <v>1727</v>
      </c>
      <c r="M533" s="159" t="s">
        <v>1728</v>
      </c>
      <c r="N533" s="602" t="s">
        <v>1729</v>
      </c>
      <c r="O533" s="161" t="s">
        <v>1730</v>
      </c>
      <c r="P533" s="568" t="s">
        <v>1723</v>
      </c>
      <c r="Q533" s="620">
        <v>1800</v>
      </c>
      <c r="R533" s="162">
        <v>2</v>
      </c>
      <c r="S533" s="494" t="s">
        <v>1724</v>
      </c>
      <c r="T533" s="494">
        <v>1</v>
      </c>
      <c r="U533" s="162" t="s">
        <v>1732</v>
      </c>
      <c r="V533" s="3579" t="s">
        <v>2466</v>
      </c>
      <c r="W533" s="3579" t="s">
        <v>2452</v>
      </c>
      <c r="X533" s="3611"/>
      <c r="Y533" s="69"/>
    </row>
    <row r="534" spans="1:25" ht="12.75" customHeight="1">
      <c r="A534" s="3520"/>
      <c r="B534" s="3460"/>
      <c r="C534" s="3445"/>
      <c r="D534" s="3511"/>
      <c r="E534" s="3522"/>
      <c r="F534" s="3487"/>
      <c r="G534" s="3556"/>
      <c r="H534" s="3575"/>
      <c r="I534" s="3556"/>
      <c r="J534" s="3575"/>
      <c r="K534" s="3556"/>
      <c r="L534" s="154" t="s">
        <v>1731</v>
      </c>
      <c r="M534" s="157" t="s">
        <v>2486</v>
      </c>
      <c r="N534" s="157" t="s">
        <v>2487</v>
      </c>
      <c r="O534" s="145">
        <v>1500</v>
      </c>
      <c r="P534" s="567" t="s">
        <v>1723</v>
      </c>
      <c r="Q534" s="156">
        <v>86400</v>
      </c>
      <c r="R534" s="142">
        <v>1</v>
      </c>
      <c r="S534" s="143" t="s">
        <v>1724</v>
      </c>
      <c r="T534" s="143">
        <v>3</v>
      </c>
      <c r="U534" s="143" t="s">
        <v>1724</v>
      </c>
      <c r="V534" s="3580"/>
      <c r="W534" s="3580"/>
      <c r="X534" s="3612"/>
      <c r="Y534" s="69"/>
    </row>
    <row r="535" spans="1:25" ht="13.5" customHeight="1">
      <c r="A535" s="3520"/>
      <c r="B535" s="3458"/>
      <c r="C535" s="3446"/>
      <c r="D535" s="3493"/>
      <c r="E535" s="3496"/>
      <c r="F535" s="3488"/>
      <c r="G535" s="3578"/>
      <c r="H535" s="3576"/>
      <c r="I535" s="3578"/>
      <c r="J535" s="3576"/>
      <c r="K535" s="3578"/>
      <c r="L535" s="154" t="s">
        <v>1725</v>
      </c>
      <c r="M535" s="613" t="s">
        <v>1726</v>
      </c>
      <c r="N535" s="613" t="s">
        <v>1726</v>
      </c>
      <c r="O535" s="145">
        <v>1300</v>
      </c>
      <c r="P535" s="568" t="s">
        <v>1723</v>
      </c>
      <c r="Q535" s="156">
        <v>900</v>
      </c>
      <c r="R535" s="142">
        <v>2</v>
      </c>
      <c r="S535" s="143" t="s">
        <v>1724</v>
      </c>
      <c r="T535" s="143">
        <v>1</v>
      </c>
      <c r="U535" s="143" t="s">
        <v>1724</v>
      </c>
      <c r="V535" s="3581"/>
      <c r="W535" s="3581"/>
      <c r="X535" s="3613"/>
    </row>
    <row r="536" spans="1:25" ht="13.5" customHeight="1">
      <c r="A536" s="3520"/>
      <c r="B536" s="3435" t="s">
        <v>2648</v>
      </c>
      <c r="C536" s="3447" t="s">
        <v>2651</v>
      </c>
      <c r="D536" s="3492" t="s">
        <v>452</v>
      </c>
      <c r="E536" s="3495" t="s">
        <v>1514</v>
      </c>
      <c r="F536" s="3486" t="s">
        <v>2592</v>
      </c>
      <c r="G536" s="3577" t="s">
        <v>1509</v>
      </c>
      <c r="H536" s="3574">
        <v>5024</v>
      </c>
      <c r="I536" s="3577">
        <v>512</v>
      </c>
      <c r="J536" s="3574">
        <v>4192</v>
      </c>
      <c r="K536" s="3577">
        <v>256</v>
      </c>
      <c r="L536" s="1368" t="s">
        <v>1727</v>
      </c>
      <c r="M536" s="1368" t="s">
        <v>1728</v>
      </c>
      <c r="N536" s="602" t="s">
        <v>1729</v>
      </c>
      <c r="O536" s="161" t="s">
        <v>1730</v>
      </c>
      <c r="P536" s="568" t="s">
        <v>1723</v>
      </c>
      <c r="Q536" s="620">
        <v>1800</v>
      </c>
      <c r="R536" s="162">
        <v>2</v>
      </c>
      <c r="S536" s="1361" t="s">
        <v>1724</v>
      </c>
      <c r="T536" s="1361">
        <v>1</v>
      </c>
      <c r="U536" s="162" t="s">
        <v>1732</v>
      </c>
      <c r="V536" s="3603" t="s">
        <v>2466</v>
      </c>
      <c r="W536" s="3603" t="s">
        <v>2452</v>
      </c>
      <c r="X536" s="3611"/>
    </row>
    <row r="537" spans="1:25" ht="13.5" customHeight="1">
      <c r="A537" s="3520"/>
      <c r="B537" s="3456"/>
      <c r="C537" s="3445"/>
      <c r="D537" s="3511"/>
      <c r="E537" s="3522"/>
      <c r="F537" s="3487"/>
      <c r="G537" s="3556"/>
      <c r="H537" s="3575"/>
      <c r="I537" s="3556"/>
      <c r="J537" s="3575"/>
      <c r="K537" s="3556"/>
      <c r="L537" s="154" t="s">
        <v>1731</v>
      </c>
      <c r="M537" s="157" t="s">
        <v>2486</v>
      </c>
      <c r="N537" s="157" t="s">
        <v>2487</v>
      </c>
      <c r="O537" s="145">
        <v>1500</v>
      </c>
      <c r="P537" s="567" t="s">
        <v>1723</v>
      </c>
      <c r="Q537" s="156">
        <v>86400</v>
      </c>
      <c r="R537" s="142">
        <v>1</v>
      </c>
      <c r="S537" s="143" t="s">
        <v>1724</v>
      </c>
      <c r="T537" s="143">
        <v>3</v>
      </c>
      <c r="U537" s="143" t="s">
        <v>1724</v>
      </c>
      <c r="V537" s="3429"/>
      <c r="W537" s="3429"/>
      <c r="X537" s="3612"/>
    </row>
    <row r="538" spans="1:25" ht="12.75" customHeight="1">
      <c r="A538" s="3520"/>
      <c r="B538" s="3436"/>
      <c r="C538" s="3446"/>
      <c r="D538" s="3493"/>
      <c r="E538" s="3496"/>
      <c r="F538" s="3488"/>
      <c r="G538" s="3578"/>
      <c r="H538" s="3576"/>
      <c r="I538" s="3578"/>
      <c r="J538" s="3576"/>
      <c r="K538" s="3578"/>
      <c r="L538" s="158" t="s">
        <v>1725</v>
      </c>
      <c r="M538" s="613" t="s">
        <v>1726</v>
      </c>
      <c r="N538" s="613" t="s">
        <v>1726</v>
      </c>
      <c r="O538" s="145">
        <v>1300</v>
      </c>
      <c r="P538" s="567" t="s">
        <v>1723</v>
      </c>
      <c r="Q538" s="156">
        <v>900</v>
      </c>
      <c r="R538" s="142">
        <v>2</v>
      </c>
      <c r="S538" s="143" t="s">
        <v>1724</v>
      </c>
      <c r="T538" s="143">
        <v>1</v>
      </c>
      <c r="U538" s="574" t="s">
        <v>1724</v>
      </c>
      <c r="V538" s="3604"/>
      <c r="W538" s="3604"/>
      <c r="X538" s="3613"/>
    </row>
    <row r="539" spans="1:25" s="4" customFormat="1" ht="12.75" customHeight="1">
      <c r="A539" s="3520"/>
      <c r="B539" s="3441" t="s">
        <v>3263</v>
      </c>
      <c r="C539" s="3447" t="s">
        <v>3627</v>
      </c>
      <c r="D539" s="3507" t="s">
        <v>3300</v>
      </c>
      <c r="E539" s="3483" t="s">
        <v>3305</v>
      </c>
      <c r="F539" s="3486" t="s">
        <v>1184</v>
      </c>
      <c r="G539" s="3577" t="s">
        <v>624</v>
      </c>
      <c r="H539" s="3574">
        <v>16284</v>
      </c>
      <c r="I539" s="3577">
        <v>1132</v>
      </c>
      <c r="J539" s="3574">
        <v>8904</v>
      </c>
      <c r="K539" s="3577">
        <v>512</v>
      </c>
      <c r="L539" s="1368" t="s">
        <v>1727</v>
      </c>
      <c r="M539" s="1366" t="s">
        <v>1728</v>
      </c>
      <c r="N539" s="162" t="s">
        <v>1729</v>
      </c>
      <c r="O539" s="161" t="s">
        <v>1730</v>
      </c>
      <c r="P539" s="564" t="s">
        <v>1723</v>
      </c>
      <c r="Q539" s="162">
        <v>1800</v>
      </c>
      <c r="R539" s="162">
        <v>2</v>
      </c>
      <c r="S539" s="1361" t="s">
        <v>1724</v>
      </c>
      <c r="T539" s="1361">
        <v>1</v>
      </c>
      <c r="U539" s="162" t="s">
        <v>1734</v>
      </c>
      <c r="V539" s="3579" t="s">
        <v>2468</v>
      </c>
      <c r="W539" s="3579" t="s">
        <v>2452</v>
      </c>
      <c r="X539" s="3548" t="s">
        <v>3286</v>
      </c>
      <c r="Y539" s="3"/>
    </row>
    <row r="540" spans="1:25" s="4" customFormat="1" ht="12.75" customHeight="1">
      <c r="A540" s="3520"/>
      <c r="B540" s="3442"/>
      <c r="C540" s="3445"/>
      <c r="D540" s="3508"/>
      <c r="E540" s="3484"/>
      <c r="F540" s="3487"/>
      <c r="G540" s="3556"/>
      <c r="H540" s="3575"/>
      <c r="I540" s="3556"/>
      <c r="J540" s="3575"/>
      <c r="K540" s="3556"/>
      <c r="L540" s="154" t="s">
        <v>1731</v>
      </c>
      <c r="M540" s="141" t="s">
        <v>2486</v>
      </c>
      <c r="N540" s="141" t="s">
        <v>2487</v>
      </c>
      <c r="O540" s="145">
        <v>1500</v>
      </c>
      <c r="P540" s="565" t="s">
        <v>1723</v>
      </c>
      <c r="Q540" s="142">
        <v>86400</v>
      </c>
      <c r="R540" s="142">
        <v>1</v>
      </c>
      <c r="S540" s="143" t="s">
        <v>1724</v>
      </c>
      <c r="T540" s="143">
        <v>3</v>
      </c>
      <c r="U540" s="143" t="s">
        <v>1724</v>
      </c>
      <c r="V540" s="3580"/>
      <c r="W540" s="3580"/>
      <c r="X540" s="3549"/>
      <c r="Y540" s="3"/>
    </row>
    <row r="541" spans="1:25" s="4" customFormat="1" ht="12.75" customHeight="1">
      <c r="A541" s="3520"/>
      <c r="B541" s="3443"/>
      <c r="C541" s="3446"/>
      <c r="D541" s="3509"/>
      <c r="E541" s="3485"/>
      <c r="F541" s="3488"/>
      <c r="G541" s="3578"/>
      <c r="H541" s="3576"/>
      <c r="I541" s="3578"/>
      <c r="J541" s="3576"/>
      <c r="K541" s="3578"/>
      <c r="L541" s="154" t="s">
        <v>1725</v>
      </c>
      <c r="M541" s="142" t="s">
        <v>1726</v>
      </c>
      <c r="N541" s="142" t="s">
        <v>1726</v>
      </c>
      <c r="O541" s="145">
        <v>1300</v>
      </c>
      <c r="P541" s="564" t="s">
        <v>1723</v>
      </c>
      <c r="Q541" s="142">
        <v>900</v>
      </c>
      <c r="R541" s="142">
        <v>2</v>
      </c>
      <c r="S541" s="143" t="s">
        <v>1724</v>
      </c>
      <c r="T541" s="143">
        <v>1</v>
      </c>
      <c r="U541" s="143" t="s">
        <v>1724</v>
      </c>
      <c r="V541" s="3581"/>
      <c r="W541" s="3581"/>
      <c r="X541" s="3582"/>
      <c r="Y541" s="3"/>
    </row>
    <row r="542" spans="1:25" s="4" customFormat="1" ht="12.75" customHeight="1">
      <c r="A542" s="3520"/>
      <c r="B542" s="3441" t="s">
        <v>2648</v>
      </c>
      <c r="C542" s="3447" t="s">
        <v>3627</v>
      </c>
      <c r="D542" s="3507" t="s">
        <v>3301</v>
      </c>
      <c r="E542" s="3483" t="s">
        <v>3306</v>
      </c>
      <c r="F542" s="3486" t="s">
        <v>1184</v>
      </c>
      <c r="G542" s="3577" t="s">
        <v>624</v>
      </c>
      <c r="H542" s="3596">
        <v>11744</v>
      </c>
      <c r="I542" s="3599">
        <v>768</v>
      </c>
      <c r="J542" s="3574">
        <v>8904</v>
      </c>
      <c r="K542" s="3577">
        <v>512</v>
      </c>
      <c r="L542" s="1368" t="s">
        <v>1727</v>
      </c>
      <c r="M542" s="1366" t="s">
        <v>1728</v>
      </c>
      <c r="N542" s="162" t="s">
        <v>1729</v>
      </c>
      <c r="O542" s="161" t="s">
        <v>1730</v>
      </c>
      <c r="P542" s="564" t="s">
        <v>1723</v>
      </c>
      <c r="Q542" s="162">
        <v>1800</v>
      </c>
      <c r="R542" s="162">
        <v>2</v>
      </c>
      <c r="S542" s="1361" t="s">
        <v>1724</v>
      </c>
      <c r="T542" s="1361">
        <v>1</v>
      </c>
      <c r="U542" s="162" t="s">
        <v>1734</v>
      </c>
      <c r="V542" s="3579" t="s">
        <v>2468</v>
      </c>
      <c r="W542" s="3579" t="s">
        <v>2452</v>
      </c>
      <c r="X542" s="3548" t="s">
        <v>3115</v>
      </c>
      <c r="Y542" s="3"/>
    </row>
    <row r="543" spans="1:25" s="4" customFormat="1" ht="12.75" customHeight="1">
      <c r="A543" s="3520"/>
      <c r="B543" s="3442"/>
      <c r="C543" s="3445"/>
      <c r="D543" s="3508"/>
      <c r="E543" s="3484"/>
      <c r="F543" s="3487"/>
      <c r="G543" s="3556"/>
      <c r="H543" s="3598"/>
      <c r="I543" s="3560"/>
      <c r="J543" s="3575"/>
      <c r="K543" s="3556"/>
      <c r="L543" s="154" t="s">
        <v>1731</v>
      </c>
      <c r="M543" s="141" t="s">
        <v>2486</v>
      </c>
      <c r="N543" s="141" t="s">
        <v>2487</v>
      </c>
      <c r="O543" s="145">
        <v>1500</v>
      </c>
      <c r="P543" s="565" t="s">
        <v>1723</v>
      </c>
      <c r="Q543" s="142">
        <v>86400</v>
      </c>
      <c r="R543" s="142">
        <v>1</v>
      </c>
      <c r="S543" s="143" t="s">
        <v>1724</v>
      </c>
      <c r="T543" s="143">
        <v>3</v>
      </c>
      <c r="U543" s="143" t="s">
        <v>1724</v>
      </c>
      <c r="V543" s="3580"/>
      <c r="W543" s="3580"/>
      <c r="X543" s="3549"/>
      <c r="Y543" s="3"/>
    </row>
    <row r="544" spans="1:25" s="4" customFormat="1" ht="12.75" customHeight="1">
      <c r="A544" s="3520"/>
      <c r="B544" s="3443"/>
      <c r="C544" s="3446"/>
      <c r="D544" s="3509"/>
      <c r="E544" s="3485"/>
      <c r="F544" s="3488"/>
      <c r="G544" s="3578"/>
      <c r="H544" s="3597"/>
      <c r="I544" s="3600"/>
      <c r="J544" s="3576"/>
      <c r="K544" s="3578"/>
      <c r="L544" s="154" t="s">
        <v>1725</v>
      </c>
      <c r="M544" s="142" t="s">
        <v>1726</v>
      </c>
      <c r="N544" s="142" t="s">
        <v>1726</v>
      </c>
      <c r="O544" s="145">
        <v>1300</v>
      </c>
      <c r="P544" s="564" t="s">
        <v>1723</v>
      </c>
      <c r="Q544" s="142">
        <v>900</v>
      </c>
      <c r="R544" s="142">
        <v>2</v>
      </c>
      <c r="S544" s="143" t="s">
        <v>1724</v>
      </c>
      <c r="T544" s="143">
        <v>1</v>
      </c>
      <c r="U544" s="143" t="s">
        <v>1724</v>
      </c>
      <c r="V544" s="3581"/>
      <c r="W544" s="3581"/>
      <c r="X544" s="3582"/>
      <c r="Y544" s="3"/>
    </row>
    <row r="545" spans="1:25" s="4" customFormat="1" ht="12.75" customHeight="1">
      <c r="A545" s="3520"/>
      <c r="B545" s="3441" t="s">
        <v>3263</v>
      </c>
      <c r="C545" s="3447" t="s">
        <v>3628</v>
      </c>
      <c r="D545" s="3602" t="s">
        <v>3302</v>
      </c>
      <c r="E545" s="3483" t="s">
        <v>3307</v>
      </c>
      <c r="F545" s="3486" t="s">
        <v>1184</v>
      </c>
      <c r="G545" s="3577" t="s">
        <v>624</v>
      </c>
      <c r="H545" s="3574">
        <v>24480</v>
      </c>
      <c r="I545" s="3577">
        <v>1424</v>
      </c>
      <c r="J545" s="3565">
        <v>12000</v>
      </c>
      <c r="K545" s="3577">
        <v>512</v>
      </c>
      <c r="L545" s="154" t="s">
        <v>1727</v>
      </c>
      <c r="M545" s="1363" t="s">
        <v>1728</v>
      </c>
      <c r="N545" s="142" t="s">
        <v>1729</v>
      </c>
      <c r="O545" s="145" t="s">
        <v>1730</v>
      </c>
      <c r="P545" s="565" t="s">
        <v>1723</v>
      </c>
      <c r="Q545" s="142">
        <v>1800</v>
      </c>
      <c r="R545" s="142">
        <v>2</v>
      </c>
      <c r="S545" s="143" t="s">
        <v>1724</v>
      </c>
      <c r="T545" s="143">
        <v>1</v>
      </c>
      <c r="U545" s="142" t="s">
        <v>1735</v>
      </c>
      <c r="V545" s="3603" t="s">
        <v>2468</v>
      </c>
      <c r="W545" s="3603" t="s">
        <v>2452</v>
      </c>
      <c r="X545" s="3548" t="s">
        <v>3286</v>
      </c>
      <c r="Y545" s="3"/>
    </row>
    <row r="546" spans="1:25" s="4" customFormat="1" ht="12.75" customHeight="1">
      <c r="A546" s="3520"/>
      <c r="B546" s="3442"/>
      <c r="C546" s="3445"/>
      <c r="D546" s="3498"/>
      <c r="E546" s="3484"/>
      <c r="F546" s="3487"/>
      <c r="G546" s="3556"/>
      <c r="H546" s="3575"/>
      <c r="I546" s="3556"/>
      <c r="J546" s="3566"/>
      <c r="K546" s="3556"/>
      <c r="L546" s="154" t="s">
        <v>1731</v>
      </c>
      <c r="M546" s="141" t="s">
        <v>2486</v>
      </c>
      <c r="N546" s="141" t="s">
        <v>2487</v>
      </c>
      <c r="O546" s="145">
        <v>1500</v>
      </c>
      <c r="P546" s="565" t="s">
        <v>1723</v>
      </c>
      <c r="Q546" s="142">
        <v>86400</v>
      </c>
      <c r="R546" s="142">
        <v>1</v>
      </c>
      <c r="S546" s="143" t="s">
        <v>1724</v>
      </c>
      <c r="T546" s="143">
        <v>3</v>
      </c>
      <c r="U546" s="143" t="s">
        <v>1724</v>
      </c>
      <c r="V546" s="3429"/>
      <c r="W546" s="3429"/>
      <c r="X546" s="3549"/>
      <c r="Y546" s="3"/>
    </row>
    <row r="547" spans="1:25" s="4" customFormat="1" ht="13.5" customHeight="1">
      <c r="A547" s="3520"/>
      <c r="B547" s="3443"/>
      <c r="C547" s="3446"/>
      <c r="D547" s="3510"/>
      <c r="E547" s="3485"/>
      <c r="F547" s="3488"/>
      <c r="G547" s="3578"/>
      <c r="H547" s="3576"/>
      <c r="I547" s="3578"/>
      <c r="J547" s="3567"/>
      <c r="K547" s="3578"/>
      <c r="L547" s="158" t="s">
        <v>1725</v>
      </c>
      <c r="M547" s="142" t="s">
        <v>1726</v>
      </c>
      <c r="N547" s="142" t="s">
        <v>1726</v>
      </c>
      <c r="O547" s="145">
        <v>1300</v>
      </c>
      <c r="P547" s="565" t="s">
        <v>1723</v>
      </c>
      <c r="Q547" s="142">
        <v>900</v>
      </c>
      <c r="R547" s="142">
        <v>2</v>
      </c>
      <c r="S547" s="143" t="s">
        <v>1724</v>
      </c>
      <c r="T547" s="143">
        <v>1</v>
      </c>
      <c r="U547" s="574" t="s">
        <v>1724</v>
      </c>
      <c r="V547" s="3604"/>
      <c r="W547" s="3604"/>
      <c r="X547" s="3582"/>
      <c r="Y547" s="3"/>
    </row>
    <row r="548" spans="1:25" s="4" customFormat="1" ht="12.75" customHeight="1">
      <c r="A548" s="3520"/>
      <c r="B548" s="3442" t="s">
        <v>2648</v>
      </c>
      <c r="C548" s="3447" t="s">
        <v>3628</v>
      </c>
      <c r="D548" s="3498" t="s">
        <v>3303</v>
      </c>
      <c r="E548" s="3484" t="s">
        <v>3308</v>
      </c>
      <c r="F548" s="3487" t="s">
        <v>1184</v>
      </c>
      <c r="G548" s="3556" t="s">
        <v>624</v>
      </c>
      <c r="H548" s="3598">
        <v>15856</v>
      </c>
      <c r="I548" s="3560">
        <v>712</v>
      </c>
      <c r="J548" s="3566">
        <v>12000</v>
      </c>
      <c r="K548" s="3556">
        <v>512</v>
      </c>
      <c r="L548" s="1368" t="s">
        <v>1727</v>
      </c>
      <c r="M548" s="1366" t="s">
        <v>1728</v>
      </c>
      <c r="N548" s="162" t="s">
        <v>1729</v>
      </c>
      <c r="O548" s="161" t="s">
        <v>1730</v>
      </c>
      <c r="P548" s="564" t="s">
        <v>1723</v>
      </c>
      <c r="Q548" s="162">
        <v>1800</v>
      </c>
      <c r="R548" s="162">
        <v>2</v>
      </c>
      <c r="S548" s="1361" t="s">
        <v>1724</v>
      </c>
      <c r="T548" s="1361">
        <v>1</v>
      </c>
      <c r="U548" s="162" t="s">
        <v>1735</v>
      </c>
      <c r="V548" s="3429" t="s">
        <v>2468</v>
      </c>
      <c r="W548" s="3429" t="s">
        <v>2452</v>
      </c>
      <c r="X548" s="3549" t="s">
        <v>3115</v>
      </c>
      <c r="Y548" s="3"/>
    </row>
    <row r="549" spans="1:25" s="4" customFormat="1" ht="12.75" customHeight="1">
      <c r="A549" s="3520"/>
      <c r="B549" s="3442"/>
      <c r="C549" s="3445"/>
      <c r="D549" s="3498"/>
      <c r="E549" s="3484"/>
      <c r="F549" s="3487"/>
      <c r="G549" s="3556"/>
      <c r="H549" s="3598"/>
      <c r="I549" s="3560"/>
      <c r="J549" s="3566"/>
      <c r="K549" s="3556"/>
      <c r="L549" s="154" t="s">
        <v>1731</v>
      </c>
      <c r="M549" s="141" t="s">
        <v>2486</v>
      </c>
      <c r="N549" s="141" t="s">
        <v>2487</v>
      </c>
      <c r="O549" s="145">
        <v>1500</v>
      </c>
      <c r="P549" s="565" t="s">
        <v>1723</v>
      </c>
      <c r="Q549" s="142">
        <v>86400</v>
      </c>
      <c r="R549" s="142">
        <v>1</v>
      </c>
      <c r="S549" s="143" t="s">
        <v>1724</v>
      </c>
      <c r="T549" s="143">
        <v>3</v>
      </c>
      <c r="U549" s="143" t="s">
        <v>1724</v>
      </c>
      <c r="V549" s="3429"/>
      <c r="W549" s="3429"/>
      <c r="X549" s="3549"/>
      <c r="Y549" s="3"/>
    </row>
    <row r="550" spans="1:25" s="4" customFormat="1" ht="13.5" customHeight="1" thickBot="1">
      <c r="A550" s="3521"/>
      <c r="B550" s="3502"/>
      <c r="C550" s="3469"/>
      <c r="D550" s="3499"/>
      <c r="E550" s="3501"/>
      <c r="F550" s="3503"/>
      <c r="G550" s="3557"/>
      <c r="H550" s="3607"/>
      <c r="I550" s="3561"/>
      <c r="J550" s="3609"/>
      <c r="K550" s="3557"/>
      <c r="L550" s="169" t="s">
        <v>1725</v>
      </c>
      <c r="M550" s="173" t="s">
        <v>1726</v>
      </c>
      <c r="N550" s="173" t="s">
        <v>1726</v>
      </c>
      <c r="O550" s="171">
        <v>1300</v>
      </c>
      <c r="P550" s="566" t="s">
        <v>1723</v>
      </c>
      <c r="Q550" s="173">
        <v>900</v>
      </c>
      <c r="R550" s="173">
        <v>2</v>
      </c>
      <c r="S550" s="172" t="s">
        <v>1724</v>
      </c>
      <c r="T550" s="172">
        <v>1</v>
      </c>
      <c r="U550" s="563" t="s">
        <v>1724</v>
      </c>
      <c r="V550" s="3605"/>
      <c r="W550" s="3605"/>
      <c r="X550" s="3550"/>
      <c r="Y550" s="3"/>
    </row>
    <row r="551" spans="1:25" s="4" customFormat="1" ht="12.75" customHeight="1">
      <c r="A551" s="3476" t="s">
        <v>3829</v>
      </c>
      <c r="B551" s="3494" t="s">
        <v>2648</v>
      </c>
      <c r="C551" s="3444" t="s">
        <v>1399</v>
      </c>
      <c r="D551" s="3497" t="s">
        <v>3309</v>
      </c>
      <c r="E551" s="3504" t="s">
        <v>3312</v>
      </c>
      <c r="F551" s="3515" t="s">
        <v>1185</v>
      </c>
      <c r="G551" s="3601" t="s">
        <v>624</v>
      </c>
      <c r="H551" s="3730">
        <v>12952</v>
      </c>
      <c r="I551" s="3772">
        <v>572</v>
      </c>
      <c r="J551" s="3637">
        <v>10912</v>
      </c>
      <c r="K551" s="3601">
        <v>384</v>
      </c>
      <c r="L551" s="155" t="s">
        <v>1727</v>
      </c>
      <c r="M551" s="176" t="s">
        <v>1728</v>
      </c>
      <c r="N551" s="151" t="s">
        <v>1729</v>
      </c>
      <c r="O551" s="149" t="s">
        <v>1730</v>
      </c>
      <c r="P551" s="596" t="s">
        <v>1723</v>
      </c>
      <c r="Q551" s="151">
        <v>1800</v>
      </c>
      <c r="R551" s="151">
        <v>2</v>
      </c>
      <c r="S551" s="152" t="s">
        <v>1724</v>
      </c>
      <c r="T551" s="152">
        <v>1</v>
      </c>
      <c r="U551" s="151" t="s">
        <v>1732</v>
      </c>
      <c r="V551" s="3583" t="s">
        <v>2468</v>
      </c>
      <c r="W551" s="3583" t="s">
        <v>2452</v>
      </c>
      <c r="X551" s="3584" t="s">
        <v>3115</v>
      </c>
      <c r="Y551" s="3"/>
    </row>
    <row r="552" spans="1:25" s="4" customFormat="1" ht="12.75" customHeight="1">
      <c r="A552" s="3477"/>
      <c r="B552" s="3449"/>
      <c r="C552" s="3445"/>
      <c r="D552" s="3508"/>
      <c r="E552" s="3505"/>
      <c r="F552" s="3487"/>
      <c r="G552" s="3556"/>
      <c r="H552" s="3558"/>
      <c r="I552" s="3560"/>
      <c r="J552" s="3566"/>
      <c r="K552" s="3556"/>
      <c r="L552" s="154" t="s">
        <v>1731</v>
      </c>
      <c r="M552" s="141" t="s">
        <v>2626</v>
      </c>
      <c r="N552" s="141" t="s">
        <v>2487</v>
      </c>
      <c r="O552" s="145">
        <v>1499</v>
      </c>
      <c r="P552" s="565" t="s">
        <v>1723</v>
      </c>
      <c r="Q552" s="142">
        <v>86400</v>
      </c>
      <c r="R552" s="142">
        <v>2</v>
      </c>
      <c r="S552" s="143" t="s">
        <v>1724</v>
      </c>
      <c r="T552" s="143">
        <v>5</v>
      </c>
      <c r="U552" s="143" t="s">
        <v>1724</v>
      </c>
      <c r="V552" s="3572"/>
      <c r="W552" s="3572"/>
      <c r="X552" s="3549"/>
      <c r="Y552" s="3"/>
    </row>
    <row r="553" spans="1:25" s="4" customFormat="1" ht="14.25" customHeight="1">
      <c r="A553" s="3477"/>
      <c r="B553" s="3450"/>
      <c r="C553" s="3446"/>
      <c r="D553" s="3509"/>
      <c r="E553" s="3506"/>
      <c r="F553" s="3488"/>
      <c r="G553" s="3578"/>
      <c r="H553" s="3720"/>
      <c r="I553" s="3600"/>
      <c r="J553" s="3567"/>
      <c r="K553" s="3578"/>
      <c r="L553" s="154" t="s">
        <v>1725</v>
      </c>
      <c r="M553" s="142" t="s">
        <v>1726</v>
      </c>
      <c r="N553" s="142" t="s">
        <v>1726</v>
      </c>
      <c r="O553" s="145">
        <v>1300</v>
      </c>
      <c r="P553" s="564" t="s">
        <v>1723</v>
      </c>
      <c r="Q553" s="143">
        <v>900</v>
      </c>
      <c r="R553" s="142">
        <v>2</v>
      </c>
      <c r="S553" s="143" t="s">
        <v>1724</v>
      </c>
      <c r="T553" s="143">
        <v>1</v>
      </c>
      <c r="U553" s="143" t="s">
        <v>1724</v>
      </c>
      <c r="V553" s="3573"/>
      <c r="W553" s="3573"/>
      <c r="X553" s="3582"/>
      <c r="Y553" s="3"/>
    </row>
    <row r="554" spans="1:25" s="4" customFormat="1" ht="14.25" customHeight="1">
      <c r="A554" s="3477"/>
      <c r="B554" s="3448" t="s">
        <v>2648</v>
      </c>
      <c r="C554" s="3447" t="s">
        <v>1392</v>
      </c>
      <c r="D554" s="3507" t="s">
        <v>3310</v>
      </c>
      <c r="E554" s="3610" t="s">
        <v>3313</v>
      </c>
      <c r="F554" s="3486" t="s">
        <v>1185</v>
      </c>
      <c r="G554" s="3577" t="s">
        <v>624</v>
      </c>
      <c r="H554" s="3719">
        <v>16604</v>
      </c>
      <c r="I554" s="3599">
        <v>652</v>
      </c>
      <c r="J554" s="3565">
        <v>13120</v>
      </c>
      <c r="K554" s="3577">
        <v>512</v>
      </c>
      <c r="L554" s="1368" t="s">
        <v>1727</v>
      </c>
      <c r="M554" s="164" t="s">
        <v>1728</v>
      </c>
      <c r="N554" s="146" t="s">
        <v>1729</v>
      </c>
      <c r="O554" s="161" t="s">
        <v>1730</v>
      </c>
      <c r="P554" s="568" t="s">
        <v>1723</v>
      </c>
      <c r="Q554" s="1361">
        <v>1800</v>
      </c>
      <c r="R554" s="162">
        <v>2</v>
      </c>
      <c r="S554" s="1361" t="s">
        <v>1724</v>
      </c>
      <c r="T554" s="1361">
        <v>1</v>
      </c>
      <c r="U554" s="162" t="s">
        <v>1734</v>
      </c>
      <c r="V554" s="3571" t="s">
        <v>2468</v>
      </c>
      <c r="W554" s="3571" t="s">
        <v>2452</v>
      </c>
      <c r="X554" s="3548" t="s">
        <v>3115</v>
      </c>
      <c r="Y554" s="3"/>
    </row>
    <row r="555" spans="1:25" s="4" customFormat="1" ht="14.25" customHeight="1">
      <c r="A555" s="3477"/>
      <c r="B555" s="3449"/>
      <c r="C555" s="3445"/>
      <c r="D555" s="3508"/>
      <c r="E555" s="3505"/>
      <c r="F555" s="3487"/>
      <c r="G555" s="3556"/>
      <c r="H555" s="3558"/>
      <c r="I555" s="3560"/>
      <c r="J555" s="3566"/>
      <c r="K555" s="3556"/>
      <c r="L555" s="154" t="s">
        <v>1731</v>
      </c>
      <c r="M555" s="144" t="s">
        <v>2626</v>
      </c>
      <c r="N555" s="144" t="s">
        <v>2487</v>
      </c>
      <c r="O555" s="145">
        <v>1499</v>
      </c>
      <c r="P555" s="567" t="s">
        <v>1723</v>
      </c>
      <c r="Q555" s="143">
        <v>86400</v>
      </c>
      <c r="R555" s="142">
        <v>2</v>
      </c>
      <c r="S555" s="143" t="s">
        <v>1724</v>
      </c>
      <c r="T555" s="1361">
        <v>5</v>
      </c>
      <c r="U555" s="143" t="s">
        <v>1724</v>
      </c>
      <c r="V555" s="3572"/>
      <c r="W555" s="3572"/>
      <c r="X555" s="3549"/>
      <c r="Y555" s="3"/>
    </row>
    <row r="556" spans="1:25" s="4" customFormat="1" ht="12.75" customHeight="1">
      <c r="A556" s="3477"/>
      <c r="B556" s="3450"/>
      <c r="C556" s="3446"/>
      <c r="D556" s="3509"/>
      <c r="E556" s="3506"/>
      <c r="F556" s="3488"/>
      <c r="G556" s="3578"/>
      <c r="H556" s="3720"/>
      <c r="I556" s="3600"/>
      <c r="J556" s="3567"/>
      <c r="K556" s="3578"/>
      <c r="L556" s="154" t="s">
        <v>1725</v>
      </c>
      <c r="M556" s="147" t="s">
        <v>1726</v>
      </c>
      <c r="N556" s="147" t="s">
        <v>1726</v>
      </c>
      <c r="O556" s="145">
        <v>1300</v>
      </c>
      <c r="P556" s="568" t="s">
        <v>1723</v>
      </c>
      <c r="Q556" s="143">
        <v>900</v>
      </c>
      <c r="R556" s="142">
        <v>2</v>
      </c>
      <c r="S556" s="143" t="s">
        <v>1724</v>
      </c>
      <c r="T556" s="143">
        <v>1</v>
      </c>
      <c r="U556" s="143" t="s">
        <v>1724</v>
      </c>
      <c r="V556" s="3573"/>
      <c r="W556" s="3573"/>
      <c r="X556" s="3582"/>
      <c r="Y556" s="3"/>
    </row>
    <row r="557" spans="1:25" s="4" customFormat="1" ht="12.75" customHeight="1">
      <c r="A557" s="3477"/>
      <c r="B557" s="3449" t="s">
        <v>2648</v>
      </c>
      <c r="C557" s="3447" t="s">
        <v>3629</v>
      </c>
      <c r="D557" s="3552" t="s">
        <v>3311</v>
      </c>
      <c r="E557" s="3554" t="s">
        <v>3314</v>
      </c>
      <c r="F557" s="3487" t="s">
        <v>1185</v>
      </c>
      <c r="G557" s="3556" t="s">
        <v>624</v>
      </c>
      <c r="H557" s="3558">
        <v>22356</v>
      </c>
      <c r="I557" s="3560">
        <v>712</v>
      </c>
      <c r="J557" s="3566">
        <v>13120</v>
      </c>
      <c r="K557" s="3556">
        <v>512</v>
      </c>
      <c r="L557" s="1368" t="s">
        <v>1727</v>
      </c>
      <c r="M557" s="164" t="s">
        <v>1728</v>
      </c>
      <c r="N557" s="146" t="s">
        <v>1729</v>
      </c>
      <c r="O557" s="161" t="s">
        <v>1730</v>
      </c>
      <c r="P557" s="568" t="s">
        <v>1723</v>
      </c>
      <c r="Q557" s="1361">
        <v>1800</v>
      </c>
      <c r="R557" s="162">
        <v>2</v>
      </c>
      <c r="S557" s="1361" t="s">
        <v>1724</v>
      </c>
      <c r="T557" s="1361">
        <v>1</v>
      </c>
      <c r="U557" s="162" t="s">
        <v>1735</v>
      </c>
      <c r="V557" s="3572" t="s">
        <v>2468</v>
      </c>
      <c r="W557" s="3572" t="s">
        <v>2452</v>
      </c>
      <c r="X557" s="3548" t="s">
        <v>3115</v>
      </c>
      <c r="Y557" s="3"/>
    </row>
    <row r="558" spans="1:25" s="4" customFormat="1" ht="12.75" customHeight="1">
      <c r="A558" s="3477"/>
      <c r="B558" s="3449"/>
      <c r="C558" s="3445"/>
      <c r="D558" s="3552"/>
      <c r="E558" s="3505"/>
      <c r="F558" s="3487"/>
      <c r="G558" s="3556"/>
      <c r="H558" s="3558"/>
      <c r="I558" s="3560"/>
      <c r="J558" s="3566"/>
      <c r="K558" s="3556"/>
      <c r="L558" s="154" t="s">
        <v>1731</v>
      </c>
      <c r="M558" s="144" t="s">
        <v>2626</v>
      </c>
      <c r="N558" s="144" t="s">
        <v>2487</v>
      </c>
      <c r="O558" s="145">
        <v>1499</v>
      </c>
      <c r="P558" s="567" t="s">
        <v>1723</v>
      </c>
      <c r="Q558" s="143">
        <v>86400</v>
      </c>
      <c r="R558" s="142">
        <v>2</v>
      </c>
      <c r="S558" s="143" t="s">
        <v>1724</v>
      </c>
      <c r="T558" s="143">
        <v>5</v>
      </c>
      <c r="U558" s="143" t="s">
        <v>1724</v>
      </c>
      <c r="V558" s="3572"/>
      <c r="W558" s="3572"/>
      <c r="X558" s="3549"/>
      <c r="Y558" s="3"/>
    </row>
    <row r="559" spans="1:25" s="4" customFormat="1" ht="13.5" customHeight="1" thickBot="1">
      <c r="A559" s="3478"/>
      <c r="B559" s="3551"/>
      <c r="C559" s="3469"/>
      <c r="D559" s="3553"/>
      <c r="E559" s="3555"/>
      <c r="F559" s="3503"/>
      <c r="G559" s="3557"/>
      <c r="H559" s="3559"/>
      <c r="I559" s="3561"/>
      <c r="J559" s="3609"/>
      <c r="K559" s="3557"/>
      <c r="L559" s="562" t="s">
        <v>1725</v>
      </c>
      <c r="M559" s="569" t="s">
        <v>1726</v>
      </c>
      <c r="N559" s="569" t="s">
        <v>1726</v>
      </c>
      <c r="O559" s="171">
        <v>1300</v>
      </c>
      <c r="P559" s="570" t="s">
        <v>1723</v>
      </c>
      <c r="Q559" s="172">
        <v>900</v>
      </c>
      <c r="R559" s="173">
        <v>2</v>
      </c>
      <c r="S559" s="172" t="s">
        <v>1724</v>
      </c>
      <c r="T559" s="172">
        <v>1</v>
      </c>
      <c r="U559" s="172" t="s">
        <v>1724</v>
      </c>
      <c r="V559" s="3606"/>
      <c r="W559" s="3606"/>
      <c r="X559" s="3550"/>
      <c r="Y559" s="3"/>
    </row>
    <row r="560" spans="1:25" s="4" customFormat="1" ht="12.75" customHeight="1">
      <c r="A560" s="3476" t="s">
        <v>3890</v>
      </c>
      <c r="B560" s="3451" t="s">
        <v>2648</v>
      </c>
      <c r="C560" s="3444" t="s">
        <v>1091</v>
      </c>
      <c r="D560" s="3497" t="s">
        <v>3335</v>
      </c>
      <c r="E560" s="3608" t="s">
        <v>3338</v>
      </c>
      <c r="F560" s="3515" t="s">
        <v>1185</v>
      </c>
      <c r="G560" s="3601" t="s">
        <v>624</v>
      </c>
      <c r="H560" s="3745">
        <v>12788</v>
      </c>
      <c r="I560" s="3772">
        <v>572</v>
      </c>
      <c r="J560" s="3624">
        <v>10592</v>
      </c>
      <c r="K560" s="3601">
        <v>384</v>
      </c>
      <c r="L560" s="176" t="s">
        <v>1727</v>
      </c>
      <c r="M560" s="176" t="s">
        <v>1728</v>
      </c>
      <c r="N560" s="151" t="s">
        <v>1729</v>
      </c>
      <c r="O560" s="149" t="s">
        <v>1730</v>
      </c>
      <c r="P560" s="596" t="s">
        <v>1723</v>
      </c>
      <c r="Q560" s="151">
        <v>1800</v>
      </c>
      <c r="R560" s="151">
        <v>2</v>
      </c>
      <c r="S560" s="152" t="s">
        <v>1724</v>
      </c>
      <c r="T560" s="152">
        <v>1</v>
      </c>
      <c r="U560" s="151" t="s">
        <v>1732</v>
      </c>
      <c r="V560" s="3585" t="s">
        <v>2468</v>
      </c>
      <c r="W560" s="3585" t="s">
        <v>2452</v>
      </c>
      <c r="X560" s="3584" t="s">
        <v>3115</v>
      </c>
      <c r="Y560" s="2"/>
    </row>
    <row r="561" spans="1:25" s="4" customFormat="1" ht="12.75" customHeight="1">
      <c r="A561" s="3477"/>
      <c r="B561" s="3442"/>
      <c r="C561" s="3445"/>
      <c r="D561" s="3508"/>
      <c r="E561" s="3484"/>
      <c r="F561" s="3487"/>
      <c r="G561" s="3556"/>
      <c r="H561" s="3598"/>
      <c r="I561" s="3560"/>
      <c r="J561" s="3625"/>
      <c r="K561" s="3556"/>
      <c r="L561" s="1363" t="s">
        <v>1731</v>
      </c>
      <c r="M561" s="141" t="s">
        <v>2486</v>
      </c>
      <c r="N561" s="141" t="s">
        <v>2487</v>
      </c>
      <c r="O561" s="145">
        <v>1500</v>
      </c>
      <c r="P561" s="565" t="s">
        <v>1723</v>
      </c>
      <c r="Q561" s="162">
        <v>86400</v>
      </c>
      <c r="R561" s="142">
        <v>1</v>
      </c>
      <c r="S561" s="143" t="s">
        <v>1724</v>
      </c>
      <c r="T561" s="143">
        <v>3</v>
      </c>
      <c r="U561" s="143" t="s">
        <v>1724</v>
      </c>
      <c r="V561" s="3580"/>
      <c r="W561" s="3580"/>
      <c r="X561" s="3549"/>
      <c r="Y561" s="2"/>
    </row>
    <row r="562" spans="1:25" s="4" customFormat="1" ht="12.75" customHeight="1">
      <c r="A562" s="3477"/>
      <c r="B562" s="3443"/>
      <c r="C562" s="3446"/>
      <c r="D562" s="3509"/>
      <c r="E562" s="3485"/>
      <c r="F562" s="3488"/>
      <c r="G562" s="3578"/>
      <c r="H562" s="3597"/>
      <c r="I562" s="3600"/>
      <c r="J562" s="3626"/>
      <c r="K562" s="3578"/>
      <c r="L562" s="1363" t="s">
        <v>1725</v>
      </c>
      <c r="M562" s="142" t="s">
        <v>1726</v>
      </c>
      <c r="N562" s="142" t="s">
        <v>1726</v>
      </c>
      <c r="O562" s="145">
        <v>1300</v>
      </c>
      <c r="P562" s="564" t="s">
        <v>1723</v>
      </c>
      <c r="Q562" s="142">
        <v>900</v>
      </c>
      <c r="R562" s="142">
        <v>2</v>
      </c>
      <c r="S562" s="143" t="s">
        <v>1724</v>
      </c>
      <c r="T562" s="143">
        <v>1</v>
      </c>
      <c r="U562" s="143" t="s">
        <v>1724</v>
      </c>
      <c r="V562" s="3581"/>
      <c r="W562" s="3581"/>
      <c r="X562" s="3582"/>
      <c r="Y562" s="2"/>
    </row>
    <row r="563" spans="1:25" s="4" customFormat="1" ht="12.75" customHeight="1">
      <c r="A563" s="3477"/>
      <c r="B563" s="3441" t="s">
        <v>2648</v>
      </c>
      <c r="C563" s="3447" t="s">
        <v>3641</v>
      </c>
      <c r="D563" s="3507" t="s">
        <v>3336</v>
      </c>
      <c r="E563" s="3483" t="s">
        <v>3339</v>
      </c>
      <c r="F563" s="3486" t="s">
        <v>1185</v>
      </c>
      <c r="G563" s="3577" t="s">
        <v>624</v>
      </c>
      <c r="H563" s="3596">
        <v>16440</v>
      </c>
      <c r="I563" s="3599">
        <v>652</v>
      </c>
      <c r="J563" s="3574">
        <v>12800</v>
      </c>
      <c r="K563" s="3577">
        <v>512</v>
      </c>
      <c r="L563" s="1366" t="s">
        <v>1727</v>
      </c>
      <c r="M563" s="1366" t="s">
        <v>1728</v>
      </c>
      <c r="N563" s="162" t="s">
        <v>1729</v>
      </c>
      <c r="O563" s="161" t="s">
        <v>1730</v>
      </c>
      <c r="P563" s="564" t="s">
        <v>1723</v>
      </c>
      <c r="Q563" s="162">
        <v>1800</v>
      </c>
      <c r="R563" s="162">
        <v>2</v>
      </c>
      <c r="S563" s="1361" t="s">
        <v>1724</v>
      </c>
      <c r="T563" s="1361">
        <v>1</v>
      </c>
      <c r="U563" s="162" t="s">
        <v>1734</v>
      </c>
      <c r="V563" s="3579" t="s">
        <v>2468</v>
      </c>
      <c r="W563" s="3579" t="s">
        <v>2452</v>
      </c>
      <c r="X563" s="3548" t="s">
        <v>3115</v>
      </c>
      <c r="Y563" s="2"/>
    </row>
    <row r="564" spans="1:25" s="4" customFormat="1" ht="12.75" customHeight="1">
      <c r="A564" s="3477"/>
      <c r="B564" s="3442"/>
      <c r="C564" s="3445"/>
      <c r="D564" s="3508"/>
      <c r="E564" s="3484"/>
      <c r="F564" s="3487"/>
      <c r="G564" s="3556"/>
      <c r="H564" s="3598"/>
      <c r="I564" s="3560"/>
      <c r="J564" s="3575"/>
      <c r="K564" s="3556"/>
      <c r="L564" s="1363" t="s">
        <v>1731</v>
      </c>
      <c r="M564" s="141" t="s">
        <v>2486</v>
      </c>
      <c r="N564" s="141" t="s">
        <v>2487</v>
      </c>
      <c r="O564" s="145">
        <v>1500</v>
      </c>
      <c r="P564" s="565" t="s">
        <v>1723</v>
      </c>
      <c r="Q564" s="142">
        <v>86400</v>
      </c>
      <c r="R564" s="142">
        <v>1</v>
      </c>
      <c r="S564" s="143" t="s">
        <v>1724</v>
      </c>
      <c r="T564" s="143">
        <v>3</v>
      </c>
      <c r="U564" s="143" t="s">
        <v>1724</v>
      </c>
      <c r="V564" s="3580"/>
      <c r="W564" s="3580"/>
      <c r="X564" s="3549"/>
      <c r="Y564" s="2"/>
    </row>
    <row r="565" spans="1:25" s="4" customFormat="1" ht="12.75" customHeight="1">
      <c r="A565" s="3477"/>
      <c r="B565" s="3443"/>
      <c r="C565" s="3446"/>
      <c r="D565" s="3509"/>
      <c r="E565" s="3485"/>
      <c r="F565" s="3488"/>
      <c r="G565" s="3578"/>
      <c r="H565" s="3597"/>
      <c r="I565" s="3600"/>
      <c r="J565" s="3576"/>
      <c r="K565" s="3578"/>
      <c r="L565" s="1363" t="s">
        <v>1725</v>
      </c>
      <c r="M565" s="142" t="s">
        <v>1726</v>
      </c>
      <c r="N565" s="142" t="s">
        <v>1726</v>
      </c>
      <c r="O565" s="145">
        <v>1300</v>
      </c>
      <c r="P565" s="564" t="s">
        <v>1723</v>
      </c>
      <c r="Q565" s="142">
        <v>900</v>
      </c>
      <c r="R565" s="142">
        <v>2</v>
      </c>
      <c r="S565" s="143" t="s">
        <v>1724</v>
      </c>
      <c r="T565" s="143">
        <v>1</v>
      </c>
      <c r="U565" s="143" t="s">
        <v>1724</v>
      </c>
      <c r="V565" s="3581"/>
      <c r="W565" s="3581"/>
      <c r="X565" s="3582"/>
      <c r="Y565" s="2"/>
    </row>
    <row r="566" spans="1:25" s="4" customFormat="1" ht="12.75" customHeight="1">
      <c r="A566" s="3477"/>
      <c r="B566" s="3441" t="s">
        <v>2648</v>
      </c>
      <c r="C566" s="3447" t="s">
        <v>3642</v>
      </c>
      <c r="D566" s="3498" t="s">
        <v>3337</v>
      </c>
      <c r="E566" s="3484" t="s">
        <v>3340</v>
      </c>
      <c r="F566" s="3487" t="s">
        <v>1185</v>
      </c>
      <c r="G566" s="3556" t="s">
        <v>624</v>
      </c>
      <c r="H566" s="3596">
        <v>22192</v>
      </c>
      <c r="I566" s="3599">
        <v>712</v>
      </c>
      <c r="J566" s="3575">
        <v>12800</v>
      </c>
      <c r="K566" s="3556">
        <v>512</v>
      </c>
      <c r="L566" s="1366" t="s">
        <v>1727</v>
      </c>
      <c r="M566" s="1366" t="s">
        <v>1728</v>
      </c>
      <c r="N566" s="162" t="s">
        <v>1729</v>
      </c>
      <c r="O566" s="161" t="s">
        <v>1730</v>
      </c>
      <c r="P566" s="564" t="s">
        <v>1723</v>
      </c>
      <c r="Q566" s="162">
        <v>1800</v>
      </c>
      <c r="R566" s="162">
        <v>2</v>
      </c>
      <c r="S566" s="1361" t="s">
        <v>1724</v>
      </c>
      <c r="T566" s="1361">
        <v>1</v>
      </c>
      <c r="U566" s="162" t="s">
        <v>1735</v>
      </c>
      <c r="V566" s="3580" t="s">
        <v>2468</v>
      </c>
      <c r="W566" s="3580" t="s">
        <v>2452</v>
      </c>
      <c r="X566" s="3548" t="s">
        <v>3115</v>
      </c>
      <c r="Y566" s="2"/>
    </row>
    <row r="567" spans="1:25" s="4" customFormat="1" ht="12.75" customHeight="1">
      <c r="A567" s="3477"/>
      <c r="B567" s="3442"/>
      <c r="C567" s="3445"/>
      <c r="D567" s="3498"/>
      <c r="E567" s="3484"/>
      <c r="F567" s="3487"/>
      <c r="G567" s="3556"/>
      <c r="H567" s="3598"/>
      <c r="I567" s="3560"/>
      <c r="J567" s="3575"/>
      <c r="K567" s="3556"/>
      <c r="L567" s="1363" t="s">
        <v>1731</v>
      </c>
      <c r="M567" s="141" t="s">
        <v>2486</v>
      </c>
      <c r="N567" s="141" t="s">
        <v>2487</v>
      </c>
      <c r="O567" s="145">
        <v>1500</v>
      </c>
      <c r="P567" s="565" t="s">
        <v>1723</v>
      </c>
      <c r="Q567" s="142">
        <v>86400</v>
      </c>
      <c r="R567" s="142">
        <v>1</v>
      </c>
      <c r="S567" s="143" t="s">
        <v>1724</v>
      </c>
      <c r="T567" s="143">
        <v>3</v>
      </c>
      <c r="U567" s="143" t="s">
        <v>1724</v>
      </c>
      <c r="V567" s="3580"/>
      <c r="W567" s="3580"/>
      <c r="X567" s="3549"/>
      <c r="Y567" s="2"/>
    </row>
    <row r="568" spans="1:25" s="4" customFormat="1" ht="13.5" customHeight="1" thickBot="1">
      <c r="A568" s="3478"/>
      <c r="B568" s="3502"/>
      <c r="C568" s="3469"/>
      <c r="D568" s="3499"/>
      <c r="E568" s="3501"/>
      <c r="F568" s="3503"/>
      <c r="G568" s="3557"/>
      <c r="H568" s="3607"/>
      <c r="I568" s="3561"/>
      <c r="J568" s="3588"/>
      <c r="K568" s="3557"/>
      <c r="L568" s="593" t="s">
        <v>1725</v>
      </c>
      <c r="M568" s="173" t="s">
        <v>1726</v>
      </c>
      <c r="N568" s="173" t="s">
        <v>1726</v>
      </c>
      <c r="O568" s="171">
        <v>1300</v>
      </c>
      <c r="P568" s="594" t="s">
        <v>1723</v>
      </c>
      <c r="Q568" s="173">
        <v>900</v>
      </c>
      <c r="R568" s="173">
        <v>2</v>
      </c>
      <c r="S568" s="172" t="s">
        <v>1724</v>
      </c>
      <c r="T568" s="172">
        <v>1</v>
      </c>
      <c r="U568" s="1360" t="s">
        <v>1724</v>
      </c>
      <c r="V568" s="3620"/>
      <c r="W568" s="3620"/>
      <c r="X568" s="3550"/>
      <c r="Y568" s="2"/>
    </row>
    <row r="569" spans="1:25" s="4" customFormat="1" ht="12.75" customHeight="1">
      <c r="A569" s="3476" t="s">
        <v>3882</v>
      </c>
      <c r="B569" s="3479" t="s">
        <v>3263</v>
      </c>
      <c r="C569" s="3444" t="s">
        <v>3631</v>
      </c>
      <c r="D569" s="3497" t="s">
        <v>3325</v>
      </c>
      <c r="E569" s="3500" t="s">
        <v>3326</v>
      </c>
      <c r="F569" s="3515" t="s">
        <v>1182</v>
      </c>
      <c r="G569" s="3772" t="s">
        <v>624</v>
      </c>
      <c r="H569" s="3745">
        <v>2964</v>
      </c>
      <c r="I569" s="3772">
        <v>828</v>
      </c>
      <c r="J569" s="3595">
        <v>640</v>
      </c>
      <c r="K569" s="3601">
        <v>512</v>
      </c>
      <c r="L569" s="155" t="s">
        <v>1727</v>
      </c>
      <c r="M569" s="610" t="s">
        <v>1728</v>
      </c>
      <c r="N569" s="150" t="s">
        <v>1729</v>
      </c>
      <c r="O569" s="149" t="s">
        <v>1730</v>
      </c>
      <c r="P569" s="622" t="s">
        <v>1723</v>
      </c>
      <c r="Q569" s="151">
        <v>1800</v>
      </c>
      <c r="R569" s="151">
        <v>2</v>
      </c>
      <c r="S569" s="152" t="s">
        <v>1724</v>
      </c>
      <c r="T569" s="152">
        <v>1</v>
      </c>
      <c r="U569" s="152" t="s">
        <v>1724</v>
      </c>
      <c r="V569" s="3585" t="s">
        <v>2451</v>
      </c>
      <c r="W569" s="3585" t="s">
        <v>2452</v>
      </c>
      <c r="X569" s="3584" t="s">
        <v>3115</v>
      </c>
      <c r="Y569" s="2"/>
    </row>
    <row r="570" spans="1:25" s="4" customFormat="1" ht="12.75" customHeight="1">
      <c r="A570" s="3477"/>
      <c r="B570" s="3480"/>
      <c r="C570" s="3445"/>
      <c r="D570" s="3498"/>
      <c r="E570" s="3484"/>
      <c r="F570" s="3487"/>
      <c r="G570" s="3560"/>
      <c r="H570" s="3598"/>
      <c r="I570" s="3560"/>
      <c r="J570" s="3575"/>
      <c r="K570" s="3556"/>
      <c r="L570" s="1368" t="s">
        <v>1721</v>
      </c>
      <c r="M570" s="160" t="s">
        <v>1722</v>
      </c>
      <c r="N570" s="160" t="s">
        <v>1722</v>
      </c>
      <c r="O570" s="161">
        <v>1400</v>
      </c>
      <c r="P570" s="568" t="s">
        <v>1723</v>
      </c>
      <c r="Q570" s="162">
        <v>900</v>
      </c>
      <c r="R570" s="162">
        <v>8</v>
      </c>
      <c r="S570" s="1361" t="s">
        <v>1724</v>
      </c>
      <c r="T570" s="1361">
        <v>1</v>
      </c>
      <c r="U570" s="1361" t="s">
        <v>1724</v>
      </c>
      <c r="V570" s="3580"/>
      <c r="W570" s="3580"/>
      <c r="X570" s="3549"/>
      <c r="Y570" s="2"/>
    </row>
    <row r="571" spans="1:25" s="4" customFormat="1" ht="12.75" customHeight="1" thickBot="1">
      <c r="A571" s="3478"/>
      <c r="B571" s="3481"/>
      <c r="C571" s="3469"/>
      <c r="D571" s="3499"/>
      <c r="E571" s="3501"/>
      <c r="F571" s="3503"/>
      <c r="G571" s="3561"/>
      <c r="H571" s="3607"/>
      <c r="I571" s="3561"/>
      <c r="J571" s="3588"/>
      <c r="K571" s="3557"/>
      <c r="L571" s="562" t="s">
        <v>1725</v>
      </c>
      <c r="M571" s="569" t="s">
        <v>1726</v>
      </c>
      <c r="N571" s="569" t="s">
        <v>1726</v>
      </c>
      <c r="O571" s="171">
        <v>1300</v>
      </c>
      <c r="P571" s="570" t="s">
        <v>1723</v>
      </c>
      <c r="Q571" s="173">
        <v>900</v>
      </c>
      <c r="R571" s="173">
        <v>2</v>
      </c>
      <c r="S571" s="172" t="s">
        <v>1724</v>
      </c>
      <c r="T571" s="172">
        <v>1</v>
      </c>
      <c r="U571" s="172" t="s">
        <v>1724</v>
      </c>
      <c r="V571" s="3620"/>
      <c r="W571" s="3620"/>
      <c r="X571" s="3550"/>
      <c r="Y571" s="2"/>
    </row>
    <row r="572" spans="1:25" ht="12.75" customHeight="1">
      <c r="A572" s="3519" t="s">
        <v>2509</v>
      </c>
      <c r="B572" s="3452" t="s">
        <v>2648</v>
      </c>
      <c r="C572" s="3444" t="s">
        <v>410</v>
      </c>
      <c r="D572" s="3751" t="s">
        <v>456</v>
      </c>
      <c r="E572" s="3681" t="s">
        <v>1515</v>
      </c>
      <c r="F572" s="3515" t="s">
        <v>545</v>
      </c>
      <c r="G572" s="3601" t="s">
        <v>624</v>
      </c>
      <c r="H572" s="3595">
        <v>5088</v>
      </c>
      <c r="I572" s="3601">
        <v>768</v>
      </c>
      <c r="J572" s="3595">
        <v>4384</v>
      </c>
      <c r="K572" s="3601">
        <v>384</v>
      </c>
      <c r="L572" s="154" t="s">
        <v>1731</v>
      </c>
      <c r="M572" s="157" t="s">
        <v>2486</v>
      </c>
      <c r="N572" s="157" t="s">
        <v>2487</v>
      </c>
      <c r="O572" s="145">
        <v>1500</v>
      </c>
      <c r="P572" s="567" t="s">
        <v>1723</v>
      </c>
      <c r="Q572" s="156">
        <v>86400</v>
      </c>
      <c r="R572" s="142">
        <v>1</v>
      </c>
      <c r="S572" s="143" t="s">
        <v>1724</v>
      </c>
      <c r="T572" s="143">
        <v>3</v>
      </c>
      <c r="U572" s="143" t="s">
        <v>1724</v>
      </c>
      <c r="V572" s="3828" t="s">
        <v>2466</v>
      </c>
      <c r="W572" s="3828" t="s">
        <v>2452</v>
      </c>
      <c r="X572" s="4023"/>
    </row>
    <row r="573" spans="1:25" ht="12.75" customHeight="1">
      <c r="A573" s="3520"/>
      <c r="B573" s="3436"/>
      <c r="C573" s="3446"/>
      <c r="D573" s="3493"/>
      <c r="E573" s="3496"/>
      <c r="F573" s="3488"/>
      <c r="G573" s="3578"/>
      <c r="H573" s="3576"/>
      <c r="I573" s="3578"/>
      <c r="J573" s="3576"/>
      <c r="K573" s="3578"/>
      <c r="L573" s="158" t="s">
        <v>1725</v>
      </c>
      <c r="M573" s="613" t="s">
        <v>1726</v>
      </c>
      <c r="N573" s="613" t="s">
        <v>1726</v>
      </c>
      <c r="O573" s="145">
        <v>1300</v>
      </c>
      <c r="P573" s="567" t="s">
        <v>1723</v>
      </c>
      <c r="Q573" s="156">
        <v>900</v>
      </c>
      <c r="R573" s="142">
        <v>2</v>
      </c>
      <c r="S573" s="143" t="s">
        <v>1724</v>
      </c>
      <c r="T573" s="143">
        <v>1</v>
      </c>
      <c r="U573" s="574" t="s">
        <v>1724</v>
      </c>
      <c r="V573" s="3604"/>
      <c r="W573" s="3604"/>
      <c r="X573" s="3613"/>
    </row>
    <row r="574" spans="1:25" ht="12.75" customHeight="1">
      <c r="A574" s="3520"/>
      <c r="B574" s="3435" t="s">
        <v>2648</v>
      </c>
      <c r="C574" s="3447" t="s">
        <v>410</v>
      </c>
      <c r="D574" s="3492" t="s">
        <v>457</v>
      </c>
      <c r="E574" s="3495" t="s">
        <v>1516</v>
      </c>
      <c r="F574" s="3486" t="s">
        <v>545</v>
      </c>
      <c r="G574" s="3577" t="s">
        <v>624</v>
      </c>
      <c r="H574" s="3574">
        <v>5088</v>
      </c>
      <c r="I574" s="3577">
        <v>768</v>
      </c>
      <c r="J574" s="3574">
        <v>4384</v>
      </c>
      <c r="K574" s="3577">
        <v>384</v>
      </c>
      <c r="L574" s="154" t="s">
        <v>1731</v>
      </c>
      <c r="M574" s="157" t="s">
        <v>2486</v>
      </c>
      <c r="N574" s="157" t="s">
        <v>2487</v>
      </c>
      <c r="O574" s="145">
        <v>1500</v>
      </c>
      <c r="P574" s="567" t="s">
        <v>1723</v>
      </c>
      <c r="Q574" s="156">
        <v>86400</v>
      </c>
      <c r="R574" s="142">
        <v>1</v>
      </c>
      <c r="S574" s="143" t="s">
        <v>1724</v>
      </c>
      <c r="T574" s="143">
        <v>3</v>
      </c>
      <c r="U574" s="143" t="s">
        <v>1724</v>
      </c>
      <c r="V574" s="3603" t="s">
        <v>2466</v>
      </c>
      <c r="W574" s="3603" t="s">
        <v>2452</v>
      </c>
      <c r="X574" s="3611"/>
    </row>
    <row r="575" spans="1:25" ht="12.75" customHeight="1">
      <c r="A575" s="3520"/>
      <c r="B575" s="3436"/>
      <c r="C575" s="3446"/>
      <c r="D575" s="3493"/>
      <c r="E575" s="3496"/>
      <c r="F575" s="3488"/>
      <c r="G575" s="3578"/>
      <c r="H575" s="3576"/>
      <c r="I575" s="3578"/>
      <c r="J575" s="3576"/>
      <c r="K575" s="3578"/>
      <c r="L575" s="158" t="s">
        <v>1725</v>
      </c>
      <c r="M575" s="613" t="s">
        <v>1726</v>
      </c>
      <c r="N575" s="613" t="s">
        <v>1726</v>
      </c>
      <c r="O575" s="145">
        <v>1300</v>
      </c>
      <c r="P575" s="567" t="s">
        <v>1723</v>
      </c>
      <c r="Q575" s="156">
        <v>900</v>
      </c>
      <c r="R575" s="142">
        <v>2</v>
      </c>
      <c r="S575" s="143" t="s">
        <v>1724</v>
      </c>
      <c r="T575" s="143">
        <v>1</v>
      </c>
      <c r="U575" s="574" t="s">
        <v>1724</v>
      </c>
      <c r="V575" s="3604"/>
      <c r="W575" s="3604"/>
      <c r="X575" s="3613"/>
      <c r="Y575" s="69"/>
    </row>
    <row r="576" spans="1:25" ht="12.75" customHeight="1">
      <c r="A576" s="3520"/>
      <c r="B576" s="3435" t="s">
        <v>2648</v>
      </c>
      <c r="C576" s="3447" t="s">
        <v>410</v>
      </c>
      <c r="D576" s="3492" t="s">
        <v>722</v>
      </c>
      <c r="E576" s="3495" t="s">
        <v>1517</v>
      </c>
      <c r="F576" s="3486" t="s">
        <v>545</v>
      </c>
      <c r="G576" s="3577" t="s">
        <v>624</v>
      </c>
      <c r="H576" s="3574">
        <v>5024</v>
      </c>
      <c r="I576" s="3577">
        <v>768</v>
      </c>
      <c r="J576" s="3574">
        <v>4192</v>
      </c>
      <c r="K576" s="3577">
        <v>256</v>
      </c>
      <c r="L576" s="154" t="s">
        <v>1731</v>
      </c>
      <c r="M576" s="157" t="s">
        <v>2486</v>
      </c>
      <c r="N576" s="157" t="s">
        <v>2487</v>
      </c>
      <c r="O576" s="145">
        <v>1500</v>
      </c>
      <c r="P576" s="567" t="s">
        <v>1723</v>
      </c>
      <c r="Q576" s="156">
        <v>86400</v>
      </c>
      <c r="R576" s="142">
        <v>1</v>
      </c>
      <c r="S576" s="143" t="s">
        <v>1724</v>
      </c>
      <c r="T576" s="143">
        <v>3</v>
      </c>
      <c r="U576" s="143" t="s">
        <v>1724</v>
      </c>
      <c r="V576" s="3603" t="s">
        <v>2466</v>
      </c>
      <c r="W576" s="3603" t="s">
        <v>2452</v>
      </c>
      <c r="X576" s="3611"/>
      <c r="Y576" s="69"/>
    </row>
    <row r="577" spans="1:26" ht="12.75" customHeight="1">
      <c r="A577" s="3520"/>
      <c r="B577" s="3436"/>
      <c r="C577" s="3446"/>
      <c r="D577" s="3493"/>
      <c r="E577" s="3496"/>
      <c r="F577" s="3488"/>
      <c r="G577" s="3578"/>
      <c r="H577" s="3576"/>
      <c r="I577" s="3578"/>
      <c r="J577" s="3576"/>
      <c r="K577" s="3578"/>
      <c r="L577" s="158" t="s">
        <v>1725</v>
      </c>
      <c r="M577" s="613" t="s">
        <v>1726</v>
      </c>
      <c r="N577" s="613" t="s">
        <v>1726</v>
      </c>
      <c r="O577" s="145">
        <v>1300</v>
      </c>
      <c r="P577" s="567" t="s">
        <v>1723</v>
      </c>
      <c r="Q577" s="156">
        <v>900</v>
      </c>
      <c r="R577" s="142">
        <v>2</v>
      </c>
      <c r="S577" s="143" t="s">
        <v>1724</v>
      </c>
      <c r="T577" s="143">
        <v>1</v>
      </c>
      <c r="U577" s="574" t="s">
        <v>1724</v>
      </c>
      <c r="V577" s="3604"/>
      <c r="W577" s="3604"/>
      <c r="X577" s="3613"/>
      <c r="Y577" s="69"/>
    </row>
    <row r="578" spans="1:26" ht="12.75" customHeight="1">
      <c r="A578" s="3520"/>
      <c r="B578" s="3435" t="s">
        <v>2648</v>
      </c>
      <c r="C578" s="3447" t="s">
        <v>410</v>
      </c>
      <c r="D578" s="3492" t="s">
        <v>723</v>
      </c>
      <c r="E578" s="3495" t="s">
        <v>1518</v>
      </c>
      <c r="F578" s="3486" t="s">
        <v>557</v>
      </c>
      <c r="G578" s="3577" t="s">
        <v>624</v>
      </c>
      <c r="H578" s="3574">
        <v>5024</v>
      </c>
      <c r="I578" s="3577">
        <v>768</v>
      </c>
      <c r="J578" s="3574">
        <v>4192</v>
      </c>
      <c r="K578" s="3577">
        <v>256</v>
      </c>
      <c r="L578" s="154" t="s">
        <v>1731</v>
      </c>
      <c r="M578" s="157" t="s">
        <v>2486</v>
      </c>
      <c r="N578" s="157" t="s">
        <v>2487</v>
      </c>
      <c r="O578" s="145">
        <v>1500</v>
      </c>
      <c r="P578" s="567" t="s">
        <v>1723</v>
      </c>
      <c r="Q578" s="156">
        <v>86400</v>
      </c>
      <c r="R578" s="142">
        <v>1</v>
      </c>
      <c r="S578" s="143" t="s">
        <v>1724</v>
      </c>
      <c r="T578" s="143">
        <v>3</v>
      </c>
      <c r="U578" s="143" t="s">
        <v>1724</v>
      </c>
      <c r="V578" s="3603" t="s">
        <v>2466</v>
      </c>
      <c r="W578" s="3603" t="s">
        <v>2452</v>
      </c>
      <c r="X578" s="3611"/>
      <c r="Y578" s="69"/>
    </row>
    <row r="579" spans="1:26" ht="13.5" customHeight="1">
      <c r="A579" s="3520"/>
      <c r="B579" s="3436"/>
      <c r="C579" s="3446"/>
      <c r="D579" s="3493"/>
      <c r="E579" s="3496"/>
      <c r="F579" s="3488"/>
      <c r="G579" s="3578"/>
      <c r="H579" s="3576"/>
      <c r="I579" s="3578"/>
      <c r="J579" s="3576"/>
      <c r="K579" s="3578"/>
      <c r="L579" s="158" t="s">
        <v>1725</v>
      </c>
      <c r="M579" s="613" t="s">
        <v>1726</v>
      </c>
      <c r="N579" s="613" t="s">
        <v>1726</v>
      </c>
      <c r="O579" s="145">
        <v>1300</v>
      </c>
      <c r="P579" s="567" t="s">
        <v>1723</v>
      </c>
      <c r="Q579" s="156">
        <v>900</v>
      </c>
      <c r="R579" s="142">
        <v>2</v>
      </c>
      <c r="S579" s="143" t="s">
        <v>1724</v>
      </c>
      <c r="T579" s="143">
        <v>1</v>
      </c>
      <c r="U579" s="574" t="s">
        <v>1724</v>
      </c>
      <c r="V579" s="3604"/>
      <c r="W579" s="3604"/>
      <c r="X579" s="3613"/>
    </row>
    <row r="580" spans="1:26" ht="13.5" customHeight="1">
      <c r="A580" s="3520"/>
      <c r="B580" s="3435" t="s">
        <v>2648</v>
      </c>
      <c r="C580" s="3447" t="s">
        <v>410</v>
      </c>
      <c r="D580" s="3492" t="s">
        <v>736</v>
      </c>
      <c r="E580" s="3495" t="s">
        <v>1519</v>
      </c>
      <c r="F580" s="3486" t="s">
        <v>2592</v>
      </c>
      <c r="G580" s="3577" t="s">
        <v>1509</v>
      </c>
      <c r="H580" s="3574">
        <v>5024</v>
      </c>
      <c r="I580" s="3577">
        <v>768</v>
      </c>
      <c r="J580" s="3574">
        <v>4192</v>
      </c>
      <c r="K580" s="3577">
        <v>256</v>
      </c>
      <c r="L580" s="154" t="s">
        <v>1731</v>
      </c>
      <c r="M580" s="157" t="s">
        <v>2486</v>
      </c>
      <c r="N580" s="157" t="s">
        <v>2487</v>
      </c>
      <c r="O580" s="145">
        <v>1500</v>
      </c>
      <c r="P580" s="567" t="s">
        <v>1723</v>
      </c>
      <c r="Q580" s="156">
        <v>86400</v>
      </c>
      <c r="R580" s="142">
        <v>1</v>
      </c>
      <c r="S580" s="143" t="s">
        <v>1724</v>
      </c>
      <c r="T580" s="143">
        <v>3</v>
      </c>
      <c r="U580" s="143" t="s">
        <v>1724</v>
      </c>
      <c r="V580" s="3603" t="s">
        <v>2466</v>
      </c>
      <c r="W580" s="3603" t="s">
        <v>2452</v>
      </c>
      <c r="X580" s="3611"/>
    </row>
    <row r="581" spans="1:26" ht="12.75" customHeight="1" thickBot="1">
      <c r="A581" s="3521"/>
      <c r="B581" s="3514"/>
      <c r="C581" s="3469"/>
      <c r="D581" s="3512"/>
      <c r="E581" s="3513"/>
      <c r="F581" s="3503"/>
      <c r="G581" s="3557"/>
      <c r="H581" s="3588"/>
      <c r="I581" s="3557"/>
      <c r="J581" s="3588"/>
      <c r="K581" s="3557"/>
      <c r="L581" s="169" t="s">
        <v>1725</v>
      </c>
      <c r="M581" s="601" t="s">
        <v>1726</v>
      </c>
      <c r="N581" s="601" t="s">
        <v>1726</v>
      </c>
      <c r="O581" s="171">
        <v>1300</v>
      </c>
      <c r="P581" s="575" t="s">
        <v>1723</v>
      </c>
      <c r="Q581" s="621">
        <v>900</v>
      </c>
      <c r="R581" s="173">
        <v>2</v>
      </c>
      <c r="S581" s="172" t="s">
        <v>1724</v>
      </c>
      <c r="T581" s="172">
        <v>1</v>
      </c>
      <c r="U581" s="563" t="s">
        <v>1724</v>
      </c>
      <c r="V581" s="3605"/>
      <c r="W581" s="3605"/>
      <c r="X581" s="3920"/>
    </row>
    <row r="582" spans="1:26" ht="21.75" customHeight="1">
      <c r="A582" s="3945" t="s">
        <v>1654</v>
      </c>
      <c r="B582" s="3928" t="s">
        <v>3263</v>
      </c>
      <c r="C582" s="3464" t="s">
        <v>3652</v>
      </c>
      <c r="D582" s="3948" t="s">
        <v>2561</v>
      </c>
      <c r="E582" s="3864" t="s">
        <v>2573</v>
      </c>
      <c r="F582" s="3515" t="s">
        <v>1183</v>
      </c>
      <c r="G582" s="3601" t="s">
        <v>624</v>
      </c>
      <c r="H582" s="3595">
        <v>8000</v>
      </c>
      <c r="I582" s="3772">
        <v>1216</v>
      </c>
      <c r="J582" s="3595">
        <v>2016</v>
      </c>
      <c r="K582" s="3601">
        <v>256</v>
      </c>
      <c r="L582" s="155" t="s">
        <v>1727</v>
      </c>
      <c r="M582" s="155" t="s">
        <v>1728</v>
      </c>
      <c r="N582" s="611" t="s">
        <v>1729</v>
      </c>
      <c r="O582" s="155" t="s">
        <v>1730</v>
      </c>
      <c r="P582" s="611" t="s">
        <v>1723</v>
      </c>
      <c r="Q582" s="152">
        <v>1800</v>
      </c>
      <c r="R582" s="152">
        <v>2</v>
      </c>
      <c r="S582" s="152" t="s">
        <v>1724</v>
      </c>
      <c r="T582" s="152">
        <v>1</v>
      </c>
      <c r="U582" s="3057" t="s">
        <v>6172</v>
      </c>
      <c r="V582" s="3907" t="s">
        <v>2466</v>
      </c>
      <c r="W582" s="3907" t="s">
        <v>2452</v>
      </c>
      <c r="X582" s="3892" t="s">
        <v>2625</v>
      </c>
      <c r="Y582" s="2"/>
      <c r="Z582"/>
    </row>
    <row r="583" spans="1:26" ht="21.75" customHeight="1">
      <c r="A583" s="3946"/>
      <c r="B583" s="3929"/>
      <c r="C583" s="3536"/>
      <c r="D583" s="3747"/>
      <c r="E583" s="3506"/>
      <c r="F583" s="3488"/>
      <c r="G583" s="3578"/>
      <c r="H583" s="3576"/>
      <c r="I583" s="3600"/>
      <c r="J583" s="3576"/>
      <c r="K583" s="3578"/>
      <c r="L583" s="154" t="s">
        <v>1725</v>
      </c>
      <c r="M583" s="572" t="s">
        <v>1726</v>
      </c>
      <c r="N583" s="572" t="s">
        <v>1726</v>
      </c>
      <c r="O583" s="154">
        <v>1300</v>
      </c>
      <c r="P583" s="572" t="s">
        <v>1723</v>
      </c>
      <c r="Q583" s="143">
        <v>900</v>
      </c>
      <c r="R583" s="143">
        <v>2</v>
      </c>
      <c r="S583" s="143" t="s">
        <v>1724</v>
      </c>
      <c r="T583" s="143">
        <v>1</v>
      </c>
      <c r="U583" s="143" t="s">
        <v>1724</v>
      </c>
      <c r="V583" s="3775"/>
      <c r="W583" s="3775"/>
      <c r="X583" s="3764"/>
      <c r="Y583" s="2"/>
    </row>
    <row r="584" spans="1:26" ht="21.75" customHeight="1">
      <c r="A584" s="3946"/>
      <c r="B584" s="3437" t="s">
        <v>3263</v>
      </c>
      <c r="C584" s="3461" t="s">
        <v>3652</v>
      </c>
      <c r="D584" s="3761" t="s">
        <v>2675</v>
      </c>
      <c r="E584" s="3554" t="s">
        <v>2690</v>
      </c>
      <c r="F584" s="3487" t="s">
        <v>1183</v>
      </c>
      <c r="G584" s="3556" t="s">
        <v>624</v>
      </c>
      <c r="H584" s="3575">
        <v>8000</v>
      </c>
      <c r="I584" s="3560">
        <v>912</v>
      </c>
      <c r="J584" s="3575">
        <v>2016</v>
      </c>
      <c r="K584" s="3556">
        <v>256</v>
      </c>
      <c r="L584" s="159" t="s">
        <v>1727</v>
      </c>
      <c r="M584" s="159" t="s">
        <v>1728</v>
      </c>
      <c r="N584" s="573" t="s">
        <v>1729</v>
      </c>
      <c r="O584" s="159" t="s">
        <v>1730</v>
      </c>
      <c r="P584" s="573" t="s">
        <v>1723</v>
      </c>
      <c r="Q584" s="948">
        <v>1800</v>
      </c>
      <c r="R584" s="948">
        <v>2</v>
      </c>
      <c r="S584" s="948" t="s">
        <v>1724</v>
      </c>
      <c r="T584" s="948">
        <v>1</v>
      </c>
      <c r="U584" s="3057" t="s">
        <v>6172</v>
      </c>
      <c r="V584" s="3774" t="s">
        <v>2466</v>
      </c>
      <c r="W584" s="3774" t="s">
        <v>2452</v>
      </c>
      <c r="X584" s="3763" t="s">
        <v>2574</v>
      </c>
      <c r="Y584" s="2"/>
      <c r="Z584"/>
    </row>
    <row r="585" spans="1:26" ht="21.75" customHeight="1">
      <c r="A585" s="3946"/>
      <c r="B585" s="3438"/>
      <c r="C585" s="3536"/>
      <c r="D585" s="3750"/>
      <c r="E585" s="3506"/>
      <c r="F585" s="3488"/>
      <c r="G585" s="3578"/>
      <c r="H585" s="3576"/>
      <c r="I585" s="3600"/>
      <c r="J585" s="3576"/>
      <c r="K585" s="3578"/>
      <c r="L585" s="154" t="s">
        <v>1725</v>
      </c>
      <c r="M585" s="572" t="s">
        <v>1726</v>
      </c>
      <c r="N585" s="572" t="s">
        <v>1726</v>
      </c>
      <c r="O585" s="154">
        <v>1300</v>
      </c>
      <c r="P585" s="572" t="s">
        <v>1723</v>
      </c>
      <c r="Q585" s="143">
        <v>900</v>
      </c>
      <c r="R585" s="143">
        <v>2</v>
      </c>
      <c r="S585" s="143" t="s">
        <v>1724</v>
      </c>
      <c r="T585" s="143">
        <v>1</v>
      </c>
      <c r="U585" s="143" t="s">
        <v>1724</v>
      </c>
      <c r="V585" s="3775"/>
      <c r="W585" s="3775"/>
      <c r="X585" s="3764"/>
      <c r="Y585" s="2"/>
    </row>
    <row r="586" spans="1:26" ht="21.75" customHeight="1">
      <c r="A586" s="3946"/>
      <c r="B586" s="3776" t="s">
        <v>3263</v>
      </c>
      <c r="C586" s="3461" t="s">
        <v>3652</v>
      </c>
      <c r="D586" s="3748" t="s">
        <v>2562</v>
      </c>
      <c r="E586" s="3554" t="s">
        <v>2577</v>
      </c>
      <c r="F586" s="3487" t="s">
        <v>1183</v>
      </c>
      <c r="G586" s="3556" t="s">
        <v>624</v>
      </c>
      <c r="H586" s="3575">
        <v>6144</v>
      </c>
      <c r="I586" s="3560">
        <v>1216</v>
      </c>
      <c r="J586" s="3575">
        <v>4096</v>
      </c>
      <c r="K586" s="3556">
        <v>128</v>
      </c>
      <c r="L586" s="159" t="s">
        <v>1727</v>
      </c>
      <c r="M586" s="159" t="s">
        <v>1728</v>
      </c>
      <c r="N586" s="573" t="s">
        <v>1729</v>
      </c>
      <c r="O586" s="159" t="s">
        <v>1730</v>
      </c>
      <c r="P586" s="573" t="s">
        <v>1723</v>
      </c>
      <c r="Q586" s="876">
        <v>1800</v>
      </c>
      <c r="R586" s="876">
        <v>2</v>
      </c>
      <c r="S586" s="876" t="s">
        <v>1724</v>
      </c>
      <c r="T586" s="876">
        <v>1</v>
      </c>
      <c r="U586" s="3057" t="s">
        <v>6172</v>
      </c>
      <c r="V586" s="3774" t="s">
        <v>2466</v>
      </c>
      <c r="W586" s="3774" t="s">
        <v>2452</v>
      </c>
      <c r="X586" s="3763" t="s">
        <v>2625</v>
      </c>
      <c r="Y586" s="2"/>
      <c r="Z586"/>
    </row>
    <row r="587" spans="1:26" ht="21.75" customHeight="1">
      <c r="A587" s="3946"/>
      <c r="B587" s="3777"/>
      <c r="C587" s="3536"/>
      <c r="D587" s="3747"/>
      <c r="E587" s="3506"/>
      <c r="F587" s="3488"/>
      <c r="G587" s="3578"/>
      <c r="H587" s="3576"/>
      <c r="I587" s="3600"/>
      <c r="J587" s="3576"/>
      <c r="K587" s="3578"/>
      <c r="L587" s="154" t="s">
        <v>1725</v>
      </c>
      <c r="M587" s="572" t="s">
        <v>1726</v>
      </c>
      <c r="N587" s="572" t="s">
        <v>1726</v>
      </c>
      <c r="O587" s="154">
        <v>1300</v>
      </c>
      <c r="P587" s="572" t="s">
        <v>1723</v>
      </c>
      <c r="Q587" s="143">
        <v>900</v>
      </c>
      <c r="R587" s="143">
        <v>2</v>
      </c>
      <c r="S587" s="143" t="s">
        <v>1724</v>
      </c>
      <c r="T587" s="143">
        <v>1</v>
      </c>
      <c r="U587" s="143" t="s">
        <v>1724</v>
      </c>
      <c r="V587" s="3775"/>
      <c r="W587" s="3775"/>
      <c r="X587" s="3764"/>
      <c r="Y587" s="2"/>
    </row>
    <row r="588" spans="1:26" ht="21.75" customHeight="1">
      <c r="A588" s="3946"/>
      <c r="B588" s="3437" t="s">
        <v>3263</v>
      </c>
      <c r="C588" s="3461" t="s">
        <v>3652</v>
      </c>
      <c r="D588" s="3761" t="s">
        <v>2676</v>
      </c>
      <c r="E588" s="3554" t="s">
        <v>2691</v>
      </c>
      <c r="F588" s="3487" t="s">
        <v>1183</v>
      </c>
      <c r="G588" s="3556" t="s">
        <v>624</v>
      </c>
      <c r="H588" s="3575">
        <v>6144</v>
      </c>
      <c r="I588" s="3560">
        <v>912</v>
      </c>
      <c r="J588" s="3575">
        <v>4096</v>
      </c>
      <c r="K588" s="3556">
        <v>128</v>
      </c>
      <c r="L588" s="159" t="s">
        <v>1727</v>
      </c>
      <c r="M588" s="159" t="s">
        <v>1728</v>
      </c>
      <c r="N588" s="573" t="s">
        <v>1729</v>
      </c>
      <c r="O588" s="159" t="s">
        <v>1730</v>
      </c>
      <c r="P588" s="573" t="s">
        <v>1723</v>
      </c>
      <c r="Q588" s="893">
        <v>1800</v>
      </c>
      <c r="R588" s="893">
        <v>2</v>
      </c>
      <c r="S588" s="893" t="s">
        <v>1724</v>
      </c>
      <c r="T588" s="893">
        <v>1</v>
      </c>
      <c r="U588" s="3057" t="s">
        <v>6172</v>
      </c>
      <c r="V588" s="3774" t="s">
        <v>2466</v>
      </c>
      <c r="W588" s="3774" t="s">
        <v>2452</v>
      </c>
      <c r="X588" s="3763" t="s">
        <v>2574</v>
      </c>
      <c r="Y588" s="2"/>
      <c r="Z588"/>
    </row>
    <row r="589" spans="1:26" ht="21.75" customHeight="1">
      <c r="A589" s="3946"/>
      <c r="B589" s="3438"/>
      <c r="C589" s="3536"/>
      <c r="D589" s="3750"/>
      <c r="E589" s="3506"/>
      <c r="F589" s="3488"/>
      <c r="G589" s="3578"/>
      <c r="H589" s="3576"/>
      <c r="I589" s="3600"/>
      <c r="J589" s="3576"/>
      <c r="K589" s="3578"/>
      <c r="L589" s="154" t="s">
        <v>1725</v>
      </c>
      <c r="M589" s="572" t="s">
        <v>1726</v>
      </c>
      <c r="N589" s="572" t="s">
        <v>1726</v>
      </c>
      <c r="O589" s="154">
        <v>1300</v>
      </c>
      <c r="P589" s="572" t="s">
        <v>1723</v>
      </c>
      <c r="Q589" s="143">
        <v>900</v>
      </c>
      <c r="R589" s="143">
        <v>2</v>
      </c>
      <c r="S589" s="143" t="s">
        <v>1724</v>
      </c>
      <c r="T589" s="143">
        <v>1</v>
      </c>
      <c r="U589" s="143" t="s">
        <v>1724</v>
      </c>
      <c r="V589" s="3775"/>
      <c r="W589" s="3775"/>
      <c r="X589" s="3764"/>
      <c r="Y589" s="2"/>
    </row>
    <row r="590" spans="1:26" ht="21.75" customHeight="1">
      <c r="A590" s="3946"/>
      <c r="B590" s="3435" t="s">
        <v>3263</v>
      </c>
      <c r="C590" s="3461" t="s">
        <v>3653</v>
      </c>
      <c r="D590" s="3746" t="s">
        <v>2575</v>
      </c>
      <c r="E590" s="3483" t="s">
        <v>2576</v>
      </c>
      <c r="F590" s="3486" t="s">
        <v>1183</v>
      </c>
      <c r="G590" s="3577" t="s">
        <v>624</v>
      </c>
      <c r="H590" s="3574">
        <v>16000</v>
      </c>
      <c r="I590" s="3599">
        <v>1216</v>
      </c>
      <c r="J590" s="3574">
        <v>8000</v>
      </c>
      <c r="K590" s="3577">
        <v>512</v>
      </c>
      <c r="L590" s="154" t="s">
        <v>1727</v>
      </c>
      <c r="M590" s="154" t="s">
        <v>1728</v>
      </c>
      <c r="N590" s="572" t="s">
        <v>1729</v>
      </c>
      <c r="O590" s="154" t="s">
        <v>1730</v>
      </c>
      <c r="P590" s="572" t="s">
        <v>1723</v>
      </c>
      <c r="Q590" s="143">
        <v>1800</v>
      </c>
      <c r="R590" s="143">
        <v>2</v>
      </c>
      <c r="S590" s="143" t="s">
        <v>1724</v>
      </c>
      <c r="T590" s="143">
        <v>1</v>
      </c>
      <c r="U590" s="3057" t="s">
        <v>6173</v>
      </c>
      <c r="V590" s="3646" t="s">
        <v>2468</v>
      </c>
      <c r="W590" s="3646" t="s">
        <v>2452</v>
      </c>
      <c r="X590" s="3758" t="s">
        <v>2625</v>
      </c>
      <c r="Y590" s="2"/>
    </row>
    <row r="591" spans="1:26" ht="21.75" customHeight="1">
      <c r="A591" s="3946"/>
      <c r="B591" s="3436"/>
      <c r="C591" s="3536"/>
      <c r="D591" s="3747"/>
      <c r="E591" s="3485"/>
      <c r="F591" s="3488"/>
      <c r="G591" s="3578"/>
      <c r="H591" s="3576"/>
      <c r="I591" s="3600"/>
      <c r="J591" s="3576"/>
      <c r="K591" s="3578"/>
      <c r="L591" s="158" t="s">
        <v>1725</v>
      </c>
      <c r="M591" s="572" t="s">
        <v>1726</v>
      </c>
      <c r="N591" s="572" t="s">
        <v>1726</v>
      </c>
      <c r="O591" s="154">
        <v>1300</v>
      </c>
      <c r="P591" s="572" t="s">
        <v>1723</v>
      </c>
      <c r="Q591" s="143">
        <v>900</v>
      </c>
      <c r="R591" s="143">
        <v>2</v>
      </c>
      <c r="S591" s="143" t="s">
        <v>1724</v>
      </c>
      <c r="T591" s="143">
        <v>1</v>
      </c>
      <c r="U591" s="574" t="s">
        <v>1724</v>
      </c>
      <c r="V591" s="3643"/>
      <c r="W591" s="3643"/>
      <c r="X591" s="3764"/>
      <c r="Y591" s="2"/>
    </row>
    <row r="592" spans="1:26" ht="21.75" customHeight="1">
      <c r="A592" s="3946"/>
      <c r="B592" s="3439" t="s">
        <v>3263</v>
      </c>
      <c r="C592" s="3461" t="s">
        <v>3653</v>
      </c>
      <c r="D592" s="3749" t="s">
        <v>2687</v>
      </c>
      <c r="E592" s="3483" t="s">
        <v>2692</v>
      </c>
      <c r="F592" s="3486" t="s">
        <v>1183</v>
      </c>
      <c r="G592" s="3577" t="s">
        <v>624</v>
      </c>
      <c r="H592" s="3574">
        <v>16000</v>
      </c>
      <c r="I592" s="3560">
        <v>912</v>
      </c>
      <c r="J592" s="3574">
        <v>8000</v>
      </c>
      <c r="K592" s="3577">
        <v>512</v>
      </c>
      <c r="L592" s="154" t="s">
        <v>1727</v>
      </c>
      <c r="M592" s="154" t="s">
        <v>1728</v>
      </c>
      <c r="N592" s="572" t="s">
        <v>1729</v>
      </c>
      <c r="O592" s="154" t="s">
        <v>1730</v>
      </c>
      <c r="P592" s="572" t="s">
        <v>1723</v>
      </c>
      <c r="Q592" s="143">
        <v>1800</v>
      </c>
      <c r="R592" s="143">
        <v>2</v>
      </c>
      <c r="S592" s="143" t="s">
        <v>1724</v>
      </c>
      <c r="T592" s="143">
        <v>1</v>
      </c>
      <c r="U592" s="3057" t="s">
        <v>6173</v>
      </c>
      <c r="V592" s="3646" t="s">
        <v>2468</v>
      </c>
      <c r="W592" s="3646" t="s">
        <v>2452</v>
      </c>
      <c r="X592" s="3758" t="s">
        <v>2574</v>
      </c>
      <c r="Y592" s="2"/>
    </row>
    <row r="593" spans="1:26" ht="21.75" customHeight="1">
      <c r="A593" s="3946"/>
      <c r="B593" s="3440"/>
      <c r="C593" s="3536"/>
      <c r="D593" s="3750"/>
      <c r="E593" s="3485"/>
      <c r="F593" s="3488"/>
      <c r="G593" s="3578"/>
      <c r="H593" s="3576"/>
      <c r="I593" s="3600"/>
      <c r="J593" s="3576"/>
      <c r="K593" s="3578"/>
      <c r="L593" s="158" t="s">
        <v>1725</v>
      </c>
      <c r="M593" s="572" t="s">
        <v>1726</v>
      </c>
      <c r="N593" s="572" t="s">
        <v>1726</v>
      </c>
      <c r="O593" s="154">
        <v>1300</v>
      </c>
      <c r="P593" s="572" t="s">
        <v>1723</v>
      </c>
      <c r="Q593" s="143">
        <v>900</v>
      </c>
      <c r="R593" s="143">
        <v>2</v>
      </c>
      <c r="S593" s="143" t="s">
        <v>1724</v>
      </c>
      <c r="T593" s="143">
        <v>1</v>
      </c>
      <c r="U593" s="574" t="s">
        <v>1724</v>
      </c>
      <c r="V593" s="3643"/>
      <c r="W593" s="3643"/>
      <c r="X593" s="3764"/>
      <c r="Y593" s="2"/>
    </row>
    <row r="594" spans="1:26" ht="21.75" customHeight="1">
      <c r="A594" s="3946"/>
      <c r="B594" s="3457" t="s">
        <v>3263</v>
      </c>
      <c r="C594" s="3461" t="s">
        <v>3653</v>
      </c>
      <c r="D594" s="3746" t="s">
        <v>2578</v>
      </c>
      <c r="E594" s="3483" t="s">
        <v>2579</v>
      </c>
      <c r="F594" s="3486" t="s">
        <v>1183</v>
      </c>
      <c r="G594" s="3577" t="s">
        <v>624</v>
      </c>
      <c r="H594" s="3574">
        <v>12288</v>
      </c>
      <c r="I594" s="3599">
        <v>1216</v>
      </c>
      <c r="J594" s="3574">
        <v>10240</v>
      </c>
      <c r="K594" s="3577">
        <v>128</v>
      </c>
      <c r="L594" s="154" t="s">
        <v>1727</v>
      </c>
      <c r="M594" s="154" t="s">
        <v>1728</v>
      </c>
      <c r="N594" s="572" t="s">
        <v>1729</v>
      </c>
      <c r="O594" s="154" t="s">
        <v>1730</v>
      </c>
      <c r="P594" s="572" t="s">
        <v>1723</v>
      </c>
      <c r="Q594" s="143">
        <v>1800</v>
      </c>
      <c r="R594" s="143">
        <v>2</v>
      </c>
      <c r="S594" s="143" t="s">
        <v>1724</v>
      </c>
      <c r="T594" s="143">
        <v>1</v>
      </c>
      <c r="U594" s="3057" t="s">
        <v>6173</v>
      </c>
      <c r="V594" s="3646" t="s">
        <v>2468</v>
      </c>
      <c r="W594" s="4004" t="s">
        <v>2452</v>
      </c>
      <c r="X594" s="3758" t="s">
        <v>2625</v>
      </c>
      <c r="Y594" s="2"/>
    </row>
    <row r="595" spans="1:26" ht="21.75" customHeight="1">
      <c r="A595" s="3946"/>
      <c r="B595" s="3458"/>
      <c r="C595" s="3536"/>
      <c r="D595" s="3747"/>
      <c r="E595" s="3485"/>
      <c r="F595" s="3488"/>
      <c r="G595" s="3578"/>
      <c r="H595" s="3576"/>
      <c r="I595" s="3600"/>
      <c r="J595" s="3576"/>
      <c r="K595" s="3578"/>
      <c r="L595" s="158" t="s">
        <v>1725</v>
      </c>
      <c r="M595" s="572" t="s">
        <v>1726</v>
      </c>
      <c r="N595" s="572" t="s">
        <v>1726</v>
      </c>
      <c r="O595" s="154">
        <v>1300</v>
      </c>
      <c r="P595" s="572" t="s">
        <v>1723</v>
      </c>
      <c r="Q595" s="143">
        <v>900</v>
      </c>
      <c r="R595" s="143">
        <v>2</v>
      </c>
      <c r="S595" s="143" t="s">
        <v>1724</v>
      </c>
      <c r="T595" s="143">
        <v>1</v>
      </c>
      <c r="U595" s="574" t="s">
        <v>1724</v>
      </c>
      <c r="V595" s="3643"/>
      <c r="W595" s="4005"/>
      <c r="X595" s="3769"/>
      <c r="Y595" s="2"/>
    </row>
    <row r="596" spans="1:26" ht="21.75" customHeight="1">
      <c r="A596" s="3946"/>
      <c r="B596" s="3770" t="s">
        <v>3263</v>
      </c>
      <c r="C596" s="3461" t="s">
        <v>3653</v>
      </c>
      <c r="D596" s="3761" t="s">
        <v>2688</v>
      </c>
      <c r="E596" s="3484" t="s">
        <v>2693</v>
      </c>
      <c r="F596" s="3487" t="s">
        <v>1183</v>
      </c>
      <c r="G596" s="3556" t="s">
        <v>624</v>
      </c>
      <c r="H596" s="3575">
        <v>12288</v>
      </c>
      <c r="I596" s="3560">
        <v>912</v>
      </c>
      <c r="J596" s="3575">
        <v>10240</v>
      </c>
      <c r="K596" s="3556">
        <v>128</v>
      </c>
      <c r="L596" s="159" t="s">
        <v>1727</v>
      </c>
      <c r="M596" s="159" t="s">
        <v>1728</v>
      </c>
      <c r="N596" s="573" t="s">
        <v>1729</v>
      </c>
      <c r="O596" s="159" t="s">
        <v>1730</v>
      </c>
      <c r="P596" s="573" t="s">
        <v>1723</v>
      </c>
      <c r="Q596" s="876">
        <v>1800</v>
      </c>
      <c r="R596" s="876">
        <v>2</v>
      </c>
      <c r="S596" s="876" t="s">
        <v>1724</v>
      </c>
      <c r="T596" s="876">
        <v>1</v>
      </c>
      <c r="U596" s="3057" t="s">
        <v>6173</v>
      </c>
      <c r="V596" s="3642" t="s">
        <v>2468</v>
      </c>
      <c r="W596" s="3766" t="s">
        <v>2452</v>
      </c>
      <c r="X596" s="3763" t="s">
        <v>2574</v>
      </c>
      <c r="Y596" s="2"/>
    </row>
    <row r="597" spans="1:26" ht="21.75" customHeight="1" thickBot="1">
      <c r="A597" s="3947"/>
      <c r="B597" s="3771"/>
      <c r="C597" s="3463"/>
      <c r="D597" s="3762"/>
      <c r="E597" s="3501"/>
      <c r="F597" s="3503"/>
      <c r="G597" s="3557"/>
      <c r="H597" s="3588"/>
      <c r="I597" s="3600"/>
      <c r="J597" s="3588"/>
      <c r="K597" s="3557"/>
      <c r="L597" s="169" t="s">
        <v>1725</v>
      </c>
      <c r="M597" s="599" t="s">
        <v>1726</v>
      </c>
      <c r="N597" s="599" t="s">
        <v>1726</v>
      </c>
      <c r="O597" s="562">
        <v>1300</v>
      </c>
      <c r="P597" s="599" t="s">
        <v>1723</v>
      </c>
      <c r="Q597" s="172">
        <v>900</v>
      </c>
      <c r="R597" s="172">
        <v>2</v>
      </c>
      <c r="S597" s="172" t="s">
        <v>1724</v>
      </c>
      <c r="T597" s="172">
        <v>1</v>
      </c>
      <c r="U597" s="563" t="s">
        <v>1724</v>
      </c>
      <c r="V597" s="3765"/>
      <c r="W597" s="3767"/>
      <c r="X597" s="3768"/>
      <c r="Y597" s="2"/>
    </row>
    <row r="598" spans="1:26" ht="15.75" customHeight="1">
      <c r="A598" s="3945" t="s">
        <v>3979</v>
      </c>
      <c r="B598" s="3452" t="s">
        <v>3263</v>
      </c>
      <c r="C598" s="3464" t="s">
        <v>3654</v>
      </c>
      <c r="D598" s="3948" t="s">
        <v>2580</v>
      </c>
      <c r="E598" s="3608" t="s">
        <v>2581</v>
      </c>
      <c r="F598" s="3515" t="s">
        <v>1184</v>
      </c>
      <c r="G598" s="3601" t="s">
        <v>624</v>
      </c>
      <c r="H598" s="3595">
        <v>12000</v>
      </c>
      <c r="I598" s="3772">
        <v>1472</v>
      </c>
      <c r="J598" s="3595">
        <v>6016</v>
      </c>
      <c r="K598" s="3601">
        <v>512</v>
      </c>
      <c r="L598" s="159" t="s">
        <v>1727</v>
      </c>
      <c r="M598" s="159" t="s">
        <v>1728</v>
      </c>
      <c r="N598" s="573" t="s">
        <v>1729</v>
      </c>
      <c r="O598" s="161" t="s">
        <v>1730</v>
      </c>
      <c r="P598" s="567" t="s">
        <v>1723</v>
      </c>
      <c r="Q598" s="162">
        <v>1800</v>
      </c>
      <c r="R598" s="162">
        <v>2</v>
      </c>
      <c r="S598" s="876" t="s">
        <v>1724</v>
      </c>
      <c r="T598" s="876">
        <v>1</v>
      </c>
      <c r="U598" s="162" t="s">
        <v>2662</v>
      </c>
      <c r="V598" s="3744" t="s">
        <v>2468</v>
      </c>
      <c r="W598" s="3744" t="s">
        <v>2452</v>
      </c>
      <c r="X598" s="3763" t="s">
        <v>2625</v>
      </c>
      <c r="Y598" s="2"/>
    </row>
    <row r="599" spans="1:26" ht="14.25" customHeight="1">
      <c r="A599" s="3946"/>
      <c r="B599" s="3456"/>
      <c r="C599" s="3462"/>
      <c r="D599" s="3748"/>
      <c r="E599" s="3484"/>
      <c r="F599" s="3487"/>
      <c r="G599" s="3556"/>
      <c r="H599" s="3575"/>
      <c r="I599" s="3560"/>
      <c r="J599" s="3575"/>
      <c r="K599" s="3556"/>
      <c r="L599" s="154" t="s">
        <v>1731</v>
      </c>
      <c r="M599" s="157" t="s">
        <v>2486</v>
      </c>
      <c r="N599" s="157" t="s">
        <v>2487</v>
      </c>
      <c r="O599" s="154">
        <v>1500</v>
      </c>
      <c r="P599" s="572" t="s">
        <v>1723</v>
      </c>
      <c r="Q599" s="142">
        <v>86400</v>
      </c>
      <c r="R599" s="142">
        <v>1</v>
      </c>
      <c r="S599" s="143" t="s">
        <v>1724</v>
      </c>
      <c r="T599" s="143">
        <v>3</v>
      </c>
      <c r="U599" s="143" t="s">
        <v>1724</v>
      </c>
      <c r="V599" s="3642"/>
      <c r="W599" s="3642"/>
      <c r="X599" s="3759"/>
      <c r="Y599" s="2"/>
    </row>
    <row r="600" spans="1:26" ht="13.5" customHeight="1" thickBot="1">
      <c r="A600" s="3946"/>
      <c r="B600" s="3436"/>
      <c r="C600" s="3536"/>
      <c r="D600" s="3747"/>
      <c r="E600" s="3485"/>
      <c r="F600" s="3488"/>
      <c r="G600" s="3578"/>
      <c r="H600" s="3576"/>
      <c r="I600" s="3600"/>
      <c r="J600" s="3576"/>
      <c r="K600" s="3578"/>
      <c r="L600" s="169" t="s">
        <v>1725</v>
      </c>
      <c r="M600" s="601" t="s">
        <v>1726</v>
      </c>
      <c r="N600" s="601" t="s">
        <v>1726</v>
      </c>
      <c r="O600" s="562">
        <v>1300</v>
      </c>
      <c r="P600" s="599" t="s">
        <v>1723</v>
      </c>
      <c r="Q600" s="173">
        <v>900</v>
      </c>
      <c r="R600" s="173">
        <v>2</v>
      </c>
      <c r="S600" s="172" t="s">
        <v>1724</v>
      </c>
      <c r="T600" s="172">
        <v>1</v>
      </c>
      <c r="U600" s="563" t="s">
        <v>1724</v>
      </c>
      <c r="V600" s="3643"/>
      <c r="W600" s="3643"/>
      <c r="X600" s="3764"/>
      <c r="Y600" s="3"/>
    </row>
    <row r="601" spans="1:26" ht="13.5" customHeight="1">
      <c r="A601" s="3946"/>
      <c r="B601" s="3435" t="s">
        <v>3263</v>
      </c>
      <c r="C601" s="3461" t="s">
        <v>3655</v>
      </c>
      <c r="D601" s="3746" t="s">
        <v>2582</v>
      </c>
      <c r="E601" s="3483" t="s">
        <v>2583</v>
      </c>
      <c r="F601" s="3486" t="s">
        <v>1184</v>
      </c>
      <c r="G601" s="3577" t="s">
        <v>624</v>
      </c>
      <c r="H601" s="3574">
        <v>20000</v>
      </c>
      <c r="I601" s="3599">
        <v>1472</v>
      </c>
      <c r="J601" s="3565">
        <v>12000</v>
      </c>
      <c r="K601" s="3577">
        <v>512</v>
      </c>
      <c r="L601" s="159" t="s">
        <v>1727</v>
      </c>
      <c r="M601" s="159" t="s">
        <v>1728</v>
      </c>
      <c r="N601" s="602" t="s">
        <v>1729</v>
      </c>
      <c r="O601" s="159" t="s">
        <v>1730</v>
      </c>
      <c r="P601" s="567" t="s">
        <v>1723</v>
      </c>
      <c r="Q601" s="162">
        <v>1800</v>
      </c>
      <c r="R601" s="162">
        <v>2</v>
      </c>
      <c r="S601" s="876" t="s">
        <v>1724</v>
      </c>
      <c r="T601" s="876">
        <v>1</v>
      </c>
      <c r="U601" s="162" t="s">
        <v>2663</v>
      </c>
      <c r="V601" s="3646" t="s">
        <v>2468</v>
      </c>
      <c r="W601" s="3646" t="s">
        <v>2452</v>
      </c>
      <c r="X601" s="3758" t="s">
        <v>2625</v>
      </c>
      <c r="Y601" s="3"/>
    </row>
    <row r="602" spans="1:26" ht="13.5" customHeight="1">
      <c r="A602" s="3946"/>
      <c r="B602" s="3456"/>
      <c r="C602" s="3462"/>
      <c r="D602" s="3708"/>
      <c r="E602" s="3484"/>
      <c r="F602" s="3487"/>
      <c r="G602" s="3556"/>
      <c r="H602" s="3575"/>
      <c r="I602" s="3560"/>
      <c r="J602" s="3566"/>
      <c r="K602" s="3556"/>
      <c r="L602" s="154" t="s">
        <v>1731</v>
      </c>
      <c r="M602" s="157" t="s">
        <v>2486</v>
      </c>
      <c r="N602" s="157" t="s">
        <v>2487</v>
      </c>
      <c r="O602" s="154">
        <v>1500</v>
      </c>
      <c r="P602" s="567" t="s">
        <v>1723</v>
      </c>
      <c r="Q602" s="142">
        <v>86400</v>
      </c>
      <c r="R602" s="142">
        <v>1</v>
      </c>
      <c r="S602" s="143" t="s">
        <v>1724</v>
      </c>
      <c r="T602" s="143">
        <v>3</v>
      </c>
      <c r="U602" s="143" t="s">
        <v>1724</v>
      </c>
      <c r="V602" s="3642"/>
      <c r="W602" s="3642"/>
      <c r="X602" s="3759"/>
      <c r="Y602" s="3"/>
    </row>
    <row r="603" spans="1:26" ht="12" customHeight="1" thickBot="1">
      <c r="A603" s="3947"/>
      <c r="B603" s="3514"/>
      <c r="C603" s="3463"/>
      <c r="D603" s="3790"/>
      <c r="E603" s="3501"/>
      <c r="F603" s="3503"/>
      <c r="G603" s="3557"/>
      <c r="H603" s="3588"/>
      <c r="I603" s="3561"/>
      <c r="J603" s="3609"/>
      <c r="K603" s="3557"/>
      <c r="L603" s="169" t="s">
        <v>1725</v>
      </c>
      <c r="M603" s="601" t="s">
        <v>1726</v>
      </c>
      <c r="N603" s="601" t="s">
        <v>1726</v>
      </c>
      <c r="O603" s="562">
        <v>1300</v>
      </c>
      <c r="P603" s="575" t="s">
        <v>1723</v>
      </c>
      <c r="Q603" s="173">
        <v>900</v>
      </c>
      <c r="R603" s="173">
        <v>2</v>
      </c>
      <c r="S603" s="172" t="s">
        <v>1724</v>
      </c>
      <c r="T603" s="172">
        <v>1</v>
      </c>
      <c r="U603" s="563" t="s">
        <v>1724</v>
      </c>
      <c r="V603" s="3765"/>
      <c r="W603" s="3765"/>
      <c r="X603" s="3760"/>
      <c r="Y603" s="3"/>
    </row>
    <row r="604" spans="1:26" ht="15" customHeight="1">
      <c r="A604" s="3945" t="s">
        <v>3905</v>
      </c>
      <c r="B604" s="3956" t="s">
        <v>3263</v>
      </c>
      <c r="C604" s="3464" t="s">
        <v>3659</v>
      </c>
      <c r="D604" s="3948" t="s">
        <v>2572</v>
      </c>
      <c r="E604" s="3864" t="s">
        <v>2584</v>
      </c>
      <c r="F604" s="3515" t="s">
        <v>1183</v>
      </c>
      <c r="G604" s="3601" t="s">
        <v>624</v>
      </c>
      <c r="H604" s="3595">
        <v>8256</v>
      </c>
      <c r="I604" s="3772">
        <v>1728</v>
      </c>
      <c r="J604" s="3595">
        <v>2272</v>
      </c>
      <c r="K604" s="3601">
        <v>512</v>
      </c>
      <c r="L604" s="155" t="s">
        <v>1727</v>
      </c>
      <c r="M604" s="155" t="s">
        <v>1728</v>
      </c>
      <c r="N604" s="150" t="s">
        <v>1729</v>
      </c>
      <c r="O604" s="149" t="s">
        <v>1730</v>
      </c>
      <c r="P604" s="611" t="s">
        <v>1723</v>
      </c>
      <c r="Q604" s="151">
        <v>1800</v>
      </c>
      <c r="R604" s="151">
        <v>2</v>
      </c>
      <c r="S604" s="152" t="s">
        <v>1724</v>
      </c>
      <c r="T604" s="152">
        <v>1</v>
      </c>
      <c r="U604" s="3057" t="s">
        <v>6172</v>
      </c>
      <c r="V604" s="3907" t="s">
        <v>2466</v>
      </c>
      <c r="W604" s="3907" t="s">
        <v>2452</v>
      </c>
      <c r="X604" s="3892" t="s">
        <v>2625</v>
      </c>
      <c r="Y604" s="2"/>
      <c r="Z604"/>
    </row>
    <row r="605" spans="1:26" ht="15" customHeight="1">
      <c r="A605" s="3946"/>
      <c r="B605" s="3957"/>
      <c r="C605" s="3462"/>
      <c r="D605" s="3748"/>
      <c r="E605" s="3505"/>
      <c r="F605" s="3487"/>
      <c r="G605" s="3556"/>
      <c r="H605" s="3575"/>
      <c r="I605" s="3560"/>
      <c r="J605" s="3575"/>
      <c r="K605" s="3556"/>
      <c r="L605" s="159" t="s">
        <v>1721</v>
      </c>
      <c r="M605" s="609" t="s">
        <v>1722</v>
      </c>
      <c r="N605" s="160" t="s">
        <v>1722</v>
      </c>
      <c r="O605" s="161">
        <v>1400</v>
      </c>
      <c r="P605" s="572" t="s">
        <v>1723</v>
      </c>
      <c r="Q605" s="162">
        <v>900</v>
      </c>
      <c r="R605" s="162">
        <v>8</v>
      </c>
      <c r="S605" s="893" t="s">
        <v>1724</v>
      </c>
      <c r="T605" s="893">
        <v>1</v>
      </c>
      <c r="U605" s="893" t="s">
        <v>1724</v>
      </c>
      <c r="V605" s="3774"/>
      <c r="W605" s="3774"/>
      <c r="X605" s="3759"/>
      <c r="Y605" s="2"/>
    </row>
    <row r="606" spans="1:26" ht="12.75" customHeight="1">
      <c r="A606" s="3946"/>
      <c r="B606" s="3958"/>
      <c r="C606" s="3536"/>
      <c r="D606" s="3747"/>
      <c r="E606" s="3506"/>
      <c r="F606" s="3488"/>
      <c r="G606" s="3578"/>
      <c r="H606" s="3576"/>
      <c r="I606" s="3600"/>
      <c r="J606" s="3576"/>
      <c r="K606" s="3578"/>
      <c r="L606" s="158" t="s">
        <v>1725</v>
      </c>
      <c r="M606" s="613" t="s">
        <v>1726</v>
      </c>
      <c r="N606" s="147" t="s">
        <v>1726</v>
      </c>
      <c r="O606" s="145">
        <v>1300</v>
      </c>
      <c r="P606" s="572" t="s">
        <v>1723</v>
      </c>
      <c r="Q606" s="142">
        <v>900</v>
      </c>
      <c r="R606" s="142">
        <v>2</v>
      </c>
      <c r="S606" s="143" t="s">
        <v>1724</v>
      </c>
      <c r="T606" s="143">
        <v>1</v>
      </c>
      <c r="U606" s="143" t="s">
        <v>1724</v>
      </c>
      <c r="V606" s="3775"/>
      <c r="W606" s="3775"/>
      <c r="X606" s="3764"/>
      <c r="Y606" s="9"/>
    </row>
    <row r="607" spans="1:26" ht="15" customHeight="1">
      <c r="A607" s="3946"/>
      <c r="B607" s="3955" t="s">
        <v>3263</v>
      </c>
      <c r="C607" s="3461" t="s">
        <v>3659</v>
      </c>
      <c r="D607" s="3761" t="s">
        <v>2679</v>
      </c>
      <c r="E607" s="3554" t="s">
        <v>2694</v>
      </c>
      <c r="F607" s="3487" t="s">
        <v>1183</v>
      </c>
      <c r="G607" s="3556" t="s">
        <v>624</v>
      </c>
      <c r="H607" s="3575">
        <v>8256</v>
      </c>
      <c r="I607" s="3560">
        <v>1280</v>
      </c>
      <c r="J607" s="3575">
        <v>2272</v>
      </c>
      <c r="K607" s="3556">
        <v>512</v>
      </c>
      <c r="L607" s="159" t="s">
        <v>1727</v>
      </c>
      <c r="M607" s="159" t="s">
        <v>1728</v>
      </c>
      <c r="N607" s="146" t="s">
        <v>1729</v>
      </c>
      <c r="O607" s="161" t="s">
        <v>1730</v>
      </c>
      <c r="P607" s="573" t="s">
        <v>1723</v>
      </c>
      <c r="Q607" s="162">
        <v>1800</v>
      </c>
      <c r="R607" s="162">
        <v>2</v>
      </c>
      <c r="S607" s="893" t="s">
        <v>1724</v>
      </c>
      <c r="T607" s="893">
        <v>1</v>
      </c>
      <c r="U607" s="3057" t="s">
        <v>6172</v>
      </c>
      <c r="V607" s="3774" t="s">
        <v>2466</v>
      </c>
      <c r="W607" s="3774" t="s">
        <v>2452</v>
      </c>
      <c r="X607" s="3763" t="s">
        <v>2574</v>
      </c>
      <c r="Y607" s="2"/>
      <c r="Z607"/>
    </row>
    <row r="608" spans="1:26" ht="15" customHeight="1">
      <c r="A608" s="3946"/>
      <c r="B608" s="3955"/>
      <c r="C608" s="3462"/>
      <c r="D608" s="3761"/>
      <c r="E608" s="3505"/>
      <c r="F608" s="3487"/>
      <c r="G608" s="3556"/>
      <c r="H608" s="3575"/>
      <c r="I608" s="3560"/>
      <c r="J608" s="3575"/>
      <c r="K608" s="3556"/>
      <c r="L608" s="159" t="s">
        <v>1721</v>
      </c>
      <c r="M608" s="609" t="s">
        <v>1722</v>
      </c>
      <c r="N608" s="160" t="s">
        <v>1722</v>
      </c>
      <c r="O608" s="161">
        <v>1400</v>
      </c>
      <c r="P608" s="572" t="s">
        <v>1723</v>
      </c>
      <c r="Q608" s="162">
        <v>900</v>
      </c>
      <c r="R608" s="162">
        <v>8</v>
      </c>
      <c r="S608" s="893" t="s">
        <v>1724</v>
      </c>
      <c r="T608" s="893">
        <v>1</v>
      </c>
      <c r="U608" s="893" t="s">
        <v>1724</v>
      </c>
      <c r="V608" s="3774"/>
      <c r="W608" s="3774"/>
      <c r="X608" s="3759"/>
      <c r="Y608" s="2"/>
    </row>
    <row r="609" spans="1:25" ht="12.75" customHeight="1" thickBot="1">
      <c r="A609" s="3946"/>
      <c r="B609" s="3929"/>
      <c r="C609" s="3536"/>
      <c r="D609" s="3750"/>
      <c r="E609" s="3506"/>
      <c r="F609" s="3488"/>
      <c r="G609" s="3578"/>
      <c r="H609" s="3576"/>
      <c r="I609" s="3600"/>
      <c r="J609" s="3576"/>
      <c r="K609" s="3578"/>
      <c r="L609" s="169" t="s">
        <v>1725</v>
      </c>
      <c r="M609" s="601" t="s">
        <v>1726</v>
      </c>
      <c r="N609" s="569" t="s">
        <v>1726</v>
      </c>
      <c r="O609" s="171">
        <v>1300</v>
      </c>
      <c r="P609" s="599" t="s">
        <v>1723</v>
      </c>
      <c r="Q609" s="173">
        <v>900</v>
      </c>
      <c r="R609" s="173">
        <v>2</v>
      </c>
      <c r="S609" s="172" t="s">
        <v>1724</v>
      </c>
      <c r="T609" s="172">
        <v>1</v>
      </c>
      <c r="U609" s="172" t="s">
        <v>1724</v>
      </c>
      <c r="V609" s="3775"/>
      <c r="W609" s="3775"/>
      <c r="X609" s="3760"/>
      <c r="Y609" s="9"/>
    </row>
    <row r="610" spans="1:25" ht="12.75" customHeight="1">
      <c r="A610" s="3946"/>
      <c r="B610" s="3457" t="s">
        <v>3263</v>
      </c>
      <c r="C610" s="3461" t="s">
        <v>3660</v>
      </c>
      <c r="D610" s="3746" t="s">
        <v>2585</v>
      </c>
      <c r="E610" s="3483" t="s">
        <v>2586</v>
      </c>
      <c r="F610" s="3486" t="s">
        <v>1183</v>
      </c>
      <c r="G610" s="3577" t="s">
        <v>624</v>
      </c>
      <c r="H610" s="3574">
        <v>16256</v>
      </c>
      <c r="I610" s="3599">
        <v>1728</v>
      </c>
      <c r="J610" s="3574">
        <v>8256</v>
      </c>
      <c r="K610" s="3577">
        <v>512</v>
      </c>
      <c r="L610" s="159" t="s">
        <v>1727</v>
      </c>
      <c r="M610" s="159" t="s">
        <v>1728</v>
      </c>
      <c r="N610" s="146" t="s">
        <v>1729</v>
      </c>
      <c r="O610" s="161" t="s">
        <v>1730</v>
      </c>
      <c r="P610" s="568" t="s">
        <v>1723</v>
      </c>
      <c r="Q610" s="162">
        <v>1800</v>
      </c>
      <c r="R610" s="162">
        <v>2</v>
      </c>
      <c r="S610" s="893" t="s">
        <v>1724</v>
      </c>
      <c r="T610" s="893">
        <v>1</v>
      </c>
      <c r="U610" s="3057" t="s">
        <v>6173</v>
      </c>
      <c r="V610" s="3910" t="s">
        <v>2468</v>
      </c>
      <c r="W610" s="3910" t="s">
        <v>2452</v>
      </c>
      <c r="X610" s="3892" t="s">
        <v>2625</v>
      </c>
      <c r="Y610" s="9"/>
    </row>
    <row r="611" spans="1:25" ht="12.75" customHeight="1">
      <c r="A611" s="3946"/>
      <c r="B611" s="3460"/>
      <c r="C611" s="3462"/>
      <c r="D611" s="3748"/>
      <c r="E611" s="3484"/>
      <c r="F611" s="3487"/>
      <c r="G611" s="3556"/>
      <c r="H611" s="3575"/>
      <c r="I611" s="3560"/>
      <c r="J611" s="3575"/>
      <c r="K611" s="3556"/>
      <c r="L611" s="159" t="s">
        <v>1721</v>
      </c>
      <c r="M611" s="609" t="s">
        <v>1722</v>
      </c>
      <c r="N611" s="160" t="s">
        <v>1722</v>
      </c>
      <c r="O611" s="161">
        <v>1400</v>
      </c>
      <c r="P611" s="567" t="s">
        <v>1723</v>
      </c>
      <c r="Q611" s="162">
        <v>900</v>
      </c>
      <c r="R611" s="162">
        <v>8</v>
      </c>
      <c r="S611" s="893" t="s">
        <v>1724</v>
      </c>
      <c r="T611" s="893">
        <v>1</v>
      </c>
      <c r="U611" s="893" t="s">
        <v>1724</v>
      </c>
      <c r="V611" s="3911"/>
      <c r="W611" s="3911"/>
      <c r="X611" s="3759"/>
      <c r="Y611" s="9"/>
    </row>
    <row r="612" spans="1:25" ht="13.5" customHeight="1">
      <c r="A612" s="3946"/>
      <c r="B612" s="3458"/>
      <c r="C612" s="3536"/>
      <c r="D612" s="3747"/>
      <c r="E612" s="3485"/>
      <c r="F612" s="3488"/>
      <c r="G612" s="3578"/>
      <c r="H612" s="3576"/>
      <c r="I612" s="3600"/>
      <c r="J612" s="3576"/>
      <c r="K612" s="3578"/>
      <c r="L612" s="158" t="s">
        <v>1725</v>
      </c>
      <c r="M612" s="613" t="s">
        <v>1726</v>
      </c>
      <c r="N612" s="147" t="s">
        <v>1726</v>
      </c>
      <c r="O612" s="145">
        <v>1300</v>
      </c>
      <c r="P612" s="568" t="s">
        <v>1723</v>
      </c>
      <c r="Q612" s="142">
        <v>900</v>
      </c>
      <c r="R612" s="142">
        <v>2</v>
      </c>
      <c r="S612" s="143" t="s">
        <v>1724</v>
      </c>
      <c r="T612" s="143">
        <v>1</v>
      </c>
      <c r="U612" s="143" t="s">
        <v>1724</v>
      </c>
      <c r="V612" s="3916"/>
      <c r="W612" s="3916"/>
      <c r="X612" s="3764"/>
      <c r="Y612" s="9"/>
    </row>
    <row r="613" spans="1:25" ht="12.75" customHeight="1">
      <c r="A613" s="3946"/>
      <c r="B613" s="3926" t="s">
        <v>3263</v>
      </c>
      <c r="C613" s="3461" t="s">
        <v>3660</v>
      </c>
      <c r="D613" s="3761" t="s">
        <v>2689</v>
      </c>
      <c r="E613" s="3484" t="s">
        <v>2695</v>
      </c>
      <c r="F613" s="3487" t="s">
        <v>1183</v>
      </c>
      <c r="G613" s="3556" t="s">
        <v>624</v>
      </c>
      <c r="H613" s="3575">
        <v>16256</v>
      </c>
      <c r="I613" s="3560">
        <v>1280</v>
      </c>
      <c r="J613" s="3575">
        <v>8256</v>
      </c>
      <c r="K613" s="3556">
        <v>512</v>
      </c>
      <c r="L613" s="159" t="s">
        <v>1727</v>
      </c>
      <c r="M613" s="159" t="s">
        <v>1728</v>
      </c>
      <c r="N613" s="146" t="s">
        <v>1729</v>
      </c>
      <c r="O613" s="161" t="s">
        <v>1730</v>
      </c>
      <c r="P613" s="568" t="s">
        <v>1723</v>
      </c>
      <c r="Q613" s="162">
        <v>1800</v>
      </c>
      <c r="R613" s="162">
        <v>2</v>
      </c>
      <c r="S613" s="876" t="s">
        <v>1724</v>
      </c>
      <c r="T613" s="876">
        <v>1</v>
      </c>
      <c r="U613" s="3057" t="s">
        <v>6173</v>
      </c>
      <c r="V613" s="3911" t="s">
        <v>2468</v>
      </c>
      <c r="W613" s="3911" t="s">
        <v>2452</v>
      </c>
      <c r="X613" s="3763" t="s">
        <v>2574</v>
      </c>
      <c r="Y613" s="9"/>
    </row>
    <row r="614" spans="1:25" ht="12.75" customHeight="1">
      <c r="A614" s="3946"/>
      <c r="B614" s="3926"/>
      <c r="C614" s="3462"/>
      <c r="D614" s="3761"/>
      <c r="E614" s="3484"/>
      <c r="F614" s="3487"/>
      <c r="G614" s="3556"/>
      <c r="H614" s="3575"/>
      <c r="I614" s="3560"/>
      <c r="J614" s="3575"/>
      <c r="K614" s="3556"/>
      <c r="L614" s="159" t="s">
        <v>1721</v>
      </c>
      <c r="M614" s="609" t="s">
        <v>1722</v>
      </c>
      <c r="N614" s="160" t="s">
        <v>1722</v>
      </c>
      <c r="O614" s="161">
        <v>1400</v>
      </c>
      <c r="P614" s="567" t="s">
        <v>1723</v>
      </c>
      <c r="Q614" s="162">
        <v>900</v>
      </c>
      <c r="R614" s="162">
        <v>8</v>
      </c>
      <c r="S614" s="876" t="s">
        <v>1724</v>
      </c>
      <c r="T614" s="876">
        <v>1</v>
      </c>
      <c r="U614" s="876" t="s">
        <v>1724</v>
      </c>
      <c r="V614" s="3911"/>
      <c r="W614" s="3911"/>
      <c r="X614" s="3759"/>
      <c r="Y614" s="9"/>
    </row>
    <row r="615" spans="1:25" ht="13.5" customHeight="1" thickBot="1">
      <c r="A615" s="3947"/>
      <c r="B615" s="3927"/>
      <c r="C615" s="3463"/>
      <c r="D615" s="3762"/>
      <c r="E615" s="3501"/>
      <c r="F615" s="3503"/>
      <c r="G615" s="3557"/>
      <c r="H615" s="3588"/>
      <c r="I615" s="3600"/>
      <c r="J615" s="3588"/>
      <c r="K615" s="3557"/>
      <c r="L615" s="169" t="s">
        <v>1725</v>
      </c>
      <c r="M615" s="601" t="s">
        <v>1726</v>
      </c>
      <c r="N615" s="569" t="s">
        <v>1726</v>
      </c>
      <c r="O615" s="171">
        <v>1300</v>
      </c>
      <c r="P615" s="570" t="s">
        <v>1723</v>
      </c>
      <c r="Q615" s="173">
        <v>900</v>
      </c>
      <c r="R615" s="173">
        <v>2</v>
      </c>
      <c r="S615" s="172" t="s">
        <v>1724</v>
      </c>
      <c r="T615" s="172">
        <v>1</v>
      </c>
      <c r="U615" s="172" t="s">
        <v>1724</v>
      </c>
      <c r="V615" s="3912"/>
      <c r="W615" s="3912"/>
      <c r="X615" s="3764"/>
      <c r="Y615" s="9"/>
    </row>
    <row r="616" spans="1:25">
      <c r="A616" s="4000" t="s">
        <v>404</v>
      </c>
      <c r="B616" s="4008" t="s">
        <v>2464</v>
      </c>
      <c r="C616" s="3444" t="s">
        <v>1393</v>
      </c>
      <c r="D616" s="3710" t="s">
        <v>127</v>
      </c>
      <c r="E616" s="3523" t="s">
        <v>121</v>
      </c>
      <c r="F616" s="3683" t="s">
        <v>122</v>
      </c>
      <c r="G616" s="3959" t="s">
        <v>624</v>
      </c>
      <c r="H616" s="3664">
        <v>512</v>
      </c>
      <c r="I616" s="3667">
        <v>192</v>
      </c>
      <c r="J616" s="3664">
        <v>384</v>
      </c>
      <c r="K616" s="3667">
        <v>32</v>
      </c>
      <c r="L616" s="610" t="s">
        <v>1727</v>
      </c>
      <c r="M616" s="610" t="s">
        <v>1728</v>
      </c>
      <c r="N616" s="150" t="s">
        <v>1729</v>
      </c>
      <c r="O616" s="149" t="s">
        <v>1730</v>
      </c>
      <c r="P616" s="622" t="s">
        <v>1723</v>
      </c>
      <c r="Q616" s="150">
        <v>1800</v>
      </c>
      <c r="R616" s="151">
        <v>2</v>
      </c>
      <c r="S616" s="152" t="s">
        <v>1724</v>
      </c>
      <c r="T616" s="152">
        <v>1</v>
      </c>
      <c r="U616" s="152" t="s">
        <v>1724</v>
      </c>
      <c r="V616" s="3828" t="s">
        <v>2451</v>
      </c>
      <c r="W616" s="3828" t="s">
        <v>2452</v>
      </c>
      <c r="X616" s="4019" t="s">
        <v>5439</v>
      </c>
    </row>
    <row r="617" spans="1:25">
      <c r="A617" s="4001"/>
      <c r="B617" s="4009"/>
      <c r="C617" s="3446"/>
      <c r="D617" s="3529"/>
      <c r="E617" s="3525"/>
      <c r="F617" s="3680"/>
      <c r="G617" s="3815"/>
      <c r="H617" s="3666"/>
      <c r="I617" s="3669"/>
      <c r="J617" s="3666"/>
      <c r="K617" s="3669"/>
      <c r="L617" s="158" t="s">
        <v>1725</v>
      </c>
      <c r="M617" s="613" t="s">
        <v>1726</v>
      </c>
      <c r="N617" s="613" t="s">
        <v>1726</v>
      </c>
      <c r="O617" s="145">
        <v>1300</v>
      </c>
      <c r="P617" s="567" t="s">
        <v>1723</v>
      </c>
      <c r="Q617" s="156">
        <v>900</v>
      </c>
      <c r="R617" s="142">
        <v>2</v>
      </c>
      <c r="S617" s="143" t="s">
        <v>1724</v>
      </c>
      <c r="T617" s="143">
        <v>1</v>
      </c>
      <c r="U617" s="574" t="s">
        <v>1724</v>
      </c>
      <c r="V617" s="3789"/>
      <c r="W617" s="3789"/>
      <c r="X617" s="4020"/>
    </row>
    <row r="618" spans="1:25">
      <c r="A618" s="3465" t="s">
        <v>5429</v>
      </c>
      <c r="B618" s="3467" t="s">
        <v>2464</v>
      </c>
      <c r="C618" s="3445" t="s">
        <v>338</v>
      </c>
      <c r="D618" s="3470" t="s">
        <v>5430</v>
      </c>
      <c r="E618" s="3472" t="s">
        <v>5438</v>
      </c>
      <c r="F618" s="3474" t="s">
        <v>1182</v>
      </c>
      <c r="G618" s="3814" t="s">
        <v>624</v>
      </c>
      <c r="H618" s="3960">
        <v>4704</v>
      </c>
      <c r="I618" s="3962">
        <v>512</v>
      </c>
      <c r="J618" s="3960">
        <v>256</v>
      </c>
      <c r="K618" s="3962">
        <v>128</v>
      </c>
      <c r="L618" s="2437" t="s">
        <v>1727</v>
      </c>
      <c r="M618" s="2437" t="s">
        <v>1728</v>
      </c>
      <c r="N618" s="146" t="s">
        <v>1729</v>
      </c>
      <c r="O618" s="161" t="s">
        <v>1730</v>
      </c>
      <c r="P618" s="568" t="s">
        <v>1723</v>
      </c>
      <c r="Q618" s="146">
        <v>1800</v>
      </c>
      <c r="R618" s="162">
        <v>2</v>
      </c>
      <c r="S618" s="2438" t="s">
        <v>1724</v>
      </c>
      <c r="T618" s="2438">
        <v>1</v>
      </c>
      <c r="U618" s="2438" t="s">
        <v>1724</v>
      </c>
      <c r="V618" s="3429" t="s">
        <v>2451</v>
      </c>
      <c r="W618" s="3429" t="s">
        <v>2452</v>
      </c>
      <c r="X618" s="3431" t="s">
        <v>5431</v>
      </c>
    </row>
    <row r="619" spans="1:25" ht="13.5" thickBot="1">
      <c r="A619" s="3466"/>
      <c r="B619" s="3468"/>
      <c r="C619" s="3469"/>
      <c r="D619" s="3471"/>
      <c r="E619" s="3473"/>
      <c r="F619" s="3475"/>
      <c r="G619" s="3843"/>
      <c r="H619" s="3961"/>
      <c r="I619" s="3963"/>
      <c r="J619" s="3961"/>
      <c r="K619" s="3963"/>
      <c r="L619" s="169" t="s">
        <v>1725</v>
      </c>
      <c r="M619" s="601" t="s">
        <v>1726</v>
      </c>
      <c r="N619" s="601" t="s">
        <v>1726</v>
      </c>
      <c r="O619" s="171">
        <v>1300</v>
      </c>
      <c r="P619" s="575" t="s">
        <v>1723</v>
      </c>
      <c r="Q619" s="621">
        <v>900</v>
      </c>
      <c r="R619" s="173">
        <v>2</v>
      </c>
      <c r="S619" s="172" t="s">
        <v>1724</v>
      </c>
      <c r="T619" s="172">
        <v>1</v>
      </c>
      <c r="U619" s="563" t="s">
        <v>1724</v>
      </c>
      <c r="V619" s="3430"/>
      <c r="W619" s="3430"/>
      <c r="X619" s="3432"/>
    </row>
    <row r="620" spans="1:25">
      <c r="A620" s="4000" t="s">
        <v>3995</v>
      </c>
      <c r="B620" s="4008" t="s">
        <v>2464</v>
      </c>
      <c r="C620" s="3444" t="s">
        <v>3996</v>
      </c>
      <c r="D620" s="3710" t="s">
        <v>662</v>
      </c>
      <c r="E620" s="3523" t="s">
        <v>2524</v>
      </c>
      <c r="F620" s="3683" t="s">
        <v>917</v>
      </c>
      <c r="G620" s="3959" t="s">
        <v>624</v>
      </c>
      <c r="H620" s="3664">
        <v>8960</v>
      </c>
      <c r="I620" s="3667">
        <v>1088</v>
      </c>
      <c r="J620" s="3664">
        <v>4928</v>
      </c>
      <c r="K620" s="3667">
        <v>512</v>
      </c>
      <c r="L620" s="159" t="s">
        <v>1727</v>
      </c>
      <c r="M620" s="496" t="s">
        <v>1728</v>
      </c>
      <c r="N620" s="602" t="s">
        <v>1729</v>
      </c>
      <c r="O620" s="161" t="s">
        <v>1730</v>
      </c>
      <c r="P620" s="568" t="s">
        <v>1723</v>
      </c>
      <c r="Q620" s="620">
        <v>1800</v>
      </c>
      <c r="R620" s="162">
        <v>2</v>
      </c>
      <c r="S620" s="494" t="s">
        <v>1724</v>
      </c>
      <c r="T620" s="494">
        <v>1</v>
      </c>
      <c r="U620" s="162" t="s">
        <v>1732</v>
      </c>
      <c r="V620" s="3828" t="s">
        <v>2466</v>
      </c>
      <c r="W620" s="3828" t="s">
        <v>2452</v>
      </c>
      <c r="X620" s="4023" t="s">
        <v>2525</v>
      </c>
    </row>
    <row r="621" spans="1:25">
      <c r="A621" s="4002"/>
      <c r="B621" s="3467"/>
      <c r="C621" s="3445"/>
      <c r="D621" s="3528"/>
      <c r="E621" s="3524"/>
      <c r="F621" s="3678"/>
      <c r="G621" s="3814"/>
      <c r="H621" s="3665"/>
      <c r="I621" s="3668"/>
      <c r="J621" s="3665"/>
      <c r="K621" s="3668"/>
      <c r="L621" s="154" t="s">
        <v>1731</v>
      </c>
      <c r="M621" s="157" t="s">
        <v>2486</v>
      </c>
      <c r="N621" s="157" t="s">
        <v>2487</v>
      </c>
      <c r="O621" s="145">
        <v>1500</v>
      </c>
      <c r="P621" s="567" t="s">
        <v>1723</v>
      </c>
      <c r="Q621" s="156">
        <v>86400</v>
      </c>
      <c r="R621" s="142">
        <v>1</v>
      </c>
      <c r="S621" s="143" t="s">
        <v>1724</v>
      </c>
      <c r="T621" s="143">
        <v>3</v>
      </c>
      <c r="U621" s="143" t="s">
        <v>1724</v>
      </c>
      <c r="V621" s="3787"/>
      <c r="W621" s="3787"/>
      <c r="X621" s="3612"/>
    </row>
    <row r="622" spans="1:25" ht="13.5" thickBot="1">
      <c r="A622" s="4003"/>
      <c r="B622" s="3468"/>
      <c r="C622" s="3469"/>
      <c r="D622" s="3711"/>
      <c r="E622" s="3682"/>
      <c r="F622" s="3679"/>
      <c r="G622" s="3843"/>
      <c r="H622" s="3781"/>
      <c r="I622" s="3671"/>
      <c r="J622" s="3781"/>
      <c r="K622" s="3671"/>
      <c r="L622" s="169" t="s">
        <v>1725</v>
      </c>
      <c r="M622" s="173" t="s">
        <v>1726</v>
      </c>
      <c r="N622" s="601" t="s">
        <v>1726</v>
      </c>
      <c r="O622" s="171">
        <v>1300</v>
      </c>
      <c r="P622" s="575" t="s">
        <v>1723</v>
      </c>
      <c r="Q622" s="621">
        <v>900</v>
      </c>
      <c r="R622" s="173">
        <v>2</v>
      </c>
      <c r="S622" s="172" t="s">
        <v>1724</v>
      </c>
      <c r="T622" s="172">
        <v>1</v>
      </c>
      <c r="U622" s="563" t="s">
        <v>1724</v>
      </c>
      <c r="V622" s="3430"/>
      <c r="W622" s="3430"/>
      <c r="X622" s="3920"/>
    </row>
    <row r="623" spans="1:25" ht="21" customHeight="1">
      <c r="A623" s="3876" t="s">
        <v>4516</v>
      </c>
      <c r="B623" s="895" t="s">
        <v>2463</v>
      </c>
      <c r="C623" s="1508" t="s">
        <v>3673</v>
      </c>
      <c r="D623" s="426" t="s">
        <v>240</v>
      </c>
      <c r="E623" s="640" t="s">
        <v>1259</v>
      </c>
      <c r="F623" s="559" t="s">
        <v>1182</v>
      </c>
      <c r="G623" s="642" t="s">
        <v>624</v>
      </c>
      <c r="H623" s="419">
        <v>608</v>
      </c>
      <c r="I623" s="643">
        <v>320</v>
      </c>
      <c r="J623" s="419">
        <v>128</v>
      </c>
      <c r="K623" s="418">
        <v>32</v>
      </c>
      <c r="L623" s="159" t="s">
        <v>1727</v>
      </c>
      <c r="M623" s="164" t="s">
        <v>1728</v>
      </c>
      <c r="N623" s="644" t="s">
        <v>1729</v>
      </c>
      <c r="O623" s="159" t="s">
        <v>1730</v>
      </c>
      <c r="P623" s="573" t="s">
        <v>1723</v>
      </c>
      <c r="Q623" s="620">
        <v>1800</v>
      </c>
      <c r="R623" s="494">
        <v>2</v>
      </c>
      <c r="S623" s="494" t="s">
        <v>1724</v>
      </c>
      <c r="T623" s="494">
        <v>1</v>
      </c>
      <c r="U623" s="494" t="s">
        <v>1724</v>
      </c>
      <c r="V623" s="559" t="s">
        <v>2451</v>
      </c>
      <c r="W623" s="559" t="s">
        <v>2453</v>
      </c>
      <c r="X623" s="539" t="s">
        <v>1309</v>
      </c>
      <c r="Y623" s="9"/>
    </row>
    <row r="624" spans="1:25" ht="12.75" customHeight="1">
      <c r="A624" s="3877"/>
      <c r="B624" s="895" t="s">
        <v>2463</v>
      </c>
      <c r="C624" s="1509" t="s">
        <v>3674</v>
      </c>
      <c r="D624" s="423" t="s">
        <v>241</v>
      </c>
      <c r="E624" s="640" t="s">
        <v>1179</v>
      </c>
      <c r="F624" s="641" t="s">
        <v>1182</v>
      </c>
      <c r="G624" s="642" t="s">
        <v>624</v>
      </c>
      <c r="H624" s="645">
        <v>1216</v>
      </c>
      <c r="I624" s="646">
        <v>320</v>
      </c>
      <c r="J624" s="645">
        <v>128</v>
      </c>
      <c r="K624" s="647">
        <v>32</v>
      </c>
      <c r="L624" s="159" t="s">
        <v>1727</v>
      </c>
      <c r="M624" s="164" t="s">
        <v>1728</v>
      </c>
      <c r="N624" s="146" t="s">
        <v>1729</v>
      </c>
      <c r="O624" s="161" t="s">
        <v>1730</v>
      </c>
      <c r="P624" s="568" t="s">
        <v>1723</v>
      </c>
      <c r="Q624" s="620">
        <v>1800</v>
      </c>
      <c r="R624" s="162">
        <v>2</v>
      </c>
      <c r="S624" s="494" t="s">
        <v>1724</v>
      </c>
      <c r="T624" s="494">
        <v>1</v>
      </c>
      <c r="U624" s="494" t="s">
        <v>1724</v>
      </c>
      <c r="V624" s="559" t="s">
        <v>2451</v>
      </c>
      <c r="W624" s="559" t="s">
        <v>2453</v>
      </c>
      <c r="X624" s="10" t="s">
        <v>4519</v>
      </c>
      <c r="Y624" s="9"/>
    </row>
    <row r="625" spans="1:25" ht="12.75" customHeight="1">
      <c r="A625" s="3877"/>
      <c r="B625" s="895" t="s">
        <v>2463</v>
      </c>
      <c r="C625" s="1509" t="s">
        <v>3675</v>
      </c>
      <c r="D625" s="423" t="s">
        <v>242</v>
      </c>
      <c r="E625" s="640" t="s">
        <v>1180</v>
      </c>
      <c r="F625" s="641" t="s">
        <v>1182</v>
      </c>
      <c r="G625" s="642" t="s">
        <v>624</v>
      </c>
      <c r="H625" s="645">
        <v>2400</v>
      </c>
      <c r="I625" s="646">
        <v>320</v>
      </c>
      <c r="J625" s="645">
        <v>384</v>
      </c>
      <c r="K625" s="647">
        <v>128</v>
      </c>
      <c r="L625" s="159" t="s">
        <v>1727</v>
      </c>
      <c r="M625" s="164" t="s">
        <v>1728</v>
      </c>
      <c r="N625" s="146" t="s">
        <v>1729</v>
      </c>
      <c r="O625" s="161" t="s">
        <v>1730</v>
      </c>
      <c r="P625" s="568" t="s">
        <v>1723</v>
      </c>
      <c r="Q625" s="620">
        <v>1800</v>
      </c>
      <c r="R625" s="162">
        <v>2</v>
      </c>
      <c r="S625" s="494" t="s">
        <v>1724</v>
      </c>
      <c r="T625" s="494">
        <v>1</v>
      </c>
      <c r="U625" s="494" t="s">
        <v>1724</v>
      </c>
      <c r="V625" s="559" t="s">
        <v>2451</v>
      </c>
      <c r="W625" s="559" t="s">
        <v>2453</v>
      </c>
      <c r="X625" s="10" t="s">
        <v>1310</v>
      </c>
      <c r="Y625" s="9"/>
    </row>
    <row r="626" spans="1:25" ht="27.75" customHeight="1" thickBot="1">
      <c r="A626" s="3878"/>
      <c r="B626" s="897" t="s">
        <v>2463</v>
      </c>
      <c r="C626" s="1510" t="s">
        <v>3676</v>
      </c>
      <c r="D626" s="424" t="s">
        <v>243</v>
      </c>
      <c r="E626" s="648" t="s">
        <v>1181</v>
      </c>
      <c r="F626" s="421" t="s">
        <v>1182</v>
      </c>
      <c r="G626" s="649" t="s">
        <v>624</v>
      </c>
      <c r="H626" s="650">
        <v>3616</v>
      </c>
      <c r="I626" s="651">
        <v>320</v>
      </c>
      <c r="J626" s="650">
        <v>384</v>
      </c>
      <c r="K626" s="652">
        <v>128</v>
      </c>
      <c r="L626" s="169" t="s">
        <v>1727</v>
      </c>
      <c r="M626" s="598" t="s">
        <v>1728</v>
      </c>
      <c r="N626" s="619" t="s">
        <v>1729</v>
      </c>
      <c r="O626" s="562" t="s">
        <v>1730</v>
      </c>
      <c r="P626" s="599" t="s">
        <v>1723</v>
      </c>
      <c r="Q626" s="621">
        <v>1800</v>
      </c>
      <c r="R626" s="172">
        <v>2</v>
      </c>
      <c r="S626" s="172" t="s">
        <v>1724</v>
      </c>
      <c r="T626" s="172">
        <v>1</v>
      </c>
      <c r="U626" s="563" t="s">
        <v>1724</v>
      </c>
      <c r="V626" s="560" t="s">
        <v>2451</v>
      </c>
      <c r="W626" s="560" t="s">
        <v>2453</v>
      </c>
      <c r="X626" s="11" t="s">
        <v>1311</v>
      </c>
      <c r="Y626" s="9"/>
    </row>
    <row r="627" spans="1:25" ht="24" customHeight="1">
      <c r="A627" s="3876" t="s">
        <v>4146</v>
      </c>
      <c r="B627" s="895" t="s">
        <v>2463</v>
      </c>
      <c r="C627" s="1511" t="s">
        <v>3677</v>
      </c>
      <c r="D627" s="123" t="s">
        <v>244</v>
      </c>
      <c r="E627" s="640" t="s">
        <v>1271</v>
      </c>
      <c r="F627" s="653" t="s">
        <v>1182</v>
      </c>
      <c r="G627" s="646" t="s">
        <v>624</v>
      </c>
      <c r="H627" s="645">
        <v>4908</v>
      </c>
      <c r="I627" s="106">
        <v>640</v>
      </c>
      <c r="J627" s="654">
        <v>384</v>
      </c>
      <c r="K627" s="106">
        <v>128</v>
      </c>
      <c r="L627" s="159" t="s">
        <v>1727</v>
      </c>
      <c r="M627" s="164" t="s">
        <v>1728</v>
      </c>
      <c r="N627" s="644" t="s">
        <v>1729</v>
      </c>
      <c r="O627" s="159" t="s">
        <v>1730</v>
      </c>
      <c r="P627" s="573" t="s">
        <v>1723</v>
      </c>
      <c r="Q627" s="620">
        <v>1800</v>
      </c>
      <c r="R627" s="494">
        <v>2</v>
      </c>
      <c r="S627" s="494" t="s">
        <v>1724</v>
      </c>
      <c r="T627" s="494">
        <v>1</v>
      </c>
      <c r="U627" s="494" t="s">
        <v>1724</v>
      </c>
      <c r="V627" s="559" t="s">
        <v>2451</v>
      </c>
      <c r="W627" s="559" t="s">
        <v>2453</v>
      </c>
      <c r="X627" s="539" t="s">
        <v>1312</v>
      </c>
      <c r="Y627" s="2"/>
    </row>
    <row r="628" spans="1:25" ht="22.5" customHeight="1">
      <c r="A628" s="3877"/>
      <c r="B628" s="896" t="s">
        <v>2463</v>
      </c>
      <c r="C628" s="1512" t="s">
        <v>3678</v>
      </c>
      <c r="D628" s="770" t="s">
        <v>245</v>
      </c>
      <c r="E628" s="655" t="s">
        <v>1272</v>
      </c>
      <c r="F628" s="641" t="s">
        <v>1183</v>
      </c>
      <c r="G628" s="646" t="s">
        <v>624</v>
      </c>
      <c r="H628" s="645">
        <v>12288</v>
      </c>
      <c r="I628" s="106">
        <v>788</v>
      </c>
      <c r="J628" s="654">
        <v>4908</v>
      </c>
      <c r="K628" s="106">
        <v>256</v>
      </c>
      <c r="L628" s="159" t="s">
        <v>1727</v>
      </c>
      <c r="M628" s="164" t="s">
        <v>1728</v>
      </c>
      <c r="N628" s="644" t="s">
        <v>1729</v>
      </c>
      <c r="O628" s="159" t="s">
        <v>1730</v>
      </c>
      <c r="P628" s="573" t="s">
        <v>1723</v>
      </c>
      <c r="Q628" s="620">
        <v>1800</v>
      </c>
      <c r="R628" s="494">
        <v>2</v>
      </c>
      <c r="S628" s="494" t="s">
        <v>1724</v>
      </c>
      <c r="T628" s="494">
        <v>1</v>
      </c>
      <c r="U628" s="494" t="s">
        <v>1724</v>
      </c>
      <c r="V628" s="656" t="s">
        <v>2466</v>
      </c>
      <c r="W628" s="559" t="s">
        <v>2453</v>
      </c>
      <c r="X628" s="10" t="s">
        <v>1314</v>
      </c>
      <c r="Y628" s="2"/>
    </row>
    <row r="629" spans="1:25" ht="21.75" customHeight="1" thickBot="1">
      <c r="A629" s="3878"/>
      <c r="B629" s="897" t="s">
        <v>2463</v>
      </c>
      <c r="C629" s="1513" t="s">
        <v>3679</v>
      </c>
      <c r="D629" s="771" t="s">
        <v>246</v>
      </c>
      <c r="E629" s="648" t="s">
        <v>1279</v>
      </c>
      <c r="F629" s="421" t="s">
        <v>1183</v>
      </c>
      <c r="G629" s="657" t="s">
        <v>624</v>
      </c>
      <c r="H629" s="417">
        <v>23712</v>
      </c>
      <c r="I629" s="107">
        <v>912</v>
      </c>
      <c r="J629" s="658">
        <v>12288</v>
      </c>
      <c r="K629" s="107">
        <v>512</v>
      </c>
      <c r="L629" s="169" t="s">
        <v>1727</v>
      </c>
      <c r="M629" s="598" t="s">
        <v>1728</v>
      </c>
      <c r="N629" s="619" t="s">
        <v>1729</v>
      </c>
      <c r="O629" s="562" t="s">
        <v>1730</v>
      </c>
      <c r="P629" s="599" t="s">
        <v>1723</v>
      </c>
      <c r="Q629" s="621">
        <v>1800</v>
      </c>
      <c r="R629" s="172">
        <v>2</v>
      </c>
      <c r="S629" s="172" t="s">
        <v>1724</v>
      </c>
      <c r="T629" s="172">
        <v>1</v>
      </c>
      <c r="U629" s="563" t="s">
        <v>1724</v>
      </c>
      <c r="V629" s="560" t="s">
        <v>2468</v>
      </c>
      <c r="W629" s="560" t="s">
        <v>2453</v>
      </c>
      <c r="X629" s="11" t="s">
        <v>1313</v>
      </c>
      <c r="Y629" s="2"/>
    </row>
    <row r="630" spans="1:25" ht="25.5" customHeight="1">
      <c r="A630" s="3936" t="s">
        <v>4515</v>
      </c>
      <c r="B630" s="1755" t="s">
        <v>2463</v>
      </c>
      <c r="C630" s="1508" t="s">
        <v>3673</v>
      </c>
      <c r="D630" s="659" t="s">
        <v>240</v>
      </c>
      <c r="E630" s="640" t="s">
        <v>1259</v>
      </c>
      <c r="F630" s="641" t="s">
        <v>1182</v>
      </c>
      <c r="G630" s="642" t="s">
        <v>624</v>
      </c>
      <c r="H630" s="1652">
        <v>608</v>
      </c>
      <c r="I630" s="643">
        <v>320</v>
      </c>
      <c r="J630" s="1652">
        <v>128</v>
      </c>
      <c r="K630" s="1651">
        <v>32</v>
      </c>
      <c r="L630" s="1743" t="s">
        <v>1727</v>
      </c>
      <c r="M630" s="1746" t="s">
        <v>1728</v>
      </c>
      <c r="N630" s="644" t="s">
        <v>1729</v>
      </c>
      <c r="O630" s="660">
        <v>3978</v>
      </c>
      <c r="P630" s="1744" t="s">
        <v>1723</v>
      </c>
      <c r="Q630" s="620">
        <v>1800</v>
      </c>
      <c r="R630" s="1748">
        <v>2</v>
      </c>
      <c r="S630" s="1748" t="s">
        <v>1724</v>
      </c>
      <c r="T630" s="1748">
        <v>1</v>
      </c>
      <c r="U630" s="1748" t="s">
        <v>1724</v>
      </c>
      <c r="V630" s="559" t="s">
        <v>2451</v>
      </c>
      <c r="W630" s="559" t="s">
        <v>2471</v>
      </c>
      <c r="X630" s="178" t="s">
        <v>2862</v>
      </c>
      <c r="Y630" s="9"/>
    </row>
    <row r="631" spans="1:25" ht="27" customHeight="1">
      <c r="A631" s="3937"/>
      <c r="B631" s="1755" t="s">
        <v>2463</v>
      </c>
      <c r="C631" s="1509" t="s">
        <v>3674</v>
      </c>
      <c r="D631" s="659" t="s">
        <v>241</v>
      </c>
      <c r="E631" s="640" t="s">
        <v>1179</v>
      </c>
      <c r="F631" s="641" t="s">
        <v>1182</v>
      </c>
      <c r="G631" s="642" t="s">
        <v>624</v>
      </c>
      <c r="H631" s="645">
        <v>1216</v>
      </c>
      <c r="I631" s="646">
        <v>320</v>
      </c>
      <c r="J631" s="645">
        <v>128</v>
      </c>
      <c r="K631" s="647">
        <v>32</v>
      </c>
      <c r="L631" s="1743" t="s">
        <v>1727</v>
      </c>
      <c r="M631" s="1746" t="s">
        <v>1728</v>
      </c>
      <c r="N631" s="146" t="s">
        <v>1729</v>
      </c>
      <c r="O631" s="660">
        <v>3978</v>
      </c>
      <c r="P631" s="568" t="s">
        <v>1723</v>
      </c>
      <c r="Q631" s="620">
        <v>1800</v>
      </c>
      <c r="R631" s="162">
        <v>2</v>
      </c>
      <c r="S631" s="1748" t="s">
        <v>1724</v>
      </c>
      <c r="T631" s="1748">
        <v>1</v>
      </c>
      <c r="U631" s="1748" t="s">
        <v>1724</v>
      </c>
      <c r="V631" s="559" t="s">
        <v>2451</v>
      </c>
      <c r="W631" s="559" t="s">
        <v>2471</v>
      </c>
      <c r="X631" s="179" t="s">
        <v>2863</v>
      </c>
      <c r="Y631" s="9"/>
    </row>
    <row r="632" spans="1:25" ht="26.25" customHeight="1">
      <c r="A632" s="3937"/>
      <c r="B632" s="1755" t="s">
        <v>2463</v>
      </c>
      <c r="C632" s="1509" t="s">
        <v>3675</v>
      </c>
      <c r="D632" s="659" t="s">
        <v>242</v>
      </c>
      <c r="E632" s="640" t="s">
        <v>1180</v>
      </c>
      <c r="F632" s="641" t="s">
        <v>1182</v>
      </c>
      <c r="G632" s="642" t="s">
        <v>624</v>
      </c>
      <c r="H632" s="645">
        <v>2400</v>
      </c>
      <c r="I632" s="646">
        <v>320</v>
      </c>
      <c r="J632" s="645">
        <v>384</v>
      </c>
      <c r="K632" s="647">
        <v>128</v>
      </c>
      <c r="L632" s="661" t="s">
        <v>1727</v>
      </c>
      <c r="M632" s="1746" t="s">
        <v>1728</v>
      </c>
      <c r="N632" s="644" t="s">
        <v>1729</v>
      </c>
      <c r="O632" s="660">
        <v>3978</v>
      </c>
      <c r="P632" s="1744" t="s">
        <v>1723</v>
      </c>
      <c r="Q632" s="620">
        <v>1800</v>
      </c>
      <c r="R632" s="1748">
        <v>2</v>
      </c>
      <c r="S632" s="1748" t="s">
        <v>1724</v>
      </c>
      <c r="T632" s="1748">
        <v>1</v>
      </c>
      <c r="U632" s="1645" t="s">
        <v>1724</v>
      </c>
      <c r="V632" s="559" t="s">
        <v>2451</v>
      </c>
      <c r="W632" s="559" t="s">
        <v>2471</v>
      </c>
      <c r="X632" s="179" t="s">
        <v>2864</v>
      </c>
      <c r="Y632" s="9"/>
    </row>
    <row r="633" spans="1:25" ht="28.5" customHeight="1">
      <c r="A633" s="3937"/>
      <c r="B633" s="1755" t="s">
        <v>2463</v>
      </c>
      <c r="C633" s="1509" t="s">
        <v>3676</v>
      </c>
      <c r="D633" s="659" t="s">
        <v>243</v>
      </c>
      <c r="E633" s="640" t="s">
        <v>1181</v>
      </c>
      <c r="F633" s="641" t="s">
        <v>1182</v>
      </c>
      <c r="G633" s="642" t="s">
        <v>624</v>
      </c>
      <c r="H633" s="645">
        <v>3616</v>
      </c>
      <c r="I633" s="646">
        <v>320</v>
      </c>
      <c r="J633" s="645">
        <v>384</v>
      </c>
      <c r="K633" s="647">
        <v>128</v>
      </c>
      <c r="L633" s="158" t="s">
        <v>1727</v>
      </c>
      <c r="M633" s="163" t="s">
        <v>1728</v>
      </c>
      <c r="N633" s="614" t="s">
        <v>1729</v>
      </c>
      <c r="O633" s="660">
        <v>3978</v>
      </c>
      <c r="P633" s="572" t="s">
        <v>1723</v>
      </c>
      <c r="Q633" s="156">
        <v>1800</v>
      </c>
      <c r="R633" s="143">
        <v>2</v>
      </c>
      <c r="S633" s="143" t="s">
        <v>1724</v>
      </c>
      <c r="T633" s="143">
        <v>1</v>
      </c>
      <c r="U633" s="574" t="s">
        <v>1724</v>
      </c>
      <c r="V633" s="559" t="s">
        <v>2451</v>
      </c>
      <c r="W633" s="559" t="s">
        <v>2471</v>
      </c>
      <c r="X633" s="179" t="s">
        <v>2865</v>
      </c>
      <c r="Y633" s="9"/>
    </row>
    <row r="634" spans="1:25" ht="24" customHeight="1">
      <c r="A634" s="3937"/>
      <c r="B634" s="1648" t="s">
        <v>2463</v>
      </c>
      <c r="C634" s="1511" t="s">
        <v>3677</v>
      </c>
      <c r="D634" s="663" t="s">
        <v>244</v>
      </c>
      <c r="E634" s="1649" t="s">
        <v>1271</v>
      </c>
      <c r="F634" s="653" t="s">
        <v>1182</v>
      </c>
      <c r="G634" s="643" t="s">
        <v>624</v>
      </c>
      <c r="H634" s="1652">
        <v>4908</v>
      </c>
      <c r="I634" s="665">
        <v>640</v>
      </c>
      <c r="J634" s="666">
        <v>384</v>
      </c>
      <c r="K634" s="665">
        <v>128</v>
      </c>
      <c r="L634" s="661" t="s">
        <v>1727</v>
      </c>
      <c r="M634" s="1746" t="s">
        <v>1728</v>
      </c>
      <c r="N634" s="644" t="s">
        <v>1729</v>
      </c>
      <c r="O634" s="660">
        <v>3978</v>
      </c>
      <c r="P634" s="1744" t="s">
        <v>1723</v>
      </c>
      <c r="Q634" s="620">
        <v>1800</v>
      </c>
      <c r="R634" s="1748">
        <v>2</v>
      </c>
      <c r="S634" s="1748" t="s">
        <v>1724</v>
      </c>
      <c r="T634" s="1748">
        <v>1</v>
      </c>
      <c r="U634" s="1645" t="s">
        <v>1724</v>
      </c>
      <c r="V634" s="1644" t="s">
        <v>2451</v>
      </c>
      <c r="W634" s="559" t="s">
        <v>2471</v>
      </c>
      <c r="X634" s="1048" t="s">
        <v>2866</v>
      </c>
      <c r="Y634" s="2"/>
    </row>
    <row r="635" spans="1:25" ht="22.5" customHeight="1">
      <c r="A635" s="3937"/>
      <c r="B635" s="1640" t="s">
        <v>2463</v>
      </c>
      <c r="C635" s="1512" t="s">
        <v>3678</v>
      </c>
      <c r="D635" s="663" t="s">
        <v>245</v>
      </c>
      <c r="E635" s="655" t="s">
        <v>1272</v>
      </c>
      <c r="F635" s="641" t="s">
        <v>1183</v>
      </c>
      <c r="G635" s="646" t="s">
        <v>624</v>
      </c>
      <c r="H635" s="645">
        <v>12288</v>
      </c>
      <c r="I635" s="106">
        <v>788</v>
      </c>
      <c r="J635" s="654">
        <v>4908</v>
      </c>
      <c r="K635" s="106">
        <v>256</v>
      </c>
      <c r="L635" s="158" t="s">
        <v>1727</v>
      </c>
      <c r="M635" s="163" t="s">
        <v>1728</v>
      </c>
      <c r="N635" s="614" t="s">
        <v>1729</v>
      </c>
      <c r="O635" s="1046">
        <v>3978</v>
      </c>
      <c r="P635" s="572" t="s">
        <v>1723</v>
      </c>
      <c r="Q635" s="156">
        <v>1800</v>
      </c>
      <c r="R635" s="143">
        <v>2</v>
      </c>
      <c r="S635" s="143" t="s">
        <v>1724</v>
      </c>
      <c r="T635" s="143">
        <v>1</v>
      </c>
      <c r="U635" s="574" t="s">
        <v>1724</v>
      </c>
      <c r="V635" s="656" t="s">
        <v>2466</v>
      </c>
      <c r="W635" s="559" t="s">
        <v>2471</v>
      </c>
      <c r="X635" s="126" t="s">
        <v>2867</v>
      </c>
      <c r="Y635" s="2"/>
    </row>
    <row r="636" spans="1:25" ht="29.25" customHeight="1" thickBot="1">
      <c r="A636" s="3938"/>
      <c r="B636" s="1756" t="s">
        <v>2463</v>
      </c>
      <c r="C636" s="1513" t="s">
        <v>3679</v>
      </c>
      <c r="D636" s="669" t="s">
        <v>246</v>
      </c>
      <c r="E636" s="648" t="s">
        <v>1279</v>
      </c>
      <c r="F636" s="1653" t="s">
        <v>1183</v>
      </c>
      <c r="G636" s="1659" t="s">
        <v>624</v>
      </c>
      <c r="H636" s="1654">
        <v>23712</v>
      </c>
      <c r="I636" s="107">
        <v>912</v>
      </c>
      <c r="J636" s="658">
        <v>12288</v>
      </c>
      <c r="K636" s="107">
        <v>512</v>
      </c>
      <c r="L636" s="603" t="s">
        <v>1727</v>
      </c>
      <c r="M636" s="1762" t="s">
        <v>1728</v>
      </c>
      <c r="N636" s="671" t="s">
        <v>1729</v>
      </c>
      <c r="O636" s="1047">
        <v>3978</v>
      </c>
      <c r="P636" s="1745" t="s">
        <v>1723</v>
      </c>
      <c r="Q636" s="674">
        <v>1800</v>
      </c>
      <c r="R636" s="1747">
        <v>2</v>
      </c>
      <c r="S636" s="1747" t="s">
        <v>1724</v>
      </c>
      <c r="T636" s="1747">
        <v>1</v>
      </c>
      <c r="U636" s="1642" t="s">
        <v>1724</v>
      </c>
      <c r="V636" s="560" t="s">
        <v>2468</v>
      </c>
      <c r="W636" s="560" t="s">
        <v>2471</v>
      </c>
      <c r="X636" s="128" t="s">
        <v>2868</v>
      </c>
      <c r="Y636" s="2"/>
    </row>
    <row r="637" spans="1:25" ht="27" customHeight="1">
      <c r="A637" s="3970" t="s">
        <v>4517</v>
      </c>
      <c r="B637" s="1755" t="s">
        <v>2463</v>
      </c>
      <c r="C637" s="1509" t="s">
        <v>3674</v>
      </c>
      <c r="D637" s="659" t="s">
        <v>241</v>
      </c>
      <c r="E637" s="714" t="s">
        <v>1179</v>
      </c>
      <c r="F637" s="559" t="s">
        <v>1182</v>
      </c>
      <c r="G637" s="715" t="s">
        <v>624</v>
      </c>
      <c r="H637" s="716">
        <v>1216</v>
      </c>
      <c r="I637" s="1759">
        <v>320</v>
      </c>
      <c r="J637" s="716">
        <v>128</v>
      </c>
      <c r="K637" s="717">
        <v>32</v>
      </c>
      <c r="L637" s="1743" t="s">
        <v>1727</v>
      </c>
      <c r="M637" s="1746" t="s">
        <v>1728</v>
      </c>
      <c r="N637" s="146" t="s">
        <v>1729</v>
      </c>
      <c r="O637" s="660">
        <v>3979</v>
      </c>
      <c r="P637" s="568" t="s">
        <v>1723</v>
      </c>
      <c r="Q637" s="620">
        <v>1800</v>
      </c>
      <c r="R637" s="162">
        <v>2</v>
      </c>
      <c r="S637" s="1748" t="s">
        <v>1724</v>
      </c>
      <c r="T637" s="1748">
        <v>1</v>
      </c>
      <c r="U637" s="1748" t="s">
        <v>1724</v>
      </c>
      <c r="V637" s="559" t="s">
        <v>2451</v>
      </c>
      <c r="W637" s="559" t="s">
        <v>2459</v>
      </c>
      <c r="X637" s="179" t="s">
        <v>2780</v>
      </c>
      <c r="Y637" s="9"/>
    </row>
    <row r="638" spans="1:25" ht="24" customHeight="1">
      <c r="A638" s="3971"/>
      <c r="B638" s="1648" t="s">
        <v>2463</v>
      </c>
      <c r="C638" s="1511" t="s">
        <v>3677</v>
      </c>
      <c r="D638" s="659" t="s">
        <v>244</v>
      </c>
      <c r="E638" s="1647" t="s">
        <v>1271</v>
      </c>
      <c r="F638" s="656" t="s">
        <v>1182</v>
      </c>
      <c r="G638" s="718" t="s">
        <v>624</v>
      </c>
      <c r="H638" s="1643">
        <v>4908</v>
      </c>
      <c r="I638" s="719">
        <v>640</v>
      </c>
      <c r="J638" s="720">
        <v>384</v>
      </c>
      <c r="K638" s="719">
        <v>128</v>
      </c>
      <c r="L638" s="661" t="s">
        <v>1727</v>
      </c>
      <c r="M638" s="1746" t="s">
        <v>1728</v>
      </c>
      <c r="N638" s="644" t="s">
        <v>1729</v>
      </c>
      <c r="O638" s="660">
        <v>3979</v>
      </c>
      <c r="P638" s="1744" t="s">
        <v>1723</v>
      </c>
      <c r="Q638" s="620">
        <v>1800</v>
      </c>
      <c r="R638" s="1748">
        <v>2</v>
      </c>
      <c r="S638" s="1748" t="s">
        <v>1724</v>
      </c>
      <c r="T638" s="1748">
        <v>1</v>
      </c>
      <c r="U638" s="143" t="s">
        <v>1724</v>
      </c>
      <c r="V638" s="955" t="s">
        <v>2451</v>
      </c>
      <c r="W638" s="1644" t="s">
        <v>2459</v>
      </c>
      <c r="X638" s="127" t="s">
        <v>2781</v>
      </c>
      <c r="Y638" s="2"/>
    </row>
    <row r="639" spans="1:25" ht="22.5" customHeight="1">
      <c r="A639" s="3971"/>
      <c r="B639" s="1640" t="s">
        <v>2463</v>
      </c>
      <c r="C639" s="1512" t="s">
        <v>3678</v>
      </c>
      <c r="D639" s="659" t="s">
        <v>245</v>
      </c>
      <c r="E639" s="721" t="s">
        <v>1272</v>
      </c>
      <c r="F639" s="559" t="s">
        <v>1183</v>
      </c>
      <c r="G639" s="1759" t="s">
        <v>624</v>
      </c>
      <c r="H639" s="716">
        <v>12288</v>
      </c>
      <c r="I639" s="276">
        <v>788</v>
      </c>
      <c r="J639" s="722">
        <v>4908</v>
      </c>
      <c r="K639" s="276">
        <v>256</v>
      </c>
      <c r="L639" s="158" t="s">
        <v>1727</v>
      </c>
      <c r="M639" s="163" t="s">
        <v>1728</v>
      </c>
      <c r="N639" s="614" t="s">
        <v>1729</v>
      </c>
      <c r="O639" s="660">
        <v>3979</v>
      </c>
      <c r="P639" s="572" t="s">
        <v>1723</v>
      </c>
      <c r="Q639" s="156">
        <v>1800</v>
      </c>
      <c r="R639" s="143">
        <v>2</v>
      </c>
      <c r="S639" s="143" t="s">
        <v>1724</v>
      </c>
      <c r="T639" s="143">
        <v>1</v>
      </c>
      <c r="U639" s="143" t="s">
        <v>1724</v>
      </c>
      <c r="V639" s="656" t="s">
        <v>2466</v>
      </c>
      <c r="W639" s="559" t="s">
        <v>2459</v>
      </c>
      <c r="X639" s="126" t="s">
        <v>2782</v>
      </c>
      <c r="Y639" s="2"/>
    </row>
    <row r="640" spans="1:25" ht="29.25" customHeight="1" thickBot="1">
      <c r="A640" s="3972"/>
      <c r="B640" s="1756" t="s">
        <v>2463</v>
      </c>
      <c r="C640" s="1513" t="s">
        <v>3679</v>
      </c>
      <c r="D640" s="1013" t="s">
        <v>246</v>
      </c>
      <c r="E640" s="723" t="s">
        <v>1279</v>
      </c>
      <c r="F640" s="1641" t="s">
        <v>1183</v>
      </c>
      <c r="G640" s="724" t="s">
        <v>624</v>
      </c>
      <c r="H640" s="1646">
        <v>23712</v>
      </c>
      <c r="I640" s="277">
        <v>912</v>
      </c>
      <c r="J640" s="725">
        <v>12288</v>
      </c>
      <c r="K640" s="277">
        <v>512</v>
      </c>
      <c r="L640" s="603" t="s">
        <v>1727</v>
      </c>
      <c r="M640" s="1762" t="s">
        <v>1728</v>
      </c>
      <c r="N640" s="671" t="s">
        <v>1729</v>
      </c>
      <c r="O640" s="726">
        <v>3979</v>
      </c>
      <c r="P640" s="1745" t="s">
        <v>1723</v>
      </c>
      <c r="Q640" s="674">
        <v>1800</v>
      </c>
      <c r="R640" s="1747">
        <v>2</v>
      </c>
      <c r="S640" s="1747" t="s">
        <v>1724</v>
      </c>
      <c r="T640" s="1747">
        <v>1</v>
      </c>
      <c r="U640" s="1747" t="s">
        <v>1724</v>
      </c>
      <c r="V640" s="956" t="s">
        <v>2468</v>
      </c>
      <c r="W640" s="560" t="s">
        <v>2459</v>
      </c>
      <c r="X640" s="128" t="s">
        <v>2783</v>
      </c>
      <c r="Y640" s="2"/>
    </row>
    <row r="641" spans="1:25" ht="25.5" customHeight="1">
      <c r="A641" s="3936" t="s">
        <v>4518</v>
      </c>
      <c r="B641" s="895" t="s">
        <v>2463</v>
      </c>
      <c r="C641" s="1508" t="s">
        <v>3673</v>
      </c>
      <c r="D641" s="659" t="s">
        <v>240</v>
      </c>
      <c r="E641" s="640" t="s">
        <v>1259</v>
      </c>
      <c r="F641" s="641" t="s">
        <v>1182</v>
      </c>
      <c r="G641" s="642" t="s">
        <v>624</v>
      </c>
      <c r="H641" s="419">
        <v>608</v>
      </c>
      <c r="I641" s="643">
        <v>320</v>
      </c>
      <c r="J641" s="419">
        <v>128</v>
      </c>
      <c r="K641" s="418">
        <v>32</v>
      </c>
      <c r="L641" s="159" t="s">
        <v>1727</v>
      </c>
      <c r="M641" s="164" t="s">
        <v>1728</v>
      </c>
      <c r="N641" s="644" t="s">
        <v>1729</v>
      </c>
      <c r="O641" s="660">
        <v>3980</v>
      </c>
      <c r="P641" s="573" t="s">
        <v>1723</v>
      </c>
      <c r="Q641" s="620">
        <v>1800</v>
      </c>
      <c r="R641" s="494">
        <v>2</v>
      </c>
      <c r="S641" s="494" t="s">
        <v>1724</v>
      </c>
      <c r="T641" s="494">
        <v>1</v>
      </c>
      <c r="U641" s="494" t="s">
        <v>1724</v>
      </c>
      <c r="V641" s="559" t="s">
        <v>2451</v>
      </c>
      <c r="W641" s="559" t="s">
        <v>2455</v>
      </c>
      <c r="X641" s="178" t="s">
        <v>1763</v>
      </c>
      <c r="Y641" s="9"/>
    </row>
    <row r="642" spans="1:25" ht="27" customHeight="1">
      <c r="A642" s="3937"/>
      <c r="B642" s="895" t="s">
        <v>2463</v>
      </c>
      <c r="C642" s="1509" t="s">
        <v>3674</v>
      </c>
      <c r="D642" s="659" t="s">
        <v>241</v>
      </c>
      <c r="E642" s="640" t="s">
        <v>1179</v>
      </c>
      <c r="F642" s="641" t="s">
        <v>1182</v>
      </c>
      <c r="G642" s="642" t="s">
        <v>624</v>
      </c>
      <c r="H642" s="645">
        <v>1216</v>
      </c>
      <c r="I642" s="646">
        <v>320</v>
      </c>
      <c r="J642" s="645">
        <v>128</v>
      </c>
      <c r="K642" s="647">
        <v>32</v>
      </c>
      <c r="L642" s="159" t="s">
        <v>1727</v>
      </c>
      <c r="M642" s="164" t="s">
        <v>1728</v>
      </c>
      <c r="N642" s="146" t="s">
        <v>1729</v>
      </c>
      <c r="O642" s="660">
        <v>3980</v>
      </c>
      <c r="P642" s="568" t="s">
        <v>1723</v>
      </c>
      <c r="Q642" s="620">
        <v>1800</v>
      </c>
      <c r="R642" s="162">
        <v>2</v>
      </c>
      <c r="S642" s="494" t="s">
        <v>1724</v>
      </c>
      <c r="T642" s="494">
        <v>1</v>
      </c>
      <c r="U642" s="494" t="s">
        <v>1724</v>
      </c>
      <c r="V642" s="559" t="s">
        <v>2451</v>
      </c>
      <c r="W642" s="559" t="s">
        <v>2455</v>
      </c>
      <c r="X642" s="179" t="s">
        <v>2673</v>
      </c>
      <c r="Y642" s="9"/>
    </row>
    <row r="643" spans="1:25" ht="26.25" customHeight="1">
      <c r="A643" s="3937"/>
      <c r="B643" s="895" t="s">
        <v>2463</v>
      </c>
      <c r="C643" s="1509" t="s">
        <v>3675</v>
      </c>
      <c r="D643" s="659" t="s">
        <v>242</v>
      </c>
      <c r="E643" s="640" t="s">
        <v>1180</v>
      </c>
      <c r="F643" s="641" t="s">
        <v>1182</v>
      </c>
      <c r="G643" s="642" t="s">
        <v>624</v>
      </c>
      <c r="H643" s="645">
        <v>2400</v>
      </c>
      <c r="I643" s="646">
        <v>320</v>
      </c>
      <c r="J643" s="645">
        <v>384</v>
      </c>
      <c r="K643" s="647">
        <v>128</v>
      </c>
      <c r="L643" s="661" t="s">
        <v>1727</v>
      </c>
      <c r="M643" s="164" t="s">
        <v>1728</v>
      </c>
      <c r="N643" s="644" t="s">
        <v>1729</v>
      </c>
      <c r="O643" s="662">
        <v>3980</v>
      </c>
      <c r="P643" s="573" t="s">
        <v>1723</v>
      </c>
      <c r="Q643" s="620">
        <v>1800</v>
      </c>
      <c r="R643" s="494">
        <v>2</v>
      </c>
      <c r="S643" s="494" t="s">
        <v>1724</v>
      </c>
      <c r="T643" s="494">
        <v>1</v>
      </c>
      <c r="U643" s="415" t="s">
        <v>1724</v>
      </c>
      <c r="V643" s="559" t="s">
        <v>2451</v>
      </c>
      <c r="W643" s="559" t="s">
        <v>2455</v>
      </c>
      <c r="X643" s="179" t="s">
        <v>1453</v>
      </c>
      <c r="Y643" s="9"/>
    </row>
    <row r="644" spans="1:25" ht="27.75" customHeight="1">
      <c r="A644" s="3937"/>
      <c r="B644" s="895" t="s">
        <v>2463</v>
      </c>
      <c r="C644" s="1509" t="s">
        <v>3676</v>
      </c>
      <c r="D644" s="659" t="s">
        <v>243</v>
      </c>
      <c r="E644" s="640" t="s">
        <v>1181</v>
      </c>
      <c r="F644" s="641" t="s">
        <v>1182</v>
      </c>
      <c r="G644" s="642" t="s">
        <v>624</v>
      </c>
      <c r="H644" s="645">
        <v>3616</v>
      </c>
      <c r="I644" s="646">
        <v>320</v>
      </c>
      <c r="J644" s="645">
        <v>384</v>
      </c>
      <c r="K644" s="647">
        <v>128</v>
      </c>
      <c r="L644" s="158" t="s">
        <v>1727</v>
      </c>
      <c r="M644" s="163" t="s">
        <v>1728</v>
      </c>
      <c r="N644" s="614" t="s">
        <v>1729</v>
      </c>
      <c r="O644" s="660">
        <v>3980</v>
      </c>
      <c r="P644" s="572" t="s">
        <v>1723</v>
      </c>
      <c r="Q644" s="156">
        <v>1800</v>
      </c>
      <c r="R644" s="143">
        <v>2</v>
      </c>
      <c r="S644" s="143" t="s">
        <v>1724</v>
      </c>
      <c r="T644" s="143">
        <v>1</v>
      </c>
      <c r="U644" s="574" t="s">
        <v>1724</v>
      </c>
      <c r="V644" s="559" t="s">
        <v>2451</v>
      </c>
      <c r="W644" s="559" t="s">
        <v>2455</v>
      </c>
      <c r="X644" s="179" t="s">
        <v>2674</v>
      </c>
      <c r="Y644" s="9"/>
    </row>
    <row r="645" spans="1:25" ht="24" customHeight="1">
      <c r="A645" s="3937"/>
      <c r="B645" s="898" t="s">
        <v>2463</v>
      </c>
      <c r="C645" s="1511" t="s">
        <v>3677</v>
      </c>
      <c r="D645" s="663" t="s">
        <v>244</v>
      </c>
      <c r="E645" s="664" t="s">
        <v>1271</v>
      </c>
      <c r="F645" s="653" t="s">
        <v>1182</v>
      </c>
      <c r="G645" s="643" t="s">
        <v>624</v>
      </c>
      <c r="H645" s="419">
        <v>4908</v>
      </c>
      <c r="I645" s="665">
        <v>640</v>
      </c>
      <c r="J645" s="666">
        <v>384</v>
      </c>
      <c r="K645" s="665">
        <v>128</v>
      </c>
      <c r="L645" s="661" t="s">
        <v>1727</v>
      </c>
      <c r="M645" s="164" t="s">
        <v>1728</v>
      </c>
      <c r="N645" s="644" t="s">
        <v>1729</v>
      </c>
      <c r="O645" s="662">
        <v>3980</v>
      </c>
      <c r="P645" s="573" t="s">
        <v>1723</v>
      </c>
      <c r="Q645" s="620">
        <v>1800</v>
      </c>
      <c r="R645" s="494">
        <v>2</v>
      </c>
      <c r="S645" s="494" t="s">
        <v>1724</v>
      </c>
      <c r="T645" s="494">
        <v>1</v>
      </c>
      <c r="U645" s="415" t="s">
        <v>1724</v>
      </c>
      <c r="V645" s="667" t="s">
        <v>2451</v>
      </c>
      <c r="W645" s="667" t="s">
        <v>2455</v>
      </c>
      <c r="X645" s="127" t="s">
        <v>1456</v>
      </c>
      <c r="Y645" s="2"/>
    </row>
    <row r="646" spans="1:25" ht="22.5" customHeight="1">
      <c r="A646" s="3937"/>
      <c r="B646" s="896" t="s">
        <v>2463</v>
      </c>
      <c r="C646" s="1512" t="s">
        <v>3678</v>
      </c>
      <c r="D646" s="663" t="s">
        <v>245</v>
      </c>
      <c r="E646" s="655" t="s">
        <v>1272</v>
      </c>
      <c r="F646" s="641" t="s">
        <v>1183</v>
      </c>
      <c r="G646" s="646" t="s">
        <v>624</v>
      </c>
      <c r="H646" s="645">
        <v>12288</v>
      </c>
      <c r="I646" s="106">
        <v>788</v>
      </c>
      <c r="J646" s="654">
        <v>4908</v>
      </c>
      <c r="K646" s="106">
        <v>256</v>
      </c>
      <c r="L646" s="158" t="s">
        <v>1727</v>
      </c>
      <c r="M646" s="163" t="s">
        <v>1728</v>
      </c>
      <c r="N646" s="614" t="s">
        <v>1729</v>
      </c>
      <c r="O646" s="668">
        <v>3980</v>
      </c>
      <c r="P646" s="572" t="s">
        <v>1723</v>
      </c>
      <c r="Q646" s="156">
        <v>1800</v>
      </c>
      <c r="R646" s="143">
        <v>2</v>
      </c>
      <c r="S646" s="143" t="s">
        <v>1724</v>
      </c>
      <c r="T646" s="143">
        <v>1</v>
      </c>
      <c r="U646" s="574" t="s">
        <v>1724</v>
      </c>
      <c r="V646" s="656" t="s">
        <v>2466</v>
      </c>
      <c r="W646" s="559" t="s">
        <v>2455</v>
      </c>
      <c r="X646" s="126" t="s">
        <v>1454</v>
      </c>
      <c r="Y646" s="2"/>
    </row>
    <row r="647" spans="1:25" ht="29.25" customHeight="1" thickBot="1">
      <c r="A647" s="3938"/>
      <c r="B647" s="897" t="s">
        <v>2463</v>
      </c>
      <c r="C647" s="1513" t="s">
        <v>3679</v>
      </c>
      <c r="D647" s="669" t="s">
        <v>246</v>
      </c>
      <c r="E647" s="648" t="s">
        <v>1279</v>
      </c>
      <c r="F647" s="421" t="s">
        <v>1183</v>
      </c>
      <c r="G647" s="657" t="s">
        <v>624</v>
      </c>
      <c r="H647" s="417">
        <v>23712</v>
      </c>
      <c r="I647" s="107">
        <v>912</v>
      </c>
      <c r="J647" s="658">
        <v>12288</v>
      </c>
      <c r="K647" s="107">
        <v>512</v>
      </c>
      <c r="L647" s="603" t="s">
        <v>1727</v>
      </c>
      <c r="M647" s="670" t="s">
        <v>1728</v>
      </c>
      <c r="N647" s="671" t="s">
        <v>1729</v>
      </c>
      <c r="O647" s="672">
        <v>3980</v>
      </c>
      <c r="P647" s="673" t="s">
        <v>1723</v>
      </c>
      <c r="Q647" s="674">
        <v>1800</v>
      </c>
      <c r="R647" s="414">
        <v>2</v>
      </c>
      <c r="S647" s="414" t="s">
        <v>1724</v>
      </c>
      <c r="T647" s="414">
        <v>1</v>
      </c>
      <c r="U647" s="416" t="s">
        <v>1724</v>
      </c>
      <c r="V647" s="560" t="s">
        <v>2468</v>
      </c>
      <c r="W647" s="560" t="s">
        <v>2455</v>
      </c>
      <c r="X647" s="128" t="s">
        <v>1455</v>
      </c>
      <c r="Y647" s="2"/>
    </row>
    <row r="648" spans="1:25" ht="15">
      <c r="A648" s="1523" t="s">
        <v>223</v>
      </c>
      <c r="B648" s="903" t="s">
        <v>2464</v>
      </c>
      <c r="C648" s="1514" t="s">
        <v>4004</v>
      </c>
      <c r="D648" s="772" t="s">
        <v>2526</v>
      </c>
      <c r="E648" s="675" t="s">
        <v>2527</v>
      </c>
      <c r="F648" s="883" t="s">
        <v>2588</v>
      </c>
      <c r="G648" s="676" t="s">
        <v>624</v>
      </c>
      <c r="H648" s="420">
        <v>640</v>
      </c>
      <c r="I648" s="677">
        <v>320</v>
      </c>
      <c r="J648" s="678">
        <v>608</v>
      </c>
      <c r="K648" s="679">
        <v>128</v>
      </c>
      <c r="L648" s="168"/>
      <c r="M648" s="680"/>
      <c r="N648" s="680"/>
      <c r="O648" s="680"/>
      <c r="P648" s="680"/>
      <c r="Q648" s="680"/>
      <c r="R648" s="680"/>
      <c r="S648" s="680"/>
      <c r="T648" s="680"/>
      <c r="U648" s="681"/>
      <c r="V648" s="682" t="s">
        <v>2466</v>
      </c>
      <c r="W648" s="683" t="s">
        <v>2452</v>
      </c>
      <c r="X648" s="684" t="s">
        <v>803</v>
      </c>
      <c r="Y648" s="12"/>
    </row>
    <row r="649" spans="1:25" ht="15.75" thickBot="1">
      <c r="A649" s="878" t="s">
        <v>3954</v>
      </c>
      <c r="B649" s="904" t="s">
        <v>2464</v>
      </c>
      <c r="C649" s="1513" t="s">
        <v>4005</v>
      </c>
      <c r="D649" s="773" t="s">
        <v>2609</v>
      </c>
      <c r="E649" s="723" t="s">
        <v>2604</v>
      </c>
      <c r="F649" s="560" t="s">
        <v>2588</v>
      </c>
      <c r="G649" s="685" t="s">
        <v>624</v>
      </c>
      <c r="H649" s="650">
        <v>4704</v>
      </c>
      <c r="I649" s="686">
        <v>320</v>
      </c>
      <c r="J649" s="658">
        <v>384</v>
      </c>
      <c r="K649" s="687">
        <v>128</v>
      </c>
      <c r="L649" s="166"/>
      <c r="M649" s="688"/>
      <c r="N649" s="688"/>
      <c r="O649" s="688"/>
      <c r="P649" s="688"/>
      <c r="Q649" s="688"/>
      <c r="R649" s="688"/>
      <c r="S649" s="688"/>
      <c r="T649" s="688"/>
      <c r="U649" s="689"/>
      <c r="V649" s="561" t="s">
        <v>2451</v>
      </c>
      <c r="W649" s="538" t="s">
        <v>2452</v>
      </c>
      <c r="X649" s="690" t="s">
        <v>803</v>
      </c>
      <c r="Y649" s="12"/>
    </row>
    <row r="650" spans="1:25" ht="25.5" customHeight="1" thickBot="1">
      <c r="A650" s="88" t="s">
        <v>3997</v>
      </c>
      <c r="B650" s="905" t="s">
        <v>2464</v>
      </c>
      <c r="C650" s="1515" t="s">
        <v>3857</v>
      </c>
      <c r="D650" s="691" t="s">
        <v>2608</v>
      </c>
      <c r="E650" s="886" t="s">
        <v>2605</v>
      </c>
      <c r="F650" s="692" t="s">
        <v>61</v>
      </c>
      <c r="G650" s="693" t="s">
        <v>624</v>
      </c>
      <c r="H650" s="694">
        <v>14688</v>
      </c>
      <c r="I650" s="695">
        <v>1292</v>
      </c>
      <c r="J650" s="694">
        <v>6894</v>
      </c>
      <c r="K650" s="696">
        <v>672</v>
      </c>
      <c r="L650" s="167"/>
      <c r="M650" s="697"/>
      <c r="N650" s="697"/>
      <c r="O650" s="697"/>
      <c r="P650" s="697"/>
      <c r="Q650" s="697"/>
      <c r="R650" s="697"/>
      <c r="S650" s="697"/>
      <c r="T650" s="697"/>
      <c r="U650" s="698"/>
      <c r="V650" s="699" t="s">
        <v>2466</v>
      </c>
      <c r="W650" s="700" t="s">
        <v>2452</v>
      </c>
      <c r="X650" s="701" t="s">
        <v>471</v>
      </c>
      <c r="Y650" s="9"/>
    </row>
    <row r="651" spans="1:25" ht="13.5" customHeight="1">
      <c r="A651" s="3952" t="s">
        <v>2528</v>
      </c>
      <c r="B651" s="3942" t="s">
        <v>2464</v>
      </c>
      <c r="C651" s="3444" t="s">
        <v>3813</v>
      </c>
      <c r="D651" s="3930" t="s">
        <v>1566</v>
      </c>
      <c r="E651" s="3933" t="s">
        <v>1583</v>
      </c>
      <c r="F651" s="3923" t="s">
        <v>1184</v>
      </c>
      <c r="G651" s="3949" t="s">
        <v>624</v>
      </c>
      <c r="H651" s="3973">
        <v>5344</v>
      </c>
      <c r="I651" s="3997">
        <v>844</v>
      </c>
      <c r="J651" s="3939">
        <v>4460</v>
      </c>
      <c r="K651" s="3967">
        <v>704</v>
      </c>
      <c r="L651" s="702" t="s">
        <v>1721</v>
      </c>
      <c r="M651" s="703" t="s">
        <v>1722</v>
      </c>
      <c r="N651" s="148" t="s">
        <v>1722</v>
      </c>
      <c r="O651" s="149">
        <v>1400</v>
      </c>
      <c r="P651" s="622" t="s">
        <v>1723</v>
      </c>
      <c r="Q651" s="151">
        <v>900</v>
      </c>
      <c r="R651" s="151">
        <v>8</v>
      </c>
      <c r="S651" s="152" t="s">
        <v>1724</v>
      </c>
      <c r="T651" s="152">
        <v>1</v>
      </c>
      <c r="U651" s="704" t="s">
        <v>1724</v>
      </c>
      <c r="V651" s="3976" t="s">
        <v>2466</v>
      </c>
      <c r="W651" s="3976" t="s">
        <v>2452</v>
      </c>
      <c r="X651" s="3788" t="s">
        <v>1653</v>
      </c>
      <c r="Y651" s="165"/>
    </row>
    <row r="652" spans="1:25" ht="12" customHeight="1">
      <c r="A652" s="3953"/>
      <c r="B652" s="3943"/>
      <c r="C652" s="3445"/>
      <c r="D652" s="3931"/>
      <c r="E652" s="3934"/>
      <c r="F652" s="3924"/>
      <c r="G652" s="3950"/>
      <c r="H652" s="3974"/>
      <c r="I652" s="3998"/>
      <c r="J652" s="3940"/>
      <c r="K652" s="3968"/>
      <c r="L652" s="158" t="s">
        <v>1725</v>
      </c>
      <c r="M652" s="613" t="s">
        <v>1726</v>
      </c>
      <c r="N652" s="147" t="s">
        <v>1726</v>
      </c>
      <c r="O652" s="145">
        <v>1300</v>
      </c>
      <c r="P652" s="568" t="s">
        <v>1723</v>
      </c>
      <c r="Q652" s="142">
        <v>900</v>
      </c>
      <c r="R652" s="142">
        <v>2</v>
      </c>
      <c r="S652" s="143" t="s">
        <v>1724</v>
      </c>
      <c r="T652" s="143">
        <v>1</v>
      </c>
      <c r="U652" s="574" t="s">
        <v>1724</v>
      </c>
      <c r="V652" s="3977"/>
      <c r="W652" s="3977"/>
      <c r="X652" s="3785"/>
      <c r="Y652" s="165"/>
    </row>
    <row r="653" spans="1:25" ht="12.75" customHeight="1" thickBot="1">
      <c r="A653" s="3954"/>
      <c r="B653" s="3944"/>
      <c r="C653" s="3469"/>
      <c r="D653" s="3932"/>
      <c r="E653" s="3935"/>
      <c r="F653" s="3925"/>
      <c r="G653" s="3951"/>
      <c r="H653" s="3975"/>
      <c r="I653" s="3999"/>
      <c r="J653" s="3941"/>
      <c r="K653" s="3969"/>
      <c r="L653" s="169" t="s">
        <v>1731</v>
      </c>
      <c r="M653" s="170" t="s">
        <v>2486</v>
      </c>
      <c r="N653" s="170" t="s">
        <v>2487</v>
      </c>
      <c r="O653" s="171">
        <v>1500</v>
      </c>
      <c r="P653" s="575" t="s">
        <v>1723</v>
      </c>
      <c r="Q653" s="172">
        <v>86400</v>
      </c>
      <c r="R653" s="173">
        <v>1</v>
      </c>
      <c r="S653" s="172" t="s">
        <v>1724</v>
      </c>
      <c r="T653" s="172">
        <v>3</v>
      </c>
      <c r="U653" s="563" t="s">
        <v>1724</v>
      </c>
      <c r="V653" s="3978"/>
      <c r="W653" s="3978"/>
      <c r="X653" s="3921"/>
      <c r="Y653" s="2"/>
    </row>
    <row r="654" spans="1:25" ht="12.75" customHeight="1">
      <c r="A654" s="3952" t="s">
        <v>2529</v>
      </c>
      <c r="B654" s="3942" t="s">
        <v>2464</v>
      </c>
      <c r="C654" s="3444" t="s">
        <v>3680</v>
      </c>
      <c r="D654" s="3930" t="s">
        <v>1568</v>
      </c>
      <c r="E654" s="3933" t="s">
        <v>1584</v>
      </c>
      <c r="F654" s="3923" t="s">
        <v>1185</v>
      </c>
      <c r="G654" s="3949" t="s">
        <v>624</v>
      </c>
      <c r="H654" s="4016">
        <v>11932</v>
      </c>
      <c r="I654" s="3997">
        <v>844</v>
      </c>
      <c r="J654" s="3939">
        <v>10816</v>
      </c>
      <c r="K654" s="705"/>
      <c r="L654" s="702" t="s">
        <v>1721</v>
      </c>
      <c r="M654" s="703" t="s">
        <v>1722</v>
      </c>
      <c r="N654" s="148" t="s">
        <v>1722</v>
      </c>
      <c r="O654" s="149">
        <v>1400</v>
      </c>
      <c r="P654" s="622" t="s">
        <v>1723</v>
      </c>
      <c r="Q654" s="151">
        <v>900</v>
      </c>
      <c r="R654" s="151">
        <v>8</v>
      </c>
      <c r="S654" s="152" t="s">
        <v>1724</v>
      </c>
      <c r="T654" s="152">
        <v>1</v>
      </c>
      <c r="U654" s="704" t="s">
        <v>1724</v>
      </c>
      <c r="V654" s="3976" t="s">
        <v>2466</v>
      </c>
      <c r="W654" s="3976" t="s">
        <v>2452</v>
      </c>
      <c r="X654" s="3788" t="s">
        <v>1653</v>
      </c>
      <c r="Y654" s="2"/>
    </row>
    <row r="655" spans="1:25" ht="12.75" customHeight="1">
      <c r="A655" s="3953"/>
      <c r="B655" s="3943"/>
      <c r="C655" s="3445"/>
      <c r="D655" s="3931"/>
      <c r="E655" s="3934"/>
      <c r="F655" s="3924"/>
      <c r="G655" s="3950"/>
      <c r="H655" s="4017"/>
      <c r="I655" s="3998"/>
      <c r="J655" s="3940"/>
      <c r="K655" s="705">
        <v>704</v>
      </c>
      <c r="L655" s="158" t="s">
        <v>1725</v>
      </c>
      <c r="M655" s="613" t="s">
        <v>1726</v>
      </c>
      <c r="N655" s="147" t="s">
        <v>1726</v>
      </c>
      <c r="O655" s="145">
        <v>1300</v>
      </c>
      <c r="P655" s="567" t="s">
        <v>1723</v>
      </c>
      <c r="Q655" s="142">
        <v>900</v>
      </c>
      <c r="R655" s="142">
        <v>2</v>
      </c>
      <c r="S655" s="143" t="s">
        <v>1724</v>
      </c>
      <c r="T655" s="143">
        <v>1</v>
      </c>
      <c r="U655" s="574" t="s">
        <v>1724</v>
      </c>
      <c r="V655" s="3977"/>
      <c r="W655" s="3977"/>
      <c r="X655" s="3785"/>
      <c r="Y655" s="2"/>
    </row>
    <row r="656" spans="1:25" ht="12.75" customHeight="1" thickBot="1">
      <c r="A656" s="3954"/>
      <c r="B656" s="3944"/>
      <c r="C656" s="3469"/>
      <c r="D656" s="3932"/>
      <c r="E656" s="3935"/>
      <c r="F656" s="3925"/>
      <c r="G656" s="3951"/>
      <c r="H656" s="4018"/>
      <c r="I656" s="3999"/>
      <c r="J656" s="3941"/>
      <c r="K656" s="706"/>
      <c r="L656" s="169" t="s">
        <v>1731</v>
      </c>
      <c r="M656" s="170" t="s">
        <v>2486</v>
      </c>
      <c r="N656" s="170" t="s">
        <v>2487</v>
      </c>
      <c r="O656" s="171">
        <v>1500</v>
      </c>
      <c r="P656" s="570" t="s">
        <v>1723</v>
      </c>
      <c r="Q656" s="172">
        <v>86400</v>
      </c>
      <c r="R656" s="173">
        <v>1</v>
      </c>
      <c r="S656" s="172" t="s">
        <v>1724</v>
      </c>
      <c r="T656" s="172">
        <v>3</v>
      </c>
      <c r="U656" s="563" t="s">
        <v>1724</v>
      </c>
      <c r="V656" s="3978"/>
      <c r="W656" s="3978"/>
      <c r="X656" s="3921"/>
      <c r="Y656" s="2"/>
    </row>
    <row r="657" spans="1:25" ht="12.75" customHeight="1">
      <c r="A657" s="3952" t="s">
        <v>4006</v>
      </c>
      <c r="B657" s="3942" t="s">
        <v>2464</v>
      </c>
      <c r="C657" s="3444" t="s">
        <v>3681</v>
      </c>
      <c r="D657" s="3930" t="s">
        <v>1567</v>
      </c>
      <c r="E657" s="3933" t="s">
        <v>1585</v>
      </c>
      <c r="F657" s="3923" t="s">
        <v>1185</v>
      </c>
      <c r="G657" s="3949" t="s">
        <v>624</v>
      </c>
      <c r="H657" s="3973">
        <v>9372</v>
      </c>
      <c r="I657" s="3997">
        <v>844</v>
      </c>
      <c r="J657" s="3939">
        <v>8448</v>
      </c>
      <c r="K657" s="3967">
        <v>704</v>
      </c>
      <c r="L657" s="702" t="s">
        <v>1721</v>
      </c>
      <c r="M657" s="703" t="s">
        <v>1722</v>
      </c>
      <c r="N657" s="148" t="s">
        <v>1722</v>
      </c>
      <c r="O657" s="149">
        <v>1400</v>
      </c>
      <c r="P657" s="622" t="s">
        <v>1723</v>
      </c>
      <c r="Q657" s="151">
        <v>900</v>
      </c>
      <c r="R657" s="151">
        <v>8</v>
      </c>
      <c r="S657" s="152" t="s">
        <v>1724</v>
      </c>
      <c r="T657" s="152">
        <v>1</v>
      </c>
      <c r="U657" s="704" t="s">
        <v>1724</v>
      </c>
      <c r="V657" s="3976" t="s">
        <v>2466</v>
      </c>
      <c r="W657" s="3976" t="s">
        <v>2452</v>
      </c>
      <c r="X657" s="3788" t="s">
        <v>1653</v>
      </c>
      <c r="Y657" s="2"/>
    </row>
    <row r="658" spans="1:25" ht="12.75" customHeight="1">
      <c r="A658" s="3953"/>
      <c r="B658" s="3943"/>
      <c r="C658" s="3445"/>
      <c r="D658" s="3931"/>
      <c r="E658" s="3934"/>
      <c r="F658" s="3924"/>
      <c r="G658" s="3950"/>
      <c r="H658" s="3974"/>
      <c r="I658" s="3998"/>
      <c r="J658" s="3940"/>
      <c r="K658" s="3968"/>
      <c r="L658" s="158" t="s">
        <v>1725</v>
      </c>
      <c r="M658" s="613" t="s">
        <v>1726</v>
      </c>
      <c r="N658" s="147" t="s">
        <v>1726</v>
      </c>
      <c r="O658" s="145">
        <v>1300</v>
      </c>
      <c r="P658" s="567" t="s">
        <v>1723</v>
      </c>
      <c r="Q658" s="142">
        <v>900</v>
      </c>
      <c r="R658" s="142">
        <v>2</v>
      </c>
      <c r="S658" s="143" t="s">
        <v>1724</v>
      </c>
      <c r="T658" s="143">
        <v>1</v>
      </c>
      <c r="U658" s="574" t="s">
        <v>1724</v>
      </c>
      <c r="V658" s="3977"/>
      <c r="W658" s="3977"/>
      <c r="X658" s="3785"/>
      <c r="Y658" s="2"/>
    </row>
    <row r="659" spans="1:25" ht="12.75" customHeight="1" thickBot="1">
      <c r="A659" s="3954"/>
      <c r="B659" s="3944"/>
      <c r="C659" s="3469"/>
      <c r="D659" s="3932"/>
      <c r="E659" s="3935"/>
      <c r="F659" s="3925"/>
      <c r="G659" s="3951"/>
      <c r="H659" s="3975"/>
      <c r="I659" s="3999"/>
      <c r="J659" s="3941"/>
      <c r="K659" s="3969"/>
      <c r="L659" s="634" t="s">
        <v>1731</v>
      </c>
      <c r="M659" s="707" t="s">
        <v>2626</v>
      </c>
      <c r="N659" s="708" t="s">
        <v>2487</v>
      </c>
      <c r="O659" s="590">
        <v>1499</v>
      </c>
      <c r="P659" s="570" t="s">
        <v>1723</v>
      </c>
      <c r="Q659" s="592">
        <v>86400</v>
      </c>
      <c r="R659" s="589">
        <v>2</v>
      </c>
      <c r="S659" s="592" t="s">
        <v>1724</v>
      </c>
      <c r="T659" s="592">
        <v>5</v>
      </c>
      <c r="U659" s="637" t="s">
        <v>1724</v>
      </c>
      <c r="V659" s="3978"/>
      <c r="W659" s="3978"/>
      <c r="X659" s="3921"/>
      <c r="Y659" s="2"/>
    </row>
    <row r="660" spans="1:25" ht="12.75" customHeight="1">
      <c r="A660" s="3952" t="s">
        <v>3968</v>
      </c>
      <c r="B660" s="3942" t="s">
        <v>2464</v>
      </c>
      <c r="C660" s="3444" t="s">
        <v>3810</v>
      </c>
      <c r="D660" s="3930" t="s">
        <v>1569</v>
      </c>
      <c r="E660" s="3933" t="s">
        <v>1578</v>
      </c>
      <c r="F660" s="3923" t="s">
        <v>1184</v>
      </c>
      <c r="G660" s="3949" t="s">
        <v>624</v>
      </c>
      <c r="H660" s="3939">
        <v>9416</v>
      </c>
      <c r="I660" s="3967">
        <v>1400</v>
      </c>
      <c r="J660" s="3939">
        <v>4844</v>
      </c>
      <c r="K660" s="3967">
        <v>832</v>
      </c>
      <c r="L660" s="702" t="s">
        <v>1727</v>
      </c>
      <c r="M660" s="155" t="s">
        <v>1728</v>
      </c>
      <c r="N660" s="709" t="s">
        <v>1729</v>
      </c>
      <c r="O660" s="710" t="s">
        <v>1730</v>
      </c>
      <c r="P660" s="596" t="s">
        <v>1723</v>
      </c>
      <c r="Q660" s="152">
        <v>1800</v>
      </c>
      <c r="R660" s="151">
        <v>2</v>
      </c>
      <c r="S660" s="152" t="s">
        <v>1724</v>
      </c>
      <c r="T660" s="152">
        <v>1</v>
      </c>
      <c r="U660" s="612" t="s">
        <v>1732</v>
      </c>
      <c r="V660" s="3976" t="s">
        <v>2466</v>
      </c>
      <c r="W660" s="3976" t="s">
        <v>2452</v>
      </c>
      <c r="X660" s="3964" t="s">
        <v>1653</v>
      </c>
      <c r="Y660" s="2"/>
    </row>
    <row r="661" spans="1:25" ht="12.75" customHeight="1">
      <c r="A661" s="3953"/>
      <c r="B661" s="3943"/>
      <c r="C661" s="3445"/>
      <c r="D661" s="3931"/>
      <c r="E661" s="3934"/>
      <c r="F661" s="3924"/>
      <c r="G661" s="3950"/>
      <c r="H661" s="3940"/>
      <c r="I661" s="3968"/>
      <c r="J661" s="3940"/>
      <c r="K661" s="3968"/>
      <c r="L661" s="661" t="s">
        <v>1721</v>
      </c>
      <c r="M661" s="609" t="s">
        <v>1722</v>
      </c>
      <c r="N661" s="160" t="s">
        <v>1722</v>
      </c>
      <c r="O661" s="161">
        <v>1400</v>
      </c>
      <c r="P661" s="568" t="s">
        <v>1723</v>
      </c>
      <c r="Q661" s="162">
        <v>900</v>
      </c>
      <c r="R661" s="162">
        <v>8</v>
      </c>
      <c r="S661" s="494" t="s">
        <v>1724</v>
      </c>
      <c r="T661" s="494">
        <v>1</v>
      </c>
      <c r="U661" s="415" t="s">
        <v>1724</v>
      </c>
      <c r="V661" s="3977"/>
      <c r="W661" s="3977"/>
      <c r="X661" s="3965"/>
      <c r="Y661" s="2"/>
    </row>
    <row r="662" spans="1:25" ht="12.75" customHeight="1">
      <c r="A662" s="3953"/>
      <c r="B662" s="3943"/>
      <c r="C662" s="3445"/>
      <c r="D662" s="3931"/>
      <c r="E662" s="3934"/>
      <c r="F662" s="3924"/>
      <c r="G662" s="3950"/>
      <c r="H662" s="3940"/>
      <c r="I662" s="3968"/>
      <c r="J662" s="3940"/>
      <c r="K662" s="3968"/>
      <c r="L662" s="158" t="s">
        <v>1725</v>
      </c>
      <c r="M662" s="613" t="s">
        <v>1726</v>
      </c>
      <c r="N662" s="147" t="s">
        <v>1726</v>
      </c>
      <c r="O662" s="145">
        <v>1300</v>
      </c>
      <c r="P662" s="567" t="s">
        <v>1723</v>
      </c>
      <c r="Q662" s="142">
        <v>900</v>
      </c>
      <c r="R662" s="142">
        <v>2</v>
      </c>
      <c r="S662" s="143" t="s">
        <v>1724</v>
      </c>
      <c r="T662" s="143">
        <v>1</v>
      </c>
      <c r="U662" s="574" t="s">
        <v>1724</v>
      </c>
      <c r="V662" s="3977"/>
      <c r="W662" s="3977"/>
      <c r="X662" s="3965"/>
      <c r="Y662" s="2"/>
    </row>
    <row r="663" spans="1:25" ht="12.75" customHeight="1" thickBot="1">
      <c r="A663" s="3954"/>
      <c r="B663" s="3944"/>
      <c r="C663" s="3469"/>
      <c r="D663" s="3932"/>
      <c r="E663" s="3935"/>
      <c r="F663" s="3925"/>
      <c r="G663" s="3951"/>
      <c r="H663" s="3941"/>
      <c r="I663" s="3969"/>
      <c r="J663" s="3941"/>
      <c r="K663" s="3969"/>
      <c r="L663" s="169" t="s">
        <v>1731</v>
      </c>
      <c r="M663" s="170" t="s">
        <v>2486</v>
      </c>
      <c r="N663" s="170" t="s">
        <v>2487</v>
      </c>
      <c r="O663" s="171">
        <v>1500</v>
      </c>
      <c r="P663" s="570" t="s">
        <v>1723</v>
      </c>
      <c r="Q663" s="172">
        <v>86400</v>
      </c>
      <c r="R663" s="173">
        <v>1</v>
      </c>
      <c r="S663" s="172" t="s">
        <v>1724</v>
      </c>
      <c r="T663" s="172">
        <v>3</v>
      </c>
      <c r="U663" s="563" t="s">
        <v>1724</v>
      </c>
      <c r="V663" s="3978"/>
      <c r="W663" s="3978"/>
      <c r="X663" s="3966"/>
      <c r="Y663" s="2"/>
    </row>
    <row r="664" spans="1:25" ht="12.75" customHeight="1">
      <c r="A664" s="3952" t="s">
        <v>3998</v>
      </c>
      <c r="B664" s="3942" t="s">
        <v>2464</v>
      </c>
      <c r="C664" s="3444" t="s">
        <v>3811</v>
      </c>
      <c r="D664" s="3930" t="s">
        <v>1570</v>
      </c>
      <c r="E664" s="3933" t="s">
        <v>1579</v>
      </c>
      <c r="F664" s="3923" t="s">
        <v>1185</v>
      </c>
      <c r="G664" s="3949" t="s">
        <v>624</v>
      </c>
      <c r="H664" s="3939">
        <v>15752</v>
      </c>
      <c r="I664" s="3967">
        <v>1400</v>
      </c>
      <c r="J664" s="3939">
        <v>11200</v>
      </c>
      <c r="K664" s="3967">
        <v>832</v>
      </c>
      <c r="L664" s="702" t="s">
        <v>1727</v>
      </c>
      <c r="M664" s="155" t="s">
        <v>1728</v>
      </c>
      <c r="N664" s="709" t="s">
        <v>1729</v>
      </c>
      <c r="O664" s="710" t="s">
        <v>1730</v>
      </c>
      <c r="P664" s="596" t="s">
        <v>1723</v>
      </c>
      <c r="Q664" s="152">
        <v>1800</v>
      </c>
      <c r="R664" s="151">
        <v>2</v>
      </c>
      <c r="S664" s="152" t="s">
        <v>1724</v>
      </c>
      <c r="T664" s="152">
        <v>1</v>
      </c>
      <c r="U664" s="612" t="s">
        <v>1732</v>
      </c>
      <c r="V664" s="3976" t="s">
        <v>2468</v>
      </c>
      <c r="W664" s="3976" t="s">
        <v>2452</v>
      </c>
      <c r="X664" s="3964" t="s">
        <v>1653</v>
      </c>
      <c r="Y664" s="2"/>
    </row>
    <row r="665" spans="1:25" ht="12.75" customHeight="1">
      <c r="A665" s="3953"/>
      <c r="B665" s="3943"/>
      <c r="C665" s="3445"/>
      <c r="D665" s="3931"/>
      <c r="E665" s="3934"/>
      <c r="F665" s="3924"/>
      <c r="G665" s="3950"/>
      <c r="H665" s="3940"/>
      <c r="I665" s="3968"/>
      <c r="J665" s="3940"/>
      <c r="K665" s="3968"/>
      <c r="L665" s="661" t="s">
        <v>1721</v>
      </c>
      <c r="M665" s="609" t="s">
        <v>1722</v>
      </c>
      <c r="N665" s="160" t="s">
        <v>1722</v>
      </c>
      <c r="O665" s="161">
        <v>1400</v>
      </c>
      <c r="P665" s="568" t="s">
        <v>1723</v>
      </c>
      <c r="Q665" s="162">
        <v>900</v>
      </c>
      <c r="R665" s="162">
        <v>8</v>
      </c>
      <c r="S665" s="494" t="s">
        <v>1724</v>
      </c>
      <c r="T665" s="494">
        <v>1</v>
      </c>
      <c r="U665" s="415" t="s">
        <v>1724</v>
      </c>
      <c r="V665" s="3977"/>
      <c r="W665" s="3977"/>
      <c r="X665" s="3965"/>
      <c r="Y665" s="2"/>
    </row>
    <row r="666" spans="1:25" ht="12.75" customHeight="1">
      <c r="A666" s="3953"/>
      <c r="B666" s="3943"/>
      <c r="C666" s="3445"/>
      <c r="D666" s="3931"/>
      <c r="E666" s="3934"/>
      <c r="F666" s="3924"/>
      <c r="G666" s="3950"/>
      <c r="H666" s="3940"/>
      <c r="I666" s="3968"/>
      <c r="J666" s="3940"/>
      <c r="K666" s="3968"/>
      <c r="L666" s="158" t="s">
        <v>1725</v>
      </c>
      <c r="M666" s="613" t="s">
        <v>1726</v>
      </c>
      <c r="N666" s="147" t="s">
        <v>1726</v>
      </c>
      <c r="O666" s="145">
        <v>1300</v>
      </c>
      <c r="P666" s="567" t="s">
        <v>1723</v>
      </c>
      <c r="Q666" s="142">
        <v>900</v>
      </c>
      <c r="R666" s="142">
        <v>2</v>
      </c>
      <c r="S666" s="143" t="s">
        <v>1724</v>
      </c>
      <c r="T666" s="143">
        <v>1</v>
      </c>
      <c r="U666" s="574" t="s">
        <v>1724</v>
      </c>
      <c r="V666" s="3977"/>
      <c r="W666" s="3977"/>
      <c r="X666" s="3965"/>
      <c r="Y666" s="2"/>
    </row>
    <row r="667" spans="1:25" ht="12.75" customHeight="1" thickBot="1">
      <c r="A667" s="3954"/>
      <c r="B667" s="3944"/>
      <c r="C667" s="3469"/>
      <c r="D667" s="3932"/>
      <c r="E667" s="3935"/>
      <c r="F667" s="3925"/>
      <c r="G667" s="3951"/>
      <c r="H667" s="3941"/>
      <c r="I667" s="3969"/>
      <c r="J667" s="3941"/>
      <c r="K667" s="3969"/>
      <c r="L667" s="169" t="s">
        <v>1731</v>
      </c>
      <c r="M667" s="170" t="s">
        <v>2486</v>
      </c>
      <c r="N667" s="170" t="s">
        <v>2487</v>
      </c>
      <c r="O667" s="171">
        <v>1500</v>
      </c>
      <c r="P667" s="570" t="s">
        <v>1723</v>
      </c>
      <c r="Q667" s="172">
        <v>86400</v>
      </c>
      <c r="R667" s="173">
        <v>1</v>
      </c>
      <c r="S667" s="172" t="s">
        <v>1724</v>
      </c>
      <c r="T667" s="172">
        <v>3</v>
      </c>
      <c r="U667" s="563" t="s">
        <v>1724</v>
      </c>
      <c r="V667" s="3978"/>
      <c r="W667" s="3978"/>
      <c r="X667" s="3966"/>
      <c r="Y667" s="2"/>
    </row>
    <row r="668" spans="1:25" ht="12.75" customHeight="1">
      <c r="A668" s="3952" t="s">
        <v>3999</v>
      </c>
      <c r="B668" s="3942" t="s">
        <v>2464</v>
      </c>
      <c r="C668" s="3444" t="s">
        <v>3812</v>
      </c>
      <c r="D668" s="3930" t="s">
        <v>1571</v>
      </c>
      <c r="E668" s="3933" t="s">
        <v>1580</v>
      </c>
      <c r="F668" s="3923" t="s">
        <v>1185</v>
      </c>
      <c r="G668" s="3949" t="s">
        <v>624</v>
      </c>
      <c r="H668" s="3939">
        <v>13424</v>
      </c>
      <c r="I668" s="3967">
        <v>1400</v>
      </c>
      <c r="J668" s="3939">
        <v>8832</v>
      </c>
      <c r="K668" s="3967">
        <v>832</v>
      </c>
      <c r="L668" s="702" t="s">
        <v>1727</v>
      </c>
      <c r="M668" s="155" t="s">
        <v>1728</v>
      </c>
      <c r="N668" s="709" t="s">
        <v>1729</v>
      </c>
      <c r="O668" s="710" t="s">
        <v>1730</v>
      </c>
      <c r="P668" s="622" t="s">
        <v>1723</v>
      </c>
      <c r="Q668" s="152">
        <v>1800</v>
      </c>
      <c r="R668" s="151">
        <v>2</v>
      </c>
      <c r="S668" s="152" t="s">
        <v>1724</v>
      </c>
      <c r="T668" s="152">
        <v>1</v>
      </c>
      <c r="U668" s="612" t="s">
        <v>1732</v>
      </c>
      <c r="V668" s="3976" t="s">
        <v>2468</v>
      </c>
      <c r="W668" s="3976" t="s">
        <v>2452</v>
      </c>
      <c r="X668" s="3964" t="s">
        <v>1653</v>
      </c>
      <c r="Y668" s="2"/>
    </row>
    <row r="669" spans="1:25" ht="12.75" customHeight="1">
      <c r="A669" s="3953"/>
      <c r="B669" s="3943"/>
      <c r="C669" s="3445"/>
      <c r="D669" s="3931"/>
      <c r="E669" s="3934"/>
      <c r="F669" s="3924"/>
      <c r="G669" s="3950"/>
      <c r="H669" s="3940"/>
      <c r="I669" s="3968"/>
      <c r="J669" s="3940"/>
      <c r="K669" s="3968"/>
      <c r="L669" s="661" t="s">
        <v>1721</v>
      </c>
      <c r="M669" s="609" t="s">
        <v>1722</v>
      </c>
      <c r="N669" s="160" t="s">
        <v>1722</v>
      </c>
      <c r="O669" s="161">
        <v>1400</v>
      </c>
      <c r="P669" s="568" t="s">
        <v>1723</v>
      </c>
      <c r="Q669" s="162">
        <v>900</v>
      </c>
      <c r="R669" s="162">
        <v>8</v>
      </c>
      <c r="S669" s="494" t="s">
        <v>1724</v>
      </c>
      <c r="T669" s="494">
        <v>1</v>
      </c>
      <c r="U669" s="415" t="s">
        <v>1724</v>
      </c>
      <c r="V669" s="3977"/>
      <c r="W669" s="3977"/>
      <c r="X669" s="3965"/>
      <c r="Y669" s="2"/>
    </row>
    <row r="670" spans="1:25" ht="12.75" customHeight="1">
      <c r="A670" s="3953"/>
      <c r="B670" s="3943"/>
      <c r="C670" s="3445"/>
      <c r="D670" s="3931"/>
      <c r="E670" s="3934"/>
      <c r="F670" s="3924"/>
      <c r="G670" s="3950"/>
      <c r="H670" s="3940"/>
      <c r="I670" s="3968"/>
      <c r="J670" s="3940"/>
      <c r="K670" s="3968"/>
      <c r="L670" s="158" t="s">
        <v>1725</v>
      </c>
      <c r="M670" s="613" t="s">
        <v>1726</v>
      </c>
      <c r="N670" s="147" t="s">
        <v>1726</v>
      </c>
      <c r="O670" s="145">
        <v>1300</v>
      </c>
      <c r="P670" s="567" t="s">
        <v>1723</v>
      </c>
      <c r="Q670" s="142">
        <v>900</v>
      </c>
      <c r="R670" s="142">
        <v>2</v>
      </c>
      <c r="S670" s="143" t="s">
        <v>1724</v>
      </c>
      <c r="T670" s="143">
        <v>1</v>
      </c>
      <c r="U670" s="574" t="s">
        <v>1724</v>
      </c>
      <c r="V670" s="3977"/>
      <c r="W670" s="3977"/>
      <c r="X670" s="3965"/>
      <c r="Y670" s="2"/>
    </row>
    <row r="671" spans="1:25" ht="12.75" customHeight="1" thickBot="1">
      <c r="A671" s="3954"/>
      <c r="B671" s="3944"/>
      <c r="C671" s="3469"/>
      <c r="D671" s="3932"/>
      <c r="E671" s="3935"/>
      <c r="F671" s="3925"/>
      <c r="G671" s="3951"/>
      <c r="H671" s="3941"/>
      <c r="I671" s="3969"/>
      <c r="J671" s="3941"/>
      <c r="K671" s="3969"/>
      <c r="L671" s="634" t="s">
        <v>1731</v>
      </c>
      <c r="M671" s="707" t="s">
        <v>2626</v>
      </c>
      <c r="N671" s="708" t="s">
        <v>2487</v>
      </c>
      <c r="O671" s="590">
        <v>1499</v>
      </c>
      <c r="P671" s="570" t="s">
        <v>1723</v>
      </c>
      <c r="Q671" s="589">
        <v>86400</v>
      </c>
      <c r="R671" s="589">
        <v>2</v>
      </c>
      <c r="S671" s="592" t="s">
        <v>1724</v>
      </c>
      <c r="T671" s="592">
        <v>5</v>
      </c>
      <c r="U671" s="637" t="s">
        <v>1724</v>
      </c>
      <c r="V671" s="3978"/>
      <c r="W671" s="3978"/>
      <c r="X671" s="3966"/>
      <c r="Y671" s="2"/>
    </row>
    <row r="672" spans="1:25" ht="12.75" customHeight="1">
      <c r="A672" s="3982" t="s">
        <v>404</v>
      </c>
      <c r="B672" s="3942" t="s">
        <v>2464</v>
      </c>
      <c r="C672" s="3444" t="s">
        <v>1588</v>
      </c>
      <c r="D672" s="3930" t="s">
        <v>1586</v>
      </c>
      <c r="E672" s="3933" t="s">
        <v>1656</v>
      </c>
      <c r="F672" s="3923" t="s">
        <v>1182</v>
      </c>
      <c r="G672" s="3949" t="s">
        <v>624</v>
      </c>
      <c r="H672" s="3984">
        <v>1472</v>
      </c>
      <c r="I672" s="3986">
        <v>384</v>
      </c>
      <c r="J672" s="3939">
        <v>128</v>
      </c>
      <c r="K672" s="3986">
        <v>32</v>
      </c>
      <c r="L672" s="711" t="s">
        <v>1727</v>
      </c>
      <c r="M672" s="155" t="s">
        <v>1728</v>
      </c>
      <c r="N672" s="150" t="s">
        <v>1729</v>
      </c>
      <c r="O672" s="149" t="s">
        <v>1730</v>
      </c>
      <c r="P672" s="622" t="s">
        <v>1723</v>
      </c>
      <c r="Q672" s="152">
        <v>1800</v>
      </c>
      <c r="R672" s="151">
        <v>2</v>
      </c>
      <c r="S672" s="152" t="s">
        <v>1724</v>
      </c>
      <c r="T672" s="152">
        <v>1</v>
      </c>
      <c r="U672" s="704" t="s">
        <v>1724</v>
      </c>
      <c r="V672" s="3976" t="s">
        <v>2451</v>
      </c>
      <c r="W672" s="3976" t="s">
        <v>2452</v>
      </c>
      <c r="X672" s="3979" t="s">
        <v>1653</v>
      </c>
      <c r="Y672" s="2"/>
    </row>
    <row r="673" spans="1:25" ht="12.75" customHeight="1" thickBot="1">
      <c r="A673" s="3983"/>
      <c r="B673" s="3944"/>
      <c r="C673" s="3469"/>
      <c r="D673" s="3932"/>
      <c r="E673" s="3935"/>
      <c r="F673" s="3925"/>
      <c r="G673" s="3951"/>
      <c r="H673" s="3985"/>
      <c r="I673" s="3987"/>
      <c r="J673" s="3941"/>
      <c r="K673" s="3987"/>
      <c r="L673" s="608" t="s">
        <v>1725</v>
      </c>
      <c r="M673" s="599" t="s">
        <v>1726</v>
      </c>
      <c r="N673" s="619" t="s">
        <v>1726</v>
      </c>
      <c r="O673" s="562">
        <v>1300</v>
      </c>
      <c r="P673" s="599" t="s">
        <v>1723</v>
      </c>
      <c r="Q673" s="172">
        <v>900</v>
      </c>
      <c r="R673" s="172">
        <v>2</v>
      </c>
      <c r="S673" s="172" t="s">
        <v>1724</v>
      </c>
      <c r="T673" s="172">
        <v>1</v>
      </c>
      <c r="U673" s="563" t="s">
        <v>1724</v>
      </c>
      <c r="V673" s="3978"/>
      <c r="W673" s="3978"/>
      <c r="X673" s="3981"/>
      <c r="Y673" s="2"/>
    </row>
    <row r="674" spans="1:25" ht="12.75" customHeight="1">
      <c r="A674" s="3982" t="s">
        <v>3985</v>
      </c>
      <c r="B674" s="3994" t="s">
        <v>2464</v>
      </c>
      <c r="C674" s="3444" t="s">
        <v>3865</v>
      </c>
      <c r="D674" s="3930" t="s">
        <v>1587</v>
      </c>
      <c r="E674" s="3933" t="s">
        <v>1657</v>
      </c>
      <c r="F674" s="3923" t="s">
        <v>1184</v>
      </c>
      <c r="G674" s="3949" t="s">
        <v>624</v>
      </c>
      <c r="H674" s="3984">
        <v>5216</v>
      </c>
      <c r="I674" s="3986">
        <v>576</v>
      </c>
      <c r="J674" s="3939">
        <v>4078</v>
      </c>
      <c r="K674" s="3986">
        <v>224</v>
      </c>
      <c r="L674" s="159" t="s">
        <v>1727</v>
      </c>
      <c r="M674" s="159" t="s">
        <v>1728</v>
      </c>
      <c r="N674" s="146" t="s">
        <v>1729</v>
      </c>
      <c r="O674" s="161" t="s">
        <v>1730</v>
      </c>
      <c r="P674" s="568" t="s">
        <v>1723</v>
      </c>
      <c r="Q674" s="494">
        <v>1800</v>
      </c>
      <c r="R674" s="162">
        <v>2</v>
      </c>
      <c r="S674" s="494" t="s">
        <v>1724</v>
      </c>
      <c r="T674" s="494">
        <v>1</v>
      </c>
      <c r="U674" s="162" t="s">
        <v>1741</v>
      </c>
      <c r="V674" s="3991" t="s">
        <v>2466</v>
      </c>
      <c r="W674" s="3991" t="s">
        <v>2452</v>
      </c>
      <c r="X674" s="3979" t="s">
        <v>1653</v>
      </c>
      <c r="Y674" s="2"/>
    </row>
    <row r="675" spans="1:25" ht="12.75" customHeight="1">
      <c r="A675" s="3988"/>
      <c r="B675" s="3995"/>
      <c r="C675" s="3445"/>
      <c r="D675" s="3931"/>
      <c r="E675" s="3934"/>
      <c r="F675" s="3924"/>
      <c r="G675" s="3950"/>
      <c r="H675" s="3989"/>
      <c r="I675" s="3990"/>
      <c r="J675" s="3940"/>
      <c r="K675" s="3990"/>
      <c r="L675" s="154" t="s">
        <v>1731</v>
      </c>
      <c r="M675" s="157" t="s">
        <v>2486</v>
      </c>
      <c r="N675" s="144" t="s">
        <v>2487</v>
      </c>
      <c r="O675" s="145">
        <v>1500</v>
      </c>
      <c r="P675" s="568" t="s">
        <v>1723</v>
      </c>
      <c r="Q675" s="494">
        <v>86400</v>
      </c>
      <c r="R675" s="142">
        <v>1</v>
      </c>
      <c r="S675" s="143" t="s">
        <v>1724</v>
      </c>
      <c r="T675" s="143">
        <v>3</v>
      </c>
      <c r="U675" s="143" t="s">
        <v>1724</v>
      </c>
      <c r="V675" s="3992"/>
      <c r="W675" s="3992"/>
      <c r="X675" s="3980"/>
      <c r="Y675" s="2"/>
    </row>
    <row r="676" spans="1:25" ht="12.75" customHeight="1" thickBot="1">
      <c r="A676" s="3983"/>
      <c r="B676" s="3996"/>
      <c r="C676" s="3469"/>
      <c r="D676" s="3932"/>
      <c r="E676" s="3935"/>
      <c r="F676" s="3925"/>
      <c r="G676" s="3951"/>
      <c r="H676" s="3985"/>
      <c r="I676" s="3987"/>
      <c r="J676" s="3941"/>
      <c r="K676" s="3987"/>
      <c r="L676" s="169" t="s">
        <v>1725</v>
      </c>
      <c r="M676" s="601" t="s">
        <v>1726</v>
      </c>
      <c r="N676" s="569" t="s">
        <v>1726</v>
      </c>
      <c r="O676" s="171">
        <v>1300</v>
      </c>
      <c r="P676" s="575" t="s">
        <v>1723</v>
      </c>
      <c r="Q676" s="172">
        <v>900</v>
      </c>
      <c r="R676" s="173">
        <v>2</v>
      </c>
      <c r="S676" s="172" t="s">
        <v>1724</v>
      </c>
      <c r="T676" s="172">
        <v>1</v>
      </c>
      <c r="U676" s="563" t="s">
        <v>1724</v>
      </c>
      <c r="V676" s="3993"/>
      <c r="W676" s="3993"/>
      <c r="X676" s="3981"/>
      <c r="Y676" s="2"/>
    </row>
    <row r="677" spans="1:25" ht="12.75" customHeight="1">
      <c r="A677" s="3982" t="s">
        <v>4000</v>
      </c>
      <c r="B677" s="4008" t="s">
        <v>2464</v>
      </c>
      <c r="C677" s="3444" t="s">
        <v>3866</v>
      </c>
      <c r="D677" s="3930" t="s">
        <v>1589</v>
      </c>
      <c r="E677" s="3681" t="s">
        <v>1658</v>
      </c>
      <c r="F677" s="3515" t="s">
        <v>1185</v>
      </c>
      <c r="G677" s="3949" t="s">
        <v>624</v>
      </c>
      <c r="H677" s="3984">
        <v>11552</v>
      </c>
      <c r="I677" s="3986">
        <v>576</v>
      </c>
      <c r="J677" s="3939">
        <v>10432</v>
      </c>
      <c r="K677" s="3986">
        <v>224</v>
      </c>
      <c r="L677" s="159" t="s">
        <v>1727</v>
      </c>
      <c r="M677" s="159" t="s">
        <v>1728</v>
      </c>
      <c r="N677" s="146" t="s">
        <v>1729</v>
      </c>
      <c r="O677" s="161" t="s">
        <v>1730</v>
      </c>
      <c r="P677" s="568" t="s">
        <v>1723</v>
      </c>
      <c r="Q677" s="494">
        <v>1800</v>
      </c>
      <c r="R677" s="162">
        <v>2</v>
      </c>
      <c r="S677" s="494" t="s">
        <v>1724</v>
      </c>
      <c r="T677" s="494">
        <v>1</v>
      </c>
      <c r="U677" s="162" t="s">
        <v>1741</v>
      </c>
      <c r="V677" s="3828" t="s">
        <v>2466</v>
      </c>
      <c r="W677" s="3828" t="s">
        <v>2452</v>
      </c>
      <c r="X677" s="3979" t="s">
        <v>1653</v>
      </c>
      <c r="Y677" s="2"/>
    </row>
    <row r="678" spans="1:25" ht="12.75" customHeight="1">
      <c r="A678" s="3988"/>
      <c r="B678" s="3467"/>
      <c r="C678" s="3445"/>
      <c r="D678" s="3931"/>
      <c r="E678" s="3522"/>
      <c r="F678" s="3487"/>
      <c r="G678" s="3950"/>
      <c r="H678" s="3989"/>
      <c r="I678" s="3990"/>
      <c r="J678" s="3940"/>
      <c r="K678" s="3990"/>
      <c r="L678" s="154" t="s">
        <v>1731</v>
      </c>
      <c r="M678" s="157" t="s">
        <v>2486</v>
      </c>
      <c r="N678" s="144" t="s">
        <v>2487</v>
      </c>
      <c r="O678" s="145">
        <v>1500</v>
      </c>
      <c r="P678" s="568" t="s">
        <v>1723</v>
      </c>
      <c r="Q678" s="494">
        <v>86400</v>
      </c>
      <c r="R678" s="142">
        <v>1</v>
      </c>
      <c r="S678" s="143" t="s">
        <v>1724</v>
      </c>
      <c r="T678" s="143">
        <v>3</v>
      </c>
      <c r="U678" s="143" t="s">
        <v>1724</v>
      </c>
      <c r="V678" s="3429"/>
      <c r="W678" s="3429"/>
      <c r="X678" s="3980"/>
      <c r="Y678" s="2"/>
    </row>
    <row r="679" spans="1:25" ht="12.75" customHeight="1" thickBot="1">
      <c r="A679" s="3983"/>
      <c r="B679" s="3468"/>
      <c r="C679" s="3469"/>
      <c r="D679" s="3932"/>
      <c r="E679" s="3513"/>
      <c r="F679" s="3503"/>
      <c r="G679" s="3951"/>
      <c r="H679" s="3985"/>
      <c r="I679" s="3987"/>
      <c r="J679" s="3941"/>
      <c r="K679" s="3987"/>
      <c r="L679" s="169" t="s">
        <v>1725</v>
      </c>
      <c r="M679" s="601" t="s">
        <v>1726</v>
      </c>
      <c r="N679" s="569" t="s">
        <v>1726</v>
      </c>
      <c r="O679" s="171">
        <v>1300</v>
      </c>
      <c r="P679" s="575" t="s">
        <v>1723</v>
      </c>
      <c r="Q679" s="172">
        <v>900</v>
      </c>
      <c r="R679" s="173">
        <v>2</v>
      </c>
      <c r="S679" s="172" t="s">
        <v>1724</v>
      </c>
      <c r="T679" s="172">
        <v>1</v>
      </c>
      <c r="U679" s="563" t="s">
        <v>1724</v>
      </c>
      <c r="V679" s="3605"/>
      <c r="W679" s="3605"/>
      <c r="X679" s="3981"/>
      <c r="Y679" s="2"/>
    </row>
    <row r="680" spans="1:25" ht="12.75" customHeight="1">
      <c r="A680" s="3982" t="s">
        <v>3986</v>
      </c>
      <c r="B680" s="4008" t="s">
        <v>2464</v>
      </c>
      <c r="C680" s="3444" t="s">
        <v>3867</v>
      </c>
      <c r="D680" s="3930" t="s">
        <v>1611</v>
      </c>
      <c r="E680" s="3681" t="s">
        <v>1659</v>
      </c>
      <c r="F680" s="3515" t="s">
        <v>1185</v>
      </c>
      <c r="G680" s="3949" t="s">
        <v>624</v>
      </c>
      <c r="H680" s="3984">
        <v>9224</v>
      </c>
      <c r="I680" s="3986">
        <v>576</v>
      </c>
      <c r="J680" s="3939">
        <v>8064</v>
      </c>
      <c r="K680" s="3967">
        <v>224</v>
      </c>
      <c r="L680" s="159" t="s">
        <v>1727</v>
      </c>
      <c r="M680" s="159" t="s">
        <v>1728</v>
      </c>
      <c r="N680" s="146" t="s">
        <v>1729</v>
      </c>
      <c r="O680" s="161" t="s">
        <v>1730</v>
      </c>
      <c r="P680" s="568" t="s">
        <v>1723</v>
      </c>
      <c r="Q680" s="494">
        <v>1800</v>
      </c>
      <c r="R680" s="162">
        <v>2</v>
      </c>
      <c r="S680" s="494" t="s">
        <v>1724</v>
      </c>
      <c r="T680" s="494">
        <v>1</v>
      </c>
      <c r="U680" s="162" t="s">
        <v>1741</v>
      </c>
      <c r="V680" s="3828" t="s">
        <v>2466</v>
      </c>
      <c r="W680" s="3828" t="s">
        <v>2452</v>
      </c>
      <c r="X680" s="3979" t="s">
        <v>1653</v>
      </c>
      <c r="Y680" s="2"/>
    </row>
    <row r="681" spans="1:25" ht="12.75" customHeight="1">
      <c r="A681" s="3988"/>
      <c r="B681" s="3467"/>
      <c r="C681" s="3445"/>
      <c r="D681" s="3931"/>
      <c r="E681" s="3522"/>
      <c r="F681" s="3487"/>
      <c r="G681" s="3950"/>
      <c r="H681" s="3989"/>
      <c r="I681" s="3990"/>
      <c r="J681" s="3940"/>
      <c r="K681" s="3968"/>
      <c r="L681" s="154" t="s">
        <v>1731</v>
      </c>
      <c r="M681" s="157" t="s">
        <v>2626</v>
      </c>
      <c r="N681" s="157" t="s">
        <v>2487</v>
      </c>
      <c r="O681" s="145">
        <v>1499</v>
      </c>
      <c r="P681" s="568" t="s">
        <v>1723</v>
      </c>
      <c r="Q681" s="143">
        <v>86400</v>
      </c>
      <c r="R681" s="142">
        <v>2</v>
      </c>
      <c r="S681" s="143" t="s">
        <v>1724</v>
      </c>
      <c r="T681" s="143">
        <v>5</v>
      </c>
      <c r="U681" s="143" t="s">
        <v>1724</v>
      </c>
      <c r="V681" s="3429"/>
      <c r="W681" s="3429"/>
      <c r="X681" s="3980"/>
      <c r="Y681" s="2"/>
    </row>
    <row r="682" spans="1:25" ht="12.75" customHeight="1" thickBot="1">
      <c r="A682" s="3983"/>
      <c r="B682" s="3468"/>
      <c r="C682" s="3469"/>
      <c r="D682" s="3932"/>
      <c r="E682" s="3513"/>
      <c r="F682" s="3503"/>
      <c r="G682" s="3951"/>
      <c r="H682" s="3985"/>
      <c r="I682" s="3987"/>
      <c r="J682" s="3941"/>
      <c r="K682" s="3969"/>
      <c r="L682" s="169" t="s">
        <v>1725</v>
      </c>
      <c r="M682" s="601" t="s">
        <v>1726</v>
      </c>
      <c r="N682" s="569" t="s">
        <v>1726</v>
      </c>
      <c r="O682" s="171">
        <v>1300</v>
      </c>
      <c r="P682" s="575" t="s">
        <v>1723</v>
      </c>
      <c r="Q682" s="172">
        <v>900</v>
      </c>
      <c r="R682" s="173">
        <v>2</v>
      </c>
      <c r="S682" s="172" t="s">
        <v>1724</v>
      </c>
      <c r="T682" s="172">
        <v>1</v>
      </c>
      <c r="U682" s="563" t="s">
        <v>1724</v>
      </c>
      <c r="V682" s="3605"/>
      <c r="W682" s="3605"/>
      <c r="X682" s="3981"/>
      <c r="Y682" s="2"/>
    </row>
    <row r="683" spans="1:25" ht="12.75" customHeight="1">
      <c r="A683" s="3982" t="s">
        <v>220</v>
      </c>
      <c r="B683" s="3994" t="s">
        <v>2464</v>
      </c>
      <c r="C683" s="3444" t="s">
        <v>3868</v>
      </c>
      <c r="D683" s="3930" t="s">
        <v>1592</v>
      </c>
      <c r="E683" s="3933" t="s">
        <v>1660</v>
      </c>
      <c r="F683" s="3923" t="s">
        <v>1182</v>
      </c>
      <c r="G683" s="3949" t="s">
        <v>624</v>
      </c>
      <c r="H683" s="3939">
        <v>1472</v>
      </c>
      <c r="I683" s="3967">
        <v>576</v>
      </c>
      <c r="J683" s="3939">
        <v>384</v>
      </c>
      <c r="K683" s="3967">
        <v>288</v>
      </c>
      <c r="L683" s="164" t="s">
        <v>1727</v>
      </c>
      <c r="M683" s="159" t="s">
        <v>1728</v>
      </c>
      <c r="N683" s="146" t="s">
        <v>1729</v>
      </c>
      <c r="O683" s="161" t="s">
        <v>1730</v>
      </c>
      <c r="P683" s="568" t="s">
        <v>1723</v>
      </c>
      <c r="Q683" s="494">
        <v>1800</v>
      </c>
      <c r="R683" s="162">
        <v>2</v>
      </c>
      <c r="S683" s="494" t="s">
        <v>1724</v>
      </c>
      <c r="T683" s="494">
        <v>1</v>
      </c>
      <c r="U683" s="494" t="s">
        <v>1724</v>
      </c>
      <c r="V683" s="3991" t="s">
        <v>2451</v>
      </c>
      <c r="W683" s="3991" t="s">
        <v>2452</v>
      </c>
      <c r="X683" s="3979" t="s">
        <v>1653</v>
      </c>
      <c r="Y683" s="2"/>
    </row>
    <row r="684" spans="1:25" ht="12.75" customHeight="1">
      <c r="A684" s="3988"/>
      <c r="B684" s="3995"/>
      <c r="C684" s="3445"/>
      <c r="D684" s="3931"/>
      <c r="E684" s="3934"/>
      <c r="F684" s="3924"/>
      <c r="G684" s="3950"/>
      <c r="H684" s="3940"/>
      <c r="I684" s="3968"/>
      <c r="J684" s="3940"/>
      <c r="K684" s="3968"/>
      <c r="L684" s="158" t="s">
        <v>1721</v>
      </c>
      <c r="M684" s="154" t="s">
        <v>1722</v>
      </c>
      <c r="N684" s="154" t="s">
        <v>1722</v>
      </c>
      <c r="O684" s="145">
        <v>1405</v>
      </c>
      <c r="P684" s="568" t="s">
        <v>1723</v>
      </c>
      <c r="Q684" s="143">
        <v>900</v>
      </c>
      <c r="R684" s="607" t="s">
        <v>1733</v>
      </c>
      <c r="S684" s="143" t="s">
        <v>1724</v>
      </c>
      <c r="T684" s="143">
        <v>1</v>
      </c>
      <c r="U684" s="574" t="s">
        <v>1724</v>
      </c>
      <c r="V684" s="3992"/>
      <c r="W684" s="3992"/>
      <c r="X684" s="3980"/>
      <c r="Y684" s="2"/>
    </row>
    <row r="685" spans="1:25" ht="12.75" customHeight="1" thickBot="1">
      <c r="A685" s="3983"/>
      <c r="B685" s="3996"/>
      <c r="C685" s="3469"/>
      <c r="D685" s="3932"/>
      <c r="E685" s="3935"/>
      <c r="F685" s="3925"/>
      <c r="G685" s="3951"/>
      <c r="H685" s="3941"/>
      <c r="I685" s="3969"/>
      <c r="J685" s="3941"/>
      <c r="K685" s="3969"/>
      <c r="L685" s="608" t="s">
        <v>1725</v>
      </c>
      <c r="M685" s="601" t="s">
        <v>1726</v>
      </c>
      <c r="N685" s="569" t="s">
        <v>1726</v>
      </c>
      <c r="O685" s="171">
        <v>1300</v>
      </c>
      <c r="P685" s="575" t="s">
        <v>1723</v>
      </c>
      <c r="Q685" s="172">
        <v>900</v>
      </c>
      <c r="R685" s="605">
        <v>2</v>
      </c>
      <c r="S685" s="172" t="s">
        <v>1724</v>
      </c>
      <c r="T685" s="172">
        <v>1</v>
      </c>
      <c r="U685" s="563" t="s">
        <v>1724</v>
      </c>
      <c r="V685" s="3993"/>
      <c r="W685" s="3993"/>
      <c r="X685" s="3981"/>
      <c r="Y685" s="2"/>
    </row>
    <row r="686" spans="1:25" ht="12.75" customHeight="1">
      <c r="A686" s="3982" t="s">
        <v>3993</v>
      </c>
      <c r="B686" s="3994" t="s">
        <v>2464</v>
      </c>
      <c r="C686" s="3444" t="s">
        <v>3869</v>
      </c>
      <c r="D686" s="3930" t="s">
        <v>1594</v>
      </c>
      <c r="E686" s="3933" t="s">
        <v>1661</v>
      </c>
      <c r="F686" s="3923" t="s">
        <v>1184</v>
      </c>
      <c r="G686" s="3949" t="s">
        <v>624</v>
      </c>
      <c r="H686" s="3939">
        <v>5472</v>
      </c>
      <c r="I686" s="3967">
        <v>832</v>
      </c>
      <c r="J686" s="3939">
        <v>4334</v>
      </c>
      <c r="K686" s="3967">
        <v>480</v>
      </c>
      <c r="L686" s="159" t="s">
        <v>1727</v>
      </c>
      <c r="M686" s="159" t="s">
        <v>1728</v>
      </c>
      <c r="N686" s="146" t="s">
        <v>1729</v>
      </c>
      <c r="O686" s="161" t="s">
        <v>1730</v>
      </c>
      <c r="P686" s="568" t="s">
        <v>1723</v>
      </c>
      <c r="Q686" s="494">
        <v>1800</v>
      </c>
      <c r="R686" s="162">
        <v>2</v>
      </c>
      <c r="S686" s="494" t="s">
        <v>1724</v>
      </c>
      <c r="T686" s="494">
        <v>1</v>
      </c>
      <c r="U686" s="162" t="s">
        <v>1741</v>
      </c>
      <c r="V686" s="3991" t="s">
        <v>2466</v>
      </c>
      <c r="W686" s="3991" t="s">
        <v>2452</v>
      </c>
      <c r="X686" s="3979" t="s">
        <v>1653</v>
      </c>
      <c r="Y686" s="2"/>
    </row>
    <row r="687" spans="1:25" ht="12.75" customHeight="1">
      <c r="A687" s="3988"/>
      <c r="B687" s="3995"/>
      <c r="C687" s="3445"/>
      <c r="D687" s="3931"/>
      <c r="E687" s="3934"/>
      <c r="F687" s="3924"/>
      <c r="G687" s="3950"/>
      <c r="H687" s="3940"/>
      <c r="I687" s="3968"/>
      <c r="J687" s="3940"/>
      <c r="K687" s="3968"/>
      <c r="L687" s="154" t="s">
        <v>1731</v>
      </c>
      <c r="M687" s="157" t="s">
        <v>2486</v>
      </c>
      <c r="N687" s="144" t="s">
        <v>2487</v>
      </c>
      <c r="O687" s="145">
        <v>1500</v>
      </c>
      <c r="P687" s="568" t="s">
        <v>1723</v>
      </c>
      <c r="Q687" s="143">
        <v>86400</v>
      </c>
      <c r="R687" s="142">
        <v>1</v>
      </c>
      <c r="S687" s="143" t="s">
        <v>1724</v>
      </c>
      <c r="T687" s="143">
        <v>3</v>
      </c>
      <c r="U687" s="143" t="s">
        <v>1724</v>
      </c>
      <c r="V687" s="3992"/>
      <c r="W687" s="3992"/>
      <c r="X687" s="3980"/>
      <c r="Y687" s="2"/>
    </row>
    <row r="688" spans="1:25" ht="12.75" customHeight="1">
      <c r="A688" s="3988"/>
      <c r="B688" s="3995"/>
      <c r="C688" s="3445"/>
      <c r="D688" s="3931"/>
      <c r="E688" s="3934"/>
      <c r="F688" s="3924"/>
      <c r="G688" s="3950"/>
      <c r="H688" s="3940"/>
      <c r="I688" s="3968"/>
      <c r="J688" s="3940"/>
      <c r="K688" s="3968"/>
      <c r="L688" s="159" t="s">
        <v>1721</v>
      </c>
      <c r="M688" s="609" t="s">
        <v>1722</v>
      </c>
      <c r="N688" s="160" t="s">
        <v>1722</v>
      </c>
      <c r="O688" s="161">
        <v>1405</v>
      </c>
      <c r="P688" s="568" t="s">
        <v>1723</v>
      </c>
      <c r="Q688" s="494">
        <v>900</v>
      </c>
      <c r="R688" s="571" t="s">
        <v>1733</v>
      </c>
      <c r="S688" s="494" t="s">
        <v>1724</v>
      </c>
      <c r="T688" s="494">
        <v>1</v>
      </c>
      <c r="U688" s="494" t="s">
        <v>1724</v>
      </c>
      <c r="V688" s="3992"/>
      <c r="W688" s="3992"/>
      <c r="X688" s="3980"/>
      <c r="Y688" s="2"/>
    </row>
    <row r="689" spans="1:25" ht="12.75" customHeight="1" thickBot="1">
      <c r="A689" s="3983"/>
      <c r="B689" s="3996"/>
      <c r="C689" s="3469"/>
      <c r="D689" s="3932"/>
      <c r="E689" s="3935"/>
      <c r="F689" s="3925"/>
      <c r="G689" s="3951"/>
      <c r="H689" s="3941"/>
      <c r="I689" s="3969"/>
      <c r="J689" s="3941"/>
      <c r="K689" s="3969"/>
      <c r="L689" s="169" t="s">
        <v>1725</v>
      </c>
      <c r="M689" s="601" t="s">
        <v>1726</v>
      </c>
      <c r="N689" s="569" t="s">
        <v>1726</v>
      </c>
      <c r="O689" s="171">
        <v>1300</v>
      </c>
      <c r="P689" s="575" t="s">
        <v>1723</v>
      </c>
      <c r="Q689" s="172">
        <v>900</v>
      </c>
      <c r="R689" s="173">
        <v>2</v>
      </c>
      <c r="S689" s="172" t="s">
        <v>1724</v>
      </c>
      <c r="T689" s="172">
        <v>1</v>
      </c>
      <c r="U689" s="563" t="s">
        <v>1724</v>
      </c>
      <c r="V689" s="3993"/>
      <c r="W689" s="3993"/>
      <c r="X689" s="3981"/>
      <c r="Y689" s="2"/>
    </row>
    <row r="690" spans="1:25" ht="12.75" customHeight="1">
      <c r="A690" s="3982" t="s">
        <v>4009</v>
      </c>
      <c r="B690" s="3994" t="s">
        <v>2464</v>
      </c>
      <c r="C690" s="3444" t="s">
        <v>3870</v>
      </c>
      <c r="D690" s="3930" t="s">
        <v>1595</v>
      </c>
      <c r="E690" s="3933" t="s">
        <v>1662</v>
      </c>
      <c r="F690" s="3923" t="s">
        <v>1185</v>
      </c>
      <c r="G690" s="3949" t="s">
        <v>624</v>
      </c>
      <c r="H690" s="3984">
        <v>11808</v>
      </c>
      <c r="I690" s="3986">
        <v>832</v>
      </c>
      <c r="J690" s="3939">
        <v>10688</v>
      </c>
      <c r="K690" s="3986">
        <v>480</v>
      </c>
      <c r="L690" s="159" t="s">
        <v>1727</v>
      </c>
      <c r="M690" s="159" t="s">
        <v>1728</v>
      </c>
      <c r="N690" s="146" t="s">
        <v>1729</v>
      </c>
      <c r="O690" s="161" t="s">
        <v>1730</v>
      </c>
      <c r="P690" s="568" t="s">
        <v>1723</v>
      </c>
      <c r="Q690" s="494">
        <v>1800</v>
      </c>
      <c r="R690" s="162">
        <v>2</v>
      </c>
      <c r="S690" s="494" t="s">
        <v>1724</v>
      </c>
      <c r="T690" s="494">
        <v>1</v>
      </c>
      <c r="U690" s="162" t="s">
        <v>1741</v>
      </c>
      <c r="V690" s="3991" t="s">
        <v>2466</v>
      </c>
      <c r="W690" s="3991" t="s">
        <v>2452</v>
      </c>
      <c r="X690" s="3979" t="s">
        <v>1653</v>
      </c>
      <c r="Y690" s="2"/>
    </row>
    <row r="691" spans="1:25" ht="12.75" customHeight="1">
      <c r="A691" s="3988"/>
      <c r="B691" s="3995"/>
      <c r="C691" s="3445"/>
      <c r="D691" s="3931"/>
      <c r="E691" s="3934"/>
      <c r="F691" s="3924"/>
      <c r="G691" s="3950"/>
      <c r="H691" s="3989"/>
      <c r="I691" s="3990"/>
      <c r="J691" s="3940"/>
      <c r="K691" s="3990"/>
      <c r="L691" s="154" t="s">
        <v>1731</v>
      </c>
      <c r="M691" s="157" t="s">
        <v>2486</v>
      </c>
      <c r="N691" s="144" t="s">
        <v>2487</v>
      </c>
      <c r="O691" s="145">
        <v>1500</v>
      </c>
      <c r="P691" s="568" t="s">
        <v>1723</v>
      </c>
      <c r="Q691" s="143">
        <v>86400</v>
      </c>
      <c r="R691" s="142">
        <v>1</v>
      </c>
      <c r="S691" s="143" t="s">
        <v>1724</v>
      </c>
      <c r="T691" s="143">
        <v>3</v>
      </c>
      <c r="U691" s="143" t="s">
        <v>1724</v>
      </c>
      <c r="V691" s="3992"/>
      <c r="W691" s="3992"/>
      <c r="X691" s="3980"/>
      <c r="Y691" s="2"/>
    </row>
    <row r="692" spans="1:25" ht="12.75" customHeight="1">
      <c r="A692" s="3988"/>
      <c r="B692" s="3995"/>
      <c r="C692" s="3445"/>
      <c r="D692" s="3931"/>
      <c r="E692" s="3934"/>
      <c r="F692" s="3924"/>
      <c r="G692" s="3950"/>
      <c r="H692" s="3989"/>
      <c r="I692" s="3990"/>
      <c r="J692" s="3940"/>
      <c r="K692" s="3990"/>
      <c r="L692" s="159" t="s">
        <v>1721</v>
      </c>
      <c r="M692" s="609" t="s">
        <v>1722</v>
      </c>
      <c r="N692" s="160" t="s">
        <v>1722</v>
      </c>
      <c r="O692" s="161">
        <v>1405</v>
      </c>
      <c r="P692" s="568" t="s">
        <v>1723</v>
      </c>
      <c r="Q692" s="494">
        <v>900</v>
      </c>
      <c r="R692" s="571" t="s">
        <v>1733</v>
      </c>
      <c r="S692" s="494" t="s">
        <v>1724</v>
      </c>
      <c r="T692" s="494">
        <v>1</v>
      </c>
      <c r="U692" s="494" t="s">
        <v>1724</v>
      </c>
      <c r="V692" s="3992"/>
      <c r="W692" s="3992"/>
      <c r="X692" s="3980"/>
      <c r="Y692" s="2"/>
    </row>
    <row r="693" spans="1:25" ht="12.75" customHeight="1" thickBot="1">
      <c r="A693" s="3983"/>
      <c r="B693" s="3996"/>
      <c r="C693" s="3469"/>
      <c r="D693" s="3932"/>
      <c r="E693" s="3935"/>
      <c r="F693" s="3925"/>
      <c r="G693" s="3951"/>
      <c r="H693" s="3985"/>
      <c r="I693" s="3987"/>
      <c r="J693" s="3941"/>
      <c r="K693" s="3987"/>
      <c r="L693" s="169" t="s">
        <v>1725</v>
      </c>
      <c r="M693" s="601" t="s">
        <v>1726</v>
      </c>
      <c r="N693" s="569" t="s">
        <v>1726</v>
      </c>
      <c r="O693" s="171">
        <v>1300</v>
      </c>
      <c r="P693" s="575" t="s">
        <v>1723</v>
      </c>
      <c r="Q693" s="172">
        <v>900</v>
      </c>
      <c r="R693" s="173">
        <v>2</v>
      </c>
      <c r="S693" s="172" t="s">
        <v>1724</v>
      </c>
      <c r="T693" s="172">
        <v>1</v>
      </c>
      <c r="U693" s="563" t="s">
        <v>1724</v>
      </c>
      <c r="V693" s="3993"/>
      <c r="W693" s="3993"/>
      <c r="X693" s="3981"/>
      <c r="Y693" s="2"/>
    </row>
    <row r="694" spans="1:25" ht="12.75" customHeight="1">
      <c r="A694" s="3982" t="s">
        <v>4010</v>
      </c>
      <c r="B694" s="3994" t="s">
        <v>2464</v>
      </c>
      <c r="C694" s="3444" t="s">
        <v>3871</v>
      </c>
      <c r="D694" s="3930" t="s">
        <v>1590</v>
      </c>
      <c r="E694" s="3933" t="s">
        <v>1663</v>
      </c>
      <c r="F694" s="3923" t="s">
        <v>1185</v>
      </c>
      <c r="G694" s="3949" t="s">
        <v>624</v>
      </c>
      <c r="H694" s="3984">
        <v>9480</v>
      </c>
      <c r="I694" s="3986">
        <v>832</v>
      </c>
      <c r="J694" s="3939">
        <v>8320</v>
      </c>
      <c r="K694" s="3986">
        <v>480</v>
      </c>
      <c r="L694" s="159" t="s">
        <v>1727</v>
      </c>
      <c r="M694" s="159" t="s">
        <v>1728</v>
      </c>
      <c r="N694" s="146" t="s">
        <v>1729</v>
      </c>
      <c r="O694" s="161" t="s">
        <v>1730</v>
      </c>
      <c r="P694" s="568" t="s">
        <v>1723</v>
      </c>
      <c r="Q694" s="494">
        <v>1800</v>
      </c>
      <c r="R694" s="162">
        <v>2</v>
      </c>
      <c r="S694" s="494" t="s">
        <v>1724</v>
      </c>
      <c r="T694" s="494">
        <v>1</v>
      </c>
      <c r="U694" s="162" t="s">
        <v>1741</v>
      </c>
      <c r="V694" s="3991" t="s">
        <v>2466</v>
      </c>
      <c r="W694" s="3991" t="s">
        <v>2452</v>
      </c>
      <c r="X694" s="3979" t="s">
        <v>1653</v>
      </c>
      <c r="Y694" s="2"/>
    </row>
    <row r="695" spans="1:25" ht="12.75" customHeight="1">
      <c r="A695" s="3988"/>
      <c r="B695" s="3995"/>
      <c r="C695" s="3445"/>
      <c r="D695" s="3931"/>
      <c r="E695" s="3934"/>
      <c r="F695" s="3924"/>
      <c r="G695" s="3950"/>
      <c r="H695" s="3989"/>
      <c r="I695" s="3990"/>
      <c r="J695" s="3940"/>
      <c r="K695" s="3990"/>
      <c r="L695" s="154" t="s">
        <v>1731</v>
      </c>
      <c r="M695" s="157" t="s">
        <v>2626</v>
      </c>
      <c r="N695" s="157" t="s">
        <v>2487</v>
      </c>
      <c r="O695" s="145">
        <v>1499</v>
      </c>
      <c r="P695" s="568" t="s">
        <v>1723</v>
      </c>
      <c r="Q695" s="143">
        <v>86400</v>
      </c>
      <c r="R695" s="142">
        <v>2</v>
      </c>
      <c r="S695" s="143" t="s">
        <v>1724</v>
      </c>
      <c r="T695" s="143">
        <v>5</v>
      </c>
      <c r="U695" s="143" t="s">
        <v>1724</v>
      </c>
      <c r="V695" s="3992"/>
      <c r="W695" s="3992"/>
      <c r="X695" s="3980"/>
      <c r="Y695" s="2"/>
    </row>
    <row r="696" spans="1:25" ht="12.75" customHeight="1">
      <c r="A696" s="3988"/>
      <c r="B696" s="3995"/>
      <c r="C696" s="3445"/>
      <c r="D696" s="3931"/>
      <c r="E696" s="3934"/>
      <c r="F696" s="3924"/>
      <c r="G696" s="3950"/>
      <c r="H696" s="3989"/>
      <c r="I696" s="3990"/>
      <c r="J696" s="3940"/>
      <c r="K696" s="3990"/>
      <c r="L696" s="159" t="s">
        <v>1721</v>
      </c>
      <c r="M696" s="609" t="s">
        <v>1722</v>
      </c>
      <c r="N696" s="160" t="s">
        <v>1722</v>
      </c>
      <c r="O696" s="161">
        <v>1405</v>
      </c>
      <c r="P696" s="568" t="s">
        <v>1723</v>
      </c>
      <c r="Q696" s="494">
        <v>900</v>
      </c>
      <c r="R696" s="571" t="s">
        <v>1733</v>
      </c>
      <c r="S696" s="494" t="s">
        <v>1724</v>
      </c>
      <c r="T696" s="494">
        <v>1</v>
      </c>
      <c r="U696" s="494" t="s">
        <v>1724</v>
      </c>
      <c r="V696" s="3992"/>
      <c r="W696" s="3992"/>
      <c r="X696" s="3980"/>
      <c r="Y696" s="2"/>
    </row>
    <row r="697" spans="1:25" ht="12.75" customHeight="1" thickBot="1">
      <c r="A697" s="3983"/>
      <c r="B697" s="3996"/>
      <c r="C697" s="3469"/>
      <c r="D697" s="3932"/>
      <c r="E697" s="3935"/>
      <c r="F697" s="3925"/>
      <c r="G697" s="3951"/>
      <c r="H697" s="3985"/>
      <c r="I697" s="3987"/>
      <c r="J697" s="3941"/>
      <c r="K697" s="3987"/>
      <c r="L697" s="169" t="s">
        <v>1725</v>
      </c>
      <c r="M697" s="601" t="s">
        <v>1726</v>
      </c>
      <c r="N697" s="569" t="s">
        <v>1726</v>
      </c>
      <c r="O697" s="171">
        <v>1300</v>
      </c>
      <c r="P697" s="575" t="s">
        <v>1723</v>
      </c>
      <c r="Q697" s="172">
        <v>900</v>
      </c>
      <c r="R697" s="173">
        <v>2</v>
      </c>
      <c r="S697" s="172" t="s">
        <v>1724</v>
      </c>
      <c r="T697" s="172">
        <v>1</v>
      </c>
      <c r="U697" s="563" t="s">
        <v>1724</v>
      </c>
      <c r="V697" s="3993"/>
      <c r="W697" s="3993"/>
      <c r="X697" s="3981"/>
      <c r="Y697" s="2"/>
    </row>
    <row r="698" spans="1:25" ht="12.75" customHeight="1">
      <c r="A698" s="3982" t="s">
        <v>3895</v>
      </c>
      <c r="B698" s="3994" t="s">
        <v>2464</v>
      </c>
      <c r="C698" s="3444" t="s">
        <v>3872</v>
      </c>
      <c r="D698" s="3930" t="s">
        <v>1596</v>
      </c>
      <c r="E698" s="3933" t="s">
        <v>1664</v>
      </c>
      <c r="F698" s="3923" t="s">
        <v>1182</v>
      </c>
      <c r="G698" s="3949" t="s">
        <v>624</v>
      </c>
      <c r="H698" s="3984">
        <v>1600</v>
      </c>
      <c r="I698" s="3986">
        <v>704</v>
      </c>
      <c r="J698" s="3939">
        <v>512</v>
      </c>
      <c r="K698" s="3986">
        <v>416</v>
      </c>
      <c r="L698" s="159" t="s">
        <v>1727</v>
      </c>
      <c r="M698" s="159" t="s">
        <v>1728</v>
      </c>
      <c r="N698" s="644" t="s">
        <v>1729</v>
      </c>
      <c r="O698" s="159" t="s">
        <v>1730</v>
      </c>
      <c r="P698" s="573" t="s">
        <v>1723</v>
      </c>
      <c r="Q698" s="494">
        <v>1800</v>
      </c>
      <c r="R698" s="494">
        <v>2</v>
      </c>
      <c r="S698" s="494" t="s">
        <v>1724</v>
      </c>
      <c r="T698" s="494">
        <v>1</v>
      </c>
      <c r="U698" s="494" t="s">
        <v>1724</v>
      </c>
      <c r="V698" s="3991" t="s">
        <v>2451</v>
      </c>
      <c r="W698" s="3991" t="s">
        <v>2452</v>
      </c>
      <c r="X698" s="3979" t="s">
        <v>1653</v>
      </c>
      <c r="Y698" s="2"/>
    </row>
    <row r="699" spans="1:25" ht="12.75" customHeight="1">
      <c r="A699" s="3988"/>
      <c r="B699" s="3995"/>
      <c r="C699" s="3445"/>
      <c r="D699" s="3931"/>
      <c r="E699" s="3934"/>
      <c r="F699" s="3924"/>
      <c r="G699" s="3950"/>
      <c r="H699" s="3989"/>
      <c r="I699" s="3990"/>
      <c r="J699" s="3940"/>
      <c r="K699" s="3990"/>
      <c r="L699" s="158" t="s">
        <v>1721</v>
      </c>
      <c r="M699" s="154" t="s">
        <v>1722</v>
      </c>
      <c r="N699" s="163" t="s">
        <v>1722</v>
      </c>
      <c r="O699" s="154">
        <v>1405</v>
      </c>
      <c r="P699" s="572" t="s">
        <v>1723</v>
      </c>
      <c r="Q699" s="143">
        <v>900</v>
      </c>
      <c r="R699" s="607" t="s">
        <v>1740</v>
      </c>
      <c r="S699" s="143" t="s">
        <v>1724</v>
      </c>
      <c r="T699" s="143">
        <v>1</v>
      </c>
      <c r="U699" s="574" t="s">
        <v>1724</v>
      </c>
      <c r="V699" s="3992"/>
      <c r="W699" s="3992"/>
      <c r="X699" s="3980"/>
      <c r="Y699" s="2"/>
    </row>
    <row r="700" spans="1:25" ht="12.75" customHeight="1" thickBot="1">
      <c r="A700" s="3983"/>
      <c r="B700" s="3996"/>
      <c r="C700" s="3469"/>
      <c r="D700" s="3932"/>
      <c r="E700" s="3935"/>
      <c r="F700" s="3925"/>
      <c r="G700" s="3951"/>
      <c r="H700" s="3985"/>
      <c r="I700" s="3987"/>
      <c r="J700" s="3941"/>
      <c r="K700" s="3987"/>
      <c r="L700" s="603" t="s">
        <v>1725</v>
      </c>
      <c r="M700" s="604" t="s">
        <v>1726</v>
      </c>
      <c r="N700" s="712" t="s">
        <v>1726</v>
      </c>
      <c r="O700" s="713">
        <v>1300</v>
      </c>
      <c r="P700" s="570" t="s">
        <v>1723</v>
      </c>
      <c r="Q700" s="414">
        <v>900</v>
      </c>
      <c r="R700" s="605">
        <v>2</v>
      </c>
      <c r="S700" s="414" t="s">
        <v>1724</v>
      </c>
      <c r="T700" s="414">
        <v>1</v>
      </c>
      <c r="U700" s="416" t="s">
        <v>1724</v>
      </c>
      <c r="V700" s="3993"/>
      <c r="W700" s="3993"/>
      <c r="X700" s="3981"/>
      <c r="Y700" s="2"/>
    </row>
    <row r="701" spans="1:25" ht="12.75" customHeight="1">
      <c r="A701" s="3982" t="s">
        <v>4001</v>
      </c>
      <c r="B701" s="3994" t="s">
        <v>2464</v>
      </c>
      <c r="C701" s="3464" t="s">
        <v>3873</v>
      </c>
      <c r="D701" s="4010" t="s">
        <v>1597</v>
      </c>
      <c r="E701" s="3933" t="s">
        <v>1665</v>
      </c>
      <c r="F701" s="3923" t="s">
        <v>1184</v>
      </c>
      <c r="G701" s="3949" t="s">
        <v>624</v>
      </c>
      <c r="H701" s="3984">
        <v>5600</v>
      </c>
      <c r="I701" s="3986">
        <v>960</v>
      </c>
      <c r="J701" s="3939">
        <v>4462</v>
      </c>
      <c r="K701" s="3967">
        <v>608</v>
      </c>
      <c r="L701" s="159" t="s">
        <v>1727</v>
      </c>
      <c r="M701" s="159" t="s">
        <v>1728</v>
      </c>
      <c r="N701" s="644" t="s">
        <v>1729</v>
      </c>
      <c r="O701" s="159" t="s">
        <v>1730</v>
      </c>
      <c r="P701" s="573" t="s">
        <v>1723</v>
      </c>
      <c r="Q701" s="494">
        <v>1800</v>
      </c>
      <c r="R701" s="494">
        <v>2</v>
      </c>
      <c r="S701" s="494" t="s">
        <v>1724</v>
      </c>
      <c r="T701" s="494">
        <v>1</v>
      </c>
      <c r="U701" s="162" t="s">
        <v>1741</v>
      </c>
      <c r="V701" s="3991" t="s">
        <v>2466</v>
      </c>
      <c r="W701" s="3991" t="s">
        <v>2452</v>
      </c>
      <c r="X701" s="3979" t="s">
        <v>1653</v>
      </c>
      <c r="Y701" s="2"/>
    </row>
    <row r="702" spans="1:25" ht="12.75" customHeight="1">
      <c r="A702" s="3988"/>
      <c r="B702" s="3995"/>
      <c r="C702" s="3462"/>
      <c r="D702" s="4011"/>
      <c r="E702" s="3934"/>
      <c r="F702" s="3924"/>
      <c r="G702" s="3950"/>
      <c r="H702" s="3989"/>
      <c r="I702" s="3990"/>
      <c r="J702" s="3940"/>
      <c r="K702" s="3968"/>
      <c r="L702" s="158" t="s">
        <v>1721</v>
      </c>
      <c r="M702" s="154" t="s">
        <v>1722</v>
      </c>
      <c r="N702" s="163" t="s">
        <v>1722</v>
      </c>
      <c r="O702" s="154">
        <v>1405</v>
      </c>
      <c r="P702" s="572" t="s">
        <v>1723</v>
      </c>
      <c r="Q702" s="143">
        <v>900</v>
      </c>
      <c r="R702" s="607" t="s">
        <v>1740</v>
      </c>
      <c r="S702" s="143" t="s">
        <v>1724</v>
      </c>
      <c r="T702" s="143">
        <v>1</v>
      </c>
      <c r="U702" s="574" t="s">
        <v>1724</v>
      </c>
      <c r="V702" s="3992"/>
      <c r="W702" s="3992"/>
      <c r="X702" s="3980"/>
      <c r="Y702" s="2"/>
    </row>
    <row r="703" spans="1:25" ht="12.75" customHeight="1">
      <c r="A703" s="3988"/>
      <c r="B703" s="3995"/>
      <c r="C703" s="3462"/>
      <c r="D703" s="4011"/>
      <c r="E703" s="3934"/>
      <c r="F703" s="3924"/>
      <c r="G703" s="3950"/>
      <c r="H703" s="3989"/>
      <c r="I703" s="3990"/>
      <c r="J703" s="3940"/>
      <c r="K703" s="3968"/>
      <c r="L703" s="158" t="s">
        <v>1725</v>
      </c>
      <c r="M703" s="613" t="s">
        <v>1726</v>
      </c>
      <c r="N703" s="147" t="s">
        <v>1726</v>
      </c>
      <c r="O703" s="145">
        <v>1300</v>
      </c>
      <c r="P703" s="567" t="s">
        <v>1723</v>
      </c>
      <c r="Q703" s="143">
        <v>900</v>
      </c>
      <c r="R703" s="142">
        <v>2</v>
      </c>
      <c r="S703" s="143" t="s">
        <v>1724</v>
      </c>
      <c r="T703" s="143">
        <v>1</v>
      </c>
      <c r="U703" s="574" t="s">
        <v>1724</v>
      </c>
      <c r="V703" s="3992"/>
      <c r="W703" s="3992"/>
      <c r="X703" s="3980"/>
      <c r="Y703" s="2"/>
    </row>
    <row r="704" spans="1:25" ht="12.75" customHeight="1" thickBot="1">
      <c r="A704" s="3983"/>
      <c r="B704" s="3996"/>
      <c r="C704" s="3463"/>
      <c r="D704" s="4012"/>
      <c r="E704" s="3935"/>
      <c r="F704" s="3925"/>
      <c r="G704" s="3951"/>
      <c r="H704" s="3985"/>
      <c r="I704" s="3987"/>
      <c r="J704" s="3941"/>
      <c r="K704" s="3969"/>
      <c r="L704" s="169" t="s">
        <v>1731</v>
      </c>
      <c r="M704" s="170" t="s">
        <v>2486</v>
      </c>
      <c r="N704" s="174" t="s">
        <v>2487</v>
      </c>
      <c r="O704" s="171">
        <v>1500</v>
      </c>
      <c r="P704" s="575" t="s">
        <v>1723</v>
      </c>
      <c r="Q704" s="172">
        <v>86400</v>
      </c>
      <c r="R704" s="173">
        <v>1</v>
      </c>
      <c r="S704" s="172" t="s">
        <v>1724</v>
      </c>
      <c r="T704" s="172">
        <v>3</v>
      </c>
      <c r="U704" s="563" t="s">
        <v>1724</v>
      </c>
      <c r="V704" s="3993"/>
      <c r="W704" s="3993"/>
      <c r="X704" s="3981"/>
      <c r="Y704" s="2"/>
    </row>
    <row r="705" spans="1:25" ht="12.75" customHeight="1">
      <c r="A705" s="3982" t="s">
        <v>4002</v>
      </c>
      <c r="B705" s="3994" t="s">
        <v>2464</v>
      </c>
      <c r="C705" s="3444" t="s">
        <v>3874</v>
      </c>
      <c r="D705" s="3930" t="s">
        <v>1598</v>
      </c>
      <c r="E705" s="3933" t="s">
        <v>1666</v>
      </c>
      <c r="F705" s="3923" t="s">
        <v>1185</v>
      </c>
      <c r="G705" s="3949" t="s">
        <v>624</v>
      </c>
      <c r="H705" s="3984">
        <v>11936</v>
      </c>
      <c r="I705" s="3986">
        <v>960</v>
      </c>
      <c r="J705" s="3939">
        <v>10816</v>
      </c>
      <c r="K705" s="3967">
        <v>608</v>
      </c>
      <c r="L705" s="159" t="s">
        <v>1727</v>
      </c>
      <c r="M705" s="159" t="s">
        <v>1728</v>
      </c>
      <c r="N705" s="644" t="s">
        <v>1729</v>
      </c>
      <c r="O705" s="159" t="s">
        <v>1730</v>
      </c>
      <c r="P705" s="573" t="s">
        <v>1723</v>
      </c>
      <c r="Q705" s="494">
        <v>1800</v>
      </c>
      <c r="R705" s="494">
        <v>2</v>
      </c>
      <c r="S705" s="494" t="s">
        <v>1724</v>
      </c>
      <c r="T705" s="494">
        <v>1</v>
      </c>
      <c r="U705" s="162" t="s">
        <v>1741</v>
      </c>
      <c r="V705" s="3991" t="s">
        <v>2466</v>
      </c>
      <c r="W705" s="3991" t="s">
        <v>2452</v>
      </c>
      <c r="X705" s="3979" t="s">
        <v>1653</v>
      </c>
      <c r="Y705" s="2"/>
    </row>
    <row r="706" spans="1:25" ht="12.75" customHeight="1">
      <c r="A706" s="3988"/>
      <c r="B706" s="3995"/>
      <c r="C706" s="3445"/>
      <c r="D706" s="3931"/>
      <c r="E706" s="3934"/>
      <c r="F706" s="3924"/>
      <c r="G706" s="3950"/>
      <c r="H706" s="3989"/>
      <c r="I706" s="3990"/>
      <c r="J706" s="3940"/>
      <c r="K706" s="3968"/>
      <c r="L706" s="158" t="s">
        <v>1721</v>
      </c>
      <c r="M706" s="154" t="s">
        <v>1722</v>
      </c>
      <c r="N706" s="163" t="s">
        <v>1722</v>
      </c>
      <c r="O706" s="154">
        <v>1405</v>
      </c>
      <c r="P706" s="572" t="s">
        <v>1723</v>
      </c>
      <c r="Q706" s="143">
        <v>900</v>
      </c>
      <c r="R706" s="607" t="s">
        <v>1740</v>
      </c>
      <c r="S706" s="143" t="s">
        <v>1724</v>
      </c>
      <c r="T706" s="143">
        <v>1</v>
      </c>
      <c r="U706" s="574" t="s">
        <v>1724</v>
      </c>
      <c r="V706" s="3992"/>
      <c r="W706" s="3992"/>
      <c r="X706" s="3980"/>
      <c r="Y706" s="2"/>
    </row>
    <row r="707" spans="1:25" ht="12.75" customHeight="1">
      <c r="A707" s="3988"/>
      <c r="B707" s="3995"/>
      <c r="C707" s="3445"/>
      <c r="D707" s="3931"/>
      <c r="E707" s="3934"/>
      <c r="F707" s="3924"/>
      <c r="G707" s="3950"/>
      <c r="H707" s="3989"/>
      <c r="I707" s="3990"/>
      <c r="J707" s="3940"/>
      <c r="K707" s="3968"/>
      <c r="L707" s="158" t="s">
        <v>1725</v>
      </c>
      <c r="M707" s="613" t="s">
        <v>1726</v>
      </c>
      <c r="N707" s="147" t="s">
        <v>1726</v>
      </c>
      <c r="O707" s="145">
        <v>1300</v>
      </c>
      <c r="P707" s="567" t="s">
        <v>1723</v>
      </c>
      <c r="Q707" s="143">
        <v>900</v>
      </c>
      <c r="R707" s="142">
        <v>2</v>
      </c>
      <c r="S707" s="143" t="s">
        <v>1724</v>
      </c>
      <c r="T707" s="143">
        <v>1</v>
      </c>
      <c r="U707" s="574" t="s">
        <v>1724</v>
      </c>
      <c r="V707" s="3992"/>
      <c r="W707" s="3992"/>
      <c r="X707" s="3980"/>
      <c r="Y707" s="2"/>
    </row>
    <row r="708" spans="1:25" ht="12.75" customHeight="1" thickBot="1">
      <c r="A708" s="3983"/>
      <c r="B708" s="3996"/>
      <c r="C708" s="3469"/>
      <c r="D708" s="3932"/>
      <c r="E708" s="3935"/>
      <c r="F708" s="3925"/>
      <c r="G708" s="3951"/>
      <c r="H708" s="3985"/>
      <c r="I708" s="3987"/>
      <c r="J708" s="3941"/>
      <c r="K708" s="3969"/>
      <c r="L708" s="169" t="s">
        <v>1731</v>
      </c>
      <c r="M708" s="170" t="s">
        <v>2486</v>
      </c>
      <c r="N708" s="174" t="s">
        <v>2487</v>
      </c>
      <c r="O708" s="171">
        <v>1500</v>
      </c>
      <c r="P708" s="575" t="s">
        <v>1723</v>
      </c>
      <c r="Q708" s="172">
        <v>86400</v>
      </c>
      <c r="R708" s="173">
        <v>1</v>
      </c>
      <c r="S708" s="172" t="s">
        <v>1724</v>
      </c>
      <c r="T708" s="172">
        <v>3</v>
      </c>
      <c r="U708" s="563" t="s">
        <v>1724</v>
      </c>
      <c r="V708" s="3993"/>
      <c r="W708" s="3993"/>
      <c r="X708" s="3981"/>
      <c r="Y708" s="2"/>
    </row>
    <row r="709" spans="1:25" ht="12.75" customHeight="1">
      <c r="A709" s="3982" t="s">
        <v>4003</v>
      </c>
      <c r="B709" s="3994" t="s">
        <v>2464</v>
      </c>
      <c r="C709" s="3444" t="s">
        <v>3875</v>
      </c>
      <c r="D709" s="3930" t="s">
        <v>1613</v>
      </c>
      <c r="E709" s="3933" t="s">
        <v>1667</v>
      </c>
      <c r="F709" s="3923" t="s">
        <v>1185</v>
      </c>
      <c r="G709" s="3949" t="s">
        <v>624</v>
      </c>
      <c r="H709" s="3984">
        <v>9608</v>
      </c>
      <c r="I709" s="3986">
        <v>960</v>
      </c>
      <c r="J709" s="3939">
        <v>8448</v>
      </c>
      <c r="K709" s="3967">
        <v>608</v>
      </c>
      <c r="L709" s="159" t="s">
        <v>1727</v>
      </c>
      <c r="M709" s="159" t="s">
        <v>1728</v>
      </c>
      <c r="N709" s="644" t="s">
        <v>1729</v>
      </c>
      <c r="O709" s="159" t="s">
        <v>1730</v>
      </c>
      <c r="P709" s="573" t="s">
        <v>1723</v>
      </c>
      <c r="Q709" s="494">
        <v>1800</v>
      </c>
      <c r="R709" s="494">
        <v>2</v>
      </c>
      <c r="S709" s="494" t="s">
        <v>1724</v>
      </c>
      <c r="T709" s="494">
        <v>1</v>
      </c>
      <c r="U709" s="162" t="s">
        <v>1741</v>
      </c>
      <c r="V709" s="3991" t="s">
        <v>2466</v>
      </c>
      <c r="W709" s="3991" t="s">
        <v>2452</v>
      </c>
      <c r="X709" s="3979" t="s">
        <v>1653</v>
      </c>
      <c r="Y709" s="2"/>
    </row>
    <row r="710" spans="1:25" ht="12.75" customHeight="1">
      <c r="A710" s="3988"/>
      <c r="B710" s="3995"/>
      <c r="C710" s="3445"/>
      <c r="D710" s="3931"/>
      <c r="E710" s="3934"/>
      <c r="F710" s="3924"/>
      <c r="G710" s="3950"/>
      <c r="H710" s="3989"/>
      <c r="I710" s="3990"/>
      <c r="J710" s="3940"/>
      <c r="K710" s="3968"/>
      <c r="L710" s="158" t="s">
        <v>1721</v>
      </c>
      <c r="M710" s="154" t="s">
        <v>1722</v>
      </c>
      <c r="N710" s="163" t="s">
        <v>1722</v>
      </c>
      <c r="O710" s="154">
        <v>1405</v>
      </c>
      <c r="P710" s="572" t="s">
        <v>1723</v>
      </c>
      <c r="Q710" s="143">
        <v>900</v>
      </c>
      <c r="R710" s="607" t="s">
        <v>1740</v>
      </c>
      <c r="S710" s="143" t="s">
        <v>1724</v>
      </c>
      <c r="T710" s="143">
        <v>1</v>
      </c>
      <c r="U710" s="574" t="s">
        <v>1724</v>
      </c>
      <c r="V710" s="3992"/>
      <c r="W710" s="3992"/>
      <c r="X710" s="3980"/>
      <c r="Y710" s="2"/>
    </row>
    <row r="711" spans="1:25" ht="12.75" customHeight="1">
      <c r="A711" s="3988"/>
      <c r="B711" s="3995"/>
      <c r="C711" s="3445"/>
      <c r="D711" s="3931"/>
      <c r="E711" s="3934"/>
      <c r="F711" s="3924"/>
      <c r="G711" s="3950"/>
      <c r="H711" s="3989"/>
      <c r="I711" s="3990"/>
      <c r="J711" s="3940"/>
      <c r="K711" s="3968"/>
      <c r="L711" s="158" t="s">
        <v>1725</v>
      </c>
      <c r="M711" s="613" t="s">
        <v>1726</v>
      </c>
      <c r="N711" s="147" t="s">
        <v>1726</v>
      </c>
      <c r="O711" s="145">
        <v>1300</v>
      </c>
      <c r="P711" s="567" t="s">
        <v>1723</v>
      </c>
      <c r="Q711" s="143">
        <v>900</v>
      </c>
      <c r="R711" s="142">
        <v>2</v>
      </c>
      <c r="S711" s="143" t="s">
        <v>1724</v>
      </c>
      <c r="T711" s="143">
        <v>1</v>
      </c>
      <c r="U711" s="574" t="s">
        <v>1724</v>
      </c>
      <c r="V711" s="3992"/>
      <c r="W711" s="3992"/>
      <c r="X711" s="3980"/>
      <c r="Y711" s="2"/>
    </row>
    <row r="712" spans="1:25" ht="12.75" customHeight="1" thickBot="1">
      <c r="A712" s="3983"/>
      <c r="B712" s="3996"/>
      <c r="C712" s="3469"/>
      <c r="D712" s="3932"/>
      <c r="E712" s="3935"/>
      <c r="F712" s="3925"/>
      <c r="G712" s="3951"/>
      <c r="H712" s="3985"/>
      <c r="I712" s="3987"/>
      <c r="J712" s="3941"/>
      <c r="K712" s="3969"/>
      <c r="L712" s="169" t="s">
        <v>1731</v>
      </c>
      <c r="M712" s="170" t="s">
        <v>2626</v>
      </c>
      <c r="N712" s="170" t="s">
        <v>2487</v>
      </c>
      <c r="O712" s="171">
        <v>1499</v>
      </c>
      <c r="P712" s="575" t="s">
        <v>1723</v>
      </c>
      <c r="Q712" s="172">
        <v>86400</v>
      </c>
      <c r="R712" s="173">
        <v>2</v>
      </c>
      <c r="S712" s="172" t="s">
        <v>1724</v>
      </c>
      <c r="T712" s="172">
        <v>5</v>
      </c>
      <c r="U712" s="563" t="s">
        <v>1724</v>
      </c>
      <c r="V712" s="3993"/>
      <c r="W712" s="3993"/>
      <c r="X712" s="3981"/>
      <c r="Y712" s="2"/>
    </row>
    <row r="713" spans="1:25" ht="12.75" customHeight="1">
      <c r="A713" s="3982" t="s">
        <v>3882</v>
      </c>
      <c r="B713" s="3994" t="s">
        <v>2464</v>
      </c>
      <c r="C713" s="3444" t="s">
        <v>3876</v>
      </c>
      <c r="D713" s="3930" t="s">
        <v>1614</v>
      </c>
      <c r="E713" s="3933" t="s">
        <v>1668</v>
      </c>
      <c r="F713" s="3923" t="s">
        <v>1182</v>
      </c>
      <c r="G713" s="3949" t="s">
        <v>624</v>
      </c>
      <c r="H713" s="3984">
        <v>1728</v>
      </c>
      <c r="I713" s="3986">
        <v>832</v>
      </c>
      <c r="J713" s="3939">
        <v>640</v>
      </c>
      <c r="K713" s="4013">
        <v>544</v>
      </c>
      <c r="L713" s="159" t="s">
        <v>1727</v>
      </c>
      <c r="M713" s="159" t="s">
        <v>1728</v>
      </c>
      <c r="N713" s="146" t="s">
        <v>1729</v>
      </c>
      <c r="O713" s="161" t="s">
        <v>1730</v>
      </c>
      <c r="P713" s="567" t="s">
        <v>1723</v>
      </c>
      <c r="Q713" s="494">
        <v>1800</v>
      </c>
      <c r="R713" s="162">
        <v>2</v>
      </c>
      <c r="S713" s="494" t="s">
        <v>1724</v>
      </c>
      <c r="T713" s="494">
        <v>1</v>
      </c>
      <c r="U713" s="494" t="s">
        <v>1724</v>
      </c>
      <c r="V713" s="3991" t="s">
        <v>2451</v>
      </c>
      <c r="W713" s="3991" t="s">
        <v>2452</v>
      </c>
      <c r="X713" s="3979" t="s">
        <v>1653</v>
      </c>
      <c r="Y713" s="2"/>
    </row>
    <row r="714" spans="1:25" ht="12.75" customHeight="1">
      <c r="A714" s="3988"/>
      <c r="B714" s="3995"/>
      <c r="C714" s="3445"/>
      <c r="D714" s="3931"/>
      <c r="E714" s="3934"/>
      <c r="F714" s="3924"/>
      <c r="G714" s="3950"/>
      <c r="H714" s="3989"/>
      <c r="I714" s="3990"/>
      <c r="J714" s="3940"/>
      <c r="K714" s="4014"/>
      <c r="L714" s="159" t="s">
        <v>1721</v>
      </c>
      <c r="M714" s="609" t="s">
        <v>1722</v>
      </c>
      <c r="N714" s="160" t="s">
        <v>1722</v>
      </c>
      <c r="O714" s="161">
        <v>1400</v>
      </c>
      <c r="P714" s="567" t="s">
        <v>1723</v>
      </c>
      <c r="Q714" s="494">
        <v>900</v>
      </c>
      <c r="R714" s="162">
        <v>8</v>
      </c>
      <c r="S714" s="494" t="s">
        <v>1724</v>
      </c>
      <c r="T714" s="494">
        <v>1</v>
      </c>
      <c r="U714" s="494" t="s">
        <v>1724</v>
      </c>
      <c r="V714" s="3992"/>
      <c r="W714" s="3992"/>
      <c r="X714" s="3980"/>
      <c r="Y714" s="2"/>
    </row>
    <row r="715" spans="1:25" ht="12.75" customHeight="1" thickBot="1">
      <c r="A715" s="3983"/>
      <c r="B715" s="3996"/>
      <c r="C715" s="3469"/>
      <c r="D715" s="3932"/>
      <c r="E715" s="3935"/>
      <c r="F715" s="3925"/>
      <c r="G715" s="3951"/>
      <c r="H715" s="3985"/>
      <c r="I715" s="3987"/>
      <c r="J715" s="3941"/>
      <c r="K715" s="4015"/>
      <c r="L715" s="169" t="s">
        <v>1725</v>
      </c>
      <c r="M715" s="601" t="s">
        <v>1726</v>
      </c>
      <c r="N715" s="569" t="s">
        <v>1726</v>
      </c>
      <c r="O715" s="171">
        <v>1300</v>
      </c>
      <c r="P715" s="575" t="s">
        <v>1723</v>
      </c>
      <c r="Q715" s="172">
        <v>900</v>
      </c>
      <c r="R715" s="173">
        <v>2</v>
      </c>
      <c r="S715" s="172" t="s">
        <v>1724</v>
      </c>
      <c r="T715" s="172">
        <v>1</v>
      </c>
      <c r="U715" s="563" t="s">
        <v>1724</v>
      </c>
      <c r="V715" s="3993"/>
      <c r="W715" s="3993"/>
      <c r="X715" s="3981"/>
      <c r="Y715" s="2"/>
    </row>
    <row r="716" spans="1:25">
      <c r="W716" s="656"/>
    </row>
    <row r="718" spans="1:25" ht="12.75" customHeight="1">
      <c r="A718" s="110" t="s">
        <v>1337</v>
      </c>
    </row>
    <row r="719" spans="1:25" ht="13.5" customHeight="1">
      <c r="A719" s="13" t="s">
        <v>2485</v>
      </c>
    </row>
    <row r="721" spans="1:4" ht="191.25">
      <c r="A721" s="103" t="s">
        <v>1346</v>
      </c>
      <c r="C721" s="729" t="s">
        <v>1315</v>
      </c>
    </row>
    <row r="726" spans="1:4">
      <c r="D726" s="774"/>
    </row>
  </sheetData>
  <autoFilter ref="A2:Z2"/>
  <mergeCells count="3012">
    <mergeCell ref="W326:W327"/>
    <mergeCell ref="E340:E342"/>
    <mergeCell ref="F340:F342"/>
    <mergeCell ref="F337:F339"/>
    <mergeCell ref="B343:B345"/>
    <mergeCell ref="C343:C345"/>
    <mergeCell ref="D343:D345"/>
    <mergeCell ref="E343:E345"/>
    <mergeCell ref="F343:F345"/>
    <mergeCell ref="G343:G345"/>
    <mergeCell ref="H343:H345"/>
    <mergeCell ref="I343:I345"/>
    <mergeCell ref="J343:J345"/>
    <mergeCell ref="K343:K345"/>
    <mergeCell ref="V343:V345"/>
    <mergeCell ref="W343:W345"/>
    <mergeCell ref="X343:X345"/>
    <mergeCell ref="I340:I342"/>
    <mergeCell ref="X328:X329"/>
    <mergeCell ref="I337:I339"/>
    <mergeCell ref="A334:A345"/>
    <mergeCell ref="J328:J329"/>
    <mergeCell ref="K328:K329"/>
    <mergeCell ref="W330:W331"/>
    <mergeCell ref="V330:V331"/>
    <mergeCell ref="W328:W329"/>
    <mergeCell ref="V340:V342"/>
    <mergeCell ref="D337:D339"/>
    <mergeCell ref="K238:K240"/>
    <mergeCell ref="V238:V240"/>
    <mergeCell ref="W238:W240"/>
    <mergeCell ref="X238:X240"/>
    <mergeCell ref="B322:B323"/>
    <mergeCell ref="C322:C323"/>
    <mergeCell ref="D322:D323"/>
    <mergeCell ref="E322:E323"/>
    <mergeCell ref="F322:F323"/>
    <mergeCell ref="G322:G323"/>
    <mergeCell ref="H322:H323"/>
    <mergeCell ref="I322:I323"/>
    <mergeCell ref="J322:J323"/>
    <mergeCell ref="K322:K323"/>
    <mergeCell ref="V322:V323"/>
    <mergeCell ref="W322:W323"/>
    <mergeCell ref="X322:X323"/>
    <mergeCell ref="V304:V306"/>
    <mergeCell ref="K301:K303"/>
    <mergeCell ref="X304:X306"/>
    <mergeCell ref="J295:J297"/>
    <mergeCell ref="H316:H318"/>
    <mergeCell ref="X301:X303"/>
    <mergeCell ref="D244:D246"/>
    <mergeCell ref="D253:D255"/>
    <mergeCell ref="W271:W273"/>
    <mergeCell ref="B238:B240"/>
    <mergeCell ref="C238:C240"/>
    <mergeCell ref="E238:E240"/>
    <mergeCell ref="X310:X312"/>
    <mergeCell ref="X277:X279"/>
    <mergeCell ref="C211:C212"/>
    <mergeCell ref="D211:D212"/>
    <mergeCell ref="E211:E212"/>
    <mergeCell ref="F211:F212"/>
    <mergeCell ref="G211:G212"/>
    <mergeCell ref="H211:H212"/>
    <mergeCell ref="I211:I212"/>
    <mergeCell ref="J211:J212"/>
    <mergeCell ref="K211:K212"/>
    <mergeCell ref="V211:V212"/>
    <mergeCell ref="W211:W212"/>
    <mergeCell ref="B235:B237"/>
    <mergeCell ref="C235:C237"/>
    <mergeCell ref="D235:D237"/>
    <mergeCell ref="E235:E237"/>
    <mergeCell ref="F235:F237"/>
    <mergeCell ref="G235:G237"/>
    <mergeCell ref="H235:H237"/>
    <mergeCell ref="I235:I237"/>
    <mergeCell ref="J235:J237"/>
    <mergeCell ref="K235:K237"/>
    <mergeCell ref="V235:V237"/>
    <mergeCell ref="W235:W237"/>
    <mergeCell ref="D229:D231"/>
    <mergeCell ref="E229:E231"/>
    <mergeCell ref="E219:E220"/>
    <mergeCell ref="W229:W231"/>
    <mergeCell ref="W232:W234"/>
    <mergeCell ref="H229:H231"/>
    <mergeCell ref="I229:I231"/>
    <mergeCell ref="K232:K234"/>
    <mergeCell ref="X332:X333"/>
    <mergeCell ref="X378:X381"/>
    <mergeCell ref="X319:X321"/>
    <mergeCell ref="X289:X291"/>
    <mergeCell ref="F358:F361"/>
    <mergeCell ref="G358:G361"/>
    <mergeCell ref="H330:H331"/>
    <mergeCell ref="I330:I331"/>
    <mergeCell ref="H332:H333"/>
    <mergeCell ref="I332:I333"/>
    <mergeCell ref="G354:G357"/>
    <mergeCell ref="E337:E339"/>
    <mergeCell ref="H358:H361"/>
    <mergeCell ref="E304:E306"/>
    <mergeCell ref="E324:E325"/>
    <mergeCell ref="F324:F325"/>
    <mergeCell ref="G324:G325"/>
    <mergeCell ref="H324:H325"/>
    <mergeCell ref="I324:I325"/>
    <mergeCell ref="J324:J325"/>
    <mergeCell ref="K324:K325"/>
    <mergeCell ref="V324:V325"/>
    <mergeCell ref="W324:W325"/>
    <mergeCell ref="V334:V336"/>
    <mergeCell ref="J319:J321"/>
    <mergeCell ref="X324:X325"/>
    <mergeCell ref="E354:E357"/>
    <mergeCell ref="F354:F357"/>
    <mergeCell ref="V366:V369"/>
    <mergeCell ref="W366:W369"/>
    <mergeCell ref="W519:W520"/>
    <mergeCell ref="V390:V392"/>
    <mergeCell ref="X382:X385"/>
    <mergeCell ref="X386:X389"/>
    <mergeCell ref="K350:K353"/>
    <mergeCell ref="J346:J349"/>
    <mergeCell ref="K346:K349"/>
    <mergeCell ref="X405:X407"/>
    <mergeCell ref="X408:X410"/>
    <mergeCell ref="X414:X416"/>
    <mergeCell ref="I503:I504"/>
    <mergeCell ref="H382:H385"/>
    <mergeCell ref="G382:G385"/>
    <mergeCell ref="G459:G462"/>
    <mergeCell ref="I382:I385"/>
    <mergeCell ref="W374:W377"/>
    <mergeCell ref="W378:W381"/>
    <mergeCell ref="X374:X377"/>
    <mergeCell ref="H370:H373"/>
    <mergeCell ref="K374:K377"/>
    <mergeCell ref="J374:J377"/>
    <mergeCell ref="W370:W373"/>
    <mergeCell ref="K378:K381"/>
    <mergeCell ref="I374:I377"/>
    <mergeCell ref="J350:J353"/>
    <mergeCell ref="X366:X369"/>
    <mergeCell ref="H346:H349"/>
    <mergeCell ref="I346:I349"/>
    <mergeCell ref="W521:W523"/>
    <mergeCell ref="I578:I579"/>
    <mergeCell ref="W527:W529"/>
    <mergeCell ref="X530:X532"/>
    <mergeCell ref="X411:X413"/>
    <mergeCell ref="W399:W401"/>
    <mergeCell ref="F578:F579"/>
    <mergeCell ref="W337:W339"/>
    <mergeCell ref="X393:X395"/>
    <mergeCell ref="X326:X327"/>
    <mergeCell ref="X358:X361"/>
    <mergeCell ref="W354:W357"/>
    <mergeCell ref="W358:W361"/>
    <mergeCell ref="X370:X373"/>
    <mergeCell ref="W530:W532"/>
    <mergeCell ref="X334:X336"/>
    <mergeCell ref="I524:I526"/>
    <mergeCell ref="X390:X392"/>
    <mergeCell ref="J330:J331"/>
    <mergeCell ref="V332:V333"/>
    <mergeCell ref="W505:W506"/>
    <mergeCell ref="W542:W544"/>
    <mergeCell ref="J551:J553"/>
    <mergeCell ref="W574:W575"/>
    <mergeCell ref="W576:W577"/>
    <mergeCell ref="W554:W556"/>
    <mergeCell ref="J337:J339"/>
    <mergeCell ref="V521:V523"/>
    <mergeCell ref="G362:G365"/>
    <mergeCell ref="H362:H365"/>
    <mergeCell ref="I362:I365"/>
    <mergeCell ref="G346:G349"/>
    <mergeCell ref="D155:D157"/>
    <mergeCell ref="W250:W252"/>
    <mergeCell ref="V292:V294"/>
    <mergeCell ref="W292:W294"/>
    <mergeCell ref="V295:V297"/>
    <mergeCell ref="V319:V321"/>
    <mergeCell ref="V382:V385"/>
    <mergeCell ref="V386:V389"/>
    <mergeCell ref="A152:A157"/>
    <mergeCell ref="W283:W285"/>
    <mergeCell ref="W289:W291"/>
    <mergeCell ref="V283:V285"/>
    <mergeCell ref="V289:V291"/>
    <mergeCell ref="W382:W385"/>
    <mergeCell ref="V346:V349"/>
    <mergeCell ref="A349:A377"/>
    <mergeCell ref="W304:W306"/>
    <mergeCell ref="V301:V303"/>
    <mergeCell ref="D326:D327"/>
    <mergeCell ref="A162:A165"/>
    <mergeCell ref="V310:V312"/>
    <mergeCell ref="D330:D331"/>
    <mergeCell ref="D334:D336"/>
    <mergeCell ref="E332:E333"/>
    <mergeCell ref="H354:H357"/>
    <mergeCell ref="I354:I357"/>
    <mergeCell ref="G340:G342"/>
    <mergeCell ref="H340:H342"/>
    <mergeCell ref="E358:E361"/>
    <mergeCell ref="F310:F312"/>
    <mergeCell ref="E326:E327"/>
    <mergeCell ref="V307:V309"/>
    <mergeCell ref="K229:K231"/>
    <mergeCell ref="F229:F231"/>
    <mergeCell ref="W610:W612"/>
    <mergeCell ref="V601:V603"/>
    <mergeCell ref="V582:V583"/>
    <mergeCell ref="I569:I571"/>
    <mergeCell ref="V588:V589"/>
    <mergeCell ref="W588:W589"/>
    <mergeCell ref="I613:I615"/>
    <mergeCell ref="K598:K600"/>
    <mergeCell ref="G598:G600"/>
    <mergeCell ref="H598:H600"/>
    <mergeCell ref="I588:I589"/>
    <mergeCell ref="H586:H587"/>
    <mergeCell ref="I586:I587"/>
    <mergeCell ref="J590:J591"/>
    <mergeCell ref="K584:K585"/>
    <mergeCell ref="G557:G559"/>
    <mergeCell ref="J566:J568"/>
    <mergeCell ref="G563:G565"/>
    <mergeCell ref="V566:V568"/>
    <mergeCell ref="W563:W565"/>
    <mergeCell ref="K560:K562"/>
    <mergeCell ref="V560:V562"/>
    <mergeCell ref="G604:G606"/>
    <mergeCell ref="H604:H606"/>
    <mergeCell ref="W578:W579"/>
    <mergeCell ref="V374:V377"/>
    <mergeCell ref="W307:W309"/>
    <mergeCell ref="V328:V329"/>
    <mergeCell ref="V337:V339"/>
    <mergeCell ref="W569:W571"/>
    <mergeCell ref="X620:X622"/>
    <mergeCell ref="X572:X573"/>
    <mergeCell ref="X598:X600"/>
    <mergeCell ref="X604:X606"/>
    <mergeCell ref="X399:X401"/>
    <mergeCell ref="X402:X404"/>
    <mergeCell ref="X426:X428"/>
    <mergeCell ref="W259:W261"/>
    <mergeCell ref="W405:W407"/>
    <mergeCell ref="X582:X583"/>
    <mergeCell ref="X396:X398"/>
    <mergeCell ref="X560:X562"/>
    <mergeCell ref="X487:X490"/>
    <mergeCell ref="X475:X478"/>
    <mergeCell ref="X459:X462"/>
    <mergeCell ref="X505:X506"/>
    <mergeCell ref="W592:W593"/>
    <mergeCell ref="W586:W587"/>
    <mergeCell ref="W613:W615"/>
    <mergeCell ref="X584:X585"/>
    <mergeCell ref="X313:X315"/>
    <mergeCell ref="X350:X353"/>
    <mergeCell ref="W346:W349"/>
    <mergeCell ref="W439:W442"/>
    <mergeCell ref="W386:W389"/>
    <mergeCell ref="W390:W392"/>
    <mergeCell ref="W340:W342"/>
    <mergeCell ref="W310:W312"/>
    <mergeCell ref="X316:X318"/>
    <mergeCell ref="X274:X276"/>
    <mergeCell ref="X268:X270"/>
    <mergeCell ref="W319:W321"/>
    <mergeCell ref="W590:W591"/>
    <mergeCell ref="X417:X419"/>
    <mergeCell ref="W408:W410"/>
    <mergeCell ref="W23:W25"/>
    <mergeCell ref="W26:W28"/>
    <mergeCell ref="W29:W31"/>
    <mergeCell ref="W33:W35"/>
    <mergeCell ref="W70:W73"/>
    <mergeCell ref="W74:W77"/>
    <mergeCell ref="W79:W82"/>
    <mergeCell ref="W83:W86"/>
    <mergeCell ref="W87:W90"/>
    <mergeCell ref="W92:W94"/>
    <mergeCell ref="W95:W97"/>
    <mergeCell ref="W98:W100"/>
    <mergeCell ref="W102:W105"/>
    <mergeCell ref="W66:W69"/>
    <mergeCell ref="W49:W51"/>
    <mergeCell ref="W53:W56"/>
    <mergeCell ref="W57:W60"/>
    <mergeCell ref="W39:W41"/>
    <mergeCell ref="W36:W38"/>
    <mergeCell ref="W43:W45"/>
    <mergeCell ref="W524:W526"/>
    <mergeCell ref="W332:W333"/>
    <mergeCell ref="W499:W500"/>
    <mergeCell ref="W411:W413"/>
    <mergeCell ref="W414:W416"/>
    <mergeCell ref="W402:W404"/>
    <mergeCell ref="W580:W581"/>
    <mergeCell ref="W183:W186"/>
    <mergeCell ref="X354:X357"/>
    <mergeCell ref="V19:V21"/>
    <mergeCell ref="V16:V18"/>
    <mergeCell ref="V13:V15"/>
    <mergeCell ref="V10:V11"/>
    <mergeCell ref="V8:V9"/>
    <mergeCell ref="V1:V2"/>
    <mergeCell ref="V298:V300"/>
    <mergeCell ref="V95:V97"/>
    <mergeCell ref="V98:V100"/>
    <mergeCell ref="V102:V105"/>
    <mergeCell ref="V106:V109"/>
    <mergeCell ref="V110:V113"/>
    <mergeCell ref="V114:V115"/>
    <mergeCell ref="V116:V117"/>
    <mergeCell ref="V118:V119"/>
    <mergeCell ref="V129:V130"/>
    <mergeCell ref="V131:V132"/>
    <mergeCell ref="V133:V134"/>
    <mergeCell ref="V135:V136"/>
    <mergeCell ref="V137:V139"/>
    <mergeCell ref="V140:V142"/>
    <mergeCell ref="V250:V252"/>
    <mergeCell ref="V225:V226"/>
    <mergeCell ref="V120:V122"/>
    <mergeCell ref="V70:V73"/>
    <mergeCell ref="V79:V82"/>
    <mergeCell ref="V61:V64"/>
    <mergeCell ref="V57:V60"/>
    <mergeCell ref="V36:V38"/>
    <mergeCell ref="V49:V51"/>
    <mergeCell ref="V29:V31"/>
    <mergeCell ref="V26:V28"/>
    <mergeCell ref="A120:A128"/>
    <mergeCell ref="F574:F575"/>
    <mergeCell ref="B120:B122"/>
    <mergeCell ref="D120:D122"/>
    <mergeCell ref="G120:G122"/>
    <mergeCell ref="H120:H122"/>
    <mergeCell ref="I120:I122"/>
    <mergeCell ref="J120:J122"/>
    <mergeCell ref="K120:K122"/>
    <mergeCell ref="V607:V609"/>
    <mergeCell ref="G533:G535"/>
    <mergeCell ref="G594:G595"/>
    <mergeCell ref="V586:V587"/>
    <mergeCell ref="V569:V571"/>
    <mergeCell ref="V539:V541"/>
    <mergeCell ref="I551:I553"/>
    <mergeCell ref="G548:G550"/>
    <mergeCell ref="B123:B125"/>
    <mergeCell ref="D123:D125"/>
    <mergeCell ref="K123:K125"/>
    <mergeCell ref="B126:B128"/>
    <mergeCell ref="K126:K128"/>
    <mergeCell ref="V123:V125"/>
    <mergeCell ref="C120:C122"/>
    <mergeCell ref="C123:C125"/>
    <mergeCell ref="C126:C128"/>
    <mergeCell ref="A137:A142"/>
    <mergeCell ref="A143:A145"/>
    <mergeCell ref="A146:A151"/>
    <mergeCell ref="V578:V579"/>
    <mergeCell ref="F238:F240"/>
    <mergeCell ref="B211:B212"/>
    <mergeCell ref="A166:A171"/>
    <mergeCell ref="G616:G617"/>
    <mergeCell ref="F259:F261"/>
    <mergeCell ref="G247:G249"/>
    <mergeCell ref="W265:W267"/>
    <mergeCell ref="W313:W315"/>
    <mergeCell ref="W316:W318"/>
    <mergeCell ref="V426:V428"/>
    <mergeCell ref="V511:V512"/>
    <mergeCell ref="W219:W220"/>
    <mergeCell ref="W205:W206"/>
    <mergeCell ref="W256:W258"/>
    <mergeCell ref="W223:W224"/>
    <mergeCell ref="V358:V361"/>
    <mergeCell ref="F592:F593"/>
    <mergeCell ref="W601:W603"/>
    <mergeCell ref="J574:J575"/>
    <mergeCell ref="H616:H617"/>
    <mergeCell ref="D604:D606"/>
    <mergeCell ref="E604:E606"/>
    <mergeCell ref="F604:F606"/>
    <mergeCell ref="I616:I617"/>
    <mergeCell ref="K601:K603"/>
    <mergeCell ref="D358:D361"/>
    <mergeCell ref="D417:D419"/>
    <mergeCell ref="D405:D407"/>
    <mergeCell ref="G396:G398"/>
    <mergeCell ref="F393:F395"/>
    <mergeCell ref="G393:G395"/>
    <mergeCell ref="I604:I606"/>
    <mergeCell ref="J604:J606"/>
    <mergeCell ref="I566:I568"/>
    <mergeCell ref="X709:X712"/>
    <mergeCell ref="X155:X157"/>
    <mergeCell ref="V229:V231"/>
    <mergeCell ref="V232:V234"/>
    <mergeCell ref="V241:V243"/>
    <mergeCell ref="V244:V246"/>
    <mergeCell ref="V247:V249"/>
    <mergeCell ref="V179:V182"/>
    <mergeCell ref="V265:V267"/>
    <mergeCell ref="V219:V220"/>
    <mergeCell ref="V221:V222"/>
    <mergeCell ref="V223:V224"/>
    <mergeCell ref="V253:V255"/>
    <mergeCell ref="V256:V258"/>
    <mergeCell ref="K162:K165"/>
    <mergeCell ref="K259:K261"/>
    <mergeCell ref="W227:W228"/>
    <mergeCell ref="W166:W168"/>
    <mergeCell ref="V408:V410"/>
    <mergeCell ref="V414:V416"/>
    <mergeCell ref="V439:V442"/>
    <mergeCell ref="X616:X617"/>
    <mergeCell ref="X613:X615"/>
    <mergeCell ref="X533:X535"/>
    <mergeCell ref="W463:W466"/>
    <mergeCell ref="X694:X697"/>
    <mergeCell ref="X698:X700"/>
    <mergeCell ref="V686:V689"/>
    <mergeCell ref="X668:X671"/>
    <mergeCell ref="V227:V228"/>
    <mergeCell ref="V169:V171"/>
    <mergeCell ref="W459:W462"/>
    <mergeCell ref="X664:X667"/>
    <mergeCell ref="W539:W541"/>
    <mergeCell ref="K582:K583"/>
    <mergeCell ref="X701:X704"/>
    <mergeCell ref="X539:X541"/>
    <mergeCell ref="X557:X559"/>
    <mergeCell ref="X521:X523"/>
    <mergeCell ref="W698:W700"/>
    <mergeCell ref="V604:V606"/>
    <mergeCell ref="V584:V585"/>
    <mergeCell ref="W557:W559"/>
    <mergeCell ref="W545:W547"/>
    <mergeCell ref="W594:W595"/>
    <mergeCell ref="W686:W689"/>
    <mergeCell ref="W690:W693"/>
    <mergeCell ref="H610:H612"/>
    <mergeCell ref="I610:I612"/>
    <mergeCell ref="J610:J612"/>
    <mergeCell ref="H594:H595"/>
    <mergeCell ref="I594:I595"/>
    <mergeCell ref="I664:I667"/>
    <mergeCell ref="H694:H697"/>
    <mergeCell ref="I694:I697"/>
    <mergeCell ref="J694:J697"/>
    <mergeCell ref="K694:K697"/>
    <mergeCell ref="X654:X656"/>
    <mergeCell ref="X574:X575"/>
    <mergeCell ref="X576:X577"/>
    <mergeCell ref="X578:X579"/>
    <mergeCell ref="X569:X571"/>
    <mergeCell ref="X548:X550"/>
    <mergeCell ref="X580:X581"/>
    <mergeCell ref="X683:X685"/>
    <mergeCell ref="V574:V575"/>
    <mergeCell ref="W654:W656"/>
    <mergeCell ref="X713:X715"/>
    <mergeCell ref="X686:X689"/>
    <mergeCell ref="X690:X693"/>
    <mergeCell ref="V507:V508"/>
    <mergeCell ref="V524:V526"/>
    <mergeCell ref="V527:V529"/>
    <mergeCell ref="V530:V532"/>
    <mergeCell ref="F654:F656"/>
    <mergeCell ref="G654:G656"/>
    <mergeCell ref="H654:H656"/>
    <mergeCell ref="I654:I656"/>
    <mergeCell ref="J654:J656"/>
    <mergeCell ref="I709:I712"/>
    <mergeCell ref="J709:J712"/>
    <mergeCell ref="K709:K712"/>
    <mergeCell ref="W701:W704"/>
    <mergeCell ref="W705:W708"/>
    <mergeCell ref="F713:F715"/>
    <mergeCell ref="F701:F704"/>
    <mergeCell ref="G701:G704"/>
    <mergeCell ref="H701:H704"/>
    <mergeCell ref="F527:F529"/>
    <mergeCell ref="V690:V693"/>
    <mergeCell ref="V694:V697"/>
    <mergeCell ref="V698:V700"/>
    <mergeCell ref="W694:W697"/>
    <mergeCell ref="G527:G529"/>
    <mergeCell ref="X513:X514"/>
    <mergeCell ref="X517:X518"/>
    <mergeCell ref="X705:X708"/>
    <mergeCell ref="D709:D712"/>
    <mergeCell ref="F705:F708"/>
    <mergeCell ref="E701:E704"/>
    <mergeCell ref="G705:G708"/>
    <mergeCell ref="A709:A712"/>
    <mergeCell ref="A713:A715"/>
    <mergeCell ref="W709:W712"/>
    <mergeCell ref="W713:W715"/>
    <mergeCell ref="A705:A708"/>
    <mergeCell ref="D713:D715"/>
    <mergeCell ref="E713:E715"/>
    <mergeCell ref="G713:G715"/>
    <mergeCell ref="H713:H715"/>
    <mergeCell ref="J713:J715"/>
    <mergeCell ref="I713:I715"/>
    <mergeCell ref="D705:D708"/>
    <mergeCell ref="E705:E708"/>
    <mergeCell ref="H705:H708"/>
    <mergeCell ref="I705:I708"/>
    <mergeCell ref="J705:J708"/>
    <mergeCell ref="K705:K708"/>
    <mergeCell ref="I701:I704"/>
    <mergeCell ref="C709:C712"/>
    <mergeCell ref="C713:C715"/>
    <mergeCell ref="C705:C708"/>
    <mergeCell ref="A701:A704"/>
    <mergeCell ref="B709:B712"/>
    <mergeCell ref="B713:B715"/>
    <mergeCell ref="C701:C704"/>
    <mergeCell ref="K713:K715"/>
    <mergeCell ref="V713:V715"/>
    <mergeCell ref="D701:D704"/>
    <mergeCell ref="B705:B708"/>
    <mergeCell ref="D690:D693"/>
    <mergeCell ref="E690:E693"/>
    <mergeCell ref="A698:A700"/>
    <mergeCell ref="D698:D700"/>
    <mergeCell ref="E698:E700"/>
    <mergeCell ref="F698:F700"/>
    <mergeCell ref="G698:G700"/>
    <mergeCell ref="H698:H700"/>
    <mergeCell ref="I698:I700"/>
    <mergeCell ref="J698:J700"/>
    <mergeCell ref="K698:K700"/>
    <mergeCell ref="A690:A693"/>
    <mergeCell ref="A686:A689"/>
    <mergeCell ref="D686:D689"/>
    <mergeCell ref="E686:E689"/>
    <mergeCell ref="F686:F689"/>
    <mergeCell ref="G686:G689"/>
    <mergeCell ref="H686:H689"/>
    <mergeCell ref="A694:A697"/>
    <mergeCell ref="F690:F693"/>
    <mergeCell ref="G690:G693"/>
    <mergeCell ref="H690:H693"/>
    <mergeCell ref="I690:I693"/>
    <mergeCell ref="J690:J693"/>
    <mergeCell ref="K690:K693"/>
    <mergeCell ref="B698:B700"/>
    <mergeCell ref="B701:B704"/>
    <mergeCell ref="D694:D697"/>
    <mergeCell ref="E694:E697"/>
    <mergeCell ref="F694:F697"/>
    <mergeCell ref="B690:B693"/>
    <mergeCell ref="B694:B697"/>
    <mergeCell ref="C694:C697"/>
    <mergeCell ref="C690:C693"/>
    <mergeCell ref="B686:B689"/>
    <mergeCell ref="C686:C689"/>
    <mergeCell ref="H651:H653"/>
    <mergeCell ref="I651:I653"/>
    <mergeCell ref="J651:J653"/>
    <mergeCell ref="V657:V659"/>
    <mergeCell ref="W657:W659"/>
    <mergeCell ref="V610:V612"/>
    <mergeCell ref="V616:V617"/>
    <mergeCell ref="W616:W617"/>
    <mergeCell ref="W660:W663"/>
    <mergeCell ref="W664:W667"/>
    <mergeCell ref="W668:W671"/>
    <mergeCell ref="B677:B679"/>
    <mergeCell ref="B680:B682"/>
    <mergeCell ref="W677:W679"/>
    <mergeCell ref="W680:W682"/>
    <mergeCell ref="W672:W673"/>
    <mergeCell ref="D613:D615"/>
    <mergeCell ref="B660:B663"/>
    <mergeCell ref="B664:B667"/>
    <mergeCell ref="B668:B671"/>
    <mergeCell ref="B610:B612"/>
    <mergeCell ref="K610:K612"/>
    <mergeCell ref="F660:F663"/>
    <mergeCell ref="B616:B617"/>
    <mergeCell ref="B620:B622"/>
    <mergeCell ref="J616:J617"/>
    <mergeCell ref="E709:E712"/>
    <mergeCell ref="F709:F712"/>
    <mergeCell ref="G709:G712"/>
    <mergeCell ref="H709:H712"/>
    <mergeCell ref="J701:J704"/>
    <mergeCell ref="K701:K704"/>
    <mergeCell ref="V701:V704"/>
    <mergeCell ref="V705:V708"/>
    <mergeCell ref="V709:V712"/>
    <mergeCell ref="I686:I689"/>
    <mergeCell ref="J686:J689"/>
    <mergeCell ref="K686:K689"/>
    <mergeCell ref="G610:G612"/>
    <mergeCell ref="V313:V315"/>
    <mergeCell ref="V316:V318"/>
    <mergeCell ref="V326:V327"/>
    <mergeCell ref="V402:V404"/>
    <mergeCell ref="V405:V407"/>
    <mergeCell ref="V420:V422"/>
    <mergeCell ref="I545:I547"/>
    <mergeCell ref="I582:I583"/>
    <mergeCell ref="I584:I585"/>
    <mergeCell ref="J584:J585"/>
    <mergeCell ref="J576:J577"/>
    <mergeCell ref="K578:K579"/>
    <mergeCell ref="H580:H581"/>
    <mergeCell ref="E584:E585"/>
    <mergeCell ref="F584:F585"/>
    <mergeCell ref="J660:J663"/>
    <mergeCell ref="H664:H667"/>
    <mergeCell ref="K651:K653"/>
    <mergeCell ref="G694:G697"/>
    <mergeCell ref="V660:V663"/>
    <mergeCell ref="W604:W606"/>
    <mergeCell ref="W393:W395"/>
    <mergeCell ref="W396:W398"/>
    <mergeCell ref="W533:W535"/>
    <mergeCell ref="W536:W538"/>
    <mergeCell ref="W572:W573"/>
    <mergeCell ref="V572:V573"/>
    <mergeCell ref="V475:V478"/>
    <mergeCell ref="W475:W478"/>
    <mergeCell ref="W582:W583"/>
    <mergeCell ref="W598:W600"/>
    <mergeCell ref="W350:W353"/>
    <mergeCell ref="W467:W470"/>
    <mergeCell ref="W455:W458"/>
    <mergeCell ref="W513:W514"/>
    <mergeCell ref="V548:V550"/>
    <mergeCell ref="W548:W550"/>
    <mergeCell ref="V517:V518"/>
    <mergeCell ref="W517:W518"/>
    <mergeCell ref="W511:W512"/>
    <mergeCell ref="V503:V504"/>
    <mergeCell ref="W566:W568"/>
    <mergeCell ref="V393:V395"/>
    <mergeCell ref="V396:V398"/>
    <mergeCell ref="V399:V401"/>
    <mergeCell ref="V513:V514"/>
    <mergeCell ref="V505:V506"/>
    <mergeCell ref="W429:W431"/>
    <mergeCell ref="W423:W425"/>
    <mergeCell ref="W447:W450"/>
    <mergeCell ref="W420:W422"/>
    <mergeCell ref="H677:H679"/>
    <mergeCell ref="I677:I679"/>
    <mergeCell ref="J677:J679"/>
    <mergeCell ref="K677:K679"/>
    <mergeCell ref="K680:K682"/>
    <mergeCell ref="V677:V679"/>
    <mergeCell ref="K576:K577"/>
    <mergeCell ref="H660:H663"/>
    <mergeCell ref="I672:I673"/>
    <mergeCell ref="J672:J673"/>
    <mergeCell ref="I574:I575"/>
    <mergeCell ref="K574:K575"/>
    <mergeCell ref="K572:K573"/>
    <mergeCell ref="K566:K568"/>
    <mergeCell ref="K569:K571"/>
    <mergeCell ref="K554:K556"/>
    <mergeCell ref="I560:I562"/>
    <mergeCell ref="J594:J595"/>
    <mergeCell ref="H578:H579"/>
    <mergeCell ref="I580:I581"/>
    <mergeCell ref="H582:H583"/>
    <mergeCell ref="H584:H585"/>
    <mergeCell ref="J572:J573"/>
    <mergeCell ref="I572:I573"/>
    <mergeCell ref="I607:I609"/>
    <mergeCell ref="J607:J609"/>
    <mergeCell ref="V594:V595"/>
    <mergeCell ref="J580:J581"/>
    <mergeCell ref="K580:K581"/>
    <mergeCell ref="J620:J622"/>
    <mergeCell ref="K620:K622"/>
    <mergeCell ref="H620:H622"/>
    <mergeCell ref="W683:W685"/>
    <mergeCell ref="K657:K659"/>
    <mergeCell ref="G660:G663"/>
    <mergeCell ref="A657:A659"/>
    <mergeCell ref="D657:D659"/>
    <mergeCell ref="F620:F622"/>
    <mergeCell ref="E657:E659"/>
    <mergeCell ref="F657:F659"/>
    <mergeCell ref="G657:G659"/>
    <mergeCell ref="V664:V667"/>
    <mergeCell ref="W674:W676"/>
    <mergeCell ref="X677:X679"/>
    <mergeCell ref="A680:A682"/>
    <mergeCell ref="D680:D682"/>
    <mergeCell ref="E680:E682"/>
    <mergeCell ref="V620:V622"/>
    <mergeCell ref="W651:W653"/>
    <mergeCell ref="V651:V653"/>
    <mergeCell ref="V654:V656"/>
    <mergeCell ref="W620:W622"/>
    <mergeCell ref="B672:B673"/>
    <mergeCell ref="I620:I622"/>
    <mergeCell ref="A683:A685"/>
    <mergeCell ref="D683:D685"/>
    <mergeCell ref="E683:E685"/>
    <mergeCell ref="F683:F685"/>
    <mergeCell ref="G683:G685"/>
    <mergeCell ref="H683:H685"/>
    <mergeCell ref="I683:I685"/>
    <mergeCell ref="J683:J685"/>
    <mergeCell ref="K683:K685"/>
    <mergeCell ref="B683:B685"/>
    <mergeCell ref="F677:F679"/>
    <mergeCell ref="G677:G679"/>
    <mergeCell ref="G582:G583"/>
    <mergeCell ref="V683:V685"/>
    <mergeCell ref="K660:K663"/>
    <mergeCell ref="D607:D609"/>
    <mergeCell ref="E582:E583"/>
    <mergeCell ref="F590:F591"/>
    <mergeCell ref="G586:G587"/>
    <mergeCell ref="J586:J587"/>
    <mergeCell ref="J582:J583"/>
    <mergeCell ref="K588:K589"/>
    <mergeCell ref="G601:G603"/>
    <mergeCell ref="A604:A615"/>
    <mergeCell ref="A598:A603"/>
    <mergeCell ref="D598:D600"/>
    <mergeCell ref="E598:E600"/>
    <mergeCell ref="F598:F600"/>
    <mergeCell ref="D610:D612"/>
    <mergeCell ref="I657:I659"/>
    <mergeCell ref="D664:D667"/>
    <mergeCell ref="K613:K615"/>
    <mergeCell ref="A616:A617"/>
    <mergeCell ref="A620:A622"/>
    <mergeCell ref="D620:D622"/>
    <mergeCell ref="C668:C671"/>
    <mergeCell ref="I668:I671"/>
    <mergeCell ref="A654:A656"/>
    <mergeCell ref="D654:D656"/>
    <mergeCell ref="E592:E593"/>
    <mergeCell ref="E654:E656"/>
    <mergeCell ref="K604:K606"/>
    <mergeCell ref="X680:X682"/>
    <mergeCell ref="A672:A673"/>
    <mergeCell ref="D672:D673"/>
    <mergeCell ref="E672:E673"/>
    <mergeCell ref="F672:F673"/>
    <mergeCell ref="G672:G673"/>
    <mergeCell ref="H672:H673"/>
    <mergeCell ref="K672:K673"/>
    <mergeCell ref="X672:X673"/>
    <mergeCell ref="A674:A676"/>
    <mergeCell ref="D674:D676"/>
    <mergeCell ref="E674:E676"/>
    <mergeCell ref="F674:F676"/>
    <mergeCell ref="G674:G676"/>
    <mergeCell ref="H674:H676"/>
    <mergeCell ref="I674:I676"/>
    <mergeCell ref="J674:J676"/>
    <mergeCell ref="K674:K676"/>
    <mergeCell ref="X674:X676"/>
    <mergeCell ref="V674:V676"/>
    <mergeCell ref="C672:C673"/>
    <mergeCell ref="V672:V673"/>
    <mergeCell ref="B674:B676"/>
    <mergeCell ref="V680:V682"/>
    <mergeCell ref="F680:F682"/>
    <mergeCell ref="G680:G682"/>
    <mergeCell ref="H680:H682"/>
    <mergeCell ref="I680:I682"/>
    <mergeCell ref="J680:J682"/>
    <mergeCell ref="A677:A679"/>
    <mergeCell ref="D677:D679"/>
    <mergeCell ref="E677:E679"/>
    <mergeCell ref="X660:X663"/>
    <mergeCell ref="X610:X612"/>
    <mergeCell ref="X607:X609"/>
    <mergeCell ref="A668:A671"/>
    <mergeCell ref="C664:C667"/>
    <mergeCell ref="J657:J659"/>
    <mergeCell ref="H607:H609"/>
    <mergeCell ref="I660:I663"/>
    <mergeCell ref="J664:J667"/>
    <mergeCell ref="A630:A636"/>
    <mergeCell ref="A637:A640"/>
    <mergeCell ref="C610:C612"/>
    <mergeCell ref="C613:C615"/>
    <mergeCell ref="C616:C617"/>
    <mergeCell ref="C620:C622"/>
    <mergeCell ref="J668:J671"/>
    <mergeCell ref="K668:K671"/>
    <mergeCell ref="B651:B653"/>
    <mergeCell ref="F616:F617"/>
    <mergeCell ref="W607:W609"/>
    <mergeCell ref="X651:X653"/>
    <mergeCell ref="H657:H659"/>
    <mergeCell ref="K664:K667"/>
    <mergeCell ref="E610:E612"/>
    <mergeCell ref="F610:F612"/>
    <mergeCell ref="E613:E615"/>
    <mergeCell ref="F613:F615"/>
    <mergeCell ref="G613:G615"/>
    <mergeCell ref="V613:V615"/>
    <mergeCell ref="X657:X659"/>
    <mergeCell ref="V668:V671"/>
    <mergeCell ref="D668:D671"/>
    <mergeCell ref="A664:A667"/>
    <mergeCell ref="C651:C653"/>
    <mergeCell ref="C654:C656"/>
    <mergeCell ref="C657:C659"/>
    <mergeCell ref="C660:C663"/>
    <mergeCell ref="A651:A653"/>
    <mergeCell ref="A623:A626"/>
    <mergeCell ref="B607:B609"/>
    <mergeCell ref="B604:B606"/>
    <mergeCell ref="I598:I600"/>
    <mergeCell ref="G620:G622"/>
    <mergeCell ref="D616:D617"/>
    <mergeCell ref="K607:K609"/>
    <mergeCell ref="J613:J615"/>
    <mergeCell ref="J601:J603"/>
    <mergeCell ref="G664:G667"/>
    <mergeCell ref="K616:K617"/>
    <mergeCell ref="B601:B603"/>
    <mergeCell ref="D601:D603"/>
    <mergeCell ref="E601:E603"/>
    <mergeCell ref="F601:F603"/>
    <mergeCell ref="B598:B600"/>
    <mergeCell ref="G618:G619"/>
    <mergeCell ref="H618:H619"/>
    <mergeCell ref="I618:I619"/>
    <mergeCell ref="J618:J619"/>
    <mergeCell ref="D651:D653"/>
    <mergeCell ref="E651:E653"/>
    <mergeCell ref="F651:F653"/>
    <mergeCell ref="G651:G653"/>
    <mergeCell ref="K618:K619"/>
    <mergeCell ref="A660:A663"/>
    <mergeCell ref="D660:D663"/>
    <mergeCell ref="E660:E663"/>
    <mergeCell ref="A641:A647"/>
    <mergeCell ref="H668:H671"/>
    <mergeCell ref="E664:E667"/>
    <mergeCell ref="F664:F667"/>
    <mergeCell ref="B654:B656"/>
    <mergeCell ref="A582:A597"/>
    <mergeCell ref="G592:G593"/>
    <mergeCell ref="H592:H593"/>
    <mergeCell ref="A572:A581"/>
    <mergeCell ref="D582:D583"/>
    <mergeCell ref="E536:E538"/>
    <mergeCell ref="B366:B369"/>
    <mergeCell ref="C366:C369"/>
    <mergeCell ref="D366:D369"/>
    <mergeCell ref="E366:E369"/>
    <mergeCell ref="F366:F369"/>
    <mergeCell ref="F580:F581"/>
    <mergeCell ref="D578:D579"/>
    <mergeCell ref="D557:D559"/>
    <mergeCell ref="B657:B659"/>
    <mergeCell ref="H613:H615"/>
    <mergeCell ref="E616:E617"/>
    <mergeCell ref="D378:D381"/>
    <mergeCell ref="F588:F589"/>
    <mergeCell ref="G588:G589"/>
    <mergeCell ref="E417:E419"/>
    <mergeCell ref="E405:E407"/>
    <mergeCell ref="F405:F407"/>
    <mergeCell ref="G668:G671"/>
    <mergeCell ref="E668:E671"/>
    <mergeCell ref="F668:F671"/>
    <mergeCell ref="B340:B342"/>
    <mergeCell ref="E607:E609"/>
    <mergeCell ref="F607:F609"/>
    <mergeCell ref="E578:E579"/>
    <mergeCell ref="E620:E622"/>
    <mergeCell ref="G578:G579"/>
    <mergeCell ref="B613:B615"/>
    <mergeCell ref="C598:C600"/>
    <mergeCell ref="G607:G609"/>
    <mergeCell ref="C601:C603"/>
    <mergeCell ref="C604:C606"/>
    <mergeCell ref="C607:C609"/>
    <mergeCell ref="B582:B583"/>
    <mergeCell ref="C594:C595"/>
    <mergeCell ref="C596:C597"/>
    <mergeCell ref="E588:E589"/>
    <mergeCell ref="G566:G568"/>
    <mergeCell ref="G378:G381"/>
    <mergeCell ref="D396:D398"/>
    <mergeCell ref="D393:D395"/>
    <mergeCell ref="D390:D392"/>
    <mergeCell ref="F566:F568"/>
    <mergeCell ref="G584:G585"/>
    <mergeCell ref="F386:F389"/>
    <mergeCell ref="F362:F365"/>
    <mergeCell ref="G576:G577"/>
    <mergeCell ref="D362:D365"/>
    <mergeCell ref="E362:E365"/>
    <mergeCell ref="D354:D357"/>
    <mergeCell ref="B467:B470"/>
    <mergeCell ref="F505:F506"/>
    <mergeCell ref="V580:V581"/>
    <mergeCell ref="I542:I544"/>
    <mergeCell ref="J588:J589"/>
    <mergeCell ref="D576:D577"/>
    <mergeCell ref="J358:J361"/>
    <mergeCell ref="D443:D446"/>
    <mergeCell ref="F408:F410"/>
    <mergeCell ref="D399:D401"/>
    <mergeCell ref="F399:F401"/>
    <mergeCell ref="G399:G401"/>
    <mergeCell ref="H399:H401"/>
    <mergeCell ref="I399:I401"/>
    <mergeCell ref="J420:J422"/>
    <mergeCell ref="D548:D550"/>
    <mergeCell ref="E548:E550"/>
    <mergeCell ref="H426:H428"/>
    <mergeCell ref="I426:I428"/>
    <mergeCell ref="H411:H413"/>
    <mergeCell ref="H574:H575"/>
    <mergeCell ref="F530:F532"/>
    <mergeCell ref="F586:F587"/>
    <mergeCell ref="E566:E568"/>
    <mergeCell ref="G580:G581"/>
    <mergeCell ref="I386:I389"/>
    <mergeCell ref="G408:G410"/>
    <mergeCell ref="H374:H377"/>
    <mergeCell ref="J527:J529"/>
    <mergeCell ref="J382:J385"/>
    <mergeCell ref="K382:K385"/>
    <mergeCell ref="V370:V373"/>
    <mergeCell ref="D539:D541"/>
    <mergeCell ref="D463:D466"/>
    <mergeCell ref="V378:V381"/>
    <mergeCell ref="J362:J365"/>
    <mergeCell ref="K362:K365"/>
    <mergeCell ref="V362:V365"/>
    <mergeCell ref="W362:W365"/>
    <mergeCell ref="X362:X365"/>
    <mergeCell ref="K330:K331"/>
    <mergeCell ref="H334:H336"/>
    <mergeCell ref="I378:I381"/>
    <mergeCell ref="J340:J342"/>
    <mergeCell ref="K340:K342"/>
    <mergeCell ref="J332:J333"/>
    <mergeCell ref="X337:X339"/>
    <mergeCell ref="W334:W336"/>
    <mergeCell ref="H337:H339"/>
    <mergeCell ref="G366:G369"/>
    <mergeCell ref="H366:H369"/>
    <mergeCell ref="I366:I369"/>
    <mergeCell ref="J366:J369"/>
    <mergeCell ref="K366:K369"/>
    <mergeCell ref="G411:G413"/>
    <mergeCell ref="F402:F404"/>
    <mergeCell ref="G402:G404"/>
    <mergeCell ref="J386:J389"/>
    <mergeCell ref="E414:E416"/>
    <mergeCell ref="H328:H329"/>
    <mergeCell ref="X524:X526"/>
    <mergeCell ref="E576:E577"/>
    <mergeCell ref="F576:F577"/>
    <mergeCell ref="J396:J398"/>
    <mergeCell ref="K396:K398"/>
    <mergeCell ref="I393:I395"/>
    <mergeCell ref="K386:K389"/>
    <mergeCell ref="X420:X422"/>
    <mergeCell ref="I435:I438"/>
    <mergeCell ref="E439:E442"/>
    <mergeCell ref="J429:J431"/>
    <mergeCell ref="K429:K431"/>
    <mergeCell ref="J393:J395"/>
    <mergeCell ref="I328:I329"/>
    <mergeCell ref="K337:K339"/>
    <mergeCell ref="J334:J336"/>
    <mergeCell ref="K334:K336"/>
    <mergeCell ref="G374:G377"/>
    <mergeCell ref="F370:F373"/>
    <mergeCell ref="G332:G333"/>
    <mergeCell ref="F346:F349"/>
    <mergeCell ref="F378:F381"/>
    <mergeCell ref="G350:G353"/>
    <mergeCell ref="X346:X349"/>
    <mergeCell ref="X340:X342"/>
    <mergeCell ref="G337:G339"/>
    <mergeCell ref="X295:X297"/>
    <mergeCell ref="X298:X300"/>
    <mergeCell ref="X307:X309"/>
    <mergeCell ref="W280:W282"/>
    <mergeCell ref="J301:J303"/>
    <mergeCell ref="J268:J270"/>
    <mergeCell ref="K313:K315"/>
    <mergeCell ref="J304:J306"/>
    <mergeCell ref="K304:K306"/>
    <mergeCell ref="G319:G321"/>
    <mergeCell ref="H319:H321"/>
    <mergeCell ref="I319:I321"/>
    <mergeCell ref="H268:H270"/>
    <mergeCell ref="I268:I270"/>
    <mergeCell ref="K286:K288"/>
    <mergeCell ref="H271:H273"/>
    <mergeCell ref="I271:I273"/>
    <mergeCell ref="J280:J282"/>
    <mergeCell ref="J286:J288"/>
    <mergeCell ref="J283:J285"/>
    <mergeCell ref="K283:K285"/>
    <mergeCell ref="G307:G309"/>
    <mergeCell ref="I307:I309"/>
    <mergeCell ref="G313:G315"/>
    <mergeCell ref="H313:H315"/>
    <mergeCell ref="I313:I315"/>
    <mergeCell ref="G316:G318"/>
    <mergeCell ref="W274:W276"/>
    <mergeCell ref="W268:W270"/>
    <mergeCell ref="I286:I288"/>
    <mergeCell ref="F265:F267"/>
    <mergeCell ref="F277:F279"/>
    <mergeCell ref="F274:F276"/>
    <mergeCell ref="E277:E279"/>
    <mergeCell ref="F283:F285"/>
    <mergeCell ref="G304:G306"/>
    <mergeCell ref="H304:H306"/>
    <mergeCell ref="I304:I306"/>
    <mergeCell ref="G238:G240"/>
    <mergeCell ref="I238:I240"/>
    <mergeCell ref="I244:I246"/>
    <mergeCell ref="G253:G255"/>
    <mergeCell ref="D292:D294"/>
    <mergeCell ref="D298:D300"/>
    <mergeCell ref="G259:G261"/>
    <mergeCell ref="A315:A321"/>
    <mergeCell ref="J307:J309"/>
    <mergeCell ref="D310:D312"/>
    <mergeCell ref="D319:D321"/>
    <mergeCell ref="F307:F309"/>
    <mergeCell ref="D307:D309"/>
    <mergeCell ref="E307:E309"/>
    <mergeCell ref="F304:F306"/>
    <mergeCell ref="F313:F315"/>
    <mergeCell ref="F316:F318"/>
    <mergeCell ref="J238:J240"/>
    <mergeCell ref="G286:G288"/>
    <mergeCell ref="G268:G270"/>
    <mergeCell ref="E259:E261"/>
    <mergeCell ref="H280:H282"/>
    <mergeCell ref="I277:I279"/>
    <mergeCell ref="H286:H288"/>
    <mergeCell ref="K253:K255"/>
    <mergeCell ref="G256:G258"/>
    <mergeCell ref="H256:H258"/>
    <mergeCell ref="W244:W246"/>
    <mergeCell ref="W247:W249"/>
    <mergeCell ref="X250:X252"/>
    <mergeCell ref="E262:E264"/>
    <mergeCell ref="I280:I282"/>
    <mergeCell ref="E274:E276"/>
    <mergeCell ref="E295:E297"/>
    <mergeCell ref="F295:F297"/>
    <mergeCell ref="G289:G291"/>
    <mergeCell ref="F262:F264"/>
    <mergeCell ref="G298:G300"/>
    <mergeCell ref="I298:I300"/>
    <mergeCell ref="H274:H276"/>
    <mergeCell ref="G280:G282"/>
    <mergeCell ref="G283:G285"/>
    <mergeCell ref="H283:H285"/>
    <mergeCell ref="I283:I285"/>
    <mergeCell ref="I274:I276"/>
    <mergeCell ref="F292:F294"/>
    <mergeCell ref="F268:F270"/>
    <mergeCell ref="E289:E291"/>
    <mergeCell ref="F289:F291"/>
    <mergeCell ref="E286:E288"/>
    <mergeCell ref="F286:F288"/>
    <mergeCell ref="I289:I291"/>
    <mergeCell ref="G292:G294"/>
    <mergeCell ref="E292:E294"/>
    <mergeCell ref="G265:G267"/>
    <mergeCell ref="H265:H267"/>
    <mergeCell ref="X241:X243"/>
    <mergeCell ref="W225:W226"/>
    <mergeCell ref="X232:X234"/>
    <mergeCell ref="J250:J252"/>
    <mergeCell ref="I232:I234"/>
    <mergeCell ref="J253:J255"/>
    <mergeCell ref="W286:W288"/>
    <mergeCell ref="K271:K273"/>
    <mergeCell ref="H289:H291"/>
    <mergeCell ref="I295:I297"/>
    <mergeCell ref="I247:I249"/>
    <mergeCell ref="K280:K282"/>
    <mergeCell ref="X227:X228"/>
    <mergeCell ref="X253:X255"/>
    <mergeCell ref="X229:X231"/>
    <mergeCell ref="J232:J234"/>
    <mergeCell ref="X256:X258"/>
    <mergeCell ref="X247:X249"/>
    <mergeCell ref="I256:I258"/>
    <mergeCell ref="H292:H294"/>
    <mergeCell ref="I292:I294"/>
    <mergeCell ref="X280:X282"/>
    <mergeCell ref="V286:V288"/>
    <mergeCell ref="J247:J249"/>
    <mergeCell ref="K247:K249"/>
    <mergeCell ref="K250:K252"/>
    <mergeCell ref="W277:W279"/>
    <mergeCell ref="X259:X261"/>
    <mergeCell ref="X262:X264"/>
    <mergeCell ref="X265:X267"/>
    <mergeCell ref="X235:X237"/>
    <mergeCell ref="X244:X246"/>
    <mergeCell ref="X201:X202"/>
    <mergeCell ref="H203:H204"/>
    <mergeCell ref="I203:I204"/>
    <mergeCell ref="W203:W204"/>
    <mergeCell ref="H227:H228"/>
    <mergeCell ref="X209:X210"/>
    <mergeCell ref="K227:K228"/>
    <mergeCell ref="J205:J206"/>
    <mergeCell ref="K201:K202"/>
    <mergeCell ref="K215:K216"/>
    <mergeCell ref="J221:J222"/>
    <mergeCell ref="H223:H224"/>
    <mergeCell ref="J225:J226"/>
    <mergeCell ref="X205:X206"/>
    <mergeCell ref="X207:X208"/>
    <mergeCell ref="I227:I228"/>
    <mergeCell ref="J219:J220"/>
    <mergeCell ref="I221:I222"/>
    <mergeCell ref="K221:K222"/>
    <mergeCell ref="X223:X224"/>
    <mergeCell ref="X203:X204"/>
    <mergeCell ref="X219:X220"/>
    <mergeCell ref="X225:X226"/>
    <mergeCell ref="W215:W216"/>
    <mergeCell ref="H221:H222"/>
    <mergeCell ref="H225:H226"/>
    <mergeCell ref="W207:W208"/>
    <mergeCell ref="K207:K208"/>
    <mergeCell ref="K205:K206"/>
    <mergeCell ref="I217:I218"/>
    <mergeCell ref="K203:K204"/>
    <mergeCell ref="I225:I226"/>
    <mergeCell ref="F207:F208"/>
    <mergeCell ref="I209:I210"/>
    <mergeCell ref="J209:J210"/>
    <mergeCell ref="I215:I216"/>
    <mergeCell ref="J215:J216"/>
    <mergeCell ref="J217:J218"/>
    <mergeCell ref="F215:F216"/>
    <mergeCell ref="X221:X222"/>
    <mergeCell ref="I219:I220"/>
    <mergeCell ref="V217:V218"/>
    <mergeCell ref="H219:H220"/>
    <mergeCell ref="W221:W222"/>
    <mergeCell ref="K219:K220"/>
    <mergeCell ref="F219:F220"/>
    <mergeCell ref="K223:K224"/>
    <mergeCell ref="X213:X214"/>
    <mergeCell ref="X217:X218"/>
    <mergeCell ref="W213:W214"/>
    <mergeCell ref="H213:H214"/>
    <mergeCell ref="I213:I214"/>
    <mergeCell ref="J213:J214"/>
    <mergeCell ref="X215:X216"/>
    <mergeCell ref="W209:W210"/>
    <mergeCell ref="V215:V216"/>
    <mergeCell ref="X211:X212"/>
    <mergeCell ref="G217:G218"/>
    <mergeCell ref="X183:X186"/>
    <mergeCell ref="G199:G200"/>
    <mergeCell ref="D183:D186"/>
    <mergeCell ref="E183:E186"/>
    <mergeCell ref="D213:D214"/>
    <mergeCell ref="E225:E226"/>
    <mergeCell ref="G225:G226"/>
    <mergeCell ref="H215:H216"/>
    <mergeCell ref="F223:F224"/>
    <mergeCell ref="G223:G224"/>
    <mergeCell ref="G227:G228"/>
    <mergeCell ref="J227:J228"/>
    <mergeCell ref="H201:H202"/>
    <mergeCell ref="I201:I202"/>
    <mergeCell ref="J201:J202"/>
    <mergeCell ref="H205:H206"/>
    <mergeCell ref="W217:W218"/>
    <mergeCell ref="K213:K214"/>
    <mergeCell ref="V203:V204"/>
    <mergeCell ref="V205:V206"/>
    <mergeCell ref="V207:V208"/>
    <mergeCell ref="V209:V210"/>
    <mergeCell ref="V213:V214"/>
    <mergeCell ref="D187:D190"/>
    <mergeCell ref="E187:E190"/>
    <mergeCell ref="F187:F190"/>
    <mergeCell ref="G187:G190"/>
    <mergeCell ref="H187:H190"/>
    <mergeCell ref="I187:I190"/>
    <mergeCell ref="J187:J190"/>
    <mergeCell ref="I223:I224"/>
    <mergeCell ref="J223:J224"/>
    <mergeCell ref="X172:X174"/>
    <mergeCell ref="W199:W200"/>
    <mergeCell ref="W201:W202"/>
    <mergeCell ref="F199:F200"/>
    <mergeCell ref="X175:X178"/>
    <mergeCell ref="X195:X198"/>
    <mergeCell ref="I166:I168"/>
    <mergeCell ref="J166:J168"/>
    <mergeCell ref="H199:H200"/>
    <mergeCell ref="I199:I200"/>
    <mergeCell ref="J199:J200"/>
    <mergeCell ref="H195:H198"/>
    <mergeCell ref="I195:I198"/>
    <mergeCell ref="J195:J198"/>
    <mergeCell ref="I183:I186"/>
    <mergeCell ref="X191:X194"/>
    <mergeCell ref="F201:F202"/>
    <mergeCell ref="G201:G202"/>
    <mergeCell ref="K183:K186"/>
    <mergeCell ref="G179:G182"/>
    <mergeCell ref="H179:H182"/>
    <mergeCell ref="I179:I182"/>
    <mergeCell ref="K199:K200"/>
    <mergeCell ref="J169:J171"/>
    <mergeCell ref="K169:K171"/>
    <mergeCell ref="V183:V186"/>
    <mergeCell ref="X199:X200"/>
    <mergeCell ref="V191:V194"/>
    <mergeCell ref="K187:K190"/>
    <mergeCell ref="V187:V190"/>
    <mergeCell ref="I175:I178"/>
    <mergeCell ref="X187:X190"/>
    <mergeCell ref="X162:X165"/>
    <mergeCell ref="V155:V157"/>
    <mergeCell ref="V158:V161"/>
    <mergeCell ref="V162:V165"/>
    <mergeCell ref="X158:X161"/>
    <mergeCell ref="D162:D165"/>
    <mergeCell ref="E162:E165"/>
    <mergeCell ref="I158:I161"/>
    <mergeCell ref="J162:J165"/>
    <mergeCell ref="E179:E182"/>
    <mergeCell ref="F179:F182"/>
    <mergeCell ref="G219:G220"/>
    <mergeCell ref="F205:F206"/>
    <mergeCell ref="J179:J182"/>
    <mergeCell ref="H191:H194"/>
    <mergeCell ref="I191:I194"/>
    <mergeCell ref="J191:J194"/>
    <mergeCell ref="K191:K194"/>
    <mergeCell ref="D195:D198"/>
    <mergeCell ref="D179:D182"/>
    <mergeCell ref="V199:V200"/>
    <mergeCell ref="V201:V202"/>
    <mergeCell ref="D207:D208"/>
    <mergeCell ref="D199:D200"/>
    <mergeCell ref="E169:E171"/>
    <mergeCell ref="F169:F171"/>
    <mergeCell ref="G169:G171"/>
    <mergeCell ref="K175:K178"/>
    <mergeCell ref="V175:V178"/>
    <mergeCell ref="W195:W198"/>
    <mergeCell ref="G155:G157"/>
    <mergeCell ref="X166:X168"/>
    <mergeCell ref="K149:K151"/>
    <mergeCell ref="X146:X148"/>
    <mergeCell ref="X143:X145"/>
    <mergeCell ref="V152:V154"/>
    <mergeCell ref="G158:G161"/>
    <mergeCell ref="H158:H161"/>
    <mergeCell ref="F158:F161"/>
    <mergeCell ref="X152:X154"/>
    <mergeCell ref="X149:X151"/>
    <mergeCell ref="W158:W161"/>
    <mergeCell ref="E146:E148"/>
    <mergeCell ref="F146:F148"/>
    <mergeCell ref="F149:F151"/>
    <mergeCell ref="K166:K168"/>
    <mergeCell ref="X179:X182"/>
    <mergeCell ref="X169:X171"/>
    <mergeCell ref="K172:K174"/>
    <mergeCell ref="V172:V174"/>
    <mergeCell ref="W169:W171"/>
    <mergeCell ref="H169:H171"/>
    <mergeCell ref="I169:I171"/>
    <mergeCell ref="V149:V151"/>
    <mergeCell ref="V166:V168"/>
    <mergeCell ref="W179:W182"/>
    <mergeCell ref="G166:G168"/>
    <mergeCell ref="H166:H168"/>
    <mergeCell ref="K179:K182"/>
    <mergeCell ref="W175:W178"/>
    <mergeCell ref="G149:G151"/>
    <mergeCell ref="I172:I174"/>
    <mergeCell ref="J172:J174"/>
    <mergeCell ref="W146:W148"/>
    <mergeCell ref="J140:J142"/>
    <mergeCell ref="J152:J154"/>
    <mergeCell ref="K152:K154"/>
    <mergeCell ref="D143:D145"/>
    <mergeCell ref="E143:E145"/>
    <mergeCell ref="F143:F145"/>
    <mergeCell ref="F162:F165"/>
    <mergeCell ref="G162:G165"/>
    <mergeCell ref="H162:H165"/>
    <mergeCell ref="I162:I165"/>
    <mergeCell ref="E152:E154"/>
    <mergeCell ref="F152:F154"/>
    <mergeCell ref="G152:G154"/>
    <mergeCell ref="H152:H154"/>
    <mergeCell ref="I152:I154"/>
    <mergeCell ref="W152:W154"/>
    <mergeCell ref="J155:J157"/>
    <mergeCell ref="W162:W165"/>
    <mergeCell ref="J146:J148"/>
    <mergeCell ref="K146:K148"/>
    <mergeCell ref="J158:J161"/>
    <mergeCell ref="K158:K161"/>
    <mergeCell ref="G146:G148"/>
    <mergeCell ref="H146:H148"/>
    <mergeCell ref="I146:I148"/>
    <mergeCell ref="W155:W157"/>
    <mergeCell ref="V146:V148"/>
    <mergeCell ref="I149:I151"/>
    <mergeCell ref="E155:E157"/>
    <mergeCell ref="H155:H157"/>
    <mergeCell ref="F155:F157"/>
    <mergeCell ref="W149:W151"/>
    <mergeCell ref="K133:K134"/>
    <mergeCell ref="E120:E122"/>
    <mergeCell ref="F120:F122"/>
    <mergeCell ref="W140:W142"/>
    <mergeCell ref="W143:W145"/>
    <mergeCell ref="X135:X136"/>
    <mergeCell ref="X137:X139"/>
    <mergeCell ref="H143:H145"/>
    <mergeCell ref="X140:X142"/>
    <mergeCell ref="V143:V145"/>
    <mergeCell ref="G137:G139"/>
    <mergeCell ref="H137:H139"/>
    <mergeCell ref="W133:W134"/>
    <mergeCell ref="G131:G132"/>
    <mergeCell ref="H131:H132"/>
    <mergeCell ref="H133:H134"/>
    <mergeCell ref="H149:H151"/>
    <mergeCell ref="E140:E142"/>
    <mergeCell ref="F140:F142"/>
    <mergeCell ref="G140:G142"/>
    <mergeCell ref="H140:H142"/>
    <mergeCell ref="I140:I142"/>
    <mergeCell ref="K140:K142"/>
    <mergeCell ref="E137:E139"/>
    <mergeCell ref="F137:F139"/>
    <mergeCell ref="K143:K145"/>
    <mergeCell ref="J149:J151"/>
    <mergeCell ref="E149:E151"/>
    <mergeCell ref="I137:I139"/>
    <mergeCell ref="J137:J139"/>
    <mergeCell ref="K137:K139"/>
    <mergeCell ref="G143:G145"/>
    <mergeCell ref="J114:J115"/>
    <mergeCell ref="K114:K115"/>
    <mergeCell ref="E135:E136"/>
    <mergeCell ref="X120:X128"/>
    <mergeCell ref="J129:J130"/>
    <mergeCell ref="I143:I145"/>
    <mergeCell ref="J143:J145"/>
    <mergeCell ref="J135:J136"/>
    <mergeCell ref="I131:I132"/>
    <mergeCell ref="J131:J132"/>
    <mergeCell ref="J133:J134"/>
    <mergeCell ref="K135:K136"/>
    <mergeCell ref="J23:J25"/>
    <mergeCell ref="K23:K25"/>
    <mergeCell ref="F57:F60"/>
    <mergeCell ref="G57:G60"/>
    <mergeCell ref="H57:H60"/>
    <mergeCell ref="I57:I60"/>
    <mergeCell ref="X129:X130"/>
    <mergeCell ref="X92:X94"/>
    <mergeCell ref="V66:V69"/>
    <mergeCell ref="W61:W64"/>
    <mergeCell ref="V126:V128"/>
    <mergeCell ref="H118:H119"/>
    <mergeCell ref="I118:I119"/>
    <mergeCell ref="V74:V77"/>
    <mergeCell ref="J70:J73"/>
    <mergeCell ref="K70:K73"/>
    <mergeCell ref="G116:G117"/>
    <mergeCell ref="H135:H136"/>
    <mergeCell ref="I135:I136"/>
    <mergeCell ref="W131:W132"/>
    <mergeCell ref="W135:W136"/>
    <mergeCell ref="W137:W139"/>
    <mergeCell ref="K129:K130"/>
    <mergeCell ref="K131:K132"/>
    <mergeCell ref="X131:X132"/>
    <mergeCell ref="X133:X134"/>
    <mergeCell ref="W129:W130"/>
    <mergeCell ref="D131:D132"/>
    <mergeCell ref="I116:I117"/>
    <mergeCell ref="J116:J117"/>
    <mergeCell ref="K116:K117"/>
    <mergeCell ref="W116:W117"/>
    <mergeCell ref="W118:W119"/>
    <mergeCell ref="K92:K94"/>
    <mergeCell ref="H98:H100"/>
    <mergeCell ref="J98:J100"/>
    <mergeCell ref="K118:K119"/>
    <mergeCell ref="W123:W125"/>
    <mergeCell ref="W126:W128"/>
    <mergeCell ref="X102:X105"/>
    <mergeCell ref="I102:I105"/>
    <mergeCell ref="J102:J105"/>
    <mergeCell ref="K102:K105"/>
    <mergeCell ref="W106:W109"/>
    <mergeCell ref="W110:W113"/>
    <mergeCell ref="W114:W115"/>
    <mergeCell ref="E131:E132"/>
    <mergeCell ref="F131:F132"/>
    <mergeCell ref="F102:F105"/>
    <mergeCell ref="X116:X117"/>
    <mergeCell ref="W120:W122"/>
    <mergeCell ref="I114:I115"/>
    <mergeCell ref="J57:J60"/>
    <mergeCell ref="K57:K60"/>
    <mergeCell ref="D53:D56"/>
    <mergeCell ref="E61:E64"/>
    <mergeCell ref="H102:H105"/>
    <mergeCell ref="G36:G38"/>
    <mergeCell ref="D29:D31"/>
    <mergeCell ref="F16:F18"/>
    <mergeCell ref="D23:D25"/>
    <mergeCell ref="E23:E25"/>
    <mergeCell ref="F23:F25"/>
    <mergeCell ref="D26:D28"/>
    <mergeCell ref="E26:E28"/>
    <mergeCell ref="F26:F28"/>
    <mergeCell ref="H95:H97"/>
    <mergeCell ref="E29:E31"/>
    <mergeCell ref="D33:D35"/>
    <mergeCell ref="G79:G82"/>
    <mergeCell ref="D102:D105"/>
    <mergeCell ref="D66:D69"/>
    <mergeCell ref="D79:D82"/>
    <mergeCell ref="G33:G35"/>
    <mergeCell ref="I36:I38"/>
    <mergeCell ref="J36:J38"/>
    <mergeCell ref="J39:J41"/>
    <mergeCell ref="J46:J48"/>
    <mergeCell ref="K39:K41"/>
    <mergeCell ref="I16:I18"/>
    <mergeCell ref="J16:J18"/>
    <mergeCell ref="F39:F41"/>
    <mergeCell ref="G70:G73"/>
    <mergeCell ref="E36:E38"/>
    <mergeCell ref="G129:G130"/>
    <mergeCell ref="D203:D204"/>
    <mergeCell ref="E203:E204"/>
    <mergeCell ref="F203:F204"/>
    <mergeCell ref="G203:G204"/>
    <mergeCell ref="D205:D206"/>
    <mergeCell ref="G135:G136"/>
    <mergeCell ref="D106:D109"/>
    <mergeCell ref="E106:E109"/>
    <mergeCell ref="A303:A312"/>
    <mergeCell ref="D70:D73"/>
    <mergeCell ref="E70:E73"/>
    <mergeCell ref="E95:E97"/>
    <mergeCell ref="F95:F97"/>
    <mergeCell ref="G95:G97"/>
    <mergeCell ref="A158:A161"/>
    <mergeCell ref="B207:B208"/>
    <mergeCell ref="D152:D154"/>
    <mergeCell ref="G207:G208"/>
    <mergeCell ref="F209:F210"/>
    <mergeCell ref="D135:D136"/>
    <mergeCell ref="F135:F136"/>
    <mergeCell ref="D140:D142"/>
    <mergeCell ref="D133:D134"/>
    <mergeCell ref="B83:B86"/>
    <mergeCell ref="B87:B90"/>
    <mergeCell ref="B92:B94"/>
    <mergeCell ref="B95:B97"/>
    <mergeCell ref="G215:G216"/>
    <mergeCell ref="A292:A300"/>
    <mergeCell ref="B298:B300"/>
    <mergeCell ref="A229:A291"/>
    <mergeCell ref="F98:F100"/>
    <mergeCell ref="F110:F113"/>
    <mergeCell ref="D98:D100"/>
    <mergeCell ref="E66:E69"/>
    <mergeCell ref="F66:F69"/>
    <mergeCell ref="A3:A4"/>
    <mergeCell ref="A392:A395"/>
    <mergeCell ref="A627:A629"/>
    <mergeCell ref="D57:D60"/>
    <mergeCell ref="E57:E60"/>
    <mergeCell ref="D149:D151"/>
    <mergeCell ref="D137:D139"/>
    <mergeCell ref="D146:D148"/>
    <mergeCell ref="D283:D285"/>
    <mergeCell ref="D271:D273"/>
    <mergeCell ref="D286:D288"/>
    <mergeCell ref="D274:D276"/>
    <mergeCell ref="D259:D261"/>
    <mergeCell ref="D301:D303"/>
    <mergeCell ref="E301:E303"/>
    <mergeCell ref="F301:F303"/>
    <mergeCell ref="B313:B315"/>
    <mergeCell ref="D277:D279"/>
    <mergeCell ref="A133:A136"/>
    <mergeCell ref="A129:A130"/>
    <mergeCell ref="D129:D130"/>
    <mergeCell ref="E129:E130"/>
    <mergeCell ref="F129:F130"/>
    <mergeCell ref="F244:F246"/>
    <mergeCell ref="D232:D234"/>
    <mergeCell ref="D250:D252"/>
    <mergeCell ref="E250:E252"/>
    <mergeCell ref="I66:I69"/>
    <mergeCell ref="J66:J69"/>
    <mergeCell ref="K66:K69"/>
    <mergeCell ref="X66:X69"/>
    <mergeCell ref="K98:K100"/>
    <mergeCell ref="I95:I97"/>
    <mergeCell ref="X70:X73"/>
    <mergeCell ref="H79:H82"/>
    <mergeCell ref="V83:V86"/>
    <mergeCell ref="A1:A2"/>
    <mergeCell ref="D1:D2"/>
    <mergeCell ref="E1:E2"/>
    <mergeCell ref="F1:F2"/>
    <mergeCell ref="A78:A90"/>
    <mergeCell ref="A91:A100"/>
    <mergeCell ref="A101:A113"/>
    <mergeCell ref="A65:A77"/>
    <mergeCell ref="A32:A41"/>
    <mergeCell ref="A12:A21"/>
    <mergeCell ref="A22:A31"/>
    <mergeCell ref="A52:A64"/>
    <mergeCell ref="A42:A51"/>
    <mergeCell ref="A5:A11"/>
    <mergeCell ref="D13:D15"/>
    <mergeCell ref="E13:E15"/>
    <mergeCell ref="F13:F15"/>
    <mergeCell ref="D16:D18"/>
    <mergeCell ref="E16:E18"/>
    <mergeCell ref="F36:F38"/>
    <mergeCell ref="D36:D38"/>
    <mergeCell ref="E43:E45"/>
    <mergeCell ref="F43:F45"/>
    <mergeCell ref="B74:B77"/>
    <mergeCell ref="H129:H130"/>
    <mergeCell ref="I129:I130"/>
    <mergeCell ref="E118:E119"/>
    <mergeCell ref="H70:H73"/>
    <mergeCell ref="A131:A132"/>
    <mergeCell ref="C74:C77"/>
    <mergeCell ref="C79:C82"/>
    <mergeCell ref="E133:E134"/>
    <mergeCell ref="G133:G134"/>
    <mergeCell ref="I133:I134"/>
    <mergeCell ref="D126:D128"/>
    <mergeCell ref="F92:F94"/>
    <mergeCell ref="A114:A119"/>
    <mergeCell ref="D118:D119"/>
    <mergeCell ref="I106:I109"/>
    <mergeCell ref="G110:G113"/>
    <mergeCell ref="D74:D77"/>
    <mergeCell ref="E74:E77"/>
    <mergeCell ref="F74:F77"/>
    <mergeCell ref="H110:H113"/>
    <mergeCell ref="C114:C115"/>
    <mergeCell ref="F79:F82"/>
    <mergeCell ref="F106:F109"/>
    <mergeCell ref="G106:G109"/>
    <mergeCell ref="H106:H109"/>
    <mergeCell ref="G98:G100"/>
    <mergeCell ref="I70:I73"/>
    <mergeCell ref="D95:D97"/>
    <mergeCell ref="F118:F119"/>
    <mergeCell ref="H116:H117"/>
    <mergeCell ref="E98:E100"/>
    <mergeCell ref="H53:H56"/>
    <mergeCell ref="F61:F64"/>
    <mergeCell ref="F114:F115"/>
    <mergeCell ref="G114:G115"/>
    <mergeCell ref="H114:H115"/>
    <mergeCell ref="F70:F73"/>
    <mergeCell ref="K61:K64"/>
    <mergeCell ref="J61:J64"/>
    <mergeCell ref="K74:K77"/>
    <mergeCell ref="K95:K97"/>
    <mergeCell ref="G49:G51"/>
    <mergeCell ref="K53:K56"/>
    <mergeCell ref="G118:G119"/>
    <mergeCell ref="X106:X109"/>
    <mergeCell ref="X87:X90"/>
    <mergeCell ref="V87:V90"/>
    <mergeCell ref="X95:X97"/>
    <mergeCell ref="X98:X100"/>
    <mergeCell ref="V92:V94"/>
    <mergeCell ref="F116:F117"/>
    <mergeCell ref="K110:K113"/>
    <mergeCell ref="J106:J109"/>
    <mergeCell ref="K106:K109"/>
    <mergeCell ref="J110:J113"/>
    <mergeCell ref="X110:X113"/>
    <mergeCell ref="X114:X115"/>
    <mergeCell ref="J79:J82"/>
    <mergeCell ref="K79:K82"/>
    <mergeCell ref="I110:I113"/>
    <mergeCell ref="J118:J119"/>
    <mergeCell ref="G66:G69"/>
    <mergeCell ref="H66:H69"/>
    <mergeCell ref="E116:E117"/>
    <mergeCell ref="B102:B105"/>
    <mergeCell ref="B106:B109"/>
    <mergeCell ref="B110:B113"/>
    <mergeCell ref="B114:B115"/>
    <mergeCell ref="B116:B117"/>
    <mergeCell ref="C116:C117"/>
    <mergeCell ref="C118:C119"/>
    <mergeCell ref="C57:C60"/>
    <mergeCell ref="C61:C64"/>
    <mergeCell ref="C66:C69"/>
    <mergeCell ref="C70:C73"/>
    <mergeCell ref="G102:G105"/>
    <mergeCell ref="B118:B119"/>
    <mergeCell ref="I74:I77"/>
    <mergeCell ref="J74:J77"/>
    <mergeCell ref="J95:J97"/>
    <mergeCell ref="I98:I100"/>
    <mergeCell ref="G92:G94"/>
    <mergeCell ref="I79:I82"/>
    <mergeCell ref="D114:D115"/>
    <mergeCell ref="D110:D113"/>
    <mergeCell ref="D116:D117"/>
    <mergeCell ref="C95:C97"/>
    <mergeCell ref="C106:C109"/>
    <mergeCell ref="C110:C113"/>
    <mergeCell ref="J87:J90"/>
    <mergeCell ref="E110:E113"/>
    <mergeCell ref="B57:B60"/>
    <mergeCell ref="B61:B64"/>
    <mergeCell ref="B66:B69"/>
    <mergeCell ref="B70:B73"/>
    <mergeCell ref="I46:I48"/>
    <mergeCell ref="I49:I51"/>
    <mergeCell ref="J49:J51"/>
    <mergeCell ref="X74:X77"/>
    <mergeCell ref="X39:X41"/>
    <mergeCell ref="G87:G90"/>
    <mergeCell ref="V39:V41"/>
    <mergeCell ref="J19:J21"/>
    <mergeCell ref="G19:G21"/>
    <mergeCell ref="X49:X51"/>
    <mergeCell ref="V23:V25"/>
    <mergeCell ref="V53:V56"/>
    <mergeCell ref="G29:G31"/>
    <mergeCell ref="H29:H31"/>
    <mergeCell ref="X53:X56"/>
    <mergeCell ref="G74:G77"/>
    <mergeCell ref="H74:H77"/>
    <mergeCell ref="G61:G64"/>
    <mergeCell ref="H61:H64"/>
    <mergeCell ref="I61:I64"/>
    <mergeCell ref="K26:K28"/>
    <mergeCell ref="X23:X25"/>
    <mergeCell ref="X26:X28"/>
    <mergeCell ref="X29:X31"/>
    <mergeCell ref="H33:H35"/>
    <mergeCell ref="I19:I21"/>
    <mergeCell ref="X61:X64"/>
    <mergeCell ref="X57:X60"/>
    <mergeCell ref="H19:H21"/>
    <mergeCell ref="X33:X35"/>
    <mergeCell ref="X36:X38"/>
    <mergeCell ref="X43:X45"/>
    <mergeCell ref="W16:W18"/>
    <mergeCell ref="G6:G7"/>
    <mergeCell ref="H6:H7"/>
    <mergeCell ref="G3:G4"/>
    <mergeCell ref="H3:H4"/>
    <mergeCell ref="I3:I4"/>
    <mergeCell ref="J3:J4"/>
    <mergeCell ref="K3:K4"/>
    <mergeCell ref="X1:X2"/>
    <mergeCell ref="G1:G2"/>
    <mergeCell ref="H1:I1"/>
    <mergeCell ref="G8:G9"/>
    <mergeCell ref="H8:H9"/>
    <mergeCell ref="I8:I9"/>
    <mergeCell ref="J8:J9"/>
    <mergeCell ref="K8:K9"/>
    <mergeCell ref="X6:X7"/>
    <mergeCell ref="X8:X9"/>
    <mergeCell ref="J1:K1"/>
    <mergeCell ref="I6:I7"/>
    <mergeCell ref="J6:J7"/>
    <mergeCell ref="K6:K7"/>
    <mergeCell ref="X13:X15"/>
    <mergeCell ref="G16:G18"/>
    <mergeCell ref="H16:H18"/>
    <mergeCell ref="W6:W7"/>
    <mergeCell ref="W8:W9"/>
    <mergeCell ref="X46:X48"/>
    <mergeCell ref="X16:X18"/>
    <mergeCell ref="H10:H11"/>
    <mergeCell ref="D3:D4"/>
    <mergeCell ref="F3:F4"/>
    <mergeCell ref="F6:F7"/>
    <mergeCell ref="B1:B2"/>
    <mergeCell ref="B3:B4"/>
    <mergeCell ref="B6:B7"/>
    <mergeCell ref="B8:B9"/>
    <mergeCell ref="D10:D11"/>
    <mergeCell ref="E10:E11"/>
    <mergeCell ref="F10:F11"/>
    <mergeCell ref="F8:F9"/>
    <mergeCell ref="X10:X11"/>
    <mergeCell ref="C3:C4"/>
    <mergeCell ref="C6:C7"/>
    <mergeCell ref="C8:C9"/>
    <mergeCell ref="D6:D7"/>
    <mergeCell ref="E6:E7"/>
    <mergeCell ref="E3:E4"/>
    <mergeCell ref="D8:D9"/>
    <mergeCell ref="E8:E9"/>
    <mergeCell ref="J10:J11"/>
    <mergeCell ref="B10:B11"/>
    <mergeCell ref="X3:X4"/>
    <mergeCell ref="V6:V7"/>
    <mergeCell ref="V3:V4"/>
    <mergeCell ref="L1:U1"/>
    <mergeCell ref="G10:G11"/>
    <mergeCell ref="W1:W2"/>
    <mergeCell ref="W3:W4"/>
    <mergeCell ref="C10:C11"/>
    <mergeCell ref="B13:B15"/>
    <mergeCell ref="B16:B18"/>
    <mergeCell ref="B19:B21"/>
    <mergeCell ref="C13:C15"/>
    <mergeCell ref="C16:C18"/>
    <mergeCell ref="F29:F31"/>
    <mergeCell ref="C29:C31"/>
    <mergeCell ref="C33:C35"/>
    <mergeCell ref="C36:C38"/>
    <mergeCell ref="C39:C41"/>
    <mergeCell ref="C43:C45"/>
    <mergeCell ref="C46:C48"/>
    <mergeCell ref="C49:C51"/>
    <mergeCell ref="C53:C56"/>
    <mergeCell ref="B53:B56"/>
    <mergeCell ref="B29:B31"/>
    <mergeCell ref="D43:D45"/>
    <mergeCell ref="D49:D51"/>
    <mergeCell ref="E49:E51"/>
    <mergeCell ref="F49:F51"/>
    <mergeCell ref="B49:B51"/>
    <mergeCell ref="D39:D41"/>
    <mergeCell ref="E39:E41"/>
    <mergeCell ref="H49:H51"/>
    <mergeCell ref="F19:F21"/>
    <mergeCell ref="G26:G28"/>
    <mergeCell ref="K16:K18"/>
    <mergeCell ref="W19:W21"/>
    <mergeCell ref="V46:V48"/>
    <mergeCell ref="W46:W48"/>
    <mergeCell ref="W10:W11"/>
    <mergeCell ref="W13:W15"/>
    <mergeCell ref="D87:D90"/>
    <mergeCell ref="E87:E90"/>
    <mergeCell ref="B36:B38"/>
    <mergeCell ref="B39:B41"/>
    <mergeCell ref="B43:B45"/>
    <mergeCell ref="B46:B48"/>
    <mergeCell ref="B129:B130"/>
    <mergeCell ref="V43:V45"/>
    <mergeCell ref="C19:C21"/>
    <mergeCell ref="C23:C25"/>
    <mergeCell ref="C26:C28"/>
    <mergeCell ref="G23:G25"/>
    <mergeCell ref="B98:B100"/>
    <mergeCell ref="C83:C86"/>
    <mergeCell ref="C87:C90"/>
    <mergeCell ref="C92:C94"/>
    <mergeCell ref="E79:E82"/>
    <mergeCell ref="K19:K21"/>
    <mergeCell ref="H92:H94"/>
    <mergeCell ref="I92:I94"/>
    <mergeCell ref="J92:J94"/>
    <mergeCell ref="K87:K90"/>
    <mergeCell ref="H23:H25"/>
    <mergeCell ref="H26:H28"/>
    <mergeCell ref="I26:I28"/>
    <mergeCell ref="J26:J28"/>
    <mergeCell ref="F87:F90"/>
    <mergeCell ref="H87:H90"/>
    <mergeCell ref="D92:D94"/>
    <mergeCell ref="E92:E94"/>
    <mergeCell ref="C129:C130"/>
    <mergeCell ref="I29:I31"/>
    <mergeCell ref="B79:B82"/>
    <mergeCell ref="V33:V35"/>
    <mergeCell ref="F133:F134"/>
    <mergeCell ref="B23:B25"/>
    <mergeCell ref="B26:B28"/>
    <mergeCell ref="K46:K48"/>
    <mergeCell ref="H43:H45"/>
    <mergeCell ref="I43:I45"/>
    <mergeCell ref="J43:J45"/>
    <mergeCell ref="K43:K45"/>
    <mergeCell ref="E53:E56"/>
    <mergeCell ref="F53:F56"/>
    <mergeCell ref="G53:G56"/>
    <mergeCell ref="K49:K51"/>
    <mergeCell ref="D46:D48"/>
    <mergeCell ref="E46:E48"/>
    <mergeCell ref="F46:F48"/>
    <mergeCell ref="G46:G48"/>
    <mergeCell ref="H46:H48"/>
    <mergeCell ref="B33:B35"/>
    <mergeCell ref="C98:C100"/>
    <mergeCell ref="C102:C105"/>
    <mergeCell ref="I87:I90"/>
    <mergeCell ref="I23:I25"/>
    <mergeCell ref="G43:G45"/>
    <mergeCell ref="G39:G41"/>
    <mergeCell ref="H39:H41"/>
    <mergeCell ref="I39:I41"/>
    <mergeCell ref="H36:H38"/>
    <mergeCell ref="C131:C132"/>
    <mergeCell ref="K36:K38"/>
    <mergeCell ref="D61:D64"/>
    <mergeCell ref="E114:E115"/>
    <mergeCell ref="I10:I11"/>
    <mergeCell ref="K10:K11"/>
    <mergeCell ref="X79:X82"/>
    <mergeCell ref="D83:D86"/>
    <mergeCell ref="E83:E86"/>
    <mergeCell ref="F83:F86"/>
    <mergeCell ref="G83:G86"/>
    <mergeCell ref="H83:H86"/>
    <mergeCell ref="I83:I86"/>
    <mergeCell ref="J83:J86"/>
    <mergeCell ref="K83:K86"/>
    <mergeCell ref="X83:X86"/>
    <mergeCell ref="G13:G15"/>
    <mergeCell ref="H13:H15"/>
    <mergeCell ref="I13:I15"/>
    <mergeCell ref="J13:J15"/>
    <mergeCell ref="K13:K15"/>
    <mergeCell ref="D19:D21"/>
    <mergeCell ref="E19:E21"/>
    <mergeCell ref="E33:E35"/>
    <mergeCell ref="F33:F35"/>
    <mergeCell ref="J29:J31"/>
    <mergeCell ref="K29:K31"/>
    <mergeCell ref="I33:I35"/>
    <mergeCell ref="J33:J35"/>
    <mergeCell ref="K33:K35"/>
    <mergeCell ref="I53:I56"/>
    <mergeCell ref="J53:J56"/>
    <mergeCell ref="X19:X21"/>
    <mergeCell ref="E102:E105"/>
    <mergeCell ref="E205:E206"/>
    <mergeCell ref="E213:E214"/>
    <mergeCell ref="D166:D168"/>
    <mergeCell ref="E166:E168"/>
    <mergeCell ref="F166:F168"/>
    <mergeCell ref="F195:F198"/>
    <mergeCell ref="G195:G198"/>
    <mergeCell ref="D175:D178"/>
    <mergeCell ref="G183:G186"/>
    <mergeCell ref="H183:H186"/>
    <mergeCell ref="E158:E161"/>
    <mergeCell ref="K155:K157"/>
    <mergeCell ref="G205:G206"/>
    <mergeCell ref="J183:J186"/>
    <mergeCell ref="E199:E200"/>
    <mergeCell ref="D209:D210"/>
    <mergeCell ref="D158:D161"/>
    <mergeCell ref="G213:G214"/>
    <mergeCell ref="J207:J208"/>
    <mergeCell ref="J203:J204"/>
    <mergeCell ref="F183:F186"/>
    <mergeCell ref="I207:I208"/>
    <mergeCell ref="D169:D171"/>
    <mergeCell ref="G209:G210"/>
    <mergeCell ref="E175:E178"/>
    <mergeCell ref="F175:F178"/>
    <mergeCell ref="G175:G178"/>
    <mergeCell ref="H175:H178"/>
    <mergeCell ref="J175:J178"/>
    <mergeCell ref="I205:I206"/>
    <mergeCell ref="K209:K210"/>
    <mergeCell ref="I370:I373"/>
    <mergeCell ref="H262:H264"/>
    <mergeCell ref="W295:W297"/>
    <mergeCell ref="H350:H353"/>
    <mergeCell ref="I350:I353"/>
    <mergeCell ref="K326:K327"/>
    <mergeCell ref="K358:K361"/>
    <mergeCell ref="K370:K373"/>
    <mergeCell ref="J370:J373"/>
    <mergeCell ref="I358:I361"/>
    <mergeCell ref="K354:K357"/>
    <mergeCell ref="V350:V353"/>
    <mergeCell ref="V354:V357"/>
    <mergeCell ref="K332:K333"/>
    <mergeCell ref="J354:J357"/>
    <mergeCell ref="J271:J273"/>
    <mergeCell ref="G262:G264"/>
    <mergeCell ref="G241:G243"/>
    <mergeCell ref="G244:G246"/>
    <mergeCell ref="J244:J246"/>
    <mergeCell ref="J241:J243"/>
    <mergeCell ref="H247:H249"/>
    <mergeCell ref="G250:G252"/>
    <mergeCell ref="W262:W264"/>
    <mergeCell ref="J259:J261"/>
    <mergeCell ref="I155:I157"/>
    <mergeCell ref="W187:W190"/>
    <mergeCell ref="H207:H208"/>
    <mergeCell ref="H217:H218"/>
    <mergeCell ref="K217:K218"/>
    <mergeCell ref="K225:K226"/>
    <mergeCell ref="J229:J231"/>
    <mergeCell ref="V259:V261"/>
    <mergeCell ref="I259:I261"/>
    <mergeCell ref="I262:I264"/>
    <mergeCell ref="W253:W255"/>
    <mergeCell ref="K256:K258"/>
    <mergeCell ref="K244:K246"/>
    <mergeCell ref="H250:H252"/>
    <mergeCell ref="H238:H240"/>
    <mergeCell ref="V262:V264"/>
    <mergeCell ref="X292:X294"/>
    <mergeCell ref="X283:X285"/>
    <mergeCell ref="X286:X288"/>
    <mergeCell ref="I265:I267"/>
    <mergeCell ref="J265:J267"/>
    <mergeCell ref="I241:I243"/>
    <mergeCell ref="H241:H243"/>
    <mergeCell ref="K241:K243"/>
    <mergeCell ref="I253:I255"/>
    <mergeCell ref="V277:V279"/>
    <mergeCell ref="K265:K267"/>
    <mergeCell ref="V268:V270"/>
    <mergeCell ref="V271:V273"/>
    <mergeCell ref="V274:V276"/>
    <mergeCell ref="V280:V282"/>
    <mergeCell ref="K262:K264"/>
    <mergeCell ref="W241:W243"/>
    <mergeCell ref="X271:X273"/>
    <mergeCell ref="G310:G312"/>
    <mergeCell ref="H310:H312"/>
    <mergeCell ref="I316:I318"/>
    <mergeCell ref="W301:W303"/>
    <mergeCell ref="E271:E273"/>
    <mergeCell ref="E319:E321"/>
    <mergeCell ref="F319:F321"/>
    <mergeCell ref="D316:D318"/>
    <mergeCell ref="E316:E318"/>
    <mergeCell ref="H326:H327"/>
    <mergeCell ref="I326:I327"/>
    <mergeCell ref="J326:J327"/>
    <mergeCell ref="E256:E258"/>
    <mergeCell ref="K277:K279"/>
    <mergeCell ref="J274:J276"/>
    <mergeCell ref="K274:K276"/>
    <mergeCell ref="K268:K270"/>
    <mergeCell ref="J277:J279"/>
    <mergeCell ref="F271:F273"/>
    <mergeCell ref="D265:D267"/>
    <mergeCell ref="K298:K300"/>
    <mergeCell ref="H295:H297"/>
    <mergeCell ref="K295:K297"/>
    <mergeCell ref="F280:F282"/>
    <mergeCell ref="J262:J264"/>
    <mergeCell ref="W298:W300"/>
    <mergeCell ref="J292:J294"/>
    <mergeCell ref="K292:K294"/>
    <mergeCell ref="K289:K291"/>
    <mergeCell ref="J289:J291"/>
    <mergeCell ref="D295:D297"/>
    <mergeCell ref="I310:I312"/>
    <mergeCell ref="K310:K312"/>
    <mergeCell ref="J313:J315"/>
    <mergeCell ref="H298:H300"/>
    <mergeCell ref="J298:J300"/>
    <mergeCell ref="I334:I336"/>
    <mergeCell ref="E310:E312"/>
    <mergeCell ref="D313:D315"/>
    <mergeCell ref="E313:E315"/>
    <mergeCell ref="H307:H309"/>
    <mergeCell ref="E298:E300"/>
    <mergeCell ref="F298:F300"/>
    <mergeCell ref="K307:K309"/>
    <mergeCell ref="E330:E331"/>
    <mergeCell ref="F330:F331"/>
    <mergeCell ref="G330:G331"/>
    <mergeCell ref="K319:K321"/>
    <mergeCell ref="J316:J318"/>
    <mergeCell ref="K316:K318"/>
    <mergeCell ref="J310:J312"/>
    <mergeCell ref="F332:F333"/>
    <mergeCell ref="D324:D325"/>
    <mergeCell ref="F328:F329"/>
    <mergeCell ref="G328:G329"/>
    <mergeCell ref="F334:F336"/>
    <mergeCell ref="J256:J258"/>
    <mergeCell ref="G301:G303"/>
    <mergeCell ref="H301:H303"/>
    <mergeCell ref="I301:I303"/>
    <mergeCell ref="G277:G279"/>
    <mergeCell ref="H277:H279"/>
    <mergeCell ref="J378:J381"/>
    <mergeCell ref="H378:H381"/>
    <mergeCell ref="G420:G422"/>
    <mergeCell ref="D435:D438"/>
    <mergeCell ref="H393:H395"/>
    <mergeCell ref="G426:G428"/>
    <mergeCell ref="G417:G419"/>
    <mergeCell ref="J569:J571"/>
    <mergeCell ref="D563:D565"/>
    <mergeCell ref="E563:E565"/>
    <mergeCell ref="F563:F565"/>
    <mergeCell ref="I557:I559"/>
    <mergeCell ref="J554:J556"/>
    <mergeCell ref="I554:I556"/>
    <mergeCell ref="J513:J514"/>
    <mergeCell ref="H563:H565"/>
    <mergeCell ref="I563:I565"/>
    <mergeCell ref="H527:H529"/>
    <mergeCell ref="H530:H532"/>
    <mergeCell ref="G386:G389"/>
    <mergeCell ref="H386:H389"/>
    <mergeCell ref="I530:I532"/>
    <mergeCell ref="F479:F482"/>
    <mergeCell ref="G479:G482"/>
    <mergeCell ref="G414:G416"/>
    <mergeCell ref="F417:F419"/>
    <mergeCell ref="X592:X593"/>
    <mergeCell ref="C563:C565"/>
    <mergeCell ref="B590:B591"/>
    <mergeCell ref="K594:K595"/>
    <mergeCell ref="G569:G571"/>
    <mergeCell ref="D471:D474"/>
    <mergeCell ref="D530:D532"/>
    <mergeCell ref="X588:X589"/>
    <mergeCell ref="D588:D589"/>
    <mergeCell ref="W584:W585"/>
    <mergeCell ref="H536:H538"/>
    <mergeCell ref="I536:I538"/>
    <mergeCell ref="W495:W498"/>
    <mergeCell ref="V509:V510"/>
    <mergeCell ref="W509:W510"/>
    <mergeCell ref="X509:X510"/>
    <mergeCell ref="W507:W508"/>
    <mergeCell ref="X503:X504"/>
    <mergeCell ref="V536:V538"/>
    <mergeCell ref="V533:V535"/>
    <mergeCell ref="K536:K538"/>
    <mergeCell ref="X536:X538"/>
    <mergeCell ref="K590:K591"/>
    <mergeCell ref="I590:I591"/>
    <mergeCell ref="K586:K587"/>
    <mergeCell ref="H572:H573"/>
    <mergeCell ref="F582:F583"/>
    <mergeCell ref="H588:H589"/>
    <mergeCell ref="B588:B589"/>
    <mergeCell ref="B586:B587"/>
    <mergeCell ref="H507:H508"/>
    <mergeCell ref="E505:E506"/>
    <mergeCell ref="X601:X603"/>
    <mergeCell ref="D596:D597"/>
    <mergeCell ref="B521:B523"/>
    <mergeCell ref="F521:F523"/>
    <mergeCell ref="X586:X587"/>
    <mergeCell ref="B557:B559"/>
    <mergeCell ref="G574:G575"/>
    <mergeCell ref="H601:H603"/>
    <mergeCell ref="I601:I603"/>
    <mergeCell ref="E596:E597"/>
    <mergeCell ref="F596:F597"/>
    <mergeCell ref="G596:G597"/>
    <mergeCell ref="H596:H597"/>
    <mergeCell ref="I596:I597"/>
    <mergeCell ref="J596:J597"/>
    <mergeCell ref="K596:K597"/>
    <mergeCell ref="V596:V597"/>
    <mergeCell ref="W596:W597"/>
    <mergeCell ref="X596:X597"/>
    <mergeCell ref="B594:B595"/>
    <mergeCell ref="X594:X595"/>
    <mergeCell ref="F533:F535"/>
    <mergeCell ref="E560:E562"/>
    <mergeCell ref="H566:H568"/>
    <mergeCell ref="J578:J579"/>
    <mergeCell ref="X590:X591"/>
    <mergeCell ref="V592:V593"/>
    <mergeCell ref="D594:D595"/>
    <mergeCell ref="E594:E595"/>
    <mergeCell ref="F594:F595"/>
    <mergeCell ref="B596:B597"/>
    <mergeCell ref="D584:D585"/>
    <mergeCell ref="C548:C550"/>
    <mergeCell ref="C551:C553"/>
    <mergeCell ref="C530:C532"/>
    <mergeCell ref="C533:C535"/>
    <mergeCell ref="G545:G547"/>
    <mergeCell ref="H521:H523"/>
    <mergeCell ref="C536:C538"/>
    <mergeCell ref="H533:H535"/>
    <mergeCell ref="D491:D494"/>
    <mergeCell ref="D515:D516"/>
    <mergeCell ref="D495:D498"/>
    <mergeCell ref="D499:D500"/>
    <mergeCell ref="D521:D523"/>
    <mergeCell ref="D513:D514"/>
    <mergeCell ref="B515:B516"/>
    <mergeCell ref="B517:B518"/>
    <mergeCell ref="H505:H506"/>
    <mergeCell ref="D536:D538"/>
    <mergeCell ref="E539:E541"/>
    <mergeCell ref="I592:I593"/>
    <mergeCell ref="J592:J593"/>
    <mergeCell ref="V598:V600"/>
    <mergeCell ref="B576:B577"/>
    <mergeCell ref="F569:F571"/>
    <mergeCell ref="H569:H571"/>
    <mergeCell ref="D590:D591"/>
    <mergeCell ref="E590:E591"/>
    <mergeCell ref="V590:V591"/>
    <mergeCell ref="J598:J600"/>
    <mergeCell ref="V551:V553"/>
    <mergeCell ref="V576:V577"/>
    <mergeCell ref="V545:V547"/>
    <mergeCell ref="D586:D587"/>
    <mergeCell ref="E586:E587"/>
    <mergeCell ref="H545:H547"/>
    <mergeCell ref="K551:K553"/>
    <mergeCell ref="J557:J559"/>
    <mergeCell ref="G590:G591"/>
    <mergeCell ref="H590:H591"/>
    <mergeCell ref="K592:K593"/>
    <mergeCell ref="D592:D593"/>
    <mergeCell ref="D572:D573"/>
    <mergeCell ref="D560:D562"/>
    <mergeCell ref="D566:D568"/>
    <mergeCell ref="H560:H562"/>
    <mergeCell ref="H576:H577"/>
    <mergeCell ref="I576:I577"/>
    <mergeCell ref="C566:C568"/>
    <mergeCell ref="C560:C562"/>
    <mergeCell ref="E554:E556"/>
    <mergeCell ref="E557:E559"/>
    <mergeCell ref="B131:B132"/>
    <mergeCell ref="B133:B134"/>
    <mergeCell ref="B135:B136"/>
    <mergeCell ref="B137:B139"/>
    <mergeCell ref="B140:B142"/>
    <mergeCell ref="B143:B145"/>
    <mergeCell ref="B286:B288"/>
    <mergeCell ref="B225:B226"/>
    <mergeCell ref="B227:B228"/>
    <mergeCell ref="B229:B231"/>
    <mergeCell ref="B213:B214"/>
    <mergeCell ref="B219:B220"/>
    <mergeCell ref="B221:B222"/>
    <mergeCell ref="B223:B224"/>
    <mergeCell ref="B250:B252"/>
    <mergeCell ref="B169:B171"/>
    <mergeCell ref="B199:B200"/>
    <mergeCell ref="B215:B216"/>
    <mergeCell ref="B217:B218"/>
    <mergeCell ref="B146:B148"/>
    <mergeCell ref="B268:B270"/>
    <mergeCell ref="B271:B273"/>
    <mergeCell ref="B274:B276"/>
    <mergeCell ref="B232:B234"/>
    <mergeCell ref="B241:B243"/>
    <mergeCell ref="B149:B151"/>
    <mergeCell ref="B152:B154"/>
    <mergeCell ref="B155:B157"/>
    <mergeCell ref="B158:B161"/>
    <mergeCell ref="B162:B165"/>
    <mergeCell ref="B166:B168"/>
    <mergeCell ref="B175:B178"/>
    <mergeCell ref="G390:G392"/>
    <mergeCell ref="B247:B249"/>
    <mergeCell ref="D304:D306"/>
    <mergeCell ref="C503:C504"/>
    <mergeCell ref="B408:B410"/>
    <mergeCell ref="B423:B425"/>
    <mergeCell ref="C402:C404"/>
    <mergeCell ref="E241:E243"/>
    <mergeCell ref="B346:B349"/>
    <mergeCell ref="E399:E401"/>
    <mergeCell ref="E396:E398"/>
    <mergeCell ref="B429:B431"/>
    <mergeCell ref="B426:B428"/>
    <mergeCell ref="D411:D413"/>
    <mergeCell ref="E393:E395"/>
    <mergeCell ref="B414:B416"/>
    <mergeCell ref="B411:B413"/>
    <mergeCell ref="B393:B395"/>
    <mergeCell ref="C420:C422"/>
    <mergeCell ref="C414:C416"/>
    <mergeCell ref="D386:D389"/>
    <mergeCell ref="B479:B482"/>
    <mergeCell ref="B491:B494"/>
    <mergeCell ref="B495:B498"/>
    <mergeCell ref="E328:E329"/>
    <mergeCell ref="F326:F327"/>
    <mergeCell ref="G326:G327"/>
    <mergeCell ref="E283:E285"/>
    <mergeCell ref="E253:E255"/>
    <mergeCell ref="F253:F255"/>
    <mergeCell ref="G271:G273"/>
    <mergeCell ref="E265:E267"/>
    <mergeCell ref="E479:E482"/>
    <mergeCell ref="F560:F562"/>
    <mergeCell ref="G572:G573"/>
    <mergeCell ref="B459:B462"/>
    <mergeCell ref="F426:F428"/>
    <mergeCell ref="C334:C336"/>
    <mergeCell ref="C337:C339"/>
    <mergeCell ref="C340:C342"/>
    <mergeCell ref="D350:D353"/>
    <mergeCell ref="E334:E336"/>
    <mergeCell ref="B324:B325"/>
    <mergeCell ref="C324:C325"/>
    <mergeCell ref="B362:B365"/>
    <mergeCell ref="C362:C365"/>
    <mergeCell ref="G334:G336"/>
    <mergeCell ref="B399:B401"/>
    <mergeCell ref="F463:F466"/>
    <mergeCell ref="G505:G506"/>
    <mergeCell ref="C519:C520"/>
    <mergeCell ref="G560:G562"/>
    <mergeCell ref="F548:F550"/>
    <mergeCell ref="E572:E573"/>
    <mergeCell ref="D459:D462"/>
    <mergeCell ref="E459:E462"/>
    <mergeCell ref="F459:F462"/>
    <mergeCell ref="G515:G516"/>
    <mergeCell ref="D542:D544"/>
    <mergeCell ref="E542:E544"/>
    <mergeCell ref="F542:F544"/>
    <mergeCell ref="B530:B532"/>
    <mergeCell ref="B374:B377"/>
    <mergeCell ref="B378:B381"/>
    <mergeCell ref="B475:B478"/>
    <mergeCell ref="H557:H559"/>
    <mergeCell ref="D511:D512"/>
    <mergeCell ref="H554:H556"/>
    <mergeCell ref="G554:G556"/>
    <mergeCell ref="E475:E478"/>
    <mergeCell ref="D475:D478"/>
    <mergeCell ref="D487:D490"/>
    <mergeCell ref="D479:D482"/>
    <mergeCell ref="C471:C474"/>
    <mergeCell ref="G471:G474"/>
    <mergeCell ref="G487:G490"/>
    <mergeCell ref="H487:H490"/>
    <mergeCell ref="E527:E529"/>
    <mergeCell ref="D527:D529"/>
    <mergeCell ref="H524:H526"/>
    <mergeCell ref="B507:B508"/>
    <mergeCell ref="B519:B520"/>
    <mergeCell ref="G511:G512"/>
    <mergeCell ref="C509:C510"/>
    <mergeCell ref="C511:C512"/>
    <mergeCell ref="C513:C514"/>
    <mergeCell ref="F554:F556"/>
    <mergeCell ref="C554:C556"/>
    <mergeCell ref="B542:B544"/>
    <mergeCell ref="B527:B529"/>
    <mergeCell ref="B548:B550"/>
    <mergeCell ref="G551:G553"/>
    <mergeCell ref="H551:H553"/>
    <mergeCell ref="B524:B526"/>
    <mergeCell ref="B511:B512"/>
    <mergeCell ref="E471:E474"/>
    <mergeCell ref="A172:A174"/>
    <mergeCell ref="B172:B174"/>
    <mergeCell ref="D172:D174"/>
    <mergeCell ref="E172:E174"/>
    <mergeCell ref="F172:F174"/>
    <mergeCell ref="G172:G174"/>
    <mergeCell ref="H172:H174"/>
    <mergeCell ref="A187:A190"/>
    <mergeCell ref="A175:A182"/>
    <mergeCell ref="A183:A186"/>
    <mergeCell ref="E209:E210"/>
    <mergeCell ref="H253:H255"/>
    <mergeCell ref="F241:F243"/>
    <mergeCell ref="A199:A228"/>
    <mergeCell ref="D227:D228"/>
    <mergeCell ref="G221:G222"/>
    <mergeCell ref="F217:F218"/>
    <mergeCell ref="C191:C194"/>
    <mergeCell ref="B244:B246"/>
    <mergeCell ref="C225:C226"/>
    <mergeCell ref="C201:C202"/>
    <mergeCell ref="A191:A198"/>
    <mergeCell ref="D201:D202"/>
    <mergeCell ref="E201:E202"/>
    <mergeCell ref="E207:E208"/>
    <mergeCell ref="H209:H210"/>
    <mergeCell ref="E223:E224"/>
    <mergeCell ref="B201:B202"/>
    <mergeCell ref="B203:B204"/>
    <mergeCell ref="C205:C206"/>
    <mergeCell ref="C207:C208"/>
    <mergeCell ref="C209:C210"/>
    <mergeCell ref="B191:B194"/>
    <mergeCell ref="D191:D194"/>
    <mergeCell ref="E191:E194"/>
    <mergeCell ref="F191:F194"/>
    <mergeCell ref="G191:G194"/>
    <mergeCell ref="C195:C198"/>
    <mergeCell ref="B337:B339"/>
    <mergeCell ref="G370:G373"/>
    <mergeCell ref="D346:D349"/>
    <mergeCell ref="E350:E353"/>
    <mergeCell ref="D374:D377"/>
    <mergeCell ref="B289:B291"/>
    <mergeCell ref="G274:G276"/>
    <mergeCell ref="D256:D258"/>
    <mergeCell ref="D332:D333"/>
    <mergeCell ref="C221:C222"/>
    <mergeCell ref="E370:E373"/>
    <mergeCell ref="F350:F353"/>
    <mergeCell ref="B354:B357"/>
    <mergeCell ref="B316:B318"/>
    <mergeCell ref="B209:B210"/>
    <mergeCell ref="G229:G231"/>
    <mergeCell ref="F250:F252"/>
    <mergeCell ref="G295:G297"/>
    <mergeCell ref="F232:F234"/>
    <mergeCell ref="F247:F249"/>
    <mergeCell ref="E247:E249"/>
    <mergeCell ref="D289:D291"/>
    <mergeCell ref="F256:F258"/>
    <mergeCell ref="C313:C315"/>
    <mergeCell ref="B292:B294"/>
    <mergeCell ref="C301:C303"/>
    <mergeCell ref="G232:G234"/>
    <mergeCell ref="F225:F226"/>
    <mergeCell ref="E217:E218"/>
    <mergeCell ref="E227:E228"/>
    <mergeCell ref="F227:F228"/>
    <mergeCell ref="D221:D222"/>
    <mergeCell ref="E221:E222"/>
    <mergeCell ref="D223:D224"/>
    <mergeCell ref="D219:D220"/>
    <mergeCell ref="B253:B255"/>
    <mergeCell ref="B265:B267"/>
    <mergeCell ref="B262:B264"/>
    <mergeCell ref="E346:E349"/>
    <mergeCell ref="F213:F214"/>
    <mergeCell ref="D225:D226"/>
    <mergeCell ref="D280:D282"/>
    <mergeCell ref="E280:E282"/>
    <mergeCell ref="C326:C327"/>
    <mergeCell ref="C262:C264"/>
    <mergeCell ref="D241:D243"/>
    <mergeCell ref="C304:C306"/>
    <mergeCell ref="C307:C309"/>
    <mergeCell ref="B319:B321"/>
    <mergeCell ref="B301:B303"/>
    <mergeCell ref="B304:B306"/>
    <mergeCell ref="B307:B309"/>
    <mergeCell ref="B310:B312"/>
    <mergeCell ref="D268:D270"/>
    <mergeCell ref="E268:E270"/>
    <mergeCell ref="E244:E246"/>
    <mergeCell ref="E232:E234"/>
    <mergeCell ref="E215:E216"/>
    <mergeCell ref="E374:E377"/>
    <mergeCell ref="D328:D329"/>
    <mergeCell ref="C316:C318"/>
    <mergeCell ref="C319:C321"/>
    <mergeCell ref="D238:D240"/>
    <mergeCell ref="H244:H246"/>
    <mergeCell ref="H259:H261"/>
    <mergeCell ref="I250:I252"/>
    <mergeCell ref="W172:W174"/>
    <mergeCell ref="W191:W194"/>
    <mergeCell ref="V195:V198"/>
    <mergeCell ref="K195:K198"/>
    <mergeCell ref="E195:E198"/>
    <mergeCell ref="B277:B279"/>
    <mergeCell ref="B280:B282"/>
    <mergeCell ref="B382:B385"/>
    <mergeCell ref="C354:C357"/>
    <mergeCell ref="C358:C361"/>
    <mergeCell ref="C370:C373"/>
    <mergeCell ref="C374:C377"/>
    <mergeCell ref="C350:C353"/>
    <mergeCell ref="D217:D218"/>
    <mergeCell ref="D215:D216"/>
    <mergeCell ref="F221:F222"/>
    <mergeCell ref="H232:H234"/>
    <mergeCell ref="B187:B190"/>
    <mergeCell ref="B183:B186"/>
    <mergeCell ref="D247:D249"/>
    <mergeCell ref="B295:B297"/>
    <mergeCell ref="B283:B285"/>
    <mergeCell ref="B256:B258"/>
    <mergeCell ref="B259:B261"/>
    <mergeCell ref="A396:A434"/>
    <mergeCell ref="F396:F398"/>
    <mergeCell ref="D408:D410"/>
    <mergeCell ref="B386:B389"/>
    <mergeCell ref="B402:B404"/>
    <mergeCell ref="B405:B407"/>
    <mergeCell ref="B420:B422"/>
    <mergeCell ref="D402:D404"/>
    <mergeCell ref="E402:E404"/>
    <mergeCell ref="C328:C329"/>
    <mergeCell ref="C330:C331"/>
    <mergeCell ref="C332:C333"/>
    <mergeCell ref="B370:B373"/>
    <mergeCell ref="C405:C407"/>
    <mergeCell ref="C408:C410"/>
    <mergeCell ref="C411:C413"/>
    <mergeCell ref="D414:D416"/>
    <mergeCell ref="D423:D425"/>
    <mergeCell ref="D426:D428"/>
    <mergeCell ref="B358:B361"/>
    <mergeCell ref="D340:D342"/>
    <mergeCell ref="F374:F377"/>
    <mergeCell ref="F382:F385"/>
    <mergeCell ref="E378:E381"/>
    <mergeCell ref="D370:D373"/>
    <mergeCell ref="E386:E389"/>
    <mergeCell ref="C386:C389"/>
    <mergeCell ref="E423:E425"/>
    <mergeCell ref="F390:F392"/>
    <mergeCell ref="F414:F416"/>
    <mergeCell ref="F411:F413"/>
    <mergeCell ref="A322:A333"/>
    <mergeCell ref="H396:H398"/>
    <mergeCell ref="H402:H404"/>
    <mergeCell ref="I402:I404"/>
    <mergeCell ref="J402:J404"/>
    <mergeCell ref="K402:K404"/>
    <mergeCell ref="J414:J416"/>
    <mergeCell ref="I411:I413"/>
    <mergeCell ref="J411:J413"/>
    <mergeCell ref="K414:K416"/>
    <mergeCell ref="I414:I416"/>
    <mergeCell ref="H417:H419"/>
    <mergeCell ref="K420:K422"/>
    <mergeCell ref="J417:J419"/>
    <mergeCell ref="K405:K407"/>
    <mergeCell ref="J390:J392"/>
    <mergeCell ref="K390:K392"/>
    <mergeCell ref="J399:J401"/>
    <mergeCell ref="K399:K401"/>
    <mergeCell ref="H390:H392"/>
    <mergeCell ref="K393:K395"/>
    <mergeCell ref="I396:I398"/>
    <mergeCell ref="I390:I392"/>
    <mergeCell ref="K426:K428"/>
    <mergeCell ref="I423:I425"/>
    <mergeCell ref="K411:K413"/>
    <mergeCell ref="E408:E410"/>
    <mergeCell ref="F423:F425"/>
    <mergeCell ref="G423:G425"/>
    <mergeCell ref="H423:H425"/>
    <mergeCell ref="E411:E413"/>
    <mergeCell ref="E420:E422"/>
    <mergeCell ref="K408:K410"/>
    <mergeCell ref="H414:H416"/>
    <mergeCell ref="G405:G407"/>
    <mergeCell ref="F420:F422"/>
    <mergeCell ref="X423:X425"/>
    <mergeCell ref="I417:I419"/>
    <mergeCell ref="X429:X431"/>
    <mergeCell ref="W443:W446"/>
    <mergeCell ref="X435:X438"/>
    <mergeCell ref="W432:W434"/>
    <mergeCell ref="X432:X434"/>
    <mergeCell ref="J432:J434"/>
    <mergeCell ref="K432:K434"/>
    <mergeCell ref="E443:E446"/>
    <mergeCell ref="H420:H422"/>
    <mergeCell ref="I420:I422"/>
    <mergeCell ref="K423:K425"/>
    <mergeCell ref="H408:H410"/>
    <mergeCell ref="I408:I410"/>
    <mergeCell ref="J408:J410"/>
    <mergeCell ref="H405:H407"/>
    <mergeCell ref="I405:I407"/>
    <mergeCell ref="J405:J407"/>
    <mergeCell ref="V423:V425"/>
    <mergeCell ref="V429:V431"/>
    <mergeCell ref="I429:I431"/>
    <mergeCell ref="H429:H431"/>
    <mergeCell ref="J426:J428"/>
    <mergeCell ref="E426:E428"/>
    <mergeCell ref="F429:F431"/>
    <mergeCell ref="G429:G431"/>
    <mergeCell ref="G443:G446"/>
    <mergeCell ref="F435:F438"/>
    <mergeCell ref="W417:W419"/>
    <mergeCell ref="V411:V413"/>
    <mergeCell ref="X443:X446"/>
    <mergeCell ref="X447:X450"/>
    <mergeCell ref="D451:D454"/>
    <mergeCell ref="X439:X442"/>
    <mergeCell ref="H439:H442"/>
    <mergeCell ref="K439:K442"/>
    <mergeCell ref="I439:I442"/>
    <mergeCell ref="J439:J442"/>
    <mergeCell ref="J435:J438"/>
    <mergeCell ref="K435:K438"/>
    <mergeCell ref="F451:F454"/>
    <mergeCell ref="G435:G438"/>
    <mergeCell ref="F432:F434"/>
    <mergeCell ref="D432:D434"/>
    <mergeCell ref="E432:E434"/>
    <mergeCell ref="D439:D442"/>
    <mergeCell ref="E451:E454"/>
    <mergeCell ref="E435:E438"/>
    <mergeCell ref="G432:G434"/>
    <mergeCell ref="V435:V438"/>
    <mergeCell ref="V417:V419"/>
    <mergeCell ref="W426:W428"/>
    <mergeCell ref="V443:V446"/>
    <mergeCell ref="V447:V450"/>
    <mergeCell ref="H463:H466"/>
    <mergeCell ref="J423:J425"/>
    <mergeCell ref="I432:I434"/>
    <mergeCell ref="I451:I454"/>
    <mergeCell ref="J451:J454"/>
    <mergeCell ref="K417:K419"/>
    <mergeCell ref="G451:G454"/>
    <mergeCell ref="H451:H454"/>
    <mergeCell ref="K451:K454"/>
    <mergeCell ref="I463:I466"/>
    <mergeCell ref="J463:J466"/>
    <mergeCell ref="G439:G442"/>
    <mergeCell ref="D429:D431"/>
    <mergeCell ref="E429:E431"/>
    <mergeCell ref="V432:V434"/>
    <mergeCell ref="H432:H434"/>
    <mergeCell ref="H435:H438"/>
    <mergeCell ref="W451:W454"/>
    <mergeCell ref="W435:W438"/>
    <mergeCell ref="D447:D450"/>
    <mergeCell ref="E447:E450"/>
    <mergeCell ref="F439:F442"/>
    <mergeCell ref="H443:H446"/>
    <mergeCell ref="I443:I446"/>
    <mergeCell ref="F447:F450"/>
    <mergeCell ref="G447:G450"/>
    <mergeCell ref="K443:K446"/>
    <mergeCell ref="J443:J446"/>
    <mergeCell ref="X463:X466"/>
    <mergeCell ref="H471:H474"/>
    <mergeCell ref="H475:H478"/>
    <mergeCell ref="I475:I478"/>
    <mergeCell ref="F467:F470"/>
    <mergeCell ref="K463:K466"/>
    <mergeCell ref="V463:V466"/>
    <mergeCell ref="X455:X458"/>
    <mergeCell ref="V459:V462"/>
    <mergeCell ref="G467:G470"/>
    <mergeCell ref="H467:H470"/>
    <mergeCell ref="I467:I470"/>
    <mergeCell ref="V451:V454"/>
    <mergeCell ref="K455:K458"/>
    <mergeCell ref="K459:K462"/>
    <mergeCell ref="V455:V458"/>
    <mergeCell ref="H459:H462"/>
    <mergeCell ref="I459:I462"/>
    <mergeCell ref="G455:G458"/>
    <mergeCell ref="I455:I458"/>
    <mergeCell ref="X451:X454"/>
    <mergeCell ref="J459:J462"/>
    <mergeCell ref="X471:X474"/>
    <mergeCell ref="J467:J470"/>
    <mergeCell ref="X467:X470"/>
    <mergeCell ref="F455:F458"/>
    <mergeCell ref="G463:G466"/>
    <mergeCell ref="I487:I490"/>
    <mergeCell ref="J487:J490"/>
    <mergeCell ref="K487:K490"/>
    <mergeCell ref="V487:V490"/>
    <mergeCell ref="W487:W490"/>
    <mergeCell ref="V467:V470"/>
    <mergeCell ref="E509:E510"/>
    <mergeCell ref="F509:F510"/>
    <mergeCell ref="G509:G510"/>
    <mergeCell ref="X499:X500"/>
    <mergeCell ref="X501:X502"/>
    <mergeCell ref="E501:E502"/>
    <mergeCell ref="E495:E498"/>
    <mergeCell ref="F471:F474"/>
    <mergeCell ref="F475:F478"/>
    <mergeCell ref="J483:J486"/>
    <mergeCell ref="K483:K486"/>
    <mergeCell ref="V483:V486"/>
    <mergeCell ref="K467:K470"/>
    <mergeCell ref="J475:J478"/>
    <mergeCell ref="K475:K478"/>
    <mergeCell ref="X483:X486"/>
    <mergeCell ref="G475:G478"/>
    <mergeCell ref="W483:W486"/>
    <mergeCell ref="W471:W474"/>
    <mergeCell ref="F487:F490"/>
    <mergeCell ref="V471:V474"/>
    <mergeCell ref="X507:X508"/>
    <mergeCell ref="H479:H482"/>
    <mergeCell ref="J499:J500"/>
    <mergeCell ref="F501:F502"/>
    <mergeCell ref="E507:E508"/>
    <mergeCell ref="X511:X512"/>
    <mergeCell ref="D507:D508"/>
    <mergeCell ref="E499:E500"/>
    <mergeCell ref="X563:X565"/>
    <mergeCell ref="J560:J562"/>
    <mergeCell ref="K515:K516"/>
    <mergeCell ref="H447:H450"/>
    <mergeCell ref="I447:I450"/>
    <mergeCell ref="E491:E494"/>
    <mergeCell ref="F503:F504"/>
    <mergeCell ref="J455:J458"/>
    <mergeCell ref="H455:H458"/>
    <mergeCell ref="J447:J450"/>
    <mergeCell ref="K447:K450"/>
    <mergeCell ref="I507:I508"/>
    <mergeCell ref="J507:J508"/>
    <mergeCell ref="J503:J504"/>
    <mergeCell ref="I471:I474"/>
    <mergeCell ref="J471:J474"/>
    <mergeCell ref="K471:K474"/>
    <mergeCell ref="E503:E504"/>
    <mergeCell ref="J517:J518"/>
    <mergeCell ref="X479:X482"/>
    <mergeCell ref="G513:G514"/>
    <mergeCell ref="V501:V502"/>
    <mergeCell ref="V491:V494"/>
    <mergeCell ref="K503:K504"/>
    <mergeCell ref="X495:X498"/>
    <mergeCell ref="F495:F498"/>
    <mergeCell ref="G499:G500"/>
    <mergeCell ref="H499:H500"/>
    <mergeCell ref="I499:I500"/>
    <mergeCell ref="X527:X529"/>
    <mergeCell ref="C545:C547"/>
    <mergeCell ref="C557:C559"/>
    <mergeCell ref="I491:I494"/>
    <mergeCell ref="J491:J494"/>
    <mergeCell ref="K491:K494"/>
    <mergeCell ref="K501:K502"/>
    <mergeCell ref="K539:K541"/>
    <mergeCell ref="J536:J538"/>
    <mergeCell ref="J542:J544"/>
    <mergeCell ref="K542:K544"/>
    <mergeCell ref="W501:W502"/>
    <mergeCell ref="W503:W504"/>
    <mergeCell ref="W491:W494"/>
    <mergeCell ref="V499:V500"/>
    <mergeCell ref="K505:K506"/>
    <mergeCell ref="V495:V498"/>
    <mergeCell ref="K527:K529"/>
    <mergeCell ref="J530:J532"/>
    <mergeCell ref="X491:X494"/>
    <mergeCell ref="K495:K498"/>
    <mergeCell ref="G495:G498"/>
    <mergeCell ref="H495:H498"/>
    <mergeCell ref="H513:H514"/>
    <mergeCell ref="G542:G544"/>
    <mergeCell ref="H542:H544"/>
    <mergeCell ref="C501:C502"/>
    <mergeCell ref="K545:K547"/>
    <mergeCell ref="E530:E532"/>
    <mergeCell ref="H539:H541"/>
    <mergeCell ref="V542:V544"/>
    <mergeCell ref="K530:K532"/>
    <mergeCell ref="J524:J526"/>
    <mergeCell ref="G517:G518"/>
    <mergeCell ref="H517:H518"/>
    <mergeCell ref="I505:I506"/>
    <mergeCell ref="K511:K512"/>
    <mergeCell ref="E513:E514"/>
    <mergeCell ref="D545:D547"/>
    <mergeCell ref="I511:I512"/>
    <mergeCell ref="J511:J512"/>
    <mergeCell ref="I509:I510"/>
    <mergeCell ref="E524:E526"/>
    <mergeCell ref="F524:F526"/>
    <mergeCell ref="G524:G526"/>
    <mergeCell ref="K533:K535"/>
    <mergeCell ref="J515:J516"/>
    <mergeCell ref="H509:H510"/>
    <mergeCell ref="J505:J506"/>
    <mergeCell ref="H511:H512"/>
    <mergeCell ref="K507:K508"/>
    <mergeCell ref="E511:E512"/>
    <mergeCell ref="F511:F512"/>
    <mergeCell ref="F519:F520"/>
    <mergeCell ref="G519:G520"/>
    <mergeCell ref="K517:K518"/>
    <mergeCell ref="I517:I518"/>
    <mergeCell ref="I515:I516"/>
    <mergeCell ref="E517:E518"/>
    <mergeCell ref="F517:F518"/>
    <mergeCell ref="X545:X547"/>
    <mergeCell ref="D517:D518"/>
    <mergeCell ref="X515:X516"/>
    <mergeCell ref="X542:X544"/>
    <mergeCell ref="V515:V516"/>
    <mergeCell ref="V519:V520"/>
    <mergeCell ref="W515:W516"/>
    <mergeCell ref="K557:K559"/>
    <mergeCell ref="V557:V559"/>
    <mergeCell ref="K548:K550"/>
    <mergeCell ref="D524:D526"/>
    <mergeCell ref="G530:G532"/>
    <mergeCell ref="F536:F538"/>
    <mergeCell ref="G536:G538"/>
    <mergeCell ref="D533:D535"/>
    <mergeCell ref="E533:E535"/>
    <mergeCell ref="D551:D553"/>
    <mergeCell ref="H519:H520"/>
    <mergeCell ref="I519:I520"/>
    <mergeCell ref="J519:J520"/>
    <mergeCell ref="K519:K520"/>
    <mergeCell ref="I527:I529"/>
    <mergeCell ref="V554:V556"/>
    <mergeCell ref="G521:G523"/>
    <mergeCell ref="J533:J535"/>
    <mergeCell ref="E521:E523"/>
    <mergeCell ref="I539:I541"/>
    <mergeCell ref="J539:J541"/>
    <mergeCell ref="I521:I523"/>
    <mergeCell ref="H548:H550"/>
    <mergeCell ref="I548:I550"/>
    <mergeCell ref="J548:J550"/>
    <mergeCell ref="I495:I498"/>
    <mergeCell ref="J495:J498"/>
    <mergeCell ref="H491:H494"/>
    <mergeCell ref="F491:F494"/>
    <mergeCell ref="G491:G494"/>
    <mergeCell ref="I501:I502"/>
    <mergeCell ref="J501:J502"/>
    <mergeCell ref="J521:J523"/>
    <mergeCell ref="K513:K514"/>
    <mergeCell ref="K499:K500"/>
    <mergeCell ref="G501:G502"/>
    <mergeCell ref="F499:F500"/>
    <mergeCell ref="F513:F514"/>
    <mergeCell ref="K509:K510"/>
    <mergeCell ref="E515:E516"/>
    <mergeCell ref="H515:H516"/>
    <mergeCell ref="J509:J510"/>
    <mergeCell ref="H503:H504"/>
    <mergeCell ref="I513:I514"/>
    <mergeCell ref="K521:K523"/>
    <mergeCell ref="G507:G508"/>
    <mergeCell ref="G503:G504"/>
    <mergeCell ref="H501:H502"/>
    <mergeCell ref="X566:X568"/>
    <mergeCell ref="B483:B486"/>
    <mergeCell ref="D483:D486"/>
    <mergeCell ref="E483:E486"/>
    <mergeCell ref="F483:F486"/>
    <mergeCell ref="G483:G486"/>
    <mergeCell ref="H483:H486"/>
    <mergeCell ref="I483:I486"/>
    <mergeCell ref="I479:I482"/>
    <mergeCell ref="J479:J482"/>
    <mergeCell ref="K479:K482"/>
    <mergeCell ref="V479:V482"/>
    <mergeCell ref="W479:W482"/>
    <mergeCell ref="J563:J565"/>
    <mergeCell ref="K563:K565"/>
    <mergeCell ref="V563:V565"/>
    <mergeCell ref="X554:X556"/>
    <mergeCell ref="W551:W553"/>
    <mergeCell ref="X551:X553"/>
    <mergeCell ref="W560:W562"/>
    <mergeCell ref="D501:D502"/>
    <mergeCell ref="I533:I535"/>
    <mergeCell ref="D519:D520"/>
    <mergeCell ref="E519:E520"/>
    <mergeCell ref="X519:X520"/>
    <mergeCell ref="F539:F541"/>
    <mergeCell ref="G539:G541"/>
    <mergeCell ref="K524:K526"/>
    <mergeCell ref="C479:C482"/>
    <mergeCell ref="C483:C486"/>
    <mergeCell ref="B533:B535"/>
    <mergeCell ref="J545:J547"/>
    <mergeCell ref="C133:C134"/>
    <mergeCell ref="C135:C136"/>
    <mergeCell ref="C432:C434"/>
    <mergeCell ref="C390:C392"/>
    <mergeCell ref="C393:C395"/>
    <mergeCell ref="C396:C398"/>
    <mergeCell ref="C399:C401"/>
    <mergeCell ref="C426:C428"/>
    <mergeCell ref="C429:C431"/>
    <mergeCell ref="C378:C381"/>
    <mergeCell ref="C382:C385"/>
    <mergeCell ref="C199:C200"/>
    <mergeCell ref="C274:C276"/>
    <mergeCell ref="C277:C279"/>
    <mergeCell ref="C280:C282"/>
    <mergeCell ref="C283:C285"/>
    <mergeCell ref="C286:C288"/>
    <mergeCell ref="C289:C291"/>
    <mergeCell ref="C292:C294"/>
    <mergeCell ref="C247:C249"/>
    <mergeCell ref="C250:C252"/>
    <mergeCell ref="C253:C255"/>
    <mergeCell ref="C256:C258"/>
    <mergeCell ref="C259:C261"/>
    <mergeCell ref="C346:C349"/>
    <mergeCell ref="C137:C139"/>
    <mergeCell ref="C140:C142"/>
    <mergeCell ref="C143:C145"/>
    <mergeCell ref="C146:C148"/>
    <mergeCell ref="C149:C151"/>
    <mergeCell ref="C152:C154"/>
    <mergeCell ref="C172:C174"/>
    <mergeCell ref="C698:C700"/>
    <mergeCell ref="C674:C676"/>
    <mergeCell ref="C677:C679"/>
    <mergeCell ref="C680:C682"/>
    <mergeCell ref="C683:C685"/>
    <mergeCell ref="C572:C573"/>
    <mergeCell ref="C574:C575"/>
    <mergeCell ref="C576:C577"/>
    <mergeCell ref="C578:C579"/>
    <mergeCell ref="C580:C581"/>
    <mergeCell ref="C582:C583"/>
    <mergeCell ref="C584:C585"/>
    <mergeCell ref="C586:C587"/>
    <mergeCell ref="C588:C589"/>
    <mergeCell ref="C590:C591"/>
    <mergeCell ref="C592:C593"/>
    <mergeCell ref="C227:C228"/>
    <mergeCell ref="C229:C231"/>
    <mergeCell ref="C232:C234"/>
    <mergeCell ref="C467:C470"/>
    <mergeCell ref="C265:C267"/>
    <mergeCell ref="C268:C270"/>
    <mergeCell ref="C310:C312"/>
    <mergeCell ref="C295:C297"/>
    <mergeCell ref="C298:C300"/>
    <mergeCell ref="C271:C273"/>
    <mergeCell ref="C487:C490"/>
    <mergeCell ref="C491:C494"/>
    <mergeCell ref="C495:C498"/>
    <mergeCell ref="C241:C243"/>
    <mergeCell ref="C244:C246"/>
    <mergeCell ref="C499:C500"/>
    <mergeCell ref="C166:C168"/>
    <mergeCell ref="A560:A568"/>
    <mergeCell ref="C505:C506"/>
    <mergeCell ref="C507:C508"/>
    <mergeCell ref="C169:C171"/>
    <mergeCell ref="C439:C442"/>
    <mergeCell ref="B205:B206"/>
    <mergeCell ref="B396:B398"/>
    <mergeCell ref="C175:C178"/>
    <mergeCell ref="B439:B442"/>
    <mergeCell ref="C475:C478"/>
    <mergeCell ref="C443:C446"/>
    <mergeCell ref="C459:C462"/>
    <mergeCell ref="B350:B353"/>
    <mergeCell ref="A381:A389"/>
    <mergeCell ref="B179:B182"/>
    <mergeCell ref="C183:C186"/>
    <mergeCell ref="C187:C190"/>
    <mergeCell ref="B471:B474"/>
    <mergeCell ref="B513:B514"/>
    <mergeCell ref="B499:B500"/>
    <mergeCell ref="A435:A474"/>
    <mergeCell ref="A475:A486"/>
    <mergeCell ref="B435:B438"/>
    <mergeCell ref="C451:C454"/>
    <mergeCell ref="C455:C458"/>
    <mergeCell ref="C463:C466"/>
    <mergeCell ref="C447:C450"/>
    <mergeCell ref="B326:B327"/>
    <mergeCell ref="B328:B329"/>
    <mergeCell ref="B330:B331"/>
    <mergeCell ref="B332:B333"/>
    <mergeCell ref="D467:D470"/>
    <mergeCell ref="E463:E466"/>
    <mergeCell ref="D455:D458"/>
    <mergeCell ref="F443:F446"/>
    <mergeCell ref="D580:D581"/>
    <mergeCell ref="E580:E581"/>
    <mergeCell ref="B509:B510"/>
    <mergeCell ref="B580:B581"/>
    <mergeCell ref="F572:F573"/>
    <mergeCell ref="C213:C214"/>
    <mergeCell ref="C215:C216"/>
    <mergeCell ref="C179:C182"/>
    <mergeCell ref="C223:C224"/>
    <mergeCell ref="A487:A498"/>
    <mergeCell ref="A499:A520"/>
    <mergeCell ref="A521:A550"/>
    <mergeCell ref="A551:A559"/>
    <mergeCell ref="F507:F508"/>
    <mergeCell ref="F515:F516"/>
    <mergeCell ref="D505:D506"/>
    <mergeCell ref="D509:D510"/>
    <mergeCell ref="F551:F553"/>
    <mergeCell ref="E467:E470"/>
    <mergeCell ref="E455:E458"/>
    <mergeCell ref="E390:E392"/>
    <mergeCell ref="B334:B336"/>
    <mergeCell ref="D382:D385"/>
    <mergeCell ref="E382:E385"/>
    <mergeCell ref="D262:D264"/>
    <mergeCell ref="B390:B392"/>
    <mergeCell ref="D420:D422"/>
    <mergeCell ref="B195:B198"/>
    <mergeCell ref="A618:A619"/>
    <mergeCell ref="B618:B619"/>
    <mergeCell ref="C618:C619"/>
    <mergeCell ref="D618:D619"/>
    <mergeCell ref="E618:E619"/>
    <mergeCell ref="F618:F619"/>
    <mergeCell ref="A569:A571"/>
    <mergeCell ref="B563:B565"/>
    <mergeCell ref="C569:C571"/>
    <mergeCell ref="B569:B571"/>
    <mergeCell ref="C515:C516"/>
    <mergeCell ref="C517:C518"/>
    <mergeCell ref="B487:B490"/>
    <mergeCell ref="E545:E547"/>
    <mergeCell ref="F545:F547"/>
    <mergeCell ref="E487:E490"/>
    <mergeCell ref="C521:C523"/>
    <mergeCell ref="C524:C526"/>
    <mergeCell ref="C527:C529"/>
    <mergeCell ref="D503:D504"/>
    <mergeCell ref="D574:D575"/>
    <mergeCell ref="B551:B553"/>
    <mergeCell ref="B501:B502"/>
    <mergeCell ref="E574:E575"/>
    <mergeCell ref="D569:D571"/>
    <mergeCell ref="E569:E571"/>
    <mergeCell ref="B566:B568"/>
    <mergeCell ref="C539:C541"/>
    <mergeCell ref="C542:C544"/>
    <mergeCell ref="F557:F559"/>
    <mergeCell ref="E551:E553"/>
    <mergeCell ref="D554:D556"/>
    <mergeCell ref="V618:V619"/>
    <mergeCell ref="W618:W619"/>
    <mergeCell ref="X618:X619"/>
    <mergeCell ref="C1:C2"/>
    <mergeCell ref="B578:B579"/>
    <mergeCell ref="B584:B585"/>
    <mergeCell ref="B592:B593"/>
    <mergeCell ref="B417:B419"/>
    <mergeCell ref="C435:C438"/>
    <mergeCell ref="C417:C419"/>
    <mergeCell ref="C423:C425"/>
    <mergeCell ref="B554:B556"/>
    <mergeCell ref="B560:B562"/>
    <mergeCell ref="B572:B573"/>
    <mergeCell ref="B574:B575"/>
    <mergeCell ref="B463:B466"/>
    <mergeCell ref="B539:B541"/>
    <mergeCell ref="B545:B547"/>
    <mergeCell ref="B536:B538"/>
    <mergeCell ref="B503:B504"/>
    <mergeCell ref="B505:B506"/>
    <mergeCell ref="B432:B434"/>
    <mergeCell ref="B447:B450"/>
    <mergeCell ref="B451:B454"/>
    <mergeCell ref="B455:B458"/>
    <mergeCell ref="C155:C157"/>
    <mergeCell ref="C158:C161"/>
    <mergeCell ref="C162:C165"/>
    <mergeCell ref="C203:C204"/>
    <mergeCell ref="C217:C218"/>
    <mergeCell ref="C219:C220"/>
    <mergeCell ref="B443:B446"/>
  </mergeCells>
  <phoneticPr fontId="45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AD877"/>
  <sheetViews>
    <sheetView topLeftCell="A4" workbookViewId="0">
      <selection activeCell="J138" sqref="J138"/>
    </sheetView>
  </sheetViews>
  <sheetFormatPr defaultRowHeight="12.75"/>
  <cols>
    <col min="1" max="1" width="27.85546875" customWidth="1"/>
    <col min="2" max="2" width="21" bestFit="1" customWidth="1"/>
    <col min="3" max="3" width="9.7109375" style="1" customWidth="1"/>
    <col min="4" max="4" width="21" bestFit="1" customWidth="1"/>
    <col min="5" max="5" width="10.140625" customWidth="1"/>
    <col min="6" max="6" width="22.140625" bestFit="1" customWidth="1"/>
    <col min="8" max="8" width="19" bestFit="1" customWidth="1"/>
    <col min="10" max="10" width="23.5703125" bestFit="1" customWidth="1"/>
    <col min="12" max="12" width="16.28515625" bestFit="1" customWidth="1"/>
    <col min="14" max="14" width="16" bestFit="1" customWidth="1"/>
    <col min="16" max="16" width="15.85546875" bestFit="1" customWidth="1"/>
    <col min="18" max="18" width="12.85546875" bestFit="1" customWidth="1"/>
    <col min="20" max="20" width="17.42578125" bestFit="1" customWidth="1"/>
  </cols>
  <sheetData>
    <row r="2" spans="1:30">
      <c r="A2" s="21" t="s">
        <v>479</v>
      </c>
      <c r="B2" s="1"/>
      <c r="D2" s="1"/>
      <c r="F2" s="1"/>
      <c r="H2" s="1"/>
      <c r="J2" s="1"/>
      <c r="L2" s="1"/>
      <c r="N2" s="1"/>
      <c r="P2" s="1"/>
    </row>
    <row r="3" spans="1:30">
      <c r="A3" s="21"/>
      <c r="B3" s="1"/>
      <c r="D3" s="1"/>
      <c r="F3" s="1"/>
      <c r="H3" s="1"/>
      <c r="J3" s="1"/>
      <c r="L3" s="1"/>
      <c r="N3" s="1"/>
      <c r="P3" s="1"/>
    </row>
    <row r="4" spans="1:30">
      <c r="B4" s="1"/>
      <c r="D4" s="1"/>
      <c r="F4" s="1"/>
      <c r="H4" s="1"/>
      <c r="J4" s="1"/>
      <c r="L4" s="1"/>
      <c r="N4" s="1"/>
      <c r="P4" s="1"/>
    </row>
    <row r="5" spans="1:30">
      <c r="A5" s="19" t="s">
        <v>390</v>
      </c>
      <c r="B5" s="51"/>
      <c r="C5" s="51"/>
      <c r="D5" s="51"/>
      <c r="E5" s="19"/>
      <c r="F5" s="51"/>
      <c r="G5" s="19"/>
      <c r="H5" s="51"/>
      <c r="I5" s="19"/>
      <c r="J5" s="51"/>
      <c r="K5" s="19"/>
      <c r="L5" s="51"/>
      <c r="M5" s="19"/>
      <c r="N5" s="51"/>
      <c r="O5" s="19"/>
      <c r="P5" s="51"/>
      <c r="Q5" s="19"/>
      <c r="R5" s="19"/>
      <c r="S5" s="19"/>
      <c r="T5" s="19"/>
    </row>
    <row r="6" spans="1:30">
      <c r="A6" s="52" t="s">
        <v>480</v>
      </c>
      <c r="B6" s="1"/>
      <c r="D6" s="1"/>
      <c r="F6" s="1"/>
      <c r="H6" s="1"/>
      <c r="J6" s="1"/>
      <c r="L6" s="1"/>
      <c r="N6" s="1"/>
      <c r="P6" s="1"/>
    </row>
    <row r="7" spans="1:30">
      <c r="A7" s="52" t="s">
        <v>738</v>
      </c>
      <c r="B7" s="1"/>
      <c r="D7" s="1"/>
      <c r="F7" s="1"/>
      <c r="H7" s="1"/>
      <c r="J7" s="1"/>
      <c r="L7" s="1"/>
      <c r="N7" s="1"/>
      <c r="P7" s="1"/>
    </row>
    <row r="8" spans="1:30">
      <c r="A8" s="52" t="s">
        <v>739</v>
      </c>
      <c r="B8" s="1"/>
      <c r="D8" s="1"/>
      <c r="F8" s="1"/>
      <c r="H8" s="1"/>
      <c r="J8" s="1"/>
      <c r="L8" s="1"/>
      <c r="N8" s="1"/>
      <c r="P8" s="1"/>
    </row>
    <row r="9" spans="1:30">
      <c r="B9" s="1"/>
      <c r="D9" s="1"/>
      <c r="F9" s="1"/>
      <c r="H9" s="1"/>
      <c r="J9" s="1"/>
      <c r="L9" s="1"/>
      <c r="N9" s="1"/>
      <c r="P9" s="1"/>
    </row>
    <row r="10" spans="1:30" ht="15.75">
      <c r="A10" s="6581" t="s">
        <v>602</v>
      </c>
      <c r="B10" s="6581"/>
      <c r="C10" s="6581"/>
      <c r="D10" s="6581"/>
      <c r="E10" s="6581"/>
      <c r="F10" s="6581"/>
      <c r="G10" s="6581"/>
      <c r="H10" s="6581"/>
      <c r="I10" s="6581"/>
      <c r="J10" s="6581"/>
      <c r="K10" s="6581"/>
      <c r="L10" s="6581"/>
      <c r="M10" s="6581"/>
      <c r="N10" s="6581"/>
      <c r="O10" s="6581"/>
      <c r="P10" s="6581"/>
      <c r="AD10" s="90" t="s">
        <v>602</v>
      </c>
    </row>
    <row r="11" spans="1:30">
      <c r="B11" s="1"/>
      <c r="D11" s="1"/>
      <c r="F11" s="1"/>
      <c r="H11" s="1"/>
      <c r="J11" s="1"/>
      <c r="L11" s="1"/>
      <c r="N11" s="1"/>
      <c r="P11" s="1"/>
    </row>
    <row r="12" spans="1:30">
      <c r="A12" s="6580" t="s">
        <v>3216</v>
      </c>
      <c r="B12" s="54" t="s">
        <v>938</v>
      </c>
      <c r="C12" s="55"/>
      <c r="D12" s="56" t="s">
        <v>939</v>
      </c>
      <c r="E12" s="57"/>
      <c r="F12" s="56" t="s">
        <v>940</v>
      </c>
      <c r="G12" s="57"/>
      <c r="H12" s="56" t="s">
        <v>941</v>
      </c>
      <c r="I12" s="57"/>
      <c r="J12" s="56" t="s">
        <v>942</v>
      </c>
      <c r="K12" s="57"/>
      <c r="L12" s="58" t="s">
        <v>526</v>
      </c>
      <c r="M12" s="57"/>
      <c r="N12" s="58" t="s">
        <v>4</v>
      </c>
      <c r="O12" s="57"/>
      <c r="P12" s="58" t="s">
        <v>972</v>
      </c>
      <c r="Q12" s="57"/>
      <c r="R12" s="58" t="s">
        <v>265</v>
      </c>
      <c r="S12" s="57"/>
      <c r="T12" s="58" t="s">
        <v>969</v>
      </c>
      <c r="AD12" s="6576"/>
    </row>
    <row r="13" spans="1:30">
      <c r="A13" s="6576"/>
      <c r="B13" s="59" t="s">
        <v>179</v>
      </c>
      <c r="C13" s="60"/>
      <c r="D13" s="61" t="s">
        <v>532</v>
      </c>
      <c r="E13" s="62"/>
      <c r="F13" s="61" t="s">
        <v>196</v>
      </c>
      <c r="H13" s="1"/>
      <c r="J13" s="1"/>
      <c r="L13" s="1"/>
      <c r="N13" s="1"/>
      <c r="P13" s="1"/>
      <c r="AD13" s="6576"/>
    </row>
    <row r="14" spans="1:30">
      <c r="A14" s="6576"/>
      <c r="B14" s="59" t="s">
        <v>180</v>
      </c>
      <c r="C14" s="60"/>
      <c r="D14" s="61" t="s">
        <v>533</v>
      </c>
      <c r="E14" s="62"/>
      <c r="F14" s="61" t="s">
        <v>197</v>
      </c>
      <c r="H14" s="1"/>
      <c r="J14" s="1"/>
      <c r="L14" s="1"/>
      <c r="N14" s="1"/>
      <c r="P14" s="1"/>
      <c r="AD14" s="6576"/>
    </row>
    <row r="15" spans="1:30">
      <c r="B15" s="1"/>
      <c r="D15" s="1"/>
      <c r="F15" s="1"/>
      <c r="H15" s="1"/>
      <c r="J15" s="1"/>
      <c r="L15" s="1"/>
      <c r="N15" s="1"/>
      <c r="P15" s="1"/>
    </row>
    <row r="16" spans="1:30">
      <c r="A16" s="6576" t="s">
        <v>740</v>
      </c>
      <c r="B16" s="54" t="s">
        <v>181</v>
      </c>
      <c r="C16" s="60"/>
      <c r="D16" s="56" t="s">
        <v>198</v>
      </c>
      <c r="E16" s="62"/>
      <c r="F16" s="56" t="s">
        <v>616</v>
      </c>
      <c r="G16" s="63"/>
      <c r="H16" s="56" t="s">
        <v>625</v>
      </c>
      <c r="I16" s="62"/>
      <c r="J16" s="56" t="s">
        <v>199</v>
      </c>
      <c r="K16" s="62"/>
      <c r="L16" s="58" t="s">
        <v>761</v>
      </c>
      <c r="N16" s="1"/>
      <c r="P16" s="1"/>
      <c r="AD16" s="6576" t="s">
        <v>740</v>
      </c>
    </row>
    <row r="17" spans="1:30">
      <c r="A17" s="6576"/>
      <c r="B17" s="54" t="s">
        <v>345</v>
      </c>
      <c r="C17" s="60"/>
      <c r="D17" s="56" t="s">
        <v>198</v>
      </c>
      <c r="E17" s="62"/>
      <c r="F17" s="56" t="s">
        <v>616</v>
      </c>
      <c r="G17" s="63"/>
      <c r="H17" s="56" t="s">
        <v>625</v>
      </c>
      <c r="I17" s="62"/>
      <c r="J17" s="56" t="s">
        <v>199</v>
      </c>
      <c r="K17" s="62"/>
      <c r="L17" s="58" t="s">
        <v>761</v>
      </c>
      <c r="N17" s="1"/>
      <c r="P17" s="1"/>
      <c r="AD17" s="6576"/>
    </row>
    <row r="18" spans="1:30">
      <c r="A18" s="6576"/>
      <c r="B18" s="59" t="s">
        <v>182</v>
      </c>
      <c r="C18" s="60"/>
      <c r="D18" s="61" t="s">
        <v>536</v>
      </c>
      <c r="F18" s="51"/>
      <c r="G18" s="19"/>
      <c r="H18" s="51"/>
      <c r="J18" s="51"/>
      <c r="L18" s="1"/>
      <c r="N18" s="1"/>
      <c r="P18" s="1"/>
      <c r="AD18" s="6576"/>
    </row>
    <row r="19" spans="1:30">
      <c r="A19" s="6576"/>
      <c r="B19" s="64" t="s">
        <v>183</v>
      </c>
      <c r="D19" s="51" t="s">
        <v>537</v>
      </c>
      <c r="F19" s="1"/>
      <c r="H19" s="1"/>
      <c r="J19" s="1"/>
      <c r="L19" s="1"/>
      <c r="N19" s="1"/>
      <c r="P19" s="1"/>
      <c r="AD19" s="6576"/>
    </row>
    <row r="20" spans="1:30">
      <c r="A20" s="6576"/>
      <c r="B20" s="61" t="s">
        <v>538</v>
      </c>
      <c r="C20" s="60"/>
      <c r="D20" s="61" t="s">
        <v>541</v>
      </c>
      <c r="E20" s="62"/>
      <c r="F20" s="61" t="s">
        <v>626</v>
      </c>
      <c r="G20" s="63"/>
      <c r="H20" s="61" t="s">
        <v>627</v>
      </c>
      <c r="I20" s="62"/>
      <c r="J20" s="61" t="s">
        <v>819</v>
      </c>
      <c r="L20" s="1"/>
      <c r="N20" s="1"/>
      <c r="P20" s="1"/>
      <c r="AD20" s="6582"/>
    </row>
    <row r="21" spans="1:30">
      <c r="A21" s="6576"/>
      <c r="B21" s="61" t="s">
        <v>539</v>
      </c>
      <c r="C21" s="60"/>
      <c r="D21" s="61" t="s">
        <v>628</v>
      </c>
      <c r="F21" s="1"/>
      <c r="H21" s="1"/>
      <c r="J21" s="1"/>
      <c r="L21" s="1"/>
      <c r="N21" s="1"/>
      <c r="P21" s="1"/>
      <c r="AD21" s="6582"/>
    </row>
    <row r="22" spans="1:30">
      <c r="A22" s="6576"/>
      <c r="B22" s="61" t="s">
        <v>540</v>
      </c>
      <c r="C22" s="60"/>
      <c r="D22" s="61" t="s">
        <v>629</v>
      </c>
      <c r="F22" s="1"/>
      <c r="H22" s="1"/>
      <c r="J22" s="1"/>
      <c r="L22" s="1"/>
      <c r="N22" s="1"/>
      <c r="P22" s="1"/>
      <c r="AD22" s="6582"/>
    </row>
    <row r="23" spans="1:30">
      <c r="A23" s="65"/>
      <c r="B23" s="5"/>
      <c r="C23" s="6"/>
      <c r="D23" s="5"/>
      <c r="F23" s="1"/>
      <c r="H23" s="1"/>
      <c r="J23" s="1"/>
      <c r="L23" s="1"/>
      <c r="N23" s="1"/>
      <c r="P23" s="1"/>
      <c r="AD23" s="97"/>
    </row>
    <row r="24" spans="1:30">
      <c r="A24" s="6580" t="s">
        <v>741</v>
      </c>
      <c r="B24" s="59" t="s">
        <v>184</v>
      </c>
      <c r="C24" s="60"/>
      <c r="D24" s="61" t="s">
        <v>534</v>
      </c>
      <c r="F24" s="1"/>
      <c r="H24" s="1"/>
      <c r="J24" s="1"/>
      <c r="L24" s="1"/>
      <c r="N24" s="1"/>
      <c r="P24" s="1"/>
      <c r="AD24" s="6582" t="s">
        <v>741</v>
      </c>
    </row>
    <row r="25" spans="1:30">
      <c r="A25" s="6576"/>
      <c r="B25" s="59" t="s">
        <v>185</v>
      </c>
      <c r="C25" s="60"/>
      <c r="D25" s="61" t="s">
        <v>1001</v>
      </c>
      <c r="F25" s="1"/>
      <c r="H25" s="1"/>
      <c r="J25" s="1"/>
      <c r="L25" s="1"/>
      <c r="N25" s="1"/>
      <c r="P25" s="1"/>
      <c r="AD25" s="6582"/>
    </row>
    <row r="26" spans="1:30">
      <c r="A26" s="6576"/>
      <c r="B26" s="59" t="s">
        <v>186</v>
      </c>
      <c r="C26" s="60"/>
      <c r="D26" s="61" t="s">
        <v>1002</v>
      </c>
      <c r="F26" s="1"/>
      <c r="H26" s="1"/>
      <c r="J26" s="1"/>
      <c r="L26" s="1"/>
      <c r="N26" s="1"/>
      <c r="P26" s="1"/>
      <c r="AD26" s="6582"/>
    </row>
    <row r="27" spans="1:30">
      <c r="A27" s="65"/>
      <c r="B27" s="5"/>
      <c r="C27" s="6"/>
      <c r="D27" s="5"/>
      <c r="F27" s="1"/>
      <c r="H27" s="1"/>
      <c r="J27" s="1"/>
      <c r="L27" s="1"/>
      <c r="N27" s="1"/>
      <c r="P27" s="1"/>
      <c r="AD27" s="97"/>
    </row>
    <row r="28" spans="1:30">
      <c r="A28" s="6576" t="s">
        <v>742</v>
      </c>
      <c r="B28" s="59" t="s">
        <v>643</v>
      </c>
      <c r="C28" s="60"/>
      <c r="D28" s="61" t="s">
        <v>535</v>
      </c>
      <c r="E28" s="62"/>
      <c r="F28" s="61" t="s">
        <v>932</v>
      </c>
      <c r="H28" s="1"/>
      <c r="J28" s="1"/>
      <c r="L28" s="1"/>
      <c r="N28" s="1"/>
      <c r="P28" s="1"/>
      <c r="AD28" s="6582" t="s">
        <v>742</v>
      </c>
    </row>
    <row r="29" spans="1:30">
      <c r="A29" s="6576"/>
      <c r="B29" s="59" t="s">
        <v>644</v>
      </c>
      <c r="C29" s="60"/>
      <c r="D29" s="61" t="s">
        <v>1003</v>
      </c>
      <c r="F29" s="1"/>
      <c r="H29" s="1"/>
      <c r="J29" s="1"/>
      <c r="L29" s="1"/>
      <c r="N29" s="1"/>
      <c r="P29" s="1"/>
      <c r="AD29" s="6582"/>
    </row>
    <row r="30" spans="1:30">
      <c r="A30" s="6576"/>
      <c r="B30" s="59" t="s">
        <v>645</v>
      </c>
      <c r="C30" s="60"/>
      <c r="D30" s="61" t="s">
        <v>1004</v>
      </c>
      <c r="F30" s="1"/>
      <c r="H30" s="1"/>
      <c r="J30" s="1"/>
      <c r="L30" s="1"/>
      <c r="N30" s="1"/>
      <c r="P30" s="1"/>
      <c r="AD30" s="6582"/>
    </row>
    <row r="31" spans="1:30">
      <c r="A31" s="65"/>
      <c r="B31" s="5"/>
      <c r="C31" s="6"/>
      <c r="D31" s="5"/>
      <c r="F31" s="1"/>
      <c r="H31" s="1"/>
      <c r="J31" s="1"/>
      <c r="L31" s="1"/>
      <c r="N31" s="1"/>
      <c r="P31" s="1"/>
      <c r="AD31" s="97"/>
    </row>
    <row r="32" spans="1:30">
      <c r="A32" s="6576" t="s">
        <v>743</v>
      </c>
      <c r="B32" s="59" t="s">
        <v>190</v>
      </c>
      <c r="C32" s="60"/>
      <c r="D32" s="61" t="s">
        <v>1006</v>
      </c>
      <c r="F32" s="1"/>
      <c r="H32" s="1"/>
      <c r="J32" s="1"/>
      <c r="L32" s="1"/>
      <c r="N32" s="1"/>
      <c r="P32" s="1"/>
      <c r="AD32" s="6582" t="s">
        <v>743</v>
      </c>
    </row>
    <row r="33" spans="1:30">
      <c r="A33" s="6576"/>
      <c r="B33" s="59" t="s">
        <v>191</v>
      </c>
      <c r="C33" s="60"/>
      <c r="D33" s="61" t="s">
        <v>1007</v>
      </c>
      <c r="F33" s="1"/>
      <c r="H33" s="1"/>
      <c r="J33" s="1"/>
      <c r="L33" s="1"/>
      <c r="N33" s="1"/>
      <c r="P33" s="1"/>
      <c r="AD33" s="6582"/>
    </row>
    <row r="34" spans="1:30">
      <c r="A34" s="6576"/>
      <c r="B34" s="59" t="s">
        <v>192</v>
      </c>
      <c r="C34" s="60"/>
      <c r="D34" s="61" t="s">
        <v>1008</v>
      </c>
      <c r="F34" s="1"/>
      <c r="H34" s="1"/>
      <c r="J34" s="1"/>
      <c r="L34" s="1"/>
      <c r="N34" s="1"/>
      <c r="P34" s="1"/>
      <c r="AD34" s="6582"/>
    </row>
    <row r="35" spans="1:30">
      <c r="A35" s="91"/>
      <c r="B35" s="5"/>
      <c r="C35" s="6"/>
      <c r="D35" s="5"/>
      <c r="F35" s="1"/>
      <c r="H35" s="1"/>
      <c r="J35" s="1"/>
      <c r="L35" s="1"/>
      <c r="N35" s="1"/>
      <c r="P35" s="1"/>
      <c r="AD35" s="99" t="s">
        <v>1061</v>
      </c>
    </row>
    <row r="36" spans="1:30">
      <c r="A36" s="6576" t="s">
        <v>744</v>
      </c>
      <c r="B36" s="54" t="s">
        <v>193</v>
      </c>
      <c r="C36" s="60"/>
      <c r="D36" s="58" t="s">
        <v>200</v>
      </c>
      <c r="E36" s="62"/>
      <c r="F36" s="61" t="s">
        <v>201</v>
      </c>
      <c r="H36" s="1"/>
      <c r="J36" s="1"/>
      <c r="L36" s="1"/>
      <c r="N36" s="1"/>
      <c r="P36" s="1"/>
      <c r="AD36" s="6582" t="s">
        <v>744</v>
      </c>
    </row>
    <row r="37" spans="1:30">
      <c r="A37" s="6576"/>
      <c r="B37" s="66" t="s">
        <v>194</v>
      </c>
      <c r="C37" s="60"/>
      <c r="D37" s="58" t="s">
        <v>745</v>
      </c>
      <c r="F37" s="1"/>
      <c r="H37" s="1"/>
      <c r="J37" s="1"/>
      <c r="L37" s="1"/>
      <c r="N37" s="1"/>
      <c r="P37" s="1"/>
      <c r="AD37" s="6582"/>
    </row>
    <row r="38" spans="1:30">
      <c r="A38" s="6576"/>
      <c r="B38" s="59" t="s">
        <v>195</v>
      </c>
      <c r="C38" s="60"/>
      <c r="D38" s="61" t="s">
        <v>746</v>
      </c>
      <c r="F38" s="1"/>
      <c r="H38" s="1"/>
      <c r="J38" s="1"/>
      <c r="L38" s="1"/>
      <c r="N38" s="1"/>
      <c r="P38" s="1"/>
      <c r="AD38" s="6582"/>
    </row>
    <row r="39" spans="1:30">
      <c r="A39" s="67"/>
      <c r="B39" s="68"/>
      <c r="C39" s="2"/>
      <c r="D39" s="69"/>
      <c r="E39" s="15"/>
      <c r="F39" s="69"/>
      <c r="H39" s="1"/>
      <c r="J39" s="1"/>
      <c r="L39" s="1"/>
      <c r="N39" s="1"/>
      <c r="P39" s="1"/>
      <c r="AD39" s="97"/>
    </row>
    <row r="40" spans="1:30">
      <c r="A40" s="6576" t="s">
        <v>744</v>
      </c>
      <c r="B40" s="54" t="s">
        <v>899</v>
      </c>
      <c r="C40" s="60"/>
      <c r="D40" s="58" t="s">
        <v>908</v>
      </c>
      <c r="E40" s="62"/>
      <c r="F40" s="61" t="s">
        <v>909</v>
      </c>
      <c r="H40" s="1"/>
      <c r="J40" s="1"/>
      <c r="L40" s="1"/>
      <c r="N40" s="1"/>
      <c r="P40" s="1"/>
      <c r="AD40" s="6582" t="s">
        <v>744</v>
      </c>
    </row>
    <row r="41" spans="1:30">
      <c r="A41" s="6576"/>
      <c r="B41" s="66" t="s">
        <v>900</v>
      </c>
      <c r="C41" s="60"/>
      <c r="D41" s="58" t="s">
        <v>745</v>
      </c>
      <c r="F41" s="1"/>
      <c r="H41" s="1"/>
      <c r="J41" s="1"/>
      <c r="L41" s="1"/>
      <c r="N41" s="1"/>
      <c r="P41" s="1"/>
      <c r="AD41" s="6582"/>
    </row>
    <row r="42" spans="1:30">
      <c r="A42" s="6576"/>
      <c r="B42" s="59" t="s">
        <v>901</v>
      </c>
      <c r="C42" s="60"/>
      <c r="D42" s="61" t="s">
        <v>746</v>
      </c>
      <c r="F42" s="1"/>
      <c r="H42" s="1"/>
      <c r="J42" s="1"/>
      <c r="L42" s="1"/>
      <c r="N42" s="1"/>
      <c r="P42" s="1"/>
      <c r="AD42" s="6582"/>
    </row>
    <row r="43" spans="1:30">
      <c r="A43" s="67"/>
      <c r="B43" s="68"/>
      <c r="C43" s="2"/>
      <c r="D43" s="69"/>
      <c r="E43" s="15"/>
      <c r="F43" s="2"/>
      <c r="H43" s="1"/>
      <c r="J43" s="1"/>
      <c r="L43" s="1"/>
      <c r="N43" s="1"/>
      <c r="P43" s="1"/>
      <c r="AD43" s="97"/>
    </row>
    <row r="44" spans="1:30">
      <c r="A44" s="1286" t="s">
        <v>734</v>
      </c>
      <c r="B44" s="70" t="s">
        <v>927</v>
      </c>
      <c r="C44" s="55"/>
      <c r="D44" s="58" t="s">
        <v>278</v>
      </c>
      <c r="E44" s="62"/>
      <c r="F44" s="58" t="s">
        <v>277</v>
      </c>
      <c r="G44" s="62"/>
      <c r="H44" s="58" t="s">
        <v>276</v>
      </c>
      <c r="J44" s="1"/>
      <c r="L44" s="1"/>
      <c r="N44" s="1"/>
      <c r="P44" s="1"/>
      <c r="AD44" s="100" t="s">
        <v>734</v>
      </c>
    </row>
    <row r="45" spans="1:30">
      <c r="AD45" s="94"/>
    </row>
    <row r="46" spans="1:30">
      <c r="A46" s="6576" t="s">
        <v>733</v>
      </c>
      <c r="B46" s="70" t="s">
        <v>386</v>
      </c>
      <c r="C46" s="55"/>
      <c r="D46" s="58" t="s">
        <v>279</v>
      </c>
      <c r="E46" s="62"/>
      <c r="F46" s="58" t="s">
        <v>280</v>
      </c>
      <c r="G46" s="62"/>
      <c r="H46" s="58" t="s">
        <v>568</v>
      </c>
      <c r="I46" s="62"/>
      <c r="J46" s="58" t="s">
        <v>483</v>
      </c>
      <c r="L46" s="1"/>
      <c r="N46" s="1"/>
      <c r="P46" s="1"/>
      <c r="AD46" s="6582" t="s">
        <v>733</v>
      </c>
    </row>
    <row r="47" spans="1:30">
      <c r="A47" s="6577"/>
      <c r="B47" s="71" t="s">
        <v>387</v>
      </c>
      <c r="C47" s="60"/>
      <c r="D47" s="61" t="s">
        <v>281</v>
      </c>
      <c r="E47" s="39"/>
      <c r="F47" s="72"/>
      <c r="H47" s="1"/>
      <c r="J47" s="1"/>
      <c r="L47" s="1"/>
      <c r="N47" s="1"/>
      <c r="P47" s="1"/>
      <c r="AD47" s="6577"/>
    </row>
    <row r="48" spans="1:30">
      <c r="A48" s="6576"/>
      <c r="B48" s="71" t="s">
        <v>388</v>
      </c>
      <c r="C48" s="60"/>
      <c r="D48" s="61" t="s">
        <v>282</v>
      </c>
      <c r="E48" s="14"/>
      <c r="F48" s="6"/>
      <c r="H48" s="1"/>
      <c r="J48" s="1"/>
      <c r="L48" s="1"/>
      <c r="N48" s="1"/>
      <c r="P48" s="1"/>
      <c r="AD48" s="6576"/>
    </row>
    <row r="50" spans="1:30">
      <c r="A50" s="6580" t="s">
        <v>3217</v>
      </c>
      <c r="B50" s="73" t="s">
        <v>958</v>
      </c>
      <c r="C50" s="55"/>
      <c r="D50" s="58" t="s">
        <v>606</v>
      </c>
      <c r="F50" s="1"/>
      <c r="H50" s="1"/>
      <c r="J50" s="1"/>
      <c r="L50" s="1"/>
      <c r="N50" s="1"/>
      <c r="P50" s="1"/>
      <c r="AD50" s="6576" t="s">
        <v>732</v>
      </c>
    </row>
    <row r="51" spans="1:30">
      <c r="A51" s="6576"/>
      <c r="B51" s="71" t="s">
        <v>959</v>
      </c>
      <c r="C51" s="60"/>
      <c r="D51" s="61" t="s">
        <v>607</v>
      </c>
      <c r="F51" s="1"/>
      <c r="H51" s="1"/>
      <c r="J51" s="1"/>
      <c r="L51" s="1"/>
      <c r="N51" s="1"/>
      <c r="P51" s="1"/>
      <c r="AD51" s="6576"/>
    </row>
    <row r="52" spans="1:30">
      <c r="A52" s="6576"/>
      <c r="B52" s="71" t="s">
        <v>960</v>
      </c>
      <c r="C52" s="60"/>
      <c r="D52" s="61" t="s">
        <v>607</v>
      </c>
      <c r="F52" s="1"/>
      <c r="H52" s="1"/>
      <c r="J52" s="1"/>
      <c r="L52" s="1"/>
      <c r="N52" s="1"/>
      <c r="P52" s="1"/>
      <c r="AD52" s="6576"/>
    </row>
    <row r="54" spans="1:30">
      <c r="A54" s="53" t="s">
        <v>735</v>
      </c>
      <c r="B54" s="73" t="s">
        <v>899</v>
      </c>
      <c r="C54" s="55"/>
      <c r="D54" s="58" t="s">
        <v>283</v>
      </c>
      <c r="E54" s="62"/>
      <c r="F54" s="58" t="s">
        <v>482</v>
      </c>
      <c r="H54" s="1"/>
      <c r="J54" s="1"/>
      <c r="L54" s="1"/>
      <c r="N54" s="1"/>
      <c r="P54" s="1"/>
      <c r="AD54" s="53" t="s">
        <v>735</v>
      </c>
    </row>
    <row r="55" spans="1:30">
      <c r="B55" s="1"/>
      <c r="D55" s="1"/>
      <c r="F55" s="1"/>
      <c r="H55" s="1"/>
      <c r="J55" s="1"/>
      <c r="L55" s="1"/>
      <c r="N55" s="1"/>
      <c r="P55" s="1"/>
    </row>
    <row r="56" spans="1:30">
      <c r="B56" s="1"/>
      <c r="D56" s="1"/>
      <c r="F56" s="1"/>
      <c r="H56" s="1"/>
      <c r="J56" s="1"/>
      <c r="L56" s="1"/>
      <c r="N56" s="1"/>
      <c r="P56" s="1"/>
    </row>
    <row r="57" spans="1:30">
      <c r="B57" s="1"/>
      <c r="D57" s="1"/>
      <c r="F57" s="1"/>
      <c r="H57" s="1"/>
      <c r="J57" s="1"/>
      <c r="L57" s="1"/>
      <c r="N57" s="1"/>
      <c r="P57" s="1"/>
    </row>
    <row r="58" spans="1:30" ht="15.75">
      <c r="A58" s="6579" t="s">
        <v>747</v>
      </c>
      <c r="B58" s="6579"/>
      <c r="C58" s="6579"/>
      <c r="D58" s="6579"/>
      <c r="E58" s="6579"/>
      <c r="F58" s="6579"/>
      <c r="G58" s="6579"/>
      <c r="H58" s="6579"/>
      <c r="I58" s="6579"/>
      <c r="J58" s="6579"/>
      <c r="K58" s="6579"/>
      <c r="L58" s="6579"/>
      <c r="M58" s="6579"/>
      <c r="N58" s="6579"/>
      <c r="O58" s="6579"/>
      <c r="P58" s="6579"/>
      <c r="AD58" s="89" t="s">
        <v>747</v>
      </c>
    </row>
    <row r="59" spans="1:30">
      <c r="A59" s="21"/>
      <c r="B59" s="1"/>
      <c r="D59" s="1"/>
      <c r="F59" s="1"/>
      <c r="H59" s="1"/>
      <c r="J59" s="1"/>
      <c r="L59" s="1"/>
      <c r="N59" s="1"/>
      <c r="P59" s="1"/>
      <c r="AD59" s="93" t="s">
        <v>1069</v>
      </c>
    </row>
    <row r="60" spans="1:30">
      <c r="A60" s="6580" t="s">
        <v>3216</v>
      </c>
      <c r="B60" s="70" t="s">
        <v>936</v>
      </c>
      <c r="C60" s="55"/>
      <c r="D60" s="56" t="s">
        <v>933</v>
      </c>
      <c r="E60" s="62"/>
      <c r="F60" s="56" t="s">
        <v>934</v>
      </c>
      <c r="G60" s="62"/>
      <c r="H60" s="56" t="s">
        <v>945</v>
      </c>
      <c r="I60" s="62"/>
      <c r="J60" s="56" t="s">
        <v>946</v>
      </c>
      <c r="K60" s="62"/>
      <c r="L60" s="58" t="s">
        <v>526</v>
      </c>
      <c r="M60" s="62"/>
      <c r="N60" s="58" t="s">
        <v>4</v>
      </c>
      <c r="O60" s="62"/>
      <c r="P60" s="58" t="s">
        <v>972</v>
      </c>
      <c r="Q60" s="62"/>
      <c r="R60" s="58" t="s">
        <v>265</v>
      </c>
      <c r="S60" s="62"/>
      <c r="T60" s="58" t="s">
        <v>969</v>
      </c>
      <c r="AD60" s="6582"/>
    </row>
    <row r="61" spans="1:30">
      <c r="A61" s="6576"/>
      <c r="B61" s="71" t="s">
        <v>266</v>
      </c>
      <c r="C61" s="60"/>
      <c r="D61" s="61" t="s">
        <v>179</v>
      </c>
      <c r="E61" s="62"/>
      <c r="F61" s="61" t="s">
        <v>177</v>
      </c>
      <c r="H61" s="1"/>
      <c r="J61" s="1"/>
      <c r="L61" s="1"/>
      <c r="N61" s="1"/>
      <c r="P61" s="1"/>
      <c r="AD61" s="6582"/>
    </row>
    <row r="62" spans="1:30">
      <c r="A62" s="6576"/>
      <c r="B62" s="71" t="s">
        <v>267</v>
      </c>
      <c r="C62" s="60"/>
      <c r="D62" s="61" t="s">
        <v>180</v>
      </c>
      <c r="E62" s="62"/>
      <c r="F62" s="61" t="s">
        <v>178</v>
      </c>
      <c r="H62" s="1"/>
      <c r="J62" s="1"/>
      <c r="L62" s="1"/>
      <c r="N62" s="1"/>
      <c r="P62" s="1"/>
      <c r="AD62" s="6582"/>
    </row>
    <row r="63" spans="1:30">
      <c r="B63" s="20"/>
      <c r="D63" s="1"/>
      <c r="F63" s="1"/>
      <c r="H63" s="1"/>
      <c r="J63" s="1"/>
      <c r="L63" s="1"/>
      <c r="N63" s="1"/>
      <c r="P63" s="1"/>
      <c r="AD63" s="94"/>
    </row>
    <row r="64" spans="1:30">
      <c r="A64" s="6580" t="s">
        <v>740</v>
      </c>
      <c r="B64" s="70" t="s">
        <v>268</v>
      </c>
      <c r="C64" s="60"/>
      <c r="D64" s="56" t="s">
        <v>173</v>
      </c>
      <c r="E64" s="62"/>
      <c r="F64" s="58" t="s">
        <v>181</v>
      </c>
      <c r="G64" s="62"/>
      <c r="H64" s="56" t="s">
        <v>820</v>
      </c>
      <c r="I64" s="62"/>
      <c r="J64" s="56" t="s">
        <v>174</v>
      </c>
      <c r="K64" s="62"/>
      <c r="L64" s="56" t="s">
        <v>759</v>
      </c>
      <c r="N64" s="1"/>
      <c r="P64" s="1"/>
      <c r="AD64" s="6582" t="s">
        <v>740</v>
      </c>
    </row>
    <row r="65" spans="1:30">
      <c r="A65" s="6576"/>
      <c r="B65" s="71" t="s">
        <v>269</v>
      </c>
      <c r="C65" s="60"/>
      <c r="D65" s="61" t="s">
        <v>182</v>
      </c>
      <c r="F65" s="51"/>
      <c r="G65" s="19"/>
      <c r="H65" s="51"/>
      <c r="J65" s="51"/>
      <c r="L65" s="1"/>
      <c r="N65" s="1"/>
      <c r="P65" s="1"/>
      <c r="AD65" s="6582"/>
    </row>
    <row r="66" spans="1:30">
      <c r="A66" s="6576"/>
      <c r="B66" s="20" t="s">
        <v>270</v>
      </c>
      <c r="D66" s="51" t="s">
        <v>183</v>
      </c>
      <c r="F66" s="1"/>
      <c r="H66" s="1"/>
      <c r="J66" s="1"/>
      <c r="L66" s="1"/>
      <c r="N66" s="1"/>
      <c r="P66" s="1"/>
      <c r="AD66" s="6582"/>
    </row>
    <row r="67" spans="1:30">
      <c r="A67" s="6576"/>
      <c r="B67" s="61" t="s">
        <v>529</v>
      </c>
      <c r="C67" s="60"/>
      <c r="D67" s="61" t="s">
        <v>527</v>
      </c>
      <c r="E67" s="62"/>
      <c r="F67" s="61" t="s">
        <v>538</v>
      </c>
      <c r="G67" s="62"/>
      <c r="H67" s="61" t="s">
        <v>821</v>
      </c>
      <c r="I67" s="62"/>
      <c r="J67" s="61" t="s">
        <v>528</v>
      </c>
      <c r="L67" s="1"/>
      <c r="N67" s="1"/>
      <c r="P67" s="1"/>
      <c r="AD67" s="6582"/>
    </row>
    <row r="68" spans="1:30">
      <c r="A68" s="6576"/>
      <c r="B68" s="61" t="s">
        <v>530</v>
      </c>
      <c r="C68" s="60"/>
      <c r="D68" s="61" t="s">
        <v>539</v>
      </c>
      <c r="F68" s="1"/>
      <c r="H68" s="1"/>
      <c r="J68" s="1"/>
      <c r="L68" s="1"/>
      <c r="N68" s="1"/>
      <c r="P68" s="1"/>
      <c r="AD68" s="6582"/>
    </row>
    <row r="69" spans="1:30">
      <c r="A69" s="6576"/>
      <c r="B69" s="61" t="s">
        <v>531</v>
      </c>
      <c r="C69" s="60"/>
      <c r="D69" s="61" t="s">
        <v>540</v>
      </c>
      <c r="F69" s="1"/>
      <c r="H69" s="1"/>
      <c r="J69" s="1"/>
      <c r="L69" s="1"/>
      <c r="N69" s="1"/>
      <c r="P69" s="1"/>
      <c r="AD69" s="6582"/>
    </row>
    <row r="70" spans="1:30">
      <c r="B70" s="1"/>
      <c r="D70" s="1"/>
      <c r="F70" s="1"/>
      <c r="H70" s="1"/>
      <c r="J70" s="1"/>
      <c r="L70" s="1"/>
      <c r="N70" s="1"/>
      <c r="P70" s="1"/>
      <c r="AD70" s="94"/>
    </row>
    <row r="71" spans="1:30">
      <c r="A71" s="6580" t="s">
        <v>741</v>
      </c>
      <c r="B71" s="71" t="s">
        <v>271</v>
      </c>
      <c r="C71" s="60"/>
      <c r="D71" s="61" t="s">
        <v>184</v>
      </c>
      <c r="F71" s="1"/>
      <c r="H71" s="1"/>
      <c r="J71" s="1"/>
      <c r="L71" s="1"/>
      <c r="N71" s="1"/>
      <c r="P71" s="1"/>
      <c r="AD71" s="6583" t="s">
        <v>1064</v>
      </c>
    </row>
    <row r="72" spans="1:30">
      <c r="A72" s="6576"/>
      <c r="B72" s="71" t="s">
        <v>272</v>
      </c>
      <c r="C72" s="60"/>
      <c r="D72" s="61" t="s">
        <v>185</v>
      </c>
      <c r="F72" s="1"/>
      <c r="H72" s="1"/>
      <c r="J72" s="1"/>
      <c r="L72" s="1"/>
      <c r="N72" s="1"/>
      <c r="P72" s="1"/>
      <c r="AD72" s="6582"/>
    </row>
    <row r="73" spans="1:30">
      <c r="A73" s="6576"/>
      <c r="B73" s="71" t="s">
        <v>273</v>
      </c>
      <c r="C73" s="60"/>
      <c r="D73" s="61" t="s">
        <v>186</v>
      </c>
      <c r="F73" s="1"/>
      <c r="H73" s="1"/>
      <c r="J73" s="1"/>
      <c r="L73" s="1"/>
      <c r="N73" s="1"/>
      <c r="P73" s="1"/>
      <c r="AD73" s="6582"/>
    </row>
    <row r="74" spans="1:30">
      <c r="A74" s="65"/>
      <c r="B74" s="7"/>
      <c r="C74" s="6"/>
      <c r="D74" s="5"/>
      <c r="F74" s="1"/>
      <c r="H74" s="1"/>
      <c r="J74" s="1"/>
      <c r="L74" s="1"/>
      <c r="N74" s="1"/>
      <c r="P74" s="1"/>
      <c r="AD74" s="97"/>
    </row>
    <row r="75" spans="1:30">
      <c r="A75" s="6576" t="s">
        <v>742</v>
      </c>
      <c r="B75" s="71" t="s">
        <v>640</v>
      </c>
      <c r="C75" s="60"/>
      <c r="D75" s="61" t="s">
        <v>187</v>
      </c>
      <c r="E75" s="62"/>
      <c r="F75" s="61" t="s">
        <v>932</v>
      </c>
      <c r="H75" s="1"/>
      <c r="J75" s="1"/>
      <c r="L75" s="1"/>
      <c r="N75" s="1"/>
      <c r="P75" s="1"/>
      <c r="AD75" s="6582" t="s">
        <v>742</v>
      </c>
    </row>
    <row r="76" spans="1:30">
      <c r="A76" s="6576"/>
      <c r="B76" s="71" t="s">
        <v>641</v>
      </c>
      <c r="C76" s="60"/>
      <c r="D76" s="61" t="s">
        <v>188</v>
      </c>
      <c r="F76" s="1"/>
      <c r="H76" s="1"/>
      <c r="J76" s="1"/>
      <c r="L76" s="1"/>
      <c r="N76" s="1"/>
      <c r="P76" s="1"/>
      <c r="AD76" s="6582"/>
    </row>
    <row r="77" spans="1:30">
      <c r="A77" s="6576"/>
      <c r="B77" s="71" t="s">
        <v>642</v>
      </c>
      <c r="C77" s="60"/>
      <c r="D77" s="61" t="s">
        <v>189</v>
      </c>
      <c r="F77" s="1"/>
      <c r="H77" s="1"/>
      <c r="J77" s="1"/>
      <c r="L77" s="1"/>
      <c r="N77" s="1"/>
      <c r="P77" s="1"/>
      <c r="AD77" s="6582"/>
    </row>
    <row r="78" spans="1:30">
      <c r="A78" s="65"/>
      <c r="B78" s="7"/>
      <c r="C78" s="6"/>
      <c r="D78" s="5"/>
      <c r="F78" s="1"/>
      <c r="H78" s="1"/>
      <c r="J78" s="1"/>
      <c r="L78" s="1"/>
      <c r="N78" s="1"/>
      <c r="P78" s="1"/>
      <c r="AD78" s="97"/>
    </row>
    <row r="79" spans="1:30">
      <c r="A79" s="6576" t="s">
        <v>743</v>
      </c>
      <c r="B79" s="71" t="s">
        <v>274</v>
      </c>
      <c r="C79" s="60"/>
      <c r="D79" s="61" t="s">
        <v>190</v>
      </c>
      <c r="F79" s="1"/>
      <c r="H79" s="1"/>
      <c r="J79" s="1"/>
      <c r="L79" s="1"/>
      <c r="N79" s="1"/>
      <c r="P79" s="1"/>
      <c r="AD79" s="6582" t="s">
        <v>743</v>
      </c>
    </row>
    <row r="80" spans="1:30">
      <c r="A80" s="6576"/>
      <c r="B80" s="71" t="s">
        <v>275</v>
      </c>
      <c r="C80" s="60"/>
      <c r="D80" s="61" t="s">
        <v>191</v>
      </c>
      <c r="F80" s="1"/>
      <c r="H80" s="1"/>
      <c r="J80" s="1"/>
      <c r="L80" s="1"/>
      <c r="N80" s="1"/>
      <c r="P80" s="1"/>
      <c r="AD80" s="6582"/>
    </row>
    <row r="81" spans="1:30">
      <c r="A81" s="6576"/>
      <c r="B81" s="71" t="s">
        <v>169</v>
      </c>
      <c r="C81" s="60"/>
      <c r="D81" s="61" t="s">
        <v>192</v>
      </c>
      <c r="F81" s="1"/>
      <c r="H81" s="1"/>
      <c r="J81" s="1"/>
      <c r="L81" s="1"/>
      <c r="N81" s="1"/>
      <c r="P81" s="1"/>
      <c r="AD81" s="6582"/>
    </row>
    <row r="82" spans="1:30">
      <c r="A82" s="65"/>
      <c r="B82" s="7"/>
      <c r="C82" s="6"/>
      <c r="D82" s="5"/>
      <c r="F82" s="1"/>
      <c r="H82" s="1"/>
      <c r="J82" s="1"/>
      <c r="L82" s="1"/>
      <c r="N82" s="1"/>
      <c r="P82" s="1"/>
      <c r="AD82" s="97"/>
    </row>
    <row r="83" spans="1:30">
      <c r="A83" s="6576" t="s">
        <v>744</v>
      </c>
      <c r="B83" s="70" t="s">
        <v>170</v>
      </c>
      <c r="C83" s="60"/>
      <c r="D83" s="58" t="s">
        <v>175</v>
      </c>
      <c r="E83" s="62"/>
      <c r="F83" s="61" t="s">
        <v>176</v>
      </c>
      <c r="H83" s="1"/>
      <c r="J83" s="1"/>
      <c r="L83" s="1"/>
      <c r="N83" s="1"/>
      <c r="P83" s="1"/>
      <c r="AD83" s="6582" t="s">
        <v>744</v>
      </c>
    </row>
    <row r="84" spans="1:30">
      <c r="A84" s="6576"/>
      <c r="B84" s="73" t="s">
        <v>171</v>
      </c>
      <c r="C84" s="60"/>
      <c r="D84" s="58" t="s">
        <v>194</v>
      </c>
      <c r="F84" s="1"/>
      <c r="H84" s="1"/>
      <c r="J84" s="1"/>
      <c r="L84" s="1"/>
      <c r="N84" s="1"/>
      <c r="P84" s="1"/>
      <c r="AD84" s="6582"/>
    </row>
    <row r="85" spans="1:30">
      <c r="A85" s="6576"/>
      <c r="B85" s="71" t="s">
        <v>172</v>
      </c>
      <c r="C85" s="60"/>
      <c r="D85" s="61" t="s">
        <v>195</v>
      </c>
      <c r="F85" s="1"/>
      <c r="H85" s="1"/>
      <c r="J85" s="1"/>
      <c r="L85" s="1"/>
      <c r="N85" s="1"/>
      <c r="P85" s="1"/>
      <c r="AD85" s="6582"/>
    </row>
    <row r="86" spans="1:30">
      <c r="B86" s="1"/>
      <c r="D86" s="1"/>
      <c r="F86" s="1"/>
      <c r="H86" s="1"/>
      <c r="J86" s="1"/>
      <c r="L86" s="1"/>
      <c r="N86" s="1"/>
      <c r="P86" s="1"/>
      <c r="AD86" s="94"/>
    </row>
    <row r="87" spans="1:30">
      <c r="A87" s="6576" t="s">
        <v>744</v>
      </c>
      <c r="B87" s="70" t="s">
        <v>902</v>
      </c>
      <c r="C87" s="60"/>
      <c r="D87" s="58" t="s">
        <v>910</v>
      </c>
      <c r="E87" s="62"/>
      <c r="F87" s="61" t="s">
        <v>911</v>
      </c>
      <c r="H87" s="1"/>
      <c r="J87" s="1"/>
      <c r="L87" s="1"/>
      <c r="N87" s="1"/>
      <c r="P87" s="1"/>
      <c r="AD87" s="6582" t="s">
        <v>744</v>
      </c>
    </row>
    <row r="88" spans="1:30">
      <c r="A88" s="6576"/>
      <c r="B88" s="73" t="s">
        <v>903</v>
      </c>
      <c r="C88" s="60"/>
      <c r="D88" s="58" t="s">
        <v>194</v>
      </c>
      <c r="F88" s="1"/>
      <c r="H88" s="1"/>
      <c r="J88" s="1"/>
      <c r="L88" s="1"/>
      <c r="N88" s="1"/>
      <c r="P88" s="1"/>
      <c r="AD88" s="6582"/>
    </row>
    <row r="89" spans="1:30">
      <c r="A89" s="6576"/>
      <c r="B89" s="71" t="s">
        <v>904</v>
      </c>
      <c r="C89" s="60"/>
      <c r="D89" s="61" t="s">
        <v>195</v>
      </c>
      <c r="F89" s="1"/>
      <c r="H89" s="1"/>
      <c r="J89" s="1"/>
      <c r="L89" s="1"/>
      <c r="N89" s="1"/>
      <c r="P89" s="1"/>
      <c r="AD89" s="6582"/>
    </row>
    <row r="90" spans="1:30">
      <c r="B90" s="1"/>
      <c r="D90" s="1"/>
      <c r="F90" s="1"/>
      <c r="H90" s="1"/>
      <c r="J90" s="1"/>
      <c r="L90" s="1"/>
      <c r="N90" s="1"/>
      <c r="P90" s="1"/>
      <c r="AD90" s="94"/>
    </row>
    <row r="91" spans="1:30">
      <c r="A91" s="1286" t="s">
        <v>734</v>
      </c>
      <c r="B91" s="70" t="s">
        <v>925</v>
      </c>
      <c r="C91" s="55"/>
      <c r="D91" s="58" t="s">
        <v>1015</v>
      </c>
      <c r="E91" s="62"/>
      <c r="F91" s="58" t="s">
        <v>491</v>
      </c>
      <c r="G91" s="62"/>
      <c r="H91" s="58" t="s">
        <v>1024</v>
      </c>
      <c r="J91" s="1"/>
      <c r="L91" s="1"/>
      <c r="N91" s="1"/>
      <c r="P91" s="1"/>
      <c r="AD91" s="96" t="s">
        <v>1068</v>
      </c>
    </row>
    <row r="92" spans="1:30">
      <c r="AD92" s="94"/>
    </row>
    <row r="93" spans="1:30">
      <c r="A93" s="6576" t="s">
        <v>733</v>
      </c>
      <c r="B93" s="70" t="s">
        <v>65</v>
      </c>
      <c r="C93" s="55"/>
      <c r="D93" s="58" t="s">
        <v>1018</v>
      </c>
      <c r="E93" s="62"/>
      <c r="F93" s="58" t="s">
        <v>1019</v>
      </c>
      <c r="G93" s="62"/>
      <c r="H93" s="58" t="s">
        <v>566</v>
      </c>
      <c r="I93" s="62"/>
      <c r="J93" s="58" t="s">
        <v>992</v>
      </c>
      <c r="L93" s="1"/>
      <c r="N93" s="1"/>
      <c r="P93" s="1"/>
      <c r="AD93" s="6582" t="s">
        <v>733</v>
      </c>
    </row>
    <row r="94" spans="1:30">
      <c r="A94" s="6576"/>
      <c r="B94" s="71" t="s">
        <v>66</v>
      </c>
      <c r="C94" s="60"/>
      <c r="D94" s="61" t="s">
        <v>1020</v>
      </c>
      <c r="E94" s="39"/>
      <c r="F94" s="72"/>
      <c r="H94" s="1"/>
      <c r="J94" s="1"/>
      <c r="L94" s="1"/>
      <c r="N94" s="1"/>
      <c r="P94" s="1"/>
      <c r="AD94" s="6582"/>
    </row>
    <row r="95" spans="1:30">
      <c r="A95" s="6576"/>
      <c r="B95" s="71" t="s">
        <v>67</v>
      </c>
      <c r="C95" s="60"/>
      <c r="D95" s="61" t="s">
        <v>1021</v>
      </c>
      <c r="E95" s="14"/>
      <c r="F95" s="6"/>
      <c r="H95" s="1"/>
      <c r="J95" s="1"/>
      <c r="L95" s="1"/>
      <c r="N95" s="1"/>
      <c r="P95" s="1"/>
      <c r="AD95" s="6582"/>
    </row>
    <row r="96" spans="1:30">
      <c r="AD96" s="94"/>
    </row>
    <row r="97" spans="1:30">
      <c r="A97" s="6576" t="s">
        <v>732</v>
      </c>
      <c r="B97" s="73" t="s">
        <v>68</v>
      </c>
      <c r="C97" s="55"/>
      <c r="D97" s="58" t="s">
        <v>603</v>
      </c>
      <c r="F97" s="1"/>
      <c r="H97" s="1"/>
      <c r="J97" s="1"/>
      <c r="L97" s="1"/>
      <c r="N97" s="1"/>
      <c r="P97" s="1"/>
      <c r="AD97" s="6582" t="s">
        <v>732</v>
      </c>
    </row>
    <row r="98" spans="1:30">
      <c r="A98" s="6576"/>
      <c r="B98" s="71" t="s">
        <v>69</v>
      </c>
      <c r="C98" s="60"/>
      <c r="D98" s="61" t="s">
        <v>604</v>
      </c>
      <c r="F98" s="1"/>
      <c r="H98" s="1"/>
      <c r="J98" s="1"/>
      <c r="L98" s="1"/>
      <c r="N98" s="1"/>
      <c r="P98" s="1"/>
      <c r="AD98" s="6582"/>
    </row>
    <row r="99" spans="1:30">
      <c r="A99" s="6576"/>
      <c r="B99" s="71" t="s">
        <v>70</v>
      </c>
      <c r="C99" s="60"/>
      <c r="D99" s="61" t="s">
        <v>604</v>
      </c>
      <c r="F99" s="1"/>
      <c r="H99" s="1"/>
      <c r="J99" s="1"/>
      <c r="L99" s="1"/>
      <c r="N99" s="1"/>
      <c r="P99" s="1"/>
      <c r="AD99" s="6582"/>
    </row>
    <row r="100" spans="1:30">
      <c r="AD100" s="94"/>
    </row>
    <row r="101" spans="1:30">
      <c r="A101" s="53" t="s">
        <v>735</v>
      </c>
      <c r="B101" s="73" t="s">
        <v>926</v>
      </c>
      <c r="C101" s="55"/>
      <c r="D101" s="58" t="s">
        <v>1022</v>
      </c>
      <c r="E101" s="62"/>
      <c r="F101" s="58" t="s">
        <v>994</v>
      </c>
      <c r="H101" s="1"/>
      <c r="J101" s="1"/>
      <c r="L101" s="1"/>
      <c r="N101" s="1"/>
      <c r="P101" s="1"/>
      <c r="AD101" s="95" t="s">
        <v>735</v>
      </c>
    </row>
    <row r="102" spans="1:30">
      <c r="B102" s="1"/>
      <c r="D102" s="1"/>
      <c r="F102" s="1"/>
      <c r="H102" s="1"/>
      <c r="J102" s="1"/>
      <c r="L102" s="1"/>
      <c r="N102" s="1"/>
      <c r="P102" s="1"/>
      <c r="AD102" s="94"/>
    </row>
    <row r="103" spans="1:30">
      <c r="B103" s="1"/>
      <c r="D103" s="1"/>
      <c r="F103" s="1"/>
      <c r="H103" s="1"/>
      <c r="J103" s="1"/>
      <c r="L103" s="1"/>
      <c r="N103" s="1"/>
      <c r="P103" s="1"/>
      <c r="AD103" s="94"/>
    </row>
    <row r="104" spans="1:30">
      <c r="B104" s="1"/>
      <c r="D104" s="1"/>
      <c r="F104" s="1"/>
      <c r="H104" s="1"/>
      <c r="J104" s="1"/>
      <c r="L104" s="1"/>
      <c r="N104" s="1"/>
      <c r="P104" s="1"/>
      <c r="AD104" s="94"/>
    </row>
    <row r="105" spans="1:30" ht="15.75">
      <c r="A105" s="6578" t="s">
        <v>748</v>
      </c>
      <c r="B105" s="6579"/>
      <c r="C105" s="6579"/>
      <c r="D105" s="6579"/>
      <c r="E105" s="6579"/>
      <c r="F105" s="6579"/>
      <c r="G105" s="6579"/>
      <c r="H105" s="6579"/>
      <c r="I105" s="6579"/>
      <c r="J105" s="6579"/>
      <c r="K105" s="6579"/>
      <c r="L105" s="6579"/>
      <c r="M105" s="6579"/>
      <c r="N105" s="6579"/>
      <c r="O105" s="6579"/>
      <c r="P105" s="6579"/>
      <c r="AD105" s="98" t="s">
        <v>748</v>
      </c>
    </row>
    <row r="106" spans="1:30">
      <c r="B106" s="1"/>
      <c r="D106" s="1"/>
      <c r="F106" s="1"/>
      <c r="H106" s="1"/>
      <c r="J106" s="1"/>
      <c r="L106" s="1"/>
      <c r="N106" s="1"/>
      <c r="P106" s="1"/>
      <c r="AD106" s="94"/>
    </row>
    <row r="107" spans="1:30">
      <c r="A107" s="6580" t="s">
        <v>3216</v>
      </c>
      <c r="B107" s="70" t="s">
        <v>947</v>
      </c>
      <c r="C107" s="55"/>
      <c r="D107" s="56" t="s">
        <v>948</v>
      </c>
      <c r="E107" s="62"/>
      <c r="F107" s="56" t="s">
        <v>949</v>
      </c>
      <c r="G107" s="62"/>
      <c r="H107" s="56" t="s">
        <v>950</v>
      </c>
      <c r="I107" s="62"/>
      <c r="J107" s="56" t="s">
        <v>951</v>
      </c>
      <c r="K107" s="62"/>
      <c r="L107" s="58" t="s">
        <v>526</v>
      </c>
      <c r="M107" s="62"/>
      <c r="N107" s="58" t="s">
        <v>4</v>
      </c>
      <c r="O107" s="62"/>
      <c r="P107" s="58" t="s">
        <v>972</v>
      </c>
      <c r="Q107" s="62"/>
      <c r="R107" s="58" t="s">
        <v>265</v>
      </c>
      <c r="S107" s="62"/>
      <c r="T107" s="58" t="s">
        <v>969</v>
      </c>
      <c r="AD107" s="6583" t="s">
        <v>1065</v>
      </c>
    </row>
    <row r="108" spans="1:30">
      <c r="A108" s="6580"/>
      <c r="B108" s="71" t="s">
        <v>861</v>
      </c>
      <c r="C108" s="60"/>
      <c r="D108" s="61" t="s">
        <v>790</v>
      </c>
      <c r="E108" s="62"/>
      <c r="F108" s="61" t="s">
        <v>796</v>
      </c>
      <c r="H108" s="1"/>
      <c r="J108" s="1"/>
      <c r="L108" s="1"/>
      <c r="N108" s="1"/>
      <c r="P108" s="1"/>
      <c r="AD108" s="6582"/>
    </row>
    <row r="109" spans="1:30">
      <c r="A109" s="6580"/>
      <c r="B109" s="71" t="s">
        <v>865</v>
      </c>
      <c r="C109" s="60"/>
      <c r="D109" s="61" t="s">
        <v>792</v>
      </c>
      <c r="E109" s="62"/>
      <c r="F109" s="61" t="s">
        <v>798</v>
      </c>
      <c r="H109" s="1"/>
      <c r="J109" s="1"/>
      <c r="L109" s="1"/>
      <c r="N109" s="1"/>
      <c r="P109" s="1"/>
      <c r="AD109" s="6582"/>
    </row>
    <row r="110" spans="1:30">
      <c r="B110" s="20"/>
      <c r="D110" s="1"/>
      <c r="F110" s="1"/>
      <c r="H110" s="1"/>
      <c r="J110" s="1"/>
      <c r="L110" s="1"/>
      <c r="N110" s="1"/>
      <c r="P110" s="1"/>
      <c r="AD110" s="94"/>
    </row>
    <row r="111" spans="1:30">
      <c r="A111" s="6576" t="s">
        <v>740</v>
      </c>
      <c r="B111" s="70" t="s">
        <v>871</v>
      </c>
      <c r="C111" s="60"/>
      <c r="D111" s="56" t="s">
        <v>353</v>
      </c>
      <c r="E111" s="62"/>
      <c r="F111" s="56" t="s">
        <v>468</v>
      </c>
      <c r="G111" s="62"/>
      <c r="H111" s="58" t="s">
        <v>466</v>
      </c>
      <c r="I111" s="62"/>
      <c r="J111" s="56" t="s">
        <v>258</v>
      </c>
      <c r="K111" s="62"/>
      <c r="L111" s="56" t="s">
        <v>762</v>
      </c>
      <c r="N111" s="1"/>
      <c r="P111" s="1"/>
      <c r="AD111" s="6582" t="s">
        <v>740</v>
      </c>
    </row>
    <row r="112" spans="1:30">
      <c r="A112" s="6576"/>
      <c r="B112" s="71" t="s">
        <v>878</v>
      </c>
      <c r="C112" s="60"/>
      <c r="D112" s="61" t="s">
        <v>679</v>
      </c>
      <c r="F112" s="51"/>
      <c r="G112" s="19"/>
      <c r="H112" s="51"/>
      <c r="J112" s="51"/>
      <c r="L112" s="1"/>
      <c r="N112" s="1"/>
      <c r="P112" s="1"/>
      <c r="AD112" s="6582"/>
    </row>
    <row r="113" spans="1:30">
      <c r="A113" s="6576"/>
      <c r="B113" s="20" t="s">
        <v>879</v>
      </c>
      <c r="D113" s="51" t="s">
        <v>681</v>
      </c>
      <c r="F113" s="1"/>
      <c r="H113" s="1"/>
      <c r="J113" s="1"/>
      <c r="L113" s="1"/>
      <c r="N113" s="1"/>
      <c r="P113" s="1"/>
      <c r="AD113" s="6582"/>
    </row>
    <row r="114" spans="1:30">
      <c r="A114" s="6576"/>
      <c r="B114" s="61" t="s">
        <v>689</v>
      </c>
      <c r="C114" s="60"/>
      <c r="D114" s="61" t="s">
        <v>382</v>
      </c>
      <c r="E114" s="62"/>
      <c r="F114" s="61" t="s">
        <v>684</v>
      </c>
      <c r="G114" s="62"/>
      <c r="H114" s="61" t="s">
        <v>682</v>
      </c>
      <c r="I114" s="62"/>
      <c r="J114" s="61" t="s">
        <v>259</v>
      </c>
      <c r="L114" s="1"/>
      <c r="N114" s="1"/>
      <c r="P114" s="1"/>
      <c r="AD114" s="6582"/>
    </row>
    <row r="115" spans="1:30">
      <c r="A115" s="6576"/>
      <c r="B115" s="61" t="s">
        <v>350</v>
      </c>
      <c r="C115" s="60"/>
      <c r="D115" s="61" t="s">
        <v>686</v>
      </c>
      <c r="F115" s="1"/>
      <c r="H115" s="1"/>
      <c r="J115" s="1"/>
      <c r="L115" s="1"/>
      <c r="N115" s="1"/>
      <c r="P115" s="1"/>
      <c r="AD115" s="6582"/>
    </row>
    <row r="116" spans="1:30">
      <c r="A116" s="6576"/>
      <c r="B116" s="61" t="s">
        <v>351</v>
      </c>
      <c r="C116" s="60"/>
      <c r="D116" s="61" t="s">
        <v>687</v>
      </c>
      <c r="F116" s="1"/>
      <c r="H116" s="1"/>
      <c r="J116" s="1"/>
      <c r="L116" s="1"/>
      <c r="N116" s="1"/>
      <c r="P116" s="1"/>
      <c r="AD116" s="6582"/>
    </row>
    <row r="117" spans="1:30">
      <c r="B117" s="1"/>
      <c r="D117" s="1"/>
      <c r="F117" s="1"/>
      <c r="H117" s="1"/>
      <c r="J117" s="1"/>
      <c r="L117" s="1"/>
      <c r="N117" s="1"/>
      <c r="P117" s="1"/>
      <c r="AD117" s="94"/>
    </row>
    <row r="118" spans="1:30">
      <c r="A118" s="6576" t="s">
        <v>741</v>
      </c>
      <c r="B118" s="71" t="s">
        <v>880</v>
      </c>
      <c r="C118" s="60"/>
      <c r="D118" s="61" t="s">
        <v>261</v>
      </c>
      <c r="F118" s="1"/>
      <c r="H118" s="1"/>
      <c r="J118" s="1"/>
      <c r="L118" s="1"/>
      <c r="N118" s="1"/>
      <c r="P118" s="1"/>
      <c r="AD118" s="6582" t="s">
        <v>741</v>
      </c>
    </row>
    <row r="119" spans="1:30">
      <c r="A119" s="6577"/>
      <c r="B119" s="71" t="s">
        <v>881</v>
      </c>
      <c r="C119" s="60"/>
      <c r="D119" s="61" t="s">
        <v>749</v>
      </c>
      <c r="F119" s="1"/>
      <c r="H119" s="1"/>
      <c r="J119" s="1"/>
      <c r="L119" s="1"/>
      <c r="N119" s="1"/>
      <c r="P119" s="1"/>
      <c r="AD119" s="6577"/>
    </row>
    <row r="120" spans="1:30">
      <c r="A120" s="6576"/>
      <c r="B120" s="71" t="s">
        <v>882</v>
      </c>
      <c r="C120" s="60"/>
      <c r="D120" s="61" t="s">
        <v>750</v>
      </c>
      <c r="F120" s="1"/>
      <c r="H120" s="1"/>
      <c r="J120" s="1"/>
      <c r="L120" s="1"/>
      <c r="N120" s="1"/>
      <c r="P120" s="1"/>
      <c r="AD120" s="6576"/>
    </row>
    <row r="121" spans="1:30">
      <c r="A121" s="65"/>
      <c r="B121" s="7"/>
      <c r="C121" s="6"/>
      <c r="D121" s="5"/>
      <c r="F121" s="1"/>
      <c r="H121" s="1"/>
      <c r="J121" s="1"/>
      <c r="L121" s="1"/>
      <c r="N121" s="1"/>
      <c r="P121" s="1"/>
      <c r="AD121" s="65"/>
    </row>
    <row r="122" spans="1:30">
      <c r="A122" s="6576" t="s">
        <v>742</v>
      </c>
      <c r="B122" s="71" t="s">
        <v>635</v>
      </c>
      <c r="C122" s="60"/>
      <c r="D122" s="61" t="s">
        <v>639</v>
      </c>
      <c r="E122" s="62"/>
      <c r="F122" s="61" t="s">
        <v>932</v>
      </c>
      <c r="H122" s="1"/>
      <c r="J122" s="1"/>
      <c r="L122" s="1"/>
      <c r="N122" s="1"/>
      <c r="P122" s="1"/>
      <c r="AD122" s="6576" t="s">
        <v>742</v>
      </c>
    </row>
    <row r="123" spans="1:30">
      <c r="A123" s="6576"/>
      <c r="B123" s="71" t="s">
        <v>634</v>
      </c>
      <c r="C123" s="60"/>
      <c r="D123" s="61" t="s">
        <v>638</v>
      </c>
      <c r="F123" s="1"/>
      <c r="H123" s="1"/>
      <c r="J123" s="1"/>
      <c r="L123" s="1"/>
      <c r="N123" s="1"/>
      <c r="P123" s="1"/>
      <c r="AD123" s="6576"/>
    </row>
    <row r="124" spans="1:30">
      <c r="A124" s="6576"/>
      <c r="B124" s="71" t="s">
        <v>636</v>
      </c>
      <c r="C124" s="60"/>
      <c r="D124" s="61" t="s">
        <v>637</v>
      </c>
      <c r="F124" s="1"/>
      <c r="H124" s="1"/>
      <c r="J124" s="1"/>
      <c r="L124" s="1"/>
      <c r="N124" s="1"/>
      <c r="P124" s="1"/>
      <c r="AD124" s="6576"/>
    </row>
    <row r="125" spans="1:30">
      <c r="A125" s="65"/>
      <c r="B125" s="7"/>
      <c r="C125" s="6"/>
      <c r="D125" s="5"/>
      <c r="F125" s="1"/>
      <c r="H125" s="1"/>
      <c r="J125" s="1"/>
      <c r="L125" s="1"/>
      <c r="N125" s="1"/>
      <c r="P125" s="1"/>
      <c r="AD125" s="65"/>
    </row>
    <row r="126" spans="1:30">
      <c r="A126" s="6576" t="s">
        <v>743</v>
      </c>
      <c r="B126" s="71" t="s">
        <v>883</v>
      </c>
      <c r="C126" s="60"/>
      <c r="D126" s="61" t="s">
        <v>751</v>
      </c>
      <c r="F126" s="1"/>
      <c r="H126" s="1"/>
      <c r="J126" s="1"/>
      <c r="L126" s="1"/>
      <c r="N126" s="1"/>
      <c r="P126" s="1"/>
      <c r="AD126" s="6576" t="s">
        <v>743</v>
      </c>
    </row>
    <row r="127" spans="1:30">
      <c r="A127" s="6576"/>
      <c r="B127" s="71" t="s">
        <v>884</v>
      </c>
      <c r="C127" s="60"/>
      <c r="D127" s="61" t="s">
        <v>752</v>
      </c>
      <c r="F127" s="1"/>
      <c r="H127" s="1"/>
      <c r="J127" s="1"/>
      <c r="L127" s="1"/>
      <c r="N127" s="1"/>
      <c r="P127" s="1"/>
      <c r="AD127" s="6576"/>
    </row>
    <row r="128" spans="1:30">
      <c r="A128" s="6576"/>
      <c r="B128" s="71" t="s">
        <v>885</v>
      </c>
      <c r="C128" s="60"/>
      <c r="D128" s="61" t="s">
        <v>891</v>
      </c>
      <c r="F128" s="1"/>
      <c r="H128" s="1"/>
      <c r="J128" s="1"/>
      <c r="L128" s="1"/>
      <c r="N128" s="1"/>
      <c r="P128" s="1"/>
      <c r="AD128" s="6576"/>
    </row>
    <row r="129" spans="1:30">
      <c r="A129" s="65"/>
      <c r="B129" s="7"/>
      <c r="C129" s="6"/>
      <c r="D129" s="5"/>
      <c r="F129" s="1"/>
      <c r="H129" s="1"/>
      <c r="J129" s="1"/>
      <c r="L129" s="1"/>
      <c r="N129" s="1"/>
      <c r="P129" s="1"/>
      <c r="AD129" s="65"/>
    </row>
    <row r="130" spans="1:30">
      <c r="A130" s="6576" t="s">
        <v>744</v>
      </c>
      <c r="B130" s="70" t="s">
        <v>905</v>
      </c>
      <c r="C130" s="60"/>
      <c r="D130" s="58" t="s">
        <v>125</v>
      </c>
      <c r="E130" s="62"/>
      <c r="F130" s="61" t="s">
        <v>126</v>
      </c>
      <c r="H130" s="1"/>
      <c r="J130" s="1"/>
      <c r="L130" s="1"/>
      <c r="N130" s="1"/>
      <c r="P130" s="1"/>
      <c r="AD130" s="6576" t="s">
        <v>744</v>
      </c>
    </row>
    <row r="131" spans="1:30">
      <c r="A131" s="6576"/>
      <c r="B131" s="73" t="s">
        <v>906</v>
      </c>
      <c r="C131" s="60"/>
      <c r="D131" s="58" t="s">
        <v>892</v>
      </c>
      <c r="F131" s="1"/>
      <c r="H131" s="1"/>
      <c r="J131" s="1"/>
      <c r="L131" s="1"/>
      <c r="N131" s="1"/>
      <c r="P131" s="1"/>
      <c r="AD131" s="6576"/>
    </row>
    <row r="132" spans="1:30">
      <c r="A132" s="6576"/>
      <c r="B132" s="71" t="s">
        <v>907</v>
      </c>
      <c r="C132" s="60"/>
      <c r="D132" s="61" t="s">
        <v>893</v>
      </c>
      <c r="F132" s="1"/>
      <c r="H132" s="1"/>
      <c r="J132" s="1"/>
      <c r="L132" s="1"/>
      <c r="N132" s="1"/>
      <c r="P132" s="1"/>
      <c r="AD132" s="6576"/>
    </row>
    <row r="133" spans="1:30">
      <c r="B133" s="1"/>
      <c r="D133" s="1"/>
      <c r="F133" s="1"/>
      <c r="H133" s="1"/>
      <c r="J133" s="1"/>
      <c r="L133" s="1"/>
      <c r="N133" s="1"/>
      <c r="P133" s="1"/>
    </row>
    <row r="134" spans="1:30">
      <c r="A134" s="6576" t="s">
        <v>744</v>
      </c>
      <c r="B134" s="70" t="s">
        <v>894</v>
      </c>
      <c r="C134" s="60"/>
      <c r="D134" s="58" t="s">
        <v>897</v>
      </c>
      <c r="E134" s="62"/>
      <c r="F134" s="61" t="s">
        <v>898</v>
      </c>
      <c r="H134" s="1"/>
      <c r="J134" s="1"/>
      <c r="L134" s="1"/>
      <c r="N134" s="1"/>
      <c r="P134" s="1"/>
      <c r="AD134" s="6576" t="s">
        <v>744</v>
      </c>
    </row>
    <row r="135" spans="1:30">
      <c r="A135" s="6576"/>
      <c r="B135" s="73" t="s">
        <v>895</v>
      </c>
      <c r="C135" s="60"/>
      <c r="D135" s="58" t="s">
        <v>892</v>
      </c>
      <c r="F135" s="1"/>
      <c r="H135" s="1"/>
      <c r="J135" s="1"/>
      <c r="L135" s="1"/>
      <c r="N135" s="1"/>
      <c r="P135" s="1"/>
      <c r="AD135" s="6582"/>
    </row>
    <row r="136" spans="1:30">
      <c r="A136" s="6576"/>
      <c r="B136" s="71" t="s">
        <v>896</v>
      </c>
      <c r="C136" s="60"/>
      <c r="D136" s="61" t="s">
        <v>893</v>
      </c>
      <c r="F136" s="1"/>
      <c r="H136" s="1"/>
      <c r="J136" s="1"/>
      <c r="L136" s="1"/>
      <c r="N136" s="1"/>
      <c r="P136" s="1"/>
      <c r="AD136" s="6582"/>
    </row>
    <row r="137" spans="1:30">
      <c r="B137" s="1"/>
      <c r="D137" s="1"/>
      <c r="F137" s="1"/>
      <c r="H137" s="1"/>
      <c r="J137" s="1"/>
      <c r="L137" s="1"/>
      <c r="N137" s="1"/>
      <c r="P137" s="1"/>
      <c r="AD137" s="94"/>
    </row>
    <row r="138" spans="1:30">
      <c r="A138" s="53" t="s">
        <v>734</v>
      </c>
      <c r="B138" s="70" t="s">
        <v>968</v>
      </c>
      <c r="C138" s="55"/>
      <c r="D138" s="2497" t="s">
        <v>285</v>
      </c>
      <c r="E138" s="62"/>
      <c r="F138" s="58" t="s">
        <v>284</v>
      </c>
      <c r="G138" s="62"/>
      <c r="H138" s="58" t="s">
        <v>286</v>
      </c>
      <c r="J138" s="1"/>
      <c r="L138" s="1"/>
      <c r="N138" s="1"/>
      <c r="P138" s="1"/>
      <c r="AD138" s="95" t="s">
        <v>734</v>
      </c>
    </row>
    <row r="139" spans="1:30">
      <c r="AD139" s="94"/>
    </row>
    <row r="140" spans="1:30">
      <c r="A140" s="6576" t="s">
        <v>733</v>
      </c>
      <c r="B140" s="70" t="s">
        <v>961</v>
      </c>
      <c r="C140" s="55"/>
      <c r="D140" s="2497" t="s">
        <v>287</v>
      </c>
      <c r="E140" s="62"/>
      <c r="F140" s="58" t="s">
        <v>289</v>
      </c>
      <c r="G140" s="62"/>
      <c r="H140" s="58" t="s">
        <v>569</v>
      </c>
      <c r="I140" s="62"/>
      <c r="J140" s="58" t="s">
        <v>997</v>
      </c>
      <c r="L140" s="1"/>
      <c r="N140" s="1"/>
      <c r="P140" s="1"/>
      <c r="AD140" s="6582" t="s">
        <v>733</v>
      </c>
    </row>
    <row r="141" spans="1:30">
      <c r="A141" s="6576"/>
      <c r="B141" s="2496" t="s">
        <v>962</v>
      </c>
      <c r="C141" s="60"/>
      <c r="D141" s="2497" t="s">
        <v>290</v>
      </c>
      <c r="E141" s="39"/>
      <c r="F141" s="72"/>
      <c r="H141" s="1"/>
      <c r="J141" s="1"/>
      <c r="L141" s="1"/>
      <c r="N141" s="1"/>
      <c r="P141" s="1"/>
      <c r="AD141" s="6576"/>
    </row>
    <row r="142" spans="1:30">
      <c r="A142" s="6576"/>
      <c r="B142" s="2496" t="s">
        <v>963</v>
      </c>
      <c r="C142" s="60"/>
      <c r="D142" s="2497" t="s">
        <v>291</v>
      </c>
      <c r="E142" s="14"/>
      <c r="F142" s="6"/>
      <c r="H142" s="1"/>
      <c r="J142" s="1"/>
      <c r="L142" s="1"/>
      <c r="N142" s="1"/>
      <c r="P142" s="1"/>
      <c r="AD142" s="6576"/>
    </row>
    <row r="144" spans="1:30">
      <c r="A144" s="6576" t="s">
        <v>732</v>
      </c>
      <c r="B144" s="2496" t="s">
        <v>964</v>
      </c>
      <c r="C144" s="55"/>
      <c r="D144" s="2497" t="s">
        <v>608</v>
      </c>
      <c r="F144" s="1"/>
      <c r="H144" s="1"/>
      <c r="J144" s="1"/>
      <c r="L144" s="1"/>
      <c r="N144" s="1"/>
      <c r="P144" s="1"/>
      <c r="AD144" s="6576" t="s">
        <v>732</v>
      </c>
    </row>
    <row r="145" spans="1:30">
      <c r="A145" s="6576"/>
      <c r="B145" s="2496" t="s">
        <v>965</v>
      </c>
      <c r="C145" s="60"/>
      <c r="D145" s="2497" t="s">
        <v>609</v>
      </c>
      <c r="F145" s="1"/>
      <c r="H145" s="1"/>
      <c r="J145" s="1"/>
      <c r="L145" s="1"/>
      <c r="N145" s="1"/>
      <c r="P145" s="1"/>
      <c r="AD145" s="6576"/>
    </row>
    <row r="146" spans="1:30">
      <c r="A146" s="6576"/>
      <c r="B146" s="2496" t="s">
        <v>966</v>
      </c>
      <c r="C146" s="60"/>
      <c r="D146" s="2497" t="s">
        <v>609</v>
      </c>
      <c r="F146" s="1"/>
      <c r="H146" s="1"/>
      <c r="J146" s="1"/>
      <c r="L146" s="1"/>
      <c r="N146" s="1"/>
      <c r="P146" s="1"/>
      <c r="AD146" s="6576"/>
    </row>
    <row r="147" spans="1:30" ht="63.75">
      <c r="A147" s="92"/>
      <c r="AD147" s="92" t="s">
        <v>1070</v>
      </c>
    </row>
    <row r="148" spans="1:30">
      <c r="A148" s="53" t="s">
        <v>735</v>
      </c>
      <c r="B148" s="73" t="s">
        <v>894</v>
      </c>
      <c r="C148" s="55"/>
      <c r="D148" s="58" t="s">
        <v>288</v>
      </c>
      <c r="E148" s="62"/>
      <c r="F148" s="58" t="s">
        <v>481</v>
      </c>
      <c r="H148" s="1"/>
      <c r="J148" s="1"/>
      <c r="L148" s="1"/>
      <c r="N148" s="1"/>
      <c r="P148" s="1"/>
      <c r="AD148" s="53" t="s">
        <v>735</v>
      </c>
    </row>
    <row r="156" spans="1:30" ht="63.75">
      <c r="A156" s="92"/>
      <c r="AD156" s="92" t="s">
        <v>1071</v>
      </c>
    </row>
    <row r="167" spans="1:30">
      <c r="A167" s="21"/>
      <c r="AD167" s="21" t="s">
        <v>1072</v>
      </c>
    </row>
    <row r="179" spans="1:30">
      <c r="A179" s="21"/>
      <c r="AD179" s="93" t="s">
        <v>1073</v>
      </c>
    </row>
    <row r="180" spans="1:30">
      <c r="AD180" s="94"/>
    </row>
    <row r="181" spans="1:30">
      <c r="AD181" s="94"/>
    </row>
    <row r="182" spans="1:30">
      <c r="AD182" s="94"/>
    </row>
    <row r="183" spans="1:30">
      <c r="AD183" s="94"/>
    </row>
    <row r="184" spans="1:30">
      <c r="AD184" s="94"/>
    </row>
    <row r="185" spans="1:30">
      <c r="AD185" s="94"/>
    </row>
    <row r="186" spans="1:30">
      <c r="AD186" s="94"/>
    </row>
    <row r="187" spans="1:30">
      <c r="AD187" s="94"/>
    </row>
    <row r="188" spans="1:30">
      <c r="AD188" s="94"/>
    </row>
    <row r="189" spans="1:30">
      <c r="AD189" s="94"/>
    </row>
    <row r="190" spans="1:30">
      <c r="AD190" s="94"/>
    </row>
    <row r="191" spans="1:30">
      <c r="AD191" s="94"/>
    </row>
    <row r="192" spans="1:30">
      <c r="AD192" s="94"/>
    </row>
    <row r="193" spans="1:30">
      <c r="AD193" s="94"/>
    </row>
    <row r="194" spans="1:30">
      <c r="AD194" s="94"/>
    </row>
    <row r="195" spans="1:30">
      <c r="A195" s="21"/>
      <c r="AD195" s="93" t="s">
        <v>1074</v>
      </c>
    </row>
    <row r="196" spans="1:30">
      <c r="AD196" s="94"/>
    </row>
    <row r="197" spans="1:30">
      <c r="AD197" s="94"/>
    </row>
    <row r="198" spans="1:30">
      <c r="AD198" s="94"/>
    </row>
    <row r="199" spans="1:30">
      <c r="AD199" s="94"/>
    </row>
    <row r="200" spans="1:30">
      <c r="AD200" s="94"/>
    </row>
    <row r="201" spans="1:30">
      <c r="AD201" s="94"/>
    </row>
    <row r="202" spans="1:30">
      <c r="AD202" s="94"/>
    </row>
    <row r="203" spans="1:30">
      <c r="AD203" s="94"/>
    </row>
    <row r="204" spans="1:30">
      <c r="AD204" s="94"/>
    </row>
    <row r="205" spans="1:30">
      <c r="AD205" s="94"/>
    </row>
    <row r="206" spans="1:30">
      <c r="AD206" s="94"/>
    </row>
    <row r="207" spans="1:30">
      <c r="AD207" s="94"/>
    </row>
    <row r="208" spans="1:30">
      <c r="AD208" s="94"/>
    </row>
    <row r="209" spans="1:30">
      <c r="AD209" s="94"/>
    </row>
    <row r="210" spans="1:30">
      <c r="AD210" s="94"/>
    </row>
    <row r="211" spans="1:30">
      <c r="A211" s="21"/>
      <c r="AD211" s="21" t="s">
        <v>1066</v>
      </c>
    </row>
    <row r="227" spans="1:30">
      <c r="A227" s="21"/>
      <c r="AD227" s="93" t="s">
        <v>1067</v>
      </c>
    </row>
    <row r="228" spans="1:30">
      <c r="AD228" s="94"/>
    </row>
    <row r="229" spans="1:30">
      <c r="AD229" s="94"/>
    </row>
    <row r="230" spans="1:30">
      <c r="AD230" s="94"/>
    </row>
    <row r="231" spans="1:30">
      <c r="AD231" s="94"/>
    </row>
    <row r="232" spans="1:30">
      <c r="AD232" s="94"/>
    </row>
    <row r="233" spans="1:30">
      <c r="AD233" s="94"/>
    </row>
    <row r="234" spans="1:30">
      <c r="AD234" s="94"/>
    </row>
    <row r="235" spans="1:30">
      <c r="AD235" s="94"/>
    </row>
    <row r="236" spans="1:30">
      <c r="AD236" s="94"/>
    </row>
    <row r="237" spans="1:30">
      <c r="AD237" s="94"/>
    </row>
    <row r="273" spans="1:30">
      <c r="A273" s="21"/>
      <c r="AD273" s="21" t="s">
        <v>1060</v>
      </c>
    </row>
    <row r="330" spans="1:30">
      <c r="A330" s="21"/>
      <c r="AD330" s="21" t="s">
        <v>1061</v>
      </c>
    </row>
    <row r="339" spans="1:30">
      <c r="A339" s="21"/>
      <c r="AD339" s="21" t="s">
        <v>1063</v>
      </c>
    </row>
    <row r="351" spans="1:30">
      <c r="A351" s="21"/>
      <c r="AD351" s="21" t="s">
        <v>1065</v>
      </c>
    </row>
    <row r="368" spans="1:30">
      <c r="A368" s="21"/>
      <c r="AD368" s="21" t="s">
        <v>1062</v>
      </c>
    </row>
    <row r="401" spans="1:30">
      <c r="A401" s="21" t="s">
        <v>1068</v>
      </c>
      <c r="AD401" s="21" t="s">
        <v>1068</v>
      </c>
    </row>
    <row r="410" spans="1:30">
      <c r="A410" s="21" t="s">
        <v>967</v>
      </c>
      <c r="AD410" s="21" t="s">
        <v>967</v>
      </c>
    </row>
    <row r="465" spans="30:30">
      <c r="AD465" s="94"/>
    </row>
    <row r="466" spans="30:30">
      <c r="AD466" s="94"/>
    </row>
    <row r="467" spans="30:30">
      <c r="AD467" s="94"/>
    </row>
    <row r="468" spans="30:30">
      <c r="AD468" s="94"/>
    </row>
    <row r="469" spans="30:30">
      <c r="AD469" s="94"/>
    </row>
    <row r="470" spans="30:30">
      <c r="AD470" s="94"/>
    </row>
    <row r="471" spans="30:30">
      <c r="AD471" s="94"/>
    </row>
    <row r="472" spans="30:30">
      <c r="AD472" s="94"/>
    </row>
    <row r="473" spans="30:30">
      <c r="AD473" s="94"/>
    </row>
    <row r="474" spans="30:30">
      <c r="AD474" s="94"/>
    </row>
    <row r="475" spans="30:30">
      <c r="AD475" s="94"/>
    </row>
    <row r="476" spans="30:30">
      <c r="AD476" s="94"/>
    </row>
    <row r="477" spans="30:30">
      <c r="AD477" s="94"/>
    </row>
    <row r="478" spans="30:30">
      <c r="AD478" s="94"/>
    </row>
    <row r="479" spans="30:30">
      <c r="AD479" s="94"/>
    </row>
    <row r="480" spans="30:30">
      <c r="AD480" s="94"/>
    </row>
    <row r="481" spans="1:30">
      <c r="AD481" s="94"/>
    </row>
    <row r="482" spans="1:30">
      <c r="AD482" s="94"/>
    </row>
    <row r="483" spans="1:30" ht="51">
      <c r="A483" s="92" t="s">
        <v>228</v>
      </c>
      <c r="AD483" s="101" t="s">
        <v>228</v>
      </c>
    </row>
    <row r="484" spans="1:30">
      <c r="AD484" s="94"/>
    </row>
    <row r="485" spans="1:30">
      <c r="AD485" s="94"/>
    </row>
    <row r="486" spans="1:30">
      <c r="AD486" s="94"/>
    </row>
    <row r="487" spans="1:30">
      <c r="AD487" s="94"/>
    </row>
    <row r="488" spans="1:30">
      <c r="AD488" s="94"/>
    </row>
    <row r="489" spans="1:30">
      <c r="AD489" s="94"/>
    </row>
    <row r="490" spans="1:30">
      <c r="AD490" s="94"/>
    </row>
    <row r="491" spans="1:30">
      <c r="AD491" s="94"/>
    </row>
    <row r="492" spans="1:30">
      <c r="AD492" s="94"/>
    </row>
    <row r="493" spans="1:30">
      <c r="AD493" s="94"/>
    </row>
    <row r="494" spans="1:30">
      <c r="AD494" s="94"/>
    </row>
    <row r="495" spans="1:30">
      <c r="AD495" s="94"/>
    </row>
    <row r="496" spans="1:30">
      <c r="AD496" s="94"/>
    </row>
    <row r="497" spans="30:30">
      <c r="AD497" s="94"/>
    </row>
    <row r="498" spans="30:30">
      <c r="AD498" s="94"/>
    </row>
    <row r="514" spans="1:30" ht="76.5">
      <c r="A514" s="92" t="s">
        <v>226</v>
      </c>
      <c r="AD514" s="92" t="s">
        <v>226</v>
      </c>
    </row>
    <row r="529" spans="1:30" ht="76.5">
      <c r="A529" s="92" t="s">
        <v>229</v>
      </c>
      <c r="AD529" s="101" t="s">
        <v>229</v>
      </c>
    </row>
    <row r="530" spans="1:30">
      <c r="AD530" s="94"/>
    </row>
    <row r="531" spans="1:30">
      <c r="AD531" s="94"/>
    </row>
    <row r="532" spans="1:30">
      <c r="AD532" s="94"/>
    </row>
    <row r="533" spans="1:30">
      <c r="AD533" s="94"/>
    </row>
    <row r="534" spans="1:30">
      <c r="AD534" s="94"/>
    </row>
    <row r="535" spans="1:30">
      <c r="AD535" s="94"/>
    </row>
    <row r="536" spans="1:30">
      <c r="AD536" s="94"/>
    </row>
    <row r="537" spans="1:30">
      <c r="AD537" s="94"/>
    </row>
    <row r="538" spans="1:30">
      <c r="AD538" s="94"/>
    </row>
    <row r="539" spans="1:30">
      <c r="AD539" s="94"/>
    </row>
    <row r="540" spans="1:30">
      <c r="AD540" s="94"/>
    </row>
    <row r="541" spans="1:30" ht="89.25">
      <c r="A541" s="92" t="s">
        <v>227</v>
      </c>
      <c r="AD541" s="101" t="s">
        <v>227</v>
      </c>
    </row>
    <row r="542" spans="1:30">
      <c r="AD542" s="94"/>
    </row>
    <row r="543" spans="1:30">
      <c r="AD543" s="94"/>
    </row>
    <row r="544" spans="1:30">
      <c r="AD544" s="94"/>
    </row>
    <row r="545" spans="30:30">
      <c r="AD545" s="94"/>
    </row>
    <row r="546" spans="30:30">
      <c r="AD546" s="94"/>
    </row>
    <row r="547" spans="30:30">
      <c r="AD547" s="94"/>
    </row>
    <row r="548" spans="30:30">
      <c r="AD548" s="94"/>
    </row>
    <row r="549" spans="30:30">
      <c r="AD549" s="94"/>
    </row>
    <row r="550" spans="30:30">
      <c r="AD550" s="94"/>
    </row>
    <row r="551" spans="30:30">
      <c r="AD551" s="94"/>
    </row>
    <row r="552" spans="30:30">
      <c r="AD552" s="94"/>
    </row>
    <row r="553" spans="30:30">
      <c r="AD553" s="94"/>
    </row>
    <row r="554" spans="30:30">
      <c r="AD554" s="94"/>
    </row>
    <row r="555" spans="30:30">
      <c r="AD555" s="94"/>
    </row>
    <row r="556" spans="30:30">
      <c r="AD556" s="94"/>
    </row>
    <row r="557" spans="30:30">
      <c r="AD557" s="94"/>
    </row>
    <row r="558" spans="30:30">
      <c r="AD558" s="94"/>
    </row>
    <row r="559" spans="30:30">
      <c r="AD559" s="94"/>
    </row>
    <row r="560" spans="30:30">
      <c r="AD560" s="94"/>
    </row>
    <row r="561" spans="30:30">
      <c r="AD561" s="94"/>
    </row>
    <row r="562" spans="30:30">
      <c r="AD562" s="94"/>
    </row>
    <row r="563" spans="30:30">
      <c r="AD563" s="94"/>
    </row>
    <row r="564" spans="30:30">
      <c r="AD564" s="94"/>
    </row>
    <row r="565" spans="30:30">
      <c r="AD565" s="94"/>
    </row>
    <row r="566" spans="30:30">
      <c r="AD566" s="94"/>
    </row>
    <row r="567" spans="30:30">
      <c r="AD567" s="94"/>
    </row>
    <row r="568" spans="30:30">
      <c r="AD568" s="94"/>
    </row>
    <row r="569" spans="30:30">
      <c r="AD569" s="94"/>
    </row>
    <row r="570" spans="30:30">
      <c r="AD570" s="94"/>
    </row>
    <row r="571" spans="30:30">
      <c r="AD571" s="94"/>
    </row>
    <row r="572" spans="30:30">
      <c r="AD572" s="94"/>
    </row>
    <row r="573" spans="30:30">
      <c r="AD573" s="94"/>
    </row>
    <row r="574" spans="30:30">
      <c r="AD574" s="94"/>
    </row>
    <row r="575" spans="30:30">
      <c r="AD575" s="94"/>
    </row>
    <row r="576" spans="30:30">
      <c r="AD576" s="94"/>
    </row>
    <row r="577" spans="1:30" ht="63.75">
      <c r="A577" s="92" t="s">
        <v>230</v>
      </c>
      <c r="AD577" s="92" t="s">
        <v>230</v>
      </c>
    </row>
    <row r="621" spans="1:30" ht="89.25">
      <c r="A621" s="92" t="s">
        <v>1075</v>
      </c>
      <c r="AD621" s="92" t="s">
        <v>1075</v>
      </c>
    </row>
    <row r="624" spans="1:30" ht="51">
      <c r="A624" s="92" t="s">
        <v>1076</v>
      </c>
      <c r="AD624" s="101" t="s">
        <v>1076</v>
      </c>
    </row>
    <row r="625" spans="30:30">
      <c r="AD625" s="94"/>
    </row>
    <row r="626" spans="30:30">
      <c r="AD626" s="94"/>
    </row>
    <row r="627" spans="30:30">
      <c r="AD627" s="94"/>
    </row>
    <row r="628" spans="30:30">
      <c r="AD628" s="94"/>
    </row>
    <row r="629" spans="30:30">
      <c r="AD629" s="94"/>
    </row>
    <row r="630" spans="30:30">
      <c r="AD630" s="94"/>
    </row>
    <row r="631" spans="30:30">
      <c r="AD631" s="94"/>
    </row>
    <row r="632" spans="30:30">
      <c r="AD632" s="94"/>
    </row>
    <row r="633" spans="30:30">
      <c r="AD633" s="94"/>
    </row>
    <row r="634" spans="30:30">
      <c r="AD634" s="94"/>
    </row>
    <row r="635" spans="30:30">
      <c r="AD635" s="94"/>
    </row>
    <row r="636" spans="30:30">
      <c r="AD636" s="94"/>
    </row>
    <row r="637" spans="30:30">
      <c r="AD637" s="94"/>
    </row>
    <row r="638" spans="30:30">
      <c r="AD638" s="94"/>
    </row>
    <row r="639" spans="30:30">
      <c r="AD639" s="94"/>
    </row>
    <row r="640" spans="30:30">
      <c r="AD640" s="94"/>
    </row>
    <row r="641" spans="1:30">
      <c r="AD641" s="94"/>
    </row>
    <row r="642" spans="1:30">
      <c r="AD642" s="94"/>
    </row>
    <row r="643" spans="1:30">
      <c r="AD643" s="94"/>
    </row>
    <row r="644" spans="1:30">
      <c r="AD644" s="94"/>
    </row>
    <row r="645" spans="1:30">
      <c r="AD645" s="94"/>
    </row>
    <row r="646" spans="1:30">
      <c r="AD646" s="94"/>
    </row>
    <row r="647" spans="1:30">
      <c r="AD647" s="94"/>
    </row>
    <row r="648" spans="1:30" ht="51">
      <c r="A648" s="92" t="s">
        <v>1077</v>
      </c>
      <c r="AD648" s="101" t="s">
        <v>1077</v>
      </c>
    </row>
    <row r="649" spans="1:30">
      <c r="AD649" s="94"/>
    </row>
    <row r="650" spans="1:30">
      <c r="AD650" s="94"/>
    </row>
    <row r="651" spans="1:30">
      <c r="AD651" s="94"/>
    </row>
    <row r="652" spans="1:30">
      <c r="AD652" s="94"/>
    </row>
    <row r="653" spans="1:30">
      <c r="AD653" s="94"/>
    </row>
    <row r="654" spans="1:30">
      <c r="AD654" s="94"/>
    </row>
    <row r="655" spans="1:30">
      <c r="AD655" s="94"/>
    </row>
    <row r="656" spans="1:30">
      <c r="AD656" s="94"/>
    </row>
    <row r="657" spans="30:30">
      <c r="AD657" s="94"/>
    </row>
    <row r="658" spans="30:30">
      <c r="AD658" s="94"/>
    </row>
    <row r="659" spans="30:30">
      <c r="AD659" s="94"/>
    </row>
    <row r="660" spans="30:30">
      <c r="AD660" s="94"/>
    </row>
    <row r="661" spans="30:30">
      <c r="AD661" s="94"/>
    </row>
    <row r="662" spans="30:30">
      <c r="AD662" s="94"/>
    </row>
    <row r="663" spans="30:30">
      <c r="AD663" s="94"/>
    </row>
    <row r="664" spans="30:30">
      <c r="AD664" s="94"/>
    </row>
    <row r="665" spans="30:30">
      <c r="AD665" s="94"/>
    </row>
    <row r="666" spans="30:30">
      <c r="AD666" s="94"/>
    </row>
    <row r="667" spans="30:30">
      <c r="AD667" s="94"/>
    </row>
    <row r="668" spans="30:30">
      <c r="AD668" s="94"/>
    </row>
    <row r="669" spans="30:30">
      <c r="AD669" s="94"/>
    </row>
    <row r="670" spans="30:30">
      <c r="AD670" s="94"/>
    </row>
    <row r="671" spans="30:30">
      <c r="AD671" s="94"/>
    </row>
    <row r="672" spans="30:30">
      <c r="AD672" s="94"/>
    </row>
    <row r="673" spans="30:30">
      <c r="AD673" s="94"/>
    </row>
    <row r="674" spans="30:30">
      <c r="AD674" s="94"/>
    </row>
    <row r="675" spans="30:30">
      <c r="AD675" s="94"/>
    </row>
    <row r="676" spans="30:30">
      <c r="AD676" s="94"/>
    </row>
    <row r="677" spans="30:30">
      <c r="AD677" s="94"/>
    </row>
    <row r="678" spans="30:30">
      <c r="AD678" s="94"/>
    </row>
    <row r="679" spans="30:30">
      <c r="AD679" s="94"/>
    </row>
    <row r="680" spans="30:30">
      <c r="AD680" s="94"/>
    </row>
    <row r="681" spans="30:30">
      <c r="AD681" s="94"/>
    </row>
    <row r="682" spans="30:30">
      <c r="AD682" s="94"/>
    </row>
    <row r="683" spans="30:30">
      <c r="AD683" s="94"/>
    </row>
    <row r="684" spans="30:30">
      <c r="AD684" s="94"/>
    </row>
    <row r="685" spans="30:30">
      <c r="AD685" s="94"/>
    </row>
    <row r="686" spans="30:30">
      <c r="AD686" s="94"/>
    </row>
    <row r="687" spans="30:30">
      <c r="AD687" s="94"/>
    </row>
    <row r="688" spans="30:30">
      <c r="AD688" s="94"/>
    </row>
    <row r="689" spans="1:30">
      <c r="AD689" s="94"/>
    </row>
    <row r="690" spans="1:30" ht="51">
      <c r="A690" s="92" t="s">
        <v>231</v>
      </c>
      <c r="AD690" s="101" t="s">
        <v>231</v>
      </c>
    </row>
    <row r="691" spans="1:30">
      <c r="AD691" s="94"/>
    </row>
    <row r="692" spans="1:30">
      <c r="AD692" s="94"/>
    </row>
    <row r="693" spans="1:30">
      <c r="AD693" s="94"/>
    </row>
    <row r="694" spans="1:30">
      <c r="AD694" s="94"/>
    </row>
    <row r="695" spans="1:30">
      <c r="AD695" s="94"/>
    </row>
    <row r="696" spans="1:30">
      <c r="AD696" s="94"/>
    </row>
    <row r="697" spans="1:30">
      <c r="AD697" s="94"/>
    </row>
    <row r="698" spans="1:30">
      <c r="AD698" s="94"/>
    </row>
    <row r="699" spans="1:30">
      <c r="AD699" s="94"/>
    </row>
    <row r="700" spans="1:30">
      <c r="AD700" s="94"/>
    </row>
    <row r="701" spans="1:30">
      <c r="AD701" s="94"/>
    </row>
    <row r="846" spans="1:30">
      <c r="A846" t="s">
        <v>225</v>
      </c>
      <c r="AD846" t="s">
        <v>225</v>
      </c>
    </row>
    <row r="862" spans="1:30">
      <c r="A862" t="s">
        <v>1078</v>
      </c>
      <c r="AD862" t="s">
        <v>1078</v>
      </c>
    </row>
    <row r="877" spans="1:30" ht="15">
      <c r="A877" t="s">
        <v>225</v>
      </c>
      <c r="AD877" s="102" t="s">
        <v>1079</v>
      </c>
    </row>
  </sheetData>
  <mergeCells count="57">
    <mergeCell ref="AD144:AD146"/>
    <mergeCell ref="AD107:AD109"/>
    <mergeCell ref="AD111:AD116"/>
    <mergeCell ref="AD118:AD120"/>
    <mergeCell ref="AD122:AD124"/>
    <mergeCell ref="AD126:AD128"/>
    <mergeCell ref="AD130:AD132"/>
    <mergeCell ref="AD134:AD136"/>
    <mergeCell ref="AD140:AD142"/>
    <mergeCell ref="AD12:AD14"/>
    <mergeCell ref="AD16:AD22"/>
    <mergeCell ref="AD24:AD26"/>
    <mergeCell ref="AD28:AD30"/>
    <mergeCell ref="AD32:AD34"/>
    <mergeCell ref="AD93:AD95"/>
    <mergeCell ref="AD97:AD99"/>
    <mergeCell ref="A60:A62"/>
    <mergeCell ref="A64:A69"/>
    <mergeCell ref="A71:A73"/>
    <mergeCell ref="AD64:AD69"/>
    <mergeCell ref="AD71:AD73"/>
    <mergeCell ref="AD75:AD77"/>
    <mergeCell ref="AD79:AD81"/>
    <mergeCell ref="AD60:AD62"/>
    <mergeCell ref="AD83:AD85"/>
    <mergeCell ref="AD36:AD38"/>
    <mergeCell ref="AD40:AD42"/>
    <mergeCell ref="AD46:AD48"/>
    <mergeCell ref="AD50:AD52"/>
    <mergeCell ref="AD87:AD89"/>
    <mergeCell ref="A10:P10"/>
    <mergeCell ref="A12:A14"/>
    <mergeCell ref="A16:A22"/>
    <mergeCell ref="A24:A26"/>
    <mergeCell ref="A58:P58"/>
    <mergeCell ref="A28:A30"/>
    <mergeCell ref="A32:A34"/>
    <mergeCell ref="A46:A48"/>
    <mergeCell ref="A50:A52"/>
    <mergeCell ref="A36:A38"/>
    <mergeCell ref="A40:A42"/>
    <mergeCell ref="A144:A146"/>
    <mergeCell ref="A122:A124"/>
    <mergeCell ref="A126:A128"/>
    <mergeCell ref="A130:A132"/>
    <mergeCell ref="A134:A136"/>
    <mergeCell ref="A140:A142"/>
    <mergeCell ref="A111:A116"/>
    <mergeCell ref="A118:A120"/>
    <mergeCell ref="A75:A77"/>
    <mergeCell ref="A79:A81"/>
    <mergeCell ref="A105:P105"/>
    <mergeCell ref="A107:A109"/>
    <mergeCell ref="A83:A85"/>
    <mergeCell ref="A87:A89"/>
    <mergeCell ref="A93:A95"/>
    <mergeCell ref="A97:A99"/>
  </mergeCells>
  <phoneticPr fontId="4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129"/>
  <sheetViews>
    <sheetView zoomScale="80" zoomScaleNormal="80" workbookViewId="0">
      <selection activeCell="C18" sqref="C18"/>
    </sheetView>
  </sheetViews>
  <sheetFormatPr defaultRowHeight="12.75"/>
  <cols>
    <col min="1" max="1" width="42.140625" bestFit="1" customWidth="1"/>
    <col min="2" max="2" width="7.42578125" customWidth="1"/>
    <col min="3" max="3" width="23.42578125" bestFit="1" customWidth="1"/>
    <col min="4" max="4" width="39.28515625" bestFit="1" customWidth="1"/>
    <col min="5" max="8" width="38.7109375" bestFit="1" customWidth="1"/>
    <col min="9" max="9" width="32.140625" bestFit="1" customWidth="1"/>
  </cols>
  <sheetData>
    <row r="1" spans="1:12" s="129" customFormat="1">
      <c r="A1" s="1381" t="s">
        <v>3343</v>
      </c>
      <c r="D1" s="133"/>
    </row>
    <row r="2" spans="1:12" s="129" customFormat="1">
      <c r="A2" s="130" t="s">
        <v>391</v>
      </c>
      <c r="B2" s="129" t="s">
        <v>392</v>
      </c>
      <c r="C2" s="129" t="s">
        <v>621</v>
      </c>
      <c r="D2" s="129" t="s">
        <v>393</v>
      </c>
      <c r="E2" s="129" t="s">
        <v>394</v>
      </c>
      <c r="F2" s="129" t="s">
        <v>395</v>
      </c>
      <c r="G2" s="129" t="s">
        <v>396</v>
      </c>
      <c r="H2" s="129" t="s">
        <v>397</v>
      </c>
      <c r="I2" s="133" t="s">
        <v>1547</v>
      </c>
      <c r="J2" s="129" t="s">
        <v>621</v>
      </c>
      <c r="K2" s="129" t="s">
        <v>621</v>
      </c>
      <c r="L2" s="129" t="s">
        <v>621</v>
      </c>
    </row>
    <row r="3" spans="1:12">
      <c r="A3" t="s">
        <v>1090</v>
      </c>
      <c r="B3">
        <v>1</v>
      </c>
      <c r="C3" s="103" t="s">
        <v>925</v>
      </c>
      <c r="D3" t="s">
        <v>398</v>
      </c>
      <c r="E3" s="87" t="s">
        <v>399</v>
      </c>
      <c r="F3" t="s">
        <v>400</v>
      </c>
      <c r="G3" t="s">
        <v>401</v>
      </c>
      <c r="H3" s="131" t="s">
        <v>1540</v>
      </c>
      <c r="I3" s="131"/>
    </row>
    <row r="4" spans="1:12">
      <c r="A4" t="s">
        <v>1090</v>
      </c>
      <c r="B4">
        <v>2</v>
      </c>
      <c r="C4" s="119" t="s">
        <v>578</v>
      </c>
      <c r="D4" t="s">
        <v>398</v>
      </c>
      <c r="E4" t="s">
        <v>399</v>
      </c>
      <c r="F4" t="s">
        <v>400</v>
      </c>
      <c r="G4" t="s">
        <v>401</v>
      </c>
      <c r="H4" s="131" t="s">
        <v>1540</v>
      </c>
      <c r="I4" s="131"/>
    </row>
    <row r="5" spans="1:12">
      <c r="A5" t="s">
        <v>1047</v>
      </c>
      <c r="B5">
        <v>3</v>
      </c>
      <c r="C5" s="1218" t="s">
        <v>1283</v>
      </c>
      <c r="D5" s="1219" t="s">
        <v>2697</v>
      </c>
      <c r="E5" s="1378" t="s">
        <v>3317</v>
      </c>
    </row>
    <row r="6" spans="1:12">
      <c r="A6" t="s">
        <v>1048</v>
      </c>
      <c r="B6">
        <v>4</v>
      </c>
      <c r="C6" s="1218" t="s">
        <v>1284</v>
      </c>
      <c r="D6" s="1380" t="s">
        <v>3373</v>
      </c>
      <c r="E6" s="1219" t="s">
        <v>3113</v>
      </c>
    </row>
    <row r="7" spans="1:12">
      <c r="A7" t="s">
        <v>2650</v>
      </c>
      <c r="B7">
        <v>5</v>
      </c>
      <c r="C7" t="s">
        <v>65</v>
      </c>
      <c r="D7" s="131" t="s">
        <v>1484</v>
      </c>
      <c r="E7" s="131" t="s">
        <v>1462</v>
      </c>
      <c r="F7" s="131" t="s">
        <v>1464</v>
      </c>
      <c r="G7" t="s">
        <v>402</v>
      </c>
      <c r="H7" t="s">
        <v>403</v>
      </c>
    </row>
    <row r="8" spans="1:12">
      <c r="A8" t="s">
        <v>2650</v>
      </c>
      <c r="B8">
        <v>6</v>
      </c>
      <c r="C8" s="119" t="s">
        <v>236</v>
      </c>
      <c r="D8" s="131" t="s">
        <v>1484</v>
      </c>
      <c r="E8" s="131" t="s">
        <v>1462</v>
      </c>
      <c r="F8" s="131" t="s">
        <v>1464</v>
      </c>
      <c r="G8" t="s">
        <v>402</v>
      </c>
      <c r="H8" t="s">
        <v>403</v>
      </c>
    </row>
    <row r="9" spans="1:12">
      <c r="A9" t="s">
        <v>1049</v>
      </c>
      <c r="B9">
        <v>7</v>
      </c>
      <c r="C9" s="1218" t="s">
        <v>583</v>
      </c>
      <c r="D9" s="1219" t="s">
        <v>2699</v>
      </c>
    </row>
    <row r="10" spans="1:12">
      <c r="A10" t="s">
        <v>1050</v>
      </c>
      <c r="B10">
        <v>8</v>
      </c>
      <c r="C10" s="1218" t="s">
        <v>145</v>
      </c>
      <c r="D10" s="1219" t="s">
        <v>3127</v>
      </c>
    </row>
    <row r="11" spans="1:12">
      <c r="A11" t="s">
        <v>1051</v>
      </c>
      <c r="B11">
        <v>9</v>
      </c>
      <c r="C11" s="1218" t="s">
        <v>1288</v>
      </c>
      <c r="D11" s="1219" t="s">
        <v>3129</v>
      </c>
    </row>
    <row r="12" spans="1:12">
      <c r="A12" t="s">
        <v>1052</v>
      </c>
      <c r="B12">
        <v>10</v>
      </c>
      <c r="C12" s="1218" t="s">
        <v>585</v>
      </c>
      <c r="D12" s="1219" t="s">
        <v>3131</v>
      </c>
    </row>
    <row r="13" spans="1:12" s="1374" customFormat="1">
      <c r="A13" s="1374" t="s">
        <v>1053</v>
      </c>
      <c r="B13">
        <v>11</v>
      </c>
      <c r="C13" s="1379" t="s">
        <v>147</v>
      </c>
      <c r="D13" s="1380" t="s">
        <v>3386</v>
      </c>
    </row>
    <row r="14" spans="1:12">
      <c r="A14" t="s">
        <v>1057</v>
      </c>
      <c r="B14">
        <v>12</v>
      </c>
      <c r="C14" s="1218" t="s">
        <v>151</v>
      </c>
      <c r="D14" s="1219" t="s">
        <v>3133</v>
      </c>
    </row>
    <row r="15" spans="1:12">
      <c r="A15" t="s">
        <v>1058</v>
      </c>
      <c r="B15">
        <v>13</v>
      </c>
      <c r="C15" s="1218" t="s">
        <v>1143</v>
      </c>
      <c r="D15" s="1219" t="s">
        <v>3124</v>
      </c>
    </row>
    <row r="16" spans="1:12" s="1374" customFormat="1">
      <c r="A16" s="1374" t="s">
        <v>1059</v>
      </c>
      <c r="B16">
        <v>14</v>
      </c>
      <c r="C16" s="1379" t="s">
        <v>1144</v>
      </c>
      <c r="D16" s="1380" t="s">
        <v>3394</v>
      </c>
    </row>
    <row r="17" spans="1:8">
      <c r="A17" t="s">
        <v>338</v>
      </c>
      <c r="B17">
        <v>15</v>
      </c>
      <c r="C17" t="s">
        <v>936</v>
      </c>
      <c r="D17" s="131" t="s">
        <v>1548</v>
      </c>
      <c r="E17" s="131" t="s">
        <v>1549</v>
      </c>
      <c r="F17" t="s">
        <v>405</v>
      </c>
      <c r="G17" t="s">
        <v>406</v>
      </c>
      <c r="H17" t="s">
        <v>407</v>
      </c>
    </row>
    <row r="18" spans="1:8">
      <c r="A18" t="s">
        <v>338</v>
      </c>
      <c r="B18">
        <v>16</v>
      </c>
      <c r="C18" s="108" t="s">
        <v>571</v>
      </c>
      <c r="D18" s="131" t="s">
        <v>1548</v>
      </c>
      <c r="E18" s="131" t="s">
        <v>1549</v>
      </c>
      <c r="F18" t="s">
        <v>405</v>
      </c>
      <c r="G18" t="s">
        <v>406</v>
      </c>
      <c r="H18" t="s">
        <v>407</v>
      </c>
    </row>
    <row r="19" spans="1:8">
      <c r="A19" t="s">
        <v>338</v>
      </c>
      <c r="B19">
        <v>17</v>
      </c>
      <c r="C19" t="s">
        <v>945</v>
      </c>
      <c r="D19" t="s">
        <v>406</v>
      </c>
      <c r="E19" t="s">
        <v>407</v>
      </c>
    </row>
    <row r="20" spans="1:8">
      <c r="A20" t="s">
        <v>338</v>
      </c>
      <c r="B20">
        <v>18</v>
      </c>
      <c r="C20" t="s">
        <v>946</v>
      </c>
      <c r="D20" t="s">
        <v>406</v>
      </c>
      <c r="E20" t="s">
        <v>407</v>
      </c>
    </row>
    <row r="21" spans="1:8">
      <c r="A21" t="s">
        <v>338</v>
      </c>
      <c r="B21">
        <v>19</v>
      </c>
      <c r="C21" t="s">
        <v>934</v>
      </c>
      <c r="D21" t="s">
        <v>405</v>
      </c>
      <c r="E21" t="s">
        <v>406</v>
      </c>
      <c r="F21" t="s">
        <v>407</v>
      </c>
    </row>
    <row r="22" spans="1:8">
      <c r="A22" t="s">
        <v>338</v>
      </c>
      <c r="B22">
        <v>20</v>
      </c>
      <c r="C22" t="s">
        <v>933</v>
      </c>
      <c r="D22" s="131" t="s">
        <v>1548</v>
      </c>
      <c r="E22" s="131" t="s">
        <v>1549</v>
      </c>
      <c r="F22" t="s">
        <v>405</v>
      </c>
      <c r="G22" t="s">
        <v>406</v>
      </c>
      <c r="H22" t="s">
        <v>407</v>
      </c>
    </row>
    <row r="23" spans="1:8" s="1374" customFormat="1">
      <c r="A23" s="1374" t="s">
        <v>339</v>
      </c>
      <c r="B23">
        <v>21</v>
      </c>
      <c r="C23" s="1375" t="s">
        <v>572</v>
      </c>
      <c r="D23" s="1376" t="s">
        <v>3288</v>
      </c>
      <c r="E23" s="1376" t="s">
        <v>3289</v>
      </c>
    </row>
    <row r="24" spans="1:8" s="1374" customFormat="1">
      <c r="A24" s="1398" t="s">
        <v>588</v>
      </c>
      <c r="B24">
        <v>22</v>
      </c>
      <c r="C24" s="1375" t="s">
        <v>921</v>
      </c>
      <c r="D24" s="1376" t="s">
        <v>3348</v>
      </c>
      <c r="E24" s="1376" t="s">
        <v>3292</v>
      </c>
    </row>
    <row r="25" spans="1:8">
      <c r="A25" t="s">
        <v>2651</v>
      </c>
      <c r="B25">
        <v>23</v>
      </c>
      <c r="C25" t="s">
        <v>820</v>
      </c>
      <c r="D25" t="s">
        <v>408</v>
      </c>
      <c r="E25" t="s">
        <v>409</v>
      </c>
    </row>
    <row r="26" spans="1:8">
      <c r="A26" t="s">
        <v>2651</v>
      </c>
      <c r="B26">
        <v>24</v>
      </c>
      <c r="C26" t="s">
        <v>759</v>
      </c>
      <c r="D26" t="s">
        <v>409</v>
      </c>
    </row>
    <row r="27" spans="1:8">
      <c r="A27" t="s">
        <v>2651</v>
      </c>
      <c r="B27">
        <v>25</v>
      </c>
      <c r="C27" t="s">
        <v>174</v>
      </c>
      <c r="D27" t="s">
        <v>409</v>
      </c>
    </row>
    <row r="28" spans="1:8">
      <c r="A28" t="s">
        <v>2651</v>
      </c>
      <c r="B28">
        <v>26</v>
      </c>
      <c r="C28" t="s">
        <v>173</v>
      </c>
      <c r="D28" s="131" t="s">
        <v>1470</v>
      </c>
      <c r="E28" s="131" t="s">
        <v>1472</v>
      </c>
      <c r="F28" s="131" t="s">
        <v>1474</v>
      </c>
      <c r="G28" t="s">
        <v>408</v>
      </c>
      <c r="H28" t="s">
        <v>409</v>
      </c>
    </row>
    <row r="29" spans="1:8">
      <c r="A29" t="s">
        <v>2651</v>
      </c>
      <c r="B29">
        <v>27</v>
      </c>
      <c r="C29" t="s">
        <v>268</v>
      </c>
      <c r="D29" s="131" t="s">
        <v>1470</v>
      </c>
      <c r="E29" s="131" t="s">
        <v>1472</v>
      </c>
      <c r="F29" s="131" t="s">
        <v>1474</v>
      </c>
      <c r="G29" t="s">
        <v>408</v>
      </c>
      <c r="H29" t="s">
        <v>409</v>
      </c>
    </row>
    <row r="30" spans="1:8">
      <c r="A30" t="s">
        <v>2651</v>
      </c>
      <c r="B30">
        <v>28</v>
      </c>
      <c r="C30" s="119" t="s">
        <v>1280</v>
      </c>
      <c r="D30" s="131" t="s">
        <v>1470</v>
      </c>
      <c r="E30" s="131" t="s">
        <v>1472</v>
      </c>
      <c r="F30" s="131" t="s">
        <v>1474</v>
      </c>
      <c r="G30" t="s">
        <v>408</v>
      </c>
      <c r="H30" t="s">
        <v>409</v>
      </c>
    </row>
    <row r="31" spans="1:8" s="1374" customFormat="1">
      <c r="A31" s="1374" t="s">
        <v>1042</v>
      </c>
      <c r="B31">
        <v>29</v>
      </c>
      <c r="C31" s="1375" t="s">
        <v>1281</v>
      </c>
      <c r="D31" s="1376" t="s">
        <v>3357</v>
      </c>
      <c r="E31" s="1376"/>
    </row>
    <row r="32" spans="1:8" s="1374" customFormat="1">
      <c r="A32" s="1374" t="s">
        <v>1043</v>
      </c>
      <c r="B32">
        <v>30</v>
      </c>
      <c r="C32" s="1375" t="s">
        <v>1282</v>
      </c>
      <c r="D32" s="1376" t="s">
        <v>3359</v>
      </c>
      <c r="E32" s="1376"/>
    </row>
    <row r="33" spans="1:12" s="1374" customFormat="1">
      <c r="A33" s="1374" t="s">
        <v>1044</v>
      </c>
      <c r="B33">
        <v>31</v>
      </c>
      <c r="C33" s="1375" t="s">
        <v>234</v>
      </c>
      <c r="D33" s="1376" t="s">
        <v>3365</v>
      </c>
      <c r="E33" s="1376"/>
    </row>
    <row r="34" spans="1:12" s="1374" customFormat="1">
      <c r="A34" s="1374" t="s">
        <v>1045</v>
      </c>
      <c r="B34">
        <v>32</v>
      </c>
      <c r="C34" s="1375" t="s">
        <v>577</v>
      </c>
      <c r="D34" s="1376" t="s">
        <v>3366</v>
      </c>
      <c r="E34" s="1376"/>
    </row>
    <row r="35" spans="1:12" s="1374" customFormat="1">
      <c r="A35" s="1374" t="s">
        <v>1046</v>
      </c>
      <c r="B35">
        <v>33</v>
      </c>
      <c r="C35" s="1375" t="s">
        <v>235</v>
      </c>
      <c r="D35" s="1376" t="s">
        <v>3367</v>
      </c>
      <c r="E35" s="1376"/>
    </row>
    <row r="36" spans="1:12" s="1374" customFormat="1">
      <c r="A36" s="1374" t="s">
        <v>1054</v>
      </c>
      <c r="B36">
        <v>34</v>
      </c>
      <c r="C36" s="1377" t="s">
        <v>586</v>
      </c>
      <c r="D36" s="1378" t="s">
        <v>3388</v>
      </c>
    </row>
    <row r="37" spans="1:12" s="1374" customFormat="1">
      <c r="A37" s="1374" t="s">
        <v>1055</v>
      </c>
      <c r="B37">
        <v>35</v>
      </c>
      <c r="C37" s="1377" t="s">
        <v>587</v>
      </c>
      <c r="D37" s="1378" t="s">
        <v>3389</v>
      </c>
    </row>
    <row r="38" spans="1:12" s="1374" customFormat="1">
      <c r="A38" s="1374" t="s">
        <v>1056</v>
      </c>
      <c r="B38">
        <v>36</v>
      </c>
      <c r="C38" s="1377" t="s">
        <v>149</v>
      </c>
      <c r="D38" s="1378" t="s">
        <v>3390</v>
      </c>
    </row>
    <row r="39" spans="1:12">
      <c r="A39" t="s">
        <v>410</v>
      </c>
      <c r="B39">
        <v>37</v>
      </c>
      <c r="C39" t="s">
        <v>170</v>
      </c>
      <c r="D39" t="s">
        <v>411</v>
      </c>
      <c r="E39" t="s">
        <v>412</v>
      </c>
      <c r="F39" t="s">
        <v>413</v>
      </c>
      <c r="G39" t="s">
        <v>414</v>
      </c>
      <c r="H39" t="s">
        <v>415</v>
      </c>
    </row>
    <row r="40" spans="1:12">
      <c r="A40" t="s">
        <v>410</v>
      </c>
      <c r="B40">
        <v>38</v>
      </c>
      <c r="C40" t="s">
        <v>902</v>
      </c>
      <c r="D40" t="s">
        <v>411</v>
      </c>
      <c r="E40" t="s">
        <v>412</v>
      </c>
      <c r="F40" t="s">
        <v>413</v>
      </c>
      <c r="G40" t="s">
        <v>414</v>
      </c>
      <c r="H40" t="s">
        <v>415</v>
      </c>
    </row>
    <row r="41" spans="1:12">
      <c r="A41" t="s">
        <v>410</v>
      </c>
      <c r="B41">
        <v>39</v>
      </c>
      <c r="C41" s="119" t="s">
        <v>237</v>
      </c>
      <c r="D41" t="s">
        <v>411</v>
      </c>
      <c r="E41" t="s">
        <v>412</v>
      </c>
      <c r="F41" t="s">
        <v>413</v>
      </c>
      <c r="G41" t="s">
        <v>414</v>
      </c>
      <c r="H41" t="s">
        <v>415</v>
      </c>
    </row>
    <row r="43" spans="1:12">
      <c r="A43" s="135" t="s">
        <v>3344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</row>
    <row r="44" spans="1:12">
      <c r="A44" s="130" t="s">
        <v>391</v>
      </c>
      <c r="B44" s="129" t="s">
        <v>392</v>
      </c>
      <c r="C44" s="129" t="s">
        <v>621</v>
      </c>
      <c r="D44" s="129" t="s">
        <v>393</v>
      </c>
      <c r="E44" s="129" t="s">
        <v>394</v>
      </c>
      <c r="F44" s="129" t="s">
        <v>395</v>
      </c>
      <c r="G44" s="129" t="s">
        <v>396</v>
      </c>
      <c r="H44" s="129" t="s">
        <v>397</v>
      </c>
      <c r="I44" s="133" t="s">
        <v>1547</v>
      </c>
      <c r="J44" s="129" t="s">
        <v>621</v>
      </c>
      <c r="K44" s="129" t="s">
        <v>621</v>
      </c>
      <c r="L44" s="129" t="s">
        <v>621</v>
      </c>
    </row>
    <row r="45" spans="1:12">
      <c r="A45" t="s">
        <v>1090</v>
      </c>
      <c r="B45">
        <v>1</v>
      </c>
      <c r="C45" t="s">
        <v>968</v>
      </c>
      <c r="D45" t="s">
        <v>416</v>
      </c>
      <c r="E45" s="87" t="s">
        <v>417</v>
      </c>
      <c r="F45" t="s">
        <v>418</v>
      </c>
      <c r="G45" s="87" t="s">
        <v>419</v>
      </c>
      <c r="H45" s="131" t="s">
        <v>1544</v>
      </c>
      <c r="I45" s="131"/>
    </row>
    <row r="46" spans="1:12">
      <c r="A46" t="s">
        <v>1090</v>
      </c>
      <c r="B46">
        <v>2</v>
      </c>
      <c r="C46" s="119" t="s">
        <v>578</v>
      </c>
      <c r="D46" t="s">
        <v>416</v>
      </c>
      <c r="E46" t="s">
        <v>417</v>
      </c>
      <c r="F46" t="s">
        <v>418</v>
      </c>
      <c r="G46" t="s">
        <v>419</v>
      </c>
      <c r="H46" s="131" t="s">
        <v>1544</v>
      </c>
      <c r="I46" s="131"/>
    </row>
    <row r="47" spans="1:12">
      <c r="A47" t="s">
        <v>1047</v>
      </c>
      <c r="B47">
        <v>3</v>
      </c>
      <c r="C47" s="1218" t="s">
        <v>1283</v>
      </c>
      <c r="D47" s="1219" t="s">
        <v>2701</v>
      </c>
      <c r="E47" s="1378" t="s">
        <v>3414</v>
      </c>
    </row>
    <row r="48" spans="1:12">
      <c r="A48" t="s">
        <v>1048</v>
      </c>
      <c r="B48">
        <v>4</v>
      </c>
      <c r="C48" s="1218" t="s">
        <v>1284</v>
      </c>
      <c r="D48" s="1380" t="s">
        <v>3416</v>
      </c>
      <c r="E48" s="1219" t="s">
        <v>3136</v>
      </c>
    </row>
    <row r="49" spans="1:8">
      <c r="A49" t="s">
        <v>2650</v>
      </c>
      <c r="B49">
        <v>5</v>
      </c>
      <c r="C49" t="s">
        <v>961</v>
      </c>
      <c r="D49" s="87" t="s">
        <v>420</v>
      </c>
      <c r="E49" s="87" t="s">
        <v>421</v>
      </c>
      <c r="F49" s="87" t="s">
        <v>422</v>
      </c>
      <c r="G49" s="87" t="s">
        <v>423</v>
      </c>
      <c r="H49" s="87" t="s">
        <v>424</v>
      </c>
    </row>
    <row r="50" spans="1:8">
      <c r="A50" t="s">
        <v>2650</v>
      </c>
      <c r="B50">
        <v>6</v>
      </c>
      <c r="C50" t="s">
        <v>756</v>
      </c>
      <c r="D50" t="s">
        <v>420</v>
      </c>
      <c r="E50" t="s">
        <v>421</v>
      </c>
      <c r="F50" t="s">
        <v>422</v>
      </c>
      <c r="G50" t="s">
        <v>423</v>
      </c>
      <c r="H50" t="s">
        <v>424</v>
      </c>
    </row>
    <row r="51" spans="1:8">
      <c r="A51" t="s">
        <v>2650</v>
      </c>
      <c r="B51">
        <v>7</v>
      </c>
      <c r="C51" s="119" t="s">
        <v>236</v>
      </c>
      <c r="D51" t="s">
        <v>420</v>
      </c>
      <c r="E51" t="s">
        <v>421</v>
      </c>
      <c r="F51" t="s">
        <v>422</v>
      </c>
      <c r="G51" t="s">
        <v>423</v>
      </c>
      <c r="H51" t="s">
        <v>424</v>
      </c>
    </row>
    <row r="52" spans="1:8">
      <c r="A52" t="s">
        <v>1049</v>
      </c>
      <c r="B52">
        <v>8</v>
      </c>
      <c r="C52" s="1218" t="s">
        <v>583</v>
      </c>
      <c r="D52" s="1219" t="s">
        <v>2702</v>
      </c>
    </row>
    <row r="53" spans="1:8">
      <c r="A53" t="s">
        <v>1050</v>
      </c>
      <c r="B53">
        <v>9</v>
      </c>
      <c r="C53" s="1218" t="s">
        <v>145</v>
      </c>
      <c r="D53" s="1219" t="s">
        <v>3137</v>
      </c>
    </row>
    <row r="54" spans="1:8">
      <c r="A54" t="s">
        <v>1051</v>
      </c>
      <c r="B54">
        <v>10</v>
      </c>
      <c r="C54" s="1218" t="s">
        <v>1288</v>
      </c>
      <c r="D54" s="1219" t="s">
        <v>3138</v>
      </c>
    </row>
    <row r="55" spans="1:8">
      <c r="A55" t="s">
        <v>1052</v>
      </c>
      <c r="B55">
        <v>11</v>
      </c>
      <c r="C55" s="1218" t="s">
        <v>585</v>
      </c>
      <c r="D55" s="1219" t="s">
        <v>3139</v>
      </c>
    </row>
    <row r="56" spans="1:8" s="1374" customFormat="1">
      <c r="A56" s="1374" t="s">
        <v>1053</v>
      </c>
      <c r="B56">
        <v>12</v>
      </c>
      <c r="C56" s="1379" t="s">
        <v>147</v>
      </c>
      <c r="D56" s="1380" t="s">
        <v>3421</v>
      </c>
    </row>
    <row r="57" spans="1:8">
      <c r="A57" t="s">
        <v>1057</v>
      </c>
      <c r="B57">
        <v>13</v>
      </c>
      <c r="C57" s="1218" t="s">
        <v>151</v>
      </c>
      <c r="D57" s="1219" t="s">
        <v>3140</v>
      </c>
    </row>
    <row r="58" spans="1:8">
      <c r="A58" t="s">
        <v>1058</v>
      </c>
      <c r="B58">
        <v>14</v>
      </c>
      <c r="C58" s="1218" t="s">
        <v>1143</v>
      </c>
      <c r="D58" s="1219" t="s">
        <v>3141</v>
      </c>
    </row>
    <row r="59" spans="1:8" s="1374" customFormat="1">
      <c r="A59" s="1374" t="s">
        <v>1059</v>
      </c>
      <c r="B59">
        <v>15</v>
      </c>
      <c r="C59" s="1379" t="s">
        <v>1144</v>
      </c>
      <c r="D59" s="1380" t="s">
        <v>3425</v>
      </c>
    </row>
    <row r="60" spans="1:8">
      <c r="A60" t="s">
        <v>338</v>
      </c>
      <c r="B60">
        <v>16</v>
      </c>
      <c r="C60" t="s">
        <v>947</v>
      </c>
      <c r="D60" s="131" t="s">
        <v>1553</v>
      </c>
      <c r="E60" s="131" t="s">
        <v>1554</v>
      </c>
      <c r="F60" s="87" t="s">
        <v>425</v>
      </c>
      <c r="G60" s="87" t="s">
        <v>426</v>
      </c>
      <c r="H60" s="87" t="s">
        <v>427</v>
      </c>
    </row>
    <row r="61" spans="1:8">
      <c r="A61" t="s">
        <v>338</v>
      </c>
      <c r="B61">
        <v>17</v>
      </c>
      <c r="C61" s="108" t="s">
        <v>571</v>
      </c>
      <c r="D61" s="131" t="s">
        <v>1553</v>
      </c>
      <c r="E61" s="131" t="s">
        <v>1554</v>
      </c>
      <c r="F61" t="s">
        <v>425</v>
      </c>
      <c r="G61" t="s">
        <v>426</v>
      </c>
      <c r="H61" t="s">
        <v>427</v>
      </c>
    </row>
    <row r="62" spans="1:8">
      <c r="A62" t="s">
        <v>338</v>
      </c>
      <c r="B62">
        <v>18</v>
      </c>
      <c r="C62" t="s">
        <v>950</v>
      </c>
      <c r="D62" t="s">
        <v>426</v>
      </c>
      <c r="E62" t="s">
        <v>427</v>
      </c>
    </row>
    <row r="63" spans="1:8">
      <c r="A63" t="s">
        <v>338</v>
      </c>
      <c r="B63">
        <v>19</v>
      </c>
      <c r="C63" t="s">
        <v>951</v>
      </c>
      <c r="D63" t="s">
        <v>426</v>
      </c>
      <c r="E63" t="s">
        <v>427</v>
      </c>
    </row>
    <row r="64" spans="1:8">
      <c r="A64" t="s">
        <v>338</v>
      </c>
      <c r="B64">
        <v>20</v>
      </c>
      <c r="C64" t="s">
        <v>949</v>
      </c>
      <c r="D64" t="s">
        <v>425</v>
      </c>
      <c r="E64" t="s">
        <v>426</v>
      </c>
      <c r="F64" t="s">
        <v>427</v>
      </c>
    </row>
    <row r="65" spans="1:8">
      <c r="A65" t="s">
        <v>338</v>
      </c>
      <c r="B65">
        <v>21</v>
      </c>
      <c r="C65" t="s">
        <v>948</v>
      </c>
      <c r="D65" s="131" t="s">
        <v>1553</v>
      </c>
      <c r="E65" s="131" t="s">
        <v>1554</v>
      </c>
      <c r="F65" t="s">
        <v>425</v>
      </c>
      <c r="G65" t="s">
        <v>426</v>
      </c>
      <c r="H65" t="s">
        <v>427</v>
      </c>
    </row>
    <row r="66" spans="1:8" s="1374" customFormat="1">
      <c r="A66" s="1374" t="s">
        <v>339</v>
      </c>
      <c r="B66">
        <v>22</v>
      </c>
      <c r="C66" s="1375" t="s">
        <v>572</v>
      </c>
      <c r="D66" s="1376" t="s">
        <v>3398</v>
      </c>
      <c r="E66" s="1376" t="s">
        <v>3399</v>
      </c>
    </row>
    <row r="67" spans="1:8" s="1374" customFormat="1">
      <c r="A67" s="1374" t="s">
        <v>588</v>
      </c>
      <c r="B67">
        <v>23</v>
      </c>
      <c r="C67" s="1375" t="s">
        <v>921</v>
      </c>
      <c r="D67" s="1376" t="s">
        <v>3401</v>
      </c>
      <c r="E67" s="1376" t="s">
        <v>3426</v>
      </c>
    </row>
    <row r="68" spans="1:8">
      <c r="A68" t="s">
        <v>2651</v>
      </c>
      <c r="B68">
        <v>24</v>
      </c>
      <c r="C68" t="s">
        <v>468</v>
      </c>
      <c r="D68" t="s">
        <v>428</v>
      </c>
      <c r="E68" t="s">
        <v>429</v>
      </c>
    </row>
    <row r="69" spans="1:8">
      <c r="A69" t="s">
        <v>2651</v>
      </c>
      <c r="B69">
        <v>25</v>
      </c>
      <c r="C69" t="s">
        <v>762</v>
      </c>
      <c r="D69" t="s">
        <v>429</v>
      </c>
    </row>
    <row r="70" spans="1:8">
      <c r="A70" t="s">
        <v>2651</v>
      </c>
      <c r="B70">
        <v>26</v>
      </c>
      <c r="C70" t="s">
        <v>258</v>
      </c>
      <c r="D70" t="s">
        <v>429</v>
      </c>
    </row>
    <row r="71" spans="1:8">
      <c r="A71" t="s">
        <v>2651</v>
      </c>
      <c r="B71">
        <v>27</v>
      </c>
      <c r="C71" t="s">
        <v>353</v>
      </c>
      <c r="D71" t="s">
        <v>430</v>
      </c>
      <c r="E71" s="87" t="s">
        <v>431</v>
      </c>
      <c r="F71" s="87" t="s">
        <v>432</v>
      </c>
      <c r="G71" t="s">
        <v>428</v>
      </c>
      <c r="H71" t="s">
        <v>429</v>
      </c>
    </row>
    <row r="72" spans="1:8">
      <c r="A72" t="s">
        <v>2651</v>
      </c>
      <c r="B72">
        <v>28</v>
      </c>
      <c r="C72" t="s">
        <v>871</v>
      </c>
      <c r="D72" s="87" t="s">
        <v>430</v>
      </c>
      <c r="E72" t="s">
        <v>431</v>
      </c>
      <c r="F72" t="s">
        <v>432</v>
      </c>
      <c r="G72" t="s">
        <v>428</v>
      </c>
      <c r="H72" t="s">
        <v>429</v>
      </c>
    </row>
    <row r="73" spans="1:8">
      <c r="A73" t="s">
        <v>2651</v>
      </c>
      <c r="B73">
        <v>29</v>
      </c>
      <c r="C73" t="s">
        <v>755</v>
      </c>
      <c r="D73" t="s">
        <v>430</v>
      </c>
      <c r="E73" t="s">
        <v>431</v>
      </c>
      <c r="F73" t="s">
        <v>432</v>
      </c>
      <c r="G73" t="s">
        <v>428</v>
      </c>
      <c r="H73" t="s">
        <v>429</v>
      </c>
    </row>
    <row r="74" spans="1:8">
      <c r="A74" t="s">
        <v>2651</v>
      </c>
      <c r="B74">
        <v>30</v>
      </c>
      <c r="C74" s="119" t="s">
        <v>1280</v>
      </c>
      <c r="D74" s="87" t="s">
        <v>430</v>
      </c>
      <c r="E74" s="87" t="s">
        <v>431</v>
      </c>
      <c r="F74" s="87" t="s">
        <v>432</v>
      </c>
      <c r="G74" t="s">
        <v>428</v>
      </c>
      <c r="H74" t="s">
        <v>429</v>
      </c>
    </row>
    <row r="75" spans="1:8" s="1374" customFormat="1">
      <c r="A75" s="1374" t="s">
        <v>1042</v>
      </c>
      <c r="B75">
        <v>31</v>
      </c>
      <c r="C75" s="1375" t="s">
        <v>1281</v>
      </c>
      <c r="D75" s="1376" t="s">
        <v>3405</v>
      </c>
      <c r="E75" s="1376"/>
    </row>
    <row r="76" spans="1:8" s="1374" customFormat="1">
      <c r="A76" s="1374" t="s">
        <v>1043</v>
      </c>
      <c r="B76">
        <v>32</v>
      </c>
      <c r="C76" s="1375" t="s">
        <v>1282</v>
      </c>
      <c r="D76" s="1376" t="s">
        <v>3407</v>
      </c>
      <c r="E76" s="1376"/>
    </row>
    <row r="77" spans="1:8" s="1374" customFormat="1">
      <c r="A77" s="1374" t="s">
        <v>1044</v>
      </c>
      <c r="B77">
        <v>33</v>
      </c>
      <c r="C77" s="1375" t="s">
        <v>234</v>
      </c>
      <c r="D77" s="1376" t="s">
        <v>3408</v>
      </c>
      <c r="E77" s="1376"/>
    </row>
    <row r="78" spans="1:8" s="1374" customFormat="1">
      <c r="A78" s="1374" t="s">
        <v>1045</v>
      </c>
      <c r="B78">
        <v>34</v>
      </c>
      <c r="C78" s="1375" t="s">
        <v>577</v>
      </c>
      <c r="D78" s="1376" t="s">
        <v>3409</v>
      </c>
      <c r="E78" s="1376"/>
    </row>
    <row r="79" spans="1:8" s="1374" customFormat="1">
      <c r="A79" s="1374" t="s">
        <v>1046</v>
      </c>
      <c r="B79">
        <v>35</v>
      </c>
      <c r="C79" s="1375" t="s">
        <v>235</v>
      </c>
      <c r="D79" s="1376" t="s">
        <v>3410</v>
      </c>
      <c r="E79" s="1376"/>
    </row>
    <row r="80" spans="1:8" s="1374" customFormat="1">
      <c r="A80" s="1374" t="s">
        <v>1054</v>
      </c>
      <c r="B80">
        <v>36</v>
      </c>
      <c r="C80" s="1377" t="s">
        <v>586</v>
      </c>
      <c r="D80" s="1378" t="s">
        <v>3422</v>
      </c>
    </row>
    <row r="81" spans="1:12" s="1374" customFormat="1">
      <c r="A81" s="1374" t="s">
        <v>1055</v>
      </c>
      <c r="B81">
        <v>37</v>
      </c>
      <c r="C81" s="1377" t="s">
        <v>587</v>
      </c>
      <c r="D81" s="1378" t="s">
        <v>3423</v>
      </c>
    </row>
    <row r="82" spans="1:12" s="1374" customFormat="1">
      <c r="A82" s="1374" t="s">
        <v>1056</v>
      </c>
      <c r="B82">
        <v>38</v>
      </c>
      <c r="C82" s="1377" t="s">
        <v>149</v>
      </c>
      <c r="D82" s="1378" t="s">
        <v>3424</v>
      </c>
    </row>
    <row r="83" spans="1:12">
      <c r="A83" t="s">
        <v>410</v>
      </c>
      <c r="B83">
        <v>39</v>
      </c>
      <c r="C83" t="s">
        <v>905</v>
      </c>
      <c r="D83" t="s">
        <v>433</v>
      </c>
      <c r="E83" t="s">
        <v>434</v>
      </c>
      <c r="F83" t="s">
        <v>435</v>
      </c>
      <c r="G83" t="s">
        <v>436</v>
      </c>
      <c r="H83" t="s">
        <v>437</v>
      </c>
    </row>
    <row r="84" spans="1:12">
      <c r="A84" t="s">
        <v>410</v>
      </c>
      <c r="B84">
        <v>40</v>
      </c>
      <c r="C84" t="s">
        <v>894</v>
      </c>
      <c r="D84" t="s">
        <v>433</v>
      </c>
      <c r="E84" t="s">
        <v>434</v>
      </c>
      <c r="F84" t="s">
        <v>435</v>
      </c>
      <c r="G84" t="s">
        <v>436</v>
      </c>
      <c r="H84" t="s">
        <v>437</v>
      </c>
    </row>
    <row r="85" spans="1:12">
      <c r="A85" t="s">
        <v>410</v>
      </c>
      <c r="B85">
        <v>41</v>
      </c>
      <c r="C85" s="119" t="s">
        <v>237</v>
      </c>
      <c r="D85" t="s">
        <v>433</v>
      </c>
      <c r="E85" t="s">
        <v>434</v>
      </c>
      <c r="F85" t="s">
        <v>435</v>
      </c>
      <c r="G85" t="s">
        <v>436</v>
      </c>
      <c r="H85" t="s">
        <v>437</v>
      </c>
    </row>
    <row r="87" spans="1:12">
      <c r="A87" s="135" t="s">
        <v>3345</v>
      </c>
      <c r="B87" s="129"/>
      <c r="C87" s="129"/>
      <c r="D87" s="129"/>
      <c r="E87" s="129"/>
      <c r="F87" s="129"/>
      <c r="G87" s="129"/>
      <c r="H87" s="129"/>
      <c r="I87" s="129"/>
      <c r="J87" s="129"/>
      <c r="K87" s="129"/>
      <c r="L87" s="129"/>
    </row>
    <row r="88" spans="1:12">
      <c r="A88" s="130" t="s">
        <v>391</v>
      </c>
      <c r="B88" s="129" t="s">
        <v>392</v>
      </c>
      <c r="C88" s="129" t="s">
        <v>621</v>
      </c>
      <c r="D88" s="129" t="s">
        <v>438</v>
      </c>
      <c r="E88" s="129" t="s">
        <v>394</v>
      </c>
      <c r="F88" s="129" t="s">
        <v>395</v>
      </c>
      <c r="G88" s="129" t="s">
        <v>396</v>
      </c>
      <c r="H88" s="129" t="s">
        <v>397</v>
      </c>
      <c r="I88" s="129" t="s">
        <v>621</v>
      </c>
      <c r="J88" s="129" t="s">
        <v>621</v>
      </c>
      <c r="K88" s="129" t="s">
        <v>621</v>
      </c>
      <c r="L88" s="129" t="s">
        <v>621</v>
      </c>
    </row>
    <row r="89" spans="1:12">
      <c r="A89" t="s">
        <v>1090</v>
      </c>
      <c r="B89">
        <v>1</v>
      </c>
      <c r="C89" t="s">
        <v>927</v>
      </c>
      <c r="D89" t="s">
        <v>439</v>
      </c>
      <c r="E89" t="s">
        <v>440</v>
      </c>
      <c r="F89" t="s">
        <v>441</v>
      </c>
      <c r="G89" t="s">
        <v>442</v>
      </c>
      <c r="H89" s="131" t="s">
        <v>1537</v>
      </c>
      <c r="I89" s="131"/>
    </row>
    <row r="90" spans="1:12">
      <c r="A90" t="s">
        <v>1090</v>
      </c>
      <c r="B90">
        <v>2</v>
      </c>
      <c r="C90" s="119" t="s">
        <v>578</v>
      </c>
      <c r="D90" t="s">
        <v>439</v>
      </c>
      <c r="E90" t="s">
        <v>440</v>
      </c>
      <c r="F90" t="s">
        <v>441</v>
      </c>
      <c r="G90" t="s">
        <v>442</v>
      </c>
      <c r="H90" s="131" t="s">
        <v>1537</v>
      </c>
      <c r="I90" s="131"/>
    </row>
    <row r="91" spans="1:12">
      <c r="A91" t="s">
        <v>1047</v>
      </c>
      <c r="B91">
        <v>3</v>
      </c>
      <c r="C91" s="1218" t="s">
        <v>1283</v>
      </c>
      <c r="D91" s="1219" t="s">
        <v>2703</v>
      </c>
      <c r="E91" s="1378" t="s">
        <v>3317</v>
      </c>
    </row>
    <row r="92" spans="1:12">
      <c r="A92" t="s">
        <v>1048</v>
      </c>
      <c r="B92">
        <v>4</v>
      </c>
      <c r="C92" s="1218" t="s">
        <v>1284</v>
      </c>
      <c r="D92" s="1378" t="s">
        <v>3319</v>
      </c>
      <c r="E92" s="1219" t="s">
        <v>3113</v>
      </c>
    </row>
    <row r="93" spans="1:12">
      <c r="A93" t="s">
        <v>2650</v>
      </c>
      <c r="B93">
        <v>5</v>
      </c>
      <c r="C93" t="s">
        <v>386</v>
      </c>
      <c r="D93" t="s">
        <v>443</v>
      </c>
      <c r="E93" t="s">
        <v>444</v>
      </c>
      <c r="F93" t="s">
        <v>445</v>
      </c>
      <c r="G93" t="s">
        <v>446</v>
      </c>
      <c r="H93" t="s">
        <v>447</v>
      </c>
    </row>
    <row r="94" spans="1:12">
      <c r="A94" t="s">
        <v>2650</v>
      </c>
      <c r="B94">
        <v>6</v>
      </c>
      <c r="C94" t="s">
        <v>493</v>
      </c>
      <c r="D94" t="s">
        <v>443</v>
      </c>
      <c r="E94" t="s">
        <v>444</v>
      </c>
      <c r="F94" t="s">
        <v>445</v>
      </c>
      <c r="G94" t="s">
        <v>446</v>
      </c>
      <c r="H94" t="s">
        <v>447</v>
      </c>
    </row>
    <row r="95" spans="1:12">
      <c r="A95" t="s">
        <v>2650</v>
      </c>
      <c r="B95">
        <v>7</v>
      </c>
      <c r="C95" s="119" t="s">
        <v>236</v>
      </c>
      <c r="D95" t="s">
        <v>443</v>
      </c>
      <c r="E95" t="s">
        <v>444</v>
      </c>
      <c r="F95" t="s">
        <v>445</v>
      </c>
      <c r="G95" t="s">
        <v>446</v>
      </c>
      <c r="H95" t="s">
        <v>447</v>
      </c>
    </row>
    <row r="96" spans="1:12">
      <c r="A96" t="s">
        <v>1049</v>
      </c>
      <c r="B96">
        <v>8</v>
      </c>
      <c r="C96" s="1218" t="s">
        <v>583</v>
      </c>
      <c r="D96" s="1219" t="s">
        <v>2705</v>
      </c>
    </row>
    <row r="97" spans="1:8">
      <c r="A97" t="s">
        <v>1050</v>
      </c>
      <c r="B97">
        <v>9</v>
      </c>
      <c r="C97" s="1218" t="s">
        <v>145</v>
      </c>
      <c r="D97" s="1219" t="s">
        <v>3116</v>
      </c>
    </row>
    <row r="98" spans="1:8">
      <c r="A98" t="s">
        <v>1051</v>
      </c>
      <c r="B98">
        <v>10</v>
      </c>
      <c r="C98" s="1218" t="s">
        <v>1288</v>
      </c>
      <c r="D98" s="1219" t="s">
        <v>3118</v>
      </c>
    </row>
    <row r="99" spans="1:8">
      <c r="A99" t="s">
        <v>1052</v>
      </c>
      <c r="B99">
        <v>11</v>
      </c>
      <c r="C99" s="1218" t="s">
        <v>585</v>
      </c>
      <c r="D99" s="1219" t="s">
        <v>3120</v>
      </c>
    </row>
    <row r="100" spans="1:8" s="1374" customFormat="1">
      <c r="A100" s="1374" t="s">
        <v>1053</v>
      </c>
      <c r="B100">
        <v>12</v>
      </c>
      <c r="C100" s="1379" t="s">
        <v>147</v>
      </c>
      <c r="D100" s="1380" t="s">
        <v>3333</v>
      </c>
    </row>
    <row r="101" spans="1:8">
      <c r="A101" t="s">
        <v>1057</v>
      </c>
      <c r="B101">
        <v>13</v>
      </c>
      <c r="C101" s="1218" t="s">
        <v>151</v>
      </c>
      <c r="D101" s="1219" t="s">
        <v>3122</v>
      </c>
    </row>
    <row r="102" spans="1:8">
      <c r="A102" t="s">
        <v>1058</v>
      </c>
      <c r="B102">
        <v>14</v>
      </c>
      <c r="C102" s="1218" t="s">
        <v>1143</v>
      </c>
      <c r="D102" s="1219" t="s">
        <v>3142</v>
      </c>
    </row>
    <row r="103" spans="1:8" s="1374" customFormat="1">
      <c r="A103" s="1374" t="s">
        <v>1059</v>
      </c>
      <c r="B103">
        <v>15</v>
      </c>
      <c r="C103" s="1379" t="s">
        <v>1144</v>
      </c>
      <c r="D103" s="1380" t="s">
        <v>3341</v>
      </c>
    </row>
    <row r="104" spans="1:8">
      <c r="A104" t="s">
        <v>338</v>
      </c>
      <c r="B104">
        <v>16</v>
      </c>
      <c r="C104" t="s">
        <v>938</v>
      </c>
      <c r="D104" s="131" t="s">
        <v>1548</v>
      </c>
      <c r="E104" s="131" t="s">
        <v>1555</v>
      </c>
      <c r="F104" t="s">
        <v>448</v>
      </c>
      <c r="G104" t="s">
        <v>449</v>
      </c>
      <c r="H104" t="s">
        <v>450</v>
      </c>
    </row>
    <row r="105" spans="1:8">
      <c r="A105" t="s">
        <v>338</v>
      </c>
      <c r="B105">
        <v>17</v>
      </c>
      <c r="C105" s="108" t="s">
        <v>571</v>
      </c>
      <c r="D105" s="131" t="s">
        <v>1548</v>
      </c>
      <c r="E105" s="131" t="s">
        <v>1555</v>
      </c>
      <c r="F105" t="s">
        <v>448</v>
      </c>
      <c r="G105" t="s">
        <v>449</v>
      </c>
      <c r="H105" t="s">
        <v>450</v>
      </c>
    </row>
    <row r="106" spans="1:8">
      <c r="A106" t="s">
        <v>338</v>
      </c>
      <c r="B106">
        <v>18</v>
      </c>
      <c r="C106" t="s">
        <v>941</v>
      </c>
      <c r="D106" t="s">
        <v>449</v>
      </c>
      <c r="E106" t="s">
        <v>450</v>
      </c>
    </row>
    <row r="107" spans="1:8">
      <c r="A107" t="s">
        <v>338</v>
      </c>
      <c r="B107">
        <v>19</v>
      </c>
      <c r="C107" t="s">
        <v>942</v>
      </c>
      <c r="D107" t="s">
        <v>449</v>
      </c>
      <c r="E107" t="s">
        <v>450</v>
      </c>
    </row>
    <row r="108" spans="1:8">
      <c r="A108" t="s">
        <v>338</v>
      </c>
      <c r="B108">
        <v>20</v>
      </c>
      <c r="C108" t="s">
        <v>940</v>
      </c>
      <c r="D108" t="s">
        <v>448</v>
      </c>
      <c r="E108" t="s">
        <v>449</v>
      </c>
      <c r="F108" t="s">
        <v>450</v>
      </c>
    </row>
    <row r="109" spans="1:8">
      <c r="A109" t="s">
        <v>338</v>
      </c>
      <c r="B109">
        <v>21</v>
      </c>
      <c r="C109" t="s">
        <v>939</v>
      </c>
      <c r="D109" s="131" t="s">
        <v>1548</v>
      </c>
      <c r="E109" s="131" t="s">
        <v>1555</v>
      </c>
      <c r="F109" t="s">
        <v>448</v>
      </c>
      <c r="G109" t="s">
        <v>449</v>
      </c>
      <c r="H109" t="s">
        <v>450</v>
      </c>
    </row>
    <row r="110" spans="1:8" s="1374" customFormat="1">
      <c r="A110" s="1374" t="s">
        <v>339</v>
      </c>
      <c r="B110">
        <v>22</v>
      </c>
      <c r="C110" s="1375" t="s">
        <v>572</v>
      </c>
      <c r="D110" s="1376" t="s">
        <v>3288</v>
      </c>
      <c r="E110" s="1376" t="s">
        <v>3289</v>
      </c>
    </row>
    <row r="111" spans="1:8" s="1374" customFormat="1">
      <c r="A111" s="1374" t="s">
        <v>588</v>
      </c>
      <c r="B111">
        <v>23</v>
      </c>
      <c r="C111" s="1375" t="s">
        <v>921</v>
      </c>
      <c r="D111" s="1376" t="s">
        <v>3291</v>
      </c>
      <c r="E111" s="1376" t="s">
        <v>3292</v>
      </c>
    </row>
    <row r="112" spans="1:8">
      <c r="A112" t="s">
        <v>2651</v>
      </c>
      <c r="B112">
        <v>24</v>
      </c>
      <c r="C112" t="s">
        <v>625</v>
      </c>
      <c r="D112" t="s">
        <v>451</v>
      </c>
      <c r="E112" t="s">
        <v>452</v>
      </c>
    </row>
    <row r="113" spans="1:8">
      <c r="A113" t="s">
        <v>2651</v>
      </c>
      <c r="B113">
        <v>25</v>
      </c>
      <c r="C113" t="s">
        <v>616</v>
      </c>
      <c r="D113" t="s">
        <v>451</v>
      </c>
      <c r="E113" t="s">
        <v>452</v>
      </c>
    </row>
    <row r="114" spans="1:8">
      <c r="A114" t="s">
        <v>2651</v>
      </c>
      <c r="B114">
        <v>26</v>
      </c>
      <c r="C114" t="s">
        <v>199</v>
      </c>
      <c r="D114" t="s">
        <v>452</v>
      </c>
    </row>
    <row r="115" spans="1:8">
      <c r="A115" t="s">
        <v>2651</v>
      </c>
      <c r="B115">
        <v>27</v>
      </c>
      <c r="C115" t="s">
        <v>198</v>
      </c>
      <c r="D115" t="s">
        <v>453</v>
      </c>
      <c r="E115" t="s">
        <v>454</v>
      </c>
      <c r="F115" t="s">
        <v>455</v>
      </c>
      <c r="G115" t="s">
        <v>451</v>
      </c>
      <c r="H115" t="s">
        <v>452</v>
      </c>
    </row>
    <row r="116" spans="1:8">
      <c r="A116" t="s">
        <v>2651</v>
      </c>
      <c r="B116">
        <v>28</v>
      </c>
      <c r="C116" t="s">
        <v>181</v>
      </c>
      <c r="D116" t="s">
        <v>453</v>
      </c>
      <c r="E116" t="s">
        <v>454</v>
      </c>
      <c r="F116" t="s">
        <v>455</v>
      </c>
      <c r="G116" t="s">
        <v>451</v>
      </c>
      <c r="H116" t="s">
        <v>452</v>
      </c>
    </row>
    <row r="117" spans="1:8">
      <c r="A117" t="s">
        <v>2651</v>
      </c>
      <c r="B117">
        <v>29</v>
      </c>
      <c r="C117" t="s">
        <v>345</v>
      </c>
      <c r="D117" t="s">
        <v>453</v>
      </c>
      <c r="E117" t="s">
        <v>454</v>
      </c>
      <c r="F117" t="s">
        <v>455</v>
      </c>
      <c r="G117" t="s">
        <v>451</v>
      </c>
      <c r="H117" t="s">
        <v>452</v>
      </c>
    </row>
    <row r="118" spans="1:8">
      <c r="A118" t="s">
        <v>2651</v>
      </c>
      <c r="B118">
        <v>30</v>
      </c>
      <c r="C118" s="119" t="s">
        <v>1280</v>
      </c>
      <c r="D118" t="s">
        <v>453</v>
      </c>
      <c r="E118" t="s">
        <v>454</v>
      </c>
      <c r="F118" t="s">
        <v>455</v>
      </c>
      <c r="G118" t="s">
        <v>451</v>
      </c>
      <c r="H118" t="s">
        <v>452</v>
      </c>
    </row>
    <row r="119" spans="1:8" s="1374" customFormat="1">
      <c r="A119" s="1374" t="s">
        <v>1042</v>
      </c>
      <c r="B119">
        <v>31</v>
      </c>
      <c r="C119" s="1377" t="s">
        <v>574</v>
      </c>
      <c r="D119" s="1378" t="s">
        <v>3301</v>
      </c>
    </row>
    <row r="120" spans="1:8" s="1374" customFormat="1">
      <c r="A120" s="1374" t="s">
        <v>1043</v>
      </c>
      <c r="B120">
        <v>32</v>
      </c>
      <c r="C120" s="1377" t="s">
        <v>138</v>
      </c>
      <c r="D120" s="1378" t="s">
        <v>3303</v>
      </c>
    </row>
    <row r="121" spans="1:8" s="1374" customFormat="1">
      <c r="A121" s="1374" t="s">
        <v>1399</v>
      </c>
      <c r="B121">
        <v>33</v>
      </c>
      <c r="C121" s="1377" t="s">
        <v>234</v>
      </c>
      <c r="D121" s="1378" t="s">
        <v>3309</v>
      </c>
    </row>
    <row r="122" spans="1:8" s="1374" customFormat="1">
      <c r="A122" s="1374" t="s">
        <v>1392</v>
      </c>
      <c r="B122">
        <v>34</v>
      </c>
      <c r="C122" s="1377" t="s">
        <v>577</v>
      </c>
      <c r="D122" s="1378" t="s">
        <v>3310</v>
      </c>
    </row>
    <row r="123" spans="1:8" s="1374" customFormat="1">
      <c r="A123" s="1374" t="s">
        <v>1046</v>
      </c>
      <c r="B123">
        <v>35</v>
      </c>
      <c r="C123" s="1377" t="s">
        <v>235</v>
      </c>
      <c r="D123" s="1378" t="s">
        <v>3311</v>
      </c>
    </row>
    <row r="124" spans="1:8" s="1374" customFormat="1">
      <c r="A124" s="1374" t="s">
        <v>1054</v>
      </c>
      <c r="B124">
        <v>36</v>
      </c>
      <c r="C124" s="1377" t="s">
        <v>586</v>
      </c>
      <c r="D124" s="1378" t="s">
        <v>3335</v>
      </c>
    </row>
    <row r="125" spans="1:8" s="1374" customFormat="1">
      <c r="A125" s="1374" t="s">
        <v>1055</v>
      </c>
      <c r="B125">
        <v>37</v>
      </c>
      <c r="C125" s="1377" t="s">
        <v>587</v>
      </c>
      <c r="D125" s="1378" t="s">
        <v>3336</v>
      </c>
    </row>
    <row r="126" spans="1:8" s="1374" customFormat="1">
      <c r="A126" s="1374" t="s">
        <v>1056</v>
      </c>
      <c r="B126">
        <v>38</v>
      </c>
      <c r="C126" s="1377" t="s">
        <v>149</v>
      </c>
      <c r="D126" s="1378" t="s">
        <v>3337</v>
      </c>
    </row>
    <row r="127" spans="1:8">
      <c r="A127" t="s">
        <v>410</v>
      </c>
      <c r="B127">
        <v>39</v>
      </c>
      <c r="C127" t="s">
        <v>193</v>
      </c>
      <c r="D127" t="s">
        <v>456</v>
      </c>
      <c r="E127" t="s">
        <v>457</v>
      </c>
      <c r="F127" t="s">
        <v>722</v>
      </c>
      <c r="G127" t="s">
        <v>723</v>
      </c>
      <c r="H127" t="s">
        <v>736</v>
      </c>
    </row>
    <row r="128" spans="1:8">
      <c r="A128" t="s">
        <v>410</v>
      </c>
      <c r="B128">
        <v>40</v>
      </c>
      <c r="C128" t="s">
        <v>899</v>
      </c>
      <c r="D128" t="s">
        <v>456</v>
      </c>
      <c r="E128" t="s">
        <v>457</v>
      </c>
      <c r="F128" t="s">
        <v>722</v>
      </c>
      <c r="G128" t="s">
        <v>723</v>
      </c>
      <c r="H128" t="s">
        <v>736</v>
      </c>
    </row>
    <row r="129" spans="1:8">
      <c r="A129" t="s">
        <v>410</v>
      </c>
      <c r="B129">
        <v>41</v>
      </c>
      <c r="C129" s="119" t="s">
        <v>237</v>
      </c>
      <c r="D129" t="s">
        <v>456</v>
      </c>
      <c r="E129" t="s">
        <v>457</v>
      </c>
      <c r="F129" t="s">
        <v>722</v>
      </c>
      <c r="G129" t="s">
        <v>723</v>
      </c>
      <c r="H129" t="s">
        <v>736</v>
      </c>
    </row>
  </sheetData>
  <phoneticPr fontId="45" type="noConversion"/>
  <pageMargins left="0.75" right="0.75" top="1" bottom="1" header="0.5" footer="0.5"/>
  <pageSetup paperSize="9" orientation="portrait" horizontalDpi="4294967295" verticalDpi="4294967295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U451"/>
  <sheetViews>
    <sheetView topLeftCell="A440" zoomScaleNormal="80" workbookViewId="0">
      <selection activeCell="B454" sqref="B454"/>
    </sheetView>
  </sheetViews>
  <sheetFormatPr defaultRowHeight="12.75"/>
  <cols>
    <col min="2" max="2" width="164.140625" customWidth="1"/>
  </cols>
  <sheetData>
    <row r="1" spans="1:2" ht="17.25" customHeight="1"/>
    <row r="2" spans="1:2" ht="17.25" customHeight="1"/>
    <row r="3" spans="1:2" ht="17.25" customHeight="1"/>
    <row r="4" spans="1:2" ht="22.5" customHeight="1">
      <c r="A4" s="43"/>
      <c r="B4" s="74" t="s">
        <v>805</v>
      </c>
    </row>
    <row r="5" spans="1:2" ht="22.5" customHeight="1">
      <c r="A5" s="43"/>
      <c r="B5" s="75" t="s">
        <v>1029</v>
      </c>
    </row>
    <row r="6" spans="1:2" ht="22.5" customHeight="1">
      <c r="A6" s="76" t="s">
        <v>807</v>
      </c>
      <c r="B6" s="75" t="s">
        <v>1030</v>
      </c>
    </row>
    <row r="7" spans="1:2" ht="22.5" customHeight="1">
      <c r="A7" s="76" t="s">
        <v>806</v>
      </c>
      <c r="B7" s="75" t="s">
        <v>1031</v>
      </c>
    </row>
    <row r="8" spans="1:2" ht="25.5" customHeight="1">
      <c r="A8" s="76" t="s">
        <v>808</v>
      </c>
      <c r="B8" s="75" t="s">
        <v>252</v>
      </c>
    </row>
    <row r="9" spans="1:2" ht="33" customHeight="1">
      <c r="A9" s="77" t="s">
        <v>814</v>
      </c>
      <c r="B9" s="78" t="s">
        <v>253</v>
      </c>
    </row>
    <row r="10" spans="1:2" ht="33" customHeight="1">
      <c r="A10" s="76" t="s">
        <v>806</v>
      </c>
      <c r="B10" s="75" t="s">
        <v>254</v>
      </c>
    </row>
    <row r="11" spans="1:2" ht="29.25" customHeight="1">
      <c r="A11" s="76" t="s">
        <v>60</v>
      </c>
      <c r="B11" s="75" t="s">
        <v>255</v>
      </c>
    </row>
    <row r="12" spans="1:2" ht="29.25" customHeight="1">
      <c r="A12" s="79"/>
      <c r="B12" s="80" t="s">
        <v>59</v>
      </c>
    </row>
    <row r="13" spans="1:2" ht="29.25" customHeight="1">
      <c r="A13" s="76" t="s">
        <v>806</v>
      </c>
      <c r="B13" s="75" t="s">
        <v>256</v>
      </c>
    </row>
    <row r="14" spans="1:2" ht="44.25" customHeight="1">
      <c r="A14" s="81"/>
      <c r="B14" s="75" t="s">
        <v>257</v>
      </c>
    </row>
    <row r="15" spans="1:2" ht="27" customHeight="1">
      <c r="A15" s="79"/>
      <c r="B15" s="80" t="s">
        <v>36</v>
      </c>
    </row>
    <row r="16" spans="1:2" ht="31.5" customHeight="1">
      <c r="A16" s="77" t="s">
        <v>806</v>
      </c>
      <c r="B16" s="78" t="s">
        <v>307</v>
      </c>
    </row>
    <row r="17" spans="1:2" ht="29.25" customHeight="1">
      <c r="A17" s="77" t="s">
        <v>808</v>
      </c>
      <c r="B17" s="78" t="s">
        <v>308</v>
      </c>
    </row>
    <row r="18" spans="1:2" ht="29.25" customHeight="1">
      <c r="A18" s="79"/>
      <c r="B18" s="80" t="s">
        <v>46</v>
      </c>
    </row>
    <row r="19" spans="1:2" ht="26.25" customHeight="1">
      <c r="A19" s="76" t="s">
        <v>806</v>
      </c>
      <c r="B19" s="75" t="s">
        <v>309</v>
      </c>
    </row>
    <row r="20" spans="1:2" ht="32.25" customHeight="1">
      <c r="A20" s="76" t="s">
        <v>808</v>
      </c>
      <c r="B20" s="75" t="s">
        <v>310</v>
      </c>
    </row>
    <row r="21" spans="1:2" ht="36.75" customHeight="1">
      <c r="A21" s="81"/>
      <c r="B21" s="80" t="s">
        <v>129</v>
      </c>
    </row>
    <row r="22" spans="1:2" ht="36.75" customHeight="1">
      <c r="A22" s="76" t="s">
        <v>806</v>
      </c>
      <c r="B22" s="75" t="s">
        <v>311</v>
      </c>
    </row>
    <row r="23" spans="1:2" ht="36.75" customHeight="1">
      <c r="A23" s="76" t="s">
        <v>808</v>
      </c>
      <c r="B23" s="75" t="s">
        <v>312</v>
      </c>
    </row>
    <row r="24" spans="1:2" ht="36.75" customHeight="1">
      <c r="A24" s="76" t="s">
        <v>807</v>
      </c>
      <c r="B24" s="75" t="s">
        <v>313</v>
      </c>
    </row>
    <row r="25" spans="1:2" ht="28.5" customHeight="1">
      <c r="A25" s="79"/>
      <c r="B25" s="80" t="s">
        <v>995</v>
      </c>
    </row>
    <row r="26" spans="1:2" ht="28.5" customHeight="1">
      <c r="A26" s="76" t="s">
        <v>806</v>
      </c>
      <c r="B26" s="75" t="s">
        <v>314</v>
      </c>
    </row>
    <row r="27" spans="1:2" ht="28.5" customHeight="1">
      <c r="A27" s="76" t="s">
        <v>806</v>
      </c>
      <c r="B27" s="75" t="s">
        <v>315</v>
      </c>
    </row>
    <row r="28" spans="1:2" ht="24" customHeight="1">
      <c r="A28" s="76" t="s">
        <v>807</v>
      </c>
      <c r="B28" s="75" t="s">
        <v>316</v>
      </c>
    </row>
    <row r="29" spans="1:2" ht="24" customHeight="1">
      <c r="A29" s="76" t="s">
        <v>808</v>
      </c>
      <c r="B29" s="75" t="s">
        <v>317</v>
      </c>
    </row>
    <row r="30" spans="1:2" ht="24" customHeight="1">
      <c r="A30" s="76" t="s">
        <v>808</v>
      </c>
      <c r="B30" s="75" t="s">
        <v>318</v>
      </c>
    </row>
    <row r="31" spans="1:2" ht="24" customHeight="1">
      <c r="A31" s="79"/>
      <c r="B31" s="80" t="s">
        <v>996</v>
      </c>
    </row>
    <row r="32" spans="1:2" ht="24" customHeight="1">
      <c r="A32" s="76" t="s">
        <v>806</v>
      </c>
      <c r="B32" s="75" t="s">
        <v>319</v>
      </c>
    </row>
    <row r="33" spans="1:2" ht="23.25" customHeight="1">
      <c r="A33" s="76" t="s">
        <v>807</v>
      </c>
      <c r="B33" s="75" t="s">
        <v>316</v>
      </c>
    </row>
    <row r="34" spans="1:2" ht="23.25" customHeight="1">
      <c r="A34" s="76" t="s">
        <v>808</v>
      </c>
      <c r="B34" s="75" t="s">
        <v>320</v>
      </c>
    </row>
    <row r="35" spans="1:2" ht="23.25" customHeight="1">
      <c r="A35" s="79"/>
      <c r="B35" s="80" t="s">
        <v>598</v>
      </c>
    </row>
    <row r="36" spans="1:2" ht="33.75" customHeight="1">
      <c r="A36" s="76" t="s">
        <v>806</v>
      </c>
      <c r="B36" s="75" t="s">
        <v>321</v>
      </c>
    </row>
    <row r="37" spans="1:2" ht="33.75" customHeight="1">
      <c r="A37" s="76" t="s">
        <v>808</v>
      </c>
      <c r="B37" s="75" t="s">
        <v>322</v>
      </c>
    </row>
    <row r="38" spans="1:2" ht="33.75" customHeight="1">
      <c r="A38" s="76" t="s">
        <v>807</v>
      </c>
      <c r="B38" s="75" t="s">
        <v>323</v>
      </c>
    </row>
    <row r="39" spans="1:2" ht="33.75" customHeight="1">
      <c r="A39" s="76" t="s">
        <v>806</v>
      </c>
      <c r="B39" s="75" t="s">
        <v>324</v>
      </c>
    </row>
    <row r="40" spans="1:2" ht="18" customHeight="1">
      <c r="A40" s="76" t="s">
        <v>808</v>
      </c>
      <c r="B40" s="75" t="s">
        <v>325</v>
      </c>
    </row>
    <row r="41" spans="1:2" ht="18" customHeight="1">
      <c r="A41" s="76" t="s">
        <v>807</v>
      </c>
      <c r="B41" s="75" t="s">
        <v>326</v>
      </c>
    </row>
    <row r="42" spans="1:2" ht="18" customHeight="1">
      <c r="A42" s="79"/>
      <c r="B42" s="80" t="s">
        <v>730</v>
      </c>
    </row>
    <row r="43" spans="1:2" ht="21" customHeight="1">
      <c r="A43" s="76" t="s">
        <v>806</v>
      </c>
      <c r="B43" s="75" t="s">
        <v>731</v>
      </c>
    </row>
    <row r="44" spans="1:2" ht="21" customHeight="1">
      <c r="A44" s="76" t="s">
        <v>808</v>
      </c>
      <c r="B44" s="75" t="s">
        <v>731</v>
      </c>
    </row>
    <row r="45" spans="1:2" ht="21" customHeight="1">
      <c r="A45" s="76" t="s">
        <v>807</v>
      </c>
      <c r="B45" s="75" t="s">
        <v>731</v>
      </c>
    </row>
    <row r="46" spans="1:2" ht="26.25" customHeight="1">
      <c r="A46" s="79"/>
      <c r="B46" s="80" t="s">
        <v>691</v>
      </c>
    </row>
    <row r="47" spans="1:2" ht="26.25" customHeight="1">
      <c r="A47" s="77" t="s">
        <v>806</v>
      </c>
      <c r="B47" s="75" t="s">
        <v>327</v>
      </c>
    </row>
    <row r="48" spans="1:2" ht="26.25" customHeight="1">
      <c r="A48" s="76" t="s">
        <v>808</v>
      </c>
      <c r="B48" s="75" t="s">
        <v>328</v>
      </c>
    </row>
    <row r="49" spans="1:2" ht="26.25" customHeight="1">
      <c r="B49" s="80" t="s">
        <v>615</v>
      </c>
    </row>
    <row r="50" spans="1:2" ht="36.75" customHeight="1">
      <c r="A50" s="77" t="s">
        <v>806</v>
      </c>
      <c r="B50" s="78" t="s">
        <v>329</v>
      </c>
    </row>
    <row r="51" spans="1:2" ht="36.75" customHeight="1">
      <c r="A51" s="76" t="s">
        <v>808</v>
      </c>
      <c r="B51" s="78" t="s">
        <v>330</v>
      </c>
    </row>
    <row r="52" spans="1:2" ht="19.5" customHeight="1">
      <c r="B52" s="80" t="s">
        <v>137</v>
      </c>
    </row>
    <row r="53" spans="1:2" ht="28.5" customHeight="1">
      <c r="A53" s="77" t="s">
        <v>806</v>
      </c>
      <c r="B53" s="78" t="s">
        <v>331</v>
      </c>
    </row>
    <row r="54" spans="1:2" ht="25.5" customHeight="1">
      <c r="A54" s="76" t="s">
        <v>808</v>
      </c>
      <c r="B54" s="78" t="s">
        <v>332</v>
      </c>
    </row>
    <row r="55" spans="1:2" ht="21" customHeight="1">
      <c r="B55" s="80" t="s">
        <v>459</v>
      </c>
    </row>
    <row r="56" spans="1:2" ht="24.75" customHeight="1">
      <c r="A56" s="76" t="s">
        <v>806</v>
      </c>
      <c r="B56" s="78" t="s">
        <v>333</v>
      </c>
    </row>
    <row r="57" spans="1:2" ht="27.75" customHeight="1">
      <c r="B57" s="80" t="s">
        <v>912</v>
      </c>
    </row>
    <row r="58" spans="1:2" ht="27.75" customHeight="1">
      <c r="A58" s="76" t="s">
        <v>806</v>
      </c>
      <c r="B58" s="78" t="s">
        <v>334</v>
      </c>
    </row>
    <row r="59" spans="1:2" ht="23.25" customHeight="1">
      <c r="A59" s="76" t="s">
        <v>808</v>
      </c>
      <c r="B59" s="78" t="s">
        <v>335</v>
      </c>
    </row>
    <row r="60" spans="1:2" ht="19.5" customHeight="1">
      <c r="B60" s="80" t="s">
        <v>5</v>
      </c>
    </row>
    <row r="61" spans="1:2" ht="21.75" customHeight="1">
      <c r="A61" s="76" t="s">
        <v>808</v>
      </c>
      <c r="B61" s="78" t="s">
        <v>336</v>
      </c>
    </row>
    <row r="62" spans="1:2" ht="21.75" customHeight="1">
      <c r="B62" s="80" t="s">
        <v>870</v>
      </c>
    </row>
    <row r="63" spans="1:2" ht="21.75" customHeight="1">
      <c r="A63" s="76" t="s">
        <v>808</v>
      </c>
      <c r="B63" s="78" t="s">
        <v>337</v>
      </c>
    </row>
    <row r="64" spans="1:2" ht="20.25" customHeight="1">
      <c r="B64" s="80" t="s">
        <v>668</v>
      </c>
    </row>
    <row r="65" spans="1:2" ht="20.25" customHeight="1">
      <c r="A65" s="77" t="s">
        <v>806</v>
      </c>
      <c r="B65" s="78" t="s">
        <v>293</v>
      </c>
    </row>
    <row r="66" spans="1:2" ht="20.25" customHeight="1">
      <c r="A66" s="76" t="s">
        <v>808</v>
      </c>
      <c r="B66" s="78" t="s">
        <v>763</v>
      </c>
    </row>
    <row r="67" spans="1:2" ht="20.25" customHeight="1">
      <c r="B67" s="80" t="s">
        <v>599</v>
      </c>
    </row>
    <row r="68" spans="1:2" ht="26.25" customHeight="1">
      <c r="A68" s="77" t="s">
        <v>806</v>
      </c>
      <c r="B68" s="78" t="s">
        <v>294</v>
      </c>
    </row>
    <row r="69" spans="1:2" ht="26.25" customHeight="1">
      <c r="B69" s="80" t="s">
        <v>597</v>
      </c>
    </row>
    <row r="70" spans="1:2" ht="26.25" customHeight="1">
      <c r="A70" s="77" t="s">
        <v>807</v>
      </c>
      <c r="B70" s="82" t="s">
        <v>613</v>
      </c>
    </row>
    <row r="71" spans="1:2" ht="26.25" customHeight="1">
      <c r="B71" s="80" t="s">
        <v>130</v>
      </c>
    </row>
    <row r="72" spans="1:2" ht="25.5" customHeight="1">
      <c r="A72" s="77" t="s">
        <v>806</v>
      </c>
      <c r="B72" s="78" t="s">
        <v>295</v>
      </c>
    </row>
    <row r="73" spans="1:2" ht="25.5" customHeight="1">
      <c r="B73" s="80" t="s">
        <v>757</v>
      </c>
    </row>
    <row r="74" spans="1:2" ht="25.5" customHeight="1">
      <c r="A74" s="77" t="s">
        <v>806</v>
      </c>
      <c r="B74" s="78" t="s">
        <v>296</v>
      </c>
    </row>
    <row r="75" spans="1:2" ht="19.5" customHeight="1">
      <c r="A75" s="83" t="s">
        <v>808</v>
      </c>
      <c r="B75" s="78" t="s">
        <v>297</v>
      </c>
    </row>
    <row r="76" spans="1:2" ht="19.5" customHeight="1">
      <c r="A76" s="84"/>
      <c r="B76" s="80" t="s">
        <v>132</v>
      </c>
    </row>
    <row r="77" spans="1:2" ht="19.5" customHeight="1">
      <c r="A77" s="77" t="s">
        <v>806</v>
      </c>
      <c r="B77" s="75" t="s">
        <v>298</v>
      </c>
    </row>
    <row r="78" spans="1:2" ht="19.5" customHeight="1">
      <c r="A78" s="83" t="s">
        <v>808</v>
      </c>
      <c r="B78" s="75" t="s">
        <v>299</v>
      </c>
    </row>
    <row r="79" spans="1:2" ht="19.5" customHeight="1">
      <c r="A79" s="79"/>
      <c r="B79" s="80" t="s">
        <v>131</v>
      </c>
    </row>
    <row r="80" spans="1:2" ht="19.5" customHeight="1">
      <c r="A80" s="76" t="s">
        <v>806</v>
      </c>
      <c r="B80" s="75" t="s">
        <v>300</v>
      </c>
    </row>
    <row r="81" spans="1:2" ht="20.25" customHeight="1">
      <c r="A81" s="76" t="s">
        <v>808</v>
      </c>
      <c r="B81" s="75" t="s">
        <v>301</v>
      </c>
    </row>
    <row r="82" spans="1:2" ht="20.25" customHeight="1">
      <c r="A82" s="76" t="s">
        <v>807</v>
      </c>
      <c r="B82" s="75" t="s">
        <v>302</v>
      </c>
    </row>
    <row r="83" spans="1:2" ht="19.5" customHeight="1">
      <c r="A83" s="84"/>
      <c r="B83" s="80" t="s">
        <v>677</v>
      </c>
    </row>
    <row r="84" spans="1:2" ht="19.5" customHeight="1">
      <c r="A84" s="77" t="s">
        <v>806</v>
      </c>
      <c r="B84" s="75" t="s">
        <v>303</v>
      </c>
    </row>
    <row r="85" spans="1:2" ht="23.25" customHeight="1">
      <c r="A85" s="83" t="s">
        <v>808</v>
      </c>
      <c r="B85" s="75" t="s">
        <v>304</v>
      </c>
    </row>
    <row r="86" spans="1:2" ht="23.25" customHeight="1"/>
    <row r="87" spans="1:2" ht="23.25" customHeight="1">
      <c r="A87" s="84"/>
      <c r="B87" s="80" t="s">
        <v>692</v>
      </c>
    </row>
    <row r="88" spans="1:2" ht="23.25" customHeight="1">
      <c r="A88" s="77" t="s">
        <v>806</v>
      </c>
      <c r="B88" s="75" t="s">
        <v>298</v>
      </c>
    </row>
    <row r="89" spans="1:2" ht="27.75" customHeight="1">
      <c r="A89" s="83" t="s">
        <v>808</v>
      </c>
      <c r="B89" s="75" t="s">
        <v>299</v>
      </c>
    </row>
    <row r="90" spans="1:2" ht="27.75" customHeight="1">
      <c r="A90" s="84"/>
      <c r="B90" s="80" t="s">
        <v>292</v>
      </c>
    </row>
    <row r="91" spans="1:2" ht="27.75" customHeight="1">
      <c r="A91" s="77" t="s">
        <v>806</v>
      </c>
      <c r="B91" s="78" t="s">
        <v>305</v>
      </c>
    </row>
    <row r="92" spans="1:2" ht="27.75" customHeight="1">
      <c r="A92" s="83" t="s">
        <v>808</v>
      </c>
      <c r="B92" s="75" t="s">
        <v>306</v>
      </c>
    </row>
    <row r="93" spans="1:2" ht="27.75" customHeight="1">
      <c r="A93" s="77" t="s">
        <v>806</v>
      </c>
      <c r="B93" s="78" t="s">
        <v>354</v>
      </c>
    </row>
    <row r="94" spans="1:2" ht="27.75" customHeight="1"/>
    <row r="95" spans="1:2" ht="24" customHeight="1">
      <c r="A95" s="79"/>
      <c r="B95" s="80" t="s">
        <v>648</v>
      </c>
    </row>
    <row r="96" spans="1:2" ht="24" customHeight="1">
      <c r="A96" s="76" t="s">
        <v>806</v>
      </c>
      <c r="B96" s="75" t="s">
        <v>355</v>
      </c>
    </row>
    <row r="97" spans="1:2" ht="24" customHeight="1">
      <c r="A97" s="76" t="s">
        <v>808</v>
      </c>
      <c r="B97" s="75" t="s">
        <v>356</v>
      </c>
    </row>
    <row r="98" spans="1:2" ht="24" customHeight="1">
      <c r="A98" s="76" t="s">
        <v>807</v>
      </c>
      <c r="B98" s="75" t="s">
        <v>357</v>
      </c>
    </row>
    <row r="99" spans="1:2" ht="20.25" customHeight="1">
      <c r="A99" s="76" t="s">
        <v>806</v>
      </c>
      <c r="B99" s="75" t="s">
        <v>358</v>
      </c>
    </row>
    <row r="100" spans="1:2" ht="20.25" customHeight="1">
      <c r="A100" s="76" t="s">
        <v>808</v>
      </c>
      <c r="B100" s="75" t="s">
        <v>359</v>
      </c>
    </row>
    <row r="101" spans="1:2" ht="20.25" customHeight="1">
      <c r="A101" s="76" t="s">
        <v>807</v>
      </c>
      <c r="B101" s="75" t="s">
        <v>360</v>
      </c>
    </row>
    <row r="102" spans="1:2" ht="18.75" customHeight="1"/>
    <row r="103" spans="1:2" ht="21" customHeight="1">
      <c r="A103" s="79"/>
      <c r="B103" s="80" t="s">
        <v>957</v>
      </c>
    </row>
    <row r="104" spans="1:2" ht="21" customHeight="1">
      <c r="A104" s="76" t="s">
        <v>806</v>
      </c>
      <c r="B104" s="75" t="s">
        <v>956</v>
      </c>
    </row>
    <row r="105" spans="1:2">
      <c r="A105" s="79"/>
      <c r="B105" s="80" t="s">
        <v>494</v>
      </c>
    </row>
    <row r="106" spans="1:2" ht="33">
      <c r="A106" s="76" t="s">
        <v>806</v>
      </c>
      <c r="B106" s="78" t="s">
        <v>1137</v>
      </c>
    </row>
    <row r="107" spans="1:2" ht="22.5">
      <c r="A107" s="76" t="s">
        <v>808</v>
      </c>
      <c r="B107" s="78" t="s">
        <v>1138</v>
      </c>
    </row>
    <row r="108" spans="1:2">
      <c r="A108" s="76" t="s">
        <v>808</v>
      </c>
      <c r="B108" s="75" t="s">
        <v>8</v>
      </c>
    </row>
    <row r="109" spans="1:2">
      <c r="A109" s="76" t="s">
        <v>808</v>
      </c>
      <c r="B109" s="75" t="s">
        <v>10</v>
      </c>
    </row>
    <row r="110" spans="1:2">
      <c r="A110" s="76" t="s">
        <v>808</v>
      </c>
      <c r="B110" s="75" t="s">
        <v>123</v>
      </c>
    </row>
    <row r="111" spans="1:2" ht="27.75" customHeight="1">
      <c r="A111" s="79"/>
      <c r="B111" s="80" t="s">
        <v>987</v>
      </c>
    </row>
    <row r="112" spans="1:2" ht="30" customHeight="1">
      <c r="A112" s="76" t="s">
        <v>806</v>
      </c>
      <c r="B112" s="75" t="s">
        <v>753</v>
      </c>
    </row>
    <row r="113" spans="1:255" ht="30" customHeight="1">
      <c r="A113" s="76" t="s">
        <v>808</v>
      </c>
      <c r="B113" s="75" t="s">
        <v>754</v>
      </c>
    </row>
    <row r="114" spans="1:255" ht="30" customHeight="1">
      <c r="A114" s="76" t="s">
        <v>806</v>
      </c>
      <c r="B114" s="75" t="s">
        <v>361</v>
      </c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85"/>
      <c r="AS114" s="85"/>
      <c r="AT114" s="85"/>
      <c r="AU114" s="85"/>
      <c r="AV114" s="85"/>
      <c r="AW114" s="85"/>
      <c r="AX114" s="85"/>
      <c r="AY114" s="85"/>
      <c r="AZ114" s="85"/>
      <c r="BA114" s="85"/>
      <c r="BB114" s="85"/>
      <c r="BC114" s="85"/>
      <c r="BD114" s="85"/>
      <c r="BE114" s="85"/>
      <c r="BF114" s="85"/>
      <c r="BG114" s="85"/>
      <c r="BH114" s="85"/>
      <c r="BI114" s="85"/>
      <c r="BJ114" s="85"/>
      <c r="BK114" s="85"/>
      <c r="BL114" s="85"/>
      <c r="BM114" s="85"/>
      <c r="BN114" s="85"/>
      <c r="BO114" s="85"/>
      <c r="BP114" s="85"/>
      <c r="BQ114" s="85"/>
      <c r="BR114" s="85"/>
      <c r="BS114" s="85"/>
      <c r="BT114" s="85"/>
      <c r="BU114" s="85"/>
      <c r="BV114" s="85"/>
      <c r="BW114" s="85"/>
      <c r="BX114" s="85"/>
      <c r="BY114" s="85"/>
      <c r="BZ114" s="85"/>
      <c r="CA114" s="85"/>
      <c r="CB114" s="85"/>
      <c r="CC114" s="85"/>
      <c r="CD114" s="85"/>
      <c r="CE114" s="85"/>
      <c r="CF114" s="85"/>
      <c r="CG114" s="85"/>
      <c r="CH114" s="85"/>
      <c r="CI114" s="85"/>
      <c r="CJ114" s="85"/>
      <c r="CK114" s="85"/>
      <c r="CL114" s="85"/>
      <c r="CM114" s="85"/>
      <c r="CN114" s="85"/>
      <c r="CO114" s="85"/>
      <c r="CP114" s="85"/>
      <c r="CQ114" s="85"/>
      <c r="CR114" s="85"/>
      <c r="CS114" s="85"/>
      <c r="CT114" s="85"/>
      <c r="CU114" s="85"/>
      <c r="CV114" s="85"/>
      <c r="CW114" s="85"/>
      <c r="CX114" s="85"/>
      <c r="CY114" s="85"/>
      <c r="CZ114" s="85"/>
      <c r="DA114" s="85"/>
      <c r="DB114" s="85"/>
      <c r="DC114" s="85"/>
      <c r="DD114" s="85"/>
      <c r="DE114" s="85"/>
      <c r="DF114" s="85"/>
      <c r="DG114" s="85"/>
      <c r="DH114" s="85"/>
      <c r="DI114" s="85"/>
      <c r="DJ114" s="85"/>
      <c r="DK114" s="85"/>
      <c r="DL114" s="85"/>
      <c r="DM114" s="85"/>
      <c r="DN114" s="85"/>
      <c r="DO114" s="85"/>
      <c r="DP114" s="85"/>
      <c r="DQ114" s="85"/>
      <c r="DR114" s="85"/>
      <c r="DS114" s="85"/>
      <c r="DT114" s="85"/>
      <c r="DU114" s="85"/>
      <c r="DV114" s="85"/>
      <c r="DW114" s="85"/>
      <c r="DX114" s="85"/>
      <c r="DY114" s="85"/>
      <c r="DZ114" s="85"/>
      <c r="EA114" s="85"/>
      <c r="EB114" s="85"/>
      <c r="EC114" s="85"/>
      <c r="ED114" s="85"/>
      <c r="EE114" s="85"/>
      <c r="EF114" s="85"/>
      <c r="EG114" s="85"/>
      <c r="EH114" s="85"/>
      <c r="EI114" s="85"/>
      <c r="EJ114" s="85"/>
      <c r="EK114" s="85"/>
      <c r="EL114" s="85"/>
      <c r="EM114" s="85"/>
      <c r="EN114" s="85"/>
      <c r="EO114" s="85"/>
      <c r="EP114" s="85"/>
      <c r="EQ114" s="85"/>
      <c r="ER114" s="85"/>
      <c r="ES114" s="85"/>
      <c r="ET114" s="85"/>
      <c r="EU114" s="85"/>
      <c r="EV114" s="85"/>
      <c r="EW114" s="85"/>
      <c r="EX114" s="85"/>
      <c r="EY114" s="85"/>
      <c r="EZ114" s="85"/>
      <c r="FA114" s="85"/>
      <c r="FB114" s="85"/>
      <c r="FC114" s="85"/>
      <c r="FD114" s="85"/>
      <c r="FE114" s="85"/>
      <c r="FF114" s="85"/>
      <c r="FG114" s="85"/>
      <c r="FH114" s="85"/>
      <c r="FI114" s="85"/>
      <c r="FJ114" s="85"/>
      <c r="FK114" s="85"/>
      <c r="FL114" s="85"/>
      <c r="FM114" s="85"/>
      <c r="FN114" s="85"/>
      <c r="FO114" s="85"/>
      <c r="FP114" s="85"/>
      <c r="FQ114" s="85"/>
      <c r="FR114" s="85"/>
      <c r="FS114" s="85"/>
      <c r="FT114" s="85"/>
      <c r="FU114" s="85"/>
      <c r="FV114" s="85"/>
      <c r="FW114" s="85"/>
      <c r="FX114" s="85"/>
      <c r="FY114" s="85"/>
      <c r="FZ114" s="85"/>
      <c r="GA114" s="85"/>
      <c r="GB114" s="85"/>
      <c r="GC114" s="85"/>
      <c r="GD114" s="85"/>
      <c r="GE114" s="85"/>
      <c r="GF114" s="85"/>
      <c r="GG114" s="85"/>
      <c r="GH114" s="85"/>
      <c r="GI114" s="85"/>
      <c r="GJ114" s="85"/>
      <c r="GK114" s="85"/>
      <c r="GL114" s="85"/>
      <c r="GM114" s="85"/>
      <c r="GN114" s="85"/>
      <c r="GO114" s="85"/>
      <c r="GP114" s="85"/>
      <c r="GQ114" s="85"/>
      <c r="GR114" s="85"/>
      <c r="GS114" s="85"/>
      <c r="GT114" s="85"/>
      <c r="GU114" s="85"/>
      <c r="GV114" s="85"/>
      <c r="GW114" s="85"/>
      <c r="GX114" s="85"/>
      <c r="GY114" s="85"/>
      <c r="GZ114" s="85"/>
      <c r="HA114" s="85"/>
      <c r="HB114" s="85"/>
      <c r="HC114" s="85"/>
      <c r="HD114" s="85"/>
      <c r="HE114" s="85"/>
      <c r="HF114" s="85"/>
      <c r="HG114" s="85"/>
      <c r="HH114" s="85"/>
      <c r="HI114" s="85"/>
      <c r="HJ114" s="85"/>
      <c r="HK114" s="85"/>
      <c r="HL114" s="85"/>
      <c r="HM114" s="85"/>
      <c r="HN114" s="85"/>
      <c r="HO114" s="85"/>
      <c r="HP114" s="85"/>
      <c r="HQ114" s="85"/>
      <c r="HR114" s="85"/>
      <c r="HS114" s="85"/>
      <c r="HT114" s="85"/>
      <c r="HU114" s="85"/>
      <c r="HV114" s="85"/>
      <c r="HW114" s="85"/>
      <c r="HX114" s="85"/>
      <c r="HY114" s="85"/>
      <c r="HZ114" s="85"/>
      <c r="IA114" s="85"/>
      <c r="IB114" s="85"/>
      <c r="IC114" s="85"/>
      <c r="ID114" s="85"/>
      <c r="IE114" s="85"/>
      <c r="IF114" s="85"/>
      <c r="IG114" s="85"/>
      <c r="IH114" s="85"/>
      <c r="II114" s="85"/>
      <c r="IJ114" s="85"/>
      <c r="IK114" s="85"/>
      <c r="IL114" s="85"/>
      <c r="IM114" s="85"/>
      <c r="IN114" s="85"/>
      <c r="IO114" s="85"/>
      <c r="IP114" s="85"/>
      <c r="IQ114" s="85"/>
      <c r="IR114" s="85"/>
      <c r="IS114" s="85"/>
      <c r="IT114" s="85"/>
      <c r="IU114" s="85"/>
    </row>
    <row r="115" spans="1:255" ht="21.75" customHeight="1">
      <c r="A115" s="76" t="s">
        <v>806</v>
      </c>
      <c r="B115" s="75" t="s">
        <v>362</v>
      </c>
    </row>
    <row r="116" spans="1:255" ht="21.75" customHeight="1">
      <c r="A116" s="76" t="s">
        <v>808</v>
      </c>
      <c r="B116" s="75" t="s">
        <v>363</v>
      </c>
    </row>
    <row r="117" spans="1:255" ht="21.75" customHeight="1">
      <c r="A117" s="79"/>
      <c r="B117" s="80" t="s">
        <v>737</v>
      </c>
    </row>
    <row r="118" spans="1:255" ht="28.5" customHeight="1">
      <c r="B118" s="75" t="s">
        <v>611</v>
      </c>
    </row>
    <row r="119" spans="1:255" ht="28.5" customHeight="1">
      <c r="B119" s="80" t="s">
        <v>612</v>
      </c>
    </row>
    <row r="120" spans="1:255" ht="28.5" customHeight="1">
      <c r="A120" s="76" t="s">
        <v>806</v>
      </c>
      <c r="B120" s="75" t="s">
        <v>364</v>
      </c>
    </row>
    <row r="121" spans="1:255" ht="28.5" customHeight="1">
      <c r="A121" s="76" t="s">
        <v>808</v>
      </c>
      <c r="B121" s="75" t="s">
        <v>365</v>
      </c>
    </row>
    <row r="122" spans="1:255" ht="30" customHeight="1">
      <c r="B122" s="80" t="s">
        <v>262</v>
      </c>
    </row>
    <row r="123" spans="1:255" ht="30" customHeight="1">
      <c r="A123" s="86" t="s">
        <v>806</v>
      </c>
      <c r="B123" s="78" t="s">
        <v>366</v>
      </c>
    </row>
    <row r="124" spans="1:255" ht="30" customHeight="1">
      <c r="A124" s="76" t="s">
        <v>808</v>
      </c>
      <c r="B124" s="75" t="s">
        <v>367</v>
      </c>
    </row>
    <row r="125" spans="1:255" ht="37.5" customHeight="1">
      <c r="A125" s="86" t="s">
        <v>806</v>
      </c>
      <c r="B125" s="78" t="s">
        <v>368</v>
      </c>
    </row>
    <row r="126" spans="1:255" ht="37.5" customHeight="1">
      <c r="A126" s="83" t="s">
        <v>808</v>
      </c>
      <c r="B126" s="78" t="s">
        <v>369</v>
      </c>
    </row>
    <row r="127" spans="1:255" ht="37.5" customHeight="1">
      <c r="B127" s="80" t="s">
        <v>202</v>
      </c>
    </row>
    <row r="128" spans="1:255" ht="30.75" customHeight="1">
      <c r="A128" s="76" t="s">
        <v>806</v>
      </c>
      <c r="B128" s="78" t="s">
        <v>370</v>
      </c>
    </row>
    <row r="129" spans="1:2" ht="30.75" customHeight="1">
      <c r="A129" s="76" t="s">
        <v>808</v>
      </c>
      <c r="B129" s="78" t="s">
        <v>371</v>
      </c>
    </row>
    <row r="130" spans="1:2" ht="30.75" customHeight="1">
      <c r="B130" s="80" t="s">
        <v>128</v>
      </c>
    </row>
    <row r="131" spans="1:2" ht="30.75" customHeight="1">
      <c r="A131" s="76" t="s">
        <v>806</v>
      </c>
      <c r="B131" s="78" t="s">
        <v>372</v>
      </c>
    </row>
    <row r="132" spans="1:2" ht="27" customHeight="1">
      <c r="A132" s="76" t="s">
        <v>808</v>
      </c>
      <c r="B132" s="78" t="s">
        <v>373</v>
      </c>
    </row>
    <row r="133" spans="1:2" ht="27" customHeight="1"/>
    <row r="134" spans="1:2" ht="27" customHeight="1">
      <c r="B134" s="80" t="s">
        <v>767</v>
      </c>
    </row>
    <row r="135" spans="1:2" ht="27" customHeight="1">
      <c r="A135" s="76" t="s">
        <v>806</v>
      </c>
      <c r="B135" s="78" t="s">
        <v>374</v>
      </c>
    </row>
    <row r="136" spans="1:2" ht="27" customHeight="1">
      <c r="A136" s="76" t="s">
        <v>808</v>
      </c>
      <c r="B136" s="78" t="s">
        <v>375</v>
      </c>
    </row>
    <row r="137" spans="1:2" ht="32.25" customHeight="1">
      <c r="A137" s="76" t="s">
        <v>806</v>
      </c>
      <c r="B137" s="78" t="s">
        <v>768</v>
      </c>
    </row>
    <row r="138" spans="1:2" ht="32.25" customHeight="1">
      <c r="B138" s="80" t="s">
        <v>630</v>
      </c>
    </row>
    <row r="139" spans="1:2" ht="32.25" customHeight="1">
      <c r="A139" s="76" t="s">
        <v>806</v>
      </c>
      <c r="B139" s="78" t="s">
        <v>376</v>
      </c>
    </row>
    <row r="140" spans="1:2" ht="32.25" customHeight="1">
      <c r="A140" s="76" t="s">
        <v>808</v>
      </c>
      <c r="B140" s="78" t="s">
        <v>377</v>
      </c>
    </row>
    <row r="141" spans="1:2" ht="27" customHeight="1"/>
    <row r="142" spans="1:2" ht="27" customHeight="1">
      <c r="B142" s="80" t="s">
        <v>667</v>
      </c>
    </row>
    <row r="143" spans="1:2" ht="27" customHeight="1">
      <c r="A143" s="76" t="s">
        <v>806</v>
      </c>
      <c r="B143" s="78" t="s">
        <v>378</v>
      </c>
    </row>
    <row r="144" spans="1:2" ht="32.25" customHeight="1">
      <c r="A144" s="76" t="s">
        <v>808</v>
      </c>
      <c r="B144" s="78" t="s">
        <v>1028</v>
      </c>
    </row>
    <row r="145" spans="1:2" ht="32.25" customHeight="1"/>
    <row r="146" spans="1:2" ht="32.25" customHeight="1">
      <c r="B146" s="80" t="s">
        <v>931</v>
      </c>
    </row>
    <row r="147" spans="1:2" ht="32.25" customHeight="1">
      <c r="A147" s="76" t="s">
        <v>806</v>
      </c>
      <c r="B147" s="78" t="s">
        <v>1420</v>
      </c>
    </row>
    <row r="148" spans="1:2" ht="30.75" customHeight="1">
      <c r="A148" s="76" t="s">
        <v>808</v>
      </c>
      <c r="B148" s="78" t="s">
        <v>521</v>
      </c>
    </row>
    <row r="149" spans="1:2" ht="30.75" customHeight="1">
      <c r="A149" s="76" t="s">
        <v>806</v>
      </c>
      <c r="B149" s="78" t="s">
        <v>522</v>
      </c>
    </row>
    <row r="150" spans="1:2" ht="30" customHeight="1">
      <c r="A150" s="76" t="s">
        <v>808</v>
      </c>
      <c r="B150" s="78" t="s">
        <v>523</v>
      </c>
    </row>
    <row r="151" spans="1:2" ht="30" customHeight="1"/>
    <row r="152" spans="1:2" ht="30" customHeight="1">
      <c r="B152" s="80" t="s">
        <v>986</v>
      </c>
    </row>
    <row r="153" spans="1:2" ht="30" customHeight="1">
      <c r="A153" s="76" t="s">
        <v>806</v>
      </c>
      <c r="B153" s="78" t="s">
        <v>773</v>
      </c>
    </row>
    <row r="154" spans="1:2" ht="26.25" customHeight="1">
      <c r="A154" s="76" t="s">
        <v>808</v>
      </c>
      <c r="B154" s="78" t="s">
        <v>774</v>
      </c>
    </row>
    <row r="155" spans="1:2" ht="26.25" customHeight="1"/>
    <row r="156" spans="1:2" ht="26.25" customHeight="1">
      <c r="B156" s="80" t="s">
        <v>383</v>
      </c>
    </row>
    <row r="157" spans="1:2" ht="29.25" customHeight="1">
      <c r="A157" s="76" t="s">
        <v>806</v>
      </c>
      <c r="B157" s="78" t="s">
        <v>772</v>
      </c>
    </row>
    <row r="158" spans="1:2" ht="29.25" customHeight="1">
      <c r="A158" s="76" t="s">
        <v>808</v>
      </c>
      <c r="B158" s="78" t="s">
        <v>775</v>
      </c>
    </row>
    <row r="159" spans="1:2" ht="28.5" customHeight="1">
      <c r="B159" s="80" t="s">
        <v>384</v>
      </c>
    </row>
    <row r="160" spans="1:2" ht="23.25" customHeight="1">
      <c r="A160" s="76" t="s">
        <v>806</v>
      </c>
      <c r="B160" s="78" t="s">
        <v>776</v>
      </c>
    </row>
    <row r="161" spans="1:2" ht="23.25" customHeight="1">
      <c r="A161" s="76" t="s">
        <v>808</v>
      </c>
      <c r="B161" s="78" t="s">
        <v>777</v>
      </c>
    </row>
    <row r="162" spans="1:2" ht="23.25" customHeight="1"/>
    <row r="163" spans="1:2">
      <c r="B163" s="80" t="s">
        <v>91</v>
      </c>
    </row>
    <row r="164" spans="1:2">
      <c r="A164" s="76" t="s">
        <v>806</v>
      </c>
      <c r="B164" s="78" t="s">
        <v>782</v>
      </c>
    </row>
    <row r="165" spans="1:2">
      <c r="A165" s="76" t="s">
        <v>808</v>
      </c>
      <c r="B165" s="78" t="s">
        <v>783</v>
      </c>
    </row>
    <row r="167" spans="1:2">
      <c r="B167" s="80" t="s">
        <v>779</v>
      </c>
    </row>
    <row r="168" spans="1:2">
      <c r="A168" s="76" t="s">
        <v>808</v>
      </c>
      <c r="B168" s="78" t="s">
        <v>780</v>
      </c>
    </row>
    <row r="169" spans="1:2" ht="22.5">
      <c r="A169" s="76" t="s">
        <v>806</v>
      </c>
      <c r="B169" s="78" t="s">
        <v>781</v>
      </c>
    </row>
    <row r="170" spans="1:2">
      <c r="A170" s="76"/>
      <c r="B170" s="78"/>
    </row>
    <row r="171" spans="1:2">
      <c r="B171" s="80" t="s">
        <v>778</v>
      </c>
    </row>
    <row r="172" spans="1:2" ht="25.5" customHeight="1">
      <c r="A172" s="76" t="s">
        <v>806</v>
      </c>
      <c r="B172" s="78" t="s">
        <v>784</v>
      </c>
    </row>
    <row r="173" spans="1:2" ht="25.5" customHeight="1">
      <c r="A173" s="76" t="s">
        <v>808</v>
      </c>
      <c r="B173" s="78" t="s">
        <v>785</v>
      </c>
    </row>
    <row r="175" spans="1:2">
      <c r="B175" s="80" t="s">
        <v>116</v>
      </c>
    </row>
    <row r="176" spans="1:2" ht="25.5" customHeight="1">
      <c r="A176" s="76" t="s">
        <v>806</v>
      </c>
      <c r="B176" s="78" t="s">
        <v>232</v>
      </c>
    </row>
    <row r="177" spans="1:2" ht="25.5" customHeight="1">
      <c r="A177" s="76" t="s">
        <v>808</v>
      </c>
      <c r="B177" s="78" t="s">
        <v>117</v>
      </c>
    </row>
    <row r="178" spans="1:2">
      <c r="A178" s="76" t="s">
        <v>118</v>
      </c>
      <c r="B178" s="78" t="s">
        <v>233</v>
      </c>
    </row>
    <row r="180" spans="1:2" ht="26.25" customHeight="1">
      <c r="B180" s="80" t="s">
        <v>1136</v>
      </c>
    </row>
    <row r="181" spans="1:2" ht="33.75" customHeight="1">
      <c r="A181" s="76" t="s">
        <v>806</v>
      </c>
      <c r="B181" s="78" t="s">
        <v>1139</v>
      </c>
    </row>
    <row r="182" spans="1:2" ht="29.25" customHeight="1">
      <c r="A182" s="76" t="s">
        <v>808</v>
      </c>
      <c r="B182" s="78" t="s">
        <v>1140</v>
      </c>
    </row>
    <row r="184" spans="1:2">
      <c r="B184" s="80" t="s">
        <v>1388</v>
      </c>
    </row>
    <row r="185" spans="1:2" ht="25.5" customHeight="1">
      <c r="A185" s="76" t="s">
        <v>806</v>
      </c>
      <c r="B185" s="78" t="s">
        <v>1389</v>
      </c>
    </row>
    <row r="186" spans="1:2" ht="25.5" customHeight="1">
      <c r="A186" s="76" t="s">
        <v>808</v>
      </c>
      <c r="B186" s="78" t="s">
        <v>1389</v>
      </c>
    </row>
    <row r="187" spans="1:2">
      <c r="A187" s="76" t="s">
        <v>118</v>
      </c>
      <c r="B187" s="78" t="s">
        <v>1389</v>
      </c>
    </row>
    <row r="189" spans="1:2">
      <c r="B189" s="80" t="s">
        <v>1402</v>
      </c>
    </row>
    <row r="190" spans="1:2" ht="25.5" customHeight="1">
      <c r="A190" s="76" t="s">
        <v>806</v>
      </c>
      <c r="B190" s="78" t="s">
        <v>3582</v>
      </c>
    </row>
    <row r="191" spans="1:2" ht="25.5" customHeight="1">
      <c r="A191" s="76" t="s">
        <v>808</v>
      </c>
      <c r="B191" s="78" t="s">
        <v>3582</v>
      </c>
    </row>
    <row r="192" spans="1:2" ht="21" customHeight="1">
      <c r="A192" s="76" t="s">
        <v>118</v>
      </c>
      <c r="B192" s="78" t="s">
        <v>3582</v>
      </c>
    </row>
    <row r="194" spans="1:2" ht="26.25" customHeight="1">
      <c r="B194" s="80" t="s">
        <v>1404</v>
      </c>
    </row>
    <row r="195" spans="1:2" ht="33.75" customHeight="1">
      <c r="A195" s="76" t="s">
        <v>806</v>
      </c>
      <c r="B195" s="78" t="s">
        <v>1405</v>
      </c>
    </row>
    <row r="196" spans="1:2" ht="29.25" customHeight="1">
      <c r="A196" s="76" t="s">
        <v>808</v>
      </c>
      <c r="B196" s="78" t="s">
        <v>1405</v>
      </c>
    </row>
    <row r="198" spans="1:2">
      <c r="B198" s="80" t="s">
        <v>1416</v>
      </c>
    </row>
    <row r="199" spans="1:2" ht="33.75" customHeight="1">
      <c r="A199" s="76" t="s">
        <v>806</v>
      </c>
      <c r="B199" s="78" t="s">
        <v>1417</v>
      </c>
    </row>
    <row r="200" spans="1:2" ht="29.25" customHeight="1">
      <c r="A200" s="76" t="s">
        <v>808</v>
      </c>
      <c r="B200" s="78" t="s">
        <v>1417</v>
      </c>
    </row>
    <row r="201" spans="1:2" ht="29.25" customHeight="1">
      <c r="A201" s="76" t="s">
        <v>118</v>
      </c>
      <c r="B201" s="78" t="s">
        <v>1417</v>
      </c>
    </row>
    <row r="203" spans="1:2" ht="15.75" customHeight="1">
      <c r="B203" s="80" t="s">
        <v>1418</v>
      </c>
    </row>
    <row r="204" spans="1:2" ht="33.75" customHeight="1">
      <c r="A204" s="76" t="s">
        <v>806</v>
      </c>
      <c r="B204" s="78" t="s">
        <v>1419</v>
      </c>
    </row>
    <row r="205" spans="1:2" ht="29.25" customHeight="1">
      <c r="A205" s="76" t="s">
        <v>808</v>
      </c>
      <c r="B205" s="78" t="s">
        <v>1419</v>
      </c>
    </row>
    <row r="206" spans="1:2" ht="29.25" customHeight="1">
      <c r="A206" s="76"/>
      <c r="B206" s="78"/>
    </row>
    <row r="207" spans="1:2" ht="29.25" customHeight="1">
      <c r="B207" s="80" t="s">
        <v>1421</v>
      </c>
    </row>
    <row r="208" spans="1:2">
      <c r="B208" s="78" t="s">
        <v>1422</v>
      </c>
    </row>
    <row r="211" spans="1:2" ht="15.75" customHeight="1">
      <c r="B211" s="80" t="s">
        <v>1423</v>
      </c>
    </row>
    <row r="212" spans="1:2" ht="33.75" customHeight="1">
      <c r="A212" s="76" t="s">
        <v>806</v>
      </c>
      <c r="B212" s="78" t="s">
        <v>1424</v>
      </c>
    </row>
    <row r="213" spans="1:2" ht="29.25" customHeight="1">
      <c r="A213" s="76" t="s">
        <v>808</v>
      </c>
      <c r="B213" s="78" t="s">
        <v>1424</v>
      </c>
    </row>
    <row r="215" spans="1:2">
      <c r="B215" s="80" t="s">
        <v>1427</v>
      </c>
    </row>
    <row r="216" spans="1:2" ht="33.75" customHeight="1">
      <c r="A216" s="76" t="s">
        <v>806</v>
      </c>
      <c r="B216" s="78" t="s">
        <v>1426</v>
      </c>
    </row>
    <row r="217" spans="1:2" ht="29.25" customHeight="1">
      <c r="A217" s="76" t="s">
        <v>808</v>
      </c>
      <c r="B217" s="78" t="s">
        <v>1426</v>
      </c>
    </row>
    <row r="218" spans="1:2" ht="29.25" customHeight="1">
      <c r="A218" s="76" t="s">
        <v>118</v>
      </c>
      <c r="B218" s="78" t="s">
        <v>1426</v>
      </c>
    </row>
    <row r="220" spans="1:2">
      <c r="B220" s="80" t="s">
        <v>1429</v>
      </c>
    </row>
    <row r="221" spans="1:2" ht="33.75" customHeight="1">
      <c r="A221" s="76" t="s">
        <v>806</v>
      </c>
      <c r="B221" s="78" t="s">
        <v>1430</v>
      </c>
    </row>
    <row r="222" spans="1:2" ht="29.25" customHeight="1">
      <c r="A222" s="76" t="s">
        <v>808</v>
      </c>
      <c r="B222" s="78" t="s">
        <v>1430</v>
      </c>
    </row>
    <row r="223" spans="1:2" ht="29.25" customHeight="1">
      <c r="A223" s="76" t="s">
        <v>118</v>
      </c>
      <c r="B223" s="78" t="s">
        <v>1430</v>
      </c>
    </row>
    <row r="225" spans="1:2" ht="15.75" customHeight="1">
      <c r="B225" s="80" t="s">
        <v>1450</v>
      </c>
    </row>
    <row r="226" spans="1:2" ht="15.75" customHeight="1">
      <c r="B226" s="80"/>
    </row>
    <row r="227" spans="1:2" ht="48" customHeight="1">
      <c r="A227" s="76" t="s">
        <v>806</v>
      </c>
      <c r="B227" s="78" t="s">
        <v>3581</v>
      </c>
    </row>
    <row r="228" spans="1:2" ht="29.25" customHeight="1">
      <c r="A228" s="76" t="s">
        <v>808</v>
      </c>
      <c r="B228" s="78" t="s">
        <v>1451</v>
      </c>
    </row>
    <row r="229" spans="1:2" ht="29.25" customHeight="1">
      <c r="A229" s="76" t="s">
        <v>118</v>
      </c>
      <c r="B229" s="78" t="s">
        <v>1452</v>
      </c>
    </row>
    <row r="232" spans="1:2" ht="15.75" customHeight="1">
      <c r="B232" s="80" t="s">
        <v>1483</v>
      </c>
    </row>
    <row r="233" spans="1:2" ht="48" customHeight="1">
      <c r="A233" s="76" t="s">
        <v>806</v>
      </c>
      <c r="B233" s="78" t="s">
        <v>3580</v>
      </c>
    </row>
    <row r="236" spans="1:2" ht="15.75" customHeight="1">
      <c r="B236" s="80" t="s">
        <v>1526</v>
      </c>
    </row>
    <row r="237" spans="1:2" ht="33.75" customHeight="1">
      <c r="A237" s="76" t="s">
        <v>806</v>
      </c>
      <c r="B237" s="78" t="s">
        <v>1527</v>
      </c>
    </row>
    <row r="238" spans="1:2" ht="29.25" customHeight="1">
      <c r="A238" s="76" t="s">
        <v>808</v>
      </c>
      <c r="B238" s="78" t="s">
        <v>1527</v>
      </c>
    </row>
    <row r="240" spans="1:2" ht="15.75" customHeight="1">
      <c r="B240" s="80" t="s">
        <v>1546</v>
      </c>
    </row>
    <row r="241" spans="1:2" ht="15.75" customHeight="1">
      <c r="B241" s="80"/>
    </row>
    <row r="242" spans="1:2" ht="48" customHeight="1">
      <c r="A242" s="76" t="s">
        <v>806</v>
      </c>
      <c r="B242" s="78" t="s">
        <v>1558</v>
      </c>
    </row>
    <row r="243" spans="1:2" ht="29.25" customHeight="1">
      <c r="A243" s="76" t="s">
        <v>808</v>
      </c>
      <c r="B243" s="78" t="s">
        <v>1559</v>
      </c>
    </row>
    <row r="244" spans="1:2" ht="29.25" customHeight="1">
      <c r="A244" s="76" t="s">
        <v>118</v>
      </c>
      <c r="B244" s="78" t="s">
        <v>1560</v>
      </c>
    </row>
    <row r="246" spans="1:2" ht="15.75" customHeight="1">
      <c r="B246" s="80" t="s">
        <v>1552</v>
      </c>
    </row>
    <row r="247" spans="1:2" ht="15.75" customHeight="1">
      <c r="B247" s="80"/>
    </row>
    <row r="248" spans="1:2" ht="48" customHeight="1">
      <c r="A248" s="76" t="s">
        <v>806</v>
      </c>
      <c r="B248" s="78" t="s">
        <v>1561</v>
      </c>
    </row>
    <row r="249" spans="1:2" ht="29.25" customHeight="1">
      <c r="A249" s="76" t="s">
        <v>808</v>
      </c>
      <c r="B249" s="78" t="s">
        <v>1562</v>
      </c>
    </row>
    <row r="250" spans="1:2" ht="29.25" customHeight="1">
      <c r="A250" s="76" t="s">
        <v>118</v>
      </c>
      <c r="B250" s="78" t="s">
        <v>1563</v>
      </c>
    </row>
    <row r="253" spans="1:2" ht="15.75" customHeight="1">
      <c r="B253" s="80" t="s">
        <v>1581</v>
      </c>
    </row>
    <row r="254" spans="1:2" ht="15.75" customHeight="1">
      <c r="A254" s="76" t="s">
        <v>806</v>
      </c>
      <c r="B254" s="78" t="s">
        <v>1582</v>
      </c>
    </row>
    <row r="255" spans="1:2" ht="15.75" customHeight="1">
      <c r="A255" s="76" t="s">
        <v>808</v>
      </c>
      <c r="B255" s="78" t="s">
        <v>1582</v>
      </c>
    </row>
    <row r="256" spans="1:2" ht="29.25" customHeight="1">
      <c r="A256" s="76" t="s">
        <v>118</v>
      </c>
      <c r="B256" s="78" t="s">
        <v>1582</v>
      </c>
    </row>
    <row r="258" spans="1:2" ht="15.75" customHeight="1">
      <c r="B258" s="80" t="s">
        <v>1673</v>
      </c>
    </row>
    <row r="259" spans="1:2" ht="15.75" customHeight="1">
      <c r="B259" s="80"/>
    </row>
    <row r="260" spans="1:2" ht="29.25" customHeight="1">
      <c r="A260" s="76" t="s">
        <v>808</v>
      </c>
      <c r="B260" s="78" t="s">
        <v>3579</v>
      </c>
    </row>
    <row r="262" spans="1:2" ht="15.75" customHeight="1">
      <c r="B262" s="80" t="s">
        <v>1705</v>
      </c>
    </row>
    <row r="263" spans="1:2" ht="55.5" customHeight="1">
      <c r="A263" s="76" t="s">
        <v>806</v>
      </c>
      <c r="B263" s="139" t="s">
        <v>1709</v>
      </c>
    </row>
    <row r="264" spans="1:2" ht="54" customHeight="1">
      <c r="A264" s="76" t="s">
        <v>808</v>
      </c>
      <c r="B264" s="139" t="s">
        <v>1709</v>
      </c>
    </row>
    <row r="265" spans="1:2" ht="51" customHeight="1">
      <c r="A265" s="76" t="s">
        <v>118</v>
      </c>
      <c r="B265" s="139" t="s">
        <v>1710</v>
      </c>
    </row>
    <row r="267" spans="1:2" ht="15.75" customHeight="1">
      <c r="B267" s="80" t="s">
        <v>1745</v>
      </c>
    </row>
    <row r="268" spans="1:2" ht="29.25" customHeight="1">
      <c r="A268" s="76" t="s">
        <v>806</v>
      </c>
      <c r="B268" s="78" t="s">
        <v>1746</v>
      </c>
    </row>
    <row r="269" spans="1:2" ht="29.25" customHeight="1">
      <c r="A269" s="76" t="s">
        <v>808</v>
      </c>
      <c r="B269" s="78" t="s">
        <v>1746</v>
      </c>
    </row>
    <row r="271" spans="1:2" ht="15.75" customHeight="1">
      <c r="B271" s="80" t="s">
        <v>1755</v>
      </c>
    </row>
    <row r="272" spans="1:2" ht="48" customHeight="1">
      <c r="A272" s="76" t="s">
        <v>806</v>
      </c>
      <c r="B272" s="78" t="s">
        <v>1765</v>
      </c>
    </row>
    <row r="273" spans="1:2" ht="29.25" customHeight="1">
      <c r="A273" s="76" t="s">
        <v>808</v>
      </c>
      <c r="B273" s="78" t="s">
        <v>1764</v>
      </c>
    </row>
    <row r="274" spans="1:2" ht="29.25" customHeight="1">
      <c r="A274" s="76" t="s">
        <v>118</v>
      </c>
      <c r="B274" s="78" t="s">
        <v>1452</v>
      </c>
    </row>
    <row r="276" spans="1:2" ht="15.75" customHeight="1">
      <c r="B276" s="80" t="s">
        <v>1767</v>
      </c>
    </row>
    <row r="277" spans="1:2" ht="55.5" customHeight="1">
      <c r="A277" s="76" t="s">
        <v>806</v>
      </c>
      <c r="B277" s="139" t="s">
        <v>1768</v>
      </c>
    </row>
    <row r="278" spans="1:2" ht="54" customHeight="1">
      <c r="A278" s="76" t="s">
        <v>808</v>
      </c>
      <c r="B278" s="139" t="s">
        <v>1768</v>
      </c>
    </row>
    <row r="279" spans="1:2" ht="27.75" customHeight="1">
      <c r="A279" s="76" t="s">
        <v>118</v>
      </c>
      <c r="B279" s="139" t="s">
        <v>1783</v>
      </c>
    </row>
    <row r="281" spans="1:2" ht="15.75" customHeight="1">
      <c r="B281" s="80" t="s">
        <v>1805</v>
      </c>
    </row>
    <row r="282" spans="1:2" ht="48" customHeight="1">
      <c r="A282" s="76" t="s">
        <v>806</v>
      </c>
      <c r="B282" s="78" t="s">
        <v>1804</v>
      </c>
    </row>
    <row r="283" spans="1:2" ht="29.25" customHeight="1">
      <c r="A283" s="76" t="s">
        <v>808</v>
      </c>
      <c r="B283" s="78" t="s">
        <v>1802</v>
      </c>
    </row>
    <row r="284" spans="1:2" ht="29.25" customHeight="1">
      <c r="A284" s="76" t="s">
        <v>118</v>
      </c>
      <c r="B284" s="78" t="s">
        <v>1803</v>
      </c>
    </row>
    <row r="286" spans="1:2" ht="15.75" customHeight="1">
      <c r="B286" s="80" t="s">
        <v>2534</v>
      </c>
    </row>
    <row r="287" spans="1:2" ht="15.75" customHeight="1">
      <c r="A287" s="76" t="s">
        <v>806</v>
      </c>
      <c r="B287" s="78" t="s">
        <v>2535</v>
      </c>
    </row>
    <row r="288" spans="1:2" ht="15.75" customHeight="1">
      <c r="A288" s="76" t="s">
        <v>808</v>
      </c>
      <c r="B288" s="78" t="s">
        <v>2535</v>
      </c>
    </row>
    <row r="290" spans="1:2">
      <c r="B290" s="80" t="s">
        <v>2652</v>
      </c>
    </row>
    <row r="291" spans="1:2" ht="33" customHeight="1">
      <c r="A291" s="76" t="s">
        <v>806</v>
      </c>
      <c r="B291" s="78" t="s">
        <v>2655</v>
      </c>
    </row>
    <row r="292" spans="1:2" ht="33" customHeight="1">
      <c r="A292" s="76" t="s">
        <v>808</v>
      </c>
      <c r="B292" s="78" t="s">
        <v>2656</v>
      </c>
    </row>
    <row r="293" spans="1:2" ht="33" customHeight="1">
      <c r="A293" s="76" t="s">
        <v>118</v>
      </c>
      <c r="B293" s="78" t="s">
        <v>2657</v>
      </c>
    </row>
    <row r="294" spans="1:2" ht="17.25" customHeight="1">
      <c r="A294" s="85"/>
      <c r="B294" s="78"/>
    </row>
    <row r="295" spans="1:2">
      <c r="B295" s="80" t="s">
        <v>2653</v>
      </c>
    </row>
    <row r="296" spans="1:2" ht="33" customHeight="1">
      <c r="A296" s="76" t="s">
        <v>806</v>
      </c>
      <c r="B296" s="78" t="s">
        <v>2654</v>
      </c>
    </row>
    <row r="297" spans="1:2" ht="33" customHeight="1">
      <c r="A297" s="76" t="s">
        <v>808</v>
      </c>
      <c r="B297" s="78" t="s">
        <v>2658</v>
      </c>
    </row>
    <row r="298" spans="1:2" ht="33" customHeight="1">
      <c r="A298" s="76" t="s">
        <v>118</v>
      </c>
      <c r="B298" s="78" t="s">
        <v>2654</v>
      </c>
    </row>
    <row r="299" spans="1:2" ht="29.25" customHeight="1">
      <c r="A299" s="957"/>
      <c r="B299" s="78"/>
    </row>
    <row r="300" spans="1:2">
      <c r="B300" s="80" t="s">
        <v>2709</v>
      </c>
    </row>
    <row r="301" spans="1:2" ht="33" customHeight="1">
      <c r="A301" s="76" t="s">
        <v>806</v>
      </c>
      <c r="B301" s="78" t="s">
        <v>2710</v>
      </c>
    </row>
    <row r="302" spans="1:2" ht="33" customHeight="1">
      <c r="A302" s="76" t="s">
        <v>808</v>
      </c>
      <c r="B302" s="78" t="s">
        <v>2711</v>
      </c>
    </row>
    <row r="303" spans="1:2" ht="33" customHeight="1">
      <c r="A303" s="76" t="s">
        <v>118</v>
      </c>
      <c r="B303" s="78" t="s">
        <v>2712</v>
      </c>
    </row>
    <row r="305" spans="1:2">
      <c r="B305" s="80" t="s">
        <v>2779</v>
      </c>
    </row>
    <row r="306" spans="1:2" ht="68.25" customHeight="1">
      <c r="A306" s="76" t="s">
        <v>806</v>
      </c>
      <c r="B306" s="78" t="s">
        <v>2788</v>
      </c>
    </row>
    <row r="307" spans="1:2" ht="29.25" customHeight="1">
      <c r="A307" s="76" t="s">
        <v>808</v>
      </c>
      <c r="B307" s="78" t="s">
        <v>2790</v>
      </c>
    </row>
    <row r="308" spans="1:2" ht="29.25" customHeight="1">
      <c r="A308" s="76" t="s">
        <v>118</v>
      </c>
      <c r="B308" s="78" t="s">
        <v>2791</v>
      </c>
    </row>
    <row r="310" spans="1:2">
      <c r="B310" s="80" t="s">
        <v>2801</v>
      </c>
    </row>
    <row r="311" spans="1:2" ht="58.5" customHeight="1">
      <c r="A311" s="76" t="s">
        <v>806</v>
      </c>
      <c r="B311" s="1050" t="s">
        <v>2802</v>
      </c>
    </row>
    <row r="312" spans="1:2" ht="41.25" customHeight="1">
      <c r="A312" s="76" t="s">
        <v>808</v>
      </c>
      <c r="B312" s="78" t="s">
        <v>2803</v>
      </c>
    </row>
    <row r="313" spans="1:2" ht="29.25" customHeight="1">
      <c r="A313" s="76" t="s">
        <v>118</v>
      </c>
      <c r="B313" s="78" t="s">
        <v>2804</v>
      </c>
    </row>
    <row r="315" spans="1:2">
      <c r="B315" s="80" t="s">
        <v>2830</v>
      </c>
    </row>
    <row r="316" spans="1:2" ht="32.25">
      <c r="A316" s="76" t="s">
        <v>806</v>
      </c>
      <c r="B316" s="1050" t="s">
        <v>2831</v>
      </c>
    </row>
    <row r="317" spans="1:2" ht="41.25" customHeight="1">
      <c r="A317" s="76" t="s">
        <v>808</v>
      </c>
      <c r="B317" s="1050" t="s">
        <v>2832</v>
      </c>
    </row>
    <row r="318" spans="1:2" ht="41.25" customHeight="1">
      <c r="A318" s="957"/>
      <c r="B318" s="1050"/>
    </row>
    <row r="319" spans="1:2">
      <c r="B319" s="80" t="s">
        <v>2851</v>
      </c>
    </row>
    <row r="320" spans="1:2" ht="33.75" customHeight="1">
      <c r="A320" s="76" t="s">
        <v>806</v>
      </c>
      <c r="B320" s="78" t="s">
        <v>2860</v>
      </c>
    </row>
    <row r="321" spans="1:2" ht="29.25" customHeight="1">
      <c r="A321" s="76" t="s">
        <v>808</v>
      </c>
      <c r="B321" s="78" t="s">
        <v>2861</v>
      </c>
    </row>
    <row r="322" spans="1:2">
      <c r="B322" s="1049"/>
    </row>
    <row r="323" spans="1:2">
      <c r="B323" s="80" t="s">
        <v>3095</v>
      </c>
    </row>
    <row r="324" spans="1:2" ht="28.5" customHeight="1">
      <c r="A324" s="76" t="s">
        <v>806</v>
      </c>
      <c r="B324" s="1050" t="s">
        <v>3179</v>
      </c>
    </row>
    <row r="325" spans="1:2" ht="30.75" customHeight="1">
      <c r="A325" s="76" t="s">
        <v>808</v>
      </c>
      <c r="B325" s="1050" t="s">
        <v>3180</v>
      </c>
    </row>
    <row r="328" spans="1:2">
      <c r="B328" s="80" t="s">
        <v>3096</v>
      </c>
    </row>
    <row r="329" spans="1:2" ht="28.5" customHeight="1">
      <c r="A329" s="76" t="s">
        <v>806</v>
      </c>
      <c r="B329" s="1050" t="s">
        <v>3097</v>
      </c>
    </row>
    <row r="330" spans="1:2" ht="30.75" customHeight="1">
      <c r="A330" s="76" t="s">
        <v>808</v>
      </c>
      <c r="B330" s="1050" t="s">
        <v>3098</v>
      </c>
    </row>
    <row r="333" spans="1:2">
      <c r="B333" s="80" t="s">
        <v>3149</v>
      </c>
    </row>
    <row r="334" spans="1:2" ht="28.5" customHeight="1">
      <c r="A334" s="76" t="s">
        <v>806</v>
      </c>
      <c r="B334" s="1050" t="s">
        <v>3150</v>
      </c>
    </row>
    <row r="335" spans="1:2" ht="30.75" customHeight="1">
      <c r="A335" s="76" t="s">
        <v>808</v>
      </c>
      <c r="B335" s="1050" t="s">
        <v>3151</v>
      </c>
    </row>
    <row r="336" spans="1:2" ht="28.5" customHeight="1">
      <c r="A336" s="76" t="s">
        <v>118</v>
      </c>
      <c r="B336" s="1050" t="s">
        <v>3152</v>
      </c>
    </row>
    <row r="338" spans="1:2">
      <c r="B338" s="80" t="s">
        <v>3168</v>
      </c>
    </row>
    <row r="339" spans="1:2" ht="28.5" customHeight="1">
      <c r="A339" s="76" t="s">
        <v>806</v>
      </c>
      <c r="B339" s="1050" t="s">
        <v>3169</v>
      </c>
    </row>
    <row r="340" spans="1:2" ht="30.75" customHeight="1">
      <c r="A340" s="76" t="s">
        <v>808</v>
      </c>
      <c r="B340" s="1050" t="s">
        <v>3170</v>
      </c>
    </row>
    <row r="342" spans="1:2">
      <c r="B342" s="80" t="s">
        <v>3195</v>
      </c>
    </row>
    <row r="343" spans="1:2" ht="28.5" customHeight="1">
      <c r="A343" s="76" t="s">
        <v>806</v>
      </c>
      <c r="B343" s="1050" t="s">
        <v>3196</v>
      </c>
    </row>
    <row r="344" spans="1:2" ht="30.75" customHeight="1">
      <c r="A344" s="76" t="s">
        <v>808</v>
      </c>
      <c r="B344" s="1050" t="s">
        <v>3197</v>
      </c>
    </row>
    <row r="346" spans="1:2">
      <c r="B346" s="80" t="s">
        <v>3282</v>
      </c>
    </row>
    <row r="347" spans="1:2" ht="61.5" customHeight="1">
      <c r="A347" s="76" t="s">
        <v>806</v>
      </c>
      <c r="B347" s="1050" t="s">
        <v>3583</v>
      </c>
    </row>
    <row r="348" spans="1:2" ht="61.5" customHeight="1">
      <c r="A348" s="76" t="s">
        <v>808</v>
      </c>
      <c r="B348" s="1050" t="s">
        <v>3584</v>
      </c>
    </row>
    <row r="350" spans="1:2">
      <c r="B350" s="80" t="s">
        <v>3455</v>
      </c>
    </row>
    <row r="351" spans="1:2" ht="65.25">
      <c r="A351" s="76" t="s">
        <v>806</v>
      </c>
      <c r="B351" s="1050" t="s">
        <v>3575</v>
      </c>
    </row>
    <row r="352" spans="1:2" ht="53.25">
      <c r="A352" s="76" t="s">
        <v>808</v>
      </c>
      <c r="B352" s="1050" t="s">
        <v>3576</v>
      </c>
    </row>
    <row r="353" spans="1:2" ht="53.25">
      <c r="A353" s="76" t="s">
        <v>118</v>
      </c>
      <c r="B353" s="1050" t="s">
        <v>3577</v>
      </c>
    </row>
    <row r="355" spans="1:2">
      <c r="B355" s="80" t="s">
        <v>3574</v>
      </c>
    </row>
    <row r="356" spans="1:2" ht="27.75" customHeight="1">
      <c r="A356" s="76" t="s">
        <v>806</v>
      </c>
      <c r="B356" s="1050" t="s">
        <v>4160</v>
      </c>
    </row>
    <row r="357" spans="1:2" ht="26.25" customHeight="1">
      <c r="A357" s="76" t="s">
        <v>808</v>
      </c>
      <c r="B357" s="1050" t="s">
        <v>4161</v>
      </c>
    </row>
    <row r="359" spans="1:2">
      <c r="B359" s="80" t="s">
        <v>3578</v>
      </c>
    </row>
    <row r="360" spans="1:2" ht="102" customHeight="1">
      <c r="A360" s="76" t="s">
        <v>806</v>
      </c>
      <c r="B360" s="1050" t="s">
        <v>3602</v>
      </c>
    </row>
    <row r="361" spans="1:2" ht="85.5" customHeight="1">
      <c r="A361" s="76" t="s">
        <v>808</v>
      </c>
      <c r="B361" s="1050" t="s">
        <v>3603</v>
      </c>
    </row>
    <row r="363" spans="1:2">
      <c r="B363" s="80" t="s">
        <v>3620</v>
      </c>
    </row>
    <row r="364" spans="1:2" ht="54.75">
      <c r="A364" s="76" t="s">
        <v>806</v>
      </c>
      <c r="B364" s="1050" t="s">
        <v>3618</v>
      </c>
    </row>
    <row r="365" spans="1:2" ht="51.75" customHeight="1">
      <c r="A365" s="76" t="s">
        <v>808</v>
      </c>
      <c r="B365" s="1050" t="s">
        <v>3619</v>
      </c>
    </row>
    <row r="367" spans="1:2">
      <c r="B367" s="80" t="s">
        <v>4156</v>
      </c>
    </row>
    <row r="368" spans="1:2">
      <c r="A368" s="76" t="s">
        <v>806</v>
      </c>
      <c r="B368" s="1538" t="s">
        <v>4157</v>
      </c>
    </row>
    <row r="369" spans="1:2">
      <c r="A369" s="76" t="s">
        <v>808</v>
      </c>
      <c r="B369" s="1538" t="s">
        <v>4157</v>
      </c>
    </row>
    <row r="371" spans="1:2">
      <c r="A371" s="76" t="s">
        <v>806</v>
      </c>
      <c r="B371" s="1538" t="s">
        <v>4164</v>
      </c>
    </row>
    <row r="372" spans="1:2">
      <c r="A372" s="76" t="s">
        <v>808</v>
      </c>
      <c r="B372" s="1538" t="s">
        <v>4164</v>
      </c>
    </row>
    <row r="374" spans="1:2">
      <c r="B374" s="80" t="s">
        <v>4198</v>
      </c>
    </row>
    <row r="375" spans="1:2" ht="36" customHeight="1">
      <c r="A375" s="76" t="s">
        <v>806</v>
      </c>
      <c r="B375" s="1568" t="s">
        <v>4197</v>
      </c>
    </row>
    <row r="376" spans="1:2" ht="22.5">
      <c r="A376" s="76" t="s">
        <v>808</v>
      </c>
      <c r="B376" s="1568" t="s">
        <v>4197</v>
      </c>
    </row>
    <row r="378" spans="1:2">
      <c r="B378" s="80" t="s">
        <v>4242</v>
      </c>
    </row>
    <row r="379" spans="1:2">
      <c r="A379" s="76" t="s">
        <v>806</v>
      </c>
      <c r="B379" s="1538" t="s">
        <v>4240</v>
      </c>
    </row>
    <row r="380" spans="1:2">
      <c r="A380" s="76" t="s">
        <v>808</v>
      </c>
      <c r="B380" s="1538" t="s">
        <v>4241</v>
      </c>
    </row>
    <row r="382" spans="1:2">
      <c r="B382" s="80" t="s">
        <v>4309</v>
      </c>
    </row>
    <row r="383" spans="1:2">
      <c r="A383" s="76" t="s">
        <v>806</v>
      </c>
      <c r="B383" s="1538" t="s">
        <v>4310</v>
      </c>
    </row>
    <row r="384" spans="1:2">
      <c r="A384" s="76" t="s">
        <v>808</v>
      </c>
      <c r="B384" s="1538" t="s">
        <v>4310</v>
      </c>
    </row>
    <row r="386" spans="1:2">
      <c r="B386" s="80" t="s">
        <v>4344</v>
      </c>
    </row>
    <row r="387" spans="1:2" ht="33">
      <c r="A387" s="76" t="s">
        <v>806</v>
      </c>
      <c r="B387" s="1568" t="s">
        <v>4353</v>
      </c>
    </row>
    <row r="388" spans="1:2" ht="36" customHeight="1">
      <c r="A388" s="76" t="s">
        <v>808</v>
      </c>
      <c r="B388" s="1568" t="s">
        <v>4353</v>
      </c>
    </row>
    <row r="390" spans="1:2">
      <c r="B390" s="80" t="s">
        <v>4521</v>
      </c>
    </row>
    <row r="391" spans="1:2" ht="39.75" customHeight="1">
      <c r="A391" s="76" t="s">
        <v>806</v>
      </c>
      <c r="B391" s="1568" t="s">
        <v>4520</v>
      </c>
    </row>
    <row r="392" spans="1:2" ht="45" customHeight="1">
      <c r="A392" s="76" t="s">
        <v>808</v>
      </c>
      <c r="B392" s="1568" t="s">
        <v>4520</v>
      </c>
    </row>
    <row r="394" spans="1:2">
      <c r="B394" s="80" t="s">
        <v>4621</v>
      </c>
    </row>
    <row r="395" spans="1:2" ht="18" customHeight="1">
      <c r="A395" s="76" t="s">
        <v>806</v>
      </c>
      <c r="B395" s="1538" t="s">
        <v>4622</v>
      </c>
    </row>
    <row r="396" spans="1:2" ht="18" customHeight="1">
      <c r="A396" s="76" t="s">
        <v>808</v>
      </c>
      <c r="B396" s="1538" t="s">
        <v>4622</v>
      </c>
    </row>
    <row r="399" spans="1:2">
      <c r="B399" s="80" t="s">
        <v>4721</v>
      </c>
    </row>
    <row r="400" spans="1:2" ht="102" customHeight="1">
      <c r="A400" s="76" t="s">
        <v>806</v>
      </c>
      <c r="B400" s="1050" t="s">
        <v>4723</v>
      </c>
    </row>
    <row r="401" spans="1:2" ht="85.5" customHeight="1">
      <c r="A401" s="76" t="s">
        <v>808</v>
      </c>
      <c r="B401" s="1050" t="s">
        <v>4722</v>
      </c>
    </row>
    <row r="403" spans="1:2">
      <c r="B403" s="80" t="s">
        <v>4782</v>
      </c>
    </row>
    <row r="404" spans="1:2" s="2037" customFormat="1" ht="21.75" customHeight="1">
      <c r="A404" s="2036" t="s">
        <v>806</v>
      </c>
      <c r="B404" s="75" t="s">
        <v>4783</v>
      </c>
    </row>
    <row r="405" spans="1:2" s="2037" customFormat="1" ht="21.75" customHeight="1">
      <c r="A405" s="2036" t="s">
        <v>808</v>
      </c>
      <c r="B405" s="75" t="s">
        <v>4783</v>
      </c>
    </row>
    <row r="407" spans="1:2">
      <c r="B407" s="80" t="s">
        <v>5043</v>
      </c>
    </row>
    <row r="408" spans="1:2" ht="32.25" customHeight="1">
      <c r="A408" s="76" t="s">
        <v>806</v>
      </c>
      <c r="B408" s="2241" t="s">
        <v>5008</v>
      </c>
    </row>
    <row r="409" spans="1:2" ht="39" customHeight="1">
      <c r="A409" s="76" t="s">
        <v>808</v>
      </c>
      <c r="B409" s="2241" t="s">
        <v>5246</v>
      </c>
    </row>
    <row r="411" spans="1:2">
      <c r="B411" s="80" t="s">
        <v>5313</v>
      </c>
    </row>
    <row r="412" spans="1:2" ht="50.25" customHeight="1">
      <c r="A412" s="76" t="s">
        <v>806</v>
      </c>
      <c r="B412" s="2241" t="s">
        <v>5248</v>
      </c>
    </row>
    <row r="413" spans="1:2" ht="57" customHeight="1">
      <c r="A413" s="76" t="s">
        <v>808</v>
      </c>
      <c r="B413" s="2241" t="s">
        <v>5247</v>
      </c>
    </row>
    <row r="415" spans="1:2">
      <c r="B415" s="80" t="s">
        <v>5455</v>
      </c>
    </row>
    <row r="416" spans="1:2" ht="32.25" customHeight="1">
      <c r="A416" s="76" t="s">
        <v>806</v>
      </c>
      <c r="B416" s="2241" t="s">
        <v>5454</v>
      </c>
    </row>
    <row r="417" spans="1:2" ht="39" customHeight="1">
      <c r="A417" s="76" t="s">
        <v>808</v>
      </c>
      <c r="B417" s="2241" t="s">
        <v>5454</v>
      </c>
    </row>
    <row r="419" spans="1:2">
      <c r="B419" s="80" t="s">
        <v>5476</v>
      </c>
    </row>
    <row r="420" spans="1:2">
      <c r="A420" s="76" t="s">
        <v>806</v>
      </c>
      <c r="B420" s="1538" t="s">
        <v>5477</v>
      </c>
    </row>
    <row r="421" spans="1:2">
      <c r="A421" s="76" t="s">
        <v>808</v>
      </c>
      <c r="B421" s="1538" t="s">
        <v>5477</v>
      </c>
    </row>
    <row r="423" spans="1:2">
      <c r="B423" s="80" t="s">
        <v>5482</v>
      </c>
    </row>
    <row r="424" spans="1:2">
      <c r="A424" s="76" t="s">
        <v>806</v>
      </c>
      <c r="B424" s="1538" t="s">
        <v>5481</v>
      </c>
    </row>
    <row r="425" spans="1:2">
      <c r="A425" s="76" t="s">
        <v>808</v>
      </c>
      <c r="B425" s="1538" t="s">
        <v>5481</v>
      </c>
    </row>
    <row r="426" spans="1:2">
      <c r="A426" s="76"/>
      <c r="B426" s="1538"/>
    </row>
    <row r="427" spans="1:2">
      <c r="B427" s="80" t="s">
        <v>5556</v>
      </c>
    </row>
    <row r="428" spans="1:2" ht="33" customHeight="1">
      <c r="A428" s="76" t="s">
        <v>806</v>
      </c>
      <c r="B428" s="1568" t="s">
        <v>6102</v>
      </c>
    </row>
    <row r="429" spans="1:2" ht="34.5" customHeight="1">
      <c r="A429" s="76" t="s">
        <v>808</v>
      </c>
      <c r="B429" s="1568" t="s">
        <v>6103</v>
      </c>
    </row>
    <row r="431" spans="1:2">
      <c r="B431" s="80" t="s">
        <v>5697</v>
      </c>
    </row>
    <row r="432" spans="1:2">
      <c r="A432" s="76" t="s">
        <v>806</v>
      </c>
      <c r="B432" s="1538" t="s">
        <v>5698</v>
      </c>
    </row>
    <row r="433" spans="1:2">
      <c r="A433" s="76" t="s">
        <v>808</v>
      </c>
      <c r="B433" s="1538" t="s">
        <v>5704</v>
      </c>
    </row>
    <row r="435" spans="1:2">
      <c r="B435" s="80" t="s">
        <v>5781</v>
      </c>
    </row>
    <row r="436" spans="1:2" ht="33" customHeight="1">
      <c r="A436" s="76" t="s">
        <v>806</v>
      </c>
      <c r="B436" s="1568" t="s">
        <v>6101</v>
      </c>
    </row>
    <row r="437" spans="1:2" ht="32.25" customHeight="1">
      <c r="A437" s="76" t="s">
        <v>808</v>
      </c>
      <c r="B437" s="1568" t="s">
        <v>6100</v>
      </c>
    </row>
    <row r="438" spans="1:2">
      <c r="B438" s="87"/>
    </row>
    <row r="439" spans="1:2">
      <c r="B439" s="80" t="s">
        <v>6099</v>
      </c>
    </row>
    <row r="440" spans="1:2" ht="58.5" customHeight="1">
      <c r="A440" s="76" t="s">
        <v>806</v>
      </c>
      <c r="B440" s="1568" t="s">
        <v>6221</v>
      </c>
    </row>
    <row r="441" spans="1:2" ht="54.75" customHeight="1">
      <c r="A441" s="76" t="s">
        <v>808</v>
      </c>
      <c r="B441" s="1568" t="s">
        <v>6222</v>
      </c>
    </row>
    <row r="444" spans="1:2">
      <c r="B444" s="80" t="s">
        <v>6167</v>
      </c>
    </row>
    <row r="445" spans="1:2" ht="58.5" customHeight="1">
      <c r="A445" s="76" t="s">
        <v>806</v>
      </c>
      <c r="B445" s="1568" t="s">
        <v>6166</v>
      </c>
    </row>
    <row r="446" spans="1:2" ht="54.75" customHeight="1">
      <c r="A446" s="76" t="s">
        <v>808</v>
      </c>
      <c r="B446" s="1568" t="s">
        <v>6164</v>
      </c>
    </row>
    <row r="447" spans="1:2" ht="54.75" customHeight="1">
      <c r="A447" s="76" t="s">
        <v>118</v>
      </c>
      <c r="B447" s="1568" t="s">
        <v>6165</v>
      </c>
    </row>
    <row r="449" spans="1:2">
      <c r="B449" s="80" t="s">
        <v>6308</v>
      </c>
    </row>
    <row r="450" spans="1:2" ht="18.75" customHeight="1">
      <c r="A450" s="76" t="s">
        <v>806</v>
      </c>
      <c r="B450" s="1568" t="s">
        <v>6309</v>
      </c>
    </row>
    <row r="451" spans="1:2" ht="18.75" customHeight="1">
      <c r="A451" s="76" t="s">
        <v>808</v>
      </c>
      <c r="B451" s="1568" t="s">
        <v>6309</v>
      </c>
    </row>
  </sheetData>
  <phoneticPr fontId="45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274"/>
  <sheetViews>
    <sheetView topLeftCell="A256" workbookViewId="0">
      <selection activeCell="A273" sqref="A273"/>
    </sheetView>
  </sheetViews>
  <sheetFormatPr defaultRowHeight="12.75"/>
  <cols>
    <col min="1" max="1" width="18" customWidth="1"/>
    <col min="2" max="2" width="149.7109375" customWidth="1"/>
  </cols>
  <sheetData>
    <row r="1" spans="1:2">
      <c r="A1" s="84"/>
      <c r="B1" s="80" t="s">
        <v>2398</v>
      </c>
    </row>
    <row r="2" spans="1:2" ht="33">
      <c r="A2" s="77" t="s">
        <v>806</v>
      </c>
      <c r="B2" s="78" t="s">
        <v>2399</v>
      </c>
    </row>
    <row r="3" spans="1:2">
      <c r="A3" s="84"/>
      <c r="B3" s="78"/>
    </row>
    <row r="4" spans="1:2">
      <c r="B4" s="80" t="s">
        <v>2400</v>
      </c>
    </row>
    <row r="5" spans="1:2" ht="33">
      <c r="A5" s="77" t="s">
        <v>808</v>
      </c>
      <c r="B5" s="78" t="s">
        <v>2401</v>
      </c>
    </row>
    <row r="7" spans="1:2">
      <c r="A7" s="84"/>
      <c r="B7" s="80" t="s">
        <v>2402</v>
      </c>
    </row>
    <row r="8" spans="1:2">
      <c r="A8" s="77" t="s">
        <v>806</v>
      </c>
      <c r="B8" s="75" t="s">
        <v>956</v>
      </c>
    </row>
    <row r="10" spans="1:2">
      <c r="A10" s="84"/>
      <c r="B10" s="80" t="s">
        <v>2403</v>
      </c>
    </row>
    <row r="11" spans="1:2">
      <c r="A11" s="77" t="s">
        <v>808</v>
      </c>
      <c r="B11" s="75" t="s">
        <v>2404</v>
      </c>
    </row>
    <row r="12" spans="1:2">
      <c r="B12" s="75"/>
    </row>
    <row r="13" spans="1:2">
      <c r="B13" s="80" t="s">
        <v>2405</v>
      </c>
    </row>
    <row r="14" spans="1:2" ht="22.5">
      <c r="A14" s="77" t="s">
        <v>2406</v>
      </c>
      <c r="B14" s="78" t="s">
        <v>2407</v>
      </c>
    </row>
    <row r="15" spans="1:2">
      <c r="B15" s="75" t="s">
        <v>10</v>
      </c>
    </row>
    <row r="17" spans="1:2">
      <c r="B17" s="80" t="s">
        <v>612</v>
      </c>
    </row>
    <row r="18" spans="1:2">
      <c r="A18" s="77" t="s">
        <v>2406</v>
      </c>
      <c r="B18" s="75" t="s">
        <v>365</v>
      </c>
    </row>
    <row r="20" spans="1:2">
      <c r="B20" s="80" t="s">
        <v>2408</v>
      </c>
    </row>
    <row r="21" spans="1:2">
      <c r="A21" s="77" t="s">
        <v>2406</v>
      </c>
      <c r="B21" s="78" t="s">
        <v>2409</v>
      </c>
    </row>
    <row r="22" spans="1:2">
      <c r="B22" s="80" t="s">
        <v>2410</v>
      </c>
    </row>
    <row r="23" spans="1:2" ht="33">
      <c r="A23" s="77" t="s">
        <v>2406</v>
      </c>
      <c r="B23" s="78" t="s">
        <v>2411</v>
      </c>
    </row>
    <row r="25" spans="1:2">
      <c r="B25" s="80" t="s">
        <v>767</v>
      </c>
    </row>
    <row r="26" spans="1:2">
      <c r="A26" s="76" t="s">
        <v>808</v>
      </c>
      <c r="B26" s="78" t="s">
        <v>375</v>
      </c>
    </row>
    <row r="28" spans="1:2">
      <c r="B28" s="80" t="s">
        <v>630</v>
      </c>
    </row>
    <row r="29" spans="1:2">
      <c r="A29" s="76" t="s">
        <v>808</v>
      </c>
      <c r="B29" s="78" t="s">
        <v>377</v>
      </c>
    </row>
    <row r="31" spans="1:2">
      <c r="B31" s="80" t="s">
        <v>667</v>
      </c>
    </row>
    <row r="32" spans="1:2" ht="44.25">
      <c r="A32" s="76" t="s">
        <v>808</v>
      </c>
      <c r="B32" s="78" t="s">
        <v>2412</v>
      </c>
    </row>
    <row r="34" spans="1:2">
      <c r="B34" s="80" t="s">
        <v>931</v>
      </c>
    </row>
    <row r="35" spans="1:2" ht="22.5">
      <c r="A35" s="76" t="s">
        <v>808</v>
      </c>
      <c r="B35" s="78" t="s">
        <v>2413</v>
      </c>
    </row>
    <row r="36" spans="1:2" ht="22.5">
      <c r="A36" s="76" t="s">
        <v>808</v>
      </c>
      <c r="B36" s="78" t="s">
        <v>523</v>
      </c>
    </row>
    <row r="37" spans="1:2">
      <c r="B37" s="80" t="s">
        <v>986</v>
      </c>
    </row>
    <row r="38" spans="1:2">
      <c r="A38" s="76" t="s">
        <v>808</v>
      </c>
      <c r="B38" s="78" t="s">
        <v>2414</v>
      </c>
    </row>
    <row r="40" spans="1:2">
      <c r="B40" s="80" t="s">
        <v>383</v>
      </c>
    </row>
    <row r="41" spans="1:2">
      <c r="A41" s="76" t="s">
        <v>808</v>
      </c>
      <c r="B41" s="78" t="s">
        <v>2415</v>
      </c>
    </row>
    <row r="42" spans="1:2">
      <c r="B42" s="80" t="s">
        <v>384</v>
      </c>
    </row>
    <row r="43" spans="1:2">
      <c r="A43" s="76" t="s">
        <v>808</v>
      </c>
      <c r="B43" s="78" t="s">
        <v>2416</v>
      </c>
    </row>
    <row r="45" spans="1:2">
      <c r="B45" s="80" t="s">
        <v>91</v>
      </c>
    </row>
    <row r="46" spans="1:2">
      <c r="A46" s="76" t="s">
        <v>808</v>
      </c>
      <c r="B46" s="78" t="s">
        <v>2417</v>
      </c>
    </row>
    <row r="48" spans="1:2">
      <c r="B48" s="80" t="s">
        <v>779</v>
      </c>
    </row>
    <row r="49" spans="1:2" ht="22.5">
      <c r="A49" s="76" t="s">
        <v>808</v>
      </c>
      <c r="B49" s="78" t="s">
        <v>780</v>
      </c>
    </row>
    <row r="51" spans="1:2">
      <c r="B51" s="80" t="s">
        <v>778</v>
      </c>
    </row>
    <row r="52" spans="1:2" ht="25.5" customHeight="1">
      <c r="A52" s="76" t="s">
        <v>808</v>
      </c>
      <c r="B52" s="78" t="s">
        <v>785</v>
      </c>
    </row>
    <row r="54" spans="1:2">
      <c r="B54" s="80" t="s">
        <v>116</v>
      </c>
    </row>
    <row r="55" spans="1:2" ht="25.5" customHeight="1">
      <c r="A55" s="76" t="s">
        <v>808</v>
      </c>
      <c r="B55" s="78" t="s">
        <v>117</v>
      </c>
    </row>
    <row r="57" spans="1:2" ht="26.25" customHeight="1">
      <c r="B57" s="80" t="s">
        <v>1136</v>
      </c>
    </row>
    <row r="58" spans="1:2" ht="29.25" customHeight="1">
      <c r="A58" s="76" t="s">
        <v>808</v>
      </c>
      <c r="B58" s="78" t="s">
        <v>1140</v>
      </c>
    </row>
    <row r="60" spans="1:2" ht="26.25" customHeight="1">
      <c r="B60" s="80" t="s">
        <v>1404</v>
      </c>
    </row>
    <row r="61" spans="1:2" ht="29.25" customHeight="1">
      <c r="A61" s="76" t="s">
        <v>808</v>
      </c>
      <c r="B61" s="78" t="s">
        <v>1405</v>
      </c>
    </row>
    <row r="63" spans="1:2">
      <c r="B63" s="80" t="s">
        <v>1416</v>
      </c>
    </row>
    <row r="64" spans="1:2" ht="29.25" customHeight="1">
      <c r="A64" s="76" t="s">
        <v>808</v>
      </c>
      <c r="B64" s="78" t="s">
        <v>1417</v>
      </c>
    </row>
    <row r="66" spans="1:2">
      <c r="B66" s="80" t="s">
        <v>1418</v>
      </c>
    </row>
    <row r="67" spans="1:2" ht="29.25" customHeight="1">
      <c r="A67" s="76" t="s">
        <v>808</v>
      </c>
      <c r="B67" s="78" t="s">
        <v>2418</v>
      </c>
    </row>
    <row r="69" spans="1:2" ht="29.25" customHeight="1">
      <c r="B69" s="80" t="s">
        <v>1421</v>
      </c>
    </row>
    <row r="70" spans="1:2">
      <c r="B70" s="78" t="s">
        <v>2419</v>
      </c>
    </row>
    <row r="72" spans="1:2">
      <c r="B72" s="80" t="s">
        <v>2420</v>
      </c>
    </row>
    <row r="73" spans="1:2">
      <c r="A73" s="76" t="s">
        <v>808</v>
      </c>
      <c r="B73" s="87" t="s">
        <v>2421</v>
      </c>
    </row>
    <row r="77" spans="1:2" ht="15.75" customHeight="1">
      <c r="B77" s="80" t="s">
        <v>1423</v>
      </c>
    </row>
    <row r="78" spans="1:2" ht="29.25" customHeight="1">
      <c r="A78" s="76" t="s">
        <v>808</v>
      </c>
      <c r="B78" s="78" t="s">
        <v>1424</v>
      </c>
    </row>
    <row r="80" spans="1:2">
      <c r="B80" s="80" t="s">
        <v>1427</v>
      </c>
    </row>
    <row r="81" spans="1:2" ht="29.25" customHeight="1">
      <c r="A81" s="76" t="s">
        <v>808</v>
      </c>
      <c r="B81" s="78" t="s">
        <v>1426</v>
      </c>
    </row>
    <row r="83" spans="1:2">
      <c r="B83" s="80" t="s">
        <v>2422</v>
      </c>
    </row>
    <row r="84" spans="1:2">
      <c r="A84" s="76" t="s">
        <v>806</v>
      </c>
      <c r="B84" s="87" t="s">
        <v>2423</v>
      </c>
    </row>
    <row r="86" spans="1:2" ht="15.75" customHeight="1">
      <c r="B86" s="80" t="s">
        <v>2424</v>
      </c>
    </row>
    <row r="87" spans="1:2" ht="29.25" customHeight="1">
      <c r="A87" s="76" t="s">
        <v>808</v>
      </c>
      <c r="B87" s="78" t="s">
        <v>2425</v>
      </c>
    </row>
    <row r="89" spans="1:2">
      <c r="B89" s="80" t="s">
        <v>1429</v>
      </c>
    </row>
    <row r="90" spans="1:2" ht="29.25" customHeight="1">
      <c r="A90" s="76" t="s">
        <v>808</v>
      </c>
      <c r="B90" s="78" t="s">
        <v>1430</v>
      </c>
    </row>
    <row r="92" spans="1:2" ht="15.75" customHeight="1">
      <c r="B92" s="80" t="s">
        <v>1450</v>
      </c>
    </row>
    <row r="93" spans="1:2" ht="29.25" customHeight="1">
      <c r="A93" s="76" t="s">
        <v>808</v>
      </c>
      <c r="B93" s="78" t="s">
        <v>2426</v>
      </c>
    </row>
    <row r="94" spans="1:2" ht="29.25" customHeight="1">
      <c r="A94" s="76"/>
      <c r="B94" s="78" t="s">
        <v>2427</v>
      </c>
    </row>
    <row r="95" spans="1:2" ht="15.75" customHeight="1">
      <c r="B95" s="80" t="s">
        <v>1526</v>
      </c>
    </row>
    <row r="96" spans="1:2" ht="29.25" customHeight="1">
      <c r="A96" s="76" t="s">
        <v>808</v>
      </c>
      <c r="B96" s="78" t="s">
        <v>1527</v>
      </c>
    </row>
    <row r="98" spans="1:2" ht="15.75" customHeight="1">
      <c r="B98" s="80" t="s">
        <v>1546</v>
      </c>
    </row>
    <row r="99" spans="1:2" ht="15.75" customHeight="1">
      <c r="B99" s="80"/>
    </row>
    <row r="100" spans="1:2" ht="29.25" customHeight="1">
      <c r="A100" s="76" t="s">
        <v>808</v>
      </c>
      <c r="B100" s="78" t="s">
        <v>2428</v>
      </c>
    </row>
    <row r="103" spans="1:2" ht="15.75" customHeight="1">
      <c r="B103" s="80" t="s">
        <v>1552</v>
      </c>
    </row>
    <row r="104" spans="1:2" ht="15.75" customHeight="1">
      <c r="B104" s="80"/>
    </row>
    <row r="105" spans="1:2" ht="29.25" customHeight="1">
      <c r="A105" s="76" t="s">
        <v>808</v>
      </c>
      <c r="B105" s="78" t="s">
        <v>2429</v>
      </c>
    </row>
    <row r="107" spans="1:2" ht="15.75" customHeight="1">
      <c r="B107" s="80" t="s">
        <v>1581</v>
      </c>
    </row>
    <row r="108" spans="1:2" ht="15.75" customHeight="1">
      <c r="B108" s="80"/>
    </row>
    <row r="109" spans="1:2" ht="29.25" customHeight="1">
      <c r="A109" s="76" t="s">
        <v>808</v>
      </c>
      <c r="B109" s="78" t="s">
        <v>1582</v>
      </c>
    </row>
    <row r="111" spans="1:2" ht="15.75" customHeight="1">
      <c r="B111" s="80" t="s">
        <v>1673</v>
      </c>
    </row>
    <row r="112" spans="1:2" ht="15.75" customHeight="1">
      <c r="B112" s="80"/>
    </row>
    <row r="113" spans="1:2" ht="29.25" customHeight="1">
      <c r="A113" s="76" t="s">
        <v>808</v>
      </c>
      <c r="B113" s="78" t="s">
        <v>1672</v>
      </c>
    </row>
    <row r="115" spans="1:2" ht="15.75" customHeight="1">
      <c r="B115" s="80" t="s">
        <v>2430</v>
      </c>
    </row>
    <row r="116" spans="1:2" ht="15.75" customHeight="1">
      <c r="B116" s="80"/>
    </row>
    <row r="117" spans="1:2" ht="46.5" customHeight="1">
      <c r="A117" s="76" t="s">
        <v>808</v>
      </c>
      <c r="B117" s="78" t="s">
        <v>2431</v>
      </c>
    </row>
    <row r="119" spans="1:2">
      <c r="B119" s="80" t="s">
        <v>2432</v>
      </c>
    </row>
    <row r="120" spans="1:2">
      <c r="A120" s="76" t="s">
        <v>808</v>
      </c>
      <c r="B120" s="87" t="s">
        <v>2433</v>
      </c>
    </row>
    <row r="123" spans="1:2" ht="15.75" customHeight="1">
      <c r="B123" s="80" t="s">
        <v>1745</v>
      </c>
    </row>
    <row r="124" spans="1:2" ht="29.25" customHeight="1">
      <c r="A124" s="76" t="s">
        <v>808</v>
      </c>
      <c r="B124" s="78" t="s">
        <v>1746</v>
      </c>
    </row>
    <row r="126" spans="1:2" ht="15.75" customHeight="1">
      <c r="B126" s="80" t="s">
        <v>2434</v>
      </c>
    </row>
    <row r="127" spans="1:2" ht="15.75" customHeight="1">
      <c r="B127" s="80"/>
    </row>
    <row r="128" spans="1:2" ht="45">
      <c r="A128" s="76" t="s">
        <v>808</v>
      </c>
      <c r="B128" s="78" t="s">
        <v>2435</v>
      </c>
    </row>
    <row r="130" spans="1:2">
      <c r="B130" s="80" t="s">
        <v>2436</v>
      </c>
    </row>
    <row r="131" spans="1:2">
      <c r="A131" s="76" t="s">
        <v>808</v>
      </c>
      <c r="B131" s="87" t="s">
        <v>2437</v>
      </c>
    </row>
    <row r="133" spans="1:2">
      <c r="B133" s="80" t="s">
        <v>2438</v>
      </c>
    </row>
    <row r="134" spans="1:2">
      <c r="A134" s="76" t="s">
        <v>806</v>
      </c>
      <c r="B134" s="87" t="s">
        <v>2439</v>
      </c>
    </row>
    <row r="136" spans="1:2">
      <c r="B136" s="80" t="s">
        <v>2440</v>
      </c>
    </row>
    <row r="137" spans="1:2">
      <c r="A137" s="76" t="s">
        <v>806</v>
      </c>
      <c r="B137" s="87" t="s">
        <v>2441</v>
      </c>
    </row>
    <row r="139" spans="1:2">
      <c r="B139" s="80" t="s">
        <v>2442</v>
      </c>
    </row>
    <row r="140" spans="1:2">
      <c r="A140" s="76" t="s">
        <v>808</v>
      </c>
      <c r="B140" s="87" t="s">
        <v>2443</v>
      </c>
    </row>
    <row r="142" spans="1:2">
      <c r="B142" s="80" t="s">
        <v>2444</v>
      </c>
    </row>
    <row r="143" spans="1:2">
      <c r="A143" s="76" t="s">
        <v>806</v>
      </c>
      <c r="B143" s="87" t="s">
        <v>2445</v>
      </c>
    </row>
    <row r="145" spans="1:2" ht="15.75" customHeight="1">
      <c r="B145" s="80" t="s">
        <v>2534</v>
      </c>
    </row>
    <row r="146" spans="1:2" ht="15.75" customHeight="1">
      <c r="A146" s="76" t="s">
        <v>808</v>
      </c>
      <c r="B146" s="78" t="s">
        <v>2536</v>
      </c>
    </row>
    <row r="147" spans="1:2" ht="15.75" customHeight="1">
      <c r="A147" s="85"/>
      <c r="B147" s="78"/>
    </row>
    <row r="148" spans="1:2">
      <c r="B148" s="80" t="s">
        <v>2652</v>
      </c>
    </row>
    <row r="149" spans="1:2" ht="33" customHeight="1">
      <c r="A149" s="76" t="s">
        <v>808</v>
      </c>
      <c r="B149" s="78" t="s">
        <v>2656</v>
      </c>
    </row>
    <row r="151" spans="1:2">
      <c r="B151" s="80" t="s">
        <v>2653</v>
      </c>
    </row>
    <row r="152" spans="1:2" ht="33" customHeight="1">
      <c r="A152" s="76" t="s">
        <v>808</v>
      </c>
      <c r="B152" s="78" t="s">
        <v>2696</v>
      </c>
    </row>
    <row r="154" spans="1:2">
      <c r="B154" s="80" t="s">
        <v>2709</v>
      </c>
    </row>
    <row r="155" spans="1:2" ht="33" customHeight="1">
      <c r="A155" s="76" t="s">
        <v>808</v>
      </c>
      <c r="B155" s="78" t="s">
        <v>2713</v>
      </c>
    </row>
    <row r="158" spans="1:2">
      <c r="B158" s="80" t="s">
        <v>2779</v>
      </c>
    </row>
    <row r="159" spans="1:2" ht="29.25" customHeight="1">
      <c r="A159" s="76" t="s">
        <v>808</v>
      </c>
      <c r="B159" s="78" t="s">
        <v>2789</v>
      </c>
    </row>
    <row r="161" spans="1:2">
      <c r="B161" s="80" t="s">
        <v>2801</v>
      </c>
    </row>
    <row r="162" spans="1:2" ht="47.25" customHeight="1">
      <c r="A162" s="76" t="s">
        <v>808</v>
      </c>
      <c r="B162" s="78" t="s">
        <v>2803</v>
      </c>
    </row>
    <row r="164" spans="1:2" ht="45" customHeight="1">
      <c r="A164" s="76" t="s">
        <v>2850</v>
      </c>
      <c r="B164" s="1050" t="s">
        <v>2832</v>
      </c>
    </row>
    <row r="167" spans="1:2">
      <c r="B167" s="80" t="s">
        <v>2859</v>
      </c>
    </row>
    <row r="168" spans="1:2" ht="29.25" customHeight="1">
      <c r="A168" s="76" t="s">
        <v>2850</v>
      </c>
      <c r="B168" s="78" t="s">
        <v>2860</v>
      </c>
    </row>
    <row r="170" spans="1:2">
      <c r="B170" s="80" t="s">
        <v>2896</v>
      </c>
    </row>
    <row r="171" spans="1:2">
      <c r="A171" s="76" t="s">
        <v>808</v>
      </c>
      <c r="B171" s="87" t="s">
        <v>2897</v>
      </c>
    </row>
    <row r="173" spans="1:2">
      <c r="B173" s="80" t="s">
        <v>3095</v>
      </c>
    </row>
    <row r="174" spans="1:2" ht="30.75" customHeight="1">
      <c r="A174" s="76" t="s">
        <v>808</v>
      </c>
      <c r="B174" s="1050" t="s">
        <v>3181</v>
      </c>
    </row>
    <row r="176" spans="1:2">
      <c r="B176" s="80" t="s">
        <v>3096</v>
      </c>
    </row>
    <row r="177" spans="1:2" ht="30.75" customHeight="1">
      <c r="A177" s="76" t="s">
        <v>808</v>
      </c>
      <c r="B177" s="1050" t="s">
        <v>3098</v>
      </c>
    </row>
    <row r="179" spans="1:2">
      <c r="B179" s="80" t="s">
        <v>3168</v>
      </c>
    </row>
    <row r="180" spans="1:2" ht="30.75" customHeight="1">
      <c r="A180" s="76" t="s">
        <v>808</v>
      </c>
      <c r="B180" s="1050" t="s">
        <v>3170</v>
      </c>
    </row>
    <row r="182" spans="1:2">
      <c r="B182" s="80" t="s">
        <v>3195</v>
      </c>
    </row>
    <row r="183" spans="1:2" ht="30.75" customHeight="1">
      <c r="A183" s="76" t="s">
        <v>808</v>
      </c>
      <c r="B183" s="1050" t="s">
        <v>3197</v>
      </c>
    </row>
    <row r="185" spans="1:2">
      <c r="B185" s="80" t="s">
        <v>3282</v>
      </c>
    </row>
    <row r="186" spans="1:2" ht="61.5" customHeight="1">
      <c r="A186" s="76" t="s">
        <v>806</v>
      </c>
      <c r="B186" s="1050" t="s">
        <v>3583</v>
      </c>
    </row>
    <row r="187" spans="1:2" ht="61.5" customHeight="1">
      <c r="A187" s="76" t="s">
        <v>808</v>
      </c>
      <c r="B187" s="1050" t="s">
        <v>3584</v>
      </c>
    </row>
    <row r="189" spans="1:2">
      <c r="B189" s="80" t="s">
        <v>3455</v>
      </c>
    </row>
    <row r="190" spans="1:2" ht="75.75">
      <c r="A190" s="76" t="s">
        <v>806</v>
      </c>
      <c r="B190" s="1050" t="s">
        <v>3575</v>
      </c>
    </row>
    <row r="191" spans="1:2" ht="53.25">
      <c r="A191" s="76" t="s">
        <v>808</v>
      </c>
      <c r="B191" s="1050" t="s">
        <v>3576</v>
      </c>
    </row>
    <row r="192" spans="1:2" ht="63.75">
      <c r="A192" s="76" t="s">
        <v>118</v>
      </c>
      <c r="B192" s="1050" t="s">
        <v>3577</v>
      </c>
    </row>
    <row r="194" spans="1:2">
      <c r="B194" s="80" t="s">
        <v>3574</v>
      </c>
    </row>
    <row r="195" spans="1:2" ht="27.75" customHeight="1">
      <c r="A195" s="76" t="s">
        <v>806</v>
      </c>
      <c r="B195" s="1050" t="s">
        <v>3585</v>
      </c>
    </row>
    <row r="196" spans="1:2" ht="26.25" customHeight="1">
      <c r="A196" s="76" t="s">
        <v>808</v>
      </c>
      <c r="B196" s="1050" t="s">
        <v>3586</v>
      </c>
    </row>
    <row r="198" spans="1:2">
      <c r="B198" s="80" t="s">
        <v>3578</v>
      </c>
    </row>
    <row r="199" spans="1:2" ht="102" customHeight="1">
      <c r="A199" s="76" t="s">
        <v>806</v>
      </c>
      <c r="B199" s="1050" t="s">
        <v>3602</v>
      </c>
    </row>
    <row r="200" spans="1:2" ht="85.5" customHeight="1">
      <c r="A200" s="76" t="s">
        <v>808</v>
      </c>
      <c r="B200" s="1050" t="s">
        <v>3603</v>
      </c>
    </row>
    <row r="202" spans="1:2">
      <c r="B202" s="80" t="s">
        <v>3620</v>
      </c>
    </row>
    <row r="203" spans="1:2" ht="51.75" customHeight="1">
      <c r="A203" s="76" t="s">
        <v>808</v>
      </c>
      <c r="B203" s="1050" t="s">
        <v>3619</v>
      </c>
    </row>
    <row r="204" spans="1:2">
      <c r="B204" s="80" t="s">
        <v>5446</v>
      </c>
    </row>
    <row r="205" spans="1:2">
      <c r="A205" s="76" t="s">
        <v>806</v>
      </c>
      <c r="B205" s="1538" t="s">
        <v>4253</v>
      </c>
    </row>
    <row r="206" spans="1:2">
      <c r="A206" s="76" t="s">
        <v>808</v>
      </c>
      <c r="B206" s="1538" t="s">
        <v>4254</v>
      </c>
    </row>
    <row r="208" spans="1:2">
      <c r="B208" s="80" t="s">
        <v>4156</v>
      </c>
    </row>
    <row r="209" spans="1:2">
      <c r="A209" s="76" t="s">
        <v>808</v>
      </c>
      <c r="B209" s="1538" t="s">
        <v>4157</v>
      </c>
    </row>
    <row r="211" spans="1:2">
      <c r="A211" s="76" t="s">
        <v>808</v>
      </c>
      <c r="B211" s="1538" t="s">
        <v>4164</v>
      </c>
    </row>
    <row r="213" spans="1:2">
      <c r="B213" s="80" t="s">
        <v>4198</v>
      </c>
    </row>
    <row r="214" spans="1:2" ht="22.5">
      <c r="A214" s="76" t="s">
        <v>808</v>
      </c>
      <c r="B214" s="1568" t="s">
        <v>4197</v>
      </c>
    </row>
    <row r="216" spans="1:2">
      <c r="B216" s="80" t="s">
        <v>4242</v>
      </c>
    </row>
    <row r="217" spans="1:2">
      <c r="A217" s="76" t="s">
        <v>808</v>
      </c>
      <c r="B217" s="1538" t="s">
        <v>4241</v>
      </c>
    </row>
    <row r="220" spans="1:2">
      <c r="B220" s="80" t="s">
        <v>4309</v>
      </c>
    </row>
    <row r="221" spans="1:2">
      <c r="A221" s="76" t="s">
        <v>808</v>
      </c>
      <c r="B221" s="1538" t="s">
        <v>4310</v>
      </c>
    </row>
    <row r="223" spans="1:2">
      <c r="B223" s="80" t="s">
        <v>4344</v>
      </c>
    </row>
    <row r="224" spans="1:2" ht="33">
      <c r="A224" s="76" t="s">
        <v>808</v>
      </c>
      <c r="B224" s="1568" t="s">
        <v>4345</v>
      </c>
    </row>
    <row r="226" spans="1:2">
      <c r="B226" s="80" t="s">
        <v>4521</v>
      </c>
    </row>
    <row r="227" spans="1:2" ht="45" customHeight="1">
      <c r="A227" s="76" t="s">
        <v>808</v>
      </c>
      <c r="B227" s="1568" t="s">
        <v>4522</v>
      </c>
    </row>
    <row r="229" spans="1:2">
      <c r="B229" s="80" t="s">
        <v>4621</v>
      </c>
    </row>
    <row r="230" spans="1:2" ht="18" customHeight="1">
      <c r="A230" s="76" t="s">
        <v>808</v>
      </c>
      <c r="B230" s="1538" t="s">
        <v>4622</v>
      </c>
    </row>
    <row r="233" spans="1:2">
      <c r="B233" s="80" t="s">
        <v>4721</v>
      </c>
    </row>
    <row r="234" spans="1:2" ht="85.5" customHeight="1">
      <c r="A234" s="76" t="s">
        <v>808</v>
      </c>
      <c r="B234" s="1050" t="s">
        <v>4722</v>
      </c>
    </row>
    <row r="237" spans="1:2">
      <c r="B237" s="80" t="s">
        <v>4782</v>
      </c>
    </row>
    <row r="238" spans="1:2" s="2037" customFormat="1" ht="21.75" customHeight="1">
      <c r="A238" s="2036" t="s">
        <v>808</v>
      </c>
      <c r="B238" s="75" t="s">
        <v>4783</v>
      </c>
    </row>
    <row r="241" spans="1:2">
      <c r="B241" s="80" t="s">
        <v>5043</v>
      </c>
    </row>
    <row r="242" spans="1:2" ht="27" customHeight="1">
      <c r="A242" s="76" t="s">
        <v>808</v>
      </c>
      <c r="B242" s="2241" t="s">
        <v>5008</v>
      </c>
    </row>
    <row r="244" spans="1:2">
      <c r="B244" s="80" t="s">
        <v>5313</v>
      </c>
    </row>
    <row r="245" spans="1:2" ht="57" customHeight="1">
      <c r="A245" s="76" t="s">
        <v>808</v>
      </c>
      <c r="B245" s="2241" t="s">
        <v>5247</v>
      </c>
    </row>
    <row r="247" spans="1:2">
      <c r="B247" s="80" t="s">
        <v>5455</v>
      </c>
    </row>
    <row r="248" spans="1:2" ht="39" customHeight="1">
      <c r="A248" s="76" t="s">
        <v>808</v>
      </c>
      <c r="B248" s="2241" t="s">
        <v>5454</v>
      </c>
    </row>
    <row r="250" spans="1:2">
      <c r="B250" s="80" t="s">
        <v>5476</v>
      </c>
    </row>
    <row r="251" spans="1:2">
      <c r="A251" s="76" t="s">
        <v>808</v>
      </c>
      <c r="B251" s="1538" t="s">
        <v>5477</v>
      </c>
    </row>
    <row r="253" spans="1:2">
      <c r="B253" s="80" t="s">
        <v>5482</v>
      </c>
    </row>
    <row r="254" spans="1:2">
      <c r="A254" s="76" t="s">
        <v>808</v>
      </c>
      <c r="B254" s="1538" t="s">
        <v>5481</v>
      </c>
    </row>
    <row r="257" spans="1:2">
      <c r="B257" s="80" t="s">
        <v>5556</v>
      </c>
    </row>
    <row r="258" spans="1:2" ht="32.25" customHeight="1">
      <c r="A258" s="76" t="s">
        <v>808</v>
      </c>
      <c r="B258" s="1568" t="s">
        <v>5555</v>
      </c>
    </row>
    <row r="260" spans="1:2">
      <c r="B260" s="80" t="s">
        <v>5697</v>
      </c>
    </row>
    <row r="261" spans="1:2">
      <c r="A261" s="76" t="s">
        <v>808</v>
      </c>
      <c r="B261" s="1538" t="s">
        <v>5705</v>
      </c>
    </row>
    <row r="263" spans="1:2">
      <c r="B263" s="80" t="s">
        <v>5781</v>
      </c>
    </row>
    <row r="264" spans="1:2" ht="32.25" customHeight="1">
      <c r="A264" s="76" t="s">
        <v>808</v>
      </c>
      <c r="B264" s="1568" t="s">
        <v>5782</v>
      </c>
    </row>
    <row r="266" spans="1:2">
      <c r="B266" s="80" t="s">
        <v>6099</v>
      </c>
    </row>
    <row r="267" spans="1:2" ht="54.75" customHeight="1">
      <c r="A267" s="76" t="s">
        <v>808</v>
      </c>
      <c r="B267" s="1568" t="s">
        <v>6222</v>
      </c>
    </row>
    <row r="269" spans="1:2">
      <c r="B269" s="80" t="s">
        <v>6167</v>
      </c>
    </row>
    <row r="270" spans="1:2" ht="54.75" customHeight="1">
      <c r="A270" s="76" t="s">
        <v>808</v>
      </c>
      <c r="B270" s="1568" t="s">
        <v>6164</v>
      </c>
    </row>
    <row r="272" spans="1:2">
      <c r="B272" s="80" t="s">
        <v>6308</v>
      </c>
    </row>
    <row r="273" spans="1:2" ht="19.5" customHeight="1">
      <c r="A273" s="76" t="s">
        <v>806</v>
      </c>
      <c r="B273" s="1568" t="s">
        <v>6309</v>
      </c>
    </row>
    <row r="274" spans="1:2" ht="18.75" customHeight="1">
      <c r="A274" s="76" t="s">
        <v>808</v>
      </c>
      <c r="B274" s="1568" t="s">
        <v>6309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B55"/>
  <sheetViews>
    <sheetView topLeftCell="A46" workbookViewId="0">
      <selection activeCell="A59" sqref="A59"/>
    </sheetView>
  </sheetViews>
  <sheetFormatPr defaultRowHeight="12.75"/>
  <cols>
    <col min="1" max="1" width="8.28515625" style="87" bestFit="1" customWidth="1"/>
    <col min="2" max="2" width="133.7109375" style="87" customWidth="1"/>
    <col min="3" max="16384" width="9.140625" style="87"/>
  </cols>
  <sheetData>
    <row r="2" spans="1:2">
      <c r="B2" s="80" t="s">
        <v>4346</v>
      </c>
    </row>
    <row r="3" spans="1:2">
      <c r="A3" s="76" t="s">
        <v>806</v>
      </c>
      <c r="B3" s="1538" t="s">
        <v>6510</v>
      </c>
    </row>
    <row r="4" spans="1:2">
      <c r="A4" s="76" t="s">
        <v>808</v>
      </c>
      <c r="B4" s="1538" t="s">
        <v>6510</v>
      </c>
    </row>
    <row r="6" spans="1:2">
      <c r="B6" s="80" t="s">
        <v>4252</v>
      </c>
    </row>
    <row r="7" spans="1:2">
      <c r="A7" s="76" t="s">
        <v>806</v>
      </c>
      <c r="B7" s="1538" t="s">
        <v>6511</v>
      </c>
    </row>
    <row r="9" spans="1:2">
      <c r="B9" s="80" t="s">
        <v>4376</v>
      </c>
    </row>
    <row r="10" spans="1:2">
      <c r="A10" s="76" t="s">
        <v>806</v>
      </c>
      <c r="B10" s="1538" t="s">
        <v>6512</v>
      </c>
    </row>
    <row r="11" spans="1:2">
      <c r="A11" s="76" t="s">
        <v>808</v>
      </c>
      <c r="B11" s="1538" t="s">
        <v>6512</v>
      </c>
    </row>
    <row r="13" spans="1:2">
      <c r="B13" s="80" t="s">
        <v>5007</v>
      </c>
    </row>
    <row r="14" spans="1:2" ht="29.25" customHeight="1">
      <c r="A14" s="76" t="s">
        <v>806</v>
      </c>
      <c r="B14" s="1568" t="s">
        <v>6513</v>
      </c>
    </row>
    <row r="15" spans="1:2" ht="27.75" customHeight="1">
      <c r="A15" s="76" t="s">
        <v>808</v>
      </c>
      <c r="B15" s="1568" t="s">
        <v>6513</v>
      </c>
    </row>
    <row r="17" spans="1:2">
      <c r="B17" s="80" t="s">
        <v>5086</v>
      </c>
    </row>
    <row r="18" spans="1:2" ht="48.75" customHeight="1">
      <c r="A18" s="76" t="s">
        <v>806</v>
      </c>
      <c r="B18" s="1568" t="s">
        <v>6503</v>
      </c>
    </row>
    <row r="19" spans="1:2" ht="45.75" customHeight="1">
      <c r="A19" s="76" t="s">
        <v>808</v>
      </c>
      <c r="B19" s="1568" t="s">
        <v>6503</v>
      </c>
    </row>
    <row r="21" spans="1:2" ht="21" customHeight="1">
      <c r="B21" s="80" t="s">
        <v>5442</v>
      </c>
    </row>
    <row r="22" spans="1:2" ht="70.5" customHeight="1">
      <c r="A22" s="76" t="s">
        <v>806</v>
      </c>
      <c r="B22" s="2241" t="s">
        <v>6504</v>
      </c>
    </row>
    <row r="23" spans="1:2" ht="66" customHeight="1">
      <c r="A23" s="76" t="s">
        <v>808</v>
      </c>
      <c r="B23" s="2241" t="s">
        <v>6504</v>
      </c>
    </row>
    <row r="26" spans="1:2">
      <c r="B26" s="80" t="s">
        <v>5687</v>
      </c>
    </row>
    <row r="27" spans="1:2" ht="27.75" customHeight="1">
      <c r="A27" s="76" t="s">
        <v>806</v>
      </c>
      <c r="B27" s="1568" t="s">
        <v>6505</v>
      </c>
    </row>
    <row r="28" spans="1:2" ht="27.75" customHeight="1">
      <c r="A28" s="76" t="s">
        <v>808</v>
      </c>
      <c r="B28" s="1568" t="s">
        <v>6506</v>
      </c>
    </row>
    <row r="31" spans="1:2">
      <c r="B31" s="80" t="s">
        <v>5959</v>
      </c>
    </row>
    <row r="32" spans="1:2" ht="73.5" customHeight="1">
      <c r="A32" s="76" t="s">
        <v>806</v>
      </c>
      <c r="B32" s="2808" t="s">
        <v>6507</v>
      </c>
    </row>
    <row r="33" spans="1:2" ht="74.25" customHeight="1">
      <c r="A33" s="76" t="s">
        <v>808</v>
      </c>
      <c r="B33" s="2808" t="s">
        <v>6507</v>
      </c>
    </row>
    <row r="35" spans="1:2">
      <c r="B35" s="80" t="s">
        <v>6167</v>
      </c>
    </row>
    <row r="36" spans="1:2" ht="58.5" customHeight="1">
      <c r="A36" s="76" t="s">
        <v>806</v>
      </c>
      <c r="B36" s="1568" t="s">
        <v>6508</v>
      </c>
    </row>
    <row r="37" spans="1:2" ht="54.75" customHeight="1">
      <c r="A37" s="76" t="s">
        <v>808</v>
      </c>
      <c r="B37" s="1568" t="s">
        <v>6509</v>
      </c>
    </row>
    <row r="39" spans="1:2">
      <c r="B39" s="80" t="s">
        <v>6203</v>
      </c>
    </row>
    <row r="40" spans="1:2" ht="30" customHeight="1">
      <c r="A40" s="76" t="s">
        <v>806</v>
      </c>
      <c r="B40" s="2808" t="s">
        <v>6514</v>
      </c>
    </row>
    <row r="41" spans="1:2" ht="30" customHeight="1">
      <c r="A41" s="76" t="s">
        <v>808</v>
      </c>
      <c r="B41" s="2808" t="s">
        <v>6515</v>
      </c>
    </row>
    <row r="43" spans="1:2">
      <c r="B43" s="80" t="s">
        <v>6301</v>
      </c>
    </row>
    <row r="44" spans="1:2" ht="51.75" customHeight="1">
      <c r="A44" s="76" t="s">
        <v>806</v>
      </c>
      <c r="B44" s="2808" t="s">
        <v>6498</v>
      </c>
    </row>
    <row r="45" spans="1:2" ht="30" customHeight="1">
      <c r="A45" s="76" t="s">
        <v>808</v>
      </c>
      <c r="B45" s="2808" t="s">
        <v>6499</v>
      </c>
    </row>
    <row r="46" spans="1:2" ht="30" customHeight="1">
      <c r="A46" s="76" t="s">
        <v>808</v>
      </c>
      <c r="B46" s="2808" t="s">
        <v>6500</v>
      </c>
    </row>
    <row r="48" spans="1:2">
      <c r="B48" s="80" t="s">
        <v>6418</v>
      </c>
    </row>
    <row r="49" spans="1:2" ht="51.75" customHeight="1">
      <c r="A49" s="76" t="s">
        <v>806</v>
      </c>
      <c r="B49" s="2808" t="s">
        <v>6501</v>
      </c>
    </row>
    <row r="50" spans="1:2" ht="40.5" customHeight="1">
      <c r="A50" s="76" t="s">
        <v>808</v>
      </c>
      <c r="B50" s="2808" t="s">
        <v>6502</v>
      </c>
    </row>
    <row r="52" spans="1:2">
      <c r="B52" s="80" t="s">
        <v>6497</v>
      </c>
    </row>
    <row r="53" spans="1:2" ht="51.75" customHeight="1">
      <c r="A53" s="76" t="s">
        <v>806</v>
      </c>
      <c r="B53" s="2808" t="s">
        <v>6516</v>
      </c>
    </row>
    <row r="54" spans="1:2" ht="30" customHeight="1">
      <c r="A54" s="76" t="s">
        <v>808</v>
      </c>
      <c r="B54" s="2808" t="s">
        <v>6517</v>
      </c>
    </row>
    <row r="55" spans="1:2" ht="30" customHeight="1">
      <c r="A55" s="76" t="s">
        <v>808</v>
      </c>
      <c r="B55" s="2808" t="s">
        <v>6518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57"/>
  <sheetViews>
    <sheetView workbookViewId="0">
      <selection activeCell="A46" sqref="A46:A47"/>
    </sheetView>
  </sheetViews>
  <sheetFormatPr defaultRowHeight="12.75"/>
  <cols>
    <col min="1" max="1" width="19.85546875" customWidth="1"/>
    <col min="6" max="6" width="22.140625" customWidth="1"/>
    <col min="7" max="7" width="17.42578125" customWidth="1"/>
    <col min="12" max="12" width="10.42578125" customWidth="1"/>
  </cols>
  <sheetData>
    <row r="1" spans="1:20" s="2056" customFormat="1">
      <c r="A1" s="273" t="s">
        <v>2365</v>
      </c>
      <c r="G1" s="2100"/>
      <c r="H1" s="2186"/>
      <c r="I1" s="2186"/>
      <c r="J1" s="2186"/>
      <c r="K1" s="2185"/>
      <c r="M1" s="2248"/>
      <c r="N1" s="2091"/>
      <c r="O1" s="2091"/>
      <c r="P1" s="2091"/>
      <c r="Q1" s="2091"/>
      <c r="R1" s="2091"/>
      <c r="T1" s="2183"/>
    </row>
    <row r="2" spans="1:20" s="2056" customFormat="1">
      <c r="A2" s="2795" t="s">
        <v>3520</v>
      </c>
      <c r="G2" s="2100"/>
      <c r="H2" s="2186"/>
      <c r="I2" s="2186"/>
      <c r="J2" s="2186"/>
      <c r="K2" s="2185"/>
      <c r="L2" s="2777"/>
      <c r="M2" s="2248"/>
      <c r="N2" s="2242"/>
      <c r="O2" s="2242"/>
      <c r="P2" s="2242"/>
      <c r="Q2" s="2242"/>
      <c r="R2" s="2242"/>
      <c r="S2" s="2777"/>
      <c r="T2" s="2183"/>
    </row>
    <row r="3" spans="1:20" s="2056" customFormat="1">
      <c r="A3" s="2803" t="s">
        <v>1256</v>
      </c>
      <c r="M3" s="2248"/>
      <c r="N3" s="2091"/>
      <c r="O3" s="2091"/>
      <c r="P3" s="2091"/>
      <c r="Q3" s="2091"/>
      <c r="R3" s="2091"/>
      <c r="T3" s="2183"/>
    </row>
    <row r="4" spans="1:20" s="2056" customFormat="1">
      <c r="A4" s="4139" t="s">
        <v>4255</v>
      </c>
      <c r="M4" s="2248"/>
      <c r="N4" s="2091"/>
      <c r="O4" s="2091"/>
      <c r="P4" s="2091"/>
      <c r="Q4" s="2091"/>
      <c r="R4" s="2091"/>
      <c r="T4" s="2183"/>
    </row>
    <row r="5" spans="1:20" s="2056" customFormat="1">
      <c r="A5" s="4079"/>
      <c r="M5" s="2779"/>
      <c r="N5" s="2091"/>
      <c r="O5" s="2091"/>
      <c r="P5" s="2091"/>
      <c r="Q5" s="2091"/>
      <c r="R5" s="2091"/>
      <c r="T5" s="2183"/>
    </row>
    <row r="6" spans="1:20" s="2056" customFormat="1">
      <c r="A6" s="4167" t="s">
        <v>4258</v>
      </c>
      <c r="M6" s="2248"/>
      <c r="N6" s="2091"/>
      <c r="O6" s="2091"/>
      <c r="P6" s="2091"/>
      <c r="Q6" s="2091"/>
      <c r="R6" s="2091"/>
      <c r="T6" s="2183"/>
    </row>
    <row r="7" spans="1:20" s="2056" customFormat="1">
      <c r="A7" s="4079"/>
      <c r="M7" s="2248"/>
      <c r="N7" s="2091"/>
      <c r="O7" s="2091"/>
      <c r="P7" s="2091"/>
      <c r="Q7" s="2091"/>
      <c r="R7" s="2091"/>
      <c r="T7" s="2183"/>
    </row>
    <row r="8" spans="1:20" s="2056" customFormat="1">
      <c r="A8" s="4167" t="s">
        <v>4311</v>
      </c>
      <c r="M8" s="2248"/>
      <c r="N8" s="2091"/>
      <c r="O8" s="2091"/>
      <c r="P8" s="2091"/>
      <c r="Q8" s="2091"/>
      <c r="R8" s="2091"/>
      <c r="T8" s="2183"/>
    </row>
    <row r="9" spans="1:20" s="2056" customFormat="1">
      <c r="A9" s="4079"/>
      <c r="M9" s="2248"/>
      <c r="N9" s="2091"/>
      <c r="O9" s="2091"/>
      <c r="P9" s="2091"/>
      <c r="Q9" s="2091"/>
      <c r="R9" s="2091"/>
      <c r="T9" s="2183"/>
    </row>
    <row r="10" spans="1:20" s="2056" customFormat="1">
      <c r="A10" s="4167" t="s">
        <v>4318</v>
      </c>
      <c r="B10" s="2091"/>
      <c r="G10" s="2778"/>
      <c r="H10" s="2778"/>
      <c r="I10" s="2778"/>
      <c r="J10" s="2778"/>
      <c r="K10" s="2778"/>
      <c r="M10" s="2248"/>
      <c r="N10" s="2091"/>
      <c r="O10" s="2091"/>
      <c r="P10" s="2091"/>
      <c r="Q10" s="2091"/>
      <c r="R10" s="2091"/>
      <c r="T10" s="2183"/>
    </row>
    <row r="11" spans="1:20" s="2056" customFormat="1">
      <c r="A11" s="4079"/>
      <c r="B11" s="2091"/>
      <c r="G11" s="2091"/>
      <c r="H11" s="2091"/>
      <c r="I11" s="2091"/>
      <c r="J11" s="2091"/>
      <c r="K11" s="2091"/>
      <c r="M11" s="2248"/>
      <c r="N11" s="2091"/>
      <c r="O11" s="2091"/>
      <c r="P11" s="2091"/>
      <c r="Q11" s="2091"/>
      <c r="R11" s="2091"/>
      <c r="T11" s="2183"/>
    </row>
    <row r="12" spans="1:20" s="2056" customFormat="1">
      <c r="A12" s="3807" t="s">
        <v>1123</v>
      </c>
      <c r="B12" s="2091"/>
      <c r="G12" s="2091"/>
      <c r="H12" s="2185"/>
      <c r="I12" s="2185"/>
      <c r="J12" s="2185"/>
      <c r="K12" s="2185"/>
      <c r="M12" s="2248"/>
      <c r="N12" s="2091"/>
      <c r="O12" s="2091"/>
      <c r="P12" s="2091"/>
      <c r="Q12" s="2091"/>
      <c r="R12" s="2091"/>
      <c r="T12" s="2183"/>
    </row>
    <row r="13" spans="1:20" s="2056" customFormat="1">
      <c r="A13" s="3811"/>
      <c r="B13" s="2091"/>
      <c r="G13" s="2091"/>
      <c r="H13" s="2185"/>
      <c r="I13" s="2185"/>
      <c r="J13" s="2185"/>
      <c r="K13" s="2185"/>
      <c r="M13" s="2248"/>
      <c r="N13" s="2091"/>
      <c r="O13" s="2091"/>
      <c r="P13" s="2091"/>
      <c r="Q13" s="2091"/>
      <c r="R13" s="2091"/>
      <c r="T13" s="2183"/>
    </row>
    <row r="14" spans="1:20" s="2056" customFormat="1">
      <c r="A14" s="3806" t="s">
        <v>1124</v>
      </c>
      <c r="B14" s="2091"/>
      <c r="G14" s="2091"/>
      <c r="H14" s="2185"/>
      <c r="I14" s="2185"/>
      <c r="J14" s="2185"/>
      <c r="K14" s="2185"/>
      <c r="M14" s="2248"/>
      <c r="N14" s="2091"/>
      <c r="O14" s="2091"/>
      <c r="P14" s="2091"/>
      <c r="Q14" s="2091"/>
      <c r="R14" s="2091"/>
      <c r="T14" s="2183"/>
    </row>
    <row r="15" spans="1:20" s="2056" customFormat="1">
      <c r="A15" s="3811"/>
      <c r="B15" s="2091"/>
      <c r="G15" s="2100"/>
      <c r="H15" s="2186"/>
      <c r="I15" s="2186"/>
      <c r="J15" s="2186"/>
      <c r="K15" s="2185"/>
      <c r="M15" s="2248"/>
      <c r="N15" s="2091"/>
      <c r="O15" s="2091"/>
      <c r="P15" s="2091"/>
      <c r="Q15" s="2091"/>
      <c r="R15" s="2091"/>
      <c r="T15" s="2183"/>
    </row>
    <row r="16" spans="1:20" s="2056" customFormat="1">
      <c r="A16" s="3806" t="s">
        <v>1125</v>
      </c>
      <c r="B16" s="2091"/>
      <c r="G16" s="2100"/>
      <c r="H16" s="2186"/>
      <c r="I16" s="2186"/>
      <c r="J16" s="2186"/>
      <c r="K16" s="2185"/>
      <c r="M16" s="2248"/>
      <c r="N16" s="2091"/>
      <c r="O16" s="2091"/>
      <c r="P16" s="2091"/>
      <c r="Q16" s="2091"/>
      <c r="R16" s="2091"/>
      <c r="T16" s="2183"/>
    </row>
    <row r="17" spans="1:20" s="2056" customFormat="1">
      <c r="A17" s="3811"/>
      <c r="G17" s="2091"/>
      <c r="M17" s="2248"/>
      <c r="N17" s="2091"/>
      <c r="O17" s="2091"/>
      <c r="P17" s="2091"/>
      <c r="Q17" s="2091"/>
      <c r="R17" s="2091"/>
      <c r="T17" s="2183"/>
    </row>
    <row r="18" spans="1:20" s="2056" customFormat="1">
      <c r="A18" s="4139" t="s">
        <v>4256</v>
      </c>
      <c r="M18" s="2248"/>
      <c r="N18" s="2091"/>
      <c r="O18" s="2091"/>
      <c r="P18" s="2091"/>
      <c r="Q18" s="2091"/>
      <c r="R18" s="2091"/>
      <c r="T18" s="2183"/>
    </row>
    <row r="19" spans="1:20" s="2056" customFormat="1">
      <c r="A19" s="4079"/>
      <c r="M19" s="2248"/>
      <c r="N19" s="2091"/>
      <c r="O19" s="2091"/>
      <c r="P19" s="2091"/>
      <c r="Q19" s="2091"/>
      <c r="R19" s="2091"/>
      <c r="T19" s="2183"/>
    </row>
    <row r="20" spans="1:20" s="2056" customFormat="1">
      <c r="A20" s="4139" t="s">
        <v>4262</v>
      </c>
      <c r="M20" s="2248"/>
      <c r="N20" s="2091"/>
      <c r="O20" s="2091"/>
      <c r="P20" s="2091"/>
      <c r="Q20" s="2091"/>
      <c r="R20" s="2091"/>
      <c r="T20" s="2183"/>
    </row>
    <row r="21" spans="1:20" s="2056" customFormat="1">
      <c r="A21" s="4079"/>
      <c r="M21" s="2248"/>
      <c r="N21" s="2091"/>
      <c r="O21" s="2091"/>
      <c r="P21" s="2091"/>
      <c r="Q21" s="2091"/>
      <c r="R21" s="2091"/>
      <c r="T21" s="2183"/>
    </row>
    <row r="22" spans="1:20" s="2056" customFormat="1">
      <c r="A22" s="4139" t="s">
        <v>4319</v>
      </c>
      <c r="M22" s="2248"/>
      <c r="N22" s="2091"/>
      <c r="O22" s="2091"/>
      <c r="P22" s="2091"/>
      <c r="Q22" s="2091"/>
      <c r="R22" s="2091"/>
      <c r="T22" s="2183"/>
    </row>
    <row r="23" spans="1:20" s="2056" customFormat="1">
      <c r="A23" s="4079"/>
      <c r="M23" s="2248"/>
      <c r="N23" s="2091"/>
      <c r="O23" s="2091"/>
      <c r="P23" s="2091"/>
      <c r="Q23" s="2091"/>
      <c r="R23" s="2091"/>
      <c r="T23" s="2183"/>
    </row>
    <row r="24" spans="1:20" s="2056" customFormat="1">
      <c r="A24" s="4139" t="s">
        <v>4323</v>
      </c>
      <c r="M24" s="2248"/>
      <c r="N24" s="2091"/>
      <c r="O24" s="2091"/>
      <c r="P24" s="2091"/>
      <c r="Q24" s="2091"/>
      <c r="R24" s="2091"/>
      <c r="T24" s="2183"/>
    </row>
    <row r="25" spans="1:20" s="2056" customFormat="1">
      <c r="A25" s="4079"/>
      <c r="G25" s="2091"/>
      <c r="M25" s="2248"/>
      <c r="N25" s="2091"/>
      <c r="O25" s="2091"/>
      <c r="P25" s="2091"/>
      <c r="Q25" s="2091"/>
      <c r="R25" s="2091"/>
      <c r="T25" s="2183"/>
    </row>
    <row r="26" spans="1:20" s="2056" customFormat="1">
      <c r="A26" s="3806" t="s">
        <v>3522</v>
      </c>
      <c r="G26" s="2091"/>
      <c r="M26" s="2248"/>
      <c r="N26" s="2091"/>
      <c r="O26" s="2091"/>
      <c r="P26" s="2091"/>
      <c r="Q26" s="2091"/>
      <c r="R26" s="2091"/>
      <c r="T26" s="2183"/>
    </row>
    <row r="27" spans="1:20">
      <c r="A27" s="3811"/>
    </row>
    <row r="28" spans="1:20">
      <c r="A28" s="3806" t="s">
        <v>3523</v>
      </c>
    </row>
    <row r="29" spans="1:20">
      <c r="A29" s="3811"/>
    </row>
    <row r="30" spans="1:20">
      <c r="A30" s="3806" t="s">
        <v>3524</v>
      </c>
    </row>
    <row r="31" spans="1:20">
      <c r="A31" s="3811"/>
    </row>
    <row r="32" spans="1:20">
      <c r="A32" s="3806" t="s">
        <v>4257</v>
      </c>
    </row>
    <row r="33" spans="1:1">
      <c r="A33" s="3811"/>
    </row>
    <row r="34" spans="1:1">
      <c r="A34" s="3806" t="s">
        <v>4325</v>
      </c>
    </row>
    <row r="35" spans="1:1">
      <c r="A35" s="3811"/>
    </row>
    <row r="36" spans="1:1">
      <c r="A36" s="3806" t="s">
        <v>4326</v>
      </c>
    </row>
    <row r="37" spans="1:1">
      <c r="A37" s="3811"/>
    </row>
    <row r="38" spans="1:1">
      <c r="A38" s="3806" t="s">
        <v>4327</v>
      </c>
    </row>
    <row r="39" spans="1:1">
      <c r="A39" s="3811"/>
    </row>
    <row r="40" spans="1:1">
      <c r="A40" s="3806" t="s">
        <v>1126</v>
      </c>
    </row>
    <row r="41" spans="1:1">
      <c r="A41" s="3811"/>
    </row>
    <row r="42" spans="1:1">
      <c r="A42" s="3806" t="s">
        <v>1127</v>
      </c>
    </row>
    <row r="43" spans="1:1">
      <c r="A43" s="3811"/>
    </row>
    <row r="44" spans="1:1">
      <c r="A44" s="3806" t="s">
        <v>1128</v>
      </c>
    </row>
    <row r="45" spans="1:1">
      <c r="A45" s="3811"/>
    </row>
    <row r="46" spans="1:1">
      <c r="A46" s="4167" t="s">
        <v>3284</v>
      </c>
    </row>
    <row r="47" spans="1:1">
      <c r="A47" s="4079"/>
    </row>
    <row r="48" spans="1:1">
      <c r="A48" s="4139" t="s">
        <v>3283</v>
      </c>
    </row>
    <row r="49" spans="1:1">
      <c r="A49" s="4079"/>
    </row>
    <row r="50" spans="1:1">
      <c r="A50" s="4167" t="s">
        <v>3527</v>
      </c>
    </row>
    <row r="51" spans="1:1">
      <c r="A51" s="4079"/>
    </row>
    <row r="52" spans="1:1">
      <c r="A52" s="4139" t="s">
        <v>3535</v>
      </c>
    </row>
    <row r="53" spans="1:1">
      <c r="A53" s="4079"/>
    </row>
    <row r="54" spans="1:1">
      <c r="A54" s="4167" t="s">
        <v>3280</v>
      </c>
    </row>
    <row r="55" spans="1:1">
      <c r="A55" s="4079"/>
    </row>
    <row r="56" spans="1:1">
      <c r="A56" s="4139" t="s">
        <v>3281</v>
      </c>
    </row>
    <row r="57" spans="1:1" ht="13.5" thickBot="1">
      <c r="A57" s="4468"/>
    </row>
  </sheetData>
  <mergeCells count="27">
    <mergeCell ref="A52:A53"/>
    <mergeCell ref="A54:A55"/>
    <mergeCell ref="A56:A57"/>
    <mergeCell ref="A40:A41"/>
    <mergeCell ref="A42:A43"/>
    <mergeCell ref="A44:A45"/>
    <mergeCell ref="A46:A47"/>
    <mergeCell ref="A48:A49"/>
    <mergeCell ref="A50:A51"/>
    <mergeCell ref="A38:A39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14:A15"/>
    <mergeCell ref="A4:A5"/>
    <mergeCell ref="A6:A7"/>
    <mergeCell ref="A8:A9"/>
    <mergeCell ref="A10:A11"/>
    <mergeCell ref="A12:A13"/>
  </mergeCells>
  <pageMargins left="0.11811023622047245" right="0.11811023622047245" top="0.78740157480314965" bottom="0.55118110236220474" header="0.19685039370078741" footer="0.31496062992125984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W2351"/>
  <sheetViews>
    <sheetView zoomScale="80" zoomScaleNormal="8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2.75"/>
  <cols>
    <col min="1" max="1" width="44.7109375" customWidth="1"/>
    <col min="2" max="2" width="12.28515625" style="403" customWidth="1"/>
    <col min="3" max="3" width="50.140625" style="324" customWidth="1"/>
    <col min="4" max="4" width="40.42578125" style="323" customWidth="1"/>
    <col min="5" max="5" width="31.5703125" style="324" customWidth="1"/>
    <col min="6" max="6" width="28.5703125" style="324" bestFit="1" customWidth="1"/>
    <col min="7" max="7" width="9.85546875" style="183" customWidth="1"/>
    <col min="8" max="8" width="9.7109375" style="381" customWidth="1"/>
    <col min="9" max="9" width="12" style="381" customWidth="1"/>
    <col min="10" max="10" width="5.85546875" style="381" customWidth="1"/>
    <col min="11" max="11" width="7.85546875" style="381" customWidth="1"/>
    <col min="12" max="12" width="6.28515625" style="381" customWidth="1"/>
    <col min="13" max="13" width="8.28515625" style="381" customWidth="1"/>
    <col min="14" max="14" width="6" style="405" customWidth="1"/>
    <col min="15" max="15" width="9.85546875" style="405" customWidth="1"/>
    <col min="16" max="16" width="41.7109375" style="431" customWidth="1"/>
  </cols>
  <sheetData>
    <row r="1" spans="1:16" ht="12.75" customHeight="1">
      <c r="A1" s="4999" t="s">
        <v>617</v>
      </c>
      <c r="B1" s="4997" t="s">
        <v>2606</v>
      </c>
      <c r="C1" s="5005" t="s">
        <v>827</v>
      </c>
      <c r="D1" s="5019" t="s">
        <v>621</v>
      </c>
      <c r="E1" s="5005" t="s">
        <v>955</v>
      </c>
      <c r="F1" s="5005" t="s">
        <v>699</v>
      </c>
      <c r="G1" s="4997" t="s">
        <v>764</v>
      </c>
      <c r="H1" s="5001" t="s">
        <v>622</v>
      </c>
      <c r="I1" s="5003" t="s">
        <v>619</v>
      </c>
      <c r="J1" s="5004"/>
      <c r="K1" s="4999" t="s">
        <v>620</v>
      </c>
      <c r="L1" s="5021"/>
      <c r="M1" s="4125" t="s">
        <v>6171</v>
      </c>
      <c r="N1" s="4997" t="s">
        <v>2450</v>
      </c>
      <c r="O1" s="4997" t="s">
        <v>2462</v>
      </c>
      <c r="P1" s="5017" t="s">
        <v>2547</v>
      </c>
    </row>
    <row r="2" spans="1:16" ht="30" customHeight="1" thickBot="1">
      <c r="A2" s="5000"/>
      <c r="B2" s="5007"/>
      <c r="C2" s="5006"/>
      <c r="D2" s="5020"/>
      <c r="E2" s="5016"/>
      <c r="F2" s="5006"/>
      <c r="G2" s="5007"/>
      <c r="H2" s="5002"/>
      <c r="I2" s="447" t="s">
        <v>1009</v>
      </c>
      <c r="J2" s="448" t="s">
        <v>618</v>
      </c>
      <c r="K2" s="407" t="s">
        <v>1009</v>
      </c>
      <c r="L2" s="408" t="s">
        <v>618</v>
      </c>
      <c r="M2" s="4126"/>
      <c r="N2" s="4998"/>
      <c r="O2" s="4998"/>
      <c r="P2" s="5018"/>
    </row>
    <row r="3" spans="1:16" ht="12.75" customHeight="1">
      <c r="A3" s="3862" t="s">
        <v>161</v>
      </c>
      <c r="B3" s="5008" t="s">
        <v>2463</v>
      </c>
      <c r="C3" s="4501" t="s">
        <v>2908</v>
      </c>
      <c r="D3" s="4988" t="s">
        <v>1133</v>
      </c>
      <c r="E3" s="4990" t="s">
        <v>1186</v>
      </c>
      <c r="F3" s="2502" t="s">
        <v>1159</v>
      </c>
      <c r="G3" s="299" t="s">
        <v>765</v>
      </c>
      <c r="H3" s="4480" t="s">
        <v>624</v>
      </c>
      <c r="I3" s="4382">
        <v>512</v>
      </c>
      <c r="J3" s="4384">
        <v>384</v>
      </c>
      <c r="K3" s="4382">
        <v>384</v>
      </c>
      <c r="L3" s="4245">
        <v>256</v>
      </c>
      <c r="M3" s="3100"/>
      <c r="N3" s="4388" t="s">
        <v>2451</v>
      </c>
      <c r="O3" s="4930" t="s">
        <v>2452</v>
      </c>
      <c r="P3" s="4512" t="s">
        <v>1307</v>
      </c>
    </row>
    <row r="4" spans="1:16" ht="13.5" customHeight="1" thickBot="1">
      <c r="A4" s="3863"/>
      <c r="B4" s="4215"/>
      <c r="C4" s="4800"/>
      <c r="D4" s="4989"/>
      <c r="E4" s="4478"/>
      <c r="F4" s="2512" t="s">
        <v>716</v>
      </c>
      <c r="G4" s="300" t="s">
        <v>765</v>
      </c>
      <c r="H4" s="4500"/>
      <c r="I4" s="4109"/>
      <c r="J4" s="4418"/>
      <c r="K4" s="4109"/>
      <c r="L4" s="4221"/>
      <c r="M4" s="2948"/>
      <c r="N4" s="4223"/>
      <c r="O4" s="4904"/>
      <c r="P4" s="4937"/>
    </row>
    <row r="5" spans="1:16" ht="12.75" customHeight="1">
      <c r="A5" s="4465" t="s">
        <v>404</v>
      </c>
      <c r="B5" s="4793" t="s">
        <v>2464</v>
      </c>
      <c r="C5" s="4326" t="s">
        <v>1391</v>
      </c>
      <c r="D5" s="5012" t="s">
        <v>922</v>
      </c>
      <c r="E5" s="4756"/>
      <c r="F5" s="2502"/>
      <c r="G5" s="301"/>
      <c r="H5" s="4480"/>
      <c r="I5" s="365"/>
      <c r="J5" s="380"/>
      <c r="K5" s="365"/>
      <c r="L5" s="367"/>
      <c r="M5" s="2957"/>
      <c r="N5" s="4415" t="s">
        <v>2451</v>
      </c>
      <c r="O5" s="4416" t="s">
        <v>2452</v>
      </c>
      <c r="P5" s="4518" t="s">
        <v>1390</v>
      </c>
    </row>
    <row r="6" spans="1:16" ht="12.75" customHeight="1">
      <c r="A6" s="4466"/>
      <c r="B6" s="4064"/>
      <c r="C6" s="4306"/>
      <c r="D6" s="5013"/>
      <c r="E6" s="4483"/>
      <c r="F6" s="2503"/>
      <c r="G6" s="302"/>
      <c r="H6" s="4471"/>
      <c r="I6" s="372"/>
      <c r="J6" s="433"/>
      <c r="K6" s="368"/>
      <c r="L6" s="366"/>
      <c r="M6" s="2956"/>
      <c r="N6" s="4033"/>
      <c r="O6" s="4055"/>
      <c r="P6" s="4513"/>
    </row>
    <row r="7" spans="1:16" ht="12.75" customHeight="1">
      <c r="A7" s="4466"/>
      <c r="B7" s="4976" t="s">
        <v>2463</v>
      </c>
      <c r="C7" s="4381" t="s">
        <v>338</v>
      </c>
      <c r="D7" s="4984" t="s">
        <v>571</v>
      </c>
      <c r="E7" s="4486" t="s">
        <v>1187</v>
      </c>
      <c r="F7" s="2504" t="s">
        <v>575</v>
      </c>
      <c r="G7" s="301" t="s">
        <v>543</v>
      </c>
      <c r="H7" s="4469" t="s">
        <v>624</v>
      </c>
      <c r="I7" s="4120">
        <v>4906</v>
      </c>
      <c r="J7" s="4172">
        <v>640</v>
      </c>
      <c r="K7" s="4120">
        <v>384</v>
      </c>
      <c r="L7" s="4042">
        <v>128</v>
      </c>
      <c r="M7" s="4105"/>
      <c r="N7" s="4210" t="s">
        <v>2451</v>
      </c>
      <c r="O7" s="4224" t="s">
        <v>2452</v>
      </c>
      <c r="P7" s="4741" t="s">
        <v>1307</v>
      </c>
    </row>
    <row r="8" spans="1:16" ht="12.75" customHeight="1">
      <c r="A8" s="4466"/>
      <c r="B8" s="4976"/>
      <c r="C8" s="4379"/>
      <c r="D8" s="4985"/>
      <c r="E8" s="4477"/>
      <c r="F8" s="2502"/>
      <c r="G8" s="301"/>
      <c r="H8" s="4470"/>
      <c r="I8" s="4108"/>
      <c r="J8" s="4189"/>
      <c r="K8" s="4108"/>
      <c r="L8" s="4043"/>
      <c r="M8" s="4103"/>
      <c r="N8" s="4222"/>
      <c r="O8" s="4227"/>
      <c r="P8" s="4512"/>
    </row>
    <row r="9" spans="1:16" ht="12.75" customHeight="1">
      <c r="A9" s="4466"/>
      <c r="B9" s="4976"/>
      <c r="C9" s="4380"/>
      <c r="D9" s="5014"/>
      <c r="E9" s="4487"/>
      <c r="F9" s="2503" t="s">
        <v>716</v>
      </c>
      <c r="G9" s="302" t="s">
        <v>765</v>
      </c>
      <c r="H9" s="4471"/>
      <c r="I9" s="4121"/>
      <c r="J9" s="4173"/>
      <c r="K9" s="4121"/>
      <c r="L9" s="4044"/>
      <c r="M9" s="4104"/>
      <c r="N9" s="4211"/>
      <c r="O9" s="4240"/>
      <c r="P9" s="4513"/>
    </row>
    <row r="10" spans="1:16" ht="12.75" customHeight="1">
      <c r="A10" s="4466"/>
      <c r="B10" s="4410" t="s">
        <v>6168</v>
      </c>
      <c r="C10" s="4304" t="s">
        <v>339</v>
      </c>
      <c r="D10" s="4139" t="s">
        <v>572</v>
      </c>
      <c r="E10" s="4207" t="s">
        <v>1188</v>
      </c>
      <c r="F10" s="2502" t="s">
        <v>576</v>
      </c>
      <c r="G10" s="301" t="s">
        <v>543</v>
      </c>
      <c r="H10" s="4469" t="s">
        <v>624</v>
      </c>
      <c r="I10" s="4120">
        <v>12286</v>
      </c>
      <c r="J10" s="4172">
        <v>790</v>
      </c>
      <c r="K10" s="4120">
        <v>4906</v>
      </c>
      <c r="L10" s="4042">
        <v>256</v>
      </c>
      <c r="M10" s="4105"/>
      <c r="N10" s="4210" t="s">
        <v>2466</v>
      </c>
      <c r="O10" s="4224" t="s">
        <v>2452</v>
      </c>
      <c r="P10" s="4741" t="s">
        <v>1307</v>
      </c>
    </row>
    <row r="11" spans="1:16" ht="12.75" customHeight="1">
      <c r="A11" s="4466"/>
      <c r="B11" s="4412"/>
      <c r="C11" s="4306"/>
      <c r="D11" s="4079"/>
      <c r="E11" s="4487"/>
      <c r="F11" s="2506" t="s">
        <v>716</v>
      </c>
      <c r="G11" s="302" t="s">
        <v>765</v>
      </c>
      <c r="H11" s="4471"/>
      <c r="I11" s="4121"/>
      <c r="J11" s="4173"/>
      <c r="K11" s="4121"/>
      <c r="L11" s="4044"/>
      <c r="M11" s="4104"/>
      <c r="N11" s="4211"/>
      <c r="O11" s="4240"/>
      <c r="P11" s="4513"/>
    </row>
    <row r="12" spans="1:16" ht="20.25" customHeight="1">
      <c r="A12" s="4466"/>
      <c r="B12" s="4232" t="s">
        <v>2463</v>
      </c>
      <c r="C12" s="4304" t="s">
        <v>339</v>
      </c>
      <c r="D12" s="4244" t="s">
        <v>5563</v>
      </c>
      <c r="E12" s="4207" t="s">
        <v>1188</v>
      </c>
      <c r="F12" s="2649" t="s">
        <v>5564</v>
      </c>
      <c r="G12" s="301" t="s">
        <v>543</v>
      </c>
      <c r="H12" s="4469" t="s">
        <v>624</v>
      </c>
      <c r="I12" s="4120">
        <v>12286</v>
      </c>
      <c r="J12" s="4172">
        <v>790</v>
      </c>
      <c r="K12" s="4120">
        <v>4906</v>
      </c>
      <c r="L12" s="4042">
        <v>256</v>
      </c>
      <c r="M12" s="4105" t="s">
        <v>6172</v>
      </c>
      <c r="N12" s="4210" t="s">
        <v>2466</v>
      </c>
      <c r="O12" s="4224" t="s">
        <v>2452</v>
      </c>
      <c r="P12" s="4417" t="s">
        <v>5573</v>
      </c>
    </row>
    <row r="13" spans="1:16" ht="20.25" customHeight="1">
      <c r="A13" s="4466"/>
      <c r="B13" s="4233"/>
      <c r="C13" s="4306"/>
      <c r="D13" s="4236"/>
      <c r="E13" s="4487"/>
      <c r="F13" s="2613" t="s">
        <v>716</v>
      </c>
      <c r="G13" s="302" t="s">
        <v>765</v>
      </c>
      <c r="H13" s="4471"/>
      <c r="I13" s="4121"/>
      <c r="J13" s="4173"/>
      <c r="K13" s="4121"/>
      <c r="L13" s="4044"/>
      <c r="M13" s="4104"/>
      <c r="N13" s="4211"/>
      <c r="O13" s="4240"/>
      <c r="P13" s="4391"/>
    </row>
    <row r="14" spans="1:16" ht="12.75" customHeight="1">
      <c r="A14" s="4466"/>
      <c r="B14" s="4410" t="s">
        <v>6168</v>
      </c>
      <c r="C14" s="4304" t="s">
        <v>588</v>
      </c>
      <c r="D14" s="4139" t="s">
        <v>921</v>
      </c>
      <c r="E14" s="4486" t="s">
        <v>1189</v>
      </c>
      <c r="F14" s="2614" t="s">
        <v>708</v>
      </c>
      <c r="G14" s="334"/>
      <c r="H14" s="4469" t="s">
        <v>624</v>
      </c>
      <c r="I14" s="4120">
        <v>23712</v>
      </c>
      <c r="J14" s="4172">
        <v>912</v>
      </c>
      <c r="K14" s="4120">
        <v>12286</v>
      </c>
      <c r="L14" s="4042">
        <v>512</v>
      </c>
      <c r="M14" s="4105"/>
      <c r="N14" s="4210" t="s">
        <v>2468</v>
      </c>
      <c r="O14" s="4224" t="s">
        <v>2452</v>
      </c>
      <c r="P14" s="4741" t="s">
        <v>1307</v>
      </c>
    </row>
    <row r="15" spans="1:16" ht="13.5" customHeight="1">
      <c r="A15" s="4466"/>
      <c r="B15" s="4412"/>
      <c r="C15" s="4306"/>
      <c r="D15" s="4079"/>
      <c r="E15" s="4487"/>
      <c r="F15" s="2617" t="s">
        <v>716</v>
      </c>
      <c r="G15" s="302" t="s">
        <v>765</v>
      </c>
      <c r="H15" s="4471"/>
      <c r="I15" s="4121"/>
      <c r="J15" s="4173"/>
      <c r="K15" s="4121"/>
      <c r="L15" s="4044"/>
      <c r="M15" s="4104"/>
      <c r="N15" s="4211"/>
      <c r="O15" s="4240"/>
      <c r="P15" s="4513"/>
    </row>
    <row r="16" spans="1:16" ht="16.5" customHeight="1">
      <c r="A16" s="4466"/>
      <c r="B16" s="4116" t="s">
        <v>2463</v>
      </c>
      <c r="C16" s="4305" t="s">
        <v>588</v>
      </c>
      <c r="D16" s="4235" t="s">
        <v>5565</v>
      </c>
      <c r="E16" s="4477" t="s">
        <v>1189</v>
      </c>
      <c r="F16" s="2649" t="s">
        <v>5570</v>
      </c>
      <c r="G16" s="301"/>
      <c r="H16" s="4470" t="s">
        <v>624</v>
      </c>
      <c r="I16" s="4108">
        <v>23712</v>
      </c>
      <c r="J16" s="4189">
        <v>912</v>
      </c>
      <c r="K16" s="4108">
        <v>12286</v>
      </c>
      <c r="L16" s="4043">
        <v>512</v>
      </c>
      <c r="M16" s="4105" t="s">
        <v>6173</v>
      </c>
      <c r="N16" s="4222" t="s">
        <v>2468</v>
      </c>
      <c r="O16" s="4227" t="s">
        <v>2452</v>
      </c>
      <c r="P16" s="4417" t="s">
        <v>5573</v>
      </c>
    </row>
    <row r="17" spans="1:16" ht="16.5" customHeight="1" thickBot="1">
      <c r="A17" s="4467"/>
      <c r="B17" s="4117"/>
      <c r="C17" s="4327"/>
      <c r="D17" s="4246"/>
      <c r="E17" s="4478"/>
      <c r="F17" s="2512" t="s">
        <v>716</v>
      </c>
      <c r="G17" s="305" t="s">
        <v>765</v>
      </c>
      <c r="H17" s="4500"/>
      <c r="I17" s="4109"/>
      <c r="J17" s="4418"/>
      <c r="K17" s="4109"/>
      <c r="L17" s="4221"/>
      <c r="M17" s="4104"/>
      <c r="N17" s="4223"/>
      <c r="O17" s="4225"/>
      <c r="P17" s="4391"/>
    </row>
    <row r="18" spans="1:16" ht="12.75" customHeight="1">
      <c r="A18" s="4465" t="s">
        <v>3879</v>
      </c>
      <c r="B18" s="4793" t="s">
        <v>2464</v>
      </c>
      <c r="C18" s="4326" t="s">
        <v>3702</v>
      </c>
      <c r="D18" s="5012" t="s">
        <v>923</v>
      </c>
      <c r="E18" s="4756"/>
      <c r="F18" s="2650"/>
      <c r="G18" s="2651"/>
      <c r="H18" s="4480"/>
      <c r="I18" s="4382"/>
      <c r="J18" s="4384"/>
      <c r="K18" s="4382"/>
      <c r="L18" s="4245"/>
      <c r="M18" s="3100"/>
      <c r="N18" s="4415" t="s">
        <v>2451</v>
      </c>
      <c r="O18" s="4416" t="s">
        <v>2452</v>
      </c>
      <c r="P18" s="4518" t="s">
        <v>1390</v>
      </c>
    </row>
    <row r="19" spans="1:16" ht="12.75" customHeight="1">
      <c r="A19" s="4466"/>
      <c r="B19" s="4063"/>
      <c r="C19" s="4305"/>
      <c r="D19" s="5015"/>
      <c r="E19" s="4482"/>
      <c r="F19" s="397"/>
      <c r="G19" s="306"/>
      <c r="H19" s="4470"/>
      <c r="I19" s="4108"/>
      <c r="J19" s="4189"/>
      <c r="K19" s="4108"/>
      <c r="L19" s="4043"/>
      <c r="M19" s="2957"/>
      <c r="N19" s="4035"/>
      <c r="O19" s="4082"/>
      <c r="P19" s="4512"/>
    </row>
    <row r="20" spans="1:16" ht="12.75" customHeight="1">
      <c r="A20" s="4466"/>
      <c r="B20" s="4064"/>
      <c r="C20" s="4306"/>
      <c r="D20" s="5013"/>
      <c r="E20" s="4483"/>
      <c r="F20" s="307"/>
      <c r="G20" s="307"/>
      <c r="H20" s="4471"/>
      <c r="I20" s="4121"/>
      <c r="J20" s="4173"/>
      <c r="K20" s="4121"/>
      <c r="L20" s="4044"/>
      <c r="M20" s="2956"/>
      <c r="N20" s="4033"/>
      <c r="O20" s="4055"/>
      <c r="P20" s="4513"/>
    </row>
    <row r="21" spans="1:16" ht="12.75" customHeight="1">
      <c r="A21" s="4466"/>
      <c r="B21" s="4135" t="s">
        <v>2463</v>
      </c>
      <c r="C21" s="4148" t="s">
        <v>2651</v>
      </c>
      <c r="D21" s="5009" t="s">
        <v>1280</v>
      </c>
      <c r="E21" s="4486" t="s">
        <v>1190</v>
      </c>
      <c r="F21" s="2612" t="s">
        <v>1156</v>
      </c>
      <c r="G21" s="301" t="s">
        <v>766</v>
      </c>
      <c r="H21" s="4469" t="s">
        <v>624</v>
      </c>
      <c r="I21" s="4120">
        <v>8906</v>
      </c>
      <c r="J21" s="4172">
        <v>832</v>
      </c>
      <c r="K21" s="4120">
        <v>4334</v>
      </c>
      <c r="L21" s="4042">
        <v>384</v>
      </c>
      <c r="M21" s="4105"/>
      <c r="N21" s="4210" t="s">
        <v>2466</v>
      </c>
      <c r="O21" s="4224" t="s">
        <v>2452</v>
      </c>
      <c r="P21" s="4741" t="s">
        <v>1307</v>
      </c>
    </row>
    <row r="22" spans="1:16" ht="12.75" customHeight="1">
      <c r="A22" s="4466"/>
      <c r="B22" s="4214"/>
      <c r="C22" s="4118"/>
      <c r="D22" s="5010"/>
      <c r="E22" s="4477"/>
      <c r="F22" s="2616" t="s">
        <v>575</v>
      </c>
      <c r="G22" s="301" t="s">
        <v>543</v>
      </c>
      <c r="H22" s="4470"/>
      <c r="I22" s="4108"/>
      <c r="J22" s="4189"/>
      <c r="K22" s="4108"/>
      <c r="L22" s="4043"/>
      <c r="M22" s="4103"/>
      <c r="N22" s="4222"/>
      <c r="O22" s="4227"/>
      <c r="P22" s="5022"/>
    </row>
    <row r="23" spans="1:16" ht="12.75" customHeight="1">
      <c r="A23" s="4466"/>
      <c r="B23" s="4136"/>
      <c r="C23" s="4149"/>
      <c r="D23" s="5011"/>
      <c r="E23" s="4487"/>
      <c r="F23" s="2617" t="s">
        <v>716</v>
      </c>
      <c r="G23" s="302" t="s">
        <v>765</v>
      </c>
      <c r="H23" s="4471"/>
      <c r="I23" s="4121"/>
      <c r="J23" s="4173"/>
      <c r="K23" s="4121"/>
      <c r="L23" s="4044"/>
      <c r="M23" s="4104"/>
      <c r="N23" s="4211"/>
      <c r="O23" s="4240"/>
      <c r="P23" s="5023"/>
    </row>
    <row r="24" spans="1:16" ht="12.75" customHeight="1">
      <c r="A24" s="4466"/>
      <c r="B24" s="4410" t="s">
        <v>6168</v>
      </c>
      <c r="C24" s="4304" t="s">
        <v>3627</v>
      </c>
      <c r="D24" s="4150" t="s">
        <v>1281</v>
      </c>
      <c r="E24" s="4207" t="s">
        <v>1191</v>
      </c>
      <c r="F24" s="2611" t="s">
        <v>576</v>
      </c>
      <c r="G24" s="182"/>
      <c r="H24" s="4469" t="s">
        <v>624</v>
      </c>
      <c r="I24" s="4120">
        <v>16286</v>
      </c>
      <c r="J24" s="4172">
        <v>1132</v>
      </c>
      <c r="K24" s="4120">
        <v>8906</v>
      </c>
      <c r="L24" s="4042">
        <v>512</v>
      </c>
      <c r="M24" s="4105"/>
      <c r="N24" s="4210" t="s">
        <v>2468</v>
      </c>
      <c r="O24" s="4224" t="s">
        <v>2452</v>
      </c>
      <c r="P24" s="4741" t="s">
        <v>1307</v>
      </c>
    </row>
    <row r="25" spans="1:16" ht="12.75" customHeight="1">
      <c r="A25" s="4466"/>
      <c r="B25" s="4411"/>
      <c r="C25" s="4305"/>
      <c r="D25" s="4216"/>
      <c r="E25" s="4477"/>
      <c r="F25" s="1254" t="s">
        <v>1156</v>
      </c>
      <c r="G25" s="301" t="s">
        <v>766</v>
      </c>
      <c r="H25" s="4470"/>
      <c r="I25" s="4108"/>
      <c r="J25" s="4189"/>
      <c r="K25" s="4108"/>
      <c r="L25" s="4043"/>
      <c r="M25" s="4103"/>
      <c r="N25" s="4222"/>
      <c r="O25" s="4227"/>
      <c r="P25" s="5022"/>
    </row>
    <row r="26" spans="1:16" ht="12.75" customHeight="1">
      <c r="A26" s="4466"/>
      <c r="B26" s="4412"/>
      <c r="C26" s="4306"/>
      <c r="D26" s="4151"/>
      <c r="E26" s="4487"/>
      <c r="F26" s="2615" t="s">
        <v>716</v>
      </c>
      <c r="G26" s="302" t="s">
        <v>765</v>
      </c>
      <c r="H26" s="4471"/>
      <c r="I26" s="4121"/>
      <c r="J26" s="4173"/>
      <c r="K26" s="4121"/>
      <c r="L26" s="4044"/>
      <c r="M26" s="4104"/>
      <c r="N26" s="4211"/>
      <c r="O26" s="4240"/>
      <c r="P26" s="5023"/>
    </row>
    <row r="27" spans="1:16" ht="12.75" customHeight="1">
      <c r="A27" s="4466"/>
      <c r="B27" s="4232" t="s">
        <v>2463</v>
      </c>
      <c r="C27" s="4304" t="s">
        <v>3627</v>
      </c>
      <c r="D27" s="4257" t="s">
        <v>5566</v>
      </c>
      <c r="E27" s="4207" t="s">
        <v>1191</v>
      </c>
      <c r="F27" s="2649" t="s">
        <v>5564</v>
      </c>
      <c r="G27" s="182"/>
      <c r="H27" s="4469" t="s">
        <v>624</v>
      </c>
      <c r="I27" s="4120">
        <v>16286</v>
      </c>
      <c r="J27" s="4172">
        <v>1132</v>
      </c>
      <c r="K27" s="4120">
        <v>8906</v>
      </c>
      <c r="L27" s="4042">
        <v>512</v>
      </c>
      <c r="M27" s="4105" t="s">
        <v>6172</v>
      </c>
      <c r="N27" s="4210" t="s">
        <v>2468</v>
      </c>
      <c r="O27" s="4224" t="s">
        <v>2452</v>
      </c>
      <c r="P27" s="4519" t="s">
        <v>5573</v>
      </c>
    </row>
    <row r="28" spans="1:16" ht="12.75" customHeight="1">
      <c r="A28" s="4466"/>
      <c r="B28" s="4116"/>
      <c r="C28" s="4305"/>
      <c r="D28" s="4234"/>
      <c r="E28" s="4477"/>
      <c r="F28" s="1254" t="s">
        <v>1156</v>
      </c>
      <c r="G28" s="301" t="s">
        <v>766</v>
      </c>
      <c r="H28" s="4470"/>
      <c r="I28" s="4108"/>
      <c r="J28" s="4189"/>
      <c r="K28" s="4108"/>
      <c r="L28" s="4043"/>
      <c r="M28" s="4103"/>
      <c r="N28" s="4222"/>
      <c r="O28" s="4227"/>
      <c r="P28" s="5024"/>
    </row>
    <row r="29" spans="1:16" ht="12.75" customHeight="1">
      <c r="A29" s="4466"/>
      <c r="B29" s="4233"/>
      <c r="C29" s="4306"/>
      <c r="D29" s="4258"/>
      <c r="E29" s="4487"/>
      <c r="F29" s="2615" t="s">
        <v>716</v>
      </c>
      <c r="G29" s="302" t="s">
        <v>765</v>
      </c>
      <c r="H29" s="4471"/>
      <c r="I29" s="4121"/>
      <c r="J29" s="4173"/>
      <c r="K29" s="4121"/>
      <c r="L29" s="4044"/>
      <c r="M29" s="4104"/>
      <c r="N29" s="4211"/>
      <c r="O29" s="4240"/>
      <c r="P29" s="5025"/>
    </row>
    <row r="30" spans="1:16" ht="12.75" customHeight="1">
      <c r="A30" s="4466"/>
      <c r="B30" s="4410" t="s">
        <v>6168</v>
      </c>
      <c r="C30" s="4304" t="s">
        <v>3628</v>
      </c>
      <c r="D30" s="4139" t="s">
        <v>1282</v>
      </c>
      <c r="E30" s="4486" t="s">
        <v>1192</v>
      </c>
      <c r="F30" s="2612" t="s">
        <v>708</v>
      </c>
      <c r="G30" s="182"/>
      <c r="H30" s="4469" t="s">
        <v>624</v>
      </c>
      <c r="I30" s="4120">
        <v>24480</v>
      </c>
      <c r="J30" s="4172">
        <v>1424</v>
      </c>
      <c r="K30" s="4120">
        <v>11800</v>
      </c>
      <c r="L30" s="4042">
        <v>512</v>
      </c>
      <c r="M30" s="4105"/>
      <c r="N30" s="4210" t="s">
        <v>2468</v>
      </c>
      <c r="O30" s="4224" t="s">
        <v>2452</v>
      </c>
      <c r="P30" s="4741" t="s">
        <v>1307</v>
      </c>
    </row>
    <row r="31" spans="1:16" ht="12.75" customHeight="1">
      <c r="A31" s="4466"/>
      <c r="B31" s="4411"/>
      <c r="C31" s="4305"/>
      <c r="D31" s="4167"/>
      <c r="E31" s="4477"/>
      <c r="F31" s="2612" t="s">
        <v>1156</v>
      </c>
      <c r="G31" s="301" t="s">
        <v>766</v>
      </c>
      <c r="H31" s="4470"/>
      <c r="I31" s="4108"/>
      <c r="J31" s="4189"/>
      <c r="K31" s="4108"/>
      <c r="L31" s="4043"/>
      <c r="M31" s="4103"/>
      <c r="N31" s="4222"/>
      <c r="O31" s="4227"/>
      <c r="P31" s="5022"/>
    </row>
    <row r="32" spans="1:16" ht="13.5" customHeight="1">
      <c r="A32" s="4466"/>
      <c r="B32" s="4412"/>
      <c r="C32" s="4306"/>
      <c r="D32" s="4079"/>
      <c r="E32" s="4487"/>
      <c r="F32" s="2617" t="s">
        <v>716</v>
      </c>
      <c r="G32" s="302" t="s">
        <v>765</v>
      </c>
      <c r="H32" s="4471"/>
      <c r="I32" s="4121"/>
      <c r="J32" s="4173"/>
      <c r="K32" s="4121"/>
      <c r="L32" s="4044"/>
      <c r="M32" s="4104"/>
      <c r="N32" s="4211"/>
      <c r="O32" s="4240"/>
      <c r="P32" s="5023"/>
    </row>
    <row r="33" spans="1:16" ht="12.75" customHeight="1">
      <c r="A33" s="4466"/>
      <c r="B33" s="4116" t="s">
        <v>2463</v>
      </c>
      <c r="C33" s="4305" t="s">
        <v>3628</v>
      </c>
      <c r="D33" s="4235" t="s">
        <v>5567</v>
      </c>
      <c r="E33" s="4477" t="s">
        <v>1192</v>
      </c>
      <c r="F33" s="2649" t="s">
        <v>5570</v>
      </c>
      <c r="H33" s="4470" t="s">
        <v>624</v>
      </c>
      <c r="I33" s="4108">
        <v>24480</v>
      </c>
      <c r="J33" s="4189">
        <v>1424</v>
      </c>
      <c r="K33" s="4108">
        <v>11800</v>
      </c>
      <c r="L33" s="4043">
        <v>512</v>
      </c>
      <c r="M33" s="4105" t="s">
        <v>6173</v>
      </c>
      <c r="N33" s="4222" t="s">
        <v>2468</v>
      </c>
      <c r="O33" s="4227" t="s">
        <v>2452</v>
      </c>
      <c r="P33" s="4516" t="s">
        <v>5573</v>
      </c>
    </row>
    <row r="34" spans="1:16" ht="12.75" customHeight="1">
      <c r="A34" s="4466"/>
      <c r="B34" s="4116"/>
      <c r="C34" s="4305"/>
      <c r="D34" s="4235"/>
      <c r="E34" s="4477"/>
      <c r="F34" s="2612" t="s">
        <v>1156</v>
      </c>
      <c r="G34" s="301" t="s">
        <v>766</v>
      </c>
      <c r="H34" s="4470"/>
      <c r="I34" s="4108"/>
      <c r="J34" s="4189"/>
      <c r="K34" s="4108"/>
      <c r="L34" s="4043"/>
      <c r="M34" s="4103"/>
      <c r="N34" s="4222"/>
      <c r="O34" s="4227"/>
      <c r="P34" s="5024"/>
    </row>
    <row r="35" spans="1:16" ht="13.5" customHeight="1" thickBot="1">
      <c r="A35" s="4467"/>
      <c r="B35" s="4117"/>
      <c r="C35" s="4327"/>
      <c r="D35" s="4246"/>
      <c r="E35" s="4478"/>
      <c r="F35" s="2618" t="s">
        <v>716</v>
      </c>
      <c r="G35" s="305" t="s">
        <v>765</v>
      </c>
      <c r="H35" s="4500"/>
      <c r="I35" s="4109"/>
      <c r="J35" s="4418"/>
      <c r="K35" s="4109"/>
      <c r="L35" s="4221"/>
      <c r="M35" s="4106"/>
      <c r="N35" s="4223"/>
      <c r="O35" s="4225"/>
      <c r="P35" s="5026"/>
    </row>
    <row r="36" spans="1:16" ht="12.75" customHeight="1">
      <c r="A36" s="4373" t="s">
        <v>3829</v>
      </c>
      <c r="B36" s="4822" t="s">
        <v>2464</v>
      </c>
      <c r="C36" s="4326" t="s">
        <v>3880</v>
      </c>
      <c r="D36" s="5012" t="s">
        <v>139</v>
      </c>
      <c r="E36" s="4990"/>
      <c r="F36" s="1874"/>
      <c r="G36" s="317"/>
      <c r="H36" s="4480"/>
      <c r="I36" s="4382"/>
      <c r="J36" s="4384"/>
      <c r="K36" s="4382"/>
      <c r="L36" s="4245"/>
      <c r="M36" s="3100"/>
      <c r="N36" s="4388" t="s">
        <v>2466</v>
      </c>
      <c r="O36" s="4389" t="s">
        <v>2452</v>
      </c>
      <c r="P36" s="4518" t="s">
        <v>1390</v>
      </c>
    </row>
    <row r="37" spans="1:16" ht="12.75" customHeight="1">
      <c r="A37" s="4374"/>
      <c r="B37" s="4116"/>
      <c r="C37" s="4305"/>
      <c r="D37" s="5015"/>
      <c r="E37" s="4477"/>
      <c r="F37" s="2616"/>
      <c r="G37" s="301"/>
      <c r="H37" s="4470"/>
      <c r="I37" s="4108"/>
      <c r="J37" s="4189"/>
      <c r="K37" s="4108"/>
      <c r="L37" s="4043"/>
      <c r="M37" s="2957"/>
      <c r="N37" s="4222"/>
      <c r="O37" s="4227"/>
      <c r="P37" s="4512"/>
    </row>
    <row r="38" spans="1:16" ht="12.75" customHeight="1">
      <c r="A38" s="4374"/>
      <c r="B38" s="4233"/>
      <c r="C38" s="4306"/>
      <c r="D38" s="5013"/>
      <c r="E38" s="4487"/>
      <c r="F38" s="2617"/>
      <c r="G38" s="302"/>
      <c r="H38" s="4471"/>
      <c r="I38" s="4121"/>
      <c r="J38" s="4173"/>
      <c r="K38" s="4121"/>
      <c r="L38" s="4044"/>
      <c r="M38" s="2956"/>
      <c r="N38" s="4211"/>
      <c r="O38" s="4240"/>
      <c r="P38" s="4513"/>
    </row>
    <row r="39" spans="1:16" ht="12.75" customHeight="1">
      <c r="A39" s="4374"/>
      <c r="B39" s="4639" t="s">
        <v>2463</v>
      </c>
      <c r="C39" s="4304" t="s">
        <v>1399</v>
      </c>
      <c r="D39" s="4150" t="s">
        <v>234</v>
      </c>
      <c r="E39" s="4485" t="s">
        <v>1193</v>
      </c>
      <c r="F39" s="2616" t="s">
        <v>1157</v>
      </c>
      <c r="G39" s="301" t="s">
        <v>766</v>
      </c>
      <c r="H39" s="4469" t="s">
        <v>624</v>
      </c>
      <c r="I39" s="4120">
        <v>12914</v>
      </c>
      <c r="J39" s="4172">
        <v>832</v>
      </c>
      <c r="K39" s="4120">
        <v>8320</v>
      </c>
      <c r="L39" s="4042">
        <v>384</v>
      </c>
      <c r="M39" s="4105"/>
      <c r="N39" s="4424" t="s">
        <v>2468</v>
      </c>
      <c r="O39" s="4433" t="s">
        <v>2452</v>
      </c>
      <c r="P39" s="4741" t="s">
        <v>1307</v>
      </c>
    </row>
    <row r="40" spans="1:16" ht="12.75" customHeight="1">
      <c r="A40" s="4374"/>
      <c r="B40" s="4640"/>
      <c r="C40" s="4305"/>
      <c r="D40" s="4216"/>
      <c r="E40" s="4475"/>
      <c r="F40" s="2616" t="s">
        <v>575</v>
      </c>
      <c r="G40" s="301" t="s">
        <v>543</v>
      </c>
      <c r="H40" s="4470"/>
      <c r="I40" s="4108"/>
      <c r="J40" s="4189"/>
      <c r="K40" s="4108"/>
      <c r="L40" s="4043"/>
      <c r="M40" s="4103"/>
      <c r="N40" s="4405"/>
      <c r="O40" s="4370"/>
      <c r="P40" s="5022"/>
    </row>
    <row r="41" spans="1:16" ht="12.75" customHeight="1">
      <c r="A41" s="4374"/>
      <c r="B41" s="4489"/>
      <c r="C41" s="4306"/>
      <c r="D41" s="4151"/>
      <c r="E41" s="4476"/>
      <c r="F41" s="2617" t="s">
        <v>716</v>
      </c>
      <c r="G41" s="302" t="s">
        <v>765</v>
      </c>
      <c r="H41" s="4471"/>
      <c r="I41" s="4121"/>
      <c r="J41" s="4173"/>
      <c r="K41" s="4121"/>
      <c r="L41" s="4044"/>
      <c r="M41" s="4104"/>
      <c r="N41" s="4406"/>
      <c r="O41" s="4371"/>
      <c r="P41" s="5023"/>
    </row>
    <row r="42" spans="1:16" ht="12.75" customHeight="1">
      <c r="A42" s="4374"/>
      <c r="B42" s="4410" t="s">
        <v>6168</v>
      </c>
      <c r="C42" s="4304" t="s">
        <v>1392</v>
      </c>
      <c r="D42" s="4150" t="s">
        <v>577</v>
      </c>
      <c r="E42" s="4485" t="s">
        <v>1194</v>
      </c>
      <c r="F42" s="2616" t="s">
        <v>1157</v>
      </c>
      <c r="G42" s="301" t="s">
        <v>766</v>
      </c>
      <c r="H42" s="4469" t="s">
        <v>624</v>
      </c>
      <c r="I42" s="4120">
        <v>20294</v>
      </c>
      <c r="J42" s="4172">
        <v>1132</v>
      </c>
      <c r="K42" s="4120">
        <v>12914</v>
      </c>
      <c r="L42" s="4042">
        <v>512</v>
      </c>
      <c r="M42" s="4105"/>
      <c r="N42" s="4424" t="s">
        <v>2468</v>
      </c>
      <c r="O42" s="4433" t="s">
        <v>2452</v>
      </c>
      <c r="P42" s="4741" t="s">
        <v>1307</v>
      </c>
    </row>
    <row r="43" spans="1:16" ht="12.75" customHeight="1">
      <c r="A43" s="4374"/>
      <c r="B43" s="4411"/>
      <c r="C43" s="4305"/>
      <c r="D43" s="4216"/>
      <c r="E43" s="4475"/>
      <c r="F43" s="2616" t="s">
        <v>576</v>
      </c>
      <c r="G43" s="301" t="s">
        <v>543</v>
      </c>
      <c r="H43" s="4470"/>
      <c r="I43" s="4108"/>
      <c r="J43" s="4189"/>
      <c r="K43" s="4108"/>
      <c r="L43" s="4043"/>
      <c r="M43" s="4103"/>
      <c r="N43" s="4405"/>
      <c r="O43" s="4370"/>
      <c r="P43" s="4512"/>
    </row>
    <row r="44" spans="1:16" ht="12.75" customHeight="1">
      <c r="A44" s="4374"/>
      <c r="B44" s="4412"/>
      <c r="C44" s="4306"/>
      <c r="D44" s="4151"/>
      <c r="E44" s="4476"/>
      <c r="F44" s="2617" t="s">
        <v>716</v>
      </c>
      <c r="G44" s="302" t="s">
        <v>765</v>
      </c>
      <c r="H44" s="4471"/>
      <c r="I44" s="4121"/>
      <c r="J44" s="4173"/>
      <c r="K44" s="4121"/>
      <c r="L44" s="4044"/>
      <c r="M44" s="4104"/>
      <c r="N44" s="4406"/>
      <c r="O44" s="4371"/>
      <c r="P44" s="4513"/>
    </row>
    <row r="45" spans="1:16" ht="12.75" customHeight="1">
      <c r="A45" s="4374"/>
      <c r="B45" s="4395" t="s">
        <v>2463</v>
      </c>
      <c r="C45" s="4304" t="s">
        <v>1392</v>
      </c>
      <c r="D45" s="4257" t="s">
        <v>5568</v>
      </c>
      <c r="E45" s="4485" t="s">
        <v>1194</v>
      </c>
      <c r="F45" s="2616" t="s">
        <v>1157</v>
      </c>
      <c r="G45" s="301" t="s">
        <v>766</v>
      </c>
      <c r="H45" s="4469" t="s">
        <v>624</v>
      </c>
      <c r="I45" s="4120">
        <v>20294</v>
      </c>
      <c r="J45" s="4172">
        <v>1132</v>
      </c>
      <c r="K45" s="4120">
        <v>12914</v>
      </c>
      <c r="L45" s="4042">
        <v>512</v>
      </c>
      <c r="M45" s="4105" t="s">
        <v>6172</v>
      </c>
      <c r="N45" s="4424" t="s">
        <v>2468</v>
      </c>
      <c r="O45" s="4433" t="s">
        <v>2452</v>
      </c>
      <c r="P45" s="4519" t="s">
        <v>5573</v>
      </c>
    </row>
    <row r="46" spans="1:16" ht="12.75" customHeight="1">
      <c r="A46" s="4374"/>
      <c r="B46" s="4396"/>
      <c r="C46" s="4305"/>
      <c r="D46" s="4234"/>
      <c r="E46" s="4475"/>
      <c r="F46" s="2649" t="s">
        <v>5564</v>
      </c>
      <c r="G46" s="301" t="s">
        <v>543</v>
      </c>
      <c r="H46" s="4470"/>
      <c r="I46" s="4108"/>
      <c r="J46" s="4189"/>
      <c r="K46" s="4108"/>
      <c r="L46" s="4043"/>
      <c r="M46" s="4103"/>
      <c r="N46" s="4405"/>
      <c r="O46" s="4370"/>
      <c r="P46" s="5024"/>
    </row>
    <row r="47" spans="1:16" ht="12.75" customHeight="1">
      <c r="A47" s="4374"/>
      <c r="B47" s="4399"/>
      <c r="C47" s="4306"/>
      <c r="D47" s="4258"/>
      <c r="E47" s="4476"/>
      <c r="F47" s="2617" t="s">
        <v>716</v>
      </c>
      <c r="G47" s="302" t="s">
        <v>765</v>
      </c>
      <c r="H47" s="4471"/>
      <c r="I47" s="4121"/>
      <c r="J47" s="4173"/>
      <c r="K47" s="4121"/>
      <c r="L47" s="4044"/>
      <c r="M47" s="4104"/>
      <c r="N47" s="4406"/>
      <c r="O47" s="4371"/>
      <c r="P47" s="5025"/>
    </row>
    <row r="48" spans="1:16" ht="12.75" customHeight="1">
      <c r="A48" s="4374"/>
      <c r="B48" s="4410" t="s">
        <v>6168</v>
      </c>
      <c r="C48" s="4304" t="s">
        <v>3629</v>
      </c>
      <c r="D48" s="4757" t="s">
        <v>235</v>
      </c>
      <c r="E48" s="4485" t="s">
        <v>1260</v>
      </c>
      <c r="F48" s="2616" t="s">
        <v>1157</v>
      </c>
      <c r="G48" s="301" t="s">
        <v>766</v>
      </c>
      <c r="H48" s="4469" t="s">
        <v>624</v>
      </c>
      <c r="I48" s="4120">
        <v>24500</v>
      </c>
      <c r="J48" s="4172">
        <v>1424</v>
      </c>
      <c r="K48" s="4120">
        <v>13424</v>
      </c>
      <c r="L48" s="4042">
        <v>512</v>
      </c>
      <c r="M48" s="4105"/>
      <c r="N48" s="4424" t="s">
        <v>2468</v>
      </c>
      <c r="O48" s="4433" t="s">
        <v>2452</v>
      </c>
      <c r="P48" s="4741" t="s">
        <v>1307</v>
      </c>
    </row>
    <row r="49" spans="1:16" ht="12.75" customHeight="1">
      <c r="A49" s="4374"/>
      <c r="B49" s="4411"/>
      <c r="C49" s="4305"/>
      <c r="D49" s="4758"/>
      <c r="E49" s="4475"/>
      <c r="F49" s="2616" t="s">
        <v>708</v>
      </c>
      <c r="G49" s="301" t="s">
        <v>543</v>
      </c>
      <c r="H49" s="4470"/>
      <c r="I49" s="4108"/>
      <c r="J49" s="4189"/>
      <c r="K49" s="4108"/>
      <c r="L49" s="4043"/>
      <c r="M49" s="4103"/>
      <c r="N49" s="4405"/>
      <c r="O49" s="4370"/>
      <c r="P49" s="4512"/>
    </row>
    <row r="50" spans="1:16" ht="13.5" customHeight="1">
      <c r="A50" s="4374"/>
      <c r="B50" s="4412"/>
      <c r="C50" s="4306"/>
      <c r="D50" s="4759"/>
      <c r="E50" s="4476"/>
      <c r="F50" s="2617" t="s">
        <v>716</v>
      </c>
      <c r="G50" s="371" t="s">
        <v>765</v>
      </c>
      <c r="H50" s="4471"/>
      <c r="I50" s="4121"/>
      <c r="J50" s="4173"/>
      <c r="K50" s="4121"/>
      <c r="L50" s="4044"/>
      <c r="M50" s="4104"/>
      <c r="N50" s="4406"/>
      <c r="O50" s="4371"/>
      <c r="P50" s="4513"/>
    </row>
    <row r="51" spans="1:16" ht="12.75" customHeight="1">
      <c r="A51" s="4374"/>
      <c r="B51" s="4640" t="s">
        <v>2463</v>
      </c>
      <c r="C51" s="4305" t="s">
        <v>3629</v>
      </c>
      <c r="D51" s="4463" t="s">
        <v>5569</v>
      </c>
      <c r="E51" s="4475" t="s">
        <v>1260</v>
      </c>
      <c r="F51" s="2616" t="s">
        <v>1157</v>
      </c>
      <c r="G51" s="301" t="s">
        <v>766</v>
      </c>
      <c r="H51" s="4470" t="s">
        <v>624</v>
      </c>
      <c r="I51" s="4108">
        <v>24500</v>
      </c>
      <c r="J51" s="4189">
        <v>1424</v>
      </c>
      <c r="K51" s="4108">
        <v>13424</v>
      </c>
      <c r="L51" s="4043">
        <v>512</v>
      </c>
      <c r="M51" s="4105" t="s">
        <v>6173</v>
      </c>
      <c r="N51" s="4405" t="s">
        <v>2468</v>
      </c>
      <c r="O51" s="4370" t="s">
        <v>2452</v>
      </c>
      <c r="P51" s="4519" t="s">
        <v>5573</v>
      </c>
    </row>
    <row r="52" spans="1:16" ht="12.75" customHeight="1">
      <c r="A52" s="4374"/>
      <c r="B52" s="4640"/>
      <c r="C52" s="4305"/>
      <c r="D52" s="4463"/>
      <c r="E52" s="4475"/>
      <c r="F52" s="2649" t="s">
        <v>5570</v>
      </c>
      <c r="G52" s="301" t="s">
        <v>543</v>
      </c>
      <c r="H52" s="4470"/>
      <c r="I52" s="4108"/>
      <c r="J52" s="4189"/>
      <c r="K52" s="4108"/>
      <c r="L52" s="4043"/>
      <c r="M52" s="4103"/>
      <c r="N52" s="4405"/>
      <c r="O52" s="4370"/>
      <c r="P52" s="5024"/>
    </row>
    <row r="53" spans="1:16" ht="13.5" customHeight="1" thickBot="1">
      <c r="A53" s="4375"/>
      <c r="B53" s="4994"/>
      <c r="C53" s="4327"/>
      <c r="D53" s="4464"/>
      <c r="E53" s="4983"/>
      <c r="F53" s="2618" t="s">
        <v>716</v>
      </c>
      <c r="G53" s="320" t="s">
        <v>765</v>
      </c>
      <c r="H53" s="4500"/>
      <c r="I53" s="4109"/>
      <c r="J53" s="4418"/>
      <c r="K53" s="4109"/>
      <c r="L53" s="4221"/>
      <c r="M53" s="4106"/>
      <c r="N53" s="4685"/>
      <c r="O53" s="4447"/>
      <c r="P53" s="5025"/>
    </row>
    <row r="54" spans="1:16" ht="12.75" customHeight="1">
      <c r="A54" s="3862" t="s">
        <v>220</v>
      </c>
      <c r="B54" s="4793" t="s">
        <v>2464</v>
      </c>
      <c r="C54" s="4326" t="s">
        <v>3881</v>
      </c>
      <c r="D54" s="5012" t="s">
        <v>140</v>
      </c>
      <c r="E54" s="4756"/>
      <c r="F54" s="2502"/>
      <c r="G54" s="301"/>
      <c r="H54" s="4480"/>
      <c r="I54" s="365"/>
      <c r="J54" s="434"/>
      <c r="K54" s="365"/>
      <c r="L54" s="367"/>
      <c r="M54" s="2957"/>
      <c r="N54" s="4415" t="s">
        <v>2451</v>
      </c>
      <c r="O54" s="4416" t="s">
        <v>2452</v>
      </c>
      <c r="P54" s="4518" t="s">
        <v>1390</v>
      </c>
    </row>
    <row r="55" spans="1:16" ht="12.75" customHeight="1">
      <c r="A55" s="3870"/>
      <c r="B55" s="4063"/>
      <c r="C55" s="4305"/>
      <c r="D55" s="5015"/>
      <c r="E55" s="4482"/>
      <c r="F55" s="2502"/>
      <c r="G55" s="301"/>
      <c r="H55" s="4470"/>
      <c r="I55" s="365"/>
      <c r="J55" s="434"/>
      <c r="K55" s="365"/>
      <c r="L55" s="367"/>
      <c r="M55" s="2957"/>
      <c r="N55" s="4035"/>
      <c r="O55" s="4082"/>
      <c r="P55" s="4512"/>
    </row>
    <row r="56" spans="1:16" ht="12.75" customHeight="1">
      <c r="A56" s="3870"/>
      <c r="B56" s="4064"/>
      <c r="C56" s="4306"/>
      <c r="D56" s="5013"/>
      <c r="E56" s="4483"/>
      <c r="F56" s="2503"/>
      <c r="G56" s="302"/>
      <c r="H56" s="4471"/>
      <c r="I56" s="368"/>
      <c r="J56" s="433"/>
      <c r="K56" s="368"/>
      <c r="L56" s="366"/>
      <c r="M56" s="2956"/>
      <c r="N56" s="4033"/>
      <c r="O56" s="4055"/>
      <c r="P56" s="4513"/>
    </row>
    <row r="57" spans="1:16" ht="12.75" customHeight="1">
      <c r="A57" s="3870"/>
      <c r="B57" s="4978" t="s">
        <v>2463</v>
      </c>
      <c r="C57" s="4381" t="s">
        <v>1090</v>
      </c>
      <c r="D57" s="4878" t="s">
        <v>578</v>
      </c>
      <c r="E57" s="4979" t="s">
        <v>1195</v>
      </c>
      <c r="F57" s="2502" t="s">
        <v>1159</v>
      </c>
      <c r="G57" s="301" t="s">
        <v>765</v>
      </c>
      <c r="H57" s="4469" t="s">
        <v>624</v>
      </c>
      <c r="I57" s="4120">
        <v>5162</v>
      </c>
      <c r="J57" s="4172">
        <v>896</v>
      </c>
      <c r="K57" s="4120">
        <v>640</v>
      </c>
      <c r="L57" s="4042">
        <v>384</v>
      </c>
      <c r="M57" s="4105"/>
      <c r="N57" s="4909" t="s">
        <v>2451</v>
      </c>
      <c r="O57" s="4911" t="s">
        <v>2452</v>
      </c>
      <c r="P57" s="4741" t="s">
        <v>1307</v>
      </c>
    </row>
    <row r="58" spans="1:16" ht="12.75" customHeight="1">
      <c r="A58" s="3870"/>
      <c r="B58" s="4976"/>
      <c r="C58" s="4379"/>
      <c r="D58" s="4878"/>
      <c r="E58" s="4477"/>
      <c r="F58" s="2502" t="s">
        <v>575</v>
      </c>
      <c r="G58" s="301" t="s">
        <v>543</v>
      </c>
      <c r="H58" s="4470"/>
      <c r="I58" s="4108"/>
      <c r="J58" s="4189"/>
      <c r="K58" s="4108"/>
      <c r="L58" s="4043"/>
      <c r="M58" s="4103"/>
      <c r="N58" s="4222"/>
      <c r="O58" s="4903"/>
      <c r="P58" s="4512"/>
    </row>
    <row r="59" spans="1:16" ht="12.75" customHeight="1">
      <c r="A59" s="3870"/>
      <c r="B59" s="4976"/>
      <c r="C59" s="4380"/>
      <c r="D59" s="4879"/>
      <c r="E59" s="4487"/>
      <c r="F59" s="2503" t="s">
        <v>716</v>
      </c>
      <c r="G59" s="302" t="s">
        <v>765</v>
      </c>
      <c r="H59" s="4471"/>
      <c r="I59" s="4121"/>
      <c r="J59" s="4173"/>
      <c r="K59" s="4121"/>
      <c r="L59" s="4044"/>
      <c r="M59" s="4104"/>
      <c r="N59" s="4211"/>
      <c r="O59" s="4912"/>
      <c r="P59" s="4513"/>
    </row>
    <row r="60" spans="1:16" ht="12.75" customHeight="1">
      <c r="A60" s="3870"/>
      <c r="B60" s="4410" t="s">
        <v>6168</v>
      </c>
      <c r="C60" s="4304" t="s">
        <v>1092</v>
      </c>
      <c r="D60" s="4980" t="s">
        <v>1283</v>
      </c>
      <c r="E60" s="4486" t="s">
        <v>1233</v>
      </c>
      <c r="F60" s="2502" t="s">
        <v>576</v>
      </c>
      <c r="G60" s="301" t="s">
        <v>765</v>
      </c>
      <c r="H60" s="4469" t="s">
        <v>624</v>
      </c>
      <c r="I60" s="4120">
        <v>12542</v>
      </c>
      <c r="J60" s="4172">
        <v>1046</v>
      </c>
      <c r="K60" s="4120">
        <v>5162</v>
      </c>
      <c r="L60" s="4042">
        <v>512</v>
      </c>
      <c r="M60" s="4105"/>
      <c r="N60" s="4210" t="s">
        <v>2466</v>
      </c>
      <c r="O60" s="4224" t="s">
        <v>2452</v>
      </c>
      <c r="P60" s="4741" t="s">
        <v>1307</v>
      </c>
    </row>
    <row r="61" spans="1:16" ht="12.75" customHeight="1">
      <c r="A61" s="3870"/>
      <c r="B61" s="4411"/>
      <c r="C61" s="4305"/>
      <c r="D61" s="4981"/>
      <c r="E61" s="4477"/>
      <c r="F61" s="2629" t="s">
        <v>1159</v>
      </c>
      <c r="G61" s="301" t="s">
        <v>543</v>
      </c>
      <c r="H61" s="4470"/>
      <c r="I61" s="4108"/>
      <c r="J61" s="4189"/>
      <c r="K61" s="4108"/>
      <c r="L61" s="4043"/>
      <c r="M61" s="4103"/>
      <c r="N61" s="4222"/>
      <c r="O61" s="4227"/>
      <c r="P61" s="4512"/>
    </row>
    <row r="62" spans="1:16" ht="12.75" customHeight="1">
      <c r="A62" s="3870"/>
      <c r="B62" s="4412"/>
      <c r="C62" s="4306"/>
      <c r="D62" s="4982"/>
      <c r="E62" s="4487"/>
      <c r="F62" s="2503" t="s">
        <v>716</v>
      </c>
      <c r="G62" s="302" t="s">
        <v>765</v>
      </c>
      <c r="H62" s="4471"/>
      <c r="I62" s="4121"/>
      <c r="J62" s="4173"/>
      <c r="K62" s="4121"/>
      <c r="L62" s="4044"/>
      <c r="M62" s="4104"/>
      <c r="N62" s="4211"/>
      <c r="O62" s="4240"/>
      <c r="P62" s="4513"/>
    </row>
    <row r="63" spans="1:16" ht="12.75" customHeight="1">
      <c r="A63" s="3870"/>
      <c r="B63" s="4991" t="s">
        <v>2463</v>
      </c>
      <c r="C63" s="4304" t="s">
        <v>1092</v>
      </c>
      <c r="D63" s="4376" t="s">
        <v>5571</v>
      </c>
      <c r="E63" s="4486" t="s">
        <v>1233</v>
      </c>
      <c r="F63" s="2649" t="s">
        <v>5564</v>
      </c>
      <c r="G63" s="301" t="s">
        <v>765</v>
      </c>
      <c r="H63" s="4469" t="s">
        <v>624</v>
      </c>
      <c r="I63" s="4120">
        <v>12542</v>
      </c>
      <c r="J63" s="4172">
        <v>1046</v>
      </c>
      <c r="K63" s="4120">
        <v>5162</v>
      </c>
      <c r="L63" s="4042">
        <v>512</v>
      </c>
      <c r="M63" s="4105" t="s">
        <v>6172</v>
      </c>
      <c r="N63" s="4210" t="s">
        <v>2466</v>
      </c>
      <c r="O63" s="4224" t="s">
        <v>2452</v>
      </c>
      <c r="P63" s="4519" t="s">
        <v>5573</v>
      </c>
    </row>
    <row r="64" spans="1:16" ht="12.75" customHeight="1">
      <c r="A64" s="3870"/>
      <c r="B64" s="4992"/>
      <c r="C64" s="4305"/>
      <c r="D64" s="4377"/>
      <c r="E64" s="4477"/>
      <c r="F64" s="2629" t="s">
        <v>1159</v>
      </c>
      <c r="G64" s="301" t="s">
        <v>543</v>
      </c>
      <c r="H64" s="4470"/>
      <c r="I64" s="4108"/>
      <c r="J64" s="4189"/>
      <c r="K64" s="4108"/>
      <c r="L64" s="4043"/>
      <c r="M64" s="4103"/>
      <c r="N64" s="4222"/>
      <c r="O64" s="4227"/>
      <c r="P64" s="5024"/>
    </row>
    <row r="65" spans="1:16" ht="12.75" customHeight="1">
      <c r="A65" s="3870"/>
      <c r="B65" s="4993"/>
      <c r="C65" s="4306"/>
      <c r="D65" s="4378"/>
      <c r="E65" s="4487"/>
      <c r="F65" s="2617" t="s">
        <v>716</v>
      </c>
      <c r="G65" s="302" t="s">
        <v>765</v>
      </c>
      <c r="H65" s="4471"/>
      <c r="I65" s="4121"/>
      <c r="J65" s="4173"/>
      <c r="K65" s="4121"/>
      <c r="L65" s="4044"/>
      <c r="M65" s="4104"/>
      <c r="N65" s="4211"/>
      <c r="O65" s="4240"/>
      <c r="P65" s="5025"/>
    </row>
    <row r="66" spans="1:16" ht="12.75" customHeight="1">
      <c r="A66" s="3870"/>
      <c r="B66" s="4410" t="s">
        <v>6168</v>
      </c>
      <c r="C66" s="4304" t="s">
        <v>3630</v>
      </c>
      <c r="D66" s="4984" t="s">
        <v>1284</v>
      </c>
      <c r="E66" s="4486" t="s">
        <v>1196</v>
      </c>
      <c r="F66" s="2623" t="s">
        <v>708</v>
      </c>
      <c r="G66" s="334" t="s">
        <v>765</v>
      </c>
      <c r="H66" s="4469" t="s">
        <v>624</v>
      </c>
      <c r="I66" s="4120">
        <v>23968</v>
      </c>
      <c r="J66" s="4172">
        <v>1168</v>
      </c>
      <c r="K66" s="4120">
        <v>12542</v>
      </c>
      <c r="L66" s="4042">
        <v>512</v>
      </c>
      <c r="M66" s="4105"/>
      <c r="N66" s="4210" t="s">
        <v>2468</v>
      </c>
      <c r="O66" s="4224" t="s">
        <v>2452</v>
      </c>
      <c r="P66" s="4741" t="s">
        <v>1307</v>
      </c>
    </row>
    <row r="67" spans="1:16" ht="12.75" customHeight="1">
      <c r="A67" s="3870"/>
      <c r="B67" s="4411"/>
      <c r="C67" s="4305"/>
      <c r="D67" s="4985"/>
      <c r="E67" s="4477"/>
      <c r="F67" s="2624" t="s">
        <v>1159</v>
      </c>
      <c r="G67" s="301" t="s">
        <v>543</v>
      </c>
      <c r="H67" s="4470"/>
      <c r="I67" s="4108"/>
      <c r="J67" s="4189"/>
      <c r="K67" s="4108"/>
      <c r="L67" s="4043"/>
      <c r="M67" s="4103"/>
      <c r="N67" s="4222"/>
      <c r="O67" s="4227"/>
      <c r="P67" s="4512"/>
    </row>
    <row r="68" spans="1:16" ht="13.5" customHeight="1">
      <c r="A68" s="3870"/>
      <c r="B68" s="4412"/>
      <c r="C68" s="4306"/>
      <c r="D68" s="4986"/>
      <c r="E68" s="4487"/>
      <c r="F68" s="2617" t="s">
        <v>716</v>
      </c>
      <c r="G68" s="302" t="s">
        <v>765</v>
      </c>
      <c r="H68" s="4471"/>
      <c r="I68" s="4121"/>
      <c r="J68" s="4173"/>
      <c r="K68" s="4121"/>
      <c r="L68" s="4044"/>
      <c r="M68" s="4104"/>
      <c r="N68" s="4211"/>
      <c r="O68" s="4240"/>
      <c r="P68" s="4513"/>
    </row>
    <row r="69" spans="1:16" ht="12.75" customHeight="1">
      <c r="A69" s="3870"/>
      <c r="B69" s="4116" t="s">
        <v>2463</v>
      </c>
      <c r="C69" s="4305" t="s">
        <v>3630</v>
      </c>
      <c r="D69" s="4828" t="s">
        <v>5572</v>
      </c>
      <c r="E69" s="4477" t="s">
        <v>1196</v>
      </c>
      <c r="F69" s="2649" t="s">
        <v>5570</v>
      </c>
      <c r="G69" s="301" t="s">
        <v>765</v>
      </c>
      <c r="H69" s="4470" t="s">
        <v>624</v>
      </c>
      <c r="I69" s="4108">
        <v>23968</v>
      </c>
      <c r="J69" s="4189">
        <v>1168</v>
      </c>
      <c r="K69" s="4108">
        <v>12542</v>
      </c>
      <c r="L69" s="4043">
        <v>512</v>
      </c>
      <c r="M69" s="4105" t="s">
        <v>6173</v>
      </c>
      <c r="N69" s="4222" t="s">
        <v>2468</v>
      </c>
      <c r="O69" s="4227" t="s">
        <v>2452</v>
      </c>
      <c r="P69" s="4519" t="s">
        <v>5573</v>
      </c>
    </row>
    <row r="70" spans="1:16" ht="12.75" customHeight="1">
      <c r="A70" s="3870"/>
      <c r="B70" s="4116"/>
      <c r="C70" s="4305"/>
      <c r="D70" s="4828"/>
      <c r="E70" s="4477"/>
      <c r="F70" s="2629" t="s">
        <v>1159</v>
      </c>
      <c r="G70" s="301" t="s">
        <v>543</v>
      </c>
      <c r="H70" s="4470"/>
      <c r="I70" s="4108"/>
      <c r="J70" s="4189"/>
      <c r="K70" s="4108"/>
      <c r="L70" s="4043"/>
      <c r="M70" s="4103"/>
      <c r="N70" s="4222"/>
      <c r="O70" s="4227"/>
      <c r="P70" s="5024"/>
    </row>
    <row r="71" spans="1:16" ht="13.5" customHeight="1" thickBot="1">
      <c r="A71" s="3863"/>
      <c r="B71" s="4117"/>
      <c r="C71" s="4327"/>
      <c r="D71" s="4977"/>
      <c r="E71" s="4478"/>
      <c r="F71" s="2512" t="s">
        <v>716</v>
      </c>
      <c r="G71" s="305" t="s">
        <v>765</v>
      </c>
      <c r="H71" s="4500"/>
      <c r="I71" s="4109"/>
      <c r="J71" s="4418"/>
      <c r="K71" s="4109"/>
      <c r="L71" s="4221"/>
      <c r="M71" s="4106"/>
      <c r="N71" s="4223"/>
      <c r="O71" s="4225"/>
      <c r="P71" s="5025"/>
    </row>
    <row r="72" spans="1:16" ht="12.75" customHeight="1">
      <c r="A72" s="5073" t="s">
        <v>3882</v>
      </c>
      <c r="B72" s="4793" t="s">
        <v>2464</v>
      </c>
      <c r="C72" s="4326" t="s">
        <v>3883</v>
      </c>
      <c r="D72" s="4497" t="s">
        <v>142</v>
      </c>
      <c r="E72" s="4756"/>
      <c r="F72" s="2502"/>
      <c r="G72" s="301"/>
      <c r="H72" s="4480"/>
      <c r="I72" s="4382"/>
      <c r="J72" s="4384"/>
      <c r="K72" s="4382"/>
      <c r="L72" s="4245"/>
      <c r="M72" s="3100"/>
      <c r="N72" s="4415" t="s">
        <v>2466</v>
      </c>
      <c r="O72" s="4416" t="s">
        <v>2452</v>
      </c>
      <c r="P72" s="4518" t="s">
        <v>1390</v>
      </c>
    </row>
    <row r="73" spans="1:16" ht="12.75" customHeight="1">
      <c r="A73" s="5074"/>
      <c r="B73" s="4063"/>
      <c r="C73" s="4305"/>
      <c r="D73" s="4498"/>
      <c r="E73" s="4482"/>
      <c r="F73" s="2502"/>
      <c r="G73" s="301"/>
      <c r="H73" s="4470"/>
      <c r="I73" s="4108"/>
      <c r="J73" s="4189"/>
      <c r="K73" s="4108"/>
      <c r="L73" s="4043"/>
      <c r="M73" s="2957"/>
      <c r="N73" s="4035"/>
      <c r="O73" s="4082"/>
      <c r="P73" s="4512"/>
    </row>
    <row r="74" spans="1:16" ht="12.75" customHeight="1">
      <c r="A74" s="5074"/>
      <c r="B74" s="4064"/>
      <c r="C74" s="4306"/>
      <c r="D74" s="4499"/>
      <c r="E74" s="4483"/>
      <c r="F74" s="2503"/>
      <c r="G74" s="302"/>
      <c r="H74" s="4471"/>
      <c r="I74" s="4121"/>
      <c r="J74" s="4173"/>
      <c r="K74" s="4121"/>
      <c r="L74" s="4044"/>
      <c r="M74" s="2956"/>
      <c r="N74" s="4033"/>
      <c r="O74" s="4055"/>
      <c r="P74" s="4513"/>
    </row>
    <row r="75" spans="1:16" ht="12.75" customHeight="1">
      <c r="A75" s="5074"/>
      <c r="B75" s="4976" t="s">
        <v>2463</v>
      </c>
      <c r="C75" s="4381" t="s">
        <v>3631</v>
      </c>
      <c r="D75" s="4150" t="s">
        <v>580</v>
      </c>
      <c r="E75" s="4486" t="s">
        <v>1197</v>
      </c>
      <c r="F75" s="2502" t="s">
        <v>1161</v>
      </c>
      <c r="G75" s="301" t="s">
        <v>765</v>
      </c>
      <c r="H75" s="4469" t="s">
        <v>624</v>
      </c>
      <c r="I75" s="4120">
        <v>5418</v>
      </c>
      <c r="J75" s="4172">
        <v>1152</v>
      </c>
      <c r="K75" s="4120">
        <v>640</v>
      </c>
      <c r="L75" s="4042">
        <v>512</v>
      </c>
      <c r="M75" s="4105"/>
      <c r="N75" s="4210" t="s">
        <v>2451</v>
      </c>
      <c r="O75" s="4902" t="s">
        <v>2452</v>
      </c>
      <c r="P75" s="4741" t="s">
        <v>1307</v>
      </c>
    </row>
    <row r="76" spans="1:16" ht="12.75" customHeight="1">
      <c r="A76" s="5074"/>
      <c r="B76" s="4976"/>
      <c r="C76" s="4379"/>
      <c r="D76" s="4167"/>
      <c r="E76" s="4477"/>
      <c r="F76" s="2502" t="s">
        <v>575</v>
      </c>
      <c r="G76" s="301" t="s">
        <v>543</v>
      </c>
      <c r="H76" s="4470"/>
      <c r="I76" s="4108"/>
      <c r="J76" s="4189"/>
      <c r="K76" s="4108"/>
      <c r="L76" s="4043"/>
      <c r="M76" s="4103"/>
      <c r="N76" s="4222"/>
      <c r="O76" s="4903"/>
      <c r="P76" s="4512"/>
    </row>
    <row r="77" spans="1:16" ht="12.75" customHeight="1">
      <c r="A77" s="5074"/>
      <c r="B77" s="4976"/>
      <c r="C77" s="4380"/>
      <c r="D77" s="4079"/>
      <c r="E77" s="4487"/>
      <c r="F77" s="2503" t="s">
        <v>716</v>
      </c>
      <c r="G77" s="302" t="s">
        <v>765</v>
      </c>
      <c r="H77" s="4471"/>
      <c r="I77" s="4121"/>
      <c r="J77" s="4173"/>
      <c r="K77" s="4121"/>
      <c r="L77" s="4044"/>
      <c r="M77" s="4104"/>
      <c r="N77" s="4211"/>
      <c r="O77" s="4912"/>
      <c r="P77" s="4513"/>
    </row>
    <row r="78" spans="1:16" ht="12.75" customHeight="1">
      <c r="A78" s="5074"/>
      <c r="B78" s="4410" t="s">
        <v>6168</v>
      </c>
      <c r="C78" s="4304" t="s">
        <v>1905</v>
      </c>
      <c r="D78" s="4150" t="s">
        <v>1285</v>
      </c>
      <c r="E78" s="4486" t="s">
        <v>1198</v>
      </c>
      <c r="F78" s="2632" t="s">
        <v>576</v>
      </c>
      <c r="G78" s="301" t="s">
        <v>765</v>
      </c>
      <c r="H78" s="4469" t="s">
        <v>624</v>
      </c>
      <c r="I78" s="4120">
        <v>12798</v>
      </c>
      <c r="J78" s="4172">
        <v>1302</v>
      </c>
      <c r="K78" s="4120">
        <v>5418</v>
      </c>
      <c r="L78" s="4042">
        <v>512</v>
      </c>
      <c r="M78" s="4105"/>
      <c r="N78" s="4210" t="s">
        <v>2466</v>
      </c>
      <c r="O78" s="4224" t="s">
        <v>2452</v>
      </c>
      <c r="P78" s="4741" t="s">
        <v>1307</v>
      </c>
    </row>
    <row r="79" spans="1:16" ht="12.75" customHeight="1">
      <c r="A79" s="5074"/>
      <c r="B79" s="4411"/>
      <c r="C79" s="4305"/>
      <c r="D79" s="4167"/>
      <c r="E79" s="4477"/>
      <c r="F79" s="2632" t="s">
        <v>1161</v>
      </c>
      <c r="G79" s="301" t="s">
        <v>543</v>
      </c>
      <c r="H79" s="4470"/>
      <c r="I79" s="4108"/>
      <c r="J79" s="4189"/>
      <c r="K79" s="4108"/>
      <c r="L79" s="4043"/>
      <c r="M79" s="4103"/>
      <c r="N79" s="4222"/>
      <c r="O79" s="4227"/>
      <c r="P79" s="4512"/>
    </row>
    <row r="80" spans="1:16" ht="12.75" customHeight="1">
      <c r="A80" s="5074"/>
      <c r="B80" s="4412"/>
      <c r="C80" s="4306"/>
      <c r="D80" s="4079"/>
      <c r="E80" s="4487"/>
      <c r="F80" s="2503" t="s">
        <v>716</v>
      </c>
      <c r="G80" s="302" t="s">
        <v>765</v>
      </c>
      <c r="H80" s="4471"/>
      <c r="I80" s="4121"/>
      <c r="J80" s="4173"/>
      <c r="K80" s="4121"/>
      <c r="L80" s="4044"/>
      <c r="M80" s="4104"/>
      <c r="N80" s="4211"/>
      <c r="O80" s="4240"/>
      <c r="P80" s="4513"/>
    </row>
    <row r="81" spans="1:16" ht="12.75" customHeight="1">
      <c r="A81" s="5074"/>
      <c r="B81" s="4395" t="s">
        <v>2463</v>
      </c>
      <c r="C81" s="4304" t="s">
        <v>1905</v>
      </c>
      <c r="D81" s="4257" t="s">
        <v>5574</v>
      </c>
      <c r="E81" s="4486" t="s">
        <v>1198</v>
      </c>
      <c r="F81" s="2693" t="s">
        <v>5564</v>
      </c>
      <c r="G81" s="301" t="s">
        <v>765</v>
      </c>
      <c r="H81" s="4469" t="s">
        <v>624</v>
      </c>
      <c r="I81" s="4120">
        <v>12798</v>
      </c>
      <c r="J81" s="4172">
        <v>1302</v>
      </c>
      <c r="K81" s="4120">
        <v>5418</v>
      </c>
      <c r="L81" s="4042">
        <v>512</v>
      </c>
      <c r="M81" s="4105" t="s">
        <v>6172</v>
      </c>
      <c r="N81" s="4210" t="s">
        <v>2466</v>
      </c>
      <c r="O81" s="4224" t="s">
        <v>2452</v>
      </c>
      <c r="P81" s="4519" t="s">
        <v>5573</v>
      </c>
    </row>
    <row r="82" spans="1:16" ht="12.75" customHeight="1">
      <c r="A82" s="5074"/>
      <c r="B82" s="4396"/>
      <c r="C82" s="4305"/>
      <c r="D82" s="4235"/>
      <c r="E82" s="4477"/>
      <c r="F82" s="2694" t="s">
        <v>1161</v>
      </c>
      <c r="G82" s="301" t="s">
        <v>543</v>
      </c>
      <c r="H82" s="4470"/>
      <c r="I82" s="4108"/>
      <c r="J82" s="4189"/>
      <c r="K82" s="4108"/>
      <c r="L82" s="4043"/>
      <c r="M82" s="4103"/>
      <c r="N82" s="4222"/>
      <c r="O82" s="4227"/>
      <c r="P82" s="5024"/>
    </row>
    <row r="83" spans="1:16" ht="12.75" customHeight="1">
      <c r="A83" s="5074"/>
      <c r="B83" s="4399"/>
      <c r="C83" s="4306"/>
      <c r="D83" s="4236"/>
      <c r="E83" s="4487"/>
      <c r="F83" s="2695" t="s">
        <v>716</v>
      </c>
      <c r="G83" s="302" t="s">
        <v>765</v>
      </c>
      <c r="H83" s="4471"/>
      <c r="I83" s="4121"/>
      <c r="J83" s="4173"/>
      <c r="K83" s="4121"/>
      <c r="L83" s="4044"/>
      <c r="M83" s="4104"/>
      <c r="N83" s="4211"/>
      <c r="O83" s="4240"/>
      <c r="P83" s="5025"/>
    </row>
    <row r="84" spans="1:16" ht="12.75" customHeight="1">
      <c r="A84" s="5074"/>
      <c r="B84" s="4410" t="s">
        <v>6168</v>
      </c>
      <c r="C84" s="4304" t="s">
        <v>3632</v>
      </c>
      <c r="D84" s="4995" t="s">
        <v>1286</v>
      </c>
      <c r="E84" s="4486" t="s">
        <v>1199</v>
      </c>
      <c r="F84" s="2642" t="s">
        <v>1161</v>
      </c>
      <c r="G84" s="334" t="s">
        <v>765</v>
      </c>
      <c r="H84" s="4469" t="s">
        <v>624</v>
      </c>
      <c r="I84" s="4120">
        <v>23968</v>
      </c>
      <c r="J84" s="4172">
        <v>1280</v>
      </c>
      <c r="K84" s="4120">
        <v>12798</v>
      </c>
      <c r="L84" s="4042">
        <v>512</v>
      </c>
      <c r="M84" s="4105"/>
      <c r="N84" s="4210" t="s">
        <v>2468</v>
      </c>
      <c r="O84" s="4224" t="s">
        <v>2452</v>
      </c>
      <c r="P84" s="4741" t="s">
        <v>1307</v>
      </c>
    </row>
    <row r="85" spans="1:16" ht="12.75" customHeight="1">
      <c r="A85" s="5074"/>
      <c r="B85" s="4411"/>
      <c r="C85" s="4305"/>
      <c r="D85" s="4996"/>
      <c r="E85" s="4477"/>
      <c r="F85" s="2642" t="s">
        <v>708</v>
      </c>
      <c r="G85" s="301" t="s">
        <v>543</v>
      </c>
      <c r="H85" s="4470"/>
      <c r="I85" s="4108"/>
      <c r="J85" s="4189"/>
      <c r="K85" s="4108"/>
      <c r="L85" s="4043"/>
      <c r="M85" s="4103"/>
      <c r="N85" s="4222"/>
      <c r="O85" s="4227"/>
      <c r="P85" s="4512"/>
    </row>
    <row r="86" spans="1:16" ht="13.5" customHeight="1">
      <c r="A86" s="5074"/>
      <c r="B86" s="4412"/>
      <c r="C86" s="4306"/>
      <c r="D86" s="4643"/>
      <c r="E86" s="4487"/>
      <c r="F86" s="2617" t="s">
        <v>716</v>
      </c>
      <c r="G86" s="302" t="s">
        <v>765</v>
      </c>
      <c r="H86" s="4471"/>
      <c r="I86" s="4121"/>
      <c r="J86" s="4173"/>
      <c r="K86" s="4121"/>
      <c r="L86" s="4044"/>
      <c r="M86" s="4104"/>
      <c r="N86" s="4211"/>
      <c r="O86" s="4240"/>
      <c r="P86" s="4513"/>
    </row>
    <row r="87" spans="1:16" ht="12.75" customHeight="1">
      <c r="A87" s="5074"/>
      <c r="B87" s="4232" t="s">
        <v>2463</v>
      </c>
      <c r="C87" s="4305" t="s">
        <v>3632</v>
      </c>
      <c r="D87" s="4235" t="s">
        <v>5575</v>
      </c>
      <c r="E87" s="4486" t="s">
        <v>1199</v>
      </c>
      <c r="F87" s="2649" t="s">
        <v>5570</v>
      </c>
      <c r="G87" s="301" t="s">
        <v>765</v>
      </c>
      <c r="H87" s="4470" t="s">
        <v>624</v>
      </c>
      <c r="I87" s="4108">
        <v>23968</v>
      </c>
      <c r="J87" s="4189">
        <v>1280</v>
      </c>
      <c r="K87" s="4108">
        <v>12798</v>
      </c>
      <c r="L87" s="4043">
        <v>512</v>
      </c>
      <c r="M87" s="4105" t="s">
        <v>6173</v>
      </c>
      <c r="N87" s="4222" t="s">
        <v>2468</v>
      </c>
      <c r="O87" s="4227" t="s">
        <v>2452</v>
      </c>
      <c r="P87" s="4519" t="s">
        <v>5573</v>
      </c>
    </row>
    <row r="88" spans="1:16" ht="12.75" customHeight="1">
      <c r="A88" s="5074"/>
      <c r="B88" s="4116"/>
      <c r="C88" s="4305"/>
      <c r="D88" s="4235"/>
      <c r="E88" s="4477"/>
      <c r="F88" s="2642" t="s">
        <v>1161</v>
      </c>
      <c r="G88" s="301" t="s">
        <v>543</v>
      </c>
      <c r="H88" s="4470"/>
      <c r="I88" s="4108"/>
      <c r="J88" s="4189"/>
      <c r="K88" s="4108"/>
      <c r="L88" s="4043"/>
      <c r="M88" s="4103"/>
      <c r="N88" s="4222"/>
      <c r="O88" s="4227"/>
      <c r="P88" s="5024"/>
    </row>
    <row r="89" spans="1:16" ht="13.5" customHeight="1" thickBot="1">
      <c r="A89" s="5075"/>
      <c r="B89" s="4233"/>
      <c r="C89" s="4327"/>
      <c r="D89" s="4246"/>
      <c r="E89" s="4487"/>
      <c r="F89" s="2618" t="s">
        <v>716</v>
      </c>
      <c r="G89" s="305" t="s">
        <v>765</v>
      </c>
      <c r="H89" s="4500"/>
      <c r="I89" s="4109"/>
      <c r="J89" s="4418"/>
      <c r="K89" s="4109"/>
      <c r="L89" s="4221"/>
      <c r="M89" s="4106"/>
      <c r="N89" s="4211"/>
      <c r="O89" s="4240"/>
      <c r="P89" s="5025"/>
    </row>
    <row r="90" spans="1:16" ht="12.75" customHeight="1">
      <c r="A90" s="5070" t="s">
        <v>3884</v>
      </c>
      <c r="B90" s="4823" t="s">
        <v>2464</v>
      </c>
      <c r="C90" s="4808" t="s">
        <v>3885</v>
      </c>
      <c r="D90" s="4497" t="s">
        <v>2465</v>
      </c>
      <c r="E90" s="4708"/>
      <c r="F90" s="2511"/>
      <c r="G90" s="309"/>
      <c r="H90" s="4923"/>
      <c r="I90" s="4479"/>
      <c r="J90" s="5079"/>
      <c r="K90" s="4479"/>
      <c r="L90" s="4765"/>
      <c r="M90" s="3101"/>
      <c r="N90" s="4678" t="s">
        <v>2466</v>
      </c>
      <c r="O90" s="4459" t="s">
        <v>2452</v>
      </c>
      <c r="P90" s="5076" t="s">
        <v>1390</v>
      </c>
    </row>
    <row r="91" spans="1:16" ht="12.75" customHeight="1">
      <c r="A91" s="5071"/>
      <c r="B91" s="4396"/>
      <c r="C91" s="4809"/>
      <c r="D91" s="4498"/>
      <c r="E91" s="4709"/>
      <c r="F91" s="2509"/>
      <c r="G91" s="311"/>
      <c r="H91" s="4885"/>
      <c r="I91" s="4446"/>
      <c r="J91" s="4455"/>
      <c r="K91" s="4446"/>
      <c r="L91" s="4457"/>
      <c r="M91" s="3102"/>
      <c r="N91" s="4405"/>
      <c r="O91" s="4370"/>
      <c r="P91" s="5077"/>
    </row>
    <row r="92" spans="1:16" ht="12.75" customHeight="1">
      <c r="A92" s="5071"/>
      <c r="B92" s="4396"/>
      <c r="C92" s="4809"/>
      <c r="D92" s="4498"/>
      <c r="E92" s="4709"/>
      <c r="F92" s="2509"/>
      <c r="G92" s="311"/>
      <c r="H92" s="4885"/>
      <c r="I92" s="4446"/>
      <c r="J92" s="4455"/>
      <c r="K92" s="4446"/>
      <c r="L92" s="4457"/>
      <c r="M92" s="3102"/>
      <c r="N92" s="4405"/>
      <c r="O92" s="4370"/>
      <c r="P92" s="5077"/>
    </row>
    <row r="93" spans="1:16" ht="12.75" customHeight="1">
      <c r="A93" s="5071"/>
      <c r="B93" s="4399"/>
      <c r="C93" s="4894"/>
      <c r="D93" s="4499"/>
      <c r="E93" s="4877"/>
      <c r="F93" s="2510"/>
      <c r="G93" s="313"/>
      <c r="H93" s="4886"/>
      <c r="I93" s="4363"/>
      <c r="J93" s="4456"/>
      <c r="K93" s="4363"/>
      <c r="L93" s="4462"/>
      <c r="M93" s="3103"/>
      <c r="N93" s="4406"/>
      <c r="O93" s="4371"/>
      <c r="P93" s="5078"/>
    </row>
    <row r="94" spans="1:16" ht="12.75" customHeight="1">
      <c r="A94" s="5071"/>
      <c r="B94" s="4987" t="s">
        <v>2463</v>
      </c>
      <c r="C94" s="4899" t="s">
        <v>3633</v>
      </c>
      <c r="D94" s="4972" t="s">
        <v>1406</v>
      </c>
      <c r="E94" s="4502" t="s">
        <v>1411</v>
      </c>
      <c r="F94" s="2509" t="s">
        <v>575</v>
      </c>
      <c r="G94" s="311"/>
      <c r="H94" s="4286" t="s">
        <v>624</v>
      </c>
      <c r="I94" s="4445">
        <v>5546</v>
      </c>
      <c r="J94" s="4454">
        <v>1275</v>
      </c>
      <c r="K94" s="4445">
        <v>1024</v>
      </c>
      <c r="L94" s="4461">
        <v>768</v>
      </c>
      <c r="M94" s="4130"/>
      <c r="N94" s="4424" t="s">
        <v>2451</v>
      </c>
      <c r="O94" s="5027" t="s">
        <v>2452</v>
      </c>
      <c r="P94" s="4434" t="s">
        <v>1428</v>
      </c>
    </row>
    <row r="95" spans="1:16" ht="12.75" customHeight="1">
      <c r="A95" s="5071"/>
      <c r="B95" s="4987"/>
      <c r="C95" s="4896"/>
      <c r="D95" s="4973"/>
      <c r="E95" s="4503"/>
      <c r="F95" s="2509" t="s">
        <v>1414</v>
      </c>
      <c r="G95" s="311" t="s">
        <v>765</v>
      </c>
      <c r="H95" s="4423"/>
      <c r="I95" s="4446"/>
      <c r="J95" s="4455"/>
      <c r="K95" s="4446"/>
      <c r="L95" s="4457"/>
      <c r="M95" s="4128"/>
      <c r="N95" s="4405"/>
      <c r="O95" s="5028"/>
      <c r="P95" s="4435"/>
    </row>
    <row r="96" spans="1:16" ht="12.75" customHeight="1">
      <c r="A96" s="5071"/>
      <c r="B96" s="4987"/>
      <c r="C96" s="4896"/>
      <c r="D96" s="4973"/>
      <c r="E96" s="4503"/>
      <c r="F96" s="2509" t="s">
        <v>1415</v>
      </c>
      <c r="G96" s="311" t="s">
        <v>765</v>
      </c>
      <c r="H96" s="4423"/>
      <c r="I96" s="4446"/>
      <c r="J96" s="4455"/>
      <c r="K96" s="4446"/>
      <c r="L96" s="4457"/>
      <c r="M96" s="4128"/>
      <c r="N96" s="4405"/>
      <c r="O96" s="5028"/>
      <c r="P96" s="4435"/>
    </row>
    <row r="97" spans="1:16" ht="12.75" customHeight="1">
      <c r="A97" s="5071"/>
      <c r="B97" s="4987"/>
      <c r="C97" s="4897"/>
      <c r="D97" s="4974"/>
      <c r="E97" s="4504"/>
      <c r="F97" s="2510" t="s">
        <v>716</v>
      </c>
      <c r="G97" s="313" t="s">
        <v>765</v>
      </c>
      <c r="H97" s="4320"/>
      <c r="I97" s="4363"/>
      <c r="J97" s="4456"/>
      <c r="K97" s="4363"/>
      <c r="L97" s="4462"/>
      <c r="M97" s="4129"/>
      <c r="N97" s="4406"/>
      <c r="O97" s="5029"/>
      <c r="P97" s="4436"/>
    </row>
    <row r="98" spans="1:16" ht="12.75" customHeight="1">
      <c r="A98" s="5071"/>
      <c r="B98" s="4410" t="s">
        <v>6168</v>
      </c>
      <c r="C98" s="4893" t="s">
        <v>3634</v>
      </c>
      <c r="D98" s="4972" t="s">
        <v>1407</v>
      </c>
      <c r="E98" s="4502" t="s">
        <v>1412</v>
      </c>
      <c r="F98" s="2509" t="s">
        <v>576</v>
      </c>
      <c r="G98" s="311"/>
      <c r="H98" s="4286" t="s">
        <v>624</v>
      </c>
      <c r="I98" s="4445">
        <v>12848</v>
      </c>
      <c r="J98" s="4454">
        <v>1430</v>
      </c>
      <c r="K98" s="4445">
        <v>5546</v>
      </c>
      <c r="L98" s="4461">
        <v>896</v>
      </c>
      <c r="M98" s="4130"/>
      <c r="N98" s="4210" t="s">
        <v>2466</v>
      </c>
      <c r="O98" s="4224" t="s">
        <v>2452</v>
      </c>
      <c r="P98" s="4434" t="s">
        <v>1428</v>
      </c>
    </row>
    <row r="99" spans="1:16" ht="12.75" customHeight="1">
      <c r="A99" s="5071"/>
      <c r="B99" s="4411"/>
      <c r="C99" s="4809"/>
      <c r="D99" s="4973"/>
      <c r="E99" s="4503"/>
      <c r="F99" s="2509" t="s">
        <v>1414</v>
      </c>
      <c r="G99" s="311" t="s">
        <v>765</v>
      </c>
      <c r="H99" s="4423"/>
      <c r="I99" s="4446"/>
      <c r="J99" s="4455"/>
      <c r="K99" s="4446"/>
      <c r="L99" s="4457"/>
      <c r="M99" s="4128"/>
      <c r="N99" s="4222"/>
      <c r="O99" s="4227"/>
      <c r="P99" s="4435"/>
    </row>
    <row r="100" spans="1:16" ht="12.75" customHeight="1">
      <c r="A100" s="5071"/>
      <c r="B100" s="4411"/>
      <c r="C100" s="4809"/>
      <c r="D100" s="4973"/>
      <c r="E100" s="4503"/>
      <c r="F100" s="2509" t="s">
        <v>1415</v>
      </c>
      <c r="G100" s="311" t="s">
        <v>765</v>
      </c>
      <c r="H100" s="4423"/>
      <c r="I100" s="4446"/>
      <c r="J100" s="4455"/>
      <c r="K100" s="4446"/>
      <c r="L100" s="4457"/>
      <c r="M100" s="4128"/>
      <c r="N100" s="4222"/>
      <c r="O100" s="4227"/>
      <c r="P100" s="4435"/>
    </row>
    <row r="101" spans="1:16" ht="12" customHeight="1">
      <c r="A101" s="5071"/>
      <c r="B101" s="4412"/>
      <c r="C101" s="4894"/>
      <c r="D101" s="4974"/>
      <c r="E101" s="4504"/>
      <c r="F101" s="2510" t="s">
        <v>716</v>
      </c>
      <c r="G101" s="313" t="s">
        <v>765</v>
      </c>
      <c r="H101" s="4320"/>
      <c r="I101" s="4363"/>
      <c r="J101" s="4456"/>
      <c r="K101" s="4363"/>
      <c r="L101" s="4462"/>
      <c r="M101" s="4129"/>
      <c r="N101" s="4211"/>
      <c r="O101" s="4240"/>
      <c r="P101" s="4436"/>
    </row>
    <row r="102" spans="1:16" ht="12.75" customHeight="1">
      <c r="A102" s="5071"/>
      <c r="B102" s="4232" t="s">
        <v>2463</v>
      </c>
      <c r="C102" s="4893" t="s">
        <v>3634</v>
      </c>
      <c r="D102" s="4431" t="s">
        <v>5576</v>
      </c>
      <c r="E102" s="4502" t="s">
        <v>1412</v>
      </c>
      <c r="F102" s="2649" t="s">
        <v>5564</v>
      </c>
      <c r="G102" s="311"/>
      <c r="H102" s="4286" t="s">
        <v>624</v>
      </c>
      <c r="I102" s="4445">
        <v>12848</v>
      </c>
      <c r="J102" s="4454">
        <v>1430</v>
      </c>
      <c r="K102" s="4445">
        <v>5546</v>
      </c>
      <c r="L102" s="4461">
        <v>896</v>
      </c>
      <c r="M102" s="4130" t="s">
        <v>6172</v>
      </c>
      <c r="N102" s="4210" t="s">
        <v>2466</v>
      </c>
      <c r="O102" s="4224" t="s">
        <v>2452</v>
      </c>
      <c r="P102" s="4509" t="s">
        <v>5573</v>
      </c>
    </row>
    <row r="103" spans="1:16" ht="12.75" customHeight="1">
      <c r="A103" s="5071"/>
      <c r="B103" s="4116"/>
      <c r="C103" s="4809"/>
      <c r="D103" s="4397"/>
      <c r="E103" s="4503"/>
      <c r="F103" s="2619" t="s">
        <v>1414</v>
      </c>
      <c r="G103" s="311" t="s">
        <v>765</v>
      </c>
      <c r="H103" s="4423"/>
      <c r="I103" s="4446"/>
      <c r="J103" s="4455"/>
      <c r="K103" s="4446"/>
      <c r="L103" s="4457"/>
      <c r="M103" s="4128"/>
      <c r="N103" s="4222"/>
      <c r="O103" s="4227"/>
      <c r="P103" s="4510"/>
    </row>
    <row r="104" spans="1:16" ht="12.75" customHeight="1">
      <c r="A104" s="5071"/>
      <c r="B104" s="4116"/>
      <c r="C104" s="4809"/>
      <c r="D104" s="4397"/>
      <c r="E104" s="4503"/>
      <c r="F104" s="2619" t="s">
        <v>1415</v>
      </c>
      <c r="G104" s="311" t="s">
        <v>765</v>
      </c>
      <c r="H104" s="4423"/>
      <c r="I104" s="4446"/>
      <c r="J104" s="4455"/>
      <c r="K104" s="4446"/>
      <c r="L104" s="4457"/>
      <c r="M104" s="4128"/>
      <c r="N104" s="4222"/>
      <c r="O104" s="4227"/>
      <c r="P104" s="4510"/>
    </row>
    <row r="105" spans="1:16" ht="12" customHeight="1">
      <c r="A105" s="5071"/>
      <c r="B105" s="4233"/>
      <c r="C105" s="4894"/>
      <c r="D105" s="4432"/>
      <c r="E105" s="4504"/>
      <c r="F105" s="2620" t="s">
        <v>716</v>
      </c>
      <c r="G105" s="313" t="s">
        <v>765</v>
      </c>
      <c r="H105" s="4320"/>
      <c r="I105" s="4363"/>
      <c r="J105" s="4456"/>
      <c r="K105" s="4363"/>
      <c r="L105" s="4462"/>
      <c r="M105" s="4129"/>
      <c r="N105" s="4211"/>
      <c r="O105" s="4240"/>
      <c r="P105" s="4511"/>
    </row>
    <row r="106" spans="1:16" ht="12.75" customHeight="1">
      <c r="A106" s="5071"/>
      <c r="B106" s="4410" t="s">
        <v>6168</v>
      </c>
      <c r="C106" s="4893" t="s">
        <v>3635</v>
      </c>
      <c r="D106" s="4972" t="s">
        <v>1408</v>
      </c>
      <c r="E106" s="4502" t="s">
        <v>1413</v>
      </c>
      <c r="F106" s="2622" t="s">
        <v>708</v>
      </c>
      <c r="G106" s="450"/>
      <c r="H106" s="4286" t="s">
        <v>624</v>
      </c>
      <c r="I106" s="4445">
        <v>24352</v>
      </c>
      <c r="J106" s="4454">
        <v>1552</v>
      </c>
      <c r="K106" s="4445">
        <v>12848</v>
      </c>
      <c r="L106" s="4461">
        <v>1152</v>
      </c>
      <c r="M106" s="4130"/>
      <c r="N106" s="4424" t="s">
        <v>2468</v>
      </c>
      <c r="O106" s="4433" t="s">
        <v>2452</v>
      </c>
      <c r="P106" s="4434" t="s">
        <v>1431</v>
      </c>
    </row>
    <row r="107" spans="1:16" ht="12.75" customHeight="1">
      <c r="A107" s="5071"/>
      <c r="B107" s="4411"/>
      <c r="C107" s="4809"/>
      <c r="D107" s="4973"/>
      <c r="E107" s="4503"/>
      <c r="F107" s="2619" t="s">
        <v>1414</v>
      </c>
      <c r="G107" s="311" t="s">
        <v>765</v>
      </c>
      <c r="H107" s="4423"/>
      <c r="I107" s="4446"/>
      <c r="J107" s="4455"/>
      <c r="K107" s="4446"/>
      <c r="L107" s="4457"/>
      <c r="M107" s="4128"/>
      <c r="N107" s="4405"/>
      <c r="O107" s="4370"/>
      <c r="P107" s="4435"/>
    </row>
    <row r="108" spans="1:16" ht="12.75" customHeight="1">
      <c r="A108" s="5071"/>
      <c r="B108" s="4411"/>
      <c r="C108" s="4809"/>
      <c r="D108" s="4973"/>
      <c r="E108" s="4503"/>
      <c r="F108" s="2619" t="s">
        <v>1415</v>
      </c>
      <c r="G108" s="311" t="s">
        <v>765</v>
      </c>
      <c r="H108" s="4423"/>
      <c r="I108" s="4446"/>
      <c r="J108" s="4455"/>
      <c r="K108" s="4446"/>
      <c r="L108" s="4457"/>
      <c r="M108" s="4128"/>
      <c r="N108" s="4405"/>
      <c r="O108" s="4370"/>
      <c r="P108" s="4435"/>
    </row>
    <row r="109" spans="1:16" ht="13.5" customHeight="1">
      <c r="A109" s="5071"/>
      <c r="B109" s="4412"/>
      <c r="C109" s="4894"/>
      <c r="D109" s="4974"/>
      <c r="E109" s="4504"/>
      <c r="F109" s="2620" t="s">
        <v>716</v>
      </c>
      <c r="G109" s="313" t="s">
        <v>765</v>
      </c>
      <c r="H109" s="4320"/>
      <c r="I109" s="4363"/>
      <c r="J109" s="4456"/>
      <c r="K109" s="4363"/>
      <c r="L109" s="4462"/>
      <c r="M109" s="4129"/>
      <c r="N109" s="4406"/>
      <c r="O109" s="4371"/>
      <c r="P109" s="4436"/>
    </row>
    <row r="110" spans="1:16" ht="12.75" customHeight="1">
      <c r="A110" s="5071"/>
      <c r="B110" s="4396" t="s">
        <v>2463</v>
      </c>
      <c r="C110" s="4809" t="s">
        <v>3635</v>
      </c>
      <c r="D110" s="4397" t="s">
        <v>5577</v>
      </c>
      <c r="E110" s="4503" t="s">
        <v>1413</v>
      </c>
      <c r="F110" s="2649" t="s">
        <v>5570</v>
      </c>
      <c r="G110" s="311"/>
      <c r="H110" s="4423" t="s">
        <v>624</v>
      </c>
      <c r="I110" s="4446">
        <v>24352</v>
      </c>
      <c r="J110" s="4455">
        <v>1552</v>
      </c>
      <c r="K110" s="4446">
        <v>12848</v>
      </c>
      <c r="L110" s="4457">
        <v>1152</v>
      </c>
      <c r="M110" s="4130" t="s">
        <v>6173</v>
      </c>
      <c r="N110" s="4405" t="s">
        <v>2468</v>
      </c>
      <c r="O110" s="4370" t="s">
        <v>2452</v>
      </c>
      <c r="P110" s="4510" t="s">
        <v>5573</v>
      </c>
    </row>
    <row r="111" spans="1:16" ht="12.75" customHeight="1">
      <c r="A111" s="5071"/>
      <c r="B111" s="4396"/>
      <c r="C111" s="4809"/>
      <c r="D111" s="4397"/>
      <c r="E111" s="4503"/>
      <c r="F111" s="2619" t="s">
        <v>1414</v>
      </c>
      <c r="G111" s="311" t="s">
        <v>765</v>
      </c>
      <c r="H111" s="4423"/>
      <c r="I111" s="4446"/>
      <c r="J111" s="4455"/>
      <c r="K111" s="4446"/>
      <c r="L111" s="4457"/>
      <c r="M111" s="4128"/>
      <c r="N111" s="4405"/>
      <c r="O111" s="4370"/>
      <c r="P111" s="4510"/>
    </row>
    <row r="112" spans="1:16" ht="12.75" customHeight="1">
      <c r="A112" s="5071"/>
      <c r="B112" s="4396"/>
      <c r="C112" s="4809"/>
      <c r="D112" s="4397"/>
      <c r="E112" s="4503"/>
      <c r="F112" s="2619" t="s">
        <v>1415</v>
      </c>
      <c r="G112" s="311" t="s">
        <v>765</v>
      </c>
      <c r="H112" s="4423"/>
      <c r="I112" s="4446"/>
      <c r="J112" s="4455"/>
      <c r="K112" s="4446"/>
      <c r="L112" s="4457"/>
      <c r="M112" s="4128"/>
      <c r="N112" s="4405"/>
      <c r="O112" s="4370"/>
      <c r="P112" s="4510"/>
    </row>
    <row r="113" spans="1:16" ht="13.5" customHeight="1" thickBot="1">
      <c r="A113" s="5072"/>
      <c r="B113" s="4448"/>
      <c r="C113" s="4810"/>
      <c r="D113" s="4398"/>
      <c r="E113" s="4975"/>
      <c r="F113" s="2621" t="s">
        <v>716</v>
      </c>
      <c r="G113" s="314" t="s">
        <v>765</v>
      </c>
      <c r="H113" s="4287"/>
      <c r="I113" s="4684"/>
      <c r="J113" s="4764"/>
      <c r="K113" s="4684"/>
      <c r="L113" s="4458"/>
      <c r="M113" s="4131"/>
      <c r="N113" s="4685"/>
      <c r="O113" s="4447"/>
      <c r="P113" s="4511"/>
    </row>
    <row r="114" spans="1:16" ht="12.75" customHeight="1">
      <c r="A114" s="4465" t="s">
        <v>3886</v>
      </c>
      <c r="B114" s="4793" t="s">
        <v>2464</v>
      </c>
      <c r="C114" s="4326" t="s">
        <v>3887</v>
      </c>
      <c r="D114" s="4497" t="s">
        <v>144</v>
      </c>
      <c r="E114" s="4756"/>
      <c r="F114" s="1874"/>
      <c r="G114" s="317"/>
      <c r="H114" s="4638"/>
      <c r="I114" s="4382"/>
      <c r="J114" s="4384"/>
      <c r="K114" s="4382"/>
      <c r="L114" s="4245"/>
      <c r="M114" s="3100"/>
      <c r="N114" s="4415" t="s">
        <v>2466</v>
      </c>
      <c r="O114" s="4416" t="s">
        <v>2452</v>
      </c>
      <c r="P114" s="4518" t="s">
        <v>1390</v>
      </c>
    </row>
    <row r="115" spans="1:16" ht="12.75" customHeight="1">
      <c r="A115" s="4466"/>
      <c r="B115" s="4063"/>
      <c r="C115" s="4305"/>
      <c r="D115" s="4498"/>
      <c r="E115" s="4482"/>
      <c r="F115" s="406"/>
      <c r="G115" s="301"/>
      <c r="H115" s="4168"/>
      <c r="I115" s="4108"/>
      <c r="J115" s="4189"/>
      <c r="K115" s="4108"/>
      <c r="L115" s="4043"/>
      <c r="M115" s="2957"/>
      <c r="N115" s="4035"/>
      <c r="O115" s="4082"/>
      <c r="P115" s="4512"/>
    </row>
    <row r="116" spans="1:16" ht="12.75" customHeight="1">
      <c r="A116" s="4466"/>
      <c r="B116" s="4063"/>
      <c r="C116" s="4305"/>
      <c r="D116" s="4498"/>
      <c r="E116" s="4482"/>
      <c r="F116" s="437"/>
      <c r="G116" s="301"/>
      <c r="H116" s="4168"/>
      <c r="I116" s="4108"/>
      <c r="J116" s="4189"/>
      <c r="K116" s="4108"/>
      <c r="L116" s="4043"/>
      <c r="M116" s="2957"/>
      <c r="N116" s="4035"/>
      <c r="O116" s="4082"/>
      <c r="P116" s="4512"/>
    </row>
    <row r="117" spans="1:16" ht="12.75" customHeight="1">
      <c r="A117" s="4466"/>
      <c r="B117" s="4064"/>
      <c r="C117" s="4306"/>
      <c r="D117" s="4499"/>
      <c r="E117" s="4483"/>
      <c r="F117" s="438"/>
      <c r="G117" s="302"/>
      <c r="H117" s="4143"/>
      <c r="I117" s="4121"/>
      <c r="J117" s="4173"/>
      <c r="K117" s="4121"/>
      <c r="L117" s="4044"/>
      <c r="M117" s="2956"/>
      <c r="N117" s="4033"/>
      <c r="O117" s="4055"/>
      <c r="P117" s="4513"/>
    </row>
    <row r="118" spans="1:16" s="46" customFormat="1" ht="12.75" customHeight="1">
      <c r="A118" s="4466"/>
      <c r="B118" s="4135" t="s">
        <v>2463</v>
      </c>
      <c r="C118" s="4502" t="s">
        <v>2650</v>
      </c>
      <c r="D118" s="4407" t="s">
        <v>236</v>
      </c>
      <c r="E118" s="4486" t="s">
        <v>1200</v>
      </c>
      <c r="F118" s="2624" t="s">
        <v>1156</v>
      </c>
      <c r="G118" s="311" t="s">
        <v>766</v>
      </c>
      <c r="H118" s="4286" t="s">
        <v>624</v>
      </c>
      <c r="I118" s="4445">
        <v>9162</v>
      </c>
      <c r="J118" s="4454">
        <v>1088</v>
      </c>
      <c r="K118" s="4445">
        <v>4590</v>
      </c>
      <c r="L118" s="4461">
        <v>512</v>
      </c>
      <c r="M118" s="4130"/>
      <c r="N118" s="4210" t="s">
        <v>2466</v>
      </c>
      <c r="O118" s="4224" t="s">
        <v>2452</v>
      </c>
      <c r="P118" s="4741" t="s">
        <v>1307</v>
      </c>
    </row>
    <row r="119" spans="1:16" s="46" customFormat="1" ht="12.75" customHeight="1">
      <c r="A119" s="4466"/>
      <c r="B119" s="4214"/>
      <c r="C119" s="4503"/>
      <c r="D119" s="4408"/>
      <c r="E119" s="4477"/>
      <c r="F119" s="2624" t="s">
        <v>575</v>
      </c>
      <c r="G119" s="315"/>
      <c r="H119" s="4423"/>
      <c r="I119" s="4446"/>
      <c r="J119" s="4455"/>
      <c r="K119" s="4446"/>
      <c r="L119" s="4457"/>
      <c r="M119" s="4128"/>
      <c r="N119" s="4222"/>
      <c r="O119" s="4227"/>
      <c r="P119" s="4512"/>
    </row>
    <row r="120" spans="1:16" s="46" customFormat="1" ht="12.75" customHeight="1">
      <c r="A120" s="4466"/>
      <c r="B120" s="4214"/>
      <c r="C120" s="4503"/>
      <c r="D120" s="4408"/>
      <c r="E120" s="4477"/>
      <c r="F120" s="2644" t="s">
        <v>1159</v>
      </c>
      <c r="G120" s="311" t="s">
        <v>765</v>
      </c>
      <c r="H120" s="4423"/>
      <c r="I120" s="4446"/>
      <c r="J120" s="4455"/>
      <c r="K120" s="4446"/>
      <c r="L120" s="4457"/>
      <c r="M120" s="4128"/>
      <c r="N120" s="4222"/>
      <c r="O120" s="4227"/>
      <c r="P120" s="4512"/>
    </row>
    <row r="121" spans="1:16" s="46" customFormat="1" ht="12.75" customHeight="1">
      <c r="A121" s="4466"/>
      <c r="B121" s="4136"/>
      <c r="C121" s="4504"/>
      <c r="D121" s="4409"/>
      <c r="E121" s="4487"/>
      <c r="F121" s="438" t="s">
        <v>716</v>
      </c>
      <c r="G121" s="316" t="s">
        <v>765</v>
      </c>
      <c r="H121" s="4320"/>
      <c r="I121" s="4363"/>
      <c r="J121" s="4456"/>
      <c r="K121" s="4363"/>
      <c r="L121" s="4462"/>
      <c r="M121" s="4129"/>
      <c r="N121" s="4211"/>
      <c r="O121" s="4240"/>
      <c r="P121" s="4513"/>
    </row>
    <row r="122" spans="1:16" ht="12.75" customHeight="1">
      <c r="A122" s="4466"/>
      <c r="B122" s="4410" t="s">
        <v>6168</v>
      </c>
      <c r="C122" s="4304" t="s">
        <v>3636</v>
      </c>
      <c r="D122" s="4150" t="s">
        <v>583</v>
      </c>
      <c r="E122" s="4486" t="s">
        <v>1201</v>
      </c>
      <c r="F122" s="2632" t="s">
        <v>1159</v>
      </c>
      <c r="G122" s="301" t="s">
        <v>765</v>
      </c>
      <c r="H122" s="4469" t="s">
        <v>624</v>
      </c>
      <c r="I122" s="4120">
        <v>16542</v>
      </c>
      <c r="J122" s="4172">
        <v>1388</v>
      </c>
      <c r="K122" s="4120">
        <v>9162</v>
      </c>
      <c r="L122" s="4042">
        <v>512</v>
      </c>
      <c r="M122" s="4130"/>
      <c r="N122" s="4210" t="s">
        <v>2468</v>
      </c>
      <c r="O122" s="4224" t="s">
        <v>2452</v>
      </c>
      <c r="P122" s="4741" t="s">
        <v>1307</v>
      </c>
    </row>
    <row r="123" spans="1:16" ht="12.75" customHeight="1">
      <c r="A123" s="4466"/>
      <c r="B123" s="4411"/>
      <c r="C123" s="4305"/>
      <c r="D123" s="4216"/>
      <c r="E123" s="4477"/>
      <c r="F123" s="2632" t="s">
        <v>576</v>
      </c>
      <c r="G123" s="182"/>
      <c r="H123" s="4470"/>
      <c r="I123" s="4108"/>
      <c r="J123" s="4189"/>
      <c r="K123" s="4108"/>
      <c r="L123" s="4043"/>
      <c r="M123" s="4128"/>
      <c r="N123" s="4222"/>
      <c r="O123" s="4227"/>
      <c r="P123" s="4512"/>
    </row>
    <row r="124" spans="1:16" ht="12.75" customHeight="1">
      <c r="A124" s="4466"/>
      <c r="B124" s="4411"/>
      <c r="C124" s="4305"/>
      <c r="D124" s="4216"/>
      <c r="E124" s="4477"/>
      <c r="F124" s="2632" t="s">
        <v>1156</v>
      </c>
      <c r="G124" s="301" t="s">
        <v>766</v>
      </c>
      <c r="H124" s="4470"/>
      <c r="I124" s="4108"/>
      <c r="J124" s="4189"/>
      <c r="K124" s="4108"/>
      <c r="L124" s="4043"/>
      <c r="M124" s="4128"/>
      <c r="N124" s="4222"/>
      <c r="O124" s="4227"/>
      <c r="P124" s="4512"/>
    </row>
    <row r="125" spans="1:16" ht="12.75" customHeight="1">
      <c r="A125" s="4466"/>
      <c r="B125" s="4412"/>
      <c r="C125" s="4306"/>
      <c r="D125" s="4151"/>
      <c r="E125" s="4487"/>
      <c r="F125" s="2633" t="s">
        <v>716</v>
      </c>
      <c r="G125" s="302" t="s">
        <v>765</v>
      </c>
      <c r="H125" s="4471"/>
      <c r="I125" s="4121"/>
      <c r="J125" s="4173"/>
      <c r="K125" s="4121"/>
      <c r="L125" s="4044"/>
      <c r="M125" s="4129"/>
      <c r="N125" s="4211"/>
      <c r="O125" s="4240"/>
      <c r="P125" s="4513"/>
    </row>
    <row r="126" spans="1:16" ht="12.75" customHeight="1">
      <c r="A126" s="4466"/>
      <c r="B126" s="4232" t="s">
        <v>2463</v>
      </c>
      <c r="C126" s="4304" t="s">
        <v>3636</v>
      </c>
      <c r="D126" s="4257" t="s">
        <v>5578</v>
      </c>
      <c r="E126" s="4486" t="s">
        <v>1201</v>
      </c>
      <c r="F126" s="2632" t="s">
        <v>1159</v>
      </c>
      <c r="G126" s="301" t="s">
        <v>765</v>
      </c>
      <c r="H126" s="4469" t="s">
        <v>624</v>
      </c>
      <c r="I126" s="4120">
        <v>16542</v>
      </c>
      <c r="J126" s="4172">
        <v>1388</v>
      </c>
      <c r="K126" s="4120">
        <v>9162</v>
      </c>
      <c r="L126" s="4042">
        <v>512</v>
      </c>
      <c r="M126" s="4130" t="s">
        <v>6172</v>
      </c>
      <c r="N126" s="4210" t="s">
        <v>2468</v>
      </c>
      <c r="O126" s="4224" t="s">
        <v>2452</v>
      </c>
      <c r="P126" s="4509" t="s">
        <v>5573</v>
      </c>
    </row>
    <row r="127" spans="1:16" ht="12.75" customHeight="1">
      <c r="A127" s="4466"/>
      <c r="B127" s="4116"/>
      <c r="C127" s="4305"/>
      <c r="D127" s="4234"/>
      <c r="E127" s="4477"/>
      <c r="F127" s="2649" t="s">
        <v>5564</v>
      </c>
      <c r="G127" s="182"/>
      <c r="H127" s="4470"/>
      <c r="I127" s="4108"/>
      <c r="J127" s="4189"/>
      <c r="K127" s="4108"/>
      <c r="L127" s="4043"/>
      <c r="M127" s="4128"/>
      <c r="N127" s="4222"/>
      <c r="O127" s="4227"/>
      <c r="P127" s="4510"/>
    </row>
    <row r="128" spans="1:16" ht="12.75" customHeight="1">
      <c r="A128" s="4466"/>
      <c r="B128" s="4116"/>
      <c r="C128" s="4305"/>
      <c r="D128" s="4234"/>
      <c r="E128" s="4477"/>
      <c r="F128" s="2632" t="s">
        <v>1156</v>
      </c>
      <c r="G128" s="301" t="s">
        <v>766</v>
      </c>
      <c r="H128" s="4470"/>
      <c r="I128" s="4108"/>
      <c r="J128" s="4189"/>
      <c r="K128" s="4108"/>
      <c r="L128" s="4043"/>
      <c r="M128" s="4128"/>
      <c r="N128" s="4222"/>
      <c r="O128" s="4227"/>
      <c r="P128" s="4510"/>
    </row>
    <row r="129" spans="1:16" ht="12.75" customHeight="1">
      <c r="A129" s="4466"/>
      <c r="B129" s="4233"/>
      <c r="C129" s="4306"/>
      <c r="D129" s="4258"/>
      <c r="E129" s="4487"/>
      <c r="F129" s="2633" t="s">
        <v>716</v>
      </c>
      <c r="G129" s="302" t="s">
        <v>765</v>
      </c>
      <c r="H129" s="4471"/>
      <c r="I129" s="4121"/>
      <c r="J129" s="4173"/>
      <c r="K129" s="4121"/>
      <c r="L129" s="4044"/>
      <c r="M129" s="4129"/>
      <c r="N129" s="4211"/>
      <c r="O129" s="4240"/>
      <c r="P129" s="4511"/>
    </row>
    <row r="130" spans="1:16" ht="12.75" customHeight="1">
      <c r="A130" s="4466"/>
      <c r="B130" s="4410" t="s">
        <v>6168</v>
      </c>
      <c r="C130" s="4304" t="s">
        <v>3637</v>
      </c>
      <c r="D130" s="4139" t="s">
        <v>145</v>
      </c>
      <c r="E130" s="4486" t="s">
        <v>1202</v>
      </c>
      <c r="F130" s="2624" t="s">
        <v>1156</v>
      </c>
      <c r="G130" s="301" t="s">
        <v>766</v>
      </c>
      <c r="H130" s="4469" t="s">
        <v>624</v>
      </c>
      <c r="I130" s="4120">
        <v>24736</v>
      </c>
      <c r="J130" s="4172">
        <v>1680</v>
      </c>
      <c r="K130" s="4120">
        <v>12056</v>
      </c>
      <c r="L130" s="4042">
        <v>512</v>
      </c>
      <c r="M130" s="4130"/>
      <c r="N130" s="4210" t="s">
        <v>2468</v>
      </c>
      <c r="O130" s="4224" t="s">
        <v>2452</v>
      </c>
      <c r="P130" s="4741" t="s">
        <v>1307</v>
      </c>
    </row>
    <row r="131" spans="1:16" ht="12.75" customHeight="1">
      <c r="A131" s="4466"/>
      <c r="B131" s="4411"/>
      <c r="C131" s="4305"/>
      <c r="D131" s="4167"/>
      <c r="E131" s="4477"/>
      <c r="F131" s="2632" t="s">
        <v>708</v>
      </c>
      <c r="G131" s="182"/>
      <c r="H131" s="4470"/>
      <c r="I131" s="4108"/>
      <c r="J131" s="4189"/>
      <c r="K131" s="4108"/>
      <c r="L131" s="4043"/>
      <c r="M131" s="4128"/>
      <c r="N131" s="4222"/>
      <c r="O131" s="4227"/>
      <c r="P131" s="4512"/>
    </row>
    <row r="132" spans="1:16" ht="12.75" customHeight="1">
      <c r="A132" s="4466"/>
      <c r="B132" s="4411"/>
      <c r="C132" s="4305"/>
      <c r="D132" s="4167"/>
      <c r="E132" s="4477"/>
      <c r="F132" s="1254" t="s">
        <v>716</v>
      </c>
      <c r="G132" s="303" t="s">
        <v>765</v>
      </c>
      <c r="H132" s="4470"/>
      <c r="I132" s="4108"/>
      <c r="J132" s="4189"/>
      <c r="K132" s="4108"/>
      <c r="L132" s="4043"/>
      <c r="M132" s="4128"/>
      <c r="N132" s="4222"/>
      <c r="O132" s="4227"/>
      <c r="P132" s="4512"/>
    </row>
    <row r="133" spans="1:16" ht="13.5" customHeight="1">
      <c r="A133" s="4466"/>
      <c r="B133" s="4412"/>
      <c r="C133" s="4306"/>
      <c r="D133" s="4079"/>
      <c r="E133" s="4487"/>
      <c r="F133" s="2638" t="s">
        <v>1159</v>
      </c>
      <c r="G133" s="302" t="s">
        <v>765</v>
      </c>
      <c r="H133" s="4471"/>
      <c r="I133" s="4121"/>
      <c r="J133" s="4173"/>
      <c r="K133" s="4121"/>
      <c r="L133" s="4044"/>
      <c r="M133" s="4129"/>
      <c r="N133" s="4211"/>
      <c r="O133" s="4240"/>
      <c r="P133" s="4513"/>
    </row>
    <row r="134" spans="1:16" ht="12.75" customHeight="1">
      <c r="A134" s="4466"/>
      <c r="B134" s="4116" t="s">
        <v>2463</v>
      </c>
      <c r="C134" s="4305" t="s">
        <v>3637</v>
      </c>
      <c r="D134" s="4235" t="s">
        <v>5579</v>
      </c>
      <c r="E134" s="4477" t="s">
        <v>1202</v>
      </c>
      <c r="F134" s="2624" t="s">
        <v>1156</v>
      </c>
      <c r="G134" s="301" t="s">
        <v>766</v>
      </c>
      <c r="H134" s="4470" t="s">
        <v>624</v>
      </c>
      <c r="I134" s="4108">
        <v>24736</v>
      </c>
      <c r="J134" s="4189">
        <v>1680</v>
      </c>
      <c r="K134" s="4108">
        <v>12056</v>
      </c>
      <c r="L134" s="4043">
        <v>512</v>
      </c>
      <c r="M134" s="4130" t="s">
        <v>6173</v>
      </c>
      <c r="N134" s="4222" t="s">
        <v>2468</v>
      </c>
      <c r="O134" s="4227" t="s">
        <v>2452</v>
      </c>
      <c r="P134" s="4509" t="s">
        <v>5573</v>
      </c>
    </row>
    <row r="135" spans="1:16" ht="12.75" customHeight="1">
      <c r="A135" s="4466"/>
      <c r="B135" s="4116"/>
      <c r="C135" s="4305"/>
      <c r="D135" s="4235"/>
      <c r="E135" s="4477"/>
      <c r="F135" s="2649" t="s">
        <v>5570</v>
      </c>
      <c r="H135" s="4470"/>
      <c r="I135" s="4108"/>
      <c r="J135" s="4189"/>
      <c r="K135" s="4108"/>
      <c r="L135" s="4043"/>
      <c r="M135" s="4128"/>
      <c r="N135" s="4222"/>
      <c r="O135" s="4227"/>
      <c r="P135" s="4510"/>
    </row>
    <row r="136" spans="1:16" ht="12.75" customHeight="1">
      <c r="A136" s="4466"/>
      <c r="B136" s="4116"/>
      <c r="C136" s="4305"/>
      <c r="D136" s="4235"/>
      <c r="E136" s="4477"/>
      <c r="F136" s="2642" t="s">
        <v>716</v>
      </c>
      <c r="G136" s="303" t="s">
        <v>765</v>
      </c>
      <c r="H136" s="4470"/>
      <c r="I136" s="4108"/>
      <c r="J136" s="4189"/>
      <c r="K136" s="4108"/>
      <c r="L136" s="4043"/>
      <c r="M136" s="4128"/>
      <c r="N136" s="4222"/>
      <c r="O136" s="4227"/>
      <c r="P136" s="4510"/>
    </row>
    <row r="137" spans="1:16" ht="13.5" customHeight="1" thickBot="1">
      <c r="A137" s="4467"/>
      <c r="B137" s="4233"/>
      <c r="C137" s="4327"/>
      <c r="D137" s="4246"/>
      <c r="E137" s="4487"/>
      <c r="F137" s="2637" t="s">
        <v>1159</v>
      </c>
      <c r="G137" s="305" t="s">
        <v>765</v>
      </c>
      <c r="H137" s="4500"/>
      <c r="I137" s="4109"/>
      <c r="J137" s="4418"/>
      <c r="K137" s="4109"/>
      <c r="L137" s="4221"/>
      <c r="M137" s="4131"/>
      <c r="N137" s="4211"/>
      <c r="O137" s="4240"/>
      <c r="P137" s="4511"/>
    </row>
    <row r="138" spans="1:16" ht="12.75" customHeight="1">
      <c r="A138" s="4373" t="s">
        <v>3888</v>
      </c>
      <c r="B138" s="4793" t="s">
        <v>2464</v>
      </c>
      <c r="C138" s="4326" t="s">
        <v>3889</v>
      </c>
      <c r="D138" s="4497" t="s">
        <v>1287</v>
      </c>
      <c r="E138" s="4756"/>
      <c r="F138" s="2641"/>
      <c r="G138" s="317"/>
      <c r="H138" s="4480"/>
      <c r="I138" s="4382"/>
      <c r="J138" s="4384"/>
      <c r="K138" s="4382"/>
      <c r="L138" s="4245"/>
      <c r="M138" s="3100"/>
      <c r="N138" s="4415" t="s">
        <v>2466</v>
      </c>
      <c r="O138" s="4416" t="s">
        <v>2452</v>
      </c>
      <c r="P138" s="4518" t="s">
        <v>1390</v>
      </c>
    </row>
    <row r="139" spans="1:16" ht="12.75" customHeight="1">
      <c r="A139" s="4374"/>
      <c r="B139" s="4063"/>
      <c r="C139" s="4305"/>
      <c r="D139" s="4498"/>
      <c r="E139" s="4482"/>
      <c r="F139" s="2624"/>
      <c r="G139" s="301"/>
      <c r="H139" s="4470"/>
      <c r="I139" s="4108"/>
      <c r="J139" s="4189"/>
      <c r="K139" s="4108"/>
      <c r="L139" s="4043"/>
      <c r="M139" s="2957"/>
      <c r="N139" s="4035"/>
      <c r="O139" s="4082"/>
      <c r="P139" s="4512"/>
    </row>
    <row r="140" spans="1:16" ht="12.75" customHeight="1">
      <c r="A140" s="4374"/>
      <c r="B140" s="4063"/>
      <c r="C140" s="4305"/>
      <c r="D140" s="4498"/>
      <c r="E140" s="4482"/>
      <c r="F140" s="2632"/>
      <c r="G140" s="301"/>
      <c r="H140" s="4470"/>
      <c r="I140" s="4108"/>
      <c r="J140" s="4189"/>
      <c r="K140" s="4108"/>
      <c r="L140" s="4043"/>
      <c r="M140" s="2957"/>
      <c r="N140" s="4035"/>
      <c r="O140" s="4082"/>
      <c r="P140" s="4512"/>
    </row>
    <row r="141" spans="1:16" ht="12.75" customHeight="1">
      <c r="A141" s="4374"/>
      <c r="B141" s="4064"/>
      <c r="C141" s="4306"/>
      <c r="D141" s="4499"/>
      <c r="E141" s="4483"/>
      <c r="F141" s="2633"/>
      <c r="G141" s="302"/>
      <c r="H141" s="4471"/>
      <c r="I141" s="4121"/>
      <c r="J141" s="4173"/>
      <c r="K141" s="4121"/>
      <c r="L141" s="4044"/>
      <c r="M141" s="2956"/>
      <c r="N141" s="4033"/>
      <c r="O141" s="4055"/>
      <c r="P141" s="4513"/>
    </row>
    <row r="142" spans="1:16" ht="12.75" customHeight="1">
      <c r="A142" s="4374"/>
      <c r="B142" s="4639" t="s">
        <v>2463</v>
      </c>
      <c r="C142" s="4304" t="s">
        <v>3638</v>
      </c>
      <c r="D142" s="4407" t="s">
        <v>1288</v>
      </c>
      <c r="E142" s="4502" t="s">
        <v>1278</v>
      </c>
      <c r="F142" s="2624" t="s">
        <v>575</v>
      </c>
      <c r="G142" s="182"/>
      <c r="H142" s="4469" t="s">
        <v>624</v>
      </c>
      <c r="I142" s="4120">
        <v>13170</v>
      </c>
      <c r="J142" s="4172">
        <v>1088</v>
      </c>
      <c r="K142" s="4120">
        <v>8576</v>
      </c>
      <c r="L142" s="4042">
        <v>512</v>
      </c>
      <c r="M142" s="4105"/>
      <c r="N142" s="4210" t="s">
        <v>2468</v>
      </c>
      <c r="O142" s="4433" t="s">
        <v>2452</v>
      </c>
      <c r="P142" s="4512" t="s">
        <v>1307</v>
      </c>
    </row>
    <row r="143" spans="1:16" ht="12.75" customHeight="1">
      <c r="A143" s="4374"/>
      <c r="B143" s="4640"/>
      <c r="C143" s="4305"/>
      <c r="D143" s="4408"/>
      <c r="E143" s="4475"/>
      <c r="F143" s="1254" t="s">
        <v>1159</v>
      </c>
      <c r="G143" s="301" t="s">
        <v>765</v>
      </c>
      <c r="H143" s="4470"/>
      <c r="I143" s="4108"/>
      <c r="J143" s="4189"/>
      <c r="K143" s="4108"/>
      <c r="L143" s="4043"/>
      <c r="M143" s="4103"/>
      <c r="N143" s="4222"/>
      <c r="O143" s="4370"/>
      <c r="P143" s="4512"/>
    </row>
    <row r="144" spans="1:16" ht="12.75" customHeight="1">
      <c r="A144" s="4374"/>
      <c r="B144" s="4640"/>
      <c r="C144" s="4305"/>
      <c r="D144" s="4408"/>
      <c r="E144" s="4475"/>
      <c r="F144" s="2632" t="s">
        <v>1157</v>
      </c>
      <c r="G144" s="301" t="s">
        <v>766</v>
      </c>
      <c r="H144" s="4470"/>
      <c r="I144" s="4108"/>
      <c r="J144" s="4189"/>
      <c r="K144" s="4108"/>
      <c r="L144" s="4043"/>
      <c r="M144" s="4103"/>
      <c r="N144" s="4222"/>
      <c r="O144" s="4370"/>
      <c r="P144" s="4512"/>
    </row>
    <row r="145" spans="1:16" ht="12.75" customHeight="1">
      <c r="A145" s="4374"/>
      <c r="B145" s="4489"/>
      <c r="C145" s="4306"/>
      <c r="D145" s="4409"/>
      <c r="E145" s="4476"/>
      <c r="F145" s="2633" t="s">
        <v>716</v>
      </c>
      <c r="G145" s="302" t="s">
        <v>765</v>
      </c>
      <c r="H145" s="4471"/>
      <c r="I145" s="4121"/>
      <c r="J145" s="4173"/>
      <c r="K145" s="4121"/>
      <c r="L145" s="4044"/>
      <c r="M145" s="4104"/>
      <c r="N145" s="4211"/>
      <c r="O145" s="4371"/>
      <c r="P145" s="4513"/>
    </row>
    <row r="146" spans="1:16" ht="12.75" customHeight="1">
      <c r="A146" s="4374"/>
      <c r="B146" s="4410" t="s">
        <v>6168</v>
      </c>
      <c r="C146" s="4304" t="s">
        <v>3639</v>
      </c>
      <c r="D146" s="4407" t="s">
        <v>585</v>
      </c>
      <c r="E146" s="4485" t="s">
        <v>1261</v>
      </c>
      <c r="F146" s="2624" t="s">
        <v>576</v>
      </c>
      <c r="G146" s="182"/>
      <c r="H146" s="4469" t="s">
        <v>624</v>
      </c>
      <c r="I146" s="4120">
        <v>20550</v>
      </c>
      <c r="J146" s="4172">
        <v>1388</v>
      </c>
      <c r="K146" s="4120">
        <v>13170</v>
      </c>
      <c r="L146" s="4042">
        <v>512</v>
      </c>
      <c r="M146" s="4105"/>
      <c r="N146" s="4210" t="s">
        <v>2468</v>
      </c>
      <c r="O146" s="4433" t="s">
        <v>2452</v>
      </c>
      <c r="P146" s="4741" t="s">
        <v>1307</v>
      </c>
    </row>
    <row r="147" spans="1:16" ht="12.75" customHeight="1">
      <c r="A147" s="4374"/>
      <c r="B147" s="4411"/>
      <c r="C147" s="4305"/>
      <c r="D147" s="4408"/>
      <c r="E147" s="4475"/>
      <c r="F147" s="2624" t="s">
        <v>1159</v>
      </c>
      <c r="G147" s="301" t="s">
        <v>765</v>
      </c>
      <c r="H147" s="4470"/>
      <c r="I147" s="4108"/>
      <c r="J147" s="4189"/>
      <c r="K147" s="4108"/>
      <c r="L147" s="4043"/>
      <c r="M147" s="4103"/>
      <c r="N147" s="4222"/>
      <c r="O147" s="4370"/>
      <c r="P147" s="4512"/>
    </row>
    <row r="148" spans="1:16" ht="12.75" customHeight="1">
      <c r="A148" s="4374"/>
      <c r="B148" s="4411"/>
      <c r="C148" s="4305"/>
      <c r="D148" s="4408"/>
      <c r="E148" s="4475"/>
      <c r="F148" s="2624" t="s">
        <v>1157</v>
      </c>
      <c r="G148" s="301" t="s">
        <v>766</v>
      </c>
      <c r="H148" s="4470"/>
      <c r="I148" s="4108"/>
      <c r="J148" s="4189"/>
      <c r="K148" s="4108"/>
      <c r="L148" s="4043"/>
      <c r="M148" s="4103"/>
      <c r="N148" s="4222"/>
      <c r="O148" s="4370"/>
      <c r="P148" s="4512"/>
    </row>
    <row r="149" spans="1:16" ht="12.75" customHeight="1">
      <c r="A149" s="4374"/>
      <c r="B149" s="4412"/>
      <c r="C149" s="4306"/>
      <c r="D149" s="4409"/>
      <c r="E149" s="4476"/>
      <c r="F149" s="2633" t="s">
        <v>716</v>
      </c>
      <c r="G149" s="302" t="s">
        <v>765</v>
      </c>
      <c r="H149" s="4471"/>
      <c r="I149" s="4121"/>
      <c r="J149" s="4173"/>
      <c r="K149" s="4121"/>
      <c r="L149" s="4044"/>
      <c r="M149" s="4104"/>
      <c r="N149" s="4211"/>
      <c r="O149" s="4371"/>
      <c r="P149" s="4513"/>
    </row>
    <row r="150" spans="1:16" ht="12.75" customHeight="1">
      <c r="A150" s="4374"/>
      <c r="B150" s="4395" t="s">
        <v>2463</v>
      </c>
      <c r="C150" s="4304" t="s">
        <v>3639</v>
      </c>
      <c r="D150" s="4400" t="s">
        <v>5580</v>
      </c>
      <c r="E150" s="4485" t="s">
        <v>1261</v>
      </c>
      <c r="F150" s="2649" t="s">
        <v>5564</v>
      </c>
      <c r="G150" s="182"/>
      <c r="H150" s="4469" t="s">
        <v>624</v>
      </c>
      <c r="I150" s="4120">
        <v>20550</v>
      </c>
      <c r="J150" s="4172">
        <v>1388</v>
      </c>
      <c r="K150" s="4120">
        <v>13170</v>
      </c>
      <c r="L150" s="4042">
        <v>512</v>
      </c>
      <c r="M150" s="4105" t="s">
        <v>6172</v>
      </c>
      <c r="N150" s="4210" t="s">
        <v>2468</v>
      </c>
      <c r="O150" s="4433" t="s">
        <v>2452</v>
      </c>
      <c r="P150" s="4509" t="s">
        <v>5573</v>
      </c>
    </row>
    <row r="151" spans="1:16" ht="12.75" customHeight="1">
      <c r="A151" s="4374"/>
      <c r="B151" s="4396"/>
      <c r="C151" s="4305"/>
      <c r="D151" s="4401"/>
      <c r="E151" s="4475"/>
      <c r="F151" s="2624" t="s">
        <v>1159</v>
      </c>
      <c r="G151" s="301" t="s">
        <v>765</v>
      </c>
      <c r="H151" s="4470"/>
      <c r="I151" s="4108"/>
      <c r="J151" s="4189"/>
      <c r="K151" s="4108"/>
      <c r="L151" s="4043"/>
      <c r="M151" s="4103"/>
      <c r="N151" s="4222"/>
      <c r="O151" s="4370"/>
      <c r="P151" s="4510"/>
    </row>
    <row r="152" spans="1:16" ht="12.75" customHeight="1">
      <c r="A152" s="4374"/>
      <c r="B152" s="4396"/>
      <c r="C152" s="4305"/>
      <c r="D152" s="4401"/>
      <c r="E152" s="4475"/>
      <c r="F152" s="2624" t="s">
        <v>1157</v>
      </c>
      <c r="G152" s="301" t="s">
        <v>766</v>
      </c>
      <c r="H152" s="4470"/>
      <c r="I152" s="4108"/>
      <c r="J152" s="4189"/>
      <c r="K152" s="4108"/>
      <c r="L152" s="4043"/>
      <c r="M152" s="4103"/>
      <c r="N152" s="4222"/>
      <c r="O152" s="4370"/>
      <c r="P152" s="4510"/>
    </row>
    <row r="153" spans="1:16" ht="12.75" customHeight="1">
      <c r="A153" s="4374"/>
      <c r="B153" s="4399"/>
      <c r="C153" s="4306"/>
      <c r="D153" s="4402"/>
      <c r="E153" s="4476"/>
      <c r="F153" s="2633" t="s">
        <v>716</v>
      </c>
      <c r="G153" s="302" t="s">
        <v>765</v>
      </c>
      <c r="H153" s="4471"/>
      <c r="I153" s="4121"/>
      <c r="J153" s="4173"/>
      <c r="K153" s="4121"/>
      <c r="L153" s="4044"/>
      <c r="M153" s="4104"/>
      <c r="N153" s="4211"/>
      <c r="O153" s="4371"/>
      <c r="P153" s="4511"/>
    </row>
    <row r="154" spans="1:16" ht="12.75" customHeight="1">
      <c r="A154" s="4374"/>
      <c r="B154" s="4410" t="s">
        <v>6168</v>
      </c>
      <c r="C154" s="4304" t="s">
        <v>3640</v>
      </c>
      <c r="D154" s="4421" t="s">
        <v>147</v>
      </c>
      <c r="E154" s="4485" t="s">
        <v>1262</v>
      </c>
      <c r="F154" s="2624" t="s">
        <v>708</v>
      </c>
      <c r="G154" s="182"/>
      <c r="H154" s="4469" t="s">
        <v>624</v>
      </c>
      <c r="I154" s="4120">
        <v>24756</v>
      </c>
      <c r="J154" s="4172">
        <v>1680</v>
      </c>
      <c r="K154" s="4120">
        <v>13680</v>
      </c>
      <c r="L154" s="4042">
        <v>512</v>
      </c>
      <c r="M154" s="4105"/>
      <c r="N154" s="4210" t="s">
        <v>2468</v>
      </c>
      <c r="O154" s="4433" t="s">
        <v>2452</v>
      </c>
      <c r="P154" s="4512" t="s">
        <v>1307</v>
      </c>
    </row>
    <row r="155" spans="1:16" ht="12.75" customHeight="1">
      <c r="A155" s="4374"/>
      <c r="B155" s="4411"/>
      <c r="C155" s="4305"/>
      <c r="D155" s="4419"/>
      <c r="E155" s="4475"/>
      <c r="F155" s="2624" t="s">
        <v>1159</v>
      </c>
      <c r="G155" s="301" t="s">
        <v>765</v>
      </c>
      <c r="H155" s="4470"/>
      <c r="I155" s="4108"/>
      <c r="J155" s="4189"/>
      <c r="K155" s="4108"/>
      <c r="L155" s="4043"/>
      <c r="M155" s="4103"/>
      <c r="N155" s="4222"/>
      <c r="O155" s="4370"/>
      <c r="P155" s="4512"/>
    </row>
    <row r="156" spans="1:16" ht="12.75" customHeight="1">
      <c r="A156" s="4374"/>
      <c r="B156" s="4411"/>
      <c r="C156" s="4305"/>
      <c r="D156" s="4419"/>
      <c r="E156" s="4475"/>
      <c r="F156" s="2624" t="s">
        <v>1157</v>
      </c>
      <c r="G156" s="301" t="s">
        <v>766</v>
      </c>
      <c r="H156" s="4470"/>
      <c r="I156" s="4108"/>
      <c r="J156" s="4189"/>
      <c r="K156" s="4108"/>
      <c r="L156" s="4043"/>
      <c r="M156" s="4103"/>
      <c r="N156" s="4222"/>
      <c r="O156" s="4370"/>
      <c r="P156" s="4512"/>
    </row>
    <row r="157" spans="1:16" ht="13.5" customHeight="1">
      <c r="A157" s="4374"/>
      <c r="B157" s="4412"/>
      <c r="C157" s="4306"/>
      <c r="D157" s="4420"/>
      <c r="E157" s="4476"/>
      <c r="F157" s="2633" t="s">
        <v>716</v>
      </c>
      <c r="G157" s="302" t="s">
        <v>765</v>
      </c>
      <c r="H157" s="4471"/>
      <c r="I157" s="4121"/>
      <c r="J157" s="4173"/>
      <c r="K157" s="4121"/>
      <c r="L157" s="4044"/>
      <c r="M157" s="4104"/>
      <c r="N157" s="4211"/>
      <c r="O157" s="4371"/>
      <c r="P157" s="4513"/>
    </row>
    <row r="158" spans="1:16" ht="12.75" customHeight="1">
      <c r="A158" s="4374"/>
      <c r="B158" s="4396" t="s">
        <v>2463</v>
      </c>
      <c r="C158" s="4305" t="s">
        <v>3640</v>
      </c>
      <c r="D158" s="4397" t="s">
        <v>5581</v>
      </c>
      <c r="E158" s="4475" t="s">
        <v>1262</v>
      </c>
      <c r="F158" s="2649" t="s">
        <v>5570</v>
      </c>
      <c r="H158" s="4470" t="s">
        <v>624</v>
      </c>
      <c r="I158" s="4108">
        <v>24756</v>
      </c>
      <c r="J158" s="4189">
        <v>1680</v>
      </c>
      <c r="K158" s="4108">
        <v>13680</v>
      </c>
      <c r="L158" s="4043">
        <v>512</v>
      </c>
      <c r="M158" s="4105" t="s">
        <v>6173</v>
      </c>
      <c r="N158" s="4222" t="s">
        <v>2468</v>
      </c>
      <c r="O158" s="4370" t="s">
        <v>2452</v>
      </c>
      <c r="P158" s="4509" t="s">
        <v>5573</v>
      </c>
    </row>
    <row r="159" spans="1:16" ht="12.75" customHeight="1">
      <c r="A159" s="4374"/>
      <c r="B159" s="4396"/>
      <c r="C159" s="4305"/>
      <c r="D159" s="4397"/>
      <c r="E159" s="4475"/>
      <c r="F159" s="2624" t="s">
        <v>1159</v>
      </c>
      <c r="G159" s="301" t="s">
        <v>765</v>
      </c>
      <c r="H159" s="4470"/>
      <c r="I159" s="4108"/>
      <c r="J159" s="4189"/>
      <c r="K159" s="4108"/>
      <c r="L159" s="4043"/>
      <c r="M159" s="4103"/>
      <c r="N159" s="4222"/>
      <c r="O159" s="4370"/>
      <c r="P159" s="4510"/>
    </row>
    <row r="160" spans="1:16" ht="12.75" customHeight="1">
      <c r="A160" s="4374"/>
      <c r="B160" s="4396"/>
      <c r="C160" s="4305"/>
      <c r="D160" s="4397"/>
      <c r="E160" s="4475"/>
      <c r="F160" s="2624" t="s">
        <v>1157</v>
      </c>
      <c r="G160" s="301" t="s">
        <v>766</v>
      </c>
      <c r="H160" s="4470"/>
      <c r="I160" s="4108"/>
      <c r="J160" s="4189"/>
      <c r="K160" s="4108"/>
      <c r="L160" s="4043"/>
      <c r="M160" s="4103"/>
      <c r="N160" s="4222"/>
      <c r="O160" s="4370"/>
      <c r="P160" s="4510"/>
    </row>
    <row r="161" spans="1:16" ht="13.5" customHeight="1" thickBot="1">
      <c r="A161" s="4375"/>
      <c r="B161" s="4399"/>
      <c r="C161" s="4327"/>
      <c r="D161" s="4398"/>
      <c r="E161" s="4476"/>
      <c r="F161" s="2645" t="s">
        <v>716</v>
      </c>
      <c r="G161" s="305" t="s">
        <v>765</v>
      </c>
      <c r="H161" s="4500"/>
      <c r="I161" s="4109"/>
      <c r="J161" s="4418"/>
      <c r="K161" s="4109"/>
      <c r="L161" s="4221"/>
      <c r="M161" s="4104"/>
      <c r="N161" s="4211"/>
      <c r="O161" s="4371"/>
      <c r="P161" s="4511"/>
    </row>
    <row r="162" spans="1:16" ht="12.75" customHeight="1">
      <c r="A162" s="4465" t="s">
        <v>3890</v>
      </c>
      <c r="B162" s="4793" t="s">
        <v>2464</v>
      </c>
      <c r="C162" s="4326" t="s">
        <v>3891</v>
      </c>
      <c r="D162" s="4497" t="s">
        <v>1289</v>
      </c>
      <c r="E162" s="4756"/>
      <c r="F162" s="2632"/>
      <c r="G162" s="301"/>
      <c r="H162" s="4480"/>
      <c r="I162" s="4382"/>
      <c r="J162" s="4384"/>
      <c r="K162" s="4717"/>
      <c r="L162" s="4245"/>
      <c r="M162" s="3100"/>
      <c r="N162" s="4415" t="s">
        <v>2466</v>
      </c>
      <c r="O162" s="4416" t="s">
        <v>2452</v>
      </c>
      <c r="P162" s="4512" t="s">
        <v>1390</v>
      </c>
    </row>
    <row r="163" spans="1:16" ht="12.75" customHeight="1">
      <c r="A163" s="4466"/>
      <c r="B163" s="4063"/>
      <c r="C163" s="4305"/>
      <c r="D163" s="4498"/>
      <c r="E163" s="4482"/>
      <c r="F163" s="2632"/>
      <c r="G163" s="301"/>
      <c r="H163" s="4470"/>
      <c r="I163" s="4108"/>
      <c r="J163" s="4189"/>
      <c r="K163" s="4386"/>
      <c r="L163" s="4043"/>
      <c r="M163" s="2957"/>
      <c r="N163" s="4035"/>
      <c r="O163" s="4082"/>
      <c r="P163" s="4512"/>
    </row>
    <row r="164" spans="1:16" ht="12.75" customHeight="1">
      <c r="A164" s="4466"/>
      <c r="B164" s="4064"/>
      <c r="C164" s="4306"/>
      <c r="D164" s="4499"/>
      <c r="E164" s="4483"/>
      <c r="F164" s="2633"/>
      <c r="G164" s="302"/>
      <c r="H164" s="4471"/>
      <c r="I164" s="4121"/>
      <c r="J164" s="4173"/>
      <c r="K164" s="4387"/>
      <c r="L164" s="4044"/>
      <c r="M164" s="2956"/>
      <c r="N164" s="4033"/>
      <c r="O164" s="4055"/>
      <c r="P164" s="4513"/>
    </row>
    <row r="165" spans="1:16" ht="12.75" customHeight="1">
      <c r="A165" s="4466"/>
      <c r="B165" s="4135" t="s">
        <v>2463</v>
      </c>
      <c r="C165" s="4304" t="s">
        <v>1091</v>
      </c>
      <c r="D165" s="4150" t="s">
        <v>586</v>
      </c>
      <c r="E165" s="4486" t="s">
        <v>1203</v>
      </c>
      <c r="F165" s="2632" t="s">
        <v>1162</v>
      </c>
      <c r="G165" s="301" t="s">
        <v>766</v>
      </c>
      <c r="H165" s="4469" t="s">
        <v>624</v>
      </c>
      <c r="I165" s="4120">
        <v>15242</v>
      </c>
      <c r="J165" s="4172">
        <v>832</v>
      </c>
      <c r="K165" s="4385">
        <v>10688</v>
      </c>
      <c r="L165" s="4042">
        <v>384</v>
      </c>
      <c r="M165" s="4105"/>
      <c r="N165" s="4210" t="s">
        <v>2468</v>
      </c>
      <c r="O165" s="4224" t="s">
        <v>2452</v>
      </c>
      <c r="P165" s="4741" t="s">
        <v>1307</v>
      </c>
    </row>
    <row r="166" spans="1:16" ht="12.75" customHeight="1">
      <c r="A166" s="4466"/>
      <c r="B166" s="4214"/>
      <c r="C166" s="4305"/>
      <c r="D166" s="4216"/>
      <c r="E166" s="4477"/>
      <c r="F166" s="437" t="s">
        <v>575</v>
      </c>
      <c r="G166" s="301" t="s">
        <v>543</v>
      </c>
      <c r="H166" s="4470"/>
      <c r="I166" s="4108"/>
      <c r="J166" s="4189"/>
      <c r="K166" s="4386"/>
      <c r="L166" s="4043"/>
      <c r="M166" s="4103"/>
      <c r="N166" s="4222"/>
      <c r="O166" s="4227"/>
      <c r="P166" s="4512"/>
    </row>
    <row r="167" spans="1:16" ht="12.75" customHeight="1">
      <c r="A167" s="4466"/>
      <c r="B167" s="4136"/>
      <c r="C167" s="4306"/>
      <c r="D167" s="4151"/>
      <c r="E167" s="4487"/>
      <c r="F167" s="2633" t="s">
        <v>716</v>
      </c>
      <c r="G167" s="302" t="s">
        <v>765</v>
      </c>
      <c r="H167" s="4471"/>
      <c r="I167" s="4121"/>
      <c r="J167" s="4173"/>
      <c r="K167" s="4387"/>
      <c r="L167" s="4044"/>
      <c r="M167" s="4104"/>
      <c r="N167" s="4211"/>
      <c r="O167" s="4240"/>
      <c r="P167" s="4513"/>
    </row>
    <row r="168" spans="1:16" ht="12.75" customHeight="1">
      <c r="A168" s="4466"/>
      <c r="B168" s="4410" t="s">
        <v>6168</v>
      </c>
      <c r="C168" s="4304" t="s">
        <v>3641</v>
      </c>
      <c r="D168" s="4150" t="s">
        <v>1290</v>
      </c>
      <c r="E168" s="4486" t="s">
        <v>1204</v>
      </c>
      <c r="F168" s="2632" t="s">
        <v>1162</v>
      </c>
      <c r="G168" s="301" t="s">
        <v>766</v>
      </c>
      <c r="H168" s="4469" t="s">
        <v>624</v>
      </c>
      <c r="I168" s="4120">
        <v>22622</v>
      </c>
      <c r="J168" s="4172">
        <v>1132</v>
      </c>
      <c r="K168" s="4385">
        <v>12910</v>
      </c>
      <c r="L168" s="4042">
        <v>512</v>
      </c>
      <c r="M168" s="4105"/>
      <c r="N168" s="4210" t="s">
        <v>2468</v>
      </c>
      <c r="O168" s="4224" t="s">
        <v>2452</v>
      </c>
      <c r="P168" s="4741" t="s">
        <v>1307</v>
      </c>
    </row>
    <row r="169" spans="1:16" ht="12.75" customHeight="1">
      <c r="A169" s="4466"/>
      <c r="B169" s="4411"/>
      <c r="C169" s="4305"/>
      <c r="D169" s="4216"/>
      <c r="E169" s="4477"/>
      <c r="F169" s="2632" t="s">
        <v>576</v>
      </c>
      <c r="G169" s="301" t="s">
        <v>543</v>
      </c>
      <c r="H169" s="4470"/>
      <c r="I169" s="4108"/>
      <c r="J169" s="4189"/>
      <c r="K169" s="4386"/>
      <c r="L169" s="4043"/>
      <c r="M169" s="4103"/>
      <c r="N169" s="4222"/>
      <c r="O169" s="4227"/>
      <c r="P169" s="4512"/>
    </row>
    <row r="170" spans="1:16" ht="12.75" customHeight="1">
      <c r="A170" s="4466"/>
      <c r="B170" s="4412"/>
      <c r="C170" s="4306"/>
      <c r="D170" s="4151"/>
      <c r="E170" s="4487"/>
      <c r="F170" s="2633" t="s">
        <v>716</v>
      </c>
      <c r="G170" s="302" t="s">
        <v>765</v>
      </c>
      <c r="H170" s="4471"/>
      <c r="I170" s="4121"/>
      <c r="J170" s="4173"/>
      <c r="K170" s="4387"/>
      <c r="L170" s="4044"/>
      <c r="M170" s="4104"/>
      <c r="N170" s="4211"/>
      <c r="O170" s="4240"/>
      <c r="P170" s="4513"/>
    </row>
    <row r="171" spans="1:16" ht="12.75" customHeight="1">
      <c r="A171" s="4466"/>
      <c r="B171" s="4232" t="s">
        <v>2463</v>
      </c>
      <c r="C171" s="4304" t="s">
        <v>3641</v>
      </c>
      <c r="D171" s="4257" t="s">
        <v>5582</v>
      </c>
      <c r="E171" s="4486" t="s">
        <v>1204</v>
      </c>
      <c r="F171" s="2632" t="s">
        <v>1162</v>
      </c>
      <c r="G171" s="301" t="s">
        <v>766</v>
      </c>
      <c r="H171" s="4469" t="s">
        <v>624</v>
      </c>
      <c r="I171" s="4120">
        <v>22622</v>
      </c>
      <c r="J171" s="4172">
        <v>1132</v>
      </c>
      <c r="K171" s="4385">
        <v>12910</v>
      </c>
      <c r="L171" s="4042">
        <v>512</v>
      </c>
      <c r="M171" s="4105" t="s">
        <v>6172</v>
      </c>
      <c r="N171" s="4210" t="s">
        <v>2468</v>
      </c>
      <c r="O171" s="4224" t="s">
        <v>2452</v>
      </c>
      <c r="P171" s="4519" t="s">
        <v>5573</v>
      </c>
    </row>
    <row r="172" spans="1:16" ht="12.75" customHeight="1">
      <c r="A172" s="4466"/>
      <c r="B172" s="4116"/>
      <c r="C172" s="4305"/>
      <c r="D172" s="4234"/>
      <c r="E172" s="4477"/>
      <c r="F172" s="2649" t="s">
        <v>5564</v>
      </c>
      <c r="G172" s="301" t="s">
        <v>543</v>
      </c>
      <c r="H172" s="4470"/>
      <c r="I172" s="4108"/>
      <c r="J172" s="4189"/>
      <c r="K172" s="4386"/>
      <c r="L172" s="4043"/>
      <c r="M172" s="4103"/>
      <c r="N172" s="4222"/>
      <c r="O172" s="4227"/>
      <c r="P172" s="4516"/>
    </row>
    <row r="173" spans="1:16" ht="12.75" customHeight="1">
      <c r="A173" s="4466"/>
      <c r="B173" s="4233"/>
      <c r="C173" s="4306"/>
      <c r="D173" s="4258"/>
      <c r="E173" s="4487"/>
      <c r="F173" s="2633" t="s">
        <v>716</v>
      </c>
      <c r="G173" s="302" t="s">
        <v>765</v>
      </c>
      <c r="H173" s="4471"/>
      <c r="I173" s="4121"/>
      <c r="J173" s="4173"/>
      <c r="K173" s="4387"/>
      <c r="L173" s="4044"/>
      <c r="M173" s="4104"/>
      <c r="N173" s="4211"/>
      <c r="O173" s="4240"/>
      <c r="P173" s="4520"/>
    </row>
    <row r="174" spans="1:16" ht="12.75" customHeight="1">
      <c r="A174" s="4466"/>
      <c r="B174" s="4410" t="s">
        <v>6168</v>
      </c>
      <c r="C174" s="4304" t="s">
        <v>3642</v>
      </c>
      <c r="D174" s="4139" t="s">
        <v>1291</v>
      </c>
      <c r="E174" s="4486" t="s">
        <v>1205</v>
      </c>
      <c r="F174" s="2632" t="s">
        <v>1162</v>
      </c>
      <c r="G174" s="301" t="s">
        <v>766</v>
      </c>
      <c r="H174" s="4469" t="s">
        <v>624</v>
      </c>
      <c r="I174" s="4120">
        <v>27008</v>
      </c>
      <c r="J174" s="4172">
        <v>1424</v>
      </c>
      <c r="K174" s="4120">
        <v>12910</v>
      </c>
      <c r="L174" s="4042">
        <v>512</v>
      </c>
      <c r="M174" s="4105"/>
      <c r="N174" s="4210" t="s">
        <v>2468</v>
      </c>
      <c r="O174" s="4224" t="s">
        <v>2452</v>
      </c>
      <c r="P174" s="4741" t="s">
        <v>1307</v>
      </c>
    </row>
    <row r="175" spans="1:16" ht="12.75" customHeight="1">
      <c r="A175" s="4466"/>
      <c r="B175" s="4411"/>
      <c r="C175" s="4305"/>
      <c r="D175" s="4167"/>
      <c r="E175" s="4477"/>
      <c r="F175" s="2632" t="s">
        <v>708</v>
      </c>
      <c r="G175" s="301" t="s">
        <v>543</v>
      </c>
      <c r="H175" s="4470"/>
      <c r="I175" s="4108"/>
      <c r="J175" s="4189"/>
      <c r="K175" s="4108"/>
      <c r="L175" s="4043"/>
      <c r="M175" s="4103"/>
      <c r="N175" s="4222"/>
      <c r="O175" s="4227"/>
      <c r="P175" s="4512"/>
    </row>
    <row r="176" spans="1:16" ht="13.5" customHeight="1">
      <c r="A176" s="4466"/>
      <c r="B176" s="4412"/>
      <c r="C176" s="4306"/>
      <c r="D176" s="4079"/>
      <c r="E176" s="4487"/>
      <c r="F176" s="2633" t="s">
        <v>716</v>
      </c>
      <c r="G176" s="302" t="s">
        <v>765</v>
      </c>
      <c r="H176" s="4471"/>
      <c r="I176" s="4121"/>
      <c r="J176" s="4173"/>
      <c r="K176" s="4121"/>
      <c r="L176" s="4044"/>
      <c r="M176" s="4104"/>
      <c r="N176" s="4211"/>
      <c r="O176" s="4240"/>
      <c r="P176" s="4513"/>
    </row>
    <row r="177" spans="1:16" ht="12.75" customHeight="1">
      <c r="A177" s="4466"/>
      <c r="B177" s="4116" t="s">
        <v>2463</v>
      </c>
      <c r="C177" s="4305" t="s">
        <v>3642</v>
      </c>
      <c r="D177" s="4235" t="s">
        <v>5583</v>
      </c>
      <c r="E177" s="4477" t="s">
        <v>1205</v>
      </c>
      <c r="F177" s="2632" t="s">
        <v>1162</v>
      </c>
      <c r="G177" s="301" t="s">
        <v>766</v>
      </c>
      <c r="H177" s="4470" t="s">
        <v>624</v>
      </c>
      <c r="I177" s="4108">
        <v>27008</v>
      </c>
      <c r="J177" s="4189">
        <v>1424</v>
      </c>
      <c r="K177" s="4108">
        <v>12910</v>
      </c>
      <c r="L177" s="4043">
        <v>512</v>
      </c>
      <c r="M177" s="4105" t="s">
        <v>6173</v>
      </c>
      <c r="N177" s="4222" t="s">
        <v>2468</v>
      </c>
      <c r="O177" s="4227" t="s">
        <v>2452</v>
      </c>
      <c r="P177" s="4516" t="s">
        <v>5573</v>
      </c>
    </row>
    <row r="178" spans="1:16" ht="12.75" customHeight="1">
      <c r="A178" s="4466"/>
      <c r="B178" s="4116"/>
      <c r="C178" s="4305"/>
      <c r="D178" s="4235"/>
      <c r="E178" s="4477"/>
      <c r="F178" s="2649" t="s">
        <v>5570</v>
      </c>
      <c r="G178" s="301" t="s">
        <v>543</v>
      </c>
      <c r="H178" s="4470"/>
      <c r="I178" s="4108"/>
      <c r="J178" s="4189"/>
      <c r="K178" s="4108"/>
      <c r="L178" s="4043"/>
      <c r="M178" s="4103"/>
      <c r="N178" s="4222"/>
      <c r="O178" s="4227"/>
      <c r="P178" s="4516"/>
    </row>
    <row r="179" spans="1:16" ht="13.5" customHeight="1" thickBot="1">
      <c r="A179" s="4467"/>
      <c r="B179" s="4117"/>
      <c r="C179" s="4327"/>
      <c r="D179" s="4246"/>
      <c r="E179" s="4478"/>
      <c r="F179" s="2645" t="s">
        <v>716</v>
      </c>
      <c r="G179" s="305" t="s">
        <v>765</v>
      </c>
      <c r="H179" s="4500"/>
      <c r="I179" s="4109"/>
      <c r="J179" s="4418"/>
      <c r="K179" s="4109"/>
      <c r="L179" s="4221"/>
      <c r="M179" s="4106"/>
      <c r="N179" s="4223"/>
      <c r="O179" s="4225"/>
      <c r="P179" s="4517"/>
    </row>
    <row r="180" spans="1:16" ht="12.75" customHeight="1">
      <c r="A180" s="4465" t="s">
        <v>3892</v>
      </c>
      <c r="B180" s="4793" t="s">
        <v>2464</v>
      </c>
      <c r="C180" s="4501" t="s">
        <v>3893</v>
      </c>
      <c r="D180" s="4497" t="s">
        <v>150</v>
      </c>
      <c r="E180" s="4506"/>
      <c r="F180" s="2502"/>
      <c r="G180" s="318"/>
      <c r="H180" s="4494"/>
      <c r="I180" s="4382"/>
      <c r="J180" s="4384"/>
      <c r="K180" s="4382"/>
      <c r="L180" s="4245"/>
      <c r="M180" s="3100"/>
      <c r="N180" s="4415" t="s">
        <v>2466</v>
      </c>
      <c r="O180" s="4416" t="s">
        <v>2452</v>
      </c>
      <c r="P180" s="4518" t="s">
        <v>1395</v>
      </c>
    </row>
    <row r="181" spans="1:16" ht="12.75" customHeight="1">
      <c r="A181" s="4466"/>
      <c r="B181" s="4063"/>
      <c r="C181" s="4379"/>
      <c r="D181" s="4498"/>
      <c r="E181" s="4507"/>
      <c r="F181" s="2502"/>
      <c r="G181" s="318"/>
      <c r="H181" s="4495"/>
      <c r="I181" s="4108"/>
      <c r="J181" s="4189"/>
      <c r="K181" s="4108"/>
      <c r="L181" s="4043"/>
      <c r="M181" s="2957"/>
      <c r="N181" s="4035"/>
      <c r="O181" s="4082"/>
      <c r="P181" s="4512"/>
    </row>
    <row r="182" spans="1:16" ht="12.75" customHeight="1">
      <c r="A182" s="4466"/>
      <c r="B182" s="4063"/>
      <c r="C182" s="4379"/>
      <c r="D182" s="4498"/>
      <c r="E182" s="4507"/>
      <c r="F182" s="437"/>
      <c r="G182" s="369"/>
      <c r="H182" s="4495"/>
      <c r="I182" s="4108"/>
      <c r="J182" s="4189"/>
      <c r="K182" s="4108"/>
      <c r="L182" s="4043"/>
      <c r="M182" s="2957"/>
      <c r="N182" s="4035"/>
      <c r="O182" s="4082"/>
      <c r="P182" s="4512"/>
    </row>
    <row r="183" spans="1:16" ht="12.75" customHeight="1">
      <c r="A183" s="4466"/>
      <c r="B183" s="4064"/>
      <c r="C183" s="4380"/>
      <c r="D183" s="4499"/>
      <c r="E183" s="4508"/>
      <c r="F183" s="2503"/>
      <c r="G183" s="319"/>
      <c r="H183" s="4496"/>
      <c r="I183" s="4121"/>
      <c r="J183" s="4173"/>
      <c r="K183" s="4121"/>
      <c r="L183" s="4044"/>
      <c r="M183" s="2956"/>
      <c r="N183" s="4033"/>
      <c r="O183" s="4055"/>
      <c r="P183" s="4513"/>
    </row>
    <row r="184" spans="1:16" ht="12.75" customHeight="1">
      <c r="A184" s="4466"/>
      <c r="B184" s="4135" t="s">
        <v>2463</v>
      </c>
      <c r="C184" s="4304" t="s">
        <v>3643</v>
      </c>
      <c r="D184" s="4150" t="s">
        <v>151</v>
      </c>
      <c r="E184" s="4486" t="s">
        <v>1206</v>
      </c>
      <c r="F184" s="2504" t="s">
        <v>1162</v>
      </c>
      <c r="G184" s="301" t="s">
        <v>766</v>
      </c>
      <c r="H184" s="4469" t="s">
        <v>624</v>
      </c>
      <c r="I184" s="4120">
        <v>15498</v>
      </c>
      <c r="J184" s="4172">
        <v>1088</v>
      </c>
      <c r="K184" s="4385">
        <v>10944</v>
      </c>
      <c r="L184" s="4042">
        <v>512</v>
      </c>
      <c r="M184" s="4105"/>
      <c r="N184" s="4210" t="s">
        <v>2468</v>
      </c>
      <c r="O184" s="4224" t="s">
        <v>2452</v>
      </c>
      <c r="P184" s="4741" t="s">
        <v>1307</v>
      </c>
    </row>
    <row r="185" spans="1:16" ht="12.75" customHeight="1">
      <c r="A185" s="4466"/>
      <c r="B185" s="4214"/>
      <c r="C185" s="4305"/>
      <c r="D185" s="4216"/>
      <c r="E185" s="4477"/>
      <c r="F185" s="2504" t="s">
        <v>575</v>
      </c>
      <c r="H185" s="4470"/>
      <c r="I185" s="4108"/>
      <c r="J185" s="4189"/>
      <c r="K185" s="4386"/>
      <c r="L185" s="4043"/>
      <c r="M185" s="4103"/>
      <c r="N185" s="4222"/>
      <c r="O185" s="4227"/>
      <c r="P185" s="4512"/>
    </row>
    <row r="186" spans="1:16" ht="12.75" customHeight="1">
      <c r="A186" s="4466"/>
      <c r="B186" s="4214"/>
      <c r="C186" s="4305"/>
      <c r="D186" s="4216"/>
      <c r="E186" s="4477"/>
      <c r="F186" s="2509" t="s">
        <v>1159</v>
      </c>
      <c r="G186" s="303" t="s">
        <v>765</v>
      </c>
      <c r="H186" s="4470"/>
      <c r="I186" s="4108"/>
      <c r="J186" s="4189"/>
      <c r="K186" s="4386"/>
      <c r="L186" s="4043"/>
      <c r="M186" s="4103"/>
      <c r="N186" s="4222"/>
      <c r="O186" s="4227"/>
      <c r="P186" s="4512"/>
    </row>
    <row r="187" spans="1:16" ht="12.75" customHeight="1">
      <c r="A187" s="4466"/>
      <c r="B187" s="4136"/>
      <c r="C187" s="4306"/>
      <c r="D187" s="4151"/>
      <c r="E187" s="4487"/>
      <c r="F187" s="2503" t="s">
        <v>716</v>
      </c>
      <c r="G187" s="302" t="s">
        <v>765</v>
      </c>
      <c r="H187" s="4471"/>
      <c r="I187" s="4121"/>
      <c r="J187" s="4173"/>
      <c r="K187" s="4387"/>
      <c r="L187" s="4044"/>
      <c r="M187" s="4104"/>
      <c r="N187" s="4211"/>
      <c r="O187" s="4240"/>
      <c r="P187" s="4513"/>
    </row>
    <row r="188" spans="1:16" ht="12.75" customHeight="1">
      <c r="A188" s="4466"/>
      <c r="B188" s="4410" t="s">
        <v>6168</v>
      </c>
      <c r="C188" s="4304" t="s">
        <v>3644</v>
      </c>
      <c r="D188" s="4150" t="s">
        <v>1143</v>
      </c>
      <c r="E188" s="4486" t="s">
        <v>1249</v>
      </c>
      <c r="F188" s="2504" t="s">
        <v>1162</v>
      </c>
      <c r="G188" s="301" t="s">
        <v>766</v>
      </c>
      <c r="H188" s="4469" t="s">
        <v>624</v>
      </c>
      <c r="I188" s="4120">
        <v>22878</v>
      </c>
      <c r="J188" s="4172">
        <v>1388</v>
      </c>
      <c r="K188" s="4385">
        <v>13166</v>
      </c>
      <c r="L188" s="4042">
        <v>512</v>
      </c>
      <c r="M188" s="4105"/>
      <c r="N188" s="4210" t="s">
        <v>2468</v>
      </c>
      <c r="O188" s="4224" t="s">
        <v>2452</v>
      </c>
      <c r="P188" s="4741" t="s">
        <v>1307</v>
      </c>
    </row>
    <row r="189" spans="1:16" ht="12.75" customHeight="1">
      <c r="A189" s="4466"/>
      <c r="B189" s="4411"/>
      <c r="C189" s="4305"/>
      <c r="D189" s="4216"/>
      <c r="E189" s="4477"/>
      <c r="F189" s="2502" t="s">
        <v>576</v>
      </c>
      <c r="H189" s="4470"/>
      <c r="I189" s="4108"/>
      <c r="J189" s="4189"/>
      <c r="K189" s="4386"/>
      <c r="L189" s="4043"/>
      <c r="M189" s="4103"/>
      <c r="N189" s="4222"/>
      <c r="O189" s="4227"/>
      <c r="P189" s="4512"/>
    </row>
    <row r="190" spans="1:16" ht="12.75" customHeight="1">
      <c r="A190" s="4466"/>
      <c r="B190" s="4411"/>
      <c r="C190" s="4305"/>
      <c r="D190" s="4216"/>
      <c r="E190" s="4477"/>
      <c r="F190" s="2504" t="s">
        <v>1159</v>
      </c>
      <c r="G190" s="303" t="s">
        <v>765</v>
      </c>
      <c r="H190" s="4470"/>
      <c r="I190" s="4108"/>
      <c r="J190" s="4189"/>
      <c r="K190" s="4386"/>
      <c r="L190" s="4043"/>
      <c r="M190" s="4103"/>
      <c r="N190" s="4222"/>
      <c r="O190" s="4227"/>
      <c r="P190" s="4512"/>
    </row>
    <row r="191" spans="1:16" ht="12.75" customHeight="1">
      <c r="A191" s="4466"/>
      <c r="B191" s="4412"/>
      <c r="C191" s="4306"/>
      <c r="D191" s="4151"/>
      <c r="E191" s="4487"/>
      <c r="F191" s="2503" t="s">
        <v>716</v>
      </c>
      <c r="G191" s="302" t="s">
        <v>765</v>
      </c>
      <c r="H191" s="4471"/>
      <c r="I191" s="4121"/>
      <c r="J191" s="4173"/>
      <c r="K191" s="4387"/>
      <c r="L191" s="4044"/>
      <c r="M191" s="4104"/>
      <c r="N191" s="4211"/>
      <c r="O191" s="4240"/>
      <c r="P191" s="4513"/>
    </row>
    <row r="192" spans="1:16" ht="12.75" customHeight="1">
      <c r="A192" s="4466"/>
      <c r="B192" s="4232" t="s">
        <v>2463</v>
      </c>
      <c r="C192" s="4304" t="s">
        <v>3644</v>
      </c>
      <c r="D192" s="4257" t="s">
        <v>5584</v>
      </c>
      <c r="E192" s="4486" t="s">
        <v>1249</v>
      </c>
      <c r="F192" s="2624" t="s">
        <v>1162</v>
      </c>
      <c r="G192" s="301" t="s">
        <v>766</v>
      </c>
      <c r="H192" s="4469" t="s">
        <v>624</v>
      </c>
      <c r="I192" s="4120">
        <v>22878</v>
      </c>
      <c r="J192" s="4172">
        <v>1388</v>
      </c>
      <c r="K192" s="4385">
        <v>13166</v>
      </c>
      <c r="L192" s="4042">
        <v>512</v>
      </c>
      <c r="M192" s="4105" t="s">
        <v>6172</v>
      </c>
      <c r="N192" s="4210" t="s">
        <v>2468</v>
      </c>
      <c r="O192" s="4224" t="s">
        <v>2452</v>
      </c>
      <c r="P192" s="4519" t="s">
        <v>5573</v>
      </c>
    </row>
    <row r="193" spans="1:16" ht="12.75" customHeight="1">
      <c r="A193" s="4466"/>
      <c r="B193" s="4116"/>
      <c r="C193" s="4305"/>
      <c r="D193" s="4234"/>
      <c r="E193" s="4477"/>
      <c r="F193" s="2649" t="s">
        <v>5564</v>
      </c>
      <c r="H193" s="4470"/>
      <c r="I193" s="4108"/>
      <c r="J193" s="4189"/>
      <c r="K193" s="4386"/>
      <c r="L193" s="4043"/>
      <c r="M193" s="4103"/>
      <c r="N193" s="4222"/>
      <c r="O193" s="4227"/>
      <c r="P193" s="4516"/>
    </row>
    <row r="194" spans="1:16" ht="12.75" customHeight="1">
      <c r="A194" s="4466"/>
      <c r="B194" s="4116"/>
      <c r="C194" s="4305"/>
      <c r="D194" s="4234"/>
      <c r="E194" s="4477"/>
      <c r="F194" s="2624" t="s">
        <v>1159</v>
      </c>
      <c r="G194" s="303" t="s">
        <v>765</v>
      </c>
      <c r="H194" s="4470"/>
      <c r="I194" s="4108"/>
      <c r="J194" s="4189"/>
      <c r="K194" s="4386"/>
      <c r="L194" s="4043"/>
      <c r="M194" s="4103"/>
      <c r="N194" s="4222"/>
      <c r="O194" s="4227"/>
      <c r="P194" s="4516"/>
    </row>
    <row r="195" spans="1:16" ht="12.75" customHeight="1">
      <c r="A195" s="4466"/>
      <c r="B195" s="4233"/>
      <c r="C195" s="4306"/>
      <c r="D195" s="4258"/>
      <c r="E195" s="4487"/>
      <c r="F195" s="2633" t="s">
        <v>716</v>
      </c>
      <c r="G195" s="302" t="s">
        <v>765</v>
      </c>
      <c r="H195" s="4471"/>
      <c r="I195" s="4121"/>
      <c r="J195" s="4173"/>
      <c r="K195" s="4387"/>
      <c r="L195" s="4044"/>
      <c r="M195" s="4104"/>
      <c r="N195" s="4211"/>
      <c r="O195" s="4240"/>
      <c r="P195" s="4520"/>
    </row>
    <row r="196" spans="1:16" ht="12.75" customHeight="1">
      <c r="A196" s="4466"/>
      <c r="B196" s="4410" t="s">
        <v>6168</v>
      </c>
      <c r="C196" s="4304" t="s">
        <v>3645</v>
      </c>
      <c r="D196" s="4139" t="s">
        <v>1144</v>
      </c>
      <c r="E196" s="4486" t="s">
        <v>1207</v>
      </c>
      <c r="F196" s="2623" t="s">
        <v>708</v>
      </c>
      <c r="G196" s="2685"/>
      <c r="H196" s="4469" t="s">
        <v>624</v>
      </c>
      <c r="I196" s="4120">
        <v>27264</v>
      </c>
      <c r="J196" s="4172">
        <v>1680</v>
      </c>
      <c r="K196" s="4120">
        <v>13166</v>
      </c>
      <c r="L196" s="4042">
        <v>512</v>
      </c>
      <c r="M196" s="4105"/>
      <c r="N196" s="4210" t="s">
        <v>2468</v>
      </c>
      <c r="O196" s="4224" t="s">
        <v>2452</v>
      </c>
      <c r="P196" s="4741" t="s">
        <v>1307</v>
      </c>
    </row>
    <row r="197" spans="1:16" ht="12.75" customHeight="1">
      <c r="A197" s="4466"/>
      <c r="B197" s="4411"/>
      <c r="C197" s="4305"/>
      <c r="D197" s="4167"/>
      <c r="E197" s="4477"/>
      <c r="F197" s="2644" t="s">
        <v>1159</v>
      </c>
      <c r="G197" s="301" t="s">
        <v>765</v>
      </c>
      <c r="H197" s="4470"/>
      <c r="I197" s="4108"/>
      <c r="J197" s="4189"/>
      <c r="K197" s="4108"/>
      <c r="L197" s="4043"/>
      <c r="M197" s="4103"/>
      <c r="N197" s="4222"/>
      <c r="O197" s="4227"/>
      <c r="P197" s="4512"/>
    </row>
    <row r="198" spans="1:16" ht="12.75" customHeight="1">
      <c r="A198" s="4466"/>
      <c r="B198" s="4411"/>
      <c r="C198" s="4305"/>
      <c r="D198" s="4167"/>
      <c r="E198" s="4477"/>
      <c r="F198" s="2624" t="s">
        <v>1162</v>
      </c>
      <c r="G198" s="301" t="s">
        <v>766</v>
      </c>
      <c r="H198" s="4470"/>
      <c r="I198" s="4108"/>
      <c r="J198" s="4189"/>
      <c r="K198" s="4108"/>
      <c r="L198" s="4043"/>
      <c r="M198" s="4103"/>
      <c r="N198" s="4222"/>
      <c r="O198" s="4227"/>
      <c r="P198" s="4512"/>
    </row>
    <row r="199" spans="1:16" ht="13.5" customHeight="1">
      <c r="A199" s="4466"/>
      <c r="B199" s="4412"/>
      <c r="C199" s="4306"/>
      <c r="D199" s="4079"/>
      <c r="E199" s="4487"/>
      <c r="F199" s="2633" t="s">
        <v>716</v>
      </c>
      <c r="G199" s="302" t="s">
        <v>765</v>
      </c>
      <c r="H199" s="4471"/>
      <c r="I199" s="4121"/>
      <c r="J199" s="4173"/>
      <c r="K199" s="4121"/>
      <c r="L199" s="4044"/>
      <c r="M199" s="4104"/>
      <c r="N199" s="4211"/>
      <c r="O199" s="4240"/>
      <c r="P199" s="4513"/>
    </row>
    <row r="200" spans="1:16" ht="12.75" customHeight="1">
      <c r="A200" s="4466"/>
      <c r="B200" s="4232" t="s">
        <v>2463</v>
      </c>
      <c r="C200" s="4305" t="s">
        <v>3645</v>
      </c>
      <c r="D200" s="4235" t="s">
        <v>5585</v>
      </c>
      <c r="E200" s="4477" t="s">
        <v>1207</v>
      </c>
      <c r="F200" s="2649" t="s">
        <v>5570</v>
      </c>
      <c r="H200" s="4470" t="s">
        <v>624</v>
      </c>
      <c r="I200" s="4108">
        <v>27264</v>
      </c>
      <c r="J200" s="4189">
        <v>1680</v>
      </c>
      <c r="K200" s="4108">
        <v>13166</v>
      </c>
      <c r="L200" s="4043">
        <v>512</v>
      </c>
      <c r="M200" s="4105" t="s">
        <v>6173</v>
      </c>
      <c r="N200" s="4222" t="s">
        <v>2468</v>
      </c>
      <c r="O200" s="4227" t="s">
        <v>2452</v>
      </c>
      <c r="P200" s="4516" t="s">
        <v>5573</v>
      </c>
    </row>
    <row r="201" spans="1:16" ht="12.75" customHeight="1">
      <c r="A201" s="4466"/>
      <c r="B201" s="4116"/>
      <c r="C201" s="4305"/>
      <c r="D201" s="4235"/>
      <c r="E201" s="4477"/>
      <c r="F201" s="2644" t="s">
        <v>1159</v>
      </c>
      <c r="G201" s="301" t="s">
        <v>765</v>
      </c>
      <c r="H201" s="4470"/>
      <c r="I201" s="4108"/>
      <c r="J201" s="4189"/>
      <c r="K201" s="4108"/>
      <c r="L201" s="4043"/>
      <c r="M201" s="4103"/>
      <c r="N201" s="4222"/>
      <c r="O201" s="4227"/>
      <c r="P201" s="4516"/>
    </row>
    <row r="202" spans="1:16" ht="12.75" customHeight="1">
      <c r="A202" s="4466"/>
      <c r="B202" s="4116"/>
      <c r="C202" s="4305"/>
      <c r="D202" s="4235"/>
      <c r="E202" s="4477"/>
      <c r="F202" s="2624" t="s">
        <v>1162</v>
      </c>
      <c r="G202" s="301" t="s">
        <v>766</v>
      </c>
      <c r="H202" s="4470"/>
      <c r="I202" s="4108"/>
      <c r="J202" s="4189"/>
      <c r="K202" s="4108"/>
      <c r="L202" s="4043"/>
      <c r="M202" s="4103"/>
      <c r="N202" s="4222"/>
      <c r="O202" s="4227"/>
      <c r="P202" s="4516"/>
    </row>
    <row r="203" spans="1:16" ht="13.5" customHeight="1" thickBot="1">
      <c r="A203" s="4467"/>
      <c r="B203" s="4233"/>
      <c r="C203" s="4327"/>
      <c r="D203" s="4246"/>
      <c r="E203" s="4487"/>
      <c r="F203" s="2645" t="s">
        <v>716</v>
      </c>
      <c r="G203" s="305" t="s">
        <v>765</v>
      </c>
      <c r="H203" s="4500"/>
      <c r="I203" s="4109"/>
      <c r="J203" s="4418"/>
      <c r="K203" s="4109"/>
      <c r="L203" s="4221"/>
      <c r="M203" s="4104"/>
      <c r="N203" s="4211"/>
      <c r="O203" s="4240"/>
      <c r="P203" s="4517"/>
    </row>
    <row r="204" spans="1:16" ht="12.75" customHeight="1">
      <c r="A204" s="3868" t="s">
        <v>1340</v>
      </c>
      <c r="B204" s="4488" t="s">
        <v>2463</v>
      </c>
      <c r="C204" s="4326" t="s">
        <v>410</v>
      </c>
      <c r="D204" s="4505" t="s">
        <v>237</v>
      </c>
      <c r="E204" s="4971" t="s">
        <v>1263</v>
      </c>
      <c r="F204" s="2502" t="s">
        <v>1156</v>
      </c>
      <c r="G204" s="301" t="s">
        <v>766</v>
      </c>
      <c r="H204" s="4969" t="s">
        <v>624</v>
      </c>
      <c r="I204" s="4479">
        <v>5088</v>
      </c>
      <c r="J204" s="4384">
        <v>768</v>
      </c>
      <c r="K204" s="4382">
        <v>4192</v>
      </c>
      <c r="L204" s="4245">
        <v>384</v>
      </c>
      <c r="M204" s="3100"/>
      <c r="N204" s="4678" t="s">
        <v>2466</v>
      </c>
      <c r="O204" s="4459" t="s">
        <v>2452</v>
      </c>
      <c r="P204" s="4518" t="s">
        <v>1307</v>
      </c>
    </row>
    <row r="205" spans="1:16" ht="12.75" customHeight="1">
      <c r="A205" s="3869"/>
      <c r="B205" s="4489"/>
      <c r="C205" s="4306"/>
      <c r="D205" s="4409"/>
      <c r="E205" s="4476"/>
      <c r="F205" s="2503" t="s">
        <v>716</v>
      </c>
      <c r="G205" s="302" t="s">
        <v>765</v>
      </c>
      <c r="H205" s="4970"/>
      <c r="I205" s="4363"/>
      <c r="J205" s="4173"/>
      <c r="K205" s="4121"/>
      <c r="L205" s="4044"/>
      <c r="M205" s="2956"/>
      <c r="N205" s="4406"/>
      <c r="O205" s="4371"/>
      <c r="P205" s="4513"/>
    </row>
    <row r="206" spans="1:16" ht="12.75" customHeight="1">
      <c r="A206" s="3869"/>
      <c r="B206" s="4135" t="s">
        <v>2463</v>
      </c>
      <c r="C206" s="4304" t="s">
        <v>3646</v>
      </c>
      <c r="D206" s="4150" t="s">
        <v>1292</v>
      </c>
      <c r="E206" s="4486" t="s">
        <v>1264</v>
      </c>
      <c r="F206" s="2502" t="s">
        <v>1157</v>
      </c>
      <c r="G206" s="301" t="s">
        <v>766</v>
      </c>
      <c r="H206" s="4469" t="s">
        <v>624</v>
      </c>
      <c r="I206" s="4120">
        <v>9242</v>
      </c>
      <c r="J206" s="4172">
        <v>768</v>
      </c>
      <c r="K206" s="4120">
        <v>8730</v>
      </c>
      <c r="L206" s="4042">
        <v>384</v>
      </c>
      <c r="M206" s="2955"/>
      <c r="N206" s="4210" t="s">
        <v>2466</v>
      </c>
      <c r="O206" s="4224" t="s">
        <v>2452</v>
      </c>
      <c r="P206" s="4512" t="s">
        <v>1307</v>
      </c>
    </row>
    <row r="207" spans="1:16" ht="12.75" customHeight="1">
      <c r="A207" s="3869"/>
      <c r="B207" s="4136"/>
      <c r="C207" s="4306"/>
      <c r="D207" s="4151"/>
      <c r="E207" s="4487"/>
      <c r="F207" s="2503" t="s">
        <v>716</v>
      </c>
      <c r="G207" s="302" t="s">
        <v>765</v>
      </c>
      <c r="H207" s="4471"/>
      <c r="I207" s="4121"/>
      <c r="J207" s="4173"/>
      <c r="K207" s="4121"/>
      <c r="L207" s="4044"/>
      <c r="M207" s="2956"/>
      <c r="N207" s="4211"/>
      <c r="O207" s="4240"/>
      <c r="P207" s="4513"/>
    </row>
    <row r="208" spans="1:16" ht="12.75" customHeight="1">
      <c r="A208" s="3869"/>
      <c r="B208" s="4135" t="s">
        <v>2463</v>
      </c>
      <c r="C208" s="4304" t="s">
        <v>3647</v>
      </c>
      <c r="D208" s="4150" t="s">
        <v>238</v>
      </c>
      <c r="E208" s="4486" t="s">
        <v>1208</v>
      </c>
      <c r="F208" s="2502" t="s">
        <v>1162</v>
      </c>
      <c r="G208" s="301" t="s">
        <v>766</v>
      </c>
      <c r="H208" s="4469" t="s">
        <v>624</v>
      </c>
      <c r="I208" s="4120">
        <v>12224</v>
      </c>
      <c r="J208" s="4172">
        <v>768</v>
      </c>
      <c r="K208" s="4521">
        <v>10592</v>
      </c>
      <c r="L208" s="4042">
        <v>384</v>
      </c>
      <c r="M208" s="2955"/>
      <c r="N208" s="4210" t="s">
        <v>2466</v>
      </c>
      <c r="O208" s="4224" t="s">
        <v>2452</v>
      </c>
      <c r="P208" s="4512" t="s">
        <v>1307</v>
      </c>
    </row>
    <row r="209" spans="1:16" ht="13.5" customHeight="1" thickBot="1">
      <c r="A209" s="3875"/>
      <c r="B209" s="4215"/>
      <c r="C209" s="4327"/>
      <c r="D209" s="4217"/>
      <c r="E209" s="4478"/>
      <c r="F209" s="2512" t="s">
        <v>716</v>
      </c>
      <c r="G209" s="305" t="s">
        <v>765</v>
      </c>
      <c r="H209" s="4500"/>
      <c r="I209" s="4109"/>
      <c r="J209" s="4418"/>
      <c r="K209" s="4522"/>
      <c r="L209" s="4221"/>
      <c r="M209" s="2948"/>
      <c r="N209" s="4223"/>
      <c r="O209" s="4225"/>
      <c r="P209" s="4937"/>
    </row>
    <row r="210" spans="1:16" ht="12.75" customHeight="1">
      <c r="A210" s="4465" t="s">
        <v>3894</v>
      </c>
      <c r="B210" s="4488" t="s">
        <v>2463</v>
      </c>
      <c r="C210" s="4326" t="s">
        <v>3648</v>
      </c>
      <c r="D210" s="4760" t="s">
        <v>239</v>
      </c>
      <c r="E210" s="4474" t="s">
        <v>1263</v>
      </c>
      <c r="F210" s="2504" t="s">
        <v>1156</v>
      </c>
      <c r="G210" s="301" t="s">
        <v>766</v>
      </c>
      <c r="H210" s="4480" t="s">
        <v>624</v>
      </c>
      <c r="I210" s="4479">
        <v>5088</v>
      </c>
      <c r="J210" s="4384">
        <v>768</v>
      </c>
      <c r="K210" s="4479">
        <v>4192</v>
      </c>
      <c r="L210" s="4245">
        <v>384</v>
      </c>
      <c r="M210" s="3100"/>
      <c r="N210" s="4678" t="s">
        <v>2466</v>
      </c>
      <c r="O210" s="4459" t="s">
        <v>2452</v>
      </c>
      <c r="P210" s="4518" t="s">
        <v>1307</v>
      </c>
    </row>
    <row r="211" spans="1:16" ht="12.75" customHeight="1">
      <c r="A211" s="4466"/>
      <c r="B211" s="4640"/>
      <c r="C211" s="4305"/>
      <c r="D211" s="4419"/>
      <c r="E211" s="4475"/>
      <c r="F211" s="2504" t="s">
        <v>1159</v>
      </c>
      <c r="G211" s="2498" t="s">
        <v>765</v>
      </c>
      <c r="H211" s="4470"/>
      <c r="I211" s="4446"/>
      <c r="J211" s="4189"/>
      <c r="K211" s="4446"/>
      <c r="L211" s="4043"/>
      <c r="M211" s="2957"/>
      <c r="N211" s="4405"/>
      <c r="O211" s="4370"/>
      <c r="P211" s="4512"/>
    </row>
    <row r="212" spans="1:16" ht="12.75" customHeight="1">
      <c r="A212" s="4466"/>
      <c r="B212" s="4489"/>
      <c r="C212" s="4306"/>
      <c r="D212" s="4420"/>
      <c r="E212" s="4476"/>
      <c r="F212" s="2503" t="s">
        <v>716</v>
      </c>
      <c r="G212" s="304" t="s">
        <v>765</v>
      </c>
      <c r="H212" s="4471"/>
      <c r="I212" s="4363"/>
      <c r="J212" s="4173"/>
      <c r="K212" s="4363"/>
      <c r="L212" s="4044"/>
      <c r="M212" s="2956"/>
      <c r="N212" s="4406"/>
      <c r="O212" s="4371"/>
      <c r="P212" s="4513"/>
    </row>
    <row r="213" spans="1:16" ht="12.75" customHeight="1">
      <c r="A213" s="4466"/>
      <c r="B213" s="4639" t="s">
        <v>2463</v>
      </c>
      <c r="C213" s="4304" t="s">
        <v>3649</v>
      </c>
      <c r="D213" s="4407" t="s">
        <v>1270</v>
      </c>
      <c r="E213" s="4485" t="s">
        <v>1265</v>
      </c>
      <c r="F213" s="2504" t="s">
        <v>1157</v>
      </c>
      <c r="G213" s="301" t="s">
        <v>766</v>
      </c>
      <c r="H213" s="4469" t="s">
        <v>624</v>
      </c>
      <c r="I213" s="4445">
        <v>9524</v>
      </c>
      <c r="J213" s="4172">
        <v>768</v>
      </c>
      <c r="K213" s="4445">
        <v>9012</v>
      </c>
      <c r="L213" s="4042">
        <v>384</v>
      </c>
      <c r="M213" s="2955"/>
      <c r="N213" s="4424" t="s">
        <v>2466</v>
      </c>
      <c r="O213" s="4433" t="s">
        <v>2452</v>
      </c>
      <c r="P213" s="4512" t="s">
        <v>1307</v>
      </c>
    </row>
    <row r="214" spans="1:16" ht="12.75" customHeight="1">
      <c r="A214" s="4466"/>
      <c r="B214" s="4640"/>
      <c r="C214" s="4305"/>
      <c r="D214" s="4408"/>
      <c r="E214" s="4475"/>
      <c r="F214" s="2504" t="s">
        <v>1159</v>
      </c>
      <c r="G214" s="2498" t="s">
        <v>765</v>
      </c>
      <c r="H214" s="4470"/>
      <c r="I214" s="4446"/>
      <c r="J214" s="4189"/>
      <c r="K214" s="4446"/>
      <c r="L214" s="4043"/>
      <c r="M214" s="2957"/>
      <c r="N214" s="4405"/>
      <c r="O214" s="4370"/>
      <c r="P214" s="4512"/>
    </row>
    <row r="215" spans="1:16" ht="12.75" customHeight="1">
      <c r="A215" s="4466"/>
      <c r="B215" s="4489"/>
      <c r="C215" s="4306"/>
      <c r="D215" s="4409"/>
      <c r="E215" s="4476"/>
      <c r="F215" s="2506" t="s">
        <v>716</v>
      </c>
      <c r="G215" s="304" t="s">
        <v>765</v>
      </c>
      <c r="H215" s="4471"/>
      <c r="I215" s="4363"/>
      <c r="J215" s="4173"/>
      <c r="K215" s="4363"/>
      <c r="L215" s="4044"/>
      <c r="M215" s="2956"/>
      <c r="N215" s="4406"/>
      <c r="O215" s="4371"/>
      <c r="P215" s="4513"/>
    </row>
    <row r="216" spans="1:16" ht="12.75" customHeight="1">
      <c r="A216" s="4466"/>
      <c r="B216" s="4056" t="s">
        <v>2463</v>
      </c>
      <c r="C216" s="4304" t="s">
        <v>3650</v>
      </c>
      <c r="D216" s="4150" t="s">
        <v>152</v>
      </c>
      <c r="E216" s="4481" t="s">
        <v>1208</v>
      </c>
      <c r="F216" s="2502" t="s">
        <v>1159</v>
      </c>
      <c r="G216" s="301" t="s">
        <v>765</v>
      </c>
      <c r="H216" s="4469" t="s">
        <v>624</v>
      </c>
      <c r="I216" s="4120">
        <v>12224</v>
      </c>
      <c r="J216" s="4172">
        <v>768</v>
      </c>
      <c r="K216" s="4120">
        <v>10592</v>
      </c>
      <c r="L216" s="4042">
        <v>384</v>
      </c>
      <c r="M216" s="2955"/>
      <c r="N216" s="4034" t="s">
        <v>2466</v>
      </c>
      <c r="O216" s="4081" t="s">
        <v>2452</v>
      </c>
      <c r="P216" s="4512" t="s">
        <v>1307</v>
      </c>
    </row>
    <row r="217" spans="1:16" ht="12.75" customHeight="1">
      <c r="A217" s="4466"/>
      <c r="B217" s="4170"/>
      <c r="C217" s="4305"/>
      <c r="D217" s="4216"/>
      <c r="E217" s="4482"/>
      <c r="F217" s="2504" t="s">
        <v>716</v>
      </c>
      <c r="G217" s="303" t="s">
        <v>765</v>
      </c>
      <c r="H217" s="4470"/>
      <c r="I217" s="4108"/>
      <c r="J217" s="4189"/>
      <c r="K217" s="4108"/>
      <c r="L217" s="4043"/>
      <c r="M217" s="2957"/>
      <c r="N217" s="4035"/>
      <c r="O217" s="4082"/>
      <c r="P217" s="4512"/>
    </row>
    <row r="218" spans="1:16" ht="18.75" customHeight="1" thickBot="1">
      <c r="A218" s="4467"/>
      <c r="B218" s="4646"/>
      <c r="C218" s="4327"/>
      <c r="D218" s="4151"/>
      <c r="E218" s="4963"/>
      <c r="F218" s="2505" t="s">
        <v>1162</v>
      </c>
      <c r="G218" s="301" t="s">
        <v>766</v>
      </c>
      <c r="H218" s="4500"/>
      <c r="I218" s="4109"/>
      <c r="J218" s="4418"/>
      <c r="K218" s="4109"/>
      <c r="L218" s="4221"/>
      <c r="M218" s="2948"/>
      <c r="N218" s="4597"/>
      <c r="O218" s="4598"/>
      <c r="P218" s="4513"/>
    </row>
    <row r="219" spans="1:16" ht="16.5" customHeight="1">
      <c r="A219" s="3862" t="s">
        <v>219</v>
      </c>
      <c r="B219" s="4472" t="s">
        <v>2463</v>
      </c>
      <c r="C219" s="4326" t="s">
        <v>2949</v>
      </c>
      <c r="D219" s="4490" t="s">
        <v>1293</v>
      </c>
      <c r="E219" s="4967" t="s">
        <v>1209</v>
      </c>
      <c r="F219" s="1874" t="s">
        <v>715</v>
      </c>
      <c r="G219" s="317" t="s">
        <v>765</v>
      </c>
      <c r="H219" s="4480" t="s">
        <v>624</v>
      </c>
      <c r="I219" s="4382">
        <v>768</v>
      </c>
      <c r="J219" s="4384">
        <v>512</v>
      </c>
      <c r="K219" s="4382">
        <v>384</v>
      </c>
      <c r="L219" s="4245">
        <v>256</v>
      </c>
      <c r="M219" s="3100"/>
      <c r="N219" s="4415" t="s">
        <v>2451</v>
      </c>
      <c r="O219" s="4514" t="s">
        <v>2452</v>
      </c>
      <c r="P219" s="4261" t="s">
        <v>1338</v>
      </c>
    </row>
    <row r="220" spans="1:16" ht="12.75" customHeight="1" thickBot="1">
      <c r="A220" s="3863"/>
      <c r="B220" s="4473"/>
      <c r="C220" s="4327"/>
      <c r="D220" s="4491"/>
      <c r="E220" s="4968"/>
      <c r="F220" s="2512" t="s">
        <v>716</v>
      </c>
      <c r="G220" s="305" t="s">
        <v>765</v>
      </c>
      <c r="H220" s="4500"/>
      <c r="I220" s="4109"/>
      <c r="J220" s="4418"/>
      <c r="K220" s="4109"/>
      <c r="L220" s="4221"/>
      <c r="M220" s="2948"/>
      <c r="N220" s="4597"/>
      <c r="O220" s="4515"/>
      <c r="P220" s="4229"/>
    </row>
    <row r="221" spans="1:16" ht="12.75" customHeight="1">
      <c r="A221" s="3862" t="s">
        <v>3895</v>
      </c>
      <c r="B221" s="4063" t="s">
        <v>2464</v>
      </c>
      <c r="C221" s="4305" t="s">
        <v>3896</v>
      </c>
      <c r="D221" s="4492" t="s">
        <v>1294</v>
      </c>
      <c r="E221" s="4482"/>
      <c r="F221" s="2502"/>
      <c r="G221" s="301"/>
      <c r="H221" s="4470"/>
      <c r="I221" s="4108"/>
      <c r="J221" s="4189"/>
      <c r="K221" s="4108"/>
      <c r="L221" s="4043"/>
      <c r="M221" s="2957"/>
      <c r="N221" s="4035" t="s">
        <v>2466</v>
      </c>
      <c r="O221" s="4082" t="s">
        <v>2452</v>
      </c>
      <c r="P221" s="4228" t="s">
        <v>1390</v>
      </c>
    </row>
    <row r="222" spans="1:16" ht="12.75" customHeight="1">
      <c r="A222" s="3870"/>
      <c r="B222" s="4063"/>
      <c r="C222" s="4305"/>
      <c r="D222" s="4492"/>
      <c r="E222" s="4482"/>
      <c r="F222" s="2502"/>
      <c r="G222" s="301"/>
      <c r="H222" s="4470"/>
      <c r="I222" s="4108"/>
      <c r="J222" s="4189"/>
      <c r="K222" s="4108"/>
      <c r="L222" s="4043"/>
      <c r="M222" s="2957"/>
      <c r="N222" s="4035"/>
      <c r="O222" s="4082"/>
      <c r="P222" s="4228"/>
    </row>
    <row r="223" spans="1:16" ht="12.75" customHeight="1">
      <c r="A223" s="3870"/>
      <c r="B223" s="4064"/>
      <c r="C223" s="4306"/>
      <c r="D223" s="4493"/>
      <c r="E223" s="4483"/>
      <c r="F223" s="2503"/>
      <c r="G223" s="302"/>
      <c r="H223" s="4471"/>
      <c r="I223" s="4121"/>
      <c r="J223" s="4173"/>
      <c r="K223" s="4121"/>
      <c r="L223" s="4044"/>
      <c r="M223" s="2956"/>
      <c r="N223" s="4033"/>
      <c r="O223" s="4055"/>
      <c r="P223" s="4138"/>
    </row>
    <row r="224" spans="1:16" ht="12.75" customHeight="1">
      <c r="A224" s="3870"/>
      <c r="B224" s="4639" t="s">
        <v>2463</v>
      </c>
      <c r="C224" s="4304" t="s">
        <v>3087</v>
      </c>
      <c r="D224" s="4150" t="s">
        <v>1295</v>
      </c>
      <c r="E224" s="4481" t="s">
        <v>1252</v>
      </c>
      <c r="F224" s="439" t="s">
        <v>715</v>
      </c>
      <c r="G224" s="370" t="s">
        <v>765</v>
      </c>
      <c r="H224" s="4964" t="s">
        <v>624</v>
      </c>
      <c r="I224" s="4924">
        <v>5290</v>
      </c>
      <c r="J224" s="4172">
        <v>1024</v>
      </c>
      <c r="K224" s="4120">
        <v>640</v>
      </c>
      <c r="L224" s="4042">
        <v>384</v>
      </c>
      <c r="M224" s="4105"/>
      <c r="N224" s="4424" t="s">
        <v>2451</v>
      </c>
      <c r="O224" s="4433" t="s">
        <v>2452</v>
      </c>
      <c r="P224" s="4137" t="s">
        <v>1338</v>
      </c>
    </row>
    <row r="225" spans="1:16" ht="12.75" customHeight="1">
      <c r="A225" s="3870"/>
      <c r="B225" s="4640"/>
      <c r="C225" s="4305"/>
      <c r="D225" s="4216"/>
      <c r="E225" s="4482"/>
      <c r="F225" s="439" t="s">
        <v>575</v>
      </c>
      <c r="G225" s="343" t="s">
        <v>543</v>
      </c>
      <c r="H225" s="4965"/>
      <c r="I225" s="4925"/>
      <c r="J225" s="4189"/>
      <c r="K225" s="4108"/>
      <c r="L225" s="4043"/>
      <c r="M225" s="4103"/>
      <c r="N225" s="4405"/>
      <c r="O225" s="4370"/>
      <c r="P225" s="4228"/>
    </row>
    <row r="226" spans="1:16" ht="12.75" customHeight="1">
      <c r="A226" s="3870"/>
      <c r="B226" s="4489"/>
      <c r="C226" s="4306"/>
      <c r="D226" s="4151"/>
      <c r="E226" s="4483"/>
      <c r="F226" s="2513" t="s">
        <v>716</v>
      </c>
      <c r="G226" s="371" t="s">
        <v>765</v>
      </c>
      <c r="H226" s="4966"/>
      <c r="I226" s="4926"/>
      <c r="J226" s="4173"/>
      <c r="K226" s="4121"/>
      <c r="L226" s="4044"/>
      <c r="M226" s="4104"/>
      <c r="N226" s="4406"/>
      <c r="O226" s="4371"/>
      <c r="P226" s="4138"/>
    </row>
    <row r="227" spans="1:16" ht="12.75" customHeight="1">
      <c r="A227" s="3870"/>
      <c r="B227" s="4421" t="s">
        <v>6168</v>
      </c>
      <c r="C227" s="4304" t="s">
        <v>3086</v>
      </c>
      <c r="D227" s="4150" t="s">
        <v>155</v>
      </c>
      <c r="E227" s="4481" t="s">
        <v>1253</v>
      </c>
      <c r="F227" s="2502" t="s">
        <v>715</v>
      </c>
      <c r="G227" s="301" t="s">
        <v>765</v>
      </c>
      <c r="H227" s="4469" t="s">
        <v>624</v>
      </c>
      <c r="I227" s="4120">
        <v>12670</v>
      </c>
      <c r="J227" s="4172">
        <v>1174</v>
      </c>
      <c r="K227" s="4120">
        <v>5290</v>
      </c>
      <c r="L227" s="4042">
        <v>512</v>
      </c>
      <c r="M227" s="4105"/>
      <c r="N227" s="4424" t="s">
        <v>2466</v>
      </c>
      <c r="O227" s="4433" t="s">
        <v>2452</v>
      </c>
      <c r="P227" s="4137" t="s">
        <v>1338</v>
      </c>
    </row>
    <row r="228" spans="1:16" ht="12.75" customHeight="1">
      <c r="A228" s="3870"/>
      <c r="B228" s="4419"/>
      <c r="C228" s="4305"/>
      <c r="D228" s="4216"/>
      <c r="E228" s="4482"/>
      <c r="F228" s="2502" t="s">
        <v>576</v>
      </c>
      <c r="G228" s="301" t="s">
        <v>543</v>
      </c>
      <c r="H228" s="4470"/>
      <c r="I228" s="4108"/>
      <c r="J228" s="4189"/>
      <c r="K228" s="4108"/>
      <c r="L228" s="4043"/>
      <c r="M228" s="4103"/>
      <c r="N228" s="4405"/>
      <c r="O228" s="4370"/>
      <c r="P228" s="4228"/>
    </row>
    <row r="229" spans="1:16" ht="12.75" customHeight="1">
      <c r="A229" s="3870"/>
      <c r="B229" s="4420"/>
      <c r="C229" s="4306"/>
      <c r="D229" s="4151"/>
      <c r="E229" s="4483"/>
      <c r="F229" s="2503" t="s">
        <v>716</v>
      </c>
      <c r="G229" s="302" t="s">
        <v>765</v>
      </c>
      <c r="H229" s="4471"/>
      <c r="I229" s="4121"/>
      <c r="J229" s="4173"/>
      <c r="K229" s="4121"/>
      <c r="L229" s="4044"/>
      <c r="M229" s="4104"/>
      <c r="N229" s="4406"/>
      <c r="O229" s="4371"/>
      <c r="P229" s="4138"/>
    </row>
    <row r="230" spans="1:16" ht="12.75" customHeight="1">
      <c r="A230" s="3870"/>
      <c r="B230" s="4395" t="s">
        <v>2463</v>
      </c>
      <c r="C230" s="4304" t="s">
        <v>3086</v>
      </c>
      <c r="D230" s="4257" t="s">
        <v>5586</v>
      </c>
      <c r="E230" s="4484" t="s">
        <v>1253</v>
      </c>
      <c r="F230" s="2649" t="s">
        <v>5564</v>
      </c>
      <c r="G230" s="301" t="s">
        <v>765</v>
      </c>
      <c r="H230" s="4469" t="s">
        <v>624</v>
      </c>
      <c r="I230" s="4120">
        <v>12670</v>
      </c>
      <c r="J230" s="4172">
        <v>1174</v>
      </c>
      <c r="K230" s="4120">
        <v>5290</v>
      </c>
      <c r="L230" s="4042">
        <v>512</v>
      </c>
      <c r="M230" s="4105" t="s">
        <v>6172</v>
      </c>
      <c r="N230" s="4424" t="s">
        <v>2466</v>
      </c>
      <c r="O230" s="4433" t="s">
        <v>2452</v>
      </c>
      <c r="P230" s="4417" t="s">
        <v>5573</v>
      </c>
    </row>
    <row r="231" spans="1:16" ht="12.75" customHeight="1">
      <c r="A231" s="3870"/>
      <c r="B231" s="4396"/>
      <c r="C231" s="4305"/>
      <c r="D231" s="4234"/>
      <c r="E231" s="4484"/>
      <c r="F231" s="2631" t="s">
        <v>715</v>
      </c>
      <c r="G231" s="301" t="s">
        <v>543</v>
      </c>
      <c r="H231" s="4470"/>
      <c r="I231" s="4108"/>
      <c r="J231" s="4189"/>
      <c r="K231" s="4108"/>
      <c r="L231" s="4043"/>
      <c r="M231" s="4103"/>
      <c r="N231" s="4405"/>
      <c r="O231" s="4370"/>
      <c r="P231" s="4390"/>
    </row>
    <row r="232" spans="1:16" ht="12.75" customHeight="1">
      <c r="A232" s="3870"/>
      <c r="B232" s="4399"/>
      <c r="C232" s="4306"/>
      <c r="D232" s="4258"/>
      <c r="E232" s="4484"/>
      <c r="F232" s="2633" t="s">
        <v>716</v>
      </c>
      <c r="G232" s="302" t="s">
        <v>765</v>
      </c>
      <c r="H232" s="4471"/>
      <c r="I232" s="4121"/>
      <c r="J232" s="4173"/>
      <c r="K232" s="4121"/>
      <c r="L232" s="4044"/>
      <c r="M232" s="4104"/>
      <c r="N232" s="4406"/>
      <c r="O232" s="4371"/>
      <c r="P232" s="4391"/>
    </row>
    <row r="233" spans="1:16" ht="12.75" customHeight="1">
      <c r="A233" s="3870"/>
      <c r="B233" s="4410" t="s">
        <v>6168</v>
      </c>
      <c r="C233" s="4304" t="s">
        <v>3682</v>
      </c>
      <c r="D233" s="4139" t="s">
        <v>156</v>
      </c>
      <c r="E233" s="4486" t="s">
        <v>1251</v>
      </c>
      <c r="F233" s="2631" t="s">
        <v>715</v>
      </c>
      <c r="G233" s="334" t="s">
        <v>765</v>
      </c>
      <c r="H233" s="4469" t="s">
        <v>624</v>
      </c>
      <c r="I233" s="4120">
        <v>23968</v>
      </c>
      <c r="J233" s="4172">
        <v>1168</v>
      </c>
      <c r="K233" s="4120">
        <v>12670</v>
      </c>
      <c r="L233" s="4042">
        <v>512</v>
      </c>
      <c r="M233" s="4105"/>
      <c r="N233" s="4210" t="s">
        <v>2468</v>
      </c>
      <c r="O233" s="4224" t="s">
        <v>2452</v>
      </c>
      <c r="P233" s="4137" t="s">
        <v>2469</v>
      </c>
    </row>
    <row r="234" spans="1:16" ht="12.75" customHeight="1">
      <c r="A234" s="3870"/>
      <c r="B234" s="4411"/>
      <c r="C234" s="4305"/>
      <c r="D234" s="4167"/>
      <c r="E234" s="4477"/>
      <c r="F234" s="2632" t="s">
        <v>708</v>
      </c>
      <c r="G234" s="301" t="s">
        <v>543</v>
      </c>
      <c r="H234" s="4470"/>
      <c r="I234" s="4108"/>
      <c r="J234" s="4189"/>
      <c r="K234" s="4108"/>
      <c r="L234" s="4043"/>
      <c r="M234" s="4103"/>
      <c r="N234" s="4222"/>
      <c r="O234" s="4227"/>
      <c r="P234" s="4228"/>
    </row>
    <row r="235" spans="1:16" ht="13.5" customHeight="1">
      <c r="A235" s="3870"/>
      <c r="B235" s="4412"/>
      <c r="C235" s="4306"/>
      <c r="D235" s="4079"/>
      <c r="E235" s="4487"/>
      <c r="F235" s="2633" t="s">
        <v>716</v>
      </c>
      <c r="G235" s="302" t="s">
        <v>765</v>
      </c>
      <c r="H235" s="4471"/>
      <c r="I235" s="4121"/>
      <c r="J235" s="4173"/>
      <c r="K235" s="4121"/>
      <c r="L235" s="4044"/>
      <c r="M235" s="4104"/>
      <c r="N235" s="4211"/>
      <c r="O235" s="4240"/>
      <c r="P235" s="4138"/>
    </row>
    <row r="236" spans="1:16" ht="12.75" customHeight="1">
      <c r="A236" s="3870"/>
      <c r="B236" s="4232" t="s">
        <v>2463</v>
      </c>
      <c r="C236" s="4305" t="s">
        <v>3682</v>
      </c>
      <c r="D236" s="4235" t="s">
        <v>5587</v>
      </c>
      <c r="E236" s="4477" t="s">
        <v>1251</v>
      </c>
      <c r="F236" s="2649" t="s">
        <v>5570</v>
      </c>
      <c r="G236" s="301" t="s">
        <v>765</v>
      </c>
      <c r="H236" s="4470" t="s">
        <v>624</v>
      </c>
      <c r="I236" s="4108">
        <v>23968</v>
      </c>
      <c r="J236" s="4189">
        <v>1168</v>
      </c>
      <c r="K236" s="4108">
        <v>12670</v>
      </c>
      <c r="L236" s="4043">
        <v>512</v>
      </c>
      <c r="M236" s="4105" t="s">
        <v>6173</v>
      </c>
      <c r="N236" s="4222" t="s">
        <v>2468</v>
      </c>
      <c r="O236" s="4227" t="s">
        <v>2452</v>
      </c>
      <c r="P236" s="4390" t="s">
        <v>5573</v>
      </c>
    </row>
    <row r="237" spans="1:16" ht="12.75" customHeight="1">
      <c r="A237" s="3870"/>
      <c r="B237" s="4116"/>
      <c r="C237" s="4305"/>
      <c r="D237" s="4235"/>
      <c r="E237" s="4477"/>
      <c r="F237" s="2631" t="s">
        <v>715</v>
      </c>
      <c r="G237" s="301" t="s">
        <v>543</v>
      </c>
      <c r="H237" s="4470"/>
      <c r="I237" s="4108"/>
      <c r="J237" s="4189"/>
      <c r="K237" s="4108"/>
      <c r="L237" s="4043"/>
      <c r="M237" s="4103"/>
      <c r="N237" s="4222"/>
      <c r="O237" s="4227"/>
      <c r="P237" s="4390"/>
    </row>
    <row r="238" spans="1:16" ht="13.5" customHeight="1" thickBot="1">
      <c r="A238" s="3863"/>
      <c r="B238" s="4233"/>
      <c r="C238" s="4327"/>
      <c r="D238" s="4246"/>
      <c r="E238" s="4487"/>
      <c r="F238" s="2645" t="s">
        <v>716</v>
      </c>
      <c r="G238" s="305" t="s">
        <v>765</v>
      </c>
      <c r="H238" s="4500"/>
      <c r="I238" s="4109"/>
      <c r="J238" s="4418"/>
      <c r="K238" s="4109"/>
      <c r="L238" s="4221"/>
      <c r="M238" s="4106"/>
      <c r="N238" s="4211"/>
      <c r="O238" s="4240"/>
      <c r="P238" s="4413"/>
    </row>
    <row r="239" spans="1:16" ht="12.75" customHeight="1">
      <c r="A239" s="4465" t="s">
        <v>3897</v>
      </c>
      <c r="B239" s="4793" t="s">
        <v>2464</v>
      </c>
      <c r="C239" s="4326" t="s">
        <v>3898</v>
      </c>
      <c r="D239" s="4497" t="s">
        <v>1296</v>
      </c>
      <c r="E239" s="4756"/>
      <c r="F239" s="2504"/>
      <c r="G239" s="301"/>
      <c r="H239" s="4480"/>
      <c r="I239" s="4382"/>
      <c r="J239" s="4384"/>
      <c r="K239" s="4382"/>
      <c r="L239" s="4245"/>
      <c r="M239" s="3100"/>
      <c r="N239" s="4415" t="s">
        <v>2466</v>
      </c>
      <c r="O239" s="4416" t="s">
        <v>2452</v>
      </c>
      <c r="P239" s="4261" t="s">
        <v>1390</v>
      </c>
    </row>
    <row r="240" spans="1:16" ht="12.75" customHeight="1">
      <c r="A240" s="4466"/>
      <c r="B240" s="4063"/>
      <c r="C240" s="4305"/>
      <c r="D240" s="4498"/>
      <c r="E240" s="4482"/>
      <c r="F240" s="2502"/>
      <c r="G240" s="301"/>
      <c r="H240" s="4470"/>
      <c r="I240" s="4108"/>
      <c r="J240" s="4189"/>
      <c r="K240" s="4108"/>
      <c r="L240" s="4043"/>
      <c r="M240" s="2957"/>
      <c r="N240" s="4035"/>
      <c r="O240" s="4082"/>
      <c r="P240" s="4228"/>
    </row>
    <row r="241" spans="1:16" ht="12.75" customHeight="1">
      <c r="A241" s="4466"/>
      <c r="B241" s="4063"/>
      <c r="C241" s="4305"/>
      <c r="D241" s="4498"/>
      <c r="E241" s="4482"/>
      <c r="F241" s="437"/>
      <c r="G241" s="301"/>
      <c r="H241" s="4470"/>
      <c r="I241" s="4108"/>
      <c r="J241" s="4189"/>
      <c r="K241" s="4108"/>
      <c r="L241" s="4043"/>
      <c r="M241" s="2957"/>
      <c r="N241" s="4035"/>
      <c r="O241" s="4082"/>
      <c r="P241" s="4228"/>
    </row>
    <row r="242" spans="1:16" ht="12.75" customHeight="1">
      <c r="A242" s="4466"/>
      <c r="B242" s="4064"/>
      <c r="C242" s="4306"/>
      <c r="D242" s="4499"/>
      <c r="E242" s="4483"/>
      <c r="F242" s="2503"/>
      <c r="G242" s="302"/>
      <c r="H242" s="4471"/>
      <c r="I242" s="4121"/>
      <c r="J242" s="4173"/>
      <c r="K242" s="4121"/>
      <c r="L242" s="4044"/>
      <c r="M242" s="2956"/>
      <c r="N242" s="4033"/>
      <c r="O242" s="4055"/>
      <c r="P242" s="4138"/>
    </row>
    <row r="243" spans="1:16" ht="12.75" customHeight="1">
      <c r="A243" s="4466"/>
      <c r="B243" s="4135" t="s">
        <v>2463</v>
      </c>
      <c r="C243" s="4304" t="s">
        <v>3683</v>
      </c>
      <c r="D243" s="4150" t="s">
        <v>157</v>
      </c>
      <c r="E243" s="4207" t="s">
        <v>1210</v>
      </c>
      <c r="F243" s="2504" t="s">
        <v>575</v>
      </c>
      <c r="H243" s="4469" t="s">
        <v>624</v>
      </c>
      <c r="I243" s="4120">
        <v>9290</v>
      </c>
      <c r="J243" s="4172">
        <v>1216</v>
      </c>
      <c r="K243" s="4120">
        <v>4590</v>
      </c>
      <c r="L243" s="4042">
        <v>512</v>
      </c>
      <c r="M243" s="4105"/>
      <c r="N243" s="4210" t="s">
        <v>2466</v>
      </c>
      <c r="O243" s="4224" t="s">
        <v>2452</v>
      </c>
      <c r="P243" s="4137" t="s">
        <v>2469</v>
      </c>
    </row>
    <row r="244" spans="1:16" ht="12.75" customHeight="1">
      <c r="A244" s="4466"/>
      <c r="B244" s="4214"/>
      <c r="C244" s="4305"/>
      <c r="D244" s="4216"/>
      <c r="E244" s="4477"/>
      <c r="F244" s="2514" t="s">
        <v>715</v>
      </c>
      <c r="G244" s="301" t="s">
        <v>765</v>
      </c>
      <c r="H244" s="4470"/>
      <c r="I244" s="4108"/>
      <c r="J244" s="4189"/>
      <c r="K244" s="4108"/>
      <c r="L244" s="4043"/>
      <c r="M244" s="4103"/>
      <c r="N244" s="4222"/>
      <c r="O244" s="4227"/>
      <c r="P244" s="4228"/>
    </row>
    <row r="245" spans="1:16" ht="12.75" customHeight="1">
      <c r="A245" s="4466"/>
      <c r="B245" s="4214"/>
      <c r="C245" s="4305"/>
      <c r="D245" s="4216"/>
      <c r="E245" s="4477"/>
      <c r="F245" s="2502" t="s">
        <v>1156</v>
      </c>
      <c r="G245" s="301" t="s">
        <v>543</v>
      </c>
      <c r="H245" s="4470"/>
      <c r="I245" s="4108"/>
      <c r="J245" s="4189"/>
      <c r="K245" s="4108"/>
      <c r="L245" s="4043"/>
      <c r="M245" s="4103"/>
      <c r="N245" s="4222"/>
      <c r="O245" s="4227"/>
      <c r="P245" s="4228"/>
    </row>
    <row r="246" spans="1:16" ht="12.75" customHeight="1">
      <c r="A246" s="4466"/>
      <c r="B246" s="4136"/>
      <c r="C246" s="4306"/>
      <c r="D246" s="4151"/>
      <c r="E246" s="4487"/>
      <c r="F246" s="2503" t="s">
        <v>716</v>
      </c>
      <c r="G246" s="302" t="s">
        <v>766</v>
      </c>
      <c r="H246" s="4471"/>
      <c r="I246" s="4121"/>
      <c r="J246" s="4173"/>
      <c r="K246" s="4121"/>
      <c r="L246" s="4044"/>
      <c r="M246" s="4104"/>
      <c r="N246" s="4211"/>
      <c r="O246" s="4240"/>
      <c r="P246" s="4138"/>
    </row>
    <row r="247" spans="1:16" ht="12.75" customHeight="1">
      <c r="A247" s="4466"/>
      <c r="B247" s="4410" t="s">
        <v>6168</v>
      </c>
      <c r="C247" s="4304" t="s">
        <v>3684</v>
      </c>
      <c r="D247" s="4150" t="s">
        <v>158</v>
      </c>
      <c r="E247" s="4486" t="s">
        <v>1211</v>
      </c>
      <c r="F247" s="2504" t="s">
        <v>715</v>
      </c>
      <c r="G247" s="303" t="s">
        <v>765</v>
      </c>
      <c r="H247" s="4469" t="s">
        <v>624</v>
      </c>
      <c r="I247" s="4120">
        <v>16670</v>
      </c>
      <c r="J247" s="4172">
        <v>1388</v>
      </c>
      <c r="K247" s="4120">
        <v>9290</v>
      </c>
      <c r="L247" s="4042">
        <v>512</v>
      </c>
      <c r="M247" s="4105"/>
      <c r="N247" s="4210" t="s">
        <v>2468</v>
      </c>
      <c r="O247" s="4224" t="s">
        <v>2452</v>
      </c>
      <c r="P247" s="4137" t="s">
        <v>2469</v>
      </c>
    </row>
    <row r="248" spans="1:16" ht="12.75" customHeight="1">
      <c r="A248" s="4466"/>
      <c r="B248" s="4411"/>
      <c r="C248" s="4305"/>
      <c r="D248" s="4216"/>
      <c r="E248" s="4477"/>
      <c r="F248" s="2504" t="s">
        <v>576</v>
      </c>
      <c r="H248" s="4470"/>
      <c r="I248" s="4108"/>
      <c r="J248" s="4189"/>
      <c r="K248" s="4108"/>
      <c r="L248" s="4043"/>
      <c r="M248" s="4103"/>
      <c r="N248" s="4222"/>
      <c r="O248" s="4227"/>
      <c r="P248" s="4228"/>
    </row>
    <row r="249" spans="1:16" ht="12.75" customHeight="1">
      <c r="A249" s="4466"/>
      <c r="B249" s="4411"/>
      <c r="C249" s="4305"/>
      <c r="D249" s="4216"/>
      <c r="E249" s="4477"/>
      <c r="F249" s="2502" t="s">
        <v>1156</v>
      </c>
      <c r="G249" s="301" t="s">
        <v>766</v>
      </c>
      <c r="H249" s="4470"/>
      <c r="I249" s="4108"/>
      <c r="J249" s="4189"/>
      <c r="K249" s="4108"/>
      <c r="L249" s="4043"/>
      <c r="M249" s="4103"/>
      <c r="N249" s="4222"/>
      <c r="O249" s="4227"/>
      <c r="P249" s="4228"/>
    </row>
    <row r="250" spans="1:16" ht="12.75" customHeight="1">
      <c r="A250" s="4466"/>
      <c r="B250" s="4412"/>
      <c r="C250" s="4306"/>
      <c r="D250" s="4151"/>
      <c r="E250" s="4487"/>
      <c r="F250" s="2503" t="s">
        <v>716</v>
      </c>
      <c r="G250" s="302" t="s">
        <v>765</v>
      </c>
      <c r="H250" s="4471"/>
      <c r="I250" s="4121"/>
      <c r="J250" s="4173"/>
      <c r="K250" s="4121"/>
      <c r="L250" s="4044"/>
      <c r="M250" s="4104"/>
      <c r="N250" s="4211"/>
      <c r="O250" s="4240"/>
      <c r="P250" s="4138"/>
    </row>
    <row r="251" spans="1:16" ht="12.75" customHeight="1">
      <c r="A251" s="4466"/>
      <c r="B251" s="4232" t="s">
        <v>2463</v>
      </c>
      <c r="C251" s="4304" t="s">
        <v>3684</v>
      </c>
      <c r="D251" s="4257" t="s">
        <v>5588</v>
      </c>
      <c r="E251" s="4486" t="s">
        <v>1211</v>
      </c>
      <c r="F251" s="2624" t="s">
        <v>715</v>
      </c>
      <c r="G251" s="303" t="s">
        <v>765</v>
      </c>
      <c r="H251" s="4469" t="s">
        <v>624</v>
      </c>
      <c r="I251" s="4120">
        <v>16670</v>
      </c>
      <c r="J251" s="4172">
        <v>1388</v>
      </c>
      <c r="K251" s="4120">
        <v>9290</v>
      </c>
      <c r="L251" s="4042">
        <v>512</v>
      </c>
      <c r="M251" s="4105" t="s">
        <v>6172</v>
      </c>
      <c r="N251" s="4210" t="s">
        <v>2468</v>
      </c>
      <c r="O251" s="4224" t="s">
        <v>2452</v>
      </c>
      <c r="P251" s="4417" t="s">
        <v>5573</v>
      </c>
    </row>
    <row r="252" spans="1:16" ht="12.75" customHeight="1">
      <c r="A252" s="4466"/>
      <c r="B252" s="4116"/>
      <c r="C252" s="4305"/>
      <c r="D252" s="4234"/>
      <c r="E252" s="4477"/>
      <c r="F252" s="2649" t="s">
        <v>5564</v>
      </c>
      <c r="H252" s="4470"/>
      <c r="I252" s="4108"/>
      <c r="J252" s="4189"/>
      <c r="K252" s="4108"/>
      <c r="L252" s="4043"/>
      <c r="M252" s="4103"/>
      <c r="N252" s="4222"/>
      <c r="O252" s="4227"/>
      <c r="P252" s="4390"/>
    </row>
    <row r="253" spans="1:16" ht="12.75" customHeight="1">
      <c r="A253" s="4466"/>
      <c r="B253" s="4116"/>
      <c r="C253" s="4305"/>
      <c r="D253" s="4234"/>
      <c r="E253" s="4477"/>
      <c r="F253" s="2632" t="s">
        <v>1156</v>
      </c>
      <c r="G253" s="301" t="s">
        <v>766</v>
      </c>
      <c r="H253" s="4470"/>
      <c r="I253" s="4108"/>
      <c r="J253" s="4189"/>
      <c r="K253" s="4108"/>
      <c r="L253" s="4043"/>
      <c r="M253" s="4103"/>
      <c r="N253" s="4222"/>
      <c r="O253" s="4227"/>
      <c r="P253" s="4390"/>
    </row>
    <row r="254" spans="1:16" ht="12.75" customHeight="1">
      <c r="A254" s="4466"/>
      <c r="B254" s="4233"/>
      <c r="C254" s="4306"/>
      <c r="D254" s="4258"/>
      <c r="E254" s="4487"/>
      <c r="F254" s="2633" t="s">
        <v>716</v>
      </c>
      <c r="G254" s="302" t="s">
        <v>765</v>
      </c>
      <c r="H254" s="4471"/>
      <c r="I254" s="4121"/>
      <c r="J254" s="4173"/>
      <c r="K254" s="4121"/>
      <c r="L254" s="4044"/>
      <c r="M254" s="4104"/>
      <c r="N254" s="4211"/>
      <c r="O254" s="4240"/>
      <c r="P254" s="4391"/>
    </row>
    <row r="255" spans="1:16" ht="12.75" customHeight="1">
      <c r="A255" s="4466"/>
      <c r="B255" s="4410" t="s">
        <v>6168</v>
      </c>
      <c r="C255" s="4304" t="s">
        <v>3685</v>
      </c>
      <c r="D255" s="4139" t="s">
        <v>1168</v>
      </c>
      <c r="E255" s="4486" t="s">
        <v>1250</v>
      </c>
      <c r="F255" s="2623" t="s">
        <v>1156</v>
      </c>
      <c r="G255" s="334" t="s">
        <v>766</v>
      </c>
      <c r="H255" s="4469" t="s">
        <v>624</v>
      </c>
      <c r="I255" s="4120">
        <v>24736</v>
      </c>
      <c r="J255" s="4172">
        <v>1680</v>
      </c>
      <c r="K255" s="4120">
        <v>12120</v>
      </c>
      <c r="L255" s="4042">
        <v>512</v>
      </c>
      <c r="M255" s="4105"/>
      <c r="N255" s="4210" t="s">
        <v>2468</v>
      </c>
      <c r="O255" s="4224" t="s">
        <v>2452</v>
      </c>
      <c r="P255" s="4137" t="s">
        <v>2469</v>
      </c>
    </row>
    <row r="256" spans="1:16" ht="12.75" customHeight="1">
      <c r="A256" s="4466"/>
      <c r="B256" s="4411"/>
      <c r="C256" s="4305"/>
      <c r="D256" s="4167"/>
      <c r="E256" s="4477"/>
      <c r="F256" s="2624" t="s">
        <v>715</v>
      </c>
      <c r="G256" s="2686" t="s">
        <v>765</v>
      </c>
      <c r="H256" s="4470"/>
      <c r="I256" s="4108"/>
      <c r="J256" s="4189"/>
      <c r="K256" s="4108"/>
      <c r="L256" s="4043"/>
      <c r="M256" s="4103"/>
      <c r="N256" s="4222"/>
      <c r="O256" s="4227"/>
      <c r="P256" s="4228"/>
    </row>
    <row r="257" spans="1:16" ht="12.75" customHeight="1">
      <c r="A257" s="4466"/>
      <c r="B257" s="4411"/>
      <c r="C257" s="4305"/>
      <c r="D257" s="4167"/>
      <c r="E257" s="4477"/>
      <c r="F257" s="2632" t="s">
        <v>708</v>
      </c>
      <c r="G257" s="301" t="s">
        <v>543</v>
      </c>
      <c r="H257" s="4470"/>
      <c r="I257" s="4108"/>
      <c r="J257" s="4189"/>
      <c r="K257" s="4108"/>
      <c r="L257" s="4043"/>
      <c r="M257" s="4103"/>
      <c r="N257" s="4222"/>
      <c r="O257" s="4227"/>
      <c r="P257" s="4228"/>
    </row>
    <row r="258" spans="1:16" ht="13.5" customHeight="1">
      <c r="A258" s="4466"/>
      <c r="B258" s="4412"/>
      <c r="C258" s="4306"/>
      <c r="D258" s="4079"/>
      <c r="E258" s="4487"/>
      <c r="F258" s="2633" t="s">
        <v>716</v>
      </c>
      <c r="G258" s="302" t="s">
        <v>765</v>
      </c>
      <c r="H258" s="4471"/>
      <c r="I258" s="4121"/>
      <c r="J258" s="4173"/>
      <c r="K258" s="4121"/>
      <c r="L258" s="4044"/>
      <c r="M258" s="4104"/>
      <c r="N258" s="4211"/>
      <c r="O258" s="4240"/>
      <c r="P258" s="4138"/>
    </row>
    <row r="259" spans="1:16" ht="12.75" customHeight="1">
      <c r="A259" s="4466"/>
      <c r="B259" s="4232" t="s">
        <v>2463</v>
      </c>
      <c r="C259" s="4305" t="s">
        <v>3685</v>
      </c>
      <c r="D259" s="4235" t="s">
        <v>5589</v>
      </c>
      <c r="E259" s="4486" t="s">
        <v>1250</v>
      </c>
      <c r="F259" s="2624" t="s">
        <v>1156</v>
      </c>
      <c r="G259" s="301" t="s">
        <v>766</v>
      </c>
      <c r="H259" s="4470" t="s">
        <v>624</v>
      </c>
      <c r="I259" s="4108">
        <v>24736</v>
      </c>
      <c r="J259" s="4189">
        <v>1680</v>
      </c>
      <c r="K259" s="4108">
        <v>12120</v>
      </c>
      <c r="L259" s="4043">
        <v>512</v>
      </c>
      <c r="M259" s="4105" t="s">
        <v>6173</v>
      </c>
      <c r="N259" s="4222" t="s">
        <v>2468</v>
      </c>
      <c r="O259" s="4227" t="s">
        <v>2452</v>
      </c>
      <c r="P259" s="4390" t="s">
        <v>5573</v>
      </c>
    </row>
    <row r="260" spans="1:16" ht="12.75" customHeight="1">
      <c r="A260" s="4466"/>
      <c r="B260" s="4116"/>
      <c r="C260" s="4305"/>
      <c r="D260" s="4235"/>
      <c r="E260" s="4477"/>
      <c r="F260" s="2624" t="s">
        <v>715</v>
      </c>
      <c r="G260" s="2498" t="s">
        <v>765</v>
      </c>
      <c r="H260" s="4470"/>
      <c r="I260" s="4108"/>
      <c r="J260" s="4189"/>
      <c r="K260" s="4108"/>
      <c r="L260" s="4043"/>
      <c r="M260" s="4103"/>
      <c r="N260" s="4222"/>
      <c r="O260" s="4227"/>
      <c r="P260" s="4390"/>
    </row>
    <row r="261" spans="1:16" ht="12.75" customHeight="1">
      <c r="A261" s="4466"/>
      <c r="B261" s="4116"/>
      <c r="C261" s="4305"/>
      <c r="D261" s="4235"/>
      <c r="E261" s="4477"/>
      <c r="F261" s="2649" t="s">
        <v>5570</v>
      </c>
      <c r="G261" s="301" t="s">
        <v>543</v>
      </c>
      <c r="H261" s="4470"/>
      <c r="I261" s="4108"/>
      <c r="J261" s="4189"/>
      <c r="K261" s="4108"/>
      <c r="L261" s="4043"/>
      <c r="M261" s="4103"/>
      <c r="N261" s="4222"/>
      <c r="O261" s="4227"/>
      <c r="P261" s="4390"/>
    </row>
    <row r="262" spans="1:16" ht="13.5" customHeight="1" thickBot="1">
      <c r="A262" s="4467"/>
      <c r="B262" s="4233"/>
      <c r="C262" s="4327"/>
      <c r="D262" s="4246"/>
      <c r="E262" s="4487"/>
      <c r="F262" s="2645" t="s">
        <v>716</v>
      </c>
      <c r="G262" s="305" t="s">
        <v>765</v>
      </c>
      <c r="H262" s="4500"/>
      <c r="I262" s="4109"/>
      <c r="J262" s="4418"/>
      <c r="K262" s="4109"/>
      <c r="L262" s="4221"/>
      <c r="M262" s="4104"/>
      <c r="N262" s="4211"/>
      <c r="O262" s="4240"/>
      <c r="P262" s="4413"/>
    </row>
    <row r="263" spans="1:16" ht="12.75" customHeight="1">
      <c r="A263" s="4373" t="s">
        <v>3899</v>
      </c>
      <c r="B263" s="4793" t="s">
        <v>2464</v>
      </c>
      <c r="C263" s="4326" t="s">
        <v>3825</v>
      </c>
      <c r="D263" s="4497" t="s">
        <v>1304</v>
      </c>
      <c r="E263" s="4756"/>
      <c r="F263" s="2502"/>
      <c r="G263" s="301"/>
      <c r="H263" s="4480"/>
      <c r="I263" s="4382"/>
      <c r="J263" s="4384"/>
      <c r="K263" s="4382"/>
      <c r="L263" s="4245"/>
      <c r="M263" s="3100"/>
      <c r="N263" s="4415" t="s">
        <v>2466</v>
      </c>
      <c r="O263" s="4416" t="s">
        <v>2452</v>
      </c>
      <c r="P263" s="4261" t="s">
        <v>1390</v>
      </c>
    </row>
    <row r="264" spans="1:16" ht="12.75" customHeight="1">
      <c r="A264" s="4374"/>
      <c r="B264" s="4063"/>
      <c r="C264" s="4305"/>
      <c r="D264" s="4498"/>
      <c r="E264" s="4482"/>
      <c r="F264" s="2502"/>
      <c r="G264" s="301"/>
      <c r="H264" s="4470"/>
      <c r="I264" s="4108"/>
      <c r="J264" s="4189"/>
      <c r="K264" s="4108"/>
      <c r="L264" s="4043"/>
      <c r="M264" s="2957"/>
      <c r="N264" s="4035"/>
      <c r="O264" s="4082"/>
      <c r="P264" s="4228"/>
    </row>
    <row r="265" spans="1:16" ht="12.75" customHeight="1">
      <c r="A265" s="4374"/>
      <c r="B265" s="4063"/>
      <c r="C265" s="4305"/>
      <c r="D265" s="4498"/>
      <c r="E265" s="4482"/>
      <c r="F265" s="2502"/>
      <c r="G265" s="301"/>
      <c r="H265" s="4470"/>
      <c r="I265" s="4108"/>
      <c r="J265" s="4189"/>
      <c r="K265" s="4108"/>
      <c r="L265" s="4043"/>
      <c r="M265" s="2957"/>
      <c r="N265" s="4035"/>
      <c r="O265" s="4082"/>
      <c r="P265" s="4228"/>
    </row>
    <row r="266" spans="1:16" ht="12.75" customHeight="1">
      <c r="A266" s="4374"/>
      <c r="B266" s="4064"/>
      <c r="C266" s="4306"/>
      <c r="D266" s="4499"/>
      <c r="E266" s="4483"/>
      <c r="F266" s="2503"/>
      <c r="G266" s="302"/>
      <c r="H266" s="4471"/>
      <c r="I266" s="4121"/>
      <c r="J266" s="4173"/>
      <c r="K266" s="4121"/>
      <c r="L266" s="4044"/>
      <c r="M266" s="2956"/>
      <c r="N266" s="4033"/>
      <c r="O266" s="4055"/>
      <c r="P266" s="4138"/>
    </row>
    <row r="267" spans="1:16" ht="12.75" customHeight="1">
      <c r="A267" s="4374"/>
      <c r="B267" s="4639" t="s">
        <v>2463</v>
      </c>
      <c r="C267" s="4304" t="s">
        <v>3686</v>
      </c>
      <c r="D267" s="4407" t="s">
        <v>1297</v>
      </c>
      <c r="E267" s="4485" t="s">
        <v>1212</v>
      </c>
      <c r="F267" s="2504" t="s">
        <v>575</v>
      </c>
      <c r="H267" s="4469" t="s">
        <v>624</v>
      </c>
      <c r="I267" s="4120">
        <v>13298</v>
      </c>
      <c r="J267" s="4172">
        <v>1216</v>
      </c>
      <c r="K267" s="4120">
        <v>8704</v>
      </c>
      <c r="L267" s="4042">
        <v>512</v>
      </c>
      <c r="M267" s="4105"/>
      <c r="N267" s="4424" t="s">
        <v>2468</v>
      </c>
      <c r="O267" s="4433" t="s">
        <v>2452</v>
      </c>
      <c r="P267" s="4137" t="s">
        <v>2469</v>
      </c>
    </row>
    <row r="268" spans="1:16" ht="12.75" customHeight="1">
      <c r="A268" s="4374"/>
      <c r="B268" s="4640"/>
      <c r="C268" s="4305"/>
      <c r="D268" s="4408"/>
      <c r="E268" s="4475"/>
      <c r="F268" s="2509" t="s">
        <v>715</v>
      </c>
      <c r="G268" s="301" t="s">
        <v>765</v>
      </c>
      <c r="H268" s="4470"/>
      <c r="I268" s="4108"/>
      <c r="J268" s="4189"/>
      <c r="K268" s="4108"/>
      <c r="L268" s="4043"/>
      <c r="M268" s="4103"/>
      <c r="N268" s="4405"/>
      <c r="O268" s="4370"/>
      <c r="P268" s="4228"/>
    </row>
    <row r="269" spans="1:16" ht="12.75" customHeight="1">
      <c r="A269" s="4374"/>
      <c r="B269" s="4640"/>
      <c r="C269" s="4305"/>
      <c r="D269" s="4408"/>
      <c r="E269" s="4475"/>
      <c r="F269" s="2502" t="s">
        <v>1157</v>
      </c>
      <c r="G269" s="301" t="s">
        <v>766</v>
      </c>
      <c r="H269" s="4470"/>
      <c r="I269" s="4108"/>
      <c r="J269" s="4189"/>
      <c r="K269" s="4108"/>
      <c r="L269" s="4043"/>
      <c r="M269" s="4103"/>
      <c r="N269" s="4405"/>
      <c r="O269" s="4370"/>
      <c r="P269" s="4228"/>
    </row>
    <row r="270" spans="1:16" ht="12.75" customHeight="1">
      <c r="A270" s="4374"/>
      <c r="B270" s="4489"/>
      <c r="C270" s="4306"/>
      <c r="D270" s="4409"/>
      <c r="E270" s="4476"/>
      <c r="F270" s="2503" t="s">
        <v>716</v>
      </c>
      <c r="G270" s="302" t="s">
        <v>765</v>
      </c>
      <c r="H270" s="4471"/>
      <c r="I270" s="4121"/>
      <c r="J270" s="4173"/>
      <c r="K270" s="4121"/>
      <c r="L270" s="4044"/>
      <c r="M270" s="4104"/>
      <c r="N270" s="4406"/>
      <c r="O270" s="4371"/>
      <c r="P270" s="4138"/>
    </row>
    <row r="271" spans="1:16" ht="12.75" customHeight="1">
      <c r="A271" s="4374"/>
      <c r="B271" s="4421" t="s">
        <v>6168</v>
      </c>
      <c r="C271" s="4304" t="s">
        <v>3687</v>
      </c>
      <c r="D271" s="4407" t="s">
        <v>1276</v>
      </c>
      <c r="E271" s="4485" t="s">
        <v>1213</v>
      </c>
      <c r="F271" s="2504" t="s">
        <v>576</v>
      </c>
      <c r="H271" s="4469" t="s">
        <v>624</v>
      </c>
      <c r="I271" s="4120">
        <v>20678</v>
      </c>
      <c r="J271" s="4172">
        <v>1388</v>
      </c>
      <c r="K271" s="4120">
        <v>13298</v>
      </c>
      <c r="L271" s="4042">
        <v>512</v>
      </c>
      <c r="M271" s="4105"/>
      <c r="N271" s="4424" t="s">
        <v>2468</v>
      </c>
      <c r="O271" s="4433" t="s">
        <v>2452</v>
      </c>
      <c r="P271" s="4137" t="s">
        <v>2469</v>
      </c>
    </row>
    <row r="272" spans="1:16" ht="12.75" customHeight="1">
      <c r="A272" s="4374"/>
      <c r="B272" s="4419"/>
      <c r="C272" s="4305"/>
      <c r="D272" s="4408"/>
      <c r="E272" s="4475"/>
      <c r="F272" s="2509" t="s">
        <v>715</v>
      </c>
      <c r="G272" s="301" t="s">
        <v>765</v>
      </c>
      <c r="H272" s="4470"/>
      <c r="I272" s="4108"/>
      <c r="J272" s="4189"/>
      <c r="K272" s="4108"/>
      <c r="L272" s="4043"/>
      <c r="M272" s="4103"/>
      <c r="N272" s="4405"/>
      <c r="O272" s="4370"/>
      <c r="P272" s="4228"/>
    </row>
    <row r="273" spans="1:16" ht="12.75" customHeight="1">
      <c r="A273" s="4374"/>
      <c r="B273" s="4419"/>
      <c r="C273" s="4305"/>
      <c r="D273" s="4408"/>
      <c r="E273" s="4475"/>
      <c r="F273" s="2504" t="s">
        <v>1157</v>
      </c>
      <c r="G273" s="301" t="s">
        <v>766</v>
      </c>
      <c r="H273" s="4470"/>
      <c r="I273" s="4108"/>
      <c r="J273" s="4189"/>
      <c r="K273" s="4108"/>
      <c r="L273" s="4043"/>
      <c r="M273" s="4103"/>
      <c r="N273" s="4405"/>
      <c r="O273" s="4370"/>
      <c r="P273" s="4228"/>
    </row>
    <row r="274" spans="1:16" ht="12.75" customHeight="1">
      <c r="A274" s="4374"/>
      <c r="B274" s="4420"/>
      <c r="C274" s="4306"/>
      <c r="D274" s="4409"/>
      <c r="E274" s="4476"/>
      <c r="F274" s="2503" t="s">
        <v>716</v>
      </c>
      <c r="G274" s="302" t="s">
        <v>765</v>
      </c>
      <c r="H274" s="4471"/>
      <c r="I274" s="4121"/>
      <c r="J274" s="4173"/>
      <c r="K274" s="4121"/>
      <c r="L274" s="4044"/>
      <c r="M274" s="4104"/>
      <c r="N274" s="4406"/>
      <c r="O274" s="4371"/>
      <c r="P274" s="4138"/>
    </row>
    <row r="275" spans="1:16" ht="12.75" customHeight="1">
      <c r="A275" s="4374"/>
      <c r="B275" s="4395" t="s">
        <v>2463</v>
      </c>
      <c r="C275" s="4304" t="s">
        <v>3687</v>
      </c>
      <c r="D275" s="4400" t="s">
        <v>5590</v>
      </c>
      <c r="E275" s="4485" t="s">
        <v>1213</v>
      </c>
      <c r="F275" s="2649" t="s">
        <v>5564</v>
      </c>
      <c r="H275" s="4469" t="s">
        <v>624</v>
      </c>
      <c r="I275" s="4120">
        <v>20678</v>
      </c>
      <c r="J275" s="4172">
        <v>1388</v>
      </c>
      <c r="K275" s="4120">
        <v>13298</v>
      </c>
      <c r="L275" s="4042">
        <v>512</v>
      </c>
      <c r="M275" s="4105" t="s">
        <v>6172</v>
      </c>
      <c r="N275" s="4424" t="s">
        <v>2468</v>
      </c>
      <c r="O275" s="4433" t="s">
        <v>2452</v>
      </c>
      <c r="P275" s="4417" t="s">
        <v>5573</v>
      </c>
    </row>
    <row r="276" spans="1:16" ht="12.75" customHeight="1">
      <c r="A276" s="4374"/>
      <c r="B276" s="4396"/>
      <c r="C276" s="4305"/>
      <c r="D276" s="4401"/>
      <c r="E276" s="4475"/>
      <c r="F276" s="2644" t="s">
        <v>715</v>
      </c>
      <c r="G276" s="301" t="s">
        <v>765</v>
      </c>
      <c r="H276" s="4470"/>
      <c r="I276" s="4108"/>
      <c r="J276" s="4189"/>
      <c r="K276" s="4108"/>
      <c r="L276" s="4043"/>
      <c r="M276" s="4103"/>
      <c r="N276" s="4405"/>
      <c r="O276" s="4370"/>
      <c r="P276" s="4390"/>
    </row>
    <row r="277" spans="1:16" ht="12.75" customHeight="1">
      <c r="A277" s="4374"/>
      <c r="B277" s="4396"/>
      <c r="C277" s="4305"/>
      <c r="D277" s="4401"/>
      <c r="E277" s="4475"/>
      <c r="F277" s="2624" t="s">
        <v>1157</v>
      </c>
      <c r="G277" s="301" t="s">
        <v>766</v>
      </c>
      <c r="H277" s="4470"/>
      <c r="I277" s="4108"/>
      <c r="J277" s="4189"/>
      <c r="K277" s="4108"/>
      <c r="L277" s="4043"/>
      <c r="M277" s="4103"/>
      <c r="N277" s="4405"/>
      <c r="O277" s="4370"/>
      <c r="P277" s="4390"/>
    </row>
    <row r="278" spans="1:16" ht="12.75" customHeight="1">
      <c r="A278" s="4374"/>
      <c r="B278" s="4399"/>
      <c r="C278" s="4306"/>
      <c r="D278" s="4402"/>
      <c r="E278" s="4476"/>
      <c r="F278" s="2633" t="s">
        <v>716</v>
      </c>
      <c r="G278" s="302" t="s">
        <v>765</v>
      </c>
      <c r="H278" s="4471"/>
      <c r="I278" s="4121"/>
      <c r="J278" s="4173"/>
      <c r="K278" s="4121"/>
      <c r="L278" s="4044"/>
      <c r="M278" s="4104"/>
      <c r="N278" s="4406"/>
      <c r="O278" s="4371"/>
      <c r="P278" s="4391"/>
    </row>
    <row r="279" spans="1:16" ht="12.75" customHeight="1">
      <c r="A279" s="4374"/>
      <c r="B279" s="4421" t="s">
        <v>6168</v>
      </c>
      <c r="C279" s="4304" t="s">
        <v>3688</v>
      </c>
      <c r="D279" s="4421" t="s">
        <v>1274</v>
      </c>
      <c r="E279" s="4485" t="s">
        <v>1266</v>
      </c>
      <c r="F279" s="2623" t="s">
        <v>708</v>
      </c>
      <c r="G279" s="2685"/>
      <c r="H279" s="4469" t="s">
        <v>624</v>
      </c>
      <c r="I279" s="4392">
        <v>24884</v>
      </c>
      <c r="J279" s="4172">
        <v>1680</v>
      </c>
      <c r="K279" s="4120">
        <v>13744</v>
      </c>
      <c r="L279" s="4042">
        <v>512</v>
      </c>
      <c r="M279" s="4105"/>
      <c r="N279" s="4424" t="s">
        <v>2468</v>
      </c>
      <c r="O279" s="4433" t="s">
        <v>2452</v>
      </c>
      <c r="P279" s="4137" t="s">
        <v>2469</v>
      </c>
    </row>
    <row r="280" spans="1:16" ht="12.75" customHeight="1">
      <c r="A280" s="4374"/>
      <c r="B280" s="4419"/>
      <c r="C280" s="4305"/>
      <c r="D280" s="4419"/>
      <c r="E280" s="4475"/>
      <c r="F280" s="2624" t="s">
        <v>715</v>
      </c>
      <c r="G280" s="301" t="s">
        <v>765</v>
      </c>
      <c r="H280" s="4470"/>
      <c r="I280" s="4393"/>
      <c r="J280" s="4189"/>
      <c r="K280" s="4108"/>
      <c r="L280" s="4043"/>
      <c r="M280" s="4103"/>
      <c r="N280" s="4405"/>
      <c r="O280" s="4370"/>
      <c r="P280" s="4228"/>
    </row>
    <row r="281" spans="1:16" ht="12.75" customHeight="1">
      <c r="A281" s="4374"/>
      <c r="B281" s="4419"/>
      <c r="C281" s="4305"/>
      <c r="D281" s="4419"/>
      <c r="E281" s="4475"/>
      <c r="F281" s="2624" t="s">
        <v>1157</v>
      </c>
      <c r="G281" s="301" t="s">
        <v>766</v>
      </c>
      <c r="H281" s="4470"/>
      <c r="I281" s="4393"/>
      <c r="J281" s="4189"/>
      <c r="K281" s="4108"/>
      <c r="L281" s="4043"/>
      <c r="M281" s="4103"/>
      <c r="N281" s="4405"/>
      <c r="O281" s="4370"/>
      <c r="P281" s="4228"/>
    </row>
    <row r="282" spans="1:16" ht="13.5" customHeight="1">
      <c r="A282" s="4374"/>
      <c r="B282" s="4420"/>
      <c r="C282" s="4306"/>
      <c r="D282" s="4420"/>
      <c r="E282" s="4476"/>
      <c r="F282" s="2633" t="s">
        <v>716</v>
      </c>
      <c r="G282" s="302" t="s">
        <v>765</v>
      </c>
      <c r="H282" s="4471"/>
      <c r="I282" s="4394"/>
      <c r="J282" s="4173"/>
      <c r="K282" s="4121"/>
      <c r="L282" s="4044"/>
      <c r="M282" s="4104"/>
      <c r="N282" s="4406"/>
      <c r="O282" s="4371"/>
      <c r="P282" s="4138"/>
    </row>
    <row r="283" spans="1:16" ht="12.75" customHeight="1">
      <c r="A283" s="4374"/>
      <c r="B283" s="4395" t="s">
        <v>2463</v>
      </c>
      <c r="C283" s="4305" t="s">
        <v>3688</v>
      </c>
      <c r="D283" s="4397" t="s">
        <v>5591</v>
      </c>
      <c r="E283" s="4485" t="s">
        <v>1266</v>
      </c>
      <c r="F283" s="2649" t="s">
        <v>5570</v>
      </c>
      <c r="H283" s="4470" t="s">
        <v>624</v>
      </c>
      <c r="I283" s="4393">
        <v>24884</v>
      </c>
      <c r="J283" s="4189">
        <v>1680</v>
      </c>
      <c r="K283" s="4108">
        <v>13744</v>
      </c>
      <c r="L283" s="4043">
        <v>512</v>
      </c>
      <c r="M283" s="4105" t="s">
        <v>6173</v>
      </c>
      <c r="N283" s="4405" t="s">
        <v>2468</v>
      </c>
      <c r="O283" s="4433" t="s">
        <v>2452</v>
      </c>
      <c r="P283" s="4390" t="s">
        <v>5573</v>
      </c>
    </row>
    <row r="284" spans="1:16" ht="12.75" customHeight="1">
      <c r="A284" s="4374"/>
      <c r="B284" s="4396"/>
      <c r="C284" s="4305"/>
      <c r="D284" s="4397"/>
      <c r="E284" s="4475"/>
      <c r="F284" s="2624" t="s">
        <v>715</v>
      </c>
      <c r="G284" s="301" t="s">
        <v>765</v>
      </c>
      <c r="H284" s="4470"/>
      <c r="I284" s="4393"/>
      <c r="J284" s="4189"/>
      <c r="K284" s="4108"/>
      <c r="L284" s="4043"/>
      <c r="M284" s="4103"/>
      <c r="N284" s="4405"/>
      <c r="O284" s="4370"/>
      <c r="P284" s="4390"/>
    </row>
    <row r="285" spans="1:16" ht="12.75" customHeight="1">
      <c r="A285" s="4374"/>
      <c r="B285" s="4396"/>
      <c r="C285" s="4305"/>
      <c r="D285" s="4397"/>
      <c r="E285" s="4475"/>
      <c r="F285" s="2624" t="s">
        <v>1157</v>
      </c>
      <c r="G285" s="301" t="s">
        <v>766</v>
      </c>
      <c r="H285" s="4470"/>
      <c r="I285" s="4393"/>
      <c r="J285" s="4189"/>
      <c r="K285" s="4108"/>
      <c r="L285" s="4043"/>
      <c r="M285" s="4103"/>
      <c r="N285" s="4405"/>
      <c r="O285" s="4370"/>
      <c r="P285" s="4390"/>
    </row>
    <row r="286" spans="1:16" ht="13.5" customHeight="1" thickBot="1">
      <c r="A286" s="4375"/>
      <c r="B286" s="4399"/>
      <c r="C286" s="4327"/>
      <c r="D286" s="4398"/>
      <c r="E286" s="4476"/>
      <c r="F286" s="2645" t="s">
        <v>716</v>
      </c>
      <c r="G286" s="305" t="s">
        <v>765</v>
      </c>
      <c r="H286" s="4500"/>
      <c r="I286" s="4962"/>
      <c r="J286" s="4418"/>
      <c r="K286" s="4109"/>
      <c r="L286" s="4221"/>
      <c r="M286" s="4104"/>
      <c r="N286" s="4406"/>
      <c r="O286" s="4371"/>
      <c r="P286" s="4391"/>
    </row>
    <row r="287" spans="1:16" ht="12.75" customHeight="1">
      <c r="A287" s="4465" t="s">
        <v>3900</v>
      </c>
      <c r="B287" s="4793" t="s">
        <v>2464</v>
      </c>
      <c r="C287" s="4326" t="s">
        <v>3824</v>
      </c>
      <c r="D287" s="4645" t="s">
        <v>1298</v>
      </c>
      <c r="E287" s="4756"/>
      <c r="F287" s="2502"/>
      <c r="G287" s="301"/>
      <c r="H287" s="4480"/>
      <c r="I287" s="4382"/>
      <c r="J287" s="4384"/>
      <c r="K287" s="4717"/>
      <c r="L287" s="4245"/>
      <c r="M287" s="3100"/>
      <c r="N287" s="4415" t="s">
        <v>2466</v>
      </c>
      <c r="O287" s="4416" t="s">
        <v>2452</v>
      </c>
      <c r="P287" s="4261" t="s">
        <v>1390</v>
      </c>
    </row>
    <row r="288" spans="1:16" ht="12.75" customHeight="1">
      <c r="A288" s="4466"/>
      <c r="B288" s="4063"/>
      <c r="C288" s="4305"/>
      <c r="D288" s="4167"/>
      <c r="E288" s="4482"/>
      <c r="F288" s="2502"/>
      <c r="G288" s="301"/>
      <c r="H288" s="4470"/>
      <c r="I288" s="4108"/>
      <c r="J288" s="4189"/>
      <c r="K288" s="4386"/>
      <c r="L288" s="4043"/>
      <c r="M288" s="2957"/>
      <c r="N288" s="4035"/>
      <c r="O288" s="4082"/>
      <c r="P288" s="4228"/>
    </row>
    <row r="289" spans="1:16" ht="12.75" customHeight="1">
      <c r="A289" s="4466"/>
      <c r="B289" s="4063"/>
      <c r="C289" s="4305"/>
      <c r="D289" s="4167"/>
      <c r="E289" s="4482"/>
      <c r="F289" s="2502"/>
      <c r="G289" s="301"/>
      <c r="H289" s="4470"/>
      <c r="I289" s="4108"/>
      <c r="J289" s="4189"/>
      <c r="K289" s="4386"/>
      <c r="L289" s="4043"/>
      <c r="M289" s="2957"/>
      <c r="N289" s="4035"/>
      <c r="O289" s="4082"/>
      <c r="P289" s="4228"/>
    </row>
    <row r="290" spans="1:16" ht="12.75" customHeight="1">
      <c r="A290" s="4466"/>
      <c r="B290" s="4064"/>
      <c r="C290" s="4306"/>
      <c r="D290" s="4079"/>
      <c r="E290" s="4483"/>
      <c r="F290" s="2503"/>
      <c r="G290" s="302"/>
      <c r="H290" s="4471"/>
      <c r="I290" s="4121"/>
      <c r="J290" s="4173"/>
      <c r="K290" s="4387"/>
      <c r="L290" s="4044"/>
      <c r="M290" s="2956"/>
      <c r="N290" s="4033"/>
      <c r="O290" s="4055"/>
      <c r="P290" s="4138"/>
    </row>
    <row r="291" spans="1:16" ht="12.75" customHeight="1">
      <c r="A291" s="4466"/>
      <c r="B291" s="4135" t="s">
        <v>2463</v>
      </c>
      <c r="C291" s="4304" t="s">
        <v>3689</v>
      </c>
      <c r="D291" s="4150" t="s">
        <v>1299</v>
      </c>
      <c r="E291" s="4207" t="s">
        <v>1214</v>
      </c>
      <c r="F291" s="2504" t="s">
        <v>1162</v>
      </c>
      <c r="G291" s="301" t="s">
        <v>766</v>
      </c>
      <c r="H291" s="4469" t="s">
        <v>624</v>
      </c>
      <c r="I291" s="4120">
        <v>15626</v>
      </c>
      <c r="J291" s="4172">
        <v>1216</v>
      </c>
      <c r="K291" s="4385">
        <v>10944</v>
      </c>
      <c r="L291" s="4042">
        <v>512</v>
      </c>
      <c r="M291" s="4105"/>
      <c r="N291" s="4210" t="s">
        <v>2468</v>
      </c>
      <c r="O291" s="4224" t="s">
        <v>2452</v>
      </c>
      <c r="P291" s="4137" t="s">
        <v>2469</v>
      </c>
    </row>
    <row r="292" spans="1:16" ht="12.75" customHeight="1">
      <c r="A292" s="4466"/>
      <c r="B292" s="4214"/>
      <c r="C292" s="4305"/>
      <c r="D292" s="4216"/>
      <c r="E292" s="4477"/>
      <c r="F292" s="2504" t="s">
        <v>575</v>
      </c>
      <c r="H292" s="4470"/>
      <c r="I292" s="4108"/>
      <c r="J292" s="4189"/>
      <c r="K292" s="4386"/>
      <c r="L292" s="4043"/>
      <c r="M292" s="4103"/>
      <c r="N292" s="4222"/>
      <c r="O292" s="4227"/>
      <c r="P292" s="4228"/>
    </row>
    <row r="293" spans="1:16" ht="12.75" customHeight="1">
      <c r="A293" s="4466"/>
      <c r="B293" s="4214"/>
      <c r="C293" s="4305"/>
      <c r="D293" s="4216"/>
      <c r="E293" s="4477"/>
      <c r="F293" s="2504" t="s">
        <v>715</v>
      </c>
      <c r="G293" s="303" t="s">
        <v>765</v>
      </c>
      <c r="H293" s="4470"/>
      <c r="I293" s="4108"/>
      <c r="J293" s="4189"/>
      <c r="K293" s="4386"/>
      <c r="L293" s="4043"/>
      <c r="M293" s="4103"/>
      <c r="N293" s="4222"/>
      <c r="O293" s="4227"/>
      <c r="P293" s="4228"/>
    </row>
    <row r="294" spans="1:16" ht="12.75" customHeight="1">
      <c r="A294" s="4466"/>
      <c r="B294" s="4136"/>
      <c r="C294" s="4306"/>
      <c r="D294" s="4151"/>
      <c r="E294" s="4487"/>
      <c r="F294" s="2503" t="s">
        <v>716</v>
      </c>
      <c r="G294" s="302" t="s">
        <v>765</v>
      </c>
      <c r="H294" s="4471"/>
      <c r="I294" s="4121"/>
      <c r="J294" s="4173"/>
      <c r="K294" s="4387"/>
      <c r="L294" s="4044"/>
      <c r="M294" s="4104"/>
      <c r="N294" s="4211"/>
      <c r="O294" s="4240"/>
      <c r="P294" s="4138"/>
    </row>
    <row r="295" spans="1:16" ht="12.75" customHeight="1">
      <c r="A295" s="4466"/>
      <c r="B295" s="4410" t="s">
        <v>6168</v>
      </c>
      <c r="C295" s="4304" t="s">
        <v>3690</v>
      </c>
      <c r="D295" s="4139" t="s">
        <v>1300</v>
      </c>
      <c r="E295" s="4486" t="s">
        <v>1215</v>
      </c>
      <c r="F295" s="2504" t="s">
        <v>1162</v>
      </c>
      <c r="G295" s="301" t="s">
        <v>766</v>
      </c>
      <c r="H295" s="4469" t="s">
        <v>624</v>
      </c>
      <c r="I295" s="4120">
        <v>23006</v>
      </c>
      <c r="J295" s="4172">
        <v>1388</v>
      </c>
      <c r="K295" s="4385">
        <v>13230</v>
      </c>
      <c r="L295" s="4042">
        <v>512</v>
      </c>
      <c r="M295" s="4105"/>
      <c r="N295" s="4210" t="s">
        <v>2468</v>
      </c>
      <c r="O295" s="4224" t="s">
        <v>2452</v>
      </c>
      <c r="P295" s="4137" t="s">
        <v>2469</v>
      </c>
    </row>
    <row r="296" spans="1:16" ht="12.75" customHeight="1">
      <c r="A296" s="4466"/>
      <c r="B296" s="4411"/>
      <c r="C296" s="4305"/>
      <c r="D296" s="4167"/>
      <c r="E296" s="4477"/>
      <c r="F296" s="2504" t="s">
        <v>576</v>
      </c>
      <c r="H296" s="4470"/>
      <c r="I296" s="4108"/>
      <c r="J296" s="4189"/>
      <c r="K296" s="4386"/>
      <c r="L296" s="4043"/>
      <c r="M296" s="4103"/>
      <c r="N296" s="4222"/>
      <c r="O296" s="4227"/>
      <c r="P296" s="4228"/>
    </row>
    <row r="297" spans="1:16" ht="12.75" customHeight="1">
      <c r="A297" s="4466"/>
      <c r="B297" s="4411"/>
      <c r="C297" s="4305"/>
      <c r="D297" s="4167"/>
      <c r="E297" s="4477"/>
      <c r="F297" s="2504" t="s">
        <v>715</v>
      </c>
      <c r="G297" s="303" t="s">
        <v>765</v>
      </c>
      <c r="H297" s="4470"/>
      <c r="I297" s="4108"/>
      <c r="J297" s="4189"/>
      <c r="K297" s="4386"/>
      <c r="L297" s="4043"/>
      <c r="M297" s="4103"/>
      <c r="N297" s="4222"/>
      <c r="O297" s="4227"/>
      <c r="P297" s="4228"/>
    </row>
    <row r="298" spans="1:16" ht="12.75" customHeight="1">
      <c r="A298" s="4466"/>
      <c r="B298" s="4412"/>
      <c r="C298" s="4306"/>
      <c r="D298" s="4079"/>
      <c r="E298" s="4487"/>
      <c r="F298" s="2503" t="s">
        <v>716</v>
      </c>
      <c r="G298" s="302" t="s">
        <v>765</v>
      </c>
      <c r="H298" s="4471"/>
      <c r="I298" s="4121"/>
      <c r="J298" s="4173"/>
      <c r="K298" s="4387"/>
      <c r="L298" s="4044"/>
      <c r="M298" s="4104"/>
      <c r="N298" s="4211"/>
      <c r="O298" s="4240"/>
      <c r="P298" s="4138"/>
    </row>
    <row r="299" spans="1:16" ht="12.75" customHeight="1">
      <c r="A299" s="4466"/>
      <c r="B299" s="4232" t="s">
        <v>2463</v>
      </c>
      <c r="C299" s="4304" t="s">
        <v>3690</v>
      </c>
      <c r="D299" s="4244" t="s">
        <v>5592</v>
      </c>
      <c r="E299" s="4486" t="s">
        <v>1215</v>
      </c>
      <c r="F299" s="2624" t="s">
        <v>1162</v>
      </c>
      <c r="G299" s="301" t="s">
        <v>766</v>
      </c>
      <c r="H299" s="4469" t="s">
        <v>624</v>
      </c>
      <c r="I299" s="4120">
        <v>23006</v>
      </c>
      <c r="J299" s="4172">
        <v>1388</v>
      </c>
      <c r="K299" s="4385">
        <v>13230</v>
      </c>
      <c r="L299" s="4042">
        <v>512</v>
      </c>
      <c r="M299" s="4105" t="s">
        <v>6172</v>
      </c>
      <c r="N299" s="4210" t="s">
        <v>2468</v>
      </c>
      <c r="O299" s="4224" t="s">
        <v>2452</v>
      </c>
      <c r="P299" s="4417" t="s">
        <v>5573</v>
      </c>
    </row>
    <row r="300" spans="1:16" ht="12.75" customHeight="1">
      <c r="A300" s="4466"/>
      <c r="B300" s="4116"/>
      <c r="C300" s="4305"/>
      <c r="D300" s="4235"/>
      <c r="E300" s="4477"/>
      <c r="F300" s="2649" t="s">
        <v>5564</v>
      </c>
      <c r="H300" s="4470"/>
      <c r="I300" s="4108"/>
      <c r="J300" s="4189"/>
      <c r="K300" s="4386"/>
      <c r="L300" s="4043"/>
      <c r="M300" s="4103"/>
      <c r="N300" s="4222"/>
      <c r="O300" s="4227"/>
      <c r="P300" s="4390"/>
    </row>
    <row r="301" spans="1:16" ht="12.75" customHeight="1">
      <c r="A301" s="4466"/>
      <c r="B301" s="4116"/>
      <c r="C301" s="4305"/>
      <c r="D301" s="4235"/>
      <c r="E301" s="4477"/>
      <c r="F301" s="2624" t="s">
        <v>715</v>
      </c>
      <c r="G301" s="303" t="s">
        <v>765</v>
      </c>
      <c r="H301" s="4470"/>
      <c r="I301" s="4108"/>
      <c r="J301" s="4189"/>
      <c r="K301" s="4386"/>
      <c r="L301" s="4043"/>
      <c r="M301" s="4103"/>
      <c r="N301" s="4222"/>
      <c r="O301" s="4227"/>
      <c r="P301" s="4390"/>
    </row>
    <row r="302" spans="1:16" ht="12.75" customHeight="1">
      <c r="A302" s="4466"/>
      <c r="B302" s="4233"/>
      <c r="C302" s="4306"/>
      <c r="D302" s="4236"/>
      <c r="E302" s="4487"/>
      <c r="F302" s="2633" t="s">
        <v>716</v>
      </c>
      <c r="G302" s="302" t="s">
        <v>765</v>
      </c>
      <c r="H302" s="4471"/>
      <c r="I302" s="4121"/>
      <c r="J302" s="4173"/>
      <c r="K302" s="4387"/>
      <c r="L302" s="4044"/>
      <c r="M302" s="4104"/>
      <c r="N302" s="4211"/>
      <c r="O302" s="4240"/>
      <c r="P302" s="4391"/>
    </row>
    <row r="303" spans="1:16" ht="12.75" customHeight="1">
      <c r="A303" s="4466"/>
      <c r="B303" s="4410" t="s">
        <v>6168</v>
      </c>
      <c r="C303" s="4304" t="s">
        <v>3691</v>
      </c>
      <c r="D303" s="4139" t="s">
        <v>1301</v>
      </c>
      <c r="E303" s="4486" t="s">
        <v>1254</v>
      </c>
      <c r="F303" s="2623" t="s">
        <v>1162</v>
      </c>
      <c r="G303" s="334" t="s">
        <v>766</v>
      </c>
      <c r="H303" s="4469" t="s">
        <v>624</v>
      </c>
      <c r="I303" s="4120">
        <v>27264</v>
      </c>
      <c r="J303" s="4172">
        <v>1680</v>
      </c>
      <c r="K303" s="4120">
        <v>13230</v>
      </c>
      <c r="L303" s="4042">
        <v>512</v>
      </c>
      <c r="M303" s="4105"/>
      <c r="N303" s="4210" t="s">
        <v>2468</v>
      </c>
      <c r="O303" s="4224" t="s">
        <v>2452</v>
      </c>
      <c r="P303" s="4137" t="s">
        <v>2469</v>
      </c>
    </row>
    <row r="304" spans="1:16" ht="12.75" customHeight="1">
      <c r="A304" s="4466"/>
      <c r="B304" s="4411"/>
      <c r="C304" s="4305"/>
      <c r="D304" s="4167"/>
      <c r="E304" s="4477"/>
      <c r="F304" s="2624" t="s">
        <v>708</v>
      </c>
      <c r="G304" s="182"/>
      <c r="H304" s="4470"/>
      <c r="I304" s="4108"/>
      <c r="J304" s="4189"/>
      <c r="K304" s="4108"/>
      <c r="L304" s="4043"/>
      <c r="M304" s="4103"/>
      <c r="N304" s="4222"/>
      <c r="O304" s="4227"/>
      <c r="P304" s="4228"/>
    </row>
    <row r="305" spans="1:16" ht="12.75" customHeight="1">
      <c r="A305" s="4466"/>
      <c r="B305" s="4411"/>
      <c r="C305" s="4305"/>
      <c r="D305" s="4167"/>
      <c r="E305" s="4477"/>
      <c r="F305" s="2624" t="s">
        <v>715</v>
      </c>
      <c r="G305" s="303" t="s">
        <v>765</v>
      </c>
      <c r="H305" s="4470"/>
      <c r="I305" s="4108"/>
      <c r="J305" s="4189"/>
      <c r="K305" s="4108"/>
      <c r="L305" s="4043"/>
      <c r="M305" s="4103"/>
      <c r="N305" s="4222"/>
      <c r="O305" s="4227"/>
      <c r="P305" s="4228"/>
    </row>
    <row r="306" spans="1:16" ht="13.5" customHeight="1">
      <c r="A306" s="4466"/>
      <c r="B306" s="4412"/>
      <c r="C306" s="4306"/>
      <c r="D306" s="4079"/>
      <c r="E306" s="4487"/>
      <c r="F306" s="2633" t="s">
        <v>716</v>
      </c>
      <c r="G306" s="302" t="s">
        <v>765</v>
      </c>
      <c r="H306" s="4471"/>
      <c r="I306" s="4121"/>
      <c r="J306" s="4173"/>
      <c r="K306" s="4121"/>
      <c r="L306" s="4044"/>
      <c r="M306" s="4104"/>
      <c r="N306" s="4211"/>
      <c r="O306" s="4240"/>
      <c r="P306" s="4138"/>
    </row>
    <row r="307" spans="1:16" ht="12.75" customHeight="1">
      <c r="A307" s="4466"/>
      <c r="B307" s="4232" t="s">
        <v>2463</v>
      </c>
      <c r="C307" s="4305" t="s">
        <v>3691</v>
      </c>
      <c r="D307" s="4235" t="s">
        <v>1301</v>
      </c>
      <c r="E307" s="4486" t="s">
        <v>1254</v>
      </c>
      <c r="F307" s="2624" t="s">
        <v>1162</v>
      </c>
      <c r="G307" s="301" t="s">
        <v>766</v>
      </c>
      <c r="H307" s="4470" t="s">
        <v>624</v>
      </c>
      <c r="I307" s="4108">
        <v>27264</v>
      </c>
      <c r="J307" s="4189">
        <v>1680</v>
      </c>
      <c r="K307" s="4108">
        <v>13230</v>
      </c>
      <c r="L307" s="4043">
        <v>512</v>
      </c>
      <c r="M307" s="4105" t="s">
        <v>6173</v>
      </c>
      <c r="N307" s="4222" t="s">
        <v>2468</v>
      </c>
      <c r="O307" s="4224" t="s">
        <v>2452</v>
      </c>
      <c r="P307" s="4390" t="s">
        <v>5573</v>
      </c>
    </row>
    <row r="308" spans="1:16" ht="12.75" customHeight="1">
      <c r="A308" s="4466"/>
      <c r="B308" s="4116"/>
      <c r="C308" s="4305"/>
      <c r="D308" s="4235"/>
      <c r="E308" s="4477"/>
      <c r="F308" s="2649" t="s">
        <v>5570</v>
      </c>
      <c r="H308" s="4470"/>
      <c r="I308" s="4108"/>
      <c r="J308" s="4189"/>
      <c r="K308" s="4108"/>
      <c r="L308" s="4043"/>
      <c r="M308" s="4103"/>
      <c r="N308" s="4222"/>
      <c r="O308" s="4227"/>
      <c r="P308" s="4390"/>
    </row>
    <row r="309" spans="1:16" ht="12.75" customHeight="1">
      <c r="A309" s="4466"/>
      <c r="B309" s="4116"/>
      <c r="C309" s="4305"/>
      <c r="D309" s="4235"/>
      <c r="E309" s="4477"/>
      <c r="F309" s="2624" t="s">
        <v>715</v>
      </c>
      <c r="G309" s="303" t="s">
        <v>765</v>
      </c>
      <c r="H309" s="4470"/>
      <c r="I309" s="4108"/>
      <c r="J309" s="4189"/>
      <c r="K309" s="4108"/>
      <c r="L309" s="4043"/>
      <c r="M309" s="4103"/>
      <c r="N309" s="4222"/>
      <c r="O309" s="4227"/>
      <c r="P309" s="4390"/>
    </row>
    <row r="310" spans="1:16" ht="13.5" customHeight="1" thickBot="1">
      <c r="A310" s="4467"/>
      <c r="B310" s="4233"/>
      <c r="C310" s="4327"/>
      <c r="D310" s="4246"/>
      <c r="E310" s="4487"/>
      <c r="F310" s="2645" t="s">
        <v>716</v>
      </c>
      <c r="G310" s="305" t="s">
        <v>765</v>
      </c>
      <c r="H310" s="4500"/>
      <c r="I310" s="4109"/>
      <c r="J310" s="4418"/>
      <c r="K310" s="4109"/>
      <c r="L310" s="4221"/>
      <c r="M310" s="4104"/>
      <c r="N310" s="4211"/>
      <c r="O310" s="4240"/>
      <c r="P310" s="4391"/>
    </row>
    <row r="311" spans="1:16" ht="12.75" customHeight="1">
      <c r="A311" s="4465" t="s">
        <v>3901</v>
      </c>
      <c r="B311" s="4488" t="s">
        <v>2463</v>
      </c>
      <c r="C311" s="4326" t="s">
        <v>3651</v>
      </c>
      <c r="D311" s="4760" t="s">
        <v>1302</v>
      </c>
      <c r="E311" s="4474" t="s">
        <v>1267</v>
      </c>
      <c r="F311" s="2504" t="s">
        <v>1156</v>
      </c>
      <c r="G311" s="301" t="s">
        <v>766</v>
      </c>
      <c r="H311" s="4480" t="s">
        <v>624</v>
      </c>
      <c r="I311" s="4479">
        <v>5216</v>
      </c>
      <c r="J311" s="4384">
        <v>896</v>
      </c>
      <c r="K311" s="4382">
        <v>4192</v>
      </c>
      <c r="L311" s="4245">
        <v>384</v>
      </c>
      <c r="M311" s="3100"/>
      <c r="N311" s="4678" t="s">
        <v>2466</v>
      </c>
      <c r="O311" s="4459" t="s">
        <v>2452</v>
      </c>
      <c r="P311" s="4261" t="s">
        <v>2469</v>
      </c>
    </row>
    <row r="312" spans="1:16" ht="12.75" customHeight="1">
      <c r="A312" s="4466"/>
      <c r="B312" s="4640"/>
      <c r="C312" s="4305"/>
      <c r="D312" s="4419"/>
      <c r="E312" s="4475"/>
      <c r="F312" s="2504" t="s">
        <v>715</v>
      </c>
      <c r="G312" s="2498" t="s">
        <v>765</v>
      </c>
      <c r="H312" s="4470"/>
      <c r="I312" s="4446"/>
      <c r="J312" s="4189"/>
      <c r="K312" s="4108"/>
      <c r="L312" s="4043"/>
      <c r="M312" s="2957"/>
      <c r="N312" s="4405"/>
      <c r="O312" s="4370"/>
      <c r="P312" s="4228"/>
    </row>
    <row r="313" spans="1:16" ht="12.75" customHeight="1">
      <c r="A313" s="4466"/>
      <c r="B313" s="4489"/>
      <c r="C313" s="4306"/>
      <c r="D313" s="4420"/>
      <c r="E313" s="4476"/>
      <c r="F313" s="2503" t="s">
        <v>716</v>
      </c>
      <c r="G313" s="304" t="s">
        <v>765</v>
      </c>
      <c r="H313" s="4471"/>
      <c r="I313" s="4363"/>
      <c r="J313" s="4173"/>
      <c r="K313" s="4121"/>
      <c r="L313" s="4044"/>
      <c r="M313" s="2956"/>
      <c r="N313" s="4406"/>
      <c r="O313" s="4371"/>
      <c r="P313" s="4138"/>
    </row>
    <row r="314" spans="1:16" ht="12.75" customHeight="1">
      <c r="A314" s="4466"/>
      <c r="B314" s="4639" t="s">
        <v>2463</v>
      </c>
      <c r="C314" s="4304" t="s">
        <v>3692</v>
      </c>
      <c r="D314" s="4407" t="s">
        <v>1275</v>
      </c>
      <c r="E314" s="4502" t="s">
        <v>1268</v>
      </c>
      <c r="F314" s="2504" t="s">
        <v>1157</v>
      </c>
      <c r="G314" s="301" t="s">
        <v>766</v>
      </c>
      <c r="H314" s="4469" t="s">
        <v>624</v>
      </c>
      <c r="I314" s="4120">
        <v>9664</v>
      </c>
      <c r="J314" s="4172">
        <v>896</v>
      </c>
      <c r="K314" s="4120">
        <v>9152</v>
      </c>
      <c r="L314" s="4042">
        <v>384</v>
      </c>
      <c r="M314" s="2955"/>
      <c r="N314" s="4424" t="s">
        <v>2466</v>
      </c>
      <c r="O314" s="4433" t="s">
        <v>2452</v>
      </c>
      <c r="P314" s="4137" t="s">
        <v>2469</v>
      </c>
    </row>
    <row r="315" spans="1:16" ht="12.75" customHeight="1">
      <c r="A315" s="4466"/>
      <c r="B315" s="4640"/>
      <c r="C315" s="4305"/>
      <c r="D315" s="4408"/>
      <c r="E315" s="4475"/>
      <c r="F315" s="2504" t="s">
        <v>715</v>
      </c>
      <c r="G315" s="2498" t="s">
        <v>765</v>
      </c>
      <c r="H315" s="4470"/>
      <c r="I315" s="4108"/>
      <c r="J315" s="4189"/>
      <c r="K315" s="4108"/>
      <c r="L315" s="4043"/>
      <c r="M315" s="2957"/>
      <c r="N315" s="4405"/>
      <c r="O315" s="4370"/>
      <c r="P315" s="4228"/>
    </row>
    <row r="316" spans="1:16" ht="12.75" customHeight="1">
      <c r="A316" s="4466"/>
      <c r="B316" s="4489"/>
      <c r="C316" s="4306"/>
      <c r="D316" s="4409"/>
      <c r="E316" s="4476"/>
      <c r="F316" s="2503" t="s">
        <v>716</v>
      </c>
      <c r="G316" s="302" t="s">
        <v>765</v>
      </c>
      <c r="H316" s="4471"/>
      <c r="I316" s="4121"/>
      <c r="J316" s="4173"/>
      <c r="K316" s="4121"/>
      <c r="L316" s="4044"/>
      <c r="M316" s="2956"/>
      <c r="N316" s="4406"/>
      <c r="O316" s="4371"/>
      <c r="P316" s="4138"/>
    </row>
    <row r="317" spans="1:16" ht="12.75" customHeight="1">
      <c r="A317" s="4466"/>
      <c r="B317" s="4135" t="s">
        <v>2463</v>
      </c>
      <c r="C317" s="4304" t="s">
        <v>3693</v>
      </c>
      <c r="D317" s="4139" t="s">
        <v>154</v>
      </c>
      <c r="E317" s="4207" t="s">
        <v>1216</v>
      </c>
      <c r="F317" s="2504" t="s">
        <v>1162</v>
      </c>
      <c r="G317" s="301" t="s">
        <v>766</v>
      </c>
      <c r="H317" s="4469" t="s">
        <v>624</v>
      </c>
      <c r="I317" s="4120">
        <v>12352</v>
      </c>
      <c r="J317" s="4172">
        <v>896</v>
      </c>
      <c r="K317" s="4521">
        <v>10592</v>
      </c>
      <c r="L317" s="4042">
        <v>384</v>
      </c>
      <c r="M317" s="2955"/>
      <c r="N317" s="4210" t="s">
        <v>2466</v>
      </c>
      <c r="O317" s="4224" t="s">
        <v>2452</v>
      </c>
      <c r="P317" s="4137" t="s">
        <v>2469</v>
      </c>
    </row>
    <row r="318" spans="1:16" ht="12.75" customHeight="1">
      <c r="A318" s="4466"/>
      <c r="B318" s="4214"/>
      <c r="C318" s="4305"/>
      <c r="D318" s="4167"/>
      <c r="E318" s="4477"/>
      <c r="F318" s="2504" t="s">
        <v>715</v>
      </c>
      <c r="G318" s="2498" t="s">
        <v>765</v>
      </c>
      <c r="H318" s="4470"/>
      <c r="I318" s="4108"/>
      <c r="J318" s="4189"/>
      <c r="K318" s="4712"/>
      <c r="L318" s="4043"/>
      <c r="M318" s="2957"/>
      <c r="N318" s="4222"/>
      <c r="O318" s="4227"/>
      <c r="P318" s="4228"/>
    </row>
    <row r="319" spans="1:16" ht="13.5" customHeight="1" thickBot="1">
      <c r="A319" s="4467"/>
      <c r="B319" s="4215"/>
      <c r="C319" s="4327"/>
      <c r="D319" s="4468"/>
      <c r="E319" s="4478"/>
      <c r="F319" s="2512" t="s">
        <v>716</v>
      </c>
      <c r="G319" s="330" t="s">
        <v>765</v>
      </c>
      <c r="H319" s="4500"/>
      <c r="I319" s="4109"/>
      <c r="J319" s="4418"/>
      <c r="K319" s="4522"/>
      <c r="L319" s="4221"/>
      <c r="M319" s="2948"/>
      <c r="N319" s="4223"/>
      <c r="O319" s="4225"/>
      <c r="P319" s="4229"/>
    </row>
    <row r="320" spans="1:16" ht="15.75">
      <c r="A320" s="105" t="s">
        <v>217</v>
      </c>
      <c r="B320" s="4472" t="s">
        <v>2463</v>
      </c>
      <c r="C320" s="4326" t="s">
        <v>2967</v>
      </c>
      <c r="D320" s="4645" t="s">
        <v>1303</v>
      </c>
      <c r="E320" s="4756" t="s">
        <v>1217</v>
      </c>
      <c r="F320" s="2504" t="s">
        <v>1161</v>
      </c>
      <c r="G320" s="317" t="s">
        <v>765</v>
      </c>
      <c r="H320" s="775" t="s">
        <v>624</v>
      </c>
      <c r="I320" s="4382">
        <v>1216</v>
      </c>
      <c r="J320" s="4384">
        <v>768</v>
      </c>
      <c r="K320" s="4382">
        <v>640</v>
      </c>
      <c r="L320" s="4245">
        <v>512</v>
      </c>
      <c r="M320" s="3100"/>
      <c r="N320" s="4415" t="s">
        <v>2451</v>
      </c>
      <c r="O320" s="4592" t="s">
        <v>2452</v>
      </c>
      <c r="P320" s="4261" t="s">
        <v>1339</v>
      </c>
    </row>
    <row r="321" spans="1:16" ht="15.75" thickBot="1">
      <c r="A321" s="104"/>
      <c r="B321" s="4473"/>
      <c r="C321" s="4327"/>
      <c r="D321" s="4468"/>
      <c r="E321" s="4963"/>
      <c r="F321" s="345" t="s">
        <v>716</v>
      </c>
      <c r="G321" s="320" t="s">
        <v>765</v>
      </c>
      <c r="H321" s="409"/>
      <c r="I321" s="4109"/>
      <c r="J321" s="4418"/>
      <c r="K321" s="4109"/>
      <c r="L321" s="4221"/>
      <c r="M321" s="2948"/>
      <c r="N321" s="4597"/>
      <c r="O321" s="4716"/>
      <c r="P321" s="4229"/>
    </row>
    <row r="322" spans="1:16" ht="12.75" customHeight="1">
      <c r="A322" s="3868" t="s">
        <v>1654</v>
      </c>
      <c r="B322" s="4411" t="s">
        <v>6168</v>
      </c>
      <c r="C322" s="4118" t="s">
        <v>3652</v>
      </c>
      <c r="D322" s="4167" t="s">
        <v>1617</v>
      </c>
      <c r="E322" s="4218" t="s">
        <v>1674</v>
      </c>
      <c r="F322" s="2499" t="s">
        <v>1645</v>
      </c>
      <c r="G322" s="303" t="s">
        <v>543</v>
      </c>
      <c r="H322" s="4168" t="s">
        <v>624</v>
      </c>
      <c r="I322" s="4108">
        <v>12286</v>
      </c>
      <c r="J322" s="4189">
        <v>1216</v>
      </c>
      <c r="K322" s="4108">
        <v>4906</v>
      </c>
      <c r="L322" s="4043">
        <v>256</v>
      </c>
      <c r="M322" s="4107"/>
      <c r="N322" s="4222" t="s">
        <v>2466</v>
      </c>
      <c r="O322" s="4227" t="s">
        <v>2452</v>
      </c>
      <c r="P322" s="4261" t="s">
        <v>1766</v>
      </c>
    </row>
    <row r="323" spans="1:16" ht="12.75" customHeight="1">
      <c r="A323" s="3869"/>
      <c r="B323" s="4412"/>
      <c r="C323" s="4149"/>
      <c r="D323" s="4079"/>
      <c r="E323" s="4141"/>
      <c r="F323" s="2500" t="s">
        <v>716</v>
      </c>
      <c r="G323" s="304" t="s">
        <v>765</v>
      </c>
      <c r="H323" s="4143"/>
      <c r="I323" s="4121"/>
      <c r="J323" s="4173"/>
      <c r="K323" s="4121"/>
      <c r="L323" s="4044"/>
      <c r="M323" s="4104"/>
      <c r="N323" s="4211"/>
      <c r="O323" s="4240"/>
      <c r="P323" s="4138"/>
    </row>
    <row r="324" spans="1:16" ht="23.25" customHeight="1">
      <c r="A324" s="3869"/>
      <c r="B324" s="4116" t="s">
        <v>2463</v>
      </c>
      <c r="C324" s="4118" t="s">
        <v>3652</v>
      </c>
      <c r="D324" s="4235" t="s">
        <v>5593</v>
      </c>
      <c r="E324" s="4218" t="s">
        <v>1674</v>
      </c>
      <c r="F324" s="2649" t="s">
        <v>5596</v>
      </c>
      <c r="G324" s="303" t="s">
        <v>543</v>
      </c>
      <c r="H324" s="4168" t="s">
        <v>624</v>
      </c>
      <c r="I324" s="4108">
        <v>12286</v>
      </c>
      <c r="J324" s="4189">
        <v>1216</v>
      </c>
      <c r="K324" s="4108">
        <v>4906</v>
      </c>
      <c r="L324" s="4043">
        <v>256</v>
      </c>
      <c r="M324" s="4105" t="s">
        <v>6172</v>
      </c>
      <c r="N324" s="4222" t="s">
        <v>2466</v>
      </c>
      <c r="O324" s="4227" t="s">
        <v>2452</v>
      </c>
      <c r="P324" s="4390" t="s">
        <v>5595</v>
      </c>
    </row>
    <row r="325" spans="1:16" ht="23.25" customHeight="1">
      <c r="A325" s="3869"/>
      <c r="B325" s="4233"/>
      <c r="C325" s="4149"/>
      <c r="D325" s="4236"/>
      <c r="E325" s="4141"/>
      <c r="F325" s="2626" t="s">
        <v>716</v>
      </c>
      <c r="G325" s="304" t="s">
        <v>765</v>
      </c>
      <c r="H325" s="4143"/>
      <c r="I325" s="4121"/>
      <c r="J325" s="4173"/>
      <c r="K325" s="4121"/>
      <c r="L325" s="4044"/>
      <c r="M325" s="4104"/>
      <c r="N325" s="4211"/>
      <c r="O325" s="4240"/>
      <c r="P325" s="4391"/>
    </row>
    <row r="326" spans="1:16" ht="12.75" customHeight="1">
      <c r="A326" s="3869"/>
      <c r="B326" s="4410" t="s">
        <v>6168</v>
      </c>
      <c r="C326" s="4148" t="s">
        <v>3653</v>
      </c>
      <c r="D326" s="4139" t="s">
        <v>1618</v>
      </c>
      <c r="E326" s="4140" t="s">
        <v>1675</v>
      </c>
      <c r="F326" s="2625" t="s">
        <v>1646</v>
      </c>
      <c r="G326" s="326"/>
      <c r="H326" s="4142" t="s">
        <v>624</v>
      </c>
      <c r="I326" s="4120">
        <v>23712</v>
      </c>
      <c r="J326" s="4172">
        <v>1216</v>
      </c>
      <c r="K326" s="4120">
        <v>12286</v>
      </c>
      <c r="L326" s="4042">
        <v>512</v>
      </c>
      <c r="M326" s="4105"/>
      <c r="N326" s="4210" t="s">
        <v>2468</v>
      </c>
      <c r="O326" s="4224" t="s">
        <v>2452</v>
      </c>
      <c r="P326" s="4137" t="s">
        <v>1766</v>
      </c>
    </row>
    <row r="327" spans="1:16" ht="13.5" customHeight="1">
      <c r="A327" s="3869"/>
      <c r="B327" s="4412"/>
      <c r="C327" s="4149"/>
      <c r="D327" s="4079"/>
      <c r="E327" s="4141"/>
      <c r="F327" s="2626" t="s">
        <v>716</v>
      </c>
      <c r="G327" s="304" t="s">
        <v>765</v>
      </c>
      <c r="H327" s="4143"/>
      <c r="I327" s="4121"/>
      <c r="J327" s="4173"/>
      <c r="K327" s="4121"/>
      <c r="L327" s="4044"/>
      <c r="M327" s="4104"/>
      <c r="N327" s="4211"/>
      <c r="O327" s="4240"/>
      <c r="P327" s="4138"/>
    </row>
    <row r="328" spans="1:16" ht="24.75" customHeight="1">
      <c r="A328" s="3869"/>
      <c r="B328" s="4116" t="s">
        <v>2463</v>
      </c>
      <c r="C328" s="4118" t="s">
        <v>3653</v>
      </c>
      <c r="D328" s="4235" t="s">
        <v>5594</v>
      </c>
      <c r="E328" s="4218" t="s">
        <v>1675</v>
      </c>
      <c r="F328" s="2649" t="s">
        <v>5597</v>
      </c>
      <c r="G328" s="303"/>
      <c r="H328" s="4168" t="s">
        <v>624</v>
      </c>
      <c r="I328" s="4108">
        <v>23712</v>
      </c>
      <c r="J328" s="4043">
        <v>1216</v>
      </c>
      <c r="K328" s="4108">
        <v>12286</v>
      </c>
      <c r="L328" s="4043">
        <v>512</v>
      </c>
      <c r="M328" s="4105" t="s">
        <v>6173</v>
      </c>
      <c r="N328" s="4222" t="s">
        <v>2468</v>
      </c>
      <c r="O328" s="4624" t="s">
        <v>2452</v>
      </c>
      <c r="P328" s="4417" t="s">
        <v>5595</v>
      </c>
    </row>
    <row r="329" spans="1:16" ht="24.75" customHeight="1" thickBot="1">
      <c r="A329" s="3875"/>
      <c r="B329" s="4117"/>
      <c r="C329" s="4119"/>
      <c r="D329" s="4246"/>
      <c r="E329" s="4219"/>
      <c r="F329" s="2640" t="s">
        <v>716</v>
      </c>
      <c r="G329" s="330" t="s">
        <v>765</v>
      </c>
      <c r="H329" s="4220"/>
      <c r="I329" s="4109"/>
      <c r="J329" s="4221"/>
      <c r="K329" s="4109"/>
      <c r="L329" s="4221"/>
      <c r="M329" s="4106"/>
      <c r="N329" s="4223"/>
      <c r="O329" s="4625"/>
      <c r="P329" s="4413"/>
    </row>
    <row r="330" spans="1:16" ht="12.75" customHeight="1">
      <c r="A330" s="4373" t="s">
        <v>3902</v>
      </c>
      <c r="B330" s="4410" t="s">
        <v>6168</v>
      </c>
      <c r="C330" s="4148" t="s">
        <v>3654</v>
      </c>
      <c r="D330" s="4150" t="s">
        <v>1619</v>
      </c>
      <c r="E330" s="4140" t="s">
        <v>1676</v>
      </c>
      <c r="F330" s="2499" t="s">
        <v>1645</v>
      </c>
      <c r="G330" s="303"/>
      <c r="H330" s="4142" t="s">
        <v>624</v>
      </c>
      <c r="I330" s="4120">
        <v>16286</v>
      </c>
      <c r="J330" s="4245">
        <v>1472</v>
      </c>
      <c r="K330" s="4120">
        <v>8906</v>
      </c>
      <c r="L330" s="4042">
        <v>512</v>
      </c>
      <c r="M330" s="4107"/>
      <c r="N330" s="4210" t="s">
        <v>2468</v>
      </c>
      <c r="O330" s="4224" t="s">
        <v>2452</v>
      </c>
      <c r="P330" s="4228" t="s">
        <v>1766</v>
      </c>
    </row>
    <row r="331" spans="1:16" ht="12.75" customHeight="1">
      <c r="A331" s="4374"/>
      <c r="B331" s="4411"/>
      <c r="C331" s="4118"/>
      <c r="D331" s="4216"/>
      <c r="E331" s="4218"/>
      <c r="F331" s="2499" t="s">
        <v>1156</v>
      </c>
      <c r="G331" s="303" t="s">
        <v>766</v>
      </c>
      <c r="H331" s="4168"/>
      <c r="I331" s="4108"/>
      <c r="J331" s="4043"/>
      <c r="K331" s="4108"/>
      <c r="L331" s="4043"/>
      <c r="M331" s="4103"/>
      <c r="N331" s="4222"/>
      <c r="O331" s="4227"/>
      <c r="P331" s="4251"/>
    </row>
    <row r="332" spans="1:16" ht="12.75" customHeight="1">
      <c r="A332" s="4374"/>
      <c r="B332" s="4412"/>
      <c r="C332" s="4149"/>
      <c r="D332" s="4151"/>
      <c r="E332" s="4141"/>
      <c r="F332" s="2500" t="s">
        <v>716</v>
      </c>
      <c r="G332" s="304" t="s">
        <v>765</v>
      </c>
      <c r="H332" s="4143"/>
      <c r="I332" s="4121"/>
      <c r="J332" s="4044"/>
      <c r="K332" s="4121"/>
      <c r="L332" s="4044"/>
      <c r="M332" s="4104"/>
      <c r="N332" s="4211"/>
      <c r="O332" s="4240"/>
      <c r="P332" s="4253"/>
    </row>
    <row r="333" spans="1:16" ht="15.75" customHeight="1">
      <c r="A333" s="4374"/>
      <c r="B333" s="4232" t="s">
        <v>2463</v>
      </c>
      <c r="C333" s="4148" t="s">
        <v>3654</v>
      </c>
      <c r="D333" s="4257" t="s">
        <v>5598</v>
      </c>
      <c r="E333" s="4140" t="s">
        <v>1676</v>
      </c>
      <c r="F333" s="2649" t="s">
        <v>5596</v>
      </c>
      <c r="G333" s="303"/>
      <c r="H333" s="4142" t="s">
        <v>624</v>
      </c>
      <c r="I333" s="4120">
        <v>16286</v>
      </c>
      <c r="J333" s="4189">
        <v>1472</v>
      </c>
      <c r="K333" s="4120">
        <v>8906</v>
      </c>
      <c r="L333" s="4042">
        <v>512</v>
      </c>
      <c r="M333" s="4105" t="s">
        <v>6172</v>
      </c>
      <c r="N333" s="4210" t="s">
        <v>2468</v>
      </c>
      <c r="O333" s="4224" t="s">
        <v>2452</v>
      </c>
      <c r="P333" s="4417" t="s">
        <v>5595</v>
      </c>
    </row>
    <row r="334" spans="1:16" ht="15.75" customHeight="1">
      <c r="A334" s="4374"/>
      <c r="B334" s="4116"/>
      <c r="C334" s="4118"/>
      <c r="D334" s="4234"/>
      <c r="E334" s="4218"/>
      <c r="F334" s="2629" t="s">
        <v>1156</v>
      </c>
      <c r="G334" s="303" t="s">
        <v>766</v>
      </c>
      <c r="H334" s="4168"/>
      <c r="I334" s="4108"/>
      <c r="J334" s="4189"/>
      <c r="K334" s="4108"/>
      <c r="L334" s="4043"/>
      <c r="M334" s="4103"/>
      <c r="N334" s="4222"/>
      <c r="O334" s="4227"/>
      <c r="P334" s="4449"/>
    </row>
    <row r="335" spans="1:16" ht="15.75" customHeight="1">
      <c r="A335" s="4374"/>
      <c r="B335" s="4233"/>
      <c r="C335" s="4149"/>
      <c r="D335" s="4258"/>
      <c r="E335" s="4141"/>
      <c r="F335" s="2626" t="s">
        <v>716</v>
      </c>
      <c r="G335" s="304" t="s">
        <v>765</v>
      </c>
      <c r="H335" s="4143"/>
      <c r="I335" s="4121"/>
      <c r="J335" s="4173"/>
      <c r="K335" s="4121"/>
      <c r="L335" s="4044"/>
      <c r="M335" s="4104"/>
      <c r="N335" s="4211"/>
      <c r="O335" s="4240"/>
      <c r="P335" s="4450"/>
    </row>
    <row r="336" spans="1:16" ht="12.75" customHeight="1">
      <c r="A336" s="4374"/>
      <c r="B336" s="4410" t="s">
        <v>6168</v>
      </c>
      <c r="C336" s="4148" t="s">
        <v>3655</v>
      </c>
      <c r="D336" s="4139" t="s">
        <v>1620</v>
      </c>
      <c r="E336" s="4140" t="s">
        <v>1677</v>
      </c>
      <c r="F336" s="2625" t="s">
        <v>1646</v>
      </c>
      <c r="G336" s="326"/>
      <c r="H336" s="2627" t="s">
        <v>624</v>
      </c>
      <c r="I336" s="4120">
        <v>24480</v>
      </c>
      <c r="J336" s="4172">
        <v>1472</v>
      </c>
      <c r="K336" s="4120">
        <v>11800</v>
      </c>
      <c r="L336" s="4042">
        <v>512</v>
      </c>
      <c r="M336" s="4105"/>
      <c r="N336" s="4210" t="s">
        <v>2468</v>
      </c>
      <c r="O336" s="4224" t="s">
        <v>2452</v>
      </c>
      <c r="P336" s="4137" t="s">
        <v>1766</v>
      </c>
    </row>
    <row r="337" spans="1:16" ht="12.75" customHeight="1">
      <c r="A337" s="4374"/>
      <c r="B337" s="4411"/>
      <c r="C337" s="4118"/>
      <c r="D337" s="4167"/>
      <c r="E337" s="4218"/>
      <c r="F337" s="2629" t="s">
        <v>1156</v>
      </c>
      <c r="G337" s="303" t="s">
        <v>766</v>
      </c>
      <c r="H337" s="2630"/>
      <c r="I337" s="4108"/>
      <c r="J337" s="4189"/>
      <c r="K337" s="4108"/>
      <c r="L337" s="4043"/>
      <c r="M337" s="4103"/>
      <c r="N337" s="4222"/>
      <c r="O337" s="4227"/>
      <c r="P337" s="4251"/>
    </row>
    <row r="338" spans="1:16" ht="13.5" customHeight="1">
      <c r="A338" s="4374"/>
      <c r="B338" s="4412"/>
      <c r="C338" s="4149"/>
      <c r="D338" s="4079"/>
      <c r="E338" s="4141"/>
      <c r="F338" s="2626" t="s">
        <v>716</v>
      </c>
      <c r="G338" s="304" t="s">
        <v>765</v>
      </c>
      <c r="H338" s="2628"/>
      <c r="I338" s="4121"/>
      <c r="J338" s="4173"/>
      <c r="K338" s="4121"/>
      <c r="L338" s="4044"/>
      <c r="M338" s="4104"/>
      <c r="N338" s="4211"/>
      <c r="O338" s="4240"/>
      <c r="P338" s="4253"/>
    </row>
    <row r="339" spans="1:16" ht="15.75" customHeight="1">
      <c r="A339" s="4374"/>
      <c r="B339" s="4116" t="s">
        <v>2463</v>
      </c>
      <c r="C339" s="4118" t="s">
        <v>3655</v>
      </c>
      <c r="D339" s="4235" t="s">
        <v>5599</v>
      </c>
      <c r="E339" s="4218" t="s">
        <v>1677</v>
      </c>
      <c r="F339" s="2649" t="s">
        <v>5597</v>
      </c>
      <c r="G339" s="303"/>
      <c r="H339" s="2630" t="s">
        <v>624</v>
      </c>
      <c r="I339" s="4108">
        <v>24480</v>
      </c>
      <c r="J339" s="4189">
        <v>1472</v>
      </c>
      <c r="K339" s="4108">
        <v>11800</v>
      </c>
      <c r="L339" s="4043">
        <v>512</v>
      </c>
      <c r="M339" s="4105" t="s">
        <v>6173</v>
      </c>
      <c r="N339" s="4222" t="s">
        <v>2468</v>
      </c>
      <c r="O339" s="4227" t="s">
        <v>2452</v>
      </c>
      <c r="P339" s="4390" t="s">
        <v>5595</v>
      </c>
    </row>
    <row r="340" spans="1:16" ht="15.75" customHeight="1">
      <c r="A340" s="4374"/>
      <c r="B340" s="4116"/>
      <c r="C340" s="4118"/>
      <c r="D340" s="4235"/>
      <c r="E340" s="4218"/>
      <c r="F340" s="2629" t="s">
        <v>1156</v>
      </c>
      <c r="G340" s="303" t="s">
        <v>766</v>
      </c>
      <c r="H340" s="2630"/>
      <c r="I340" s="4108"/>
      <c r="J340" s="4189"/>
      <c r="K340" s="4108"/>
      <c r="L340" s="4043"/>
      <c r="M340" s="4103"/>
      <c r="N340" s="4222"/>
      <c r="O340" s="4227"/>
      <c r="P340" s="4449"/>
    </row>
    <row r="341" spans="1:16" ht="15.75" customHeight="1" thickBot="1">
      <c r="A341" s="4375"/>
      <c r="B341" s="4117"/>
      <c r="C341" s="4119"/>
      <c r="D341" s="4246"/>
      <c r="E341" s="4219"/>
      <c r="F341" s="2640" t="s">
        <v>716</v>
      </c>
      <c r="G341" s="330" t="s">
        <v>765</v>
      </c>
      <c r="H341" s="2636"/>
      <c r="I341" s="4109"/>
      <c r="J341" s="4418"/>
      <c r="K341" s="4109"/>
      <c r="L341" s="4221"/>
      <c r="M341" s="4106"/>
      <c r="N341" s="4223"/>
      <c r="O341" s="4225"/>
      <c r="P341" s="4460"/>
    </row>
    <row r="342" spans="1:16" ht="12.75" customHeight="1">
      <c r="A342" s="4373" t="s">
        <v>3903</v>
      </c>
      <c r="B342" s="4421" t="s">
        <v>6168</v>
      </c>
      <c r="C342" s="4148" t="s">
        <v>3656</v>
      </c>
      <c r="D342" s="4150" t="s">
        <v>1621</v>
      </c>
      <c r="E342" s="4440" t="s">
        <v>1678</v>
      </c>
      <c r="F342" s="2499" t="s">
        <v>1645</v>
      </c>
      <c r="G342" s="303"/>
      <c r="H342" s="4142" t="s">
        <v>624</v>
      </c>
      <c r="I342" s="4120">
        <v>20294</v>
      </c>
      <c r="J342" s="4245">
        <v>1472</v>
      </c>
      <c r="K342" s="4120">
        <v>12914</v>
      </c>
      <c r="L342" s="4042">
        <v>512</v>
      </c>
      <c r="M342" s="4107"/>
      <c r="N342" s="4424" t="s">
        <v>2468</v>
      </c>
      <c r="O342" s="4433" t="s">
        <v>2452</v>
      </c>
      <c r="P342" s="4137" t="s">
        <v>1766</v>
      </c>
    </row>
    <row r="343" spans="1:16" ht="12.75" customHeight="1">
      <c r="A343" s="4374"/>
      <c r="B343" s="4419"/>
      <c r="C343" s="4118"/>
      <c r="D343" s="4216"/>
      <c r="E343" s="4403"/>
      <c r="F343" s="2499" t="s">
        <v>1157</v>
      </c>
      <c r="G343" s="303" t="s">
        <v>766</v>
      </c>
      <c r="H343" s="4168"/>
      <c r="I343" s="4108"/>
      <c r="J343" s="4043"/>
      <c r="K343" s="4108"/>
      <c r="L343" s="4043"/>
      <c r="M343" s="4103"/>
      <c r="N343" s="4405"/>
      <c r="O343" s="4370"/>
      <c r="P343" s="4228"/>
    </row>
    <row r="344" spans="1:16" ht="12.75" customHeight="1">
      <c r="A344" s="4374"/>
      <c r="B344" s="4420"/>
      <c r="C344" s="4149"/>
      <c r="D344" s="4151"/>
      <c r="E344" s="4404"/>
      <c r="F344" s="2500" t="s">
        <v>716</v>
      </c>
      <c r="G344" s="304" t="s">
        <v>765</v>
      </c>
      <c r="H344" s="4143"/>
      <c r="I344" s="4121"/>
      <c r="J344" s="4044"/>
      <c r="K344" s="4121"/>
      <c r="L344" s="4044"/>
      <c r="M344" s="4104"/>
      <c r="N344" s="4406"/>
      <c r="O344" s="4371"/>
      <c r="P344" s="4138"/>
    </row>
    <row r="345" spans="1:16" ht="15.75" customHeight="1">
      <c r="A345" s="4374"/>
      <c r="B345" s="4395" t="s">
        <v>2463</v>
      </c>
      <c r="C345" s="4148" t="s">
        <v>3656</v>
      </c>
      <c r="D345" s="4257" t="s">
        <v>5600</v>
      </c>
      <c r="E345" s="4440" t="s">
        <v>1678</v>
      </c>
      <c r="F345" s="2649" t="s">
        <v>5596</v>
      </c>
      <c r="G345" s="303"/>
      <c r="H345" s="4142" t="s">
        <v>624</v>
      </c>
      <c r="I345" s="4120">
        <v>20294</v>
      </c>
      <c r="J345" s="4189">
        <v>1472</v>
      </c>
      <c r="K345" s="4120">
        <v>12914</v>
      </c>
      <c r="L345" s="4042">
        <v>512</v>
      </c>
      <c r="M345" s="4105" t="s">
        <v>6172</v>
      </c>
      <c r="N345" s="4424" t="s">
        <v>2468</v>
      </c>
      <c r="O345" s="4433" t="s">
        <v>2452</v>
      </c>
      <c r="P345" s="4417" t="s">
        <v>5595</v>
      </c>
    </row>
    <row r="346" spans="1:16" ht="15.75" customHeight="1">
      <c r="A346" s="4374"/>
      <c r="B346" s="4396"/>
      <c r="C346" s="4118"/>
      <c r="D346" s="4234"/>
      <c r="E346" s="4403"/>
      <c r="F346" s="2629" t="s">
        <v>1157</v>
      </c>
      <c r="G346" s="303" t="s">
        <v>766</v>
      </c>
      <c r="H346" s="4168"/>
      <c r="I346" s="4108"/>
      <c r="J346" s="4189"/>
      <c r="K346" s="4108"/>
      <c r="L346" s="4043"/>
      <c r="M346" s="4103"/>
      <c r="N346" s="4405"/>
      <c r="O346" s="4370"/>
      <c r="P346" s="4449"/>
    </row>
    <row r="347" spans="1:16" ht="15.75" customHeight="1">
      <c r="A347" s="4374"/>
      <c r="B347" s="4399"/>
      <c r="C347" s="4149"/>
      <c r="D347" s="4258"/>
      <c r="E347" s="4404"/>
      <c r="F347" s="2626" t="s">
        <v>716</v>
      </c>
      <c r="G347" s="304" t="s">
        <v>765</v>
      </c>
      <c r="H347" s="4143"/>
      <c r="I347" s="4121"/>
      <c r="J347" s="4173"/>
      <c r="K347" s="4121"/>
      <c r="L347" s="4044"/>
      <c r="M347" s="4104"/>
      <c r="N347" s="4406"/>
      <c r="O347" s="4371"/>
      <c r="P347" s="4450"/>
    </row>
    <row r="348" spans="1:16" ht="12.75" customHeight="1">
      <c r="A348" s="4374"/>
      <c r="B348" s="4421" t="s">
        <v>6168</v>
      </c>
      <c r="C348" s="4148" t="s">
        <v>3665</v>
      </c>
      <c r="D348" s="4757" t="s">
        <v>1622</v>
      </c>
      <c r="E348" s="4440" t="s">
        <v>1679</v>
      </c>
      <c r="F348" s="2625" t="s">
        <v>1646</v>
      </c>
      <c r="G348" s="326"/>
      <c r="H348" s="4142" t="s">
        <v>624</v>
      </c>
      <c r="I348" s="4120">
        <v>24500</v>
      </c>
      <c r="J348" s="4172">
        <v>1472</v>
      </c>
      <c r="K348" s="4120">
        <v>13424</v>
      </c>
      <c r="L348" s="4042">
        <v>512</v>
      </c>
      <c r="M348" s="4105"/>
      <c r="N348" s="4424" t="s">
        <v>2468</v>
      </c>
      <c r="O348" s="4433" t="s">
        <v>2452</v>
      </c>
      <c r="P348" s="4137" t="s">
        <v>1766</v>
      </c>
    </row>
    <row r="349" spans="1:16" ht="12.75" customHeight="1">
      <c r="A349" s="4374"/>
      <c r="B349" s="4419"/>
      <c r="C349" s="4118"/>
      <c r="D349" s="4758"/>
      <c r="E349" s="4403"/>
      <c r="F349" s="2629" t="s">
        <v>1157</v>
      </c>
      <c r="G349" s="303" t="s">
        <v>766</v>
      </c>
      <c r="H349" s="4168"/>
      <c r="I349" s="4108"/>
      <c r="J349" s="4189"/>
      <c r="K349" s="4108"/>
      <c r="L349" s="4043"/>
      <c r="M349" s="4103"/>
      <c r="N349" s="4405"/>
      <c r="O349" s="4370"/>
      <c r="P349" s="4228"/>
    </row>
    <row r="350" spans="1:16" ht="13.5" customHeight="1">
      <c r="A350" s="4374"/>
      <c r="B350" s="4420"/>
      <c r="C350" s="4149"/>
      <c r="D350" s="4759"/>
      <c r="E350" s="4404"/>
      <c r="F350" s="2626" t="s">
        <v>716</v>
      </c>
      <c r="G350" s="2687" t="s">
        <v>765</v>
      </c>
      <c r="H350" s="4143"/>
      <c r="I350" s="4121"/>
      <c r="J350" s="4173"/>
      <c r="K350" s="4121"/>
      <c r="L350" s="4044"/>
      <c r="M350" s="4104"/>
      <c r="N350" s="4406"/>
      <c r="O350" s="4371"/>
      <c r="P350" s="4138"/>
    </row>
    <row r="351" spans="1:16" ht="16.5" customHeight="1">
      <c r="A351" s="4374"/>
      <c r="B351" s="4396" t="s">
        <v>2463</v>
      </c>
      <c r="C351" s="4118" t="s">
        <v>3665</v>
      </c>
      <c r="D351" s="4463" t="s">
        <v>5601</v>
      </c>
      <c r="E351" s="4403" t="s">
        <v>1679</v>
      </c>
      <c r="F351" s="2649" t="s">
        <v>5597</v>
      </c>
      <c r="G351" s="303"/>
      <c r="H351" s="4168" t="s">
        <v>624</v>
      </c>
      <c r="I351" s="4108">
        <v>24500</v>
      </c>
      <c r="J351" s="4042">
        <v>1472</v>
      </c>
      <c r="K351" s="4108">
        <v>13424</v>
      </c>
      <c r="L351" s="4043">
        <v>512</v>
      </c>
      <c r="M351" s="4105" t="s">
        <v>6173</v>
      </c>
      <c r="N351" s="4405" t="s">
        <v>2468</v>
      </c>
      <c r="O351" s="4370" t="s">
        <v>2452</v>
      </c>
      <c r="P351" s="4417" t="s">
        <v>5595</v>
      </c>
    </row>
    <row r="352" spans="1:16" ht="16.5" customHeight="1">
      <c r="A352" s="4374"/>
      <c r="B352" s="4396"/>
      <c r="C352" s="4118"/>
      <c r="D352" s="4463"/>
      <c r="E352" s="4403"/>
      <c r="F352" s="2629" t="s">
        <v>1157</v>
      </c>
      <c r="G352" s="303" t="s">
        <v>766</v>
      </c>
      <c r="H352" s="4168"/>
      <c r="I352" s="4108"/>
      <c r="J352" s="4043"/>
      <c r="K352" s="4108"/>
      <c r="L352" s="4043"/>
      <c r="M352" s="4103"/>
      <c r="N352" s="4405"/>
      <c r="O352" s="4370"/>
      <c r="P352" s="4449"/>
    </row>
    <row r="353" spans="1:16" ht="16.5" customHeight="1" thickBot="1">
      <c r="A353" s="4375"/>
      <c r="B353" s="4448"/>
      <c r="C353" s="4119"/>
      <c r="D353" s="4464"/>
      <c r="E353" s="4422"/>
      <c r="F353" s="2640" t="s">
        <v>716</v>
      </c>
      <c r="G353" s="373" t="s">
        <v>765</v>
      </c>
      <c r="H353" s="4220"/>
      <c r="I353" s="4109"/>
      <c r="J353" s="4221"/>
      <c r="K353" s="4109"/>
      <c r="L353" s="4221"/>
      <c r="M353" s="4106"/>
      <c r="N353" s="4685"/>
      <c r="O353" s="4447"/>
      <c r="P353" s="4460"/>
    </row>
    <row r="354" spans="1:16" ht="12.75" customHeight="1">
      <c r="A354" s="3868" t="s">
        <v>3904</v>
      </c>
      <c r="B354" s="4410" t="s">
        <v>6168</v>
      </c>
      <c r="C354" s="4148" t="s">
        <v>3657</v>
      </c>
      <c r="D354" s="4761" t="s">
        <v>1623</v>
      </c>
      <c r="E354" s="4140" t="s">
        <v>1680</v>
      </c>
      <c r="F354" s="2499" t="s">
        <v>1645</v>
      </c>
      <c r="G354" s="303"/>
      <c r="H354" s="4142" t="s">
        <v>624</v>
      </c>
      <c r="I354" s="4120">
        <v>12542</v>
      </c>
      <c r="J354" s="4189">
        <v>1472</v>
      </c>
      <c r="K354" s="4120">
        <v>5162</v>
      </c>
      <c r="L354" s="4042">
        <v>512</v>
      </c>
      <c r="M354" s="4107"/>
      <c r="N354" s="4210" t="s">
        <v>2466</v>
      </c>
      <c r="O354" s="4224" t="s">
        <v>2452</v>
      </c>
      <c r="P354" s="4228" t="s">
        <v>1766</v>
      </c>
    </row>
    <row r="355" spans="1:16" ht="12.75" customHeight="1">
      <c r="A355" s="3869"/>
      <c r="B355" s="4411"/>
      <c r="C355" s="4118"/>
      <c r="D355" s="4216"/>
      <c r="E355" s="4218"/>
      <c r="F355" s="2499" t="s">
        <v>1159</v>
      </c>
      <c r="G355" s="303" t="s">
        <v>765</v>
      </c>
      <c r="H355" s="4168"/>
      <c r="I355" s="4108"/>
      <c r="J355" s="4189"/>
      <c r="K355" s="4108"/>
      <c r="L355" s="4043"/>
      <c r="M355" s="4103"/>
      <c r="N355" s="4222"/>
      <c r="O355" s="4227"/>
      <c r="P355" s="4228"/>
    </row>
    <row r="356" spans="1:16" ht="12.75" customHeight="1">
      <c r="A356" s="3869"/>
      <c r="B356" s="4412"/>
      <c r="C356" s="4149"/>
      <c r="D356" s="4151"/>
      <c r="E356" s="4141"/>
      <c r="F356" s="2500" t="s">
        <v>716</v>
      </c>
      <c r="G356" s="304" t="s">
        <v>765</v>
      </c>
      <c r="H356" s="4143"/>
      <c r="I356" s="4121"/>
      <c r="J356" s="4173"/>
      <c r="K356" s="4121"/>
      <c r="L356" s="4044"/>
      <c r="M356" s="4104"/>
      <c r="N356" s="4211"/>
      <c r="O356" s="4240"/>
      <c r="P356" s="4138"/>
    </row>
    <row r="357" spans="1:16" ht="17.25" customHeight="1">
      <c r="A357" s="3869"/>
      <c r="B357" s="4232" t="s">
        <v>2463</v>
      </c>
      <c r="C357" s="4148" t="s">
        <v>3657</v>
      </c>
      <c r="D357" s="4234" t="s">
        <v>5602</v>
      </c>
      <c r="E357" s="4140" t="s">
        <v>1680</v>
      </c>
      <c r="F357" s="2649" t="s">
        <v>5596</v>
      </c>
      <c r="G357" s="303"/>
      <c r="H357" s="4142" t="s">
        <v>624</v>
      </c>
      <c r="I357" s="4120">
        <v>12542</v>
      </c>
      <c r="J357" s="4172">
        <v>1472</v>
      </c>
      <c r="K357" s="4120">
        <v>5162</v>
      </c>
      <c r="L357" s="4042">
        <v>512</v>
      </c>
      <c r="M357" s="4105" t="s">
        <v>6172</v>
      </c>
      <c r="N357" s="4210" t="s">
        <v>2466</v>
      </c>
      <c r="O357" s="4224" t="s">
        <v>2452</v>
      </c>
      <c r="P357" s="4417" t="s">
        <v>5595</v>
      </c>
    </row>
    <row r="358" spans="1:16" ht="17.25" customHeight="1">
      <c r="A358" s="3869"/>
      <c r="B358" s="4116"/>
      <c r="C358" s="4118"/>
      <c r="D358" s="4234"/>
      <c r="E358" s="4218"/>
      <c r="F358" s="2629" t="s">
        <v>1159</v>
      </c>
      <c r="G358" s="303" t="s">
        <v>765</v>
      </c>
      <c r="H358" s="4168"/>
      <c r="I358" s="4108"/>
      <c r="J358" s="4189"/>
      <c r="K358" s="4108"/>
      <c r="L358" s="4043"/>
      <c r="M358" s="4103"/>
      <c r="N358" s="4222"/>
      <c r="O358" s="4227"/>
      <c r="P358" s="4449"/>
    </row>
    <row r="359" spans="1:16" ht="17.25" customHeight="1">
      <c r="A359" s="3869"/>
      <c r="B359" s="4233"/>
      <c r="C359" s="4149"/>
      <c r="D359" s="4258"/>
      <c r="E359" s="4141"/>
      <c r="F359" s="2626" t="s">
        <v>716</v>
      </c>
      <c r="G359" s="304" t="s">
        <v>765</v>
      </c>
      <c r="H359" s="4143"/>
      <c r="I359" s="4121"/>
      <c r="J359" s="4173"/>
      <c r="K359" s="4121"/>
      <c r="L359" s="4044"/>
      <c r="M359" s="4104"/>
      <c r="N359" s="4211"/>
      <c r="O359" s="4240"/>
      <c r="P359" s="4450"/>
    </row>
    <row r="360" spans="1:16" ht="12.75" customHeight="1">
      <c r="A360" s="3869"/>
      <c r="B360" s="4410" t="s">
        <v>6168</v>
      </c>
      <c r="C360" s="4148" t="s">
        <v>3658</v>
      </c>
      <c r="D360" s="4139" t="s">
        <v>1624</v>
      </c>
      <c r="E360" s="4140" t="s">
        <v>1681</v>
      </c>
      <c r="F360" s="2625" t="s">
        <v>1646</v>
      </c>
      <c r="G360" s="326"/>
      <c r="H360" s="4142" t="s">
        <v>624</v>
      </c>
      <c r="I360" s="4120">
        <v>23968</v>
      </c>
      <c r="J360" s="4172">
        <v>1472</v>
      </c>
      <c r="K360" s="4120">
        <v>12542</v>
      </c>
      <c r="L360" s="4042">
        <v>512</v>
      </c>
      <c r="M360" s="4105"/>
      <c r="N360" s="4210" t="s">
        <v>2468</v>
      </c>
      <c r="O360" s="4224" t="s">
        <v>2452</v>
      </c>
      <c r="P360" s="4137" t="s">
        <v>1766</v>
      </c>
    </row>
    <row r="361" spans="1:16" ht="12.75" customHeight="1">
      <c r="A361" s="3869"/>
      <c r="B361" s="4411"/>
      <c r="C361" s="4118"/>
      <c r="D361" s="4167"/>
      <c r="E361" s="4218"/>
      <c r="F361" s="2629" t="s">
        <v>1159</v>
      </c>
      <c r="G361" s="303" t="s">
        <v>765</v>
      </c>
      <c r="H361" s="4168"/>
      <c r="I361" s="4108"/>
      <c r="J361" s="4189"/>
      <c r="K361" s="4108"/>
      <c r="L361" s="4043"/>
      <c r="M361" s="4103"/>
      <c r="N361" s="4222"/>
      <c r="O361" s="4227"/>
      <c r="P361" s="4228"/>
    </row>
    <row r="362" spans="1:16" ht="13.5" customHeight="1">
      <c r="A362" s="3869"/>
      <c r="B362" s="4412"/>
      <c r="C362" s="4149"/>
      <c r="D362" s="4762"/>
      <c r="E362" s="4141"/>
      <c r="F362" s="2626" t="s">
        <v>716</v>
      </c>
      <c r="G362" s="304" t="s">
        <v>765</v>
      </c>
      <c r="H362" s="4143"/>
      <c r="I362" s="4121"/>
      <c r="J362" s="4173"/>
      <c r="K362" s="4121"/>
      <c r="L362" s="4044"/>
      <c r="M362" s="4104"/>
      <c r="N362" s="4211"/>
      <c r="O362" s="4240"/>
      <c r="P362" s="4138"/>
    </row>
    <row r="363" spans="1:16" ht="17.25" customHeight="1">
      <c r="A363" s="3869"/>
      <c r="B363" s="4116" t="s">
        <v>2463</v>
      </c>
      <c r="C363" s="4118" t="s">
        <v>3658</v>
      </c>
      <c r="D363" s="4235" t="s">
        <v>5603</v>
      </c>
      <c r="E363" s="4218" t="s">
        <v>1681</v>
      </c>
      <c r="F363" s="2649" t="s">
        <v>5597</v>
      </c>
      <c r="G363" s="303"/>
      <c r="H363" s="4168" t="s">
        <v>624</v>
      </c>
      <c r="I363" s="4108">
        <v>23968</v>
      </c>
      <c r="J363" s="4189">
        <v>1472</v>
      </c>
      <c r="K363" s="4108">
        <v>12542</v>
      </c>
      <c r="L363" s="4043">
        <v>512</v>
      </c>
      <c r="M363" s="4105" t="s">
        <v>6173</v>
      </c>
      <c r="N363" s="4222" t="s">
        <v>2468</v>
      </c>
      <c r="O363" s="4227" t="s">
        <v>2452</v>
      </c>
      <c r="P363" s="4417" t="s">
        <v>5595</v>
      </c>
    </row>
    <row r="364" spans="1:16" ht="17.25" customHeight="1">
      <c r="A364" s="3869"/>
      <c r="B364" s="4116"/>
      <c r="C364" s="4118"/>
      <c r="D364" s="4235"/>
      <c r="E364" s="4218"/>
      <c r="F364" s="2629" t="s">
        <v>1159</v>
      </c>
      <c r="G364" s="303" t="s">
        <v>765</v>
      </c>
      <c r="H364" s="4168"/>
      <c r="I364" s="4108"/>
      <c r="J364" s="4189"/>
      <c r="K364" s="4108"/>
      <c r="L364" s="4043"/>
      <c r="M364" s="4103"/>
      <c r="N364" s="4222"/>
      <c r="O364" s="4227"/>
      <c r="P364" s="4449"/>
    </row>
    <row r="365" spans="1:16" ht="17.25" customHeight="1" thickBot="1">
      <c r="A365" s="3875"/>
      <c r="B365" s="4117"/>
      <c r="C365" s="4119"/>
      <c r="D365" s="4763"/>
      <c r="E365" s="4219"/>
      <c r="F365" s="2640" t="s">
        <v>716</v>
      </c>
      <c r="G365" s="330" t="s">
        <v>765</v>
      </c>
      <c r="H365" s="4220"/>
      <c r="I365" s="4109"/>
      <c r="J365" s="4418"/>
      <c r="K365" s="4109"/>
      <c r="L365" s="4221"/>
      <c r="M365" s="4106"/>
      <c r="N365" s="4223"/>
      <c r="O365" s="4225"/>
      <c r="P365" s="4460"/>
    </row>
    <row r="366" spans="1:16" ht="12.75" customHeight="1">
      <c r="A366" s="4437" t="s">
        <v>3905</v>
      </c>
      <c r="B366" s="4410" t="s">
        <v>6168</v>
      </c>
      <c r="C366" s="4148" t="s">
        <v>3659</v>
      </c>
      <c r="D366" s="4216" t="s">
        <v>1625</v>
      </c>
      <c r="E366" s="4140" t="s">
        <v>1682</v>
      </c>
      <c r="F366" s="2499" t="s">
        <v>1645</v>
      </c>
      <c r="G366" s="303"/>
      <c r="H366" s="4142" t="s">
        <v>624</v>
      </c>
      <c r="I366" s="4120">
        <v>12798</v>
      </c>
      <c r="J366" s="4245">
        <v>1728</v>
      </c>
      <c r="K366" s="4120">
        <v>5418</v>
      </c>
      <c r="L366" s="4042">
        <v>512</v>
      </c>
      <c r="M366" s="4107"/>
      <c r="N366" s="4210" t="s">
        <v>2466</v>
      </c>
      <c r="O366" s="4224" t="s">
        <v>2452</v>
      </c>
      <c r="P366" s="4228" t="s">
        <v>1766</v>
      </c>
    </row>
    <row r="367" spans="1:16" ht="12.75" customHeight="1">
      <c r="A367" s="4438"/>
      <c r="B367" s="4411"/>
      <c r="C367" s="4118"/>
      <c r="D367" s="4167"/>
      <c r="E367" s="4218"/>
      <c r="F367" s="2499" t="s">
        <v>1161</v>
      </c>
      <c r="G367" s="303" t="s">
        <v>765</v>
      </c>
      <c r="H367" s="4168"/>
      <c r="I367" s="4108"/>
      <c r="J367" s="4043"/>
      <c r="K367" s="4108"/>
      <c r="L367" s="4043"/>
      <c r="M367" s="4103"/>
      <c r="N367" s="4222"/>
      <c r="O367" s="4227"/>
      <c r="P367" s="4228"/>
    </row>
    <row r="368" spans="1:16" ht="12.75" customHeight="1">
      <c r="A368" s="4438"/>
      <c r="B368" s="4412"/>
      <c r="C368" s="4149"/>
      <c r="D368" s="4079"/>
      <c r="E368" s="4141"/>
      <c r="F368" s="2500" t="s">
        <v>716</v>
      </c>
      <c r="G368" s="304" t="s">
        <v>765</v>
      </c>
      <c r="H368" s="4143"/>
      <c r="I368" s="4121"/>
      <c r="J368" s="4044"/>
      <c r="K368" s="4121"/>
      <c r="L368" s="4044"/>
      <c r="M368" s="4104"/>
      <c r="N368" s="4211"/>
      <c r="O368" s="4240"/>
      <c r="P368" s="4138"/>
    </row>
    <row r="369" spans="1:16" ht="16.5" customHeight="1">
      <c r="A369" s="4438"/>
      <c r="B369" s="4232" t="s">
        <v>2463</v>
      </c>
      <c r="C369" s="4148" t="s">
        <v>3659</v>
      </c>
      <c r="D369" s="4234" t="s">
        <v>5604</v>
      </c>
      <c r="E369" s="4140" t="s">
        <v>1682</v>
      </c>
      <c r="F369" s="2649" t="s">
        <v>5596</v>
      </c>
      <c r="G369" s="303"/>
      <c r="H369" s="4142" t="s">
        <v>624</v>
      </c>
      <c r="I369" s="4120">
        <v>12798</v>
      </c>
      <c r="J369" s="4043">
        <v>1728</v>
      </c>
      <c r="K369" s="4120">
        <v>5418</v>
      </c>
      <c r="L369" s="4042">
        <v>512</v>
      </c>
      <c r="M369" s="4105" t="s">
        <v>6172</v>
      </c>
      <c r="N369" s="4210" t="s">
        <v>2466</v>
      </c>
      <c r="O369" s="4224" t="s">
        <v>2452</v>
      </c>
      <c r="P369" s="4417" t="s">
        <v>5595</v>
      </c>
    </row>
    <row r="370" spans="1:16" ht="16.5" customHeight="1">
      <c r="A370" s="4438"/>
      <c r="B370" s="4116"/>
      <c r="C370" s="4118"/>
      <c r="D370" s="4235"/>
      <c r="E370" s="4218"/>
      <c r="F370" s="2629" t="s">
        <v>1161</v>
      </c>
      <c r="G370" s="303" t="s">
        <v>765</v>
      </c>
      <c r="H370" s="4168"/>
      <c r="I370" s="4108"/>
      <c r="J370" s="4043"/>
      <c r="K370" s="4108"/>
      <c r="L370" s="4043"/>
      <c r="M370" s="4103"/>
      <c r="N370" s="4222"/>
      <c r="O370" s="4227"/>
      <c r="P370" s="4449"/>
    </row>
    <row r="371" spans="1:16" ht="16.5" customHeight="1">
      <c r="A371" s="4438"/>
      <c r="B371" s="4233"/>
      <c r="C371" s="4149"/>
      <c r="D371" s="4236"/>
      <c r="E371" s="4141"/>
      <c r="F371" s="2626" t="s">
        <v>716</v>
      </c>
      <c r="G371" s="304" t="s">
        <v>765</v>
      </c>
      <c r="H371" s="4143"/>
      <c r="I371" s="4121"/>
      <c r="J371" s="4044"/>
      <c r="K371" s="4121"/>
      <c r="L371" s="4044"/>
      <c r="M371" s="4104"/>
      <c r="N371" s="4211"/>
      <c r="O371" s="4240"/>
      <c r="P371" s="4450"/>
    </row>
    <row r="372" spans="1:16" ht="12.75" customHeight="1">
      <c r="A372" s="4438"/>
      <c r="B372" s="4410" t="s">
        <v>6168</v>
      </c>
      <c r="C372" s="4148" t="s">
        <v>3660</v>
      </c>
      <c r="D372" s="4441" t="s">
        <v>1626</v>
      </c>
      <c r="E372" s="4140" t="s">
        <v>1683</v>
      </c>
      <c r="F372" s="2499" t="s">
        <v>1646</v>
      </c>
      <c r="G372" s="303" t="s">
        <v>543</v>
      </c>
      <c r="H372" s="4142" t="s">
        <v>624</v>
      </c>
      <c r="I372" s="4120">
        <v>23968</v>
      </c>
      <c r="J372" s="4172">
        <v>1728</v>
      </c>
      <c r="K372" s="4120">
        <v>12798</v>
      </c>
      <c r="L372" s="4042">
        <v>512</v>
      </c>
      <c r="M372" s="4105"/>
      <c r="N372" s="4210" t="s">
        <v>2468</v>
      </c>
      <c r="O372" s="4224" t="s">
        <v>2452</v>
      </c>
      <c r="P372" s="4137" t="s">
        <v>1766</v>
      </c>
    </row>
    <row r="373" spans="1:16" ht="12.75" customHeight="1">
      <c r="A373" s="4438"/>
      <c r="B373" s="4411"/>
      <c r="C373" s="4118"/>
      <c r="D373" s="4442"/>
      <c r="E373" s="4218"/>
      <c r="F373" s="2499" t="s">
        <v>1161</v>
      </c>
      <c r="G373" s="303" t="s">
        <v>765</v>
      </c>
      <c r="H373" s="4168"/>
      <c r="I373" s="4108"/>
      <c r="J373" s="4189"/>
      <c r="K373" s="4108"/>
      <c r="L373" s="4043"/>
      <c r="M373" s="4103"/>
      <c r="N373" s="4222"/>
      <c r="O373" s="4227"/>
      <c r="P373" s="4228"/>
    </row>
    <row r="374" spans="1:16" ht="13.5" customHeight="1" thickBot="1">
      <c r="A374" s="4438"/>
      <c r="B374" s="4411"/>
      <c r="C374" s="4149"/>
      <c r="D374" s="4443"/>
      <c r="E374" s="4218"/>
      <c r="F374" s="2508" t="s">
        <v>716</v>
      </c>
      <c r="G374" s="330" t="s">
        <v>765</v>
      </c>
      <c r="H374" s="4220"/>
      <c r="I374" s="4121"/>
      <c r="J374" s="4173"/>
      <c r="K374" s="4121"/>
      <c r="L374" s="4044"/>
      <c r="M374" s="4104"/>
      <c r="N374" s="4222"/>
      <c r="O374" s="4227"/>
      <c r="P374" s="4138"/>
    </row>
    <row r="375" spans="1:16" ht="17.25" customHeight="1">
      <c r="A375" s="4438"/>
      <c r="B375" s="4232" t="s">
        <v>2463</v>
      </c>
      <c r="C375" s="4118" t="s">
        <v>3660</v>
      </c>
      <c r="D375" s="4235" t="s">
        <v>5605</v>
      </c>
      <c r="E375" s="4140" t="s">
        <v>1683</v>
      </c>
      <c r="F375" s="2649" t="s">
        <v>5597</v>
      </c>
      <c r="G375" s="303" t="s">
        <v>543</v>
      </c>
      <c r="H375" s="4142" t="s">
        <v>624</v>
      </c>
      <c r="I375" s="4108">
        <v>23968</v>
      </c>
      <c r="J375" s="4189">
        <v>1728</v>
      </c>
      <c r="K375" s="4108">
        <v>12798</v>
      </c>
      <c r="L375" s="4043">
        <v>512</v>
      </c>
      <c r="M375" s="4105" t="s">
        <v>6173</v>
      </c>
      <c r="N375" s="4210" t="s">
        <v>2468</v>
      </c>
      <c r="O375" s="4224" t="s">
        <v>2452</v>
      </c>
      <c r="P375" s="4417" t="s">
        <v>5595</v>
      </c>
    </row>
    <row r="376" spans="1:16" ht="17.25" customHeight="1">
      <c r="A376" s="4438"/>
      <c r="B376" s="4116"/>
      <c r="C376" s="4118"/>
      <c r="D376" s="4235"/>
      <c r="E376" s="4218"/>
      <c r="F376" s="2629" t="s">
        <v>1161</v>
      </c>
      <c r="G376" s="303" t="s">
        <v>765</v>
      </c>
      <c r="H376" s="4168"/>
      <c r="I376" s="4108"/>
      <c r="J376" s="4189"/>
      <c r="K376" s="4108"/>
      <c r="L376" s="4043"/>
      <c r="M376" s="4103"/>
      <c r="N376" s="4222"/>
      <c r="O376" s="4227"/>
      <c r="P376" s="4449"/>
    </row>
    <row r="377" spans="1:16" ht="17.25" customHeight="1" thickBot="1">
      <c r="A377" s="4439"/>
      <c r="B377" s="4116"/>
      <c r="C377" s="4119"/>
      <c r="D377" s="4246"/>
      <c r="E377" s="4218"/>
      <c r="F377" s="2640" t="s">
        <v>716</v>
      </c>
      <c r="G377" s="330" t="s">
        <v>765</v>
      </c>
      <c r="H377" s="4220"/>
      <c r="I377" s="4109"/>
      <c r="J377" s="4173"/>
      <c r="K377" s="4109"/>
      <c r="L377" s="4221"/>
      <c r="M377" s="4106"/>
      <c r="N377" s="4222"/>
      <c r="O377" s="4227"/>
      <c r="P377" s="4450"/>
    </row>
    <row r="378" spans="1:16" ht="12.75" customHeight="1">
      <c r="A378" s="4425" t="s">
        <v>3906</v>
      </c>
      <c r="B378" s="4760" t="s">
        <v>6168</v>
      </c>
      <c r="C378" s="4428" t="s">
        <v>3666</v>
      </c>
      <c r="D378" s="4451" t="s">
        <v>1627</v>
      </c>
      <c r="E378" s="4665" t="s">
        <v>1684</v>
      </c>
      <c r="F378" s="2507" t="s">
        <v>1645</v>
      </c>
      <c r="G378" s="311"/>
      <c r="H378" s="4286" t="s">
        <v>624</v>
      </c>
      <c r="I378" s="4445">
        <v>12848</v>
      </c>
      <c r="J378" s="4765">
        <v>1856</v>
      </c>
      <c r="K378" s="4445">
        <v>5546</v>
      </c>
      <c r="L378" s="4461">
        <v>896</v>
      </c>
      <c r="M378" s="4127"/>
      <c r="N378" s="4678" t="s">
        <v>2466</v>
      </c>
      <c r="O378" s="4459" t="s">
        <v>2452</v>
      </c>
      <c r="P378" s="5030" t="s">
        <v>1766</v>
      </c>
    </row>
    <row r="379" spans="1:16" ht="12.75" customHeight="1">
      <c r="A379" s="4426"/>
      <c r="B379" s="4419"/>
      <c r="C379" s="4429"/>
      <c r="D379" s="4452"/>
      <c r="E379" s="4403"/>
      <c r="F379" s="2507" t="s">
        <v>1414</v>
      </c>
      <c r="G379" s="311" t="s">
        <v>765</v>
      </c>
      <c r="H379" s="4423"/>
      <c r="I379" s="4446"/>
      <c r="J379" s="4457"/>
      <c r="K379" s="4446"/>
      <c r="L379" s="4457"/>
      <c r="M379" s="4128"/>
      <c r="N379" s="4405"/>
      <c r="O379" s="4370"/>
      <c r="P379" s="4435"/>
    </row>
    <row r="380" spans="1:16" ht="12.75" customHeight="1">
      <c r="A380" s="4426"/>
      <c r="B380" s="4419"/>
      <c r="C380" s="4429"/>
      <c r="D380" s="4452"/>
      <c r="E380" s="4403"/>
      <c r="F380" s="2507" t="s">
        <v>1415</v>
      </c>
      <c r="G380" s="311" t="s">
        <v>765</v>
      </c>
      <c r="H380" s="4423"/>
      <c r="I380" s="4446"/>
      <c r="J380" s="4457"/>
      <c r="K380" s="4446"/>
      <c r="L380" s="4457"/>
      <c r="M380" s="4128"/>
      <c r="N380" s="4405"/>
      <c r="O380" s="4370"/>
      <c r="P380" s="4435"/>
    </row>
    <row r="381" spans="1:16" ht="12" customHeight="1">
      <c r="A381" s="4426"/>
      <c r="B381" s="4420"/>
      <c r="C381" s="4430"/>
      <c r="D381" s="4453"/>
      <c r="E381" s="4404"/>
      <c r="F381" s="2501" t="s">
        <v>716</v>
      </c>
      <c r="G381" s="313" t="s">
        <v>765</v>
      </c>
      <c r="H381" s="4320"/>
      <c r="I381" s="4363"/>
      <c r="J381" s="4462"/>
      <c r="K381" s="4363"/>
      <c r="L381" s="4462"/>
      <c r="M381" s="4129"/>
      <c r="N381" s="4406"/>
      <c r="O381" s="4371"/>
      <c r="P381" s="4436"/>
    </row>
    <row r="382" spans="1:16" ht="12.75" customHeight="1">
      <c r="A382" s="4426"/>
      <c r="B382" s="4396" t="s">
        <v>2463</v>
      </c>
      <c r="C382" s="4428" t="s">
        <v>3666</v>
      </c>
      <c r="D382" s="4431" t="s">
        <v>5606</v>
      </c>
      <c r="E382" s="4403" t="s">
        <v>1684</v>
      </c>
      <c r="F382" s="2649" t="s">
        <v>5596</v>
      </c>
      <c r="G382" s="311"/>
      <c r="H382" s="4286" t="s">
        <v>624</v>
      </c>
      <c r="I382" s="4445">
        <v>12848</v>
      </c>
      <c r="J382" s="4455">
        <v>1856</v>
      </c>
      <c r="K382" s="4445">
        <v>5546</v>
      </c>
      <c r="L382" s="4461">
        <v>896</v>
      </c>
      <c r="M382" s="4130" t="s">
        <v>6172</v>
      </c>
      <c r="N382" s="4405" t="s">
        <v>2466</v>
      </c>
      <c r="O382" s="4370" t="s">
        <v>2452</v>
      </c>
      <c r="P382" s="4390" t="s">
        <v>5595</v>
      </c>
    </row>
    <row r="383" spans="1:16" ht="12.75" customHeight="1">
      <c r="A383" s="4426"/>
      <c r="B383" s="4396"/>
      <c r="C383" s="4429"/>
      <c r="D383" s="4397"/>
      <c r="E383" s="4403"/>
      <c r="F383" s="2639" t="s">
        <v>1414</v>
      </c>
      <c r="G383" s="311" t="s">
        <v>765</v>
      </c>
      <c r="H383" s="4423"/>
      <c r="I383" s="4446"/>
      <c r="J383" s="4455"/>
      <c r="K383" s="4446"/>
      <c r="L383" s="4457"/>
      <c r="M383" s="4128"/>
      <c r="N383" s="4405"/>
      <c r="O383" s="4370"/>
      <c r="P383" s="4390"/>
    </row>
    <row r="384" spans="1:16" ht="12.75" customHeight="1">
      <c r="A384" s="4426"/>
      <c r="B384" s="4396"/>
      <c r="C384" s="4429"/>
      <c r="D384" s="4397"/>
      <c r="E384" s="4403"/>
      <c r="F384" s="2639" t="s">
        <v>1415</v>
      </c>
      <c r="G384" s="311" t="s">
        <v>765</v>
      </c>
      <c r="H384" s="4423"/>
      <c r="I384" s="4446"/>
      <c r="J384" s="4455"/>
      <c r="K384" s="4446"/>
      <c r="L384" s="4457"/>
      <c r="M384" s="4128"/>
      <c r="N384" s="4405"/>
      <c r="O384" s="4370"/>
      <c r="P384" s="4390"/>
    </row>
    <row r="385" spans="1:16" ht="12" customHeight="1">
      <c r="A385" s="4426"/>
      <c r="B385" s="4399"/>
      <c r="C385" s="4430"/>
      <c r="D385" s="4432"/>
      <c r="E385" s="4404"/>
      <c r="F385" s="2635" t="s">
        <v>716</v>
      </c>
      <c r="G385" s="313" t="s">
        <v>765</v>
      </c>
      <c r="H385" s="4320"/>
      <c r="I385" s="4363"/>
      <c r="J385" s="4456"/>
      <c r="K385" s="4363"/>
      <c r="L385" s="4462"/>
      <c r="M385" s="4129"/>
      <c r="N385" s="4406"/>
      <c r="O385" s="4371"/>
      <c r="P385" s="4391"/>
    </row>
    <row r="386" spans="1:16" ht="12.75" customHeight="1">
      <c r="A386" s="4426"/>
      <c r="B386" s="4421" t="s">
        <v>6168</v>
      </c>
      <c r="C386" s="4428" t="s">
        <v>3667</v>
      </c>
      <c r="D386" s="4451" t="s">
        <v>1628</v>
      </c>
      <c r="E386" s="4440" t="s">
        <v>1685</v>
      </c>
      <c r="F386" s="2634" t="s">
        <v>1646</v>
      </c>
      <c r="G386" s="450"/>
      <c r="H386" s="4286" t="s">
        <v>624</v>
      </c>
      <c r="I386" s="4445">
        <v>24352</v>
      </c>
      <c r="J386" s="4454">
        <v>1856</v>
      </c>
      <c r="K386" s="4445">
        <v>12848</v>
      </c>
      <c r="L386" s="4461">
        <v>1152</v>
      </c>
      <c r="M386" s="4130"/>
      <c r="N386" s="4424" t="s">
        <v>2468</v>
      </c>
      <c r="O386" s="4433" t="s">
        <v>2452</v>
      </c>
      <c r="P386" s="4434" t="s">
        <v>1766</v>
      </c>
    </row>
    <row r="387" spans="1:16" ht="12.75" customHeight="1">
      <c r="A387" s="4426"/>
      <c r="B387" s="4419"/>
      <c r="C387" s="4429"/>
      <c r="D387" s="4452"/>
      <c r="E387" s="4403"/>
      <c r="F387" s="2639" t="s">
        <v>1414</v>
      </c>
      <c r="G387" s="311" t="s">
        <v>765</v>
      </c>
      <c r="H387" s="4423"/>
      <c r="I387" s="4446"/>
      <c r="J387" s="4455"/>
      <c r="K387" s="4446"/>
      <c r="L387" s="4457"/>
      <c r="M387" s="4128"/>
      <c r="N387" s="4405"/>
      <c r="O387" s="4370"/>
      <c r="P387" s="4435"/>
    </row>
    <row r="388" spans="1:16" ht="12.75" customHeight="1">
      <c r="A388" s="4426"/>
      <c r="B388" s="4419"/>
      <c r="C388" s="4429"/>
      <c r="D388" s="4452"/>
      <c r="E388" s="4403"/>
      <c r="F388" s="2639" t="s">
        <v>1415</v>
      </c>
      <c r="G388" s="311" t="s">
        <v>765</v>
      </c>
      <c r="H388" s="4423"/>
      <c r="I388" s="4446"/>
      <c r="J388" s="4455"/>
      <c r="K388" s="4446"/>
      <c r="L388" s="4457"/>
      <c r="M388" s="4128"/>
      <c r="N388" s="4405"/>
      <c r="O388" s="4370"/>
      <c r="P388" s="4435"/>
    </row>
    <row r="389" spans="1:16" ht="13.5" customHeight="1">
      <c r="A389" s="4426"/>
      <c r="B389" s="4420"/>
      <c r="C389" s="4430"/>
      <c r="D389" s="4453"/>
      <c r="E389" s="4404"/>
      <c r="F389" s="2635" t="s">
        <v>716</v>
      </c>
      <c r="G389" s="313" t="s">
        <v>765</v>
      </c>
      <c r="H389" s="4320"/>
      <c r="I389" s="4363"/>
      <c r="J389" s="4456"/>
      <c r="K389" s="4363"/>
      <c r="L389" s="4462"/>
      <c r="M389" s="4129"/>
      <c r="N389" s="4406"/>
      <c r="O389" s="4371"/>
      <c r="P389" s="4436"/>
    </row>
    <row r="390" spans="1:16" ht="12.75" customHeight="1">
      <c r="A390" s="4426"/>
      <c r="B390" s="4396" t="s">
        <v>2463</v>
      </c>
      <c r="C390" s="4429" t="s">
        <v>3667</v>
      </c>
      <c r="D390" s="4397" t="s">
        <v>5607</v>
      </c>
      <c r="E390" s="4403" t="s">
        <v>1685</v>
      </c>
      <c r="F390" s="2649" t="s">
        <v>5597</v>
      </c>
      <c r="G390" s="311"/>
      <c r="H390" s="4423" t="s">
        <v>624</v>
      </c>
      <c r="I390" s="4446">
        <v>24352</v>
      </c>
      <c r="J390" s="4455">
        <v>1856</v>
      </c>
      <c r="K390" s="4446">
        <v>12848</v>
      </c>
      <c r="L390" s="4457">
        <v>1152</v>
      </c>
      <c r="M390" s="4130" t="s">
        <v>6173</v>
      </c>
      <c r="N390" s="4405" t="s">
        <v>2468</v>
      </c>
      <c r="O390" s="4370" t="s">
        <v>2452</v>
      </c>
      <c r="P390" s="4417" t="s">
        <v>5595</v>
      </c>
    </row>
    <row r="391" spans="1:16" ht="12.75" customHeight="1">
      <c r="A391" s="4426"/>
      <c r="B391" s="4396"/>
      <c r="C391" s="4429"/>
      <c r="D391" s="4397"/>
      <c r="E391" s="4403"/>
      <c r="F391" s="2639" t="s">
        <v>1414</v>
      </c>
      <c r="G391" s="311" t="s">
        <v>765</v>
      </c>
      <c r="H391" s="4423"/>
      <c r="I391" s="4446"/>
      <c r="J391" s="4455"/>
      <c r="K391" s="4446"/>
      <c r="L391" s="4457"/>
      <c r="M391" s="4128"/>
      <c r="N391" s="4405"/>
      <c r="O391" s="4370"/>
      <c r="P391" s="4390"/>
    </row>
    <row r="392" spans="1:16" ht="12.75" customHeight="1">
      <c r="A392" s="4426"/>
      <c r="B392" s="4396"/>
      <c r="C392" s="4429"/>
      <c r="D392" s="4397"/>
      <c r="E392" s="4403"/>
      <c r="F392" s="2639" t="s">
        <v>1415</v>
      </c>
      <c r="G392" s="311" t="s">
        <v>765</v>
      </c>
      <c r="H392" s="4423"/>
      <c r="I392" s="4446"/>
      <c r="J392" s="4455"/>
      <c r="K392" s="4446"/>
      <c r="L392" s="4457"/>
      <c r="M392" s="4128"/>
      <c r="N392" s="4405"/>
      <c r="O392" s="4370"/>
      <c r="P392" s="4390"/>
    </row>
    <row r="393" spans="1:16" ht="13.5" customHeight="1" thickBot="1">
      <c r="A393" s="4427"/>
      <c r="B393" s="4448"/>
      <c r="C393" s="4444"/>
      <c r="D393" s="4398"/>
      <c r="E393" s="4422"/>
      <c r="F393" s="2643" t="s">
        <v>716</v>
      </c>
      <c r="G393" s="314" t="s">
        <v>765</v>
      </c>
      <c r="H393" s="4287"/>
      <c r="I393" s="4684"/>
      <c r="J393" s="4764"/>
      <c r="K393" s="4684"/>
      <c r="L393" s="4458"/>
      <c r="M393" s="4131"/>
      <c r="N393" s="4685"/>
      <c r="O393" s="4447"/>
      <c r="P393" s="4413"/>
    </row>
    <row r="394" spans="1:16" ht="12.75" customHeight="1">
      <c r="A394" s="4373" t="s">
        <v>3907</v>
      </c>
      <c r="B394" s="4410" t="s">
        <v>6168</v>
      </c>
      <c r="C394" s="4148" t="s">
        <v>3661</v>
      </c>
      <c r="D394" s="4150" t="s">
        <v>1629</v>
      </c>
      <c r="E394" s="4140" t="s">
        <v>1686</v>
      </c>
      <c r="F394" s="2499" t="s">
        <v>1645</v>
      </c>
      <c r="G394" s="303"/>
      <c r="H394" s="4142" t="s">
        <v>624</v>
      </c>
      <c r="I394" s="4120">
        <v>16542</v>
      </c>
      <c r="J394" s="4245">
        <v>1728</v>
      </c>
      <c r="K394" s="4120">
        <v>9162</v>
      </c>
      <c r="L394" s="4042">
        <v>512</v>
      </c>
      <c r="M394" s="4127"/>
      <c r="N394" s="4210" t="s">
        <v>2468</v>
      </c>
      <c r="O394" s="4224" t="s">
        <v>2452</v>
      </c>
      <c r="P394" s="4228" t="s">
        <v>1766</v>
      </c>
    </row>
    <row r="395" spans="1:16" ht="12.75" customHeight="1">
      <c r="A395" s="4374"/>
      <c r="B395" s="4411"/>
      <c r="C395" s="4118"/>
      <c r="D395" s="4216"/>
      <c r="E395" s="4218"/>
      <c r="F395" s="2499" t="s">
        <v>1156</v>
      </c>
      <c r="G395" s="303" t="s">
        <v>766</v>
      </c>
      <c r="H395" s="4168"/>
      <c r="I395" s="4108"/>
      <c r="J395" s="4043"/>
      <c r="K395" s="4108"/>
      <c r="L395" s="4043"/>
      <c r="M395" s="4128"/>
      <c r="N395" s="4222"/>
      <c r="O395" s="4227"/>
      <c r="P395" s="4228"/>
    </row>
    <row r="396" spans="1:16" ht="12.75" customHeight="1">
      <c r="A396" s="4374"/>
      <c r="B396" s="4411"/>
      <c r="C396" s="4118"/>
      <c r="D396" s="4216"/>
      <c r="E396" s="4218"/>
      <c r="F396" s="2499" t="s">
        <v>1159</v>
      </c>
      <c r="G396" s="303" t="s">
        <v>765</v>
      </c>
      <c r="H396" s="4168"/>
      <c r="I396" s="4108"/>
      <c r="J396" s="4043"/>
      <c r="K396" s="4108"/>
      <c r="L396" s="4043"/>
      <c r="M396" s="4128"/>
      <c r="N396" s="4222"/>
      <c r="O396" s="4227"/>
      <c r="P396" s="4228"/>
    </row>
    <row r="397" spans="1:16" ht="12.75" customHeight="1">
      <c r="A397" s="4374"/>
      <c r="B397" s="4412"/>
      <c r="C397" s="4149"/>
      <c r="D397" s="4151"/>
      <c r="E397" s="4141"/>
      <c r="F397" s="2500" t="s">
        <v>716</v>
      </c>
      <c r="G397" s="304" t="s">
        <v>765</v>
      </c>
      <c r="H397" s="4143"/>
      <c r="I397" s="4121"/>
      <c r="J397" s="4044"/>
      <c r="K397" s="4121"/>
      <c r="L397" s="4044"/>
      <c r="M397" s="4129"/>
      <c r="N397" s="4211"/>
      <c r="O397" s="4240"/>
      <c r="P397" s="4138"/>
    </row>
    <row r="398" spans="1:16" ht="12.75" customHeight="1">
      <c r="A398" s="4374"/>
      <c r="B398" s="4232" t="s">
        <v>2463</v>
      </c>
      <c r="C398" s="4148" t="s">
        <v>3661</v>
      </c>
      <c r="D398" s="4257" t="s">
        <v>5608</v>
      </c>
      <c r="E398" s="4140" t="s">
        <v>1686</v>
      </c>
      <c r="F398" s="2649" t="s">
        <v>5596</v>
      </c>
      <c r="G398" s="303"/>
      <c r="H398" s="4142" t="s">
        <v>624</v>
      </c>
      <c r="I398" s="4120">
        <v>16542</v>
      </c>
      <c r="J398" s="4189">
        <v>1728</v>
      </c>
      <c r="K398" s="4120">
        <v>9162</v>
      </c>
      <c r="L398" s="4042">
        <v>512</v>
      </c>
      <c r="M398" s="4130" t="s">
        <v>6172</v>
      </c>
      <c r="N398" s="4210" t="s">
        <v>2468</v>
      </c>
      <c r="O398" s="4224" t="s">
        <v>2452</v>
      </c>
      <c r="P398" s="4417" t="s">
        <v>5595</v>
      </c>
    </row>
    <row r="399" spans="1:16" ht="12.75" customHeight="1">
      <c r="A399" s="4374"/>
      <c r="B399" s="4116"/>
      <c r="C399" s="4118"/>
      <c r="D399" s="4234"/>
      <c r="E399" s="4218"/>
      <c r="F399" s="2629" t="s">
        <v>1156</v>
      </c>
      <c r="G399" s="303" t="s">
        <v>766</v>
      </c>
      <c r="H399" s="4168"/>
      <c r="I399" s="4108"/>
      <c r="J399" s="4189"/>
      <c r="K399" s="4108"/>
      <c r="L399" s="4043"/>
      <c r="M399" s="4128"/>
      <c r="N399" s="4222"/>
      <c r="O399" s="4227"/>
      <c r="P399" s="4390"/>
    </row>
    <row r="400" spans="1:16" ht="12.75" customHeight="1">
      <c r="A400" s="4374"/>
      <c r="B400" s="4116"/>
      <c r="C400" s="4118"/>
      <c r="D400" s="4234"/>
      <c r="E400" s="4218"/>
      <c r="F400" s="2629" t="s">
        <v>1159</v>
      </c>
      <c r="G400" s="303" t="s">
        <v>765</v>
      </c>
      <c r="H400" s="4168"/>
      <c r="I400" s="4108"/>
      <c r="J400" s="4189"/>
      <c r="K400" s="4108"/>
      <c r="L400" s="4043"/>
      <c r="M400" s="4128"/>
      <c r="N400" s="4222"/>
      <c r="O400" s="4227"/>
      <c r="P400" s="4390"/>
    </row>
    <row r="401" spans="1:16" ht="12.75" customHeight="1">
      <c r="A401" s="4374"/>
      <c r="B401" s="4233"/>
      <c r="C401" s="4149"/>
      <c r="D401" s="4258"/>
      <c r="E401" s="4141"/>
      <c r="F401" s="2626" t="s">
        <v>716</v>
      </c>
      <c r="G401" s="304" t="s">
        <v>765</v>
      </c>
      <c r="H401" s="4143"/>
      <c r="I401" s="4121"/>
      <c r="J401" s="4173"/>
      <c r="K401" s="4121"/>
      <c r="L401" s="4044"/>
      <c r="M401" s="4129"/>
      <c r="N401" s="4211"/>
      <c r="O401" s="4240"/>
      <c r="P401" s="4391"/>
    </row>
    <row r="402" spans="1:16" ht="12.75" customHeight="1">
      <c r="A402" s="4374"/>
      <c r="B402" s="4410" t="s">
        <v>6168</v>
      </c>
      <c r="C402" s="4148" t="s">
        <v>3668</v>
      </c>
      <c r="D402" s="4139" t="s">
        <v>1630</v>
      </c>
      <c r="E402" s="4140" t="s">
        <v>1687</v>
      </c>
      <c r="F402" s="2625" t="s">
        <v>1646</v>
      </c>
      <c r="G402" s="326" t="s">
        <v>543</v>
      </c>
      <c r="H402" s="4142" t="s">
        <v>624</v>
      </c>
      <c r="I402" s="4120">
        <v>24736</v>
      </c>
      <c r="J402" s="4172">
        <v>1728</v>
      </c>
      <c r="K402" s="4120">
        <v>12056</v>
      </c>
      <c r="L402" s="4042">
        <v>512</v>
      </c>
      <c r="M402" s="4130"/>
      <c r="N402" s="4210" t="s">
        <v>2468</v>
      </c>
      <c r="O402" s="4224" t="s">
        <v>2452</v>
      </c>
      <c r="P402" s="4137" t="s">
        <v>1766</v>
      </c>
    </row>
    <row r="403" spans="1:16" ht="12.75" customHeight="1">
      <c r="A403" s="4374"/>
      <c r="B403" s="4411"/>
      <c r="C403" s="4118"/>
      <c r="D403" s="4167"/>
      <c r="E403" s="4218"/>
      <c r="F403" s="2629" t="s">
        <v>1156</v>
      </c>
      <c r="G403" s="303" t="s">
        <v>766</v>
      </c>
      <c r="H403" s="4168"/>
      <c r="I403" s="4108"/>
      <c r="J403" s="4189"/>
      <c r="K403" s="4108"/>
      <c r="L403" s="4043"/>
      <c r="M403" s="4128"/>
      <c r="N403" s="4222"/>
      <c r="O403" s="4227"/>
      <c r="P403" s="4228"/>
    </row>
    <row r="404" spans="1:16" ht="12.75" customHeight="1">
      <c r="A404" s="4374"/>
      <c r="B404" s="4411"/>
      <c r="C404" s="4118"/>
      <c r="D404" s="4167"/>
      <c r="E404" s="4218"/>
      <c r="F404" s="2629" t="s">
        <v>1159</v>
      </c>
      <c r="G404" s="303" t="s">
        <v>765</v>
      </c>
      <c r="H404" s="4168"/>
      <c r="I404" s="4108"/>
      <c r="J404" s="4189"/>
      <c r="K404" s="4108"/>
      <c r="L404" s="4043"/>
      <c r="M404" s="4128"/>
      <c r="N404" s="4222"/>
      <c r="O404" s="4227"/>
      <c r="P404" s="4228"/>
    </row>
    <row r="405" spans="1:16" ht="13.5" customHeight="1">
      <c r="A405" s="4374"/>
      <c r="B405" s="4412"/>
      <c r="C405" s="4149"/>
      <c r="D405" s="4079"/>
      <c r="E405" s="4141"/>
      <c r="F405" s="2626" t="s">
        <v>716</v>
      </c>
      <c r="G405" s="304" t="s">
        <v>765</v>
      </c>
      <c r="H405" s="4143"/>
      <c r="I405" s="4121"/>
      <c r="J405" s="4173"/>
      <c r="K405" s="4121"/>
      <c r="L405" s="4044"/>
      <c r="M405" s="4129"/>
      <c r="N405" s="4211"/>
      <c r="O405" s="4240"/>
      <c r="P405" s="4138"/>
    </row>
    <row r="406" spans="1:16" ht="12.75" customHeight="1">
      <c r="A406" s="4374"/>
      <c r="B406" s="4116" t="s">
        <v>2463</v>
      </c>
      <c r="C406" s="4118" t="s">
        <v>3668</v>
      </c>
      <c r="D406" s="4235" t="s">
        <v>5609</v>
      </c>
      <c r="E406" s="4218" t="s">
        <v>1687</v>
      </c>
      <c r="F406" s="2649" t="s">
        <v>5597</v>
      </c>
      <c r="G406" s="303" t="s">
        <v>543</v>
      </c>
      <c r="H406" s="4168" t="s">
        <v>624</v>
      </c>
      <c r="I406" s="4108">
        <v>24736</v>
      </c>
      <c r="J406" s="4189">
        <v>1728</v>
      </c>
      <c r="K406" s="4108">
        <v>12056</v>
      </c>
      <c r="L406" s="4043">
        <v>512</v>
      </c>
      <c r="M406" s="4130" t="s">
        <v>6173</v>
      </c>
      <c r="N406" s="4222" t="s">
        <v>2468</v>
      </c>
      <c r="O406" s="4227" t="s">
        <v>2452</v>
      </c>
      <c r="P406" s="4417" t="s">
        <v>5595</v>
      </c>
    </row>
    <row r="407" spans="1:16" ht="12.75" customHeight="1">
      <c r="A407" s="4374"/>
      <c r="B407" s="4116"/>
      <c r="C407" s="4118"/>
      <c r="D407" s="4235"/>
      <c r="E407" s="4218"/>
      <c r="F407" s="2656" t="s">
        <v>1156</v>
      </c>
      <c r="G407" s="303" t="s">
        <v>766</v>
      </c>
      <c r="H407" s="4168"/>
      <c r="I407" s="4108"/>
      <c r="J407" s="4189"/>
      <c r="K407" s="4108"/>
      <c r="L407" s="4043"/>
      <c r="M407" s="4128"/>
      <c r="N407" s="4222"/>
      <c r="O407" s="4227"/>
      <c r="P407" s="4390"/>
    </row>
    <row r="408" spans="1:16" ht="12.75" customHeight="1">
      <c r="A408" s="4374"/>
      <c r="B408" s="4116"/>
      <c r="C408" s="4118"/>
      <c r="D408" s="4235"/>
      <c r="E408" s="4218"/>
      <c r="F408" s="2656" t="s">
        <v>1159</v>
      </c>
      <c r="G408" s="303" t="s">
        <v>765</v>
      </c>
      <c r="H408" s="4168"/>
      <c r="I408" s="4108"/>
      <c r="J408" s="4189"/>
      <c r="K408" s="4108"/>
      <c r="L408" s="4043"/>
      <c r="M408" s="4128"/>
      <c r="N408" s="4222"/>
      <c r="O408" s="4227"/>
      <c r="P408" s="4390"/>
    </row>
    <row r="409" spans="1:16" ht="13.5" customHeight="1" thickBot="1">
      <c r="A409" s="4375"/>
      <c r="B409" s="4117"/>
      <c r="C409" s="4119"/>
      <c r="D409" s="4246"/>
      <c r="E409" s="4219"/>
      <c r="F409" s="2661" t="s">
        <v>716</v>
      </c>
      <c r="G409" s="330" t="s">
        <v>765</v>
      </c>
      <c r="H409" s="4220"/>
      <c r="I409" s="4109"/>
      <c r="J409" s="4418"/>
      <c r="K409" s="4109"/>
      <c r="L409" s="4221"/>
      <c r="M409" s="4131"/>
      <c r="N409" s="4223"/>
      <c r="O409" s="4225"/>
      <c r="P409" s="4413"/>
    </row>
    <row r="410" spans="1:16" ht="12.75" customHeight="1">
      <c r="A410" s="4373" t="s">
        <v>3908</v>
      </c>
      <c r="B410" s="4419" t="s">
        <v>6168</v>
      </c>
      <c r="C410" s="4148" t="s">
        <v>3662</v>
      </c>
      <c r="D410" s="4407" t="s">
        <v>1631</v>
      </c>
      <c r="E410" s="4403" t="s">
        <v>1688</v>
      </c>
      <c r="F410" s="2499" t="s">
        <v>1645</v>
      </c>
      <c r="G410" s="303"/>
      <c r="H410" s="4142" t="s">
        <v>624</v>
      </c>
      <c r="I410" s="4120">
        <v>20550</v>
      </c>
      <c r="J410" s="4245">
        <v>1728</v>
      </c>
      <c r="K410" s="4120">
        <v>13170</v>
      </c>
      <c r="L410" s="4042">
        <v>512</v>
      </c>
      <c r="M410" s="4127"/>
      <c r="N410" s="4405" t="s">
        <v>2468</v>
      </c>
      <c r="O410" s="4370" t="s">
        <v>2452</v>
      </c>
      <c r="P410" s="4228" t="s">
        <v>1766</v>
      </c>
    </row>
    <row r="411" spans="1:16" ht="12.75" customHeight="1">
      <c r="A411" s="4374"/>
      <c r="B411" s="4419"/>
      <c r="C411" s="4118"/>
      <c r="D411" s="4408"/>
      <c r="E411" s="4403"/>
      <c r="F411" s="2499" t="s">
        <v>1157</v>
      </c>
      <c r="G411" s="303" t="s">
        <v>766</v>
      </c>
      <c r="H411" s="4168"/>
      <c r="I411" s="4108"/>
      <c r="J411" s="4043"/>
      <c r="K411" s="4108"/>
      <c r="L411" s="4043"/>
      <c r="M411" s="4128"/>
      <c r="N411" s="4405"/>
      <c r="O411" s="4370"/>
      <c r="P411" s="4228"/>
    </row>
    <row r="412" spans="1:16" ht="12.75" customHeight="1">
      <c r="A412" s="4374"/>
      <c r="B412" s="4419"/>
      <c r="C412" s="4118"/>
      <c r="D412" s="4408"/>
      <c r="E412" s="4403"/>
      <c r="F412" s="2499" t="s">
        <v>1159</v>
      </c>
      <c r="G412" s="303" t="s">
        <v>765</v>
      </c>
      <c r="H412" s="4168"/>
      <c r="I412" s="4108"/>
      <c r="J412" s="4043"/>
      <c r="K412" s="4108"/>
      <c r="L412" s="4043"/>
      <c r="M412" s="4128"/>
      <c r="N412" s="4405"/>
      <c r="O412" s="4370"/>
      <c r="P412" s="4228"/>
    </row>
    <row r="413" spans="1:16" ht="12.75" customHeight="1">
      <c r="A413" s="4374"/>
      <c r="B413" s="4420"/>
      <c r="C413" s="4149"/>
      <c r="D413" s="4409"/>
      <c r="E413" s="4404"/>
      <c r="F413" s="2500" t="s">
        <v>716</v>
      </c>
      <c r="G413" s="304" t="s">
        <v>765</v>
      </c>
      <c r="H413" s="4143"/>
      <c r="I413" s="4121"/>
      <c r="J413" s="4044"/>
      <c r="K413" s="4121"/>
      <c r="L413" s="4044"/>
      <c r="M413" s="4129"/>
      <c r="N413" s="4406"/>
      <c r="O413" s="4371"/>
      <c r="P413" s="4138"/>
    </row>
    <row r="414" spans="1:16" ht="12.75" customHeight="1">
      <c r="A414" s="4374"/>
      <c r="B414" s="4396" t="s">
        <v>2463</v>
      </c>
      <c r="C414" s="4148" t="s">
        <v>3662</v>
      </c>
      <c r="D414" s="4400" t="s">
        <v>5610</v>
      </c>
      <c r="E414" s="4403" t="s">
        <v>1688</v>
      </c>
      <c r="F414" s="2649" t="s">
        <v>5596</v>
      </c>
      <c r="G414" s="303"/>
      <c r="H414" s="4142" t="s">
        <v>624</v>
      </c>
      <c r="I414" s="4120">
        <v>20550</v>
      </c>
      <c r="J414" s="4189">
        <v>1728</v>
      </c>
      <c r="K414" s="4120">
        <v>13170</v>
      </c>
      <c r="L414" s="4042">
        <v>512</v>
      </c>
      <c r="M414" s="4130" t="s">
        <v>6172</v>
      </c>
      <c r="N414" s="4405" t="s">
        <v>2468</v>
      </c>
      <c r="O414" s="4370" t="s">
        <v>2452</v>
      </c>
      <c r="P414" s="4417" t="s">
        <v>5595</v>
      </c>
    </row>
    <row r="415" spans="1:16" ht="12.75" customHeight="1">
      <c r="A415" s="4374"/>
      <c r="B415" s="4396"/>
      <c r="C415" s="4118"/>
      <c r="D415" s="4401"/>
      <c r="E415" s="4403"/>
      <c r="F415" s="2629" t="s">
        <v>1157</v>
      </c>
      <c r="G415" s="303" t="s">
        <v>766</v>
      </c>
      <c r="H415" s="4168"/>
      <c r="I415" s="4108"/>
      <c r="J415" s="4189"/>
      <c r="K415" s="4108"/>
      <c r="L415" s="4043"/>
      <c r="M415" s="4128"/>
      <c r="N415" s="4405"/>
      <c r="O415" s="4370"/>
      <c r="P415" s="4390"/>
    </row>
    <row r="416" spans="1:16" ht="12.75" customHeight="1">
      <c r="A416" s="4374"/>
      <c r="B416" s="4396"/>
      <c r="C416" s="4118"/>
      <c r="D416" s="4401"/>
      <c r="E416" s="4403"/>
      <c r="F416" s="2629" t="s">
        <v>1159</v>
      </c>
      <c r="G416" s="303" t="s">
        <v>765</v>
      </c>
      <c r="H416" s="4168"/>
      <c r="I416" s="4108"/>
      <c r="J416" s="4189"/>
      <c r="K416" s="4108"/>
      <c r="L416" s="4043"/>
      <c r="M416" s="4128"/>
      <c r="N416" s="4405"/>
      <c r="O416" s="4370"/>
      <c r="P416" s="4390"/>
    </row>
    <row r="417" spans="1:16" ht="12.75" customHeight="1">
      <c r="A417" s="4374"/>
      <c r="B417" s="4399"/>
      <c r="C417" s="4149"/>
      <c r="D417" s="4402"/>
      <c r="E417" s="4404"/>
      <c r="F417" s="2626" t="s">
        <v>716</v>
      </c>
      <c r="G417" s="304" t="s">
        <v>765</v>
      </c>
      <c r="H417" s="4143"/>
      <c r="I417" s="4121"/>
      <c r="J417" s="4173"/>
      <c r="K417" s="4121"/>
      <c r="L417" s="4044"/>
      <c r="M417" s="4129"/>
      <c r="N417" s="4406"/>
      <c r="O417" s="4371"/>
      <c r="P417" s="4391"/>
    </row>
    <row r="418" spans="1:16" ht="12.75" customHeight="1">
      <c r="A418" s="4374"/>
      <c r="B418" s="4421" t="s">
        <v>6168</v>
      </c>
      <c r="C418" s="4148" t="s">
        <v>3669</v>
      </c>
      <c r="D418" s="4421" t="s">
        <v>1632</v>
      </c>
      <c r="E418" s="4440" t="s">
        <v>1689</v>
      </c>
      <c r="F418" s="2625" t="s">
        <v>1646</v>
      </c>
      <c r="G418" s="326" t="s">
        <v>543</v>
      </c>
      <c r="H418" s="4142" t="s">
        <v>624</v>
      </c>
      <c r="I418" s="4120">
        <v>24756</v>
      </c>
      <c r="J418" s="4172">
        <v>1728</v>
      </c>
      <c r="K418" s="4120">
        <v>13680</v>
      </c>
      <c r="L418" s="4042">
        <v>512</v>
      </c>
      <c r="M418" s="4130"/>
      <c r="N418" s="4424" t="s">
        <v>2468</v>
      </c>
      <c r="O418" s="4433" t="s">
        <v>2452</v>
      </c>
      <c r="P418" s="4137" t="s">
        <v>1766</v>
      </c>
    </row>
    <row r="419" spans="1:16" ht="12.75" customHeight="1">
      <c r="A419" s="4374"/>
      <c r="B419" s="4419"/>
      <c r="C419" s="4118"/>
      <c r="D419" s="4419"/>
      <c r="E419" s="4403"/>
      <c r="F419" s="2629" t="s">
        <v>1157</v>
      </c>
      <c r="G419" s="303" t="s">
        <v>766</v>
      </c>
      <c r="H419" s="4168"/>
      <c r="I419" s="4108"/>
      <c r="J419" s="4189"/>
      <c r="K419" s="4108"/>
      <c r="L419" s="4043"/>
      <c r="M419" s="4128"/>
      <c r="N419" s="4405"/>
      <c r="O419" s="4370"/>
      <c r="P419" s="4228"/>
    </row>
    <row r="420" spans="1:16" ht="12.75" customHeight="1">
      <c r="A420" s="4374"/>
      <c r="B420" s="4419"/>
      <c r="C420" s="4118"/>
      <c r="D420" s="4419"/>
      <c r="E420" s="4403"/>
      <c r="F420" s="2629" t="s">
        <v>1159</v>
      </c>
      <c r="G420" s="303" t="s">
        <v>765</v>
      </c>
      <c r="H420" s="4168"/>
      <c r="I420" s="4108"/>
      <c r="J420" s="4189"/>
      <c r="K420" s="4108"/>
      <c r="L420" s="4043"/>
      <c r="M420" s="4128"/>
      <c r="N420" s="4405"/>
      <c r="O420" s="4370"/>
      <c r="P420" s="4228"/>
    </row>
    <row r="421" spans="1:16" ht="13.5" customHeight="1">
      <c r="A421" s="4374"/>
      <c r="B421" s="4419"/>
      <c r="C421" s="4149"/>
      <c r="D421" s="4420"/>
      <c r="E421" s="4403"/>
      <c r="F421" s="2626" t="s">
        <v>716</v>
      </c>
      <c r="G421" s="304" t="s">
        <v>765</v>
      </c>
      <c r="H421" s="4143"/>
      <c r="I421" s="4121"/>
      <c r="J421" s="4173"/>
      <c r="K421" s="4121"/>
      <c r="L421" s="4044"/>
      <c r="M421" s="4129"/>
      <c r="N421" s="4406"/>
      <c r="O421" s="4371"/>
      <c r="P421" s="4138"/>
    </row>
    <row r="422" spans="1:16" ht="12.75" customHeight="1">
      <c r="A422" s="4374"/>
      <c r="B422" s="4395" t="s">
        <v>2463</v>
      </c>
      <c r="C422" s="4118" t="s">
        <v>3669</v>
      </c>
      <c r="D422" s="4397" t="s">
        <v>5611</v>
      </c>
      <c r="E422" s="4440" t="s">
        <v>1689</v>
      </c>
      <c r="F422" s="2649" t="s">
        <v>5597</v>
      </c>
      <c r="G422" s="303" t="s">
        <v>543</v>
      </c>
      <c r="H422" s="4168" t="s">
        <v>624</v>
      </c>
      <c r="I422" s="4108">
        <v>24756</v>
      </c>
      <c r="J422" s="4189">
        <v>1728</v>
      </c>
      <c r="K422" s="4108">
        <v>13680</v>
      </c>
      <c r="L422" s="4043">
        <v>512</v>
      </c>
      <c r="M422" s="4130" t="s">
        <v>6173</v>
      </c>
      <c r="N422" s="4405" t="s">
        <v>2468</v>
      </c>
      <c r="O422" s="4370" t="s">
        <v>2452</v>
      </c>
      <c r="P422" s="4417" t="s">
        <v>5595</v>
      </c>
    </row>
    <row r="423" spans="1:16" ht="12.75" customHeight="1">
      <c r="A423" s="4374"/>
      <c r="B423" s="4396"/>
      <c r="C423" s="4118"/>
      <c r="D423" s="4397"/>
      <c r="E423" s="4403"/>
      <c r="F423" s="2629" t="s">
        <v>1157</v>
      </c>
      <c r="G423" s="303" t="s">
        <v>766</v>
      </c>
      <c r="H423" s="4168"/>
      <c r="I423" s="4108"/>
      <c r="J423" s="4189"/>
      <c r="K423" s="4108"/>
      <c r="L423" s="4043"/>
      <c r="M423" s="4128"/>
      <c r="N423" s="4405"/>
      <c r="O423" s="4370"/>
      <c r="P423" s="4390"/>
    </row>
    <row r="424" spans="1:16" ht="12.75" customHeight="1">
      <c r="A424" s="4374"/>
      <c r="B424" s="4396"/>
      <c r="C424" s="4118"/>
      <c r="D424" s="4397"/>
      <c r="E424" s="4403"/>
      <c r="F424" s="2629" t="s">
        <v>1159</v>
      </c>
      <c r="G424" s="303" t="s">
        <v>765</v>
      </c>
      <c r="H424" s="4168"/>
      <c r="I424" s="4108"/>
      <c r="J424" s="4189"/>
      <c r="K424" s="4108"/>
      <c r="L424" s="4043"/>
      <c r="M424" s="4128"/>
      <c r="N424" s="4405"/>
      <c r="O424" s="4370"/>
      <c r="P424" s="4390"/>
    </row>
    <row r="425" spans="1:16" ht="13.5" customHeight="1" thickBot="1">
      <c r="A425" s="4375"/>
      <c r="B425" s="4396"/>
      <c r="C425" s="4119"/>
      <c r="D425" s="4398"/>
      <c r="E425" s="4403"/>
      <c r="F425" s="2640" t="s">
        <v>716</v>
      </c>
      <c r="G425" s="330" t="s">
        <v>765</v>
      </c>
      <c r="H425" s="4220"/>
      <c r="I425" s="4109"/>
      <c r="J425" s="4418"/>
      <c r="K425" s="4109"/>
      <c r="L425" s="4221"/>
      <c r="M425" s="4131"/>
      <c r="N425" s="4405"/>
      <c r="O425" s="4370"/>
      <c r="P425" s="4413"/>
    </row>
    <row r="426" spans="1:16" ht="12.75" customHeight="1">
      <c r="A426" s="4373" t="s">
        <v>3909</v>
      </c>
      <c r="B426" s="4753" t="s">
        <v>6168</v>
      </c>
      <c r="C426" s="4148" t="s">
        <v>3663</v>
      </c>
      <c r="D426" s="4150" t="s">
        <v>1633</v>
      </c>
      <c r="E426" s="4664" t="s">
        <v>1690</v>
      </c>
      <c r="F426" s="2499" t="s">
        <v>1645</v>
      </c>
      <c r="G426" s="303"/>
      <c r="H426" s="4142" t="s">
        <v>624</v>
      </c>
      <c r="I426" s="4120">
        <v>22622</v>
      </c>
      <c r="J426" s="4245">
        <v>1472</v>
      </c>
      <c r="K426" s="4385">
        <v>12910</v>
      </c>
      <c r="L426" s="4042">
        <v>512</v>
      </c>
      <c r="M426" s="4107"/>
      <c r="N426" s="4389" t="s">
        <v>2468</v>
      </c>
      <c r="O426" s="4389" t="s">
        <v>2452</v>
      </c>
      <c r="P426" s="4137" t="s">
        <v>1766</v>
      </c>
    </row>
    <row r="427" spans="1:16" ht="12.75" customHeight="1">
      <c r="A427" s="4374"/>
      <c r="B427" s="4411"/>
      <c r="C427" s="4118"/>
      <c r="D427" s="4216"/>
      <c r="E427" s="4218"/>
      <c r="F427" s="2499" t="s">
        <v>1162</v>
      </c>
      <c r="G427" s="303" t="s">
        <v>766</v>
      </c>
      <c r="H427" s="4168"/>
      <c r="I427" s="4108"/>
      <c r="J427" s="4043"/>
      <c r="K427" s="4386"/>
      <c r="L427" s="4043"/>
      <c r="M427" s="4103"/>
      <c r="N427" s="4227"/>
      <c r="O427" s="4227"/>
      <c r="P427" s="4228"/>
    </row>
    <row r="428" spans="1:16" ht="12.75" customHeight="1">
      <c r="A428" s="4374"/>
      <c r="B428" s="4412"/>
      <c r="C428" s="4149"/>
      <c r="D428" s="4151"/>
      <c r="E428" s="4141"/>
      <c r="F428" s="2500" t="s">
        <v>716</v>
      </c>
      <c r="G428" s="304" t="s">
        <v>765</v>
      </c>
      <c r="H428" s="4143"/>
      <c r="I428" s="4121"/>
      <c r="J428" s="4044"/>
      <c r="K428" s="4387"/>
      <c r="L428" s="4044"/>
      <c r="M428" s="4104"/>
      <c r="N428" s="4240"/>
      <c r="O428" s="4240"/>
      <c r="P428" s="4138"/>
    </row>
    <row r="429" spans="1:16" ht="17.25" customHeight="1">
      <c r="A429" s="4374"/>
      <c r="B429" s="4116" t="s">
        <v>2463</v>
      </c>
      <c r="C429" s="4148" t="s">
        <v>3663</v>
      </c>
      <c r="D429" s="4257" t="s">
        <v>5612</v>
      </c>
      <c r="E429" s="4218" t="s">
        <v>1690</v>
      </c>
      <c r="F429" s="2649" t="s">
        <v>5596</v>
      </c>
      <c r="G429" s="303"/>
      <c r="H429" s="4142" t="s">
        <v>624</v>
      </c>
      <c r="I429" s="4120">
        <v>22622</v>
      </c>
      <c r="J429" s="4189">
        <v>1472</v>
      </c>
      <c r="K429" s="4385">
        <v>12910</v>
      </c>
      <c r="L429" s="4042">
        <v>512</v>
      </c>
      <c r="M429" s="4105" t="s">
        <v>6172</v>
      </c>
      <c r="N429" s="4222" t="s">
        <v>2468</v>
      </c>
      <c r="O429" s="4227" t="s">
        <v>2452</v>
      </c>
      <c r="P429" s="4417" t="s">
        <v>5595</v>
      </c>
    </row>
    <row r="430" spans="1:16" ht="17.25" customHeight="1">
      <c r="A430" s="4374"/>
      <c r="B430" s="4116"/>
      <c r="C430" s="4118"/>
      <c r="D430" s="4234"/>
      <c r="E430" s="4218"/>
      <c r="F430" s="2629" t="s">
        <v>1162</v>
      </c>
      <c r="G430" s="303" t="s">
        <v>766</v>
      </c>
      <c r="H430" s="4168"/>
      <c r="I430" s="4108"/>
      <c r="J430" s="4189"/>
      <c r="K430" s="4386"/>
      <c r="L430" s="4043"/>
      <c r="M430" s="4103"/>
      <c r="N430" s="4222"/>
      <c r="O430" s="4227"/>
      <c r="P430" s="4390"/>
    </row>
    <row r="431" spans="1:16" ht="17.25" customHeight="1">
      <c r="A431" s="4374"/>
      <c r="B431" s="4233"/>
      <c r="C431" s="4149"/>
      <c r="D431" s="4258"/>
      <c r="E431" s="4141"/>
      <c r="F431" s="2626" t="s">
        <v>716</v>
      </c>
      <c r="G431" s="304" t="s">
        <v>765</v>
      </c>
      <c r="H431" s="4143"/>
      <c r="I431" s="4121"/>
      <c r="J431" s="4173"/>
      <c r="K431" s="4387"/>
      <c r="L431" s="4044"/>
      <c r="M431" s="4104"/>
      <c r="N431" s="4211"/>
      <c r="O431" s="4240"/>
      <c r="P431" s="4391"/>
    </row>
    <row r="432" spans="1:16" ht="12.75" customHeight="1">
      <c r="A432" s="4374"/>
      <c r="B432" s="4410" t="s">
        <v>6168</v>
      </c>
      <c r="C432" s="4148" t="s">
        <v>3664</v>
      </c>
      <c r="D432" s="4139" t="s">
        <v>1634</v>
      </c>
      <c r="E432" s="4140" t="s">
        <v>1691</v>
      </c>
      <c r="F432" s="2625" t="s">
        <v>1646</v>
      </c>
      <c r="G432" s="326"/>
      <c r="H432" s="4142" t="s">
        <v>624</v>
      </c>
      <c r="I432" s="4120">
        <v>27008</v>
      </c>
      <c r="J432" s="4172">
        <v>1472</v>
      </c>
      <c r="K432" s="4120">
        <v>12910</v>
      </c>
      <c r="L432" s="4042">
        <v>512</v>
      </c>
      <c r="M432" s="4105"/>
      <c r="N432" s="4210" t="s">
        <v>2468</v>
      </c>
      <c r="O432" s="4224" t="s">
        <v>2452</v>
      </c>
      <c r="P432" s="4137" t="s">
        <v>1766</v>
      </c>
    </row>
    <row r="433" spans="1:16" ht="12.75" customHeight="1">
      <c r="A433" s="4374"/>
      <c r="B433" s="4411"/>
      <c r="C433" s="4118"/>
      <c r="D433" s="4167"/>
      <c r="E433" s="4218"/>
      <c r="F433" s="2629" t="s">
        <v>1162</v>
      </c>
      <c r="G433" s="303" t="s">
        <v>766</v>
      </c>
      <c r="H433" s="4168"/>
      <c r="I433" s="4108"/>
      <c r="J433" s="4189"/>
      <c r="K433" s="4108"/>
      <c r="L433" s="4043"/>
      <c r="M433" s="4103"/>
      <c r="N433" s="4222"/>
      <c r="O433" s="4227"/>
      <c r="P433" s="4228"/>
    </row>
    <row r="434" spans="1:16" ht="13.5" customHeight="1">
      <c r="A434" s="4374"/>
      <c r="B434" s="4412"/>
      <c r="C434" s="4149"/>
      <c r="D434" s="4079"/>
      <c r="E434" s="4141"/>
      <c r="F434" s="2626" t="s">
        <v>716</v>
      </c>
      <c r="G434" s="304" t="s">
        <v>765</v>
      </c>
      <c r="H434" s="4143"/>
      <c r="I434" s="4121"/>
      <c r="J434" s="4173"/>
      <c r="K434" s="4121"/>
      <c r="L434" s="4044"/>
      <c r="M434" s="4104"/>
      <c r="N434" s="4211"/>
      <c r="O434" s="4240"/>
      <c r="P434" s="4138"/>
    </row>
    <row r="435" spans="1:16" ht="16.5" customHeight="1">
      <c r="A435" s="4374"/>
      <c r="B435" s="4116" t="s">
        <v>2463</v>
      </c>
      <c r="C435" s="4118" t="s">
        <v>3664</v>
      </c>
      <c r="D435" s="4235" t="s">
        <v>5613</v>
      </c>
      <c r="E435" s="4218" t="s">
        <v>1691</v>
      </c>
      <c r="F435" s="2649" t="s">
        <v>5597</v>
      </c>
      <c r="G435" s="303"/>
      <c r="H435" s="4168" t="s">
        <v>624</v>
      </c>
      <c r="I435" s="4108">
        <v>27008</v>
      </c>
      <c r="J435" s="4189">
        <v>1472</v>
      </c>
      <c r="K435" s="4108">
        <v>12910</v>
      </c>
      <c r="L435" s="4043">
        <v>512</v>
      </c>
      <c r="M435" s="4105" t="s">
        <v>6173</v>
      </c>
      <c r="N435" s="4222" t="s">
        <v>2468</v>
      </c>
      <c r="O435" s="4227" t="s">
        <v>2452</v>
      </c>
      <c r="P435" s="4390" t="s">
        <v>5595</v>
      </c>
    </row>
    <row r="436" spans="1:16" ht="16.5" customHeight="1">
      <c r="A436" s="4374"/>
      <c r="B436" s="4116"/>
      <c r="C436" s="4118"/>
      <c r="D436" s="4235"/>
      <c r="E436" s="4218"/>
      <c r="F436" s="2629" t="s">
        <v>1162</v>
      </c>
      <c r="G436" s="303" t="s">
        <v>766</v>
      </c>
      <c r="H436" s="4168"/>
      <c r="I436" s="4108"/>
      <c r="J436" s="4189"/>
      <c r="K436" s="4108"/>
      <c r="L436" s="4043"/>
      <c r="M436" s="4103"/>
      <c r="N436" s="4222"/>
      <c r="O436" s="4227"/>
      <c r="P436" s="4390"/>
    </row>
    <row r="437" spans="1:16" ht="16.5" customHeight="1" thickBot="1">
      <c r="A437" s="4375"/>
      <c r="B437" s="4117"/>
      <c r="C437" s="4119"/>
      <c r="D437" s="4246"/>
      <c r="E437" s="4219"/>
      <c r="F437" s="2626" t="s">
        <v>716</v>
      </c>
      <c r="G437" s="330" t="s">
        <v>765</v>
      </c>
      <c r="H437" s="4220"/>
      <c r="I437" s="4109"/>
      <c r="J437" s="4418"/>
      <c r="K437" s="4109"/>
      <c r="L437" s="4221"/>
      <c r="M437" s="4106"/>
      <c r="N437" s="4223"/>
      <c r="O437" s="4225"/>
      <c r="P437" s="4413"/>
    </row>
    <row r="438" spans="1:16" ht="12.75" customHeight="1">
      <c r="A438" s="4373" t="s">
        <v>3910</v>
      </c>
      <c r="B438" s="4410" t="s">
        <v>6168</v>
      </c>
      <c r="C438" s="4148" t="s">
        <v>3670</v>
      </c>
      <c r="D438" s="4150" t="s">
        <v>1635</v>
      </c>
      <c r="E438" s="4140" t="s">
        <v>1692</v>
      </c>
      <c r="F438" s="2499" t="s">
        <v>1645</v>
      </c>
      <c r="G438" s="303"/>
      <c r="H438" s="4142" t="s">
        <v>624</v>
      </c>
      <c r="I438" s="4120">
        <v>22878</v>
      </c>
      <c r="J438" s="4245">
        <v>1728</v>
      </c>
      <c r="K438" s="4385">
        <v>13166</v>
      </c>
      <c r="L438" s="4042">
        <v>512</v>
      </c>
      <c r="M438" s="4127"/>
      <c r="N438" s="4210" t="s">
        <v>2468</v>
      </c>
      <c r="O438" s="4224" t="s">
        <v>2452</v>
      </c>
      <c r="P438" s="4137" t="s">
        <v>1766</v>
      </c>
    </row>
    <row r="439" spans="1:16" ht="12.75" customHeight="1">
      <c r="A439" s="4374"/>
      <c r="B439" s="4411"/>
      <c r="C439" s="4118"/>
      <c r="D439" s="4216"/>
      <c r="E439" s="4218"/>
      <c r="F439" s="2499" t="s">
        <v>1162</v>
      </c>
      <c r="G439" s="303" t="s">
        <v>766</v>
      </c>
      <c r="H439" s="4168"/>
      <c r="I439" s="4108"/>
      <c r="J439" s="4043"/>
      <c r="K439" s="4386"/>
      <c r="L439" s="4043"/>
      <c r="M439" s="4128"/>
      <c r="N439" s="4222"/>
      <c r="O439" s="4227"/>
      <c r="P439" s="4228"/>
    </row>
    <row r="440" spans="1:16" ht="12.75" customHeight="1">
      <c r="A440" s="4374"/>
      <c r="B440" s="4411"/>
      <c r="C440" s="4118"/>
      <c r="D440" s="4216"/>
      <c r="E440" s="4218"/>
      <c r="F440" s="2499" t="s">
        <v>1159</v>
      </c>
      <c r="G440" s="303" t="s">
        <v>765</v>
      </c>
      <c r="H440" s="4168"/>
      <c r="I440" s="4108"/>
      <c r="J440" s="4043"/>
      <c r="K440" s="4386"/>
      <c r="L440" s="4043"/>
      <c r="M440" s="4128"/>
      <c r="N440" s="4222"/>
      <c r="O440" s="4227"/>
      <c r="P440" s="4228"/>
    </row>
    <row r="441" spans="1:16" ht="12.75" customHeight="1">
      <c r="A441" s="4374"/>
      <c r="B441" s="4412"/>
      <c r="C441" s="4149"/>
      <c r="D441" s="4151"/>
      <c r="E441" s="4141"/>
      <c r="F441" s="2500" t="s">
        <v>716</v>
      </c>
      <c r="G441" s="304" t="s">
        <v>765</v>
      </c>
      <c r="H441" s="4143"/>
      <c r="I441" s="4121"/>
      <c r="J441" s="4044"/>
      <c r="K441" s="4387"/>
      <c r="L441" s="4044"/>
      <c r="M441" s="4129"/>
      <c r="N441" s="4211"/>
      <c r="O441" s="4240"/>
      <c r="P441" s="4138"/>
    </row>
    <row r="442" spans="1:16" ht="12.75" customHeight="1">
      <c r="A442" s="4374"/>
      <c r="B442" s="4232" t="s">
        <v>2463</v>
      </c>
      <c r="C442" s="4148" t="s">
        <v>3670</v>
      </c>
      <c r="D442" s="4257" t="s">
        <v>5614</v>
      </c>
      <c r="E442" s="4140" t="s">
        <v>1692</v>
      </c>
      <c r="F442" s="2649" t="s">
        <v>5596</v>
      </c>
      <c r="G442" s="303"/>
      <c r="H442" s="4142" t="s">
        <v>624</v>
      </c>
      <c r="I442" s="4120">
        <v>22878</v>
      </c>
      <c r="J442" s="4189">
        <v>1728</v>
      </c>
      <c r="K442" s="4385">
        <v>13166</v>
      </c>
      <c r="L442" s="4042">
        <v>512</v>
      </c>
      <c r="M442" s="4130" t="s">
        <v>6172</v>
      </c>
      <c r="N442" s="4210" t="s">
        <v>2468</v>
      </c>
      <c r="O442" s="4224" t="s">
        <v>2452</v>
      </c>
      <c r="P442" s="4417" t="s">
        <v>5595</v>
      </c>
    </row>
    <row r="443" spans="1:16" ht="12.75" customHeight="1">
      <c r="A443" s="4374"/>
      <c r="B443" s="4116"/>
      <c r="C443" s="4118"/>
      <c r="D443" s="4234"/>
      <c r="E443" s="4218"/>
      <c r="F443" s="2629" t="s">
        <v>1162</v>
      </c>
      <c r="G443" s="303" t="s">
        <v>766</v>
      </c>
      <c r="H443" s="4168"/>
      <c r="I443" s="4108"/>
      <c r="J443" s="4189"/>
      <c r="K443" s="4386"/>
      <c r="L443" s="4043"/>
      <c r="M443" s="4128"/>
      <c r="N443" s="4222"/>
      <c r="O443" s="4227"/>
      <c r="P443" s="4390"/>
    </row>
    <row r="444" spans="1:16" ht="12.75" customHeight="1">
      <c r="A444" s="4374"/>
      <c r="B444" s="4116"/>
      <c r="C444" s="4118"/>
      <c r="D444" s="4234"/>
      <c r="E444" s="4218"/>
      <c r="F444" s="2629" t="s">
        <v>1159</v>
      </c>
      <c r="G444" s="303" t="s">
        <v>765</v>
      </c>
      <c r="H444" s="4168"/>
      <c r="I444" s="4108"/>
      <c r="J444" s="4189"/>
      <c r="K444" s="4386"/>
      <c r="L444" s="4043"/>
      <c r="M444" s="4128"/>
      <c r="N444" s="4222"/>
      <c r="O444" s="4227"/>
      <c r="P444" s="4390"/>
    </row>
    <row r="445" spans="1:16" ht="12.75" customHeight="1">
      <c r="A445" s="4374"/>
      <c r="B445" s="4233"/>
      <c r="C445" s="4149"/>
      <c r="D445" s="4258"/>
      <c r="E445" s="4141"/>
      <c r="F445" s="2626" t="s">
        <v>716</v>
      </c>
      <c r="G445" s="304" t="s">
        <v>765</v>
      </c>
      <c r="H445" s="4143"/>
      <c r="I445" s="4121"/>
      <c r="J445" s="4173"/>
      <c r="K445" s="4387"/>
      <c r="L445" s="4044"/>
      <c r="M445" s="4129"/>
      <c r="N445" s="4211"/>
      <c r="O445" s="4240"/>
      <c r="P445" s="4391"/>
    </row>
    <row r="446" spans="1:16" ht="12.75" customHeight="1">
      <c r="A446" s="4374"/>
      <c r="B446" s="4410" t="s">
        <v>6168</v>
      </c>
      <c r="C446" s="4148" t="s">
        <v>3671</v>
      </c>
      <c r="D446" s="4139" t="s">
        <v>1636</v>
      </c>
      <c r="E446" s="4140" t="s">
        <v>1693</v>
      </c>
      <c r="F446" s="2625" t="s">
        <v>1646</v>
      </c>
      <c r="G446" s="326"/>
      <c r="H446" s="4142" t="s">
        <v>624</v>
      </c>
      <c r="I446" s="4120">
        <v>27264</v>
      </c>
      <c r="J446" s="4172">
        <v>1728</v>
      </c>
      <c r="K446" s="4120">
        <v>13166</v>
      </c>
      <c r="L446" s="4042">
        <v>512</v>
      </c>
      <c r="M446" s="4130"/>
      <c r="N446" s="4210" t="s">
        <v>2468</v>
      </c>
      <c r="O446" s="4224" t="s">
        <v>2452</v>
      </c>
      <c r="P446" s="4137" t="s">
        <v>1766</v>
      </c>
    </row>
    <row r="447" spans="1:16" ht="12.75" customHeight="1">
      <c r="A447" s="4374"/>
      <c r="B447" s="4411"/>
      <c r="C447" s="4118"/>
      <c r="D447" s="4167"/>
      <c r="E447" s="4218"/>
      <c r="F447" s="2629" t="s">
        <v>1162</v>
      </c>
      <c r="G447" s="303" t="s">
        <v>766</v>
      </c>
      <c r="H447" s="4168"/>
      <c r="I447" s="4108"/>
      <c r="J447" s="4189"/>
      <c r="K447" s="4108"/>
      <c r="L447" s="4043"/>
      <c r="M447" s="4128"/>
      <c r="N447" s="4222"/>
      <c r="O447" s="4227"/>
      <c r="P447" s="4228"/>
    </row>
    <row r="448" spans="1:16" ht="12.75" customHeight="1">
      <c r="A448" s="4374"/>
      <c r="B448" s="4411"/>
      <c r="C448" s="4118"/>
      <c r="D448" s="4167"/>
      <c r="E448" s="4218"/>
      <c r="F448" s="2629" t="s">
        <v>1159</v>
      </c>
      <c r="G448" s="303" t="s">
        <v>765</v>
      </c>
      <c r="H448" s="4168"/>
      <c r="I448" s="4108"/>
      <c r="J448" s="4189"/>
      <c r="K448" s="4108"/>
      <c r="L448" s="4043"/>
      <c r="M448" s="4128"/>
      <c r="N448" s="4222"/>
      <c r="O448" s="4227"/>
      <c r="P448" s="4228"/>
    </row>
    <row r="449" spans="1:16" ht="13.5" customHeight="1">
      <c r="A449" s="4374"/>
      <c r="B449" s="4412"/>
      <c r="C449" s="4149"/>
      <c r="D449" s="4079"/>
      <c r="E449" s="4141"/>
      <c r="F449" s="2626" t="s">
        <v>716</v>
      </c>
      <c r="G449" s="304" t="s">
        <v>765</v>
      </c>
      <c r="H449" s="4143"/>
      <c r="I449" s="4121"/>
      <c r="J449" s="4173"/>
      <c r="K449" s="4121"/>
      <c r="L449" s="4044"/>
      <c r="M449" s="4129"/>
      <c r="N449" s="4211"/>
      <c r="O449" s="4240"/>
      <c r="P449" s="4138"/>
    </row>
    <row r="450" spans="1:16" ht="12.75" customHeight="1">
      <c r="A450" s="4374"/>
      <c r="B450" s="4116" t="s">
        <v>2463</v>
      </c>
      <c r="C450" s="4118" t="s">
        <v>3671</v>
      </c>
      <c r="D450" s="4235" t="s">
        <v>5615</v>
      </c>
      <c r="E450" s="4218" t="s">
        <v>1693</v>
      </c>
      <c r="F450" s="2649" t="s">
        <v>5597</v>
      </c>
      <c r="G450" s="303"/>
      <c r="H450" s="4168" t="s">
        <v>624</v>
      </c>
      <c r="I450" s="4108">
        <v>27264</v>
      </c>
      <c r="J450" s="4189">
        <v>1728</v>
      </c>
      <c r="K450" s="4108">
        <v>13166</v>
      </c>
      <c r="L450" s="4043">
        <v>512</v>
      </c>
      <c r="M450" s="4130" t="s">
        <v>6173</v>
      </c>
      <c r="N450" s="4222" t="s">
        <v>2468</v>
      </c>
      <c r="O450" s="4227" t="s">
        <v>2452</v>
      </c>
      <c r="P450" s="4390" t="s">
        <v>5595</v>
      </c>
    </row>
    <row r="451" spans="1:16" ht="12.75" customHeight="1">
      <c r="A451" s="4374"/>
      <c r="B451" s="4116"/>
      <c r="C451" s="4118"/>
      <c r="D451" s="4235"/>
      <c r="E451" s="4218"/>
      <c r="F451" s="2629" t="s">
        <v>1162</v>
      </c>
      <c r="G451" s="303" t="s">
        <v>766</v>
      </c>
      <c r="H451" s="4168"/>
      <c r="I451" s="4108"/>
      <c r="J451" s="4189"/>
      <c r="K451" s="4108"/>
      <c r="L451" s="4043"/>
      <c r="M451" s="4128"/>
      <c r="N451" s="4222"/>
      <c r="O451" s="4227"/>
      <c r="P451" s="4390"/>
    </row>
    <row r="452" spans="1:16" ht="12.75" customHeight="1">
      <c r="A452" s="4374"/>
      <c r="B452" s="4116"/>
      <c r="C452" s="4118"/>
      <c r="D452" s="4235"/>
      <c r="E452" s="4218"/>
      <c r="F452" s="2629" t="s">
        <v>1159</v>
      </c>
      <c r="G452" s="303" t="s">
        <v>765</v>
      </c>
      <c r="H452" s="4168"/>
      <c r="I452" s="4108"/>
      <c r="J452" s="4189"/>
      <c r="K452" s="4108"/>
      <c r="L452" s="4043"/>
      <c r="M452" s="4128"/>
      <c r="N452" s="4222"/>
      <c r="O452" s="4227"/>
      <c r="P452" s="4390"/>
    </row>
    <row r="453" spans="1:16" ht="13.5" customHeight="1" thickBot="1">
      <c r="A453" s="4375"/>
      <c r="B453" s="4117"/>
      <c r="C453" s="4119"/>
      <c r="D453" s="4246"/>
      <c r="E453" s="4219"/>
      <c r="F453" s="2640" t="s">
        <v>716</v>
      </c>
      <c r="G453" s="330" t="s">
        <v>765</v>
      </c>
      <c r="H453" s="4220"/>
      <c r="I453" s="4109"/>
      <c r="J453" s="4418"/>
      <c r="K453" s="4109"/>
      <c r="L453" s="4221"/>
      <c r="M453" s="4131"/>
      <c r="N453" s="4223"/>
      <c r="O453" s="4225"/>
      <c r="P453" s="4413"/>
    </row>
    <row r="454" spans="1:16" ht="12.75" customHeight="1">
      <c r="A454" s="3868" t="s">
        <v>3911</v>
      </c>
      <c r="B454" s="4645" t="s">
        <v>6168</v>
      </c>
      <c r="C454" s="4241" t="s">
        <v>3694</v>
      </c>
      <c r="D454" s="4150" t="s">
        <v>1637</v>
      </c>
      <c r="E454" s="4961" t="s">
        <v>1694</v>
      </c>
      <c r="F454" s="2499" t="s">
        <v>1645</v>
      </c>
      <c r="G454" s="303"/>
      <c r="H454" s="4142" t="s">
        <v>624</v>
      </c>
      <c r="I454" s="4120">
        <v>12670</v>
      </c>
      <c r="J454" s="4245">
        <v>1600</v>
      </c>
      <c r="K454" s="4120">
        <v>5290</v>
      </c>
      <c r="L454" s="4042">
        <v>512</v>
      </c>
      <c r="M454" s="4107"/>
      <c r="N454" s="4415" t="s">
        <v>2466</v>
      </c>
      <c r="O454" s="4416" t="s">
        <v>2452</v>
      </c>
      <c r="P454" s="4137" t="s">
        <v>1766</v>
      </c>
    </row>
    <row r="455" spans="1:16" ht="12.75" customHeight="1">
      <c r="A455" s="3869"/>
      <c r="B455" s="4167"/>
      <c r="C455" s="4242"/>
      <c r="D455" s="4216"/>
      <c r="E455" s="4102"/>
      <c r="F455" s="2499" t="s">
        <v>715</v>
      </c>
      <c r="G455" s="303" t="s">
        <v>765</v>
      </c>
      <c r="H455" s="4168"/>
      <c r="I455" s="4108"/>
      <c r="J455" s="4043"/>
      <c r="K455" s="4108"/>
      <c r="L455" s="4043"/>
      <c r="M455" s="4103"/>
      <c r="N455" s="4035"/>
      <c r="O455" s="4082"/>
      <c r="P455" s="4228"/>
    </row>
    <row r="456" spans="1:16" ht="12.75" customHeight="1" thickBot="1">
      <c r="A456" s="3869"/>
      <c r="B456" s="4079"/>
      <c r="C456" s="4243"/>
      <c r="D456" s="4151"/>
      <c r="E456" s="4052"/>
      <c r="F456" s="2500" t="s">
        <v>716</v>
      </c>
      <c r="G456" s="304" t="s">
        <v>765</v>
      </c>
      <c r="H456" s="4143"/>
      <c r="I456" s="4121"/>
      <c r="J456" s="4044"/>
      <c r="K456" s="4121"/>
      <c r="L456" s="4044"/>
      <c r="M456" s="4104"/>
      <c r="N456" s="4033"/>
      <c r="O456" s="4055"/>
      <c r="P456" s="4138"/>
    </row>
    <row r="457" spans="1:16" ht="17.25" customHeight="1">
      <c r="A457" s="3869"/>
      <c r="B457" s="4063" t="s">
        <v>2463</v>
      </c>
      <c r="C457" s="4241" t="s">
        <v>3694</v>
      </c>
      <c r="D457" s="4257" t="s">
        <v>5616</v>
      </c>
      <c r="E457" s="4414" t="s">
        <v>1694</v>
      </c>
      <c r="F457" s="2649" t="s">
        <v>5596</v>
      </c>
      <c r="G457" s="303"/>
      <c r="H457" s="4142" t="s">
        <v>624</v>
      </c>
      <c r="I457" s="4120">
        <v>12670</v>
      </c>
      <c r="J457" s="4189">
        <v>1600</v>
      </c>
      <c r="K457" s="4120">
        <v>5290</v>
      </c>
      <c r="L457" s="4042">
        <v>512</v>
      </c>
      <c r="M457" s="4105" t="s">
        <v>6172</v>
      </c>
      <c r="N457" s="4415" t="s">
        <v>2466</v>
      </c>
      <c r="O457" s="4416" t="s">
        <v>2452</v>
      </c>
      <c r="P457" s="4417" t="s">
        <v>5595</v>
      </c>
    </row>
    <row r="458" spans="1:16" ht="17.25" customHeight="1">
      <c r="A458" s="3869"/>
      <c r="B458" s="4063"/>
      <c r="C458" s="4242"/>
      <c r="D458" s="4234"/>
      <c r="E458" s="4414"/>
      <c r="F458" s="2629" t="s">
        <v>715</v>
      </c>
      <c r="G458" s="303" t="s">
        <v>765</v>
      </c>
      <c r="H458" s="4168"/>
      <c r="I458" s="4108"/>
      <c r="J458" s="4189"/>
      <c r="K458" s="4108"/>
      <c r="L458" s="4043"/>
      <c r="M458" s="4103"/>
      <c r="N458" s="4035"/>
      <c r="O458" s="4082"/>
      <c r="P458" s="4390"/>
    </row>
    <row r="459" spans="1:16" ht="17.25" customHeight="1">
      <c r="A459" s="3869"/>
      <c r="B459" s="4064"/>
      <c r="C459" s="4243"/>
      <c r="D459" s="4258"/>
      <c r="E459" s="4414"/>
      <c r="F459" s="2626" t="s">
        <v>716</v>
      </c>
      <c r="G459" s="304" t="s">
        <v>765</v>
      </c>
      <c r="H459" s="4143"/>
      <c r="I459" s="4121"/>
      <c r="J459" s="4173"/>
      <c r="K459" s="4121"/>
      <c r="L459" s="4044"/>
      <c r="M459" s="4104"/>
      <c r="N459" s="4033"/>
      <c r="O459" s="4055"/>
      <c r="P459" s="4391"/>
    </row>
    <row r="460" spans="1:16" ht="12.75" customHeight="1">
      <c r="A460" s="3869"/>
      <c r="B460" s="4410" t="s">
        <v>6168</v>
      </c>
      <c r="C460" s="4148" t="s">
        <v>3695</v>
      </c>
      <c r="D460" s="4139" t="s">
        <v>1638</v>
      </c>
      <c r="E460" s="4140" t="s">
        <v>1699</v>
      </c>
      <c r="F460" s="2625" t="s">
        <v>1646</v>
      </c>
      <c r="G460" s="326" t="s">
        <v>543</v>
      </c>
      <c r="H460" s="4142" t="s">
        <v>624</v>
      </c>
      <c r="I460" s="4120">
        <v>23968</v>
      </c>
      <c r="J460" s="4172">
        <v>1600</v>
      </c>
      <c r="K460" s="4120">
        <v>12670</v>
      </c>
      <c r="L460" s="4042">
        <v>512</v>
      </c>
      <c r="M460" s="4105"/>
      <c r="N460" s="4210" t="s">
        <v>2468</v>
      </c>
      <c r="O460" s="4224" t="s">
        <v>2452</v>
      </c>
      <c r="P460" s="4137" t="s">
        <v>1766</v>
      </c>
    </row>
    <row r="461" spans="1:16" ht="12.75" customHeight="1">
      <c r="A461" s="3869"/>
      <c r="B461" s="4411"/>
      <c r="C461" s="4118"/>
      <c r="D461" s="4167"/>
      <c r="E461" s="4218"/>
      <c r="F461" s="2629" t="s">
        <v>715</v>
      </c>
      <c r="G461" s="303" t="s">
        <v>765</v>
      </c>
      <c r="H461" s="4168"/>
      <c r="I461" s="4108"/>
      <c r="J461" s="4189"/>
      <c r="K461" s="4108"/>
      <c r="L461" s="4043"/>
      <c r="M461" s="4103"/>
      <c r="N461" s="4222"/>
      <c r="O461" s="4227"/>
      <c r="P461" s="4228"/>
    </row>
    <row r="462" spans="1:16" ht="13.5" customHeight="1">
      <c r="A462" s="3869"/>
      <c r="B462" s="4411"/>
      <c r="C462" s="4149"/>
      <c r="D462" s="4079"/>
      <c r="E462" s="4218"/>
      <c r="F462" s="2626" t="s">
        <v>716</v>
      </c>
      <c r="G462" s="304" t="s">
        <v>765</v>
      </c>
      <c r="H462" s="4143"/>
      <c r="I462" s="4121"/>
      <c r="J462" s="4173"/>
      <c r="K462" s="4121"/>
      <c r="L462" s="4044"/>
      <c r="M462" s="4104"/>
      <c r="N462" s="4211"/>
      <c r="O462" s="4227"/>
      <c r="P462" s="4138"/>
    </row>
    <row r="463" spans="1:16" ht="16.5" customHeight="1">
      <c r="A463" s="3869"/>
      <c r="B463" s="4232" t="s">
        <v>2463</v>
      </c>
      <c r="C463" s="4118" t="s">
        <v>3695</v>
      </c>
      <c r="D463" s="4235" t="s">
        <v>5617</v>
      </c>
      <c r="E463" s="4140" t="s">
        <v>1699</v>
      </c>
      <c r="F463" s="2649" t="s">
        <v>5597</v>
      </c>
      <c r="G463" s="303" t="s">
        <v>543</v>
      </c>
      <c r="H463" s="4168" t="s">
        <v>624</v>
      </c>
      <c r="I463" s="4108">
        <v>23968</v>
      </c>
      <c r="J463" s="4189">
        <v>1600</v>
      </c>
      <c r="K463" s="4108">
        <v>12670</v>
      </c>
      <c r="L463" s="4043">
        <v>512</v>
      </c>
      <c r="M463" s="4105" t="s">
        <v>6173</v>
      </c>
      <c r="N463" s="4222" t="s">
        <v>2468</v>
      </c>
      <c r="O463" s="4224" t="s">
        <v>2452</v>
      </c>
      <c r="P463" s="4390" t="s">
        <v>5595</v>
      </c>
    </row>
    <row r="464" spans="1:16" ht="16.5" customHeight="1">
      <c r="A464" s="3869"/>
      <c r="B464" s="4116"/>
      <c r="C464" s="4118"/>
      <c r="D464" s="4235"/>
      <c r="E464" s="4218"/>
      <c r="F464" s="2629" t="s">
        <v>715</v>
      </c>
      <c r="G464" s="303" t="s">
        <v>765</v>
      </c>
      <c r="H464" s="4168"/>
      <c r="I464" s="4108"/>
      <c r="J464" s="4189"/>
      <c r="K464" s="4108"/>
      <c r="L464" s="4043"/>
      <c r="M464" s="4103"/>
      <c r="N464" s="4222"/>
      <c r="O464" s="4227"/>
      <c r="P464" s="4390"/>
    </row>
    <row r="465" spans="1:16" ht="16.5" customHeight="1" thickBot="1">
      <c r="A465" s="3875"/>
      <c r="B465" s="4117"/>
      <c r="C465" s="4119"/>
      <c r="D465" s="4246"/>
      <c r="E465" s="4219"/>
      <c r="F465" s="2640" t="s">
        <v>716</v>
      </c>
      <c r="G465" s="330" t="s">
        <v>765</v>
      </c>
      <c r="H465" s="4220"/>
      <c r="I465" s="4109"/>
      <c r="J465" s="4418"/>
      <c r="K465" s="4109"/>
      <c r="L465" s="4221"/>
      <c r="M465" s="4106"/>
      <c r="N465" s="4223"/>
      <c r="O465" s="4225"/>
      <c r="P465" s="4413"/>
    </row>
    <row r="466" spans="1:16" ht="12.75" customHeight="1">
      <c r="A466" s="4373" t="s">
        <v>3912</v>
      </c>
      <c r="B466" s="4411" t="s">
        <v>6168</v>
      </c>
      <c r="C466" s="4118" t="s">
        <v>3696</v>
      </c>
      <c r="D466" s="4216" t="s">
        <v>1639</v>
      </c>
      <c r="E466" s="4218" t="s">
        <v>1695</v>
      </c>
      <c r="F466" s="2499" t="s">
        <v>715</v>
      </c>
      <c r="G466" s="303" t="s">
        <v>765</v>
      </c>
      <c r="H466" s="4168" t="s">
        <v>624</v>
      </c>
      <c r="I466" s="4108">
        <v>16670</v>
      </c>
      <c r="J466" s="4189">
        <v>1856</v>
      </c>
      <c r="K466" s="4108">
        <v>9290</v>
      </c>
      <c r="L466" s="4043">
        <v>512</v>
      </c>
      <c r="M466" s="4127"/>
      <c r="N466" s="4222" t="s">
        <v>2468</v>
      </c>
      <c r="O466" s="4227" t="s">
        <v>2452</v>
      </c>
      <c r="P466" s="4228" t="s">
        <v>1766</v>
      </c>
    </row>
    <row r="467" spans="1:16" ht="12.75" customHeight="1">
      <c r="A467" s="4374"/>
      <c r="B467" s="4411"/>
      <c r="C467" s="4118"/>
      <c r="D467" s="4216"/>
      <c r="E467" s="4218"/>
      <c r="F467" s="2499" t="s">
        <v>1645</v>
      </c>
      <c r="H467" s="4168"/>
      <c r="I467" s="4108"/>
      <c r="J467" s="4189"/>
      <c r="K467" s="4108"/>
      <c r="L467" s="4043"/>
      <c r="M467" s="4128"/>
      <c r="N467" s="4222"/>
      <c r="O467" s="4227"/>
      <c r="P467" s="4228"/>
    </row>
    <row r="468" spans="1:16" ht="12.75" customHeight="1">
      <c r="A468" s="4374"/>
      <c r="B468" s="4411"/>
      <c r="C468" s="4118"/>
      <c r="D468" s="4216"/>
      <c r="E468" s="4218"/>
      <c r="F468" s="2499" t="s">
        <v>1156</v>
      </c>
      <c r="G468" s="303" t="s">
        <v>766</v>
      </c>
      <c r="H468" s="4168"/>
      <c r="I468" s="4108"/>
      <c r="J468" s="4189"/>
      <c r="K468" s="4108"/>
      <c r="L468" s="4043"/>
      <c r="M468" s="4128"/>
      <c r="N468" s="4222"/>
      <c r="O468" s="4227"/>
      <c r="P468" s="4228"/>
    </row>
    <row r="469" spans="1:16" ht="12.75" customHeight="1">
      <c r="A469" s="4374"/>
      <c r="B469" s="4412"/>
      <c r="C469" s="4149"/>
      <c r="D469" s="4151"/>
      <c r="E469" s="4141"/>
      <c r="F469" s="2500" t="s">
        <v>716</v>
      </c>
      <c r="G469" s="304" t="s">
        <v>765</v>
      </c>
      <c r="H469" s="4143"/>
      <c r="I469" s="4121"/>
      <c r="J469" s="4173"/>
      <c r="K469" s="4121"/>
      <c r="L469" s="4044"/>
      <c r="M469" s="4129"/>
      <c r="N469" s="4211"/>
      <c r="O469" s="4240"/>
      <c r="P469" s="4138"/>
    </row>
    <row r="470" spans="1:16" ht="12.75" customHeight="1">
      <c r="A470" s="4374"/>
      <c r="B470" s="4116" t="s">
        <v>2463</v>
      </c>
      <c r="C470" s="4118" t="s">
        <v>3696</v>
      </c>
      <c r="D470" s="4234" t="s">
        <v>5618</v>
      </c>
      <c r="E470" s="4218" t="s">
        <v>1695</v>
      </c>
      <c r="F470" s="2629" t="s">
        <v>715</v>
      </c>
      <c r="G470" s="303" t="s">
        <v>765</v>
      </c>
      <c r="H470" s="4168" t="s">
        <v>624</v>
      </c>
      <c r="I470" s="4108">
        <v>16670</v>
      </c>
      <c r="J470" s="4189">
        <v>1856</v>
      </c>
      <c r="K470" s="4108">
        <v>9290</v>
      </c>
      <c r="L470" s="4043">
        <v>512</v>
      </c>
      <c r="M470" s="4130" t="s">
        <v>6172</v>
      </c>
      <c r="N470" s="4222" t="s">
        <v>2468</v>
      </c>
      <c r="O470" s="4227" t="s">
        <v>2452</v>
      </c>
      <c r="P470" s="4390" t="s">
        <v>5595</v>
      </c>
    </row>
    <row r="471" spans="1:16" ht="12.75" customHeight="1">
      <c r="A471" s="4374"/>
      <c r="B471" s="4116"/>
      <c r="C471" s="4118"/>
      <c r="D471" s="4234"/>
      <c r="E471" s="4218"/>
      <c r="F471" s="2649" t="s">
        <v>5596</v>
      </c>
      <c r="H471" s="4168"/>
      <c r="I471" s="4108"/>
      <c r="J471" s="4189"/>
      <c r="K471" s="4108"/>
      <c r="L471" s="4043"/>
      <c r="M471" s="4128"/>
      <c r="N471" s="4222"/>
      <c r="O471" s="4227"/>
      <c r="P471" s="4390"/>
    </row>
    <row r="472" spans="1:16" ht="12.75" customHeight="1">
      <c r="A472" s="4374"/>
      <c r="B472" s="4116"/>
      <c r="C472" s="4118"/>
      <c r="D472" s="4234"/>
      <c r="E472" s="4218"/>
      <c r="F472" s="2629" t="s">
        <v>1156</v>
      </c>
      <c r="G472" s="303" t="s">
        <v>766</v>
      </c>
      <c r="H472" s="4168"/>
      <c r="I472" s="4108"/>
      <c r="J472" s="4189"/>
      <c r="K472" s="4108"/>
      <c r="L472" s="4043"/>
      <c r="M472" s="4128"/>
      <c r="N472" s="4222"/>
      <c r="O472" s="4227"/>
      <c r="P472" s="4390"/>
    </row>
    <row r="473" spans="1:16" ht="12.75" customHeight="1">
      <c r="A473" s="4374"/>
      <c r="B473" s="4233"/>
      <c r="C473" s="4149"/>
      <c r="D473" s="4258"/>
      <c r="E473" s="4141"/>
      <c r="F473" s="2626" t="s">
        <v>716</v>
      </c>
      <c r="G473" s="304" t="s">
        <v>765</v>
      </c>
      <c r="H473" s="4143"/>
      <c r="I473" s="4121"/>
      <c r="J473" s="4173"/>
      <c r="K473" s="4121"/>
      <c r="L473" s="4044"/>
      <c r="M473" s="4129"/>
      <c r="N473" s="4211"/>
      <c r="O473" s="4240"/>
      <c r="P473" s="4391"/>
    </row>
    <row r="474" spans="1:16" ht="12.75" customHeight="1">
      <c r="A474" s="4374"/>
      <c r="B474" s="4410" t="s">
        <v>6168</v>
      </c>
      <c r="C474" s="4148" t="s">
        <v>3697</v>
      </c>
      <c r="D474" s="4139" t="s">
        <v>1640</v>
      </c>
      <c r="E474" s="4140" t="s">
        <v>1700</v>
      </c>
      <c r="F474" s="2625" t="s">
        <v>1156</v>
      </c>
      <c r="G474" s="326" t="s">
        <v>766</v>
      </c>
      <c r="H474" s="4142" t="s">
        <v>624</v>
      </c>
      <c r="I474" s="4120">
        <v>24736</v>
      </c>
      <c r="J474" s="4172">
        <v>1856</v>
      </c>
      <c r="K474" s="4120">
        <v>12120</v>
      </c>
      <c r="L474" s="4042">
        <v>512</v>
      </c>
      <c r="M474" s="4130"/>
      <c r="N474" s="4210" t="s">
        <v>2468</v>
      </c>
      <c r="O474" s="4224" t="s">
        <v>2452</v>
      </c>
      <c r="P474" s="4137" t="s">
        <v>1766</v>
      </c>
    </row>
    <row r="475" spans="1:16" ht="12.75" customHeight="1">
      <c r="A475" s="4374"/>
      <c r="B475" s="4411"/>
      <c r="C475" s="4118"/>
      <c r="D475" s="4167"/>
      <c r="E475" s="4218"/>
      <c r="F475" s="2629" t="s">
        <v>715</v>
      </c>
      <c r="G475" s="303" t="s">
        <v>765</v>
      </c>
      <c r="H475" s="4168"/>
      <c r="I475" s="4108"/>
      <c r="J475" s="4189"/>
      <c r="K475" s="4108"/>
      <c r="L475" s="4043"/>
      <c r="M475" s="4128"/>
      <c r="N475" s="4222"/>
      <c r="O475" s="4227"/>
      <c r="P475" s="4228"/>
    </row>
    <row r="476" spans="1:16" ht="12.75" customHeight="1">
      <c r="A476" s="4374"/>
      <c r="B476" s="4411"/>
      <c r="C476" s="4118"/>
      <c r="D476" s="4167"/>
      <c r="E476" s="4218"/>
      <c r="F476" s="2629" t="s">
        <v>1646</v>
      </c>
      <c r="G476" s="182"/>
      <c r="H476" s="4168"/>
      <c r="I476" s="4108"/>
      <c r="J476" s="4189"/>
      <c r="K476" s="4108"/>
      <c r="L476" s="4043"/>
      <c r="M476" s="4128"/>
      <c r="N476" s="4222"/>
      <c r="O476" s="4227"/>
      <c r="P476" s="4228"/>
    </row>
    <row r="477" spans="1:16" ht="13.5" customHeight="1">
      <c r="A477" s="4374"/>
      <c r="B477" s="4412"/>
      <c r="C477" s="4149"/>
      <c r="D477" s="4079"/>
      <c r="E477" s="4141"/>
      <c r="F477" s="2626" t="s">
        <v>716</v>
      </c>
      <c r="G477" s="304" t="s">
        <v>765</v>
      </c>
      <c r="H477" s="4143"/>
      <c r="I477" s="4121"/>
      <c r="J477" s="4173"/>
      <c r="K477" s="4121"/>
      <c r="L477" s="4044"/>
      <c r="M477" s="4129"/>
      <c r="N477" s="4211"/>
      <c r="O477" s="4240"/>
      <c r="P477" s="4138"/>
    </row>
    <row r="478" spans="1:16" ht="12.75" customHeight="1">
      <c r="A478" s="4374"/>
      <c r="B478" s="4116" t="s">
        <v>2463</v>
      </c>
      <c r="C478" s="4118" t="s">
        <v>3697</v>
      </c>
      <c r="D478" s="4235" t="s">
        <v>5619</v>
      </c>
      <c r="E478" s="4218" t="s">
        <v>1700</v>
      </c>
      <c r="F478" s="2629" t="s">
        <v>1156</v>
      </c>
      <c r="G478" s="303" t="s">
        <v>766</v>
      </c>
      <c r="H478" s="4168" t="s">
        <v>624</v>
      </c>
      <c r="I478" s="4108">
        <v>24736</v>
      </c>
      <c r="J478" s="4189">
        <v>1856</v>
      </c>
      <c r="K478" s="4108">
        <v>12120</v>
      </c>
      <c r="L478" s="4043">
        <v>512</v>
      </c>
      <c r="M478" s="4130" t="s">
        <v>6173</v>
      </c>
      <c r="N478" s="4222" t="s">
        <v>2468</v>
      </c>
      <c r="O478" s="4227" t="s">
        <v>2452</v>
      </c>
      <c r="P478" s="4390" t="s">
        <v>5595</v>
      </c>
    </row>
    <row r="479" spans="1:16" ht="12.75" customHeight="1">
      <c r="A479" s="4374"/>
      <c r="B479" s="4116"/>
      <c r="C479" s="4118"/>
      <c r="D479" s="4235"/>
      <c r="E479" s="4218"/>
      <c r="F479" s="2629" t="s">
        <v>715</v>
      </c>
      <c r="G479" s="303" t="s">
        <v>765</v>
      </c>
      <c r="H479" s="4168"/>
      <c r="I479" s="4108"/>
      <c r="J479" s="4189"/>
      <c r="K479" s="4108"/>
      <c r="L479" s="4043"/>
      <c r="M479" s="4128"/>
      <c r="N479" s="4222"/>
      <c r="O479" s="4227"/>
      <c r="P479" s="4390"/>
    </row>
    <row r="480" spans="1:16" ht="12.75" customHeight="1">
      <c r="A480" s="4374"/>
      <c r="B480" s="4116"/>
      <c r="C480" s="4118"/>
      <c r="D480" s="4235"/>
      <c r="E480" s="4218"/>
      <c r="F480" s="2649" t="s">
        <v>5597</v>
      </c>
      <c r="H480" s="4168"/>
      <c r="I480" s="4108"/>
      <c r="J480" s="4189"/>
      <c r="K480" s="4108"/>
      <c r="L480" s="4043"/>
      <c r="M480" s="4128"/>
      <c r="N480" s="4222"/>
      <c r="O480" s="4227"/>
      <c r="P480" s="4390"/>
    </row>
    <row r="481" spans="1:16" ht="13.5" customHeight="1" thickBot="1">
      <c r="A481" s="4375"/>
      <c r="B481" s="4117"/>
      <c r="C481" s="4119"/>
      <c r="D481" s="4246"/>
      <c r="E481" s="4219"/>
      <c r="F481" s="2640" t="s">
        <v>716</v>
      </c>
      <c r="G481" s="330" t="s">
        <v>765</v>
      </c>
      <c r="H481" s="4220"/>
      <c r="I481" s="4109"/>
      <c r="J481" s="4418"/>
      <c r="K481" s="4109"/>
      <c r="L481" s="4221"/>
      <c r="M481" s="4131"/>
      <c r="N481" s="4223"/>
      <c r="O481" s="4225"/>
      <c r="P481" s="4413"/>
    </row>
    <row r="482" spans="1:16" ht="12.75" customHeight="1">
      <c r="A482" s="4373" t="s">
        <v>3913</v>
      </c>
      <c r="B482" s="4419" t="s">
        <v>6168</v>
      </c>
      <c r="C482" s="4148" t="s">
        <v>3698</v>
      </c>
      <c r="D482" s="4407" t="s">
        <v>1647</v>
      </c>
      <c r="E482" s="4403" t="s">
        <v>1696</v>
      </c>
      <c r="F482" s="2499" t="s">
        <v>1645</v>
      </c>
      <c r="G482" s="303"/>
      <c r="H482" s="4142" t="s">
        <v>624</v>
      </c>
      <c r="I482" s="4120">
        <v>20678</v>
      </c>
      <c r="J482" s="4384">
        <v>1856</v>
      </c>
      <c r="K482" s="4120">
        <v>13298</v>
      </c>
      <c r="L482" s="4042">
        <v>512</v>
      </c>
      <c r="M482" s="4127"/>
      <c r="N482" s="4405" t="s">
        <v>2468</v>
      </c>
      <c r="O482" s="4370" t="s">
        <v>2452</v>
      </c>
      <c r="P482" s="4137" t="s">
        <v>1766</v>
      </c>
    </row>
    <row r="483" spans="1:16" ht="12.75" customHeight="1">
      <c r="A483" s="4374"/>
      <c r="B483" s="4419"/>
      <c r="C483" s="4118"/>
      <c r="D483" s="4408"/>
      <c r="E483" s="4403"/>
      <c r="F483" s="2499" t="s">
        <v>715</v>
      </c>
      <c r="G483" s="303" t="s">
        <v>765</v>
      </c>
      <c r="H483" s="4168"/>
      <c r="I483" s="4108"/>
      <c r="J483" s="4189"/>
      <c r="K483" s="4108"/>
      <c r="L483" s="4043"/>
      <c r="M483" s="4128"/>
      <c r="N483" s="4405"/>
      <c r="O483" s="4370"/>
      <c r="P483" s="4228"/>
    </row>
    <row r="484" spans="1:16" ht="12.75" customHeight="1">
      <c r="A484" s="4374"/>
      <c r="B484" s="4419"/>
      <c r="C484" s="4118"/>
      <c r="D484" s="4408"/>
      <c r="E484" s="4403"/>
      <c r="F484" s="2499" t="s">
        <v>1157</v>
      </c>
      <c r="G484" s="303" t="s">
        <v>766</v>
      </c>
      <c r="H484" s="4168"/>
      <c r="I484" s="4108"/>
      <c r="J484" s="4189"/>
      <c r="K484" s="4108"/>
      <c r="L484" s="4043"/>
      <c r="M484" s="4128"/>
      <c r="N484" s="4405"/>
      <c r="O484" s="4370"/>
      <c r="P484" s="4228"/>
    </row>
    <row r="485" spans="1:16" ht="12.75" customHeight="1" thickBot="1">
      <c r="A485" s="4374"/>
      <c r="B485" s="4420"/>
      <c r="C485" s="4149"/>
      <c r="D485" s="4409"/>
      <c r="E485" s="4404"/>
      <c r="F485" s="2500" t="s">
        <v>716</v>
      </c>
      <c r="G485" s="304" t="s">
        <v>765</v>
      </c>
      <c r="H485" s="4143"/>
      <c r="I485" s="4121"/>
      <c r="J485" s="4173"/>
      <c r="K485" s="4121"/>
      <c r="L485" s="4044"/>
      <c r="M485" s="4129"/>
      <c r="N485" s="4406"/>
      <c r="O485" s="4371"/>
      <c r="P485" s="4138"/>
    </row>
    <row r="486" spans="1:16" ht="12.75" customHeight="1">
      <c r="A486" s="4374"/>
      <c r="B486" s="4396" t="s">
        <v>2463</v>
      </c>
      <c r="C486" s="4148" t="s">
        <v>3698</v>
      </c>
      <c r="D486" s="4400" t="s">
        <v>5620</v>
      </c>
      <c r="E486" s="4403" t="s">
        <v>1696</v>
      </c>
      <c r="F486" s="2649" t="s">
        <v>5596</v>
      </c>
      <c r="G486" s="303"/>
      <c r="H486" s="4142" t="s">
        <v>624</v>
      </c>
      <c r="I486" s="4120">
        <v>20678</v>
      </c>
      <c r="J486" s="4384">
        <v>1856</v>
      </c>
      <c r="K486" s="4120">
        <v>13298</v>
      </c>
      <c r="L486" s="4042">
        <v>512</v>
      </c>
      <c r="M486" s="4130" t="s">
        <v>6172</v>
      </c>
      <c r="N486" s="4405" t="s">
        <v>2468</v>
      </c>
      <c r="O486" s="4370" t="s">
        <v>2452</v>
      </c>
      <c r="P486" s="4390" t="s">
        <v>5595</v>
      </c>
    </row>
    <row r="487" spans="1:16" ht="12.75" customHeight="1">
      <c r="A487" s="4374"/>
      <c r="B487" s="4396"/>
      <c r="C487" s="4118"/>
      <c r="D487" s="4401"/>
      <c r="E487" s="4403"/>
      <c r="F487" s="2629" t="s">
        <v>715</v>
      </c>
      <c r="G487" s="303" t="s">
        <v>765</v>
      </c>
      <c r="H487" s="4168"/>
      <c r="I487" s="4108"/>
      <c r="J487" s="4189"/>
      <c r="K487" s="4108"/>
      <c r="L487" s="4043"/>
      <c r="M487" s="4128"/>
      <c r="N487" s="4405"/>
      <c r="O487" s="4370"/>
      <c r="P487" s="4390"/>
    </row>
    <row r="488" spans="1:16" ht="12.75" customHeight="1">
      <c r="A488" s="4374"/>
      <c r="B488" s="4396"/>
      <c r="C488" s="4118"/>
      <c r="D488" s="4401"/>
      <c r="E488" s="4403"/>
      <c r="F488" s="2629" t="s">
        <v>1157</v>
      </c>
      <c r="G488" s="303" t="s">
        <v>766</v>
      </c>
      <c r="H488" s="4168"/>
      <c r="I488" s="4108"/>
      <c r="J488" s="4189"/>
      <c r="K488" s="4108"/>
      <c r="L488" s="4043"/>
      <c r="M488" s="4128"/>
      <c r="N488" s="4405"/>
      <c r="O488" s="4370"/>
      <c r="P488" s="4390"/>
    </row>
    <row r="489" spans="1:16" ht="12.75" customHeight="1">
      <c r="A489" s="4374"/>
      <c r="B489" s="4399"/>
      <c r="C489" s="4149"/>
      <c r="D489" s="4402"/>
      <c r="E489" s="4404"/>
      <c r="F489" s="2626" t="s">
        <v>716</v>
      </c>
      <c r="G489" s="304" t="s">
        <v>765</v>
      </c>
      <c r="H489" s="4143"/>
      <c r="I489" s="4121"/>
      <c r="J489" s="4173"/>
      <c r="K489" s="4121"/>
      <c r="L489" s="4044"/>
      <c r="M489" s="4129"/>
      <c r="N489" s="4406"/>
      <c r="O489" s="4371"/>
      <c r="P489" s="4391"/>
    </row>
    <row r="490" spans="1:16" ht="12.75" customHeight="1">
      <c r="A490" s="4374"/>
      <c r="B490" s="4421" t="s">
        <v>6168</v>
      </c>
      <c r="C490" s="4148" t="s">
        <v>3699</v>
      </c>
      <c r="D490" s="4421" t="s">
        <v>1642</v>
      </c>
      <c r="E490" s="4440" t="s">
        <v>1697</v>
      </c>
      <c r="F490" s="2625" t="s">
        <v>1646</v>
      </c>
      <c r="G490" s="326"/>
      <c r="H490" s="4142" t="s">
        <v>624</v>
      </c>
      <c r="I490" s="4392">
        <v>24884</v>
      </c>
      <c r="J490" s="4172">
        <v>1856</v>
      </c>
      <c r="K490" s="4120">
        <v>13744</v>
      </c>
      <c r="L490" s="4042">
        <v>512</v>
      </c>
      <c r="M490" s="4130"/>
      <c r="N490" s="4424" t="s">
        <v>2468</v>
      </c>
      <c r="O490" s="4433" t="s">
        <v>2452</v>
      </c>
      <c r="P490" s="4137" t="s">
        <v>1766</v>
      </c>
    </row>
    <row r="491" spans="1:16" ht="12.75" customHeight="1">
      <c r="A491" s="4374"/>
      <c r="B491" s="4419"/>
      <c r="C491" s="4118"/>
      <c r="D491" s="4419"/>
      <c r="E491" s="4403"/>
      <c r="F491" s="2883" t="s">
        <v>1157</v>
      </c>
      <c r="G491" s="303" t="s">
        <v>766</v>
      </c>
      <c r="H491" s="4168"/>
      <c r="I491" s="4393"/>
      <c r="J491" s="4189"/>
      <c r="K491" s="4108"/>
      <c r="L491" s="4043"/>
      <c r="M491" s="4128"/>
      <c r="N491" s="4405"/>
      <c r="O491" s="4370"/>
      <c r="P491" s="4228"/>
    </row>
    <row r="492" spans="1:16" ht="12.75" customHeight="1">
      <c r="A492" s="4374"/>
      <c r="B492" s="4419"/>
      <c r="C492" s="4118"/>
      <c r="D492" s="4419"/>
      <c r="E492" s="4403"/>
      <c r="F492" s="2883" t="s">
        <v>715</v>
      </c>
      <c r="G492" s="303" t="s">
        <v>765</v>
      </c>
      <c r="H492" s="4168"/>
      <c r="I492" s="4393"/>
      <c r="J492" s="4189"/>
      <c r="K492" s="4108"/>
      <c r="L492" s="4043"/>
      <c r="M492" s="4128"/>
      <c r="N492" s="4405"/>
      <c r="O492" s="4370"/>
      <c r="P492" s="4228"/>
    </row>
    <row r="493" spans="1:16" ht="13.5" customHeight="1">
      <c r="A493" s="4374"/>
      <c r="B493" s="4419"/>
      <c r="C493" s="4149"/>
      <c r="D493" s="4420"/>
      <c r="E493" s="4404"/>
      <c r="F493" s="2626" t="s">
        <v>716</v>
      </c>
      <c r="G493" s="304" t="s">
        <v>765</v>
      </c>
      <c r="H493" s="4143"/>
      <c r="I493" s="4394"/>
      <c r="J493" s="4173"/>
      <c r="K493" s="4121"/>
      <c r="L493" s="4044"/>
      <c r="M493" s="4129"/>
      <c r="N493" s="4406"/>
      <c r="O493" s="4371"/>
      <c r="P493" s="4138"/>
    </row>
    <row r="494" spans="1:16" ht="12.75" customHeight="1">
      <c r="A494" s="4374"/>
      <c r="B494" s="4395" t="s">
        <v>2463</v>
      </c>
      <c r="C494" s="4118" t="s">
        <v>3699</v>
      </c>
      <c r="D494" s="4397" t="s">
        <v>5621</v>
      </c>
      <c r="E494" s="4403" t="s">
        <v>1697</v>
      </c>
      <c r="F494" s="2649" t="s">
        <v>5597</v>
      </c>
      <c r="G494" s="303"/>
      <c r="H494" s="4168" t="s">
        <v>624</v>
      </c>
      <c r="I494" s="4393">
        <v>24884</v>
      </c>
      <c r="J494" s="4189">
        <v>1856</v>
      </c>
      <c r="K494" s="4108">
        <v>13744</v>
      </c>
      <c r="L494" s="4043">
        <v>512</v>
      </c>
      <c r="M494" s="4130" t="s">
        <v>6173</v>
      </c>
      <c r="N494" s="4405" t="s">
        <v>2468</v>
      </c>
      <c r="O494" s="4370" t="s">
        <v>2452</v>
      </c>
      <c r="P494" s="4390" t="s">
        <v>5595</v>
      </c>
    </row>
    <row r="495" spans="1:16" ht="12.75" customHeight="1">
      <c r="A495" s="4374"/>
      <c r="B495" s="4396"/>
      <c r="C495" s="4118"/>
      <c r="D495" s="4397"/>
      <c r="E495" s="4403"/>
      <c r="F495" s="2883" t="s">
        <v>1157</v>
      </c>
      <c r="G495" s="303" t="s">
        <v>766</v>
      </c>
      <c r="H495" s="4168"/>
      <c r="I495" s="4393"/>
      <c r="J495" s="4189"/>
      <c r="K495" s="4108"/>
      <c r="L495" s="4043"/>
      <c r="M495" s="4128"/>
      <c r="N495" s="4405"/>
      <c r="O495" s="4370"/>
      <c r="P495" s="4390"/>
    </row>
    <row r="496" spans="1:16" ht="12.75" customHeight="1">
      <c r="A496" s="4374"/>
      <c r="B496" s="4396"/>
      <c r="C496" s="4118"/>
      <c r="D496" s="4397"/>
      <c r="E496" s="4403"/>
      <c r="F496" s="2883" t="s">
        <v>715</v>
      </c>
      <c r="G496" s="303" t="s">
        <v>765</v>
      </c>
      <c r="H496" s="4168"/>
      <c r="I496" s="4393"/>
      <c r="J496" s="4189"/>
      <c r="K496" s="4108"/>
      <c r="L496" s="4043"/>
      <c r="M496" s="4128"/>
      <c r="N496" s="4405"/>
      <c r="O496" s="4370"/>
      <c r="P496" s="4390"/>
    </row>
    <row r="497" spans="1:16" ht="13.5" customHeight="1" thickBot="1">
      <c r="A497" s="4375"/>
      <c r="B497" s="4396"/>
      <c r="C497" s="4119"/>
      <c r="D497" s="4398"/>
      <c r="E497" s="4403"/>
      <c r="F497" s="2640" t="s">
        <v>716</v>
      </c>
      <c r="G497" s="330" t="s">
        <v>765</v>
      </c>
      <c r="H497" s="4220"/>
      <c r="I497" s="4962"/>
      <c r="J497" s="4418"/>
      <c r="K497" s="4109"/>
      <c r="L497" s="4221"/>
      <c r="M497" s="4131"/>
      <c r="N497" s="4405"/>
      <c r="O497" s="4370"/>
      <c r="P497" s="4413"/>
    </row>
    <row r="498" spans="1:16" ht="12.75" customHeight="1">
      <c r="A498" s="4373" t="s">
        <v>3914</v>
      </c>
      <c r="B498" s="4753" t="s">
        <v>6168</v>
      </c>
      <c r="C498" s="4148" t="s">
        <v>3700</v>
      </c>
      <c r="D498" s="4139" t="s">
        <v>1643</v>
      </c>
      <c r="E498" s="4664" t="s">
        <v>1698</v>
      </c>
      <c r="F498" s="2499" t="s">
        <v>1162</v>
      </c>
      <c r="G498" s="303" t="s">
        <v>766</v>
      </c>
      <c r="H498" s="4142" t="s">
        <v>624</v>
      </c>
      <c r="I498" s="4120">
        <v>23006</v>
      </c>
      <c r="J498" s="4384">
        <v>1856</v>
      </c>
      <c r="K498" s="4385">
        <v>13230</v>
      </c>
      <c r="L498" s="4042">
        <v>512</v>
      </c>
      <c r="M498" s="4127"/>
      <c r="N498" s="4388" t="s">
        <v>2468</v>
      </c>
      <c r="O498" s="4389" t="s">
        <v>2452</v>
      </c>
      <c r="P498" s="4261" t="s">
        <v>1766</v>
      </c>
    </row>
    <row r="499" spans="1:16" ht="12.75" customHeight="1">
      <c r="A499" s="4374"/>
      <c r="B499" s="4411"/>
      <c r="C499" s="4118"/>
      <c r="D499" s="4167"/>
      <c r="E499" s="4218"/>
      <c r="F499" s="2499" t="s">
        <v>1645</v>
      </c>
      <c r="H499" s="4168"/>
      <c r="I499" s="4108"/>
      <c r="J499" s="4189"/>
      <c r="K499" s="4386"/>
      <c r="L499" s="4043"/>
      <c r="M499" s="4128"/>
      <c r="N499" s="4222"/>
      <c r="O499" s="4227"/>
      <c r="P499" s="4228"/>
    </row>
    <row r="500" spans="1:16" ht="12.75" customHeight="1">
      <c r="A500" s="4374"/>
      <c r="B500" s="4411"/>
      <c r="C500" s="4118"/>
      <c r="D500" s="4167"/>
      <c r="E500" s="4218"/>
      <c r="F500" s="2499" t="s">
        <v>715</v>
      </c>
      <c r="G500" s="303" t="s">
        <v>765</v>
      </c>
      <c r="H500" s="4168"/>
      <c r="I500" s="4108"/>
      <c r="J500" s="4189"/>
      <c r="K500" s="4386"/>
      <c r="L500" s="4043"/>
      <c r="M500" s="4128"/>
      <c r="N500" s="4222"/>
      <c r="O500" s="4227"/>
      <c r="P500" s="4228"/>
    </row>
    <row r="501" spans="1:16" ht="12.75" customHeight="1" thickBot="1">
      <c r="A501" s="4374"/>
      <c r="B501" s="4412"/>
      <c r="C501" s="4149"/>
      <c r="D501" s="4079"/>
      <c r="E501" s="4141"/>
      <c r="F501" s="2500" t="s">
        <v>716</v>
      </c>
      <c r="G501" s="304" t="s">
        <v>765</v>
      </c>
      <c r="H501" s="4143"/>
      <c r="I501" s="4121"/>
      <c r="J501" s="4173"/>
      <c r="K501" s="4387"/>
      <c r="L501" s="4044"/>
      <c r="M501" s="4129"/>
      <c r="N501" s="4211"/>
      <c r="O501" s="4240"/>
      <c r="P501" s="4138"/>
    </row>
    <row r="502" spans="1:16" ht="12.75" customHeight="1">
      <c r="A502" s="4374"/>
      <c r="B502" s="4116" t="s">
        <v>2463</v>
      </c>
      <c r="C502" s="4148" t="s">
        <v>3700</v>
      </c>
      <c r="D502" s="4244" t="s">
        <v>5622</v>
      </c>
      <c r="E502" s="4218" t="s">
        <v>1698</v>
      </c>
      <c r="F502" s="2629" t="s">
        <v>1162</v>
      </c>
      <c r="G502" s="303" t="s">
        <v>766</v>
      </c>
      <c r="H502" s="4142" t="s">
        <v>624</v>
      </c>
      <c r="I502" s="4120">
        <v>23006</v>
      </c>
      <c r="J502" s="4384">
        <v>1856</v>
      </c>
      <c r="K502" s="4385">
        <v>13230</v>
      </c>
      <c r="L502" s="4042">
        <v>512</v>
      </c>
      <c r="M502" s="4130" t="s">
        <v>6172</v>
      </c>
      <c r="N502" s="4388" t="s">
        <v>2468</v>
      </c>
      <c r="O502" s="4389" t="s">
        <v>2452</v>
      </c>
      <c r="P502" s="4390" t="s">
        <v>5595</v>
      </c>
    </row>
    <row r="503" spans="1:16" ht="12.75" customHeight="1">
      <c r="A503" s="4374"/>
      <c r="B503" s="4116"/>
      <c r="C503" s="4118"/>
      <c r="D503" s="4235"/>
      <c r="E503" s="4218"/>
      <c r="F503" s="2649" t="s">
        <v>5596</v>
      </c>
      <c r="H503" s="4168"/>
      <c r="I503" s="4108"/>
      <c r="J503" s="4189"/>
      <c r="K503" s="4386"/>
      <c r="L503" s="4043"/>
      <c r="M503" s="4128"/>
      <c r="N503" s="4222"/>
      <c r="O503" s="4227"/>
      <c r="P503" s="4390"/>
    </row>
    <row r="504" spans="1:16" ht="12.75" customHeight="1">
      <c r="A504" s="4374"/>
      <c r="B504" s="4116"/>
      <c r="C504" s="4118"/>
      <c r="D504" s="4235"/>
      <c r="E504" s="4218"/>
      <c r="F504" s="2629" t="s">
        <v>715</v>
      </c>
      <c r="G504" s="303" t="s">
        <v>765</v>
      </c>
      <c r="H504" s="4168"/>
      <c r="I504" s="4108"/>
      <c r="J504" s="4189"/>
      <c r="K504" s="4386"/>
      <c r="L504" s="4043"/>
      <c r="M504" s="4128"/>
      <c r="N504" s="4222"/>
      <c r="O504" s="4227"/>
      <c r="P504" s="4390"/>
    </row>
    <row r="505" spans="1:16" ht="12.75" customHeight="1">
      <c r="A505" s="4374"/>
      <c r="B505" s="4233"/>
      <c r="C505" s="4149"/>
      <c r="D505" s="4236"/>
      <c r="E505" s="4141"/>
      <c r="F505" s="2626" t="s">
        <v>716</v>
      </c>
      <c r="G505" s="304" t="s">
        <v>765</v>
      </c>
      <c r="H505" s="4143"/>
      <c r="I505" s="4121"/>
      <c r="J505" s="4173"/>
      <c r="K505" s="4387"/>
      <c r="L505" s="4044"/>
      <c r="M505" s="4129"/>
      <c r="N505" s="4211"/>
      <c r="O505" s="4240"/>
      <c r="P505" s="4391"/>
    </row>
    <row r="506" spans="1:16" ht="12.75" customHeight="1">
      <c r="A506" s="4374"/>
      <c r="B506" s="4410" t="s">
        <v>6168</v>
      </c>
      <c r="C506" s="4148" t="s">
        <v>3701</v>
      </c>
      <c r="D506" s="4139" t="s">
        <v>1644</v>
      </c>
      <c r="E506" s="4140" t="s">
        <v>1701</v>
      </c>
      <c r="F506" s="2625" t="s">
        <v>1162</v>
      </c>
      <c r="G506" s="326" t="s">
        <v>766</v>
      </c>
      <c r="H506" s="4142" t="s">
        <v>624</v>
      </c>
      <c r="I506" s="4120">
        <v>27264</v>
      </c>
      <c r="J506" s="4172">
        <v>1856</v>
      </c>
      <c r="K506" s="4120">
        <v>13230</v>
      </c>
      <c r="L506" s="4042">
        <v>512</v>
      </c>
      <c r="M506" s="4130"/>
      <c r="N506" s="4210" t="s">
        <v>2468</v>
      </c>
      <c r="O506" s="4224" t="s">
        <v>2452</v>
      </c>
      <c r="P506" s="4137" t="s">
        <v>1766</v>
      </c>
    </row>
    <row r="507" spans="1:16" ht="12.75" customHeight="1">
      <c r="A507" s="4374"/>
      <c r="B507" s="4411"/>
      <c r="C507" s="4118"/>
      <c r="D507" s="4167"/>
      <c r="E507" s="4218"/>
      <c r="F507" s="2629" t="s">
        <v>1646</v>
      </c>
      <c r="G507" s="182"/>
      <c r="H507" s="4168"/>
      <c r="I507" s="4108"/>
      <c r="J507" s="4189"/>
      <c r="K507" s="4108"/>
      <c r="L507" s="4043"/>
      <c r="M507" s="4128"/>
      <c r="N507" s="4222"/>
      <c r="O507" s="4227"/>
      <c r="P507" s="4228"/>
    </row>
    <row r="508" spans="1:16" ht="12.75" customHeight="1">
      <c r="A508" s="4374"/>
      <c r="B508" s="4411"/>
      <c r="C508" s="4118"/>
      <c r="D508" s="4167"/>
      <c r="E508" s="4218"/>
      <c r="F508" s="2629" t="s">
        <v>715</v>
      </c>
      <c r="G508" s="303" t="s">
        <v>765</v>
      </c>
      <c r="H508" s="4168"/>
      <c r="I508" s="4108"/>
      <c r="J508" s="4189"/>
      <c r="K508" s="4108"/>
      <c r="L508" s="4043"/>
      <c r="M508" s="4128"/>
      <c r="N508" s="4222"/>
      <c r="O508" s="4227"/>
      <c r="P508" s="4228"/>
    </row>
    <row r="509" spans="1:16" ht="13.5" customHeight="1">
      <c r="A509" s="4374"/>
      <c r="B509" s="4412"/>
      <c r="C509" s="4149"/>
      <c r="D509" s="4079"/>
      <c r="E509" s="4141"/>
      <c r="F509" s="2626" t="s">
        <v>716</v>
      </c>
      <c r="G509" s="304" t="s">
        <v>765</v>
      </c>
      <c r="H509" s="4143"/>
      <c r="I509" s="4121"/>
      <c r="J509" s="4173"/>
      <c r="K509" s="4121"/>
      <c r="L509" s="4044"/>
      <c r="M509" s="4129"/>
      <c r="N509" s="4211"/>
      <c r="O509" s="4240"/>
      <c r="P509" s="4138"/>
    </row>
    <row r="510" spans="1:16" ht="12.75" customHeight="1">
      <c r="A510" s="4374"/>
      <c r="B510" s="4116" t="s">
        <v>2463</v>
      </c>
      <c r="C510" s="4118" t="s">
        <v>3701</v>
      </c>
      <c r="D510" s="4235" t="s">
        <v>5623</v>
      </c>
      <c r="E510" s="4218" t="s">
        <v>1701</v>
      </c>
      <c r="F510" s="2629" t="s">
        <v>1162</v>
      </c>
      <c r="G510" s="303" t="s">
        <v>766</v>
      </c>
      <c r="H510" s="4168" t="s">
        <v>624</v>
      </c>
      <c r="I510" s="4108">
        <v>27264</v>
      </c>
      <c r="J510" s="4189">
        <v>1856</v>
      </c>
      <c r="K510" s="4108">
        <v>13230</v>
      </c>
      <c r="L510" s="4043">
        <v>512</v>
      </c>
      <c r="M510" s="4130" t="s">
        <v>6173</v>
      </c>
      <c r="N510" s="4222" t="s">
        <v>2468</v>
      </c>
      <c r="O510" s="4227" t="s">
        <v>2452</v>
      </c>
      <c r="P510" s="4390" t="s">
        <v>5595</v>
      </c>
    </row>
    <row r="511" spans="1:16" ht="12.75" customHeight="1">
      <c r="A511" s="4374"/>
      <c r="B511" s="4116"/>
      <c r="C511" s="4118"/>
      <c r="D511" s="4235"/>
      <c r="E511" s="4218"/>
      <c r="F511" s="2649" t="s">
        <v>5597</v>
      </c>
      <c r="H511" s="4168"/>
      <c r="I511" s="4108"/>
      <c r="J511" s="4189"/>
      <c r="K511" s="4108"/>
      <c r="L511" s="4043"/>
      <c r="M511" s="4128"/>
      <c r="N511" s="4222"/>
      <c r="O511" s="4227"/>
      <c r="P511" s="4390"/>
    </row>
    <row r="512" spans="1:16" ht="12.75" customHeight="1">
      <c r="A512" s="4374"/>
      <c r="B512" s="4116"/>
      <c r="C512" s="4118"/>
      <c r="D512" s="4235"/>
      <c r="E512" s="4218"/>
      <c r="F512" s="2629" t="s">
        <v>715</v>
      </c>
      <c r="G512" s="303" t="s">
        <v>765</v>
      </c>
      <c r="H512" s="4168"/>
      <c r="I512" s="4108"/>
      <c r="J512" s="4189"/>
      <c r="K512" s="4108"/>
      <c r="L512" s="4043"/>
      <c r="M512" s="4128"/>
      <c r="N512" s="4222"/>
      <c r="O512" s="4227"/>
      <c r="P512" s="4390"/>
    </row>
    <row r="513" spans="1:75" ht="13.5" customHeight="1" thickBot="1">
      <c r="A513" s="4375"/>
      <c r="B513" s="4117"/>
      <c r="C513" s="4119"/>
      <c r="D513" s="4246"/>
      <c r="E513" s="4219"/>
      <c r="F513" s="2640" t="s">
        <v>716</v>
      </c>
      <c r="G513" s="330" t="s">
        <v>765</v>
      </c>
      <c r="H513" s="4220"/>
      <c r="I513" s="4109"/>
      <c r="J513" s="4418"/>
      <c r="K513" s="4109"/>
      <c r="L513" s="4221"/>
      <c r="M513" s="4131"/>
      <c r="N513" s="4223"/>
      <c r="O513" s="4225"/>
      <c r="P513" s="4413"/>
    </row>
    <row r="514" spans="1:75" s="1374" customFormat="1" ht="21.75" customHeight="1">
      <c r="A514" s="3685" t="s">
        <v>404</v>
      </c>
      <c r="B514" s="5052" t="s">
        <v>3262</v>
      </c>
      <c r="C514" s="4326" t="s">
        <v>5090</v>
      </c>
      <c r="D514" s="5053" t="s">
        <v>936</v>
      </c>
      <c r="E514" s="4667" t="s">
        <v>389</v>
      </c>
      <c r="F514" s="346" t="s">
        <v>704</v>
      </c>
      <c r="G514" s="346" t="s">
        <v>543</v>
      </c>
      <c r="H514" s="4638" t="s">
        <v>624</v>
      </c>
      <c r="I514" s="4382">
        <v>4704</v>
      </c>
      <c r="J514" s="4245">
        <v>320</v>
      </c>
      <c r="K514" s="4382">
        <v>384</v>
      </c>
      <c r="L514" s="4245">
        <v>128</v>
      </c>
      <c r="M514" s="3100"/>
      <c r="N514" s="4388" t="s">
        <v>2451</v>
      </c>
      <c r="O514" s="4752" t="s">
        <v>2452</v>
      </c>
      <c r="P514" s="4769" t="s">
        <v>5091</v>
      </c>
      <c r="Q514" s="183"/>
      <c r="R514" s="183"/>
      <c r="S514" s="183"/>
      <c r="T514" s="183"/>
      <c r="U514" s="183"/>
      <c r="V514" s="183"/>
      <c r="W514" s="183"/>
      <c r="X514" s="183"/>
      <c r="Y514" s="183"/>
      <c r="Z514" s="183"/>
      <c r="AA514" s="183"/>
      <c r="AB514" s="183"/>
      <c r="AC514" s="183"/>
      <c r="AD514" s="183"/>
      <c r="AE514" s="183"/>
      <c r="AF514" s="183"/>
      <c r="AG514" s="183"/>
      <c r="AH514" s="183"/>
      <c r="AI514" s="183"/>
      <c r="AJ514" s="183"/>
      <c r="AK514" s="183"/>
      <c r="AL514" s="183"/>
      <c r="AM514" s="183"/>
      <c r="AN514" s="183"/>
      <c r="AO514" s="183"/>
      <c r="AP514" s="183"/>
      <c r="AQ514" s="183"/>
      <c r="AR514" s="183"/>
      <c r="AS514" s="183"/>
      <c r="AT514" s="183"/>
      <c r="AU514" s="183"/>
      <c r="AV514" s="183"/>
      <c r="AW514" s="183"/>
      <c r="AX514" s="183"/>
      <c r="AY514" s="183"/>
      <c r="AZ514" s="183"/>
      <c r="BA514" s="183"/>
      <c r="BB514" s="183"/>
      <c r="BC514" s="183"/>
      <c r="BD514" s="183"/>
      <c r="BE514" s="183"/>
      <c r="BF514" s="183"/>
      <c r="BG514" s="183"/>
      <c r="BH514" s="183"/>
      <c r="BI514" s="183"/>
      <c r="BJ514" s="183"/>
      <c r="BK514" s="183"/>
      <c r="BL514" s="183"/>
      <c r="BM514" s="183"/>
      <c r="BN514" s="183"/>
      <c r="BO514" s="183"/>
      <c r="BP514" s="183"/>
      <c r="BQ514" s="183"/>
      <c r="BR514" s="183"/>
      <c r="BS514" s="183"/>
      <c r="BT514" s="183"/>
      <c r="BU514" s="183"/>
      <c r="BV514" s="183"/>
      <c r="BW514" s="183"/>
    </row>
    <row r="515" spans="1:75" s="1374" customFormat="1" ht="21.75" customHeight="1">
      <c r="A515" s="3542"/>
      <c r="B515" s="4111"/>
      <c r="C515" s="4305"/>
      <c r="D515" s="5054"/>
      <c r="E515" s="4071"/>
      <c r="F515" s="303" t="s">
        <v>705</v>
      </c>
      <c r="G515" s="303" t="s">
        <v>765</v>
      </c>
      <c r="H515" s="4168"/>
      <c r="I515" s="4108"/>
      <c r="J515" s="4043"/>
      <c r="K515" s="4108"/>
      <c r="L515" s="4043"/>
      <c r="M515" s="2957"/>
      <c r="N515" s="4222"/>
      <c r="O515" s="4624"/>
      <c r="P515" s="4770"/>
      <c r="Q515" s="183"/>
      <c r="R515" s="183"/>
      <c r="S515" s="183"/>
      <c r="T515" s="183"/>
      <c r="U515" s="183"/>
      <c r="V515" s="183"/>
      <c r="W515" s="183"/>
      <c r="X515" s="183"/>
      <c r="Y515" s="183"/>
      <c r="Z515" s="183"/>
      <c r="AA515" s="183"/>
      <c r="AB515" s="183"/>
      <c r="AC515" s="183"/>
      <c r="AD515" s="183"/>
      <c r="AE515" s="183"/>
      <c r="AF515" s="183"/>
      <c r="AG515" s="183"/>
      <c r="AH515" s="183"/>
      <c r="AI515" s="183"/>
      <c r="AJ515" s="183"/>
      <c r="AK515" s="183"/>
      <c r="AL515" s="183"/>
      <c r="AM515" s="183"/>
      <c r="AN515" s="183"/>
      <c r="AO515" s="183"/>
      <c r="AP515" s="183"/>
      <c r="AQ515" s="183"/>
      <c r="AR515" s="183"/>
      <c r="AS515" s="183"/>
      <c r="AT515" s="183"/>
      <c r="AU515" s="183"/>
      <c r="AV515" s="183"/>
      <c r="AW515" s="183"/>
      <c r="AX515" s="183"/>
      <c r="AY515" s="183"/>
      <c r="AZ515" s="183"/>
      <c r="BA515" s="183"/>
      <c r="BB515" s="183"/>
      <c r="BC515" s="183"/>
      <c r="BD515" s="183"/>
      <c r="BE515" s="183"/>
      <c r="BF515" s="183"/>
      <c r="BG515" s="183"/>
      <c r="BH515" s="183"/>
      <c r="BI515" s="183"/>
      <c r="BJ515" s="183"/>
      <c r="BK515" s="183"/>
      <c r="BL515" s="183"/>
      <c r="BM515" s="183"/>
      <c r="BN515" s="183"/>
      <c r="BO515" s="183"/>
      <c r="BP515" s="183"/>
      <c r="BQ515" s="183"/>
      <c r="BR515" s="183"/>
      <c r="BS515" s="183"/>
      <c r="BT515" s="183"/>
      <c r="BU515" s="183"/>
      <c r="BV515" s="183"/>
      <c r="BW515" s="183"/>
    </row>
    <row r="516" spans="1:75" s="1374" customFormat="1" ht="21.75" customHeight="1">
      <c r="A516" s="3542"/>
      <c r="B516" s="4112"/>
      <c r="C516" s="4306"/>
      <c r="D516" s="5055"/>
      <c r="E516" s="4072"/>
      <c r="F516" s="304" t="s">
        <v>703</v>
      </c>
      <c r="G516" s="304" t="s">
        <v>765</v>
      </c>
      <c r="H516" s="4143"/>
      <c r="I516" s="4121"/>
      <c r="J516" s="4044"/>
      <c r="K516" s="4121"/>
      <c r="L516" s="4044"/>
      <c r="M516" s="2956"/>
      <c r="N516" s="4211"/>
      <c r="O516" s="4145"/>
      <c r="P516" s="4771"/>
      <c r="Q516" s="183"/>
      <c r="R516" s="183"/>
      <c r="S516" s="183"/>
      <c r="T516" s="183"/>
      <c r="U516" s="183"/>
      <c r="V516" s="183"/>
      <c r="W516" s="183"/>
      <c r="X516" s="183"/>
      <c r="Y516" s="183"/>
      <c r="Z516" s="183"/>
      <c r="AA516" s="183"/>
      <c r="AB516" s="183"/>
      <c r="AC516" s="183"/>
      <c r="AD516" s="183"/>
      <c r="AE516" s="183"/>
      <c r="AF516" s="183"/>
      <c r="AG516" s="183"/>
      <c r="AH516" s="183"/>
      <c r="AI516" s="183"/>
      <c r="AJ516" s="183"/>
      <c r="AK516" s="183"/>
      <c r="AL516" s="183"/>
      <c r="AM516" s="183"/>
      <c r="AN516" s="183"/>
      <c r="AO516" s="183"/>
      <c r="AP516" s="183"/>
      <c r="AQ516" s="183"/>
      <c r="AR516" s="183"/>
      <c r="AS516" s="183"/>
      <c r="AT516" s="183"/>
      <c r="AU516" s="183"/>
      <c r="AV516" s="183"/>
      <c r="AW516" s="183"/>
      <c r="AX516" s="183"/>
      <c r="AY516" s="183"/>
      <c r="AZ516" s="183"/>
      <c r="BA516" s="183"/>
      <c r="BB516" s="183"/>
      <c r="BC516" s="183"/>
      <c r="BD516" s="183"/>
      <c r="BE516" s="183"/>
      <c r="BF516" s="183"/>
      <c r="BG516" s="183"/>
      <c r="BH516" s="183"/>
      <c r="BI516" s="183"/>
      <c r="BJ516" s="183"/>
      <c r="BK516" s="183"/>
      <c r="BL516" s="183"/>
      <c r="BM516" s="183"/>
      <c r="BN516" s="183"/>
      <c r="BO516" s="183"/>
      <c r="BP516" s="183"/>
      <c r="BQ516" s="183"/>
      <c r="BR516" s="183"/>
      <c r="BS516" s="183"/>
      <c r="BT516" s="183"/>
      <c r="BU516" s="183"/>
      <c r="BV516" s="183"/>
      <c r="BW516" s="183"/>
    </row>
    <row r="517" spans="1:75" ht="12.75" customHeight="1">
      <c r="A517" s="3542"/>
      <c r="B517" s="4755" t="s">
        <v>3262</v>
      </c>
      <c r="C517" s="4379" t="s">
        <v>589</v>
      </c>
      <c r="D517" s="3470" t="s">
        <v>945</v>
      </c>
      <c r="E517" s="4071" t="s">
        <v>73</v>
      </c>
      <c r="F517" s="322" t="s">
        <v>717</v>
      </c>
      <c r="G517" s="375"/>
      <c r="H517" s="4168" t="s">
        <v>624</v>
      </c>
      <c r="I517" s="4108">
        <v>2016</v>
      </c>
      <c r="J517" s="4189">
        <v>256</v>
      </c>
      <c r="K517" s="4108">
        <v>384</v>
      </c>
      <c r="L517" s="4043">
        <v>128</v>
      </c>
      <c r="M517" s="2957"/>
      <c r="N517" s="4035" t="s">
        <v>2451</v>
      </c>
      <c r="O517" s="4054" t="s">
        <v>2452</v>
      </c>
      <c r="P517" s="4029" t="s">
        <v>943</v>
      </c>
    </row>
    <row r="518" spans="1:75" ht="12.75" customHeight="1">
      <c r="A518" s="3542"/>
      <c r="B518" s="4755"/>
      <c r="C518" s="4379"/>
      <c r="D518" s="3470"/>
      <c r="E518" s="4071"/>
      <c r="F518" s="322" t="s">
        <v>705</v>
      </c>
      <c r="G518" s="375"/>
      <c r="H518" s="4168"/>
      <c r="I518" s="4108"/>
      <c r="J518" s="4189"/>
      <c r="K518" s="4108"/>
      <c r="L518" s="4043"/>
      <c r="M518" s="2957"/>
      <c r="N518" s="4035"/>
      <c r="O518" s="4054"/>
      <c r="P518" s="4029"/>
    </row>
    <row r="519" spans="1:75" ht="12.75" customHeight="1">
      <c r="A519" s="3542"/>
      <c r="B519" s="4311"/>
      <c r="C519" s="4380"/>
      <c r="D519" s="4669"/>
      <c r="E519" s="4072"/>
      <c r="F519" s="399" t="s">
        <v>703</v>
      </c>
      <c r="G519" s="376"/>
      <c r="H519" s="4143"/>
      <c r="I519" s="4121"/>
      <c r="J519" s="4173"/>
      <c r="K519" s="4121"/>
      <c r="L519" s="4044"/>
      <c r="M519" s="2956"/>
      <c r="N519" s="4033"/>
      <c r="O519" s="4166"/>
      <c r="P519" s="4030"/>
    </row>
    <row r="520" spans="1:75" ht="12.75" customHeight="1">
      <c r="A520" s="3542"/>
      <c r="B520" s="4754" t="s">
        <v>3262</v>
      </c>
      <c r="C520" s="4381" t="s">
        <v>589</v>
      </c>
      <c r="D520" s="4668" t="s">
        <v>946</v>
      </c>
      <c r="E520" s="4199" t="s">
        <v>74</v>
      </c>
      <c r="F520" s="322" t="s">
        <v>717</v>
      </c>
      <c r="G520" s="375"/>
      <c r="H520" s="4142" t="s">
        <v>623</v>
      </c>
      <c r="I520" s="4120">
        <v>2016</v>
      </c>
      <c r="J520" s="4172">
        <v>256</v>
      </c>
      <c r="K520" s="4120">
        <v>384</v>
      </c>
      <c r="L520" s="4042">
        <v>128</v>
      </c>
      <c r="M520" s="2955"/>
      <c r="N520" s="4034" t="s">
        <v>2451</v>
      </c>
      <c r="O520" s="4053" t="s">
        <v>2452</v>
      </c>
      <c r="P520" s="4169" t="s">
        <v>944</v>
      </c>
    </row>
    <row r="521" spans="1:75" ht="12.75" customHeight="1">
      <c r="A521" s="3542"/>
      <c r="B521" s="4755"/>
      <c r="C521" s="4379"/>
      <c r="D521" s="3470"/>
      <c r="E521" s="4071"/>
      <c r="F521" s="322" t="s">
        <v>705</v>
      </c>
      <c r="G521" s="375"/>
      <c r="H521" s="4168"/>
      <c r="I521" s="4108"/>
      <c r="J521" s="4189"/>
      <c r="K521" s="4108"/>
      <c r="L521" s="4043"/>
      <c r="M521" s="2957"/>
      <c r="N521" s="4035"/>
      <c r="O521" s="4054"/>
      <c r="P521" s="4029"/>
    </row>
    <row r="522" spans="1:75" ht="12.75" customHeight="1">
      <c r="A522" s="3542"/>
      <c r="B522" s="4311"/>
      <c r="C522" s="4380"/>
      <c r="D522" s="4669"/>
      <c r="E522" s="4072"/>
      <c r="F522" s="399" t="s">
        <v>703</v>
      </c>
      <c r="G522" s="376"/>
      <c r="H522" s="4143"/>
      <c r="I522" s="4121"/>
      <c r="J522" s="4173"/>
      <c r="K522" s="4121"/>
      <c r="L522" s="4044"/>
      <c r="M522" s="2956"/>
      <c r="N522" s="4033"/>
      <c r="O522" s="4166"/>
      <c r="P522" s="4030"/>
    </row>
    <row r="523" spans="1:75" ht="12.75" customHeight="1">
      <c r="A523" s="3542"/>
      <c r="B523" s="4754" t="s">
        <v>3262</v>
      </c>
      <c r="C523" s="4304" t="s">
        <v>590</v>
      </c>
      <c r="D523" s="4668" t="s">
        <v>179</v>
      </c>
      <c r="E523" s="4199" t="s">
        <v>75</v>
      </c>
      <c r="F523" s="322" t="s">
        <v>718</v>
      </c>
      <c r="G523" s="375"/>
      <c r="H523" s="4142" t="s">
        <v>624</v>
      </c>
      <c r="I523" s="4120">
        <v>8000</v>
      </c>
      <c r="J523" s="4172">
        <v>512</v>
      </c>
      <c r="K523" s="4120">
        <v>2016</v>
      </c>
      <c r="L523" s="4042">
        <v>256</v>
      </c>
      <c r="M523" s="2955"/>
      <c r="N523" s="4034" t="s">
        <v>2466</v>
      </c>
      <c r="O523" s="4081" t="s">
        <v>2452</v>
      </c>
      <c r="P523" s="4169" t="s">
        <v>476</v>
      </c>
    </row>
    <row r="524" spans="1:75" ht="12.75" customHeight="1">
      <c r="A524" s="3542"/>
      <c r="B524" s="4755"/>
      <c r="C524" s="4305"/>
      <c r="D524" s="3470"/>
      <c r="E524" s="4071"/>
      <c r="F524" s="322" t="s">
        <v>705</v>
      </c>
      <c r="G524" s="375"/>
      <c r="H524" s="4168"/>
      <c r="I524" s="4108"/>
      <c r="J524" s="4189"/>
      <c r="K524" s="4108"/>
      <c r="L524" s="4043"/>
      <c r="M524" s="2957"/>
      <c r="N524" s="4035"/>
      <c r="O524" s="4082"/>
      <c r="P524" s="4029"/>
    </row>
    <row r="525" spans="1:75" ht="12.75" customHeight="1">
      <c r="A525" s="3542"/>
      <c r="B525" s="4311"/>
      <c r="C525" s="4306"/>
      <c r="D525" s="4669"/>
      <c r="E525" s="4072"/>
      <c r="F525" s="399" t="s">
        <v>706</v>
      </c>
      <c r="G525" s="376"/>
      <c r="H525" s="4143"/>
      <c r="I525" s="4121"/>
      <c r="J525" s="4173"/>
      <c r="K525" s="4121"/>
      <c r="L525" s="4044"/>
      <c r="M525" s="2956"/>
      <c r="N525" s="4033"/>
      <c r="O525" s="4055"/>
      <c r="P525" s="4030"/>
    </row>
    <row r="526" spans="1:75" ht="12.75" customHeight="1">
      <c r="A526" s="3542"/>
      <c r="B526" s="4754" t="s">
        <v>3262</v>
      </c>
      <c r="C526" s="4304" t="s">
        <v>591</v>
      </c>
      <c r="D526" s="4668" t="s">
        <v>180</v>
      </c>
      <c r="E526" s="4199" t="s">
        <v>76</v>
      </c>
      <c r="F526" s="322" t="s">
        <v>712</v>
      </c>
      <c r="G526" s="375"/>
      <c r="H526" s="4142" t="s">
        <v>624</v>
      </c>
      <c r="I526" s="4120">
        <v>16000</v>
      </c>
      <c r="J526" s="4172">
        <v>768</v>
      </c>
      <c r="K526" s="4120">
        <v>8000</v>
      </c>
      <c r="L526" s="4042">
        <v>512</v>
      </c>
      <c r="M526" s="2955"/>
      <c r="N526" s="4034" t="s">
        <v>2468</v>
      </c>
      <c r="O526" s="4081" t="s">
        <v>2452</v>
      </c>
      <c r="P526" s="4169" t="s">
        <v>476</v>
      </c>
    </row>
    <row r="527" spans="1:75" ht="12.75" customHeight="1">
      <c r="A527" s="3542"/>
      <c r="B527" s="4755"/>
      <c r="C527" s="4305"/>
      <c r="D527" s="3470"/>
      <c r="E527" s="4071"/>
      <c r="F527" s="322" t="s">
        <v>705</v>
      </c>
      <c r="G527" s="375"/>
      <c r="H527" s="4168"/>
      <c r="I527" s="4108"/>
      <c r="J527" s="4189"/>
      <c r="K527" s="4108"/>
      <c r="L527" s="4043"/>
      <c r="M527" s="2957"/>
      <c r="N527" s="4035"/>
      <c r="O527" s="4082"/>
      <c r="P527" s="4029"/>
    </row>
    <row r="528" spans="1:75" ht="12.75" customHeight="1">
      <c r="A528" s="3542"/>
      <c r="B528" s="4311"/>
      <c r="C528" s="4306"/>
      <c r="D528" s="4669"/>
      <c r="E528" s="4072"/>
      <c r="F528" s="399" t="s">
        <v>706</v>
      </c>
      <c r="G528" s="376"/>
      <c r="H528" s="4143"/>
      <c r="I528" s="4121"/>
      <c r="J528" s="4173"/>
      <c r="K528" s="4121"/>
      <c r="L528" s="4044"/>
      <c r="M528" s="2956"/>
      <c r="N528" s="4033"/>
      <c r="O528" s="4055"/>
      <c r="P528" s="4030"/>
    </row>
    <row r="529" spans="1:16" ht="12.75" customHeight="1">
      <c r="A529" s="3542"/>
      <c r="B529" s="4754" t="s">
        <v>3262</v>
      </c>
      <c r="C529" s="4381" t="s">
        <v>1394</v>
      </c>
      <c r="D529" s="4668" t="s">
        <v>652</v>
      </c>
      <c r="E529" s="4199" t="s">
        <v>543</v>
      </c>
      <c r="F529" s="322" t="s">
        <v>702</v>
      </c>
      <c r="G529" s="375"/>
      <c r="H529" s="4142" t="s">
        <v>623</v>
      </c>
      <c r="I529" s="4120">
        <v>1120</v>
      </c>
      <c r="J529" s="4172">
        <v>320</v>
      </c>
      <c r="K529" s="4120">
        <v>384</v>
      </c>
      <c r="L529" s="4042">
        <v>128</v>
      </c>
      <c r="M529" s="2955"/>
      <c r="N529" s="4034" t="s">
        <v>2451</v>
      </c>
      <c r="O529" s="4053" t="s">
        <v>2452</v>
      </c>
      <c r="P529" s="4169" t="s">
        <v>1013</v>
      </c>
    </row>
    <row r="530" spans="1:16" ht="12.75" customHeight="1">
      <c r="A530" s="3542"/>
      <c r="B530" s="4311"/>
      <c r="C530" s="4380"/>
      <c r="D530" s="4669"/>
      <c r="E530" s="4072"/>
      <c r="F530" s="399" t="s">
        <v>700</v>
      </c>
      <c r="G530" s="376"/>
      <c r="H530" s="4143"/>
      <c r="I530" s="4121"/>
      <c r="J530" s="4173"/>
      <c r="K530" s="4121"/>
      <c r="L530" s="4044"/>
      <c r="M530" s="2956"/>
      <c r="N530" s="4033"/>
      <c r="O530" s="4166"/>
      <c r="P530" s="4030"/>
    </row>
    <row r="531" spans="1:16" ht="12.75" customHeight="1">
      <c r="A531" s="3542"/>
      <c r="B531" s="4754" t="s">
        <v>3262</v>
      </c>
      <c r="C531" s="4381" t="s">
        <v>338</v>
      </c>
      <c r="D531" s="4668" t="s">
        <v>933</v>
      </c>
      <c r="E531" s="4199" t="s">
        <v>77</v>
      </c>
      <c r="F531" s="322" t="s">
        <v>704</v>
      </c>
      <c r="G531" s="375"/>
      <c r="H531" s="4142" t="s">
        <v>623</v>
      </c>
      <c r="I531" s="4120">
        <v>4704</v>
      </c>
      <c r="J531" s="4172">
        <v>320</v>
      </c>
      <c r="K531" s="4120">
        <v>384</v>
      </c>
      <c r="L531" s="4042">
        <v>128</v>
      </c>
      <c r="M531" s="2955"/>
      <c r="N531" s="4034" t="s">
        <v>2451</v>
      </c>
      <c r="O531" s="4053" t="s">
        <v>2452</v>
      </c>
      <c r="P531" s="4169" t="s">
        <v>935</v>
      </c>
    </row>
    <row r="532" spans="1:16" ht="12.75" customHeight="1">
      <c r="A532" s="3542"/>
      <c r="B532" s="4755"/>
      <c r="C532" s="4379"/>
      <c r="D532" s="3470"/>
      <c r="E532" s="4071"/>
      <c r="F532" s="322" t="s">
        <v>705</v>
      </c>
      <c r="G532" s="375"/>
      <c r="H532" s="4168"/>
      <c r="I532" s="4108"/>
      <c r="J532" s="4189"/>
      <c r="K532" s="4108"/>
      <c r="L532" s="4043"/>
      <c r="M532" s="2957"/>
      <c r="N532" s="4035"/>
      <c r="O532" s="4054"/>
      <c r="P532" s="4029"/>
    </row>
    <row r="533" spans="1:16" ht="12.75" customHeight="1">
      <c r="A533" s="3542"/>
      <c r="B533" s="4311"/>
      <c r="C533" s="4380"/>
      <c r="D533" s="4669"/>
      <c r="E533" s="4072"/>
      <c r="F533" s="399" t="s">
        <v>703</v>
      </c>
      <c r="G533" s="376"/>
      <c r="H533" s="4143"/>
      <c r="I533" s="4121"/>
      <c r="J533" s="4173"/>
      <c r="K533" s="4121"/>
      <c r="L533" s="4044"/>
      <c r="M533" s="2956"/>
      <c r="N533" s="4033"/>
      <c r="O533" s="4166"/>
      <c r="P533" s="4030"/>
    </row>
    <row r="534" spans="1:16" ht="12.75" customHeight="1">
      <c r="A534" s="3542"/>
      <c r="B534" s="4754" t="s">
        <v>3262</v>
      </c>
      <c r="C534" s="4381" t="s">
        <v>338</v>
      </c>
      <c r="D534" s="4668" t="s">
        <v>4</v>
      </c>
      <c r="E534" s="4199" t="s">
        <v>78</v>
      </c>
      <c r="F534" s="322" t="s">
        <v>704</v>
      </c>
      <c r="G534" s="375"/>
      <c r="H534" s="4142" t="s">
        <v>623</v>
      </c>
      <c r="I534" s="4120">
        <v>1024</v>
      </c>
      <c r="J534" s="4172">
        <v>192</v>
      </c>
      <c r="K534" s="4120">
        <v>192</v>
      </c>
      <c r="L534" s="4042">
        <v>32</v>
      </c>
      <c r="M534" s="2955"/>
      <c r="N534" s="4034" t="s">
        <v>2451</v>
      </c>
      <c r="O534" s="4053" t="s">
        <v>2452</v>
      </c>
      <c r="P534" s="4169" t="s">
        <v>758</v>
      </c>
    </row>
    <row r="535" spans="1:16" ht="12.75" customHeight="1">
      <c r="A535" s="3542"/>
      <c r="B535" s="4755"/>
      <c r="C535" s="4379"/>
      <c r="D535" s="3470"/>
      <c r="E535" s="4071"/>
      <c r="F535" s="322" t="s">
        <v>705</v>
      </c>
      <c r="G535" s="375"/>
      <c r="H535" s="4168"/>
      <c r="I535" s="4108"/>
      <c r="J535" s="4189"/>
      <c r="K535" s="4108"/>
      <c r="L535" s="4043"/>
      <c r="M535" s="2957"/>
      <c r="N535" s="4035"/>
      <c r="O535" s="4054"/>
      <c r="P535" s="4029"/>
    </row>
    <row r="536" spans="1:16" ht="12.75" customHeight="1">
      <c r="A536" s="3542"/>
      <c r="B536" s="4311"/>
      <c r="C536" s="4380"/>
      <c r="D536" s="4669"/>
      <c r="E536" s="4072"/>
      <c r="F536" s="399" t="s">
        <v>703</v>
      </c>
      <c r="G536" s="376"/>
      <c r="H536" s="4143"/>
      <c r="I536" s="4121"/>
      <c r="J536" s="4173"/>
      <c r="K536" s="4121"/>
      <c r="L536" s="4044"/>
      <c r="M536" s="2956"/>
      <c r="N536" s="4033"/>
      <c r="O536" s="4166"/>
      <c r="P536" s="4030"/>
    </row>
    <row r="537" spans="1:16" ht="12.75" customHeight="1">
      <c r="A537" s="3542"/>
      <c r="B537" s="4754" t="s">
        <v>3262</v>
      </c>
      <c r="C537" s="4381" t="s">
        <v>338</v>
      </c>
      <c r="D537" s="4668" t="s">
        <v>972</v>
      </c>
      <c r="E537" s="4199" t="s">
        <v>79</v>
      </c>
      <c r="F537" s="322" t="s">
        <v>704</v>
      </c>
      <c r="G537" s="375"/>
      <c r="H537" s="4142" t="s">
        <v>624</v>
      </c>
      <c r="I537" s="4120">
        <v>1024</v>
      </c>
      <c r="J537" s="4172">
        <v>192</v>
      </c>
      <c r="K537" s="4120">
        <v>192</v>
      </c>
      <c r="L537" s="4042">
        <v>32</v>
      </c>
      <c r="M537" s="2955"/>
      <c r="N537" s="4034" t="s">
        <v>2451</v>
      </c>
      <c r="O537" s="4053" t="s">
        <v>2452</v>
      </c>
      <c r="P537" s="4169" t="s">
        <v>159</v>
      </c>
    </row>
    <row r="538" spans="1:16" ht="12.75" customHeight="1">
      <c r="A538" s="3542"/>
      <c r="B538" s="4755"/>
      <c r="C538" s="4379"/>
      <c r="D538" s="3470"/>
      <c r="E538" s="4071"/>
      <c r="F538" s="322" t="s">
        <v>705</v>
      </c>
      <c r="G538" s="375"/>
      <c r="H538" s="4168"/>
      <c r="I538" s="4108"/>
      <c r="J538" s="4189"/>
      <c r="K538" s="4108"/>
      <c r="L538" s="4043"/>
      <c r="M538" s="2957"/>
      <c r="N538" s="4035"/>
      <c r="O538" s="4054"/>
      <c r="P538" s="4029"/>
    </row>
    <row r="539" spans="1:16" ht="12.75" customHeight="1">
      <c r="A539" s="3542"/>
      <c r="B539" s="4311"/>
      <c r="C539" s="4380"/>
      <c r="D539" s="4669"/>
      <c r="E539" s="4072"/>
      <c r="F539" s="399" t="s">
        <v>703</v>
      </c>
      <c r="G539" s="376"/>
      <c r="H539" s="4143"/>
      <c r="I539" s="4121"/>
      <c r="J539" s="4173"/>
      <c r="K539" s="4121"/>
      <c r="L539" s="4044"/>
      <c r="M539" s="2956"/>
      <c r="N539" s="4033"/>
      <c r="O539" s="4166"/>
      <c r="P539" s="4030"/>
    </row>
    <row r="540" spans="1:16" ht="12.75" customHeight="1">
      <c r="A540" s="3542"/>
      <c r="B540" s="4754" t="s">
        <v>3262</v>
      </c>
      <c r="C540" s="4381" t="s">
        <v>338</v>
      </c>
      <c r="D540" s="4668" t="s">
        <v>265</v>
      </c>
      <c r="E540" s="4199" t="s">
        <v>80</v>
      </c>
      <c r="F540" s="322" t="s">
        <v>704</v>
      </c>
      <c r="G540" s="375"/>
      <c r="H540" s="4142" t="s">
        <v>624</v>
      </c>
      <c r="I540" s="4120">
        <v>512</v>
      </c>
      <c r="J540" s="4172">
        <v>192</v>
      </c>
      <c r="K540" s="4120">
        <v>128</v>
      </c>
      <c r="L540" s="4042">
        <v>32</v>
      </c>
      <c r="M540" s="2955"/>
      <c r="N540" s="4034" t="s">
        <v>2451</v>
      </c>
      <c r="O540" s="4053" t="s">
        <v>2452</v>
      </c>
      <c r="P540" s="4169" t="s">
        <v>970</v>
      </c>
    </row>
    <row r="541" spans="1:16" ht="12.75" customHeight="1">
      <c r="A541" s="3542"/>
      <c r="B541" s="4755"/>
      <c r="C541" s="4379"/>
      <c r="D541" s="3470"/>
      <c r="E541" s="4071"/>
      <c r="F541" s="322" t="s">
        <v>705</v>
      </c>
      <c r="G541" s="375"/>
      <c r="H541" s="4168"/>
      <c r="I541" s="4108"/>
      <c r="J541" s="4189"/>
      <c r="K541" s="4108"/>
      <c r="L541" s="4043"/>
      <c r="M541" s="2957"/>
      <c r="N541" s="4035"/>
      <c r="O541" s="4054"/>
      <c r="P541" s="4029"/>
    </row>
    <row r="542" spans="1:16" ht="12.75" customHeight="1">
      <c r="A542" s="3542"/>
      <c r="B542" s="4311"/>
      <c r="C542" s="4380"/>
      <c r="D542" s="4669"/>
      <c r="E542" s="4072"/>
      <c r="F542" s="399" t="s">
        <v>703</v>
      </c>
      <c r="G542" s="376"/>
      <c r="H542" s="4143"/>
      <c r="I542" s="4121"/>
      <c r="J542" s="4173"/>
      <c r="K542" s="4121"/>
      <c r="L542" s="4044"/>
      <c r="M542" s="2956"/>
      <c r="N542" s="4033"/>
      <c r="O542" s="4166"/>
      <c r="P542" s="4030"/>
    </row>
    <row r="543" spans="1:16" ht="12.75" customHeight="1">
      <c r="A543" s="3542"/>
      <c r="B543" s="4754" t="s">
        <v>3262</v>
      </c>
      <c r="C543" s="4381" t="s">
        <v>338</v>
      </c>
      <c r="D543" s="4668" t="s">
        <v>969</v>
      </c>
      <c r="E543" s="4199" t="s">
        <v>81</v>
      </c>
      <c r="F543" s="322" t="s">
        <v>704</v>
      </c>
      <c r="G543" s="375"/>
      <c r="H543" s="4142" t="s">
        <v>624</v>
      </c>
      <c r="I543" s="4120">
        <v>512</v>
      </c>
      <c r="J543" s="4172">
        <v>192</v>
      </c>
      <c r="K543" s="4120">
        <v>128</v>
      </c>
      <c r="L543" s="4042">
        <v>32</v>
      </c>
      <c r="M543" s="2955"/>
      <c r="N543" s="4034" t="s">
        <v>2451</v>
      </c>
      <c r="O543" s="4053" t="s">
        <v>2452</v>
      </c>
      <c r="P543" s="4169" t="s">
        <v>971</v>
      </c>
    </row>
    <row r="544" spans="1:16" ht="12.75" customHeight="1">
      <c r="A544" s="3542"/>
      <c r="B544" s="4755"/>
      <c r="C544" s="4379"/>
      <c r="D544" s="3470"/>
      <c r="E544" s="4071"/>
      <c r="F544" s="322" t="s">
        <v>705</v>
      </c>
      <c r="G544" s="375"/>
      <c r="H544" s="4168"/>
      <c r="I544" s="4108"/>
      <c r="J544" s="4189"/>
      <c r="K544" s="4108"/>
      <c r="L544" s="4043"/>
      <c r="M544" s="2957"/>
      <c r="N544" s="4035"/>
      <c r="O544" s="4054"/>
      <c r="P544" s="4029"/>
    </row>
    <row r="545" spans="1:16" ht="12.75" customHeight="1">
      <c r="A545" s="3542"/>
      <c r="B545" s="4311"/>
      <c r="C545" s="4380"/>
      <c r="D545" s="4669"/>
      <c r="E545" s="4072"/>
      <c r="F545" s="399" t="s">
        <v>706</v>
      </c>
      <c r="G545" s="376"/>
      <c r="H545" s="4143"/>
      <c r="I545" s="4121"/>
      <c r="J545" s="4173"/>
      <c r="K545" s="4121"/>
      <c r="L545" s="4044"/>
      <c r="M545" s="2956"/>
      <c r="N545" s="4033"/>
      <c r="O545" s="4166"/>
      <c r="P545" s="4030"/>
    </row>
    <row r="546" spans="1:16" ht="12.75" customHeight="1">
      <c r="A546" s="3542"/>
      <c r="B546" s="4754" t="s">
        <v>3262</v>
      </c>
      <c r="C546" s="4381" t="s">
        <v>338</v>
      </c>
      <c r="D546" s="4668" t="s">
        <v>934</v>
      </c>
      <c r="E546" s="4199" t="s">
        <v>82</v>
      </c>
      <c r="F546" s="322" t="s">
        <v>704</v>
      </c>
      <c r="G546" s="375"/>
      <c r="H546" s="4142" t="s">
        <v>624</v>
      </c>
      <c r="I546" s="4120">
        <v>3328</v>
      </c>
      <c r="J546" s="4172">
        <v>320</v>
      </c>
      <c r="K546" s="4120">
        <v>384</v>
      </c>
      <c r="L546" s="4042">
        <v>128</v>
      </c>
      <c r="M546" s="2955"/>
      <c r="N546" s="4034" t="s">
        <v>2451</v>
      </c>
      <c r="O546" s="4053" t="s">
        <v>2452</v>
      </c>
      <c r="P546" s="4169" t="s">
        <v>937</v>
      </c>
    </row>
    <row r="547" spans="1:16" ht="12.75" customHeight="1">
      <c r="A547" s="3542"/>
      <c r="B547" s="4755"/>
      <c r="C547" s="4379"/>
      <c r="D547" s="3470"/>
      <c r="E547" s="4071"/>
      <c r="F547" s="322" t="s">
        <v>705</v>
      </c>
      <c r="G547" s="375"/>
      <c r="H547" s="4168"/>
      <c r="I547" s="4108"/>
      <c r="J547" s="4189"/>
      <c r="K547" s="4108"/>
      <c r="L547" s="4043"/>
      <c r="M547" s="2957"/>
      <c r="N547" s="4035"/>
      <c r="O547" s="4054"/>
      <c r="P547" s="4029"/>
    </row>
    <row r="548" spans="1:16" ht="12.75" customHeight="1">
      <c r="A548" s="3542"/>
      <c r="B548" s="4311"/>
      <c r="C548" s="4380"/>
      <c r="D548" s="4669"/>
      <c r="E548" s="4072"/>
      <c r="F548" s="399" t="s">
        <v>703</v>
      </c>
      <c r="G548" s="376"/>
      <c r="H548" s="4143"/>
      <c r="I548" s="4121"/>
      <c r="J548" s="4173"/>
      <c r="K548" s="4121"/>
      <c r="L548" s="4044"/>
      <c r="M548" s="2956"/>
      <c r="N548" s="4033"/>
      <c r="O548" s="4166"/>
      <c r="P548" s="4030"/>
    </row>
    <row r="549" spans="1:16" ht="12.75" customHeight="1">
      <c r="A549" s="3542"/>
      <c r="B549" s="4754" t="s">
        <v>3262</v>
      </c>
      <c r="C549" s="4304" t="s">
        <v>339</v>
      </c>
      <c r="D549" s="4668" t="s">
        <v>177</v>
      </c>
      <c r="E549" s="4199" t="s">
        <v>83</v>
      </c>
      <c r="F549" s="322" t="s">
        <v>707</v>
      </c>
      <c r="G549" s="375"/>
      <c r="H549" s="4142" t="s">
        <v>624</v>
      </c>
      <c r="I549" s="4120">
        <v>6144</v>
      </c>
      <c r="J549" s="4042">
        <v>512</v>
      </c>
      <c r="K549" s="4120">
        <v>4096</v>
      </c>
      <c r="L549" s="4042">
        <v>128</v>
      </c>
      <c r="M549" s="2955"/>
      <c r="N549" s="4034" t="s">
        <v>2466</v>
      </c>
      <c r="O549" s="4036" t="s">
        <v>2452</v>
      </c>
      <c r="P549" s="4169" t="s">
        <v>797</v>
      </c>
    </row>
    <row r="550" spans="1:16" ht="12.75" customHeight="1">
      <c r="A550" s="3542"/>
      <c r="B550" s="4755"/>
      <c r="C550" s="4305"/>
      <c r="D550" s="3470"/>
      <c r="E550" s="4071"/>
      <c r="F550" s="322" t="s">
        <v>705</v>
      </c>
      <c r="G550" s="375"/>
      <c r="H550" s="4168"/>
      <c r="I550" s="4108"/>
      <c r="J550" s="4043"/>
      <c r="K550" s="4108"/>
      <c r="L550" s="4043"/>
      <c r="M550" s="2957"/>
      <c r="N550" s="4035"/>
      <c r="O550" s="4037"/>
      <c r="P550" s="4029"/>
    </row>
    <row r="551" spans="1:16" ht="12.75" customHeight="1" thickBot="1">
      <c r="A551" s="3543"/>
      <c r="B551" s="4311"/>
      <c r="C551" s="4306"/>
      <c r="D551" s="4669"/>
      <c r="E551" s="4072"/>
      <c r="F551" s="1531" t="s">
        <v>706</v>
      </c>
      <c r="G551" s="378"/>
      <c r="H551" s="4143"/>
      <c r="I551" s="4121"/>
      <c r="J551" s="4044"/>
      <c r="K551" s="4121"/>
      <c r="L551" s="4044"/>
      <c r="M551" s="2956"/>
      <c r="N551" s="4033"/>
      <c r="O551" s="4038"/>
      <c r="P551" s="4030"/>
    </row>
    <row r="552" spans="1:16" ht="12.75" customHeight="1">
      <c r="A552" s="3685" t="s">
        <v>3879</v>
      </c>
      <c r="B552" s="4841" t="s">
        <v>3262</v>
      </c>
      <c r="C552" s="4326" t="s">
        <v>3826</v>
      </c>
      <c r="D552" s="5039" t="s">
        <v>820</v>
      </c>
      <c r="E552" s="4667" t="s">
        <v>84</v>
      </c>
      <c r="F552" s="322" t="s">
        <v>719</v>
      </c>
      <c r="G552" s="375"/>
      <c r="H552" s="4638" t="s">
        <v>624</v>
      </c>
      <c r="I552" s="4382">
        <v>6016</v>
      </c>
      <c r="J552" s="4384">
        <v>768</v>
      </c>
      <c r="K552" s="4382">
        <v>4192</v>
      </c>
      <c r="L552" s="4245">
        <v>384</v>
      </c>
      <c r="M552" s="3100"/>
      <c r="N552" s="4415" t="s">
        <v>2466</v>
      </c>
      <c r="O552" s="4416" t="s">
        <v>2452</v>
      </c>
      <c r="P552" s="4593" t="s">
        <v>477</v>
      </c>
    </row>
    <row r="553" spans="1:16" ht="12.75" customHeight="1">
      <c r="A553" s="3542"/>
      <c r="B553" s="4755"/>
      <c r="C553" s="4305"/>
      <c r="D553" s="3470"/>
      <c r="E553" s="4071"/>
      <c r="F553" s="322" t="s">
        <v>717</v>
      </c>
      <c r="G553" s="375"/>
      <c r="H553" s="4168"/>
      <c r="I553" s="4108"/>
      <c r="J553" s="4189"/>
      <c r="K553" s="4108"/>
      <c r="L553" s="4043"/>
      <c r="M553" s="2957"/>
      <c r="N553" s="4035"/>
      <c r="O553" s="4082"/>
      <c r="P553" s="4029"/>
    </row>
    <row r="554" spans="1:16" ht="12.75" customHeight="1">
      <c r="A554" s="3542"/>
      <c r="B554" s="4755"/>
      <c r="C554" s="4305"/>
      <c r="D554" s="3470"/>
      <c r="E554" s="4071"/>
      <c r="F554" s="322" t="s">
        <v>705</v>
      </c>
      <c r="G554" s="375"/>
      <c r="H554" s="4168"/>
      <c r="I554" s="4108"/>
      <c r="J554" s="4189"/>
      <c r="K554" s="4108"/>
      <c r="L554" s="4043"/>
      <c r="M554" s="2957"/>
      <c r="N554" s="4035"/>
      <c r="O554" s="4082"/>
      <c r="P554" s="4029"/>
    </row>
    <row r="555" spans="1:16" ht="12.75" customHeight="1">
      <c r="A555" s="3542"/>
      <c r="B555" s="4311"/>
      <c r="C555" s="4306"/>
      <c r="D555" s="4669"/>
      <c r="E555" s="4072"/>
      <c r="F555" s="399" t="s">
        <v>706</v>
      </c>
      <c r="G555" s="376"/>
      <c r="H555" s="4143"/>
      <c r="I555" s="4121"/>
      <c r="J555" s="4173"/>
      <c r="K555" s="4121"/>
      <c r="L555" s="4044"/>
      <c r="M555" s="2956"/>
      <c r="N555" s="4033"/>
      <c r="O555" s="4055"/>
      <c r="P555" s="4030"/>
    </row>
    <row r="556" spans="1:16" ht="12.75" customHeight="1">
      <c r="A556" s="3542"/>
      <c r="B556" s="4754" t="s">
        <v>3262</v>
      </c>
      <c r="C556" s="4304" t="s">
        <v>3826</v>
      </c>
      <c r="D556" s="4668" t="s">
        <v>181</v>
      </c>
      <c r="E556" s="4199" t="s">
        <v>85</v>
      </c>
      <c r="F556" s="322" t="s">
        <v>719</v>
      </c>
      <c r="G556" s="375"/>
      <c r="H556" s="4142" t="s">
        <v>623</v>
      </c>
      <c r="I556" s="4120">
        <v>6016</v>
      </c>
      <c r="J556" s="4172">
        <v>768</v>
      </c>
      <c r="K556" s="4120">
        <v>4192</v>
      </c>
      <c r="L556" s="4042">
        <v>384</v>
      </c>
      <c r="M556" s="2955"/>
      <c r="N556" s="4034" t="s">
        <v>2466</v>
      </c>
      <c r="O556" s="4081" t="s">
        <v>2452</v>
      </c>
      <c r="P556" s="4169" t="s">
        <v>476</v>
      </c>
    </row>
    <row r="557" spans="1:16" ht="12.75" customHeight="1">
      <c r="A557" s="3542"/>
      <c r="B557" s="4755"/>
      <c r="C557" s="4305"/>
      <c r="D557" s="3470"/>
      <c r="E557" s="4071"/>
      <c r="F557" s="322" t="s">
        <v>717</v>
      </c>
      <c r="G557" s="375"/>
      <c r="H557" s="4168"/>
      <c r="I557" s="4108"/>
      <c r="J557" s="4189"/>
      <c r="K557" s="4108"/>
      <c r="L557" s="4043"/>
      <c r="M557" s="2957"/>
      <c r="N557" s="4035"/>
      <c r="O557" s="4082"/>
      <c r="P557" s="4029"/>
    </row>
    <row r="558" spans="1:16" ht="12.75" customHeight="1">
      <c r="A558" s="3542"/>
      <c r="B558" s="4755"/>
      <c r="C558" s="4305"/>
      <c r="D558" s="3470"/>
      <c r="E558" s="4071"/>
      <c r="F558" s="322" t="s">
        <v>705</v>
      </c>
      <c r="G558" s="375"/>
      <c r="H558" s="4168"/>
      <c r="I558" s="4108"/>
      <c r="J558" s="4189"/>
      <c r="K558" s="4108"/>
      <c r="L558" s="4043"/>
      <c r="M558" s="2957"/>
      <c r="N558" s="4035"/>
      <c r="O558" s="4082"/>
      <c r="P558" s="4029"/>
    </row>
    <row r="559" spans="1:16" ht="12.75" customHeight="1">
      <c r="A559" s="3542"/>
      <c r="B559" s="4311"/>
      <c r="C559" s="4306"/>
      <c r="D559" s="4669"/>
      <c r="E559" s="4072"/>
      <c r="F559" s="399" t="s">
        <v>706</v>
      </c>
      <c r="G559" s="376"/>
      <c r="H559" s="4143"/>
      <c r="I559" s="4121"/>
      <c r="J559" s="4173"/>
      <c r="K559" s="4121"/>
      <c r="L559" s="4044"/>
      <c r="M559" s="2956"/>
      <c r="N559" s="4033"/>
      <c r="O559" s="4055"/>
      <c r="P559" s="4030"/>
    </row>
    <row r="560" spans="1:16" ht="12.75" customHeight="1">
      <c r="A560" s="3542"/>
      <c r="B560" s="4754" t="s">
        <v>3262</v>
      </c>
      <c r="C560" s="4304" t="s">
        <v>3827</v>
      </c>
      <c r="D560" s="4668" t="s">
        <v>182</v>
      </c>
      <c r="E560" s="4199" t="s">
        <v>203</v>
      </c>
      <c r="F560" s="322" t="s">
        <v>719</v>
      </c>
      <c r="G560" s="375"/>
      <c r="H560" s="4142" t="s">
        <v>624</v>
      </c>
      <c r="I560" s="4120">
        <v>12000</v>
      </c>
      <c r="J560" s="4172">
        <v>1024</v>
      </c>
      <c r="K560" s="4120">
        <v>5816</v>
      </c>
      <c r="L560" s="4042">
        <v>512</v>
      </c>
      <c r="M560" s="2955"/>
      <c r="N560" s="4034" t="s">
        <v>2466</v>
      </c>
      <c r="O560" s="4081" t="s">
        <v>2452</v>
      </c>
      <c r="P560" s="4169" t="s">
        <v>476</v>
      </c>
    </row>
    <row r="561" spans="1:16" ht="12.75" customHeight="1">
      <c r="A561" s="3542"/>
      <c r="B561" s="4755"/>
      <c r="C561" s="4305"/>
      <c r="D561" s="3470"/>
      <c r="E561" s="4071"/>
      <c r="F561" s="322" t="s">
        <v>718</v>
      </c>
      <c r="G561" s="375"/>
      <c r="H561" s="4168"/>
      <c r="I561" s="4108"/>
      <c r="J561" s="4189"/>
      <c r="K561" s="4108"/>
      <c r="L561" s="4043"/>
      <c r="M561" s="2957"/>
      <c r="N561" s="4035"/>
      <c r="O561" s="4082"/>
      <c r="P561" s="4029"/>
    </row>
    <row r="562" spans="1:16" ht="12.75" customHeight="1">
      <c r="A562" s="3542"/>
      <c r="B562" s="4755"/>
      <c r="C562" s="4305"/>
      <c r="D562" s="3470"/>
      <c r="E562" s="4071"/>
      <c r="F562" s="322" t="s">
        <v>705</v>
      </c>
      <c r="G562" s="375"/>
      <c r="H562" s="4168"/>
      <c r="I562" s="4108"/>
      <c r="J562" s="4189"/>
      <c r="K562" s="4108"/>
      <c r="L562" s="4043"/>
      <c r="M562" s="2957"/>
      <c r="N562" s="4035"/>
      <c r="O562" s="4082"/>
      <c r="P562" s="4029"/>
    </row>
    <row r="563" spans="1:16" ht="12.75" customHeight="1">
      <c r="A563" s="3542"/>
      <c r="B563" s="4311"/>
      <c r="C563" s="4306"/>
      <c r="D563" s="4669"/>
      <c r="E563" s="4072"/>
      <c r="F563" s="399" t="s">
        <v>706</v>
      </c>
      <c r="G563" s="376"/>
      <c r="H563" s="4143"/>
      <c r="I563" s="4121"/>
      <c r="J563" s="4173"/>
      <c r="K563" s="4121"/>
      <c r="L563" s="4044"/>
      <c r="M563" s="2956"/>
      <c r="N563" s="4033"/>
      <c r="O563" s="4055"/>
      <c r="P563" s="4030"/>
    </row>
    <row r="564" spans="1:16" ht="12.75" customHeight="1">
      <c r="A564" s="3542"/>
      <c r="B564" s="4754" t="s">
        <v>3262</v>
      </c>
      <c r="C564" s="4304" t="s">
        <v>3826</v>
      </c>
      <c r="D564" s="4668" t="s">
        <v>821</v>
      </c>
      <c r="E564" s="4199" t="s">
        <v>204</v>
      </c>
      <c r="F564" s="322" t="s">
        <v>719</v>
      </c>
      <c r="G564" s="375"/>
      <c r="H564" s="4142" t="s">
        <v>624</v>
      </c>
      <c r="I564" s="4120">
        <v>6016</v>
      </c>
      <c r="J564" s="4172">
        <v>768</v>
      </c>
      <c r="K564" s="4120">
        <v>4192</v>
      </c>
      <c r="L564" s="4042">
        <v>384</v>
      </c>
      <c r="M564" s="2955"/>
      <c r="N564" s="4034" t="s">
        <v>2466</v>
      </c>
      <c r="O564" s="4081" t="s">
        <v>2452</v>
      </c>
      <c r="P564" s="4169" t="s">
        <v>683</v>
      </c>
    </row>
    <row r="565" spans="1:16" ht="12.75" customHeight="1">
      <c r="A565" s="3542"/>
      <c r="B565" s="4755"/>
      <c r="C565" s="4305"/>
      <c r="D565" s="3470"/>
      <c r="E565" s="4071"/>
      <c r="F565" s="322" t="s">
        <v>717</v>
      </c>
      <c r="G565" s="375"/>
      <c r="H565" s="4168"/>
      <c r="I565" s="4108"/>
      <c r="J565" s="4189"/>
      <c r="K565" s="4108"/>
      <c r="L565" s="4043"/>
      <c r="M565" s="2957"/>
      <c r="N565" s="4035"/>
      <c r="O565" s="4082"/>
      <c r="P565" s="4029"/>
    </row>
    <row r="566" spans="1:16" ht="12.75" customHeight="1">
      <c r="A566" s="3542"/>
      <c r="B566" s="4755"/>
      <c r="C566" s="4305"/>
      <c r="D566" s="3470"/>
      <c r="E566" s="4071"/>
      <c r="F566" s="322" t="s">
        <v>705</v>
      </c>
      <c r="G566" s="375"/>
      <c r="H566" s="4168"/>
      <c r="I566" s="4108"/>
      <c r="J566" s="4189"/>
      <c r="K566" s="4108"/>
      <c r="L566" s="4043"/>
      <c r="M566" s="2957"/>
      <c r="N566" s="4035"/>
      <c r="O566" s="4082"/>
      <c r="P566" s="4029"/>
    </row>
    <row r="567" spans="1:16" ht="12.75" customHeight="1">
      <c r="A567" s="3542"/>
      <c r="B567" s="4311"/>
      <c r="C567" s="4306"/>
      <c r="D567" s="4669"/>
      <c r="E567" s="4072"/>
      <c r="F567" s="399" t="s">
        <v>706</v>
      </c>
      <c r="G567" s="376"/>
      <c r="H567" s="4143"/>
      <c r="I567" s="4121"/>
      <c r="J567" s="4173"/>
      <c r="K567" s="4121"/>
      <c r="L567" s="4044"/>
      <c r="M567" s="2956"/>
      <c r="N567" s="4033"/>
      <c r="O567" s="4055"/>
      <c r="P567" s="4030"/>
    </row>
    <row r="568" spans="1:16" ht="12.75" customHeight="1">
      <c r="A568" s="3542"/>
      <c r="B568" s="4754" t="s">
        <v>3262</v>
      </c>
      <c r="C568" s="4304" t="s">
        <v>3826</v>
      </c>
      <c r="D568" s="4668" t="s">
        <v>538</v>
      </c>
      <c r="E568" s="4199" t="s">
        <v>205</v>
      </c>
      <c r="F568" s="322" t="s">
        <v>719</v>
      </c>
      <c r="G568" s="375"/>
      <c r="H568" s="4142" t="s">
        <v>623</v>
      </c>
      <c r="I568" s="4120">
        <v>6016</v>
      </c>
      <c r="J568" s="4172">
        <v>768</v>
      </c>
      <c r="K568" s="4120">
        <v>4192</v>
      </c>
      <c r="L568" s="4042">
        <v>384</v>
      </c>
      <c r="M568" s="2955"/>
      <c r="N568" s="4034" t="s">
        <v>2466</v>
      </c>
      <c r="O568" s="4081" t="s">
        <v>2452</v>
      </c>
      <c r="P568" s="4169" t="s">
        <v>685</v>
      </c>
    </row>
    <row r="569" spans="1:16" ht="12.75" customHeight="1">
      <c r="A569" s="3542"/>
      <c r="B569" s="4755"/>
      <c r="C569" s="4305"/>
      <c r="D569" s="3470"/>
      <c r="E569" s="4071"/>
      <c r="F569" s="322" t="s">
        <v>717</v>
      </c>
      <c r="G569" s="375"/>
      <c r="H569" s="4168"/>
      <c r="I569" s="4108"/>
      <c r="J569" s="4189"/>
      <c r="K569" s="4108"/>
      <c r="L569" s="4043"/>
      <c r="M569" s="2957"/>
      <c r="N569" s="4035"/>
      <c r="O569" s="4082"/>
      <c r="P569" s="4029"/>
    </row>
    <row r="570" spans="1:16" ht="12.75" customHeight="1">
      <c r="A570" s="3542"/>
      <c r="B570" s="4755"/>
      <c r="C570" s="4305"/>
      <c r="D570" s="3470"/>
      <c r="E570" s="4071"/>
      <c r="F570" s="322" t="s">
        <v>705</v>
      </c>
      <c r="G570" s="375"/>
      <c r="H570" s="4168"/>
      <c r="I570" s="4108"/>
      <c r="J570" s="4189"/>
      <c r="K570" s="4108"/>
      <c r="L570" s="4043"/>
      <c r="M570" s="2957"/>
      <c r="N570" s="4035"/>
      <c r="O570" s="4082"/>
      <c r="P570" s="4029"/>
    </row>
    <row r="571" spans="1:16" ht="12.75" customHeight="1">
      <c r="A571" s="3542"/>
      <c r="B571" s="4311"/>
      <c r="C571" s="4306"/>
      <c r="D571" s="4669"/>
      <c r="E571" s="4072"/>
      <c r="F571" s="399" t="s">
        <v>706</v>
      </c>
      <c r="G571" s="376"/>
      <c r="H571" s="4143"/>
      <c r="I571" s="4121"/>
      <c r="J571" s="4173"/>
      <c r="K571" s="4121"/>
      <c r="L571" s="4044"/>
      <c r="M571" s="2956"/>
      <c r="N571" s="4033"/>
      <c r="O571" s="4055"/>
      <c r="P571" s="4030"/>
    </row>
    <row r="572" spans="1:16" ht="12.75" customHeight="1">
      <c r="A572" s="3542"/>
      <c r="B572" s="4754" t="s">
        <v>3262</v>
      </c>
      <c r="C572" s="4304" t="s">
        <v>3702</v>
      </c>
      <c r="D572" s="4668" t="s">
        <v>649</v>
      </c>
      <c r="E572" s="4199" t="s">
        <v>543</v>
      </c>
      <c r="F572" s="322"/>
      <c r="G572" s="375"/>
      <c r="H572" s="4142" t="s">
        <v>624</v>
      </c>
      <c r="I572" s="4120">
        <v>5120</v>
      </c>
      <c r="J572" s="4172">
        <v>832</v>
      </c>
      <c r="K572" s="4120">
        <v>4334</v>
      </c>
      <c r="L572" s="4042">
        <v>384</v>
      </c>
      <c r="M572" s="2955"/>
      <c r="N572" s="4034" t="s">
        <v>2466</v>
      </c>
      <c r="O572" s="4081" t="s">
        <v>2452</v>
      </c>
      <c r="P572" s="4169" t="s">
        <v>650</v>
      </c>
    </row>
    <row r="573" spans="1:16" ht="12.75" customHeight="1">
      <c r="A573" s="3542"/>
      <c r="B573" s="4755"/>
      <c r="C573" s="4305"/>
      <c r="D573" s="3470"/>
      <c r="E573" s="4071"/>
      <c r="F573" s="322"/>
      <c r="G573" s="375"/>
      <c r="H573" s="4168"/>
      <c r="I573" s="4108"/>
      <c r="J573" s="4189"/>
      <c r="K573" s="4108"/>
      <c r="L573" s="4043"/>
      <c r="M573" s="2957"/>
      <c r="N573" s="4035"/>
      <c r="O573" s="4082"/>
      <c r="P573" s="4029"/>
    </row>
    <row r="574" spans="1:16" ht="12.75" customHeight="1">
      <c r="A574" s="3542"/>
      <c r="B574" s="4755"/>
      <c r="C574" s="4305"/>
      <c r="D574" s="3470"/>
      <c r="E574" s="4071"/>
      <c r="F574" s="322"/>
      <c r="G574" s="375"/>
      <c r="H574" s="4168"/>
      <c r="I574" s="4108"/>
      <c r="J574" s="4189"/>
      <c r="K574" s="4108"/>
      <c r="L574" s="4043"/>
      <c r="M574" s="2957"/>
      <c r="N574" s="4035"/>
      <c r="O574" s="4082"/>
      <c r="P574" s="4029"/>
    </row>
    <row r="575" spans="1:16" ht="12.75" customHeight="1">
      <c r="A575" s="3542"/>
      <c r="B575" s="4311"/>
      <c r="C575" s="4306"/>
      <c r="D575" s="4669"/>
      <c r="E575" s="4072"/>
      <c r="F575" s="399"/>
      <c r="G575" s="376"/>
      <c r="H575" s="4143"/>
      <c r="I575" s="4121"/>
      <c r="J575" s="4173"/>
      <c r="K575" s="4121"/>
      <c r="L575" s="4044"/>
      <c r="M575" s="2956"/>
      <c r="N575" s="4033"/>
      <c r="O575" s="4055"/>
      <c r="P575" s="4030"/>
    </row>
    <row r="576" spans="1:16" ht="12.75" customHeight="1">
      <c r="A576" s="3542"/>
      <c r="B576" s="4754" t="s">
        <v>3262</v>
      </c>
      <c r="C576" s="4304" t="s">
        <v>2651</v>
      </c>
      <c r="D576" s="4668" t="s">
        <v>529</v>
      </c>
      <c r="E576" s="4199" t="s">
        <v>206</v>
      </c>
      <c r="F576" s="322" t="s">
        <v>709</v>
      </c>
      <c r="G576" s="375"/>
      <c r="H576" s="4142" t="s">
        <v>624</v>
      </c>
      <c r="I576" s="4120">
        <v>8704</v>
      </c>
      <c r="J576" s="4172">
        <v>832</v>
      </c>
      <c r="K576" s="4120">
        <v>4334</v>
      </c>
      <c r="L576" s="4042">
        <v>384</v>
      </c>
      <c r="M576" s="2955"/>
      <c r="N576" s="4034" t="s">
        <v>2466</v>
      </c>
      <c r="O576" s="4081" t="s">
        <v>2452</v>
      </c>
      <c r="P576" s="4169" t="s">
        <v>349</v>
      </c>
    </row>
    <row r="577" spans="1:16" ht="12.75" customHeight="1">
      <c r="A577" s="3542"/>
      <c r="B577" s="4755"/>
      <c r="C577" s="4305"/>
      <c r="D577" s="3470"/>
      <c r="E577" s="4071"/>
      <c r="F577" s="322" t="s">
        <v>704</v>
      </c>
      <c r="G577" s="375"/>
      <c r="H577" s="4168"/>
      <c r="I577" s="4108"/>
      <c r="J577" s="4189"/>
      <c r="K577" s="4108"/>
      <c r="L577" s="4043"/>
      <c r="M577" s="2957"/>
      <c r="N577" s="4035"/>
      <c r="O577" s="4082"/>
      <c r="P577" s="4029"/>
    </row>
    <row r="578" spans="1:16" ht="12.75" customHeight="1">
      <c r="A578" s="3542"/>
      <c r="B578" s="4755"/>
      <c r="C578" s="4305"/>
      <c r="D578" s="3470"/>
      <c r="E578" s="4071"/>
      <c r="F578" s="322" t="s">
        <v>705</v>
      </c>
      <c r="G578" s="375"/>
      <c r="H578" s="4168"/>
      <c r="I578" s="4108"/>
      <c r="J578" s="4189"/>
      <c r="K578" s="4108"/>
      <c r="L578" s="4043"/>
      <c r="M578" s="2957"/>
      <c r="N578" s="4035"/>
      <c r="O578" s="4082"/>
      <c r="P578" s="4029"/>
    </row>
    <row r="579" spans="1:16" ht="12.75" customHeight="1">
      <c r="A579" s="3542"/>
      <c r="B579" s="4311"/>
      <c r="C579" s="4306"/>
      <c r="D579" s="4669"/>
      <c r="E579" s="4072"/>
      <c r="F579" s="399" t="s">
        <v>706</v>
      </c>
      <c r="G579" s="376"/>
      <c r="H579" s="4143"/>
      <c r="I579" s="4121"/>
      <c r="J579" s="4173"/>
      <c r="K579" s="4121"/>
      <c r="L579" s="4044"/>
      <c r="M579" s="2956"/>
      <c r="N579" s="4033"/>
      <c r="O579" s="4055"/>
      <c r="P579" s="4030"/>
    </row>
    <row r="580" spans="1:16" ht="12.75" customHeight="1">
      <c r="A580" s="3542"/>
      <c r="B580" s="4754" t="s">
        <v>3262</v>
      </c>
      <c r="C580" s="4304" t="s">
        <v>3628</v>
      </c>
      <c r="D580" s="4668" t="s">
        <v>531</v>
      </c>
      <c r="E580" s="4199" t="s">
        <v>207</v>
      </c>
      <c r="F580" s="322" t="s">
        <v>709</v>
      </c>
      <c r="G580" s="375"/>
      <c r="H580" s="4142" t="s">
        <v>624</v>
      </c>
      <c r="I580" s="4120">
        <v>24480</v>
      </c>
      <c r="J580" s="4172">
        <v>1424</v>
      </c>
      <c r="K580" s="4120">
        <v>11800</v>
      </c>
      <c r="L580" s="4042">
        <v>512</v>
      </c>
      <c r="M580" s="2955"/>
      <c r="N580" s="4034" t="s">
        <v>2468</v>
      </c>
      <c r="O580" s="4081" t="s">
        <v>2452</v>
      </c>
      <c r="P580" s="4169" t="s">
        <v>352</v>
      </c>
    </row>
    <row r="581" spans="1:16" ht="12.75" customHeight="1">
      <c r="A581" s="3542"/>
      <c r="B581" s="4755"/>
      <c r="C581" s="4305"/>
      <c r="D581" s="3470"/>
      <c r="E581" s="4071"/>
      <c r="F581" s="322" t="s">
        <v>708</v>
      </c>
      <c r="G581" s="375"/>
      <c r="H581" s="4168"/>
      <c r="I581" s="4108"/>
      <c r="J581" s="4189"/>
      <c r="K581" s="4108"/>
      <c r="L581" s="4043"/>
      <c r="M581" s="2957"/>
      <c r="N581" s="4035"/>
      <c r="O581" s="4082"/>
      <c r="P581" s="4029"/>
    </row>
    <row r="582" spans="1:16" ht="12.75" customHeight="1">
      <c r="A582" s="3542"/>
      <c r="B582" s="4755"/>
      <c r="C582" s="4305"/>
      <c r="D582" s="3470"/>
      <c r="E582" s="4071"/>
      <c r="F582" s="322" t="s">
        <v>705</v>
      </c>
      <c r="G582" s="375"/>
      <c r="H582" s="4168"/>
      <c r="I582" s="4108"/>
      <c r="J582" s="4189"/>
      <c r="K582" s="4108"/>
      <c r="L582" s="4043"/>
      <c r="M582" s="2957"/>
      <c r="N582" s="4035"/>
      <c r="O582" s="4082"/>
      <c r="P582" s="4029"/>
    </row>
    <row r="583" spans="1:16" ht="12.75" customHeight="1">
      <c r="A583" s="3542"/>
      <c r="B583" s="4311"/>
      <c r="C583" s="4306"/>
      <c r="D583" s="4669"/>
      <c r="E583" s="4072"/>
      <c r="F583" s="399" t="s">
        <v>706</v>
      </c>
      <c r="G583" s="376"/>
      <c r="H583" s="4143"/>
      <c r="I583" s="4121"/>
      <c r="J583" s="4173"/>
      <c r="K583" s="4121"/>
      <c r="L583" s="4044"/>
      <c r="M583" s="2956"/>
      <c r="N583" s="4033"/>
      <c r="O583" s="4055"/>
      <c r="P583" s="4030"/>
    </row>
    <row r="584" spans="1:16" ht="12.75" customHeight="1">
      <c r="A584" s="3542"/>
      <c r="B584" s="4754" t="s">
        <v>3262</v>
      </c>
      <c r="C584" s="4304" t="s">
        <v>3702</v>
      </c>
      <c r="D584" s="4668" t="s">
        <v>656</v>
      </c>
      <c r="E584" s="4199" t="s">
        <v>543</v>
      </c>
      <c r="F584" s="322" t="s">
        <v>709</v>
      </c>
      <c r="G584" s="375"/>
      <c r="H584" s="4142" t="s">
        <v>623</v>
      </c>
      <c r="I584" s="4120">
        <v>5120</v>
      </c>
      <c r="J584" s="4172">
        <v>832</v>
      </c>
      <c r="K584" s="4120">
        <v>4192</v>
      </c>
      <c r="L584" s="4042">
        <v>384</v>
      </c>
      <c r="M584" s="2955"/>
      <c r="N584" s="4034" t="s">
        <v>2466</v>
      </c>
      <c r="O584" s="4081" t="s">
        <v>2452</v>
      </c>
      <c r="P584" s="4169" t="s">
        <v>1014</v>
      </c>
    </row>
    <row r="585" spans="1:16" ht="12.75" customHeight="1">
      <c r="A585" s="3542"/>
      <c r="B585" s="4755"/>
      <c r="C585" s="4305"/>
      <c r="D585" s="3470"/>
      <c r="E585" s="4071"/>
      <c r="F585" s="322" t="s">
        <v>702</v>
      </c>
      <c r="G585" s="375"/>
      <c r="H585" s="4168"/>
      <c r="I585" s="4108"/>
      <c r="J585" s="4189"/>
      <c r="K585" s="4108"/>
      <c r="L585" s="4043"/>
      <c r="M585" s="2957"/>
      <c r="N585" s="4035"/>
      <c r="O585" s="4082"/>
      <c r="P585" s="4029"/>
    </row>
    <row r="586" spans="1:16" ht="12.75" customHeight="1">
      <c r="A586" s="3542"/>
      <c r="B586" s="4311"/>
      <c r="C586" s="4306"/>
      <c r="D586" s="4669"/>
      <c r="E586" s="4072"/>
      <c r="F586" s="399" t="s">
        <v>700</v>
      </c>
      <c r="G586" s="376"/>
      <c r="H586" s="4143"/>
      <c r="I586" s="4121"/>
      <c r="J586" s="4173"/>
      <c r="K586" s="4121"/>
      <c r="L586" s="4044"/>
      <c r="M586" s="2956"/>
      <c r="N586" s="4033"/>
      <c r="O586" s="4055"/>
      <c r="P586" s="4030"/>
    </row>
    <row r="587" spans="1:16" ht="12.75" customHeight="1">
      <c r="A587" s="3542"/>
      <c r="B587" s="4754" t="s">
        <v>3262</v>
      </c>
      <c r="C587" s="4148" t="s">
        <v>2651</v>
      </c>
      <c r="D587" s="5064" t="s">
        <v>268</v>
      </c>
      <c r="E587" s="5049" t="s">
        <v>5092</v>
      </c>
      <c r="F587" s="1387" t="s">
        <v>709</v>
      </c>
      <c r="G587" s="1387" t="s">
        <v>766</v>
      </c>
      <c r="H587" s="4323" t="s">
        <v>624</v>
      </c>
      <c r="I587" s="4152">
        <v>8704</v>
      </c>
      <c r="J587" s="4314">
        <v>832</v>
      </c>
      <c r="K587" s="4152">
        <v>4334</v>
      </c>
      <c r="L587" s="4314">
        <v>384</v>
      </c>
      <c r="M587" s="2938"/>
      <c r="N587" s="5067" t="s">
        <v>2466</v>
      </c>
      <c r="O587" s="4772" t="s">
        <v>2452</v>
      </c>
      <c r="P587" s="4766" t="s">
        <v>5093</v>
      </c>
    </row>
    <row r="588" spans="1:16" ht="12.75" customHeight="1">
      <c r="A588" s="3542"/>
      <c r="B588" s="4755"/>
      <c r="C588" s="4118"/>
      <c r="D588" s="5065"/>
      <c r="E588" s="5050"/>
      <c r="F588" s="1387" t="s">
        <v>704</v>
      </c>
      <c r="G588" s="1387" t="s">
        <v>543</v>
      </c>
      <c r="H588" s="4275"/>
      <c r="I588" s="4153"/>
      <c r="J588" s="4315"/>
      <c r="K588" s="4153"/>
      <c r="L588" s="4315"/>
      <c r="M588" s="3104"/>
      <c r="N588" s="5068"/>
      <c r="O588" s="4773"/>
      <c r="P588" s="4767"/>
    </row>
    <row r="589" spans="1:16" ht="12.75" customHeight="1">
      <c r="A589" s="3542"/>
      <c r="B589" s="4755"/>
      <c r="C589" s="4118"/>
      <c r="D589" s="5065"/>
      <c r="E589" s="5050"/>
      <c r="F589" s="1387" t="s">
        <v>705</v>
      </c>
      <c r="G589" s="1387" t="s">
        <v>765</v>
      </c>
      <c r="H589" s="4275"/>
      <c r="I589" s="4153"/>
      <c r="J589" s="4315"/>
      <c r="K589" s="4153"/>
      <c r="L589" s="4315"/>
      <c r="M589" s="3104"/>
      <c r="N589" s="5068"/>
      <c r="O589" s="4773"/>
      <c r="P589" s="4767"/>
    </row>
    <row r="590" spans="1:16" ht="12.75" customHeight="1">
      <c r="A590" s="3542"/>
      <c r="B590" s="4311"/>
      <c r="C590" s="4149"/>
      <c r="D590" s="5066"/>
      <c r="E590" s="5051"/>
      <c r="F590" s="1385" t="s">
        <v>706</v>
      </c>
      <c r="G590" s="1385" t="s">
        <v>765</v>
      </c>
      <c r="H590" s="4324"/>
      <c r="I590" s="4154"/>
      <c r="J590" s="4316"/>
      <c r="K590" s="4154"/>
      <c r="L590" s="4316"/>
      <c r="M590" s="2939"/>
      <c r="N590" s="5069"/>
      <c r="O590" s="4774"/>
      <c r="P590" s="4768"/>
    </row>
    <row r="591" spans="1:16" ht="12.75" customHeight="1">
      <c r="A591" s="3542"/>
      <c r="B591" s="4754" t="s">
        <v>3262</v>
      </c>
      <c r="C591" s="4304" t="s">
        <v>2651</v>
      </c>
      <c r="D591" s="4668" t="s">
        <v>173</v>
      </c>
      <c r="E591" s="4199" t="s">
        <v>208</v>
      </c>
      <c r="F591" s="322" t="s">
        <v>709</v>
      </c>
      <c r="G591" s="375"/>
      <c r="H591" s="4142" t="s">
        <v>623</v>
      </c>
      <c r="I591" s="4120">
        <v>8096</v>
      </c>
      <c r="J591" s="4172">
        <v>832</v>
      </c>
      <c r="K591" s="4120">
        <v>4192</v>
      </c>
      <c r="L591" s="4042">
        <v>384</v>
      </c>
      <c r="M591" s="2955"/>
      <c r="N591" s="4034" t="s">
        <v>2466</v>
      </c>
      <c r="O591" s="4081" t="s">
        <v>2452</v>
      </c>
      <c r="P591" s="4169" t="s">
        <v>381</v>
      </c>
    </row>
    <row r="592" spans="1:16" ht="12.75" customHeight="1">
      <c r="A592" s="3542"/>
      <c r="B592" s="4755"/>
      <c r="C592" s="4305"/>
      <c r="D592" s="3470"/>
      <c r="E592" s="4071"/>
      <c r="F592" s="322" t="s">
        <v>704</v>
      </c>
      <c r="G592" s="375"/>
      <c r="H592" s="4168"/>
      <c r="I592" s="4108"/>
      <c r="J592" s="4189"/>
      <c r="K592" s="4108"/>
      <c r="L592" s="4043"/>
      <c r="M592" s="2957"/>
      <c r="N592" s="4035"/>
      <c r="O592" s="4082"/>
      <c r="P592" s="4029"/>
    </row>
    <row r="593" spans="1:16" ht="12.75" customHeight="1">
      <c r="A593" s="3542"/>
      <c r="B593" s="4755"/>
      <c r="C593" s="4305"/>
      <c r="D593" s="3470"/>
      <c r="E593" s="4071"/>
      <c r="F593" s="322" t="s">
        <v>705</v>
      </c>
      <c r="G593" s="375"/>
      <c r="H593" s="4168"/>
      <c r="I593" s="4108"/>
      <c r="J593" s="4189"/>
      <c r="K593" s="4108"/>
      <c r="L593" s="4043"/>
      <c r="M593" s="2957"/>
      <c r="N593" s="4035"/>
      <c r="O593" s="4082"/>
      <c r="P593" s="4029"/>
    </row>
    <row r="594" spans="1:16" ht="12.75" customHeight="1">
      <c r="A594" s="3542"/>
      <c r="B594" s="4311"/>
      <c r="C594" s="4306"/>
      <c r="D594" s="4669"/>
      <c r="E594" s="4072"/>
      <c r="F594" s="399" t="s">
        <v>706</v>
      </c>
      <c r="G594" s="376"/>
      <c r="H594" s="4143"/>
      <c r="I594" s="4121"/>
      <c r="J594" s="4173"/>
      <c r="K594" s="4121"/>
      <c r="L594" s="4044"/>
      <c r="M594" s="2956"/>
      <c r="N594" s="4033"/>
      <c r="O594" s="4055"/>
      <c r="P594" s="4030"/>
    </row>
    <row r="595" spans="1:16" ht="12.75" customHeight="1">
      <c r="A595" s="3542"/>
      <c r="B595" s="4754" t="s">
        <v>3262</v>
      </c>
      <c r="C595" s="4304" t="s">
        <v>3702</v>
      </c>
      <c r="D595" s="4668" t="s">
        <v>654</v>
      </c>
      <c r="E595" s="4199" t="s">
        <v>543</v>
      </c>
      <c r="F595" s="322"/>
      <c r="G595" s="375"/>
      <c r="H595" s="4142" t="s">
        <v>623</v>
      </c>
      <c r="I595" s="4120">
        <v>5120</v>
      </c>
      <c r="J595" s="4172">
        <v>832</v>
      </c>
      <c r="K595" s="4120">
        <v>4334</v>
      </c>
      <c r="L595" s="4042">
        <v>384</v>
      </c>
      <c r="M595" s="2955"/>
      <c r="N595" s="4034" t="s">
        <v>2466</v>
      </c>
      <c r="O595" s="4081" t="s">
        <v>2452</v>
      </c>
      <c r="P595" s="4169" t="s">
        <v>651</v>
      </c>
    </row>
    <row r="596" spans="1:16" ht="12.75" customHeight="1">
      <c r="A596" s="3542"/>
      <c r="B596" s="4755"/>
      <c r="C596" s="4305"/>
      <c r="D596" s="3470"/>
      <c r="E596" s="4071"/>
      <c r="F596" s="322"/>
      <c r="G596" s="375"/>
      <c r="H596" s="4168"/>
      <c r="I596" s="4108"/>
      <c r="J596" s="4189"/>
      <c r="K596" s="4108"/>
      <c r="L596" s="4043"/>
      <c r="M596" s="2957"/>
      <c r="N596" s="4035"/>
      <c r="O596" s="4082"/>
      <c r="P596" s="4029"/>
    </row>
    <row r="597" spans="1:16" ht="12.75" customHeight="1">
      <c r="A597" s="3542"/>
      <c r="B597" s="4755"/>
      <c r="C597" s="4305"/>
      <c r="D597" s="3470"/>
      <c r="E597" s="4071"/>
      <c r="F597" s="322"/>
      <c r="G597" s="375"/>
      <c r="H597" s="4168"/>
      <c r="I597" s="4108"/>
      <c r="J597" s="4189"/>
      <c r="K597" s="4108"/>
      <c r="L597" s="4043"/>
      <c r="M597" s="2957"/>
      <c r="N597" s="4035"/>
      <c r="O597" s="4082"/>
      <c r="P597" s="4029"/>
    </row>
    <row r="598" spans="1:16" ht="12.75" customHeight="1">
      <c r="A598" s="3542"/>
      <c r="B598" s="4311"/>
      <c r="C598" s="4306"/>
      <c r="D598" s="4669"/>
      <c r="E598" s="4072"/>
      <c r="F598" s="399"/>
      <c r="G598" s="376"/>
      <c r="H598" s="4143"/>
      <c r="I598" s="4121"/>
      <c r="J598" s="4173"/>
      <c r="K598" s="4121"/>
      <c r="L598" s="4044"/>
      <c r="M598" s="2956"/>
      <c r="N598" s="4033"/>
      <c r="O598" s="4055"/>
      <c r="P598" s="4030"/>
    </row>
    <row r="599" spans="1:16" ht="12.75" customHeight="1">
      <c r="A599" s="3542"/>
      <c r="B599" s="4754" t="s">
        <v>3262</v>
      </c>
      <c r="C599" s="4304" t="s">
        <v>2651</v>
      </c>
      <c r="D599" s="4668" t="s">
        <v>759</v>
      </c>
      <c r="E599" s="4199" t="s">
        <v>209</v>
      </c>
      <c r="F599" s="322" t="s">
        <v>709</v>
      </c>
      <c r="G599" s="375"/>
      <c r="H599" s="4142" t="s">
        <v>623</v>
      </c>
      <c r="I599" s="4120">
        <v>5024</v>
      </c>
      <c r="J599" s="4172">
        <v>512</v>
      </c>
      <c r="K599" s="4120">
        <v>4192</v>
      </c>
      <c r="L599" s="4042">
        <v>256</v>
      </c>
      <c r="M599" s="2955"/>
      <c r="N599" s="4034" t="s">
        <v>2466</v>
      </c>
      <c r="O599" s="4081" t="s">
        <v>2452</v>
      </c>
      <c r="P599" s="4169" t="s">
        <v>760</v>
      </c>
    </row>
    <row r="600" spans="1:16" ht="12.75" customHeight="1">
      <c r="A600" s="3542"/>
      <c r="B600" s="4755"/>
      <c r="C600" s="4305"/>
      <c r="D600" s="3470"/>
      <c r="E600" s="4071"/>
      <c r="F600" s="322" t="s">
        <v>704</v>
      </c>
      <c r="G600" s="375"/>
      <c r="H600" s="4168"/>
      <c r="I600" s="4108"/>
      <c r="J600" s="4189"/>
      <c r="K600" s="4108"/>
      <c r="L600" s="4043"/>
      <c r="M600" s="2957"/>
      <c r="N600" s="4035"/>
      <c r="O600" s="4082"/>
      <c r="P600" s="4029"/>
    </row>
    <row r="601" spans="1:16" ht="12.75" customHeight="1">
      <c r="A601" s="3542"/>
      <c r="B601" s="4755"/>
      <c r="C601" s="4305"/>
      <c r="D601" s="3470"/>
      <c r="E601" s="4071"/>
      <c r="F601" s="322" t="s">
        <v>705</v>
      </c>
      <c r="G601" s="375"/>
      <c r="H601" s="4168"/>
      <c r="I601" s="4108"/>
      <c r="J601" s="4189"/>
      <c r="K601" s="4108"/>
      <c r="L601" s="4043"/>
      <c r="M601" s="2957"/>
      <c r="N601" s="4035"/>
      <c r="O601" s="4082"/>
      <c r="P601" s="4029"/>
    </row>
    <row r="602" spans="1:16" ht="12.75" customHeight="1">
      <c r="A602" s="3542"/>
      <c r="B602" s="4311"/>
      <c r="C602" s="4306"/>
      <c r="D602" s="4669"/>
      <c r="E602" s="4072"/>
      <c r="F602" s="399" t="s">
        <v>706</v>
      </c>
      <c r="G602" s="376"/>
      <c r="H602" s="4143"/>
      <c r="I602" s="4121"/>
      <c r="J602" s="4173"/>
      <c r="K602" s="4121"/>
      <c r="L602" s="4044"/>
      <c r="M602" s="2956"/>
      <c r="N602" s="4033"/>
      <c r="O602" s="4055"/>
      <c r="P602" s="4030"/>
    </row>
    <row r="603" spans="1:16" ht="12.75" customHeight="1">
      <c r="A603" s="3542"/>
      <c r="B603" s="4754" t="s">
        <v>3262</v>
      </c>
      <c r="C603" s="4304" t="s">
        <v>2651</v>
      </c>
      <c r="D603" s="4668" t="s">
        <v>174</v>
      </c>
      <c r="E603" s="4199" t="s">
        <v>210</v>
      </c>
      <c r="F603" s="322" t="s">
        <v>709</v>
      </c>
      <c r="G603" s="375"/>
      <c r="H603" s="4142" t="s">
        <v>624</v>
      </c>
      <c r="I603" s="4120">
        <v>5024</v>
      </c>
      <c r="J603" s="4172">
        <v>512</v>
      </c>
      <c r="K603" s="4120">
        <v>4192</v>
      </c>
      <c r="L603" s="4042">
        <v>256</v>
      </c>
      <c r="M603" s="2955"/>
      <c r="N603" s="4034" t="s">
        <v>2466</v>
      </c>
      <c r="O603" s="4081" t="s">
        <v>2452</v>
      </c>
      <c r="P603" s="4169" t="s">
        <v>478</v>
      </c>
    </row>
    <row r="604" spans="1:16" ht="12.75" customHeight="1">
      <c r="A604" s="3542"/>
      <c r="B604" s="4755"/>
      <c r="C604" s="4305"/>
      <c r="D604" s="3470"/>
      <c r="E604" s="4071"/>
      <c r="F604" s="322" t="s">
        <v>704</v>
      </c>
      <c r="G604" s="375"/>
      <c r="H604" s="4168"/>
      <c r="I604" s="4108"/>
      <c r="J604" s="4189"/>
      <c r="K604" s="4108"/>
      <c r="L604" s="4043"/>
      <c r="M604" s="2957"/>
      <c r="N604" s="4035"/>
      <c r="O604" s="4082"/>
      <c r="P604" s="4029"/>
    </row>
    <row r="605" spans="1:16" ht="12.75" customHeight="1">
      <c r="A605" s="3542"/>
      <c r="B605" s="4755"/>
      <c r="C605" s="4305"/>
      <c r="D605" s="3470"/>
      <c r="E605" s="4071"/>
      <c r="F605" s="322" t="s">
        <v>705</v>
      </c>
      <c r="G605" s="375"/>
      <c r="H605" s="4168"/>
      <c r="I605" s="4108"/>
      <c r="J605" s="4189"/>
      <c r="K605" s="4108"/>
      <c r="L605" s="4043"/>
      <c r="M605" s="2957"/>
      <c r="N605" s="4035"/>
      <c r="O605" s="4082"/>
      <c r="P605" s="4029"/>
    </row>
    <row r="606" spans="1:16" ht="12.75" customHeight="1">
      <c r="A606" s="3542"/>
      <c r="B606" s="4311"/>
      <c r="C606" s="4306"/>
      <c r="D606" s="4669"/>
      <c r="E606" s="4072"/>
      <c r="F606" s="399" t="s">
        <v>706</v>
      </c>
      <c r="G606" s="376"/>
      <c r="H606" s="4143"/>
      <c r="I606" s="4121"/>
      <c r="J606" s="4173"/>
      <c r="K606" s="4121"/>
      <c r="L606" s="4044"/>
      <c r="M606" s="2956"/>
      <c r="N606" s="4033"/>
      <c r="O606" s="4055"/>
      <c r="P606" s="4030"/>
    </row>
    <row r="607" spans="1:16" ht="12.75" customHeight="1">
      <c r="A607" s="3542"/>
      <c r="B607" s="4754" t="s">
        <v>3262</v>
      </c>
      <c r="C607" s="4304" t="s">
        <v>2651</v>
      </c>
      <c r="D607" s="4668" t="s">
        <v>528</v>
      </c>
      <c r="E607" s="4199" t="s">
        <v>211</v>
      </c>
      <c r="F607" s="322" t="s">
        <v>709</v>
      </c>
      <c r="G607" s="375"/>
      <c r="H607" s="4142" t="s">
        <v>624</v>
      </c>
      <c r="I607" s="4120">
        <v>5024</v>
      </c>
      <c r="J607" s="4042">
        <v>512</v>
      </c>
      <c r="K607" s="4120">
        <v>4192</v>
      </c>
      <c r="L607" s="4042">
        <v>256</v>
      </c>
      <c r="M607" s="2955"/>
      <c r="N607" s="4034" t="s">
        <v>2466</v>
      </c>
      <c r="O607" s="4036" t="s">
        <v>2452</v>
      </c>
      <c r="P607" s="4169" t="s">
        <v>260</v>
      </c>
    </row>
    <row r="608" spans="1:16">
      <c r="A608" s="3542"/>
      <c r="B608" s="4755"/>
      <c r="C608" s="4305"/>
      <c r="D608" s="3470"/>
      <c r="E608" s="4071"/>
      <c r="F608" s="322" t="s">
        <v>704</v>
      </c>
      <c r="G608" s="375"/>
      <c r="H608" s="4168"/>
      <c r="I608" s="4108"/>
      <c r="J608" s="4043"/>
      <c r="K608" s="4108"/>
      <c r="L608" s="4043"/>
      <c r="M608" s="2957"/>
      <c r="N608" s="4035"/>
      <c r="O608" s="4037"/>
      <c r="P608" s="4029"/>
    </row>
    <row r="609" spans="1:16">
      <c r="A609" s="3542"/>
      <c r="B609" s="4755"/>
      <c r="C609" s="4305"/>
      <c r="D609" s="3470"/>
      <c r="E609" s="4071"/>
      <c r="F609" s="322" t="s">
        <v>705</v>
      </c>
      <c r="G609" s="375"/>
      <c r="H609" s="4168"/>
      <c r="I609" s="4108"/>
      <c r="J609" s="4043"/>
      <c r="K609" s="4108"/>
      <c r="L609" s="4043"/>
      <c r="M609" s="2957"/>
      <c r="N609" s="4035"/>
      <c r="O609" s="4037"/>
      <c r="P609" s="4029"/>
    </row>
    <row r="610" spans="1:16" ht="13.5" thickBot="1">
      <c r="A610" s="3543"/>
      <c r="B610" s="4842"/>
      <c r="C610" s="4327"/>
      <c r="D610" s="3471"/>
      <c r="E610" s="4693"/>
      <c r="F610" s="329" t="s">
        <v>706</v>
      </c>
      <c r="G610" s="378"/>
      <c r="H610" s="4220"/>
      <c r="I610" s="4109"/>
      <c r="J610" s="4221"/>
      <c r="K610" s="4109"/>
      <c r="L610" s="4221"/>
      <c r="M610" s="2948"/>
      <c r="N610" s="4597"/>
      <c r="O610" s="4615"/>
      <c r="P610" s="4586"/>
    </row>
    <row r="611" spans="1:16" ht="12.75" customHeight="1">
      <c r="A611" s="3685" t="s">
        <v>3829</v>
      </c>
      <c r="B611" s="4841" t="s">
        <v>3262</v>
      </c>
      <c r="C611" s="4326" t="s">
        <v>3830</v>
      </c>
      <c r="D611" s="5039" t="s">
        <v>184</v>
      </c>
      <c r="E611" s="4667" t="s">
        <v>212</v>
      </c>
      <c r="F611" s="322" t="s">
        <v>710</v>
      </c>
      <c r="G611" s="375"/>
      <c r="H611" s="4638" t="s">
        <v>624</v>
      </c>
      <c r="I611" s="4382">
        <v>13024</v>
      </c>
      <c r="J611" s="4384">
        <v>768</v>
      </c>
      <c r="K611" s="4382">
        <v>11200</v>
      </c>
      <c r="L611" s="4245">
        <v>384</v>
      </c>
      <c r="M611" s="2957"/>
      <c r="N611" s="4035" t="s">
        <v>2468</v>
      </c>
      <c r="O611" s="4416" t="s">
        <v>2452</v>
      </c>
      <c r="P611" s="4593" t="s">
        <v>476</v>
      </c>
    </row>
    <row r="612" spans="1:16" ht="12.75" customHeight="1">
      <c r="A612" s="3542"/>
      <c r="B612" s="4755"/>
      <c r="C612" s="4305"/>
      <c r="D612" s="3470"/>
      <c r="E612" s="4071"/>
      <c r="F612" s="322" t="s">
        <v>717</v>
      </c>
      <c r="G612" s="375"/>
      <c r="H612" s="4168"/>
      <c r="I612" s="4108"/>
      <c r="J612" s="4189"/>
      <c r="K612" s="4108"/>
      <c r="L612" s="4043"/>
      <c r="M612" s="2957"/>
      <c r="N612" s="4035"/>
      <c r="O612" s="4082"/>
      <c r="P612" s="4029"/>
    </row>
    <row r="613" spans="1:16" ht="12.75" customHeight="1">
      <c r="A613" s="3542"/>
      <c r="B613" s="4755"/>
      <c r="C613" s="4305"/>
      <c r="D613" s="3470"/>
      <c r="E613" s="4071"/>
      <c r="F613" s="322" t="s">
        <v>705</v>
      </c>
      <c r="G613" s="375"/>
      <c r="H613" s="4168"/>
      <c r="I613" s="4108"/>
      <c r="J613" s="4189"/>
      <c r="K613" s="4108"/>
      <c r="L613" s="4043"/>
      <c r="M613" s="2957"/>
      <c r="N613" s="4035"/>
      <c r="O613" s="4082"/>
      <c r="P613" s="4029"/>
    </row>
    <row r="614" spans="1:16" ht="12.75" customHeight="1" thickBot="1">
      <c r="A614" s="3542"/>
      <c r="B614" s="4311"/>
      <c r="C614" s="4306"/>
      <c r="D614" s="4669"/>
      <c r="E614" s="4072"/>
      <c r="F614" s="399" t="s">
        <v>706</v>
      </c>
      <c r="G614" s="376"/>
      <c r="H614" s="4143"/>
      <c r="I614" s="4121"/>
      <c r="J614" s="4173"/>
      <c r="K614" s="4121"/>
      <c r="L614" s="4044"/>
      <c r="M614" s="2956"/>
      <c r="N614" s="4033"/>
      <c r="O614" s="4055"/>
      <c r="P614" s="4030"/>
    </row>
    <row r="615" spans="1:16" ht="12.75" customHeight="1">
      <c r="A615" s="3685" t="s">
        <v>3915</v>
      </c>
      <c r="B615" s="4841" t="s">
        <v>3262</v>
      </c>
      <c r="C615" s="4501" t="s">
        <v>3631</v>
      </c>
      <c r="D615" s="5039" t="s">
        <v>932</v>
      </c>
      <c r="E615" s="4667" t="s">
        <v>213</v>
      </c>
      <c r="F615" s="321" t="s">
        <v>720</v>
      </c>
      <c r="G615" s="374"/>
      <c r="H615" s="4638" t="s">
        <v>624</v>
      </c>
      <c r="I615" s="4382">
        <v>512</v>
      </c>
      <c r="J615" s="4384">
        <v>384</v>
      </c>
      <c r="K615" s="4382">
        <v>256</v>
      </c>
      <c r="L615" s="4245">
        <v>256</v>
      </c>
      <c r="M615" s="3100"/>
      <c r="N615" s="4415" t="s">
        <v>2451</v>
      </c>
      <c r="O615" s="4592" t="s">
        <v>2452</v>
      </c>
      <c r="P615" s="4593" t="s">
        <v>346</v>
      </c>
    </row>
    <row r="616" spans="1:16" ht="12.75" customHeight="1">
      <c r="A616" s="3542"/>
      <c r="B616" s="4755"/>
      <c r="C616" s="4379"/>
      <c r="D616" s="3470"/>
      <c r="E616" s="4071"/>
      <c r="F616" s="322" t="s">
        <v>704</v>
      </c>
      <c r="G616" s="375"/>
      <c r="H616" s="4168"/>
      <c r="I616" s="4108"/>
      <c r="J616" s="4189"/>
      <c r="K616" s="4108"/>
      <c r="L616" s="4043"/>
      <c r="M616" s="2957"/>
      <c r="N616" s="4035"/>
      <c r="O616" s="4054"/>
      <c r="P616" s="4029"/>
    </row>
    <row r="617" spans="1:16" ht="12.75" customHeight="1">
      <c r="A617" s="3542"/>
      <c r="B617" s="4311"/>
      <c r="C617" s="4380"/>
      <c r="D617" s="4669"/>
      <c r="E617" s="4072"/>
      <c r="F617" s="399" t="s">
        <v>700</v>
      </c>
      <c r="G617" s="376"/>
      <c r="H617" s="4143"/>
      <c r="I617" s="4121"/>
      <c r="J617" s="4173"/>
      <c r="K617" s="4121"/>
      <c r="L617" s="4044"/>
      <c r="M617" s="2956"/>
      <c r="N617" s="4033"/>
      <c r="O617" s="4166"/>
      <c r="P617" s="4030"/>
    </row>
    <row r="618" spans="1:16" ht="12.75" customHeight="1">
      <c r="A618" s="3542"/>
      <c r="B618" s="4754" t="s">
        <v>3262</v>
      </c>
      <c r="C618" s="4381" t="s">
        <v>3832</v>
      </c>
      <c r="D618" s="4668" t="s">
        <v>187</v>
      </c>
      <c r="E618" s="4199" t="s">
        <v>214</v>
      </c>
      <c r="F618" s="322" t="s">
        <v>711</v>
      </c>
      <c r="G618" s="375"/>
      <c r="H618" s="4142" t="s">
        <v>624</v>
      </c>
      <c r="I618" s="4120">
        <v>2272</v>
      </c>
      <c r="J618" s="4172">
        <v>640</v>
      </c>
      <c r="K618" s="4120">
        <v>640</v>
      </c>
      <c r="L618" s="4042">
        <v>512</v>
      </c>
      <c r="M618" s="2955"/>
      <c r="N618" s="4034" t="s">
        <v>2451</v>
      </c>
      <c r="O618" s="4053" t="s">
        <v>2452</v>
      </c>
      <c r="P618" s="4169" t="s">
        <v>476</v>
      </c>
    </row>
    <row r="619" spans="1:16" ht="12.75" customHeight="1">
      <c r="A619" s="3542"/>
      <c r="B619" s="4755"/>
      <c r="C619" s="4379"/>
      <c r="D619" s="3470"/>
      <c r="E619" s="4071"/>
      <c r="F619" s="322" t="s">
        <v>717</v>
      </c>
      <c r="G619" s="375"/>
      <c r="H619" s="4168"/>
      <c r="I619" s="4108"/>
      <c r="J619" s="4189"/>
      <c r="K619" s="4108"/>
      <c r="L619" s="4043"/>
      <c r="M619" s="2957"/>
      <c r="N619" s="4035"/>
      <c r="O619" s="4054"/>
      <c r="P619" s="4029"/>
    </row>
    <row r="620" spans="1:16" ht="12.75" customHeight="1" thickBot="1">
      <c r="A620" s="3543"/>
      <c r="B620" s="4311"/>
      <c r="C620" s="4380"/>
      <c r="D620" s="4669"/>
      <c r="E620" s="4072"/>
      <c r="F620" s="329" t="s">
        <v>700</v>
      </c>
      <c r="G620" s="378"/>
      <c r="H620" s="4143"/>
      <c r="I620" s="4121"/>
      <c r="J620" s="4173"/>
      <c r="K620" s="4121"/>
      <c r="L620" s="4044"/>
      <c r="M620" s="2956"/>
      <c r="N620" s="4033"/>
      <c r="O620" s="4166"/>
      <c r="P620" s="4030"/>
    </row>
    <row r="621" spans="1:16" ht="12.75" customHeight="1">
      <c r="A621" s="3685" t="s">
        <v>886</v>
      </c>
      <c r="B621" s="4841" t="s">
        <v>3262</v>
      </c>
      <c r="C621" s="4326" t="s">
        <v>410</v>
      </c>
      <c r="D621" s="5039" t="s">
        <v>175</v>
      </c>
      <c r="E621" s="4667" t="s">
        <v>215</v>
      </c>
      <c r="F621" s="322" t="s">
        <v>709</v>
      </c>
      <c r="G621" s="375"/>
      <c r="H621" s="4638" t="s">
        <v>624</v>
      </c>
      <c r="I621" s="4382">
        <v>6016</v>
      </c>
      <c r="J621" s="4384">
        <v>512</v>
      </c>
      <c r="K621" s="4382">
        <v>4192</v>
      </c>
      <c r="L621" s="4245">
        <v>384</v>
      </c>
      <c r="M621" s="3100"/>
      <c r="N621" s="4415" t="s">
        <v>2466</v>
      </c>
      <c r="O621" s="4416" t="s">
        <v>2452</v>
      </c>
      <c r="P621" s="4593" t="s">
        <v>999</v>
      </c>
    </row>
    <row r="622" spans="1:16" ht="12.75" customHeight="1">
      <c r="A622" s="3542"/>
      <c r="B622" s="4755"/>
      <c r="C622" s="4305"/>
      <c r="D622" s="3470"/>
      <c r="E622" s="4071"/>
      <c r="F622" s="322" t="s">
        <v>705</v>
      </c>
      <c r="G622" s="375"/>
      <c r="H622" s="4168"/>
      <c r="I622" s="4108"/>
      <c r="J622" s="4189"/>
      <c r="K622" s="4108"/>
      <c r="L622" s="4043"/>
      <c r="M622" s="2957"/>
      <c r="N622" s="4035"/>
      <c r="O622" s="4082"/>
      <c r="P622" s="4029"/>
    </row>
    <row r="623" spans="1:16" ht="12.75" customHeight="1">
      <c r="A623" s="3542"/>
      <c r="B623" s="4311"/>
      <c r="C623" s="4306"/>
      <c r="D623" s="4669"/>
      <c r="E623" s="4072"/>
      <c r="F623" s="399" t="s">
        <v>706</v>
      </c>
      <c r="G623" s="376"/>
      <c r="H623" s="4143"/>
      <c r="I623" s="4121"/>
      <c r="J623" s="4173"/>
      <c r="K623" s="4121"/>
      <c r="L623" s="4044"/>
      <c r="M623" s="2956"/>
      <c r="N623" s="4033"/>
      <c r="O623" s="4055"/>
      <c r="P623" s="4030"/>
    </row>
    <row r="624" spans="1:16" ht="12.75" customHeight="1">
      <c r="A624" s="3542"/>
      <c r="B624" s="4754" t="s">
        <v>3262</v>
      </c>
      <c r="C624" s="4304" t="s">
        <v>410</v>
      </c>
      <c r="D624" s="4668" t="s">
        <v>176</v>
      </c>
      <c r="E624" s="4199" t="s">
        <v>973</v>
      </c>
      <c r="F624" s="1529" t="s">
        <v>709</v>
      </c>
      <c r="G624" s="377"/>
      <c r="H624" s="4142" t="s">
        <v>624</v>
      </c>
      <c r="I624" s="4120">
        <v>4608</v>
      </c>
      <c r="J624" s="4172">
        <v>512</v>
      </c>
      <c r="K624" s="4120">
        <v>4192</v>
      </c>
      <c r="L624" s="4042">
        <v>256</v>
      </c>
      <c r="M624" s="2955"/>
      <c r="N624" s="4034" t="s">
        <v>2466</v>
      </c>
      <c r="O624" s="4081" t="s">
        <v>2452</v>
      </c>
      <c r="P624" s="4169" t="s">
        <v>1000</v>
      </c>
    </row>
    <row r="625" spans="1:16" ht="12.75" customHeight="1">
      <c r="A625" s="3542"/>
      <c r="B625" s="4755"/>
      <c r="C625" s="4305"/>
      <c r="D625" s="3470"/>
      <c r="E625" s="4071"/>
      <c r="F625" s="1530" t="s">
        <v>705</v>
      </c>
      <c r="G625" s="375"/>
      <c r="H625" s="4168"/>
      <c r="I625" s="4108"/>
      <c r="J625" s="4189"/>
      <c r="K625" s="4108"/>
      <c r="L625" s="4043"/>
      <c r="M625" s="2957"/>
      <c r="N625" s="4035"/>
      <c r="O625" s="4082"/>
      <c r="P625" s="4029"/>
    </row>
    <row r="626" spans="1:16" ht="13.5" customHeight="1">
      <c r="A626" s="3542"/>
      <c r="B626" s="4311"/>
      <c r="C626" s="4306"/>
      <c r="D626" s="4669"/>
      <c r="E626" s="4072"/>
      <c r="F626" s="1532" t="s">
        <v>706</v>
      </c>
      <c r="G626" s="376"/>
      <c r="H626" s="4143"/>
      <c r="I626" s="4121"/>
      <c r="J626" s="4173"/>
      <c r="K626" s="4121"/>
      <c r="L626" s="4044"/>
      <c r="M626" s="2956"/>
      <c r="N626" s="4033"/>
      <c r="O626" s="4055"/>
      <c r="P626" s="4030"/>
    </row>
    <row r="627" spans="1:16" ht="12.75" customHeight="1">
      <c r="A627" s="3542"/>
      <c r="B627" s="4755" t="s">
        <v>3262</v>
      </c>
      <c r="C627" s="4305" t="s">
        <v>410</v>
      </c>
      <c r="D627" s="3470" t="s">
        <v>910</v>
      </c>
      <c r="E627" s="4071" t="s">
        <v>72</v>
      </c>
      <c r="F627" s="322" t="s">
        <v>709</v>
      </c>
      <c r="G627" s="375"/>
      <c r="H627" s="4168" t="s">
        <v>624</v>
      </c>
      <c r="I627" s="4108">
        <v>6016</v>
      </c>
      <c r="J627" s="4189">
        <v>768</v>
      </c>
      <c r="K627" s="4108">
        <v>4192</v>
      </c>
      <c r="L627" s="4043">
        <v>384</v>
      </c>
      <c r="M627" s="2957"/>
      <c r="N627" s="4035" t="s">
        <v>2466</v>
      </c>
      <c r="O627" s="4082" t="s">
        <v>2452</v>
      </c>
      <c r="P627" s="4029" t="s">
        <v>999</v>
      </c>
    </row>
    <row r="628" spans="1:16" ht="12.75" customHeight="1">
      <c r="A628" s="3542"/>
      <c r="B628" s="4755"/>
      <c r="C628" s="4305"/>
      <c r="D628" s="3470"/>
      <c r="E628" s="4071"/>
      <c r="F628" s="322" t="s">
        <v>705</v>
      </c>
      <c r="G628" s="375"/>
      <c r="H628" s="4168"/>
      <c r="I628" s="4108"/>
      <c r="J628" s="4189"/>
      <c r="K628" s="4108"/>
      <c r="L628" s="4043"/>
      <c r="M628" s="2957"/>
      <c r="N628" s="4035"/>
      <c r="O628" s="4082"/>
      <c r="P628" s="4029"/>
    </row>
    <row r="629" spans="1:16" ht="12.75" customHeight="1">
      <c r="A629" s="3542"/>
      <c r="B629" s="4311"/>
      <c r="C629" s="4306"/>
      <c r="D629" s="4669"/>
      <c r="E629" s="4072"/>
      <c r="F629" s="399" t="s">
        <v>714</v>
      </c>
      <c r="G629" s="376"/>
      <c r="H629" s="4143"/>
      <c r="I629" s="4121"/>
      <c r="J629" s="4173"/>
      <c r="K629" s="4121"/>
      <c r="L629" s="4044"/>
      <c r="M629" s="2956"/>
      <c r="N629" s="4033"/>
      <c r="O629" s="4055"/>
      <c r="P629" s="4030"/>
    </row>
    <row r="630" spans="1:16" ht="12.75" customHeight="1">
      <c r="A630" s="3542"/>
      <c r="B630" s="4754" t="s">
        <v>3262</v>
      </c>
      <c r="C630" s="4304" t="s">
        <v>410</v>
      </c>
      <c r="D630" s="4668" t="s">
        <v>911</v>
      </c>
      <c r="E630" s="4199" t="s">
        <v>974</v>
      </c>
      <c r="F630" s="322" t="s">
        <v>709</v>
      </c>
      <c r="G630" s="375"/>
      <c r="H630" s="4142" t="s">
        <v>624</v>
      </c>
      <c r="I630" s="4120">
        <v>4864</v>
      </c>
      <c r="J630" s="4172">
        <v>768</v>
      </c>
      <c r="K630" s="4120">
        <v>4192</v>
      </c>
      <c r="L630" s="4042">
        <v>256</v>
      </c>
      <c r="M630" s="2955"/>
      <c r="N630" s="4034" t="s">
        <v>2466</v>
      </c>
      <c r="O630" s="4081" t="s">
        <v>2452</v>
      </c>
      <c r="P630" s="4169" t="s">
        <v>124</v>
      </c>
    </row>
    <row r="631" spans="1:16" ht="12.75" customHeight="1">
      <c r="A631" s="3542"/>
      <c r="B631" s="4755"/>
      <c r="C631" s="4305"/>
      <c r="D631" s="3470"/>
      <c r="E631" s="4071"/>
      <c r="F631" s="322" t="s">
        <v>705</v>
      </c>
      <c r="G631" s="375"/>
      <c r="H631" s="4168"/>
      <c r="I631" s="4108"/>
      <c r="J631" s="4189"/>
      <c r="K631" s="4108"/>
      <c r="L631" s="4043"/>
      <c r="M631" s="2957"/>
      <c r="N631" s="4035"/>
      <c r="O631" s="4082"/>
      <c r="P631" s="4029"/>
    </row>
    <row r="632" spans="1:16" ht="13.5" customHeight="1" thickBot="1">
      <c r="A632" s="3543"/>
      <c r="B632" s="4842"/>
      <c r="C632" s="4327"/>
      <c r="D632" s="3471"/>
      <c r="E632" s="4693"/>
      <c r="F632" s="329" t="s">
        <v>714</v>
      </c>
      <c r="G632" s="375"/>
      <c r="H632" s="4168"/>
      <c r="I632" s="4109"/>
      <c r="J632" s="4418"/>
      <c r="K632" s="4109"/>
      <c r="L632" s="4221"/>
      <c r="M632" s="2948"/>
      <c r="N632" s="4597"/>
      <c r="O632" s="4598"/>
      <c r="P632" s="4586"/>
    </row>
    <row r="633" spans="1:16" ht="12.75" customHeight="1">
      <c r="A633" s="3685" t="s">
        <v>220</v>
      </c>
      <c r="B633" s="4841" t="s">
        <v>3262</v>
      </c>
      <c r="C633" s="5038" t="s">
        <v>1090</v>
      </c>
      <c r="D633" s="5039" t="s">
        <v>1024</v>
      </c>
      <c r="E633" s="4667" t="s">
        <v>975</v>
      </c>
      <c r="F633" s="322" t="s">
        <v>701</v>
      </c>
      <c r="G633" s="377"/>
      <c r="H633" s="4142" t="s">
        <v>624</v>
      </c>
      <c r="I633" s="4382">
        <v>1280</v>
      </c>
      <c r="J633" s="4384">
        <v>448</v>
      </c>
      <c r="K633" s="4382">
        <v>448</v>
      </c>
      <c r="L633" s="4245">
        <v>288</v>
      </c>
      <c r="M633" s="3100"/>
      <c r="N633" s="4415" t="s">
        <v>2451</v>
      </c>
      <c r="O633" s="4592" t="s">
        <v>2452</v>
      </c>
      <c r="P633" s="4593" t="s">
        <v>1017</v>
      </c>
    </row>
    <row r="634" spans="1:16" ht="12.75" customHeight="1">
      <c r="A634" s="3542"/>
      <c r="B634" s="4755"/>
      <c r="C634" s="4242"/>
      <c r="D634" s="3470"/>
      <c r="E634" s="4071"/>
      <c r="F634" s="322" t="s">
        <v>704</v>
      </c>
      <c r="G634" s="379"/>
      <c r="H634" s="4168"/>
      <c r="I634" s="4108"/>
      <c r="J634" s="4189"/>
      <c r="K634" s="4108"/>
      <c r="L634" s="4043"/>
      <c r="M634" s="2957"/>
      <c r="N634" s="4035"/>
      <c r="O634" s="4054"/>
      <c r="P634" s="4029"/>
    </row>
    <row r="635" spans="1:16" ht="12.75" customHeight="1">
      <c r="A635" s="3542"/>
      <c r="B635" s="4311"/>
      <c r="C635" s="4243"/>
      <c r="D635" s="4669"/>
      <c r="E635" s="4072"/>
      <c r="F635" s="399" t="s">
        <v>700</v>
      </c>
      <c r="G635" s="376"/>
      <c r="H635" s="4143"/>
      <c r="I635" s="4121"/>
      <c r="J635" s="4173"/>
      <c r="K635" s="4121"/>
      <c r="L635" s="4044"/>
      <c r="M635" s="2956"/>
      <c r="N635" s="4033"/>
      <c r="O635" s="4166"/>
      <c r="P635" s="4030"/>
    </row>
    <row r="636" spans="1:16" ht="12.75" customHeight="1">
      <c r="A636" s="3542"/>
      <c r="B636" s="4754" t="s">
        <v>3262</v>
      </c>
      <c r="C636" s="4241" t="s">
        <v>1090</v>
      </c>
      <c r="D636" s="4668" t="s">
        <v>491</v>
      </c>
      <c r="E636" s="4199" t="s">
        <v>976</v>
      </c>
      <c r="F636" s="322" t="s">
        <v>701</v>
      </c>
      <c r="G636" s="375"/>
      <c r="H636" s="4142" t="s">
        <v>624</v>
      </c>
      <c r="I636" s="4120">
        <v>2272</v>
      </c>
      <c r="J636" s="4172">
        <v>512</v>
      </c>
      <c r="K636" s="4120">
        <v>640</v>
      </c>
      <c r="L636" s="4042">
        <v>384</v>
      </c>
      <c r="M636" s="2955"/>
      <c r="N636" s="4034" t="s">
        <v>2451</v>
      </c>
      <c r="O636" s="4053" t="s">
        <v>2452</v>
      </c>
      <c r="P636" s="4169" t="s">
        <v>1012</v>
      </c>
    </row>
    <row r="637" spans="1:16" ht="12.75" customHeight="1">
      <c r="A637" s="3542"/>
      <c r="B637" s="4755"/>
      <c r="C637" s="4242"/>
      <c r="D637" s="3470"/>
      <c r="E637" s="4071"/>
      <c r="F637" s="322" t="s">
        <v>704</v>
      </c>
      <c r="G637" s="375"/>
      <c r="H637" s="4168"/>
      <c r="I637" s="4108"/>
      <c r="J637" s="4189"/>
      <c r="K637" s="4108"/>
      <c r="L637" s="4043"/>
      <c r="M637" s="2957"/>
      <c r="N637" s="4035"/>
      <c r="O637" s="4054"/>
      <c r="P637" s="4029"/>
    </row>
    <row r="638" spans="1:16" ht="12.75" customHeight="1">
      <c r="A638" s="3542"/>
      <c r="B638" s="4311"/>
      <c r="C638" s="4243"/>
      <c r="D638" s="4669"/>
      <c r="E638" s="4072"/>
      <c r="F638" s="399" t="s">
        <v>700</v>
      </c>
      <c r="G638" s="376"/>
      <c r="H638" s="4143"/>
      <c r="I638" s="4121"/>
      <c r="J638" s="4173"/>
      <c r="K638" s="4121"/>
      <c r="L638" s="4044"/>
      <c r="M638" s="2956"/>
      <c r="N638" s="4033"/>
      <c r="O638" s="4166"/>
      <c r="P638" s="4030"/>
    </row>
    <row r="639" spans="1:16" ht="12.75" customHeight="1">
      <c r="A639" s="3542"/>
      <c r="B639" s="4754" t="s">
        <v>3262</v>
      </c>
      <c r="C639" s="4241" t="s">
        <v>1090</v>
      </c>
      <c r="D639" s="4668" t="s">
        <v>1015</v>
      </c>
      <c r="E639" s="4199" t="s">
        <v>977</v>
      </c>
      <c r="F639" s="322" t="s">
        <v>701</v>
      </c>
      <c r="G639" s="375"/>
      <c r="H639" s="4142" t="s">
        <v>624</v>
      </c>
      <c r="I639" s="4120">
        <v>3584</v>
      </c>
      <c r="J639" s="4172">
        <v>576</v>
      </c>
      <c r="K639" s="4120">
        <v>640</v>
      </c>
      <c r="L639" s="4042">
        <v>384</v>
      </c>
      <c r="M639" s="2955"/>
      <c r="N639" s="4034" t="s">
        <v>2451</v>
      </c>
      <c r="O639" s="4053" t="s">
        <v>2452</v>
      </c>
      <c r="P639" s="4169" t="s">
        <v>1016</v>
      </c>
    </row>
    <row r="640" spans="1:16">
      <c r="A640" s="3542"/>
      <c r="B640" s="4755"/>
      <c r="C640" s="4242"/>
      <c r="D640" s="3470"/>
      <c r="E640" s="4071"/>
      <c r="F640" s="322" t="s">
        <v>704</v>
      </c>
      <c r="G640" s="375"/>
      <c r="H640" s="4168"/>
      <c r="I640" s="4108"/>
      <c r="J640" s="4189"/>
      <c r="K640" s="4108"/>
      <c r="L640" s="4043"/>
      <c r="M640" s="2957"/>
      <c r="N640" s="4035"/>
      <c r="O640" s="4054"/>
      <c r="P640" s="4029"/>
    </row>
    <row r="641" spans="1:16" ht="13.5" thickBot="1">
      <c r="A641" s="3543"/>
      <c r="B641" s="4842"/>
      <c r="C641" s="4827"/>
      <c r="D641" s="3471"/>
      <c r="E641" s="4693"/>
      <c r="F641" s="329" t="s">
        <v>700</v>
      </c>
      <c r="G641" s="378"/>
      <c r="H641" s="4220"/>
      <c r="I641" s="4109"/>
      <c r="J641" s="4418"/>
      <c r="K641" s="4109"/>
      <c r="L641" s="4221"/>
      <c r="M641" s="2948"/>
      <c r="N641" s="4597"/>
      <c r="O641" s="4716"/>
      <c r="P641" s="4586"/>
    </row>
    <row r="642" spans="1:16" ht="12.75" customHeight="1">
      <c r="A642" s="3542" t="s">
        <v>3886</v>
      </c>
      <c r="B642" s="4841" t="s">
        <v>3262</v>
      </c>
      <c r="C642" s="4383" t="s">
        <v>2650</v>
      </c>
      <c r="D642" s="5039" t="s">
        <v>566</v>
      </c>
      <c r="E642" s="4667" t="s">
        <v>978</v>
      </c>
      <c r="F642" s="322" t="s">
        <v>701</v>
      </c>
      <c r="G642" s="375"/>
      <c r="H642" s="4638" t="s">
        <v>624</v>
      </c>
      <c r="I642" s="4382">
        <v>5280</v>
      </c>
      <c r="J642" s="4384">
        <v>768</v>
      </c>
      <c r="K642" s="4382">
        <v>4192</v>
      </c>
      <c r="L642" s="4245">
        <v>512</v>
      </c>
      <c r="M642" s="3100"/>
      <c r="N642" s="4415" t="s">
        <v>2466</v>
      </c>
      <c r="O642" s="4416" t="s">
        <v>2452</v>
      </c>
      <c r="P642" s="4593" t="s">
        <v>567</v>
      </c>
    </row>
    <row r="643" spans="1:16" ht="12.75" customHeight="1">
      <c r="A643" s="3542"/>
      <c r="B643" s="4755"/>
      <c r="C643" s="4118"/>
      <c r="D643" s="3470"/>
      <c r="E643" s="4071"/>
      <c r="F643" s="322" t="s">
        <v>709</v>
      </c>
      <c r="G643" s="375"/>
      <c r="H643" s="4168"/>
      <c r="I643" s="4108"/>
      <c r="J643" s="4189"/>
      <c r="K643" s="4108"/>
      <c r="L643" s="4043"/>
      <c r="M643" s="2957"/>
      <c r="N643" s="4035"/>
      <c r="O643" s="4082"/>
      <c r="P643" s="4029"/>
    </row>
    <row r="644" spans="1:16" ht="12.75" customHeight="1">
      <c r="A644" s="3542"/>
      <c r="B644" s="4755"/>
      <c r="C644" s="4118"/>
      <c r="D644" s="3470"/>
      <c r="E644" s="4071"/>
      <c r="F644" s="322" t="s">
        <v>704</v>
      </c>
      <c r="G644" s="375"/>
      <c r="H644" s="4168"/>
      <c r="I644" s="4108"/>
      <c r="J644" s="4189"/>
      <c r="K644" s="4108"/>
      <c r="L644" s="4043"/>
      <c r="M644" s="2957"/>
      <c r="N644" s="4035"/>
      <c r="O644" s="4082"/>
      <c r="P644" s="4029"/>
    </row>
    <row r="645" spans="1:16" ht="12.75" customHeight="1">
      <c r="A645" s="3542"/>
      <c r="B645" s="4311"/>
      <c r="C645" s="4149"/>
      <c r="D645" s="4669"/>
      <c r="E645" s="4072"/>
      <c r="F645" s="399" t="s">
        <v>700</v>
      </c>
      <c r="G645" s="376"/>
      <c r="H645" s="4143"/>
      <c r="I645" s="4121"/>
      <c r="J645" s="4173"/>
      <c r="K645" s="4121"/>
      <c r="L645" s="4044"/>
      <c r="M645" s="2956"/>
      <c r="N645" s="4033"/>
      <c r="O645" s="4055"/>
      <c r="P645" s="4030"/>
    </row>
    <row r="646" spans="1:16" ht="12.75" customHeight="1">
      <c r="A646" s="3542"/>
      <c r="B646" s="4754" t="s">
        <v>3262</v>
      </c>
      <c r="C646" s="4148" t="s">
        <v>2650</v>
      </c>
      <c r="D646" s="4668" t="s">
        <v>992</v>
      </c>
      <c r="E646" s="4199" t="s">
        <v>979</v>
      </c>
      <c r="F646" s="322" t="s">
        <v>701</v>
      </c>
      <c r="G646" s="375"/>
      <c r="H646" s="4142" t="s">
        <v>623</v>
      </c>
      <c r="I646" s="4120">
        <v>5280</v>
      </c>
      <c r="J646" s="4172">
        <v>768</v>
      </c>
      <c r="K646" s="4120">
        <v>4192</v>
      </c>
      <c r="L646" s="4042">
        <v>512</v>
      </c>
      <c r="M646" s="2955"/>
      <c r="N646" s="4034" t="s">
        <v>2466</v>
      </c>
      <c r="O646" s="4081" t="s">
        <v>2452</v>
      </c>
      <c r="P646" s="4169" t="s">
        <v>993</v>
      </c>
    </row>
    <row r="647" spans="1:16" ht="12.75" customHeight="1">
      <c r="A647" s="3542"/>
      <c r="B647" s="4755"/>
      <c r="C647" s="4118"/>
      <c r="D647" s="3470"/>
      <c r="E647" s="4071"/>
      <c r="F647" s="322" t="s">
        <v>709</v>
      </c>
      <c r="G647" s="375"/>
      <c r="H647" s="4168"/>
      <c r="I647" s="4108"/>
      <c r="J647" s="4189"/>
      <c r="K647" s="4108"/>
      <c r="L647" s="4043"/>
      <c r="M647" s="2957"/>
      <c r="N647" s="4035"/>
      <c r="O647" s="4082"/>
      <c r="P647" s="4029"/>
    </row>
    <row r="648" spans="1:16" ht="12.75" customHeight="1">
      <c r="A648" s="3542"/>
      <c r="B648" s="4755"/>
      <c r="C648" s="4118"/>
      <c r="D648" s="3470"/>
      <c r="E648" s="4071"/>
      <c r="F648" s="322" t="s">
        <v>704</v>
      </c>
      <c r="G648" s="375"/>
      <c r="H648" s="4168"/>
      <c r="I648" s="4108"/>
      <c r="J648" s="4189"/>
      <c r="K648" s="4108"/>
      <c r="L648" s="4043"/>
      <c r="M648" s="2957"/>
      <c r="N648" s="4035"/>
      <c r="O648" s="4082"/>
      <c r="P648" s="4029"/>
    </row>
    <row r="649" spans="1:16" ht="12.75" customHeight="1">
      <c r="A649" s="3542"/>
      <c r="B649" s="4311"/>
      <c r="C649" s="4149"/>
      <c r="D649" s="4669"/>
      <c r="E649" s="4072"/>
      <c r="F649" s="399" t="s">
        <v>700</v>
      </c>
      <c r="G649" s="376"/>
      <c r="H649" s="4143"/>
      <c r="I649" s="4121"/>
      <c r="J649" s="4173"/>
      <c r="K649" s="4121"/>
      <c r="L649" s="4044"/>
      <c r="M649" s="2956"/>
      <c r="N649" s="4033"/>
      <c r="O649" s="4055"/>
      <c r="P649" s="4030"/>
    </row>
    <row r="650" spans="1:16" ht="12.75" customHeight="1">
      <c r="A650" s="3542"/>
      <c r="B650" s="4754" t="s">
        <v>3262</v>
      </c>
      <c r="C650" s="4148" t="s">
        <v>2650</v>
      </c>
      <c r="D650" s="4668" t="s">
        <v>1019</v>
      </c>
      <c r="E650" s="4199" t="s">
        <v>980</v>
      </c>
      <c r="F650" s="322" t="s">
        <v>701</v>
      </c>
      <c r="G650" s="375"/>
      <c r="H650" s="4142" t="s">
        <v>1005</v>
      </c>
      <c r="I650" s="4120">
        <v>6272</v>
      </c>
      <c r="J650" s="4172">
        <v>768</v>
      </c>
      <c r="K650" s="4120">
        <v>4192</v>
      </c>
      <c r="L650" s="4042">
        <v>512</v>
      </c>
      <c r="M650" s="2955"/>
      <c r="N650" s="4034" t="s">
        <v>2466</v>
      </c>
      <c r="O650" s="4081" t="s">
        <v>2452</v>
      </c>
      <c r="P650" s="4169" t="s">
        <v>1025</v>
      </c>
    </row>
    <row r="651" spans="1:16" ht="12.75" customHeight="1">
      <c r="A651" s="3542"/>
      <c r="B651" s="4755"/>
      <c r="C651" s="4118"/>
      <c r="D651" s="3470"/>
      <c r="E651" s="4071"/>
      <c r="F651" s="322" t="s">
        <v>709</v>
      </c>
      <c r="G651" s="375"/>
      <c r="H651" s="4168"/>
      <c r="I651" s="4108"/>
      <c r="J651" s="4189"/>
      <c r="K651" s="4108"/>
      <c r="L651" s="4043"/>
      <c r="M651" s="2957"/>
      <c r="N651" s="4035"/>
      <c r="O651" s="4082"/>
      <c r="P651" s="4029"/>
    </row>
    <row r="652" spans="1:16" ht="12.75" customHeight="1">
      <c r="A652" s="3542"/>
      <c r="B652" s="4755"/>
      <c r="C652" s="4118"/>
      <c r="D652" s="3470"/>
      <c r="E652" s="4071"/>
      <c r="F652" s="322" t="s">
        <v>704</v>
      </c>
      <c r="G652" s="375"/>
      <c r="H652" s="4168"/>
      <c r="I652" s="4108"/>
      <c r="J652" s="4189"/>
      <c r="K652" s="4108"/>
      <c r="L652" s="4043"/>
      <c r="M652" s="2957"/>
      <c r="N652" s="4035"/>
      <c r="O652" s="4082"/>
      <c r="P652" s="4029"/>
    </row>
    <row r="653" spans="1:16" ht="12.75" customHeight="1">
      <c r="A653" s="3542"/>
      <c r="B653" s="4311"/>
      <c r="C653" s="4149"/>
      <c r="D653" s="4669"/>
      <c r="E653" s="4072"/>
      <c r="F653" s="399" t="s">
        <v>700</v>
      </c>
      <c r="G653" s="376"/>
      <c r="H653" s="4143"/>
      <c r="I653" s="4121"/>
      <c r="J653" s="4173"/>
      <c r="K653" s="4121"/>
      <c r="L653" s="4044"/>
      <c r="M653" s="2956"/>
      <c r="N653" s="4033"/>
      <c r="O653" s="4055"/>
      <c r="P653" s="4030"/>
    </row>
    <row r="654" spans="1:16" ht="12.75" customHeight="1">
      <c r="A654" s="3542"/>
      <c r="B654" s="4754" t="s">
        <v>3262</v>
      </c>
      <c r="C654" s="4148" t="s">
        <v>3636</v>
      </c>
      <c r="D654" s="4668" t="s">
        <v>1020</v>
      </c>
      <c r="E654" s="4199" t="s">
        <v>981</v>
      </c>
      <c r="F654" s="322" t="s">
        <v>701</v>
      </c>
      <c r="G654" s="375"/>
      <c r="H654" s="4142" t="s">
        <v>624</v>
      </c>
      <c r="I654" s="4120">
        <v>12256</v>
      </c>
      <c r="J654" s="4172">
        <v>1024</v>
      </c>
      <c r="K654" s="4120">
        <v>5816</v>
      </c>
      <c r="L654" s="4042">
        <v>512</v>
      </c>
      <c r="M654" s="2955"/>
      <c r="N654" s="4034" t="s">
        <v>2466</v>
      </c>
      <c r="O654" s="4081" t="s">
        <v>2452</v>
      </c>
      <c r="P654" s="4169" t="s">
        <v>1026</v>
      </c>
    </row>
    <row r="655" spans="1:16" ht="12.75" customHeight="1">
      <c r="A655" s="3542"/>
      <c r="B655" s="4755"/>
      <c r="C655" s="4118"/>
      <c r="D655" s="3470"/>
      <c r="E655" s="4071"/>
      <c r="F655" s="322" t="s">
        <v>709</v>
      </c>
      <c r="G655" s="375"/>
      <c r="H655" s="4168"/>
      <c r="I655" s="4108"/>
      <c r="J655" s="4189"/>
      <c r="K655" s="4108"/>
      <c r="L655" s="4043"/>
      <c r="M655" s="2957"/>
      <c r="N655" s="4035"/>
      <c r="O655" s="4082"/>
      <c r="P655" s="4029"/>
    </row>
    <row r="656" spans="1:16" ht="12.75" customHeight="1">
      <c r="A656" s="3542"/>
      <c r="B656" s="4755"/>
      <c r="C656" s="4118"/>
      <c r="D656" s="3470"/>
      <c r="E656" s="4071"/>
      <c r="F656" s="322" t="s">
        <v>707</v>
      </c>
      <c r="G656" s="375"/>
      <c r="H656" s="4168"/>
      <c r="I656" s="4108"/>
      <c r="J656" s="4189"/>
      <c r="K656" s="4108"/>
      <c r="L656" s="4043"/>
      <c r="M656" s="2957"/>
      <c r="N656" s="4035"/>
      <c r="O656" s="4082"/>
      <c r="P656" s="4029"/>
    </row>
    <row r="657" spans="1:16" ht="12.75" customHeight="1" thickBot="1">
      <c r="A657" s="3542"/>
      <c r="B657" s="4311"/>
      <c r="C657" s="4149"/>
      <c r="D657" s="4669"/>
      <c r="E657" s="4072"/>
      <c r="F657" s="399" t="s">
        <v>700</v>
      </c>
      <c r="G657" s="376"/>
      <c r="H657" s="4143"/>
      <c r="I657" s="4121"/>
      <c r="J657" s="4173"/>
      <c r="K657" s="4121"/>
      <c r="L657" s="4044"/>
      <c r="M657" s="2956"/>
      <c r="N657" s="4033"/>
      <c r="O657" s="4055"/>
      <c r="P657" s="4030"/>
    </row>
    <row r="658" spans="1:16" ht="12.75" customHeight="1">
      <c r="A658" s="3685" t="s">
        <v>3916</v>
      </c>
      <c r="B658" s="4841" t="s">
        <v>3262</v>
      </c>
      <c r="C658" s="4383" t="s">
        <v>3672</v>
      </c>
      <c r="D658" s="5039" t="s">
        <v>603</v>
      </c>
      <c r="E658" s="4667" t="s">
        <v>982</v>
      </c>
      <c r="F658" s="322" t="s">
        <v>701</v>
      </c>
      <c r="G658" s="375"/>
      <c r="H658" s="4638" t="s">
        <v>624</v>
      </c>
      <c r="I658" s="4382">
        <v>13024</v>
      </c>
      <c r="J658" s="4384">
        <v>768</v>
      </c>
      <c r="K658" s="4382">
        <v>11200</v>
      </c>
      <c r="L658" s="4245">
        <v>384</v>
      </c>
      <c r="M658" s="3100"/>
      <c r="N658" s="4415" t="s">
        <v>2468</v>
      </c>
      <c r="O658" s="4416" t="s">
        <v>2452</v>
      </c>
      <c r="P658" s="4593" t="s">
        <v>476</v>
      </c>
    </row>
    <row r="659" spans="1:16" ht="12.75" customHeight="1">
      <c r="A659" s="3542"/>
      <c r="B659" s="4755"/>
      <c r="C659" s="4118"/>
      <c r="D659" s="3470"/>
      <c r="E659" s="4071"/>
      <c r="F659" s="322" t="s">
        <v>710</v>
      </c>
      <c r="G659" s="375"/>
      <c r="H659" s="4168"/>
      <c r="I659" s="4108"/>
      <c r="J659" s="4189"/>
      <c r="K659" s="4108"/>
      <c r="L659" s="4043"/>
      <c r="M659" s="2957"/>
      <c r="N659" s="4035"/>
      <c r="O659" s="4082"/>
      <c r="P659" s="4029"/>
    </row>
    <row r="660" spans="1:16" ht="12.75" customHeight="1">
      <c r="A660" s="3542"/>
      <c r="B660" s="4755"/>
      <c r="C660" s="4118"/>
      <c r="D660" s="3470"/>
      <c r="E660" s="4071"/>
      <c r="F660" s="322" t="s">
        <v>704</v>
      </c>
      <c r="G660" s="375"/>
      <c r="H660" s="4168"/>
      <c r="I660" s="4108"/>
      <c r="J660" s="4189"/>
      <c r="K660" s="4108"/>
      <c r="L660" s="4043"/>
      <c r="M660" s="2957"/>
      <c r="N660" s="4035"/>
      <c r="O660" s="4082"/>
      <c r="P660" s="4029"/>
    </row>
    <row r="661" spans="1:16" ht="12.75" customHeight="1">
      <c r="A661" s="3542"/>
      <c r="B661" s="4311"/>
      <c r="C661" s="4149"/>
      <c r="D661" s="4669"/>
      <c r="E661" s="4072"/>
      <c r="F661" s="399" t="s">
        <v>700</v>
      </c>
      <c r="G661" s="376"/>
      <c r="H661" s="4143"/>
      <c r="I661" s="4121"/>
      <c r="J661" s="4173"/>
      <c r="K661" s="4121"/>
      <c r="L661" s="4044"/>
      <c r="M661" s="2956"/>
      <c r="N661" s="4033"/>
      <c r="O661" s="4055"/>
      <c r="P661" s="4030"/>
    </row>
    <row r="662" spans="1:16" ht="12.75" customHeight="1">
      <c r="A662" s="3542"/>
      <c r="B662" s="4754" t="s">
        <v>3262</v>
      </c>
      <c r="C662" s="4148" t="s">
        <v>3640</v>
      </c>
      <c r="D662" s="4668" t="s">
        <v>605</v>
      </c>
      <c r="E662" s="4199" t="s">
        <v>983</v>
      </c>
      <c r="F662" s="322" t="s">
        <v>701</v>
      </c>
      <c r="G662" s="375"/>
      <c r="H662" s="4142" t="s">
        <v>624</v>
      </c>
      <c r="I662" s="4120">
        <v>27008</v>
      </c>
      <c r="J662" s="4172">
        <v>1280</v>
      </c>
      <c r="K662" s="4120">
        <v>12832</v>
      </c>
      <c r="L662" s="4042">
        <v>512</v>
      </c>
      <c r="M662" s="2955"/>
      <c r="N662" s="4034" t="s">
        <v>2468</v>
      </c>
      <c r="O662" s="4081" t="s">
        <v>2452</v>
      </c>
      <c r="P662" s="4169" t="s">
        <v>476</v>
      </c>
    </row>
    <row r="663" spans="1:16" ht="12.75" customHeight="1">
      <c r="A663" s="3542"/>
      <c r="B663" s="4755"/>
      <c r="C663" s="4118"/>
      <c r="D663" s="3470"/>
      <c r="E663" s="4071"/>
      <c r="F663" s="322" t="s">
        <v>710</v>
      </c>
      <c r="G663" s="375"/>
      <c r="H663" s="4168"/>
      <c r="I663" s="4108"/>
      <c r="J663" s="4189"/>
      <c r="K663" s="4108"/>
      <c r="L663" s="4043"/>
      <c r="M663" s="2957"/>
      <c r="N663" s="4035"/>
      <c r="O663" s="4082"/>
      <c r="P663" s="4029"/>
    </row>
    <row r="664" spans="1:16" ht="12.75" customHeight="1">
      <c r="A664" s="3542"/>
      <c r="B664" s="4755"/>
      <c r="C664" s="4118"/>
      <c r="D664" s="3470"/>
      <c r="E664" s="4071"/>
      <c r="F664" s="322" t="s">
        <v>708</v>
      </c>
      <c r="G664" s="375"/>
      <c r="H664" s="4168"/>
      <c r="I664" s="4108"/>
      <c r="J664" s="4189"/>
      <c r="K664" s="4108"/>
      <c r="L664" s="4043"/>
      <c r="M664" s="2957"/>
      <c r="N664" s="4035"/>
      <c r="O664" s="4082"/>
      <c r="P664" s="4029"/>
    </row>
    <row r="665" spans="1:16" ht="13.5" customHeight="1" thickBot="1">
      <c r="A665" s="3543"/>
      <c r="B665" s="4842"/>
      <c r="C665" s="4119"/>
      <c r="D665" s="3471"/>
      <c r="E665" s="4693"/>
      <c r="F665" s="329" t="s">
        <v>700</v>
      </c>
      <c r="G665" s="378"/>
      <c r="H665" s="4220"/>
      <c r="I665" s="4109"/>
      <c r="J665" s="4418"/>
      <c r="K665" s="4109"/>
      <c r="L665" s="4221"/>
      <c r="M665" s="2948"/>
      <c r="N665" s="4597"/>
      <c r="O665" s="4598"/>
      <c r="P665" s="4586"/>
    </row>
    <row r="666" spans="1:16" ht="12.75" customHeight="1">
      <c r="A666" s="3542" t="s">
        <v>3894</v>
      </c>
      <c r="B666" s="4841" t="s">
        <v>3262</v>
      </c>
      <c r="C666" s="4326" t="s">
        <v>3648</v>
      </c>
      <c r="D666" s="5039" t="s">
        <v>1022</v>
      </c>
      <c r="E666" s="4667" t="s">
        <v>984</v>
      </c>
      <c r="F666" s="1533" t="s">
        <v>701</v>
      </c>
      <c r="G666" s="374"/>
      <c r="H666" s="4638" t="s">
        <v>624</v>
      </c>
      <c r="I666" s="4382">
        <v>5120</v>
      </c>
      <c r="J666" s="4384">
        <v>768</v>
      </c>
      <c r="K666" s="4382">
        <v>4192</v>
      </c>
      <c r="L666" s="4245">
        <v>512</v>
      </c>
      <c r="M666" s="3100"/>
      <c r="N666" s="4415" t="s">
        <v>2466</v>
      </c>
      <c r="O666" s="4416" t="s">
        <v>2452</v>
      </c>
      <c r="P666" s="4593" t="s">
        <v>1023</v>
      </c>
    </row>
    <row r="667" spans="1:16" ht="12.75" customHeight="1">
      <c r="A667" s="3542"/>
      <c r="B667" s="4755"/>
      <c r="C667" s="4305"/>
      <c r="D667" s="3470"/>
      <c r="E667" s="4071"/>
      <c r="F667" s="1530" t="s">
        <v>709</v>
      </c>
      <c r="G667" s="375"/>
      <c r="H667" s="4168"/>
      <c r="I667" s="4108"/>
      <c r="J667" s="4189"/>
      <c r="K667" s="4108"/>
      <c r="L667" s="4043"/>
      <c r="M667" s="2957"/>
      <c r="N667" s="4035"/>
      <c r="O667" s="4082"/>
      <c r="P667" s="4029"/>
    </row>
    <row r="668" spans="1:16" ht="12.75" customHeight="1" thickBot="1">
      <c r="A668" s="3542"/>
      <c r="B668" s="4842"/>
      <c r="C668" s="4327"/>
      <c r="D668" s="3471"/>
      <c r="E668" s="4693"/>
      <c r="F668" s="1531" t="s">
        <v>700</v>
      </c>
      <c r="G668" s="378"/>
      <c r="H668" s="4220"/>
      <c r="I668" s="4109"/>
      <c r="J668" s="4418"/>
      <c r="K668" s="4109"/>
      <c r="L668" s="4221"/>
      <c r="M668" s="2948"/>
      <c r="N668" s="4597"/>
      <c r="O668" s="4598"/>
      <c r="P668" s="4586"/>
    </row>
    <row r="669" spans="1:16" ht="12.75" customHeight="1">
      <c r="A669" s="4837" t="s">
        <v>220</v>
      </c>
      <c r="B669" s="4311" t="s">
        <v>2648</v>
      </c>
      <c r="C669" s="4380" t="s">
        <v>1090</v>
      </c>
      <c r="D669" s="4499" t="s">
        <v>398</v>
      </c>
      <c r="E669" s="4306" t="s">
        <v>1457</v>
      </c>
      <c r="F669" s="1348" t="s">
        <v>704</v>
      </c>
      <c r="G669" s="304"/>
      <c r="H669" s="4143" t="s">
        <v>624</v>
      </c>
      <c r="I669" s="4121">
        <v>4960</v>
      </c>
      <c r="J669" s="4173">
        <v>576</v>
      </c>
      <c r="K669" s="4121">
        <v>640</v>
      </c>
      <c r="L669" s="4044">
        <v>384</v>
      </c>
      <c r="M669" s="2956"/>
      <c r="N669" s="4033" t="s">
        <v>2451</v>
      </c>
      <c r="O669" s="4166" t="s">
        <v>2452</v>
      </c>
      <c r="P669" s="4513"/>
    </row>
    <row r="670" spans="1:16" ht="12.75" customHeight="1">
      <c r="A670" s="4838"/>
      <c r="B670" s="4269"/>
      <c r="C670" s="4655"/>
      <c r="D670" s="4836"/>
      <c r="E670" s="4321"/>
      <c r="F670" s="328" t="s">
        <v>701</v>
      </c>
      <c r="G670" s="325" t="s">
        <v>119</v>
      </c>
      <c r="H670" s="4953"/>
      <c r="I670" s="4293"/>
      <c r="J670" s="4308"/>
      <c r="K670" s="4293"/>
      <c r="L670" s="4278"/>
      <c r="M670" s="2954"/>
      <c r="N670" s="4683"/>
      <c r="O670" s="4748"/>
      <c r="P670" s="4298"/>
    </row>
    <row r="671" spans="1:16" ht="12.75" customHeight="1">
      <c r="A671" s="4838"/>
      <c r="B671" s="4269"/>
      <c r="C671" s="4655"/>
      <c r="D671" s="4836"/>
      <c r="E671" s="4321"/>
      <c r="F671" s="328" t="s">
        <v>716</v>
      </c>
      <c r="G671" s="325" t="s">
        <v>119</v>
      </c>
      <c r="H671" s="4953"/>
      <c r="I671" s="4293"/>
      <c r="J671" s="4308"/>
      <c r="K671" s="4293"/>
      <c r="L671" s="4278"/>
      <c r="M671" s="2954"/>
      <c r="N671" s="4683"/>
      <c r="O671" s="4748"/>
      <c r="P671" s="4298"/>
    </row>
    <row r="672" spans="1:16" ht="12.75" customHeight="1">
      <c r="A672" s="4838"/>
      <c r="B672" s="4754" t="s">
        <v>2648</v>
      </c>
      <c r="C672" s="4655" t="s">
        <v>1090</v>
      </c>
      <c r="D672" s="4836" t="s">
        <v>399</v>
      </c>
      <c r="E672" s="4321" t="s">
        <v>1458</v>
      </c>
      <c r="F672" s="328" t="s">
        <v>704</v>
      </c>
      <c r="G672" s="325"/>
      <c r="H672" s="4953" t="s">
        <v>624</v>
      </c>
      <c r="I672" s="4293">
        <v>4960</v>
      </c>
      <c r="J672" s="4308">
        <v>576</v>
      </c>
      <c r="K672" s="4293">
        <v>640</v>
      </c>
      <c r="L672" s="4278">
        <v>384</v>
      </c>
      <c r="M672" s="2954"/>
      <c r="N672" s="4683" t="s">
        <v>2451</v>
      </c>
      <c r="O672" s="4748" t="s">
        <v>2452</v>
      </c>
      <c r="P672" s="4298"/>
    </row>
    <row r="673" spans="1:16" ht="12.75" customHeight="1">
      <c r="A673" s="4838"/>
      <c r="B673" s="4755"/>
      <c r="C673" s="4655"/>
      <c r="D673" s="4836"/>
      <c r="E673" s="4321"/>
      <c r="F673" s="328" t="s">
        <v>701</v>
      </c>
      <c r="G673" s="325" t="s">
        <v>119</v>
      </c>
      <c r="H673" s="4953"/>
      <c r="I673" s="4293"/>
      <c r="J673" s="4308"/>
      <c r="K673" s="4293"/>
      <c r="L673" s="4278"/>
      <c r="M673" s="2954"/>
      <c r="N673" s="4683"/>
      <c r="O673" s="4748"/>
      <c r="P673" s="4298"/>
    </row>
    <row r="674" spans="1:16" ht="12.75" customHeight="1">
      <c r="A674" s="4838"/>
      <c r="B674" s="4311"/>
      <c r="C674" s="4655"/>
      <c r="D674" s="4836"/>
      <c r="E674" s="4321"/>
      <c r="F674" s="328" t="s">
        <v>716</v>
      </c>
      <c r="G674" s="325" t="s">
        <v>119</v>
      </c>
      <c r="H674" s="4953"/>
      <c r="I674" s="4293"/>
      <c r="J674" s="4308"/>
      <c r="K674" s="4293"/>
      <c r="L674" s="4278"/>
      <c r="M674" s="2954"/>
      <c r="N674" s="4683"/>
      <c r="O674" s="4748"/>
      <c r="P674" s="4298"/>
    </row>
    <row r="675" spans="1:16" ht="12.75" customHeight="1">
      <c r="A675" s="4838"/>
      <c r="B675" s="4754" t="s">
        <v>2648</v>
      </c>
      <c r="C675" s="4655" t="s">
        <v>1090</v>
      </c>
      <c r="D675" s="4836" t="s">
        <v>400</v>
      </c>
      <c r="E675" s="4321" t="s">
        <v>1459</v>
      </c>
      <c r="F675" s="328" t="s">
        <v>704</v>
      </c>
      <c r="G675" s="325"/>
      <c r="H675" s="4953" t="s">
        <v>624</v>
      </c>
      <c r="I675" s="4293">
        <v>4960</v>
      </c>
      <c r="J675" s="4308">
        <v>576</v>
      </c>
      <c r="K675" s="4293">
        <v>640</v>
      </c>
      <c r="L675" s="4278">
        <v>384</v>
      </c>
      <c r="M675" s="2954"/>
      <c r="N675" s="4683" t="s">
        <v>2451</v>
      </c>
      <c r="O675" s="4748" t="s">
        <v>2452</v>
      </c>
      <c r="P675" s="4298"/>
    </row>
    <row r="676" spans="1:16" ht="12.75" customHeight="1">
      <c r="A676" s="4838"/>
      <c r="B676" s="4755"/>
      <c r="C676" s="4655"/>
      <c r="D676" s="4836"/>
      <c r="E676" s="4321"/>
      <c r="F676" s="328" t="s">
        <v>701</v>
      </c>
      <c r="G676" s="325" t="s">
        <v>119</v>
      </c>
      <c r="H676" s="4953"/>
      <c r="I676" s="4293"/>
      <c r="J676" s="4308"/>
      <c r="K676" s="4293"/>
      <c r="L676" s="4278"/>
      <c r="M676" s="2954"/>
      <c r="N676" s="4683"/>
      <c r="O676" s="4748"/>
      <c r="P676" s="4298"/>
    </row>
    <row r="677" spans="1:16" ht="12.75" customHeight="1">
      <c r="A677" s="4838"/>
      <c r="B677" s="4311"/>
      <c r="C677" s="4655"/>
      <c r="D677" s="4836"/>
      <c r="E677" s="4321"/>
      <c r="F677" s="328" t="s">
        <v>716</v>
      </c>
      <c r="G677" s="325" t="s">
        <v>119</v>
      </c>
      <c r="H677" s="4953"/>
      <c r="I677" s="4293"/>
      <c r="J677" s="4308"/>
      <c r="K677" s="4293"/>
      <c r="L677" s="4278"/>
      <c r="M677" s="2954"/>
      <c r="N677" s="4683"/>
      <c r="O677" s="4748"/>
      <c r="P677" s="4298"/>
    </row>
    <row r="678" spans="1:16" ht="12.75" customHeight="1">
      <c r="A678" s="4838"/>
      <c r="B678" s="4754" t="s">
        <v>2648</v>
      </c>
      <c r="C678" s="4655" t="s">
        <v>1090</v>
      </c>
      <c r="D678" s="4836" t="s">
        <v>401</v>
      </c>
      <c r="E678" s="4321" t="s">
        <v>1460</v>
      </c>
      <c r="F678" s="328" t="s">
        <v>704</v>
      </c>
      <c r="G678" s="325"/>
      <c r="H678" s="4953" t="s">
        <v>624</v>
      </c>
      <c r="I678" s="4293">
        <v>3584</v>
      </c>
      <c r="J678" s="4308">
        <v>576</v>
      </c>
      <c r="K678" s="4293">
        <v>640</v>
      </c>
      <c r="L678" s="4278">
        <v>384</v>
      </c>
      <c r="M678" s="2954"/>
      <c r="N678" s="4683" t="s">
        <v>2451</v>
      </c>
      <c r="O678" s="4748" t="s">
        <v>2452</v>
      </c>
      <c r="P678" s="4298"/>
    </row>
    <row r="679" spans="1:16" ht="12.75" customHeight="1">
      <c r="A679" s="4838"/>
      <c r="B679" s="4755"/>
      <c r="C679" s="4655"/>
      <c r="D679" s="4836"/>
      <c r="E679" s="4321"/>
      <c r="F679" s="328" t="s">
        <v>701</v>
      </c>
      <c r="G679" s="325" t="s">
        <v>119</v>
      </c>
      <c r="H679" s="4953"/>
      <c r="I679" s="4293"/>
      <c r="J679" s="4308"/>
      <c r="K679" s="4293"/>
      <c r="L679" s="4278"/>
      <c r="M679" s="2954"/>
      <c r="N679" s="4683"/>
      <c r="O679" s="4748"/>
      <c r="P679" s="4298"/>
    </row>
    <row r="680" spans="1:16" ht="13.5" customHeight="1">
      <c r="A680" s="4838"/>
      <c r="B680" s="4311"/>
      <c r="C680" s="4655"/>
      <c r="D680" s="4836"/>
      <c r="E680" s="4321"/>
      <c r="F680" s="328" t="s">
        <v>716</v>
      </c>
      <c r="G680" s="325" t="s">
        <v>119</v>
      </c>
      <c r="H680" s="4953"/>
      <c r="I680" s="4293"/>
      <c r="J680" s="4308"/>
      <c r="K680" s="4293"/>
      <c r="L680" s="4278"/>
      <c r="M680" s="2954"/>
      <c r="N680" s="4683"/>
      <c r="O680" s="4748"/>
      <c r="P680" s="4298"/>
    </row>
    <row r="681" spans="1:16" ht="13.5" customHeight="1">
      <c r="A681" s="4838"/>
      <c r="B681" s="4754" t="s">
        <v>2648</v>
      </c>
      <c r="C681" s="4655" t="s">
        <v>1090</v>
      </c>
      <c r="D681" s="4836" t="s">
        <v>1540</v>
      </c>
      <c r="E681" s="4321" t="s">
        <v>1542</v>
      </c>
      <c r="F681" s="328" t="s">
        <v>704</v>
      </c>
      <c r="G681" s="325"/>
      <c r="H681" s="4953" t="s">
        <v>624</v>
      </c>
      <c r="I681" s="4293">
        <v>3328</v>
      </c>
      <c r="J681" s="4308">
        <v>384</v>
      </c>
      <c r="K681" s="4293">
        <v>384</v>
      </c>
      <c r="L681" s="4278">
        <v>288</v>
      </c>
      <c r="M681" s="2954"/>
      <c r="N681" s="4683" t="s">
        <v>2451</v>
      </c>
      <c r="O681" s="4748" t="s">
        <v>2452</v>
      </c>
      <c r="P681" s="4298"/>
    </row>
    <row r="682" spans="1:16" ht="13.5" customHeight="1">
      <c r="A682" s="4838"/>
      <c r="B682" s="4755"/>
      <c r="C682" s="4655"/>
      <c r="D682" s="4836"/>
      <c r="E682" s="4321"/>
      <c r="F682" s="328" t="s">
        <v>701</v>
      </c>
      <c r="G682" s="325" t="s">
        <v>119</v>
      </c>
      <c r="H682" s="4953"/>
      <c r="I682" s="4293"/>
      <c r="J682" s="4308"/>
      <c r="K682" s="4293"/>
      <c r="L682" s="4278"/>
      <c r="M682" s="2954"/>
      <c r="N682" s="4683"/>
      <c r="O682" s="4748"/>
      <c r="P682" s="4298"/>
    </row>
    <row r="683" spans="1:16" ht="13.5" customHeight="1">
      <c r="A683" s="4838"/>
      <c r="B683" s="4843"/>
      <c r="C683" s="4655"/>
      <c r="D683" s="4836"/>
      <c r="E683" s="4321"/>
      <c r="F683" s="328" t="s">
        <v>716</v>
      </c>
      <c r="G683" s="325" t="s">
        <v>119</v>
      </c>
      <c r="H683" s="4953"/>
      <c r="I683" s="4293"/>
      <c r="J683" s="4308"/>
      <c r="K683" s="4293"/>
      <c r="L683" s="4278"/>
      <c r="M683" s="2954"/>
      <c r="N683" s="4683"/>
      <c r="O683" s="4748"/>
      <c r="P683" s="4298"/>
    </row>
    <row r="684" spans="1:16" s="4" customFormat="1" ht="12.75" customHeight="1">
      <c r="A684" s="4838"/>
      <c r="B684" s="3736" t="s">
        <v>3263</v>
      </c>
      <c r="C684" s="4379" t="s">
        <v>1090</v>
      </c>
      <c r="D684" s="3734" t="s">
        <v>3315</v>
      </c>
      <c r="E684" s="4350" t="s">
        <v>3374</v>
      </c>
      <c r="F684" s="1393" t="s">
        <v>1159</v>
      </c>
      <c r="G684" s="1394" t="s">
        <v>765</v>
      </c>
      <c r="H684" s="4275" t="s">
        <v>624</v>
      </c>
      <c r="I684" s="4153">
        <v>2272</v>
      </c>
      <c r="J684" s="4291">
        <v>384</v>
      </c>
      <c r="K684" s="4153">
        <v>384</v>
      </c>
      <c r="L684" s="4315">
        <v>288</v>
      </c>
      <c r="M684" s="4132"/>
      <c r="N684" s="4742" t="s">
        <v>2451</v>
      </c>
      <c r="O684" s="4749" t="s">
        <v>2452</v>
      </c>
      <c r="P684" s="4263" t="s">
        <v>3115</v>
      </c>
    </row>
    <row r="685" spans="1:16" s="4" customFormat="1" ht="12.75" customHeight="1">
      <c r="A685" s="4838"/>
      <c r="B685" s="3480"/>
      <c r="C685" s="4379"/>
      <c r="D685" s="3734"/>
      <c r="E685" s="4273"/>
      <c r="F685" s="1393" t="s">
        <v>575</v>
      </c>
      <c r="G685" s="1394" t="s">
        <v>543</v>
      </c>
      <c r="H685" s="4275"/>
      <c r="I685" s="4153"/>
      <c r="J685" s="4291"/>
      <c r="K685" s="4153"/>
      <c r="L685" s="4315"/>
      <c r="M685" s="3960"/>
      <c r="N685" s="4334"/>
      <c r="O685" s="4750"/>
      <c r="P685" s="4263"/>
    </row>
    <row r="686" spans="1:16" s="4" customFormat="1" ht="12.75" customHeight="1">
      <c r="A686" s="4838"/>
      <c r="B686" s="4855"/>
      <c r="C686" s="4380"/>
      <c r="D686" s="3735"/>
      <c r="E686" s="4351"/>
      <c r="F686" s="1393" t="s">
        <v>716</v>
      </c>
      <c r="G686" s="1394" t="s">
        <v>765</v>
      </c>
      <c r="H686" s="4324"/>
      <c r="I686" s="4154"/>
      <c r="J686" s="4292"/>
      <c r="K686" s="4154"/>
      <c r="L686" s="4316"/>
      <c r="M686" s="4133"/>
      <c r="N686" s="4337"/>
      <c r="O686" s="4746"/>
      <c r="P686" s="4264"/>
    </row>
    <row r="687" spans="1:16" ht="13.5" customHeight="1">
      <c r="A687" s="4838"/>
      <c r="B687" s="4754" t="s">
        <v>3263</v>
      </c>
      <c r="C687" s="4655" t="s">
        <v>1090</v>
      </c>
      <c r="D687" s="4836" t="s">
        <v>1541</v>
      </c>
      <c r="E687" s="5034" t="s">
        <v>1543</v>
      </c>
      <c r="F687" s="328" t="s">
        <v>704</v>
      </c>
      <c r="G687" s="325"/>
      <c r="H687" s="4953" t="s">
        <v>624</v>
      </c>
      <c r="I687" s="4293">
        <v>1280</v>
      </c>
      <c r="J687" s="4308">
        <v>384</v>
      </c>
      <c r="K687" s="4293">
        <v>384</v>
      </c>
      <c r="L687" s="4278">
        <v>288</v>
      </c>
      <c r="M687" s="4132"/>
      <c r="N687" s="4683" t="s">
        <v>2451</v>
      </c>
      <c r="O687" s="4748" t="s">
        <v>2452</v>
      </c>
      <c r="P687" s="4298"/>
    </row>
    <row r="688" spans="1:16" ht="15.75" customHeight="1">
      <c r="A688" s="4838"/>
      <c r="B688" s="4755"/>
      <c r="C688" s="4655"/>
      <c r="D688" s="4836"/>
      <c r="E688" s="5034"/>
      <c r="F688" s="328" t="s">
        <v>701</v>
      </c>
      <c r="G688" s="325" t="s">
        <v>119</v>
      </c>
      <c r="H688" s="4953"/>
      <c r="I688" s="4293"/>
      <c r="J688" s="4308"/>
      <c r="K688" s="4293"/>
      <c r="L688" s="4278"/>
      <c r="M688" s="3960"/>
      <c r="N688" s="4683"/>
      <c r="O688" s="4748"/>
      <c r="P688" s="4298"/>
    </row>
    <row r="689" spans="1:16" ht="15" customHeight="1">
      <c r="A689" s="4838"/>
      <c r="B689" s="4854"/>
      <c r="C689" s="4381"/>
      <c r="D689" s="4847"/>
      <c r="E689" s="4148"/>
      <c r="F689" s="967" t="s">
        <v>716</v>
      </c>
      <c r="G689" s="326" t="s">
        <v>119</v>
      </c>
      <c r="H689" s="4142"/>
      <c r="I689" s="4120"/>
      <c r="J689" s="4172"/>
      <c r="K689" s="4120"/>
      <c r="L689" s="4042"/>
      <c r="M689" s="4133"/>
      <c r="N689" s="4034"/>
      <c r="O689" s="4053"/>
      <c r="P689" s="4741"/>
    </row>
    <row r="690" spans="1:16" s="4" customFormat="1" ht="12.75" customHeight="1">
      <c r="A690" s="4838"/>
      <c r="B690" s="3441" t="s">
        <v>6169</v>
      </c>
      <c r="C690" s="4304" t="s">
        <v>1092</v>
      </c>
      <c r="D690" s="3673" t="s">
        <v>3371</v>
      </c>
      <c r="E690" s="4350" t="s">
        <v>3375</v>
      </c>
      <c r="F690" s="1393" t="s">
        <v>576</v>
      </c>
      <c r="G690" s="1394"/>
      <c r="H690" s="4323" t="s">
        <v>624</v>
      </c>
      <c r="I690" s="4152">
        <v>12542</v>
      </c>
      <c r="J690" s="4290">
        <v>1046</v>
      </c>
      <c r="K690" s="4152">
        <v>5162</v>
      </c>
      <c r="L690" s="4314">
        <v>512</v>
      </c>
      <c r="M690" s="4132"/>
      <c r="N690" s="4336" t="s">
        <v>2466</v>
      </c>
      <c r="O690" s="4301" t="s">
        <v>2452</v>
      </c>
      <c r="P690" s="4262" t="s">
        <v>3286</v>
      </c>
    </row>
    <row r="691" spans="1:16" s="4" customFormat="1" ht="12.75" customHeight="1">
      <c r="A691" s="4838"/>
      <c r="B691" s="3442"/>
      <c r="C691" s="4305"/>
      <c r="D691" s="3674"/>
      <c r="E691" s="4273"/>
      <c r="F691" s="1393" t="s">
        <v>1159</v>
      </c>
      <c r="G691" s="1394" t="s">
        <v>765</v>
      </c>
      <c r="H691" s="4275"/>
      <c r="I691" s="4153"/>
      <c r="J691" s="4291"/>
      <c r="K691" s="4153"/>
      <c r="L691" s="4315"/>
      <c r="M691" s="3960"/>
      <c r="N691" s="4334"/>
      <c r="O691" s="4288"/>
      <c r="P691" s="4263"/>
    </row>
    <row r="692" spans="1:16" s="4" customFormat="1" ht="12.75" customHeight="1">
      <c r="A692" s="4838"/>
      <c r="B692" s="3443"/>
      <c r="C692" s="4306"/>
      <c r="D692" s="3675"/>
      <c r="E692" s="4351"/>
      <c r="F692" s="1393" t="s">
        <v>716</v>
      </c>
      <c r="G692" s="1394" t="s">
        <v>765</v>
      </c>
      <c r="H692" s="4324"/>
      <c r="I692" s="4154"/>
      <c r="J692" s="4292"/>
      <c r="K692" s="4154"/>
      <c r="L692" s="4316"/>
      <c r="M692" s="4133"/>
      <c r="N692" s="4337"/>
      <c r="O692" s="4302"/>
      <c r="P692" s="4264"/>
    </row>
    <row r="693" spans="1:16" s="4" customFormat="1" ht="12.75" customHeight="1">
      <c r="A693" s="4838"/>
      <c r="B693" s="4347" t="s">
        <v>3263</v>
      </c>
      <c r="C693" s="4304" t="s">
        <v>1092</v>
      </c>
      <c r="D693" s="4376" t="s">
        <v>5624</v>
      </c>
      <c r="E693" s="4350" t="s">
        <v>3375</v>
      </c>
      <c r="F693" s="2649" t="s">
        <v>5564</v>
      </c>
      <c r="G693" s="1394"/>
      <c r="H693" s="4323" t="s">
        <v>624</v>
      </c>
      <c r="I693" s="4152">
        <v>12542</v>
      </c>
      <c r="J693" s="4290">
        <v>1046</v>
      </c>
      <c r="K693" s="4152">
        <v>5162</v>
      </c>
      <c r="L693" s="4314">
        <v>512</v>
      </c>
      <c r="M693" s="4132" t="s">
        <v>6172</v>
      </c>
      <c r="N693" s="4336" t="s">
        <v>2466</v>
      </c>
      <c r="O693" s="4301" t="s">
        <v>2452</v>
      </c>
      <c r="P693" s="4262" t="s">
        <v>3286</v>
      </c>
    </row>
    <row r="694" spans="1:16" s="4" customFormat="1" ht="12.75" customHeight="1">
      <c r="A694" s="4838"/>
      <c r="B694" s="4348"/>
      <c r="C694" s="4305"/>
      <c r="D694" s="4377"/>
      <c r="E694" s="4273"/>
      <c r="F694" s="1393" t="s">
        <v>1159</v>
      </c>
      <c r="G694" s="1394" t="s">
        <v>765</v>
      </c>
      <c r="H694" s="4275"/>
      <c r="I694" s="4153"/>
      <c r="J694" s="4291"/>
      <c r="K694" s="4153"/>
      <c r="L694" s="4315"/>
      <c r="M694" s="3960"/>
      <c r="N694" s="4334"/>
      <c r="O694" s="4288"/>
      <c r="P694" s="4263"/>
    </row>
    <row r="695" spans="1:16" s="4" customFormat="1" ht="12.75" customHeight="1">
      <c r="A695" s="4838"/>
      <c r="B695" s="4349"/>
      <c r="C695" s="4306"/>
      <c r="D695" s="4378"/>
      <c r="E695" s="4351"/>
      <c r="F695" s="1393" t="s">
        <v>716</v>
      </c>
      <c r="G695" s="1394" t="s">
        <v>765</v>
      </c>
      <c r="H695" s="4324"/>
      <c r="I695" s="4154"/>
      <c r="J695" s="4292"/>
      <c r="K695" s="4154"/>
      <c r="L695" s="4316"/>
      <c r="M695" s="4133"/>
      <c r="N695" s="4337"/>
      <c r="O695" s="4302"/>
      <c r="P695" s="4264"/>
    </row>
    <row r="696" spans="1:16" ht="12.75" customHeight="1">
      <c r="A696" s="4838"/>
      <c r="B696" s="3457" t="s">
        <v>6170</v>
      </c>
      <c r="C696" s="4304" t="s">
        <v>1092</v>
      </c>
      <c r="D696" s="5041" t="s">
        <v>2697</v>
      </c>
      <c r="E696" s="4365" t="s">
        <v>2698</v>
      </c>
      <c r="F696" s="328" t="s">
        <v>1159</v>
      </c>
      <c r="G696" s="325" t="s">
        <v>765</v>
      </c>
      <c r="H696" s="4142" t="s">
        <v>624</v>
      </c>
      <c r="I696" s="4152">
        <v>8000</v>
      </c>
      <c r="J696" s="4314">
        <v>768</v>
      </c>
      <c r="K696" s="4152">
        <v>5162</v>
      </c>
      <c r="L696" s="4314">
        <v>384</v>
      </c>
      <c r="M696" s="4132"/>
      <c r="N696" s="4210" t="s">
        <v>2466</v>
      </c>
      <c r="O696" s="4144" t="s">
        <v>2452</v>
      </c>
      <c r="P696" s="4368" t="s">
        <v>3115</v>
      </c>
    </row>
    <row r="697" spans="1:16" ht="12.75" customHeight="1">
      <c r="A697" s="4838"/>
      <c r="B697" s="3460"/>
      <c r="C697" s="4305"/>
      <c r="D697" s="4955"/>
      <c r="E697" s="4366"/>
      <c r="F697" s="328" t="s">
        <v>576</v>
      </c>
      <c r="G697" s="325" t="s">
        <v>543</v>
      </c>
      <c r="H697" s="4168"/>
      <c r="I697" s="4153"/>
      <c r="J697" s="4315"/>
      <c r="K697" s="4153"/>
      <c r="L697" s="4315"/>
      <c r="M697" s="3960"/>
      <c r="N697" s="4222"/>
      <c r="O697" s="4624"/>
      <c r="P697" s="3657"/>
    </row>
    <row r="698" spans="1:16" ht="12.75" customHeight="1">
      <c r="A698" s="4838"/>
      <c r="B698" s="3458"/>
      <c r="C698" s="4305"/>
      <c r="D698" s="5042"/>
      <c r="E698" s="4367"/>
      <c r="F698" s="328" t="s">
        <v>716</v>
      </c>
      <c r="G698" s="303" t="s">
        <v>765</v>
      </c>
      <c r="H698" s="4168"/>
      <c r="I698" s="4154"/>
      <c r="J698" s="4316"/>
      <c r="K698" s="4153"/>
      <c r="L698" s="4315"/>
      <c r="M698" s="4133"/>
      <c r="N698" s="4222"/>
      <c r="O698" s="4624"/>
      <c r="P698" s="3657"/>
    </row>
    <row r="699" spans="1:16" ht="12.75" customHeight="1">
      <c r="A699" s="4838"/>
      <c r="B699" s="3731" t="s">
        <v>2648</v>
      </c>
      <c r="C699" s="4304" t="s">
        <v>1092</v>
      </c>
      <c r="D699" s="4257" t="s">
        <v>5625</v>
      </c>
      <c r="E699" s="4365" t="s">
        <v>2698</v>
      </c>
      <c r="F699" s="2649" t="s">
        <v>5564</v>
      </c>
      <c r="G699" s="325"/>
      <c r="H699" s="4142" t="s">
        <v>624</v>
      </c>
      <c r="I699" s="4152">
        <v>8000</v>
      </c>
      <c r="J699" s="4314">
        <v>768</v>
      </c>
      <c r="K699" s="4152">
        <v>5162</v>
      </c>
      <c r="L699" s="4314">
        <v>384</v>
      </c>
      <c r="M699" s="4132" t="s">
        <v>6172</v>
      </c>
      <c r="N699" s="4210" t="s">
        <v>2466</v>
      </c>
      <c r="O699" s="4144" t="s">
        <v>2452</v>
      </c>
      <c r="P699" s="4368" t="s">
        <v>3115</v>
      </c>
    </row>
    <row r="700" spans="1:16" ht="12.75" customHeight="1">
      <c r="A700" s="4838"/>
      <c r="B700" s="3733"/>
      <c r="C700" s="4305"/>
      <c r="D700" s="4234"/>
      <c r="E700" s="4366"/>
      <c r="F700" s="1393" t="s">
        <v>1159</v>
      </c>
      <c r="G700" s="1394" t="s">
        <v>765</v>
      </c>
      <c r="H700" s="4168"/>
      <c r="I700" s="4153"/>
      <c r="J700" s="4315"/>
      <c r="K700" s="4153"/>
      <c r="L700" s="4315"/>
      <c r="M700" s="3960"/>
      <c r="N700" s="4222"/>
      <c r="O700" s="4624"/>
      <c r="P700" s="3657"/>
    </row>
    <row r="701" spans="1:16" ht="12.75" customHeight="1">
      <c r="A701" s="4838"/>
      <c r="B701" s="3732"/>
      <c r="C701" s="4305"/>
      <c r="D701" s="4258"/>
      <c r="E701" s="4367"/>
      <c r="F701" s="2624" t="s">
        <v>716</v>
      </c>
      <c r="G701" s="303" t="s">
        <v>765</v>
      </c>
      <c r="H701" s="4168"/>
      <c r="I701" s="4154"/>
      <c r="J701" s="4316"/>
      <c r="K701" s="4153"/>
      <c r="L701" s="4315"/>
      <c r="M701" s="4133"/>
      <c r="N701" s="4222"/>
      <c r="O701" s="4624"/>
      <c r="P701" s="3657"/>
    </row>
    <row r="702" spans="1:16" s="4" customFormat="1" ht="12.75" customHeight="1">
      <c r="A702" s="4838"/>
      <c r="B702" s="3441" t="s">
        <v>6170</v>
      </c>
      <c r="C702" s="4304" t="s">
        <v>1092</v>
      </c>
      <c r="D702" s="3673" t="s">
        <v>3317</v>
      </c>
      <c r="E702" s="4350" t="s">
        <v>3376</v>
      </c>
      <c r="F702" s="1393" t="s">
        <v>576</v>
      </c>
      <c r="G702" s="1394"/>
      <c r="H702" s="4323" t="s">
        <v>624</v>
      </c>
      <c r="I702" s="4152">
        <v>6360</v>
      </c>
      <c r="J702" s="4290">
        <v>652</v>
      </c>
      <c r="K702" s="4152">
        <v>5162</v>
      </c>
      <c r="L702" s="4314">
        <v>512</v>
      </c>
      <c r="M702" s="4132"/>
      <c r="N702" s="4336" t="s">
        <v>2466</v>
      </c>
      <c r="O702" s="4301" t="s">
        <v>2452</v>
      </c>
      <c r="P702" s="4262" t="s">
        <v>3115</v>
      </c>
    </row>
    <row r="703" spans="1:16" s="4" customFormat="1" ht="12.75" customHeight="1">
      <c r="A703" s="4838"/>
      <c r="B703" s="3442"/>
      <c r="C703" s="4305"/>
      <c r="D703" s="3674"/>
      <c r="E703" s="4273"/>
      <c r="F703" s="1393" t="s">
        <v>1159</v>
      </c>
      <c r="G703" s="1394" t="s">
        <v>765</v>
      </c>
      <c r="H703" s="4275"/>
      <c r="I703" s="4153"/>
      <c r="J703" s="4291"/>
      <c r="K703" s="4153"/>
      <c r="L703" s="4315"/>
      <c r="M703" s="3960"/>
      <c r="N703" s="4334"/>
      <c r="O703" s="4288"/>
      <c r="P703" s="4263"/>
    </row>
    <row r="704" spans="1:16" s="4" customFormat="1" ht="12.75" customHeight="1">
      <c r="A704" s="4838"/>
      <c r="B704" s="3443"/>
      <c r="C704" s="4306"/>
      <c r="D704" s="3675"/>
      <c r="E704" s="4351"/>
      <c r="F704" s="1393" t="s">
        <v>716</v>
      </c>
      <c r="G704" s="1394" t="s">
        <v>765</v>
      </c>
      <c r="H704" s="4324"/>
      <c r="I704" s="4154"/>
      <c r="J704" s="4292"/>
      <c r="K704" s="4154"/>
      <c r="L704" s="4316"/>
      <c r="M704" s="4133"/>
      <c r="N704" s="4337"/>
      <c r="O704" s="4302"/>
      <c r="P704" s="4264"/>
    </row>
    <row r="705" spans="1:16" s="4" customFormat="1" ht="12.75" customHeight="1">
      <c r="A705" s="4838"/>
      <c r="B705" s="4347" t="s">
        <v>2648</v>
      </c>
      <c r="C705" s="4304" t="s">
        <v>1092</v>
      </c>
      <c r="D705" s="4376" t="s">
        <v>5626</v>
      </c>
      <c r="E705" s="4350" t="s">
        <v>3376</v>
      </c>
      <c r="F705" s="2649" t="s">
        <v>5564</v>
      </c>
      <c r="G705" s="1394"/>
      <c r="H705" s="4323" t="s">
        <v>624</v>
      </c>
      <c r="I705" s="4152">
        <v>6360</v>
      </c>
      <c r="J705" s="4290">
        <v>652</v>
      </c>
      <c r="K705" s="4152">
        <v>5162</v>
      </c>
      <c r="L705" s="4314">
        <v>512</v>
      </c>
      <c r="M705" s="4132" t="s">
        <v>6172</v>
      </c>
      <c r="N705" s="4336" t="s">
        <v>2466</v>
      </c>
      <c r="O705" s="4301" t="s">
        <v>2452</v>
      </c>
      <c r="P705" s="4262" t="s">
        <v>3115</v>
      </c>
    </row>
    <row r="706" spans="1:16" s="4" customFormat="1" ht="12.75" customHeight="1">
      <c r="A706" s="4838"/>
      <c r="B706" s="4348"/>
      <c r="C706" s="4305"/>
      <c r="D706" s="4377"/>
      <c r="E706" s="4273"/>
      <c r="F706" s="1393" t="s">
        <v>1159</v>
      </c>
      <c r="G706" s="1394" t="s">
        <v>765</v>
      </c>
      <c r="H706" s="4275"/>
      <c r="I706" s="4153"/>
      <c r="J706" s="4291"/>
      <c r="K706" s="4153"/>
      <c r="L706" s="4315"/>
      <c r="M706" s="3960"/>
      <c r="N706" s="4334"/>
      <c r="O706" s="4288"/>
      <c r="P706" s="4263"/>
    </row>
    <row r="707" spans="1:16" s="4" customFormat="1" ht="12.75" customHeight="1">
      <c r="A707" s="4838"/>
      <c r="B707" s="4349"/>
      <c r="C707" s="4306"/>
      <c r="D707" s="4378"/>
      <c r="E707" s="4351"/>
      <c r="F707" s="1393" t="s">
        <v>716</v>
      </c>
      <c r="G707" s="1394" t="s">
        <v>765</v>
      </c>
      <c r="H707" s="4324"/>
      <c r="I707" s="4154"/>
      <c r="J707" s="4292"/>
      <c r="K707" s="4154"/>
      <c r="L707" s="4316"/>
      <c r="M707" s="4133"/>
      <c r="N707" s="4337"/>
      <c r="O707" s="4302"/>
      <c r="P707" s="4264"/>
    </row>
    <row r="708" spans="1:16" s="4" customFormat="1" ht="12.75" customHeight="1">
      <c r="A708" s="4838"/>
      <c r="B708" s="3441" t="s">
        <v>6169</v>
      </c>
      <c r="C708" s="4304" t="s">
        <v>3630</v>
      </c>
      <c r="D708" s="3676" t="s">
        <v>3372</v>
      </c>
      <c r="E708" s="4350" t="s">
        <v>3377</v>
      </c>
      <c r="F708" s="1393" t="s">
        <v>708</v>
      </c>
      <c r="G708" s="1394"/>
      <c r="H708" s="4323" t="s">
        <v>624</v>
      </c>
      <c r="I708" s="4152">
        <v>23968</v>
      </c>
      <c r="J708" s="4290">
        <v>1168</v>
      </c>
      <c r="K708" s="4152">
        <v>12542</v>
      </c>
      <c r="L708" s="4314">
        <v>512</v>
      </c>
      <c r="M708" s="4132"/>
      <c r="N708" s="4336" t="s">
        <v>2468</v>
      </c>
      <c r="O708" s="4301" t="s">
        <v>2452</v>
      </c>
      <c r="P708" s="4262" t="s">
        <v>3286</v>
      </c>
    </row>
    <row r="709" spans="1:16" s="4" customFormat="1" ht="12.75" customHeight="1">
      <c r="A709" s="4838"/>
      <c r="B709" s="3442"/>
      <c r="C709" s="4305"/>
      <c r="D709" s="3644"/>
      <c r="E709" s="4273"/>
      <c r="F709" s="1393" t="s">
        <v>1159</v>
      </c>
      <c r="G709" s="1394" t="s">
        <v>765</v>
      </c>
      <c r="H709" s="4275"/>
      <c r="I709" s="4153"/>
      <c r="J709" s="4291"/>
      <c r="K709" s="4153"/>
      <c r="L709" s="4315"/>
      <c r="M709" s="3960"/>
      <c r="N709" s="4334"/>
      <c r="O709" s="4288"/>
      <c r="P709" s="4263"/>
    </row>
    <row r="710" spans="1:16" s="4" customFormat="1" ht="13.5" customHeight="1">
      <c r="A710" s="4838"/>
      <c r="B710" s="3443"/>
      <c r="C710" s="4306"/>
      <c r="D710" s="3645"/>
      <c r="E710" s="4351"/>
      <c r="F710" s="1393" t="s">
        <v>716</v>
      </c>
      <c r="G710" s="1394" t="s">
        <v>765</v>
      </c>
      <c r="H710" s="4324"/>
      <c r="I710" s="4154"/>
      <c r="J710" s="4292"/>
      <c r="K710" s="4154"/>
      <c r="L710" s="4316"/>
      <c r="M710" s="4133"/>
      <c r="N710" s="4337"/>
      <c r="O710" s="4302"/>
      <c r="P710" s="4264"/>
    </row>
    <row r="711" spans="1:16" s="4" customFormat="1" ht="12.75" customHeight="1">
      <c r="A711" s="4838"/>
      <c r="B711" s="4347" t="s">
        <v>3263</v>
      </c>
      <c r="C711" s="4304" t="s">
        <v>3630</v>
      </c>
      <c r="D711" s="5046" t="s">
        <v>5627</v>
      </c>
      <c r="E711" s="4350" t="s">
        <v>3377</v>
      </c>
      <c r="F711" s="2649" t="s">
        <v>5570</v>
      </c>
      <c r="G711" s="1394"/>
      <c r="H711" s="4323" t="s">
        <v>624</v>
      </c>
      <c r="I711" s="4152">
        <v>23968</v>
      </c>
      <c r="J711" s="4290">
        <v>1168</v>
      </c>
      <c r="K711" s="4152">
        <v>12542</v>
      </c>
      <c r="L711" s="4314">
        <v>512</v>
      </c>
      <c r="M711" s="4132" t="s">
        <v>6173</v>
      </c>
      <c r="N711" s="4336" t="s">
        <v>2468</v>
      </c>
      <c r="O711" s="4301" t="s">
        <v>2452</v>
      </c>
      <c r="P711" s="4262" t="s">
        <v>3286</v>
      </c>
    </row>
    <row r="712" spans="1:16" s="4" customFormat="1" ht="12.75" customHeight="1">
      <c r="A712" s="4838"/>
      <c r="B712" s="4348"/>
      <c r="C712" s="4305"/>
      <c r="D712" s="4828"/>
      <c r="E712" s="4273"/>
      <c r="F712" s="1393" t="s">
        <v>1159</v>
      </c>
      <c r="G712" s="1394" t="s">
        <v>765</v>
      </c>
      <c r="H712" s="4275"/>
      <c r="I712" s="4153"/>
      <c r="J712" s="4291"/>
      <c r="K712" s="4153"/>
      <c r="L712" s="4315"/>
      <c r="M712" s="3960"/>
      <c r="N712" s="4334"/>
      <c r="O712" s="4288"/>
      <c r="P712" s="4263"/>
    </row>
    <row r="713" spans="1:16" s="4" customFormat="1" ht="13.5" customHeight="1">
      <c r="A713" s="4838"/>
      <c r="B713" s="4349"/>
      <c r="C713" s="4306"/>
      <c r="D713" s="4829"/>
      <c r="E713" s="4351"/>
      <c r="F713" s="1393" t="s">
        <v>716</v>
      </c>
      <c r="G713" s="1394" t="s">
        <v>765</v>
      </c>
      <c r="H713" s="4324"/>
      <c r="I713" s="4154"/>
      <c r="J713" s="4292"/>
      <c r="K713" s="4154"/>
      <c r="L713" s="4316"/>
      <c r="M713" s="4133"/>
      <c r="N713" s="4337"/>
      <c r="O713" s="4302"/>
      <c r="P713" s="4264"/>
    </row>
    <row r="714" spans="1:16" s="4" customFormat="1" ht="12.75" customHeight="1">
      <c r="A714" s="4838"/>
      <c r="B714" s="3442" t="s">
        <v>6170</v>
      </c>
      <c r="C714" s="4305" t="s">
        <v>3630</v>
      </c>
      <c r="D714" s="3644" t="s">
        <v>3373</v>
      </c>
      <c r="E714" s="4273" t="s">
        <v>3378</v>
      </c>
      <c r="F714" s="1393" t="s">
        <v>708</v>
      </c>
      <c r="G714" s="1394"/>
      <c r="H714" s="4275" t="s">
        <v>624</v>
      </c>
      <c r="I714" s="4153">
        <v>16854</v>
      </c>
      <c r="J714" s="4291">
        <v>894</v>
      </c>
      <c r="K714" s="4153">
        <v>12542</v>
      </c>
      <c r="L714" s="4315">
        <v>512</v>
      </c>
      <c r="M714" s="4132"/>
      <c r="N714" s="4334" t="s">
        <v>2468</v>
      </c>
      <c r="O714" s="4288" t="s">
        <v>2452</v>
      </c>
      <c r="P714" s="4262" t="s">
        <v>3115</v>
      </c>
    </row>
    <row r="715" spans="1:16" s="4" customFormat="1" ht="12.75" customHeight="1">
      <c r="A715" s="4838"/>
      <c r="B715" s="3442"/>
      <c r="C715" s="4305"/>
      <c r="D715" s="3644"/>
      <c r="E715" s="4273"/>
      <c r="F715" s="1393" t="s">
        <v>1159</v>
      </c>
      <c r="G715" s="1394" t="s">
        <v>765</v>
      </c>
      <c r="H715" s="4275"/>
      <c r="I715" s="4153"/>
      <c r="J715" s="4291"/>
      <c r="K715" s="4153"/>
      <c r="L715" s="4315"/>
      <c r="M715" s="3960"/>
      <c r="N715" s="4334"/>
      <c r="O715" s="4288"/>
      <c r="P715" s="4263"/>
    </row>
    <row r="716" spans="1:16" s="4" customFormat="1" ht="13.5" customHeight="1">
      <c r="A716" s="4838"/>
      <c r="B716" s="3544"/>
      <c r="C716" s="4306"/>
      <c r="D716" s="3645"/>
      <c r="E716" s="4351"/>
      <c r="F716" s="1393" t="s">
        <v>716</v>
      </c>
      <c r="G716" s="1394" t="s">
        <v>765</v>
      </c>
      <c r="H716" s="4324"/>
      <c r="I716" s="4154"/>
      <c r="J716" s="4292"/>
      <c r="K716" s="4154"/>
      <c r="L716" s="4316"/>
      <c r="M716" s="4133"/>
      <c r="N716" s="4337"/>
      <c r="O716" s="4302"/>
      <c r="P716" s="4264"/>
    </row>
    <row r="717" spans="1:16" s="4" customFormat="1" ht="12.75" customHeight="1">
      <c r="A717" s="4838"/>
      <c r="B717" s="4348" t="s">
        <v>2648</v>
      </c>
      <c r="C717" s="4305" t="s">
        <v>3630</v>
      </c>
      <c r="D717" s="4828" t="s">
        <v>5628</v>
      </c>
      <c r="E717" s="4273" t="s">
        <v>3378</v>
      </c>
      <c r="F717" s="2649" t="s">
        <v>5570</v>
      </c>
      <c r="G717" s="1394"/>
      <c r="H717" s="4275" t="s">
        <v>624</v>
      </c>
      <c r="I717" s="4153">
        <v>16854</v>
      </c>
      <c r="J717" s="4291">
        <v>894</v>
      </c>
      <c r="K717" s="4153">
        <v>12542</v>
      </c>
      <c r="L717" s="4315">
        <v>512</v>
      </c>
      <c r="M717" s="4132" t="s">
        <v>6173</v>
      </c>
      <c r="N717" s="4334" t="s">
        <v>2468</v>
      </c>
      <c r="O717" s="4288" t="s">
        <v>2452</v>
      </c>
      <c r="P717" s="4262" t="s">
        <v>3115</v>
      </c>
    </row>
    <row r="718" spans="1:16" s="4" customFormat="1" ht="12.75" customHeight="1">
      <c r="A718" s="4838"/>
      <c r="B718" s="4348"/>
      <c r="C718" s="4305"/>
      <c r="D718" s="4828"/>
      <c r="E718" s="4273"/>
      <c r="F718" s="1393" t="s">
        <v>1159</v>
      </c>
      <c r="G718" s="1394" t="s">
        <v>765</v>
      </c>
      <c r="H718" s="4275"/>
      <c r="I718" s="4153"/>
      <c r="J718" s="4291"/>
      <c r="K718" s="4153"/>
      <c r="L718" s="4315"/>
      <c r="M718" s="3960"/>
      <c r="N718" s="4334"/>
      <c r="O718" s="4288"/>
      <c r="P718" s="4263"/>
    </row>
    <row r="719" spans="1:16" s="4" customFormat="1" ht="13.5" customHeight="1">
      <c r="A719" s="4838"/>
      <c r="B719" s="4840"/>
      <c r="C719" s="4306"/>
      <c r="D719" s="4829"/>
      <c r="E719" s="4351"/>
      <c r="F719" s="1393" t="s">
        <v>716</v>
      </c>
      <c r="G719" s="1394" t="s">
        <v>765</v>
      </c>
      <c r="H719" s="4324"/>
      <c r="I719" s="4154"/>
      <c r="J719" s="4292"/>
      <c r="K719" s="4154"/>
      <c r="L719" s="4316"/>
      <c r="M719" s="4133"/>
      <c r="N719" s="4337"/>
      <c r="O719" s="4302"/>
      <c r="P719" s="4264"/>
    </row>
    <row r="720" spans="1:16" ht="12.75" customHeight="1">
      <c r="A720" s="4838"/>
      <c r="B720" s="3457" t="s">
        <v>6170</v>
      </c>
      <c r="C720" s="4304" t="s">
        <v>3630</v>
      </c>
      <c r="D720" s="4844" t="s">
        <v>3113</v>
      </c>
      <c r="E720" s="4365" t="s">
        <v>3126</v>
      </c>
      <c r="F720" s="1393" t="s">
        <v>708</v>
      </c>
      <c r="G720" s="325"/>
      <c r="H720" s="4142" t="s">
        <v>624</v>
      </c>
      <c r="I720" s="4120">
        <v>14484</v>
      </c>
      <c r="J720" s="4172">
        <v>804</v>
      </c>
      <c r="K720" s="4120">
        <v>12542</v>
      </c>
      <c r="L720" s="4042">
        <v>512</v>
      </c>
      <c r="M720" s="4132"/>
      <c r="N720" s="4210" t="s">
        <v>2468</v>
      </c>
      <c r="O720" s="4224" t="s">
        <v>2452</v>
      </c>
      <c r="P720" s="4368" t="s">
        <v>3115</v>
      </c>
    </row>
    <row r="721" spans="1:16" ht="12.75" customHeight="1">
      <c r="A721" s="4838"/>
      <c r="B721" s="3460"/>
      <c r="C721" s="4305"/>
      <c r="D721" s="4845"/>
      <c r="E721" s="4366"/>
      <c r="F721" s="1393" t="s">
        <v>1159</v>
      </c>
      <c r="G721" s="1394" t="s">
        <v>765</v>
      </c>
      <c r="H721" s="4168"/>
      <c r="I721" s="4108"/>
      <c r="J721" s="4189"/>
      <c r="K721" s="4108"/>
      <c r="L721" s="4043"/>
      <c r="M721" s="3960"/>
      <c r="N721" s="4222"/>
      <c r="O721" s="4227"/>
      <c r="P721" s="3657"/>
    </row>
    <row r="722" spans="1:16" ht="13.5" customHeight="1">
      <c r="A722" s="4838"/>
      <c r="B722" s="3458"/>
      <c r="C722" s="4306"/>
      <c r="D722" s="5047"/>
      <c r="E722" s="4367"/>
      <c r="F722" s="1393" t="s">
        <v>716</v>
      </c>
      <c r="G722" s="325" t="s">
        <v>765</v>
      </c>
      <c r="H722" s="4143"/>
      <c r="I722" s="4121"/>
      <c r="J722" s="4173"/>
      <c r="K722" s="4121"/>
      <c r="L722" s="4044"/>
      <c r="M722" s="4133"/>
      <c r="N722" s="4211"/>
      <c r="O722" s="4240"/>
      <c r="P722" s="4369"/>
    </row>
    <row r="723" spans="1:16" ht="12.75" customHeight="1">
      <c r="A723" s="4838"/>
      <c r="B723" s="3733" t="s">
        <v>2648</v>
      </c>
      <c r="C723" s="4305" t="s">
        <v>3630</v>
      </c>
      <c r="D723" s="4235" t="s">
        <v>5629</v>
      </c>
      <c r="E723" s="4366" t="s">
        <v>3126</v>
      </c>
      <c r="F723" s="2649" t="s">
        <v>5570</v>
      </c>
      <c r="G723" s="304"/>
      <c r="H723" s="4168" t="s">
        <v>624</v>
      </c>
      <c r="I723" s="4108">
        <v>14484</v>
      </c>
      <c r="J723" s="4189">
        <v>804</v>
      </c>
      <c r="K723" s="4108">
        <v>12542</v>
      </c>
      <c r="L723" s="4043">
        <v>512</v>
      </c>
      <c r="M723" s="4132" t="s">
        <v>6173</v>
      </c>
      <c r="N723" s="4222" t="s">
        <v>2468</v>
      </c>
      <c r="O723" s="4227" t="s">
        <v>2452</v>
      </c>
      <c r="P723" s="3657" t="s">
        <v>3115</v>
      </c>
    </row>
    <row r="724" spans="1:16" ht="12.75" customHeight="1">
      <c r="A724" s="4838"/>
      <c r="B724" s="3733"/>
      <c r="C724" s="4305"/>
      <c r="D724" s="4235"/>
      <c r="E724" s="4366"/>
      <c r="F724" s="1393" t="s">
        <v>1159</v>
      </c>
      <c r="G724" s="1394" t="s">
        <v>765</v>
      </c>
      <c r="H724" s="4168"/>
      <c r="I724" s="4108"/>
      <c r="J724" s="4189"/>
      <c r="K724" s="4108"/>
      <c r="L724" s="4043"/>
      <c r="M724" s="3960"/>
      <c r="N724" s="4222"/>
      <c r="O724" s="4227"/>
      <c r="P724" s="3657"/>
    </row>
    <row r="725" spans="1:16" ht="13.5" customHeight="1" thickBot="1">
      <c r="A725" s="4839"/>
      <c r="B725" s="4028"/>
      <c r="C725" s="4327"/>
      <c r="D725" s="4763"/>
      <c r="E725" s="5033"/>
      <c r="F725" s="2699" t="s">
        <v>716</v>
      </c>
      <c r="G725" s="325" t="s">
        <v>765</v>
      </c>
      <c r="H725" s="4220"/>
      <c r="I725" s="4109"/>
      <c r="J725" s="4418"/>
      <c r="K725" s="4109"/>
      <c r="L725" s="4221"/>
      <c r="M725" s="3961"/>
      <c r="N725" s="4223"/>
      <c r="O725" s="4225"/>
      <c r="P725" s="3658"/>
    </row>
    <row r="726" spans="1:16" ht="12.75" customHeight="1">
      <c r="A726" s="3519" t="s">
        <v>3886</v>
      </c>
      <c r="B726" s="4755" t="s">
        <v>3263</v>
      </c>
      <c r="C726" s="4849" t="s">
        <v>2650</v>
      </c>
      <c r="D726" s="4845" t="s">
        <v>1616</v>
      </c>
      <c r="E726" s="4305" t="s">
        <v>3385</v>
      </c>
      <c r="F726" s="322" t="s">
        <v>1156</v>
      </c>
      <c r="G726" s="303" t="s">
        <v>766</v>
      </c>
      <c r="H726" s="4168" t="s">
        <v>624</v>
      </c>
      <c r="I726" s="4108">
        <v>9162</v>
      </c>
      <c r="J726" s="4189">
        <v>1088</v>
      </c>
      <c r="K726" s="4108">
        <v>4590</v>
      </c>
      <c r="L726" s="4043">
        <v>512</v>
      </c>
      <c r="M726" s="2957"/>
      <c r="N726" s="4035" t="s">
        <v>2466</v>
      </c>
      <c r="O726" s="4082" t="s">
        <v>2452</v>
      </c>
      <c r="P726" s="4228" t="s">
        <v>2467</v>
      </c>
    </row>
    <row r="727" spans="1:16" ht="12.75" customHeight="1">
      <c r="A727" s="3520"/>
      <c r="B727" s="4755"/>
      <c r="C727" s="4849"/>
      <c r="D727" s="4845"/>
      <c r="E727" s="4305"/>
      <c r="F727" s="322" t="s">
        <v>575</v>
      </c>
      <c r="G727" s="303"/>
      <c r="H727" s="4168"/>
      <c r="I727" s="4108"/>
      <c r="J727" s="4189"/>
      <c r="K727" s="4108"/>
      <c r="L727" s="4043"/>
      <c r="M727" s="2957"/>
      <c r="N727" s="4035"/>
      <c r="O727" s="4082"/>
      <c r="P727" s="4228"/>
    </row>
    <row r="728" spans="1:16" ht="12.75" customHeight="1">
      <c r="A728" s="3520"/>
      <c r="B728" s="4755"/>
      <c r="C728" s="4849"/>
      <c r="D728" s="4845"/>
      <c r="E728" s="4305"/>
      <c r="F728" s="322" t="s">
        <v>1159</v>
      </c>
      <c r="G728" s="303" t="s">
        <v>119</v>
      </c>
      <c r="H728" s="4168"/>
      <c r="I728" s="4108"/>
      <c r="J728" s="4189"/>
      <c r="K728" s="4108"/>
      <c r="L728" s="4043"/>
      <c r="M728" s="2957"/>
      <c r="N728" s="4035"/>
      <c r="O728" s="4082"/>
      <c r="P728" s="4228"/>
    </row>
    <row r="729" spans="1:16" ht="12.75" customHeight="1">
      <c r="A729" s="3520"/>
      <c r="B729" s="4311"/>
      <c r="C729" s="4850"/>
      <c r="D729" s="4846"/>
      <c r="E729" s="4306"/>
      <c r="F729" s="399" t="s">
        <v>716</v>
      </c>
      <c r="G729" s="304" t="s">
        <v>119</v>
      </c>
      <c r="H729" s="4143"/>
      <c r="I729" s="4121"/>
      <c r="J729" s="4173"/>
      <c r="K729" s="4121"/>
      <c r="L729" s="4044"/>
      <c r="M729" s="2956"/>
      <c r="N729" s="4033"/>
      <c r="O729" s="4055"/>
      <c r="P729" s="4138"/>
    </row>
    <row r="730" spans="1:16" ht="12.75" customHeight="1">
      <c r="A730" s="3520"/>
      <c r="B730" s="4754" t="s">
        <v>2648</v>
      </c>
      <c r="C730" s="4848" t="s">
        <v>2650</v>
      </c>
      <c r="D730" s="4851" t="s">
        <v>1484</v>
      </c>
      <c r="E730" s="4304" t="s">
        <v>1461</v>
      </c>
      <c r="F730" s="322" t="s">
        <v>1156</v>
      </c>
      <c r="G730" s="303" t="s">
        <v>766</v>
      </c>
      <c r="H730" s="4142" t="s">
        <v>624</v>
      </c>
      <c r="I730" s="4120">
        <v>8960</v>
      </c>
      <c r="J730" s="4172">
        <v>1088</v>
      </c>
      <c r="K730" s="4120">
        <v>4590</v>
      </c>
      <c r="L730" s="4042">
        <v>512</v>
      </c>
      <c r="M730" s="2955"/>
      <c r="N730" s="4034" t="s">
        <v>2466</v>
      </c>
      <c r="O730" s="4081" t="s">
        <v>2452</v>
      </c>
      <c r="P730" s="4137" t="s">
        <v>2467</v>
      </c>
    </row>
    <row r="731" spans="1:16" ht="12.75" customHeight="1">
      <c r="A731" s="3520"/>
      <c r="B731" s="4755"/>
      <c r="C731" s="4849"/>
      <c r="D731" s="4852"/>
      <c r="E731" s="4305"/>
      <c r="F731" s="322" t="s">
        <v>575</v>
      </c>
      <c r="G731" s="303"/>
      <c r="H731" s="4168"/>
      <c r="I731" s="4108"/>
      <c r="J731" s="4189"/>
      <c r="K731" s="4108"/>
      <c r="L731" s="4043"/>
      <c r="M731" s="2957"/>
      <c r="N731" s="4035"/>
      <c r="O731" s="4082"/>
      <c r="P731" s="4228"/>
    </row>
    <row r="732" spans="1:16" ht="12.75" customHeight="1">
      <c r="A732" s="3520"/>
      <c r="B732" s="4755"/>
      <c r="C732" s="4849"/>
      <c r="D732" s="4852"/>
      <c r="E732" s="4305"/>
      <c r="F732" s="322" t="s">
        <v>1159</v>
      </c>
      <c r="G732" s="303" t="s">
        <v>119</v>
      </c>
      <c r="H732" s="4168"/>
      <c r="I732" s="4108"/>
      <c r="J732" s="4189"/>
      <c r="K732" s="4108"/>
      <c r="L732" s="4043"/>
      <c r="M732" s="2957"/>
      <c r="N732" s="4035"/>
      <c r="O732" s="4082"/>
      <c r="P732" s="4228"/>
    </row>
    <row r="733" spans="1:16" ht="12.75" customHeight="1">
      <c r="A733" s="3520"/>
      <c r="B733" s="4311"/>
      <c r="C733" s="4850"/>
      <c r="D733" s="4853"/>
      <c r="E733" s="4306"/>
      <c r="F733" s="399" t="s">
        <v>716</v>
      </c>
      <c r="G733" s="304" t="s">
        <v>119</v>
      </c>
      <c r="H733" s="4143"/>
      <c r="I733" s="4121"/>
      <c r="J733" s="4173"/>
      <c r="K733" s="4121"/>
      <c r="L733" s="4044"/>
      <c r="M733" s="2956"/>
      <c r="N733" s="4033"/>
      <c r="O733" s="4055"/>
      <c r="P733" s="4138"/>
    </row>
    <row r="734" spans="1:16" s="46" customFormat="1" ht="12.75" customHeight="1">
      <c r="A734" s="3520"/>
      <c r="B734" s="4754" t="s">
        <v>2648</v>
      </c>
      <c r="C734" s="4848" t="s">
        <v>2650</v>
      </c>
      <c r="D734" s="4851" t="s">
        <v>1462</v>
      </c>
      <c r="E734" s="4304" t="s">
        <v>1463</v>
      </c>
      <c r="F734" s="322" t="s">
        <v>1156</v>
      </c>
      <c r="G734" s="303" t="s">
        <v>766</v>
      </c>
      <c r="H734" s="4142" t="s">
        <v>624</v>
      </c>
      <c r="I734" s="4120">
        <v>8960</v>
      </c>
      <c r="J734" s="4172">
        <v>1088</v>
      </c>
      <c r="K734" s="4120">
        <v>4590</v>
      </c>
      <c r="L734" s="4042">
        <v>512</v>
      </c>
      <c r="M734" s="2955"/>
      <c r="N734" s="4034" t="s">
        <v>2466</v>
      </c>
      <c r="O734" s="4081" t="s">
        <v>2452</v>
      </c>
      <c r="P734" s="4137"/>
    </row>
    <row r="735" spans="1:16" s="46" customFormat="1" ht="12.75" customHeight="1">
      <c r="A735" s="3520"/>
      <c r="B735" s="4755"/>
      <c r="C735" s="4849"/>
      <c r="D735" s="4852"/>
      <c r="E735" s="4305"/>
      <c r="F735" s="322" t="s">
        <v>575</v>
      </c>
      <c r="G735" s="303"/>
      <c r="H735" s="4168"/>
      <c r="I735" s="4108"/>
      <c r="J735" s="4189"/>
      <c r="K735" s="4108"/>
      <c r="L735" s="4043"/>
      <c r="M735" s="2957"/>
      <c r="N735" s="4035"/>
      <c r="O735" s="4082"/>
      <c r="P735" s="4228"/>
    </row>
    <row r="736" spans="1:16" s="46" customFormat="1" ht="12.75" customHeight="1">
      <c r="A736" s="3520"/>
      <c r="B736" s="4755"/>
      <c r="C736" s="4849"/>
      <c r="D736" s="4852"/>
      <c r="E736" s="4305"/>
      <c r="F736" s="322" t="s">
        <v>1159</v>
      </c>
      <c r="G736" s="303" t="s">
        <v>119</v>
      </c>
      <c r="H736" s="4168"/>
      <c r="I736" s="4108"/>
      <c r="J736" s="4189"/>
      <c r="K736" s="4108"/>
      <c r="L736" s="4043"/>
      <c r="M736" s="2957"/>
      <c r="N736" s="4035"/>
      <c r="O736" s="4082"/>
      <c r="P736" s="4228"/>
    </row>
    <row r="737" spans="1:16" s="46" customFormat="1" ht="12.75" customHeight="1">
      <c r="A737" s="3520"/>
      <c r="B737" s="4311"/>
      <c r="C737" s="4850"/>
      <c r="D737" s="4853"/>
      <c r="E737" s="4306"/>
      <c r="F737" s="399" t="s">
        <v>716</v>
      </c>
      <c r="G737" s="304" t="s">
        <v>119</v>
      </c>
      <c r="H737" s="4143"/>
      <c r="I737" s="4121"/>
      <c r="J737" s="4173"/>
      <c r="K737" s="4121"/>
      <c r="L737" s="4044"/>
      <c r="M737" s="2956"/>
      <c r="N737" s="4033"/>
      <c r="O737" s="4055"/>
      <c r="P737" s="4138"/>
    </row>
    <row r="738" spans="1:16" ht="12.75" customHeight="1">
      <c r="A738" s="3520"/>
      <c r="B738" s="4754" t="s">
        <v>2648</v>
      </c>
      <c r="C738" s="4848" t="s">
        <v>2650</v>
      </c>
      <c r="D738" s="4851" t="s">
        <v>1464</v>
      </c>
      <c r="E738" s="4304" t="s">
        <v>1465</v>
      </c>
      <c r="F738" s="322" t="s">
        <v>1156</v>
      </c>
      <c r="G738" s="303" t="s">
        <v>766</v>
      </c>
      <c r="H738" s="4142" t="s">
        <v>624</v>
      </c>
      <c r="I738" s="4120">
        <v>8960</v>
      </c>
      <c r="J738" s="4172">
        <v>1088</v>
      </c>
      <c r="K738" s="4120">
        <v>4590</v>
      </c>
      <c r="L738" s="4042">
        <v>512</v>
      </c>
      <c r="M738" s="2955"/>
      <c r="N738" s="4034" t="s">
        <v>2466</v>
      </c>
      <c r="O738" s="4081" t="s">
        <v>2452</v>
      </c>
      <c r="P738" s="4137"/>
    </row>
    <row r="739" spans="1:16" ht="12.75" customHeight="1">
      <c r="A739" s="3520"/>
      <c r="B739" s="4755"/>
      <c r="C739" s="4849"/>
      <c r="D739" s="4852"/>
      <c r="E739" s="4305"/>
      <c r="F739" s="322" t="s">
        <v>575</v>
      </c>
      <c r="G739" s="303"/>
      <c r="H739" s="4168"/>
      <c r="I739" s="4108"/>
      <c r="J739" s="4189"/>
      <c r="K739" s="4108"/>
      <c r="L739" s="4043"/>
      <c r="M739" s="2957"/>
      <c r="N739" s="4035"/>
      <c r="O739" s="4082"/>
      <c r="P739" s="4228"/>
    </row>
    <row r="740" spans="1:16" ht="12.75" customHeight="1">
      <c r="A740" s="3520"/>
      <c r="B740" s="4755"/>
      <c r="C740" s="4849"/>
      <c r="D740" s="4852"/>
      <c r="E740" s="4305"/>
      <c r="F740" s="322" t="s">
        <v>1159</v>
      </c>
      <c r="G740" s="303" t="s">
        <v>119</v>
      </c>
      <c r="H740" s="4168"/>
      <c r="I740" s="4108"/>
      <c r="J740" s="4189"/>
      <c r="K740" s="4108"/>
      <c r="L740" s="4043"/>
      <c r="M740" s="2957"/>
      <c r="N740" s="4035"/>
      <c r="O740" s="4082"/>
      <c r="P740" s="4228"/>
    </row>
    <row r="741" spans="1:16" ht="12.75" customHeight="1">
      <c r="A741" s="3520"/>
      <c r="B741" s="4311"/>
      <c r="C741" s="4850"/>
      <c r="D741" s="4853"/>
      <c r="E741" s="4306"/>
      <c r="F741" s="399" t="s">
        <v>716</v>
      </c>
      <c r="G741" s="304" t="s">
        <v>119</v>
      </c>
      <c r="H741" s="4143"/>
      <c r="I741" s="4121"/>
      <c r="J741" s="4173"/>
      <c r="K741" s="4121"/>
      <c r="L741" s="4044"/>
      <c r="M741" s="2956"/>
      <c r="N741" s="4033"/>
      <c r="O741" s="4055"/>
      <c r="P741" s="4138"/>
    </row>
    <row r="742" spans="1:16" ht="12.75" customHeight="1">
      <c r="A742" s="3520"/>
      <c r="B742" s="4754" t="s">
        <v>2648</v>
      </c>
      <c r="C742" s="4502" t="s">
        <v>2650</v>
      </c>
      <c r="D742" s="4139" t="s">
        <v>402</v>
      </c>
      <c r="E742" s="4304" t="s">
        <v>2649</v>
      </c>
      <c r="F742" s="937" t="s">
        <v>709</v>
      </c>
      <c r="G742" s="303" t="s">
        <v>766</v>
      </c>
      <c r="H742" s="4142" t="s">
        <v>624</v>
      </c>
      <c r="I742" s="4120">
        <v>8064</v>
      </c>
      <c r="J742" s="4172">
        <v>832</v>
      </c>
      <c r="K742" s="4120">
        <v>4448</v>
      </c>
      <c r="L742" s="4042">
        <v>512</v>
      </c>
      <c r="M742" s="2955"/>
      <c r="N742" s="4034" t="s">
        <v>2466</v>
      </c>
      <c r="O742" s="4081" t="s">
        <v>2452</v>
      </c>
      <c r="P742" s="4137"/>
    </row>
    <row r="743" spans="1:16" ht="12.75" customHeight="1">
      <c r="A743" s="3520"/>
      <c r="B743" s="4755"/>
      <c r="C743" s="4503"/>
      <c r="D743" s="4167"/>
      <c r="E743" s="4305"/>
      <c r="F743" s="937" t="s">
        <v>704</v>
      </c>
      <c r="G743" s="303"/>
      <c r="H743" s="4168"/>
      <c r="I743" s="4108"/>
      <c r="J743" s="4189"/>
      <c r="K743" s="4108"/>
      <c r="L743" s="4043"/>
      <c r="M743" s="2957"/>
      <c r="N743" s="4035"/>
      <c r="O743" s="4082"/>
      <c r="P743" s="4228"/>
    </row>
    <row r="744" spans="1:16" ht="12.75" customHeight="1">
      <c r="A744" s="3520"/>
      <c r="B744" s="4755"/>
      <c r="C744" s="4503"/>
      <c r="D744" s="4167"/>
      <c r="E744" s="4305"/>
      <c r="F744" s="937" t="s">
        <v>701</v>
      </c>
      <c r="G744" s="303" t="s">
        <v>119</v>
      </c>
      <c r="H744" s="4168"/>
      <c r="I744" s="4108"/>
      <c r="J744" s="4189"/>
      <c r="K744" s="4108"/>
      <c r="L744" s="4043"/>
      <c r="M744" s="2957"/>
      <c r="N744" s="4035"/>
      <c r="O744" s="4082"/>
      <c r="P744" s="4228"/>
    </row>
    <row r="745" spans="1:16" ht="13.5" customHeight="1">
      <c r="A745" s="3520"/>
      <c r="B745" s="4843"/>
      <c r="C745" s="4504"/>
      <c r="D745" s="4079"/>
      <c r="E745" s="4306"/>
      <c r="F745" s="936" t="s">
        <v>716</v>
      </c>
      <c r="G745" s="304" t="s">
        <v>119</v>
      </c>
      <c r="H745" s="4143"/>
      <c r="I745" s="4121"/>
      <c r="J745" s="4173"/>
      <c r="K745" s="4121"/>
      <c r="L745" s="4044"/>
      <c r="M745" s="2956"/>
      <c r="N745" s="4033"/>
      <c r="O745" s="4055"/>
      <c r="P745" s="4138"/>
    </row>
    <row r="746" spans="1:16" ht="12.75" customHeight="1">
      <c r="A746" s="3520"/>
      <c r="B746" s="4754" t="s">
        <v>2648</v>
      </c>
      <c r="C746" s="4503" t="s">
        <v>2650</v>
      </c>
      <c r="D746" s="4139" t="s">
        <v>403</v>
      </c>
      <c r="E746" s="4148" t="s">
        <v>1466</v>
      </c>
      <c r="F746" s="1347" t="s">
        <v>709</v>
      </c>
      <c r="G746" s="303" t="s">
        <v>766</v>
      </c>
      <c r="H746" s="4142" t="s">
        <v>624</v>
      </c>
      <c r="I746" s="4120">
        <v>6272</v>
      </c>
      <c r="J746" s="4172">
        <v>768</v>
      </c>
      <c r="K746" s="4120">
        <v>4192</v>
      </c>
      <c r="L746" s="4042">
        <v>512</v>
      </c>
      <c r="M746" s="2955"/>
      <c r="N746" s="4034" t="s">
        <v>2466</v>
      </c>
      <c r="O746" s="4081" t="s">
        <v>2452</v>
      </c>
      <c r="P746" s="4137"/>
    </row>
    <row r="747" spans="1:16" ht="12.75" customHeight="1">
      <c r="A747" s="3520"/>
      <c r="B747" s="4755"/>
      <c r="C747" s="4503"/>
      <c r="D747" s="4167"/>
      <c r="E747" s="4118"/>
      <c r="F747" s="1347" t="s">
        <v>704</v>
      </c>
      <c r="G747" s="303"/>
      <c r="H747" s="4168"/>
      <c r="I747" s="4108"/>
      <c r="J747" s="4189"/>
      <c r="K747" s="4108"/>
      <c r="L747" s="4043"/>
      <c r="M747" s="2957"/>
      <c r="N747" s="4035"/>
      <c r="O747" s="4082"/>
      <c r="P747" s="4228"/>
    </row>
    <row r="748" spans="1:16" ht="12.75" customHeight="1">
      <c r="A748" s="3520"/>
      <c r="B748" s="4755"/>
      <c r="C748" s="4503"/>
      <c r="D748" s="4167"/>
      <c r="E748" s="4118"/>
      <c r="F748" s="1347" t="s">
        <v>701</v>
      </c>
      <c r="G748" s="303" t="s">
        <v>119</v>
      </c>
      <c r="H748" s="4168"/>
      <c r="I748" s="4108"/>
      <c r="J748" s="4189"/>
      <c r="K748" s="4108"/>
      <c r="L748" s="4043"/>
      <c r="M748" s="2957"/>
      <c r="N748" s="4035"/>
      <c r="O748" s="4082"/>
      <c r="P748" s="4228"/>
    </row>
    <row r="749" spans="1:16" ht="13.5" customHeight="1">
      <c r="A749" s="3520"/>
      <c r="B749" s="4843"/>
      <c r="C749" s="4504"/>
      <c r="D749" s="4079"/>
      <c r="E749" s="4149"/>
      <c r="F749" s="1348" t="s">
        <v>716</v>
      </c>
      <c r="G749" s="304" t="s">
        <v>119</v>
      </c>
      <c r="H749" s="4143"/>
      <c r="I749" s="4121"/>
      <c r="J749" s="4173"/>
      <c r="K749" s="4121"/>
      <c r="L749" s="4044"/>
      <c r="M749" s="2956"/>
      <c r="N749" s="4033"/>
      <c r="O749" s="4055"/>
      <c r="P749" s="4138"/>
    </row>
    <row r="750" spans="1:16" s="4" customFormat="1" ht="12.75" customHeight="1">
      <c r="A750" s="3520"/>
      <c r="B750" s="3442" t="s">
        <v>6169</v>
      </c>
      <c r="C750" s="4305" t="s">
        <v>3636</v>
      </c>
      <c r="D750" s="3508" t="s">
        <v>3381</v>
      </c>
      <c r="E750" s="4273" t="s">
        <v>3382</v>
      </c>
      <c r="F750" s="1386" t="s">
        <v>1159</v>
      </c>
      <c r="G750" s="1387" t="s">
        <v>765</v>
      </c>
      <c r="H750" s="4275" t="s">
        <v>624</v>
      </c>
      <c r="I750" s="4153">
        <v>16542</v>
      </c>
      <c r="J750" s="4291">
        <v>1388</v>
      </c>
      <c r="K750" s="4153">
        <v>9162</v>
      </c>
      <c r="L750" s="4315">
        <v>512</v>
      </c>
      <c r="M750" s="4132"/>
      <c r="N750" s="4334" t="s">
        <v>2468</v>
      </c>
      <c r="O750" s="4288" t="s">
        <v>2452</v>
      </c>
      <c r="P750" s="4263" t="s">
        <v>3286</v>
      </c>
    </row>
    <row r="751" spans="1:16" s="4" customFormat="1" ht="12.75" customHeight="1">
      <c r="A751" s="3520"/>
      <c r="B751" s="3442"/>
      <c r="C751" s="4305"/>
      <c r="D751" s="3508"/>
      <c r="E751" s="4273"/>
      <c r="F751" s="2660" t="s">
        <v>576</v>
      </c>
      <c r="H751" s="4275"/>
      <c r="I751" s="4153"/>
      <c r="J751" s="4291"/>
      <c r="K751" s="4153"/>
      <c r="L751" s="4315"/>
      <c r="M751" s="3960"/>
      <c r="N751" s="4334"/>
      <c r="O751" s="4288"/>
      <c r="P751" s="4263"/>
    </row>
    <row r="752" spans="1:16" s="4" customFormat="1" ht="12.75" customHeight="1">
      <c r="A752" s="3520"/>
      <c r="B752" s="3442"/>
      <c r="C752" s="4305"/>
      <c r="D752" s="3508"/>
      <c r="E752" s="4273"/>
      <c r="F752" s="2660" t="s">
        <v>1156</v>
      </c>
      <c r="G752" s="1387" t="s">
        <v>766</v>
      </c>
      <c r="H752" s="4275"/>
      <c r="I752" s="4153"/>
      <c r="J752" s="4291"/>
      <c r="K752" s="4153"/>
      <c r="L752" s="4315"/>
      <c r="M752" s="3960"/>
      <c r="N752" s="4334"/>
      <c r="O752" s="4288"/>
      <c r="P752" s="4263"/>
    </row>
    <row r="753" spans="1:16" s="4" customFormat="1" ht="12.75" customHeight="1">
      <c r="A753" s="3520"/>
      <c r="B753" s="3443"/>
      <c r="C753" s="4306"/>
      <c r="D753" s="3509"/>
      <c r="E753" s="4351"/>
      <c r="F753" s="1384" t="s">
        <v>716</v>
      </c>
      <c r="G753" s="1385" t="s">
        <v>765</v>
      </c>
      <c r="H753" s="4324"/>
      <c r="I753" s="4154"/>
      <c r="J753" s="4292"/>
      <c r="K753" s="4154"/>
      <c r="L753" s="4316"/>
      <c r="M753" s="4133"/>
      <c r="N753" s="4337"/>
      <c r="O753" s="4302"/>
      <c r="P753" s="4264"/>
    </row>
    <row r="754" spans="1:16" s="4" customFormat="1" ht="12.75" customHeight="1">
      <c r="A754" s="3520"/>
      <c r="B754" s="4348" t="s">
        <v>3263</v>
      </c>
      <c r="C754" s="4305" t="s">
        <v>3636</v>
      </c>
      <c r="D754" s="4234" t="s">
        <v>5630</v>
      </c>
      <c r="E754" s="4273" t="s">
        <v>3382</v>
      </c>
      <c r="F754" s="2647" t="s">
        <v>1159</v>
      </c>
      <c r="G754" s="1387" t="s">
        <v>765</v>
      </c>
      <c r="H754" s="4275" t="s">
        <v>624</v>
      </c>
      <c r="I754" s="4153">
        <v>16542</v>
      </c>
      <c r="J754" s="4291">
        <v>1388</v>
      </c>
      <c r="K754" s="4153">
        <v>9162</v>
      </c>
      <c r="L754" s="4315">
        <v>512</v>
      </c>
      <c r="M754" s="4132" t="s">
        <v>6172</v>
      </c>
      <c r="N754" s="4334" t="s">
        <v>2468</v>
      </c>
      <c r="O754" s="4288" t="s">
        <v>2452</v>
      </c>
      <c r="P754" s="4263" t="s">
        <v>3286</v>
      </c>
    </row>
    <row r="755" spans="1:16" s="4" customFormat="1" ht="12.75" customHeight="1">
      <c r="A755" s="3520"/>
      <c r="B755" s="4348"/>
      <c r="C755" s="4305"/>
      <c r="D755" s="4234"/>
      <c r="E755" s="4273"/>
      <c r="F755" s="2649" t="s">
        <v>5564</v>
      </c>
      <c r="H755" s="4275"/>
      <c r="I755" s="4153"/>
      <c r="J755" s="4291"/>
      <c r="K755" s="4153"/>
      <c r="L755" s="4315"/>
      <c r="M755" s="3960"/>
      <c r="N755" s="4334"/>
      <c r="O755" s="4288"/>
      <c r="P755" s="4263"/>
    </row>
    <row r="756" spans="1:16" s="4" customFormat="1" ht="12.75" customHeight="1">
      <c r="A756" s="3520"/>
      <c r="B756" s="4348"/>
      <c r="C756" s="4305"/>
      <c r="D756" s="4234"/>
      <c r="E756" s="4273"/>
      <c r="F756" s="2660" t="s">
        <v>1156</v>
      </c>
      <c r="G756" s="1387" t="s">
        <v>766</v>
      </c>
      <c r="H756" s="4275"/>
      <c r="I756" s="4153"/>
      <c r="J756" s="4291"/>
      <c r="K756" s="4153"/>
      <c r="L756" s="4315"/>
      <c r="M756" s="3960"/>
      <c r="N756" s="4334"/>
      <c r="O756" s="4288"/>
      <c r="P756" s="4263"/>
    </row>
    <row r="757" spans="1:16" s="4" customFormat="1" ht="12.75" customHeight="1">
      <c r="A757" s="3520"/>
      <c r="B757" s="4349"/>
      <c r="C757" s="4306"/>
      <c r="D757" s="4258"/>
      <c r="E757" s="4351"/>
      <c r="F757" s="2648" t="s">
        <v>716</v>
      </c>
      <c r="G757" s="1385" t="s">
        <v>765</v>
      </c>
      <c r="H757" s="4324"/>
      <c r="I757" s="4154"/>
      <c r="J757" s="4292"/>
      <c r="K757" s="4154"/>
      <c r="L757" s="4316"/>
      <c r="M757" s="4133"/>
      <c r="N757" s="4337"/>
      <c r="O757" s="4302"/>
      <c r="P757" s="4264"/>
    </row>
    <row r="758" spans="1:16" ht="12.75" customHeight="1">
      <c r="A758" s="3520"/>
      <c r="B758" s="3460" t="s">
        <v>6170</v>
      </c>
      <c r="C758" s="4304" t="s">
        <v>3636</v>
      </c>
      <c r="D758" s="4857" t="s">
        <v>2699</v>
      </c>
      <c r="E758" s="4365" t="s">
        <v>2700</v>
      </c>
      <c r="F758" s="1147" t="s">
        <v>1156</v>
      </c>
      <c r="G758" s="303" t="s">
        <v>766</v>
      </c>
      <c r="H758" s="4142" t="s">
        <v>624</v>
      </c>
      <c r="I758" s="4152">
        <v>12000</v>
      </c>
      <c r="J758" s="4290">
        <v>1024</v>
      </c>
      <c r="K758" s="4152">
        <v>9162</v>
      </c>
      <c r="L758" s="4314">
        <v>512</v>
      </c>
      <c r="M758" s="4132"/>
      <c r="N758" s="4210" t="s">
        <v>2468</v>
      </c>
      <c r="O758" s="4224" t="s">
        <v>2452</v>
      </c>
      <c r="P758" s="4368" t="s">
        <v>3115</v>
      </c>
    </row>
    <row r="759" spans="1:16" ht="12.75" customHeight="1">
      <c r="A759" s="3520"/>
      <c r="B759" s="3460"/>
      <c r="C759" s="4305"/>
      <c r="D759" s="4858"/>
      <c r="E759" s="4366"/>
      <c r="F759" s="2657" t="s">
        <v>576</v>
      </c>
      <c r="H759" s="4168"/>
      <c r="I759" s="4153"/>
      <c r="J759" s="4291"/>
      <c r="K759" s="4153"/>
      <c r="L759" s="4315"/>
      <c r="M759" s="3960"/>
      <c r="N759" s="4222"/>
      <c r="O759" s="4227"/>
      <c r="P759" s="3657"/>
    </row>
    <row r="760" spans="1:16" ht="12.75" customHeight="1">
      <c r="A760" s="3520"/>
      <c r="B760" s="3460"/>
      <c r="C760" s="4305"/>
      <c r="D760" s="4858"/>
      <c r="E760" s="4366"/>
      <c r="F760" s="1148" t="s">
        <v>1159</v>
      </c>
      <c r="G760" s="2700" t="s">
        <v>765</v>
      </c>
      <c r="H760" s="4168"/>
      <c r="I760" s="4153"/>
      <c r="J760" s="4291"/>
      <c r="K760" s="4153"/>
      <c r="L760" s="4315"/>
      <c r="M760" s="3960"/>
      <c r="N760" s="4222"/>
      <c r="O760" s="4227"/>
      <c r="P760" s="3657"/>
    </row>
    <row r="761" spans="1:16" ht="13.5" customHeight="1">
      <c r="A761" s="3520"/>
      <c r="B761" s="3458"/>
      <c r="C761" s="4306"/>
      <c r="D761" s="4859"/>
      <c r="E761" s="4367"/>
      <c r="F761" s="1150" t="s">
        <v>716</v>
      </c>
      <c r="G761" s="304" t="s">
        <v>765</v>
      </c>
      <c r="H761" s="4143"/>
      <c r="I761" s="4154"/>
      <c r="J761" s="4292"/>
      <c r="K761" s="4154"/>
      <c r="L761" s="4316"/>
      <c r="M761" s="4133"/>
      <c r="N761" s="4211"/>
      <c r="O761" s="4240"/>
      <c r="P761" s="4369"/>
    </row>
    <row r="762" spans="1:16" ht="12.75" customHeight="1">
      <c r="A762" s="3520"/>
      <c r="B762" s="3733" t="s">
        <v>2648</v>
      </c>
      <c r="C762" s="4304" t="s">
        <v>3636</v>
      </c>
      <c r="D762" s="4257" t="s">
        <v>5631</v>
      </c>
      <c r="E762" s="4365" t="s">
        <v>2700</v>
      </c>
      <c r="F762" s="2659" t="s">
        <v>1156</v>
      </c>
      <c r="G762" s="303" t="s">
        <v>766</v>
      </c>
      <c r="H762" s="4142" t="s">
        <v>624</v>
      </c>
      <c r="I762" s="4152">
        <v>12000</v>
      </c>
      <c r="J762" s="4290">
        <v>1024</v>
      </c>
      <c r="K762" s="4152">
        <v>9162</v>
      </c>
      <c r="L762" s="4314">
        <v>512</v>
      </c>
      <c r="M762" s="4132" t="s">
        <v>6172</v>
      </c>
      <c r="N762" s="4210" t="s">
        <v>2468</v>
      </c>
      <c r="O762" s="4224" t="s">
        <v>2452</v>
      </c>
      <c r="P762" s="4368" t="s">
        <v>3115</v>
      </c>
    </row>
    <row r="763" spans="1:16" ht="12.75" customHeight="1">
      <c r="A763" s="3520"/>
      <c r="B763" s="3733"/>
      <c r="C763" s="4305"/>
      <c r="D763" s="4234"/>
      <c r="E763" s="4366"/>
      <c r="F763" s="2649" t="s">
        <v>5564</v>
      </c>
      <c r="H763" s="4168"/>
      <c r="I763" s="4153"/>
      <c r="J763" s="4291"/>
      <c r="K763" s="4153"/>
      <c r="L763" s="4315"/>
      <c r="M763" s="3960"/>
      <c r="N763" s="4222"/>
      <c r="O763" s="4227"/>
      <c r="P763" s="3657"/>
    </row>
    <row r="764" spans="1:16" ht="12.75" customHeight="1">
      <c r="A764" s="3520"/>
      <c r="B764" s="3733"/>
      <c r="C764" s="4305"/>
      <c r="D764" s="4234"/>
      <c r="E764" s="4366"/>
      <c r="F764" s="2657" t="s">
        <v>1159</v>
      </c>
      <c r="G764" s="2700" t="s">
        <v>765</v>
      </c>
      <c r="H764" s="4168"/>
      <c r="I764" s="4153"/>
      <c r="J764" s="4291"/>
      <c r="K764" s="4153"/>
      <c r="L764" s="4315"/>
      <c r="M764" s="3960"/>
      <c r="N764" s="4222"/>
      <c r="O764" s="4227"/>
      <c r="P764" s="3657"/>
    </row>
    <row r="765" spans="1:16" ht="13.5" customHeight="1">
      <c r="A765" s="3520"/>
      <c r="B765" s="3732"/>
      <c r="C765" s="4306"/>
      <c r="D765" s="4258"/>
      <c r="E765" s="4367"/>
      <c r="F765" s="2638" t="s">
        <v>716</v>
      </c>
      <c r="G765" s="304" t="s">
        <v>765</v>
      </c>
      <c r="H765" s="4143"/>
      <c r="I765" s="4154"/>
      <c r="J765" s="4292"/>
      <c r="K765" s="4154"/>
      <c r="L765" s="4316"/>
      <c r="M765" s="4133"/>
      <c r="N765" s="4211"/>
      <c r="O765" s="4240"/>
      <c r="P765" s="4369"/>
    </row>
    <row r="766" spans="1:16" ht="12.75" customHeight="1">
      <c r="A766" s="3520"/>
      <c r="B766" s="3457" t="s">
        <v>6170</v>
      </c>
      <c r="C766" s="4304" t="s">
        <v>3637</v>
      </c>
      <c r="D766" s="4844" t="s">
        <v>3127</v>
      </c>
      <c r="E766" s="4365" t="s">
        <v>3128</v>
      </c>
      <c r="F766" s="2659" t="s">
        <v>1156</v>
      </c>
      <c r="G766" s="303" t="s">
        <v>766</v>
      </c>
      <c r="H766" s="4142" t="s">
        <v>624</v>
      </c>
      <c r="I766" s="4108">
        <v>16112</v>
      </c>
      <c r="J766" s="4189">
        <v>968</v>
      </c>
      <c r="K766" s="4120">
        <v>12056</v>
      </c>
      <c r="L766" s="4042">
        <v>512</v>
      </c>
      <c r="M766" s="4132"/>
      <c r="N766" s="4210" t="s">
        <v>2468</v>
      </c>
      <c r="O766" s="4224" t="s">
        <v>2452</v>
      </c>
      <c r="P766" s="3657" t="s">
        <v>3115</v>
      </c>
    </row>
    <row r="767" spans="1:16" ht="12.75" customHeight="1">
      <c r="A767" s="3520"/>
      <c r="B767" s="3460"/>
      <c r="C767" s="4305"/>
      <c r="D767" s="4845"/>
      <c r="E767" s="4366"/>
      <c r="F767" s="1347" t="s">
        <v>708</v>
      </c>
      <c r="H767" s="4168"/>
      <c r="I767" s="4108"/>
      <c r="J767" s="4189"/>
      <c r="K767" s="4108"/>
      <c r="L767" s="4043"/>
      <c r="M767" s="3960"/>
      <c r="N767" s="4222"/>
      <c r="O767" s="4227"/>
      <c r="P767" s="3657"/>
    </row>
    <row r="768" spans="1:16" ht="12.75" customHeight="1">
      <c r="A768" s="3520"/>
      <c r="B768" s="3460"/>
      <c r="C768" s="4305"/>
      <c r="D768" s="4845"/>
      <c r="E768" s="4366"/>
      <c r="F768" s="2656" t="s">
        <v>716</v>
      </c>
      <c r="G768" s="2700" t="s">
        <v>765</v>
      </c>
      <c r="H768" s="4168"/>
      <c r="I768" s="4108"/>
      <c r="J768" s="4189"/>
      <c r="K768" s="4108"/>
      <c r="L768" s="4043"/>
      <c r="M768" s="3960"/>
      <c r="N768" s="4222"/>
      <c r="O768" s="4227"/>
      <c r="P768" s="3657"/>
    </row>
    <row r="769" spans="1:16" ht="13.5" customHeight="1">
      <c r="A769" s="3520"/>
      <c r="B769" s="3436"/>
      <c r="C769" s="4306"/>
      <c r="D769" s="4846"/>
      <c r="E769" s="4367"/>
      <c r="F769" s="2658" t="s">
        <v>1159</v>
      </c>
      <c r="G769" s="304" t="s">
        <v>765</v>
      </c>
      <c r="H769" s="4143"/>
      <c r="I769" s="4121"/>
      <c r="J769" s="4173"/>
      <c r="K769" s="4121"/>
      <c r="L769" s="4044"/>
      <c r="M769" s="4133"/>
      <c r="N769" s="4211"/>
      <c r="O769" s="4240"/>
      <c r="P769" s="4369"/>
    </row>
    <row r="770" spans="1:16" ht="12.75" customHeight="1">
      <c r="A770" s="3520"/>
      <c r="B770" s="3731" t="s">
        <v>2648</v>
      </c>
      <c r="C770" s="4304" t="s">
        <v>3637</v>
      </c>
      <c r="D770" s="4244" t="s">
        <v>5632</v>
      </c>
      <c r="E770" s="4365" t="s">
        <v>3128</v>
      </c>
      <c r="F770" s="2659" t="s">
        <v>1156</v>
      </c>
      <c r="G770" s="303" t="s">
        <v>766</v>
      </c>
      <c r="H770" s="4142" t="s">
        <v>624</v>
      </c>
      <c r="I770" s="4108">
        <v>16112</v>
      </c>
      <c r="J770" s="4189">
        <v>968</v>
      </c>
      <c r="K770" s="4120">
        <v>12056</v>
      </c>
      <c r="L770" s="4042">
        <v>512</v>
      </c>
      <c r="M770" s="4132" t="s">
        <v>6173</v>
      </c>
      <c r="N770" s="4210" t="s">
        <v>2468</v>
      </c>
      <c r="O770" s="4224" t="s">
        <v>2452</v>
      </c>
      <c r="P770" s="3657" t="s">
        <v>3115</v>
      </c>
    </row>
    <row r="771" spans="1:16" ht="12.75" customHeight="1">
      <c r="A771" s="3520"/>
      <c r="B771" s="3733"/>
      <c r="C771" s="4305"/>
      <c r="D771" s="4235"/>
      <c r="E771" s="4366"/>
      <c r="F771" s="2649" t="s">
        <v>5570</v>
      </c>
      <c r="H771" s="4168"/>
      <c r="I771" s="4108"/>
      <c r="J771" s="4189"/>
      <c r="K771" s="4108"/>
      <c r="L771" s="4043"/>
      <c r="M771" s="3960"/>
      <c r="N771" s="4222"/>
      <c r="O771" s="4227"/>
      <c r="P771" s="3657"/>
    </row>
    <row r="772" spans="1:16" ht="12.75" customHeight="1">
      <c r="A772" s="3520"/>
      <c r="B772" s="3733"/>
      <c r="C772" s="4305"/>
      <c r="D772" s="4235"/>
      <c r="E772" s="4366"/>
      <c r="F772" s="2657" t="s">
        <v>1159</v>
      </c>
      <c r="G772" s="2700" t="s">
        <v>765</v>
      </c>
      <c r="H772" s="4168"/>
      <c r="I772" s="4108"/>
      <c r="J772" s="4189"/>
      <c r="K772" s="4108"/>
      <c r="L772" s="4043"/>
      <c r="M772" s="3960"/>
      <c r="N772" s="4222"/>
      <c r="O772" s="4227"/>
      <c r="P772" s="3657"/>
    </row>
    <row r="773" spans="1:16" ht="13.5" customHeight="1">
      <c r="A773" s="3520"/>
      <c r="B773" s="4009"/>
      <c r="C773" s="4306"/>
      <c r="D773" s="4236"/>
      <c r="E773" s="4367"/>
      <c r="F773" s="2638" t="s">
        <v>716</v>
      </c>
      <c r="G773" s="304" t="s">
        <v>765</v>
      </c>
      <c r="H773" s="4143"/>
      <c r="I773" s="4121"/>
      <c r="J773" s="4173"/>
      <c r="K773" s="4121"/>
      <c r="L773" s="4044"/>
      <c r="M773" s="4133"/>
      <c r="N773" s="4211"/>
      <c r="O773" s="4240"/>
      <c r="P773" s="4369"/>
    </row>
    <row r="774" spans="1:16" s="4" customFormat="1" ht="12.75" customHeight="1">
      <c r="A774" s="3520"/>
      <c r="B774" s="3441" t="s">
        <v>6169</v>
      </c>
      <c r="C774" s="4304" t="s">
        <v>3637</v>
      </c>
      <c r="D774" s="3602" t="s">
        <v>3383</v>
      </c>
      <c r="E774" s="4350" t="s">
        <v>3384</v>
      </c>
      <c r="F774" s="2660" t="s">
        <v>1156</v>
      </c>
      <c r="G774" s="1387" t="s">
        <v>766</v>
      </c>
      <c r="H774" s="4323" t="s">
        <v>624</v>
      </c>
      <c r="I774" s="4152">
        <v>24736</v>
      </c>
      <c r="J774" s="4290">
        <v>1680</v>
      </c>
      <c r="K774" s="4152">
        <v>12056</v>
      </c>
      <c r="L774" s="4314">
        <v>512</v>
      </c>
      <c r="M774" s="4132"/>
      <c r="N774" s="4336" t="s">
        <v>2468</v>
      </c>
      <c r="O774" s="4301" t="s">
        <v>2452</v>
      </c>
      <c r="P774" s="4262" t="s">
        <v>3286</v>
      </c>
    </row>
    <row r="775" spans="1:16" s="4" customFormat="1" ht="12.75" customHeight="1">
      <c r="A775" s="3520"/>
      <c r="B775" s="3442"/>
      <c r="C775" s="4305"/>
      <c r="D775" s="3498"/>
      <c r="E775" s="4273"/>
      <c r="F775" s="2660" t="s">
        <v>708</v>
      </c>
      <c r="H775" s="4275"/>
      <c r="I775" s="4153"/>
      <c r="J775" s="4291"/>
      <c r="K775" s="4153"/>
      <c r="L775" s="4315"/>
      <c r="M775" s="3960"/>
      <c r="N775" s="4334"/>
      <c r="O775" s="4288"/>
      <c r="P775" s="4263"/>
    </row>
    <row r="776" spans="1:16" s="4" customFormat="1" ht="12.75" customHeight="1">
      <c r="A776" s="3520"/>
      <c r="B776" s="3442"/>
      <c r="C776" s="4305"/>
      <c r="D776" s="3498"/>
      <c r="E776" s="4273"/>
      <c r="F776" s="2656" t="s">
        <v>716</v>
      </c>
      <c r="G776" s="2700" t="s">
        <v>765</v>
      </c>
      <c r="H776" s="4275"/>
      <c r="I776" s="4153"/>
      <c r="J776" s="4291"/>
      <c r="K776" s="4153"/>
      <c r="L776" s="4315"/>
      <c r="M776" s="3960"/>
      <c r="N776" s="4334"/>
      <c r="O776" s="4288"/>
      <c r="P776" s="4263"/>
    </row>
    <row r="777" spans="1:16" s="4" customFormat="1" ht="13.5" customHeight="1">
      <c r="A777" s="3520"/>
      <c r="B777" s="3443"/>
      <c r="C777" s="4306"/>
      <c r="D777" s="3510"/>
      <c r="E777" s="4351"/>
      <c r="F777" s="2658" t="s">
        <v>1159</v>
      </c>
      <c r="G777" s="1385" t="s">
        <v>765</v>
      </c>
      <c r="H777" s="4324"/>
      <c r="I777" s="4154"/>
      <c r="J777" s="4292"/>
      <c r="K777" s="4154"/>
      <c r="L777" s="4316"/>
      <c r="M777" s="4133"/>
      <c r="N777" s="4337"/>
      <c r="O777" s="4302"/>
      <c r="P777" s="4264"/>
    </row>
    <row r="778" spans="1:16" s="4" customFormat="1" ht="12.75" customHeight="1">
      <c r="A778" s="3520"/>
      <c r="B778" s="4348" t="s">
        <v>3263</v>
      </c>
      <c r="C778" s="4305" t="s">
        <v>3637</v>
      </c>
      <c r="D778" s="4235" t="s">
        <v>5633</v>
      </c>
      <c r="E778" s="4273" t="s">
        <v>3384</v>
      </c>
      <c r="F778" s="2660" t="s">
        <v>1156</v>
      </c>
      <c r="G778" s="1387" t="s">
        <v>766</v>
      </c>
      <c r="H778" s="4275" t="s">
        <v>624</v>
      </c>
      <c r="I778" s="4153">
        <v>24736</v>
      </c>
      <c r="J778" s="4291">
        <v>1680</v>
      </c>
      <c r="K778" s="4153">
        <v>12056</v>
      </c>
      <c r="L778" s="4315">
        <v>512</v>
      </c>
      <c r="M778" s="4132" t="s">
        <v>6173</v>
      </c>
      <c r="N778" s="4334" t="s">
        <v>2468</v>
      </c>
      <c r="O778" s="4288" t="s">
        <v>2452</v>
      </c>
      <c r="P778" s="4263" t="s">
        <v>3286</v>
      </c>
    </row>
    <row r="779" spans="1:16" s="4" customFormat="1" ht="12.75" customHeight="1">
      <c r="A779" s="3520"/>
      <c r="B779" s="4348"/>
      <c r="C779" s="4305"/>
      <c r="D779" s="4235"/>
      <c r="E779" s="4273"/>
      <c r="F779" s="2649" t="s">
        <v>5570</v>
      </c>
      <c r="H779" s="4275"/>
      <c r="I779" s="4153"/>
      <c r="J779" s="4291"/>
      <c r="K779" s="4153"/>
      <c r="L779" s="4315"/>
      <c r="M779" s="3960"/>
      <c r="N779" s="4334"/>
      <c r="O779" s="4288"/>
      <c r="P779" s="4263"/>
    </row>
    <row r="780" spans="1:16" s="4" customFormat="1" ht="12.75" customHeight="1">
      <c r="A780" s="3520"/>
      <c r="B780" s="4348"/>
      <c r="C780" s="4305"/>
      <c r="D780" s="4235"/>
      <c r="E780" s="4273"/>
      <c r="F780" s="2657" t="s">
        <v>1159</v>
      </c>
      <c r="G780" s="2700" t="s">
        <v>765</v>
      </c>
      <c r="H780" s="4275"/>
      <c r="I780" s="4153"/>
      <c r="J780" s="4291"/>
      <c r="K780" s="4153"/>
      <c r="L780" s="4315"/>
      <c r="M780" s="3960"/>
      <c r="N780" s="4334"/>
      <c r="O780" s="4288"/>
      <c r="P780" s="4263"/>
    </row>
    <row r="781" spans="1:16" s="4" customFormat="1" ht="13.5" customHeight="1" thickBot="1">
      <c r="A781" s="3521"/>
      <c r="B781" s="4364"/>
      <c r="C781" s="4327"/>
      <c r="D781" s="4246"/>
      <c r="E781" s="4274"/>
      <c r="F781" s="1390" t="s">
        <v>716</v>
      </c>
      <c r="G781" s="1391" t="s">
        <v>765</v>
      </c>
      <c r="H781" s="4276"/>
      <c r="I781" s="4295"/>
      <c r="J781" s="4329"/>
      <c r="K781" s="4295"/>
      <c r="L781" s="4319"/>
      <c r="M781" s="3961"/>
      <c r="N781" s="4335"/>
      <c r="O781" s="4289"/>
      <c r="P781" s="4266"/>
    </row>
    <row r="782" spans="1:16" ht="12.75" customHeight="1">
      <c r="A782" s="3945" t="s">
        <v>3888</v>
      </c>
      <c r="B782" s="3460" t="s">
        <v>2648</v>
      </c>
      <c r="C782" s="4304" t="s">
        <v>3638</v>
      </c>
      <c r="D782" s="5043" t="s">
        <v>3129</v>
      </c>
      <c r="E782" s="5035" t="s">
        <v>3130</v>
      </c>
      <c r="F782" s="1148" t="s">
        <v>1159</v>
      </c>
      <c r="G782" s="303" t="s">
        <v>765</v>
      </c>
      <c r="H782" s="4142" t="s">
        <v>624</v>
      </c>
      <c r="I782" s="4120">
        <v>10718</v>
      </c>
      <c r="J782" s="4290">
        <v>830</v>
      </c>
      <c r="K782" s="4120">
        <v>8576</v>
      </c>
      <c r="L782" s="4042">
        <v>512</v>
      </c>
      <c r="M782" s="4103"/>
      <c r="N782" s="4222" t="s">
        <v>2468</v>
      </c>
      <c r="O782" s="4370" t="s">
        <v>2452</v>
      </c>
      <c r="P782" s="3657" t="s">
        <v>3115</v>
      </c>
    </row>
    <row r="783" spans="1:16" ht="12.75" customHeight="1">
      <c r="A783" s="3946"/>
      <c r="B783" s="3460"/>
      <c r="C783" s="4305"/>
      <c r="D783" s="5044"/>
      <c r="E783" s="5036"/>
      <c r="F783" s="1148" t="s">
        <v>1157</v>
      </c>
      <c r="G783" s="303" t="s">
        <v>766</v>
      </c>
      <c r="H783" s="4168"/>
      <c r="I783" s="4108"/>
      <c r="J783" s="4291"/>
      <c r="K783" s="4108"/>
      <c r="L783" s="4043"/>
      <c r="M783" s="4103"/>
      <c r="N783" s="4222"/>
      <c r="O783" s="4370"/>
      <c r="P783" s="3657"/>
    </row>
    <row r="784" spans="1:16" ht="12.75" customHeight="1">
      <c r="A784" s="3946"/>
      <c r="B784" s="3460"/>
      <c r="C784" s="4305"/>
      <c r="D784" s="5044"/>
      <c r="E784" s="5036"/>
      <c r="F784" s="1149" t="s">
        <v>575</v>
      </c>
      <c r="G784" s="303" t="s">
        <v>543</v>
      </c>
      <c r="H784" s="4168"/>
      <c r="I784" s="4108"/>
      <c r="J784" s="4291"/>
      <c r="K784" s="4108"/>
      <c r="L784" s="4043"/>
      <c r="M784" s="4103"/>
      <c r="N784" s="4222"/>
      <c r="O784" s="4370"/>
      <c r="P784" s="3657"/>
    </row>
    <row r="785" spans="1:16" ht="13.5" customHeight="1">
      <c r="A785" s="3946"/>
      <c r="B785" s="3458"/>
      <c r="C785" s="4306"/>
      <c r="D785" s="5045"/>
      <c r="E785" s="5037"/>
      <c r="F785" s="1150" t="s">
        <v>716</v>
      </c>
      <c r="G785" s="304" t="s">
        <v>765</v>
      </c>
      <c r="H785" s="4143"/>
      <c r="I785" s="4121"/>
      <c r="J785" s="4292"/>
      <c r="K785" s="4121"/>
      <c r="L785" s="4044"/>
      <c r="M785" s="4104"/>
      <c r="N785" s="4211"/>
      <c r="O785" s="4371"/>
      <c r="P785" s="4369"/>
    </row>
    <row r="786" spans="1:16" ht="12.75" customHeight="1">
      <c r="A786" s="3946"/>
      <c r="B786" s="3460" t="s">
        <v>6170</v>
      </c>
      <c r="C786" s="4304" t="s">
        <v>3639</v>
      </c>
      <c r="D786" s="3727" t="s">
        <v>3131</v>
      </c>
      <c r="E786" s="5035" t="s">
        <v>3132</v>
      </c>
      <c r="F786" s="1347" t="s">
        <v>576</v>
      </c>
      <c r="G786" s="303"/>
      <c r="H786" s="4142" t="s">
        <v>624</v>
      </c>
      <c r="I786" s="4120">
        <v>14368</v>
      </c>
      <c r="J786" s="4172">
        <v>908</v>
      </c>
      <c r="K786" s="4120">
        <v>13170</v>
      </c>
      <c r="L786" s="4042">
        <v>512</v>
      </c>
      <c r="M786" s="4105"/>
      <c r="N786" s="4210" t="s">
        <v>2468</v>
      </c>
      <c r="O786" s="4433" t="s">
        <v>2452</v>
      </c>
      <c r="P786" s="4368" t="s">
        <v>3115</v>
      </c>
    </row>
    <row r="787" spans="1:16" ht="12.75" customHeight="1">
      <c r="A787" s="3946"/>
      <c r="B787" s="3460"/>
      <c r="C787" s="4305"/>
      <c r="D787" s="3722"/>
      <c r="E787" s="5036"/>
      <c r="F787" s="1347" t="s">
        <v>1159</v>
      </c>
      <c r="G787" s="2700" t="s">
        <v>765</v>
      </c>
      <c r="H787" s="4168"/>
      <c r="I787" s="4108"/>
      <c r="J787" s="4189"/>
      <c r="K787" s="4108"/>
      <c r="L787" s="4043"/>
      <c r="M787" s="4103"/>
      <c r="N787" s="4222"/>
      <c r="O787" s="4370"/>
      <c r="P787" s="3657"/>
    </row>
    <row r="788" spans="1:16" ht="12.75" customHeight="1">
      <c r="A788" s="3946"/>
      <c r="B788" s="3460"/>
      <c r="C788" s="4305"/>
      <c r="D788" s="3722"/>
      <c r="E788" s="5036"/>
      <c r="F788" s="2657" t="s">
        <v>1157</v>
      </c>
      <c r="G788" s="303" t="s">
        <v>766</v>
      </c>
      <c r="H788" s="4168"/>
      <c r="I788" s="4108"/>
      <c r="J788" s="4189"/>
      <c r="K788" s="4108"/>
      <c r="L788" s="4043"/>
      <c r="M788" s="4103"/>
      <c r="N788" s="4222"/>
      <c r="O788" s="4370"/>
      <c r="P788" s="3657"/>
    </row>
    <row r="789" spans="1:16" ht="13.5" customHeight="1">
      <c r="A789" s="3946"/>
      <c r="B789" s="3436"/>
      <c r="C789" s="4306"/>
      <c r="D789" s="3723"/>
      <c r="E789" s="5037"/>
      <c r="F789" s="1348" t="s">
        <v>716</v>
      </c>
      <c r="G789" s="304" t="s">
        <v>765</v>
      </c>
      <c r="H789" s="4143"/>
      <c r="I789" s="4121"/>
      <c r="J789" s="4173"/>
      <c r="K789" s="4121"/>
      <c r="L789" s="4044"/>
      <c r="M789" s="4104"/>
      <c r="N789" s="4211"/>
      <c r="O789" s="4371"/>
      <c r="P789" s="4369"/>
    </row>
    <row r="790" spans="1:16" ht="12.75" customHeight="1">
      <c r="A790" s="3946"/>
      <c r="B790" s="3733" t="s">
        <v>2648</v>
      </c>
      <c r="C790" s="4304" t="s">
        <v>3639</v>
      </c>
      <c r="D790" s="4400" t="s">
        <v>5634</v>
      </c>
      <c r="E790" s="5035" t="s">
        <v>3132</v>
      </c>
      <c r="F790" s="2649" t="s">
        <v>5564</v>
      </c>
      <c r="G790" s="303"/>
      <c r="H790" s="4142" t="s">
        <v>624</v>
      </c>
      <c r="I790" s="4120">
        <v>14368</v>
      </c>
      <c r="J790" s="4172">
        <v>908</v>
      </c>
      <c r="K790" s="4120">
        <v>13170</v>
      </c>
      <c r="L790" s="4042">
        <v>512</v>
      </c>
      <c r="M790" s="4105" t="s">
        <v>6172</v>
      </c>
      <c r="N790" s="4210" t="s">
        <v>2468</v>
      </c>
      <c r="O790" s="4433" t="s">
        <v>2452</v>
      </c>
      <c r="P790" s="4368" t="s">
        <v>3115</v>
      </c>
    </row>
    <row r="791" spans="1:16" ht="12.75" customHeight="1">
      <c r="A791" s="3946"/>
      <c r="B791" s="3733"/>
      <c r="C791" s="4305"/>
      <c r="D791" s="4401"/>
      <c r="E791" s="5036"/>
      <c r="F791" s="2657" t="s">
        <v>1159</v>
      </c>
      <c r="G791" s="2700" t="s">
        <v>765</v>
      </c>
      <c r="H791" s="4168"/>
      <c r="I791" s="4108"/>
      <c r="J791" s="4189"/>
      <c r="K791" s="4108"/>
      <c r="L791" s="4043"/>
      <c r="M791" s="4103"/>
      <c r="N791" s="4222"/>
      <c r="O791" s="4370"/>
      <c r="P791" s="3657"/>
    </row>
    <row r="792" spans="1:16" ht="12.75" customHeight="1">
      <c r="A792" s="3946"/>
      <c r="B792" s="3733"/>
      <c r="C792" s="4305"/>
      <c r="D792" s="4401"/>
      <c r="E792" s="5036"/>
      <c r="F792" s="2657" t="s">
        <v>1157</v>
      </c>
      <c r="G792" s="303" t="s">
        <v>766</v>
      </c>
      <c r="H792" s="4168"/>
      <c r="I792" s="4108"/>
      <c r="J792" s="4189"/>
      <c r="K792" s="4108"/>
      <c r="L792" s="4043"/>
      <c r="M792" s="4103"/>
      <c r="N792" s="4222"/>
      <c r="O792" s="4370"/>
      <c r="P792" s="3657"/>
    </row>
    <row r="793" spans="1:16" ht="13.5" customHeight="1">
      <c r="A793" s="3946"/>
      <c r="B793" s="4009"/>
      <c r="C793" s="4306"/>
      <c r="D793" s="4402"/>
      <c r="E793" s="5037"/>
      <c r="F793" s="2658" t="s">
        <v>716</v>
      </c>
      <c r="G793" s="304" t="s">
        <v>765</v>
      </c>
      <c r="H793" s="4143"/>
      <c r="I793" s="4121"/>
      <c r="J793" s="4173"/>
      <c r="K793" s="4121"/>
      <c r="L793" s="4044"/>
      <c r="M793" s="4104"/>
      <c r="N793" s="4211"/>
      <c r="O793" s="4371"/>
      <c r="P793" s="4369"/>
    </row>
    <row r="794" spans="1:16" s="4" customFormat="1" ht="12.75" customHeight="1">
      <c r="A794" s="3946"/>
      <c r="B794" s="3448" t="s">
        <v>2648</v>
      </c>
      <c r="C794" s="4304" t="s">
        <v>3640</v>
      </c>
      <c r="D794" s="4834" t="s">
        <v>3386</v>
      </c>
      <c r="E794" s="4950" t="s">
        <v>3387</v>
      </c>
      <c r="F794" s="2646" t="s">
        <v>708</v>
      </c>
      <c r="G794" s="1389"/>
      <c r="H794" s="4323" t="s">
        <v>624</v>
      </c>
      <c r="I794" s="4152">
        <v>20120</v>
      </c>
      <c r="J794" s="4290">
        <v>968</v>
      </c>
      <c r="K794" s="4152">
        <v>13680</v>
      </c>
      <c r="L794" s="4314">
        <v>512</v>
      </c>
      <c r="M794" s="4105"/>
      <c r="N794" s="4336" t="s">
        <v>2468</v>
      </c>
      <c r="O794" s="4355" t="s">
        <v>2452</v>
      </c>
      <c r="P794" s="4262" t="s">
        <v>3115</v>
      </c>
    </row>
    <row r="795" spans="1:16" s="4" customFormat="1" ht="12.75" customHeight="1">
      <c r="A795" s="3946"/>
      <c r="B795" s="3449"/>
      <c r="C795" s="4305"/>
      <c r="D795" s="3552"/>
      <c r="E795" s="4951"/>
      <c r="F795" s="2657" t="s">
        <v>1159</v>
      </c>
      <c r="G795" s="2700" t="s">
        <v>765</v>
      </c>
      <c r="H795" s="4275"/>
      <c r="I795" s="4153"/>
      <c r="J795" s="4291"/>
      <c r="K795" s="4153"/>
      <c r="L795" s="4315"/>
      <c r="M795" s="4103"/>
      <c r="N795" s="4334"/>
      <c r="O795" s="4342"/>
      <c r="P795" s="4263"/>
    </row>
    <row r="796" spans="1:16" s="4" customFormat="1" ht="12.75" customHeight="1">
      <c r="A796" s="3946"/>
      <c r="B796" s="3449"/>
      <c r="C796" s="4305"/>
      <c r="D796" s="3552"/>
      <c r="E796" s="4951"/>
      <c r="F796" s="2657" t="s">
        <v>1157</v>
      </c>
      <c r="G796" s="1387" t="s">
        <v>766</v>
      </c>
      <c r="H796" s="4275"/>
      <c r="I796" s="4153"/>
      <c r="J796" s="4291"/>
      <c r="K796" s="4153"/>
      <c r="L796" s="4315"/>
      <c r="M796" s="4103"/>
      <c r="N796" s="4334"/>
      <c r="O796" s="4342"/>
      <c r="P796" s="4263"/>
    </row>
    <row r="797" spans="1:16" s="4" customFormat="1" ht="13.5" customHeight="1">
      <c r="A797" s="3946"/>
      <c r="B797" s="3450"/>
      <c r="C797" s="4306"/>
      <c r="D797" s="4835"/>
      <c r="E797" s="4952"/>
      <c r="F797" s="2648" t="s">
        <v>716</v>
      </c>
      <c r="G797" s="1385" t="s">
        <v>765</v>
      </c>
      <c r="H797" s="4324"/>
      <c r="I797" s="4154"/>
      <c r="J797" s="4292"/>
      <c r="K797" s="4154"/>
      <c r="L797" s="4316"/>
      <c r="M797" s="4104"/>
      <c r="N797" s="4337"/>
      <c r="O797" s="4356"/>
      <c r="P797" s="4264"/>
    </row>
    <row r="798" spans="1:16" s="4" customFormat="1" ht="12.75" customHeight="1">
      <c r="A798" s="3946"/>
      <c r="B798" s="4353" t="s">
        <v>2648</v>
      </c>
      <c r="C798" s="4305" t="s">
        <v>3640</v>
      </c>
      <c r="D798" s="4397" t="s">
        <v>5635</v>
      </c>
      <c r="E798" s="4951" t="s">
        <v>3387</v>
      </c>
      <c r="F798" s="2649" t="s">
        <v>5570</v>
      </c>
      <c r="G798" s="1387"/>
      <c r="H798" s="4275" t="s">
        <v>624</v>
      </c>
      <c r="I798" s="4153">
        <v>20120</v>
      </c>
      <c r="J798" s="4291">
        <v>968</v>
      </c>
      <c r="K798" s="4153">
        <v>13680</v>
      </c>
      <c r="L798" s="4315">
        <v>512</v>
      </c>
      <c r="M798" s="4105" t="s">
        <v>6173</v>
      </c>
      <c r="N798" s="4334" t="s">
        <v>2468</v>
      </c>
      <c r="O798" s="4342" t="s">
        <v>2452</v>
      </c>
      <c r="P798" s="4263" t="s">
        <v>3115</v>
      </c>
    </row>
    <row r="799" spans="1:16" s="4" customFormat="1" ht="12.75" customHeight="1">
      <c r="A799" s="3946"/>
      <c r="B799" s="4353"/>
      <c r="C799" s="4305"/>
      <c r="D799" s="4397"/>
      <c r="E799" s="4951"/>
      <c r="F799" s="2657" t="s">
        <v>1159</v>
      </c>
      <c r="G799" s="2700" t="s">
        <v>765</v>
      </c>
      <c r="H799" s="4275"/>
      <c r="I799" s="4153"/>
      <c r="J799" s="4291"/>
      <c r="K799" s="4153"/>
      <c r="L799" s="4315"/>
      <c r="M799" s="4103"/>
      <c r="N799" s="4334"/>
      <c r="O799" s="4342"/>
      <c r="P799" s="4263"/>
    </row>
    <row r="800" spans="1:16" s="4" customFormat="1" ht="12.75" customHeight="1">
      <c r="A800" s="3946"/>
      <c r="B800" s="4353"/>
      <c r="C800" s="4305"/>
      <c r="D800" s="4397"/>
      <c r="E800" s="4951"/>
      <c r="F800" s="2657" t="s">
        <v>1157</v>
      </c>
      <c r="G800" s="1387" t="s">
        <v>766</v>
      </c>
      <c r="H800" s="4275"/>
      <c r="I800" s="4153"/>
      <c r="J800" s="4291"/>
      <c r="K800" s="4153"/>
      <c r="L800" s="4315"/>
      <c r="M800" s="4103"/>
      <c r="N800" s="4334"/>
      <c r="O800" s="4342"/>
      <c r="P800" s="4263"/>
    </row>
    <row r="801" spans="1:16" s="4" customFormat="1" ht="13.5" customHeight="1" thickBot="1">
      <c r="A801" s="3947"/>
      <c r="B801" s="4860"/>
      <c r="C801" s="4327"/>
      <c r="D801" s="4398"/>
      <c r="E801" s="4957"/>
      <c r="F801" s="1390" t="s">
        <v>716</v>
      </c>
      <c r="G801" s="1391" t="s">
        <v>765</v>
      </c>
      <c r="H801" s="4276"/>
      <c r="I801" s="4295"/>
      <c r="J801" s="4329"/>
      <c r="K801" s="4295"/>
      <c r="L801" s="4319"/>
      <c r="M801" s="4106"/>
      <c r="N801" s="4335"/>
      <c r="O801" s="4343"/>
      <c r="P801" s="4266"/>
    </row>
    <row r="802" spans="1:16" ht="12.75" customHeight="1">
      <c r="A802" s="3519" t="s">
        <v>3892</v>
      </c>
      <c r="B802" s="3482" t="s">
        <v>2648</v>
      </c>
      <c r="C802" s="4326" t="s">
        <v>3643</v>
      </c>
      <c r="D802" s="4862" t="s">
        <v>3133</v>
      </c>
      <c r="E802" s="5048" t="s">
        <v>3134</v>
      </c>
      <c r="F802" s="1151" t="s">
        <v>1159</v>
      </c>
      <c r="G802" s="346" t="s">
        <v>765</v>
      </c>
      <c r="H802" s="4638" t="s">
        <v>624</v>
      </c>
      <c r="I802" s="4382">
        <v>13046</v>
      </c>
      <c r="J802" s="4384">
        <v>830</v>
      </c>
      <c r="K802" s="4717">
        <v>10944</v>
      </c>
      <c r="L802" s="4245">
        <v>512</v>
      </c>
      <c r="M802" s="4105"/>
      <c r="N802" s="4388" t="s">
        <v>2468</v>
      </c>
      <c r="O802" s="4389" t="s">
        <v>2452</v>
      </c>
      <c r="P802" s="4372" t="s">
        <v>3115</v>
      </c>
    </row>
    <row r="803" spans="1:16" ht="12.75" customHeight="1">
      <c r="A803" s="3520"/>
      <c r="B803" s="3454"/>
      <c r="C803" s="4305"/>
      <c r="D803" s="4858"/>
      <c r="E803" s="4366"/>
      <c r="F803" s="1148" t="s">
        <v>1162</v>
      </c>
      <c r="G803" s="303" t="s">
        <v>766</v>
      </c>
      <c r="H803" s="4168"/>
      <c r="I803" s="4108"/>
      <c r="J803" s="4189"/>
      <c r="K803" s="4386"/>
      <c r="L803" s="4043"/>
      <c r="M803" s="4103"/>
      <c r="N803" s="4222"/>
      <c r="O803" s="4227"/>
      <c r="P803" s="3657"/>
    </row>
    <row r="804" spans="1:16" ht="12.75" customHeight="1">
      <c r="A804" s="3520"/>
      <c r="B804" s="3454"/>
      <c r="C804" s="4305"/>
      <c r="D804" s="4858"/>
      <c r="E804" s="4366"/>
      <c r="F804" s="1149" t="s">
        <v>575</v>
      </c>
      <c r="G804" s="303" t="s">
        <v>543</v>
      </c>
      <c r="H804" s="4168"/>
      <c r="I804" s="4108"/>
      <c r="J804" s="4189"/>
      <c r="K804" s="4386"/>
      <c r="L804" s="4043"/>
      <c r="M804" s="4103"/>
      <c r="N804" s="4222"/>
      <c r="O804" s="4227"/>
      <c r="P804" s="3657"/>
    </row>
    <row r="805" spans="1:16" ht="13.5" customHeight="1">
      <c r="A805" s="3520"/>
      <c r="B805" s="3455"/>
      <c r="C805" s="4306"/>
      <c r="D805" s="4859"/>
      <c r="E805" s="4367"/>
      <c r="F805" s="1150" t="s">
        <v>716</v>
      </c>
      <c r="G805" s="304" t="s">
        <v>765</v>
      </c>
      <c r="H805" s="4143"/>
      <c r="I805" s="4121"/>
      <c r="J805" s="4173"/>
      <c r="K805" s="4387"/>
      <c r="L805" s="4044"/>
      <c r="M805" s="4104"/>
      <c r="N805" s="4211"/>
      <c r="O805" s="4240"/>
      <c r="P805" s="4369"/>
    </row>
    <row r="806" spans="1:16" ht="12.75" customHeight="1">
      <c r="A806" s="3520"/>
      <c r="B806" s="3453" t="s">
        <v>6170</v>
      </c>
      <c r="C806" s="4304" t="s">
        <v>3644</v>
      </c>
      <c r="D806" s="4857" t="s">
        <v>3124</v>
      </c>
      <c r="E806" s="4365" t="s">
        <v>3135</v>
      </c>
      <c r="F806" s="1347" t="s">
        <v>1162</v>
      </c>
      <c r="G806" s="303" t="s">
        <v>766</v>
      </c>
      <c r="H806" s="4142" t="s">
        <v>624</v>
      </c>
      <c r="I806" s="4120">
        <v>16696</v>
      </c>
      <c r="J806" s="4172">
        <v>908</v>
      </c>
      <c r="K806" s="4385">
        <v>13166</v>
      </c>
      <c r="L806" s="4042">
        <v>512</v>
      </c>
      <c r="M806" s="4105"/>
      <c r="N806" s="4210" t="s">
        <v>2468</v>
      </c>
      <c r="O806" s="4224" t="s">
        <v>2452</v>
      </c>
      <c r="P806" s="4368" t="s">
        <v>3115</v>
      </c>
    </row>
    <row r="807" spans="1:16" ht="12.75" customHeight="1">
      <c r="A807" s="3520"/>
      <c r="B807" s="3454"/>
      <c r="C807" s="4305"/>
      <c r="D807" s="4858"/>
      <c r="E807" s="4366"/>
      <c r="F807" s="1347" t="s">
        <v>576</v>
      </c>
      <c r="G807" s="303"/>
      <c r="H807" s="4168"/>
      <c r="I807" s="4108"/>
      <c r="J807" s="4189"/>
      <c r="K807" s="4386"/>
      <c r="L807" s="4043"/>
      <c r="M807" s="4103"/>
      <c r="N807" s="4222"/>
      <c r="O807" s="4227"/>
      <c r="P807" s="3657"/>
    </row>
    <row r="808" spans="1:16" ht="12.75" customHeight="1">
      <c r="A808" s="3520"/>
      <c r="B808" s="3454"/>
      <c r="C808" s="4305"/>
      <c r="D808" s="4858"/>
      <c r="E808" s="4366"/>
      <c r="F808" s="2711" t="s">
        <v>1159</v>
      </c>
      <c r="G808" s="303" t="s">
        <v>765</v>
      </c>
      <c r="H808" s="4168"/>
      <c r="I808" s="4108"/>
      <c r="J808" s="4189"/>
      <c r="K808" s="4386"/>
      <c r="L808" s="4043"/>
      <c r="M808" s="4103"/>
      <c r="N808" s="4222"/>
      <c r="O808" s="4227"/>
      <c r="P808" s="3657"/>
    </row>
    <row r="809" spans="1:16" ht="13.5" customHeight="1">
      <c r="A809" s="3520"/>
      <c r="B809" s="3737"/>
      <c r="C809" s="4306"/>
      <c r="D809" s="4859"/>
      <c r="E809" s="4367"/>
      <c r="F809" s="1348" t="s">
        <v>716</v>
      </c>
      <c r="G809" s="304" t="s">
        <v>765</v>
      </c>
      <c r="H809" s="4143"/>
      <c r="I809" s="4121"/>
      <c r="J809" s="4173"/>
      <c r="K809" s="4387"/>
      <c r="L809" s="4044"/>
      <c r="M809" s="4104"/>
      <c r="N809" s="4211"/>
      <c r="O809" s="4240"/>
      <c r="P809" s="4369"/>
    </row>
    <row r="810" spans="1:16" ht="12.75" customHeight="1">
      <c r="A810" s="3520"/>
      <c r="B810" s="3731" t="s">
        <v>2648</v>
      </c>
      <c r="C810" s="4304" t="s">
        <v>3644</v>
      </c>
      <c r="D810" s="4257" t="s">
        <v>5636</v>
      </c>
      <c r="E810" s="4365" t="s">
        <v>3135</v>
      </c>
      <c r="F810" s="2624" t="s">
        <v>1162</v>
      </c>
      <c r="G810" s="303" t="s">
        <v>766</v>
      </c>
      <c r="H810" s="4142" t="s">
        <v>624</v>
      </c>
      <c r="I810" s="4120">
        <v>16696</v>
      </c>
      <c r="J810" s="4172">
        <v>908</v>
      </c>
      <c r="K810" s="4385">
        <v>13166</v>
      </c>
      <c r="L810" s="4042">
        <v>512</v>
      </c>
      <c r="M810" s="4105" t="s">
        <v>6172</v>
      </c>
      <c r="N810" s="4210" t="s">
        <v>2468</v>
      </c>
      <c r="O810" s="4224" t="s">
        <v>2452</v>
      </c>
      <c r="P810" s="4368" t="s">
        <v>3115</v>
      </c>
    </row>
    <row r="811" spans="1:16" ht="12.75" customHeight="1">
      <c r="A811" s="3520"/>
      <c r="B811" s="3733"/>
      <c r="C811" s="4305"/>
      <c r="D811" s="4234"/>
      <c r="E811" s="4366"/>
      <c r="F811" s="2649" t="s">
        <v>5564</v>
      </c>
      <c r="G811" s="303"/>
      <c r="H811" s="4168"/>
      <c r="I811" s="4108"/>
      <c r="J811" s="4189"/>
      <c r="K811" s="4386"/>
      <c r="L811" s="4043"/>
      <c r="M811" s="4103"/>
      <c r="N811" s="4222"/>
      <c r="O811" s="4227"/>
      <c r="P811" s="3657"/>
    </row>
    <row r="812" spans="1:16" ht="12.75" customHeight="1">
      <c r="A812" s="3520"/>
      <c r="B812" s="3733"/>
      <c r="C812" s="4305"/>
      <c r="D812" s="4234"/>
      <c r="E812" s="4366"/>
      <c r="F812" s="2711" t="s">
        <v>1159</v>
      </c>
      <c r="G812" s="303" t="s">
        <v>765</v>
      </c>
      <c r="H812" s="4168"/>
      <c r="I812" s="4108"/>
      <c r="J812" s="4189"/>
      <c r="K812" s="4386"/>
      <c r="L812" s="4043"/>
      <c r="M812" s="4103"/>
      <c r="N812" s="4222"/>
      <c r="O812" s="4227"/>
      <c r="P812" s="3657"/>
    </row>
    <row r="813" spans="1:16" ht="13.5" customHeight="1">
      <c r="A813" s="3520"/>
      <c r="B813" s="4009"/>
      <c r="C813" s="4306"/>
      <c r="D813" s="4258"/>
      <c r="E813" s="4367"/>
      <c r="F813" s="2638" t="s">
        <v>716</v>
      </c>
      <c r="G813" s="304" t="s">
        <v>765</v>
      </c>
      <c r="H813" s="4143"/>
      <c r="I813" s="4121"/>
      <c r="J813" s="4173"/>
      <c r="K813" s="4387"/>
      <c r="L813" s="4044"/>
      <c r="M813" s="4104"/>
      <c r="N813" s="4211"/>
      <c r="O813" s="4240"/>
      <c r="P813" s="4369"/>
    </row>
    <row r="814" spans="1:16" s="4" customFormat="1" ht="12.75" customHeight="1">
      <c r="A814" s="3520"/>
      <c r="B814" s="3441" t="s">
        <v>6170</v>
      </c>
      <c r="C814" s="4304" t="s">
        <v>3645</v>
      </c>
      <c r="D814" s="3602" t="s">
        <v>3394</v>
      </c>
      <c r="E814" s="4350" t="s">
        <v>3395</v>
      </c>
      <c r="F814" s="2646" t="s">
        <v>708</v>
      </c>
      <c r="G814" s="1389"/>
      <c r="H814" s="4323" t="s">
        <v>624</v>
      </c>
      <c r="I814" s="4152">
        <v>22448</v>
      </c>
      <c r="J814" s="4290">
        <v>968</v>
      </c>
      <c r="K814" s="4152">
        <v>13166</v>
      </c>
      <c r="L814" s="4314">
        <v>512</v>
      </c>
      <c r="M814" s="4105"/>
      <c r="N814" s="4336" t="s">
        <v>2468</v>
      </c>
      <c r="O814" s="4301" t="s">
        <v>2452</v>
      </c>
      <c r="P814" s="4262" t="s">
        <v>3115</v>
      </c>
    </row>
    <row r="815" spans="1:16" s="4" customFormat="1" ht="12.75" customHeight="1">
      <c r="A815" s="3520"/>
      <c r="B815" s="3442"/>
      <c r="C815" s="4305"/>
      <c r="D815" s="3498"/>
      <c r="E815" s="4273"/>
      <c r="F815" s="2711" t="s">
        <v>1159</v>
      </c>
      <c r="G815" s="303" t="s">
        <v>765</v>
      </c>
      <c r="H815" s="4275"/>
      <c r="I815" s="4153"/>
      <c r="J815" s="4291"/>
      <c r="K815" s="4153"/>
      <c r="L815" s="4315"/>
      <c r="M815" s="4103"/>
      <c r="N815" s="4334"/>
      <c r="O815" s="4288"/>
      <c r="P815" s="4263"/>
    </row>
    <row r="816" spans="1:16" s="4" customFormat="1" ht="12.75" customHeight="1">
      <c r="A816" s="3520"/>
      <c r="B816" s="3442"/>
      <c r="C816" s="4305"/>
      <c r="D816" s="3498"/>
      <c r="E816" s="4273"/>
      <c r="F816" s="2647" t="s">
        <v>1162</v>
      </c>
      <c r="G816" s="1387" t="s">
        <v>766</v>
      </c>
      <c r="H816" s="4275"/>
      <c r="I816" s="4153"/>
      <c r="J816" s="4291"/>
      <c r="K816" s="4153"/>
      <c r="L816" s="4315"/>
      <c r="M816" s="4103"/>
      <c r="N816" s="4334"/>
      <c r="O816" s="4288"/>
      <c r="P816" s="4263"/>
    </row>
    <row r="817" spans="1:16" s="4" customFormat="1" ht="13.5" customHeight="1">
      <c r="A817" s="3520"/>
      <c r="B817" s="3443"/>
      <c r="C817" s="4306"/>
      <c r="D817" s="3510"/>
      <c r="E817" s="4351"/>
      <c r="F817" s="2648" t="s">
        <v>716</v>
      </c>
      <c r="G817" s="1385" t="s">
        <v>765</v>
      </c>
      <c r="H817" s="4324"/>
      <c r="I817" s="4154"/>
      <c r="J817" s="4292"/>
      <c r="K817" s="4154"/>
      <c r="L817" s="4316"/>
      <c r="M817" s="4104"/>
      <c r="N817" s="4337"/>
      <c r="O817" s="4302"/>
      <c r="P817" s="4264"/>
    </row>
    <row r="818" spans="1:16" s="4" customFormat="1" ht="12.75" customHeight="1">
      <c r="A818" s="3520"/>
      <c r="B818" s="4348" t="s">
        <v>2648</v>
      </c>
      <c r="C818" s="4305" t="s">
        <v>3645</v>
      </c>
      <c r="D818" s="4235" t="s">
        <v>5637</v>
      </c>
      <c r="E818" s="4273" t="s">
        <v>3395</v>
      </c>
      <c r="F818" s="2649" t="s">
        <v>5570</v>
      </c>
      <c r="G818" s="1387"/>
      <c r="H818" s="4275" t="s">
        <v>624</v>
      </c>
      <c r="I818" s="4153">
        <v>22448</v>
      </c>
      <c r="J818" s="4291">
        <v>968</v>
      </c>
      <c r="K818" s="4153">
        <v>13166</v>
      </c>
      <c r="L818" s="4315">
        <v>512</v>
      </c>
      <c r="M818" s="4105" t="s">
        <v>6173</v>
      </c>
      <c r="N818" s="4334" t="s">
        <v>2468</v>
      </c>
      <c r="O818" s="4288" t="s">
        <v>2452</v>
      </c>
      <c r="P818" s="4263" t="s">
        <v>3115</v>
      </c>
    </row>
    <row r="819" spans="1:16" s="4" customFormat="1" ht="12.75" customHeight="1">
      <c r="A819" s="3520"/>
      <c r="B819" s="4348"/>
      <c r="C819" s="4305"/>
      <c r="D819" s="4235"/>
      <c r="E819" s="4273"/>
      <c r="F819" s="2711" t="s">
        <v>1159</v>
      </c>
      <c r="G819" s="303" t="s">
        <v>765</v>
      </c>
      <c r="H819" s="4275"/>
      <c r="I819" s="4153"/>
      <c r="J819" s="4291"/>
      <c r="K819" s="4153"/>
      <c r="L819" s="4315"/>
      <c r="M819" s="4103"/>
      <c r="N819" s="4334"/>
      <c r="O819" s="4288"/>
      <c r="P819" s="4263"/>
    </row>
    <row r="820" spans="1:16" s="4" customFormat="1" ht="12.75" customHeight="1">
      <c r="A820" s="3520"/>
      <c r="B820" s="4348"/>
      <c r="C820" s="4305"/>
      <c r="D820" s="4235"/>
      <c r="E820" s="4273"/>
      <c r="F820" s="2710" t="s">
        <v>1162</v>
      </c>
      <c r="G820" s="1387" t="s">
        <v>766</v>
      </c>
      <c r="H820" s="4275"/>
      <c r="I820" s="4153"/>
      <c r="J820" s="4291"/>
      <c r="K820" s="4153"/>
      <c r="L820" s="4315"/>
      <c r="M820" s="4103"/>
      <c r="N820" s="4334"/>
      <c r="O820" s="4288"/>
      <c r="P820" s="4263"/>
    </row>
    <row r="821" spans="1:16" s="4" customFormat="1" ht="13.5" customHeight="1" thickBot="1">
      <c r="A821" s="3521"/>
      <c r="B821" s="4364"/>
      <c r="C821" s="4327"/>
      <c r="D821" s="4246"/>
      <c r="E821" s="4274"/>
      <c r="F821" s="1390" t="s">
        <v>716</v>
      </c>
      <c r="G821" s="1391" t="s">
        <v>765</v>
      </c>
      <c r="H821" s="4276"/>
      <c r="I821" s="4295"/>
      <c r="J821" s="4329"/>
      <c r="K821" s="4295"/>
      <c r="L821" s="4319"/>
      <c r="M821" s="4106"/>
      <c r="N821" s="4335"/>
      <c r="O821" s="4289"/>
      <c r="P821" s="4266"/>
    </row>
    <row r="822" spans="1:16" ht="12.75" customHeight="1">
      <c r="A822" s="3519" t="s">
        <v>404</v>
      </c>
      <c r="B822" s="4856" t="s">
        <v>2648</v>
      </c>
      <c r="C822" s="4654" t="s">
        <v>338</v>
      </c>
      <c r="D822" s="4960" t="s">
        <v>1548</v>
      </c>
      <c r="E822" s="4949" t="s">
        <v>1550</v>
      </c>
      <c r="F822" s="321" t="s">
        <v>575</v>
      </c>
      <c r="G822" s="346"/>
      <c r="H822" s="4956" t="s">
        <v>624</v>
      </c>
      <c r="I822" s="4317">
        <v>4704</v>
      </c>
      <c r="J822" s="4312">
        <v>640</v>
      </c>
      <c r="K822" s="4317">
        <v>384</v>
      </c>
      <c r="L822" s="4682">
        <v>128</v>
      </c>
      <c r="M822" s="3105"/>
      <c r="N822" s="4743" t="s">
        <v>2451</v>
      </c>
      <c r="O822" s="4751" t="s">
        <v>2452</v>
      </c>
      <c r="P822" s="4739"/>
    </row>
    <row r="823" spans="1:16" ht="12.75" customHeight="1">
      <c r="A823" s="3520"/>
      <c r="B823" s="4754"/>
      <c r="C823" s="4655"/>
      <c r="D823" s="4864"/>
      <c r="E823" s="4321"/>
      <c r="F823" s="399" t="s">
        <v>716</v>
      </c>
      <c r="G823" s="304" t="s">
        <v>119</v>
      </c>
      <c r="H823" s="4953"/>
      <c r="I823" s="4293"/>
      <c r="J823" s="4308"/>
      <c r="K823" s="4293"/>
      <c r="L823" s="4278"/>
      <c r="M823" s="2954"/>
      <c r="N823" s="4683"/>
      <c r="O823" s="4744"/>
      <c r="P823" s="4298"/>
    </row>
    <row r="824" spans="1:16" ht="12.75" customHeight="1">
      <c r="A824" s="3520"/>
      <c r="B824" s="4269" t="s">
        <v>2648</v>
      </c>
      <c r="C824" s="4655" t="s">
        <v>338</v>
      </c>
      <c r="D824" s="4864" t="s">
        <v>1549</v>
      </c>
      <c r="E824" s="4321" t="s">
        <v>1551</v>
      </c>
      <c r="F824" s="398" t="s">
        <v>575</v>
      </c>
      <c r="G824" s="326"/>
      <c r="H824" s="4953" t="s">
        <v>624</v>
      </c>
      <c r="I824" s="4293">
        <v>4704</v>
      </c>
      <c r="J824" s="4308">
        <v>640</v>
      </c>
      <c r="K824" s="4293">
        <v>384</v>
      </c>
      <c r="L824" s="4278">
        <v>128</v>
      </c>
      <c r="M824" s="2954"/>
      <c r="N824" s="4683" t="s">
        <v>2451</v>
      </c>
      <c r="O824" s="4744" t="s">
        <v>2452</v>
      </c>
      <c r="P824" s="4298"/>
    </row>
    <row r="825" spans="1:16" ht="12.75" customHeight="1">
      <c r="A825" s="3520"/>
      <c r="B825" s="4269"/>
      <c r="C825" s="4655"/>
      <c r="D825" s="4864"/>
      <c r="E825" s="4321"/>
      <c r="F825" s="399" t="s">
        <v>716</v>
      </c>
      <c r="G825" s="304" t="s">
        <v>119</v>
      </c>
      <c r="H825" s="4953"/>
      <c r="I825" s="4293"/>
      <c r="J825" s="4308"/>
      <c r="K825" s="4293"/>
      <c r="L825" s="4278"/>
      <c r="M825" s="2954"/>
      <c r="N825" s="4683"/>
      <c r="O825" s="4744"/>
      <c r="P825" s="4298"/>
    </row>
    <row r="826" spans="1:16" ht="12.75" customHeight="1">
      <c r="A826" s="3520"/>
      <c r="B826" s="4269" t="s">
        <v>2648</v>
      </c>
      <c r="C826" s="4655" t="s">
        <v>338</v>
      </c>
      <c r="D826" s="4863" t="s">
        <v>405</v>
      </c>
      <c r="E826" s="4321" t="s">
        <v>1467</v>
      </c>
      <c r="F826" s="398" t="s">
        <v>704</v>
      </c>
      <c r="G826" s="326"/>
      <c r="H826" s="4953" t="s">
        <v>624</v>
      </c>
      <c r="I826" s="4293">
        <v>3328</v>
      </c>
      <c r="J826" s="4308">
        <v>320</v>
      </c>
      <c r="K826" s="4293">
        <v>384</v>
      </c>
      <c r="L826" s="4278">
        <v>128</v>
      </c>
      <c r="M826" s="2954"/>
      <c r="N826" s="4683" t="s">
        <v>2451</v>
      </c>
      <c r="O826" s="4744" t="s">
        <v>2452</v>
      </c>
      <c r="P826" s="4298"/>
    </row>
    <row r="827" spans="1:16" ht="12.75" customHeight="1">
      <c r="A827" s="3520"/>
      <c r="B827" s="4269"/>
      <c r="C827" s="4655"/>
      <c r="D827" s="4863"/>
      <c r="E827" s="4321"/>
      <c r="F827" s="399" t="s">
        <v>716</v>
      </c>
      <c r="G827" s="304" t="s">
        <v>119</v>
      </c>
      <c r="H827" s="4953"/>
      <c r="I827" s="4293"/>
      <c r="J827" s="4308"/>
      <c r="K827" s="4293"/>
      <c r="L827" s="4278"/>
      <c r="M827" s="2954"/>
      <c r="N827" s="4683"/>
      <c r="O827" s="4744"/>
      <c r="P827" s="4298"/>
    </row>
    <row r="828" spans="1:16" ht="12.75" customHeight="1">
      <c r="A828" s="3520"/>
      <c r="B828" s="4269" t="s">
        <v>2648</v>
      </c>
      <c r="C828" s="4655" t="s">
        <v>338</v>
      </c>
      <c r="D828" s="4863" t="s">
        <v>406</v>
      </c>
      <c r="E828" s="4321" t="s">
        <v>1468</v>
      </c>
      <c r="F828" s="398" t="s">
        <v>704</v>
      </c>
      <c r="G828" s="326"/>
      <c r="H828" s="4953" t="s">
        <v>624</v>
      </c>
      <c r="I828" s="4293">
        <v>2016</v>
      </c>
      <c r="J828" s="4308">
        <v>256</v>
      </c>
      <c r="K828" s="4293">
        <v>384</v>
      </c>
      <c r="L828" s="4278">
        <v>128</v>
      </c>
      <c r="M828" s="2954"/>
      <c r="N828" s="4683" t="s">
        <v>2451</v>
      </c>
      <c r="O828" s="4744" t="s">
        <v>2452</v>
      </c>
      <c r="P828" s="4298"/>
    </row>
    <row r="829" spans="1:16" ht="12.75" customHeight="1">
      <c r="A829" s="3520"/>
      <c r="B829" s="4269"/>
      <c r="C829" s="4655"/>
      <c r="D829" s="4863"/>
      <c r="E829" s="4321"/>
      <c r="F829" s="399" t="s">
        <v>716</v>
      </c>
      <c r="G829" s="304" t="s">
        <v>119</v>
      </c>
      <c r="H829" s="4953"/>
      <c r="I829" s="4293"/>
      <c r="J829" s="4308"/>
      <c r="K829" s="4293"/>
      <c r="L829" s="4278"/>
      <c r="M829" s="2954"/>
      <c r="N829" s="4683"/>
      <c r="O829" s="4744"/>
      <c r="P829" s="4298"/>
    </row>
    <row r="830" spans="1:16" ht="12.75" customHeight="1">
      <c r="A830" s="3520"/>
      <c r="B830" s="4269" t="s">
        <v>2648</v>
      </c>
      <c r="C830" s="4655" t="s">
        <v>338</v>
      </c>
      <c r="D830" s="4863" t="s">
        <v>407</v>
      </c>
      <c r="E830" s="4321" t="s">
        <v>1469</v>
      </c>
      <c r="F830" s="1346" t="s">
        <v>704</v>
      </c>
      <c r="G830" s="326"/>
      <c r="H830" s="4953" t="s">
        <v>1509</v>
      </c>
      <c r="I830" s="4293">
        <v>1024</v>
      </c>
      <c r="J830" s="4308">
        <v>192</v>
      </c>
      <c r="K830" s="4293">
        <v>192</v>
      </c>
      <c r="L830" s="4278">
        <v>32</v>
      </c>
      <c r="M830" s="2954"/>
      <c r="N830" s="4683" t="s">
        <v>2451</v>
      </c>
      <c r="O830" s="4744" t="s">
        <v>2452</v>
      </c>
      <c r="P830" s="4298"/>
    </row>
    <row r="831" spans="1:16" ht="13.5" customHeight="1">
      <c r="A831" s="3520"/>
      <c r="B831" s="4861"/>
      <c r="C831" s="4655"/>
      <c r="D831" s="4863"/>
      <c r="E831" s="4321"/>
      <c r="F831" s="1348" t="s">
        <v>716</v>
      </c>
      <c r="G831" s="304" t="s">
        <v>119</v>
      </c>
      <c r="H831" s="4953"/>
      <c r="I831" s="4293"/>
      <c r="J831" s="4308"/>
      <c r="K831" s="4293"/>
      <c r="L831" s="4278"/>
      <c r="M831" s="2954"/>
      <c r="N831" s="4683"/>
      <c r="O831" s="4744"/>
      <c r="P831" s="4298"/>
    </row>
    <row r="832" spans="1:16" s="4" customFormat="1" ht="12.75" customHeight="1">
      <c r="A832" s="3520"/>
      <c r="B832" s="3442" t="s">
        <v>6169</v>
      </c>
      <c r="C832" s="4305" t="s">
        <v>339</v>
      </c>
      <c r="D832" s="3498" t="s">
        <v>3346</v>
      </c>
      <c r="E832" s="4273" t="s">
        <v>3349</v>
      </c>
      <c r="F832" s="1386" t="s">
        <v>576</v>
      </c>
      <c r="G832" s="1387" t="s">
        <v>543</v>
      </c>
      <c r="H832" s="4275" t="s">
        <v>624</v>
      </c>
      <c r="I832" s="4153">
        <v>12286</v>
      </c>
      <c r="J832" s="4291">
        <v>790</v>
      </c>
      <c r="K832" s="4153">
        <v>4906</v>
      </c>
      <c r="L832" s="4315">
        <v>256</v>
      </c>
      <c r="M832" s="4132"/>
      <c r="N832" s="4334" t="s">
        <v>2466</v>
      </c>
      <c r="O832" s="4288" t="s">
        <v>2452</v>
      </c>
      <c r="P832" s="4263" t="s">
        <v>3286</v>
      </c>
    </row>
    <row r="833" spans="1:16" s="4" customFormat="1" ht="12.75" customHeight="1">
      <c r="A833" s="3520"/>
      <c r="B833" s="3443"/>
      <c r="C833" s="4306"/>
      <c r="D833" s="3510"/>
      <c r="E833" s="4351"/>
      <c r="F833" s="1384" t="s">
        <v>716</v>
      </c>
      <c r="G833" s="1385" t="s">
        <v>765</v>
      </c>
      <c r="H833" s="4324"/>
      <c r="I833" s="4154"/>
      <c r="J833" s="4292"/>
      <c r="K833" s="4154"/>
      <c r="L833" s="4316"/>
      <c r="M833" s="4133"/>
      <c r="N833" s="4337"/>
      <c r="O833" s="4302"/>
      <c r="P833" s="4264"/>
    </row>
    <row r="834" spans="1:16" s="4" customFormat="1" ht="12.75" customHeight="1">
      <c r="A834" s="3520"/>
      <c r="B834" s="4348" t="s">
        <v>3263</v>
      </c>
      <c r="C834" s="4305" t="s">
        <v>339</v>
      </c>
      <c r="D834" s="4235" t="s">
        <v>5638</v>
      </c>
      <c r="E834" s="4273" t="s">
        <v>3349</v>
      </c>
      <c r="F834" s="2649" t="s">
        <v>5564</v>
      </c>
      <c r="G834" s="1387" t="s">
        <v>543</v>
      </c>
      <c r="H834" s="4275" t="s">
        <v>624</v>
      </c>
      <c r="I834" s="4153">
        <v>12286</v>
      </c>
      <c r="J834" s="4291">
        <v>790</v>
      </c>
      <c r="K834" s="4153">
        <v>4906</v>
      </c>
      <c r="L834" s="4315">
        <v>256</v>
      </c>
      <c r="M834" s="4132" t="s">
        <v>6172</v>
      </c>
      <c r="N834" s="4334" t="s">
        <v>2466</v>
      </c>
      <c r="O834" s="4288" t="s">
        <v>2452</v>
      </c>
      <c r="P834" s="4263" t="s">
        <v>3286</v>
      </c>
    </row>
    <row r="835" spans="1:16" s="4" customFormat="1" ht="12.75" customHeight="1">
      <c r="A835" s="3520"/>
      <c r="B835" s="4349"/>
      <c r="C835" s="4306"/>
      <c r="D835" s="4236"/>
      <c r="E835" s="4351"/>
      <c r="F835" s="2648" t="s">
        <v>716</v>
      </c>
      <c r="G835" s="1385" t="s">
        <v>765</v>
      </c>
      <c r="H835" s="4324"/>
      <c r="I835" s="4154"/>
      <c r="J835" s="4292"/>
      <c r="K835" s="4154"/>
      <c r="L835" s="4316"/>
      <c r="M835" s="4133"/>
      <c r="N835" s="4337"/>
      <c r="O835" s="4302"/>
      <c r="P835" s="4264"/>
    </row>
    <row r="836" spans="1:16" s="4" customFormat="1" ht="12.75" customHeight="1">
      <c r="A836" s="3520"/>
      <c r="B836" s="3441" t="s">
        <v>6170</v>
      </c>
      <c r="C836" s="4304" t="s">
        <v>339</v>
      </c>
      <c r="D836" s="3602" t="s">
        <v>3288</v>
      </c>
      <c r="E836" s="4350" t="s">
        <v>3350</v>
      </c>
      <c r="F836" s="1386" t="s">
        <v>576</v>
      </c>
      <c r="G836" s="1387" t="s">
        <v>543</v>
      </c>
      <c r="H836" s="4323" t="s">
        <v>624</v>
      </c>
      <c r="I836" s="4152">
        <v>7744</v>
      </c>
      <c r="J836" s="4290">
        <v>512</v>
      </c>
      <c r="K836" s="4152">
        <v>4906</v>
      </c>
      <c r="L836" s="4314">
        <v>256</v>
      </c>
      <c r="M836" s="4132"/>
      <c r="N836" s="4336" t="s">
        <v>2466</v>
      </c>
      <c r="O836" s="4301" t="s">
        <v>2452</v>
      </c>
      <c r="P836" s="4262" t="s">
        <v>3115</v>
      </c>
    </row>
    <row r="837" spans="1:16" s="4" customFormat="1" ht="12.75" customHeight="1">
      <c r="A837" s="3520"/>
      <c r="B837" s="3443"/>
      <c r="C837" s="4306"/>
      <c r="D837" s="3510"/>
      <c r="E837" s="4351"/>
      <c r="F837" s="1384" t="s">
        <v>716</v>
      </c>
      <c r="G837" s="1385" t="s">
        <v>765</v>
      </c>
      <c r="H837" s="4324"/>
      <c r="I837" s="4154"/>
      <c r="J837" s="4292"/>
      <c r="K837" s="4154"/>
      <c r="L837" s="4316"/>
      <c r="M837" s="4133"/>
      <c r="N837" s="4337"/>
      <c r="O837" s="4302"/>
      <c r="P837" s="4264"/>
    </row>
    <row r="838" spans="1:16" s="4" customFormat="1" ht="12.75" customHeight="1">
      <c r="A838" s="3520"/>
      <c r="B838" s="4347" t="s">
        <v>2648</v>
      </c>
      <c r="C838" s="4304" t="s">
        <v>339</v>
      </c>
      <c r="D838" s="4244" t="s">
        <v>5639</v>
      </c>
      <c r="E838" s="4350" t="s">
        <v>3350</v>
      </c>
      <c r="F838" s="2649" t="s">
        <v>5564</v>
      </c>
      <c r="G838" s="1387" t="s">
        <v>543</v>
      </c>
      <c r="H838" s="4323" t="s">
        <v>624</v>
      </c>
      <c r="I838" s="4152">
        <v>7744</v>
      </c>
      <c r="J838" s="4290">
        <v>512</v>
      </c>
      <c r="K838" s="4152">
        <v>4906</v>
      </c>
      <c r="L838" s="4314">
        <v>256</v>
      </c>
      <c r="M838" s="4132" t="s">
        <v>6172</v>
      </c>
      <c r="N838" s="4336" t="s">
        <v>2466</v>
      </c>
      <c r="O838" s="4301" t="s">
        <v>2452</v>
      </c>
      <c r="P838" s="4262" t="s">
        <v>3115</v>
      </c>
    </row>
    <row r="839" spans="1:16" s="4" customFormat="1" ht="12.75" customHeight="1">
      <c r="A839" s="3520"/>
      <c r="B839" s="4349"/>
      <c r="C839" s="4306"/>
      <c r="D839" s="4236"/>
      <c r="E839" s="4351"/>
      <c r="F839" s="2648" t="s">
        <v>716</v>
      </c>
      <c r="G839" s="1385" t="s">
        <v>765</v>
      </c>
      <c r="H839" s="4324"/>
      <c r="I839" s="4154"/>
      <c r="J839" s="4292"/>
      <c r="K839" s="4154"/>
      <c r="L839" s="4316"/>
      <c r="M839" s="4133"/>
      <c r="N839" s="4337"/>
      <c r="O839" s="4302"/>
      <c r="P839" s="4264"/>
    </row>
    <row r="840" spans="1:16" s="4" customFormat="1" ht="12.75" customHeight="1">
      <c r="A840" s="3520"/>
      <c r="B840" s="3441" t="s">
        <v>6170</v>
      </c>
      <c r="C840" s="4304" t="s">
        <v>339</v>
      </c>
      <c r="D840" s="3602" t="s">
        <v>3289</v>
      </c>
      <c r="E840" s="4350" t="s">
        <v>3351</v>
      </c>
      <c r="F840" s="1386" t="s">
        <v>576</v>
      </c>
      <c r="G840" s="1387" t="s">
        <v>543</v>
      </c>
      <c r="H840" s="4323" t="s">
        <v>624</v>
      </c>
      <c r="I840" s="4152">
        <v>6104</v>
      </c>
      <c r="J840" s="4290">
        <v>396</v>
      </c>
      <c r="K840" s="4152">
        <v>4906</v>
      </c>
      <c r="L840" s="4314">
        <v>256</v>
      </c>
      <c r="M840" s="4132"/>
      <c r="N840" s="4336" t="s">
        <v>2466</v>
      </c>
      <c r="O840" s="4301" t="s">
        <v>2452</v>
      </c>
      <c r="P840" s="4262" t="s">
        <v>3115</v>
      </c>
    </row>
    <row r="841" spans="1:16" s="4" customFormat="1" ht="12.75" customHeight="1">
      <c r="A841" s="3520"/>
      <c r="B841" s="3443"/>
      <c r="C841" s="4306"/>
      <c r="D841" s="3510"/>
      <c r="E841" s="4351"/>
      <c r="F841" s="1384" t="s">
        <v>716</v>
      </c>
      <c r="G841" s="1385" t="s">
        <v>765</v>
      </c>
      <c r="H841" s="4324"/>
      <c r="I841" s="4154"/>
      <c r="J841" s="4292"/>
      <c r="K841" s="4154"/>
      <c r="L841" s="4316"/>
      <c r="M841" s="4133"/>
      <c r="N841" s="4337"/>
      <c r="O841" s="4302"/>
      <c r="P841" s="4264"/>
    </row>
    <row r="842" spans="1:16" s="4" customFormat="1" ht="12.75" customHeight="1">
      <c r="A842" s="3520"/>
      <c r="B842" s="4347" t="s">
        <v>2648</v>
      </c>
      <c r="C842" s="4304" t="s">
        <v>339</v>
      </c>
      <c r="D842" s="4244" t="s">
        <v>5640</v>
      </c>
      <c r="E842" s="4350" t="s">
        <v>3351</v>
      </c>
      <c r="F842" s="2649" t="s">
        <v>5564</v>
      </c>
      <c r="G842" s="1387" t="s">
        <v>543</v>
      </c>
      <c r="H842" s="4323" t="s">
        <v>624</v>
      </c>
      <c r="I842" s="4152">
        <v>6104</v>
      </c>
      <c r="J842" s="4290">
        <v>396</v>
      </c>
      <c r="K842" s="4152">
        <v>4906</v>
      </c>
      <c r="L842" s="4314">
        <v>256</v>
      </c>
      <c r="M842" s="4132" t="s">
        <v>6172</v>
      </c>
      <c r="N842" s="4336" t="s">
        <v>2466</v>
      </c>
      <c r="O842" s="4301" t="s">
        <v>2452</v>
      </c>
      <c r="P842" s="4262" t="s">
        <v>3115</v>
      </c>
    </row>
    <row r="843" spans="1:16" s="4" customFormat="1" ht="12.75" customHeight="1">
      <c r="A843" s="3520"/>
      <c r="B843" s="4349"/>
      <c r="C843" s="4306"/>
      <c r="D843" s="4236"/>
      <c r="E843" s="4351"/>
      <c r="F843" s="2648" t="s">
        <v>716</v>
      </c>
      <c r="G843" s="1385" t="s">
        <v>765</v>
      </c>
      <c r="H843" s="4324"/>
      <c r="I843" s="4154"/>
      <c r="J843" s="4292"/>
      <c r="K843" s="4154"/>
      <c r="L843" s="4316"/>
      <c r="M843" s="4133"/>
      <c r="N843" s="4337"/>
      <c r="O843" s="4302"/>
      <c r="P843" s="4264"/>
    </row>
    <row r="844" spans="1:16" s="4" customFormat="1" ht="12.75" customHeight="1">
      <c r="A844" s="3520"/>
      <c r="B844" s="3441" t="s">
        <v>6169</v>
      </c>
      <c r="C844" s="4304" t="s">
        <v>588</v>
      </c>
      <c r="D844" s="3602" t="s">
        <v>3347</v>
      </c>
      <c r="E844" s="4350" t="s">
        <v>3352</v>
      </c>
      <c r="F844" s="1388" t="s">
        <v>708</v>
      </c>
      <c r="G844" s="1389"/>
      <c r="H844" s="4323" t="s">
        <v>624</v>
      </c>
      <c r="I844" s="4152">
        <v>23712</v>
      </c>
      <c r="J844" s="4290">
        <v>912</v>
      </c>
      <c r="K844" s="4152">
        <v>12286</v>
      </c>
      <c r="L844" s="4314">
        <v>512</v>
      </c>
      <c r="M844" s="4132"/>
      <c r="N844" s="4336" t="s">
        <v>2468</v>
      </c>
      <c r="O844" s="4301" t="s">
        <v>2452</v>
      </c>
      <c r="P844" s="4262" t="s">
        <v>3286</v>
      </c>
    </row>
    <row r="845" spans="1:16" s="4" customFormat="1" ht="13.5" customHeight="1">
      <c r="A845" s="3520"/>
      <c r="B845" s="3443"/>
      <c r="C845" s="4306"/>
      <c r="D845" s="3510"/>
      <c r="E845" s="4351"/>
      <c r="F845" s="1384" t="s">
        <v>716</v>
      </c>
      <c r="G845" s="1385" t="s">
        <v>765</v>
      </c>
      <c r="H845" s="4324"/>
      <c r="I845" s="4154"/>
      <c r="J845" s="4292"/>
      <c r="K845" s="4154"/>
      <c r="L845" s="4316"/>
      <c r="M845" s="4133"/>
      <c r="N845" s="4337"/>
      <c r="O845" s="4302"/>
      <c r="P845" s="4264"/>
    </row>
    <row r="846" spans="1:16" s="4" customFormat="1" ht="12.75" customHeight="1">
      <c r="A846" s="3520"/>
      <c r="B846" s="4347" t="s">
        <v>3263</v>
      </c>
      <c r="C846" s="4304" t="s">
        <v>588</v>
      </c>
      <c r="D846" s="4244" t="s">
        <v>5641</v>
      </c>
      <c r="E846" s="4350" t="s">
        <v>3352</v>
      </c>
      <c r="F846" s="2649" t="s">
        <v>5570</v>
      </c>
      <c r="G846" s="1389"/>
      <c r="H846" s="4323" t="s">
        <v>624</v>
      </c>
      <c r="I846" s="4152">
        <v>23712</v>
      </c>
      <c r="J846" s="4290">
        <v>912</v>
      </c>
      <c r="K846" s="4152">
        <v>12286</v>
      </c>
      <c r="L846" s="4314">
        <v>512</v>
      </c>
      <c r="M846" s="4132" t="s">
        <v>6173</v>
      </c>
      <c r="N846" s="4336" t="s">
        <v>2468</v>
      </c>
      <c r="O846" s="4301" t="s">
        <v>2452</v>
      </c>
      <c r="P846" s="4262" t="s">
        <v>3286</v>
      </c>
    </row>
    <row r="847" spans="1:16" s="4" customFormat="1" ht="13.5" customHeight="1">
      <c r="A847" s="3520"/>
      <c r="B847" s="4349"/>
      <c r="C847" s="4306"/>
      <c r="D847" s="4236"/>
      <c r="E847" s="4351"/>
      <c r="F847" s="2648" t="s">
        <v>716</v>
      </c>
      <c r="G847" s="1385" t="s">
        <v>765</v>
      </c>
      <c r="H847" s="4324"/>
      <c r="I847" s="4154"/>
      <c r="J847" s="4292"/>
      <c r="K847" s="4154"/>
      <c r="L847" s="4316"/>
      <c r="M847" s="4133"/>
      <c r="N847" s="4337"/>
      <c r="O847" s="4302"/>
      <c r="P847" s="4264"/>
    </row>
    <row r="848" spans="1:16" s="4" customFormat="1" ht="12.75" customHeight="1">
      <c r="A848" s="3520"/>
      <c r="B848" s="3441" t="s">
        <v>6170</v>
      </c>
      <c r="C848" s="4304" t="s">
        <v>588</v>
      </c>
      <c r="D848" s="3602" t="s">
        <v>3348</v>
      </c>
      <c r="E848" s="4350" t="s">
        <v>3353</v>
      </c>
      <c r="F848" s="1388" t="s">
        <v>708</v>
      </c>
      <c r="G848" s="1389"/>
      <c r="H848" s="4323" t="s">
        <v>624</v>
      </c>
      <c r="I848" s="4152">
        <v>16598</v>
      </c>
      <c r="J848" s="4290">
        <v>638</v>
      </c>
      <c r="K848" s="4152">
        <v>12286</v>
      </c>
      <c r="L848" s="4314">
        <v>512</v>
      </c>
      <c r="M848" s="4132"/>
      <c r="N848" s="4336" t="s">
        <v>2468</v>
      </c>
      <c r="O848" s="4301" t="s">
        <v>2452</v>
      </c>
      <c r="P848" s="4262" t="s">
        <v>3115</v>
      </c>
    </row>
    <row r="849" spans="1:16" s="4" customFormat="1" ht="13.5" customHeight="1">
      <c r="A849" s="3520"/>
      <c r="B849" s="3443"/>
      <c r="C849" s="4306"/>
      <c r="D849" s="3510"/>
      <c r="E849" s="4351"/>
      <c r="F849" s="1384" t="s">
        <v>716</v>
      </c>
      <c r="G849" s="1385" t="s">
        <v>765</v>
      </c>
      <c r="H849" s="4324"/>
      <c r="I849" s="4154"/>
      <c r="J849" s="4292"/>
      <c r="K849" s="4154"/>
      <c r="L849" s="4316"/>
      <c r="M849" s="4133"/>
      <c r="N849" s="4337"/>
      <c r="O849" s="4302"/>
      <c r="P849" s="4264"/>
    </row>
    <row r="850" spans="1:16" s="4" customFormat="1" ht="12.75" customHeight="1">
      <c r="A850" s="3520"/>
      <c r="B850" s="4347" t="s">
        <v>2648</v>
      </c>
      <c r="C850" s="4304" t="s">
        <v>588</v>
      </c>
      <c r="D850" s="4244" t="s">
        <v>5642</v>
      </c>
      <c r="E850" s="4350" t="s">
        <v>3353</v>
      </c>
      <c r="F850" s="2649" t="s">
        <v>5570</v>
      </c>
      <c r="G850" s="1389"/>
      <c r="H850" s="4323" t="s">
        <v>624</v>
      </c>
      <c r="I850" s="4152">
        <v>16598</v>
      </c>
      <c r="J850" s="4290">
        <v>638</v>
      </c>
      <c r="K850" s="4152">
        <v>12286</v>
      </c>
      <c r="L850" s="4314">
        <v>512</v>
      </c>
      <c r="M850" s="4132" t="s">
        <v>6173</v>
      </c>
      <c r="N850" s="4336" t="s">
        <v>2468</v>
      </c>
      <c r="O850" s="4301" t="s">
        <v>2452</v>
      </c>
      <c r="P850" s="4262" t="s">
        <v>3115</v>
      </c>
    </row>
    <row r="851" spans="1:16" s="4" customFormat="1" ht="13.5" customHeight="1">
      <c r="A851" s="3520"/>
      <c r="B851" s="4349"/>
      <c r="C851" s="4306"/>
      <c r="D851" s="4236"/>
      <c r="E851" s="4351"/>
      <c r="F851" s="2648" t="s">
        <v>716</v>
      </c>
      <c r="G851" s="1385" t="s">
        <v>765</v>
      </c>
      <c r="H851" s="4324"/>
      <c r="I851" s="4154"/>
      <c r="J851" s="4292"/>
      <c r="K851" s="4154"/>
      <c r="L851" s="4316"/>
      <c r="M851" s="4133"/>
      <c r="N851" s="4337"/>
      <c r="O851" s="4302"/>
      <c r="P851" s="4264"/>
    </row>
    <row r="852" spans="1:16" s="4" customFormat="1" ht="12.75" customHeight="1">
      <c r="A852" s="3520"/>
      <c r="B852" s="3441" t="s">
        <v>6170</v>
      </c>
      <c r="C852" s="4304" t="s">
        <v>588</v>
      </c>
      <c r="D852" s="3602" t="s">
        <v>3292</v>
      </c>
      <c r="E852" s="4350" t="s">
        <v>3354</v>
      </c>
      <c r="F852" s="2646" t="s">
        <v>708</v>
      </c>
      <c r="G852" s="1389"/>
      <c r="H852" s="4323" t="s">
        <v>624</v>
      </c>
      <c r="I852" s="4152">
        <v>14228</v>
      </c>
      <c r="J852" s="4290">
        <v>548</v>
      </c>
      <c r="K852" s="4152">
        <v>12286</v>
      </c>
      <c r="L852" s="4314">
        <v>512</v>
      </c>
      <c r="M852" s="4132"/>
      <c r="N852" s="4336" t="s">
        <v>2468</v>
      </c>
      <c r="O852" s="4301" t="s">
        <v>2452</v>
      </c>
      <c r="P852" s="4262" t="s">
        <v>3115</v>
      </c>
    </row>
    <row r="853" spans="1:16" s="4" customFormat="1" ht="13.5" customHeight="1">
      <c r="A853" s="3520"/>
      <c r="B853" s="3443"/>
      <c r="C853" s="4306"/>
      <c r="D853" s="3510"/>
      <c r="E853" s="4351"/>
      <c r="F853" s="2648" t="s">
        <v>716</v>
      </c>
      <c r="G853" s="1385" t="s">
        <v>765</v>
      </c>
      <c r="H853" s="4324"/>
      <c r="I853" s="4154"/>
      <c r="J853" s="4292"/>
      <c r="K853" s="4154"/>
      <c r="L853" s="4316"/>
      <c r="M853" s="4133"/>
      <c r="N853" s="4337"/>
      <c r="O853" s="4302"/>
      <c r="P853" s="4264"/>
    </row>
    <row r="854" spans="1:16" s="4" customFormat="1" ht="12.75" customHeight="1">
      <c r="A854" s="3520"/>
      <c r="B854" s="4348" t="s">
        <v>2648</v>
      </c>
      <c r="C854" s="4305" t="s">
        <v>588</v>
      </c>
      <c r="D854" s="4235" t="s">
        <v>5643</v>
      </c>
      <c r="E854" s="4273" t="s">
        <v>3354</v>
      </c>
      <c r="F854" s="2649" t="s">
        <v>5570</v>
      </c>
      <c r="G854" s="1387"/>
      <c r="H854" s="4275" t="s">
        <v>624</v>
      </c>
      <c r="I854" s="4153">
        <v>14228</v>
      </c>
      <c r="J854" s="4291">
        <v>548</v>
      </c>
      <c r="K854" s="4153">
        <v>12286</v>
      </c>
      <c r="L854" s="4315">
        <v>512</v>
      </c>
      <c r="M854" s="4132" t="s">
        <v>6173</v>
      </c>
      <c r="N854" s="4334" t="s">
        <v>2468</v>
      </c>
      <c r="O854" s="4288" t="s">
        <v>2452</v>
      </c>
      <c r="P854" s="4263" t="s">
        <v>3115</v>
      </c>
    </row>
    <row r="855" spans="1:16" s="4" customFormat="1" ht="13.5" customHeight="1" thickBot="1">
      <c r="A855" s="3521"/>
      <c r="B855" s="4364"/>
      <c r="C855" s="4327"/>
      <c r="D855" s="4246"/>
      <c r="E855" s="4274"/>
      <c r="F855" s="1390" t="s">
        <v>716</v>
      </c>
      <c r="G855" s="1391" t="s">
        <v>765</v>
      </c>
      <c r="H855" s="4276"/>
      <c r="I855" s="4295"/>
      <c r="J855" s="4329"/>
      <c r="K855" s="4295"/>
      <c r="L855" s="4319"/>
      <c r="M855" s="3961"/>
      <c r="N855" s="4335"/>
      <c r="O855" s="4289"/>
      <c r="P855" s="4266"/>
    </row>
    <row r="856" spans="1:16" s="4" customFormat="1" ht="12.75" customHeight="1">
      <c r="A856" s="3519" t="s">
        <v>3879</v>
      </c>
      <c r="B856" s="3451" t="s">
        <v>3263</v>
      </c>
      <c r="C856" s="4383" t="s">
        <v>2651</v>
      </c>
      <c r="D856" s="3753" t="s">
        <v>3355</v>
      </c>
      <c r="E856" s="4277" t="s">
        <v>3360</v>
      </c>
      <c r="F856" s="1382" t="s">
        <v>1156</v>
      </c>
      <c r="G856" s="1383" t="s">
        <v>766</v>
      </c>
      <c r="H856" s="4954" t="s">
        <v>624</v>
      </c>
      <c r="I856" s="4294">
        <v>8906</v>
      </c>
      <c r="J856" s="4681">
        <v>832</v>
      </c>
      <c r="K856" s="4294">
        <v>4334</v>
      </c>
      <c r="L856" s="4318">
        <v>384</v>
      </c>
      <c r="M856" s="3106"/>
      <c r="N856" s="4333" t="s">
        <v>2466</v>
      </c>
      <c r="O856" s="4745" t="s">
        <v>2452</v>
      </c>
      <c r="P856" s="4265" t="s">
        <v>3286</v>
      </c>
    </row>
    <row r="857" spans="1:16" s="4" customFormat="1" ht="12.75" customHeight="1">
      <c r="A857" s="3520"/>
      <c r="B857" s="3442"/>
      <c r="C857" s="4118"/>
      <c r="D857" s="3754"/>
      <c r="E857" s="4273"/>
      <c r="F857" s="1386" t="s">
        <v>575</v>
      </c>
      <c r="G857" s="1387" t="s">
        <v>543</v>
      </c>
      <c r="H857" s="4275"/>
      <c r="I857" s="4153"/>
      <c r="J857" s="4291"/>
      <c r="K857" s="4153"/>
      <c r="L857" s="4315"/>
      <c r="M857" s="3104"/>
      <c r="N857" s="4334"/>
      <c r="O857" s="4288"/>
      <c r="P857" s="4338"/>
    </row>
    <row r="858" spans="1:16" s="4" customFormat="1" ht="12.75" customHeight="1">
      <c r="A858" s="3520"/>
      <c r="B858" s="3544"/>
      <c r="C858" s="4149"/>
      <c r="D858" s="3755"/>
      <c r="E858" s="4351"/>
      <c r="F858" s="1384" t="s">
        <v>716</v>
      </c>
      <c r="G858" s="1385" t="s">
        <v>765</v>
      </c>
      <c r="H858" s="4324"/>
      <c r="I858" s="4154"/>
      <c r="J858" s="4292"/>
      <c r="K858" s="4154"/>
      <c r="L858" s="4316"/>
      <c r="M858" s="3107"/>
      <c r="N858" s="4337"/>
      <c r="O858" s="4746"/>
      <c r="P858" s="4747"/>
    </row>
    <row r="859" spans="1:16" ht="12.75" customHeight="1">
      <c r="A859" s="3520"/>
      <c r="B859" s="4112" t="s">
        <v>2648</v>
      </c>
      <c r="C859" s="4380" t="s">
        <v>2651</v>
      </c>
      <c r="D859" s="4853" t="s">
        <v>1470</v>
      </c>
      <c r="E859" s="4306" t="s">
        <v>1471</v>
      </c>
      <c r="F859" s="1347" t="s">
        <v>1156</v>
      </c>
      <c r="G859" s="311" t="s">
        <v>766</v>
      </c>
      <c r="H859" s="4168" t="s">
        <v>624</v>
      </c>
      <c r="I859" s="4363">
        <v>8704</v>
      </c>
      <c r="J859" s="4456">
        <v>832</v>
      </c>
      <c r="K859" s="4363">
        <v>4334</v>
      </c>
      <c r="L859" s="4462">
        <v>384</v>
      </c>
      <c r="M859" s="3104"/>
      <c r="N859" s="4211" t="s">
        <v>2466</v>
      </c>
      <c r="O859" s="4240" t="s">
        <v>2452</v>
      </c>
      <c r="P859" s="4138"/>
    </row>
    <row r="860" spans="1:16" ht="12.75" customHeight="1">
      <c r="A860" s="3520"/>
      <c r="B860" s="4362"/>
      <c r="C860" s="4655"/>
      <c r="D860" s="4826"/>
      <c r="E860" s="4321"/>
      <c r="F860" s="322" t="s">
        <v>575</v>
      </c>
      <c r="G860" s="449"/>
      <c r="H860" s="4168"/>
      <c r="I860" s="4313"/>
      <c r="J860" s="4360"/>
      <c r="K860" s="4313"/>
      <c r="L860" s="4361"/>
      <c r="M860" s="3104"/>
      <c r="N860" s="4283"/>
      <c r="O860" s="4296"/>
      <c r="P860" s="4357"/>
    </row>
    <row r="861" spans="1:16" ht="12.75" customHeight="1">
      <c r="A861" s="3520"/>
      <c r="B861" s="4362"/>
      <c r="C861" s="4655"/>
      <c r="D861" s="4826"/>
      <c r="E861" s="4321"/>
      <c r="F861" s="399" t="s">
        <v>716</v>
      </c>
      <c r="G861" s="313" t="s">
        <v>119</v>
      </c>
      <c r="H861" s="4143"/>
      <c r="I861" s="4313"/>
      <c r="J861" s="4360"/>
      <c r="K861" s="4313"/>
      <c r="L861" s="4361"/>
      <c r="M861" s="3107"/>
      <c r="N861" s="4283"/>
      <c r="O861" s="4296"/>
      <c r="P861" s="4357"/>
    </row>
    <row r="862" spans="1:16" ht="12.75" customHeight="1">
      <c r="A862" s="3520"/>
      <c r="B862" s="4362" t="s">
        <v>2648</v>
      </c>
      <c r="C862" s="4655" t="s">
        <v>2651</v>
      </c>
      <c r="D862" s="4826" t="s">
        <v>1472</v>
      </c>
      <c r="E862" s="4321" t="s">
        <v>1473</v>
      </c>
      <c r="F862" s="398" t="s">
        <v>1156</v>
      </c>
      <c r="G862" s="450" t="s">
        <v>766</v>
      </c>
      <c r="H862" s="4142" t="s">
        <v>624</v>
      </c>
      <c r="I862" s="4313">
        <v>8704</v>
      </c>
      <c r="J862" s="4360">
        <v>832</v>
      </c>
      <c r="K862" s="4313">
        <v>4334</v>
      </c>
      <c r="L862" s="4361">
        <v>384</v>
      </c>
      <c r="M862" s="3104"/>
      <c r="N862" s="4283" t="s">
        <v>2466</v>
      </c>
      <c r="O862" s="4296" t="s">
        <v>2452</v>
      </c>
      <c r="P862" s="4357"/>
    </row>
    <row r="863" spans="1:16" ht="12.75" customHeight="1">
      <c r="A863" s="3520"/>
      <c r="B863" s="4362"/>
      <c r="C863" s="4655"/>
      <c r="D863" s="4826"/>
      <c r="E863" s="4321"/>
      <c r="F863" s="322" t="s">
        <v>575</v>
      </c>
      <c r="G863" s="449"/>
      <c r="H863" s="4168"/>
      <c r="I863" s="4313"/>
      <c r="J863" s="4360"/>
      <c r="K863" s="4313"/>
      <c r="L863" s="4361"/>
      <c r="M863" s="3104"/>
      <c r="N863" s="4283"/>
      <c r="O863" s="4296"/>
      <c r="P863" s="4357"/>
    </row>
    <row r="864" spans="1:16" ht="12.75" customHeight="1">
      <c r="A864" s="3520"/>
      <c r="B864" s="4362"/>
      <c r="C864" s="4655"/>
      <c r="D864" s="4826"/>
      <c r="E864" s="4321"/>
      <c r="F864" s="399" t="s">
        <v>716</v>
      </c>
      <c r="G864" s="313" t="s">
        <v>119</v>
      </c>
      <c r="H864" s="4143"/>
      <c r="I864" s="4313"/>
      <c r="J864" s="4360"/>
      <c r="K864" s="4313"/>
      <c r="L864" s="4361"/>
      <c r="M864" s="3107"/>
      <c r="N864" s="4283"/>
      <c r="O864" s="4296"/>
      <c r="P864" s="4357"/>
    </row>
    <row r="865" spans="1:16" ht="12.75" customHeight="1">
      <c r="A865" s="3520"/>
      <c r="B865" s="4362" t="s">
        <v>2648</v>
      </c>
      <c r="C865" s="4655" t="s">
        <v>2651</v>
      </c>
      <c r="D865" s="4826" t="s">
        <v>1474</v>
      </c>
      <c r="E865" s="4321" t="s">
        <v>1475</v>
      </c>
      <c r="F865" s="398" t="s">
        <v>1156</v>
      </c>
      <c r="G865" s="450" t="s">
        <v>766</v>
      </c>
      <c r="H865" s="4142" t="s">
        <v>624</v>
      </c>
      <c r="I865" s="4313">
        <v>8096</v>
      </c>
      <c r="J865" s="4360">
        <v>832</v>
      </c>
      <c r="K865" s="4313">
        <v>4192</v>
      </c>
      <c r="L865" s="4361">
        <v>384</v>
      </c>
      <c r="M865" s="3104"/>
      <c r="N865" s="4283" t="s">
        <v>2466</v>
      </c>
      <c r="O865" s="4296" t="s">
        <v>2452</v>
      </c>
      <c r="P865" s="4357"/>
    </row>
    <row r="866" spans="1:16" ht="12.75" customHeight="1">
      <c r="A866" s="3520"/>
      <c r="B866" s="4362"/>
      <c r="C866" s="4655"/>
      <c r="D866" s="4826"/>
      <c r="E866" s="4321"/>
      <c r="F866" s="322" t="s">
        <v>575</v>
      </c>
      <c r="G866" s="449"/>
      <c r="H866" s="4168"/>
      <c r="I866" s="4313"/>
      <c r="J866" s="4360"/>
      <c r="K866" s="4313"/>
      <c r="L866" s="4361"/>
      <c r="M866" s="3104"/>
      <c r="N866" s="4283"/>
      <c r="O866" s="4296"/>
      <c r="P866" s="4357"/>
    </row>
    <row r="867" spans="1:16" ht="12.75" customHeight="1">
      <c r="A867" s="3520"/>
      <c r="B867" s="4362"/>
      <c r="C867" s="4655"/>
      <c r="D867" s="4826"/>
      <c r="E867" s="4321"/>
      <c r="F867" s="399" t="s">
        <v>716</v>
      </c>
      <c r="G867" s="313" t="s">
        <v>119</v>
      </c>
      <c r="H867" s="4143"/>
      <c r="I867" s="4313"/>
      <c r="J867" s="4360"/>
      <c r="K867" s="4313"/>
      <c r="L867" s="4361"/>
      <c r="M867" s="3107"/>
      <c r="N867" s="4283"/>
      <c r="O867" s="4296"/>
      <c r="P867" s="4357"/>
    </row>
    <row r="868" spans="1:16" ht="12.75" customHeight="1">
      <c r="A868" s="3520"/>
      <c r="B868" s="4362" t="s">
        <v>2648</v>
      </c>
      <c r="C868" s="4655" t="s">
        <v>2651</v>
      </c>
      <c r="D868" s="4080" t="s">
        <v>408</v>
      </c>
      <c r="E868" s="4321" t="s">
        <v>1476</v>
      </c>
      <c r="F868" s="398" t="s">
        <v>709</v>
      </c>
      <c r="G868" s="450" t="s">
        <v>766</v>
      </c>
      <c r="H868" s="4142" t="s">
        <v>624</v>
      </c>
      <c r="I868" s="4313">
        <v>6016</v>
      </c>
      <c r="J868" s="4360">
        <v>768</v>
      </c>
      <c r="K868" s="4313">
        <v>4192</v>
      </c>
      <c r="L868" s="4361">
        <v>384</v>
      </c>
      <c r="M868" s="3104"/>
      <c r="N868" s="4283" t="s">
        <v>2466</v>
      </c>
      <c r="O868" s="4296" t="s">
        <v>2452</v>
      </c>
      <c r="P868" s="4357"/>
    </row>
    <row r="869" spans="1:16" ht="12.75" customHeight="1">
      <c r="A869" s="3520"/>
      <c r="B869" s="4362"/>
      <c r="C869" s="4655"/>
      <c r="D869" s="4080"/>
      <c r="E869" s="4321"/>
      <c r="F869" s="322" t="s">
        <v>704</v>
      </c>
      <c r="G869" s="449"/>
      <c r="H869" s="4168"/>
      <c r="I869" s="4313"/>
      <c r="J869" s="4360"/>
      <c r="K869" s="4313"/>
      <c r="L869" s="4361"/>
      <c r="M869" s="3104"/>
      <c r="N869" s="4283"/>
      <c r="O869" s="4296"/>
      <c r="P869" s="4357"/>
    </row>
    <row r="870" spans="1:16" ht="12.75" customHeight="1">
      <c r="A870" s="3520"/>
      <c r="B870" s="4362"/>
      <c r="C870" s="4655"/>
      <c r="D870" s="4080"/>
      <c r="E870" s="4321"/>
      <c r="F870" s="399" t="s">
        <v>716</v>
      </c>
      <c r="G870" s="313" t="s">
        <v>119</v>
      </c>
      <c r="H870" s="4143"/>
      <c r="I870" s="4313"/>
      <c r="J870" s="4360"/>
      <c r="K870" s="4313"/>
      <c r="L870" s="4361"/>
      <c r="M870" s="3107"/>
      <c r="N870" s="4283"/>
      <c r="O870" s="4296"/>
      <c r="P870" s="4357"/>
    </row>
    <row r="871" spans="1:16" ht="12.75" customHeight="1">
      <c r="A871" s="3520"/>
      <c r="B871" s="4362" t="s">
        <v>2648</v>
      </c>
      <c r="C871" s="4655" t="s">
        <v>2651</v>
      </c>
      <c r="D871" s="4080" t="s">
        <v>409</v>
      </c>
      <c r="E871" s="4321" t="s">
        <v>1477</v>
      </c>
      <c r="F871" s="1346" t="s">
        <v>709</v>
      </c>
      <c r="G871" s="450" t="s">
        <v>766</v>
      </c>
      <c r="H871" s="4142" t="s">
        <v>1509</v>
      </c>
      <c r="I871" s="4313">
        <v>5024</v>
      </c>
      <c r="J871" s="4360">
        <v>512</v>
      </c>
      <c r="K871" s="4313">
        <v>4192</v>
      </c>
      <c r="L871" s="4361">
        <v>256</v>
      </c>
      <c r="M871" s="3104"/>
      <c r="N871" s="4283" t="s">
        <v>2466</v>
      </c>
      <c r="O871" s="4296" t="s">
        <v>2452</v>
      </c>
      <c r="P871" s="4357"/>
    </row>
    <row r="872" spans="1:16" ht="12.75" customHeight="1">
      <c r="A872" s="3520"/>
      <c r="B872" s="4362"/>
      <c r="C872" s="4655"/>
      <c r="D872" s="4080"/>
      <c r="E872" s="4321"/>
      <c r="F872" s="1347" t="s">
        <v>704</v>
      </c>
      <c r="G872" s="449"/>
      <c r="H872" s="4168"/>
      <c r="I872" s="4313"/>
      <c r="J872" s="4360"/>
      <c r="K872" s="4313"/>
      <c r="L872" s="4361"/>
      <c r="M872" s="3104"/>
      <c r="N872" s="4283"/>
      <c r="O872" s="4296"/>
      <c r="P872" s="4357"/>
    </row>
    <row r="873" spans="1:16" ht="12.75" customHeight="1">
      <c r="A873" s="3520"/>
      <c r="B873" s="5056"/>
      <c r="C873" s="4655"/>
      <c r="D873" s="4080"/>
      <c r="E873" s="4321"/>
      <c r="F873" s="1348" t="s">
        <v>716</v>
      </c>
      <c r="G873" s="313" t="s">
        <v>119</v>
      </c>
      <c r="H873" s="4143"/>
      <c r="I873" s="4313"/>
      <c r="J873" s="4360"/>
      <c r="K873" s="4313"/>
      <c r="L873" s="4361"/>
      <c r="M873" s="2939"/>
      <c r="N873" s="4283"/>
      <c r="O873" s="4296"/>
      <c r="P873" s="4357"/>
    </row>
    <row r="874" spans="1:16" s="4" customFormat="1" ht="12.75" customHeight="1">
      <c r="A874" s="3520"/>
      <c r="B874" s="3442" t="s">
        <v>6169</v>
      </c>
      <c r="C874" s="4305" t="s">
        <v>3627</v>
      </c>
      <c r="D874" s="3508" t="s">
        <v>3356</v>
      </c>
      <c r="E874" s="4273" t="s">
        <v>3361</v>
      </c>
      <c r="F874" s="1386" t="s">
        <v>576</v>
      </c>
      <c r="G874" s="1387"/>
      <c r="H874" s="4275" t="s">
        <v>624</v>
      </c>
      <c r="I874" s="4153">
        <v>16286</v>
      </c>
      <c r="J874" s="4291">
        <v>1132</v>
      </c>
      <c r="K874" s="4153">
        <v>8906</v>
      </c>
      <c r="L874" s="4315">
        <v>512</v>
      </c>
      <c r="M874" s="4132"/>
      <c r="N874" s="4334" t="s">
        <v>2468</v>
      </c>
      <c r="O874" s="4288" t="s">
        <v>2452</v>
      </c>
      <c r="P874" s="4263" t="s">
        <v>3286</v>
      </c>
    </row>
    <row r="875" spans="1:16" s="4" customFormat="1" ht="12.75" customHeight="1">
      <c r="A875" s="3520"/>
      <c r="B875" s="3442"/>
      <c r="C875" s="4305"/>
      <c r="D875" s="3508"/>
      <c r="E875" s="4273"/>
      <c r="F875" s="2700" t="s">
        <v>1156</v>
      </c>
      <c r="G875" s="1387" t="s">
        <v>766</v>
      </c>
      <c r="H875" s="4275"/>
      <c r="I875" s="4153"/>
      <c r="J875" s="4291"/>
      <c r="K875" s="4153"/>
      <c r="L875" s="4315"/>
      <c r="M875" s="3960"/>
      <c r="N875" s="4334"/>
      <c r="O875" s="4288"/>
      <c r="P875" s="4338"/>
    </row>
    <row r="876" spans="1:16" s="4" customFormat="1" ht="12.75" customHeight="1">
      <c r="A876" s="3520"/>
      <c r="B876" s="3443"/>
      <c r="C876" s="4306"/>
      <c r="D876" s="3509"/>
      <c r="E876" s="4351"/>
      <c r="F876" s="1384" t="s">
        <v>716</v>
      </c>
      <c r="G876" s="1385" t="s">
        <v>765</v>
      </c>
      <c r="H876" s="4324"/>
      <c r="I876" s="4154"/>
      <c r="J876" s="4292"/>
      <c r="K876" s="4154"/>
      <c r="L876" s="4316"/>
      <c r="M876" s="4133"/>
      <c r="N876" s="4337"/>
      <c r="O876" s="4302"/>
      <c r="P876" s="4339"/>
    </row>
    <row r="877" spans="1:16" s="4" customFormat="1" ht="12.75" customHeight="1">
      <c r="A877" s="3520"/>
      <c r="B877" s="4348" t="s">
        <v>3263</v>
      </c>
      <c r="C877" s="4305" t="s">
        <v>3627</v>
      </c>
      <c r="D877" s="4234" t="s">
        <v>5644</v>
      </c>
      <c r="E877" s="4273" t="s">
        <v>3361</v>
      </c>
      <c r="F877" s="2649" t="s">
        <v>5564</v>
      </c>
      <c r="G877" s="1387"/>
      <c r="H877" s="4275" t="s">
        <v>624</v>
      </c>
      <c r="I877" s="4153">
        <v>16286</v>
      </c>
      <c r="J877" s="4291">
        <v>1132</v>
      </c>
      <c r="K877" s="4153">
        <v>8906</v>
      </c>
      <c r="L877" s="4315">
        <v>512</v>
      </c>
      <c r="M877" s="4132" t="s">
        <v>6172</v>
      </c>
      <c r="N877" s="4334" t="s">
        <v>2468</v>
      </c>
      <c r="O877" s="4288" t="s">
        <v>2452</v>
      </c>
      <c r="P877" s="4263" t="s">
        <v>3286</v>
      </c>
    </row>
    <row r="878" spans="1:16" s="4" customFormat="1" ht="12.75" customHeight="1">
      <c r="A878" s="3520"/>
      <c r="B878" s="4348"/>
      <c r="C878" s="4305"/>
      <c r="D878" s="4234"/>
      <c r="E878" s="4273"/>
      <c r="F878" s="2700" t="s">
        <v>1156</v>
      </c>
      <c r="G878" s="1387" t="s">
        <v>766</v>
      </c>
      <c r="H878" s="4275"/>
      <c r="I878" s="4153"/>
      <c r="J878" s="4291"/>
      <c r="K878" s="4153"/>
      <c r="L878" s="4315"/>
      <c r="M878" s="3960"/>
      <c r="N878" s="4334"/>
      <c r="O878" s="4288"/>
      <c r="P878" s="4338"/>
    </row>
    <row r="879" spans="1:16" s="4" customFormat="1" ht="12.75" customHeight="1">
      <c r="A879" s="3520"/>
      <c r="B879" s="4349"/>
      <c r="C879" s="4306"/>
      <c r="D879" s="4258"/>
      <c r="E879" s="4351"/>
      <c r="F879" s="2648" t="s">
        <v>716</v>
      </c>
      <c r="G879" s="1385" t="s">
        <v>765</v>
      </c>
      <c r="H879" s="4324"/>
      <c r="I879" s="4154"/>
      <c r="J879" s="4292"/>
      <c r="K879" s="4154"/>
      <c r="L879" s="4316"/>
      <c r="M879" s="4133"/>
      <c r="N879" s="4337"/>
      <c r="O879" s="4302"/>
      <c r="P879" s="4339"/>
    </row>
    <row r="880" spans="1:16" s="4" customFormat="1" ht="12.75" customHeight="1">
      <c r="A880" s="3520"/>
      <c r="B880" s="3441" t="s">
        <v>6170</v>
      </c>
      <c r="C880" s="4304" t="s">
        <v>3627</v>
      </c>
      <c r="D880" s="3507" t="s">
        <v>3357</v>
      </c>
      <c r="E880" s="4350" t="s">
        <v>3362</v>
      </c>
      <c r="F880" s="1386" t="s">
        <v>576</v>
      </c>
      <c r="G880" s="1387"/>
      <c r="H880" s="4323" t="s">
        <v>624</v>
      </c>
      <c r="I880" s="4152">
        <v>11744</v>
      </c>
      <c r="J880" s="4290">
        <v>768</v>
      </c>
      <c r="K880" s="4152">
        <v>8906</v>
      </c>
      <c r="L880" s="4314">
        <v>512</v>
      </c>
      <c r="M880" s="4132"/>
      <c r="N880" s="4336" t="s">
        <v>2468</v>
      </c>
      <c r="O880" s="4301" t="s">
        <v>2452</v>
      </c>
      <c r="P880" s="4262" t="s">
        <v>3115</v>
      </c>
    </row>
    <row r="881" spans="1:16" s="4" customFormat="1" ht="12.75" customHeight="1">
      <c r="A881" s="3520"/>
      <c r="B881" s="3442"/>
      <c r="C881" s="4305"/>
      <c r="D881" s="3508"/>
      <c r="E881" s="4273"/>
      <c r="F881" s="1386" t="s">
        <v>1156</v>
      </c>
      <c r="G881" s="1387" t="s">
        <v>766</v>
      </c>
      <c r="H881" s="4275"/>
      <c r="I881" s="4153"/>
      <c r="J881" s="4291"/>
      <c r="K881" s="4153"/>
      <c r="L881" s="4315"/>
      <c r="M881" s="3960"/>
      <c r="N881" s="4334"/>
      <c r="O881" s="4288"/>
      <c r="P881" s="4338"/>
    </row>
    <row r="882" spans="1:16" s="4" customFormat="1" ht="12.75" customHeight="1">
      <c r="A882" s="3520"/>
      <c r="B882" s="3443"/>
      <c r="C882" s="4306"/>
      <c r="D882" s="3509"/>
      <c r="E882" s="4351"/>
      <c r="F882" s="1384" t="s">
        <v>716</v>
      </c>
      <c r="G882" s="1385" t="s">
        <v>765</v>
      </c>
      <c r="H882" s="4324"/>
      <c r="I882" s="4154"/>
      <c r="J882" s="4292"/>
      <c r="K882" s="4154"/>
      <c r="L882" s="4316"/>
      <c r="M882" s="4133"/>
      <c r="N882" s="4337"/>
      <c r="O882" s="4302"/>
      <c r="P882" s="4339"/>
    </row>
    <row r="883" spans="1:16" s="4" customFormat="1" ht="12.75" customHeight="1">
      <c r="A883" s="3520"/>
      <c r="B883" s="4347" t="s">
        <v>2648</v>
      </c>
      <c r="C883" s="4304" t="s">
        <v>3627</v>
      </c>
      <c r="D883" s="4257" t="s">
        <v>5645</v>
      </c>
      <c r="E883" s="4350" t="s">
        <v>3362</v>
      </c>
      <c r="F883" s="2649" t="s">
        <v>5564</v>
      </c>
      <c r="G883" s="1387"/>
      <c r="H883" s="4323" t="s">
        <v>624</v>
      </c>
      <c r="I883" s="4152">
        <v>11744</v>
      </c>
      <c r="J883" s="4290">
        <v>768</v>
      </c>
      <c r="K883" s="4152">
        <v>8906</v>
      </c>
      <c r="L883" s="4314">
        <v>512</v>
      </c>
      <c r="M883" s="4132" t="s">
        <v>6172</v>
      </c>
      <c r="N883" s="4336" t="s">
        <v>2468</v>
      </c>
      <c r="O883" s="4301" t="s">
        <v>2452</v>
      </c>
      <c r="P883" s="4262" t="s">
        <v>3115</v>
      </c>
    </row>
    <row r="884" spans="1:16" s="4" customFormat="1" ht="12.75" customHeight="1">
      <c r="A884" s="3520"/>
      <c r="B884" s="4348"/>
      <c r="C884" s="4305"/>
      <c r="D884" s="4234"/>
      <c r="E884" s="4273"/>
      <c r="F884" s="2710" t="s">
        <v>1156</v>
      </c>
      <c r="G884" s="1387" t="s">
        <v>766</v>
      </c>
      <c r="H884" s="4275"/>
      <c r="I884" s="4153"/>
      <c r="J884" s="4291"/>
      <c r="K884" s="4153"/>
      <c r="L884" s="4315"/>
      <c r="M884" s="3960"/>
      <c r="N884" s="4334"/>
      <c r="O884" s="4288"/>
      <c r="P884" s="4338"/>
    </row>
    <row r="885" spans="1:16" s="4" customFormat="1" ht="12.75" customHeight="1">
      <c r="A885" s="3520"/>
      <c r="B885" s="4349"/>
      <c r="C885" s="4306"/>
      <c r="D885" s="4258"/>
      <c r="E885" s="4351"/>
      <c r="F885" s="2648" t="s">
        <v>716</v>
      </c>
      <c r="G885" s="1385" t="s">
        <v>765</v>
      </c>
      <c r="H885" s="4324"/>
      <c r="I885" s="4154"/>
      <c r="J885" s="4292"/>
      <c r="K885" s="4154"/>
      <c r="L885" s="4316"/>
      <c r="M885" s="4133"/>
      <c r="N885" s="4337"/>
      <c r="O885" s="4302"/>
      <c r="P885" s="4339"/>
    </row>
    <row r="886" spans="1:16" s="4" customFormat="1" ht="12.75" customHeight="1">
      <c r="A886" s="3520"/>
      <c r="B886" s="3441" t="s">
        <v>6169</v>
      </c>
      <c r="C886" s="4304" t="s">
        <v>3628</v>
      </c>
      <c r="D886" s="3602" t="s">
        <v>3358</v>
      </c>
      <c r="E886" s="4350" t="s">
        <v>3363</v>
      </c>
      <c r="F886" s="2710" t="s">
        <v>708</v>
      </c>
      <c r="G886" s="1389"/>
      <c r="H886" s="4323" t="s">
        <v>624</v>
      </c>
      <c r="I886" s="4152">
        <v>24480</v>
      </c>
      <c r="J886" s="4290">
        <v>1424</v>
      </c>
      <c r="K886" s="4152">
        <v>11800</v>
      </c>
      <c r="L886" s="4314">
        <v>512</v>
      </c>
      <c r="M886" s="4132"/>
      <c r="N886" s="4336" t="s">
        <v>2468</v>
      </c>
      <c r="O886" s="4301" t="s">
        <v>2452</v>
      </c>
      <c r="P886" s="4262" t="s">
        <v>3286</v>
      </c>
    </row>
    <row r="887" spans="1:16" s="4" customFormat="1" ht="12.75" customHeight="1">
      <c r="A887" s="3520"/>
      <c r="B887" s="3442"/>
      <c r="C887" s="4305"/>
      <c r="D887" s="3498"/>
      <c r="E887" s="4273"/>
      <c r="F887" s="2708" t="s">
        <v>1156</v>
      </c>
      <c r="G887" s="1387" t="s">
        <v>766</v>
      </c>
      <c r="H887" s="4275"/>
      <c r="I887" s="4153"/>
      <c r="J887" s="4291"/>
      <c r="K887" s="4153"/>
      <c r="L887" s="4315"/>
      <c r="M887" s="3960"/>
      <c r="N887" s="4334"/>
      <c r="O887" s="4288"/>
      <c r="P887" s="4338"/>
    </row>
    <row r="888" spans="1:16" s="4" customFormat="1" ht="13.5" customHeight="1">
      <c r="A888" s="3520"/>
      <c r="B888" s="3443"/>
      <c r="C888" s="4306"/>
      <c r="D888" s="3510"/>
      <c r="E888" s="4351"/>
      <c r="F888" s="1384" t="s">
        <v>716</v>
      </c>
      <c r="G888" s="1385" t="s">
        <v>765</v>
      </c>
      <c r="H888" s="4324"/>
      <c r="I888" s="4154"/>
      <c r="J888" s="4292"/>
      <c r="K888" s="4154"/>
      <c r="L888" s="4316"/>
      <c r="M888" s="4133"/>
      <c r="N888" s="4337"/>
      <c r="O888" s="4302"/>
      <c r="P888" s="4339"/>
    </row>
    <row r="889" spans="1:16" s="4" customFormat="1" ht="12.75" customHeight="1">
      <c r="A889" s="3520"/>
      <c r="B889" s="4347" t="s">
        <v>3263</v>
      </c>
      <c r="C889" s="4304" t="s">
        <v>3628</v>
      </c>
      <c r="D889" s="4244" t="s">
        <v>5647</v>
      </c>
      <c r="E889" s="4350" t="s">
        <v>3363</v>
      </c>
      <c r="F889" s="2649" t="s">
        <v>5570</v>
      </c>
      <c r="G889" s="1389"/>
      <c r="H889" s="4323" t="s">
        <v>624</v>
      </c>
      <c r="I889" s="4152">
        <v>24480</v>
      </c>
      <c r="J889" s="4290">
        <v>1424</v>
      </c>
      <c r="K889" s="4152">
        <v>11800</v>
      </c>
      <c r="L889" s="4314">
        <v>512</v>
      </c>
      <c r="M889" s="4132" t="s">
        <v>6173</v>
      </c>
      <c r="N889" s="4336" t="s">
        <v>2468</v>
      </c>
      <c r="O889" s="4301" t="s">
        <v>2452</v>
      </c>
      <c r="P889" s="4262" t="s">
        <v>3286</v>
      </c>
    </row>
    <row r="890" spans="1:16" s="4" customFormat="1" ht="12.75" customHeight="1">
      <c r="A890" s="3520"/>
      <c r="B890" s="4348"/>
      <c r="C890" s="4305"/>
      <c r="D890" s="4235"/>
      <c r="E890" s="4273"/>
      <c r="F890" s="2708" t="s">
        <v>1156</v>
      </c>
      <c r="G890" s="1387" t="s">
        <v>766</v>
      </c>
      <c r="H890" s="4275"/>
      <c r="I890" s="4153"/>
      <c r="J890" s="4291"/>
      <c r="K890" s="4153"/>
      <c r="L890" s="4315"/>
      <c r="M890" s="3960"/>
      <c r="N890" s="4334"/>
      <c r="O890" s="4288"/>
      <c r="P890" s="4338"/>
    </row>
    <row r="891" spans="1:16" s="4" customFormat="1" ht="13.5" customHeight="1">
      <c r="A891" s="3520"/>
      <c r="B891" s="4349"/>
      <c r="C891" s="4306"/>
      <c r="D891" s="4236"/>
      <c r="E891" s="4351"/>
      <c r="F891" s="2648" t="s">
        <v>716</v>
      </c>
      <c r="G891" s="1385" t="s">
        <v>765</v>
      </c>
      <c r="H891" s="4324"/>
      <c r="I891" s="4154"/>
      <c r="J891" s="4292"/>
      <c r="K891" s="4154"/>
      <c r="L891" s="4316"/>
      <c r="M891" s="4133"/>
      <c r="N891" s="4337"/>
      <c r="O891" s="4302"/>
      <c r="P891" s="4339"/>
    </row>
    <row r="892" spans="1:16" s="4" customFormat="1" ht="12.75" customHeight="1">
      <c r="A892" s="3520"/>
      <c r="B892" s="3441" t="s">
        <v>6170</v>
      </c>
      <c r="C892" s="4304" t="s">
        <v>3628</v>
      </c>
      <c r="D892" s="3602" t="s">
        <v>3359</v>
      </c>
      <c r="E892" s="4350" t="s">
        <v>3364</v>
      </c>
      <c r="F892" s="2646" t="s">
        <v>708</v>
      </c>
      <c r="G892" s="1389"/>
      <c r="H892" s="4323" t="s">
        <v>624</v>
      </c>
      <c r="I892" s="4152">
        <v>15856</v>
      </c>
      <c r="J892" s="4290">
        <v>712</v>
      </c>
      <c r="K892" s="4152">
        <v>11800</v>
      </c>
      <c r="L892" s="4314">
        <v>512</v>
      </c>
      <c r="M892" s="4132"/>
      <c r="N892" s="4336" t="s">
        <v>2468</v>
      </c>
      <c r="O892" s="4301" t="s">
        <v>2452</v>
      </c>
      <c r="P892" s="4262" t="s">
        <v>3115</v>
      </c>
    </row>
    <row r="893" spans="1:16" s="4" customFormat="1" ht="12.75" customHeight="1">
      <c r="A893" s="3520"/>
      <c r="B893" s="3442"/>
      <c r="C893" s="4305"/>
      <c r="D893" s="3498"/>
      <c r="E893" s="4273"/>
      <c r="F893" s="2708" t="s">
        <v>1156</v>
      </c>
      <c r="G893" s="1387" t="s">
        <v>766</v>
      </c>
      <c r="H893" s="4275"/>
      <c r="I893" s="4153"/>
      <c r="J893" s="4291"/>
      <c r="K893" s="4153"/>
      <c r="L893" s="4315"/>
      <c r="M893" s="3960"/>
      <c r="N893" s="4334"/>
      <c r="O893" s="4288"/>
      <c r="P893" s="4338"/>
    </row>
    <row r="894" spans="1:16" s="4" customFormat="1" ht="13.5" customHeight="1">
      <c r="A894" s="3520"/>
      <c r="B894" s="3443"/>
      <c r="C894" s="4306"/>
      <c r="D894" s="3510"/>
      <c r="E894" s="4351"/>
      <c r="F894" s="2648" t="s">
        <v>716</v>
      </c>
      <c r="G894" s="1385" t="s">
        <v>765</v>
      </c>
      <c r="H894" s="4324"/>
      <c r="I894" s="4154"/>
      <c r="J894" s="4292"/>
      <c r="K894" s="4154"/>
      <c r="L894" s="4316"/>
      <c r="M894" s="4133"/>
      <c r="N894" s="4337"/>
      <c r="O894" s="4302"/>
      <c r="P894" s="4339"/>
    </row>
    <row r="895" spans="1:16" s="4" customFormat="1" ht="12.75" customHeight="1">
      <c r="A895" s="3520"/>
      <c r="B895" s="4348" t="s">
        <v>2648</v>
      </c>
      <c r="C895" s="4305" t="s">
        <v>3628</v>
      </c>
      <c r="D895" s="4235" t="s">
        <v>5646</v>
      </c>
      <c r="E895" s="4273" t="s">
        <v>3364</v>
      </c>
      <c r="F895" s="2649" t="s">
        <v>5570</v>
      </c>
      <c r="G895" s="1387"/>
      <c r="H895" s="4275" t="s">
        <v>624</v>
      </c>
      <c r="I895" s="4153">
        <v>15856</v>
      </c>
      <c r="J895" s="4291">
        <v>712</v>
      </c>
      <c r="K895" s="4153">
        <v>11800</v>
      </c>
      <c r="L895" s="4315">
        <v>512</v>
      </c>
      <c r="M895" s="4132" t="s">
        <v>6173</v>
      </c>
      <c r="N895" s="4334" t="s">
        <v>2468</v>
      </c>
      <c r="O895" s="4288" t="s">
        <v>2452</v>
      </c>
      <c r="P895" s="4263" t="s">
        <v>3115</v>
      </c>
    </row>
    <row r="896" spans="1:16" s="4" customFormat="1" ht="12.75" customHeight="1">
      <c r="A896" s="3520"/>
      <c r="B896" s="4348"/>
      <c r="C896" s="4305"/>
      <c r="D896" s="4235"/>
      <c r="E896" s="4273"/>
      <c r="F896" s="2708" t="s">
        <v>1156</v>
      </c>
      <c r="G896" s="1387" t="s">
        <v>766</v>
      </c>
      <c r="H896" s="4275"/>
      <c r="I896" s="4153"/>
      <c r="J896" s="4291"/>
      <c r="K896" s="4153"/>
      <c r="L896" s="4315"/>
      <c r="M896" s="3960"/>
      <c r="N896" s="4334"/>
      <c r="O896" s="4288"/>
      <c r="P896" s="4338"/>
    </row>
    <row r="897" spans="1:16" s="4" customFormat="1" ht="13.5" customHeight="1" thickBot="1">
      <c r="A897" s="3521"/>
      <c r="B897" s="4364"/>
      <c r="C897" s="4327"/>
      <c r="D897" s="4246"/>
      <c r="E897" s="4274"/>
      <c r="F897" s="1390" t="s">
        <v>716</v>
      </c>
      <c r="G897" s="1391" t="s">
        <v>765</v>
      </c>
      <c r="H897" s="4276"/>
      <c r="I897" s="4295"/>
      <c r="J897" s="4329"/>
      <c r="K897" s="4295"/>
      <c r="L897" s="4319"/>
      <c r="M897" s="3961"/>
      <c r="N897" s="4335"/>
      <c r="O897" s="4289"/>
      <c r="P897" s="4740"/>
    </row>
    <row r="898" spans="1:16" s="4" customFormat="1" ht="12.75" customHeight="1">
      <c r="A898" s="4344" t="s">
        <v>3829</v>
      </c>
      <c r="B898" s="3448" t="s">
        <v>2648</v>
      </c>
      <c r="C898" s="4304" t="s">
        <v>1399</v>
      </c>
      <c r="D898" s="3507" t="s">
        <v>3365</v>
      </c>
      <c r="E898" s="4950" t="s">
        <v>3368</v>
      </c>
      <c r="F898" s="1386" t="s">
        <v>1157</v>
      </c>
      <c r="G898" s="1387" t="s">
        <v>766</v>
      </c>
      <c r="H898" s="4323" t="s">
        <v>624</v>
      </c>
      <c r="I898" s="4152">
        <v>10462</v>
      </c>
      <c r="J898" s="4290">
        <v>574</v>
      </c>
      <c r="K898" s="4152">
        <v>8320</v>
      </c>
      <c r="L898" s="4314">
        <v>384</v>
      </c>
      <c r="M898" s="4134"/>
      <c r="N898" s="4358" t="s">
        <v>2468</v>
      </c>
      <c r="O898" s="4355" t="s">
        <v>2452</v>
      </c>
      <c r="P898" s="4262" t="s">
        <v>3115</v>
      </c>
    </row>
    <row r="899" spans="1:16" s="4" customFormat="1" ht="12.75" customHeight="1">
      <c r="A899" s="4345"/>
      <c r="B899" s="3449"/>
      <c r="C899" s="4305"/>
      <c r="D899" s="3508"/>
      <c r="E899" s="4951"/>
      <c r="F899" s="1386" t="s">
        <v>575</v>
      </c>
      <c r="G899" s="1387" t="s">
        <v>543</v>
      </c>
      <c r="H899" s="4275"/>
      <c r="I899" s="4153"/>
      <c r="J899" s="4291"/>
      <c r="K899" s="4153"/>
      <c r="L899" s="4315"/>
      <c r="M899" s="3960"/>
      <c r="N899" s="4340"/>
      <c r="O899" s="4342"/>
      <c r="P899" s="4338"/>
    </row>
    <row r="900" spans="1:16" s="4" customFormat="1" ht="12.75" customHeight="1">
      <c r="A900" s="4345"/>
      <c r="B900" s="3450"/>
      <c r="C900" s="4306"/>
      <c r="D900" s="3509"/>
      <c r="E900" s="4952"/>
      <c r="F900" s="1384" t="s">
        <v>716</v>
      </c>
      <c r="G900" s="1385" t="s">
        <v>765</v>
      </c>
      <c r="H900" s="4324"/>
      <c r="I900" s="4154"/>
      <c r="J900" s="4292"/>
      <c r="K900" s="4154"/>
      <c r="L900" s="4316"/>
      <c r="M900" s="4133"/>
      <c r="N900" s="4359"/>
      <c r="O900" s="4356"/>
      <c r="P900" s="4339"/>
    </row>
    <row r="901" spans="1:16" s="4" customFormat="1" ht="12.75" customHeight="1">
      <c r="A901" s="4345"/>
      <c r="B901" s="3448" t="s">
        <v>6170</v>
      </c>
      <c r="C901" s="4304" t="s">
        <v>1392</v>
      </c>
      <c r="D901" s="3507" t="s">
        <v>3366</v>
      </c>
      <c r="E901" s="4950" t="s">
        <v>3369</v>
      </c>
      <c r="F901" s="1386" t="s">
        <v>1157</v>
      </c>
      <c r="G901" s="1387" t="s">
        <v>766</v>
      </c>
      <c r="H901" s="4323" t="s">
        <v>624</v>
      </c>
      <c r="I901" s="4152">
        <v>14112</v>
      </c>
      <c r="J901" s="4290">
        <v>652</v>
      </c>
      <c r="K901" s="4152">
        <v>12914</v>
      </c>
      <c r="L901" s="4314">
        <v>512</v>
      </c>
      <c r="M901" s="4132"/>
      <c r="N901" s="4358" t="s">
        <v>2468</v>
      </c>
      <c r="O901" s="4355" t="s">
        <v>2452</v>
      </c>
      <c r="P901" s="4262" t="s">
        <v>3115</v>
      </c>
    </row>
    <row r="902" spans="1:16" s="4" customFormat="1" ht="12.75" customHeight="1">
      <c r="A902" s="4345"/>
      <c r="B902" s="3449"/>
      <c r="C902" s="4305"/>
      <c r="D902" s="3508"/>
      <c r="E902" s="4951"/>
      <c r="F902" s="1386" t="s">
        <v>576</v>
      </c>
      <c r="G902" s="1387" t="s">
        <v>543</v>
      </c>
      <c r="H902" s="4275"/>
      <c r="I902" s="4153"/>
      <c r="J902" s="4291"/>
      <c r="K902" s="4153"/>
      <c r="L902" s="4315"/>
      <c r="M902" s="3960"/>
      <c r="N902" s="4340"/>
      <c r="O902" s="4342"/>
      <c r="P902" s="4263"/>
    </row>
    <row r="903" spans="1:16" s="4" customFormat="1" ht="12.75" customHeight="1">
      <c r="A903" s="4345"/>
      <c r="B903" s="3450"/>
      <c r="C903" s="4306"/>
      <c r="D903" s="3509"/>
      <c r="E903" s="4952"/>
      <c r="F903" s="1384" t="s">
        <v>716</v>
      </c>
      <c r="G903" s="1385" t="s">
        <v>765</v>
      </c>
      <c r="H903" s="4324"/>
      <c r="I903" s="4154"/>
      <c r="J903" s="4292"/>
      <c r="K903" s="4154"/>
      <c r="L903" s="4316"/>
      <c r="M903" s="4133"/>
      <c r="N903" s="4359"/>
      <c r="O903" s="4356"/>
      <c r="P903" s="4264"/>
    </row>
    <row r="904" spans="1:16" s="4" customFormat="1" ht="12.75" customHeight="1">
      <c r="A904" s="4345"/>
      <c r="B904" s="4352" t="s">
        <v>2648</v>
      </c>
      <c r="C904" s="4304" t="s">
        <v>1392</v>
      </c>
      <c r="D904" s="4257" t="s">
        <v>5648</v>
      </c>
      <c r="E904" s="4950" t="s">
        <v>3369</v>
      </c>
      <c r="F904" s="2647" t="s">
        <v>1157</v>
      </c>
      <c r="G904" s="1387" t="s">
        <v>766</v>
      </c>
      <c r="H904" s="4323" t="s">
        <v>624</v>
      </c>
      <c r="I904" s="4152">
        <v>14112</v>
      </c>
      <c r="J904" s="4290">
        <v>652</v>
      </c>
      <c r="K904" s="4152">
        <v>12914</v>
      </c>
      <c r="L904" s="4314">
        <v>512</v>
      </c>
      <c r="M904" s="4132" t="s">
        <v>6172</v>
      </c>
      <c r="N904" s="4358" t="s">
        <v>2468</v>
      </c>
      <c r="O904" s="4355" t="s">
        <v>2452</v>
      </c>
      <c r="P904" s="4262" t="s">
        <v>3115</v>
      </c>
    </row>
    <row r="905" spans="1:16" s="4" customFormat="1" ht="12.75" customHeight="1">
      <c r="A905" s="4345"/>
      <c r="B905" s="4353"/>
      <c r="C905" s="4305"/>
      <c r="D905" s="4234"/>
      <c r="E905" s="4951"/>
      <c r="F905" s="2649" t="s">
        <v>5564</v>
      </c>
      <c r="G905" s="1387" t="s">
        <v>543</v>
      </c>
      <c r="H905" s="4275"/>
      <c r="I905" s="4153"/>
      <c r="J905" s="4291"/>
      <c r="K905" s="4153"/>
      <c r="L905" s="4315"/>
      <c r="M905" s="3960"/>
      <c r="N905" s="4340"/>
      <c r="O905" s="4342"/>
      <c r="P905" s="4263"/>
    </row>
    <row r="906" spans="1:16" s="4" customFormat="1" ht="12.75" customHeight="1">
      <c r="A906" s="4345"/>
      <c r="B906" s="4354"/>
      <c r="C906" s="4306"/>
      <c r="D906" s="4258"/>
      <c r="E906" s="4952"/>
      <c r="F906" s="2648" t="s">
        <v>716</v>
      </c>
      <c r="G906" s="1385" t="s">
        <v>765</v>
      </c>
      <c r="H906" s="4324"/>
      <c r="I906" s="4154"/>
      <c r="J906" s="4292"/>
      <c r="K906" s="4154"/>
      <c r="L906" s="4316"/>
      <c r="M906" s="4133"/>
      <c r="N906" s="4359"/>
      <c r="O906" s="4356"/>
      <c r="P906" s="4264"/>
    </row>
    <row r="907" spans="1:16" s="4" customFormat="1" ht="12.75" customHeight="1">
      <c r="A907" s="4345"/>
      <c r="B907" s="3448" t="s">
        <v>6170</v>
      </c>
      <c r="C907" s="4304" t="s">
        <v>3629</v>
      </c>
      <c r="D907" s="4834" t="s">
        <v>3367</v>
      </c>
      <c r="E907" s="4950" t="s">
        <v>3370</v>
      </c>
      <c r="F907" s="2646" t="s">
        <v>1157</v>
      </c>
      <c r="G907" s="1389" t="s">
        <v>766</v>
      </c>
      <c r="H907" s="4323" t="s">
        <v>624</v>
      </c>
      <c r="I907" s="4152">
        <v>19864</v>
      </c>
      <c r="J907" s="4290">
        <v>712</v>
      </c>
      <c r="K907" s="4152">
        <v>13424</v>
      </c>
      <c r="L907" s="4314">
        <v>512</v>
      </c>
      <c r="M907" s="4132"/>
      <c r="N907" s="4358" t="s">
        <v>2468</v>
      </c>
      <c r="O907" s="4355" t="s">
        <v>2452</v>
      </c>
      <c r="P907" s="4262" t="s">
        <v>3115</v>
      </c>
    </row>
    <row r="908" spans="1:16" s="4" customFormat="1" ht="12.75" customHeight="1">
      <c r="A908" s="4345"/>
      <c r="B908" s="3449"/>
      <c r="C908" s="4305"/>
      <c r="D908" s="3552"/>
      <c r="E908" s="4951"/>
      <c r="F908" s="2647" t="s">
        <v>708</v>
      </c>
      <c r="G908" s="1387" t="s">
        <v>543</v>
      </c>
      <c r="H908" s="4275"/>
      <c r="I908" s="4153"/>
      <c r="J908" s="4291"/>
      <c r="K908" s="4153"/>
      <c r="L908" s="4315"/>
      <c r="M908" s="3960"/>
      <c r="N908" s="4340"/>
      <c r="O908" s="4342"/>
      <c r="P908" s="4263"/>
    </row>
    <row r="909" spans="1:16" s="4" customFormat="1" ht="13.5" customHeight="1">
      <c r="A909" s="4345"/>
      <c r="B909" s="3450"/>
      <c r="C909" s="4306"/>
      <c r="D909" s="4835"/>
      <c r="E909" s="4952"/>
      <c r="F909" s="2648" t="s">
        <v>716</v>
      </c>
      <c r="G909" s="2688" t="s">
        <v>765</v>
      </c>
      <c r="H909" s="4324"/>
      <c r="I909" s="4154"/>
      <c r="J909" s="4292"/>
      <c r="K909" s="4154"/>
      <c r="L909" s="4316"/>
      <c r="M909" s="4133"/>
      <c r="N909" s="4359"/>
      <c r="O909" s="4356"/>
      <c r="P909" s="4264"/>
    </row>
    <row r="910" spans="1:16" s="4" customFormat="1" ht="12.75" customHeight="1">
      <c r="A910" s="4345"/>
      <c r="B910" s="4353" t="s">
        <v>2648</v>
      </c>
      <c r="C910" s="4305" t="s">
        <v>3629</v>
      </c>
      <c r="D910" s="4397" t="s">
        <v>5649</v>
      </c>
      <c r="E910" s="4951" t="s">
        <v>3370</v>
      </c>
      <c r="F910" s="2647" t="s">
        <v>1157</v>
      </c>
      <c r="G910" s="1387" t="s">
        <v>766</v>
      </c>
      <c r="H910" s="4275" t="s">
        <v>624</v>
      </c>
      <c r="I910" s="4153">
        <v>19864</v>
      </c>
      <c r="J910" s="4291">
        <v>712</v>
      </c>
      <c r="K910" s="4153">
        <v>13424</v>
      </c>
      <c r="L910" s="4315">
        <v>512</v>
      </c>
      <c r="M910" s="4132" t="s">
        <v>6173</v>
      </c>
      <c r="N910" s="4340" t="s">
        <v>2468</v>
      </c>
      <c r="O910" s="4342" t="s">
        <v>2452</v>
      </c>
      <c r="P910" s="4263" t="s">
        <v>3115</v>
      </c>
    </row>
    <row r="911" spans="1:16" s="4" customFormat="1" ht="12.75" customHeight="1">
      <c r="A911" s="4345"/>
      <c r="B911" s="4353"/>
      <c r="C911" s="4305"/>
      <c r="D911" s="4397"/>
      <c r="E911" s="4951"/>
      <c r="F911" s="2649" t="s">
        <v>5570</v>
      </c>
      <c r="G911" s="1387" t="s">
        <v>543</v>
      </c>
      <c r="H911" s="4275"/>
      <c r="I911" s="4153"/>
      <c r="J911" s="4291"/>
      <c r="K911" s="4153"/>
      <c r="L911" s="4315"/>
      <c r="M911" s="3960"/>
      <c r="N911" s="4340"/>
      <c r="O911" s="4342"/>
      <c r="P911" s="4263"/>
    </row>
    <row r="912" spans="1:16" s="4" customFormat="1" ht="13.5" customHeight="1" thickBot="1">
      <c r="A912" s="4346"/>
      <c r="B912" s="4860"/>
      <c r="C912" s="4327"/>
      <c r="D912" s="4398"/>
      <c r="E912" s="4957"/>
      <c r="F912" s="1390" t="s">
        <v>716</v>
      </c>
      <c r="G912" s="1392" t="s">
        <v>765</v>
      </c>
      <c r="H912" s="4276"/>
      <c r="I912" s="4295"/>
      <c r="J912" s="4329"/>
      <c r="K912" s="4295"/>
      <c r="L912" s="4319"/>
      <c r="M912" s="3961"/>
      <c r="N912" s="4341"/>
      <c r="O912" s="4343"/>
      <c r="P912" s="4266"/>
    </row>
    <row r="913" spans="1:16" s="4" customFormat="1" ht="12.75" customHeight="1">
      <c r="A913" s="3476" t="s">
        <v>3890</v>
      </c>
      <c r="B913" s="3442" t="s">
        <v>2648</v>
      </c>
      <c r="C913" s="4305" t="s">
        <v>1091</v>
      </c>
      <c r="D913" s="3508" t="s">
        <v>3388</v>
      </c>
      <c r="E913" s="4273" t="s">
        <v>3391</v>
      </c>
      <c r="F913" s="1386" t="s">
        <v>1162</v>
      </c>
      <c r="G913" s="1387" t="s">
        <v>766</v>
      </c>
      <c r="H913" s="4275" t="s">
        <v>624</v>
      </c>
      <c r="I913" s="4153">
        <v>12790</v>
      </c>
      <c r="J913" s="4291">
        <v>574</v>
      </c>
      <c r="K913" s="4280">
        <v>10688</v>
      </c>
      <c r="L913" s="4315">
        <v>384</v>
      </c>
      <c r="M913" s="4134"/>
      <c r="N913" s="4334" t="s">
        <v>2468</v>
      </c>
      <c r="O913" s="4288" t="s">
        <v>2452</v>
      </c>
      <c r="P913" s="4263" t="s">
        <v>3115</v>
      </c>
    </row>
    <row r="914" spans="1:16" s="4" customFormat="1" ht="12.75" customHeight="1">
      <c r="A914" s="3477"/>
      <c r="B914" s="3442"/>
      <c r="C914" s="4305"/>
      <c r="D914" s="3508"/>
      <c r="E914" s="4273"/>
      <c r="F914" s="1395" t="s">
        <v>575</v>
      </c>
      <c r="G914" s="1387" t="s">
        <v>543</v>
      </c>
      <c r="H914" s="4275"/>
      <c r="I914" s="4153"/>
      <c r="J914" s="4291"/>
      <c r="K914" s="4280"/>
      <c r="L914" s="4315"/>
      <c r="M914" s="3960"/>
      <c r="N914" s="4334"/>
      <c r="O914" s="4288"/>
      <c r="P914" s="4263"/>
    </row>
    <row r="915" spans="1:16" s="4" customFormat="1" ht="12.75" customHeight="1">
      <c r="A915" s="3477"/>
      <c r="B915" s="3443"/>
      <c r="C915" s="4306"/>
      <c r="D915" s="3509"/>
      <c r="E915" s="4351"/>
      <c r="F915" s="1384" t="s">
        <v>716</v>
      </c>
      <c r="G915" s="1385" t="s">
        <v>765</v>
      </c>
      <c r="H915" s="4324"/>
      <c r="I915" s="4154"/>
      <c r="J915" s="4292"/>
      <c r="K915" s="4281"/>
      <c r="L915" s="4316"/>
      <c r="M915" s="4133"/>
      <c r="N915" s="4337"/>
      <c r="O915" s="4302"/>
      <c r="P915" s="4264"/>
    </row>
    <row r="916" spans="1:16" s="4" customFormat="1" ht="12.75" customHeight="1">
      <c r="A916" s="3477"/>
      <c r="B916" s="3441" t="s">
        <v>6170</v>
      </c>
      <c r="C916" s="4304" t="s">
        <v>3641</v>
      </c>
      <c r="D916" s="3507" t="s">
        <v>3389</v>
      </c>
      <c r="E916" s="4350" t="s">
        <v>3392</v>
      </c>
      <c r="F916" s="1386" t="s">
        <v>1162</v>
      </c>
      <c r="G916" s="1387" t="s">
        <v>766</v>
      </c>
      <c r="H916" s="4323" t="s">
        <v>624</v>
      </c>
      <c r="I916" s="4152">
        <v>16440</v>
      </c>
      <c r="J916" s="4290">
        <v>652</v>
      </c>
      <c r="K916" s="4279">
        <v>12910</v>
      </c>
      <c r="L916" s="4314">
        <v>512</v>
      </c>
      <c r="M916" s="4132"/>
      <c r="N916" s="4336" t="s">
        <v>2468</v>
      </c>
      <c r="O916" s="4301" t="s">
        <v>2452</v>
      </c>
      <c r="P916" s="4262" t="s">
        <v>3115</v>
      </c>
    </row>
    <row r="917" spans="1:16" s="4" customFormat="1" ht="12.75" customHeight="1">
      <c r="A917" s="3477"/>
      <c r="B917" s="3442"/>
      <c r="C917" s="4305"/>
      <c r="D917" s="3508"/>
      <c r="E917" s="4273"/>
      <c r="F917" s="1386" t="s">
        <v>576</v>
      </c>
      <c r="G917" s="1387" t="s">
        <v>543</v>
      </c>
      <c r="H917" s="4275"/>
      <c r="I917" s="4153"/>
      <c r="J917" s="4291"/>
      <c r="K917" s="4280"/>
      <c r="L917" s="4315"/>
      <c r="M917" s="3960"/>
      <c r="N917" s="4334"/>
      <c r="O917" s="4288"/>
      <c r="P917" s="4263"/>
    </row>
    <row r="918" spans="1:16" s="4" customFormat="1" ht="12.75" customHeight="1">
      <c r="A918" s="3477"/>
      <c r="B918" s="3443"/>
      <c r="C918" s="4306"/>
      <c r="D918" s="3509"/>
      <c r="E918" s="4351"/>
      <c r="F918" s="1384" t="s">
        <v>716</v>
      </c>
      <c r="G918" s="1385" t="s">
        <v>765</v>
      </c>
      <c r="H918" s="4324"/>
      <c r="I918" s="4154"/>
      <c r="J918" s="4292"/>
      <c r="K918" s="4281"/>
      <c r="L918" s="4316"/>
      <c r="M918" s="4133"/>
      <c r="N918" s="4337"/>
      <c r="O918" s="4302"/>
      <c r="P918" s="4264"/>
    </row>
    <row r="919" spans="1:16" s="4" customFormat="1" ht="12.75" customHeight="1">
      <c r="A919" s="3477"/>
      <c r="B919" s="4347" t="s">
        <v>2648</v>
      </c>
      <c r="C919" s="4304" t="s">
        <v>3641</v>
      </c>
      <c r="D919" s="4257" t="s">
        <v>5650</v>
      </c>
      <c r="E919" s="4350" t="s">
        <v>3392</v>
      </c>
      <c r="F919" s="2647" t="s">
        <v>1162</v>
      </c>
      <c r="G919" s="1387" t="s">
        <v>766</v>
      </c>
      <c r="H919" s="4323" t="s">
        <v>624</v>
      </c>
      <c r="I919" s="4152">
        <v>16440</v>
      </c>
      <c r="J919" s="4290">
        <v>652</v>
      </c>
      <c r="K919" s="4279">
        <v>12910</v>
      </c>
      <c r="L919" s="4314">
        <v>512</v>
      </c>
      <c r="M919" s="4132" t="s">
        <v>6172</v>
      </c>
      <c r="N919" s="4336" t="s">
        <v>2468</v>
      </c>
      <c r="O919" s="4301" t="s">
        <v>2452</v>
      </c>
      <c r="P919" s="4262" t="s">
        <v>3115</v>
      </c>
    </row>
    <row r="920" spans="1:16" s="4" customFormat="1" ht="12.75" customHeight="1">
      <c r="A920" s="3477"/>
      <c r="B920" s="4348"/>
      <c r="C920" s="4305"/>
      <c r="D920" s="4234"/>
      <c r="E920" s="4273"/>
      <c r="F920" s="2649" t="s">
        <v>5564</v>
      </c>
      <c r="G920" s="1387" t="s">
        <v>543</v>
      </c>
      <c r="H920" s="4275"/>
      <c r="I920" s="4153"/>
      <c r="J920" s="4291"/>
      <c r="K920" s="4280"/>
      <c r="L920" s="4315"/>
      <c r="M920" s="3960"/>
      <c r="N920" s="4334"/>
      <c r="O920" s="4288"/>
      <c r="P920" s="4263"/>
    </row>
    <row r="921" spans="1:16" s="4" customFormat="1" ht="12.75" customHeight="1">
      <c r="A921" s="3477"/>
      <c r="B921" s="4349"/>
      <c r="C921" s="4306"/>
      <c r="D921" s="4258"/>
      <c r="E921" s="4351"/>
      <c r="F921" s="2648" t="s">
        <v>716</v>
      </c>
      <c r="G921" s="1385" t="s">
        <v>765</v>
      </c>
      <c r="H921" s="4324"/>
      <c r="I921" s="4154"/>
      <c r="J921" s="4292"/>
      <c r="K921" s="4281"/>
      <c r="L921" s="4316"/>
      <c r="M921" s="4133"/>
      <c r="N921" s="4337"/>
      <c r="O921" s="4302"/>
      <c r="P921" s="4264"/>
    </row>
    <row r="922" spans="1:16" s="4" customFormat="1" ht="12.75" customHeight="1">
      <c r="A922" s="3477"/>
      <c r="B922" s="3441" t="s">
        <v>6170</v>
      </c>
      <c r="C922" s="4304" t="s">
        <v>3642</v>
      </c>
      <c r="D922" s="3602" t="s">
        <v>3390</v>
      </c>
      <c r="E922" s="4350" t="s">
        <v>3393</v>
      </c>
      <c r="F922" s="2646" t="s">
        <v>1162</v>
      </c>
      <c r="G922" s="1389" t="s">
        <v>766</v>
      </c>
      <c r="H922" s="4323" t="s">
        <v>624</v>
      </c>
      <c r="I922" s="4152">
        <v>22192</v>
      </c>
      <c r="J922" s="4290">
        <v>712</v>
      </c>
      <c r="K922" s="4152">
        <v>12910</v>
      </c>
      <c r="L922" s="4314">
        <v>512</v>
      </c>
      <c r="M922" s="4132"/>
      <c r="N922" s="4336" t="s">
        <v>2468</v>
      </c>
      <c r="O922" s="4301" t="s">
        <v>2452</v>
      </c>
      <c r="P922" s="4262" t="s">
        <v>3115</v>
      </c>
    </row>
    <row r="923" spans="1:16" s="4" customFormat="1" ht="12.75" customHeight="1">
      <c r="A923" s="3477"/>
      <c r="B923" s="3442"/>
      <c r="C923" s="4305"/>
      <c r="D923" s="3498"/>
      <c r="E923" s="4273"/>
      <c r="F923" s="2647" t="s">
        <v>708</v>
      </c>
      <c r="G923" s="1387" t="s">
        <v>543</v>
      </c>
      <c r="H923" s="4275"/>
      <c r="I923" s="4153"/>
      <c r="J923" s="4291"/>
      <c r="K923" s="4153"/>
      <c r="L923" s="4315"/>
      <c r="M923" s="3960"/>
      <c r="N923" s="4334"/>
      <c r="O923" s="4288"/>
      <c r="P923" s="4263"/>
    </row>
    <row r="924" spans="1:16" s="4" customFormat="1" ht="13.5" customHeight="1">
      <c r="A924" s="3477"/>
      <c r="B924" s="3443"/>
      <c r="C924" s="4306"/>
      <c r="D924" s="3510"/>
      <c r="E924" s="4351"/>
      <c r="F924" s="2648" t="s">
        <v>716</v>
      </c>
      <c r="G924" s="1385" t="s">
        <v>765</v>
      </c>
      <c r="H924" s="4324"/>
      <c r="I924" s="4154"/>
      <c r="J924" s="4292"/>
      <c r="K924" s="4154"/>
      <c r="L924" s="4316"/>
      <c r="M924" s="4133"/>
      <c r="N924" s="4337"/>
      <c r="O924" s="4302"/>
      <c r="P924" s="4264"/>
    </row>
    <row r="925" spans="1:16" s="4" customFormat="1" ht="12.75" customHeight="1">
      <c r="A925" s="3477"/>
      <c r="B925" s="4348" t="s">
        <v>2648</v>
      </c>
      <c r="C925" s="4305" t="s">
        <v>3642</v>
      </c>
      <c r="D925" s="4235" t="s">
        <v>5651</v>
      </c>
      <c r="E925" s="4273" t="s">
        <v>3393</v>
      </c>
      <c r="F925" s="2647" t="s">
        <v>1162</v>
      </c>
      <c r="G925" s="1387" t="s">
        <v>766</v>
      </c>
      <c r="H925" s="4275" t="s">
        <v>624</v>
      </c>
      <c r="I925" s="4153">
        <v>22192</v>
      </c>
      <c r="J925" s="4291">
        <v>712</v>
      </c>
      <c r="K925" s="4153">
        <v>12910</v>
      </c>
      <c r="L925" s="4315">
        <v>512</v>
      </c>
      <c r="M925" s="4132" t="s">
        <v>6173</v>
      </c>
      <c r="N925" s="4334" t="s">
        <v>2468</v>
      </c>
      <c r="O925" s="4288" t="s">
        <v>2452</v>
      </c>
      <c r="P925" s="4263" t="s">
        <v>3115</v>
      </c>
    </row>
    <row r="926" spans="1:16" s="4" customFormat="1" ht="12.75" customHeight="1">
      <c r="A926" s="3477"/>
      <c r="B926" s="4348"/>
      <c r="C926" s="4305"/>
      <c r="D926" s="4235"/>
      <c r="E926" s="4273"/>
      <c r="F926" s="2649" t="s">
        <v>5570</v>
      </c>
      <c r="G926" s="1387" t="s">
        <v>543</v>
      </c>
      <c r="H926" s="4275"/>
      <c r="I926" s="4153"/>
      <c r="J926" s="4291"/>
      <c r="K926" s="4153"/>
      <c r="L926" s="4315"/>
      <c r="M926" s="3960"/>
      <c r="N926" s="4334"/>
      <c r="O926" s="4288"/>
      <c r="P926" s="4263"/>
    </row>
    <row r="927" spans="1:16" s="4" customFormat="1" ht="13.5" customHeight="1" thickBot="1">
      <c r="A927" s="3478"/>
      <c r="B927" s="4364"/>
      <c r="C927" s="4327"/>
      <c r="D927" s="4246"/>
      <c r="E927" s="4274"/>
      <c r="F927" s="1390" t="s">
        <v>716</v>
      </c>
      <c r="G927" s="1391" t="s">
        <v>765</v>
      </c>
      <c r="H927" s="4276"/>
      <c r="I927" s="4295"/>
      <c r="J927" s="4329"/>
      <c r="K927" s="4295"/>
      <c r="L927" s="4319"/>
      <c r="M927" s="3961"/>
      <c r="N927" s="4335"/>
      <c r="O927" s="4289"/>
      <c r="P927" s="4266"/>
    </row>
    <row r="928" spans="1:16" s="4" customFormat="1" ht="12.75" customHeight="1">
      <c r="A928" s="4330" t="s">
        <v>3882</v>
      </c>
      <c r="B928" s="3451" t="s">
        <v>3263</v>
      </c>
      <c r="C928" s="4326" t="s">
        <v>3631</v>
      </c>
      <c r="D928" s="3497" t="s">
        <v>3379</v>
      </c>
      <c r="E928" s="4277" t="s">
        <v>3380</v>
      </c>
      <c r="F928" s="1382" t="s">
        <v>1161</v>
      </c>
      <c r="G928" s="1383" t="s">
        <v>765</v>
      </c>
      <c r="H928" s="4954" t="s">
        <v>624</v>
      </c>
      <c r="I928" s="4294">
        <v>2966</v>
      </c>
      <c r="J928" s="4318">
        <v>830</v>
      </c>
      <c r="K928" s="4294">
        <v>640</v>
      </c>
      <c r="L928" s="4318">
        <v>512</v>
      </c>
      <c r="M928" s="4134"/>
      <c r="N928" s="4333" t="s">
        <v>2451</v>
      </c>
      <c r="O928" s="4736" t="s">
        <v>2452</v>
      </c>
      <c r="P928" s="4265" t="s">
        <v>3115</v>
      </c>
    </row>
    <row r="929" spans="1:16" s="4" customFormat="1" ht="12.75" customHeight="1">
      <c r="A929" s="4331"/>
      <c r="B929" s="3442"/>
      <c r="C929" s="4305"/>
      <c r="D929" s="3508"/>
      <c r="E929" s="4273"/>
      <c r="F929" s="1386" t="s">
        <v>575</v>
      </c>
      <c r="G929" s="1387" t="s">
        <v>543</v>
      </c>
      <c r="H929" s="4275"/>
      <c r="I929" s="4153"/>
      <c r="J929" s="4315"/>
      <c r="K929" s="4153"/>
      <c r="L929" s="4315"/>
      <c r="M929" s="3960"/>
      <c r="N929" s="4334"/>
      <c r="O929" s="4737"/>
      <c r="P929" s="4263"/>
    </row>
    <row r="930" spans="1:16" s="4" customFormat="1" ht="12.75" customHeight="1" thickBot="1">
      <c r="A930" s="4332"/>
      <c r="B930" s="3502"/>
      <c r="C930" s="4327"/>
      <c r="D930" s="4328"/>
      <c r="E930" s="4274"/>
      <c r="F930" s="1390" t="s">
        <v>716</v>
      </c>
      <c r="G930" s="1391" t="s">
        <v>765</v>
      </c>
      <c r="H930" s="4276"/>
      <c r="I930" s="4295"/>
      <c r="J930" s="4319"/>
      <c r="K930" s="4295"/>
      <c r="L930" s="4319"/>
      <c r="M930" s="3961"/>
      <c r="N930" s="4335"/>
      <c r="O930" s="4738"/>
      <c r="P930" s="4266"/>
    </row>
    <row r="931" spans="1:16" ht="12.75" customHeight="1">
      <c r="A931" s="4344" t="s">
        <v>1340</v>
      </c>
      <c r="B931" s="4311" t="s">
        <v>2648</v>
      </c>
      <c r="C931" s="4654" t="s">
        <v>410</v>
      </c>
      <c r="D931" s="4300" t="s">
        <v>411</v>
      </c>
      <c r="E931" s="4299" t="s">
        <v>1478</v>
      </c>
      <c r="F931" s="321" t="s">
        <v>709</v>
      </c>
      <c r="G931" s="309" t="s">
        <v>766</v>
      </c>
      <c r="H931" s="4945" t="s">
        <v>624</v>
      </c>
      <c r="I931" s="4958">
        <v>5088</v>
      </c>
      <c r="J931" s="4312">
        <v>768</v>
      </c>
      <c r="K931" s="4317">
        <v>4192</v>
      </c>
      <c r="L931" s="4682">
        <v>384</v>
      </c>
      <c r="M931" s="3105"/>
      <c r="N931" s="4282" t="s">
        <v>2466</v>
      </c>
      <c r="O931" s="4309" t="s">
        <v>2452</v>
      </c>
      <c r="P931" s="4739"/>
    </row>
    <row r="932" spans="1:16" ht="12.75" customHeight="1">
      <c r="A932" s="4345"/>
      <c r="B932" s="4269"/>
      <c r="C932" s="4655"/>
      <c r="D932" s="4267"/>
      <c r="E932" s="4284"/>
      <c r="F932" s="399" t="s">
        <v>716</v>
      </c>
      <c r="G932" s="313" t="s">
        <v>119</v>
      </c>
      <c r="H932" s="4320"/>
      <c r="I932" s="4313"/>
      <c r="J932" s="4308"/>
      <c r="K932" s="4293"/>
      <c r="L932" s="4278"/>
      <c r="M932" s="2954"/>
      <c r="N932" s="4283"/>
      <c r="O932" s="4296"/>
      <c r="P932" s="4298"/>
    </row>
    <row r="933" spans="1:16" ht="12.75" customHeight="1">
      <c r="A933" s="4345"/>
      <c r="B933" s="4269" t="s">
        <v>2648</v>
      </c>
      <c r="C933" s="4321" t="s">
        <v>410</v>
      </c>
      <c r="D933" s="4267" t="s">
        <v>412</v>
      </c>
      <c r="E933" s="4284" t="s">
        <v>1479</v>
      </c>
      <c r="F933" s="398" t="s">
        <v>709</v>
      </c>
      <c r="G933" s="450" t="s">
        <v>766</v>
      </c>
      <c r="H933" s="4286" t="s">
        <v>624</v>
      </c>
      <c r="I933" s="4313">
        <v>5088</v>
      </c>
      <c r="J933" s="4308">
        <v>768</v>
      </c>
      <c r="K933" s="4293">
        <v>4192</v>
      </c>
      <c r="L933" s="4278">
        <v>384</v>
      </c>
      <c r="M933" s="2954"/>
      <c r="N933" s="4283" t="s">
        <v>2466</v>
      </c>
      <c r="O933" s="4296" t="s">
        <v>2452</v>
      </c>
      <c r="P933" s="4298"/>
    </row>
    <row r="934" spans="1:16" ht="12.75" customHeight="1">
      <c r="A934" s="4345"/>
      <c r="B934" s="4269"/>
      <c r="C934" s="4321"/>
      <c r="D934" s="4267"/>
      <c r="E934" s="4284"/>
      <c r="F934" s="399" t="s">
        <v>716</v>
      </c>
      <c r="G934" s="313" t="s">
        <v>119</v>
      </c>
      <c r="H934" s="4320"/>
      <c r="I934" s="4313"/>
      <c r="J934" s="4308"/>
      <c r="K934" s="4293"/>
      <c r="L934" s="4278"/>
      <c r="M934" s="2954"/>
      <c r="N934" s="4283"/>
      <c r="O934" s="4296"/>
      <c r="P934" s="4298"/>
    </row>
    <row r="935" spans="1:16" ht="12.75" customHeight="1">
      <c r="A935" s="4345"/>
      <c r="B935" s="4269" t="s">
        <v>2648</v>
      </c>
      <c r="C935" s="4321" t="s">
        <v>410</v>
      </c>
      <c r="D935" s="4267" t="s">
        <v>413</v>
      </c>
      <c r="E935" s="4284" t="s">
        <v>1480</v>
      </c>
      <c r="F935" s="398" t="s">
        <v>709</v>
      </c>
      <c r="G935" s="450" t="s">
        <v>766</v>
      </c>
      <c r="H935" s="4286" t="s">
        <v>624</v>
      </c>
      <c r="I935" s="4313">
        <v>5024</v>
      </c>
      <c r="J935" s="4308">
        <v>768</v>
      </c>
      <c r="K935" s="4293">
        <v>4192</v>
      </c>
      <c r="L935" s="4278">
        <v>256</v>
      </c>
      <c r="M935" s="2954"/>
      <c r="N935" s="4283" t="s">
        <v>2466</v>
      </c>
      <c r="O935" s="4296" t="s">
        <v>2452</v>
      </c>
      <c r="P935" s="4298"/>
    </row>
    <row r="936" spans="1:16" ht="12.75" customHeight="1">
      <c r="A936" s="4345"/>
      <c r="B936" s="4269"/>
      <c r="C936" s="4321"/>
      <c r="D936" s="4267"/>
      <c r="E936" s="4284"/>
      <c r="F936" s="399" t="s">
        <v>716</v>
      </c>
      <c r="G936" s="313" t="s">
        <v>119</v>
      </c>
      <c r="H936" s="4320"/>
      <c r="I936" s="4313"/>
      <c r="J936" s="4308"/>
      <c r="K936" s="4293"/>
      <c r="L936" s="4278"/>
      <c r="M936" s="2954"/>
      <c r="N936" s="4283"/>
      <c r="O936" s="4296"/>
      <c r="P936" s="4298"/>
    </row>
    <row r="937" spans="1:16" ht="12.75" customHeight="1">
      <c r="A937" s="4345"/>
      <c r="B937" s="4269" t="s">
        <v>2648</v>
      </c>
      <c r="C937" s="4321" t="s">
        <v>410</v>
      </c>
      <c r="D937" s="4267" t="s">
        <v>414</v>
      </c>
      <c r="E937" s="4284" t="s">
        <v>1481</v>
      </c>
      <c r="F937" s="398" t="s">
        <v>709</v>
      </c>
      <c r="G937" s="450" t="s">
        <v>766</v>
      </c>
      <c r="H937" s="4286" t="s">
        <v>624</v>
      </c>
      <c r="I937" s="4313">
        <v>5024</v>
      </c>
      <c r="J937" s="4308">
        <v>768</v>
      </c>
      <c r="K937" s="4293">
        <v>4192</v>
      </c>
      <c r="L937" s="4278">
        <v>256</v>
      </c>
      <c r="M937" s="2954"/>
      <c r="N937" s="4283" t="s">
        <v>2466</v>
      </c>
      <c r="O937" s="4296" t="s">
        <v>2452</v>
      </c>
      <c r="P937" s="4298"/>
    </row>
    <row r="938" spans="1:16" ht="12.75" customHeight="1">
      <c r="A938" s="4345"/>
      <c r="B938" s="4269"/>
      <c r="C938" s="4321"/>
      <c r="D938" s="4267"/>
      <c r="E938" s="4284"/>
      <c r="F938" s="399" t="s">
        <v>716</v>
      </c>
      <c r="G938" s="313" t="s">
        <v>119</v>
      </c>
      <c r="H938" s="4320"/>
      <c r="I938" s="4313"/>
      <c r="J938" s="4308"/>
      <c r="K938" s="4293"/>
      <c r="L938" s="4278"/>
      <c r="M938" s="2954"/>
      <c r="N938" s="4283"/>
      <c r="O938" s="4296"/>
      <c r="P938" s="4298"/>
    </row>
    <row r="939" spans="1:16" ht="12.75" customHeight="1">
      <c r="A939" s="4345"/>
      <c r="B939" s="4269" t="s">
        <v>2648</v>
      </c>
      <c r="C939" s="4321" t="s">
        <v>410</v>
      </c>
      <c r="D939" s="4267" t="s">
        <v>415</v>
      </c>
      <c r="E939" s="4284" t="s">
        <v>1482</v>
      </c>
      <c r="F939" s="322" t="s">
        <v>709</v>
      </c>
      <c r="G939" s="311" t="s">
        <v>766</v>
      </c>
      <c r="H939" s="4286" t="s">
        <v>1509</v>
      </c>
      <c r="I939" s="4313">
        <v>5024</v>
      </c>
      <c r="J939" s="4308">
        <v>768</v>
      </c>
      <c r="K939" s="4293">
        <v>4192</v>
      </c>
      <c r="L939" s="4278">
        <v>256</v>
      </c>
      <c r="M939" s="2954"/>
      <c r="N939" s="4283" t="s">
        <v>2466</v>
      </c>
      <c r="O939" s="4296" t="s">
        <v>2452</v>
      </c>
      <c r="P939" s="4298"/>
    </row>
    <row r="940" spans="1:16" ht="12.75" customHeight="1" thickBot="1">
      <c r="A940" s="4346"/>
      <c r="B940" s="4270"/>
      <c r="C940" s="4325"/>
      <c r="D940" s="4268"/>
      <c r="E940" s="4285"/>
      <c r="F940" s="329" t="s">
        <v>716</v>
      </c>
      <c r="G940" s="314" t="s">
        <v>119</v>
      </c>
      <c r="H940" s="4287"/>
      <c r="I940" s="4948"/>
      <c r="J940" s="4310"/>
      <c r="K940" s="4322"/>
      <c r="L940" s="4307"/>
      <c r="M940" s="3108"/>
      <c r="N940" s="4303"/>
      <c r="O940" s="4297"/>
      <c r="P940" s="4735"/>
    </row>
    <row r="941" spans="1:16" ht="16.5" customHeight="1">
      <c r="A941" s="3945" t="s">
        <v>1654</v>
      </c>
      <c r="B941" s="4111" t="s">
        <v>6169</v>
      </c>
      <c r="C941" s="4118" t="s">
        <v>3652</v>
      </c>
      <c r="D941" s="4271" t="s">
        <v>2561</v>
      </c>
      <c r="E941" s="4218" t="s">
        <v>2556</v>
      </c>
      <c r="F941" s="180" t="s">
        <v>1645</v>
      </c>
      <c r="G941" s="303" t="s">
        <v>543</v>
      </c>
      <c r="H941" s="4168" t="s">
        <v>624</v>
      </c>
      <c r="I941" s="4108">
        <v>8000</v>
      </c>
      <c r="J941" s="4249">
        <v>1216</v>
      </c>
      <c r="K941" s="4108">
        <v>2016</v>
      </c>
      <c r="L941" s="4043">
        <v>256</v>
      </c>
      <c r="M941" s="4107"/>
      <c r="N941" s="4222" t="s">
        <v>2466</v>
      </c>
      <c r="O941" s="4227" t="s">
        <v>2452</v>
      </c>
      <c r="P941" s="4261" t="s">
        <v>2567</v>
      </c>
    </row>
    <row r="942" spans="1:16" ht="16.5" customHeight="1" thickBot="1">
      <c r="A942" s="3946"/>
      <c r="B942" s="4112"/>
      <c r="C942" s="4149"/>
      <c r="D942" s="4272"/>
      <c r="E942" s="4141"/>
      <c r="F942" s="440" t="s">
        <v>716</v>
      </c>
      <c r="G942" s="304" t="s">
        <v>765</v>
      </c>
      <c r="H942" s="4143"/>
      <c r="I942" s="4121"/>
      <c r="J942" s="4250"/>
      <c r="K942" s="4121"/>
      <c r="L942" s="4044"/>
      <c r="M942" s="4104"/>
      <c r="N942" s="4211"/>
      <c r="O942" s="4240"/>
      <c r="P942" s="4138"/>
    </row>
    <row r="943" spans="1:16" ht="16.5" customHeight="1">
      <c r="A943" s="3946"/>
      <c r="B943" s="4116" t="s">
        <v>3263</v>
      </c>
      <c r="C943" s="4118" t="s">
        <v>3652</v>
      </c>
      <c r="D943" s="4259" t="s">
        <v>5652</v>
      </c>
      <c r="E943" s="4218" t="s">
        <v>2556</v>
      </c>
      <c r="F943" s="2649" t="s">
        <v>5596</v>
      </c>
      <c r="G943" s="303" t="s">
        <v>543</v>
      </c>
      <c r="H943" s="4168" t="s">
        <v>624</v>
      </c>
      <c r="I943" s="4108">
        <v>8000</v>
      </c>
      <c r="J943" s="4249">
        <v>1216</v>
      </c>
      <c r="K943" s="4108">
        <v>2016</v>
      </c>
      <c r="L943" s="4043">
        <v>256</v>
      </c>
      <c r="M943" s="4103" t="s">
        <v>6172</v>
      </c>
      <c r="N943" s="4222" t="s">
        <v>2466</v>
      </c>
      <c r="O943" s="4227" t="s">
        <v>2452</v>
      </c>
      <c r="P943" s="4261" t="s">
        <v>2567</v>
      </c>
    </row>
    <row r="944" spans="1:16" ht="16.5" customHeight="1" thickBot="1">
      <c r="A944" s="3946"/>
      <c r="B944" s="4233"/>
      <c r="C944" s="4149"/>
      <c r="D944" s="4260"/>
      <c r="E944" s="4141"/>
      <c r="F944" s="2626" t="s">
        <v>716</v>
      </c>
      <c r="G944" s="304" t="s">
        <v>765</v>
      </c>
      <c r="H944" s="4143"/>
      <c r="I944" s="4121"/>
      <c r="J944" s="4250"/>
      <c r="K944" s="4121"/>
      <c r="L944" s="4044"/>
      <c r="M944" s="4104"/>
      <c r="N944" s="4211"/>
      <c r="O944" s="4240"/>
      <c r="P944" s="4138"/>
    </row>
    <row r="945" spans="1:16" ht="16.5" customHeight="1">
      <c r="A945" s="3946"/>
      <c r="B945" s="4111" t="s">
        <v>6169</v>
      </c>
      <c r="C945" s="4118" t="s">
        <v>3652</v>
      </c>
      <c r="D945" s="4830" t="s">
        <v>2675</v>
      </c>
      <c r="E945" s="4218" t="s">
        <v>2681</v>
      </c>
      <c r="F945" s="180" t="s">
        <v>1645</v>
      </c>
      <c r="G945" s="303" t="s">
        <v>543</v>
      </c>
      <c r="H945" s="4168" t="s">
        <v>624</v>
      </c>
      <c r="I945" s="4108">
        <v>8000</v>
      </c>
      <c r="J945" s="4249">
        <v>912</v>
      </c>
      <c r="K945" s="4108">
        <v>2016</v>
      </c>
      <c r="L945" s="4043">
        <v>256</v>
      </c>
      <c r="M945" s="4103"/>
      <c r="N945" s="4222" t="s">
        <v>2466</v>
      </c>
      <c r="O945" s="4227" t="s">
        <v>2452</v>
      </c>
      <c r="P945" s="4261" t="s">
        <v>2610</v>
      </c>
    </row>
    <row r="946" spans="1:16" ht="16.5" customHeight="1" thickBot="1">
      <c r="A946" s="3946"/>
      <c r="B946" s="4112"/>
      <c r="C946" s="4149"/>
      <c r="D946" s="4831"/>
      <c r="E946" s="4141"/>
      <c r="F946" s="440" t="s">
        <v>716</v>
      </c>
      <c r="G946" s="304" t="s">
        <v>765</v>
      </c>
      <c r="H946" s="4143"/>
      <c r="I946" s="4121"/>
      <c r="J946" s="4250"/>
      <c r="K946" s="4121"/>
      <c r="L946" s="4044"/>
      <c r="M946" s="4104"/>
      <c r="N946" s="4211"/>
      <c r="O946" s="4240"/>
      <c r="P946" s="4138"/>
    </row>
    <row r="947" spans="1:16" ht="16.5" customHeight="1">
      <c r="A947" s="3946"/>
      <c r="B947" s="4116" t="s">
        <v>3263</v>
      </c>
      <c r="C947" s="4118" t="s">
        <v>3652</v>
      </c>
      <c r="D947" s="4259" t="s">
        <v>5653</v>
      </c>
      <c r="E947" s="4218" t="s">
        <v>2681</v>
      </c>
      <c r="F947" s="2649" t="s">
        <v>5596</v>
      </c>
      <c r="G947" s="303" t="s">
        <v>543</v>
      </c>
      <c r="H947" s="4168" t="s">
        <v>624</v>
      </c>
      <c r="I947" s="4108">
        <v>8000</v>
      </c>
      <c r="J947" s="4249">
        <v>912</v>
      </c>
      <c r="K947" s="4108">
        <v>2016</v>
      </c>
      <c r="L947" s="4043">
        <v>256</v>
      </c>
      <c r="M947" s="4103" t="s">
        <v>6172</v>
      </c>
      <c r="N947" s="4222" t="s">
        <v>2466</v>
      </c>
      <c r="O947" s="4227" t="s">
        <v>2452</v>
      </c>
      <c r="P947" s="4261" t="s">
        <v>2610</v>
      </c>
    </row>
    <row r="948" spans="1:16" ht="16.5" customHeight="1">
      <c r="A948" s="3946"/>
      <c r="B948" s="4233"/>
      <c r="C948" s="4149"/>
      <c r="D948" s="4260"/>
      <c r="E948" s="4141"/>
      <c r="F948" s="2626" t="s">
        <v>716</v>
      </c>
      <c r="G948" s="304" t="s">
        <v>765</v>
      </c>
      <c r="H948" s="4143"/>
      <c r="I948" s="4121"/>
      <c r="J948" s="4250"/>
      <c r="K948" s="4121"/>
      <c r="L948" s="4044"/>
      <c r="M948" s="4104"/>
      <c r="N948" s="4211"/>
      <c r="O948" s="4240"/>
      <c r="P948" s="4138"/>
    </row>
    <row r="949" spans="1:16" ht="16.5" customHeight="1">
      <c r="A949" s="3946"/>
      <c r="B949" s="4111" t="s">
        <v>6169</v>
      </c>
      <c r="C949" s="4118" t="s">
        <v>3652</v>
      </c>
      <c r="D949" s="4833" t="s">
        <v>2562</v>
      </c>
      <c r="E949" s="4218" t="s">
        <v>2557</v>
      </c>
      <c r="F949" s="180" t="s">
        <v>1645</v>
      </c>
      <c r="G949" s="303" t="s">
        <v>543</v>
      </c>
      <c r="H949" s="4168" t="s">
        <v>624</v>
      </c>
      <c r="I949" s="4108">
        <v>6144</v>
      </c>
      <c r="J949" s="4189">
        <v>1216</v>
      </c>
      <c r="K949" s="4108">
        <v>4096</v>
      </c>
      <c r="L949" s="4043">
        <v>128</v>
      </c>
      <c r="M949" s="4103"/>
      <c r="N949" s="4222" t="s">
        <v>2466</v>
      </c>
      <c r="O949" s="4227" t="s">
        <v>2452</v>
      </c>
      <c r="P949" s="4137" t="s">
        <v>2567</v>
      </c>
    </row>
    <row r="950" spans="1:16" ht="16.5" customHeight="1">
      <c r="A950" s="3946"/>
      <c r="B950" s="4112"/>
      <c r="C950" s="4149"/>
      <c r="D950" s="4272"/>
      <c r="E950" s="4141"/>
      <c r="F950" s="440" t="s">
        <v>716</v>
      </c>
      <c r="G950" s="304" t="s">
        <v>765</v>
      </c>
      <c r="H950" s="4143"/>
      <c r="I950" s="4121"/>
      <c r="J950" s="4173"/>
      <c r="K950" s="4121"/>
      <c r="L950" s="4044"/>
      <c r="M950" s="4104"/>
      <c r="N950" s="4211"/>
      <c r="O950" s="4240"/>
      <c r="P950" s="4138"/>
    </row>
    <row r="951" spans="1:16" ht="16.5" customHeight="1">
      <c r="A951" s="3946"/>
      <c r="B951" s="4116" t="s">
        <v>3263</v>
      </c>
      <c r="C951" s="4118" t="s">
        <v>3652</v>
      </c>
      <c r="D951" s="4259" t="s">
        <v>5654</v>
      </c>
      <c r="E951" s="4218" t="s">
        <v>2557</v>
      </c>
      <c r="F951" s="2649" t="s">
        <v>5596</v>
      </c>
      <c r="G951" s="303" t="s">
        <v>543</v>
      </c>
      <c r="H951" s="4168" t="s">
        <v>624</v>
      </c>
      <c r="I951" s="4108">
        <v>6144</v>
      </c>
      <c r="J951" s="4189">
        <v>1216</v>
      </c>
      <c r="K951" s="4108">
        <v>4096</v>
      </c>
      <c r="L951" s="4043">
        <v>128</v>
      </c>
      <c r="M951" s="4103" t="s">
        <v>6172</v>
      </c>
      <c r="N951" s="4222" t="s">
        <v>2466</v>
      </c>
      <c r="O951" s="4227" t="s">
        <v>2452</v>
      </c>
      <c r="P951" s="4137" t="s">
        <v>2567</v>
      </c>
    </row>
    <row r="952" spans="1:16" ht="16.5" customHeight="1">
      <c r="A952" s="3946"/>
      <c r="B952" s="4233"/>
      <c r="C952" s="4149"/>
      <c r="D952" s="4260"/>
      <c r="E952" s="4141"/>
      <c r="F952" s="2626" t="s">
        <v>716</v>
      </c>
      <c r="G952" s="304" t="s">
        <v>765</v>
      </c>
      <c r="H952" s="4143"/>
      <c r="I952" s="4121"/>
      <c r="J952" s="4173"/>
      <c r="K952" s="4121"/>
      <c r="L952" s="4044"/>
      <c r="M952" s="4104"/>
      <c r="N952" s="4211"/>
      <c r="O952" s="4240"/>
      <c r="P952" s="4138"/>
    </row>
    <row r="953" spans="1:16" ht="16.5" customHeight="1">
      <c r="A953" s="3946"/>
      <c r="B953" s="4111" t="s">
        <v>6169</v>
      </c>
      <c r="C953" s="4118" t="s">
        <v>3652</v>
      </c>
      <c r="D953" s="4830" t="s">
        <v>2676</v>
      </c>
      <c r="E953" s="4218" t="s">
        <v>2682</v>
      </c>
      <c r="F953" s="180" t="s">
        <v>1645</v>
      </c>
      <c r="G953" s="303" t="s">
        <v>543</v>
      </c>
      <c r="H953" s="4168" t="s">
        <v>624</v>
      </c>
      <c r="I953" s="4108">
        <v>6144</v>
      </c>
      <c r="J953" s="4249">
        <v>912</v>
      </c>
      <c r="K953" s="4108">
        <v>4096</v>
      </c>
      <c r="L953" s="4043">
        <v>128</v>
      </c>
      <c r="M953" s="4103"/>
      <c r="N953" s="4222" t="s">
        <v>2466</v>
      </c>
      <c r="O953" s="4227" t="s">
        <v>2452</v>
      </c>
      <c r="P953" s="4137" t="s">
        <v>2610</v>
      </c>
    </row>
    <row r="954" spans="1:16" ht="16.5" customHeight="1">
      <c r="A954" s="3946"/>
      <c r="B954" s="4112"/>
      <c r="C954" s="4149"/>
      <c r="D954" s="4831"/>
      <c r="E954" s="4141"/>
      <c r="F954" s="440" t="s">
        <v>716</v>
      </c>
      <c r="G954" s="304" t="s">
        <v>765</v>
      </c>
      <c r="H954" s="4143"/>
      <c r="I954" s="4121"/>
      <c r="J954" s="4250"/>
      <c r="K954" s="4121"/>
      <c r="L954" s="4044"/>
      <c r="M954" s="4104"/>
      <c r="N954" s="4211"/>
      <c r="O954" s="4240"/>
      <c r="P954" s="4138"/>
    </row>
    <row r="955" spans="1:16" ht="16.5" customHeight="1">
      <c r="A955" s="3946"/>
      <c r="B955" s="4116" t="s">
        <v>3263</v>
      </c>
      <c r="C955" s="4118" t="s">
        <v>3652</v>
      </c>
      <c r="D955" s="4259" t="s">
        <v>5655</v>
      </c>
      <c r="E955" s="4218" t="s">
        <v>2682</v>
      </c>
      <c r="F955" s="2649" t="s">
        <v>5596</v>
      </c>
      <c r="G955" s="303" t="s">
        <v>543</v>
      </c>
      <c r="H955" s="4168" t="s">
        <v>624</v>
      </c>
      <c r="I955" s="4108">
        <v>6144</v>
      </c>
      <c r="J955" s="4249">
        <v>912</v>
      </c>
      <c r="K955" s="4108">
        <v>4096</v>
      </c>
      <c r="L955" s="4043">
        <v>128</v>
      </c>
      <c r="M955" s="4103" t="s">
        <v>6172</v>
      </c>
      <c r="N955" s="4222" t="s">
        <v>2466</v>
      </c>
      <c r="O955" s="4227" t="s">
        <v>2452</v>
      </c>
      <c r="P955" s="4137" t="s">
        <v>2610</v>
      </c>
    </row>
    <row r="956" spans="1:16" ht="16.5" customHeight="1">
      <c r="A956" s="3946"/>
      <c r="B956" s="4233"/>
      <c r="C956" s="4149"/>
      <c r="D956" s="4260"/>
      <c r="E956" s="4141"/>
      <c r="F956" s="2626" t="s">
        <v>716</v>
      </c>
      <c r="G956" s="304" t="s">
        <v>765</v>
      </c>
      <c r="H956" s="4143"/>
      <c r="I956" s="4121"/>
      <c r="J956" s="4250"/>
      <c r="K956" s="4121"/>
      <c r="L956" s="4044"/>
      <c r="M956" s="4104"/>
      <c r="N956" s="4211"/>
      <c r="O956" s="4240"/>
      <c r="P956" s="4138"/>
    </row>
    <row r="957" spans="1:16" ht="12.75" customHeight="1">
      <c r="A957" s="3946"/>
      <c r="B957" s="4110" t="s">
        <v>6169</v>
      </c>
      <c r="C957" s="4148" t="s">
        <v>3653</v>
      </c>
      <c r="D957" s="4775" t="s">
        <v>2570</v>
      </c>
      <c r="E957" s="4140" t="s">
        <v>2558</v>
      </c>
      <c r="F957" s="180" t="s">
        <v>1646</v>
      </c>
      <c r="G957" s="303"/>
      <c r="H957" s="4142" t="s">
        <v>624</v>
      </c>
      <c r="I957" s="4120">
        <v>16000</v>
      </c>
      <c r="J957" s="4172">
        <v>1216</v>
      </c>
      <c r="K957" s="4120">
        <v>8000</v>
      </c>
      <c r="L957" s="4042">
        <v>512</v>
      </c>
      <c r="M957" s="4103"/>
      <c r="N957" s="4210" t="s">
        <v>2468</v>
      </c>
      <c r="O957" s="4224" t="s">
        <v>2452</v>
      </c>
      <c r="P957" s="4228" t="s">
        <v>2567</v>
      </c>
    </row>
    <row r="958" spans="1:16" ht="13.5" customHeight="1">
      <c r="A958" s="3946"/>
      <c r="B958" s="4112"/>
      <c r="C958" s="4149"/>
      <c r="D958" s="4777"/>
      <c r="E958" s="4141"/>
      <c r="F958" s="440" t="s">
        <v>716</v>
      </c>
      <c r="G958" s="304" t="s">
        <v>765</v>
      </c>
      <c r="H958" s="4143"/>
      <c r="I958" s="4121"/>
      <c r="J958" s="4173"/>
      <c r="K958" s="4121"/>
      <c r="L958" s="4044"/>
      <c r="M958" s="4104"/>
      <c r="N958" s="4211"/>
      <c r="O958" s="4240"/>
      <c r="P958" s="4138"/>
    </row>
    <row r="959" spans="1:16" ht="12.75" customHeight="1">
      <c r="A959" s="3946"/>
      <c r="B959" s="4232" t="s">
        <v>3263</v>
      </c>
      <c r="C959" s="4148" t="s">
        <v>3653</v>
      </c>
      <c r="D959" s="4244" t="s">
        <v>5656</v>
      </c>
      <c r="E959" s="4140" t="s">
        <v>2558</v>
      </c>
      <c r="F959" s="2649" t="s">
        <v>5597</v>
      </c>
      <c r="G959" s="303"/>
      <c r="H959" s="4142" t="s">
        <v>624</v>
      </c>
      <c r="I959" s="4120">
        <v>16000</v>
      </c>
      <c r="J959" s="4172">
        <v>1216</v>
      </c>
      <c r="K959" s="4120">
        <v>8000</v>
      </c>
      <c r="L959" s="4042">
        <v>512</v>
      </c>
      <c r="M959" s="4103" t="s">
        <v>6173</v>
      </c>
      <c r="N959" s="4210" t="s">
        <v>2468</v>
      </c>
      <c r="O959" s="4224" t="s">
        <v>2452</v>
      </c>
      <c r="P959" s="4228" t="s">
        <v>2567</v>
      </c>
    </row>
    <row r="960" spans="1:16" ht="13.5" customHeight="1">
      <c r="A960" s="3946"/>
      <c r="B960" s="4233"/>
      <c r="C960" s="4149"/>
      <c r="D960" s="4236"/>
      <c r="E960" s="4141"/>
      <c r="F960" s="2626" t="s">
        <v>716</v>
      </c>
      <c r="G960" s="304" t="s">
        <v>765</v>
      </c>
      <c r="H960" s="4143"/>
      <c r="I960" s="4121"/>
      <c r="J960" s="4173"/>
      <c r="K960" s="4121"/>
      <c r="L960" s="4044"/>
      <c r="M960" s="4104"/>
      <c r="N960" s="4211"/>
      <c r="O960" s="4240"/>
      <c r="P960" s="4138"/>
    </row>
    <row r="961" spans="1:16" ht="12.75" customHeight="1">
      <c r="A961" s="3946"/>
      <c r="B961" s="4111" t="s">
        <v>6169</v>
      </c>
      <c r="C961" s="4148" t="s">
        <v>3653</v>
      </c>
      <c r="D961" s="4778" t="s">
        <v>2677</v>
      </c>
      <c r="E961" s="4140" t="s">
        <v>2683</v>
      </c>
      <c r="F961" s="180" t="s">
        <v>1646</v>
      </c>
      <c r="G961" s="303"/>
      <c r="H961" s="4142" t="s">
        <v>624</v>
      </c>
      <c r="I961" s="4120">
        <v>16000</v>
      </c>
      <c r="J961" s="4249">
        <v>912</v>
      </c>
      <c r="K961" s="4120">
        <v>8000</v>
      </c>
      <c r="L961" s="4042">
        <v>512</v>
      </c>
      <c r="M961" s="4103"/>
      <c r="N961" s="4210" t="s">
        <v>2468</v>
      </c>
      <c r="O961" s="4224" t="s">
        <v>2452</v>
      </c>
      <c r="P961" s="4228" t="s">
        <v>2610</v>
      </c>
    </row>
    <row r="962" spans="1:16" ht="13.5" customHeight="1">
      <c r="A962" s="3946"/>
      <c r="B962" s="4112"/>
      <c r="C962" s="4149"/>
      <c r="D962" s="4780"/>
      <c r="E962" s="4141"/>
      <c r="F962" s="440" t="s">
        <v>716</v>
      </c>
      <c r="G962" s="304" t="s">
        <v>765</v>
      </c>
      <c r="H962" s="4143"/>
      <c r="I962" s="4121"/>
      <c r="J962" s="4250"/>
      <c r="K962" s="4121"/>
      <c r="L962" s="4044"/>
      <c r="M962" s="4104"/>
      <c r="N962" s="4211"/>
      <c r="O962" s="4240"/>
      <c r="P962" s="4138"/>
    </row>
    <row r="963" spans="1:16" ht="12.75" customHeight="1">
      <c r="A963" s="3946"/>
      <c r="B963" s="4116" t="s">
        <v>3263</v>
      </c>
      <c r="C963" s="4148" t="s">
        <v>3653</v>
      </c>
      <c r="D963" s="4244" t="s">
        <v>5657</v>
      </c>
      <c r="E963" s="4140" t="s">
        <v>2683</v>
      </c>
      <c r="F963" s="2649" t="s">
        <v>5597</v>
      </c>
      <c r="G963" s="303"/>
      <c r="H963" s="4142" t="s">
        <v>624</v>
      </c>
      <c r="I963" s="4120">
        <v>16000</v>
      </c>
      <c r="J963" s="4249">
        <v>912</v>
      </c>
      <c r="K963" s="4120">
        <v>8000</v>
      </c>
      <c r="L963" s="4042">
        <v>512</v>
      </c>
      <c r="M963" s="4103" t="s">
        <v>6173</v>
      </c>
      <c r="N963" s="4210" t="s">
        <v>2468</v>
      </c>
      <c r="O963" s="4224" t="s">
        <v>2452</v>
      </c>
      <c r="P963" s="4228" t="s">
        <v>2610</v>
      </c>
    </row>
    <row r="964" spans="1:16" ht="13.5" customHeight="1">
      <c r="A964" s="3946"/>
      <c r="B964" s="4233"/>
      <c r="C964" s="4149"/>
      <c r="D964" s="4236"/>
      <c r="E964" s="4141"/>
      <c r="F964" s="2626" t="s">
        <v>716</v>
      </c>
      <c r="G964" s="304" t="s">
        <v>765</v>
      </c>
      <c r="H964" s="4143"/>
      <c r="I964" s="4121"/>
      <c r="J964" s="4250"/>
      <c r="K964" s="4121"/>
      <c r="L964" s="4044"/>
      <c r="M964" s="4104"/>
      <c r="N964" s="4211"/>
      <c r="O964" s="4240"/>
      <c r="P964" s="4138"/>
    </row>
    <row r="965" spans="1:16" ht="12.75" customHeight="1">
      <c r="A965" s="3946"/>
      <c r="B965" s="4110" t="s">
        <v>6169</v>
      </c>
      <c r="C965" s="4148" t="s">
        <v>3653</v>
      </c>
      <c r="D965" s="4775" t="s">
        <v>2571</v>
      </c>
      <c r="E965" s="4140" t="s">
        <v>2559</v>
      </c>
      <c r="F965" s="894" t="s">
        <v>1646</v>
      </c>
      <c r="G965" s="326"/>
      <c r="H965" s="4142" t="s">
        <v>624</v>
      </c>
      <c r="I965" s="4120">
        <v>12288</v>
      </c>
      <c r="J965" s="4172">
        <v>1216</v>
      </c>
      <c r="K965" s="4120">
        <v>10240</v>
      </c>
      <c r="L965" s="4042">
        <v>128</v>
      </c>
      <c r="M965" s="4103"/>
      <c r="N965" s="4210" t="s">
        <v>2468</v>
      </c>
      <c r="O965" s="4224" t="s">
        <v>2452</v>
      </c>
      <c r="P965" s="4137" t="s">
        <v>2567</v>
      </c>
    </row>
    <row r="966" spans="1:16" ht="13.5" customHeight="1">
      <c r="A966" s="3946"/>
      <c r="B966" s="4112"/>
      <c r="C966" s="4149"/>
      <c r="D966" s="4777"/>
      <c r="E966" s="4141"/>
      <c r="F966" s="440" t="s">
        <v>716</v>
      </c>
      <c r="G966" s="304" t="s">
        <v>765</v>
      </c>
      <c r="H966" s="4143"/>
      <c r="I966" s="4121"/>
      <c r="J966" s="4173"/>
      <c r="K966" s="4121"/>
      <c r="L966" s="4044"/>
      <c r="M966" s="4104"/>
      <c r="N966" s="4211"/>
      <c r="O966" s="4240"/>
      <c r="P966" s="4138"/>
    </row>
    <row r="967" spans="1:16" ht="12.75" customHeight="1">
      <c r="A967" s="3946"/>
      <c r="B967" s="4232" t="s">
        <v>3263</v>
      </c>
      <c r="C967" s="4148" t="s">
        <v>3653</v>
      </c>
      <c r="D967" s="4244" t="s">
        <v>5658</v>
      </c>
      <c r="E967" s="4140" t="s">
        <v>2559</v>
      </c>
      <c r="F967" s="2649" t="s">
        <v>5597</v>
      </c>
      <c r="G967" s="326"/>
      <c r="H967" s="4142" t="s">
        <v>624</v>
      </c>
      <c r="I967" s="4120">
        <v>12288</v>
      </c>
      <c r="J967" s="4172">
        <v>1216</v>
      </c>
      <c r="K967" s="4120">
        <v>10240</v>
      </c>
      <c r="L967" s="4042">
        <v>128</v>
      </c>
      <c r="M967" s="4103" t="s">
        <v>6173</v>
      </c>
      <c r="N967" s="4210" t="s">
        <v>2468</v>
      </c>
      <c r="O967" s="4224" t="s">
        <v>2452</v>
      </c>
      <c r="P967" s="4137" t="s">
        <v>2567</v>
      </c>
    </row>
    <row r="968" spans="1:16" ht="13.5" customHeight="1">
      <c r="A968" s="3946"/>
      <c r="B968" s="4233"/>
      <c r="C968" s="4149"/>
      <c r="D968" s="4236"/>
      <c r="E968" s="4141"/>
      <c r="F968" s="2626" t="s">
        <v>716</v>
      </c>
      <c r="G968" s="304" t="s">
        <v>765</v>
      </c>
      <c r="H968" s="4143"/>
      <c r="I968" s="4121"/>
      <c r="J968" s="4173"/>
      <c r="K968" s="4121"/>
      <c r="L968" s="4044"/>
      <c r="M968" s="4104"/>
      <c r="N968" s="4211"/>
      <c r="O968" s="4240"/>
      <c r="P968" s="4138"/>
    </row>
    <row r="969" spans="1:16" ht="12.75" customHeight="1">
      <c r="A969" s="3946"/>
      <c r="B969" s="4110" t="s">
        <v>6169</v>
      </c>
      <c r="C969" s="4148" t="s">
        <v>3653</v>
      </c>
      <c r="D969" s="4778" t="s">
        <v>2678</v>
      </c>
      <c r="E969" s="4140" t="s">
        <v>2684</v>
      </c>
      <c r="F969" s="2625" t="s">
        <v>1646</v>
      </c>
      <c r="G969" s="326"/>
      <c r="H969" s="4142" t="s">
        <v>624</v>
      </c>
      <c r="I969" s="4120">
        <v>12288</v>
      </c>
      <c r="J969" s="4675">
        <v>912</v>
      </c>
      <c r="K969" s="4120">
        <v>10240</v>
      </c>
      <c r="L969" s="4042">
        <v>128</v>
      </c>
      <c r="M969" s="4103"/>
      <c r="N969" s="4210" t="s">
        <v>2468</v>
      </c>
      <c r="O969" s="4224" t="s">
        <v>2452</v>
      </c>
      <c r="P969" s="4137" t="s">
        <v>2610</v>
      </c>
    </row>
    <row r="970" spans="1:16" ht="13.5" customHeight="1">
      <c r="A970" s="3946"/>
      <c r="B970" s="4112"/>
      <c r="C970" s="4149"/>
      <c r="D970" s="4780"/>
      <c r="E970" s="4141"/>
      <c r="F970" s="2626" t="s">
        <v>716</v>
      </c>
      <c r="G970" s="304" t="s">
        <v>765</v>
      </c>
      <c r="H970" s="4143"/>
      <c r="I970" s="4121"/>
      <c r="J970" s="4250"/>
      <c r="K970" s="4121"/>
      <c r="L970" s="4044"/>
      <c r="M970" s="4104"/>
      <c r="N970" s="4211"/>
      <c r="O970" s="4240"/>
      <c r="P970" s="4138"/>
    </row>
    <row r="971" spans="1:16" ht="12.75" customHeight="1">
      <c r="A971" s="3946"/>
      <c r="B971" s="4116" t="s">
        <v>3263</v>
      </c>
      <c r="C971" s="4118" t="s">
        <v>3653</v>
      </c>
      <c r="D971" s="4235" t="s">
        <v>5659</v>
      </c>
      <c r="E971" s="4218" t="s">
        <v>2684</v>
      </c>
      <c r="F971" s="2649" t="s">
        <v>5597</v>
      </c>
      <c r="G971" s="303"/>
      <c r="H971" s="4168" t="s">
        <v>624</v>
      </c>
      <c r="I971" s="4108">
        <v>12288</v>
      </c>
      <c r="J971" s="4249">
        <v>912</v>
      </c>
      <c r="K971" s="4108">
        <v>10240</v>
      </c>
      <c r="L971" s="4043">
        <v>128</v>
      </c>
      <c r="M971" s="4105" t="s">
        <v>6173</v>
      </c>
      <c r="N971" s="4222" t="s">
        <v>2468</v>
      </c>
      <c r="O971" s="4227" t="s">
        <v>2452</v>
      </c>
      <c r="P971" s="4228" t="s">
        <v>2610</v>
      </c>
    </row>
    <row r="972" spans="1:16" ht="13.5" customHeight="1" thickBot="1">
      <c r="A972" s="3947"/>
      <c r="B972" s="4117"/>
      <c r="C972" s="4119"/>
      <c r="D972" s="4246"/>
      <c r="E972" s="4219"/>
      <c r="F972" s="2640" t="s">
        <v>716</v>
      </c>
      <c r="G972" s="330" t="s">
        <v>765</v>
      </c>
      <c r="H972" s="4220"/>
      <c r="I972" s="4109"/>
      <c r="J972" s="4250"/>
      <c r="K972" s="4109"/>
      <c r="L972" s="4221"/>
      <c r="M972" s="4106"/>
      <c r="N972" s="4223"/>
      <c r="O972" s="4225"/>
      <c r="P972" s="4229"/>
    </row>
    <row r="973" spans="1:16" ht="12.75" customHeight="1">
      <c r="A973" s="3945" t="s">
        <v>3902</v>
      </c>
      <c r="B973" s="4111" t="s">
        <v>6169</v>
      </c>
      <c r="C973" s="4148" t="s">
        <v>3654</v>
      </c>
      <c r="D973" s="4254" t="s">
        <v>2560</v>
      </c>
      <c r="E973" s="4140" t="s">
        <v>2563</v>
      </c>
      <c r="F973" s="180" t="s">
        <v>1645</v>
      </c>
      <c r="G973" s="303"/>
      <c r="H973" s="4142" t="s">
        <v>624</v>
      </c>
      <c r="I973" s="4120">
        <v>12000</v>
      </c>
      <c r="J973" s="4245">
        <v>1472</v>
      </c>
      <c r="K973" s="4120">
        <v>5816</v>
      </c>
      <c r="L973" s="4042">
        <v>512</v>
      </c>
      <c r="M973" s="4107"/>
      <c r="N973" s="4210" t="s">
        <v>2468</v>
      </c>
      <c r="O973" s="4224" t="s">
        <v>2452</v>
      </c>
      <c r="P973" s="4228" t="s">
        <v>2567</v>
      </c>
    </row>
    <row r="974" spans="1:16" ht="12.75" customHeight="1">
      <c r="A974" s="3946"/>
      <c r="B974" s="4111"/>
      <c r="C974" s="4118"/>
      <c r="D974" s="4255"/>
      <c r="E974" s="4218"/>
      <c r="F974" s="180" t="s">
        <v>1156</v>
      </c>
      <c r="G974" s="303" t="s">
        <v>766</v>
      </c>
      <c r="H974" s="4168"/>
      <c r="I974" s="4108"/>
      <c r="J974" s="4043"/>
      <c r="K974" s="4108"/>
      <c r="L974" s="4043"/>
      <c r="M974" s="4103"/>
      <c r="N974" s="4222"/>
      <c r="O974" s="4227"/>
      <c r="P974" s="4251"/>
    </row>
    <row r="975" spans="1:16" ht="12.75" customHeight="1">
      <c r="A975" s="3946"/>
      <c r="B975" s="4112"/>
      <c r="C975" s="4149"/>
      <c r="D975" s="4256"/>
      <c r="E975" s="4141"/>
      <c r="F975" s="440" t="s">
        <v>716</v>
      </c>
      <c r="G975" s="304" t="s">
        <v>765</v>
      </c>
      <c r="H975" s="4143"/>
      <c r="I975" s="4121"/>
      <c r="J975" s="4044"/>
      <c r="K975" s="4121"/>
      <c r="L975" s="4044"/>
      <c r="M975" s="4104"/>
      <c r="N975" s="4211"/>
      <c r="O975" s="4240"/>
      <c r="P975" s="4253"/>
    </row>
    <row r="976" spans="1:16" ht="12.75" customHeight="1">
      <c r="A976" s="3946"/>
      <c r="B976" s="4116" t="s">
        <v>3263</v>
      </c>
      <c r="C976" s="4148" t="s">
        <v>3654</v>
      </c>
      <c r="D976" s="4257" t="s">
        <v>5660</v>
      </c>
      <c r="E976" s="4140" t="s">
        <v>2563</v>
      </c>
      <c r="F976" s="2649" t="s">
        <v>5596</v>
      </c>
      <c r="G976" s="303"/>
      <c r="H976" s="4142" t="s">
        <v>624</v>
      </c>
      <c r="I976" s="4120">
        <v>12000</v>
      </c>
      <c r="J976" s="4189">
        <v>1472</v>
      </c>
      <c r="K976" s="4120">
        <v>5816</v>
      </c>
      <c r="L976" s="4042">
        <v>512</v>
      </c>
      <c r="M976" s="4105" t="s">
        <v>6172</v>
      </c>
      <c r="N976" s="4210" t="s">
        <v>2468</v>
      </c>
      <c r="O976" s="4224" t="s">
        <v>2452</v>
      </c>
      <c r="P976" s="4228" t="s">
        <v>2567</v>
      </c>
    </row>
    <row r="977" spans="1:16" ht="12.75" customHeight="1">
      <c r="A977" s="3946"/>
      <c r="B977" s="4116"/>
      <c r="C977" s="4118"/>
      <c r="D977" s="4234"/>
      <c r="E977" s="4218"/>
      <c r="F977" s="2629" t="s">
        <v>1156</v>
      </c>
      <c r="G977" s="303" t="s">
        <v>766</v>
      </c>
      <c r="H977" s="4168"/>
      <c r="I977" s="4108"/>
      <c r="J977" s="4189"/>
      <c r="K977" s="4108"/>
      <c r="L977" s="4043"/>
      <c r="M977" s="4103"/>
      <c r="N977" s="4222"/>
      <c r="O977" s="4227"/>
      <c r="P977" s="4251"/>
    </row>
    <row r="978" spans="1:16" ht="12.75" customHeight="1">
      <c r="A978" s="3946"/>
      <c r="B978" s="4233"/>
      <c r="C978" s="4149"/>
      <c r="D978" s="4258"/>
      <c r="E978" s="4141"/>
      <c r="F978" s="2626" t="s">
        <v>716</v>
      </c>
      <c r="G978" s="304" t="s">
        <v>765</v>
      </c>
      <c r="H978" s="4143"/>
      <c r="I978" s="4121"/>
      <c r="J978" s="4173"/>
      <c r="K978" s="4121"/>
      <c r="L978" s="4044"/>
      <c r="M978" s="4104"/>
      <c r="N978" s="4211"/>
      <c r="O978" s="4240"/>
      <c r="P978" s="4253"/>
    </row>
    <row r="979" spans="1:16" ht="12.75" customHeight="1">
      <c r="A979" s="3946"/>
      <c r="B979" s="4110" t="s">
        <v>6169</v>
      </c>
      <c r="C979" s="4148" t="s">
        <v>3655</v>
      </c>
      <c r="D979" s="4775" t="s">
        <v>2566</v>
      </c>
      <c r="E979" s="4140" t="s">
        <v>2565</v>
      </c>
      <c r="F979" s="2625" t="s">
        <v>1646</v>
      </c>
      <c r="G979" s="326"/>
      <c r="H979" s="2627" t="s">
        <v>624</v>
      </c>
      <c r="I979" s="4120">
        <v>20000</v>
      </c>
      <c r="J979" s="4172">
        <v>1472</v>
      </c>
      <c r="K979" s="4120">
        <v>11800</v>
      </c>
      <c r="L979" s="4042">
        <v>512</v>
      </c>
      <c r="M979" s="4105"/>
      <c r="N979" s="4210" t="s">
        <v>2468</v>
      </c>
      <c r="O979" s="4224" t="s">
        <v>2452</v>
      </c>
      <c r="P979" s="4137" t="s">
        <v>2567</v>
      </c>
    </row>
    <row r="980" spans="1:16" ht="12.75" customHeight="1">
      <c r="A980" s="3946"/>
      <c r="B980" s="4111"/>
      <c r="C980" s="4118"/>
      <c r="D980" s="4776"/>
      <c r="E980" s="4218"/>
      <c r="F980" s="2629" t="s">
        <v>1156</v>
      </c>
      <c r="G980" s="303" t="s">
        <v>766</v>
      </c>
      <c r="H980" s="2630"/>
      <c r="I980" s="4108"/>
      <c r="J980" s="4189"/>
      <c r="K980" s="4108"/>
      <c r="L980" s="4043"/>
      <c r="M980" s="4103"/>
      <c r="N980" s="4222"/>
      <c r="O980" s="4227"/>
      <c r="P980" s="4251"/>
    </row>
    <row r="981" spans="1:16" ht="13.5" customHeight="1">
      <c r="A981" s="3946"/>
      <c r="B981" s="4112"/>
      <c r="C981" s="4149"/>
      <c r="D981" s="4777"/>
      <c r="E981" s="4141"/>
      <c r="F981" s="2626" t="s">
        <v>716</v>
      </c>
      <c r="G981" s="304" t="s">
        <v>765</v>
      </c>
      <c r="H981" s="2628"/>
      <c r="I981" s="4121"/>
      <c r="J981" s="4173"/>
      <c r="K981" s="4121"/>
      <c r="L981" s="4044"/>
      <c r="M981" s="4104"/>
      <c r="N981" s="4211"/>
      <c r="O981" s="4240"/>
      <c r="P981" s="4253"/>
    </row>
    <row r="982" spans="1:16" ht="12.75" customHeight="1">
      <c r="A982" s="3946"/>
      <c r="B982" s="4116" t="s">
        <v>3263</v>
      </c>
      <c r="C982" s="4118" t="s">
        <v>3655</v>
      </c>
      <c r="D982" s="4235" t="s">
        <v>5661</v>
      </c>
      <c r="E982" s="4218" t="s">
        <v>2565</v>
      </c>
      <c r="F982" s="2649" t="s">
        <v>5597</v>
      </c>
      <c r="G982" s="303"/>
      <c r="H982" s="2630" t="s">
        <v>624</v>
      </c>
      <c r="I982" s="4108">
        <v>20000</v>
      </c>
      <c r="J982" s="4189">
        <v>1472</v>
      </c>
      <c r="K982" s="4108">
        <v>11800</v>
      </c>
      <c r="L982" s="4043">
        <v>512</v>
      </c>
      <c r="M982" s="4105" t="s">
        <v>6173</v>
      </c>
      <c r="N982" s="4222" t="s">
        <v>2468</v>
      </c>
      <c r="O982" s="4227" t="s">
        <v>2452</v>
      </c>
      <c r="P982" s="4228" t="s">
        <v>2567</v>
      </c>
    </row>
    <row r="983" spans="1:16" ht="12.75" customHeight="1">
      <c r="A983" s="3946"/>
      <c r="B983" s="4116"/>
      <c r="C983" s="4118"/>
      <c r="D983" s="4235"/>
      <c r="E983" s="4218"/>
      <c r="F983" s="2629" t="s">
        <v>1156</v>
      </c>
      <c r="G983" s="303" t="s">
        <v>766</v>
      </c>
      <c r="H983" s="2630"/>
      <c r="I983" s="4108"/>
      <c r="J983" s="4189"/>
      <c r="K983" s="4108"/>
      <c r="L983" s="4043"/>
      <c r="M983" s="4103"/>
      <c r="N983" s="4222"/>
      <c r="O983" s="4227"/>
      <c r="P983" s="4251"/>
    </row>
    <row r="984" spans="1:16" ht="13.5" customHeight="1" thickBot="1">
      <c r="A984" s="3946"/>
      <c r="B984" s="4117"/>
      <c r="C984" s="4119"/>
      <c r="D984" s="4246"/>
      <c r="E984" s="4219"/>
      <c r="F984" s="2640" t="s">
        <v>716</v>
      </c>
      <c r="G984" s="330" t="s">
        <v>765</v>
      </c>
      <c r="H984" s="2636"/>
      <c r="I984" s="4109"/>
      <c r="J984" s="4418"/>
      <c r="K984" s="4109"/>
      <c r="L984" s="4221"/>
      <c r="M984" s="4106"/>
      <c r="N984" s="4223"/>
      <c r="O984" s="4225"/>
      <c r="P984" s="4252"/>
    </row>
    <row r="985" spans="1:16" ht="12.75" customHeight="1">
      <c r="A985" s="4230" t="s">
        <v>3905</v>
      </c>
      <c r="B985" s="4110" t="s">
        <v>6169</v>
      </c>
      <c r="C985" s="4148" t="s">
        <v>3659</v>
      </c>
      <c r="D985" s="4255" t="s">
        <v>2572</v>
      </c>
      <c r="E985" s="4140" t="s">
        <v>2564</v>
      </c>
      <c r="F985" s="180" t="s">
        <v>1645</v>
      </c>
      <c r="G985" s="303"/>
      <c r="H985" s="4142" t="s">
        <v>624</v>
      </c>
      <c r="I985" s="4120">
        <v>8256</v>
      </c>
      <c r="J985" s="4245">
        <v>1728</v>
      </c>
      <c r="K985" s="4120">
        <v>2272</v>
      </c>
      <c r="L985" s="4042">
        <v>512</v>
      </c>
      <c r="M985" s="4107"/>
      <c r="N985" s="4210" t="s">
        <v>2466</v>
      </c>
      <c r="O985" s="4224" t="s">
        <v>2452</v>
      </c>
      <c r="P985" s="4137" t="s">
        <v>2567</v>
      </c>
    </row>
    <row r="986" spans="1:16" ht="12.75" customHeight="1">
      <c r="A986" s="4230"/>
      <c r="B986" s="4111"/>
      <c r="C986" s="4118"/>
      <c r="D986" s="4167"/>
      <c r="E986" s="4218"/>
      <c r="F986" s="180" t="s">
        <v>1161</v>
      </c>
      <c r="G986" s="303" t="s">
        <v>765</v>
      </c>
      <c r="H986" s="4168"/>
      <c r="I986" s="4108"/>
      <c r="J986" s="4043"/>
      <c r="K986" s="4108"/>
      <c r="L986" s="4043"/>
      <c r="M986" s="4103"/>
      <c r="N986" s="4222"/>
      <c r="O986" s="4227"/>
      <c r="P986" s="4228"/>
    </row>
    <row r="987" spans="1:16" ht="12.75" customHeight="1" thickBot="1">
      <c r="A987" s="4230"/>
      <c r="B987" s="4112"/>
      <c r="C987" s="4149"/>
      <c r="D987" s="4079"/>
      <c r="E987" s="4141"/>
      <c r="F987" s="440" t="s">
        <v>716</v>
      </c>
      <c r="G987" s="304" t="s">
        <v>765</v>
      </c>
      <c r="H987" s="4143"/>
      <c r="I987" s="4121"/>
      <c r="J987" s="4044"/>
      <c r="K987" s="4121"/>
      <c r="L987" s="4044"/>
      <c r="M987" s="4104"/>
      <c r="N987" s="4211"/>
      <c r="O987" s="4240"/>
      <c r="P987" s="4138"/>
    </row>
    <row r="988" spans="1:16" ht="12.75" customHeight="1">
      <c r="A988" s="4230"/>
      <c r="B988" s="4232" t="s">
        <v>3263</v>
      </c>
      <c r="C988" s="4148" t="s">
        <v>3659</v>
      </c>
      <c r="D988" s="4234" t="s">
        <v>5662</v>
      </c>
      <c r="E988" s="4140" t="s">
        <v>2564</v>
      </c>
      <c r="F988" s="2649" t="s">
        <v>5596</v>
      </c>
      <c r="G988" s="303"/>
      <c r="H988" s="4142" t="s">
        <v>624</v>
      </c>
      <c r="I988" s="4120">
        <v>8256</v>
      </c>
      <c r="J988" s="4245">
        <v>1728</v>
      </c>
      <c r="K988" s="4120">
        <v>2272</v>
      </c>
      <c r="L988" s="4042">
        <v>512</v>
      </c>
      <c r="M988" s="4105" t="s">
        <v>6172</v>
      </c>
      <c r="N988" s="4210" t="s">
        <v>2466</v>
      </c>
      <c r="O988" s="4224" t="s">
        <v>2452</v>
      </c>
      <c r="P988" s="4137" t="s">
        <v>2567</v>
      </c>
    </row>
    <row r="989" spans="1:16" ht="12.75" customHeight="1">
      <c r="A989" s="4230"/>
      <c r="B989" s="4116"/>
      <c r="C989" s="4118"/>
      <c r="D989" s="4235"/>
      <c r="E989" s="4218"/>
      <c r="F989" s="2629" t="s">
        <v>1161</v>
      </c>
      <c r="G989" s="303" t="s">
        <v>765</v>
      </c>
      <c r="H989" s="4168"/>
      <c r="I989" s="4108"/>
      <c r="J989" s="4043"/>
      <c r="K989" s="4108"/>
      <c r="L989" s="4043"/>
      <c r="M989" s="4103"/>
      <c r="N989" s="4222"/>
      <c r="O989" s="4227"/>
      <c r="P989" s="4228"/>
    </row>
    <row r="990" spans="1:16" ht="12.75" customHeight="1">
      <c r="A990" s="4230"/>
      <c r="B990" s="4233"/>
      <c r="C990" s="4149"/>
      <c r="D990" s="4236"/>
      <c r="E990" s="4141"/>
      <c r="F990" s="2626" t="s">
        <v>716</v>
      </c>
      <c r="G990" s="304" t="s">
        <v>765</v>
      </c>
      <c r="H990" s="4143"/>
      <c r="I990" s="4121"/>
      <c r="J990" s="4044"/>
      <c r="K990" s="4121"/>
      <c r="L990" s="4044"/>
      <c r="M990" s="4104"/>
      <c r="N990" s="4211"/>
      <c r="O990" s="4240"/>
      <c r="P990" s="4138"/>
    </row>
    <row r="991" spans="1:16" ht="12.75" customHeight="1">
      <c r="A991" s="4230"/>
      <c r="B991" s="4110" t="s">
        <v>6169</v>
      </c>
      <c r="C991" s="4148" t="s">
        <v>3659</v>
      </c>
      <c r="D991" s="4955" t="s">
        <v>2679</v>
      </c>
      <c r="E991" s="4140" t="s">
        <v>2685</v>
      </c>
      <c r="F991" s="180" t="s">
        <v>1645</v>
      </c>
      <c r="G991" s="303"/>
      <c r="H991" s="4142" t="s">
        <v>624</v>
      </c>
      <c r="I991" s="4120">
        <v>8256</v>
      </c>
      <c r="J991" s="4113">
        <v>1280</v>
      </c>
      <c r="K991" s="4237">
        <v>2272</v>
      </c>
      <c r="L991" s="4042">
        <v>512</v>
      </c>
      <c r="M991" s="4105"/>
      <c r="N991" s="4210" t="s">
        <v>2466</v>
      </c>
      <c r="O991" s="4224" t="s">
        <v>2452</v>
      </c>
      <c r="P991" s="4137" t="s">
        <v>2610</v>
      </c>
    </row>
    <row r="992" spans="1:16" ht="12.75" customHeight="1">
      <c r="A992" s="4230"/>
      <c r="B992" s="4111"/>
      <c r="C992" s="4118"/>
      <c r="D992" s="4779"/>
      <c r="E992" s="4218"/>
      <c r="F992" s="180" t="s">
        <v>1161</v>
      </c>
      <c r="G992" s="303" t="s">
        <v>765</v>
      </c>
      <c r="H992" s="4168"/>
      <c r="I992" s="4108"/>
      <c r="J992" s="4114"/>
      <c r="K992" s="4238"/>
      <c r="L992" s="4043"/>
      <c r="M992" s="4103"/>
      <c r="N992" s="4222"/>
      <c r="O992" s="4227"/>
      <c r="P992" s="4228"/>
    </row>
    <row r="993" spans="1:16" ht="12.75" customHeight="1">
      <c r="A993" s="4230"/>
      <c r="B993" s="4112"/>
      <c r="C993" s="4149"/>
      <c r="D993" s="4780"/>
      <c r="E993" s="4141"/>
      <c r="F993" s="440" t="s">
        <v>716</v>
      </c>
      <c r="G993" s="304" t="s">
        <v>765</v>
      </c>
      <c r="H993" s="4143"/>
      <c r="I993" s="4121"/>
      <c r="J993" s="4115"/>
      <c r="K993" s="4239"/>
      <c r="L993" s="4044"/>
      <c r="M993" s="4104"/>
      <c r="N993" s="4211"/>
      <c r="O993" s="4240"/>
      <c r="P993" s="4138"/>
    </row>
    <row r="994" spans="1:16" ht="12.75" customHeight="1">
      <c r="A994" s="4230"/>
      <c r="B994" s="4232" t="s">
        <v>3263</v>
      </c>
      <c r="C994" s="4148" t="s">
        <v>3659</v>
      </c>
      <c r="D994" s="4234" t="s">
        <v>5663</v>
      </c>
      <c r="E994" s="4140" t="s">
        <v>2685</v>
      </c>
      <c r="F994" s="2649" t="s">
        <v>5596</v>
      </c>
      <c r="G994" s="303"/>
      <c r="H994" s="4142" t="s">
        <v>624</v>
      </c>
      <c r="I994" s="4120">
        <v>8256</v>
      </c>
      <c r="J994" s="4113">
        <v>1280</v>
      </c>
      <c r="K994" s="4237">
        <v>2272</v>
      </c>
      <c r="L994" s="4042">
        <v>512</v>
      </c>
      <c r="M994" s="4105" t="s">
        <v>6172</v>
      </c>
      <c r="N994" s="4210" t="s">
        <v>2466</v>
      </c>
      <c r="O994" s="4224" t="s">
        <v>2452</v>
      </c>
      <c r="P994" s="4137" t="s">
        <v>2610</v>
      </c>
    </row>
    <row r="995" spans="1:16" ht="12.75" customHeight="1">
      <c r="A995" s="4230"/>
      <c r="B995" s="4116"/>
      <c r="C995" s="4118"/>
      <c r="D995" s="4235"/>
      <c r="E995" s="4218"/>
      <c r="F995" s="2629" t="s">
        <v>1161</v>
      </c>
      <c r="G995" s="303" t="s">
        <v>765</v>
      </c>
      <c r="H995" s="4168"/>
      <c r="I995" s="4108"/>
      <c r="J995" s="4114"/>
      <c r="K995" s="4238"/>
      <c r="L995" s="4043"/>
      <c r="M995" s="4103"/>
      <c r="N995" s="4222"/>
      <c r="O995" s="4227"/>
      <c r="P995" s="4228"/>
    </row>
    <row r="996" spans="1:16" ht="12.75" customHeight="1">
      <c r="A996" s="4230"/>
      <c r="B996" s="4233"/>
      <c r="C996" s="4149"/>
      <c r="D996" s="4236"/>
      <c r="E996" s="4141"/>
      <c r="F996" s="2626" t="s">
        <v>716</v>
      </c>
      <c r="G996" s="304" t="s">
        <v>765</v>
      </c>
      <c r="H996" s="4143"/>
      <c r="I996" s="4121"/>
      <c r="J996" s="4115"/>
      <c r="K996" s="4239"/>
      <c r="L996" s="4044"/>
      <c r="M996" s="4104"/>
      <c r="N996" s="4211"/>
      <c r="O996" s="4240"/>
      <c r="P996" s="4138"/>
    </row>
    <row r="997" spans="1:16" ht="12.75" customHeight="1">
      <c r="A997" s="4230"/>
      <c r="B997" s="4110" t="s">
        <v>6169</v>
      </c>
      <c r="C997" s="4241" t="s">
        <v>3660</v>
      </c>
      <c r="D997" s="4775" t="s">
        <v>2568</v>
      </c>
      <c r="E997" s="4140" t="s">
        <v>2569</v>
      </c>
      <c r="F997" s="180" t="s">
        <v>1646</v>
      </c>
      <c r="G997" s="303" t="s">
        <v>543</v>
      </c>
      <c r="H997" s="4142" t="s">
        <v>624</v>
      </c>
      <c r="I997" s="4120">
        <v>16256</v>
      </c>
      <c r="J997" s="4042">
        <v>1728</v>
      </c>
      <c r="K997" s="4120">
        <v>8256</v>
      </c>
      <c r="L997" s="4042">
        <v>512</v>
      </c>
      <c r="M997" s="4105"/>
      <c r="N997" s="4210" t="s">
        <v>2468</v>
      </c>
      <c r="O997" s="4224" t="s">
        <v>2452</v>
      </c>
      <c r="P997" s="4137" t="s">
        <v>2567</v>
      </c>
    </row>
    <row r="998" spans="1:16" ht="12.75" customHeight="1">
      <c r="A998" s="4230"/>
      <c r="B998" s="4111"/>
      <c r="C998" s="4242"/>
      <c r="D998" s="4776"/>
      <c r="E998" s="4218"/>
      <c r="F998" s="180" t="s">
        <v>1161</v>
      </c>
      <c r="G998" s="303" t="s">
        <v>765</v>
      </c>
      <c r="H998" s="4168"/>
      <c r="I998" s="4108"/>
      <c r="J998" s="4043"/>
      <c r="K998" s="4108"/>
      <c r="L998" s="4043"/>
      <c r="M998" s="4103"/>
      <c r="N998" s="4222"/>
      <c r="O998" s="4227"/>
      <c r="P998" s="4228"/>
    </row>
    <row r="999" spans="1:16" ht="13.5" customHeight="1">
      <c r="A999" s="4230"/>
      <c r="B999" s="4112"/>
      <c r="C999" s="4243"/>
      <c r="D999" s="4777"/>
      <c r="E999" s="4141"/>
      <c r="F999" s="440" t="s">
        <v>716</v>
      </c>
      <c r="G999" s="304" t="s">
        <v>765</v>
      </c>
      <c r="H999" s="4143"/>
      <c r="I999" s="4121"/>
      <c r="J999" s="4044"/>
      <c r="K999" s="4121"/>
      <c r="L999" s="4044"/>
      <c r="M999" s="4104"/>
      <c r="N999" s="4211"/>
      <c r="O999" s="4240"/>
      <c r="P999" s="4138"/>
    </row>
    <row r="1000" spans="1:16" ht="12.75" customHeight="1">
      <c r="A1000" s="4230"/>
      <c r="B1000" s="4232" t="s">
        <v>3263</v>
      </c>
      <c r="C1000" s="4241" t="s">
        <v>3660</v>
      </c>
      <c r="D1000" s="4244" t="s">
        <v>5664</v>
      </c>
      <c r="E1000" s="4140" t="s">
        <v>2569</v>
      </c>
      <c r="F1000" s="2649" t="s">
        <v>5597</v>
      </c>
      <c r="G1000" s="303" t="s">
        <v>543</v>
      </c>
      <c r="H1000" s="4142" t="s">
        <v>624</v>
      </c>
      <c r="I1000" s="4120">
        <v>16256</v>
      </c>
      <c r="J1000" s="4042">
        <v>1728</v>
      </c>
      <c r="K1000" s="4120">
        <v>8256</v>
      </c>
      <c r="L1000" s="4042">
        <v>512</v>
      </c>
      <c r="M1000" s="4105" t="s">
        <v>6173</v>
      </c>
      <c r="N1000" s="4210" t="s">
        <v>2468</v>
      </c>
      <c r="O1000" s="4224" t="s">
        <v>2452</v>
      </c>
      <c r="P1000" s="4137" t="s">
        <v>2567</v>
      </c>
    </row>
    <row r="1001" spans="1:16" ht="12.75" customHeight="1">
      <c r="A1001" s="4230"/>
      <c r="B1001" s="4116"/>
      <c r="C1001" s="4242"/>
      <c r="D1001" s="4235"/>
      <c r="E1001" s="4218"/>
      <c r="F1001" s="2629" t="s">
        <v>1161</v>
      </c>
      <c r="G1001" s="303" t="s">
        <v>765</v>
      </c>
      <c r="H1001" s="4168"/>
      <c r="I1001" s="4108"/>
      <c r="J1001" s="4043"/>
      <c r="K1001" s="4108"/>
      <c r="L1001" s="4043"/>
      <c r="M1001" s="4103"/>
      <c r="N1001" s="4222"/>
      <c r="O1001" s="4227"/>
      <c r="P1001" s="4228"/>
    </row>
    <row r="1002" spans="1:16" ht="13.5" customHeight="1">
      <c r="A1002" s="4230"/>
      <c r="B1002" s="4233"/>
      <c r="C1002" s="4243"/>
      <c r="D1002" s="4236"/>
      <c r="E1002" s="4141"/>
      <c r="F1002" s="2626" t="s">
        <v>716</v>
      </c>
      <c r="G1002" s="304" t="s">
        <v>765</v>
      </c>
      <c r="H1002" s="4143"/>
      <c r="I1002" s="4121"/>
      <c r="J1002" s="4044"/>
      <c r="K1002" s="4121"/>
      <c r="L1002" s="4044"/>
      <c r="M1002" s="4104"/>
      <c r="N1002" s="4211"/>
      <c r="O1002" s="4240"/>
      <c r="P1002" s="4138"/>
    </row>
    <row r="1003" spans="1:16" ht="12.75" customHeight="1">
      <c r="A1003" s="4230"/>
      <c r="B1003" s="4110" t="s">
        <v>6169</v>
      </c>
      <c r="C1003" s="4241" t="s">
        <v>3660</v>
      </c>
      <c r="D1003" s="4778" t="s">
        <v>2680</v>
      </c>
      <c r="E1003" s="4140" t="s">
        <v>2686</v>
      </c>
      <c r="F1003" s="2625" t="s">
        <v>1646</v>
      </c>
      <c r="G1003" s="326" t="s">
        <v>543</v>
      </c>
      <c r="H1003" s="4142" t="s">
        <v>624</v>
      </c>
      <c r="I1003" s="4120">
        <v>16256</v>
      </c>
      <c r="J1003" s="4676">
        <v>1280</v>
      </c>
      <c r="K1003" s="4120">
        <v>8256</v>
      </c>
      <c r="L1003" s="4042">
        <v>512</v>
      </c>
      <c r="M1003" s="4105"/>
      <c r="N1003" s="4210" t="s">
        <v>2468</v>
      </c>
      <c r="O1003" s="4224" t="s">
        <v>2452</v>
      </c>
      <c r="P1003" s="4137" t="s">
        <v>2610</v>
      </c>
    </row>
    <row r="1004" spans="1:16" ht="12.75" customHeight="1">
      <c r="A1004" s="4230"/>
      <c r="B1004" s="4111"/>
      <c r="C1004" s="4242"/>
      <c r="D1004" s="4779"/>
      <c r="E1004" s="4218"/>
      <c r="F1004" s="2629" t="s">
        <v>1161</v>
      </c>
      <c r="G1004" s="303" t="s">
        <v>765</v>
      </c>
      <c r="H1004" s="4168"/>
      <c r="I1004" s="4108"/>
      <c r="J1004" s="4247"/>
      <c r="K1004" s="4108"/>
      <c r="L1004" s="4043"/>
      <c r="M1004" s="4103"/>
      <c r="N1004" s="4222"/>
      <c r="O1004" s="4227"/>
      <c r="P1004" s="4228"/>
    </row>
    <row r="1005" spans="1:16" ht="13.5" customHeight="1">
      <c r="A1005" s="4230"/>
      <c r="B1005" s="4112"/>
      <c r="C1005" s="4243"/>
      <c r="D1005" s="4780"/>
      <c r="E1005" s="4141"/>
      <c r="F1005" s="2626" t="s">
        <v>716</v>
      </c>
      <c r="G1005" s="304" t="s">
        <v>765</v>
      </c>
      <c r="H1005" s="4143"/>
      <c r="I1005" s="4121"/>
      <c r="J1005" s="4677"/>
      <c r="K1005" s="4121"/>
      <c r="L1005" s="4044"/>
      <c r="M1005" s="4104"/>
      <c r="N1005" s="4211"/>
      <c r="O1005" s="4240"/>
      <c r="P1005" s="4138"/>
    </row>
    <row r="1006" spans="1:16" ht="12.75" customHeight="1">
      <c r="A1006" s="4230"/>
      <c r="B1006" s="4116" t="s">
        <v>3263</v>
      </c>
      <c r="C1006" s="4242" t="s">
        <v>3660</v>
      </c>
      <c r="D1006" s="4235" t="s">
        <v>5665</v>
      </c>
      <c r="E1006" s="4218" t="s">
        <v>2686</v>
      </c>
      <c r="F1006" s="2649" t="s">
        <v>5597</v>
      </c>
      <c r="G1006" s="303" t="s">
        <v>543</v>
      </c>
      <c r="H1006" s="4168" t="s">
        <v>624</v>
      </c>
      <c r="I1006" s="4108">
        <v>16256</v>
      </c>
      <c r="J1006" s="4247">
        <v>1280</v>
      </c>
      <c r="K1006" s="4108">
        <v>8256</v>
      </c>
      <c r="L1006" s="4043">
        <v>512</v>
      </c>
      <c r="M1006" s="4105" t="s">
        <v>6173</v>
      </c>
      <c r="N1006" s="4222" t="s">
        <v>2468</v>
      </c>
      <c r="O1006" s="4227" t="s">
        <v>2452</v>
      </c>
      <c r="P1006" s="4228" t="s">
        <v>2610</v>
      </c>
    </row>
    <row r="1007" spans="1:16" ht="12.75" customHeight="1">
      <c r="A1007" s="4230"/>
      <c r="B1007" s="4116"/>
      <c r="C1007" s="4242"/>
      <c r="D1007" s="4235"/>
      <c r="E1007" s="4218"/>
      <c r="F1007" s="2629" t="s">
        <v>1161</v>
      </c>
      <c r="G1007" s="303" t="s">
        <v>765</v>
      </c>
      <c r="H1007" s="4168"/>
      <c r="I1007" s="4108"/>
      <c r="J1007" s="4247"/>
      <c r="K1007" s="4108"/>
      <c r="L1007" s="4043"/>
      <c r="M1007" s="4103"/>
      <c r="N1007" s="4222"/>
      <c r="O1007" s="4227"/>
      <c r="P1007" s="4228"/>
    </row>
    <row r="1008" spans="1:16" ht="13.5" customHeight="1" thickBot="1">
      <c r="A1008" s="4231"/>
      <c r="B1008" s="4117"/>
      <c r="C1008" s="4827"/>
      <c r="D1008" s="4246"/>
      <c r="E1008" s="4219"/>
      <c r="F1008" s="2640" t="s">
        <v>716</v>
      </c>
      <c r="G1008" s="330" t="s">
        <v>765</v>
      </c>
      <c r="H1008" s="4220"/>
      <c r="I1008" s="4109"/>
      <c r="J1008" s="4248"/>
      <c r="K1008" s="4109"/>
      <c r="L1008" s="4221"/>
      <c r="M1008" s="4106"/>
      <c r="N1008" s="4223"/>
      <c r="O1008" s="4225"/>
      <c r="P1008" s="4229"/>
    </row>
    <row r="1009" spans="1:16" ht="24" customHeight="1">
      <c r="A1009" s="2478" t="s">
        <v>221</v>
      </c>
      <c r="B1009" s="2479" t="s">
        <v>2464</v>
      </c>
      <c r="C1009" s="2456" t="s">
        <v>1400</v>
      </c>
      <c r="D1009" s="2692" t="s">
        <v>127</v>
      </c>
      <c r="E1009" s="327" t="s">
        <v>985</v>
      </c>
      <c r="F1009" s="327" t="s">
        <v>102</v>
      </c>
      <c r="G1009" s="2480"/>
      <c r="H1009" s="2481" t="s">
        <v>624</v>
      </c>
      <c r="I1009" s="2482">
        <v>512</v>
      </c>
      <c r="J1009" s="2453">
        <v>192</v>
      </c>
      <c r="K1009" s="2454">
        <v>384</v>
      </c>
      <c r="L1009" s="2455">
        <v>32</v>
      </c>
      <c r="M1009" s="2947"/>
      <c r="N1009" s="2457" t="s">
        <v>2451</v>
      </c>
      <c r="O1009" s="2483" t="s">
        <v>2452</v>
      </c>
      <c r="P1009" s="2484" t="s">
        <v>5439</v>
      </c>
    </row>
    <row r="1010" spans="1:16" ht="24" customHeight="1" thickBot="1">
      <c r="A1010" s="2689" t="s">
        <v>5429</v>
      </c>
      <c r="B1010" s="2433" t="s">
        <v>2464</v>
      </c>
      <c r="C1010" s="2690" t="s">
        <v>338</v>
      </c>
      <c r="D1010" s="2691" t="s">
        <v>5430</v>
      </c>
      <c r="E1010" s="2640" t="s">
        <v>5432</v>
      </c>
      <c r="F1010" s="2640" t="s">
        <v>575</v>
      </c>
      <c r="G1010" s="382"/>
      <c r="H1010" s="451" t="s">
        <v>624</v>
      </c>
      <c r="I1010" s="2441">
        <v>4704</v>
      </c>
      <c r="J1010" s="2442">
        <v>512</v>
      </c>
      <c r="K1010" s="2443">
        <v>256</v>
      </c>
      <c r="L1010" s="2444">
        <v>128</v>
      </c>
      <c r="M1010" s="2948"/>
      <c r="N1010" s="2431" t="s">
        <v>2451</v>
      </c>
      <c r="O1010" s="2432" t="s">
        <v>2452</v>
      </c>
      <c r="P1010" s="2445" t="s">
        <v>5431</v>
      </c>
    </row>
    <row r="1011" spans="1:16" ht="12.75" customHeight="1">
      <c r="A1011" s="3542" t="s">
        <v>3917</v>
      </c>
      <c r="B1011" s="4084" t="s">
        <v>2464</v>
      </c>
      <c r="C1011" s="4326" t="s">
        <v>2650</v>
      </c>
      <c r="D1011" s="3470" t="s">
        <v>662</v>
      </c>
      <c r="E1011" s="4071" t="s">
        <v>954</v>
      </c>
      <c r="F1011" s="322" t="s">
        <v>701</v>
      </c>
      <c r="G1011" s="303" t="s">
        <v>765</v>
      </c>
      <c r="H1011" s="4938" t="s">
        <v>624</v>
      </c>
      <c r="I1011" s="4925">
        <v>8960</v>
      </c>
      <c r="J1011" s="4189">
        <v>1088</v>
      </c>
      <c r="K1011" s="4108">
        <v>4928</v>
      </c>
      <c r="L1011" s="4043">
        <v>512</v>
      </c>
      <c r="M1011" s="2913"/>
      <c r="N1011" s="4035" t="s">
        <v>2466</v>
      </c>
      <c r="O1011" s="4082" t="s">
        <v>2452</v>
      </c>
      <c r="P1011" s="4593" t="s">
        <v>661</v>
      </c>
    </row>
    <row r="1012" spans="1:16" ht="12.75" customHeight="1">
      <c r="A1012" s="3542"/>
      <c r="B1012" s="4084"/>
      <c r="C1012" s="4305"/>
      <c r="D1012" s="3470"/>
      <c r="E1012" s="4071"/>
      <c r="F1012" s="322" t="s">
        <v>709</v>
      </c>
      <c r="G1012" s="303" t="s">
        <v>766</v>
      </c>
      <c r="H1012" s="4938"/>
      <c r="I1012" s="4925"/>
      <c r="J1012" s="4189"/>
      <c r="K1012" s="4108"/>
      <c r="L1012" s="4043"/>
      <c r="M1012" s="2913"/>
      <c r="N1012" s="4035"/>
      <c r="O1012" s="4082"/>
      <c r="P1012" s="4029"/>
    </row>
    <row r="1013" spans="1:16" ht="12.75" customHeight="1">
      <c r="A1013" s="3542"/>
      <c r="B1013" s="4084"/>
      <c r="C1013" s="4305"/>
      <c r="D1013" s="3470"/>
      <c r="E1013" s="4071"/>
      <c r="F1013" s="322" t="s">
        <v>704</v>
      </c>
      <c r="G1013" s="303"/>
      <c r="H1013" s="4938"/>
      <c r="I1013" s="4925"/>
      <c r="J1013" s="4189"/>
      <c r="K1013" s="4108"/>
      <c r="L1013" s="4043"/>
      <c r="M1013" s="2913"/>
      <c r="N1013" s="4035"/>
      <c r="O1013" s="4082"/>
      <c r="P1013" s="4029"/>
    </row>
    <row r="1014" spans="1:16" ht="13.5" customHeight="1" thickBot="1">
      <c r="A1014" s="3543"/>
      <c r="B1014" s="4661"/>
      <c r="C1014" s="4327"/>
      <c r="D1014" s="3471"/>
      <c r="E1014" s="4693"/>
      <c r="F1014" s="329" t="s">
        <v>700</v>
      </c>
      <c r="G1014" s="330" t="s">
        <v>765</v>
      </c>
      <c r="H1014" s="4939"/>
      <c r="I1014" s="4946"/>
      <c r="J1014" s="4418"/>
      <c r="K1014" s="4109"/>
      <c r="L1014" s="4221"/>
      <c r="M1014" s="2941"/>
      <c r="N1014" s="4597"/>
      <c r="O1014" s="4598"/>
      <c r="P1014" s="4586"/>
    </row>
    <row r="1015" spans="1:16" ht="24.75" customHeight="1">
      <c r="A1015" s="3876" t="s">
        <v>4145</v>
      </c>
      <c r="B1015" s="1051" t="s">
        <v>2463</v>
      </c>
      <c r="C1015" s="1499" t="s">
        <v>3673</v>
      </c>
      <c r="D1015" s="331" t="s">
        <v>240</v>
      </c>
      <c r="E1015" s="332" t="s">
        <v>1227</v>
      </c>
      <c r="F1015" s="332" t="s">
        <v>103</v>
      </c>
      <c r="G1015" s="332"/>
      <c r="H1015" s="1883" t="s">
        <v>624</v>
      </c>
      <c r="I1015" s="1881">
        <v>608</v>
      </c>
      <c r="J1015" s="1878">
        <v>320</v>
      </c>
      <c r="K1015" s="1881">
        <v>128</v>
      </c>
      <c r="L1015" s="1884">
        <v>32</v>
      </c>
      <c r="M1015" s="2947"/>
      <c r="N1015" s="1885" t="s">
        <v>2451</v>
      </c>
      <c r="O1015" s="2483" t="s">
        <v>2453</v>
      </c>
      <c r="P1015" s="1090" t="s">
        <v>1341</v>
      </c>
    </row>
    <row r="1016" spans="1:16" ht="23.25" customHeight="1">
      <c r="A1016" s="4662"/>
      <c r="B1016" s="932" t="s">
        <v>2463</v>
      </c>
      <c r="C1016" s="1500" t="s">
        <v>3674</v>
      </c>
      <c r="D1016" s="1864" t="s">
        <v>241</v>
      </c>
      <c r="E1016" s="328" t="s">
        <v>1228</v>
      </c>
      <c r="F1016" s="328" t="s">
        <v>104</v>
      </c>
      <c r="G1016" s="333"/>
      <c r="H1016" s="383" t="s">
        <v>624</v>
      </c>
      <c r="I1016" s="1877">
        <v>1216</v>
      </c>
      <c r="J1016" s="1876">
        <v>320</v>
      </c>
      <c r="K1016" s="1877">
        <v>128</v>
      </c>
      <c r="L1016" s="1879">
        <v>32</v>
      </c>
      <c r="M1016" s="2946"/>
      <c r="N1016" s="1880" t="s">
        <v>2451</v>
      </c>
      <c r="O1016" s="1126" t="s">
        <v>2453</v>
      </c>
      <c r="P1016" s="1089" t="s">
        <v>1342</v>
      </c>
    </row>
    <row r="1017" spans="1:16" ht="34.5" customHeight="1">
      <c r="A1017" s="4662"/>
      <c r="B1017" s="932" t="s">
        <v>2463</v>
      </c>
      <c r="C1017" s="1500" t="s">
        <v>3675</v>
      </c>
      <c r="D1017" s="1864" t="s">
        <v>242</v>
      </c>
      <c r="E1017" s="333" t="s">
        <v>1229</v>
      </c>
      <c r="F1017" s="333" t="s">
        <v>105</v>
      </c>
      <c r="G1017" s="333"/>
      <c r="H1017" s="383" t="s">
        <v>624</v>
      </c>
      <c r="I1017" s="1877">
        <v>2400</v>
      </c>
      <c r="J1017" s="1876">
        <v>320</v>
      </c>
      <c r="K1017" s="1877">
        <v>384</v>
      </c>
      <c r="L1017" s="1879">
        <v>128</v>
      </c>
      <c r="M1017" s="2946"/>
      <c r="N1017" s="1880" t="s">
        <v>2451</v>
      </c>
      <c r="O1017" s="1126" t="s">
        <v>2453</v>
      </c>
      <c r="P1017" s="1089" t="s">
        <v>1449</v>
      </c>
    </row>
    <row r="1018" spans="1:16" ht="30.75" customHeight="1">
      <c r="A1018" s="4663"/>
      <c r="B1018" s="935" t="s">
        <v>2463</v>
      </c>
      <c r="C1018" s="1502" t="s">
        <v>3676</v>
      </c>
      <c r="D1018" s="1873" t="s">
        <v>243</v>
      </c>
      <c r="E1018" s="333" t="s">
        <v>1230</v>
      </c>
      <c r="F1018" s="333" t="s">
        <v>106</v>
      </c>
      <c r="G1018" s="333"/>
      <c r="H1018" s="383" t="s">
        <v>624</v>
      </c>
      <c r="I1018" s="1877">
        <v>3616</v>
      </c>
      <c r="J1018" s="1876">
        <v>320</v>
      </c>
      <c r="K1018" s="1877">
        <v>384</v>
      </c>
      <c r="L1018" s="1879">
        <v>128</v>
      </c>
      <c r="M1018" s="2946"/>
      <c r="N1018" s="1880" t="s">
        <v>2451</v>
      </c>
      <c r="O1018" s="1126" t="s">
        <v>2453</v>
      </c>
      <c r="P1018" s="1089" t="s">
        <v>1364</v>
      </c>
    </row>
    <row r="1019" spans="1:16" ht="12.75" customHeight="1">
      <c r="A1019" s="3877" t="s">
        <v>4146</v>
      </c>
      <c r="B1019" s="4170" t="s">
        <v>2463</v>
      </c>
      <c r="C1019" s="4379" t="s">
        <v>3677</v>
      </c>
      <c r="D1019" s="4167" t="s">
        <v>244</v>
      </c>
      <c r="E1019" s="4616" t="s">
        <v>1187</v>
      </c>
      <c r="F1019" s="4616" t="s">
        <v>575</v>
      </c>
      <c r="G1019" s="301"/>
      <c r="H1019" s="4168" t="s">
        <v>624</v>
      </c>
      <c r="I1019" s="4108">
        <v>4906</v>
      </c>
      <c r="J1019" s="4189">
        <v>640</v>
      </c>
      <c r="K1019" s="4108">
        <v>384</v>
      </c>
      <c r="L1019" s="4043">
        <v>128</v>
      </c>
      <c r="M1019" s="2913"/>
      <c r="N1019" s="4035" t="s">
        <v>2451</v>
      </c>
      <c r="O1019" s="4082" t="s">
        <v>2453</v>
      </c>
      <c r="P1019" s="4029" t="s">
        <v>1344</v>
      </c>
    </row>
    <row r="1020" spans="1:16" ht="12.75" customHeight="1">
      <c r="A1020" s="3877"/>
      <c r="B1020" s="4170"/>
      <c r="C1020" s="4379"/>
      <c r="D1020" s="4167"/>
      <c r="E1020" s="4616"/>
      <c r="F1020" s="4616"/>
      <c r="G1020" s="301"/>
      <c r="H1020" s="4168"/>
      <c r="I1020" s="4108"/>
      <c r="J1020" s="4189"/>
      <c r="K1020" s="4108"/>
      <c r="L1020" s="4043"/>
      <c r="M1020" s="2913"/>
      <c r="N1020" s="4035"/>
      <c r="O1020" s="4082"/>
      <c r="P1020" s="4029"/>
    </row>
    <row r="1021" spans="1:16" ht="12.75" customHeight="1">
      <c r="A1021" s="3877"/>
      <c r="B1021" s="4171"/>
      <c r="C1021" s="4380"/>
      <c r="D1021" s="4079"/>
      <c r="E1021" s="4617"/>
      <c r="F1021" s="4617"/>
      <c r="G1021" s="302"/>
      <c r="H1021" s="4143"/>
      <c r="I1021" s="4121"/>
      <c r="J1021" s="4173"/>
      <c r="K1021" s="4121"/>
      <c r="L1021" s="4044"/>
      <c r="M1021" s="2914"/>
      <c r="N1021" s="4033"/>
      <c r="O1021" s="4055"/>
      <c r="P1021" s="4030"/>
    </row>
    <row r="1022" spans="1:16" ht="12.75" customHeight="1">
      <c r="A1022" s="3877"/>
      <c r="B1022" s="4056" t="s">
        <v>2463</v>
      </c>
      <c r="C1022" s="4304" t="s">
        <v>3678</v>
      </c>
      <c r="D1022" s="4167" t="s">
        <v>245</v>
      </c>
      <c r="E1022" s="4165" t="s">
        <v>1188</v>
      </c>
      <c r="F1022" s="4616" t="s">
        <v>576</v>
      </c>
      <c r="G1022" s="4942"/>
      <c r="H1022" s="4142" t="s">
        <v>624</v>
      </c>
      <c r="I1022" s="4120">
        <v>12286</v>
      </c>
      <c r="J1022" s="4172">
        <v>790</v>
      </c>
      <c r="K1022" s="4120">
        <v>4906</v>
      </c>
      <c r="L1022" s="4042">
        <v>256</v>
      </c>
      <c r="M1022" s="2912"/>
      <c r="N1022" s="4034" t="s">
        <v>2466</v>
      </c>
      <c r="O1022" s="4081" t="s">
        <v>2453</v>
      </c>
      <c r="P1022" s="4169" t="s">
        <v>1345</v>
      </c>
    </row>
    <row r="1023" spans="1:16" ht="12.75" customHeight="1">
      <c r="A1023" s="3877"/>
      <c r="B1023" s="4170"/>
      <c r="C1023" s="4305"/>
      <c r="D1023" s="4167"/>
      <c r="E1023" s="4616"/>
      <c r="F1023" s="4616"/>
      <c r="G1023" s="4943"/>
      <c r="H1023" s="4168"/>
      <c r="I1023" s="4108"/>
      <c r="J1023" s="4189"/>
      <c r="K1023" s="4108"/>
      <c r="L1023" s="4043"/>
      <c r="M1023" s="2913"/>
      <c r="N1023" s="4035"/>
      <c r="O1023" s="4082"/>
      <c r="P1023" s="4029"/>
    </row>
    <row r="1024" spans="1:16" ht="12.75" customHeight="1">
      <c r="A1024" s="3877"/>
      <c r="B1024" s="4171"/>
      <c r="C1024" s="4306"/>
      <c r="D1024" s="4079"/>
      <c r="E1024" s="4617"/>
      <c r="F1024" s="4617"/>
      <c r="G1024" s="4959"/>
      <c r="H1024" s="4143"/>
      <c r="I1024" s="4121"/>
      <c r="J1024" s="4173"/>
      <c r="K1024" s="4121"/>
      <c r="L1024" s="4044"/>
      <c r="M1024" s="2914"/>
      <c r="N1024" s="4033"/>
      <c r="O1024" s="4055"/>
      <c r="P1024" s="4030"/>
    </row>
    <row r="1025" spans="1:16" ht="12.75" customHeight="1">
      <c r="A1025" s="3877"/>
      <c r="B1025" s="4056" t="s">
        <v>2463</v>
      </c>
      <c r="C1025" s="4304" t="s">
        <v>3679</v>
      </c>
      <c r="D1025" s="4139" t="s">
        <v>246</v>
      </c>
      <c r="E1025" s="4165" t="s">
        <v>1189</v>
      </c>
      <c r="F1025" s="4165" t="s">
        <v>708</v>
      </c>
      <c r="G1025" s="4942"/>
      <c r="H1025" s="4142" t="s">
        <v>624</v>
      </c>
      <c r="I1025" s="4120">
        <v>23712</v>
      </c>
      <c r="J1025" s="4042">
        <v>912</v>
      </c>
      <c r="K1025" s="4120">
        <v>12286</v>
      </c>
      <c r="L1025" s="4042">
        <v>512</v>
      </c>
      <c r="M1025" s="2912"/>
      <c r="N1025" s="4034" t="s">
        <v>2468</v>
      </c>
      <c r="O1025" s="4036" t="s">
        <v>2453</v>
      </c>
      <c r="P1025" s="4169" t="s">
        <v>1343</v>
      </c>
    </row>
    <row r="1026" spans="1:16" ht="12.75" customHeight="1">
      <c r="A1026" s="3877"/>
      <c r="B1026" s="4824"/>
      <c r="C1026" s="4657"/>
      <c r="D1026" s="4824"/>
      <c r="E1026" s="4616"/>
      <c r="F1026" s="4616"/>
      <c r="G1026" s="4943"/>
      <c r="H1026" s="4168"/>
      <c r="I1026" s="4108"/>
      <c r="J1026" s="4679"/>
      <c r="K1026" s="4787"/>
      <c r="L1026" s="4679"/>
      <c r="M1026" s="2949"/>
      <c r="N1026" s="4730"/>
      <c r="O1026" s="4679"/>
      <c r="P1026" s="4733"/>
    </row>
    <row r="1027" spans="1:16" ht="32.25" customHeight="1" thickBot="1">
      <c r="A1027" s="3878"/>
      <c r="B1027" s="4825"/>
      <c r="C1027" s="4658"/>
      <c r="D1027" s="4825"/>
      <c r="E1027" s="4616"/>
      <c r="F1027" s="4947"/>
      <c r="G1027" s="4944"/>
      <c r="H1027" s="4168"/>
      <c r="I1027" s="4108"/>
      <c r="J1027" s="4680"/>
      <c r="K1027" s="4788"/>
      <c r="L1027" s="4680"/>
      <c r="M1027" s="2950"/>
      <c r="N1027" s="4731"/>
      <c r="O1027" s="4680"/>
      <c r="P1027" s="4734"/>
    </row>
    <row r="1028" spans="1:16" ht="27.75" customHeight="1">
      <c r="A1028" s="4656" t="s">
        <v>4645</v>
      </c>
      <c r="B1028" s="4488" t="s">
        <v>2463</v>
      </c>
      <c r="C1028" s="4383" t="s">
        <v>3835</v>
      </c>
      <c r="D1028" s="4505" t="s">
        <v>3092</v>
      </c>
      <c r="E1028" s="5040" t="s">
        <v>3099</v>
      </c>
      <c r="F1028" s="1680" t="s">
        <v>575</v>
      </c>
      <c r="G1028" s="346"/>
      <c r="H1028" s="4638" t="s">
        <v>624</v>
      </c>
      <c r="I1028" s="4382">
        <v>5162</v>
      </c>
      <c r="J1028" s="4245">
        <v>896</v>
      </c>
      <c r="K1028" s="4382">
        <v>512</v>
      </c>
      <c r="L1028" s="4245">
        <v>256</v>
      </c>
      <c r="M1028" s="2940"/>
      <c r="N1028" s="4678" t="s">
        <v>2451</v>
      </c>
      <c r="O1028" s="4389" t="s">
        <v>2458</v>
      </c>
      <c r="P1028" s="4593" t="s">
        <v>4646</v>
      </c>
    </row>
    <row r="1029" spans="1:16" ht="27.75" customHeight="1">
      <c r="A1029" s="4548"/>
      <c r="B1029" s="4489"/>
      <c r="C1029" s="4149"/>
      <c r="D1029" s="4409"/>
      <c r="E1029" s="4941"/>
      <c r="F1029" s="1661" t="s">
        <v>610</v>
      </c>
      <c r="G1029" s="1661" t="s">
        <v>119</v>
      </c>
      <c r="H1029" s="4143"/>
      <c r="I1029" s="4121"/>
      <c r="J1029" s="4044"/>
      <c r="K1029" s="4121"/>
      <c r="L1029" s="4044"/>
      <c r="M1029" s="2914"/>
      <c r="N1029" s="4406"/>
      <c r="O1029" s="4240"/>
      <c r="P1029" s="4030"/>
    </row>
    <row r="1030" spans="1:16" ht="40.5" customHeight="1">
      <c r="A1030" s="3937" t="s">
        <v>4644</v>
      </c>
      <c r="B1030" s="4214" t="s">
        <v>2463</v>
      </c>
      <c r="C1030" s="4379" t="s">
        <v>3796</v>
      </c>
      <c r="D1030" s="4216" t="s">
        <v>2530</v>
      </c>
      <c r="E1030" s="4201" t="s">
        <v>3464</v>
      </c>
      <c r="F1030" s="1695" t="s">
        <v>1010</v>
      </c>
      <c r="G1030" s="1695" t="s">
        <v>119</v>
      </c>
      <c r="H1030" s="4470" t="s">
        <v>624</v>
      </c>
      <c r="I1030" s="4108">
        <v>512</v>
      </c>
      <c r="J1030" s="4043">
        <v>512</v>
      </c>
      <c r="K1030" s="4108">
        <v>384</v>
      </c>
      <c r="L1030" s="4043">
        <v>384</v>
      </c>
      <c r="M1030" s="2913"/>
      <c r="N1030" s="4222" t="s">
        <v>2451</v>
      </c>
      <c r="O1030" s="4227" t="s">
        <v>2458</v>
      </c>
      <c r="P1030" s="4228" t="s">
        <v>4647</v>
      </c>
    </row>
    <row r="1031" spans="1:16" ht="40.5" customHeight="1">
      <c r="A1031" s="3937"/>
      <c r="B1031" s="4214"/>
      <c r="C1031" s="4379"/>
      <c r="D1031" s="4216"/>
      <c r="E1031" s="4477"/>
      <c r="F1031" s="1695" t="s">
        <v>610</v>
      </c>
      <c r="G1031" s="1695" t="s">
        <v>119</v>
      </c>
      <c r="H1031" s="4470"/>
      <c r="I1031" s="4108"/>
      <c r="J1031" s="4043"/>
      <c r="K1031" s="4108"/>
      <c r="L1031" s="4043"/>
      <c r="M1031" s="2913"/>
      <c r="N1031" s="4222"/>
      <c r="O1031" s="4227"/>
      <c r="P1031" s="4138"/>
    </row>
    <row r="1032" spans="1:16" ht="33.75" customHeight="1">
      <c r="A1032" s="3937"/>
      <c r="B1032" s="4135" t="s">
        <v>2463</v>
      </c>
      <c r="C1032" s="4381" t="s">
        <v>3797</v>
      </c>
      <c r="D1032" s="4150" t="s">
        <v>2531</v>
      </c>
      <c r="E1032" s="4207" t="s">
        <v>3465</v>
      </c>
      <c r="F1032" s="1694" t="s">
        <v>1011</v>
      </c>
      <c r="G1032" s="1694" t="s">
        <v>119</v>
      </c>
      <c r="H1032" s="4469" t="s">
        <v>624</v>
      </c>
      <c r="I1032" s="4120">
        <v>768</v>
      </c>
      <c r="J1032" s="4042">
        <v>768</v>
      </c>
      <c r="K1032" s="4120">
        <v>640</v>
      </c>
      <c r="L1032" s="4042">
        <v>608</v>
      </c>
      <c r="M1032" s="2912"/>
      <c r="N1032" s="4210" t="s">
        <v>2451</v>
      </c>
      <c r="O1032" s="4224" t="s">
        <v>2458</v>
      </c>
      <c r="P1032" s="4137" t="s">
        <v>4648</v>
      </c>
    </row>
    <row r="1033" spans="1:16" ht="33.75" customHeight="1">
      <c r="A1033" s="4832"/>
      <c r="B1033" s="4136"/>
      <c r="C1033" s="4380"/>
      <c r="D1033" s="4151"/>
      <c r="E1033" s="4487"/>
      <c r="F1033" s="1673" t="s">
        <v>610</v>
      </c>
      <c r="G1033" s="1673" t="s">
        <v>119</v>
      </c>
      <c r="H1033" s="4471"/>
      <c r="I1033" s="4121"/>
      <c r="J1033" s="4044"/>
      <c r="K1033" s="4121"/>
      <c r="L1033" s="4044"/>
      <c r="M1033" s="2914"/>
      <c r="N1033" s="4211"/>
      <c r="O1033" s="4240"/>
      <c r="P1033" s="4138"/>
    </row>
    <row r="1034" spans="1:16" ht="20.25" customHeight="1">
      <c r="A1034" s="4158" t="s">
        <v>4643</v>
      </c>
      <c r="B1034" s="4056" t="s">
        <v>2463</v>
      </c>
      <c r="C1034" s="4530" t="s">
        <v>3776</v>
      </c>
      <c r="D1034" s="4139" t="s">
        <v>1742</v>
      </c>
      <c r="E1034" s="4199" t="s">
        <v>3466</v>
      </c>
      <c r="F1034" s="1691" t="s">
        <v>103</v>
      </c>
      <c r="G1034" s="1407"/>
      <c r="H1034" s="4142" t="s">
        <v>624</v>
      </c>
      <c r="I1034" s="4045">
        <v>1120</v>
      </c>
      <c r="J1034" s="4172">
        <v>832</v>
      </c>
      <c r="K1034" s="4120">
        <v>512</v>
      </c>
      <c r="L1034" s="4042">
        <v>416</v>
      </c>
      <c r="M1034" s="2912"/>
      <c r="N1034" s="4034" t="s">
        <v>2451</v>
      </c>
      <c r="O1034" s="4081" t="s">
        <v>2458</v>
      </c>
      <c r="P1034" s="4169" t="s">
        <v>4649</v>
      </c>
    </row>
    <row r="1035" spans="1:16" ht="20.25" customHeight="1">
      <c r="A1035" s="3877"/>
      <c r="B1035" s="4170"/>
      <c r="C1035" s="4585"/>
      <c r="D1035" s="4167"/>
      <c r="E1035" s="4071"/>
      <c r="F1035" s="1660" t="s">
        <v>1010</v>
      </c>
      <c r="G1035" s="303" t="s">
        <v>119</v>
      </c>
      <c r="H1035" s="4168"/>
      <c r="I1035" s="4046"/>
      <c r="J1035" s="4189"/>
      <c r="K1035" s="4108"/>
      <c r="L1035" s="4043"/>
      <c r="M1035" s="2913"/>
      <c r="N1035" s="4035"/>
      <c r="O1035" s="4082"/>
      <c r="P1035" s="4029"/>
    </row>
    <row r="1036" spans="1:16" ht="20.25" customHeight="1">
      <c r="A1036" s="3877"/>
      <c r="B1036" s="4171"/>
      <c r="C1036" s="4531"/>
      <c r="D1036" s="4079"/>
      <c r="E1036" s="4072"/>
      <c r="F1036" s="1661" t="s">
        <v>610</v>
      </c>
      <c r="G1036" s="304" t="s">
        <v>119</v>
      </c>
      <c r="H1036" s="4143"/>
      <c r="I1036" s="4047"/>
      <c r="J1036" s="4173"/>
      <c r="K1036" s="4121"/>
      <c r="L1036" s="4044"/>
      <c r="M1036" s="2914"/>
      <c r="N1036" s="4033"/>
      <c r="O1036" s="4055"/>
      <c r="P1036" s="4030"/>
    </row>
    <row r="1037" spans="1:16" ht="20.25" customHeight="1">
      <c r="A1037" s="3877"/>
      <c r="B1037" s="4056" t="s">
        <v>2463</v>
      </c>
      <c r="C1037" s="4585" t="s">
        <v>3712</v>
      </c>
      <c r="D1037" s="4139" t="s">
        <v>1743</v>
      </c>
      <c r="E1037" s="4199" t="s">
        <v>1607</v>
      </c>
      <c r="F1037" s="1660" t="s">
        <v>104</v>
      </c>
      <c r="G1037" s="395"/>
      <c r="H1037" s="4142" t="s">
        <v>624</v>
      </c>
      <c r="I1037" s="4045">
        <v>1728</v>
      </c>
      <c r="J1037" s="4172">
        <v>832</v>
      </c>
      <c r="K1037" s="4120">
        <v>512</v>
      </c>
      <c r="L1037" s="4042">
        <v>416</v>
      </c>
      <c r="M1037" s="2912"/>
      <c r="N1037" s="4034" t="s">
        <v>2451</v>
      </c>
      <c r="O1037" s="4081" t="s">
        <v>2458</v>
      </c>
      <c r="P1037" s="4169" t="s">
        <v>4649</v>
      </c>
    </row>
    <row r="1038" spans="1:16" ht="20.25" customHeight="1">
      <c r="A1038" s="3877"/>
      <c r="B1038" s="4170"/>
      <c r="C1038" s="4585"/>
      <c r="D1038" s="4167"/>
      <c r="E1038" s="4071"/>
      <c r="F1038" s="1660" t="s">
        <v>1010</v>
      </c>
      <c r="G1038" s="303" t="s">
        <v>119</v>
      </c>
      <c r="H1038" s="4168"/>
      <c r="I1038" s="4046"/>
      <c r="J1038" s="4189"/>
      <c r="K1038" s="4108"/>
      <c r="L1038" s="4043"/>
      <c r="M1038" s="2913"/>
      <c r="N1038" s="4035"/>
      <c r="O1038" s="4082"/>
      <c r="P1038" s="4029"/>
    </row>
    <row r="1039" spans="1:16" ht="20.25" customHeight="1">
      <c r="A1039" s="3877"/>
      <c r="B1039" s="4171"/>
      <c r="C1039" s="4531"/>
      <c r="D1039" s="4079"/>
      <c r="E1039" s="4072"/>
      <c r="F1039" s="1661" t="s">
        <v>610</v>
      </c>
      <c r="G1039" s="304" t="s">
        <v>119</v>
      </c>
      <c r="H1039" s="4143"/>
      <c r="I1039" s="4047"/>
      <c r="J1039" s="4173"/>
      <c r="K1039" s="4121"/>
      <c r="L1039" s="4044"/>
      <c r="M1039" s="2914"/>
      <c r="N1039" s="4033"/>
      <c r="O1039" s="4055"/>
      <c r="P1039" s="4030"/>
    </row>
    <row r="1040" spans="1:16" ht="20.25" customHeight="1">
      <c r="A1040" s="3877"/>
      <c r="B1040" s="4170" t="s">
        <v>2463</v>
      </c>
      <c r="C1040" s="4585" t="s">
        <v>3778</v>
      </c>
      <c r="D1040" s="4167" t="s">
        <v>721</v>
      </c>
      <c r="E1040" s="4616" t="s">
        <v>133</v>
      </c>
      <c r="F1040" s="1695" t="s">
        <v>105</v>
      </c>
      <c r="G1040" s="344"/>
      <c r="H1040" s="4168" t="s">
        <v>624</v>
      </c>
      <c r="I1040" s="4108">
        <v>2656</v>
      </c>
      <c r="J1040" s="4189">
        <v>576</v>
      </c>
      <c r="K1040" s="4108">
        <v>640</v>
      </c>
      <c r="L1040" s="4043">
        <v>384</v>
      </c>
      <c r="M1040" s="2913"/>
      <c r="N1040" s="4035" t="s">
        <v>2451</v>
      </c>
      <c r="O1040" s="4082" t="s">
        <v>2458</v>
      </c>
      <c r="P1040" s="4029" t="s">
        <v>4650</v>
      </c>
    </row>
    <row r="1041" spans="1:16" ht="20.25" customHeight="1">
      <c r="A1041" s="3877"/>
      <c r="B1041" s="4170"/>
      <c r="C1041" s="4585"/>
      <c r="D1041" s="4167"/>
      <c r="E1041" s="4616"/>
      <c r="F1041" s="1401" t="s">
        <v>1010</v>
      </c>
      <c r="G1041" s="301" t="s">
        <v>119</v>
      </c>
      <c r="H1041" s="4168"/>
      <c r="I1041" s="4108"/>
      <c r="J1041" s="4189"/>
      <c r="K1041" s="4108"/>
      <c r="L1041" s="4043"/>
      <c r="M1041" s="2913"/>
      <c r="N1041" s="4035"/>
      <c r="O1041" s="4082"/>
      <c r="P1041" s="4029"/>
    </row>
    <row r="1042" spans="1:16" ht="20.25" customHeight="1">
      <c r="A1042" s="3877"/>
      <c r="B1042" s="4171"/>
      <c r="C1042" s="4531"/>
      <c r="D1042" s="4079"/>
      <c r="E1042" s="4617"/>
      <c r="F1042" s="1673" t="s">
        <v>610</v>
      </c>
      <c r="G1042" s="302" t="s">
        <v>119</v>
      </c>
      <c r="H1042" s="4143"/>
      <c r="I1042" s="4121"/>
      <c r="J1042" s="4173"/>
      <c r="K1042" s="4121"/>
      <c r="L1042" s="4044"/>
      <c r="M1042" s="2914"/>
      <c r="N1042" s="4033"/>
      <c r="O1042" s="4055"/>
      <c r="P1042" s="4030"/>
    </row>
    <row r="1043" spans="1:16" ht="20.25" customHeight="1">
      <c r="A1043" s="3877"/>
      <c r="B1043" s="4056" t="s">
        <v>2463</v>
      </c>
      <c r="C1043" s="4530" t="s">
        <v>3713</v>
      </c>
      <c r="D1043" s="4139" t="s">
        <v>1163</v>
      </c>
      <c r="E1043" s="4165" t="s">
        <v>1232</v>
      </c>
      <c r="F1043" s="1694" t="s">
        <v>575</v>
      </c>
      <c r="G1043" s="1695"/>
      <c r="H1043" s="4168" t="s">
        <v>624</v>
      </c>
      <c r="I1043" s="4076">
        <v>5162</v>
      </c>
      <c r="J1043" s="4176">
        <v>896</v>
      </c>
      <c r="K1043" s="4120">
        <v>640</v>
      </c>
      <c r="L1043" s="4042">
        <v>384</v>
      </c>
      <c r="M1043" s="2912"/>
      <c r="N1043" s="4034" t="s">
        <v>2451</v>
      </c>
      <c r="O1043" s="4081" t="s">
        <v>2458</v>
      </c>
      <c r="P1043" s="4169" t="s">
        <v>4651</v>
      </c>
    </row>
    <row r="1044" spans="1:16" ht="20.25" customHeight="1">
      <c r="A1044" s="3877"/>
      <c r="B1044" s="4170"/>
      <c r="C1044" s="4585"/>
      <c r="D1044" s="4167"/>
      <c r="E1044" s="4616"/>
      <c r="F1044" s="1401" t="s">
        <v>1010</v>
      </c>
      <c r="G1044" s="301" t="s">
        <v>119</v>
      </c>
      <c r="H1044" s="4168"/>
      <c r="I1044" s="4077"/>
      <c r="J1044" s="4181"/>
      <c r="K1044" s="4108"/>
      <c r="L1044" s="4043"/>
      <c r="M1044" s="2913"/>
      <c r="N1044" s="4035"/>
      <c r="O1044" s="4082"/>
      <c r="P1044" s="4029"/>
    </row>
    <row r="1045" spans="1:16" ht="20.25" customHeight="1">
      <c r="A1045" s="3877"/>
      <c r="B1045" s="4171"/>
      <c r="C1045" s="4531"/>
      <c r="D1045" s="4079"/>
      <c r="E1045" s="4617"/>
      <c r="F1045" s="1673" t="s">
        <v>610</v>
      </c>
      <c r="G1045" s="302" t="s">
        <v>119</v>
      </c>
      <c r="H1045" s="4143"/>
      <c r="I1045" s="4078"/>
      <c r="J1045" s="4177"/>
      <c r="K1045" s="4121"/>
      <c r="L1045" s="4044"/>
      <c r="M1045" s="2914"/>
      <c r="N1045" s="4033"/>
      <c r="O1045" s="4055"/>
      <c r="P1045" s="4030"/>
    </row>
    <row r="1046" spans="1:16" ht="20.25" customHeight="1">
      <c r="A1046" s="3877"/>
      <c r="B1046" s="4056" t="s">
        <v>2463</v>
      </c>
      <c r="C1046" s="4530" t="s">
        <v>3714</v>
      </c>
      <c r="D1046" s="4139" t="s">
        <v>1164</v>
      </c>
      <c r="E1046" s="4165" t="s">
        <v>1233</v>
      </c>
      <c r="F1046" s="1694" t="s">
        <v>576</v>
      </c>
      <c r="G1046" s="1694"/>
      <c r="H1046" s="4142" t="s">
        <v>624</v>
      </c>
      <c r="I1046" s="4076">
        <v>12542</v>
      </c>
      <c r="J1046" s="4172">
        <v>1046</v>
      </c>
      <c r="K1046" s="4045">
        <v>5162</v>
      </c>
      <c r="L1046" s="4042">
        <v>512</v>
      </c>
      <c r="M1046" s="2912"/>
      <c r="N1046" s="4034" t="s">
        <v>2466</v>
      </c>
      <c r="O1046" s="4081" t="s">
        <v>2458</v>
      </c>
      <c r="P1046" s="4169" t="s">
        <v>4651</v>
      </c>
    </row>
    <row r="1047" spans="1:16" ht="20.25" customHeight="1">
      <c r="A1047" s="3877"/>
      <c r="B1047" s="4170"/>
      <c r="C1047" s="4585"/>
      <c r="D1047" s="4167"/>
      <c r="E1047" s="4616"/>
      <c r="F1047" s="1401" t="s">
        <v>1010</v>
      </c>
      <c r="G1047" s="301" t="s">
        <v>119</v>
      </c>
      <c r="H1047" s="4168"/>
      <c r="I1047" s="4077"/>
      <c r="J1047" s="4189"/>
      <c r="K1047" s="4046"/>
      <c r="L1047" s="4043"/>
      <c r="M1047" s="2913"/>
      <c r="N1047" s="4035"/>
      <c r="O1047" s="4082"/>
      <c r="P1047" s="4029"/>
    </row>
    <row r="1048" spans="1:16" ht="20.25" customHeight="1">
      <c r="A1048" s="3877"/>
      <c r="B1048" s="4171"/>
      <c r="C1048" s="4531"/>
      <c r="D1048" s="4079"/>
      <c r="E1048" s="4617"/>
      <c r="F1048" s="1661" t="s">
        <v>610</v>
      </c>
      <c r="G1048" s="302" t="s">
        <v>119</v>
      </c>
      <c r="H1048" s="4143"/>
      <c r="I1048" s="4078"/>
      <c r="J1048" s="4173"/>
      <c r="K1048" s="4047"/>
      <c r="L1048" s="4044"/>
      <c r="M1048" s="2914"/>
      <c r="N1048" s="4033"/>
      <c r="O1048" s="4055"/>
      <c r="P1048" s="4030"/>
    </row>
    <row r="1049" spans="1:16" ht="20.25" customHeight="1">
      <c r="A1049" s="3877"/>
      <c r="B1049" s="4056" t="s">
        <v>2463</v>
      </c>
      <c r="C1049" s="4085" t="s">
        <v>3715</v>
      </c>
      <c r="D1049" s="4139" t="s">
        <v>1165</v>
      </c>
      <c r="E1049" s="4165" t="s">
        <v>1196</v>
      </c>
      <c r="F1049" s="1694" t="s">
        <v>708</v>
      </c>
      <c r="G1049" s="1694"/>
      <c r="H1049" s="4142" t="s">
        <v>624</v>
      </c>
      <c r="I1049" s="4120">
        <v>23968</v>
      </c>
      <c r="J1049" s="4172">
        <v>1168</v>
      </c>
      <c r="K1049" s="4045">
        <v>12542</v>
      </c>
      <c r="L1049" s="4042">
        <v>512</v>
      </c>
      <c r="M1049" s="2912"/>
      <c r="N1049" s="4034" t="s">
        <v>2468</v>
      </c>
      <c r="O1049" s="4081" t="s">
        <v>2458</v>
      </c>
      <c r="P1049" s="4169" t="s">
        <v>4651</v>
      </c>
    </row>
    <row r="1050" spans="1:16" ht="20.25" customHeight="1">
      <c r="A1050" s="3877"/>
      <c r="B1050" s="4170"/>
      <c r="C1050" s="4086"/>
      <c r="D1050" s="4167"/>
      <c r="E1050" s="4616"/>
      <c r="F1050" s="1401" t="s">
        <v>1010</v>
      </c>
      <c r="G1050" s="301" t="s">
        <v>119</v>
      </c>
      <c r="H1050" s="4168"/>
      <c r="I1050" s="4108"/>
      <c r="J1050" s="4189"/>
      <c r="K1050" s="4046"/>
      <c r="L1050" s="4043"/>
      <c r="M1050" s="2913"/>
      <c r="N1050" s="4035"/>
      <c r="O1050" s="4082"/>
      <c r="P1050" s="4029"/>
    </row>
    <row r="1051" spans="1:16" ht="20.25" customHeight="1">
      <c r="A1051" s="3877"/>
      <c r="B1051" s="4171"/>
      <c r="C1051" s="4087"/>
      <c r="D1051" s="4079"/>
      <c r="E1051" s="4617"/>
      <c r="F1051" s="1673" t="s">
        <v>610</v>
      </c>
      <c r="G1051" s="302" t="s">
        <v>119</v>
      </c>
      <c r="H1051" s="4143"/>
      <c r="I1051" s="4121"/>
      <c r="J1051" s="4173"/>
      <c r="K1051" s="4047"/>
      <c r="L1051" s="4044"/>
      <c r="M1051" s="2914"/>
      <c r="N1051" s="4033"/>
      <c r="O1051" s="4055"/>
      <c r="P1051" s="4030"/>
    </row>
    <row r="1052" spans="1:16" ht="20.25" customHeight="1">
      <c r="A1052" s="3877"/>
      <c r="B1052" s="4056" t="s">
        <v>2463</v>
      </c>
      <c r="C1052" s="4530" t="s">
        <v>3779</v>
      </c>
      <c r="D1052" s="4139" t="s">
        <v>458</v>
      </c>
      <c r="E1052" s="4165" t="s">
        <v>134</v>
      </c>
      <c r="F1052" s="1694" t="s">
        <v>105</v>
      </c>
      <c r="G1052" s="1694"/>
      <c r="H1052" s="4142" t="s">
        <v>624</v>
      </c>
      <c r="I1052" s="4120">
        <v>2912</v>
      </c>
      <c r="J1052" s="4172">
        <v>832</v>
      </c>
      <c r="K1052" s="4120">
        <v>896</v>
      </c>
      <c r="L1052" s="4042">
        <v>512</v>
      </c>
      <c r="M1052" s="2912"/>
      <c r="N1052" s="4034" t="s">
        <v>2451</v>
      </c>
      <c r="O1052" s="4081" t="s">
        <v>2458</v>
      </c>
      <c r="P1052" s="4169" t="s">
        <v>4652</v>
      </c>
    </row>
    <row r="1053" spans="1:16" ht="20.25" customHeight="1">
      <c r="A1053" s="3877"/>
      <c r="B1053" s="4170"/>
      <c r="C1053" s="4585"/>
      <c r="D1053" s="4167"/>
      <c r="E1053" s="4616"/>
      <c r="F1053" s="1401" t="s">
        <v>1011</v>
      </c>
      <c r="G1053" s="301" t="s">
        <v>119</v>
      </c>
      <c r="H1053" s="4168"/>
      <c r="I1053" s="4108"/>
      <c r="J1053" s="4189"/>
      <c r="K1053" s="4108"/>
      <c r="L1053" s="4043"/>
      <c r="M1053" s="2913"/>
      <c r="N1053" s="4035"/>
      <c r="O1053" s="4082"/>
      <c r="P1053" s="4029"/>
    </row>
    <row r="1054" spans="1:16" ht="20.25" customHeight="1">
      <c r="A1054" s="3877"/>
      <c r="B1054" s="4171"/>
      <c r="C1054" s="4531"/>
      <c r="D1054" s="4079"/>
      <c r="E1054" s="4617"/>
      <c r="F1054" s="1673" t="s">
        <v>610</v>
      </c>
      <c r="G1054" s="302" t="s">
        <v>119</v>
      </c>
      <c r="H1054" s="4143"/>
      <c r="I1054" s="4121"/>
      <c r="J1054" s="4173"/>
      <c r="K1054" s="4121"/>
      <c r="L1054" s="4044"/>
      <c r="M1054" s="2914"/>
      <c r="N1054" s="4033"/>
      <c r="O1054" s="4055"/>
      <c r="P1054" s="4030"/>
    </row>
    <row r="1055" spans="1:16" ht="20.25" customHeight="1">
      <c r="A1055" s="3877"/>
      <c r="B1055" s="4056" t="s">
        <v>2463</v>
      </c>
      <c r="C1055" s="4530" t="s">
        <v>3717</v>
      </c>
      <c r="D1055" s="4139" t="s">
        <v>1166</v>
      </c>
      <c r="E1055" s="4165" t="s">
        <v>1197</v>
      </c>
      <c r="F1055" s="1691" t="s">
        <v>575</v>
      </c>
      <c r="G1055" s="1694"/>
      <c r="H1055" s="4142" t="s">
        <v>624</v>
      </c>
      <c r="I1055" s="4076">
        <v>5418</v>
      </c>
      <c r="J1055" s="4176">
        <v>1152</v>
      </c>
      <c r="K1055" s="4120">
        <v>640</v>
      </c>
      <c r="L1055" s="4042">
        <v>512</v>
      </c>
      <c r="M1055" s="2912"/>
      <c r="N1055" s="4034" t="s">
        <v>2451</v>
      </c>
      <c r="O1055" s="4081" t="s">
        <v>2458</v>
      </c>
      <c r="P1055" s="4169" t="s">
        <v>4653</v>
      </c>
    </row>
    <row r="1056" spans="1:16" ht="20.25" customHeight="1">
      <c r="A1056" s="3877"/>
      <c r="B1056" s="4170"/>
      <c r="C1056" s="4585"/>
      <c r="D1056" s="4167"/>
      <c r="E1056" s="4616"/>
      <c r="F1056" s="1727" t="s">
        <v>1011</v>
      </c>
      <c r="G1056" s="301" t="s">
        <v>119</v>
      </c>
      <c r="H1056" s="4168"/>
      <c r="I1056" s="4077"/>
      <c r="J1056" s="4181"/>
      <c r="K1056" s="4108"/>
      <c r="L1056" s="4043"/>
      <c r="M1056" s="2913"/>
      <c r="N1056" s="4035"/>
      <c r="O1056" s="4082"/>
      <c r="P1056" s="4029"/>
    </row>
    <row r="1057" spans="1:16" ht="20.25" customHeight="1">
      <c r="A1057" s="3877"/>
      <c r="B1057" s="4171"/>
      <c r="C1057" s="4531"/>
      <c r="D1057" s="4079"/>
      <c r="E1057" s="4617"/>
      <c r="F1057" s="1673" t="s">
        <v>610</v>
      </c>
      <c r="G1057" s="302" t="s">
        <v>119</v>
      </c>
      <c r="H1057" s="4143"/>
      <c r="I1057" s="4078"/>
      <c r="J1057" s="4177"/>
      <c r="K1057" s="4121"/>
      <c r="L1057" s="4044"/>
      <c r="M1057" s="2914"/>
      <c r="N1057" s="4033"/>
      <c r="O1057" s="4055"/>
      <c r="P1057" s="4030"/>
    </row>
    <row r="1058" spans="1:16" ht="20.25" customHeight="1">
      <c r="A1058" s="3877"/>
      <c r="B1058" s="4056" t="s">
        <v>2463</v>
      </c>
      <c r="C1058" s="4530" t="s">
        <v>3718</v>
      </c>
      <c r="D1058" s="4139" t="s">
        <v>4354</v>
      </c>
      <c r="E1058" s="4165" t="s">
        <v>1198</v>
      </c>
      <c r="F1058" s="1670" t="s">
        <v>576</v>
      </c>
      <c r="G1058" s="1694"/>
      <c r="H1058" s="4142" t="s">
        <v>624</v>
      </c>
      <c r="I1058" s="4076">
        <v>12798</v>
      </c>
      <c r="J1058" s="4172">
        <v>1302</v>
      </c>
      <c r="K1058" s="4045">
        <v>5418</v>
      </c>
      <c r="L1058" s="4042">
        <v>512</v>
      </c>
      <c r="M1058" s="2912"/>
      <c r="N1058" s="4034" t="s">
        <v>2466</v>
      </c>
      <c r="O1058" s="4081" t="s">
        <v>2458</v>
      </c>
      <c r="P1058" s="4169" t="s">
        <v>4654</v>
      </c>
    </row>
    <row r="1059" spans="1:16" ht="20.25" customHeight="1">
      <c r="A1059" s="3877"/>
      <c r="B1059" s="4170"/>
      <c r="C1059" s="4585"/>
      <c r="D1059" s="4167"/>
      <c r="E1059" s="4616"/>
      <c r="F1059" s="1701" t="s">
        <v>4243</v>
      </c>
      <c r="G1059" s="301" t="s">
        <v>119</v>
      </c>
      <c r="H1059" s="4168"/>
      <c r="I1059" s="4077"/>
      <c r="J1059" s="4189"/>
      <c r="K1059" s="4046"/>
      <c r="L1059" s="4043"/>
      <c r="M1059" s="2913"/>
      <c r="N1059" s="4035"/>
      <c r="O1059" s="4082"/>
      <c r="P1059" s="4029"/>
    </row>
    <row r="1060" spans="1:16" ht="20.25" customHeight="1">
      <c r="A1060" s="3877"/>
      <c r="B1060" s="4171"/>
      <c r="C1060" s="4531"/>
      <c r="D1060" s="4079"/>
      <c r="E1060" s="4617"/>
      <c r="F1060" s="1673" t="s">
        <v>610</v>
      </c>
      <c r="G1060" s="302" t="s">
        <v>119</v>
      </c>
      <c r="H1060" s="4143"/>
      <c r="I1060" s="4561"/>
      <c r="J1060" s="4173"/>
      <c r="K1060" s="4047"/>
      <c r="L1060" s="4044"/>
      <c r="M1060" s="2914"/>
      <c r="N1060" s="4033"/>
      <c r="O1060" s="4055"/>
      <c r="P1060" s="4030"/>
    </row>
    <row r="1061" spans="1:16" s="14" customFormat="1" ht="20.25" customHeight="1">
      <c r="A1061" s="3877"/>
      <c r="B1061" s="4056" t="s">
        <v>2463</v>
      </c>
      <c r="C1061" s="4085" t="s">
        <v>3719</v>
      </c>
      <c r="D1061" s="4139" t="s">
        <v>1167</v>
      </c>
      <c r="E1061" s="4199" t="s">
        <v>1199</v>
      </c>
      <c r="F1061" s="2716" t="s">
        <v>708</v>
      </c>
      <c r="G1061" s="2716"/>
      <c r="H1061" s="4142" t="s">
        <v>624</v>
      </c>
      <c r="I1061" s="4629">
        <v>23968</v>
      </c>
      <c r="J1061" s="4172">
        <v>1280</v>
      </c>
      <c r="K1061" s="4045">
        <v>12798</v>
      </c>
      <c r="L1061" s="4042">
        <v>512</v>
      </c>
      <c r="M1061" s="2912"/>
      <c r="N1061" s="4034" t="s">
        <v>2468</v>
      </c>
      <c r="O1061" s="4081" t="s">
        <v>2458</v>
      </c>
      <c r="P1061" s="4169" t="s">
        <v>4653</v>
      </c>
    </row>
    <row r="1062" spans="1:16" s="14" customFormat="1" ht="20.25" customHeight="1">
      <c r="A1062" s="3877"/>
      <c r="B1062" s="4170"/>
      <c r="C1062" s="4086"/>
      <c r="D1062" s="4167"/>
      <c r="E1062" s="4616"/>
      <c r="F1062" s="1401" t="s">
        <v>1011</v>
      </c>
      <c r="G1062" s="301" t="s">
        <v>119</v>
      </c>
      <c r="H1062" s="4168"/>
      <c r="I1062" s="4630"/>
      <c r="J1062" s="4189"/>
      <c r="K1062" s="4046"/>
      <c r="L1062" s="4043"/>
      <c r="M1062" s="2913"/>
      <c r="N1062" s="4035"/>
      <c r="O1062" s="4082"/>
      <c r="P1062" s="4029"/>
    </row>
    <row r="1063" spans="1:16" s="136" customFormat="1" ht="20.25" customHeight="1" thickBot="1">
      <c r="A1063" s="3878"/>
      <c r="B1063" s="4171"/>
      <c r="C1063" s="4087"/>
      <c r="D1063" s="4079"/>
      <c r="E1063" s="4617"/>
      <c r="F1063" s="2717" t="s">
        <v>610</v>
      </c>
      <c r="G1063" s="304" t="s">
        <v>119</v>
      </c>
      <c r="H1063" s="4143"/>
      <c r="I1063" s="4631"/>
      <c r="J1063" s="4173"/>
      <c r="K1063" s="4666"/>
      <c r="L1063" s="4044"/>
      <c r="M1063" s="2914"/>
      <c r="N1063" s="4033"/>
      <c r="O1063" s="4055"/>
      <c r="P1063" s="4030"/>
    </row>
    <row r="1064" spans="1:16" ht="35.25" customHeight="1">
      <c r="A1064" s="4158" t="s">
        <v>5692</v>
      </c>
      <c r="B1064" s="4214" t="s">
        <v>2463</v>
      </c>
      <c r="C1064" s="4118" t="s">
        <v>5109</v>
      </c>
      <c r="D1064" s="4216" t="s">
        <v>5689</v>
      </c>
      <c r="E1064" s="4218" t="s">
        <v>5249</v>
      </c>
      <c r="F1064" s="2733" t="s">
        <v>1645</v>
      </c>
      <c r="G1064" s="303"/>
      <c r="H1064" s="4168" t="s">
        <v>624</v>
      </c>
      <c r="I1064" s="4108">
        <v>12542</v>
      </c>
      <c r="J1064" s="4043">
        <v>1472</v>
      </c>
      <c r="K1064" s="4108">
        <v>5162</v>
      </c>
      <c r="L1064" s="4043">
        <v>384</v>
      </c>
      <c r="M1064" s="2913"/>
      <c r="N1064" s="4222" t="s">
        <v>2466</v>
      </c>
      <c r="O1064" s="4224" t="s">
        <v>2458</v>
      </c>
      <c r="P1064" s="4040" t="s">
        <v>5699</v>
      </c>
    </row>
    <row r="1065" spans="1:16" ht="35.25" customHeight="1" thickBot="1">
      <c r="A1065" s="3878"/>
      <c r="B1065" s="4215"/>
      <c r="C1065" s="4119"/>
      <c r="D1065" s="4217"/>
      <c r="E1065" s="4219"/>
      <c r="F1065" s="2718" t="s">
        <v>610</v>
      </c>
      <c r="G1065" s="330" t="s">
        <v>765</v>
      </c>
      <c r="H1065" s="4220"/>
      <c r="I1065" s="4109"/>
      <c r="J1065" s="4221"/>
      <c r="K1065" s="4109"/>
      <c r="L1065" s="4221"/>
      <c r="M1065" s="2941"/>
      <c r="N1065" s="4223"/>
      <c r="O1065" s="4225"/>
      <c r="P1065" s="4226"/>
    </row>
    <row r="1066" spans="1:16" ht="27.75" customHeight="1">
      <c r="A1066" s="4659" t="s">
        <v>4768</v>
      </c>
      <c r="B1066" s="4640" t="s">
        <v>2463</v>
      </c>
      <c r="C1066" s="4118" t="s">
        <v>3835</v>
      </c>
      <c r="D1066" s="4781" t="s">
        <v>4642</v>
      </c>
      <c r="E1066" s="4940" t="s">
        <v>3540</v>
      </c>
      <c r="F1066" s="2018" t="s">
        <v>3459</v>
      </c>
      <c r="G1066" s="303"/>
      <c r="H1066" s="4168" t="s">
        <v>624</v>
      </c>
      <c r="I1066" s="4108">
        <v>5162</v>
      </c>
      <c r="J1066" s="4043">
        <v>896</v>
      </c>
      <c r="K1066" s="4108">
        <v>512</v>
      </c>
      <c r="L1066" s="4043">
        <v>256</v>
      </c>
      <c r="M1066" s="2913"/>
      <c r="N1066" s="4405" t="s">
        <v>2451</v>
      </c>
      <c r="O1066" s="4389" t="s">
        <v>2458</v>
      </c>
      <c r="P1066" s="4029" t="s">
        <v>4655</v>
      </c>
    </row>
    <row r="1067" spans="1:16" ht="27.75" customHeight="1">
      <c r="A1067" s="4660"/>
      <c r="B1067" s="4489"/>
      <c r="C1067" s="4149"/>
      <c r="D1067" s="4782"/>
      <c r="E1067" s="4941"/>
      <c r="F1067" s="2020" t="s">
        <v>610</v>
      </c>
      <c r="G1067" s="1661" t="s">
        <v>119</v>
      </c>
      <c r="H1067" s="4143"/>
      <c r="I1067" s="4121"/>
      <c r="J1067" s="4044"/>
      <c r="K1067" s="4121"/>
      <c r="L1067" s="4044"/>
      <c r="M1067" s="2914"/>
      <c r="N1067" s="4406"/>
      <c r="O1067" s="4240"/>
      <c r="P1067" s="4030"/>
    </row>
    <row r="1068" spans="1:16" ht="30" customHeight="1">
      <c r="A1068" s="4659" t="s">
        <v>4769</v>
      </c>
      <c r="B1068" s="4214" t="s">
        <v>2463</v>
      </c>
      <c r="C1068" s="4242" t="s">
        <v>3796</v>
      </c>
      <c r="D1068" s="5057" t="s">
        <v>4641</v>
      </c>
      <c r="E1068" s="4201" t="s">
        <v>3464</v>
      </c>
      <c r="F1068" s="2018" t="s">
        <v>3518</v>
      </c>
      <c r="G1068" s="1660" t="s">
        <v>119</v>
      </c>
      <c r="H1068" s="4168" t="s">
        <v>624</v>
      </c>
      <c r="I1068" s="4108">
        <v>512</v>
      </c>
      <c r="J1068" s="4043">
        <v>512</v>
      </c>
      <c r="K1068" s="4108">
        <v>384</v>
      </c>
      <c r="L1068" s="4043">
        <v>384</v>
      </c>
      <c r="M1068" s="2913"/>
      <c r="N1068" s="4222" t="s">
        <v>2451</v>
      </c>
      <c r="O1068" s="4227" t="s">
        <v>2458</v>
      </c>
      <c r="P1068" s="4029" t="s">
        <v>4656</v>
      </c>
    </row>
    <row r="1069" spans="1:16" ht="30" customHeight="1">
      <c r="A1069" s="4659"/>
      <c r="B1069" s="4214"/>
      <c r="C1069" s="4242"/>
      <c r="D1069" s="5057"/>
      <c r="E1069" s="4201"/>
      <c r="F1069" s="2020" t="s">
        <v>610</v>
      </c>
      <c r="G1069" s="1660" t="s">
        <v>119</v>
      </c>
      <c r="H1069" s="4168"/>
      <c r="I1069" s="4108"/>
      <c r="J1069" s="4043"/>
      <c r="K1069" s="4108"/>
      <c r="L1069" s="4043"/>
      <c r="M1069" s="2913"/>
      <c r="N1069" s="4222"/>
      <c r="O1069" s="4227"/>
      <c r="P1069" s="4030"/>
    </row>
    <row r="1070" spans="1:16" ht="27.75" customHeight="1">
      <c r="A1070" s="4659"/>
      <c r="B1070" s="4135" t="s">
        <v>2463</v>
      </c>
      <c r="C1070" s="4241" t="s">
        <v>3797</v>
      </c>
      <c r="D1070" s="4650" t="s">
        <v>4640</v>
      </c>
      <c r="E1070" s="4207" t="s">
        <v>3465</v>
      </c>
      <c r="F1070" s="2018" t="s">
        <v>3517</v>
      </c>
      <c r="G1070" s="1691" t="s">
        <v>119</v>
      </c>
      <c r="H1070" s="4142" t="s">
        <v>624</v>
      </c>
      <c r="I1070" s="4120">
        <v>768</v>
      </c>
      <c r="J1070" s="4042">
        <v>768</v>
      </c>
      <c r="K1070" s="4120">
        <v>640</v>
      </c>
      <c r="L1070" s="4042">
        <v>608</v>
      </c>
      <c r="M1070" s="2912"/>
      <c r="N1070" s="4210" t="s">
        <v>2451</v>
      </c>
      <c r="O1070" s="4224" t="s">
        <v>2458</v>
      </c>
      <c r="P1070" s="4169" t="s">
        <v>4657</v>
      </c>
    </row>
    <row r="1071" spans="1:16" ht="27.75" customHeight="1">
      <c r="A1071" s="4660"/>
      <c r="B1071" s="4136"/>
      <c r="C1071" s="4243"/>
      <c r="D1071" s="4651"/>
      <c r="E1071" s="4202"/>
      <c r="F1071" s="2020" t="s">
        <v>610</v>
      </c>
      <c r="G1071" s="1661" t="s">
        <v>119</v>
      </c>
      <c r="H1071" s="4143"/>
      <c r="I1071" s="4121"/>
      <c r="J1071" s="4044"/>
      <c r="K1071" s="4121"/>
      <c r="L1071" s="4044"/>
      <c r="M1071" s="2914"/>
      <c r="N1071" s="4211"/>
      <c r="O1071" s="4240"/>
      <c r="P1071" s="4030"/>
    </row>
    <row r="1072" spans="1:16" ht="21" customHeight="1">
      <c r="A1072" s="4541" t="s">
        <v>4770</v>
      </c>
      <c r="B1072" s="4170" t="s">
        <v>2463</v>
      </c>
      <c r="C1072" s="4599" t="s">
        <v>3776</v>
      </c>
      <c r="D1072" s="4123" t="s">
        <v>4639</v>
      </c>
      <c r="E1072" s="4071" t="s">
        <v>3466</v>
      </c>
      <c r="F1072" s="2018" t="s">
        <v>3487</v>
      </c>
      <c r="G1072" s="395"/>
      <c r="H1072" s="4168" t="s">
        <v>624</v>
      </c>
      <c r="I1072" s="4046">
        <v>1120</v>
      </c>
      <c r="J1072" s="4189">
        <v>832</v>
      </c>
      <c r="K1072" s="4108">
        <v>512</v>
      </c>
      <c r="L1072" s="4043">
        <v>416</v>
      </c>
      <c r="M1072" s="2913"/>
      <c r="N1072" s="4035" t="s">
        <v>2451</v>
      </c>
      <c r="O1072" s="4054" t="s">
        <v>2458</v>
      </c>
      <c r="P1072" s="4029" t="s">
        <v>4658</v>
      </c>
    </row>
    <row r="1073" spans="1:16" ht="21" customHeight="1">
      <c r="A1073" s="4542"/>
      <c r="B1073" s="4170"/>
      <c r="C1073" s="4599"/>
      <c r="D1073" s="4123"/>
      <c r="E1073" s="4071"/>
      <c r="F1073" s="2018" t="s">
        <v>3518</v>
      </c>
      <c r="G1073" s="303" t="s">
        <v>119</v>
      </c>
      <c r="H1073" s="4168"/>
      <c r="I1073" s="4046"/>
      <c r="J1073" s="4189"/>
      <c r="K1073" s="4108"/>
      <c r="L1073" s="4043"/>
      <c r="M1073" s="2913"/>
      <c r="N1073" s="4035"/>
      <c r="O1073" s="4054"/>
      <c r="P1073" s="4029"/>
    </row>
    <row r="1074" spans="1:16" ht="21" customHeight="1">
      <c r="A1074" s="4542"/>
      <c r="B1074" s="4171"/>
      <c r="C1074" s="4183"/>
      <c r="D1074" s="4124"/>
      <c r="E1074" s="4072"/>
      <c r="F1074" s="2020" t="s">
        <v>610</v>
      </c>
      <c r="G1074" s="304" t="s">
        <v>119</v>
      </c>
      <c r="H1074" s="4143"/>
      <c r="I1074" s="4047"/>
      <c r="J1074" s="4173"/>
      <c r="K1074" s="4121"/>
      <c r="L1074" s="4044"/>
      <c r="M1074" s="2914"/>
      <c r="N1074" s="4033"/>
      <c r="O1074" s="4166"/>
      <c r="P1074" s="4030"/>
    </row>
    <row r="1075" spans="1:16" ht="19.5" customHeight="1">
      <c r="A1075" s="4542"/>
      <c r="B1075" s="4056" t="s">
        <v>2463</v>
      </c>
      <c r="C1075" s="4599" t="s">
        <v>3712</v>
      </c>
      <c r="D1075" s="4122" t="s">
        <v>4638</v>
      </c>
      <c r="E1075" s="4199" t="s">
        <v>1607</v>
      </c>
      <c r="F1075" s="2018" t="s">
        <v>3488</v>
      </c>
      <c r="G1075" s="395"/>
      <c r="H1075" s="4142" t="s">
        <v>624</v>
      </c>
      <c r="I1075" s="4045">
        <v>1728</v>
      </c>
      <c r="J1075" s="4172">
        <v>832</v>
      </c>
      <c r="K1075" s="4120">
        <v>512</v>
      </c>
      <c r="L1075" s="4042">
        <v>416</v>
      </c>
      <c r="M1075" s="2912"/>
      <c r="N1075" s="4034" t="s">
        <v>2451</v>
      </c>
      <c r="O1075" s="4053" t="s">
        <v>2458</v>
      </c>
      <c r="P1075" s="4169" t="s">
        <v>4659</v>
      </c>
    </row>
    <row r="1076" spans="1:16" ht="19.5" customHeight="1">
      <c r="A1076" s="4542"/>
      <c r="B1076" s="4170"/>
      <c r="C1076" s="4599"/>
      <c r="D1076" s="4123"/>
      <c r="E1076" s="4071"/>
      <c r="F1076" s="2018" t="s">
        <v>3518</v>
      </c>
      <c r="G1076" s="303" t="s">
        <v>119</v>
      </c>
      <c r="H1076" s="4168"/>
      <c r="I1076" s="4046"/>
      <c r="J1076" s="4189"/>
      <c r="K1076" s="4108"/>
      <c r="L1076" s="4043"/>
      <c r="M1076" s="2913"/>
      <c r="N1076" s="4035"/>
      <c r="O1076" s="4054"/>
      <c r="P1076" s="4029"/>
    </row>
    <row r="1077" spans="1:16" ht="19.5" customHeight="1">
      <c r="A1077" s="4542"/>
      <c r="B1077" s="4171"/>
      <c r="C1077" s="4183"/>
      <c r="D1077" s="4124"/>
      <c r="E1077" s="4072"/>
      <c r="F1077" s="2020" t="s">
        <v>610</v>
      </c>
      <c r="G1077" s="304" t="s">
        <v>119</v>
      </c>
      <c r="H1077" s="4143"/>
      <c r="I1077" s="4047"/>
      <c r="J1077" s="4173"/>
      <c r="K1077" s="4121"/>
      <c r="L1077" s="4044"/>
      <c r="M1077" s="2914"/>
      <c r="N1077" s="4033"/>
      <c r="O1077" s="4166"/>
      <c r="P1077" s="4030"/>
    </row>
    <row r="1078" spans="1:16" ht="21.75" customHeight="1">
      <c r="A1078" s="4542"/>
      <c r="B1078" s="4170" t="s">
        <v>2463</v>
      </c>
      <c r="C1078" s="4599" t="s">
        <v>3778</v>
      </c>
      <c r="D1078" s="4122" t="s">
        <v>4637</v>
      </c>
      <c r="E1078" s="4071" t="s">
        <v>133</v>
      </c>
      <c r="F1078" s="2018" t="s">
        <v>3456</v>
      </c>
      <c r="G1078" s="395"/>
      <c r="H1078" s="4168" t="s">
        <v>624</v>
      </c>
      <c r="I1078" s="4108">
        <v>2656</v>
      </c>
      <c r="J1078" s="4189">
        <v>576</v>
      </c>
      <c r="K1078" s="4108">
        <v>640</v>
      </c>
      <c r="L1078" s="4043">
        <v>384</v>
      </c>
      <c r="M1078" s="2913"/>
      <c r="N1078" s="4035" t="s">
        <v>2451</v>
      </c>
      <c r="O1078" s="4054" t="s">
        <v>2458</v>
      </c>
      <c r="P1078" s="4029" t="s">
        <v>4660</v>
      </c>
    </row>
    <row r="1079" spans="1:16" ht="21.75" customHeight="1">
      <c r="A1079" s="4542"/>
      <c r="B1079" s="4170"/>
      <c r="C1079" s="4599"/>
      <c r="D1079" s="4123"/>
      <c r="E1079" s="4071"/>
      <c r="F1079" s="2018" t="s">
        <v>3518</v>
      </c>
      <c r="G1079" s="303" t="s">
        <v>119</v>
      </c>
      <c r="H1079" s="4168"/>
      <c r="I1079" s="4108"/>
      <c r="J1079" s="4189"/>
      <c r="K1079" s="4108"/>
      <c r="L1079" s="4043"/>
      <c r="M1079" s="2913"/>
      <c r="N1079" s="4035"/>
      <c r="O1079" s="4054"/>
      <c r="P1079" s="4029"/>
    </row>
    <row r="1080" spans="1:16" ht="21.75" customHeight="1">
      <c r="A1080" s="4542"/>
      <c r="B1080" s="4171"/>
      <c r="C1080" s="4183"/>
      <c r="D1080" s="4124"/>
      <c r="E1080" s="4072"/>
      <c r="F1080" s="2020" t="s">
        <v>610</v>
      </c>
      <c r="G1080" s="304" t="s">
        <v>119</v>
      </c>
      <c r="H1080" s="4143"/>
      <c r="I1080" s="4121"/>
      <c r="J1080" s="4173"/>
      <c r="K1080" s="4121"/>
      <c r="L1080" s="4044"/>
      <c r="M1080" s="2914"/>
      <c r="N1080" s="4033"/>
      <c r="O1080" s="4166"/>
      <c r="P1080" s="4030"/>
    </row>
    <row r="1081" spans="1:16" ht="23.25" customHeight="1">
      <c r="A1081" s="4542"/>
      <c r="B1081" s="4056" t="s">
        <v>2463</v>
      </c>
      <c r="C1081" s="4182" t="s">
        <v>3713</v>
      </c>
      <c r="D1081" s="4122" t="s">
        <v>4636</v>
      </c>
      <c r="E1081" s="4199" t="s">
        <v>1232</v>
      </c>
      <c r="F1081" s="2018" t="s">
        <v>3459</v>
      </c>
      <c r="G1081" s="1660"/>
      <c r="H1081" s="4168" t="s">
        <v>624</v>
      </c>
      <c r="I1081" s="4076">
        <v>5162</v>
      </c>
      <c r="J1081" s="4176">
        <v>896</v>
      </c>
      <c r="K1081" s="4120">
        <v>640</v>
      </c>
      <c r="L1081" s="4042">
        <v>384</v>
      </c>
      <c r="M1081" s="2912"/>
      <c r="N1081" s="4034" t="s">
        <v>2451</v>
      </c>
      <c r="O1081" s="4053" t="s">
        <v>2458</v>
      </c>
      <c r="P1081" s="4169" t="s">
        <v>4661</v>
      </c>
    </row>
    <row r="1082" spans="1:16" ht="23.25" customHeight="1">
      <c r="A1082" s="4542"/>
      <c r="B1082" s="4170"/>
      <c r="C1082" s="4599"/>
      <c r="D1082" s="4123"/>
      <c r="E1082" s="4071"/>
      <c r="F1082" s="2018" t="s">
        <v>3518</v>
      </c>
      <c r="G1082" s="303" t="s">
        <v>119</v>
      </c>
      <c r="H1082" s="4168"/>
      <c r="I1082" s="4077"/>
      <c r="J1082" s="4181"/>
      <c r="K1082" s="4108"/>
      <c r="L1082" s="4043"/>
      <c r="M1082" s="2913"/>
      <c r="N1082" s="4035"/>
      <c r="O1082" s="4054"/>
      <c r="P1082" s="4029"/>
    </row>
    <row r="1083" spans="1:16" ht="23.25" customHeight="1">
      <c r="A1083" s="4542"/>
      <c r="B1083" s="4171"/>
      <c r="C1083" s="4183"/>
      <c r="D1083" s="4124"/>
      <c r="E1083" s="4072"/>
      <c r="F1083" s="2020" t="s">
        <v>610</v>
      </c>
      <c r="G1083" s="304" t="s">
        <v>119</v>
      </c>
      <c r="H1083" s="4143"/>
      <c r="I1083" s="4078"/>
      <c r="J1083" s="4177"/>
      <c r="K1083" s="4121"/>
      <c r="L1083" s="4044"/>
      <c r="M1083" s="2914"/>
      <c r="N1083" s="4033"/>
      <c r="O1083" s="4166"/>
      <c r="P1083" s="4030"/>
    </row>
    <row r="1084" spans="1:16" ht="21" customHeight="1">
      <c r="A1084" s="4542"/>
      <c r="B1084" s="4056" t="s">
        <v>2463</v>
      </c>
      <c r="C1084" s="4182" t="s">
        <v>3714</v>
      </c>
      <c r="D1084" s="4122" t="s">
        <v>4635</v>
      </c>
      <c r="E1084" s="4199" t="s">
        <v>1233</v>
      </c>
      <c r="F1084" s="2019" t="s">
        <v>3461</v>
      </c>
      <c r="G1084" s="1691"/>
      <c r="H1084" s="4142" t="s">
        <v>624</v>
      </c>
      <c r="I1084" s="4076">
        <v>12542</v>
      </c>
      <c r="J1084" s="4172">
        <v>1046</v>
      </c>
      <c r="K1084" s="4045">
        <v>5162</v>
      </c>
      <c r="L1084" s="4042">
        <v>512</v>
      </c>
      <c r="M1084" s="2912"/>
      <c r="N1084" s="4034" t="s">
        <v>2466</v>
      </c>
      <c r="O1084" s="4081" t="s">
        <v>2458</v>
      </c>
      <c r="P1084" s="4169" t="s">
        <v>4662</v>
      </c>
    </row>
    <row r="1085" spans="1:16" ht="21" customHeight="1">
      <c r="A1085" s="4542"/>
      <c r="B1085" s="4170"/>
      <c r="C1085" s="4599"/>
      <c r="D1085" s="4123"/>
      <c r="E1085" s="4071"/>
      <c r="F1085" s="2018" t="s">
        <v>3518</v>
      </c>
      <c r="G1085" s="303" t="s">
        <v>119</v>
      </c>
      <c r="H1085" s="4168"/>
      <c r="I1085" s="4077"/>
      <c r="J1085" s="4189"/>
      <c r="K1085" s="4046"/>
      <c r="L1085" s="4043"/>
      <c r="M1085" s="2913"/>
      <c r="N1085" s="4035"/>
      <c r="O1085" s="4082"/>
      <c r="P1085" s="4029"/>
    </row>
    <row r="1086" spans="1:16" ht="21" customHeight="1">
      <c r="A1086" s="4542"/>
      <c r="B1086" s="4171"/>
      <c r="C1086" s="4183"/>
      <c r="D1086" s="4124"/>
      <c r="E1086" s="4072"/>
      <c r="F1086" s="2020" t="s">
        <v>610</v>
      </c>
      <c r="G1086" s="304" t="s">
        <v>119</v>
      </c>
      <c r="H1086" s="4143"/>
      <c r="I1086" s="4078"/>
      <c r="J1086" s="4173"/>
      <c r="K1086" s="4047"/>
      <c r="L1086" s="4044"/>
      <c r="M1086" s="2914"/>
      <c r="N1086" s="4033"/>
      <c r="O1086" s="4055"/>
      <c r="P1086" s="4030"/>
    </row>
    <row r="1087" spans="1:16" ht="21" customHeight="1">
      <c r="A1087" s="4542"/>
      <c r="B1087" s="4056" t="s">
        <v>2463</v>
      </c>
      <c r="C1087" s="4065" t="s">
        <v>3715</v>
      </c>
      <c r="D1087" s="4122" t="s">
        <v>4634</v>
      </c>
      <c r="E1087" s="4199" t="s">
        <v>1196</v>
      </c>
      <c r="F1087" s="2019" t="s">
        <v>3498</v>
      </c>
      <c r="G1087" s="1691"/>
      <c r="H1087" s="4142" t="s">
        <v>624</v>
      </c>
      <c r="I1087" s="4120">
        <v>23968</v>
      </c>
      <c r="J1087" s="4172">
        <v>1168</v>
      </c>
      <c r="K1087" s="4045">
        <v>12542</v>
      </c>
      <c r="L1087" s="4042">
        <v>512</v>
      </c>
      <c r="M1087" s="2912"/>
      <c r="N1087" s="4034" t="s">
        <v>2468</v>
      </c>
      <c r="O1087" s="4081" t="s">
        <v>2458</v>
      </c>
      <c r="P1087" s="4169" t="s">
        <v>4663</v>
      </c>
    </row>
    <row r="1088" spans="1:16" ht="21" customHeight="1">
      <c r="A1088" s="4542"/>
      <c r="B1088" s="4170"/>
      <c r="C1088" s="4066"/>
      <c r="D1088" s="4123"/>
      <c r="E1088" s="4071"/>
      <c r="F1088" s="2018" t="s">
        <v>3518</v>
      </c>
      <c r="G1088" s="303" t="s">
        <v>119</v>
      </c>
      <c r="H1088" s="4168"/>
      <c r="I1088" s="4108"/>
      <c r="J1088" s="4189"/>
      <c r="K1088" s="4046"/>
      <c r="L1088" s="4043"/>
      <c r="M1088" s="2913"/>
      <c r="N1088" s="4035"/>
      <c r="O1088" s="4082"/>
      <c r="P1088" s="4029"/>
    </row>
    <row r="1089" spans="1:16" ht="21" customHeight="1">
      <c r="A1089" s="4542"/>
      <c r="B1089" s="4171"/>
      <c r="C1089" s="4067"/>
      <c r="D1089" s="4124"/>
      <c r="E1089" s="4072"/>
      <c r="F1089" s="2020" t="s">
        <v>610</v>
      </c>
      <c r="G1089" s="304" t="s">
        <v>119</v>
      </c>
      <c r="H1089" s="4143"/>
      <c r="I1089" s="4121"/>
      <c r="J1089" s="4173"/>
      <c r="K1089" s="4047"/>
      <c r="L1089" s="4044"/>
      <c r="M1089" s="2914"/>
      <c r="N1089" s="4033"/>
      <c r="O1089" s="4055"/>
      <c r="P1089" s="4030"/>
    </row>
    <row r="1090" spans="1:16" ht="23.25" customHeight="1">
      <c r="A1090" s="4542"/>
      <c r="B1090" s="4056" t="s">
        <v>2463</v>
      </c>
      <c r="C1090" s="4182" t="s">
        <v>3779</v>
      </c>
      <c r="D1090" s="4122" t="s">
        <v>4633</v>
      </c>
      <c r="E1090" s="4199" t="s">
        <v>134</v>
      </c>
      <c r="F1090" s="2018" t="s">
        <v>3456</v>
      </c>
      <c r="G1090" s="1691"/>
      <c r="H1090" s="4142" t="s">
        <v>624</v>
      </c>
      <c r="I1090" s="4120">
        <v>2912</v>
      </c>
      <c r="J1090" s="4172">
        <v>832</v>
      </c>
      <c r="K1090" s="4120">
        <v>896</v>
      </c>
      <c r="L1090" s="4042">
        <v>512</v>
      </c>
      <c r="M1090" s="2912"/>
      <c r="N1090" s="4034" t="s">
        <v>2451</v>
      </c>
      <c r="O1090" s="4053" t="s">
        <v>2458</v>
      </c>
      <c r="P1090" s="4169" t="s">
        <v>4664</v>
      </c>
    </row>
    <row r="1091" spans="1:16" ht="23.25" customHeight="1">
      <c r="A1091" s="4542"/>
      <c r="B1091" s="4170"/>
      <c r="C1091" s="4599"/>
      <c r="D1091" s="4123"/>
      <c r="E1091" s="4071"/>
      <c r="F1091" s="2018" t="s">
        <v>3517</v>
      </c>
      <c r="G1091" s="303" t="s">
        <v>119</v>
      </c>
      <c r="H1091" s="4168"/>
      <c r="I1091" s="4108"/>
      <c r="J1091" s="4189"/>
      <c r="K1091" s="4108"/>
      <c r="L1091" s="4043"/>
      <c r="M1091" s="2913"/>
      <c r="N1091" s="4035"/>
      <c r="O1091" s="4054"/>
      <c r="P1091" s="4029"/>
    </row>
    <row r="1092" spans="1:16" ht="23.25" customHeight="1">
      <c r="A1092" s="4542"/>
      <c r="B1092" s="4171"/>
      <c r="C1092" s="4183"/>
      <c r="D1092" s="4124"/>
      <c r="E1092" s="4072"/>
      <c r="F1092" s="2020" t="s">
        <v>610</v>
      </c>
      <c r="G1092" s="304" t="s">
        <v>119</v>
      </c>
      <c r="H1092" s="4143"/>
      <c r="I1092" s="4121"/>
      <c r="J1092" s="4173"/>
      <c r="K1092" s="4121"/>
      <c r="L1092" s="4044"/>
      <c r="M1092" s="2914"/>
      <c r="N1092" s="4033"/>
      <c r="O1092" s="4166"/>
      <c r="P1092" s="4030"/>
    </row>
    <row r="1093" spans="1:16" ht="22.5" customHeight="1">
      <c r="A1093" s="4542"/>
      <c r="B1093" s="4056" t="s">
        <v>2463</v>
      </c>
      <c r="C1093" s="4182" t="s">
        <v>3717</v>
      </c>
      <c r="D1093" s="4122" t="s">
        <v>4632</v>
      </c>
      <c r="E1093" s="4101" t="s">
        <v>1197</v>
      </c>
      <c r="F1093" s="2018" t="s">
        <v>3459</v>
      </c>
      <c r="G1093" s="1691"/>
      <c r="H1093" s="4142" t="s">
        <v>624</v>
      </c>
      <c r="I1093" s="4076">
        <v>5418</v>
      </c>
      <c r="J1093" s="4176">
        <v>1152</v>
      </c>
      <c r="K1093" s="4120">
        <v>640</v>
      </c>
      <c r="L1093" s="4042">
        <v>512</v>
      </c>
      <c r="M1093" s="2912"/>
      <c r="N1093" s="4034" t="s">
        <v>2451</v>
      </c>
      <c r="O1093" s="4053" t="s">
        <v>2458</v>
      </c>
      <c r="P1093" s="4169" t="s">
        <v>4665</v>
      </c>
    </row>
    <row r="1094" spans="1:16" ht="22.5" customHeight="1">
      <c r="A1094" s="4542"/>
      <c r="B1094" s="4170"/>
      <c r="C1094" s="4599"/>
      <c r="D1094" s="4123"/>
      <c r="E1094" s="4102"/>
      <c r="F1094" s="2018" t="s">
        <v>3517</v>
      </c>
      <c r="G1094" s="303" t="s">
        <v>119</v>
      </c>
      <c r="H1094" s="4168"/>
      <c r="I1094" s="4077"/>
      <c r="J1094" s="4181"/>
      <c r="K1094" s="4108"/>
      <c r="L1094" s="4043"/>
      <c r="M1094" s="2913"/>
      <c r="N1094" s="4035"/>
      <c r="O1094" s="4054"/>
      <c r="P1094" s="4029"/>
    </row>
    <row r="1095" spans="1:16" ht="22.5" customHeight="1">
      <c r="A1095" s="4542"/>
      <c r="B1095" s="4171"/>
      <c r="C1095" s="4183"/>
      <c r="D1095" s="4124"/>
      <c r="E1095" s="4052"/>
      <c r="F1095" s="2020" t="s">
        <v>610</v>
      </c>
      <c r="G1095" s="304" t="s">
        <v>119</v>
      </c>
      <c r="H1095" s="4143"/>
      <c r="I1095" s="4078"/>
      <c r="J1095" s="4177"/>
      <c r="K1095" s="4121"/>
      <c r="L1095" s="4044"/>
      <c r="M1095" s="2914"/>
      <c r="N1095" s="4033"/>
      <c r="O1095" s="4166"/>
      <c r="P1095" s="4030"/>
    </row>
    <row r="1096" spans="1:16" ht="18.75" customHeight="1">
      <c r="A1096" s="4542"/>
      <c r="B1096" s="4056" t="s">
        <v>2463</v>
      </c>
      <c r="C1096" s="4182" t="s">
        <v>3718</v>
      </c>
      <c r="D1096" s="4122" t="s">
        <v>4724</v>
      </c>
      <c r="E1096" s="4101" t="s">
        <v>1198</v>
      </c>
      <c r="F1096" s="2019" t="s">
        <v>3461</v>
      </c>
      <c r="G1096" s="1691"/>
      <c r="H1096" s="4142" t="s">
        <v>624</v>
      </c>
      <c r="I1096" s="4076">
        <v>12798</v>
      </c>
      <c r="J1096" s="4172">
        <v>1302</v>
      </c>
      <c r="K1096" s="4045">
        <v>5418</v>
      </c>
      <c r="L1096" s="4042">
        <v>512</v>
      </c>
      <c r="M1096" s="2912"/>
      <c r="N1096" s="4034" t="s">
        <v>2466</v>
      </c>
      <c r="O1096" s="4081" t="s">
        <v>2458</v>
      </c>
      <c r="P1096" s="4169" t="s">
        <v>4666</v>
      </c>
    </row>
    <row r="1097" spans="1:16" ht="18.75" customHeight="1">
      <c r="A1097" s="4542"/>
      <c r="B1097" s="4170"/>
      <c r="C1097" s="4599"/>
      <c r="D1097" s="4123"/>
      <c r="E1097" s="4102"/>
      <c r="F1097" s="2018" t="s">
        <v>4766</v>
      </c>
      <c r="G1097" s="303" t="s">
        <v>119</v>
      </c>
      <c r="H1097" s="4168"/>
      <c r="I1097" s="4077"/>
      <c r="J1097" s="4189"/>
      <c r="K1097" s="4046"/>
      <c r="L1097" s="4043"/>
      <c r="M1097" s="2913"/>
      <c r="N1097" s="4035"/>
      <c r="O1097" s="4082"/>
      <c r="P1097" s="4029"/>
    </row>
    <row r="1098" spans="1:16" ht="18.75" customHeight="1">
      <c r="A1098" s="4542"/>
      <c r="B1098" s="4171"/>
      <c r="C1098" s="4183"/>
      <c r="D1098" s="4124"/>
      <c r="E1098" s="4052"/>
      <c r="F1098" s="2020" t="s">
        <v>610</v>
      </c>
      <c r="G1098" s="304" t="s">
        <v>119</v>
      </c>
      <c r="H1098" s="4143"/>
      <c r="I1098" s="4561"/>
      <c r="J1098" s="4173"/>
      <c r="K1098" s="4047"/>
      <c r="L1098" s="4044"/>
      <c r="M1098" s="2914"/>
      <c r="N1098" s="4033"/>
      <c r="O1098" s="4055"/>
      <c r="P1098" s="4030"/>
    </row>
    <row r="1099" spans="1:16" s="14" customFormat="1" ht="21.75" customHeight="1">
      <c r="A1099" s="4542"/>
      <c r="B1099" s="4056" t="s">
        <v>2463</v>
      </c>
      <c r="C1099" s="4065" t="s">
        <v>3719</v>
      </c>
      <c r="D1099" s="4122" t="s">
        <v>4631</v>
      </c>
      <c r="E1099" s="4101" t="s">
        <v>1199</v>
      </c>
      <c r="F1099" s="2019" t="s">
        <v>3498</v>
      </c>
      <c r="G1099" s="1691"/>
      <c r="H1099" s="4142" t="s">
        <v>624</v>
      </c>
      <c r="I1099" s="4629">
        <v>23968</v>
      </c>
      <c r="J1099" s="4172">
        <v>1280</v>
      </c>
      <c r="K1099" s="4045">
        <v>12798</v>
      </c>
      <c r="L1099" s="4042">
        <v>512</v>
      </c>
      <c r="M1099" s="2912"/>
      <c r="N1099" s="4034" t="s">
        <v>2468</v>
      </c>
      <c r="O1099" s="4081" t="s">
        <v>2458</v>
      </c>
      <c r="P1099" s="4169" t="s">
        <v>4667</v>
      </c>
    </row>
    <row r="1100" spans="1:16" s="14" customFormat="1" ht="21.75" customHeight="1">
      <c r="A1100" s="4542"/>
      <c r="B1100" s="4170"/>
      <c r="C1100" s="4066"/>
      <c r="D1100" s="4123"/>
      <c r="E1100" s="4102"/>
      <c r="F1100" s="2018" t="s">
        <v>3517</v>
      </c>
      <c r="G1100" s="303" t="s">
        <v>119</v>
      </c>
      <c r="H1100" s="4168"/>
      <c r="I1100" s="4630"/>
      <c r="J1100" s="4189"/>
      <c r="K1100" s="4046"/>
      <c r="L1100" s="4043"/>
      <c r="M1100" s="2913"/>
      <c r="N1100" s="4035"/>
      <c r="O1100" s="4082"/>
      <c r="P1100" s="4029"/>
    </row>
    <row r="1101" spans="1:16" s="136" customFormat="1" ht="21.75" customHeight="1">
      <c r="A1101" s="4543"/>
      <c r="B1101" s="4171"/>
      <c r="C1101" s="4067"/>
      <c r="D1101" s="4124"/>
      <c r="E1101" s="4052"/>
      <c r="F1101" s="2020" t="s">
        <v>610</v>
      </c>
      <c r="G1101" s="304" t="s">
        <v>119</v>
      </c>
      <c r="H1101" s="4143"/>
      <c r="I1101" s="4631"/>
      <c r="J1101" s="4173"/>
      <c r="K1101" s="4666"/>
      <c r="L1101" s="4044"/>
      <c r="M1101" s="2914"/>
      <c r="N1101" s="4033"/>
      <c r="O1101" s="4055"/>
      <c r="P1101" s="4030"/>
    </row>
    <row r="1102" spans="1:16" s="1399" customFormat="1" ht="17.25" customHeight="1">
      <c r="A1102" s="4542" t="s">
        <v>4771</v>
      </c>
      <c r="B1102" s="4170" t="s">
        <v>2463</v>
      </c>
      <c r="C1102" s="4066" t="s">
        <v>4740</v>
      </c>
      <c r="D1102" s="4123" t="s">
        <v>3470</v>
      </c>
      <c r="E1102" s="4102" t="s">
        <v>3476</v>
      </c>
      <c r="F1102" s="2018" t="s">
        <v>3459</v>
      </c>
      <c r="G1102" s="987"/>
      <c r="H1102" s="4074" t="s">
        <v>624</v>
      </c>
      <c r="I1102" s="4046">
        <v>8450</v>
      </c>
      <c r="J1102" s="4043">
        <v>1408</v>
      </c>
      <c r="K1102" s="4046">
        <v>3768</v>
      </c>
      <c r="L1102" s="4043">
        <v>512</v>
      </c>
      <c r="M1102" s="2913"/>
      <c r="N1102" s="4035" t="s">
        <v>2466</v>
      </c>
      <c r="O1102" s="4037" t="s">
        <v>2458</v>
      </c>
      <c r="P1102" s="4029" t="s">
        <v>4668</v>
      </c>
    </row>
    <row r="1103" spans="1:16" s="1399" customFormat="1" ht="17.25" customHeight="1">
      <c r="A1103" s="4542"/>
      <c r="B1103" s="4170"/>
      <c r="C1103" s="4066"/>
      <c r="D1103" s="4123"/>
      <c r="E1103" s="4102"/>
      <c r="F1103" s="2018" t="s">
        <v>3471</v>
      </c>
      <c r="G1103" s="987" t="s">
        <v>119</v>
      </c>
      <c r="H1103" s="4074"/>
      <c r="I1103" s="4046"/>
      <c r="J1103" s="4043"/>
      <c r="K1103" s="4046"/>
      <c r="L1103" s="4043"/>
      <c r="M1103" s="2913"/>
      <c r="N1103" s="4035"/>
      <c r="O1103" s="4037"/>
      <c r="P1103" s="4029"/>
    </row>
    <row r="1104" spans="1:16" s="1399" customFormat="1" ht="17.25" customHeight="1">
      <c r="A1104" s="4542"/>
      <c r="B1104" s="4170"/>
      <c r="C1104" s="4066"/>
      <c r="D1104" s="4123"/>
      <c r="E1104" s="4102"/>
      <c r="F1104" s="2018" t="s">
        <v>3518</v>
      </c>
      <c r="G1104" s="987" t="s">
        <v>119</v>
      </c>
      <c r="H1104" s="4074"/>
      <c r="I1104" s="4046"/>
      <c r="J1104" s="4043"/>
      <c r="K1104" s="4046"/>
      <c r="L1104" s="4043"/>
      <c r="M1104" s="2913"/>
      <c r="N1104" s="4035"/>
      <c r="O1104" s="4037"/>
      <c r="P1104" s="4029"/>
    </row>
    <row r="1105" spans="1:16" s="1399" customFormat="1" ht="17.25" customHeight="1">
      <c r="A1105" s="4542"/>
      <c r="B1105" s="4171"/>
      <c r="C1105" s="4067"/>
      <c r="D1105" s="4124"/>
      <c r="E1105" s="4052"/>
      <c r="F1105" s="2020" t="s">
        <v>610</v>
      </c>
      <c r="G1105" s="2033" t="s">
        <v>119</v>
      </c>
      <c r="H1105" s="4075"/>
      <c r="I1105" s="4047"/>
      <c r="J1105" s="4044"/>
      <c r="K1105" s="4047"/>
      <c r="L1105" s="4044"/>
      <c r="M1105" s="2914"/>
      <c r="N1105" s="4033"/>
      <c r="O1105" s="4038"/>
      <c r="P1105" s="4030"/>
    </row>
    <row r="1106" spans="1:16" s="1399" customFormat="1" ht="17.25" customHeight="1">
      <c r="A1106" s="4542"/>
      <c r="B1106" s="4056" t="s">
        <v>2463</v>
      </c>
      <c r="C1106" s="4065" t="s">
        <v>4739</v>
      </c>
      <c r="D1106" s="4122" t="s">
        <v>3515</v>
      </c>
      <c r="E1106" s="4101" t="s">
        <v>3485</v>
      </c>
      <c r="F1106" s="2018" t="s">
        <v>3459</v>
      </c>
      <c r="G1106" s="987"/>
      <c r="H1106" s="4073" t="s">
        <v>624</v>
      </c>
      <c r="I1106" s="4045">
        <v>8706</v>
      </c>
      <c r="J1106" s="4042">
        <v>1664</v>
      </c>
      <c r="K1106" s="4045">
        <v>4024</v>
      </c>
      <c r="L1106" s="4042">
        <v>608</v>
      </c>
      <c r="M1106" s="2912"/>
      <c r="N1106" s="4034" t="s">
        <v>2466</v>
      </c>
      <c r="O1106" s="4036" t="s">
        <v>2458</v>
      </c>
      <c r="P1106" s="4169" t="s">
        <v>4669</v>
      </c>
    </row>
    <row r="1107" spans="1:16" s="1399" customFormat="1" ht="17.25" customHeight="1">
      <c r="A1107" s="4542"/>
      <c r="B1107" s="4170"/>
      <c r="C1107" s="4066"/>
      <c r="D1107" s="4123"/>
      <c r="E1107" s="4102"/>
      <c r="F1107" s="2018" t="s">
        <v>3471</v>
      </c>
      <c r="G1107" s="987" t="s">
        <v>119</v>
      </c>
      <c r="H1107" s="4074"/>
      <c r="I1107" s="4046"/>
      <c r="J1107" s="4043"/>
      <c r="K1107" s="4046"/>
      <c r="L1107" s="4043"/>
      <c r="M1107" s="2913"/>
      <c r="N1107" s="4035"/>
      <c r="O1107" s="4037"/>
      <c r="P1107" s="4029"/>
    </row>
    <row r="1108" spans="1:16" s="1399" customFormat="1" ht="17.25" customHeight="1">
      <c r="A1108" s="4542"/>
      <c r="B1108" s="4170"/>
      <c r="C1108" s="4066"/>
      <c r="D1108" s="4123"/>
      <c r="E1108" s="4102"/>
      <c r="F1108" s="2018" t="s">
        <v>3517</v>
      </c>
      <c r="G1108" s="987" t="s">
        <v>119</v>
      </c>
      <c r="H1108" s="4074"/>
      <c r="I1108" s="4046"/>
      <c r="J1108" s="4043"/>
      <c r="K1108" s="4046"/>
      <c r="L1108" s="4043"/>
      <c r="M1108" s="2913"/>
      <c r="N1108" s="4035"/>
      <c r="O1108" s="4037"/>
      <c r="P1108" s="4029"/>
    </row>
    <row r="1109" spans="1:16" s="1399" customFormat="1" ht="17.25" customHeight="1">
      <c r="A1109" s="4543"/>
      <c r="B1109" s="4171"/>
      <c r="C1109" s="4067"/>
      <c r="D1109" s="4124"/>
      <c r="E1109" s="4052"/>
      <c r="F1109" s="2020" t="s">
        <v>610</v>
      </c>
      <c r="G1109" s="2033" t="s">
        <v>119</v>
      </c>
      <c r="H1109" s="4075"/>
      <c r="I1109" s="4047"/>
      <c r="J1109" s="4044"/>
      <c r="K1109" s="4047"/>
      <c r="L1109" s="4044"/>
      <c r="M1109" s="2914"/>
      <c r="N1109" s="4033"/>
      <c r="O1109" s="4038"/>
      <c r="P1109" s="4030"/>
    </row>
    <row r="1110" spans="1:16" s="1399" customFormat="1" ht="17.25" customHeight="1">
      <c r="A1110" s="4541" t="s">
        <v>4772</v>
      </c>
      <c r="B1110" s="4056" t="s">
        <v>2463</v>
      </c>
      <c r="C1110" s="4065" t="s">
        <v>4738</v>
      </c>
      <c r="D1110" s="4122" t="s">
        <v>3496</v>
      </c>
      <c r="E1110" s="4101" t="s">
        <v>3458</v>
      </c>
      <c r="F1110" s="2018" t="s">
        <v>3456</v>
      </c>
      <c r="G1110" s="987"/>
      <c r="H1110" s="4073" t="s">
        <v>624</v>
      </c>
      <c r="I1110" s="4045">
        <v>6944</v>
      </c>
      <c r="J1110" s="4042">
        <v>1088</v>
      </c>
      <c r="K1110" s="4045">
        <v>4768</v>
      </c>
      <c r="L1110" s="4042">
        <v>512</v>
      </c>
      <c r="M1110" s="2912"/>
      <c r="N1110" s="4034" t="s">
        <v>2466</v>
      </c>
      <c r="O1110" s="4036" t="s">
        <v>2458</v>
      </c>
      <c r="P1110" s="4169" t="s">
        <v>4670</v>
      </c>
    </row>
    <row r="1111" spans="1:16" s="1399" customFormat="1" ht="17.25" customHeight="1">
      <c r="A1111" s="4542"/>
      <c r="B1111" s="4170"/>
      <c r="C1111" s="4066"/>
      <c r="D1111" s="4123"/>
      <c r="E1111" s="4102"/>
      <c r="F1111" s="2018" t="s">
        <v>3457</v>
      </c>
      <c r="G1111" s="987" t="s">
        <v>119</v>
      </c>
      <c r="H1111" s="4074"/>
      <c r="I1111" s="4046"/>
      <c r="J1111" s="4043"/>
      <c r="K1111" s="4046"/>
      <c r="L1111" s="4043"/>
      <c r="M1111" s="2913"/>
      <c r="N1111" s="4035"/>
      <c r="O1111" s="4037"/>
      <c r="P1111" s="4029"/>
    </row>
    <row r="1112" spans="1:16" s="1399" customFormat="1" ht="17.25" customHeight="1">
      <c r="A1112" s="4542"/>
      <c r="B1112" s="4170"/>
      <c r="C1112" s="4066"/>
      <c r="D1112" s="4123"/>
      <c r="E1112" s="4102"/>
      <c r="F1112" s="2018" t="s">
        <v>3518</v>
      </c>
      <c r="G1112" s="987" t="s">
        <v>119</v>
      </c>
      <c r="H1112" s="4074"/>
      <c r="I1112" s="4046"/>
      <c r="J1112" s="4043"/>
      <c r="K1112" s="4046"/>
      <c r="L1112" s="4043"/>
      <c r="M1112" s="2913"/>
      <c r="N1112" s="4035"/>
      <c r="O1112" s="4037"/>
      <c r="P1112" s="4029"/>
    </row>
    <row r="1113" spans="1:16" s="1399" customFormat="1" ht="17.25" customHeight="1">
      <c r="A1113" s="4542"/>
      <c r="B1113" s="4171"/>
      <c r="C1113" s="4067"/>
      <c r="D1113" s="4124"/>
      <c r="E1113" s="4052"/>
      <c r="F1113" s="2020" t="s">
        <v>610</v>
      </c>
      <c r="G1113" s="2033" t="s">
        <v>119</v>
      </c>
      <c r="H1113" s="4075"/>
      <c r="I1113" s="4047"/>
      <c r="J1113" s="4044"/>
      <c r="K1113" s="4047"/>
      <c r="L1113" s="4044"/>
      <c r="M1113" s="2914"/>
      <c r="N1113" s="4033"/>
      <c r="O1113" s="4038"/>
      <c r="P1113" s="4030"/>
    </row>
    <row r="1114" spans="1:16" s="1399" customFormat="1" ht="17.25" customHeight="1">
      <c r="A1114" s="4542"/>
      <c r="B1114" s="4056" t="s">
        <v>2463</v>
      </c>
      <c r="C1114" s="4065" t="s">
        <v>3730</v>
      </c>
      <c r="D1114" s="4122" t="s">
        <v>3495</v>
      </c>
      <c r="E1114" s="4101" t="s">
        <v>3041</v>
      </c>
      <c r="F1114" s="2018" t="s">
        <v>3459</v>
      </c>
      <c r="G1114" s="987"/>
      <c r="H1114" s="4073" t="s">
        <v>624</v>
      </c>
      <c r="I1114" s="4045">
        <v>9450</v>
      </c>
      <c r="J1114" s="4042">
        <v>1408</v>
      </c>
      <c r="K1114" s="4045">
        <v>4768</v>
      </c>
      <c r="L1114" s="4042">
        <v>512</v>
      </c>
      <c r="M1114" s="2912"/>
      <c r="N1114" s="4034" t="s">
        <v>2466</v>
      </c>
      <c r="O1114" s="4036" t="s">
        <v>2458</v>
      </c>
      <c r="P1114" s="4169" t="s">
        <v>4671</v>
      </c>
    </row>
    <row r="1115" spans="1:16" s="1399" customFormat="1" ht="17.25" customHeight="1">
      <c r="A1115" s="4542"/>
      <c r="B1115" s="4170"/>
      <c r="C1115" s="4066"/>
      <c r="D1115" s="4123"/>
      <c r="E1115" s="4102"/>
      <c r="F1115" s="2018" t="s">
        <v>3457</v>
      </c>
      <c r="G1115" s="987" t="s">
        <v>119</v>
      </c>
      <c r="H1115" s="4074"/>
      <c r="I1115" s="4046"/>
      <c r="J1115" s="4043"/>
      <c r="K1115" s="4046"/>
      <c r="L1115" s="4043"/>
      <c r="M1115" s="2913"/>
      <c r="N1115" s="4035"/>
      <c r="O1115" s="4037"/>
      <c r="P1115" s="4029"/>
    </row>
    <row r="1116" spans="1:16" s="1399" customFormat="1" ht="17.25" customHeight="1">
      <c r="A1116" s="4542"/>
      <c r="B1116" s="4170"/>
      <c r="C1116" s="4066"/>
      <c r="D1116" s="4123"/>
      <c r="E1116" s="4102"/>
      <c r="F1116" s="2018" t="s">
        <v>3518</v>
      </c>
      <c r="G1116" s="987" t="s">
        <v>119</v>
      </c>
      <c r="H1116" s="4074"/>
      <c r="I1116" s="4046"/>
      <c r="J1116" s="4043"/>
      <c r="K1116" s="4046"/>
      <c r="L1116" s="4043"/>
      <c r="M1116" s="2913"/>
      <c r="N1116" s="4035"/>
      <c r="O1116" s="4037"/>
      <c r="P1116" s="4029"/>
    </row>
    <row r="1117" spans="1:16" s="1399" customFormat="1" ht="17.25" customHeight="1">
      <c r="A1117" s="4542"/>
      <c r="B1117" s="4171"/>
      <c r="C1117" s="4067"/>
      <c r="D1117" s="4124"/>
      <c r="E1117" s="4052"/>
      <c r="F1117" s="2020" t="s">
        <v>610</v>
      </c>
      <c r="G1117" s="2033" t="s">
        <v>119</v>
      </c>
      <c r="H1117" s="4075"/>
      <c r="I1117" s="4047"/>
      <c r="J1117" s="4044"/>
      <c r="K1117" s="4047"/>
      <c r="L1117" s="4044"/>
      <c r="M1117" s="2914"/>
      <c r="N1117" s="4033"/>
      <c r="O1117" s="4038"/>
      <c r="P1117" s="4030"/>
    </row>
    <row r="1118" spans="1:16" s="1399" customFormat="1" ht="17.25" customHeight="1">
      <c r="A1118" s="4542"/>
      <c r="B1118" s="4056" t="s">
        <v>2463</v>
      </c>
      <c r="C1118" s="4065" t="s">
        <v>3731</v>
      </c>
      <c r="D1118" s="4122" t="s">
        <v>3494</v>
      </c>
      <c r="E1118" s="4101" t="s">
        <v>3042</v>
      </c>
      <c r="F1118" s="2018" t="s">
        <v>3461</v>
      </c>
      <c r="G1118" s="987"/>
      <c r="H1118" s="4073" t="s">
        <v>624</v>
      </c>
      <c r="I1118" s="4045">
        <v>16830</v>
      </c>
      <c r="J1118" s="4042">
        <v>1558</v>
      </c>
      <c r="K1118" s="4045">
        <v>9290</v>
      </c>
      <c r="L1118" s="4042">
        <v>512</v>
      </c>
      <c r="M1118" s="2912"/>
      <c r="N1118" s="4034" t="s">
        <v>2466</v>
      </c>
      <c r="O1118" s="4036" t="s">
        <v>2458</v>
      </c>
      <c r="P1118" s="4169" t="s">
        <v>4672</v>
      </c>
    </row>
    <row r="1119" spans="1:16" s="1399" customFormat="1" ht="17.25" customHeight="1">
      <c r="A1119" s="4542"/>
      <c r="B1119" s="4170"/>
      <c r="C1119" s="4066"/>
      <c r="D1119" s="4123"/>
      <c r="E1119" s="4102"/>
      <c r="F1119" s="2018" t="s">
        <v>3457</v>
      </c>
      <c r="G1119" s="987" t="s">
        <v>119</v>
      </c>
      <c r="H1119" s="4074"/>
      <c r="I1119" s="4046"/>
      <c r="J1119" s="4043"/>
      <c r="K1119" s="4046"/>
      <c r="L1119" s="4043"/>
      <c r="M1119" s="2913"/>
      <c r="N1119" s="4035"/>
      <c r="O1119" s="4037"/>
      <c r="P1119" s="4029"/>
    </row>
    <row r="1120" spans="1:16" s="1399" customFormat="1" ht="17.25" customHeight="1">
      <c r="A1120" s="4542"/>
      <c r="B1120" s="4170"/>
      <c r="C1120" s="4066"/>
      <c r="D1120" s="4123"/>
      <c r="E1120" s="4102"/>
      <c r="F1120" s="2018" t="s">
        <v>3518</v>
      </c>
      <c r="G1120" s="987" t="s">
        <v>119</v>
      </c>
      <c r="H1120" s="4074"/>
      <c r="I1120" s="4046"/>
      <c r="J1120" s="4043"/>
      <c r="K1120" s="4046"/>
      <c r="L1120" s="4043"/>
      <c r="M1120" s="2913"/>
      <c r="N1120" s="4035"/>
      <c r="O1120" s="4037"/>
      <c r="P1120" s="4029"/>
    </row>
    <row r="1121" spans="1:16" s="1399" customFormat="1" ht="17.25" customHeight="1">
      <c r="A1121" s="4542"/>
      <c r="B1121" s="4171"/>
      <c r="C1121" s="4067"/>
      <c r="D1121" s="4124"/>
      <c r="E1121" s="4052"/>
      <c r="F1121" s="2020" t="s">
        <v>610</v>
      </c>
      <c r="G1121" s="2033" t="s">
        <v>119</v>
      </c>
      <c r="H1121" s="4075"/>
      <c r="I1121" s="4047"/>
      <c r="J1121" s="4044"/>
      <c r="K1121" s="4047"/>
      <c r="L1121" s="4044"/>
      <c r="M1121" s="2914"/>
      <c r="N1121" s="4033"/>
      <c r="O1121" s="4038"/>
      <c r="P1121" s="4030"/>
    </row>
    <row r="1122" spans="1:16" s="1399" customFormat="1" ht="17.25" customHeight="1">
      <c r="A1122" s="4542"/>
      <c r="B1122" s="4056" t="s">
        <v>2463</v>
      </c>
      <c r="C1122" s="4065" t="s">
        <v>4752</v>
      </c>
      <c r="D1122" s="4122" t="s">
        <v>4753</v>
      </c>
      <c r="E1122" s="4101" t="s">
        <v>4767</v>
      </c>
      <c r="F1122" s="2019" t="s">
        <v>3498</v>
      </c>
      <c r="G1122" s="987"/>
      <c r="H1122" s="4073" t="s">
        <v>624</v>
      </c>
      <c r="I1122" s="4045">
        <v>28256</v>
      </c>
      <c r="J1122" s="4042">
        <v>1680</v>
      </c>
      <c r="K1122" s="4045">
        <v>16670</v>
      </c>
      <c r="L1122" s="4042">
        <v>512</v>
      </c>
      <c r="M1122" s="2912"/>
      <c r="N1122" s="4034" t="s">
        <v>2466</v>
      </c>
      <c r="O1122" s="4036" t="s">
        <v>2458</v>
      </c>
      <c r="P1122" s="4169" t="s">
        <v>4785</v>
      </c>
    </row>
    <row r="1123" spans="1:16" s="1399" customFormat="1" ht="17.25" customHeight="1">
      <c r="A1123" s="4542"/>
      <c r="B1123" s="4170"/>
      <c r="C1123" s="4066"/>
      <c r="D1123" s="4123"/>
      <c r="E1123" s="4102"/>
      <c r="F1123" s="2018" t="s">
        <v>3457</v>
      </c>
      <c r="G1123" s="987" t="s">
        <v>119</v>
      </c>
      <c r="H1123" s="4074"/>
      <c r="I1123" s="4046"/>
      <c r="J1123" s="4043"/>
      <c r="K1123" s="4046"/>
      <c r="L1123" s="4043"/>
      <c r="M1123" s="2913"/>
      <c r="N1123" s="4035"/>
      <c r="O1123" s="4037"/>
      <c r="P1123" s="4029"/>
    </row>
    <row r="1124" spans="1:16" s="1399" customFormat="1" ht="17.25" customHeight="1">
      <c r="A1124" s="4542"/>
      <c r="B1124" s="4170"/>
      <c r="C1124" s="4066"/>
      <c r="D1124" s="4123"/>
      <c r="E1124" s="4102"/>
      <c r="F1124" s="2018" t="s">
        <v>3518</v>
      </c>
      <c r="G1124" s="987" t="s">
        <v>119</v>
      </c>
      <c r="H1124" s="4074"/>
      <c r="I1124" s="4046"/>
      <c r="J1124" s="4043"/>
      <c r="K1124" s="4046"/>
      <c r="L1124" s="4043"/>
      <c r="M1124" s="2913"/>
      <c r="N1124" s="4035"/>
      <c r="O1124" s="4037"/>
      <c r="P1124" s="4029"/>
    </row>
    <row r="1125" spans="1:16" s="1399" customFormat="1" ht="17.25" customHeight="1">
      <c r="A1125" s="4542"/>
      <c r="B1125" s="4171"/>
      <c r="C1125" s="4067"/>
      <c r="D1125" s="4124"/>
      <c r="E1125" s="4052"/>
      <c r="F1125" s="2020" t="s">
        <v>610</v>
      </c>
      <c r="G1125" s="2033" t="s">
        <v>119</v>
      </c>
      <c r="H1125" s="4075"/>
      <c r="I1125" s="4047"/>
      <c r="J1125" s="4044"/>
      <c r="K1125" s="4047"/>
      <c r="L1125" s="4044"/>
      <c r="M1125" s="2914"/>
      <c r="N1125" s="4033"/>
      <c r="O1125" s="4038"/>
      <c r="P1125" s="4030"/>
    </row>
    <row r="1126" spans="1:16" s="1399" customFormat="1" ht="17.25" customHeight="1">
      <c r="A1126" s="4542"/>
      <c r="B1126" s="4056" t="s">
        <v>2463</v>
      </c>
      <c r="C1126" s="4065" t="s">
        <v>4737</v>
      </c>
      <c r="D1126" s="4122" t="s">
        <v>3505</v>
      </c>
      <c r="E1126" s="4101" t="s">
        <v>3478</v>
      </c>
      <c r="F1126" s="2018" t="s">
        <v>3456</v>
      </c>
      <c r="G1126" s="987"/>
      <c r="H1126" s="4073" t="s">
        <v>624</v>
      </c>
      <c r="I1126" s="4045">
        <v>7200</v>
      </c>
      <c r="J1126" s="4042">
        <v>1344</v>
      </c>
      <c r="K1126" s="4045">
        <v>5024</v>
      </c>
      <c r="L1126" s="4042">
        <v>608</v>
      </c>
      <c r="M1126" s="2912"/>
      <c r="N1126" s="4034" t="s">
        <v>2466</v>
      </c>
      <c r="O1126" s="4036" t="s">
        <v>2458</v>
      </c>
      <c r="P1126" s="4169" t="s">
        <v>4673</v>
      </c>
    </row>
    <row r="1127" spans="1:16" s="1399" customFormat="1" ht="17.25" customHeight="1">
      <c r="A1127" s="4542"/>
      <c r="B1127" s="4170"/>
      <c r="C1127" s="4066"/>
      <c r="D1127" s="4123"/>
      <c r="E1127" s="4102"/>
      <c r="F1127" s="2018" t="s">
        <v>3457</v>
      </c>
      <c r="G1127" s="987" t="s">
        <v>119</v>
      </c>
      <c r="H1127" s="4074"/>
      <c r="I1127" s="4046"/>
      <c r="J1127" s="4043"/>
      <c r="K1127" s="4046"/>
      <c r="L1127" s="4043"/>
      <c r="M1127" s="2913"/>
      <c r="N1127" s="4035"/>
      <c r="O1127" s="4037"/>
      <c r="P1127" s="4029"/>
    </row>
    <row r="1128" spans="1:16" s="1399" customFormat="1" ht="17.25" customHeight="1">
      <c r="A1128" s="4542"/>
      <c r="B1128" s="4170"/>
      <c r="C1128" s="4066"/>
      <c r="D1128" s="4123"/>
      <c r="E1128" s="4102"/>
      <c r="F1128" s="2018" t="s">
        <v>3517</v>
      </c>
      <c r="G1128" s="987" t="s">
        <v>119</v>
      </c>
      <c r="H1128" s="4074"/>
      <c r="I1128" s="4046"/>
      <c r="J1128" s="4043"/>
      <c r="K1128" s="4046"/>
      <c r="L1128" s="4043"/>
      <c r="M1128" s="2913"/>
      <c r="N1128" s="4035"/>
      <c r="O1128" s="4037"/>
      <c r="P1128" s="4029"/>
    </row>
    <row r="1129" spans="1:16" s="1399" customFormat="1" ht="17.25" customHeight="1">
      <c r="A1129" s="4542"/>
      <c r="B1129" s="4171"/>
      <c r="C1129" s="4067"/>
      <c r="D1129" s="4124"/>
      <c r="E1129" s="4052"/>
      <c r="F1129" s="2020" t="s">
        <v>610</v>
      </c>
      <c r="G1129" s="2033" t="s">
        <v>119</v>
      </c>
      <c r="H1129" s="4075"/>
      <c r="I1129" s="4047"/>
      <c r="J1129" s="4044"/>
      <c r="K1129" s="4047"/>
      <c r="L1129" s="4044"/>
      <c r="M1129" s="2914"/>
      <c r="N1129" s="4033"/>
      <c r="O1129" s="4038"/>
      <c r="P1129" s="4030"/>
    </row>
    <row r="1130" spans="1:16" s="1399" customFormat="1" ht="17.25" customHeight="1">
      <c r="A1130" s="4542"/>
      <c r="B1130" s="4056" t="s">
        <v>2463</v>
      </c>
      <c r="C1130" s="4065" t="s">
        <v>4736</v>
      </c>
      <c r="D1130" s="4122" t="s">
        <v>3506</v>
      </c>
      <c r="E1130" s="4101" t="s">
        <v>3479</v>
      </c>
      <c r="F1130" s="2018" t="s">
        <v>3459</v>
      </c>
      <c r="G1130" s="987"/>
      <c r="H1130" s="4073" t="s">
        <v>624</v>
      </c>
      <c r="I1130" s="4045">
        <v>9706</v>
      </c>
      <c r="J1130" s="4042">
        <v>1664</v>
      </c>
      <c r="K1130" s="4045">
        <v>5024</v>
      </c>
      <c r="L1130" s="4042">
        <v>608</v>
      </c>
      <c r="M1130" s="2912"/>
      <c r="N1130" s="4034" t="s">
        <v>2466</v>
      </c>
      <c r="O1130" s="4036" t="s">
        <v>2458</v>
      </c>
      <c r="P1130" s="4169" t="s">
        <v>4743</v>
      </c>
    </row>
    <row r="1131" spans="1:16" s="1399" customFormat="1" ht="17.25" customHeight="1">
      <c r="A1131" s="4542"/>
      <c r="B1131" s="4170"/>
      <c r="C1131" s="4066"/>
      <c r="D1131" s="4123"/>
      <c r="E1131" s="4102"/>
      <c r="F1131" s="2018" t="s">
        <v>3457</v>
      </c>
      <c r="G1131" s="987" t="s">
        <v>119</v>
      </c>
      <c r="H1131" s="4074"/>
      <c r="I1131" s="4046"/>
      <c r="J1131" s="4043"/>
      <c r="K1131" s="4046"/>
      <c r="L1131" s="4043"/>
      <c r="M1131" s="2913"/>
      <c r="N1131" s="4035"/>
      <c r="O1131" s="4037"/>
      <c r="P1131" s="4029"/>
    </row>
    <row r="1132" spans="1:16" s="1399" customFormat="1" ht="17.25" customHeight="1">
      <c r="A1132" s="4542"/>
      <c r="B1132" s="4170"/>
      <c r="C1132" s="4066"/>
      <c r="D1132" s="4123"/>
      <c r="E1132" s="4102"/>
      <c r="F1132" s="2018" t="s">
        <v>3517</v>
      </c>
      <c r="G1132" s="987" t="s">
        <v>119</v>
      </c>
      <c r="H1132" s="4074"/>
      <c r="I1132" s="4046"/>
      <c r="J1132" s="4043"/>
      <c r="K1132" s="4046"/>
      <c r="L1132" s="4043"/>
      <c r="M1132" s="2913"/>
      <c r="N1132" s="4035"/>
      <c r="O1132" s="4037"/>
      <c r="P1132" s="4029"/>
    </row>
    <row r="1133" spans="1:16" s="1399" customFormat="1" ht="17.25" customHeight="1">
      <c r="A1133" s="4542"/>
      <c r="B1133" s="4171"/>
      <c r="C1133" s="4067"/>
      <c r="D1133" s="4124"/>
      <c r="E1133" s="4052"/>
      <c r="F1133" s="2020" t="s">
        <v>610</v>
      </c>
      <c r="G1133" s="2033" t="s">
        <v>119</v>
      </c>
      <c r="H1133" s="4075"/>
      <c r="I1133" s="4047"/>
      <c r="J1133" s="4044"/>
      <c r="K1133" s="4047"/>
      <c r="L1133" s="4044"/>
      <c r="M1133" s="2914"/>
      <c r="N1133" s="4033"/>
      <c r="O1133" s="4038"/>
      <c r="P1133" s="4030"/>
    </row>
    <row r="1134" spans="1:16" s="1399" customFormat="1" ht="17.25" customHeight="1">
      <c r="A1134" s="4542"/>
      <c r="B1134" s="4056" t="s">
        <v>2463</v>
      </c>
      <c r="C1134" s="4065" t="s">
        <v>4735</v>
      </c>
      <c r="D1134" s="4122" t="s">
        <v>3507</v>
      </c>
      <c r="E1134" s="4101" t="s">
        <v>3519</v>
      </c>
      <c r="F1134" s="2018" t="s">
        <v>3461</v>
      </c>
      <c r="G1134" s="987"/>
      <c r="H1134" s="4073" t="s">
        <v>624</v>
      </c>
      <c r="I1134" s="4045">
        <v>17086</v>
      </c>
      <c r="J1134" s="4042">
        <v>1814</v>
      </c>
      <c r="K1134" s="4045">
        <v>9546</v>
      </c>
      <c r="L1134" s="4042">
        <v>608</v>
      </c>
      <c r="M1134" s="2912"/>
      <c r="N1134" s="4034" t="s">
        <v>2468</v>
      </c>
      <c r="O1134" s="4036" t="s">
        <v>2458</v>
      </c>
      <c r="P1134" s="4169" t="s">
        <v>4674</v>
      </c>
    </row>
    <row r="1135" spans="1:16" s="1399" customFormat="1" ht="17.25" customHeight="1">
      <c r="A1135" s="4542"/>
      <c r="B1135" s="4170"/>
      <c r="C1135" s="4066"/>
      <c r="D1135" s="4123"/>
      <c r="E1135" s="4102"/>
      <c r="F1135" s="2018" t="s">
        <v>3457</v>
      </c>
      <c r="G1135" s="987" t="s">
        <v>119</v>
      </c>
      <c r="H1135" s="4074"/>
      <c r="I1135" s="4046"/>
      <c r="J1135" s="4043"/>
      <c r="K1135" s="4046"/>
      <c r="L1135" s="4043"/>
      <c r="M1135" s="2913"/>
      <c r="N1135" s="4035"/>
      <c r="O1135" s="4037"/>
      <c r="P1135" s="4029"/>
    </row>
    <row r="1136" spans="1:16" s="1399" customFormat="1" ht="17.25" customHeight="1">
      <c r="A1136" s="4542"/>
      <c r="B1136" s="4170"/>
      <c r="C1136" s="4066"/>
      <c r="D1136" s="4123"/>
      <c r="E1136" s="4102"/>
      <c r="F1136" s="2018" t="s">
        <v>3517</v>
      </c>
      <c r="G1136" s="987" t="s">
        <v>119</v>
      </c>
      <c r="H1136" s="4074"/>
      <c r="I1136" s="4046"/>
      <c r="J1136" s="4043"/>
      <c r="K1136" s="4046"/>
      <c r="L1136" s="4043"/>
      <c r="M1136" s="2913"/>
      <c r="N1136" s="4035"/>
      <c r="O1136" s="4037"/>
      <c r="P1136" s="4029"/>
    </row>
    <row r="1137" spans="1:16" s="1399" customFormat="1" ht="17.25" customHeight="1">
      <c r="A1137" s="4542"/>
      <c r="B1137" s="4171"/>
      <c r="C1137" s="4067"/>
      <c r="D1137" s="4124"/>
      <c r="E1137" s="4052"/>
      <c r="F1137" s="2020" t="s">
        <v>610</v>
      </c>
      <c r="G1137" s="2033" t="s">
        <v>119</v>
      </c>
      <c r="H1137" s="4075"/>
      <c r="I1137" s="4047"/>
      <c r="J1137" s="4044"/>
      <c r="K1137" s="4047"/>
      <c r="L1137" s="4044"/>
      <c r="M1137" s="2914"/>
      <c r="N1137" s="4033"/>
      <c r="O1137" s="4038"/>
      <c r="P1137" s="4030"/>
    </row>
    <row r="1138" spans="1:16" s="1399" customFormat="1" ht="17.25" customHeight="1">
      <c r="A1138" s="4542"/>
      <c r="B1138" s="4056" t="s">
        <v>2463</v>
      </c>
      <c r="C1138" s="4065" t="s">
        <v>4755</v>
      </c>
      <c r="D1138" s="4122" t="s">
        <v>4756</v>
      </c>
      <c r="E1138" s="4101" t="s">
        <v>4776</v>
      </c>
      <c r="F1138" s="2019" t="s">
        <v>3498</v>
      </c>
      <c r="G1138" s="987"/>
      <c r="H1138" s="4073" t="s">
        <v>624</v>
      </c>
      <c r="I1138" s="4045">
        <v>28512</v>
      </c>
      <c r="J1138" s="4042">
        <v>1936</v>
      </c>
      <c r="K1138" s="4045">
        <v>16926</v>
      </c>
      <c r="L1138" s="4042">
        <v>608</v>
      </c>
      <c r="M1138" s="2912"/>
      <c r="N1138" s="4034" t="s">
        <v>2466</v>
      </c>
      <c r="O1138" s="4036" t="s">
        <v>2458</v>
      </c>
      <c r="P1138" s="4169" t="s">
        <v>4786</v>
      </c>
    </row>
    <row r="1139" spans="1:16" s="1399" customFormat="1" ht="17.25" customHeight="1">
      <c r="A1139" s="4542"/>
      <c r="B1139" s="4170"/>
      <c r="C1139" s="4066"/>
      <c r="D1139" s="4123"/>
      <c r="E1139" s="4102"/>
      <c r="F1139" s="2018" t="s">
        <v>3457</v>
      </c>
      <c r="G1139" s="987" t="s">
        <v>119</v>
      </c>
      <c r="H1139" s="4074"/>
      <c r="I1139" s="4046"/>
      <c r="J1139" s="4043"/>
      <c r="K1139" s="4046"/>
      <c r="L1139" s="4043"/>
      <c r="M1139" s="2913"/>
      <c r="N1139" s="4035"/>
      <c r="O1139" s="4037"/>
      <c r="P1139" s="4029"/>
    </row>
    <row r="1140" spans="1:16" s="1399" customFormat="1" ht="17.25" customHeight="1">
      <c r="A1140" s="4542"/>
      <c r="B1140" s="4170"/>
      <c r="C1140" s="4066"/>
      <c r="D1140" s="4123"/>
      <c r="E1140" s="4102"/>
      <c r="F1140" s="2018" t="s">
        <v>3517</v>
      </c>
      <c r="G1140" s="987" t="s">
        <v>119</v>
      </c>
      <c r="H1140" s="4074"/>
      <c r="I1140" s="4046"/>
      <c r="J1140" s="4043"/>
      <c r="K1140" s="4046"/>
      <c r="L1140" s="4043"/>
      <c r="M1140" s="2913"/>
      <c r="N1140" s="4035"/>
      <c r="O1140" s="4037"/>
      <c r="P1140" s="4029"/>
    </row>
    <row r="1141" spans="1:16" s="1399" customFormat="1" ht="17.25" customHeight="1">
      <c r="A1141" s="4543"/>
      <c r="B1141" s="4171"/>
      <c r="C1141" s="4067"/>
      <c r="D1141" s="4124"/>
      <c r="E1141" s="4052"/>
      <c r="F1141" s="2020" t="s">
        <v>610</v>
      </c>
      <c r="G1141" s="2033" t="s">
        <v>119</v>
      </c>
      <c r="H1141" s="4075"/>
      <c r="I1141" s="4047"/>
      <c r="J1141" s="4044"/>
      <c r="K1141" s="4047"/>
      <c r="L1141" s="4044"/>
      <c r="M1141" s="2914"/>
      <c r="N1141" s="4033"/>
      <c r="O1141" s="4038"/>
      <c r="P1141" s="4030"/>
    </row>
    <row r="1142" spans="1:16" s="1399" customFormat="1" ht="17.25" customHeight="1">
      <c r="A1142" s="4541" t="s">
        <v>4773</v>
      </c>
      <c r="B1142" s="4056" t="s">
        <v>2463</v>
      </c>
      <c r="C1142" s="4065" t="s">
        <v>3733</v>
      </c>
      <c r="D1142" s="4122" t="s">
        <v>3511</v>
      </c>
      <c r="E1142" s="4101" t="s">
        <v>3044</v>
      </c>
      <c r="F1142" s="2018" t="s">
        <v>3459</v>
      </c>
      <c r="G1142" s="987"/>
      <c r="H1142" s="4073" t="s">
        <v>624</v>
      </c>
      <c r="I1142" s="4045">
        <v>11450</v>
      </c>
      <c r="J1142" s="4042">
        <v>1408</v>
      </c>
      <c r="K1142" s="4045">
        <v>6768</v>
      </c>
      <c r="L1142" s="4042">
        <v>512</v>
      </c>
      <c r="M1142" s="2912"/>
      <c r="N1142" s="4034" t="s">
        <v>2466</v>
      </c>
      <c r="O1142" s="4036" t="s">
        <v>2458</v>
      </c>
      <c r="P1142" s="4169" t="s">
        <v>4675</v>
      </c>
    </row>
    <row r="1143" spans="1:16" s="1399" customFormat="1" ht="17.25" customHeight="1">
      <c r="A1143" s="4542"/>
      <c r="B1143" s="4170"/>
      <c r="C1143" s="4066"/>
      <c r="D1143" s="4123"/>
      <c r="E1143" s="4102"/>
      <c r="F1143" s="2018" t="s">
        <v>3477</v>
      </c>
      <c r="G1143" s="987" t="s">
        <v>119</v>
      </c>
      <c r="H1143" s="4074"/>
      <c r="I1143" s="4046"/>
      <c r="J1143" s="4043"/>
      <c r="K1143" s="4046"/>
      <c r="L1143" s="4043"/>
      <c r="M1143" s="2913"/>
      <c r="N1143" s="4035"/>
      <c r="O1143" s="4037"/>
      <c r="P1143" s="4029"/>
    </row>
    <row r="1144" spans="1:16" s="1399" customFormat="1" ht="17.25" customHeight="1">
      <c r="A1144" s="4542"/>
      <c r="B1144" s="4170"/>
      <c r="C1144" s="4066"/>
      <c r="D1144" s="4123"/>
      <c r="E1144" s="4102"/>
      <c r="F1144" s="2018" t="s">
        <v>3518</v>
      </c>
      <c r="G1144" s="987" t="s">
        <v>119</v>
      </c>
      <c r="H1144" s="4074"/>
      <c r="I1144" s="4046"/>
      <c r="J1144" s="4043"/>
      <c r="K1144" s="4046"/>
      <c r="L1144" s="4043"/>
      <c r="M1144" s="2913"/>
      <c r="N1144" s="4035"/>
      <c r="O1144" s="4037"/>
      <c r="P1144" s="4029"/>
    </row>
    <row r="1145" spans="1:16" s="1399" customFormat="1" ht="17.25" customHeight="1">
      <c r="A1145" s="4542"/>
      <c r="B1145" s="4171"/>
      <c r="C1145" s="4067"/>
      <c r="D1145" s="4124"/>
      <c r="E1145" s="4052"/>
      <c r="F1145" s="2020" t="s">
        <v>610</v>
      </c>
      <c r="G1145" s="2033" t="s">
        <v>119</v>
      </c>
      <c r="H1145" s="4075"/>
      <c r="I1145" s="4047"/>
      <c r="J1145" s="4044"/>
      <c r="K1145" s="4047"/>
      <c r="L1145" s="4044"/>
      <c r="M1145" s="2914"/>
      <c r="N1145" s="4033"/>
      <c r="O1145" s="4038"/>
      <c r="P1145" s="4030"/>
    </row>
    <row r="1146" spans="1:16" s="1399" customFormat="1" ht="17.25" customHeight="1">
      <c r="A1146" s="4542"/>
      <c r="B1146" s="4056" t="s">
        <v>2463</v>
      </c>
      <c r="C1146" s="4065" t="s">
        <v>4734</v>
      </c>
      <c r="D1146" s="4122" t="s">
        <v>3516</v>
      </c>
      <c r="E1146" s="4101" t="s">
        <v>3486</v>
      </c>
      <c r="F1146" s="2018" t="s">
        <v>3459</v>
      </c>
      <c r="G1146" s="987"/>
      <c r="H1146" s="4073" t="s">
        <v>624</v>
      </c>
      <c r="I1146" s="4045">
        <v>11706</v>
      </c>
      <c r="J1146" s="4042">
        <v>1664</v>
      </c>
      <c r="K1146" s="4045">
        <v>7024</v>
      </c>
      <c r="L1146" s="4042">
        <v>608</v>
      </c>
      <c r="M1146" s="2912"/>
      <c r="N1146" s="4034" t="s">
        <v>2466</v>
      </c>
      <c r="O1146" s="4036" t="s">
        <v>2458</v>
      </c>
      <c r="P1146" s="4169" t="s">
        <v>4676</v>
      </c>
    </row>
    <row r="1147" spans="1:16" s="1399" customFormat="1" ht="17.25" customHeight="1">
      <c r="A1147" s="4542"/>
      <c r="B1147" s="4170"/>
      <c r="C1147" s="4066"/>
      <c r="D1147" s="4123"/>
      <c r="E1147" s="4102"/>
      <c r="F1147" s="2018" t="s">
        <v>3477</v>
      </c>
      <c r="G1147" s="987" t="s">
        <v>119</v>
      </c>
      <c r="H1147" s="4074"/>
      <c r="I1147" s="4046"/>
      <c r="J1147" s="4043"/>
      <c r="K1147" s="4046"/>
      <c r="L1147" s="4043"/>
      <c r="M1147" s="2913"/>
      <c r="N1147" s="4035"/>
      <c r="O1147" s="4037"/>
      <c r="P1147" s="4029"/>
    </row>
    <row r="1148" spans="1:16" s="1399" customFormat="1" ht="17.25" customHeight="1">
      <c r="A1148" s="4542"/>
      <c r="B1148" s="4170"/>
      <c r="C1148" s="4066"/>
      <c r="D1148" s="4123"/>
      <c r="E1148" s="4102"/>
      <c r="F1148" s="2018" t="s">
        <v>3517</v>
      </c>
      <c r="G1148" s="987" t="s">
        <v>119</v>
      </c>
      <c r="H1148" s="4074"/>
      <c r="I1148" s="4046"/>
      <c r="J1148" s="4043"/>
      <c r="K1148" s="4046"/>
      <c r="L1148" s="4043"/>
      <c r="M1148" s="2913"/>
      <c r="N1148" s="4035"/>
      <c r="O1148" s="4037"/>
      <c r="P1148" s="4029"/>
    </row>
    <row r="1149" spans="1:16" s="1399" customFormat="1" ht="17.25" customHeight="1">
      <c r="A1149" s="4543"/>
      <c r="B1149" s="4171"/>
      <c r="C1149" s="4067"/>
      <c r="D1149" s="4124"/>
      <c r="E1149" s="4052"/>
      <c r="F1149" s="2020" t="s">
        <v>610</v>
      </c>
      <c r="G1149" s="2033" t="s">
        <v>119</v>
      </c>
      <c r="H1149" s="4075"/>
      <c r="I1149" s="4047"/>
      <c r="J1149" s="4044"/>
      <c r="K1149" s="4047"/>
      <c r="L1149" s="4044"/>
      <c r="M1149" s="2914"/>
      <c r="N1149" s="4033"/>
      <c r="O1149" s="4038"/>
      <c r="P1149" s="4030"/>
    </row>
    <row r="1150" spans="1:16" s="1399" customFormat="1" ht="17.25" customHeight="1">
      <c r="A1150" s="4541" t="s">
        <v>4774</v>
      </c>
      <c r="B1150" s="4056" t="s">
        <v>2463</v>
      </c>
      <c r="C1150" s="4065" t="s">
        <v>4733</v>
      </c>
      <c r="D1150" s="4122" t="s">
        <v>3493</v>
      </c>
      <c r="E1150" s="4101" t="s">
        <v>3541</v>
      </c>
      <c r="F1150" s="2018" t="s">
        <v>3456</v>
      </c>
      <c r="G1150" s="987"/>
      <c r="H1150" s="4073" t="s">
        <v>624</v>
      </c>
      <c r="I1150" s="4045">
        <v>10944</v>
      </c>
      <c r="J1150" s="4042">
        <v>1088</v>
      </c>
      <c r="K1150" s="4045">
        <v>8768</v>
      </c>
      <c r="L1150" s="4042">
        <v>512</v>
      </c>
      <c r="M1150" s="2912"/>
      <c r="N1150" s="4034" t="s">
        <v>2466</v>
      </c>
      <c r="O1150" s="4036" t="s">
        <v>2458</v>
      </c>
      <c r="P1150" s="4169" t="s">
        <v>4677</v>
      </c>
    </row>
    <row r="1151" spans="1:16" s="1399" customFormat="1" ht="17.25" customHeight="1">
      <c r="A1151" s="4542"/>
      <c r="B1151" s="4170"/>
      <c r="C1151" s="4066"/>
      <c r="D1151" s="4123"/>
      <c r="E1151" s="4102"/>
      <c r="F1151" s="2018" t="s">
        <v>3468</v>
      </c>
      <c r="G1151" s="987" t="s">
        <v>119</v>
      </c>
      <c r="H1151" s="4074"/>
      <c r="I1151" s="4046"/>
      <c r="J1151" s="4043"/>
      <c r="K1151" s="4046"/>
      <c r="L1151" s="4043"/>
      <c r="M1151" s="2913"/>
      <c r="N1151" s="4035"/>
      <c r="O1151" s="4037"/>
      <c r="P1151" s="4029"/>
    </row>
    <row r="1152" spans="1:16" s="1399" customFormat="1" ht="17.25" customHeight="1">
      <c r="A1152" s="4542"/>
      <c r="B1152" s="4170"/>
      <c r="C1152" s="4066"/>
      <c r="D1152" s="4123"/>
      <c r="E1152" s="4102"/>
      <c r="F1152" s="2018" t="s">
        <v>3518</v>
      </c>
      <c r="G1152" s="987" t="s">
        <v>119</v>
      </c>
      <c r="H1152" s="4074"/>
      <c r="I1152" s="4046"/>
      <c r="J1152" s="4043"/>
      <c r="K1152" s="4046"/>
      <c r="L1152" s="4043"/>
      <c r="M1152" s="2913"/>
      <c r="N1152" s="4035"/>
      <c r="O1152" s="4037"/>
      <c r="P1152" s="4029"/>
    </row>
    <row r="1153" spans="1:16" s="1399" customFormat="1" ht="17.25" customHeight="1">
      <c r="A1153" s="4542"/>
      <c r="B1153" s="4171"/>
      <c r="C1153" s="4067"/>
      <c r="D1153" s="4124"/>
      <c r="E1153" s="4052"/>
      <c r="F1153" s="2020" t="s">
        <v>610</v>
      </c>
      <c r="G1153" s="2033" t="s">
        <v>119</v>
      </c>
      <c r="H1153" s="4075"/>
      <c r="I1153" s="4047"/>
      <c r="J1153" s="4044"/>
      <c r="K1153" s="4047"/>
      <c r="L1153" s="4044"/>
      <c r="M1153" s="2914"/>
      <c r="N1153" s="4033"/>
      <c r="O1153" s="4038"/>
      <c r="P1153" s="4030"/>
    </row>
    <row r="1154" spans="1:16" s="1399" customFormat="1" ht="17.25" customHeight="1">
      <c r="A1154" s="4542"/>
      <c r="B1154" s="4056" t="s">
        <v>2463</v>
      </c>
      <c r="C1154" s="4065" t="s">
        <v>3736</v>
      </c>
      <c r="D1154" s="4122" t="s">
        <v>3497</v>
      </c>
      <c r="E1154" s="4101" t="s">
        <v>3467</v>
      </c>
      <c r="F1154" s="2018" t="s">
        <v>3459</v>
      </c>
      <c r="G1154" s="987"/>
      <c r="H1154" s="4073" t="s">
        <v>624</v>
      </c>
      <c r="I1154" s="4045">
        <v>13450</v>
      </c>
      <c r="J1154" s="4042">
        <v>1408</v>
      </c>
      <c r="K1154" s="4045">
        <v>8768</v>
      </c>
      <c r="L1154" s="4042">
        <v>512</v>
      </c>
      <c r="M1154" s="2912"/>
      <c r="N1154" s="4034" t="s">
        <v>2466</v>
      </c>
      <c r="O1154" s="4036" t="s">
        <v>2458</v>
      </c>
      <c r="P1154" s="4169" t="s">
        <v>4678</v>
      </c>
    </row>
    <row r="1155" spans="1:16" s="1399" customFormat="1" ht="17.25" customHeight="1">
      <c r="A1155" s="4542"/>
      <c r="B1155" s="4170"/>
      <c r="C1155" s="4066"/>
      <c r="D1155" s="4123"/>
      <c r="E1155" s="4102"/>
      <c r="F1155" s="2018" t="s">
        <v>3468</v>
      </c>
      <c r="G1155" s="987" t="s">
        <v>119</v>
      </c>
      <c r="H1155" s="4074"/>
      <c r="I1155" s="4046"/>
      <c r="J1155" s="4043"/>
      <c r="K1155" s="4046"/>
      <c r="L1155" s="4043"/>
      <c r="M1155" s="2913"/>
      <c r="N1155" s="4035"/>
      <c r="O1155" s="4037"/>
      <c r="P1155" s="4029"/>
    </row>
    <row r="1156" spans="1:16" s="1399" customFormat="1" ht="17.25" customHeight="1">
      <c r="A1156" s="4542"/>
      <c r="B1156" s="4170"/>
      <c r="C1156" s="4066"/>
      <c r="D1156" s="4123"/>
      <c r="E1156" s="4102"/>
      <c r="F1156" s="2018" t="s">
        <v>3518</v>
      </c>
      <c r="G1156" s="987" t="s">
        <v>119</v>
      </c>
      <c r="H1156" s="4074"/>
      <c r="I1156" s="4046"/>
      <c r="J1156" s="4043"/>
      <c r="K1156" s="4046"/>
      <c r="L1156" s="4043"/>
      <c r="M1156" s="2913"/>
      <c r="N1156" s="4035"/>
      <c r="O1156" s="4037"/>
      <c r="P1156" s="4029"/>
    </row>
    <row r="1157" spans="1:16" s="1399" customFormat="1" ht="17.25" customHeight="1">
      <c r="A1157" s="4542"/>
      <c r="B1157" s="4171"/>
      <c r="C1157" s="4067"/>
      <c r="D1157" s="4124"/>
      <c r="E1157" s="4052"/>
      <c r="F1157" s="2020" t="s">
        <v>610</v>
      </c>
      <c r="G1157" s="2033" t="s">
        <v>119</v>
      </c>
      <c r="H1157" s="4075"/>
      <c r="I1157" s="4047"/>
      <c r="J1157" s="4044"/>
      <c r="K1157" s="4047"/>
      <c r="L1157" s="4044"/>
      <c r="M1157" s="2914"/>
      <c r="N1157" s="4033"/>
      <c r="O1157" s="4038"/>
      <c r="P1157" s="4030"/>
    </row>
    <row r="1158" spans="1:16" s="1399" customFormat="1" ht="17.25" customHeight="1">
      <c r="A1158" s="4542"/>
      <c r="B1158" s="4056" t="s">
        <v>2463</v>
      </c>
      <c r="C1158" s="4065" t="s">
        <v>3737</v>
      </c>
      <c r="D1158" s="4122" t="s">
        <v>3499</v>
      </c>
      <c r="E1158" s="4101" t="s">
        <v>3469</v>
      </c>
      <c r="F1158" s="2018" t="s">
        <v>3461</v>
      </c>
      <c r="G1158" s="987"/>
      <c r="H1158" s="4073" t="s">
        <v>624</v>
      </c>
      <c r="I1158" s="4045">
        <v>20830</v>
      </c>
      <c r="J1158" s="4042">
        <v>1558</v>
      </c>
      <c r="K1158" s="4045">
        <v>13290</v>
      </c>
      <c r="L1158" s="4042">
        <v>512</v>
      </c>
      <c r="M1158" s="2912"/>
      <c r="N1158" s="4034" t="s">
        <v>2468</v>
      </c>
      <c r="O1158" s="4036" t="s">
        <v>2458</v>
      </c>
      <c r="P1158" s="4169" t="s">
        <v>4679</v>
      </c>
    </row>
    <row r="1159" spans="1:16" s="1399" customFormat="1" ht="17.25" customHeight="1">
      <c r="A1159" s="4542"/>
      <c r="B1159" s="4170"/>
      <c r="C1159" s="4066"/>
      <c r="D1159" s="4123"/>
      <c r="E1159" s="4102"/>
      <c r="F1159" s="2018" t="s">
        <v>3468</v>
      </c>
      <c r="G1159" s="987" t="s">
        <v>119</v>
      </c>
      <c r="H1159" s="4074"/>
      <c r="I1159" s="4046"/>
      <c r="J1159" s="4043"/>
      <c r="K1159" s="4046"/>
      <c r="L1159" s="4043"/>
      <c r="M1159" s="2913"/>
      <c r="N1159" s="4035"/>
      <c r="O1159" s="4037"/>
      <c r="P1159" s="4029"/>
    </row>
    <row r="1160" spans="1:16" s="1399" customFormat="1" ht="17.25" customHeight="1">
      <c r="A1160" s="4542"/>
      <c r="B1160" s="4170"/>
      <c r="C1160" s="4066"/>
      <c r="D1160" s="4123"/>
      <c r="E1160" s="4102"/>
      <c r="F1160" s="2018" t="s">
        <v>3518</v>
      </c>
      <c r="G1160" s="987" t="s">
        <v>119</v>
      </c>
      <c r="H1160" s="4074"/>
      <c r="I1160" s="4046"/>
      <c r="J1160" s="4043"/>
      <c r="K1160" s="4046"/>
      <c r="L1160" s="4043"/>
      <c r="M1160" s="2913"/>
      <c r="N1160" s="4035"/>
      <c r="O1160" s="4037"/>
      <c r="P1160" s="4029"/>
    </row>
    <row r="1161" spans="1:16" s="1399" customFormat="1" ht="17.25" customHeight="1">
      <c r="A1161" s="4542"/>
      <c r="B1161" s="4171"/>
      <c r="C1161" s="4067"/>
      <c r="D1161" s="4124"/>
      <c r="E1161" s="4052"/>
      <c r="F1161" s="2020" t="s">
        <v>610</v>
      </c>
      <c r="G1161" s="2033" t="s">
        <v>119</v>
      </c>
      <c r="H1161" s="4075"/>
      <c r="I1161" s="4047"/>
      <c r="J1161" s="4044"/>
      <c r="K1161" s="4047"/>
      <c r="L1161" s="4044"/>
      <c r="M1161" s="2914"/>
      <c r="N1161" s="4033"/>
      <c r="O1161" s="4038"/>
      <c r="P1161" s="4030"/>
    </row>
    <row r="1162" spans="1:16" s="1399" customFormat="1" ht="17.25" customHeight="1">
      <c r="A1162" s="4542"/>
      <c r="B1162" s="4056" t="s">
        <v>2463</v>
      </c>
      <c r="C1162" s="4065" t="s">
        <v>4757</v>
      </c>
      <c r="D1162" s="4122" t="s">
        <v>4758</v>
      </c>
      <c r="E1162" s="4101" t="s">
        <v>4777</v>
      </c>
      <c r="F1162" s="2019" t="s">
        <v>3498</v>
      </c>
      <c r="G1162" s="987"/>
      <c r="H1162" s="4073" t="s">
        <v>624</v>
      </c>
      <c r="I1162" s="4045">
        <v>32256</v>
      </c>
      <c r="J1162" s="4042">
        <v>1680</v>
      </c>
      <c r="K1162" s="4045">
        <v>20670</v>
      </c>
      <c r="L1162" s="4042">
        <v>512</v>
      </c>
      <c r="M1162" s="2912"/>
      <c r="N1162" s="4034" t="s">
        <v>2468</v>
      </c>
      <c r="O1162" s="4036" t="s">
        <v>2458</v>
      </c>
      <c r="P1162" s="4169" t="s">
        <v>4787</v>
      </c>
    </row>
    <row r="1163" spans="1:16" s="1399" customFormat="1" ht="17.25" customHeight="1">
      <c r="A1163" s="4542"/>
      <c r="B1163" s="4170"/>
      <c r="C1163" s="4066"/>
      <c r="D1163" s="4123"/>
      <c r="E1163" s="4102"/>
      <c r="F1163" s="2018" t="s">
        <v>3468</v>
      </c>
      <c r="G1163" s="987" t="s">
        <v>119</v>
      </c>
      <c r="H1163" s="4074"/>
      <c r="I1163" s="4046"/>
      <c r="J1163" s="4043"/>
      <c r="K1163" s="4046"/>
      <c r="L1163" s="4043"/>
      <c r="M1163" s="2913"/>
      <c r="N1163" s="4035"/>
      <c r="O1163" s="4037"/>
      <c r="P1163" s="4029"/>
    </row>
    <row r="1164" spans="1:16" s="1399" customFormat="1" ht="17.25" customHeight="1">
      <c r="A1164" s="4542"/>
      <c r="B1164" s="4170"/>
      <c r="C1164" s="4066"/>
      <c r="D1164" s="4123"/>
      <c r="E1164" s="4102"/>
      <c r="F1164" s="2018" t="s">
        <v>3518</v>
      </c>
      <c r="G1164" s="987" t="s">
        <v>119</v>
      </c>
      <c r="H1164" s="4074"/>
      <c r="I1164" s="4046"/>
      <c r="J1164" s="4043"/>
      <c r="K1164" s="4046"/>
      <c r="L1164" s="4043"/>
      <c r="M1164" s="2913"/>
      <c r="N1164" s="4035"/>
      <c r="O1164" s="4037"/>
      <c r="P1164" s="4029"/>
    </row>
    <row r="1165" spans="1:16" s="1399" customFormat="1" ht="17.25" customHeight="1">
      <c r="A1165" s="4542"/>
      <c r="B1165" s="4171"/>
      <c r="C1165" s="4067"/>
      <c r="D1165" s="4124"/>
      <c r="E1165" s="4052"/>
      <c r="F1165" s="2020" t="s">
        <v>610</v>
      </c>
      <c r="G1165" s="2033" t="s">
        <v>119</v>
      </c>
      <c r="H1165" s="4075"/>
      <c r="I1165" s="4047"/>
      <c r="J1165" s="4044"/>
      <c r="K1165" s="4047"/>
      <c r="L1165" s="4044"/>
      <c r="M1165" s="2914"/>
      <c r="N1165" s="4033"/>
      <c r="O1165" s="4038"/>
      <c r="P1165" s="4030"/>
    </row>
    <row r="1166" spans="1:16" s="1399" customFormat="1" ht="17.25" customHeight="1">
      <c r="A1166" s="4542"/>
      <c r="B1166" s="4056" t="s">
        <v>2463</v>
      </c>
      <c r="C1166" s="4065" t="s">
        <v>4732</v>
      </c>
      <c r="D1166" s="4122" t="s">
        <v>3508</v>
      </c>
      <c r="E1166" s="4101" t="s">
        <v>3480</v>
      </c>
      <c r="F1166" s="2018" t="s">
        <v>3456</v>
      </c>
      <c r="G1166" s="987"/>
      <c r="H1166" s="4073" t="s">
        <v>624</v>
      </c>
      <c r="I1166" s="4045">
        <v>11200</v>
      </c>
      <c r="J1166" s="4042">
        <v>1344</v>
      </c>
      <c r="K1166" s="4045">
        <v>9024</v>
      </c>
      <c r="L1166" s="4042">
        <v>608</v>
      </c>
      <c r="M1166" s="2912"/>
      <c r="N1166" s="4034" t="s">
        <v>2466</v>
      </c>
      <c r="O1166" s="4036" t="s">
        <v>2458</v>
      </c>
      <c r="P1166" s="4169" t="s">
        <v>4680</v>
      </c>
    </row>
    <row r="1167" spans="1:16" s="1399" customFormat="1" ht="17.25" customHeight="1">
      <c r="A1167" s="4542"/>
      <c r="B1167" s="4170"/>
      <c r="C1167" s="4066"/>
      <c r="D1167" s="4123"/>
      <c r="E1167" s="4102"/>
      <c r="F1167" s="2018" t="s">
        <v>3468</v>
      </c>
      <c r="G1167" s="987" t="s">
        <v>119</v>
      </c>
      <c r="H1167" s="4074"/>
      <c r="I1167" s="4046"/>
      <c r="J1167" s="4043"/>
      <c r="K1167" s="4046"/>
      <c r="L1167" s="4043"/>
      <c r="M1167" s="2913"/>
      <c r="N1167" s="4035"/>
      <c r="O1167" s="4037"/>
      <c r="P1167" s="4029"/>
    </row>
    <row r="1168" spans="1:16" s="1399" customFormat="1" ht="17.25" customHeight="1">
      <c r="A1168" s="4542"/>
      <c r="B1168" s="4170"/>
      <c r="C1168" s="4066"/>
      <c r="D1168" s="4123"/>
      <c r="E1168" s="4102"/>
      <c r="F1168" s="2018" t="s">
        <v>3517</v>
      </c>
      <c r="G1168" s="987" t="s">
        <v>119</v>
      </c>
      <c r="H1168" s="4074"/>
      <c r="I1168" s="4046"/>
      <c r="J1168" s="4043"/>
      <c r="K1168" s="4046"/>
      <c r="L1168" s="4043"/>
      <c r="M1168" s="2913"/>
      <c r="N1168" s="4035"/>
      <c r="O1168" s="4037"/>
      <c r="P1168" s="4029"/>
    </row>
    <row r="1169" spans="1:16" s="1399" customFormat="1" ht="17.25" customHeight="1">
      <c r="A1169" s="4542"/>
      <c r="B1169" s="4171"/>
      <c r="C1169" s="4067"/>
      <c r="D1169" s="4124"/>
      <c r="E1169" s="4052"/>
      <c r="F1169" s="2020" t="s">
        <v>610</v>
      </c>
      <c r="G1169" s="2033" t="s">
        <v>119</v>
      </c>
      <c r="H1169" s="4075"/>
      <c r="I1169" s="4047"/>
      <c r="J1169" s="4044"/>
      <c r="K1169" s="4047"/>
      <c r="L1169" s="4044"/>
      <c r="M1169" s="2914"/>
      <c r="N1169" s="4033"/>
      <c r="O1169" s="4038"/>
      <c r="P1169" s="4030"/>
    </row>
    <row r="1170" spans="1:16" s="1399" customFormat="1" ht="17.25" customHeight="1">
      <c r="A1170" s="4542"/>
      <c r="B1170" s="4056" t="s">
        <v>2463</v>
      </c>
      <c r="C1170" s="4065" t="s">
        <v>4731</v>
      </c>
      <c r="D1170" s="4122" t="s">
        <v>3510</v>
      </c>
      <c r="E1170" s="4101" t="s">
        <v>3542</v>
      </c>
      <c r="F1170" s="2018" t="s">
        <v>3459</v>
      </c>
      <c r="G1170" s="987"/>
      <c r="H1170" s="4073" t="s">
        <v>624</v>
      </c>
      <c r="I1170" s="4045">
        <v>13076</v>
      </c>
      <c r="J1170" s="4042">
        <v>1664</v>
      </c>
      <c r="K1170" s="4045">
        <v>9024</v>
      </c>
      <c r="L1170" s="4042">
        <v>608</v>
      </c>
      <c r="M1170" s="2912"/>
      <c r="N1170" s="4034" t="s">
        <v>2466</v>
      </c>
      <c r="O1170" s="4036" t="s">
        <v>2458</v>
      </c>
      <c r="P1170" s="4169" t="s">
        <v>4681</v>
      </c>
    </row>
    <row r="1171" spans="1:16" s="1399" customFormat="1" ht="17.25" customHeight="1">
      <c r="A1171" s="4542"/>
      <c r="B1171" s="4170"/>
      <c r="C1171" s="4066"/>
      <c r="D1171" s="4123"/>
      <c r="E1171" s="4102"/>
      <c r="F1171" s="2018" t="s">
        <v>3468</v>
      </c>
      <c r="G1171" s="987" t="s">
        <v>119</v>
      </c>
      <c r="H1171" s="4074"/>
      <c r="I1171" s="4046"/>
      <c r="J1171" s="4043"/>
      <c r="K1171" s="4046"/>
      <c r="L1171" s="4043"/>
      <c r="M1171" s="2913"/>
      <c r="N1171" s="4035"/>
      <c r="O1171" s="4037"/>
      <c r="P1171" s="4029"/>
    </row>
    <row r="1172" spans="1:16" s="1399" customFormat="1" ht="17.25" customHeight="1">
      <c r="A1172" s="4542"/>
      <c r="B1172" s="4170"/>
      <c r="C1172" s="4066"/>
      <c r="D1172" s="4123"/>
      <c r="E1172" s="4102"/>
      <c r="F1172" s="2018" t="s">
        <v>3517</v>
      </c>
      <c r="G1172" s="987" t="s">
        <v>119</v>
      </c>
      <c r="H1172" s="4074"/>
      <c r="I1172" s="4046"/>
      <c r="J1172" s="4043"/>
      <c r="K1172" s="4046"/>
      <c r="L1172" s="4043"/>
      <c r="M1172" s="2913"/>
      <c r="N1172" s="4035"/>
      <c r="O1172" s="4037"/>
      <c r="P1172" s="4029"/>
    </row>
    <row r="1173" spans="1:16" s="1399" customFormat="1" ht="17.25" customHeight="1">
      <c r="A1173" s="4542"/>
      <c r="B1173" s="4171"/>
      <c r="C1173" s="4067"/>
      <c r="D1173" s="4124"/>
      <c r="E1173" s="4052"/>
      <c r="F1173" s="2020" t="s">
        <v>610</v>
      </c>
      <c r="G1173" s="2033" t="s">
        <v>119</v>
      </c>
      <c r="H1173" s="4075"/>
      <c r="I1173" s="4047"/>
      <c r="J1173" s="4044"/>
      <c r="K1173" s="4047"/>
      <c r="L1173" s="4044"/>
      <c r="M1173" s="2914"/>
      <c r="N1173" s="4033"/>
      <c r="O1173" s="4038"/>
      <c r="P1173" s="4030"/>
    </row>
    <row r="1174" spans="1:16" s="1399" customFormat="1" ht="17.25" customHeight="1">
      <c r="A1174" s="4542"/>
      <c r="B1174" s="4056" t="s">
        <v>2463</v>
      </c>
      <c r="C1174" s="4065" t="s">
        <v>4730</v>
      </c>
      <c r="D1174" s="4122" t="s">
        <v>3509</v>
      </c>
      <c r="E1174" s="4101" t="s">
        <v>3481</v>
      </c>
      <c r="F1174" s="2018" t="s">
        <v>3461</v>
      </c>
      <c r="G1174" s="987"/>
      <c r="H1174" s="4073" t="s">
        <v>624</v>
      </c>
      <c r="I1174" s="4045">
        <v>21086</v>
      </c>
      <c r="J1174" s="4042">
        <v>1814</v>
      </c>
      <c r="K1174" s="4045">
        <v>13546</v>
      </c>
      <c r="L1174" s="4042">
        <v>608</v>
      </c>
      <c r="M1174" s="2912"/>
      <c r="N1174" s="4034" t="s">
        <v>2468</v>
      </c>
      <c r="O1174" s="4036" t="s">
        <v>2458</v>
      </c>
      <c r="P1174" s="4169" t="s">
        <v>4682</v>
      </c>
    </row>
    <row r="1175" spans="1:16" s="1399" customFormat="1" ht="17.25" customHeight="1">
      <c r="A1175" s="4542"/>
      <c r="B1175" s="4170"/>
      <c r="C1175" s="4066"/>
      <c r="D1175" s="4123"/>
      <c r="E1175" s="4102"/>
      <c r="F1175" s="2018" t="s">
        <v>3468</v>
      </c>
      <c r="G1175" s="987" t="s">
        <v>119</v>
      </c>
      <c r="H1175" s="4074"/>
      <c r="I1175" s="4046"/>
      <c r="J1175" s="4043"/>
      <c r="K1175" s="4046"/>
      <c r="L1175" s="4043"/>
      <c r="M1175" s="2913"/>
      <c r="N1175" s="4035"/>
      <c r="O1175" s="4037"/>
      <c r="P1175" s="4029"/>
    </row>
    <row r="1176" spans="1:16" s="1399" customFormat="1" ht="17.25" customHeight="1">
      <c r="A1176" s="4542"/>
      <c r="B1176" s="4170"/>
      <c r="C1176" s="4066"/>
      <c r="D1176" s="4123"/>
      <c r="E1176" s="4102"/>
      <c r="F1176" s="2018" t="s">
        <v>3517</v>
      </c>
      <c r="G1176" s="987" t="s">
        <v>119</v>
      </c>
      <c r="H1176" s="4074"/>
      <c r="I1176" s="4046"/>
      <c r="J1176" s="4043"/>
      <c r="K1176" s="4046"/>
      <c r="L1176" s="4043"/>
      <c r="M1176" s="2913"/>
      <c r="N1176" s="4035"/>
      <c r="O1176" s="4037"/>
      <c r="P1176" s="4029"/>
    </row>
    <row r="1177" spans="1:16" s="1399" customFormat="1" ht="17.25" customHeight="1">
      <c r="A1177" s="4542"/>
      <c r="B1177" s="4171"/>
      <c r="C1177" s="4067"/>
      <c r="D1177" s="4124"/>
      <c r="E1177" s="4052"/>
      <c r="F1177" s="2020" t="s">
        <v>610</v>
      </c>
      <c r="G1177" s="2033" t="s">
        <v>119</v>
      </c>
      <c r="H1177" s="4075"/>
      <c r="I1177" s="4047"/>
      <c r="J1177" s="4044"/>
      <c r="K1177" s="4047"/>
      <c r="L1177" s="4044"/>
      <c r="M1177" s="2914"/>
      <c r="N1177" s="4033"/>
      <c r="O1177" s="4038"/>
      <c r="P1177" s="4030"/>
    </row>
    <row r="1178" spans="1:16" s="1399" customFormat="1" ht="17.25" customHeight="1">
      <c r="A1178" s="4542"/>
      <c r="B1178" s="4056" t="s">
        <v>2463</v>
      </c>
      <c r="C1178" s="4065" t="s">
        <v>4759</v>
      </c>
      <c r="D1178" s="4122" t="s">
        <v>4760</v>
      </c>
      <c r="E1178" s="4101" t="s">
        <v>4778</v>
      </c>
      <c r="F1178" s="2019" t="s">
        <v>3498</v>
      </c>
      <c r="G1178" s="987"/>
      <c r="H1178" s="4073" t="s">
        <v>624</v>
      </c>
      <c r="I1178" s="4045">
        <v>32512</v>
      </c>
      <c r="J1178" s="4042">
        <v>1936</v>
      </c>
      <c r="K1178" s="4045">
        <v>20926</v>
      </c>
      <c r="L1178" s="4042">
        <v>608</v>
      </c>
      <c r="M1178" s="2912"/>
      <c r="N1178" s="4034" t="s">
        <v>2468</v>
      </c>
      <c r="O1178" s="4036" t="s">
        <v>2458</v>
      </c>
      <c r="P1178" s="4169" t="s">
        <v>4788</v>
      </c>
    </row>
    <row r="1179" spans="1:16" s="1399" customFormat="1" ht="17.25" customHeight="1">
      <c r="A1179" s="4542"/>
      <c r="B1179" s="4170"/>
      <c r="C1179" s="4066"/>
      <c r="D1179" s="4123"/>
      <c r="E1179" s="4102"/>
      <c r="F1179" s="2018" t="s">
        <v>3468</v>
      </c>
      <c r="G1179" s="987" t="s">
        <v>119</v>
      </c>
      <c r="H1179" s="4074"/>
      <c r="I1179" s="4046"/>
      <c r="J1179" s="4043"/>
      <c r="K1179" s="4046"/>
      <c r="L1179" s="4043"/>
      <c r="M1179" s="2913"/>
      <c r="N1179" s="4035"/>
      <c r="O1179" s="4037"/>
      <c r="P1179" s="4029"/>
    </row>
    <row r="1180" spans="1:16" s="1399" customFormat="1" ht="17.25" customHeight="1">
      <c r="A1180" s="4542"/>
      <c r="B1180" s="4170"/>
      <c r="C1180" s="4066"/>
      <c r="D1180" s="4123"/>
      <c r="E1180" s="4102"/>
      <c r="F1180" s="2018" t="s">
        <v>3517</v>
      </c>
      <c r="G1180" s="987" t="s">
        <v>119</v>
      </c>
      <c r="H1180" s="4074"/>
      <c r="I1180" s="4046"/>
      <c r="J1180" s="4043"/>
      <c r="K1180" s="4046"/>
      <c r="L1180" s="4043"/>
      <c r="M1180" s="2913"/>
      <c r="N1180" s="4035"/>
      <c r="O1180" s="4037"/>
      <c r="P1180" s="4029"/>
    </row>
    <row r="1181" spans="1:16" s="1399" customFormat="1" ht="17.25" customHeight="1">
      <c r="A1181" s="4543"/>
      <c r="B1181" s="4171"/>
      <c r="C1181" s="4067"/>
      <c r="D1181" s="4124"/>
      <c r="E1181" s="4052"/>
      <c r="F1181" s="2020" t="s">
        <v>610</v>
      </c>
      <c r="G1181" s="2033" t="s">
        <v>119</v>
      </c>
      <c r="H1181" s="4075"/>
      <c r="I1181" s="4047"/>
      <c r="J1181" s="4044"/>
      <c r="K1181" s="4047"/>
      <c r="L1181" s="4044"/>
      <c r="M1181" s="2914"/>
      <c r="N1181" s="4033"/>
      <c r="O1181" s="4038"/>
      <c r="P1181" s="4030"/>
    </row>
    <row r="1182" spans="1:16" s="1399" customFormat="1" ht="17.25" customHeight="1">
      <c r="A1182" s="4541" t="s">
        <v>4775</v>
      </c>
      <c r="B1182" s="4056" t="s">
        <v>2463</v>
      </c>
      <c r="C1182" s="4065" t="s">
        <v>4729</v>
      </c>
      <c r="D1182" s="4122" t="s">
        <v>3500</v>
      </c>
      <c r="E1182" s="4101" t="s">
        <v>3475</v>
      </c>
      <c r="F1182" s="2019" t="s">
        <v>3456</v>
      </c>
      <c r="G1182" s="2034"/>
      <c r="H1182" s="4073" t="s">
        <v>624</v>
      </c>
      <c r="I1182" s="4045">
        <v>12944</v>
      </c>
      <c r="J1182" s="4042">
        <v>1088</v>
      </c>
      <c r="K1182" s="4045">
        <v>10768</v>
      </c>
      <c r="L1182" s="4042">
        <v>512</v>
      </c>
      <c r="M1182" s="2912"/>
      <c r="N1182" s="4034" t="s">
        <v>2466</v>
      </c>
      <c r="O1182" s="4036" t="s">
        <v>2458</v>
      </c>
      <c r="P1182" s="4169" t="s">
        <v>4683</v>
      </c>
    </row>
    <row r="1183" spans="1:16" s="1399" customFormat="1" ht="17.25" customHeight="1">
      <c r="A1183" s="4542"/>
      <c r="B1183" s="4170"/>
      <c r="C1183" s="4066"/>
      <c r="D1183" s="4123"/>
      <c r="E1183" s="4102"/>
      <c r="F1183" s="2018" t="s">
        <v>3473</v>
      </c>
      <c r="G1183" s="987" t="s">
        <v>119</v>
      </c>
      <c r="H1183" s="4074"/>
      <c r="I1183" s="4046"/>
      <c r="J1183" s="4043"/>
      <c r="K1183" s="4046"/>
      <c r="L1183" s="4043"/>
      <c r="M1183" s="2913"/>
      <c r="N1183" s="4035"/>
      <c r="O1183" s="4037"/>
      <c r="P1183" s="4029"/>
    </row>
    <row r="1184" spans="1:16" s="1399" customFormat="1" ht="17.25" customHeight="1">
      <c r="A1184" s="4542"/>
      <c r="B1184" s="4170"/>
      <c r="C1184" s="4066"/>
      <c r="D1184" s="4123"/>
      <c r="E1184" s="4102"/>
      <c r="F1184" s="2018" t="s">
        <v>3518</v>
      </c>
      <c r="G1184" s="987" t="s">
        <v>119</v>
      </c>
      <c r="H1184" s="4074"/>
      <c r="I1184" s="4046"/>
      <c r="J1184" s="4043"/>
      <c r="K1184" s="4046"/>
      <c r="L1184" s="4043"/>
      <c r="M1184" s="2913"/>
      <c r="N1184" s="4035"/>
      <c r="O1184" s="4037"/>
      <c r="P1184" s="4029"/>
    </row>
    <row r="1185" spans="1:16" s="1399" customFormat="1" ht="17.25" customHeight="1">
      <c r="A1185" s="4542"/>
      <c r="B1185" s="4171"/>
      <c r="C1185" s="4067"/>
      <c r="D1185" s="4124"/>
      <c r="E1185" s="4052"/>
      <c r="F1185" s="2020" t="s">
        <v>610</v>
      </c>
      <c r="G1185" s="2033" t="s">
        <v>119</v>
      </c>
      <c r="H1185" s="4075"/>
      <c r="I1185" s="4047"/>
      <c r="J1185" s="4044"/>
      <c r="K1185" s="4047"/>
      <c r="L1185" s="4044"/>
      <c r="M1185" s="2914"/>
      <c r="N1185" s="4033"/>
      <c r="O1185" s="4038"/>
      <c r="P1185" s="4030"/>
    </row>
    <row r="1186" spans="1:16" s="1399" customFormat="1" ht="17.25" customHeight="1">
      <c r="A1186" s="4542"/>
      <c r="B1186" s="4056" t="s">
        <v>2463</v>
      </c>
      <c r="C1186" s="4065" t="s">
        <v>4728</v>
      </c>
      <c r="D1186" s="4122" t="s">
        <v>3501</v>
      </c>
      <c r="E1186" s="4101" t="s">
        <v>3474</v>
      </c>
      <c r="F1186" s="2018" t="s">
        <v>3459</v>
      </c>
      <c r="G1186" s="987"/>
      <c r="H1186" s="4073" t="s">
        <v>624</v>
      </c>
      <c r="I1186" s="4045">
        <v>15450</v>
      </c>
      <c r="J1186" s="4042">
        <v>1408</v>
      </c>
      <c r="K1186" s="4045">
        <v>10768</v>
      </c>
      <c r="L1186" s="4042">
        <v>512</v>
      </c>
      <c r="M1186" s="2912"/>
      <c r="N1186" s="4034" t="s">
        <v>2468</v>
      </c>
      <c r="O1186" s="4036" t="s">
        <v>2458</v>
      </c>
      <c r="P1186" s="4169" t="s">
        <v>4684</v>
      </c>
    </row>
    <row r="1187" spans="1:16" s="1399" customFormat="1" ht="17.25" customHeight="1">
      <c r="A1187" s="4542"/>
      <c r="B1187" s="4170"/>
      <c r="C1187" s="4066"/>
      <c r="D1187" s="4123"/>
      <c r="E1187" s="4102"/>
      <c r="F1187" s="2018" t="s">
        <v>3473</v>
      </c>
      <c r="G1187" s="987" t="s">
        <v>119</v>
      </c>
      <c r="H1187" s="4074"/>
      <c r="I1187" s="4046"/>
      <c r="J1187" s="4043"/>
      <c r="K1187" s="4046"/>
      <c r="L1187" s="4043"/>
      <c r="M1187" s="2913"/>
      <c r="N1187" s="4035"/>
      <c r="O1187" s="4037"/>
      <c r="P1187" s="4029"/>
    </row>
    <row r="1188" spans="1:16" s="1399" customFormat="1" ht="17.25" customHeight="1">
      <c r="A1188" s="4542"/>
      <c r="B1188" s="4170"/>
      <c r="C1188" s="4066"/>
      <c r="D1188" s="4123"/>
      <c r="E1188" s="4102"/>
      <c r="F1188" s="2018" t="s">
        <v>3518</v>
      </c>
      <c r="G1188" s="987" t="s">
        <v>119</v>
      </c>
      <c r="H1188" s="4074"/>
      <c r="I1188" s="4046"/>
      <c r="J1188" s="4043"/>
      <c r="K1188" s="4046"/>
      <c r="L1188" s="4043"/>
      <c r="M1188" s="2913"/>
      <c r="N1188" s="4035"/>
      <c r="O1188" s="4037"/>
      <c r="P1188" s="4029"/>
    </row>
    <row r="1189" spans="1:16" s="1399" customFormat="1" ht="17.25" customHeight="1">
      <c r="A1189" s="4542"/>
      <c r="B1189" s="4171"/>
      <c r="C1189" s="4067"/>
      <c r="D1189" s="4124"/>
      <c r="E1189" s="4052"/>
      <c r="F1189" s="2020" t="s">
        <v>610</v>
      </c>
      <c r="G1189" s="2033" t="s">
        <v>119</v>
      </c>
      <c r="H1189" s="4075"/>
      <c r="I1189" s="4047"/>
      <c r="J1189" s="4044"/>
      <c r="K1189" s="4047"/>
      <c r="L1189" s="4044"/>
      <c r="M1189" s="2914"/>
      <c r="N1189" s="4033"/>
      <c r="O1189" s="4038"/>
      <c r="P1189" s="4030"/>
    </row>
    <row r="1190" spans="1:16" s="1399" customFormat="1" ht="17.25" customHeight="1">
      <c r="A1190" s="4542"/>
      <c r="B1190" s="4056" t="s">
        <v>2463</v>
      </c>
      <c r="C1190" s="4065" t="s">
        <v>4617</v>
      </c>
      <c r="D1190" s="4122" t="s">
        <v>3502</v>
      </c>
      <c r="E1190" s="4101" t="s">
        <v>3472</v>
      </c>
      <c r="F1190" s="2018" t="s">
        <v>3461</v>
      </c>
      <c r="G1190" s="987"/>
      <c r="H1190" s="4073" t="s">
        <v>624</v>
      </c>
      <c r="I1190" s="4045">
        <v>22830</v>
      </c>
      <c r="J1190" s="4042">
        <v>1558</v>
      </c>
      <c r="K1190" s="4045">
        <v>15290</v>
      </c>
      <c r="L1190" s="4042">
        <v>512</v>
      </c>
      <c r="M1190" s="2912"/>
      <c r="N1190" s="4034" t="s">
        <v>2468</v>
      </c>
      <c r="O1190" s="4036" t="s">
        <v>2458</v>
      </c>
      <c r="P1190" s="4169" t="s">
        <v>4685</v>
      </c>
    </row>
    <row r="1191" spans="1:16" s="1399" customFormat="1" ht="17.25" customHeight="1">
      <c r="A1191" s="4542"/>
      <c r="B1191" s="4170"/>
      <c r="C1191" s="4066"/>
      <c r="D1191" s="4123"/>
      <c r="E1191" s="4102"/>
      <c r="F1191" s="2018" t="s">
        <v>3473</v>
      </c>
      <c r="G1191" s="987" t="s">
        <v>119</v>
      </c>
      <c r="H1191" s="4074"/>
      <c r="I1191" s="4046"/>
      <c r="J1191" s="4043"/>
      <c r="K1191" s="4046"/>
      <c r="L1191" s="4043"/>
      <c r="M1191" s="2913"/>
      <c r="N1191" s="4035"/>
      <c r="O1191" s="4037"/>
      <c r="P1191" s="4029"/>
    </row>
    <row r="1192" spans="1:16" s="1399" customFormat="1" ht="17.25" customHeight="1">
      <c r="A1192" s="4542"/>
      <c r="B1192" s="4170"/>
      <c r="C1192" s="4066"/>
      <c r="D1192" s="4123"/>
      <c r="E1192" s="4102"/>
      <c r="F1192" s="2018" t="s">
        <v>3518</v>
      </c>
      <c r="G1192" s="987" t="s">
        <v>119</v>
      </c>
      <c r="H1192" s="4074"/>
      <c r="I1192" s="4046"/>
      <c r="J1192" s="4043"/>
      <c r="K1192" s="4046"/>
      <c r="L1192" s="4043"/>
      <c r="M1192" s="2913"/>
      <c r="N1192" s="4035"/>
      <c r="O1192" s="4037"/>
      <c r="P1192" s="4029"/>
    </row>
    <row r="1193" spans="1:16" s="1399" customFormat="1" ht="17.25" customHeight="1">
      <c r="A1193" s="4542"/>
      <c r="B1193" s="4171"/>
      <c r="C1193" s="4067"/>
      <c r="D1193" s="4124"/>
      <c r="E1193" s="4052"/>
      <c r="F1193" s="2020" t="s">
        <v>610</v>
      </c>
      <c r="G1193" s="2033" t="s">
        <v>119</v>
      </c>
      <c r="H1193" s="4075"/>
      <c r="I1193" s="4047"/>
      <c r="J1193" s="4044"/>
      <c r="K1193" s="4047"/>
      <c r="L1193" s="4044"/>
      <c r="M1193" s="2914"/>
      <c r="N1193" s="4033"/>
      <c r="O1193" s="4038"/>
      <c r="P1193" s="4030"/>
    </row>
    <row r="1194" spans="1:16" s="1399" customFormat="1" ht="17.25" customHeight="1">
      <c r="A1194" s="4542"/>
      <c r="B1194" s="4056" t="s">
        <v>2463</v>
      </c>
      <c r="C1194" s="4065" t="s">
        <v>4727</v>
      </c>
      <c r="D1194" s="4122" t="s">
        <v>3512</v>
      </c>
      <c r="E1194" s="4101" t="s">
        <v>3482</v>
      </c>
      <c r="F1194" s="2018" t="s">
        <v>3456</v>
      </c>
      <c r="G1194" s="987"/>
      <c r="H1194" s="4073" t="s">
        <v>624</v>
      </c>
      <c r="I1194" s="4045">
        <v>13200</v>
      </c>
      <c r="J1194" s="4042">
        <v>1344</v>
      </c>
      <c r="K1194" s="4045">
        <v>11024</v>
      </c>
      <c r="L1194" s="4042">
        <v>608</v>
      </c>
      <c r="M1194" s="2912"/>
      <c r="N1194" s="4034" t="s">
        <v>2466</v>
      </c>
      <c r="O1194" s="4036" t="s">
        <v>2458</v>
      </c>
      <c r="P1194" s="4169" t="s">
        <v>4686</v>
      </c>
    </row>
    <row r="1195" spans="1:16" s="1399" customFormat="1" ht="17.25" customHeight="1">
      <c r="A1195" s="4542"/>
      <c r="B1195" s="4170"/>
      <c r="C1195" s="4066"/>
      <c r="D1195" s="4123"/>
      <c r="E1195" s="4102"/>
      <c r="F1195" s="2018" t="s">
        <v>3473</v>
      </c>
      <c r="G1195" s="987" t="s">
        <v>119</v>
      </c>
      <c r="H1195" s="4074"/>
      <c r="I1195" s="4046"/>
      <c r="J1195" s="4043"/>
      <c r="K1195" s="4046"/>
      <c r="L1195" s="4043"/>
      <c r="M1195" s="2913"/>
      <c r="N1195" s="4035"/>
      <c r="O1195" s="4037"/>
      <c r="P1195" s="4029"/>
    </row>
    <row r="1196" spans="1:16" s="1399" customFormat="1" ht="17.25" customHeight="1">
      <c r="A1196" s="4542"/>
      <c r="B1196" s="4170"/>
      <c r="C1196" s="4066"/>
      <c r="D1196" s="4123"/>
      <c r="E1196" s="4102"/>
      <c r="F1196" s="2018" t="s">
        <v>3517</v>
      </c>
      <c r="G1196" s="987" t="s">
        <v>119</v>
      </c>
      <c r="H1196" s="4074"/>
      <c r="I1196" s="4046"/>
      <c r="J1196" s="4043"/>
      <c r="K1196" s="4046"/>
      <c r="L1196" s="4043"/>
      <c r="M1196" s="2913"/>
      <c r="N1196" s="4035"/>
      <c r="O1196" s="4037"/>
      <c r="P1196" s="4029"/>
    </row>
    <row r="1197" spans="1:16" s="1399" customFormat="1" ht="17.25" customHeight="1">
      <c r="A1197" s="4542"/>
      <c r="B1197" s="4171"/>
      <c r="C1197" s="4067"/>
      <c r="D1197" s="4124"/>
      <c r="E1197" s="4052"/>
      <c r="F1197" s="2020" t="s">
        <v>610</v>
      </c>
      <c r="G1197" s="2033" t="s">
        <v>119</v>
      </c>
      <c r="H1197" s="4075"/>
      <c r="I1197" s="4047"/>
      <c r="J1197" s="4044"/>
      <c r="K1197" s="4047"/>
      <c r="L1197" s="4044"/>
      <c r="M1197" s="2914"/>
      <c r="N1197" s="4033"/>
      <c r="O1197" s="4038"/>
      <c r="P1197" s="4030"/>
    </row>
    <row r="1198" spans="1:16" s="1399" customFormat="1" ht="17.25" customHeight="1">
      <c r="A1198" s="4542"/>
      <c r="B1198" s="4056" t="s">
        <v>2463</v>
      </c>
      <c r="C1198" s="4065" t="s">
        <v>4726</v>
      </c>
      <c r="D1198" s="4122" t="s">
        <v>3513</v>
      </c>
      <c r="E1198" s="4101" t="s">
        <v>3483</v>
      </c>
      <c r="F1198" s="2018" t="s">
        <v>3459</v>
      </c>
      <c r="G1198" s="987"/>
      <c r="H1198" s="4073" t="s">
        <v>624</v>
      </c>
      <c r="I1198" s="4045">
        <v>15706</v>
      </c>
      <c r="J1198" s="4042">
        <v>1664</v>
      </c>
      <c r="K1198" s="4045">
        <v>11024</v>
      </c>
      <c r="L1198" s="4042">
        <v>608</v>
      </c>
      <c r="M1198" s="2912"/>
      <c r="N1198" s="4034" t="s">
        <v>2468</v>
      </c>
      <c r="O1198" s="4036" t="s">
        <v>2458</v>
      </c>
      <c r="P1198" s="4169" t="s">
        <v>4687</v>
      </c>
    </row>
    <row r="1199" spans="1:16" s="1399" customFormat="1" ht="17.25" customHeight="1">
      <c r="A1199" s="4542"/>
      <c r="B1199" s="4170"/>
      <c r="C1199" s="4066"/>
      <c r="D1199" s="4123"/>
      <c r="E1199" s="4102"/>
      <c r="F1199" s="2018" t="s">
        <v>3473</v>
      </c>
      <c r="G1199" s="987" t="s">
        <v>119</v>
      </c>
      <c r="H1199" s="4074"/>
      <c r="I1199" s="4046"/>
      <c r="J1199" s="4043"/>
      <c r="K1199" s="4046"/>
      <c r="L1199" s="4043"/>
      <c r="M1199" s="2913"/>
      <c r="N1199" s="4035"/>
      <c r="O1199" s="4037"/>
      <c r="P1199" s="4029"/>
    </row>
    <row r="1200" spans="1:16" s="1399" customFormat="1" ht="17.25" customHeight="1">
      <c r="A1200" s="4542"/>
      <c r="B1200" s="4170"/>
      <c r="C1200" s="4066"/>
      <c r="D1200" s="4123"/>
      <c r="E1200" s="4102"/>
      <c r="F1200" s="2018" t="s">
        <v>3517</v>
      </c>
      <c r="G1200" s="987" t="s">
        <v>119</v>
      </c>
      <c r="H1200" s="4074"/>
      <c r="I1200" s="4046"/>
      <c r="J1200" s="4043"/>
      <c r="K1200" s="4046"/>
      <c r="L1200" s="4043"/>
      <c r="M1200" s="2913"/>
      <c r="N1200" s="4035"/>
      <c r="O1200" s="4037"/>
      <c r="P1200" s="4029"/>
    </row>
    <row r="1201" spans="1:16" s="1399" customFormat="1" ht="17.25" customHeight="1">
      <c r="A1201" s="4542"/>
      <c r="B1201" s="4171"/>
      <c r="C1201" s="4067"/>
      <c r="D1201" s="4124"/>
      <c r="E1201" s="4052"/>
      <c r="F1201" s="2020" t="s">
        <v>610</v>
      </c>
      <c r="G1201" s="2033" t="s">
        <v>119</v>
      </c>
      <c r="H1201" s="4075"/>
      <c r="I1201" s="4047"/>
      <c r="J1201" s="4044"/>
      <c r="K1201" s="4047"/>
      <c r="L1201" s="4044"/>
      <c r="M1201" s="2914"/>
      <c r="N1201" s="4033"/>
      <c r="O1201" s="4038"/>
      <c r="P1201" s="4030"/>
    </row>
    <row r="1202" spans="1:16" s="1399" customFormat="1" ht="17.25" customHeight="1">
      <c r="A1202" s="4542"/>
      <c r="B1202" s="4056" t="s">
        <v>2463</v>
      </c>
      <c r="C1202" s="4065" t="s">
        <v>4725</v>
      </c>
      <c r="D1202" s="4122" t="s">
        <v>3514</v>
      </c>
      <c r="E1202" s="4101" t="s">
        <v>3484</v>
      </c>
      <c r="F1202" s="2019" t="s">
        <v>3461</v>
      </c>
      <c r="G1202" s="2034"/>
      <c r="H1202" s="4073" t="s">
        <v>624</v>
      </c>
      <c r="I1202" s="4045">
        <v>23086</v>
      </c>
      <c r="J1202" s="4042">
        <v>1814</v>
      </c>
      <c r="K1202" s="4045">
        <v>15546</v>
      </c>
      <c r="L1202" s="4042">
        <v>608</v>
      </c>
      <c r="M1202" s="2912"/>
      <c r="N1202" s="4034" t="s">
        <v>2468</v>
      </c>
      <c r="O1202" s="4036" t="s">
        <v>2458</v>
      </c>
      <c r="P1202" s="4169" t="s">
        <v>4688</v>
      </c>
    </row>
    <row r="1203" spans="1:16" s="1399" customFormat="1" ht="17.25" customHeight="1">
      <c r="A1203" s="4542"/>
      <c r="B1203" s="4170"/>
      <c r="C1203" s="4066"/>
      <c r="D1203" s="4123"/>
      <c r="E1203" s="4102"/>
      <c r="F1203" s="2018" t="s">
        <v>3473</v>
      </c>
      <c r="G1203" s="987" t="s">
        <v>119</v>
      </c>
      <c r="H1203" s="4074"/>
      <c r="I1203" s="4046"/>
      <c r="J1203" s="4043"/>
      <c r="K1203" s="4046"/>
      <c r="L1203" s="4043"/>
      <c r="M1203" s="2913"/>
      <c r="N1203" s="4035"/>
      <c r="O1203" s="4037"/>
      <c r="P1203" s="4029"/>
    </row>
    <row r="1204" spans="1:16" s="1399" customFormat="1" ht="17.25" customHeight="1">
      <c r="A1204" s="4542"/>
      <c r="B1204" s="4170"/>
      <c r="C1204" s="4066"/>
      <c r="D1204" s="4123"/>
      <c r="E1204" s="4102"/>
      <c r="F1204" s="2018" t="s">
        <v>3517</v>
      </c>
      <c r="G1204" s="987" t="s">
        <v>119</v>
      </c>
      <c r="H1204" s="4074"/>
      <c r="I1204" s="4046"/>
      <c r="J1204" s="4043"/>
      <c r="K1204" s="4046"/>
      <c r="L1204" s="4043"/>
      <c r="M1204" s="2913"/>
      <c r="N1204" s="4035"/>
      <c r="O1204" s="4037"/>
      <c r="P1204" s="4029"/>
    </row>
    <row r="1205" spans="1:16" s="1399" customFormat="1" ht="17.25" customHeight="1" thickBot="1">
      <c r="A1205" s="4543"/>
      <c r="B1205" s="4646"/>
      <c r="C1205" s="4647"/>
      <c r="D1205" s="4649"/>
      <c r="E1205" s="4634"/>
      <c r="F1205" s="2021" t="s">
        <v>610</v>
      </c>
      <c r="G1205" s="2035" t="s">
        <v>119</v>
      </c>
      <c r="H1205" s="4635"/>
      <c r="I1205" s="4614"/>
      <c r="J1205" s="4221"/>
      <c r="K1205" s="4614"/>
      <c r="L1205" s="4221"/>
      <c r="M1205" s="2941"/>
      <c r="N1205" s="4597"/>
      <c r="O1205" s="4615"/>
      <c r="P1205" s="4586"/>
    </row>
    <row r="1206" spans="1:16" ht="35.25" customHeight="1">
      <c r="A1206" s="4158" t="s">
        <v>5695</v>
      </c>
      <c r="B1206" s="4544" t="s">
        <v>2463</v>
      </c>
      <c r="C1206" s="4148" t="s">
        <v>5109</v>
      </c>
      <c r="D1206" s="4650" t="s">
        <v>5691</v>
      </c>
      <c r="E1206" s="4140" t="s">
        <v>5249</v>
      </c>
      <c r="F1206" s="2733" t="s">
        <v>5694</v>
      </c>
      <c r="G1206" s="326"/>
      <c r="H1206" s="4142" t="s">
        <v>624</v>
      </c>
      <c r="I1206" s="4120">
        <v>12542</v>
      </c>
      <c r="J1206" s="4042">
        <v>1472</v>
      </c>
      <c r="K1206" s="4120">
        <v>5162</v>
      </c>
      <c r="L1206" s="4042">
        <v>384</v>
      </c>
      <c r="M1206" s="2912"/>
      <c r="N1206" s="4210" t="s">
        <v>2466</v>
      </c>
      <c r="O1206" s="4144" t="s">
        <v>2458</v>
      </c>
      <c r="P1206" s="4039" t="s">
        <v>5700</v>
      </c>
    </row>
    <row r="1207" spans="1:16" ht="35.25" customHeight="1" thickBot="1">
      <c r="A1207" s="3878"/>
      <c r="B1207" s="4545"/>
      <c r="C1207" s="4149"/>
      <c r="D1207" s="4651"/>
      <c r="E1207" s="4141"/>
      <c r="F1207" s="2718" t="s">
        <v>610</v>
      </c>
      <c r="G1207" s="304" t="s">
        <v>765</v>
      </c>
      <c r="H1207" s="4143"/>
      <c r="I1207" s="4121"/>
      <c r="J1207" s="4044"/>
      <c r="K1207" s="4121"/>
      <c r="L1207" s="4044"/>
      <c r="M1207" s="2914"/>
      <c r="N1207" s="4211"/>
      <c r="O1207" s="4145"/>
      <c r="P1207" s="4041"/>
    </row>
    <row r="1208" spans="1:16" ht="46.5" customHeight="1">
      <c r="A1208" s="3876" t="s">
        <v>3621</v>
      </c>
      <c r="B1208" s="1051" t="s">
        <v>2463</v>
      </c>
      <c r="C1208" s="1499" t="s">
        <v>3673</v>
      </c>
      <c r="D1208" s="331" t="s">
        <v>2714</v>
      </c>
      <c r="E1208" s="327" t="s">
        <v>1227</v>
      </c>
      <c r="F1208" s="985" t="s">
        <v>2715</v>
      </c>
      <c r="G1208" s="327"/>
      <c r="H1208" s="1729" t="s">
        <v>624</v>
      </c>
      <c r="I1208" s="1734">
        <v>608</v>
      </c>
      <c r="J1208" s="1718">
        <v>320</v>
      </c>
      <c r="K1208" s="1734">
        <v>128</v>
      </c>
      <c r="L1208" s="1735">
        <v>32</v>
      </c>
      <c r="M1208" s="2947"/>
      <c r="N1208" s="1739" t="s">
        <v>2451</v>
      </c>
      <c r="O1208" s="1726" t="s">
        <v>2471</v>
      </c>
      <c r="P1208" s="1090" t="s">
        <v>2869</v>
      </c>
    </row>
    <row r="1209" spans="1:16" ht="41.25" customHeight="1">
      <c r="A1209" s="3877"/>
      <c r="B1209" s="935" t="s">
        <v>2463</v>
      </c>
      <c r="C1209" s="1501" t="s">
        <v>3674</v>
      </c>
      <c r="D1209" s="1689" t="s">
        <v>2716</v>
      </c>
      <c r="E1209" s="328" t="s">
        <v>1228</v>
      </c>
      <c r="F1209" s="986" t="s">
        <v>2717</v>
      </c>
      <c r="G1209" s="328"/>
      <c r="H1209" s="383" t="s">
        <v>624</v>
      </c>
      <c r="I1209" s="1720">
        <v>1216</v>
      </c>
      <c r="J1209" s="1719">
        <v>320</v>
      </c>
      <c r="K1209" s="1720">
        <v>128</v>
      </c>
      <c r="L1209" s="1721">
        <v>32</v>
      </c>
      <c r="M1209" s="2946"/>
      <c r="N1209" s="1724" t="s">
        <v>2451</v>
      </c>
      <c r="O1209" s="1725" t="s">
        <v>2471</v>
      </c>
      <c r="P1209" s="1089" t="s">
        <v>2870</v>
      </c>
    </row>
    <row r="1210" spans="1:16" ht="40.5" customHeight="1">
      <c r="A1210" s="3877"/>
      <c r="B1210" s="932" t="s">
        <v>2463</v>
      </c>
      <c r="C1210" s="1500" t="s">
        <v>3675</v>
      </c>
      <c r="D1210" s="1689" t="s">
        <v>2718</v>
      </c>
      <c r="E1210" s="328" t="s">
        <v>1229</v>
      </c>
      <c r="F1210" s="986" t="s">
        <v>2719</v>
      </c>
      <c r="G1210" s="328"/>
      <c r="H1210" s="383" t="s">
        <v>624</v>
      </c>
      <c r="I1210" s="1720">
        <v>2400</v>
      </c>
      <c r="J1210" s="1719">
        <v>320</v>
      </c>
      <c r="K1210" s="1720">
        <v>384</v>
      </c>
      <c r="L1210" s="1721">
        <v>128</v>
      </c>
      <c r="M1210" s="2946"/>
      <c r="N1210" s="1724" t="s">
        <v>2451</v>
      </c>
      <c r="O1210" s="1725" t="s">
        <v>2471</v>
      </c>
      <c r="P1210" s="1089" t="s">
        <v>2871</v>
      </c>
    </row>
    <row r="1211" spans="1:16" ht="42" customHeight="1">
      <c r="A1211" s="3877"/>
      <c r="B1211" s="935" t="s">
        <v>2463</v>
      </c>
      <c r="C1211" s="1502" t="s">
        <v>3676</v>
      </c>
      <c r="D1211" s="1736" t="s">
        <v>2720</v>
      </c>
      <c r="E1211" s="328" t="s">
        <v>1230</v>
      </c>
      <c r="F1211" s="986" t="s">
        <v>2721</v>
      </c>
      <c r="G1211" s="328"/>
      <c r="H1211" s="383" t="s">
        <v>624</v>
      </c>
      <c r="I1211" s="1720">
        <v>3616</v>
      </c>
      <c r="J1211" s="1719">
        <v>320</v>
      </c>
      <c r="K1211" s="1720">
        <v>384</v>
      </c>
      <c r="L1211" s="1721">
        <v>128</v>
      </c>
      <c r="M1211" s="2946"/>
      <c r="N1211" s="1724" t="s">
        <v>2451</v>
      </c>
      <c r="O1211" s="1725" t="s">
        <v>2471</v>
      </c>
      <c r="P1211" s="1089" t="s">
        <v>2872</v>
      </c>
    </row>
    <row r="1212" spans="1:16" s="87" customFormat="1" ht="37.5" customHeight="1">
      <c r="A1212" s="3877"/>
      <c r="B1212" s="935" t="s">
        <v>2463</v>
      </c>
      <c r="C1212" s="1688" t="s">
        <v>3677</v>
      </c>
      <c r="D1212" s="1689" t="s">
        <v>2722</v>
      </c>
      <c r="E1212" s="1690" t="s">
        <v>1187</v>
      </c>
      <c r="F1212" s="1671" t="s">
        <v>2723</v>
      </c>
      <c r="G1212" s="304"/>
      <c r="H1212" s="1663" t="s">
        <v>624</v>
      </c>
      <c r="I1212" s="387">
        <v>4906</v>
      </c>
      <c r="J1212" s="1686">
        <v>640</v>
      </c>
      <c r="K1212" s="1664">
        <v>384</v>
      </c>
      <c r="L1212" s="1668">
        <v>128</v>
      </c>
      <c r="M1212" s="2914"/>
      <c r="N1212" s="1678" t="s">
        <v>2451</v>
      </c>
      <c r="O1212" s="1679" t="s">
        <v>2471</v>
      </c>
      <c r="P1212" s="1674" t="s">
        <v>2873</v>
      </c>
    </row>
    <row r="1213" spans="1:16" s="87" customFormat="1" ht="39.75" customHeight="1">
      <c r="A1213" s="3877"/>
      <c r="B1213" s="935" t="s">
        <v>2463</v>
      </c>
      <c r="C1213" s="1503" t="s">
        <v>3678</v>
      </c>
      <c r="D1213" s="1689" t="s">
        <v>2724</v>
      </c>
      <c r="E1213" s="362" t="s">
        <v>1188</v>
      </c>
      <c r="F1213" s="1701" t="s">
        <v>2725</v>
      </c>
      <c r="G1213" s="325"/>
      <c r="H1213" s="1717" t="s">
        <v>624</v>
      </c>
      <c r="I1213" s="396">
        <v>12286</v>
      </c>
      <c r="J1213" s="1719">
        <v>790</v>
      </c>
      <c r="K1213" s="1004">
        <v>4906</v>
      </c>
      <c r="L1213" s="1721">
        <v>256</v>
      </c>
      <c r="M1213" s="2946"/>
      <c r="N1213" s="776" t="s">
        <v>2466</v>
      </c>
      <c r="O1213" s="1725" t="s">
        <v>2471</v>
      </c>
      <c r="P1213" s="1674" t="s">
        <v>2874</v>
      </c>
    </row>
    <row r="1214" spans="1:16" s="87" customFormat="1" ht="36" customHeight="1">
      <c r="A1214" s="4159"/>
      <c r="B1214" s="935" t="s">
        <v>2463</v>
      </c>
      <c r="C1214" s="1688" t="s">
        <v>3679</v>
      </c>
      <c r="D1214" s="1689" t="s">
        <v>2726</v>
      </c>
      <c r="E1214" s="1715" t="s">
        <v>1189</v>
      </c>
      <c r="F1214" s="986" t="s">
        <v>2727</v>
      </c>
      <c r="G1214" s="304"/>
      <c r="H1214" s="1663" t="s">
        <v>624</v>
      </c>
      <c r="I1214" s="387">
        <v>23712</v>
      </c>
      <c r="J1214" s="1686">
        <v>912</v>
      </c>
      <c r="K1214" s="1664">
        <v>12286</v>
      </c>
      <c r="L1214" s="1668">
        <v>512</v>
      </c>
      <c r="M1214" s="2914"/>
      <c r="N1214" s="1678" t="s">
        <v>2468</v>
      </c>
      <c r="O1214" s="1679" t="s">
        <v>2471</v>
      </c>
      <c r="P1214" s="1674" t="s">
        <v>2875</v>
      </c>
    </row>
    <row r="1215" spans="1:16" ht="36" customHeight="1">
      <c r="A1215" s="4158" t="s">
        <v>4165</v>
      </c>
      <c r="B1215" s="1700" t="s">
        <v>2463</v>
      </c>
      <c r="C1215" s="1688" t="s">
        <v>3751</v>
      </c>
      <c r="D1215" s="1699" t="s">
        <v>4166</v>
      </c>
      <c r="E1215" s="1671" t="s">
        <v>3568</v>
      </c>
      <c r="F1215" s="1701" t="s">
        <v>112</v>
      </c>
      <c r="G1215" s="1660" t="s">
        <v>765</v>
      </c>
      <c r="H1215" s="1662" t="s">
        <v>624</v>
      </c>
      <c r="I1215" s="1666">
        <v>314</v>
      </c>
      <c r="J1215" s="1685">
        <v>314</v>
      </c>
      <c r="K1215" s="1665">
        <v>282</v>
      </c>
      <c r="L1215" s="1667">
        <v>282</v>
      </c>
      <c r="M1215" s="2913"/>
      <c r="N1215" s="1675" t="s">
        <v>2451</v>
      </c>
      <c r="O1215" s="1683" t="s">
        <v>2471</v>
      </c>
      <c r="P1215" s="1702" t="s">
        <v>4199</v>
      </c>
    </row>
    <row r="1216" spans="1:16" ht="36" customHeight="1">
      <c r="A1216" s="3877"/>
      <c r="B1216" s="935" t="s">
        <v>2463</v>
      </c>
      <c r="C1216" s="1688" t="s">
        <v>3803</v>
      </c>
      <c r="D1216" s="1736" t="s">
        <v>4167</v>
      </c>
      <c r="E1216" s="1701" t="s">
        <v>3569</v>
      </c>
      <c r="F1216" s="986" t="s">
        <v>4168</v>
      </c>
      <c r="G1216" s="328" t="s">
        <v>765</v>
      </c>
      <c r="H1216" s="1717" t="s">
        <v>624</v>
      </c>
      <c r="I1216" s="1666">
        <v>454</v>
      </c>
      <c r="J1216" s="1721">
        <v>454</v>
      </c>
      <c r="K1216" s="1720">
        <v>422</v>
      </c>
      <c r="L1216" s="1721">
        <v>422</v>
      </c>
      <c r="M1216" s="2946"/>
      <c r="N1216" s="2919" t="s">
        <v>2451</v>
      </c>
      <c r="O1216" s="1445" t="s">
        <v>2471</v>
      </c>
      <c r="P1216" s="1089" t="s">
        <v>4200</v>
      </c>
    </row>
    <row r="1217" spans="1:16" ht="33.75" customHeight="1">
      <c r="A1217" s="4159"/>
      <c r="B1217" s="935" t="s">
        <v>2463</v>
      </c>
      <c r="C1217" s="1730" t="s">
        <v>3752</v>
      </c>
      <c r="D1217" s="1736" t="s">
        <v>4169</v>
      </c>
      <c r="E1217" s="986" t="s">
        <v>3570</v>
      </c>
      <c r="F1217" s="1671" t="s">
        <v>113</v>
      </c>
      <c r="G1217" s="328" t="s">
        <v>765</v>
      </c>
      <c r="H1217" s="1717" t="s">
        <v>624</v>
      </c>
      <c r="I1217" s="1720">
        <v>596</v>
      </c>
      <c r="J1217" s="1721">
        <v>596</v>
      </c>
      <c r="K1217" s="1666">
        <v>564</v>
      </c>
      <c r="L1217" s="1668">
        <v>564</v>
      </c>
      <c r="M1217" s="2914"/>
      <c r="N1217" s="1724" t="s">
        <v>2451</v>
      </c>
      <c r="O1217" s="1725" t="s">
        <v>2471</v>
      </c>
      <c r="P1217" s="1089" t="s">
        <v>4201</v>
      </c>
    </row>
    <row r="1218" spans="1:16" ht="18.75" customHeight="1">
      <c r="A1218" s="4158" t="s">
        <v>3942</v>
      </c>
      <c r="B1218" s="4170" t="s">
        <v>2463</v>
      </c>
      <c r="C1218" s="4599" t="s">
        <v>3798</v>
      </c>
      <c r="D1218" s="4167" t="s">
        <v>4396</v>
      </c>
      <c r="E1218" s="4102" t="s">
        <v>4347</v>
      </c>
      <c r="F1218" s="1829" t="s">
        <v>2717</v>
      </c>
      <c r="G1218" s="1834"/>
      <c r="H1218" s="4168" t="s">
        <v>624</v>
      </c>
      <c r="I1218" s="4077">
        <v>1472</v>
      </c>
      <c r="J1218" s="4181">
        <v>576</v>
      </c>
      <c r="K1218" s="4108">
        <v>384</v>
      </c>
      <c r="L1218" s="4043">
        <v>288</v>
      </c>
      <c r="M1218" s="2913"/>
      <c r="N1218" s="4035" t="s">
        <v>2451</v>
      </c>
      <c r="O1218" s="4054" t="s">
        <v>2457</v>
      </c>
      <c r="P1218" s="4029" t="s">
        <v>4553</v>
      </c>
    </row>
    <row r="1219" spans="1:16" ht="18.75" customHeight="1">
      <c r="A1219" s="3877"/>
      <c r="B1219" s="4171"/>
      <c r="C1219" s="4183"/>
      <c r="D1219" s="4079"/>
      <c r="E1219" s="4052"/>
      <c r="F1219" s="1832" t="s">
        <v>112</v>
      </c>
      <c r="G1219" s="304" t="s">
        <v>119</v>
      </c>
      <c r="H1219" s="4143"/>
      <c r="I1219" s="4078"/>
      <c r="J1219" s="4177"/>
      <c r="K1219" s="4121"/>
      <c r="L1219" s="4044"/>
      <c r="M1219" s="2914"/>
      <c r="N1219" s="4033"/>
      <c r="O1219" s="4166"/>
      <c r="P1219" s="4030"/>
    </row>
    <row r="1220" spans="1:16" ht="18.75" customHeight="1">
      <c r="A1220" s="3877"/>
      <c r="B1220" s="4170" t="s">
        <v>2463</v>
      </c>
      <c r="C1220" s="4599" t="s">
        <v>3754</v>
      </c>
      <c r="D1220" s="4167" t="s">
        <v>2728</v>
      </c>
      <c r="E1220" s="4102" t="s">
        <v>1232</v>
      </c>
      <c r="F1220" s="1829" t="s">
        <v>2723</v>
      </c>
      <c r="G1220" s="1834"/>
      <c r="H1220" s="4168" t="s">
        <v>624</v>
      </c>
      <c r="I1220" s="4077">
        <v>5162</v>
      </c>
      <c r="J1220" s="4181">
        <v>896</v>
      </c>
      <c r="K1220" s="4108">
        <v>640</v>
      </c>
      <c r="L1220" s="4043">
        <v>384</v>
      </c>
      <c r="M1220" s="2913"/>
      <c r="N1220" s="4035" t="s">
        <v>2451</v>
      </c>
      <c r="O1220" s="4054" t="s">
        <v>2457</v>
      </c>
      <c r="P1220" s="4029" t="s">
        <v>4397</v>
      </c>
    </row>
    <row r="1221" spans="1:16" ht="18.75" customHeight="1">
      <c r="A1221" s="3877"/>
      <c r="B1221" s="4171"/>
      <c r="C1221" s="4183"/>
      <c r="D1221" s="4079"/>
      <c r="E1221" s="4052"/>
      <c r="F1221" s="1832" t="s">
        <v>112</v>
      </c>
      <c r="G1221" s="304" t="s">
        <v>119</v>
      </c>
      <c r="H1221" s="4143"/>
      <c r="I1221" s="4078"/>
      <c r="J1221" s="4177"/>
      <c r="K1221" s="4121"/>
      <c r="L1221" s="4044"/>
      <c r="M1221" s="2914"/>
      <c r="N1221" s="4033"/>
      <c r="O1221" s="4166"/>
      <c r="P1221" s="4030"/>
    </row>
    <row r="1222" spans="1:16" ht="18.75" customHeight="1">
      <c r="A1222" s="3877"/>
      <c r="B1222" s="4170" t="s">
        <v>2463</v>
      </c>
      <c r="C1222" s="4182" t="s">
        <v>3755</v>
      </c>
      <c r="D1222" s="4139" t="s">
        <v>2729</v>
      </c>
      <c r="E1222" s="4102" t="s">
        <v>1233</v>
      </c>
      <c r="F1222" s="1829" t="s">
        <v>2725</v>
      </c>
      <c r="G1222" s="1834"/>
      <c r="H1222" s="4168" t="s">
        <v>624</v>
      </c>
      <c r="I1222" s="4077">
        <v>12542</v>
      </c>
      <c r="J1222" s="4189">
        <v>1046</v>
      </c>
      <c r="K1222" s="4045">
        <v>5162</v>
      </c>
      <c r="L1222" s="4043">
        <v>512</v>
      </c>
      <c r="M1222" s="2913"/>
      <c r="N1222" s="4035" t="s">
        <v>2466</v>
      </c>
      <c r="O1222" s="4082" t="s">
        <v>2457</v>
      </c>
      <c r="P1222" s="4029" t="s">
        <v>4398</v>
      </c>
    </row>
    <row r="1223" spans="1:16" ht="18.75" customHeight="1">
      <c r="A1223" s="3877"/>
      <c r="B1223" s="4171"/>
      <c r="C1223" s="4183"/>
      <c r="D1223" s="4079"/>
      <c r="E1223" s="4052"/>
      <c r="F1223" s="1829" t="s">
        <v>112</v>
      </c>
      <c r="G1223" s="303" t="s">
        <v>119</v>
      </c>
      <c r="H1223" s="4143"/>
      <c r="I1223" s="4077"/>
      <c r="J1223" s="4173"/>
      <c r="K1223" s="4047"/>
      <c r="L1223" s="4044"/>
      <c r="M1223" s="2914"/>
      <c r="N1223" s="4033"/>
      <c r="O1223" s="4055"/>
      <c r="P1223" s="4030"/>
    </row>
    <row r="1224" spans="1:16" ht="18.75" customHeight="1">
      <c r="A1224" s="3877"/>
      <c r="B1224" s="4170" t="s">
        <v>2463</v>
      </c>
      <c r="C1224" s="4530" t="s">
        <v>3756</v>
      </c>
      <c r="D1224" s="4139" t="s">
        <v>2730</v>
      </c>
      <c r="E1224" s="4101" t="s">
        <v>1196</v>
      </c>
      <c r="F1224" s="1831" t="s">
        <v>2727</v>
      </c>
      <c r="G1224" s="1833"/>
      <c r="H1224" s="4142" t="s">
        <v>624</v>
      </c>
      <c r="I1224" s="4120">
        <v>23968</v>
      </c>
      <c r="J1224" s="4172">
        <v>1168</v>
      </c>
      <c r="K1224" s="4045">
        <v>12542</v>
      </c>
      <c r="L1224" s="4042">
        <v>512</v>
      </c>
      <c r="M1224" s="2912"/>
      <c r="N1224" s="4034" t="s">
        <v>2468</v>
      </c>
      <c r="O1224" s="4081" t="s">
        <v>2457</v>
      </c>
      <c r="P1224" s="4169" t="s">
        <v>4399</v>
      </c>
    </row>
    <row r="1225" spans="1:16" ht="18.75" customHeight="1">
      <c r="A1225" s="3877"/>
      <c r="B1225" s="4171"/>
      <c r="C1225" s="4531"/>
      <c r="D1225" s="4079"/>
      <c r="E1225" s="4052"/>
      <c r="F1225" s="1832" t="s">
        <v>112</v>
      </c>
      <c r="G1225" s="304" t="s">
        <v>119</v>
      </c>
      <c r="H1225" s="4143"/>
      <c r="I1225" s="4108"/>
      <c r="J1225" s="4189"/>
      <c r="K1225" s="4046"/>
      <c r="L1225" s="4044"/>
      <c r="M1225" s="2913"/>
      <c r="N1225" s="4035"/>
      <c r="O1225" s="4082"/>
      <c r="P1225" s="4030"/>
    </row>
    <row r="1226" spans="1:16" s="1399" customFormat="1" ht="18.75" customHeight="1">
      <c r="A1226" s="3877"/>
      <c r="B1226" s="4170" t="s">
        <v>2463</v>
      </c>
      <c r="C1226" s="4599" t="s">
        <v>4263</v>
      </c>
      <c r="D1226" s="4167" t="s">
        <v>4400</v>
      </c>
      <c r="E1226" s="4102" t="s">
        <v>4314</v>
      </c>
      <c r="F1226" s="1829" t="s">
        <v>2717</v>
      </c>
      <c r="G1226" s="1834"/>
      <c r="H1226" s="4168" t="s">
        <v>624</v>
      </c>
      <c r="I1226" s="4045">
        <v>1600</v>
      </c>
      <c r="J1226" s="4200">
        <v>704</v>
      </c>
      <c r="K1226" s="4120">
        <v>512</v>
      </c>
      <c r="L1226" s="4043">
        <v>416</v>
      </c>
      <c r="M1226" s="2913"/>
      <c r="N1226" s="4035" t="s">
        <v>2451</v>
      </c>
      <c r="O1226" s="4054" t="s">
        <v>2457</v>
      </c>
      <c r="P1226" s="4029" t="s">
        <v>4554</v>
      </c>
    </row>
    <row r="1227" spans="1:16" s="1399" customFormat="1" ht="18.75" customHeight="1">
      <c r="A1227" s="3877"/>
      <c r="B1227" s="4171"/>
      <c r="C1227" s="4183"/>
      <c r="D1227" s="4079"/>
      <c r="E1227" s="4175"/>
      <c r="F1227" s="1836" t="s">
        <v>4151</v>
      </c>
      <c r="G1227" s="1835" t="s">
        <v>765</v>
      </c>
      <c r="H1227" s="4143"/>
      <c r="I1227" s="4047"/>
      <c r="J1227" s="4185"/>
      <c r="K1227" s="4121"/>
      <c r="L1227" s="4044"/>
      <c r="M1227" s="2914"/>
      <c r="N1227" s="4174"/>
      <c r="O1227" s="4166"/>
      <c r="P1227" s="4030"/>
    </row>
    <row r="1228" spans="1:16" s="1399" customFormat="1" ht="18.75" customHeight="1">
      <c r="A1228" s="3877"/>
      <c r="B1228" s="4170" t="s">
        <v>2463</v>
      </c>
      <c r="C1228" s="4599" t="s">
        <v>3804</v>
      </c>
      <c r="D1228" s="4167" t="s">
        <v>4149</v>
      </c>
      <c r="E1228" s="4102" t="s">
        <v>4150</v>
      </c>
      <c r="F1228" s="1829" t="s">
        <v>2723</v>
      </c>
      <c r="G1228" s="1834"/>
      <c r="H1228" s="4168" t="s">
        <v>624</v>
      </c>
      <c r="I1228" s="4045">
        <v>5290</v>
      </c>
      <c r="J1228" s="4200">
        <v>1024</v>
      </c>
      <c r="K1228" s="4120">
        <v>768</v>
      </c>
      <c r="L1228" s="4043">
        <v>512</v>
      </c>
      <c r="M1228" s="2913"/>
      <c r="N1228" s="4035" t="s">
        <v>2451</v>
      </c>
      <c r="O1228" s="4054" t="s">
        <v>2457</v>
      </c>
      <c r="P1228" s="4029" t="s">
        <v>4401</v>
      </c>
    </row>
    <row r="1229" spans="1:16" s="1399" customFormat="1" ht="18.75" customHeight="1">
      <c r="A1229" s="3877"/>
      <c r="B1229" s="4171"/>
      <c r="C1229" s="4183"/>
      <c r="D1229" s="4079"/>
      <c r="E1229" s="4175"/>
      <c r="F1229" s="1836" t="s">
        <v>4151</v>
      </c>
      <c r="G1229" s="1835" t="s">
        <v>765</v>
      </c>
      <c r="H1229" s="4143"/>
      <c r="I1229" s="4047"/>
      <c r="J1229" s="4185"/>
      <c r="K1229" s="4121"/>
      <c r="L1229" s="4044"/>
      <c r="M1229" s="2914"/>
      <c r="N1229" s="4174"/>
      <c r="O1229" s="4166"/>
      <c r="P1229" s="4030"/>
    </row>
    <row r="1230" spans="1:16" ht="18.75" customHeight="1">
      <c r="A1230" s="3877"/>
      <c r="B1230" s="4170" t="s">
        <v>2463</v>
      </c>
      <c r="C1230" s="4182" t="s">
        <v>3805</v>
      </c>
      <c r="D1230" s="4139" t="s">
        <v>4152</v>
      </c>
      <c r="E1230" s="4102" t="s">
        <v>1253</v>
      </c>
      <c r="F1230" s="1831" t="s">
        <v>2725</v>
      </c>
      <c r="G1230" s="1833"/>
      <c r="H1230" s="4142" t="s">
        <v>624</v>
      </c>
      <c r="I1230" s="4176">
        <v>12670</v>
      </c>
      <c r="J1230" s="4176">
        <v>1174</v>
      </c>
      <c r="K1230" s="4046">
        <v>5290</v>
      </c>
      <c r="L1230" s="4042">
        <v>512</v>
      </c>
      <c r="M1230" s="2913"/>
      <c r="N1230" s="4035" t="s">
        <v>2466</v>
      </c>
      <c r="O1230" s="4082" t="s">
        <v>2457</v>
      </c>
      <c r="P1230" s="4029" t="s">
        <v>4402</v>
      </c>
    </row>
    <row r="1231" spans="1:16" ht="18.75" customHeight="1">
      <c r="A1231" s="3877"/>
      <c r="B1231" s="4171"/>
      <c r="C1231" s="4183"/>
      <c r="D1231" s="4079"/>
      <c r="E1231" s="4175"/>
      <c r="F1231" s="1836" t="s">
        <v>4151</v>
      </c>
      <c r="G1231" s="1834" t="s">
        <v>765</v>
      </c>
      <c r="H1231" s="4143"/>
      <c r="I1231" s="4181"/>
      <c r="J1231" s="4177"/>
      <c r="K1231" s="4047"/>
      <c r="L1231" s="4044"/>
      <c r="M1231" s="2914"/>
      <c r="N1231" s="4174"/>
      <c r="O1231" s="4055"/>
      <c r="P1231" s="4030"/>
    </row>
    <row r="1232" spans="1:16" ht="21" customHeight="1">
      <c r="A1232" s="3877"/>
      <c r="B1232" s="4170" t="s">
        <v>2463</v>
      </c>
      <c r="C1232" s="4182" t="s">
        <v>3806</v>
      </c>
      <c r="D1232" s="4139" t="s">
        <v>4170</v>
      </c>
      <c r="E1232" s="4102" t="s">
        <v>3537</v>
      </c>
      <c r="F1232" s="1831" t="s">
        <v>2727</v>
      </c>
      <c r="G1232" s="1833"/>
      <c r="H1232" s="4142" t="s">
        <v>624</v>
      </c>
      <c r="I1232" s="4120">
        <v>24096</v>
      </c>
      <c r="J1232" s="4172">
        <v>1296</v>
      </c>
      <c r="K1232" s="4045">
        <v>12670</v>
      </c>
      <c r="L1232" s="4042">
        <v>512</v>
      </c>
      <c r="M1232" s="2913"/>
      <c r="N1232" s="4035" t="s">
        <v>2468</v>
      </c>
      <c r="O1232" s="4082" t="s">
        <v>2471</v>
      </c>
      <c r="P1232" s="4029" t="s">
        <v>4403</v>
      </c>
    </row>
    <row r="1233" spans="1:16" ht="15.75" customHeight="1">
      <c r="A1233" s="3877"/>
      <c r="B1233" s="4171"/>
      <c r="C1233" s="4183"/>
      <c r="D1233" s="4079"/>
      <c r="E1233" s="4175"/>
      <c r="F1233" s="1836" t="s">
        <v>4151</v>
      </c>
      <c r="G1233" s="1834" t="s">
        <v>765</v>
      </c>
      <c r="H1233" s="4143"/>
      <c r="I1233" s="4108"/>
      <c r="J1233" s="4173"/>
      <c r="K1233" s="4046"/>
      <c r="L1233" s="4044"/>
      <c r="M1233" s="2914"/>
      <c r="N1233" s="4174"/>
      <c r="O1233" s="4166"/>
      <c r="P1233" s="4030"/>
    </row>
    <row r="1234" spans="1:16" ht="18.75" customHeight="1">
      <c r="A1234" s="3877"/>
      <c r="B1234" s="4170" t="s">
        <v>2463</v>
      </c>
      <c r="C1234" s="4530" t="s">
        <v>4264</v>
      </c>
      <c r="D1234" s="4139" t="s">
        <v>4404</v>
      </c>
      <c r="E1234" s="4101" t="s">
        <v>4349</v>
      </c>
      <c r="F1234" s="1829" t="s">
        <v>2717</v>
      </c>
      <c r="G1234" s="1833"/>
      <c r="H1234" s="4142" t="s">
        <v>624</v>
      </c>
      <c r="I1234" s="4045">
        <v>1728</v>
      </c>
      <c r="J1234" s="4632">
        <v>832</v>
      </c>
      <c r="K1234" s="4120">
        <v>640</v>
      </c>
      <c r="L1234" s="4042">
        <v>544</v>
      </c>
      <c r="M1234" s="2912"/>
      <c r="N1234" s="4034" t="s">
        <v>2451</v>
      </c>
      <c r="O1234" s="4053" t="s">
        <v>2457</v>
      </c>
      <c r="P1234" s="4169" t="s">
        <v>4524</v>
      </c>
    </row>
    <row r="1235" spans="1:16" ht="18.75" customHeight="1">
      <c r="A1235" s="3877"/>
      <c r="B1235" s="4171"/>
      <c r="C1235" s="4531"/>
      <c r="D1235" s="4079"/>
      <c r="E1235" s="4052"/>
      <c r="F1235" s="1832" t="s">
        <v>113</v>
      </c>
      <c r="G1235" s="304" t="s">
        <v>119</v>
      </c>
      <c r="H1235" s="4143"/>
      <c r="I1235" s="4047"/>
      <c r="J1235" s="4633"/>
      <c r="K1235" s="4121"/>
      <c r="L1235" s="4044"/>
      <c r="M1235" s="2914"/>
      <c r="N1235" s="4033"/>
      <c r="O1235" s="4166"/>
      <c r="P1235" s="4030"/>
    </row>
    <row r="1236" spans="1:16" ht="18.75" customHeight="1">
      <c r="A1236" s="3877"/>
      <c r="B1236" s="4170" t="s">
        <v>2463</v>
      </c>
      <c r="C1236" s="4530" t="s">
        <v>3758</v>
      </c>
      <c r="D1236" s="4139" t="s">
        <v>2731</v>
      </c>
      <c r="E1236" s="4101" t="s">
        <v>1197</v>
      </c>
      <c r="F1236" s="1831" t="s">
        <v>2723</v>
      </c>
      <c r="G1236" s="1833"/>
      <c r="H1236" s="4142" t="s">
        <v>624</v>
      </c>
      <c r="I1236" s="4045">
        <v>5418</v>
      </c>
      <c r="J1236" s="4632">
        <v>1152</v>
      </c>
      <c r="K1236" s="4120">
        <v>640</v>
      </c>
      <c r="L1236" s="4042">
        <v>512</v>
      </c>
      <c r="M1236" s="2912"/>
      <c r="N1236" s="4034" t="s">
        <v>2451</v>
      </c>
      <c r="O1236" s="4053" t="s">
        <v>2457</v>
      </c>
      <c r="P1236" s="4169" t="s">
        <v>4405</v>
      </c>
    </row>
    <row r="1237" spans="1:16" ht="18.75" customHeight="1">
      <c r="A1237" s="3877"/>
      <c r="B1237" s="4171"/>
      <c r="C1237" s="4531"/>
      <c r="D1237" s="4079"/>
      <c r="E1237" s="4052"/>
      <c r="F1237" s="1832" t="s">
        <v>113</v>
      </c>
      <c r="G1237" s="304" t="s">
        <v>119</v>
      </c>
      <c r="H1237" s="4143"/>
      <c r="I1237" s="4047"/>
      <c r="J1237" s="4633"/>
      <c r="K1237" s="4121"/>
      <c r="L1237" s="4044"/>
      <c r="M1237" s="2914"/>
      <c r="N1237" s="4033"/>
      <c r="O1237" s="4166"/>
      <c r="P1237" s="4030"/>
    </row>
    <row r="1238" spans="1:16" ht="18.75" customHeight="1">
      <c r="A1238" s="3877"/>
      <c r="B1238" s="4170" t="s">
        <v>2463</v>
      </c>
      <c r="C1238" s="4085" t="s">
        <v>3759</v>
      </c>
      <c r="D1238" s="4139" t="s">
        <v>2732</v>
      </c>
      <c r="E1238" s="4102" t="s">
        <v>1198</v>
      </c>
      <c r="F1238" s="1829" t="s">
        <v>2725</v>
      </c>
      <c r="G1238" s="1834"/>
      <c r="H1238" s="4168" t="s">
        <v>624</v>
      </c>
      <c r="I1238" s="4181">
        <v>12798</v>
      </c>
      <c r="J1238" s="4181">
        <v>1302</v>
      </c>
      <c r="K1238" s="4046">
        <v>5418</v>
      </c>
      <c r="L1238" s="4043">
        <v>512</v>
      </c>
      <c r="M1238" s="2913"/>
      <c r="N1238" s="4035" t="s">
        <v>2466</v>
      </c>
      <c r="O1238" s="4082" t="s">
        <v>2457</v>
      </c>
      <c r="P1238" s="4029" t="s">
        <v>4406</v>
      </c>
    </row>
    <row r="1239" spans="1:16" ht="18.75" customHeight="1">
      <c r="A1239" s="3877"/>
      <c r="B1239" s="4171"/>
      <c r="C1239" s="4087"/>
      <c r="D1239" s="4079"/>
      <c r="E1239" s="4052"/>
      <c r="F1239" s="1829" t="s">
        <v>113</v>
      </c>
      <c r="G1239" s="303" t="s">
        <v>119</v>
      </c>
      <c r="H1239" s="4143"/>
      <c r="I1239" s="4181"/>
      <c r="J1239" s="4177"/>
      <c r="K1239" s="4046"/>
      <c r="L1239" s="4044"/>
      <c r="M1239" s="2914"/>
      <c r="N1239" s="4033"/>
      <c r="O1239" s="4055"/>
      <c r="P1239" s="4030"/>
    </row>
    <row r="1240" spans="1:16" ht="18.75" customHeight="1">
      <c r="A1240" s="3877"/>
      <c r="B1240" s="4170" t="s">
        <v>2463</v>
      </c>
      <c r="C1240" s="4085" t="s">
        <v>3760</v>
      </c>
      <c r="D1240" s="4139" t="s">
        <v>2733</v>
      </c>
      <c r="E1240" s="4101" t="s">
        <v>1199</v>
      </c>
      <c r="F1240" s="1831" t="s">
        <v>2727</v>
      </c>
      <c r="G1240" s="1833"/>
      <c r="H1240" s="4142" t="s">
        <v>624</v>
      </c>
      <c r="I1240" s="4120">
        <v>23968</v>
      </c>
      <c r="J1240" s="4172">
        <v>1280</v>
      </c>
      <c r="K1240" s="4045">
        <v>12798</v>
      </c>
      <c r="L1240" s="4042">
        <v>512</v>
      </c>
      <c r="M1240" s="2912"/>
      <c r="N1240" s="4034" t="s">
        <v>2468</v>
      </c>
      <c r="O1240" s="4081" t="s">
        <v>2457</v>
      </c>
      <c r="P1240" s="4169" t="s">
        <v>4407</v>
      </c>
    </row>
    <row r="1241" spans="1:16" ht="18.75" customHeight="1">
      <c r="A1241" s="4159"/>
      <c r="B1241" s="4171"/>
      <c r="C1241" s="4087"/>
      <c r="D1241" s="4079"/>
      <c r="E1241" s="4052"/>
      <c r="F1241" s="1829" t="s">
        <v>113</v>
      </c>
      <c r="G1241" s="303" t="s">
        <v>119</v>
      </c>
      <c r="H1241" s="4143"/>
      <c r="I1241" s="4121"/>
      <c r="J1241" s="4173"/>
      <c r="K1241" s="4046"/>
      <c r="L1241" s="4044"/>
      <c r="M1241" s="2914"/>
      <c r="N1241" s="4033"/>
      <c r="O1241" s="4055"/>
      <c r="P1241" s="4030"/>
    </row>
    <row r="1242" spans="1:16" ht="18.75" customHeight="1">
      <c r="A1242" s="4158" t="s">
        <v>3943</v>
      </c>
      <c r="B1242" s="4170" t="s">
        <v>2463</v>
      </c>
      <c r="C1242" s="4304" t="s">
        <v>3780</v>
      </c>
      <c r="D1242" s="4139" t="s">
        <v>2734</v>
      </c>
      <c r="E1242" s="4101" t="s">
        <v>1245</v>
      </c>
      <c r="F1242" s="1670" t="s">
        <v>2717</v>
      </c>
      <c r="G1242" s="1691"/>
      <c r="H1242" s="4142" t="s">
        <v>624</v>
      </c>
      <c r="I1242" s="4120">
        <v>5216</v>
      </c>
      <c r="J1242" s="4172">
        <v>832</v>
      </c>
      <c r="K1242" s="4120">
        <v>4334</v>
      </c>
      <c r="L1242" s="4042">
        <v>384</v>
      </c>
      <c r="M1242" s="2912"/>
      <c r="N1242" s="4034" t="s">
        <v>2466</v>
      </c>
      <c r="O1242" s="4081" t="s">
        <v>2457</v>
      </c>
      <c r="P1242" s="4169" t="s">
        <v>2876</v>
      </c>
    </row>
    <row r="1243" spans="1:16" ht="18.75" customHeight="1">
      <c r="A1243" s="3877"/>
      <c r="B1243" s="4171"/>
      <c r="C1243" s="4306"/>
      <c r="D1243" s="4079"/>
      <c r="E1243" s="4052"/>
      <c r="F1243" s="1701" t="s">
        <v>114</v>
      </c>
      <c r="G1243" s="987" t="s">
        <v>119</v>
      </c>
      <c r="H1243" s="4143"/>
      <c r="I1243" s="4121"/>
      <c r="J1243" s="4173"/>
      <c r="K1243" s="4121"/>
      <c r="L1243" s="4044"/>
      <c r="M1243" s="2914"/>
      <c r="N1243" s="4033"/>
      <c r="O1243" s="4055"/>
      <c r="P1243" s="4030"/>
    </row>
    <row r="1244" spans="1:16" ht="18.75" customHeight="1">
      <c r="A1244" s="3877"/>
      <c r="B1244" s="4170" t="s">
        <v>2463</v>
      </c>
      <c r="C1244" s="4304" t="s">
        <v>3742</v>
      </c>
      <c r="D1244" s="4139" t="s">
        <v>2735</v>
      </c>
      <c r="E1244" s="4101" t="s">
        <v>1190</v>
      </c>
      <c r="F1244" s="1670" t="s">
        <v>2723</v>
      </c>
      <c r="G1244" s="1691"/>
      <c r="H1244" s="4142" t="s">
        <v>624</v>
      </c>
      <c r="I1244" s="4076">
        <v>8906</v>
      </c>
      <c r="J1244" s="4172">
        <v>832</v>
      </c>
      <c r="K1244" s="4120">
        <v>4334</v>
      </c>
      <c r="L1244" s="4042">
        <v>384</v>
      </c>
      <c r="M1244" s="2912"/>
      <c r="N1244" s="4034" t="s">
        <v>2466</v>
      </c>
      <c r="O1244" s="4081" t="s">
        <v>2457</v>
      </c>
      <c r="P1244" s="4169" t="s">
        <v>2877</v>
      </c>
    </row>
    <row r="1245" spans="1:16" ht="18.75" customHeight="1">
      <c r="A1245" s="3877"/>
      <c r="B1245" s="4171"/>
      <c r="C1245" s="4306"/>
      <c r="D1245" s="4079"/>
      <c r="E1245" s="4052"/>
      <c r="F1245" s="1701" t="s">
        <v>114</v>
      </c>
      <c r="G1245" s="304" t="s">
        <v>119</v>
      </c>
      <c r="H1245" s="4143"/>
      <c r="I1245" s="4078"/>
      <c r="J1245" s="4173"/>
      <c r="K1245" s="4121"/>
      <c r="L1245" s="4044"/>
      <c r="M1245" s="2914"/>
      <c r="N1245" s="4033"/>
      <c r="O1245" s="4055"/>
      <c r="P1245" s="4030"/>
    </row>
    <row r="1246" spans="1:16" ht="21" customHeight="1">
      <c r="A1246" s="3877"/>
      <c r="B1246" s="4170" t="s">
        <v>2463</v>
      </c>
      <c r="C1246" s="4304" t="s">
        <v>3743</v>
      </c>
      <c r="D1246" s="4139" t="s">
        <v>2736</v>
      </c>
      <c r="E1246" s="4101" t="s">
        <v>1191</v>
      </c>
      <c r="F1246" s="1670" t="s">
        <v>2725</v>
      </c>
      <c r="G1246" s="1660"/>
      <c r="H1246" s="4142" t="s">
        <v>624</v>
      </c>
      <c r="I1246" s="4076">
        <v>16286</v>
      </c>
      <c r="J1246" s="4172">
        <v>1132</v>
      </c>
      <c r="K1246" s="4045">
        <v>8906</v>
      </c>
      <c r="L1246" s="4042">
        <v>512</v>
      </c>
      <c r="M1246" s="2912"/>
      <c r="N1246" s="4034" t="s">
        <v>2468</v>
      </c>
      <c r="O1246" s="4081" t="s">
        <v>2457</v>
      </c>
      <c r="P1246" s="4169" t="s">
        <v>2877</v>
      </c>
    </row>
    <row r="1247" spans="1:16" ht="21" customHeight="1">
      <c r="A1247" s="4159"/>
      <c r="B1247" s="4171"/>
      <c r="C1247" s="4306"/>
      <c r="D1247" s="4079"/>
      <c r="E1247" s="4052"/>
      <c r="F1247" s="1701" t="s">
        <v>114</v>
      </c>
      <c r="G1247" s="304" t="s">
        <v>119</v>
      </c>
      <c r="H1247" s="4143"/>
      <c r="I1247" s="4078"/>
      <c r="J1247" s="4173"/>
      <c r="K1247" s="4047"/>
      <c r="L1247" s="4044"/>
      <c r="M1247" s="2914"/>
      <c r="N1247" s="4033"/>
      <c r="O1247" s="4055"/>
      <c r="P1247" s="4030"/>
    </row>
    <row r="1248" spans="1:16" ht="18.75" customHeight="1">
      <c r="A1248" s="4158" t="s">
        <v>4408</v>
      </c>
      <c r="B1248" s="4170" t="s">
        <v>2463</v>
      </c>
      <c r="C1248" s="4304" t="s">
        <v>3746</v>
      </c>
      <c r="D1248" s="4139" t="s">
        <v>4409</v>
      </c>
      <c r="E1248" s="4101" t="s">
        <v>4410</v>
      </c>
      <c r="F1248" s="1961" t="s">
        <v>2723</v>
      </c>
      <c r="G1248" s="1833"/>
      <c r="H1248" s="4142" t="s">
        <v>624</v>
      </c>
      <c r="I1248" s="4076">
        <v>10938</v>
      </c>
      <c r="J1248" s="4172">
        <v>896</v>
      </c>
      <c r="K1248" s="4120">
        <v>6384</v>
      </c>
      <c r="L1248" s="4042">
        <v>320</v>
      </c>
      <c r="M1248" s="2912"/>
      <c r="N1248" s="4034" t="s">
        <v>2466</v>
      </c>
      <c r="O1248" s="4081" t="s">
        <v>2457</v>
      </c>
      <c r="P1248" s="4169" t="s">
        <v>4562</v>
      </c>
    </row>
    <row r="1249" spans="1:16" ht="18.75" customHeight="1">
      <c r="A1249" s="3877"/>
      <c r="B1249" s="4171"/>
      <c r="C1249" s="4306"/>
      <c r="D1249" s="4079"/>
      <c r="E1249" s="4052"/>
      <c r="F1249" s="1959" t="s">
        <v>4411</v>
      </c>
      <c r="G1249" s="304" t="s">
        <v>119</v>
      </c>
      <c r="H1249" s="4143"/>
      <c r="I1249" s="4078"/>
      <c r="J1249" s="4173"/>
      <c r="K1249" s="4121"/>
      <c r="L1249" s="4044"/>
      <c r="M1249" s="2914"/>
      <c r="N1249" s="4033"/>
      <c r="O1249" s="4055"/>
      <c r="P1249" s="4030"/>
    </row>
    <row r="1250" spans="1:16" ht="21" customHeight="1">
      <c r="A1250" s="3877"/>
      <c r="B1250" s="4170" t="s">
        <v>2463</v>
      </c>
      <c r="C1250" s="4304" t="s">
        <v>3747</v>
      </c>
      <c r="D1250" s="4139" t="s">
        <v>4412</v>
      </c>
      <c r="E1250" s="4101" t="s">
        <v>4413</v>
      </c>
      <c r="F1250" s="1961" t="s">
        <v>2725</v>
      </c>
      <c r="G1250" s="1834"/>
      <c r="H1250" s="4142" t="s">
        <v>624</v>
      </c>
      <c r="I1250" s="4076">
        <v>18318</v>
      </c>
      <c r="J1250" s="4172">
        <v>1046</v>
      </c>
      <c r="K1250" s="4045">
        <v>10938</v>
      </c>
      <c r="L1250" s="4042">
        <v>448</v>
      </c>
      <c r="M1250" s="2912"/>
      <c r="N1250" s="4034" t="s">
        <v>2468</v>
      </c>
      <c r="O1250" s="4081" t="s">
        <v>2457</v>
      </c>
      <c r="P1250" s="4169" t="s">
        <v>4526</v>
      </c>
    </row>
    <row r="1251" spans="1:16" ht="21" customHeight="1">
      <c r="A1251" s="4159"/>
      <c r="B1251" s="4171"/>
      <c r="C1251" s="4306"/>
      <c r="D1251" s="4079"/>
      <c r="E1251" s="4052"/>
      <c r="F1251" s="1959" t="s">
        <v>4411</v>
      </c>
      <c r="G1251" s="304" t="s">
        <v>119</v>
      </c>
      <c r="H1251" s="4143"/>
      <c r="I1251" s="4078"/>
      <c r="J1251" s="4173"/>
      <c r="K1251" s="4047"/>
      <c r="L1251" s="4044"/>
      <c r="M1251" s="2914"/>
      <c r="N1251" s="4033"/>
      <c r="O1251" s="4055"/>
      <c r="P1251" s="4030"/>
    </row>
    <row r="1252" spans="1:16" ht="23.25" customHeight="1">
      <c r="A1252" s="4158" t="s">
        <v>4493</v>
      </c>
      <c r="B1252" s="4170" t="s">
        <v>2463</v>
      </c>
      <c r="C1252" s="4304" t="s">
        <v>3781</v>
      </c>
      <c r="D1252" s="4139" t="s">
        <v>2737</v>
      </c>
      <c r="E1252" s="4101" t="s">
        <v>1356</v>
      </c>
      <c r="F1252" s="1670" t="s">
        <v>2717</v>
      </c>
      <c r="G1252" s="1691"/>
      <c r="H1252" s="4142" t="s">
        <v>624</v>
      </c>
      <c r="I1252" s="4120">
        <v>9248</v>
      </c>
      <c r="J1252" s="4172">
        <v>832</v>
      </c>
      <c r="K1252" s="4120">
        <v>8224</v>
      </c>
      <c r="L1252" s="4042">
        <v>384</v>
      </c>
      <c r="M1252" s="2912"/>
      <c r="N1252" s="4034" t="s">
        <v>2466</v>
      </c>
      <c r="O1252" s="4081" t="s">
        <v>2457</v>
      </c>
      <c r="P1252" s="4169" t="s">
        <v>2878</v>
      </c>
    </row>
    <row r="1253" spans="1:16" ht="23.25" customHeight="1">
      <c r="A1253" s="3877"/>
      <c r="B1253" s="4171"/>
      <c r="C1253" s="4306"/>
      <c r="D1253" s="4079"/>
      <c r="E1253" s="4052"/>
      <c r="F1253" s="1701" t="s">
        <v>115</v>
      </c>
      <c r="G1253" s="304" t="s">
        <v>119</v>
      </c>
      <c r="H1253" s="4143"/>
      <c r="I1253" s="4121"/>
      <c r="J1253" s="4173"/>
      <c r="K1253" s="4121"/>
      <c r="L1253" s="4044"/>
      <c r="M1253" s="2914"/>
      <c r="N1253" s="4033"/>
      <c r="O1253" s="4055"/>
      <c r="P1253" s="4030"/>
    </row>
    <row r="1254" spans="1:16" ht="18.75" customHeight="1">
      <c r="A1254" s="3877"/>
      <c r="B1254" s="4170" t="s">
        <v>2463</v>
      </c>
      <c r="C1254" s="4304" t="s">
        <v>3749</v>
      </c>
      <c r="D1254" s="4139" t="s">
        <v>4494</v>
      </c>
      <c r="E1254" s="4101" t="s">
        <v>1357</v>
      </c>
      <c r="F1254" s="1670" t="s">
        <v>2723</v>
      </c>
      <c r="G1254" s="1691"/>
      <c r="H1254" s="4142" t="s">
        <v>624</v>
      </c>
      <c r="I1254" s="4076">
        <v>12938</v>
      </c>
      <c r="J1254" s="4172">
        <v>832</v>
      </c>
      <c r="K1254" s="4120">
        <v>8224</v>
      </c>
      <c r="L1254" s="4042">
        <v>384</v>
      </c>
      <c r="M1254" s="2912"/>
      <c r="N1254" s="4034" t="s">
        <v>2468</v>
      </c>
      <c r="O1254" s="4081" t="s">
        <v>2457</v>
      </c>
      <c r="P1254" s="4029" t="s">
        <v>4555</v>
      </c>
    </row>
    <row r="1255" spans="1:16" ht="18.75" customHeight="1">
      <c r="A1255" s="3877"/>
      <c r="B1255" s="4171"/>
      <c r="C1255" s="4306"/>
      <c r="D1255" s="4079"/>
      <c r="E1255" s="4052"/>
      <c r="F1255" s="1671" t="s">
        <v>115</v>
      </c>
      <c r="G1255" s="304" t="s">
        <v>119</v>
      </c>
      <c r="H1255" s="4143"/>
      <c r="I1255" s="4078"/>
      <c r="J1255" s="4173"/>
      <c r="K1255" s="4121"/>
      <c r="L1255" s="4044"/>
      <c r="M1255" s="2914"/>
      <c r="N1255" s="4033"/>
      <c r="O1255" s="4055"/>
      <c r="P1255" s="4030"/>
    </row>
    <row r="1256" spans="1:16" ht="18.75" customHeight="1">
      <c r="A1256" s="3877"/>
      <c r="B1256" s="4170" t="s">
        <v>2463</v>
      </c>
      <c r="C1256" s="4304" t="s">
        <v>3750</v>
      </c>
      <c r="D1256" s="4139" t="s">
        <v>4495</v>
      </c>
      <c r="E1256" s="4101" t="s">
        <v>1358</v>
      </c>
      <c r="F1256" s="1701" t="s">
        <v>2725</v>
      </c>
      <c r="G1256" s="1660"/>
      <c r="H1256" s="4142" t="s">
        <v>624</v>
      </c>
      <c r="I1256" s="4076">
        <v>20318</v>
      </c>
      <c r="J1256" s="4172">
        <v>1132</v>
      </c>
      <c r="K1256" s="4045">
        <v>12938</v>
      </c>
      <c r="L1256" s="4042">
        <v>512</v>
      </c>
      <c r="M1256" s="2912"/>
      <c r="N1256" s="4034" t="s">
        <v>2468</v>
      </c>
      <c r="O1256" s="4081" t="s">
        <v>2457</v>
      </c>
      <c r="P1256" s="4169" t="s">
        <v>4555</v>
      </c>
    </row>
    <row r="1257" spans="1:16" ht="18.75" customHeight="1">
      <c r="A1257" s="4159"/>
      <c r="B1257" s="4171"/>
      <c r="C1257" s="4306"/>
      <c r="D1257" s="4079"/>
      <c r="E1257" s="4052"/>
      <c r="F1257" s="1671" t="s">
        <v>115</v>
      </c>
      <c r="G1257" s="304" t="s">
        <v>119</v>
      </c>
      <c r="H1257" s="4143"/>
      <c r="I1257" s="4078"/>
      <c r="J1257" s="4173"/>
      <c r="K1257" s="4047"/>
      <c r="L1257" s="4044"/>
      <c r="M1257" s="2914"/>
      <c r="N1257" s="4033"/>
      <c r="O1257" s="4055"/>
      <c r="P1257" s="4030"/>
    </row>
    <row r="1258" spans="1:16" ht="12.75" customHeight="1">
      <c r="A1258" s="4158" t="s">
        <v>4418</v>
      </c>
      <c r="B1258" s="4170" t="s">
        <v>2463</v>
      </c>
      <c r="C1258" s="4304" t="s">
        <v>3782</v>
      </c>
      <c r="D1258" s="4167" t="s">
        <v>2738</v>
      </c>
      <c r="E1258" s="4101" t="s">
        <v>1203</v>
      </c>
      <c r="F1258" s="1701" t="s">
        <v>2723</v>
      </c>
      <c r="G1258" s="1660"/>
      <c r="H1258" s="4168" t="s">
        <v>624</v>
      </c>
      <c r="I1258" s="4076">
        <v>15242</v>
      </c>
      <c r="J1258" s="4189">
        <v>832</v>
      </c>
      <c r="K1258" s="4108">
        <v>10688</v>
      </c>
      <c r="L1258" s="4043">
        <v>384</v>
      </c>
      <c r="M1258" s="2913"/>
      <c r="N1258" s="4034" t="s">
        <v>2468</v>
      </c>
      <c r="O1258" s="4081" t="s">
        <v>2457</v>
      </c>
      <c r="P1258" s="4029" t="s">
        <v>2877</v>
      </c>
    </row>
    <row r="1259" spans="1:16" ht="25.5" customHeight="1">
      <c r="A1259" s="3877"/>
      <c r="B1259" s="4171"/>
      <c r="C1259" s="4306"/>
      <c r="D1259" s="4079"/>
      <c r="E1259" s="4052"/>
      <c r="F1259" s="1681" t="s">
        <v>815</v>
      </c>
      <c r="G1259" s="304" t="s">
        <v>119</v>
      </c>
      <c r="H1259" s="4143"/>
      <c r="I1259" s="4078"/>
      <c r="J1259" s="4173"/>
      <c r="K1259" s="4121"/>
      <c r="L1259" s="4044"/>
      <c r="M1259" s="2914"/>
      <c r="N1259" s="4033"/>
      <c r="O1259" s="4055"/>
      <c r="P1259" s="4030"/>
    </row>
    <row r="1260" spans="1:16" ht="12.75" customHeight="1">
      <c r="A1260" s="3877"/>
      <c r="B1260" s="4170" t="s">
        <v>2463</v>
      </c>
      <c r="C1260" s="4304" t="s">
        <v>4414</v>
      </c>
      <c r="D1260" s="4167" t="s">
        <v>4415</v>
      </c>
      <c r="E1260" s="4627" t="s">
        <v>4416</v>
      </c>
      <c r="F1260" s="1831" t="s">
        <v>2725</v>
      </c>
      <c r="G1260" s="1834"/>
      <c r="H1260" s="4168" t="s">
        <v>624</v>
      </c>
      <c r="I1260" s="4076">
        <v>22318</v>
      </c>
      <c r="J1260" s="4189">
        <v>1046</v>
      </c>
      <c r="K1260" s="4108">
        <v>15242</v>
      </c>
      <c r="L1260" s="4043">
        <v>448</v>
      </c>
      <c r="M1260" s="2913"/>
      <c r="N1260" s="4034" t="s">
        <v>2468</v>
      </c>
      <c r="O1260" s="4081" t="s">
        <v>2457</v>
      </c>
      <c r="P1260" s="4169" t="s">
        <v>4417</v>
      </c>
    </row>
    <row r="1261" spans="1:16" ht="25.5" customHeight="1">
      <c r="A1261" s="4159"/>
      <c r="B1261" s="4171"/>
      <c r="C1261" s="4306"/>
      <c r="D1261" s="4079"/>
      <c r="E1261" s="4628"/>
      <c r="F1261" s="1930" t="s">
        <v>815</v>
      </c>
      <c r="G1261" s="304" t="s">
        <v>119</v>
      </c>
      <c r="H1261" s="4143"/>
      <c r="I1261" s="4078"/>
      <c r="J1261" s="4173"/>
      <c r="K1261" s="4121"/>
      <c r="L1261" s="4044"/>
      <c r="M1261" s="2914"/>
      <c r="N1261" s="4033"/>
      <c r="O1261" s="4055"/>
      <c r="P1261" s="4030"/>
    </row>
    <row r="1262" spans="1:16" ht="15" customHeight="1">
      <c r="A1262" s="4158" t="s">
        <v>4231</v>
      </c>
      <c r="B1262" s="4056" t="s">
        <v>2463</v>
      </c>
      <c r="C1262" s="4304" t="s">
        <v>3783</v>
      </c>
      <c r="D1262" s="4139" t="s">
        <v>2739</v>
      </c>
      <c r="E1262" s="4101" t="s">
        <v>1246</v>
      </c>
      <c r="F1262" s="1670" t="s">
        <v>2717</v>
      </c>
      <c r="G1262" s="1691"/>
      <c r="H1262" s="4142" t="s">
        <v>624</v>
      </c>
      <c r="I1262" s="4120">
        <v>5472</v>
      </c>
      <c r="J1262" s="4172">
        <v>1088</v>
      </c>
      <c r="K1262" s="4120">
        <v>4576</v>
      </c>
      <c r="L1262" s="4042">
        <v>512</v>
      </c>
      <c r="M1262" s="2912"/>
      <c r="N1262" s="4034" t="s">
        <v>2466</v>
      </c>
      <c r="O1262" s="4081" t="s">
        <v>2457</v>
      </c>
      <c r="P1262" s="4169" t="s">
        <v>2879</v>
      </c>
    </row>
    <row r="1263" spans="1:16" ht="15" customHeight="1">
      <c r="A1263" s="3877"/>
      <c r="B1263" s="4170"/>
      <c r="C1263" s="4305"/>
      <c r="D1263" s="4167"/>
      <c r="E1263" s="4102"/>
      <c r="F1263" s="1701" t="s">
        <v>114</v>
      </c>
      <c r="G1263" s="303" t="s">
        <v>119</v>
      </c>
      <c r="H1263" s="4168"/>
      <c r="I1263" s="4108"/>
      <c r="J1263" s="4189"/>
      <c r="K1263" s="4108"/>
      <c r="L1263" s="4043"/>
      <c r="M1263" s="2913"/>
      <c r="N1263" s="4035"/>
      <c r="O1263" s="4082"/>
      <c r="P1263" s="4029"/>
    </row>
    <row r="1264" spans="1:16" ht="15" customHeight="1">
      <c r="A1264" s="3877"/>
      <c r="B1264" s="4171"/>
      <c r="C1264" s="4306"/>
      <c r="D1264" s="4079"/>
      <c r="E1264" s="4052"/>
      <c r="F1264" s="1671" t="s">
        <v>112</v>
      </c>
      <c r="G1264" s="304" t="s">
        <v>119</v>
      </c>
      <c r="H1264" s="4050"/>
      <c r="I1264" s="4121"/>
      <c r="J1264" s="4173"/>
      <c r="K1264" s="4121"/>
      <c r="L1264" s="4044"/>
      <c r="M1264" s="2914"/>
      <c r="N1264" s="4033"/>
      <c r="O1264" s="4055"/>
      <c r="P1264" s="4030"/>
    </row>
    <row r="1265" spans="1:16" ht="15" customHeight="1">
      <c r="A1265" s="3877"/>
      <c r="B1265" s="4056" t="s">
        <v>2463</v>
      </c>
      <c r="C1265" s="4304" t="s">
        <v>3762</v>
      </c>
      <c r="D1265" s="4139" t="s">
        <v>2740</v>
      </c>
      <c r="E1265" s="4101" t="s">
        <v>1200</v>
      </c>
      <c r="F1265" s="1701" t="s">
        <v>2723</v>
      </c>
      <c r="G1265" s="1691"/>
      <c r="H1265" s="4142" t="s">
        <v>624</v>
      </c>
      <c r="I1265" s="4076">
        <v>9162</v>
      </c>
      <c r="J1265" s="4172">
        <v>1088</v>
      </c>
      <c r="K1265" s="4120">
        <v>4590</v>
      </c>
      <c r="L1265" s="4042">
        <v>512</v>
      </c>
      <c r="M1265" s="2912"/>
      <c r="N1265" s="4034" t="s">
        <v>2466</v>
      </c>
      <c r="O1265" s="4081" t="s">
        <v>2457</v>
      </c>
      <c r="P1265" s="4169" t="s">
        <v>2880</v>
      </c>
    </row>
    <row r="1266" spans="1:16" ht="15" customHeight="1">
      <c r="A1266" s="3877"/>
      <c r="B1266" s="4170"/>
      <c r="C1266" s="4305"/>
      <c r="D1266" s="4167"/>
      <c r="E1266" s="4102"/>
      <c r="F1266" s="1701" t="s">
        <v>114</v>
      </c>
      <c r="G1266" s="303" t="s">
        <v>119</v>
      </c>
      <c r="H1266" s="4168"/>
      <c r="I1266" s="4077"/>
      <c r="J1266" s="4189"/>
      <c r="K1266" s="4108"/>
      <c r="L1266" s="4043"/>
      <c r="M1266" s="2913"/>
      <c r="N1266" s="4035"/>
      <c r="O1266" s="4082"/>
      <c r="P1266" s="4029"/>
    </row>
    <row r="1267" spans="1:16" ht="15" customHeight="1">
      <c r="A1267" s="3877"/>
      <c r="B1267" s="4171"/>
      <c r="C1267" s="4306"/>
      <c r="D1267" s="4079"/>
      <c r="E1267" s="4052"/>
      <c r="F1267" s="1671" t="s">
        <v>112</v>
      </c>
      <c r="G1267" s="304" t="s">
        <v>119</v>
      </c>
      <c r="H1267" s="4143"/>
      <c r="I1267" s="4078"/>
      <c r="J1267" s="4173"/>
      <c r="K1267" s="4121"/>
      <c r="L1267" s="4044"/>
      <c r="M1267" s="2914"/>
      <c r="N1267" s="4033"/>
      <c r="O1267" s="4055"/>
      <c r="P1267" s="4030"/>
    </row>
    <row r="1268" spans="1:16" ht="15" customHeight="1">
      <c r="A1268" s="3877"/>
      <c r="B1268" s="4056" t="s">
        <v>2463</v>
      </c>
      <c r="C1268" s="4304" t="s">
        <v>3763</v>
      </c>
      <c r="D1268" s="4139" t="s">
        <v>2741</v>
      </c>
      <c r="E1268" s="4101" t="s">
        <v>1201</v>
      </c>
      <c r="F1268" s="1701" t="s">
        <v>2725</v>
      </c>
      <c r="G1268" s="1691"/>
      <c r="H1268" s="4142" t="s">
        <v>624</v>
      </c>
      <c r="I1268" s="4076">
        <v>16542</v>
      </c>
      <c r="J1268" s="4172">
        <v>1388</v>
      </c>
      <c r="K1268" s="4045">
        <v>9162</v>
      </c>
      <c r="L1268" s="4042">
        <v>512</v>
      </c>
      <c r="M1268" s="2912"/>
      <c r="N1268" s="4034" t="s">
        <v>2468</v>
      </c>
      <c r="O1268" s="4081" t="s">
        <v>2457</v>
      </c>
      <c r="P1268" s="4169" t="s">
        <v>2879</v>
      </c>
    </row>
    <row r="1269" spans="1:16" ht="15" customHeight="1">
      <c r="A1269" s="3877"/>
      <c r="B1269" s="4170"/>
      <c r="C1269" s="4305"/>
      <c r="D1269" s="4167"/>
      <c r="E1269" s="4102"/>
      <c r="F1269" s="1701" t="s">
        <v>114</v>
      </c>
      <c r="G1269" s="303" t="s">
        <v>119</v>
      </c>
      <c r="H1269" s="4168"/>
      <c r="I1269" s="4077"/>
      <c r="J1269" s="4189"/>
      <c r="K1269" s="4046"/>
      <c r="L1269" s="4043"/>
      <c r="M1269" s="2913"/>
      <c r="N1269" s="4035"/>
      <c r="O1269" s="4082"/>
      <c r="P1269" s="4029"/>
    </row>
    <row r="1270" spans="1:16" ht="15" customHeight="1">
      <c r="A1270" s="3877"/>
      <c r="B1270" s="4171"/>
      <c r="C1270" s="4306"/>
      <c r="D1270" s="4079"/>
      <c r="E1270" s="4052"/>
      <c r="F1270" s="1681" t="s">
        <v>112</v>
      </c>
      <c r="G1270" s="304" t="s">
        <v>119</v>
      </c>
      <c r="H1270" s="4143"/>
      <c r="I1270" s="4078"/>
      <c r="J1270" s="4173"/>
      <c r="K1270" s="4047"/>
      <c r="L1270" s="4044"/>
      <c r="M1270" s="2914"/>
      <c r="N1270" s="4033"/>
      <c r="O1270" s="4055"/>
      <c r="P1270" s="4030"/>
    </row>
    <row r="1271" spans="1:16" ht="15" customHeight="1">
      <c r="A1271" s="3877"/>
      <c r="B1271" s="4056" t="s">
        <v>2463</v>
      </c>
      <c r="C1271" s="4148" t="s">
        <v>4171</v>
      </c>
      <c r="D1271" s="4139" t="s">
        <v>4172</v>
      </c>
      <c r="E1271" s="4101" t="s">
        <v>4173</v>
      </c>
      <c r="F1271" s="1670" t="s">
        <v>2717</v>
      </c>
      <c r="G1271" s="1691"/>
      <c r="H1271" s="4142" t="s">
        <v>624</v>
      </c>
      <c r="I1271" s="4120">
        <v>5632</v>
      </c>
      <c r="J1271" s="4172">
        <v>960</v>
      </c>
      <c r="K1271" s="4120">
        <v>4512</v>
      </c>
      <c r="L1271" s="4042">
        <v>512</v>
      </c>
      <c r="M1271" s="2912"/>
      <c r="N1271" s="4034" t="s">
        <v>2466</v>
      </c>
      <c r="O1271" s="4081" t="s">
        <v>2457</v>
      </c>
      <c r="P1271" s="4169" t="s">
        <v>4202</v>
      </c>
    </row>
    <row r="1272" spans="1:16" ht="15" customHeight="1">
      <c r="A1272" s="3877"/>
      <c r="B1272" s="4170"/>
      <c r="C1272" s="4118"/>
      <c r="D1272" s="4167"/>
      <c r="E1272" s="4102"/>
      <c r="F1272" s="1701" t="s">
        <v>114</v>
      </c>
      <c r="G1272" s="303" t="s">
        <v>119</v>
      </c>
      <c r="H1272" s="4168"/>
      <c r="I1272" s="4108"/>
      <c r="J1272" s="4189"/>
      <c r="K1272" s="4108"/>
      <c r="L1272" s="4043"/>
      <c r="M1272" s="2913"/>
      <c r="N1272" s="4035"/>
      <c r="O1272" s="4082"/>
      <c r="P1272" s="4029"/>
    </row>
    <row r="1273" spans="1:16" ht="15" customHeight="1">
      <c r="A1273" s="3877"/>
      <c r="B1273" s="4171"/>
      <c r="C1273" s="4149"/>
      <c r="D1273" s="4079"/>
      <c r="E1273" s="4052"/>
      <c r="F1273" s="1728" t="s">
        <v>4151</v>
      </c>
      <c r="G1273" s="304" t="s">
        <v>119</v>
      </c>
      <c r="H1273" s="4050"/>
      <c r="I1273" s="4121"/>
      <c r="J1273" s="4173"/>
      <c r="K1273" s="4121"/>
      <c r="L1273" s="4044"/>
      <c r="M1273" s="2914"/>
      <c r="N1273" s="4033"/>
      <c r="O1273" s="4055"/>
      <c r="P1273" s="4030"/>
    </row>
    <row r="1274" spans="1:16" ht="15" customHeight="1">
      <c r="A1274" s="3877"/>
      <c r="B1274" s="4056" t="s">
        <v>2463</v>
      </c>
      <c r="C1274" s="4148" t="s">
        <v>4174</v>
      </c>
      <c r="D1274" s="4139" t="s">
        <v>4175</v>
      </c>
      <c r="E1274" s="4101" t="s">
        <v>4176</v>
      </c>
      <c r="F1274" s="1701" t="s">
        <v>2723</v>
      </c>
      <c r="G1274" s="1691"/>
      <c r="H1274" s="4142" t="s">
        <v>624</v>
      </c>
      <c r="I1274" s="4076">
        <v>9322</v>
      </c>
      <c r="J1274" s="4172">
        <v>1280</v>
      </c>
      <c r="K1274" s="4120">
        <v>4768</v>
      </c>
      <c r="L1274" s="4042">
        <v>512</v>
      </c>
      <c r="M1274" s="2912"/>
      <c r="N1274" s="4034" t="s">
        <v>2466</v>
      </c>
      <c r="O1274" s="4081" t="s">
        <v>2457</v>
      </c>
      <c r="P1274" s="4169" t="s">
        <v>4202</v>
      </c>
    </row>
    <row r="1275" spans="1:16" ht="15" customHeight="1">
      <c r="A1275" s="3877"/>
      <c r="B1275" s="4170"/>
      <c r="C1275" s="4118"/>
      <c r="D1275" s="4167"/>
      <c r="E1275" s="4102"/>
      <c r="F1275" s="1701" t="s">
        <v>114</v>
      </c>
      <c r="G1275" s="303" t="s">
        <v>119</v>
      </c>
      <c r="H1275" s="4168"/>
      <c r="I1275" s="4077"/>
      <c r="J1275" s="4189"/>
      <c r="K1275" s="4108"/>
      <c r="L1275" s="4043"/>
      <c r="M1275" s="2913"/>
      <c r="N1275" s="4035"/>
      <c r="O1275" s="4082"/>
      <c r="P1275" s="4029"/>
    </row>
    <row r="1276" spans="1:16" ht="15" customHeight="1">
      <c r="A1276" s="3877"/>
      <c r="B1276" s="4171"/>
      <c r="C1276" s="4149"/>
      <c r="D1276" s="4079"/>
      <c r="E1276" s="4052"/>
      <c r="F1276" s="1728" t="s">
        <v>4151</v>
      </c>
      <c r="G1276" s="304" t="s">
        <v>119</v>
      </c>
      <c r="H1276" s="4143"/>
      <c r="I1276" s="4078"/>
      <c r="J1276" s="4173"/>
      <c r="K1276" s="4121"/>
      <c r="L1276" s="4044"/>
      <c r="M1276" s="2914"/>
      <c r="N1276" s="4033"/>
      <c r="O1276" s="4055"/>
      <c r="P1276" s="4030"/>
    </row>
    <row r="1277" spans="1:16" ht="15" customHeight="1">
      <c r="A1277" s="3877"/>
      <c r="B1277" s="4056" t="s">
        <v>2463</v>
      </c>
      <c r="C1277" s="4148" t="s">
        <v>4177</v>
      </c>
      <c r="D1277" s="4139" t="s">
        <v>4178</v>
      </c>
      <c r="E1277" s="4101" t="s">
        <v>4179</v>
      </c>
      <c r="F1277" s="1701" t="s">
        <v>2725</v>
      </c>
      <c r="G1277" s="1691"/>
      <c r="H1277" s="4142" t="s">
        <v>624</v>
      </c>
      <c r="I1277" s="4076">
        <v>16702</v>
      </c>
      <c r="J1277" s="4172">
        <v>1430</v>
      </c>
      <c r="K1277" s="4045">
        <v>9290</v>
      </c>
      <c r="L1277" s="4042">
        <v>512</v>
      </c>
      <c r="M1277" s="2912"/>
      <c r="N1277" s="4034" t="s">
        <v>2468</v>
      </c>
      <c r="O1277" s="4081" t="s">
        <v>2457</v>
      </c>
      <c r="P1277" s="4169" t="s">
        <v>4202</v>
      </c>
    </row>
    <row r="1278" spans="1:16" ht="15" customHeight="1">
      <c r="A1278" s="3877"/>
      <c r="B1278" s="4170"/>
      <c r="C1278" s="4118"/>
      <c r="D1278" s="4167"/>
      <c r="E1278" s="4102"/>
      <c r="F1278" s="1701" t="s">
        <v>114</v>
      </c>
      <c r="G1278" s="303" t="s">
        <v>119</v>
      </c>
      <c r="H1278" s="4168"/>
      <c r="I1278" s="4077"/>
      <c r="J1278" s="4189"/>
      <c r="K1278" s="4046"/>
      <c r="L1278" s="4043"/>
      <c r="M1278" s="2913"/>
      <c r="N1278" s="4035"/>
      <c r="O1278" s="4082"/>
      <c r="P1278" s="4029"/>
    </row>
    <row r="1279" spans="1:16" ht="15" customHeight="1">
      <c r="A1279" s="4159"/>
      <c r="B1279" s="4171"/>
      <c r="C1279" s="4149"/>
      <c r="D1279" s="4079"/>
      <c r="E1279" s="4052"/>
      <c r="F1279" s="1728" t="s">
        <v>4151</v>
      </c>
      <c r="G1279" s="304" t="s">
        <v>119</v>
      </c>
      <c r="H1279" s="4143"/>
      <c r="I1279" s="4078"/>
      <c r="J1279" s="4173"/>
      <c r="K1279" s="4047"/>
      <c r="L1279" s="4044"/>
      <c r="M1279" s="2914"/>
      <c r="N1279" s="4033"/>
      <c r="O1279" s="4055"/>
      <c r="P1279" s="4030"/>
    </row>
    <row r="1280" spans="1:16" ht="15" customHeight="1">
      <c r="A1280" s="4158" t="s">
        <v>4419</v>
      </c>
      <c r="B1280" s="4056" t="s">
        <v>2463</v>
      </c>
      <c r="C1280" s="4304" t="s">
        <v>3767</v>
      </c>
      <c r="D1280" s="4139" t="s">
        <v>4420</v>
      </c>
      <c r="E1280" s="4101" t="s">
        <v>4421</v>
      </c>
      <c r="F1280" s="1829" t="s">
        <v>2723</v>
      </c>
      <c r="G1280" s="1833"/>
      <c r="H1280" s="4142" t="s">
        <v>624</v>
      </c>
      <c r="I1280" s="4076">
        <v>11194</v>
      </c>
      <c r="J1280" s="4172">
        <v>1152</v>
      </c>
      <c r="K1280" s="4045">
        <v>6640</v>
      </c>
      <c r="L1280" s="4042">
        <v>512</v>
      </c>
      <c r="M1280" s="2912"/>
      <c r="N1280" s="4034" t="s">
        <v>2466</v>
      </c>
      <c r="O1280" s="4081" t="s">
        <v>2457</v>
      </c>
      <c r="P1280" s="4169" t="s">
        <v>4422</v>
      </c>
    </row>
    <row r="1281" spans="1:16" ht="15" customHeight="1">
      <c r="A1281" s="3877"/>
      <c r="B1281" s="4170"/>
      <c r="C1281" s="4305"/>
      <c r="D1281" s="4167"/>
      <c r="E1281" s="4102"/>
      <c r="F1281" s="1959" t="s">
        <v>4411</v>
      </c>
      <c r="G1281" s="303" t="s">
        <v>119</v>
      </c>
      <c r="H1281" s="4168"/>
      <c r="I1281" s="4077"/>
      <c r="J1281" s="4189"/>
      <c r="K1281" s="4046"/>
      <c r="L1281" s="4043"/>
      <c r="M1281" s="2913"/>
      <c r="N1281" s="4035"/>
      <c r="O1281" s="4082"/>
      <c r="P1281" s="4029"/>
    </row>
    <row r="1282" spans="1:16" ht="15" customHeight="1">
      <c r="A1282" s="3877"/>
      <c r="B1282" s="4171"/>
      <c r="C1282" s="4306"/>
      <c r="D1282" s="4079"/>
      <c r="E1282" s="4052"/>
      <c r="F1282" s="1960" t="s">
        <v>112</v>
      </c>
      <c r="G1282" s="304" t="s">
        <v>119</v>
      </c>
      <c r="H1282" s="4143"/>
      <c r="I1282" s="4078"/>
      <c r="J1282" s="4173"/>
      <c r="K1282" s="4047"/>
      <c r="L1282" s="4044"/>
      <c r="M1282" s="2914"/>
      <c r="N1282" s="4033"/>
      <c r="O1282" s="4055"/>
      <c r="P1282" s="4030"/>
    </row>
    <row r="1283" spans="1:16" ht="15" customHeight="1">
      <c r="A1283" s="3877"/>
      <c r="B1283" s="4056" t="s">
        <v>2463</v>
      </c>
      <c r="C1283" s="4304" t="s">
        <v>3768</v>
      </c>
      <c r="D1283" s="4139" t="s">
        <v>4423</v>
      </c>
      <c r="E1283" s="4101" t="s">
        <v>4424</v>
      </c>
      <c r="F1283" s="1959" t="s">
        <v>2725</v>
      </c>
      <c r="G1283" s="1833"/>
      <c r="H1283" s="4142" t="s">
        <v>624</v>
      </c>
      <c r="I1283" s="4076">
        <v>18574</v>
      </c>
      <c r="J1283" s="4172">
        <v>1302</v>
      </c>
      <c r="K1283" s="4045">
        <v>11194</v>
      </c>
      <c r="L1283" s="4042">
        <v>512</v>
      </c>
      <c r="M1283" s="2912"/>
      <c r="N1283" s="4034" t="s">
        <v>2468</v>
      </c>
      <c r="O1283" s="4081" t="s">
        <v>2457</v>
      </c>
      <c r="P1283" s="4169" t="s">
        <v>4425</v>
      </c>
    </row>
    <row r="1284" spans="1:16" ht="15" customHeight="1">
      <c r="A1284" s="3877"/>
      <c r="B1284" s="4170"/>
      <c r="C1284" s="4305"/>
      <c r="D1284" s="4167"/>
      <c r="E1284" s="4102"/>
      <c r="F1284" s="1959" t="s">
        <v>4411</v>
      </c>
      <c r="G1284" s="303" t="s">
        <v>119</v>
      </c>
      <c r="H1284" s="4168"/>
      <c r="I1284" s="4077"/>
      <c r="J1284" s="4189"/>
      <c r="K1284" s="4046"/>
      <c r="L1284" s="4043"/>
      <c r="M1284" s="2913"/>
      <c r="N1284" s="4035"/>
      <c r="O1284" s="4082"/>
      <c r="P1284" s="4029"/>
    </row>
    <row r="1285" spans="1:16" ht="15" customHeight="1">
      <c r="A1285" s="3877"/>
      <c r="B1285" s="4171"/>
      <c r="C1285" s="4306"/>
      <c r="D1285" s="4079"/>
      <c r="E1285" s="4052"/>
      <c r="F1285" s="1960" t="s">
        <v>112</v>
      </c>
      <c r="G1285" s="304" t="s">
        <v>119</v>
      </c>
      <c r="H1285" s="4143"/>
      <c r="I1285" s="4078"/>
      <c r="J1285" s="4173"/>
      <c r="K1285" s="4047"/>
      <c r="L1285" s="4044"/>
      <c r="M1285" s="2914"/>
      <c r="N1285" s="4033"/>
      <c r="O1285" s="4055"/>
      <c r="P1285" s="4030"/>
    </row>
    <row r="1286" spans="1:16" ht="15" customHeight="1">
      <c r="A1286" s="3877"/>
      <c r="B1286" s="4056" t="s">
        <v>2463</v>
      </c>
      <c r="C1286" s="4304" t="s">
        <v>4426</v>
      </c>
      <c r="D1286" s="4139" t="s">
        <v>4427</v>
      </c>
      <c r="E1286" s="4101" t="s">
        <v>4428</v>
      </c>
      <c r="F1286" s="1959" t="s">
        <v>2723</v>
      </c>
      <c r="G1286" s="1833"/>
      <c r="H1286" s="4142" t="s">
        <v>624</v>
      </c>
      <c r="I1286" s="4076">
        <v>11322</v>
      </c>
      <c r="J1286" s="4172">
        <v>1280</v>
      </c>
      <c r="K1286" s="4045">
        <v>6768</v>
      </c>
      <c r="L1286" s="4042">
        <v>512</v>
      </c>
      <c r="M1286" s="2912"/>
      <c r="N1286" s="4034" t="s">
        <v>2466</v>
      </c>
      <c r="O1286" s="4081" t="s">
        <v>2457</v>
      </c>
      <c r="P1286" s="4169" t="s">
        <v>4429</v>
      </c>
    </row>
    <row r="1287" spans="1:16" ht="15" customHeight="1">
      <c r="A1287" s="3877"/>
      <c r="B1287" s="4170"/>
      <c r="C1287" s="4305"/>
      <c r="D1287" s="4167"/>
      <c r="E1287" s="4102"/>
      <c r="F1287" s="1959" t="s">
        <v>4411</v>
      </c>
      <c r="G1287" s="303" t="s">
        <v>119</v>
      </c>
      <c r="H1287" s="4168"/>
      <c r="I1287" s="4077"/>
      <c r="J1287" s="4189"/>
      <c r="K1287" s="4046"/>
      <c r="L1287" s="4043"/>
      <c r="M1287" s="2913"/>
      <c r="N1287" s="4035"/>
      <c r="O1287" s="4082"/>
      <c r="P1287" s="4029"/>
    </row>
    <row r="1288" spans="1:16" ht="15" customHeight="1">
      <c r="A1288" s="3877"/>
      <c r="B1288" s="4171"/>
      <c r="C1288" s="4306"/>
      <c r="D1288" s="4079"/>
      <c r="E1288" s="4052"/>
      <c r="F1288" s="1963" t="s">
        <v>4151</v>
      </c>
      <c r="G1288" s="304" t="s">
        <v>119</v>
      </c>
      <c r="H1288" s="4143"/>
      <c r="I1288" s="4078"/>
      <c r="J1288" s="4173"/>
      <c r="K1288" s="4047"/>
      <c r="L1288" s="4044"/>
      <c r="M1288" s="2914"/>
      <c r="N1288" s="4033"/>
      <c r="O1288" s="4055"/>
      <c r="P1288" s="4030"/>
    </row>
    <row r="1289" spans="1:16" ht="15" customHeight="1">
      <c r="A1289" s="3877"/>
      <c r="B1289" s="4056" t="s">
        <v>2463</v>
      </c>
      <c r="C1289" s="4304" t="s">
        <v>4430</v>
      </c>
      <c r="D1289" s="4139" t="s">
        <v>4431</v>
      </c>
      <c r="E1289" s="4101" t="s">
        <v>4432</v>
      </c>
      <c r="F1289" s="1959" t="s">
        <v>2725</v>
      </c>
      <c r="G1289" s="1833"/>
      <c r="H1289" s="4142" t="s">
        <v>624</v>
      </c>
      <c r="I1289" s="4076">
        <v>18702</v>
      </c>
      <c r="J1289" s="4172">
        <v>1430</v>
      </c>
      <c r="K1289" s="4045">
        <v>11322</v>
      </c>
      <c r="L1289" s="4042">
        <v>512</v>
      </c>
      <c r="M1289" s="2912"/>
      <c r="N1289" s="4034" t="s">
        <v>2468</v>
      </c>
      <c r="O1289" s="4081" t="s">
        <v>2457</v>
      </c>
      <c r="P1289" s="4169" t="s">
        <v>4433</v>
      </c>
    </row>
    <row r="1290" spans="1:16" ht="15" customHeight="1">
      <c r="A1290" s="3877"/>
      <c r="B1290" s="4170"/>
      <c r="C1290" s="4305"/>
      <c r="D1290" s="4167"/>
      <c r="E1290" s="4102"/>
      <c r="F1290" s="1959" t="s">
        <v>4411</v>
      </c>
      <c r="G1290" s="303" t="s">
        <v>119</v>
      </c>
      <c r="H1290" s="4168"/>
      <c r="I1290" s="4077"/>
      <c r="J1290" s="4189"/>
      <c r="K1290" s="4046"/>
      <c r="L1290" s="4043"/>
      <c r="M1290" s="2913"/>
      <c r="N1290" s="4035"/>
      <c r="O1290" s="4082"/>
      <c r="P1290" s="4029"/>
    </row>
    <row r="1291" spans="1:16" ht="15" customHeight="1">
      <c r="A1291" s="4159"/>
      <c r="B1291" s="4171"/>
      <c r="C1291" s="4306"/>
      <c r="D1291" s="4079"/>
      <c r="E1291" s="4052"/>
      <c r="F1291" s="1836" t="s">
        <v>4151</v>
      </c>
      <c r="G1291" s="304" t="s">
        <v>119</v>
      </c>
      <c r="H1291" s="4143"/>
      <c r="I1291" s="4078"/>
      <c r="J1291" s="4173"/>
      <c r="K1291" s="4047"/>
      <c r="L1291" s="4044"/>
      <c r="M1291" s="2914"/>
      <c r="N1291" s="4033"/>
      <c r="O1291" s="4055"/>
      <c r="P1291" s="4030"/>
    </row>
    <row r="1292" spans="1:16" ht="15" customHeight="1">
      <c r="A1292" s="4158" t="s">
        <v>4490</v>
      </c>
      <c r="B1292" s="4056" t="s">
        <v>2463</v>
      </c>
      <c r="C1292" s="4304" t="s">
        <v>3784</v>
      </c>
      <c r="D1292" s="4139" t="s">
        <v>2742</v>
      </c>
      <c r="E1292" s="4101" t="s">
        <v>1359</v>
      </c>
      <c r="F1292" s="1670" t="s">
        <v>2717</v>
      </c>
      <c r="G1292" s="1691"/>
      <c r="H1292" s="4142" t="s">
        <v>624</v>
      </c>
      <c r="I1292" s="4120">
        <v>9504</v>
      </c>
      <c r="J1292" s="4042">
        <v>1088</v>
      </c>
      <c r="K1292" s="4120">
        <v>8224</v>
      </c>
      <c r="L1292" s="4042">
        <v>512</v>
      </c>
      <c r="M1292" s="2912"/>
      <c r="N1292" s="4034" t="s">
        <v>2466</v>
      </c>
      <c r="O1292" s="4036" t="s">
        <v>2457</v>
      </c>
      <c r="P1292" s="4587" t="s">
        <v>2881</v>
      </c>
    </row>
    <row r="1293" spans="1:16" ht="15" customHeight="1">
      <c r="A1293" s="3877"/>
      <c r="B1293" s="4170"/>
      <c r="C1293" s="4305"/>
      <c r="D1293" s="4167"/>
      <c r="E1293" s="4102"/>
      <c r="F1293" s="1701" t="s">
        <v>115</v>
      </c>
      <c r="G1293" s="303" t="s">
        <v>119</v>
      </c>
      <c r="H1293" s="4168"/>
      <c r="I1293" s="4108"/>
      <c r="J1293" s="4043"/>
      <c r="K1293" s="4108"/>
      <c r="L1293" s="4043"/>
      <c r="M1293" s="2913"/>
      <c r="N1293" s="4035"/>
      <c r="O1293" s="4037"/>
      <c r="P1293" s="4626"/>
    </row>
    <row r="1294" spans="1:16" ht="15" customHeight="1">
      <c r="A1294" s="3877"/>
      <c r="B1294" s="4171"/>
      <c r="C1294" s="4306"/>
      <c r="D1294" s="4079"/>
      <c r="E1294" s="4052"/>
      <c r="F1294" s="1671" t="s">
        <v>112</v>
      </c>
      <c r="G1294" s="304" t="s">
        <v>119</v>
      </c>
      <c r="H1294" s="4143"/>
      <c r="I1294" s="4121"/>
      <c r="J1294" s="4044"/>
      <c r="K1294" s="4121"/>
      <c r="L1294" s="4044"/>
      <c r="M1294" s="2914"/>
      <c r="N1294" s="4033"/>
      <c r="O1294" s="4038"/>
      <c r="P1294" s="4588"/>
    </row>
    <row r="1295" spans="1:16" ht="15" customHeight="1">
      <c r="A1295" s="3877"/>
      <c r="B1295" s="4056" t="s">
        <v>2463</v>
      </c>
      <c r="C1295" s="4304" t="s">
        <v>3772</v>
      </c>
      <c r="D1295" s="4139" t="s">
        <v>4491</v>
      </c>
      <c r="E1295" s="4101" t="s">
        <v>1360</v>
      </c>
      <c r="F1295" s="1701" t="s">
        <v>2723</v>
      </c>
      <c r="G1295" s="1691"/>
      <c r="H1295" s="4142" t="s">
        <v>624</v>
      </c>
      <c r="I1295" s="4045">
        <v>13194</v>
      </c>
      <c r="J1295" s="4042">
        <v>1088</v>
      </c>
      <c r="K1295" s="4120">
        <v>8224</v>
      </c>
      <c r="L1295" s="4042">
        <v>512</v>
      </c>
      <c r="M1295" s="2912"/>
      <c r="N1295" s="4034" t="s">
        <v>2466</v>
      </c>
      <c r="O1295" s="4036" t="s">
        <v>2457</v>
      </c>
      <c r="P1295" s="4587" t="s">
        <v>4556</v>
      </c>
    </row>
    <row r="1296" spans="1:16" ht="15" customHeight="1">
      <c r="A1296" s="3877"/>
      <c r="B1296" s="4170"/>
      <c r="C1296" s="4305"/>
      <c r="D1296" s="4167"/>
      <c r="E1296" s="4102"/>
      <c r="F1296" s="1701" t="s">
        <v>115</v>
      </c>
      <c r="G1296" s="303" t="s">
        <v>119</v>
      </c>
      <c r="H1296" s="4168"/>
      <c r="I1296" s="4046"/>
      <c r="J1296" s="4043"/>
      <c r="K1296" s="4108"/>
      <c r="L1296" s="4043"/>
      <c r="M1296" s="2913"/>
      <c r="N1296" s="4035"/>
      <c r="O1296" s="4037"/>
      <c r="P1296" s="4626"/>
    </row>
    <row r="1297" spans="1:16" ht="15" customHeight="1">
      <c r="A1297" s="3877"/>
      <c r="B1297" s="4171"/>
      <c r="C1297" s="4306"/>
      <c r="D1297" s="4079"/>
      <c r="E1297" s="4052"/>
      <c r="F1297" s="1671" t="s">
        <v>112</v>
      </c>
      <c r="G1297" s="304" t="s">
        <v>119</v>
      </c>
      <c r="H1297" s="4143"/>
      <c r="I1297" s="4047"/>
      <c r="J1297" s="4044"/>
      <c r="K1297" s="4121"/>
      <c r="L1297" s="4044"/>
      <c r="M1297" s="2914"/>
      <c r="N1297" s="4033"/>
      <c r="O1297" s="4038"/>
      <c r="P1297" s="4588"/>
    </row>
    <row r="1298" spans="1:16" ht="15" customHeight="1">
      <c r="A1298" s="3877"/>
      <c r="B1298" s="4056" t="s">
        <v>2463</v>
      </c>
      <c r="C1298" s="4304" t="s">
        <v>3773</v>
      </c>
      <c r="D1298" s="4139" t="s">
        <v>5816</v>
      </c>
      <c r="E1298" s="4101" t="s">
        <v>1361</v>
      </c>
      <c r="F1298" s="1701" t="s">
        <v>2725</v>
      </c>
      <c r="G1298" s="1691"/>
      <c r="H1298" s="4142" t="s">
        <v>624</v>
      </c>
      <c r="I1298" s="4045">
        <v>20574</v>
      </c>
      <c r="J1298" s="4042">
        <v>1388</v>
      </c>
      <c r="K1298" s="4045">
        <v>13194</v>
      </c>
      <c r="L1298" s="4042">
        <v>512</v>
      </c>
      <c r="M1298" s="2912"/>
      <c r="N1298" s="4034" t="s">
        <v>2468</v>
      </c>
      <c r="O1298" s="4036" t="s">
        <v>2457</v>
      </c>
      <c r="P1298" s="4587" t="s">
        <v>4557</v>
      </c>
    </row>
    <row r="1299" spans="1:16" ht="15" customHeight="1">
      <c r="A1299" s="3877"/>
      <c r="B1299" s="4170"/>
      <c r="C1299" s="4305"/>
      <c r="D1299" s="4167"/>
      <c r="E1299" s="4102"/>
      <c r="F1299" s="1701" t="s">
        <v>115</v>
      </c>
      <c r="G1299" s="303" t="s">
        <v>119</v>
      </c>
      <c r="H1299" s="4168"/>
      <c r="I1299" s="4046"/>
      <c r="J1299" s="4043"/>
      <c r="K1299" s="4046"/>
      <c r="L1299" s="4043"/>
      <c r="M1299" s="2913"/>
      <c r="N1299" s="4035"/>
      <c r="O1299" s="4037"/>
      <c r="P1299" s="4626"/>
    </row>
    <row r="1300" spans="1:16" ht="15" customHeight="1">
      <c r="A1300" s="3877"/>
      <c r="B1300" s="4171"/>
      <c r="C1300" s="4306"/>
      <c r="D1300" s="4079"/>
      <c r="E1300" s="4052"/>
      <c r="F1300" s="1671" t="s">
        <v>112</v>
      </c>
      <c r="G1300" s="304" t="s">
        <v>119</v>
      </c>
      <c r="H1300" s="4143"/>
      <c r="I1300" s="4047"/>
      <c r="J1300" s="4044"/>
      <c r="K1300" s="4047"/>
      <c r="L1300" s="4044"/>
      <c r="M1300" s="2914"/>
      <c r="N1300" s="4033"/>
      <c r="O1300" s="4038"/>
      <c r="P1300" s="4588"/>
    </row>
    <row r="1301" spans="1:16" ht="15" customHeight="1">
      <c r="A1301" s="3877"/>
      <c r="B1301" s="4056" t="s">
        <v>2463</v>
      </c>
      <c r="C1301" s="4148" t="s">
        <v>4180</v>
      </c>
      <c r="D1301" s="4139" t="s">
        <v>4181</v>
      </c>
      <c r="E1301" s="4101" t="s">
        <v>4182</v>
      </c>
      <c r="F1301" s="1670" t="s">
        <v>2717</v>
      </c>
      <c r="G1301" s="1691"/>
      <c r="H1301" s="4142" t="s">
        <v>624</v>
      </c>
      <c r="I1301" s="4120">
        <v>9632</v>
      </c>
      <c r="J1301" s="4042">
        <v>960</v>
      </c>
      <c r="K1301" s="4120">
        <v>8512</v>
      </c>
      <c r="L1301" s="4042">
        <v>512</v>
      </c>
      <c r="M1301" s="2912"/>
      <c r="N1301" s="4034" t="s">
        <v>2466</v>
      </c>
      <c r="O1301" s="4036" t="s">
        <v>2457</v>
      </c>
      <c r="P1301" s="4169" t="s">
        <v>4203</v>
      </c>
    </row>
    <row r="1302" spans="1:16" ht="15" customHeight="1">
      <c r="A1302" s="3877"/>
      <c r="B1302" s="4170"/>
      <c r="C1302" s="4118"/>
      <c r="D1302" s="4167"/>
      <c r="E1302" s="4102"/>
      <c r="F1302" s="1701" t="s">
        <v>115</v>
      </c>
      <c r="G1302" s="303" t="s">
        <v>119</v>
      </c>
      <c r="H1302" s="4168"/>
      <c r="I1302" s="4108"/>
      <c r="J1302" s="4043"/>
      <c r="K1302" s="4108"/>
      <c r="L1302" s="4043"/>
      <c r="M1302" s="2913"/>
      <c r="N1302" s="4035"/>
      <c r="O1302" s="4037"/>
      <c r="P1302" s="4029"/>
    </row>
    <row r="1303" spans="1:16" ht="15" customHeight="1">
      <c r="A1303" s="3877"/>
      <c r="B1303" s="4171"/>
      <c r="C1303" s="4149"/>
      <c r="D1303" s="4079"/>
      <c r="E1303" s="4052"/>
      <c r="F1303" s="1728" t="s">
        <v>4151</v>
      </c>
      <c r="G1303" s="304" t="s">
        <v>119</v>
      </c>
      <c r="H1303" s="4143"/>
      <c r="I1303" s="4121"/>
      <c r="J1303" s="4044"/>
      <c r="K1303" s="4121"/>
      <c r="L1303" s="4044"/>
      <c r="M1303" s="2914"/>
      <c r="N1303" s="4033"/>
      <c r="O1303" s="4038"/>
      <c r="P1303" s="4030"/>
    </row>
    <row r="1304" spans="1:16" ht="15" customHeight="1">
      <c r="A1304" s="3877"/>
      <c r="B1304" s="4056" t="s">
        <v>2463</v>
      </c>
      <c r="C1304" s="4148" t="s">
        <v>4183</v>
      </c>
      <c r="D1304" s="4139" t="s">
        <v>4488</v>
      </c>
      <c r="E1304" s="4101" t="s">
        <v>4184</v>
      </c>
      <c r="F1304" s="1701" t="s">
        <v>2723</v>
      </c>
      <c r="G1304" s="1691"/>
      <c r="H1304" s="4142" t="s">
        <v>624</v>
      </c>
      <c r="I1304" s="4076">
        <v>13322</v>
      </c>
      <c r="J1304" s="4172">
        <v>1280</v>
      </c>
      <c r="K1304" s="4120">
        <v>8768</v>
      </c>
      <c r="L1304" s="4042">
        <v>512</v>
      </c>
      <c r="M1304" s="2912"/>
      <c r="N1304" s="4034" t="s">
        <v>2466</v>
      </c>
      <c r="O1304" s="4081" t="s">
        <v>2457</v>
      </c>
      <c r="P1304" s="4169" t="s">
        <v>4558</v>
      </c>
    </row>
    <row r="1305" spans="1:16" ht="15" customHeight="1">
      <c r="A1305" s="3877"/>
      <c r="B1305" s="4170"/>
      <c r="C1305" s="4118"/>
      <c r="D1305" s="4167"/>
      <c r="E1305" s="4102"/>
      <c r="F1305" s="1701" t="s">
        <v>115</v>
      </c>
      <c r="G1305" s="303" t="s">
        <v>119</v>
      </c>
      <c r="H1305" s="4168"/>
      <c r="I1305" s="4077"/>
      <c r="J1305" s="4189"/>
      <c r="K1305" s="4108"/>
      <c r="L1305" s="4043"/>
      <c r="M1305" s="2913"/>
      <c r="N1305" s="4035"/>
      <c r="O1305" s="4082"/>
      <c r="P1305" s="4029"/>
    </row>
    <row r="1306" spans="1:16" ht="15" customHeight="1">
      <c r="A1306" s="3877"/>
      <c r="B1306" s="4171"/>
      <c r="C1306" s="4149"/>
      <c r="D1306" s="4079"/>
      <c r="E1306" s="4052"/>
      <c r="F1306" s="1728" t="s">
        <v>4151</v>
      </c>
      <c r="G1306" s="304" t="s">
        <v>119</v>
      </c>
      <c r="H1306" s="4143"/>
      <c r="I1306" s="4078"/>
      <c r="J1306" s="4173"/>
      <c r="K1306" s="4121"/>
      <c r="L1306" s="4044"/>
      <c r="M1306" s="2914"/>
      <c r="N1306" s="4033"/>
      <c r="O1306" s="4055"/>
      <c r="P1306" s="4030"/>
    </row>
    <row r="1307" spans="1:16" ht="15" customHeight="1">
      <c r="A1307" s="3877"/>
      <c r="B1307" s="4056" t="s">
        <v>2463</v>
      </c>
      <c r="C1307" s="4148" t="s">
        <v>4185</v>
      </c>
      <c r="D1307" s="4139" t="s">
        <v>4489</v>
      </c>
      <c r="E1307" s="4101" t="s">
        <v>4186</v>
      </c>
      <c r="F1307" s="1701" t="s">
        <v>2725</v>
      </c>
      <c r="G1307" s="1691"/>
      <c r="H1307" s="4142" t="s">
        <v>624</v>
      </c>
      <c r="I1307" s="4045">
        <v>20702</v>
      </c>
      <c r="J1307" s="4042">
        <v>1430</v>
      </c>
      <c r="K1307" s="4045">
        <v>13290</v>
      </c>
      <c r="L1307" s="4042">
        <v>512</v>
      </c>
      <c r="M1307" s="2912"/>
      <c r="N1307" s="4034" t="s">
        <v>2468</v>
      </c>
      <c r="O1307" s="4036" t="s">
        <v>2457</v>
      </c>
      <c r="P1307" s="4169" t="s">
        <v>4559</v>
      </c>
    </row>
    <row r="1308" spans="1:16" ht="15" customHeight="1">
      <c r="A1308" s="3877"/>
      <c r="B1308" s="4170"/>
      <c r="C1308" s="4118"/>
      <c r="D1308" s="4167"/>
      <c r="E1308" s="4102"/>
      <c r="F1308" s="1701" t="s">
        <v>115</v>
      </c>
      <c r="G1308" s="303" t="s">
        <v>119</v>
      </c>
      <c r="H1308" s="4168"/>
      <c r="I1308" s="4046"/>
      <c r="J1308" s="4043"/>
      <c r="K1308" s="4046"/>
      <c r="L1308" s="4043"/>
      <c r="M1308" s="2913"/>
      <c r="N1308" s="4035"/>
      <c r="O1308" s="4037"/>
      <c r="P1308" s="4029"/>
    </row>
    <row r="1309" spans="1:16" ht="15" customHeight="1">
      <c r="A1309" s="4159"/>
      <c r="B1309" s="4171"/>
      <c r="C1309" s="4149"/>
      <c r="D1309" s="4079"/>
      <c r="E1309" s="4052"/>
      <c r="F1309" s="1728" t="s">
        <v>4151</v>
      </c>
      <c r="G1309" s="304" t="s">
        <v>119</v>
      </c>
      <c r="H1309" s="4143"/>
      <c r="I1309" s="4047"/>
      <c r="J1309" s="4044"/>
      <c r="K1309" s="4047"/>
      <c r="L1309" s="4044"/>
      <c r="M1309" s="2914"/>
      <c r="N1309" s="4033"/>
      <c r="O1309" s="4038"/>
      <c r="P1309" s="4030"/>
    </row>
    <row r="1310" spans="1:16" ht="15" customHeight="1">
      <c r="A1310" s="4158" t="s">
        <v>4441</v>
      </c>
      <c r="B1310" s="4056" t="s">
        <v>2463</v>
      </c>
      <c r="C1310" s="4304" t="s">
        <v>3785</v>
      </c>
      <c r="D1310" s="4139" t="s">
        <v>2743</v>
      </c>
      <c r="E1310" s="4101" t="s">
        <v>1206</v>
      </c>
      <c r="F1310" s="1670" t="s">
        <v>2723</v>
      </c>
      <c r="G1310" s="1691"/>
      <c r="H1310" s="4142" t="s">
        <v>624</v>
      </c>
      <c r="I1310" s="4076">
        <v>15498</v>
      </c>
      <c r="J1310" s="4172">
        <v>1088</v>
      </c>
      <c r="K1310" s="4120">
        <v>10944</v>
      </c>
      <c r="L1310" s="4042">
        <v>512</v>
      </c>
      <c r="M1310" s="2912"/>
      <c r="N1310" s="4034" t="s">
        <v>2468</v>
      </c>
      <c r="O1310" s="4081" t="s">
        <v>2457</v>
      </c>
      <c r="P1310" s="4587" t="s">
        <v>4477</v>
      </c>
    </row>
    <row r="1311" spans="1:16" ht="15" customHeight="1">
      <c r="A1311" s="3877"/>
      <c r="B1311" s="4170"/>
      <c r="C1311" s="4305"/>
      <c r="D1311" s="4167"/>
      <c r="E1311" s="4102"/>
      <c r="F1311" s="1681" t="s">
        <v>815</v>
      </c>
      <c r="G1311" s="303" t="s">
        <v>119</v>
      </c>
      <c r="H1311" s="4168"/>
      <c r="I1311" s="4077"/>
      <c r="J1311" s="4189"/>
      <c r="K1311" s="4108"/>
      <c r="L1311" s="4043"/>
      <c r="M1311" s="2913"/>
      <c r="N1311" s="4035"/>
      <c r="O1311" s="4082"/>
      <c r="P1311" s="4626"/>
    </row>
    <row r="1312" spans="1:16" ht="15" customHeight="1">
      <c r="A1312" s="3877"/>
      <c r="B1312" s="4171"/>
      <c r="C1312" s="4306"/>
      <c r="D1312" s="4079"/>
      <c r="E1312" s="4052"/>
      <c r="F1312" s="1671" t="s">
        <v>112</v>
      </c>
      <c r="G1312" s="304" t="s">
        <v>119</v>
      </c>
      <c r="H1312" s="4143"/>
      <c r="I1312" s="4078"/>
      <c r="J1312" s="4173"/>
      <c r="K1312" s="4121"/>
      <c r="L1312" s="4044"/>
      <c r="M1312" s="2914"/>
      <c r="N1312" s="4033"/>
      <c r="O1312" s="4055"/>
      <c r="P1312" s="4588"/>
    </row>
    <row r="1313" spans="1:16" ht="15" customHeight="1">
      <c r="A1313" s="3877"/>
      <c r="B1313" s="4056" t="s">
        <v>2463</v>
      </c>
      <c r="C1313" s="4304" t="s">
        <v>4434</v>
      </c>
      <c r="D1313" s="4139" t="s">
        <v>4435</v>
      </c>
      <c r="E1313" s="4101" t="s">
        <v>4436</v>
      </c>
      <c r="F1313" s="1831" t="s">
        <v>4437</v>
      </c>
      <c r="G1313" s="1833"/>
      <c r="H1313" s="4142" t="s">
        <v>624</v>
      </c>
      <c r="I1313" s="4076">
        <v>22574</v>
      </c>
      <c r="J1313" s="4172">
        <v>1302</v>
      </c>
      <c r="K1313" s="4120">
        <v>15194</v>
      </c>
      <c r="L1313" s="4042">
        <v>512</v>
      </c>
      <c r="M1313" s="2912"/>
      <c r="N1313" s="4034" t="s">
        <v>2468</v>
      </c>
      <c r="O1313" s="4081" t="s">
        <v>2457</v>
      </c>
      <c r="P1313" s="4587" t="s">
        <v>4527</v>
      </c>
    </row>
    <row r="1314" spans="1:16" ht="15" customHeight="1">
      <c r="A1314" s="3877"/>
      <c r="B1314" s="4170"/>
      <c r="C1314" s="4305"/>
      <c r="D1314" s="4167"/>
      <c r="E1314" s="4102"/>
      <c r="F1314" s="1830" t="s">
        <v>815</v>
      </c>
      <c r="G1314" s="303" t="s">
        <v>119</v>
      </c>
      <c r="H1314" s="4168"/>
      <c r="I1314" s="4077"/>
      <c r="J1314" s="4189"/>
      <c r="K1314" s="4108"/>
      <c r="L1314" s="4043"/>
      <c r="M1314" s="2913"/>
      <c r="N1314" s="4035"/>
      <c r="O1314" s="4082"/>
      <c r="P1314" s="4626"/>
    </row>
    <row r="1315" spans="1:16" ht="15" customHeight="1">
      <c r="A1315" s="3877"/>
      <c r="B1315" s="4171"/>
      <c r="C1315" s="4306"/>
      <c r="D1315" s="4079"/>
      <c r="E1315" s="4052"/>
      <c r="F1315" s="1832" t="s">
        <v>112</v>
      </c>
      <c r="G1315" s="304" t="s">
        <v>119</v>
      </c>
      <c r="H1315" s="4143"/>
      <c r="I1315" s="4078"/>
      <c r="J1315" s="4173"/>
      <c r="K1315" s="4121"/>
      <c r="L1315" s="4044"/>
      <c r="M1315" s="2914"/>
      <c r="N1315" s="4033"/>
      <c r="O1315" s="4055"/>
      <c r="P1315" s="4588"/>
    </row>
    <row r="1316" spans="1:16" ht="15" customHeight="1">
      <c r="A1316" s="3877"/>
      <c r="B1316" s="4056" t="s">
        <v>2463</v>
      </c>
      <c r="C1316" s="4148" t="s">
        <v>4187</v>
      </c>
      <c r="D1316" s="4139" t="s">
        <v>4188</v>
      </c>
      <c r="E1316" s="4101" t="s">
        <v>4189</v>
      </c>
      <c r="F1316" s="1670" t="s">
        <v>2723</v>
      </c>
      <c r="G1316" s="1691"/>
      <c r="H1316" s="4142" t="s">
        <v>624</v>
      </c>
      <c r="I1316" s="4076">
        <v>15322</v>
      </c>
      <c r="J1316" s="4172">
        <v>1280</v>
      </c>
      <c r="K1316" s="4120">
        <v>10768</v>
      </c>
      <c r="L1316" s="4042">
        <v>512</v>
      </c>
      <c r="M1316" s="2912"/>
      <c r="N1316" s="4034" t="s">
        <v>2468</v>
      </c>
      <c r="O1316" s="4081" t="s">
        <v>2457</v>
      </c>
      <c r="P1316" s="4169" t="s">
        <v>4476</v>
      </c>
    </row>
    <row r="1317" spans="1:16" ht="15" customHeight="1">
      <c r="A1317" s="3877"/>
      <c r="B1317" s="4170"/>
      <c r="C1317" s="4118"/>
      <c r="D1317" s="4167"/>
      <c r="E1317" s="4102"/>
      <c r="F1317" s="1681" t="s">
        <v>815</v>
      </c>
      <c r="G1317" s="303" t="s">
        <v>119</v>
      </c>
      <c r="H1317" s="4168"/>
      <c r="I1317" s="4077"/>
      <c r="J1317" s="4189"/>
      <c r="K1317" s="4108"/>
      <c r="L1317" s="4043"/>
      <c r="M1317" s="2913"/>
      <c r="N1317" s="4035"/>
      <c r="O1317" s="4082"/>
      <c r="P1317" s="4029"/>
    </row>
    <row r="1318" spans="1:16" ht="15" customHeight="1">
      <c r="A1318" s="3877"/>
      <c r="B1318" s="4171"/>
      <c r="C1318" s="4149"/>
      <c r="D1318" s="4079"/>
      <c r="E1318" s="4052"/>
      <c r="F1318" s="1728" t="s">
        <v>4151</v>
      </c>
      <c r="G1318" s="304" t="s">
        <v>119</v>
      </c>
      <c r="H1318" s="4143"/>
      <c r="I1318" s="4078"/>
      <c r="J1318" s="4173"/>
      <c r="K1318" s="4121"/>
      <c r="L1318" s="4044"/>
      <c r="M1318" s="2914"/>
      <c r="N1318" s="4033"/>
      <c r="O1318" s="4055"/>
      <c r="P1318" s="4030"/>
    </row>
    <row r="1319" spans="1:16" ht="15" customHeight="1">
      <c r="A1319" s="3877"/>
      <c r="B1319" s="4056" t="s">
        <v>2463</v>
      </c>
      <c r="C1319" s="4304" t="s">
        <v>4438</v>
      </c>
      <c r="D1319" s="4139" t="s">
        <v>4439</v>
      </c>
      <c r="E1319" s="4101" t="s">
        <v>4440</v>
      </c>
      <c r="F1319" s="1831" t="s">
        <v>4437</v>
      </c>
      <c r="G1319" s="1833"/>
      <c r="H1319" s="4142" t="s">
        <v>624</v>
      </c>
      <c r="I1319" s="4076">
        <v>22702</v>
      </c>
      <c r="J1319" s="4172">
        <v>1430</v>
      </c>
      <c r="K1319" s="4120">
        <v>15322</v>
      </c>
      <c r="L1319" s="4042">
        <v>512</v>
      </c>
      <c r="M1319" s="2912"/>
      <c r="N1319" s="4034" t="s">
        <v>2468</v>
      </c>
      <c r="O1319" s="4081" t="s">
        <v>2457</v>
      </c>
      <c r="P1319" s="4587" t="s">
        <v>4528</v>
      </c>
    </row>
    <row r="1320" spans="1:16" ht="15" customHeight="1">
      <c r="A1320" s="3877"/>
      <c r="B1320" s="4170"/>
      <c r="C1320" s="4305"/>
      <c r="D1320" s="4167"/>
      <c r="E1320" s="4102"/>
      <c r="F1320" s="1830" t="s">
        <v>815</v>
      </c>
      <c r="G1320" s="303" t="s">
        <v>119</v>
      </c>
      <c r="H1320" s="4168"/>
      <c r="I1320" s="4077"/>
      <c r="J1320" s="4189"/>
      <c r="K1320" s="4108"/>
      <c r="L1320" s="4043"/>
      <c r="M1320" s="2913"/>
      <c r="N1320" s="4035"/>
      <c r="O1320" s="4082"/>
      <c r="P1320" s="4626"/>
    </row>
    <row r="1321" spans="1:16" ht="15" customHeight="1">
      <c r="A1321" s="4159"/>
      <c r="B1321" s="4171"/>
      <c r="C1321" s="4306"/>
      <c r="D1321" s="4079"/>
      <c r="E1321" s="4052"/>
      <c r="F1321" s="1836" t="s">
        <v>4151</v>
      </c>
      <c r="G1321" s="304" t="s">
        <v>119</v>
      </c>
      <c r="H1321" s="4143"/>
      <c r="I1321" s="4078"/>
      <c r="J1321" s="4173"/>
      <c r="K1321" s="4121"/>
      <c r="L1321" s="4044"/>
      <c r="M1321" s="2914"/>
      <c r="N1321" s="4033"/>
      <c r="O1321" s="4055"/>
      <c r="P1321" s="4588"/>
    </row>
    <row r="1322" spans="1:16" ht="45" customHeight="1">
      <c r="A1322" s="4203" t="s">
        <v>3623</v>
      </c>
      <c r="B1322" s="1962" t="s">
        <v>2463</v>
      </c>
      <c r="C1322" s="1505" t="s">
        <v>3786</v>
      </c>
      <c r="D1322" s="1088" t="s">
        <v>2744</v>
      </c>
      <c r="E1322" s="988" t="s">
        <v>1674</v>
      </c>
      <c r="F1322" s="986" t="s">
        <v>2745</v>
      </c>
      <c r="G1322" s="325" t="s">
        <v>543</v>
      </c>
      <c r="H1322" s="989" t="s">
        <v>624</v>
      </c>
      <c r="I1322" s="1720">
        <v>12286</v>
      </c>
      <c r="J1322" s="1721">
        <v>1216</v>
      </c>
      <c r="K1322" s="1720">
        <v>4906</v>
      </c>
      <c r="L1322" s="1721">
        <v>256</v>
      </c>
      <c r="M1322" s="2946"/>
      <c r="N1322" s="2916" t="s">
        <v>2466</v>
      </c>
      <c r="O1322" s="990" t="s">
        <v>2471</v>
      </c>
      <c r="P1322" s="1091" t="s">
        <v>2882</v>
      </c>
    </row>
    <row r="1323" spans="1:16" s="87" customFormat="1" ht="45.75" customHeight="1">
      <c r="A1323" s="4204"/>
      <c r="B1323" s="1957" t="s">
        <v>2463</v>
      </c>
      <c r="C1323" s="1688" t="s">
        <v>3787</v>
      </c>
      <c r="D1323" s="1958" t="s">
        <v>2746</v>
      </c>
      <c r="E1323" s="1715" t="s">
        <v>1675</v>
      </c>
      <c r="F1323" s="1671" t="s">
        <v>2747</v>
      </c>
      <c r="G1323" s="304"/>
      <c r="H1323" s="1663" t="s">
        <v>624</v>
      </c>
      <c r="I1323" s="387">
        <v>23712</v>
      </c>
      <c r="J1323" s="1721">
        <v>1216</v>
      </c>
      <c r="K1323" s="1664">
        <v>12286</v>
      </c>
      <c r="L1323" s="1668">
        <v>512</v>
      </c>
      <c r="M1323" s="2914"/>
      <c r="N1323" s="1678" t="s">
        <v>2468</v>
      </c>
      <c r="O1323" s="1679" t="s">
        <v>2471</v>
      </c>
      <c r="P1323" s="1092" t="s">
        <v>2883</v>
      </c>
    </row>
    <row r="1324" spans="1:16" ht="32.25" customHeight="1">
      <c r="A1324" s="4203" t="s">
        <v>3944</v>
      </c>
      <c r="B1324" s="4135" t="s">
        <v>2463</v>
      </c>
      <c r="C1324" s="4148" t="s">
        <v>3788</v>
      </c>
      <c r="D1324" s="4150" t="s">
        <v>2748</v>
      </c>
      <c r="E1324" s="4140" t="s">
        <v>1676</v>
      </c>
      <c r="F1324" s="1670" t="s">
        <v>2745</v>
      </c>
      <c r="G1324" s="326"/>
      <c r="H1324" s="4142" t="s">
        <v>624</v>
      </c>
      <c r="I1324" s="4120">
        <v>16286</v>
      </c>
      <c r="J1324" s="4042">
        <v>1472</v>
      </c>
      <c r="K1324" s="4120">
        <v>8906</v>
      </c>
      <c r="L1324" s="4042">
        <v>512</v>
      </c>
      <c r="M1324" s="2912"/>
      <c r="N1324" s="4210" t="s">
        <v>2468</v>
      </c>
      <c r="O1324" s="4144" t="s">
        <v>2471</v>
      </c>
      <c r="P1324" s="4169" t="s">
        <v>2884</v>
      </c>
    </row>
    <row r="1325" spans="1:16" ht="32.25" customHeight="1">
      <c r="A1325" s="4204"/>
      <c r="B1325" s="4136"/>
      <c r="C1325" s="4149"/>
      <c r="D1325" s="4151"/>
      <c r="E1325" s="4141"/>
      <c r="F1325" s="1671" t="s">
        <v>114</v>
      </c>
      <c r="G1325" s="304" t="s">
        <v>765</v>
      </c>
      <c r="H1325" s="4143"/>
      <c r="I1325" s="4121"/>
      <c r="J1325" s="4044"/>
      <c r="K1325" s="4121"/>
      <c r="L1325" s="4044"/>
      <c r="M1325" s="2914"/>
      <c r="N1325" s="4211"/>
      <c r="O1325" s="4145"/>
      <c r="P1325" s="4030"/>
    </row>
    <row r="1326" spans="1:16" ht="32.25" customHeight="1">
      <c r="A1326" s="4203" t="s">
        <v>4442</v>
      </c>
      <c r="B1326" s="4135" t="s">
        <v>2463</v>
      </c>
      <c r="C1326" s="4148" t="s">
        <v>4443</v>
      </c>
      <c r="D1326" s="4150" t="s">
        <v>4444</v>
      </c>
      <c r="E1326" s="4140" t="s">
        <v>4445</v>
      </c>
      <c r="F1326" s="1831" t="s">
        <v>2745</v>
      </c>
      <c r="G1326" s="326"/>
      <c r="H1326" s="4142" t="s">
        <v>624</v>
      </c>
      <c r="I1326" s="4120">
        <v>18318</v>
      </c>
      <c r="J1326" s="4042">
        <v>1472</v>
      </c>
      <c r="K1326" s="4120">
        <v>10906</v>
      </c>
      <c r="L1326" s="4042">
        <v>448</v>
      </c>
      <c r="M1326" s="2912"/>
      <c r="N1326" s="4210" t="s">
        <v>2468</v>
      </c>
      <c r="O1326" s="4144" t="s">
        <v>2471</v>
      </c>
      <c r="P1326" s="4169" t="s">
        <v>4529</v>
      </c>
    </row>
    <row r="1327" spans="1:16" ht="32.25" customHeight="1">
      <c r="A1327" s="4204"/>
      <c r="B1327" s="4136"/>
      <c r="C1327" s="4149"/>
      <c r="D1327" s="4151"/>
      <c r="E1327" s="4141"/>
      <c r="F1327" s="1960" t="s">
        <v>4411</v>
      </c>
      <c r="G1327" s="304" t="s">
        <v>765</v>
      </c>
      <c r="H1327" s="4143"/>
      <c r="I1327" s="4121"/>
      <c r="J1327" s="4044"/>
      <c r="K1327" s="4121"/>
      <c r="L1327" s="4044"/>
      <c r="M1327" s="2914"/>
      <c r="N1327" s="4211"/>
      <c r="O1327" s="4145"/>
      <c r="P1327" s="4030"/>
    </row>
    <row r="1328" spans="1:16" ht="28.5" customHeight="1">
      <c r="A1328" s="4203" t="s">
        <v>4486</v>
      </c>
      <c r="B1328" s="4639" t="s">
        <v>2463</v>
      </c>
      <c r="C1328" s="4148" t="s">
        <v>3789</v>
      </c>
      <c r="D1328" s="4150" t="s">
        <v>4485</v>
      </c>
      <c r="E1328" s="4440" t="s">
        <v>1678</v>
      </c>
      <c r="F1328" s="1867" t="s">
        <v>2745</v>
      </c>
      <c r="G1328" s="326"/>
      <c r="H1328" s="4142" t="s">
        <v>624</v>
      </c>
      <c r="I1328" s="4120">
        <v>20294</v>
      </c>
      <c r="J1328" s="4042">
        <v>1472</v>
      </c>
      <c r="K1328" s="4120">
        <v>12914</v>
      </c>
      <c r="L1328" s="4042">
        <v>512</v>
      </c>
      <c r="M1328" s="2912"/>
      <c r="N1328" s="4424" t="s">
        <v>2468</v>
      </c>
      <c r="O1328" s="4572" t="s">
        <v>2471</v>
      </c>
      <c r="P1328" s="4169" t="s">
        <v>2885</v>
      </c>
    </row>
    <row r="1329" spans="1:16" ht="28.5" customHeight="1">
      <c r="A1329" s="4204"/>
      <c r="B1329" s="4489"/>
      <c r="C1329" s="4149"/>
      <c r="D1329" s="4151"/>
      <c r="E1329" s="4404"/>
      <c r="F1329" s="1865" t="s">
        <v>115</v>
      </c>
      <c r="G1329" s="304" t="s">
        <v>765</v>
      </c>
      <c r="H1329" s="4143"/>
      <c r="I1329" s="4121"/>
      <c r="J1329" s="4044"/>
      <c r="K1329" s="4121"/>
      <c r="L1329" s="4044"/>
      <c r="M1329" s="2914"/>
      <c r="N1329" s="4406"/>
      <c r="O1329" s="4573"/>
      <c r="P1329" s="4030"/>
    </row>
    <row r="1330" spans="1:16" ht="32.25" customHeight="1">
      <c r="A1330" s="4156" t="s">
        <v>4469</v>
      </c>
      <c r="B1330" s="4135" t="s">
        <v>2463</v>
      </c>
      <c r="C1330" s="4148" t="s">
        <v>4446</v>
      </c>
      <c r="D1330" s="4150" t="s">
        <v>4447</v>
      </c>
      <c r="E1330" s="4140" t="s">
        <v>4448</v>
      </c>
      <c r="F1330" s="1831" t="s">
        <v>2745</v>
      </c>
      <c r="G1330" s="326"/>
      <c r="H1330" s="4142" t="s">
        <v>624</v>
      </c>
      <c r="I1330" s="4120">
        <v>22318</v>
      </c>
      <c r="J1330" s="4042">
        <v>1472</v>
      </c>
      <c r="K1330" s="4120">
        <v>15242</v>
      </c>
      <c r="L1330" s="4042">
        <v>448</v>
      </c>
      <c r="M1330" s="2912"/>
      <c r="N1330" s="4210" t="s">
        <v>2468</v>
      </c>
      <c r="O1330" s="4144" t="s">
        <v>2471</v>
      </c>
      <c r="P1330" s="4169" t="s">
        <v>4530</v>
      </c>
    </row>
    <row r="1331" spans="1:16" ht="31.5" customHeight="1">
      <c r="A1331" s="4204"/>
      <c r="B1331" s="4136"/>
      <c r="C1331" s="4149"/>
      <c r="D1331" s="4151"/>
      <c r="E1331" s="4141"/>
      <c r="F1331" s="1960" t="s">
        <v>815</v>
      </c>
      <c r="G1331" s="304" t="s">
        <v>765</v>
      </c>
      <c r="H1331" s="4143"/>
      <c r="I1331" s="4121"/>
      <c r="J1331" s="4044"/>
      <c r="K1331" s="4121"/>
      <c r="L1331" s="4044"/>
      <c r="M1331" s="2914"/>
      <c r="N1331" s="4211"/>
      <c r="O1331" s="4145"/>
      <c r="P1331" s="4030"/>
    </row>
    <row r="1332" spans="1:16" ht="34.5" customHeight="1">
      <c r="A1332" s="4203" t="s">
        <v>3945</v>
      </c>
      <c r="B1332" s="4135" t="s">
        <v>2463</v>
      </c>
      <c r="C1332" s="4148" t="s">
        <v>3790</v>
      </c>
      <c r="D1332" s="4150" t="s">
        <v>2749</v>
      </c>
      <c r="E1332" s="4140" t="s">
        <v>1680</v>
      </c>
      <c r="F1332" s="1670" t="s">
        <v>2745</v>
      </c>
      <c r="G1332" s="326"/>
      <c r="H1332" s="4142" t="s">
        <v>624</v>
      </c>
      <c r="I1332" s="4120">
        <v>12542</v>
      </c>
      <c r="J1332" s="4042">
        <v>1472</v>
      </c>
      <c r="K1332" s="4120">
        <v>5162</v>
      </c>
      <c r="L1332" s="4042">
        <v>512</v>
      </c>
      <c r="M1332" s="2912"/>
      <c r="N1332" s="4210" t="s">
        <v>2466</v>
      </c>
      <c r="O1332" s="4144" t="s">
        <v>2471</v>
      </c>
      <c r="P1332" s="4169" t="s">
        <v>2886</v>
      </c>
    </row>
    <row r="1333" spans="1:16" ht="34.5" customHeight="1">
      <c r="A1333" s="4156"/>
      <c r="B1333" s="4136"/>
      <c r="C1333" s="4149"/>
      <c r="D1333" s="4151"/>
      <c r="E1333" s="4141"/>
      <c r="F1333" s="1671" t="s">
        <v>112</v>
      </c>
      <c r="G1333" s="304" t="s">
        <v>765</v>
      </c>
      <c r="H1333" s="4143"/>
      <c r="I1333" s="4121"/>
      <c r="J1333" s="4044"/>
      <c r="K1333" s="4121"/>
      <c r="L1333" s="4044"/>
      <c r="M1333" s="2914"/>
      <c r="N1333" s="4211"/>
      <c r="O1333" s="4145"/>
      <c r="P1333" s="4030"/>
    </row>
    <row r="1334" spans="1:16" ht="30" customHeight="1">
      <c r="A1334" s="4156"/>
      <c r="B1334" s="4135" t="s">
        <v>2463</v>
      </c>
      <c r="C1334" s="4148" t="s">
        <v>3791</v>
      </c>
      <c r="D1334" s="4139" t="s">
        <v>2750</v>
      </c>
      <c r="E1334" s="4140" t="s">
        <v>1681</v>
      </c>
      <c r="F1334" s="1701" t="s">
        <v>2747</v>
      </c>
      <c r="G1334" s="303"/>
      <c r="H1334" s="4142" t="s">
        <v>624</v>
      </c>
      <c r="I1334" s="4120">
        <v>23968</v>
      </c>
      <c r="J1334" s="4042">
        <v>1472</v>
      </c>
      <c r="K1334" s="4120">
        <v>12542</v>
      </c>
      <c r="L1334" s="4042">
        <v>512</v>
      </c>
      <c r="M1334" s="2912"/>
      <c r="N1334" s="4210" t="s">
        <v>2468</v>
      </c>
      <c r="O1334" s="4144" t="s">
        <v>2471</v>
      </c>
      <c r="P1334" s="4169" t="s">
        <v>2887</v>
      </c>
    </row>
    <row r="1335" spans="1:16" ht="30" customHeight="1">
      <c r="A1335" s="4156"/>
      <c r="B1335" s="4136"/>
      <c r="C1335" s="4149"/>
      <c r="D1335" s="4079"/>
      <c r="E1335" s="4141"/>
      <c r="F1335" s="1671" t="s">
        <v>112</v>
      </c>
      <c r="G1335" s="304" t="s">
        <v>765</v>
      </c>
      <c r="H1335" s="4143"/>
      <c r="I1335" s="4121"/>
      <c r="J1335" s="4044"/>
      <c r="K1335" s="4121"/>
      <c r="L1335" s="4044"/>
      <c r="M1335" s="2914"/>
      <c r="N1335" s="4211"/>
      <c r="O1335" s="4145"/>
      <c r="P1335" s="4030"/>
    </row>
    <row r="1336" spans="1:16" ht="30" customHeight="1">
      <c r="A1336" s="4156"/>
      <c r="B1336" s="4135" t="s">
        <v>2463</v>
      </c>
      <c r="C1336" s="4118" t="s">
        <v>3807</v>
      </c>
      <c r="D1336" s="4150" t="s">
        <v>4190</v>
      </c>
      <c r="E1336" s="4140" t="s">
        <v>1694</v>
      </c>
      <c r="F1336" s="1670" t="s">
        <v>2745</v>
      </c>
      <c r="G1336" s="326"/>
      <c r="H1336" s="4142" t="s">
        <v>624</v>
      </c>
      <c r="I1336" s="4120">
        <v>12670</v>
      </c>
      <c r="J1336" s="4042">
        <v>1600</v>
      </c>
      <c r="K1336" s="4120">
        <v>5290</v>
      </c>
      <c r="L1336" s="4042">
        <v>512</v>
      </c>
      <c r="M1336" s="2912"/>
      <c r="N1336" s="4210" t="s">
        <v>2466</v>
      </c>
      <c r="O1336" s="4144" t="s">
        <v>2471</v>
      </c>
      <c r="P1336" s="4169" t="s">
        <v>4204</v>
      </c>
    </row>
    <row r="1337" spans="1:16" ht="30" customHeight="1">
      <c r="A1337" s="4156"/>
      <c r="B1337" s="4136"/>
      <c r="C1337" s="4149"/>
      <c r="D1337" s="4151"/>
      <c r="E1337" s="4141"/>
      <c r="F1337" s="1728" t="s">
        <v>4151</v>
      </c>
      <c r="G1337" s="304" t="s">
        <v>765</v>
      </c>
      <c r="H1337" s="4143"/>
      <c r="I1337" s="4121"/>
      <c r="J1337" s="4044"/>
      <c r="K1337" s="4121"/>
      <c r="L1337" s="4044"/>
      <c r="M1337" s="2914"/>
      <c r="N1337" s="4211"/>
      <c r="O1337" s="4145"/>
      <c r="P1337" s="4030"/>
    </row>
    <row r="1338" spans="1:16" ht="30" customHeight="1">
      <c r="A1338" s="4156"/>
      <c r="B1338" s="4135" t="s">
        <v>2463</v>
      </c>
      <c r="C1338" s="4148" t="s">
        <v>3808</v>
      </c>
      <c r="D1338" s="4139" t="s">
        <v>4191</v>
      </c>
      <c r="E1338" s="4140" t="s">
        <v>3538</v>
      </c>
      <c r="F1338" s="1701" t="s">
        <v>2747</v>
      </c>
      <c r="G1338" s="303"/>
      <c r="H1338" s="4142" t="s">
        <v>624</v>
      </c>
      <c r="I1338" s="4120">
        <v>24096</v>
      </c>
      <c r="J1338" s="4042">
        <v>1600</v>
      </c>
      <c r="K1338" s="4120">
        <v>12670</v>
      </c>
      <c r="L1338" s="4042">
        <v>512</v>
      </c>
      <c r="M1338" s="2912"/>
      <c r="N1338" s="4210" t="s">
        <v>2468</v>
      </c>
      <c r="O1338" s="4144" t="s">
        <v>2471</v>
      </c>
      <c r="P1338" s="4169" t="s">
        <v>4205</v>
      </c>
    </row>
    <row r="1339" spans="1:16" ht="30" customHeight="1">
      <c r="A1339" s="4156"/>
      <c r="B1339" s="4136"/>
      <c r="C1339" s="4149"/>
      <c r="D1339" s="4079"/>
      <c r="E1339" s="4141"/>
      <c r="F1339" s="1728" t="s">
        <v>4151</v>
      </c>
      <c r="G1339" s="304" t="s">
        <v>765</v>
      </c>
      <c r="H1339" s="4143"/>
      <c r="I1339" s="4121"/>
      <c r="J1339" s="4044"/>
      <c r="K1339" s="4121"/>
      <c r="L1339" s="4044"/>
      <c r="M1339" s="2914"/>
      <c r="N1339" s="4211"/>
      <c r="O1339" s="4145"/>
      <c r="P1339" s="4030"/>
    </row>
    <row r="1340" spans="1:16" ht="33.75" customHeight="1">
      <c r="A1340" s="4156"/>
      <c r="B1340" s="4135" t="s">
        <v>2463</v>
      </c>
      <c r="C1340" s="4148" t="s">
        <v>3792</v>
      </c>
      <c r="D1340" s="4150" t="s">
        <v>2751</v>
      </c>
      <c r="E1340" s="4140" t="s">
        <v>1682</v>
      </c>
      <c r="F1340" s="1670" t="s">
        <v>2745</v>
      </c>
      <c r="G1340" s="326"/>
      <c r="H1340" s="4142" t="s">
        <v>624</v>
      </c>
      <c r="I1340" s="4120">
        <v>12798</v>
      </c>
      <c r="J1340" s="4042">
        <v>1728</v>
      </c>
      <c r="K1340" s="4120">
        <v>5418</v>
      </c>
      <c r="L1340" s="4042">
        <v>512</v>
      </c>
      <c r="M1340" s="2912"/>
      <c r="N1340" s="4210" t="s">
        <v>2466</v>
      </c>
      <c r="O1340" s="4144" t="s">
        <v>2471</v>
      </c>
      <c r="P1340" s="4169" t="s">
        <v>2888</v>
      </c>
    </row>
    <row r="1341" spans="1:16" ht="33.75" customHeight="1">
      <c r="A1341" s="4156"/>
      <c r="B1341" s="4136"/>
      <c r="C1341" s="4149"/>
      <c r="D1341" s="4151"/>
      <c r="E1341" s="4141"/>
      <c r="F1341" s="1671" t="s">
        <v>113</v>
      </c>
      <c r="G1341" s="304" t="s">
        <v>765</v>
      </c>
      <c r="H1341" s="4143"/>
      <c r="I1341" s="4121"/>
      <c r="J1341" s="4044"/>
      <c r="K1341" s="4121"/>
      <c r="L1341" s="4044"/>
      <c r="M1341" s="2914"/>
      <c r="N1341" s="4211"/>
      <c r="O1341" s="4145"/>
      <c r="P1341" s="4030"/>
    </row>
    <row r="1342" spans="1:16" ht="33.75" customHeight="1">
      <c r="A1342" s="4156"/>
      <c r="B1342" s="4135" t="s">
        <v>2463</v>
      </c>
      <c r="C1342" s="4148" t="s">
        <v>3793</v>
      </c>
      <c r="D1342" s="4139" t="s">
        <v>2752</v>
      </c>
      <c r="E1342" s="4140" t="s">
        <v>1683</v>
      </c>
      <c r="F1342" s="1701" t="s">
        <v>2747</v>
      </c>
      <c r="G1342" s="303" t="s">
        <v>543</v>
      </c>
      <c r="H1342" s="4142" t="s">
        <v>624</v>
      </c>
      <c r="I1342" s="4120">
        <v>23968</v>
      </c>
      <c r="J1342" s="4042">
        <v>1728</v>
      </c>
      <c r="K1342" s="4120">
        <v>12798</v>
      </c>
      <c r="L1342" s="4042">
        <v>512</v>
      </c>
      <c r="M1342" s="2912"/>
      <c r="N1342" s="4210" t="s">
        <v>2468</v>
      </c>
      <c r="O1342" s="4144" t="s">
        <v>2471</v>
      </c>
      <c r="P1342" s="4169" t="s">
        <v>2888</v>
      </c>
    </row>
    <row r="1343" spans="1:16" ht="33.75" customHeight="1">
      <c r="A1343" s="4204"/>
      <c r="B1343" s="4136"/>
      <c r="C1343" s="4149"/>
      <c r="D1343" s="4079"/>
      <c r="E1343" s="4141"/>
      <c r="F1343" s="1671" t="s">
        <v>113</v>
      </c>
      <c r="G1343" s="304" t="s">
        <v>765</v>
      </c>
      <c r="H1343" s="4143"/>
      <c r="I1343" s="4121"/>
      <c r="J1343" s="4044"/>
      <c r="K1343" s="4121"/>
      <c r="L1343" s="4044"/>
      <c r="M1343" s="2914"/>
      <c r="N1343" s="4211"/>
      <c r="O1343" s="4145"/>
      <c r="P1343" s="4030"/>
    </row>
    <row r="1344" spans="1:16" ht="25.5" customHeight="1">
      <c r="A1344" s="4576" t="s">
        <v>3946</v>
      </c>
      <c r="B1344" s="4214" t="s">
        <v>2463</v>
      </c>
      <c r="C1344" s="4118" t="s">
        <v>3794</v>
      </c>
      <c r="D1344" s="4216" t="s">
        <v>2753</v>
      </c>
      <c r="E1344" s="4218" t="s">
        <v>1686</v>
      </c>
      <c r="F1344" s="1701" t="s">
        <v>2745</v>
      </c>
      <c r="G1344" s="303"/>
      <c r="H1344" s="4168" t="s">
        <v>624</v>
      </c>
      <c r="I1344" s="4108">
        <v>16542</v>
      </c>
      <c r="J1344" s="4043">
        <v>1728</v>
      </c>
      <c r="K1344" s="4108">
        <v>9162</v>
      </c>
      <c r="L1344" s="4043">
        <v>512</v>
      </c>
      <c r="M1344" s="2913"/>
      <c r="N1344" s="4222" t="s">
        <v>2468</v>
      </c>
      <c r="O1344" s="4624" t="s">
        <v>2471</v>
      </c>
      <c r="P1344" s="4029" t="s">
        <v>2889</v>
      </c>
    </row>
    <row r="1345" spans="1:16" ht="25.5" customHeight="1">
      <c r="A1345" s="4577"/>
      <c r="B1345" s="4214"/>
      <c r="C1345" s="4118"/>
      <c r="D1345" s="4216"/>
      <c r="E1345" s="4218"/>
      <c r="F1345" s="1701" t="s">
        <v>114</v>
      </c>
      <c r="G1345" s="303" t="s">
        <v>765</v>
      </c>
      <c r="H1345" s="4168"/>
      <c r="I1345" s="4108"/>
      <c r="J1345" s="4043"/>
      <c r="K1345" s="4108"/>
      <c r="L1345" s="4043"/>
      <c r="M1345" s="2913"/>
      <c r="N1345" s="4222"/>
      <c r="O1345" s="4624"/>
      <c r="P1345" s="4029"/>
    </row>
    <row r="1346" spans="1:16" ht="25.5" customHeight="1">
      <c r="A1346" s="4577"/>
      <c r="B1346" s="4136"/>
      <c r="C1346" s="4149"/>
      <c r="D1346" s="4151"/>
      <c r="E1346" s="4141"/>
      <c r="F1346" s="1671" t="s">
        <v>112</v>
      </c>
      <c r="G1346" s="304" t="s">
        <v>765</v>
      </c>
      <c r="H1346" s="4143"/>
      <c r="I1346" s="4121"/>
      <c r="J1346" s="4044"/>
      <c r="K1346" s="4121"/>
      <c r="L1346" s="4044"/>
      <c r="M1346" s="2914"/>
      <c r="N1346" s="4211"/>
      <c r="O1346" s="4145"/>
      <c r="P1346" s="4030"/>
    </row>
    <row r="1347" spans="1:16" ht="25.5" customHeight="1">
      <c r="A1347" s="4577"/>
      <c r="B1347" s="4214" t="s">
        <v>2463</v>
      </c>
      <c r="C1347" s="4118" t="s">
        <v>4192</v>
      </c>
      <c r="D1347" s="4216" t="s">
        <v>4193</v>
      </c>
      <c r="E1347" s="4218" t="s">
        <v>4194</v>
      </c>
      <c r="F1347" s="1701" t="s">
        <v>2745</v>
      </c>
      <c r="G1347" s="303"/>
      <c r="H1347" s="4168" t="s">
        <v>624</v>
      </c>
      <c r="I1347" s="4108">
        <v>16702</v>
      </c>
      <c r="J1347" s="4043">
        <v>1856</v>
      </c>
      <c r="K1347" s="4108">
        <v>9290</v>
      </c>
      <c r="L1347" s="4043">
        <v>512</v>
      </c>
      <c r="M1347" s="2913"/>
      <c r="N1347" s="4222" t="s">
        <v>2468</v>
      </c>
      <c r="O1347" s="4624" t="s">
        <v>2471</v>
      </c>
      <c r="P1347" s="4029" t="s">
        <v>4206</v>
      </c>
    </row>
    <row r="1348" spans="1:16" ht="25.5" customHeight="1">
      <c r="A1348" s="4577"/>
      <c r="B1348" s="4214"/>
      <c r="C1348" s="4118"/>
      <c r="D1348" s="4216"/>
      <c r="E1348" s="4218"/>
      <c r="F1348" s="1701" t="s">
        <v>114</v>
      </c>
      <c r="G1348" s="303" t="s">
        <v>765</v>
      </c>
      <c r="H1348" s="4168"/>
      <c r="I1348" s="4108"/>
      <c r="J1348" s="4043"/>
      <c r="K1348" s="4108"/>
      <c r="L1348" s="4043"/>
      <c r="M1348" s="2913"/>
      <c r="N1348" s="4222"/>
      <c r="O1348" s="4624"/>
      <c r="P1348" s="4029"/>
    </row>
    <row r="1349" spans="1:16" ht="25.5" customHeight="1">
      <c r="A1349" s="4578"/>
      <c r="B1349" s="4136"/>
      <c r="C1349" s="4149"/>
      <c r="D1349" s="4151"/>
      <c r="E1349" s="4141"/>
      <c r="F1349" s="1728" t="s">
        <v>4151</v>
      </c>
      <c r="G1349" s="304" t="s">
        <v>765</v>
      </c>
      <c r="H1349" s="4143"/>
      <c r="I1349" s="4121"/>
      <c r="J1349" s="4044"/>
      <c r="K1349" s="4121"/>
      <c r="L1349" s="4044"/>
      <c r="M1349" s="2914"/>
      <c r="N1349" s="4211"/>
      <c r="O1349" s="4145"/>
      <c r="P1349" s="4030"/>
    </row>
    <row r="1350" spans="1:16" ht="25.5" customHeight="1">
      <c r="A1350" s="4546" t="s">
        <v>4449</v>
      </c>
      <c r="B1350" s="4135" t="s">
        <v>2463</v>
      </c>
      <c r="C1350" s="4148" t="s">
        <v>4450</v>
      </c>
      <c r="D1350" s="4150" t="s">
        <v>4451</v>
      </c>
      <c r="E1350" s="4140" t="s">
        <v>4452</v>
      </c>
      <c r="F1350" s="1829" t="s">
        <v>2745</v>
      </c>
      <c r="G1350" s="303"/>
      <c r="H1350" s="4142" t="s">
        <v>624</v>
      </c>
      <c r="I1350" s="4120">
        <v>18574</v>
      </c>
      <c r="J1350" s="4042">
        <v>1728</v>
      </c>
      <c r="K1350" s="4120">
        <v>11162</v>
      </c>
      <c r="L1350" s="4042">
        <v>512</v>
      </c>
      <c r="M1350" s="2912"/>
      <c r="N1350" s="4210" t="s">
        <v>2468</v>
      </c>
      <c r="O1350" s="4144" t="s">
        <v>2471</v>
      </c>
      <c r="P1350" s="4169" t="s">
        <v>4531</v>
      </c>
    </row>
    <row r="1351" spans="1:16" ht="25.5" customHeight="1">
      <c r="A1351" s="4547"/>
      <c r="B1351" s="4214"/>
      <c r="C1351" s="4118"/>
      <c r="D1351" s="4216"/>
      <c r="E1351" s="4218"/>
      <c r="F1351" s="1959" t="s">
        <v>4411</v>
      </c>
      <c r="G1351" s="303" t="s">
        <v>765</v>
      </c>
      <c r="H1351" s="4168"/>
      <c r="I1351" s="4108"/>
      <c r="J1351" s="4043"/>
      <c r="K1351" s="4108"/>
      <c r="L1351" s="4043"/>
      <c r="M1351" s="2913"/>
      <c r="N1351" s="4222"/>
      <c r="O1351" s="4624"/>
      <c r="P1351" s="4029"/>
    </row>
    <row r="1352" spans="1:16" ht="25.5" customHeight="1">
      <c r="A1352" s="4547"/>
      <c r="B1352" s="4136"/>
      <c r="C1352" s="4149"/>
      <c r="D1352" s="4151"/>
      <c r="E1352" s="4141"/>
      <c r="F1352" s="1960" t="s">
        <v>112</v>
      </c>
      <c r="G1352" s="304" t="s">
        <v>765</v>
      </c>
      <c r="H1352" s="4143"/>
      <c r="I1352" s="4121"/>
      <c r="J1352" s="4044"/>
      <c r="K1352" s="4121"/>
      <c r="L1352" s="4044"/>
      <c r="M1352" s="2914"/>
      <c r="N1352" s="4211"/>
      <c r="O1352" s="4145"/>
      <c r="P1352" s="4030"/>
    </row>
    <row r="1353" spans="1:16" ht="25.5" customHeight="1">
      <c r="A1353" s="4547"/>
      <c r="B1353" s="4135" t="s">
        <v>2463</v>
      </c>
      <c r="C1353" s="4148" t="s">
        <v>4480</v>
      </c>
      <c r="D1353" s="4150" t="s">
        <v>4453</v>
      </c>
      <c r="E1353" s="4140" t="s">
        <v>4454</v>
      </c>
      <c r="F1353" s="1959" t="s">
        <v>2745</v>
      </c>
      <c r="G1353" s="303"/>
      <c r="H1353" s="4142" t="s">
        <v>624</v>
      </c>
      <c r="I1353" s="4120">
        <v>18702</v>
      </c>
      <c r="J1353" s="4042">
        <v>1856</v>
      </c>
      <c r="K1353" s="4120">
        <v>11290</v>
      </c>
      <c r="L1353" s="4042">
        <v>512</v>
      </c>
      <c r="M1353" s="2912"/>
      <c r="N1353" s="4210" t="s">
        <v>2468</v>
      </c>
      <c r="O1353" s="4144" t="s">
        <v>2471</v>
      </c>
      <c r="P1353" s="4169" t="s">
        <v>4532</v>
      </c>
    </row>
    <row r="1354" spans="1:16" ht="25.5" customHeight="1">
      <c r="A1354" s="4547"/>
      <c r="B1354" s="4214"/>
      <c r="C1354" s="4118"/>
      <c r="D1354" s="4216"/>
      <c r="E1354" s="4218"/>
      <c r="F1354" s="1959" t="s">
        <v>4411</v>
      </c>
      <c r="G1354" s="303" t="s">
        <v>765</v>
      </c>
      <c r="H1354" s="4168"/>
      <c r="I1354" s="4108"/>
      <c r="J1354" s="4043"/>
      <c r="K1354" s="4108"/>
      <c r="L1354" s="4043"/>
      <c r="M1354" s="2913"/>
      <c r="N1354" s="4222"/>
      <c r="O1354" s="4624"/>
      <c r="P1354" s="4029"/>
    </row>
    <row r="1355" spans="1:16" ht="25.5" customHeight="1">
      <c r="A1355" s="4548"/>
      <c r="B1355" s="4136"/>
      <c r="C1355" s="4149"/>
      <c r="D1355" s="4151"/>
      <c r="E1355" s="4141"/>
      <c r="F1355" s="1960" t="s">
        <v>4168</v>
      </c>
      <c r="G1355" s="304" t="s">
        <v>765</v>
      </c>
      <c r="H1355" s="4143"/>
      <c r="I1355" s="4121"/>
      <c r="J1355" s="4044"/>
      <c r="K1355" s="4121"/>
      <c r="L1355" s="4044"/>
      <c r="M1355" s="2914"/>
      <c r="N1355" s="4211"/>
      <c r="O1355" s="4145"/>
      <c r="P1355" s="4030"/>
    </row>
    <row r="1356" spans="1:16" ht="27.75" customHeight="1">
      <c r="A1356" s="4546" t="s">
        <v>4484</v>
      </c>
      <c r="B1356" s="4639" t="s">
        <v>2463</v>
      </c>
      <c r="C1356" s="4148" t="s">
        <v>3795</v>
      </c>
      <c r="D1356" s="4407" t="s">
        <v>4482</v>
      </c>
      <c r="E1356" s="4440" t="s">
        <v>1688</v>
      </c>
      <c r="F1356" s="1961" t="s">
        <v>2745</v>
      </c>
      <c r="G1356" s="326"/>
      <c r="H1356" s="4142" t="s">
        <v>624</v>
      </c>
      <c r="I1356" s="4120">
        <v>20550</v>
      </c>
      <c r="J1356" s="4042">
        <v>1728</v>
      </c>
      <c r="K1356" s="4120">
        <v>13170</v>
      </c>
      <c r="L1356" s="4042">
        <v>512</v>
      </c>
      <c r="M1356" s="2912"/>
      <c r="N1356" s="4424" t="s">
        <v>2468</v>
      </c>
      <c r="O1356" s="4572" t="s">
        <v>2471</v>
      </c>
      <c r="P1356" s="4169" t="s">
        <v>4560</v>
      </c>
    </row>
    <row r="1357" spans="1:16" ht="27.75" customHeight="1">
      <c r="A1357" s="4547"/>
      <c r="B1357" s="4640"/>
      <c r="C1357" s="4118"/>
      <c r="D1357" s="4408"/>
      <c r="E1357" s="4403"/>
      <c r="F1357" s="1959" t="s">
        <v>115</v>
      </c>
      <c r="G1357" s="303" t="s">
        <v>765</v>
      </c>
      <c r="H1357" s="4168"/>
      <c r="I1357" s="4108"/>
      <c r="J1357" s="4043"/>
      <c r="K1357" s="4108"/>
      <c r="L1357" s="4043"/>
      <c r="M1357" s="2913"/>
      <c r="N1357" s="4405"/>
      <c r="O1357" s="4636"/>
      <c r="P1357" s="4029"/>
    </row>
    <row r="1358" spans="1:16" ht="27.75" customHeight="1">
      <c r="A1358" s="4547"/>
      <c r="B1358" s="4489"/>
      <c r="C1358" s="4149"/>
      <c r="D1358" s="4409"/>
      <c r="E1358" s="4404"/>
      <c r="F1358" s="1960" t="s">
        <v>112</v>
      </c>
      <c r="G1358" s="304" t="s">
        <v>765</v>
      </c>
      <c r="H1358" s="4143"/>
      <c r="I1358" s="4121"/>
      <c r="J1358" s="4044"/>
      <c r="K1358" s="4121"/>
      <c r="L1358" s="4044"/>
      <c r="M1358" s="2914"/>
      <c r="N1358" s="4406"/>
      <c r="O1358" s="4573"/>
      <c r="P1358" s="4030"/>
    </row>
    <row r="1359" spans="1:16" ht="27.75" customHeight="1">
      <c r="A1359" s="4547"/>
      <c r="B1359" s="4639" t="s">
        <v>2463</v>
      </c>
      <c r="C1359" s="4148" t="s">
        <v>4195</v>
      </c>
      <c r="D1359" s="4407" t="s">
        <v>4483</v>
      </c>
      <c r="E1359" s="4440" t="s">
        <v>4196</v>
      </c>
      <c r="F1359" s="1961" t="s">
        <v>2745</v>
      </c>
      <c r="G1359" s="326"/>
      <c r="H1359" s="4142" t="s">
        <v>624</v>
      </c>
      <c r="I1359" s="4120">
        <v>20702</v>
      </c>
      <c r="J1359" s="4042">
        <v>1856</v>
      </c>
      <c r="K1359" s="4120">
        <v>13290</v>
      </c>
      <c r="L1359" s="4042">
        <v>512</v>
      </c>
      <c r="M1359" s="2912"/>
      <c r="N1359" s="4424" t="s">
        <v>2468</v>
      </c>
      <c r="O1359" s="4572" t="s">
        <v>2471</v>
      </c>
      <c r="P1359" s="4169" t="s">
        <v>4561</v>
      </c>
    </row>
    <row r="1360" spans="1:16" ht="27.75" customHeight="1">
      <c r="A1360" s="4547"/>
      <c r="B1360" s="4640"/>
      <c r="C1360" s="4118"/>
      <c r="D1360" s="4408"/>
      <c r="E1360" s="4403"/>
      <c r="F1360" s="1959" t="s">
        <v>115</v>
      </c>
      <c r="G1360" s="303" t="s">
        <v>765</v>
      </c>
      <c r="H1360" s="4168"/>
      <c r="I1360" s="4108"/>
      <c r="J1360" s="4043"/>
      <c r="K1360" s="4108"/>
      <c r="L1360" s="4043"/>
      <c r="M1360" s="2913"/>
      <c r="N1360" s="4405"/>
      <c r="O1360" s="4636"/>
      <c r="P1360" s="4029"/>
    </row>
    <row r="1361" spans="1:16" ht="27.75" customHeight="1">
      <c r="A1361" s="4548"/>
      <c r="B1361" s="4489"/>
      <c r="C1361" s="4149"/>
      <c r="D1361" s="4409"/>
      <c r="E1361" s="4404"/>
      <c r="F1361" s="1963" t="s">
        <v>4151</v>
      </c>
      <c r="G1361" s="304" t="s">
        <v>765</v>
      </c>
      <c r="H1361" s="4143"/>
      <c r="I1361" s="4121"/>
      <c r="J1361" s="4044"/>
      <c r="K1361" s="4121"/>
      <c r="L1361" s="4044"/>
      <c r="M1361" s="2914"/>
      <c r="N1361" s="4406"/>
      <c r="O1361" s="4573"/>
      <c r="P1361" s="4030"/>
    </row>
    <row r="1362" spans="1:16" ht="25.5" customHeight="1">
      <c r="A1362" s="4547" t="s">
        <v>4455</v>
      </c>
      <c r="B1362" s="4214" t="s">
        <v>2463</v>
      </c>
      <c r="C1362" s="4118" t="s">
        <v>4456</v>
      </c>
      <c r="D1362" s="4216" t="s">
        <v>4457</v>
      </c>
      <c r="E1362" s="4218" t="s">
        <v>4458</v>
      </c>
      <c r="F1362" s="1959" t="s">
        <v>2745</v>
      </c>
      <c r="G1362" s="303"/>
      <c r="H1362" s="4168" t="s">
        <v>624</v>
      </c>
      <c r="I1362" s="4108">
        <v>22574</v>
      </c>
      <c r="J1362" s="4043">
        <v>1728</v>
      </c>
      <c r="K1362" s="4108">
        <v>15194</v>
      </c>
      <c r="L1362" s="4043">
        <v>512</v>
      </c>
      <c r="M1362" s="2913"/>
      <c r="N1362" s="4222" t="s">
        <v>2468</v>
      </c>
      <c r="O1362" s="4624" t="s">
        <v>2471</v>
      </c>
      <c r="P1362" s="4029" t="s">
        <v>4533</v>
      </c>
    </row>
    <row r="1363" spans="1:16" ht="25.5" customHeight="1">
      <c r="A1363" s="4547"/>
      <c r="B1363" s="4214"/>
      <c r="C1363" s="4118"/>
      <c r="D1363" s="4216"/>
      <c r="E1363" s="4218"/>
      <c r="F1363" s="1959" t="s">
        <v>815</v>
      </c>
      <c r="G1363" s="303" t="s">
        <v>765</v>
      </c>
      <c r="H1363" s="4168"/>
      <c r="I1363" s="4108"/>
      <c r="J1363" s="4043"/>
      <c r="K1363" s="4108"/>
      <c r="L1363" s="4043"/>
      <c r="M1363" s="2913"/>
      <c r="N1363" s="4222"/>
      <c r="O1363" s="4624"/>
      <c r="P1363" s="4029"/>
    </row>
    <row r="1364" spans="1:16" ht="25.5" customHeight="1">
      <c r="A1364" s="4547"/>
      <c r="B1364" s="4136"/>
      <c r="C1364" s="4149"/>
      <c r="D1364" s="4151"/>
      <c r="E1364" s="4141"/>
      <c r="F1364" s="1960" t="s">
        <v>112</v>
      </c>
      <c r="G1364" s="304" t="s">
        <v>765</v>
      </c>
      <c r="H1364" s="4143"/>
      <c r="I1364" s="4121"/>
      <c r="J1364" s="4044"/>
      <c r="K1364" s="4121"/>
      <c r="L1364" s="4044"/>
      <c r="M1364" s="2914"/>
      <c r="N1364" s="4211"/>
      <c r="O1364" s="4145"/>
      <c r="P1364" s="4030"/>
    </row>
    <row r="1365" spans="1:16" ht="25.5" customHeight="1">
      <c r="A1365" s="4547"/>
      <c r="B1365" s="4214" t="s">
        <v>2463</v>
      </c>
      <c r="C1365" s="4118" t="s">
        <v>4481</v>
      </c>
      <c r="D1365" s="4216" t="s">
        <v>4459</v>
      </c>
      <c r="E1365" s="4218" t="s">
        <v>4460</v>
      </c>
      <c r="F1365" s="1959" t="s">
        <v>2745</v>
      </c>
      <c r="G1365" s="303"/>
      <c r="H1365" s="4168" t="s">
        <v>624</v>
      </c>
      <c r="I1365" s="4108">
        <v>22702</v>
      </c>
      <c r="J1365" s="4043">
        <v>1856</v>
      </c>
      <c r="K1365" s="4108">
        <v>15322</v>
      </c>
      <c r="L1365" s="4043">
        <v>512</v>
      </c>
      <c r="M1365" s="2913"/>
      <c r="N1365" s="4222" t="s">
        <v>2468</v>
      </c>
      <c r="O1365" s="4624" t="s">
        <v>2471</v>
      </c>
      <c r="P1365" s="4029" t="s">
        <v>4534</v>
      </c>
    </row>
    <row r="1366" spans="1:16" ht="25.5" customHeight="1">
      <c r="A1366" s="4547"/>
      <c r="B1366" s="4214"/>
      <c r="C1366" s="4118"/>
      <c r="D1366" s="4216"/>
      <c r="E1366" s="4218"/>
      <c r="F1366" s="1959" t="s">
        <v>815</v>
      </c>
      <c r="G1366" s="303" t="s">
        <v>765</v>
      </c>
      <c r="H1366" s="4168"/>
      <c r="I1366" s="4108"/>
      <c r="J1366" s="4043"/>
      <c r="K1366" s="4108"/>
      <c r="L1366" s="4043"/>
      <c r="M1366" s="2913"/>
      <c r="N1366" s="4222"/>
      <c r="O1366" s="4624"/>
      <c r="P1366" s="4029"/>
    </row>
    <row r="1367" spans="1:16" ht="25.5" customHeight="1" thickBot="1">
      <c r="A1367" s="4575"/>
      <c r="B1367" s="4215"/>
      <c r="C1367" s="4119"/>
      <c r="D1367" s="4217"/>
      <c r="E1367" s="4219"/>
      <c r="F1367" s="441" t="s">
        <v>4168</v>
      </c>
      <c r="G1367" s="330" t="s">
        <v>765</v>
      </c>
      <c r="H1367" s="4220"/>
      <c r="I1367" s="4109"/>
      <c r="J1367" s="4221"/>
      <c r="K1367" s="4109"/>
      <c r="L1367" s="4221"/>
      <c r="M1367" s="2941"/>
      <c r="N1367" s="4223"/>
      <c r="O1367" s="4625"/>
      <c r="P1367" s="4586"/>
    </row>
    <row r="1368" spans="1:16" ht="23.25" customHeight="1">
      <c r="A1368" s="3876" t="s">
        <v>3622</v>
      </c>
      <c r="B1368" s="1700" t="s">
        <v>2463</v>
      </c>
      <c r="C1368" s="1696" t="s">
        <v>3674</v>
      </c>
      <c r="D1368" s="1689" t="s">
        <v>2446</v>
      </c>
      <c r="E1368" s="1661" t="s">
        <v>1228</v>
      </c>
      <c r="F1368" s="1671" t="s">
        <v>1797</v>
      </c>
      <c r="G1368" s="1661"/>
      <c r="H1368" s="1400" t="s">
        <v>624</v>
      </c>
      <c r="I1368" s="1666">
        <v>1216</v>
      </c>
      <c r="J1368" s="1686">
        <v>320</v>
      </c>
      <c r="K1368" s="1666">
        <v>128</v>
      </c>
      <c r="L1368" s="1668">
        <v>32</v>
      </c>
      <c r="M1368" s="2914"/>
      <c r="N1368" s="1676" t="s">
        <v>2451</v>
      </c>
      <c r="O1368" s="1679" t="s">
        <v>2459</v>
      </c>
      <c r="P1368" s="1703" t="s">
        <v>2769</v>
      </c>
    </row>
    <row r="1369" spans="1:16" s="87" customFormat="1" ht="22.5" customHeight="1">
      <c r="A1369" s="3877"/>
      <c r="B1369" s="1700" t="s">
        <v>2463</v>
      </c>
      <c r="C1369" s="1688" t="s">
        <v>3677</v>
      </c>
      <c r="D1369" s="1689" t="s">
        <v>2447</v>
      </c>
      <c r="E1369" s="1690" t="s">
        <v>1187</v>
      </c>
      <c r="F1369" s="1671" t="s">
        <v>1798</v>
      </c>
      <c r="G1369" s="304"/>
      <c r="H1369" s="1663" t="s">
        <v>624</v>
      </c>
      <c r="I1369" s="387">
        <v>4906</v>
      </c>
      <c r="J1369" s="1686">
        <v>640</v>
      </c>
      <c r="K1369" s="1664">
        <v>384</v>
      </c>
      <c r="L1369" s="1668">
        <v>128</v>
      </c>
      <c r="M1369" s="2914"/>
      <c r="N1369" s="1678" t="s">
        <v>2451</v>
      </c>
      <c r="O1369" s="1679" t="s">
        <v>2459</v>
      </c>
      <c r="P1369" s="1674" t="s">
        <v>2770</v>
      </c>
    </row>
    <row r="1370" spans="1:16" s="87" customFormat="1" ht="22.5" customHeight="1">
      <c r="A1370" s="3877"/>
      <c r="B1370" s="935" t="s">
        <v>2463</v>
      </c>
      <c r="C1370" s="1503" t="s">
        <v>3678</v>
      </c>
      <c r="D1370" s="1689" t="s">
        <v>2448</v>
      </c>
      <c r="E1370" s="362" t="s">
        <v>1188</v>
      </c>
      <c r="F1370" s="1701" t="s">
        <v>1799</v>
      </c>
      <c r="G1370" s="325"/>
      <c r="H1370" s="1717" t="s">
        <v>624</v>
      </c>
      <c r="I1370" s="396">
        <v>12286</v>
      </c>
      <c r="J1370" s="1719">
        <v>790</v>
      </c>
      <c r="K1370" s="1004">
        <v>4906</v>
      </c>
      <c r="L1370" s="1721">
        <v>256</v>
      </c>
      <c r="M1370" s="2946"/>
      <c r="N1370" s="776" t="s">
        <v>2466</v>
      </c>
      <c r="O1370" s="1725" t="s">
        <v>2459</v>
      </c>
      <c r="P1370" s="1674" t="s">
        <v>2771</v>
      </c>
    </row>
    <row r="1371" spans="1:16" s="87" customFormat="1" ht="22.5" customHeight="1">
      <c r="A1371" s="4159"/>
      <c r="B1371" s="1700" t="s">
        <v>2463</v>
      </c>
      <c r="C1371" s="1688" t="s">
        <v>3679</v>
      </c>
      <c r="D1371" s="1689" t="s">
        <v>2449</v>
      </c>
      <c r="E1371" s="1690" t="s">
        <v>1189</v>
      </c>
      <c r="F1371" s="986" t="s">
        <v>1800</v>
      </c>
      <c r="G1371" s="304"/>
      <c r="H1371" s="1663" t="s">
        <v>624</v>
      </c>
      <c r="I1371" s="387">
        <v>23712</v>
      </c>
      <c r="J1371" s="1686">
        <v>912</v>
      </c>
      <c r="K1371" s="1664">
        <v>12286</v>
      </c>
      <c r="L1371" s="1668">
        <v>512</v>
      </c>
      <c r="M1371" s="2914"/>
      <c r="N1371" s="1678" t="s">
        <v>2468</v>
      </c>
      <c r="O1371" s="1679" t="s">
        <v>2459</v>
      </c>
      <c r="P1371" s="1674" t="s">
        <v>2772</v>
      </c>
    </row>
    <row r="1372" spans="1:16" ht="22.5" customHeight="1">
      <c r="A1372" s="4203" t="s">
        <v>3947</v>
      </c>
      <c r="B1372" s="4056" t="s">
        <v>2463</v>
      </c>
      <c r="C1372" s="4148" t="s">
        <v>3798</v>
      </c>
      <c r="D1372" s="4139" t="s">
        <v>1784</v>
      </c>
      <c r="E1372" s="4165" t="s">
        <v>1231</v>
      </c>
      <c r="F1372" s="1701" t="s">
        <v>1797</v>
      </c>
      <c r="G1372" s="393"/>
      <c r="H1372" s="1662" t="s">
        <v>624</v>
      </c>
      <c r="I1372" s="1665">
        <v>1728</v>
      </c>
      <c r="J1372" s="1685">
        <v>576</v>
      </c>
      <c r="K1372" s="1665">
        <v>640</v>
      </c>
      <c r="L1372" s="1667">
        <v>384</v>
      </c>
      <c r="M1372" s="2913"/>
      <c r="N1372" s="4034" t="s">
        <v>2451</v>
      </c>
      <c r="O1372" s="4036" t="s">
        <v>2459</v>
      </c>
      <c r="P1372" s="4169" t="s">
        <v>2773</v>
      </c>
    </row>
    <row r="1373" spans="1:16" ht="13.5" customHeight="1">
      <c r="A1373" s="4156"/>
      <c r="B1373" s="4171"/>
      <c r="C1373" s="4149"/>
      <c r="D1373" s="4079"/>
      <c r="E1373" s="4617"/>
      <c r="F1373" s="1728" t="s">
        <v>665</v>
      </c>
      <c r="G1373" s="302" t="s">
        <v>119</v>
      </c>
      <c r="H1373" s="1663"/>
      <c r="I1373" s="1666"/>
      <c r="J1373" s="1686"/>
      <c r="K1373" s="1666"/>
      <c r="L1373" s="1668"/>
      <c r="M1373" s="2914"/>
      <c r="N1373" s="4033"/>
      <c r="O1373" s="4038"/>
      <c r="P1373" s="4030"/>
    </row>
    <row r="1374" spans="1:16" ht="22.5" customHeight="1">
      <c r="A1374" s="4156"/>
      <c r="B1374" s="4056" t="s">
        <v>2463</v>
      </c>
      <c r="C1374" s="4148" t="s">
        <v>3753</v>
      </c>
      <c r="D1374" s="4139" t="s">
        <v>1785</v>
      </c>
      <c r="E1374" s="4199" t="s">
        <v>492</v>
      </c>
      <c r="F1374" s="1670" t="s">
        <v>1796</v>
      </c>
      <c r="G1374" s="301"/>
      <c r="H1374" s="1662" t="s">
        <v>624</v>
      </c>
      <c r="I1374" s="4120">
        <v>2656</v>
      </c>
      <c r="J1374" s="4042">
        <v>576</v>
      </c>
      <c r="K1374" s="4120">
        <v>640</v>
      </c>
      <c r="L1374" s="4042">
        <v>384</v>
      </c>
      <c r="M1374" s="2912"/>
      <c r="N1374" s="4034" t="s">
        <v>2451</v>
      </c>
      <c r="O1374" s="4036" t="s">
        <v>2459</v>
      </c>
      <c r="P1374" s="4169" t="s">
        <v>2773</v>
      </c>
    </row>
    <row r="1375" spans="1:16" ht="13.5" customHeight="1">
      <c r="A1375" s="4156"/>
      <c r="B1375" s="4171"/>
      <c r="C1375" s="4149"/>
      <c r="D1375" s="4079"/>
      <c r="E1375" s="4072"/>
      <c r="F1375" s="1728" t="s">
        <v>665</v>
      </c>
      <c r="G1375" s="302" t="s">
        <v>119</v>
      </c>
      <c r="H1375" s="1663"/>
      <c r="I1375" s="4121"/>
      <c r="J1375" s="4044"/>
      <c r="K1375" s="4121"/>
      <c r="L1375" s="4044"/>
      <c r="M1375" s="2914"/>
      <c r="N1375" s="4033"/>
      <c r="O1375" s="4038"/>
      <c r="P1375" s="4030"/>
    </row>
    <row r="1376" spans="1:16" ht="18.75" customHeight="1">
      <c r="A1376" s="4156"/>
      <c r="B1376" s="4056" t="s">
        <v>2463</v>
      </c>
      <c r="C1376" s="4148" t="s">
        <v>3799</v>
      </c>
      <c r="D1376" s="4139" t="s">
        <v>3187</v>
      </c>
      <c r="E1376" s="4101" t="s">
        <v>3460</v>
      </c>
      <c r="F1376" s="1727" t="s">
        <v>1801</v>
      </c>
      <c r="G1376" s="303"/>
      <c r="H1376" s="1662" t="s">
        <v>624</v>
      </c>
      <c r="I1376" s="4120">
        <v>3872</v>
      </c>
      <c r="J1376" s="4042">
        <v>576</v>
      </c>
      <c r="K1376" s="4120">
        <v>640</v>
      </c>
      <c r="L1376" s="4042">
        <v>384</v>
      </c>
      <c r="M1376" s="2912"/>
      <c r="N1376" s="4034" t="s">
        <v>2451</v>
      </c>
      <c r="O1376" s="4036" t="s">
        <v>2459</v>
      </c>
      <c r="P1376" s="4169" t="s">
        <v>3198</v>
      </c>
    </row>
    <row r="1377" spans="1:16" ht="18.75" customHeight="1">
      <c r="A1377" s="4156"/>
      <c r="B1377" s="4171"/>
      <c r="C1377" s="4149"/>
      <c r="D1377" s="4079"/>
      <c r="E1377" s="4052"/>
      <c r="F1377" s="1727" t="s">
        <v>665</v>
      </c>
      <c r="G1377" s="304" t="s">
        <v>119</v>
      </c>
      <c r="H1377" s="1663"/>
      <c r="I1377" s="4121"/>
      <c r="J1377" s="4044"/>
      <c r="K1377" s="4121"/>
      <c r="L1377" s="4044"/>
      <c r="M1377" s="2914"/>
      <c r="N1377" s="4033"/>
      <c r="O1377" s="4038"/>
      <c r="P1377" s="4030"/>
    </row>
    <row r="1378" spans="1:16" ht="22.5" customHeight="1">
      <c r="A1378" s="4156"/>
      <c r="B1378" s="4056" t="s">
        <v>2463</v>
      </c>
      <c r="C1378" s="4148" t="s">
        <v>3754</v>
      </c>
      <c r="D1378" s="4139" t="s">
        <v>1786</v>
      </c>
      <c r="E1378" s="4165" t="s">
        <v>1362</v>
      </c>
      <c r="F1378" s="1670" t="s">
        <v>1798</v>
      </c>
      <c r="G1378" s="301"/>
      <c r="H1378" s="1662" t="s">
        <v>624</v>
      </c>
      <c r="I1378" s="4045">
        <v>5162</v>
      </c>
      <c r="J1378" s="4200">
        <v>896</v>
      </c>
      <c r="K1378" s="4120">
        <v>640</v>
      </c>
      <c r="L1378" s="4042">
        <v>384</v>
      </c>
      <c r="M1378" s="2912"/>
      <c r="N1378" s="4034" t="s">
        <v>2451</v>
      </c>
      <c r="O1378" s="4036" t="s">
        <v>2459</v>
      </c>
      <c r="P1378" s="4169" t="s">
        <v>2773</v>
      </c>
    </row>
    <row r="1379" spans="1:16" ht="13.5" customHeight="1">
      <c r="A1379" s="4156"/>
      <c r="B1379" s="4171"/>
      <c r="C1379" s="4149"/>
      <c r="D1379" s="4079"/>
      <c r="E1379" s="4617"/>
      <c r="F1379" s="1728" t="s">
        <v>665</v>
      </c>
      <c r="G1379" s="302" t="s">
        <v>119</v>
      </c>
      <c r="H1379" s="1663"/>
      <c r="I1379" s="4047"/>
      <c r="J1379" s="4185"/>
      <c r="K1379" s="4121"/>
      <c r="L1379" s="4044"/>
      <c r="M1379" s="2914"/>
      <c r="N1379" s="4033"/>
      <c r="O1379" s="4038"/>
      <c r="P1379" s="4030"/>
    </row>
    <row r="1380" spans="1:16" ht="22.5" customHeight="1">
      <c r="A1380" s="4156"/>
      <c r="B1380" s="4056" t="s">
        <v>2463</v>
      </c>
      <c r="C1380" s="4148" t="s">
        <v>3755</v>
      </c>
      <c r="D1380" s="4139" t="s">
        <v>1787</v>
      </c>
      <c r="E1380" s="4165" t="s">
        <v>1233</v>
      </c>
      <c r="F1380" s="1670" t="s">
        <v>1799</v>
      </c>
      <c r="G1380" s="301"/>
      <c r="H1380" s="1662" t="s">
        <v>624</v>
      </c>
      <c r="I1380" s="4045">
        <v>12542</v>
      </c>
      <c r="J1380" s="4200">
        <v>1046</v>
      </c>
      <c r="K1380" s="4045">
        <v>5162</v>
      </c>
      <c r="L1380" s="4042">
        <v>512</v>
      </c>
      <c r="M1380" s="2912"/>
      <c r="N1380" s="4034" t="s">
        <v>2466</v>
      </c>
      <c r="O1380" s="4036" t="s">
        <v>2459</v>
      </c>
      <c r="P1380" s="4169" t="s">
        <v>2774</v>
      </c>
    </row>
    <row r="1381" spans="1:16" ht="13.5" customHeight="1">
      <c r="A1381" s="4156"/>
      <c r="B1381" s="4171"/>
      <c r="C1381" s="4149"/>
      <c r="D1381" s="4079"/>
      <c r="E1381" s="4617"/>
      <c r="F1381" s="1728" t="s">
        <v>665</v>
      </c>
      <c r="G1381" s="302" t="s">
        <v>119</v>
      </c>
      <c r="H1381" s="1663"/>
      <c r="I1381" s="4047"/>
      <c r="J1381" s="4185"/>
      <c r="K1381" s="4047"/>
      <c r="L1381" s="4044"/>
      <c r="M1381" s="2914"/>
      <c r="N1381" s="4033"/>
      <c r="O1381" s="4038"/>
      <c r="P1381" s="4030"/>
    </row>
    <row r="1382" spans="1:16" ht="22.5" customHeight="1">
      <c r="A1382" s="4156"/>
      <c r="B1382" s="4056" t="s">
        <v>2463</v>
      </c>
      <c r="C1382" s="4148" t="s">
        <v>3756</v>
      </c>
      <c r="D1382" s="4139" t="s">
        <v>1788</v>
      </c>
      <c r="E1382" s="4165" t="s">
        <v>1196</v>
      </c>
      <c r="F1382" s="1670" t="s">
        <v>1800</v>
      </c>
      <c r="G1382" s="301"/>
      <c r="H1382" s="1662" t="s">
        <v>624</v>
      </c>
      <c r="I1382" s="1697">
        <v>23968</v>
      </c>
      <c r="J1382" s="1684">
        <v>1168</v>
      </c>
      <c r="K1382" s="4045">
        <v>12542</v>
      </c>
      <c r="L1382" s="1672">
        <v>512</v>
      </c>
      <c r="M1382" s="2912"/>
      <c r="N1382" s="4034" t="s">
        <v>2468</v>
      </c>
      <c r="O1382" s="4036" t="s">
        <v>2459</v>
      </c>
      <c r="P1382" s="4169" t="s">
        <v>2774</v>
      </c>
    </row>
    <row r="1383" spans="1:16" ht="12.75" customHeight="1">
      <c r="A1383" s="4156"/>
      <c r="B1383" s="4171"/>
      <c r="C1383" s="4149"/>
      <c r="D1383" s="4079"/>
      <c r="E1383" s="4617"/>
      <c r="F1383" s="1728" t="s">
        <v>665</v>
      </c>
      <c r="G1383" s="302" t="s">
        <v>119</v>
      </c>
      <c r="H1383" s="1663"/>
      <c r="I1383" s="1698"/>
      <c r="J1383" s="1686"/>
      <c r="K1383" s="4047"/>
      <c r="L1383" s="1668"/>
      <c r="M1383" s="2914"/>
      <c r="N1383" s="4033"/>
      <c r="O1383" s="4038"/>
      <c r="P1383" s="4030"/>
    </row>
    <row r="1384" spans="1:16" ht="22.5" customHeight="1">
      <c r="A1384" s="4156"/>
      <c r="B1384" s="4056" t="s">
        <v>2463</v>
      </c>
      <c r="C1384" s="4148" t="s">
        <v>3758</v>
      </c>
      <c r="D1384" s="4139" t="s">
        <v>1789</v>
      </c>
      <c r="E1384" s="4165" t="s">
        <v>1363</v>
      </c>
      <c r="F1384" s="1670" t="s">
        <v>1798</v>
      </c>
      <c r="G1384" s="301"/>
      <c r="H1384" s="1662" t="s">
        <v>624</v>
      </c>
      <c r="I1384" s="4045">
        <v>5418</v>
      </c>
      <c r="J1384" s="4200">
        <v>1152</v>
      </c>
      <c r="K1384" s="4120">
        <v>640</v>
      </c>
      <c r="L1384" s="4042">
        <v>512</v>
      </c>
      <c r="M1384" s="2912"/>
      <c r="N1384" s="4034" t="s">
        <v>2451</v>
      </c>
      <c r="O1384" s="4036" t="s">
        <v>2459</v>
      </c>
      <c r="P1384" s="4169" t="s">
        <v>2775</v>
      </c>
    </row>
    <row r="1385" spans="1:16" ht="12.75" customHeight="1">
      <c r="A1385" s="4156"/>
      <c r="B1385" s="4171"/>
      <c r="C1385" s="4149"/>
      <c r="D1385" s="4079"/>
      <c r="E1385" s="4617"/>
      <c r="F1385" s="1671" t="s">
        <v>816</v>
      </c>
      <c r="G1385" s="302" t="s">
        <v>119</v>
      </c>
      <c r="H1385" s="1663"/>
      <c r="I1385" s="4047"/>
      <c r="J1385" s="4185"/>
      <c r="K1385" s="4121"/>
      <c r="L1385" s="4044"/>
      <c r="M1385" s="2914"/>
      <c r="N1385" s="4033"/>
      <c r="O1385" s="4038"/>
      <c r="P1385" s="4030"/>
    </row>
    <row r="1386" spans="1:16" ht="22.5" customHeight="1">
      <c r="A1386" s="4156"/>
      <c r="B1386" s="4056" t="s">
        <v>2463</v>
      </c>
      <c r="C1386" s="4148" t="s">
        <v>3759</v>
      </c>
      <c r="D1386" s="4139" t="s">
        <v>1790</v>
      </c>
      <c r="E1386" s="4165" t="s">
        <v>1198</v>
      </c>
      <c r="F1386" s="1670" t="s">
        <v>1799</v>
      </c>
      <c r="G1386" s="301"/>
      <c r="H1386" s="1662" t="s">
        <v>624</v>
      </c>
      <c r="I1386" s="4045">
        <v>12798</v>
      </c>
      <c r="J1386" s="4200">
        <v>1302</v>
      </c>
      <c r="K1386" s="4045">
        <v>5418</v>
      </c>
      <c r="L1386" s="4042">
        <v>512</v>
      </c>
      <c r="M1386" s="2912"/>
      <c r="N1386" s="4034" t="s">
        <v>2466</v>
      </c>
      <c r="O1386" s="4036" t="s">
        <v>2459</v>
      </c>
      <c r="P1386" s="4169" t="s">
        <v>2776</v>
      </c>
    </row>
    <row r="1387" spans="1:16" ht="12.75" customHeight="1">
      <c r="A1387" s="4156"/>
      <c r="B1387" s="4171"/>
      <c r="C1387" s="4149"/>
      <c r="D1387" s="4079"/>
      <c r="E1387" s="4617"/>
      <c r="F1387" s="1671" t="s">
        <v>816</v>
      </c>
      <c r="G1387" s="302" t="s">
        <v>119</v>
      </c>
      <c r="H1387" s="1663"/>
      <c r="I1387" s="4047"/>
      <c r="J1387" s="4185"/>
      <c r="K1387" s="4047"/>
      <c r="L1387" s="4044"/>
      <c r="M1387" s="2914"/>
      <c r="N1387" s="4033"/>
      <c r="O1387" s="4038"/>
      <c r="P1387" s="4030"/>
    </row>
    <row r="1388" spans="1:16" ht="22.5" customHeight="1">
      <c r="A1388" s="4156"/>
      <c r="B1388" s="4056" t="s">
        <v>2463</v>
      </c>
      <c r="C1388" s="4148" t="s">
        <v>3760</v>
      </c>
      <c r="D1388" s="4139" t="s">
        <v>1791</v>
      </c>
      <c r="E1388" s="4165" t="s">
        <v>1199</v>
      </c>
      <c r="F1388" s="1670" t="s">
        <v>1800</v>
      </c>
      <c r="G1388" s="334"/>
      <c r="H1388" s="1669" t="s">
        <v>624</v>
      </c>
      <c r="I1388" s="4120">
        <v>23968</v>
      </c>
      <c r="J1388" s="4042">
        <v>1280</v>
      </c>
      <c r="K1388" s="4045">
        <v>12798</v>
      </c>
      <c r="L1388" s="4042">
        <v>512</v>
      </c>
      <c r="M1388" s="2912"/>
      <c r="N1388" s="4034" t="s">
        <v>2468</v>
      </c>
      <c r="O1388" s="4036" t="s">
        <v>2459</v>
      </c>
      <c r="P1388" s="4169" t="s">
        <v>2775</v>
      </c>
    </row>
    <row r="1389" spans="1:16" ht="12.75" customHeight="1">
      <c r="A1389" s="4204"/>
      <c r="B1389" s="4171"/>
      <c r="C1389" s="4149"/>
      <c r="D1389" s="4079"/>
      <c r="E1389" s="4617"/>
      <c r="F1389" s="1671" t="s">
        <v>816</v>
      </c>
      <c r="G1389" s="302" t="s">
        <v>119</v>
      </c>
      <c r="H1389" s="1663"/>
      <c r="I1389" s="4121"/>
      <c r="J1389" s="4044"/>
      <c r="K1389" s="4047"/>
      <c r="L1389" s="4044"/>
      <c r="M1389" s="2914"/>
      <c r="N1389" s="4033"/>
      <c r="O1389" s="4038"/>
      <c r="P1389" s="4030"/>
    </row>
    <row r="1390" spans="1:16" ht="18.75" customHeight="1">
      <c r="A1390" s="4203" t="s">
        <v>5498</v>
      </c>
      <c r="B1390" s="4056" t="s">
        <v>2463</v>
      </c>
      <c r="C1390" s="4148" t="s">
        <v>3800</v>
      </c>
      <c r="D1390" s="4139" t="s">
        <v>1792</v>
      </c>
      <c r="E1390" s="4165" t="s">
        <v>1246</v>
      </c>
      <c r="F1390" s="1701" t="s">
        <v>1797</v>
      </c>
      <c r="G1390" s="1695"/>
      <c r="H1390" s="4142" t="s">
        <v>624</v>
      </c>
      <c r="I1390" s="4120">
        <v>5472</v>
      </c>
      <c r="J1390" s="4042">
        <v>1088</v>
      </c>
      <c r="K1390" s="4120">
        <v>4576</v>
      </c>
      <c r="L1390" s="4042">
        <v>512</v>
      </c>
      <c r="M1390" s="2912"/>
      <c r="N1390" s="4034" t="s">
        <v>2466</v>
      </c>
      <c r="O1390" s="4036" t="s">
        <v>2459</v>
      </c>
      <c r="P1390" s="4169" t="s">
        <v>2777</v>
      </c>
    </row>
    <row r="1391" spans="1:16" ht="18.75" customHeight="1">
      <c r="A1391" s="4156"/>
      <c r="B1391" s="4170"/>
      <c r="C1391" s="4118"/>
      <c r="D1391" s="4167"/>
      <c r="E1391" s="4616"/>
      <c r="F1391" s="1701" t="s">
        <v>666</v>
      </c>
      <c r="G1391" s="1695" t="s">
        <v>119</v>
      </c>
      <c r="H1391" s="4168"/>
      <c r="I1391" s="4108"/>
      <c r="J1391" s="4043"/>
      <c r="K1391" s="4108"/>
      <c r="L1391" s="4043"/>
      <c r="M1391" s="2913"/>
      <c r="N1391" s="4035"/>
      <c r="O1391" s="4037"/>
      <c r="P1391" s="4029"/>
    </row>
    <row r="1392" spans="1:16" ht="18.75" customHeight="1">
      <c r="A1392" s="4156"/>
      <c r="B1392" s="4171"/>
      <c r="C1392" s="4149"/>
      <c r="D1392" s="4079"/>
      <c r="E1392" s="4617"/>
      <c r="F1392" s="1728" t="s">
        <v>665</v>
      </c>
      <c r="G1392" s="302" t="s">
        <v>119</v>
      </c>
      <c r="H1392" s="4143"/>
      <c r="I1392" s="4121"/>
      <c r="J1392" s="4044"/>
      <c r="K1392" s="4121"/>
      <c r="L1392" s="4044"/>
      <c r="M1392" s="2914"/>
      <c r="N1392" s="4033"/>
      <c r="O1392" s="4038"/>
      <c r="P1392" s="4030"/>
    </row>
    <row r="1393" spans="1:16" ht="12.75" customHeight="1">
      <c r="A1393" s="4156"/>
      <c r="B1393" s="4056" t="s">
        <v>2463</v>
      </c>
      <c r="C1393" s="4148" t="s">
        <v>3801</v>
      </c>
      <c r="D1393" s="4139" t="s">
        <v>1793</v>
      </c>
      <c r="E1393" s="4165" t="s">
        <v>1239</v>
      </c>
      <c r="F1393" s="1670" t="s">
        <v>1796</v>
      </c>
      <c r="G1393" s="1695"/>
      <c r="H1393" s="4142" t="s">
        <v>624</v>
      </c>
      <c r="I1393" s="4120">
        <v>6656</v>
      </c>
      <c r="J1393" s="4042">
        <v>1088</v>
      </c>
      <c r="K1393" s="4120">
        <v>4640</v>
      </c>
      <c r="L1393" s="4042">
        <v>512</v>
      </c>
      <c r="M1393" s="2912"/>
      <c r="N1393" s="4034" t="s">
        <v>2466</v>
      </c>
      <c r="O1393" s="4036" t="s">
        <v>2459</v>
      </c>
      <c r="P1393" s="4169" t="s">
        <v>2778</v>
      </c>
    </row>
    <row r="1394" spans="1:16" ht="12.75" customHeight="1">
      <c r="A1394" s="4156"/>
      <c r="B1394" s="4170"/>
      <c r="C1394" s="4118"/>
      <c r="D1394" s="4167"/>
      <c r="E1394" s="4616"/>
      <c r="F1394" s="1701" t="s">
        <v>666</v>
      </c>
      <c r="G1394" s="1695" t="s">
        <v>119</v>
      </c>
      <c r="H1394" s="4168"/>
      <c r="I1394" s="4108"/>
      <c r="J1394" s="4043"/>
      <c r="K1394" s="4108"/>
      <c r="L1394" s="4043"/>
      <c r="M1394" s="2913"/>
      <c r="N1394" s="4035"/>
      <c r="O1394" s="4037"/>
      <c r="P1394" s="4029"/>
    </row>
    <row r="1395" spans="1:16" ht="20.25" customHeight="1">
      <c r="A1395" s="4156"/>
      <c r="B1395" s="4171"/>
      <c r="C1395" s="4149"/>
      <c r="D1395" s="4079"/>
      <c r="E1395" s="4617"/>
      <c r="F1395" s="1727" t="s">
        <v>665</v>
      </c>
      <c r="G1395" s="302" t="s">
        <v>119</v>
      </c>
      <c r="H1395" s="4143"/>
      <c r="I1395" s="4121"/>
      <c r="J1395" s="4044"/>
      <c r="K1395" s="4121"/>
      <c r="L1395" s="4044"/>
      <c r="M1395" s="2914"/>
      <c r="N1395" s="4033"/>
      <c r="O1395" s="4038"/>
      <c r="P1395" s="4030"/>
    </row>
    <row r="1396" spans="1:16" ht="15.75" customHeight="1">
      <c r="A1396" s="4156"/>
      <c r="B1396" s="4056" t="s">
        <v>2463</v>
      </c>
      <c r="C1396" s="4148" t="s">
        <v>3802</v>
      </c>
      <c r="D1396" s="4139" t="s">
        <v>1794</v>
      </c>
      <c r="E1396" s="4165" t="s">
        <v>1247</v>
      </c>
      <c r="F1396" s="1670" t="s">
        <v>1801</v>
      </c>
      <c r="G1396" s="397"/>
      <c r="H1396" s="4142" t="s">
        <v>624</v>
      </c>
      <c r="I1396" s="4120">
        <v>7872</v>
      </c>
      <c r="J1396" s="4042">
        <v>1088</v>
      </c>
      <c r="K1396" s="4120">
        <v>4462</v>
      </c>
      <c r="L1396" s="4042">
        <v>512</v>
      </c>
      <c r="M1396" s="2912"/>
      <c r="N1396" s="4034" t="s">
        <v>2466</v>
      </c>
      <c r="O1396" s="4036" t="s">
        <v>2459</v>
      </c>
      <c r="P1396" s="4169" t="s">
        <v>2778</v>
      </c>
    </row>
    <row r="1397" spans="1:16" ht="15.75" customHeight="1">
      <c r="A1397" s="4156"/>
      <c r="B1397" s="4170"/>
      <c r="C1397" s="4118"/>
      <c r="D1397" s="4167"/>
      <c r="E1397" s="4616"/>
      <c r="F1397" s="1701" t="s">
        <v>666</v>
      </c>
      <c r="G1397" s="1695" t="s">
        <v>119</v>
      </c>
      <c r="H1397" s="4168"/>
      <c r="I1397" s="4108"/>
      <c r="J1397" s="4043"/>
      <c r="K1397" s="4108"/>
      <c r="L1397" s="4043"/>
      <c r="M1397" s="2913"/>
      <c r="N1397" s="4035"/>
      <c r="O1397" s="4037"/>
      <c r="P1397" s="4029"/>
    </row>
    <row r="1398" spans="1:16" ht="15.75" customHeight="1">
      <c r="A1398" s="4156"/>
      <c r="B1398" s="4171"/>
      <c r="C1398" s="4149"/>
      <c r="D1398" s="4079"/>
      <c r="E1398" s="4617"/>
      <c r="F1398" s="1728" t="s">
        <v>665</v>
      </c>
      <c r="G1398" s="302" t="s">
        <v>119</v>
      </c>
      <c r="H1398" s="4143"/>
      <c r="I1398" s="4121"/>
      <c r="J1398" s="4044"/>
      <c r="K1398" s="4121"/>
      <c r="L1398" s="4044"/>
      <c r="M1398" s="2914"/>
      <c r="N1398" s="4033"/>
      <c r="O1398" s="4038"/>
      <c r="P1398" s="4030"/>
    </row>
    <row r="1399" spans="1:16" ht="31.5" customHeight="1">
      <c r="A1399" s="4156"/>
      <c r="B1399" s="4056" t="s">
        <v>2463</v>
      </c>
      <c r="C1399" s="4148" t="s">
        <v>4797</v>
      </c>
      <c r="D1399" s="4139" t="s">
        <v>1795</v>
      </c>
      <c r="E1399" s="4165" t="s">
        <v>1200</v>
      </c>
      <c r="F1399" s="1670" t="s">
        <v>1798</v>
      </c>
      <c r="G1399" s="1694"/>
      <c r="H1399" s="4142" t="s">
        <v>624</v>
      </c>
      <c r="I1399" s="4045">
        <v>9162</v>
      </c>
      <c r="J1399" s="4042">
        <v>1088</v>
      </c>
      <c r="K1399" s="4120">
        <v>4590</v>
      </c>
      <c r="L1399" s="4042">
        <v>512</v>
      </c>
      <c r="M1399" s="2912"/>
      <c r="N1399" s="4034" t="s">
        <v>2466</v>
      </c>
      <c r="O1399" s="4036" t="s">
        <v>2459</v>
      </c>
      <c r="P1399" s="4169" t="s">
        <v>2778</v>
      </c>
    </row>
    <row r="1400" spans="1:16" ht="15.75" customHeight="1">
      <c r="A1400" s="4156"/>
      <c r="B1400" s="4170"/>
      <c r="C1400" s="4118"/>
      <c r="D1400" s="4167"/>
      <c r="E1400" s="4616"/>
      <c r="F1400" s="1701" t="s">
        <v>666</v>
      </c>
      <c r="G1400" s="1695" t="s">
        <v>119</v>
      </c>
      <c r="H1400" s="4168"/>
      <c r="I1400" s="4046"/>
      <c r="J1400" s="4043"/>
      <c r="K1400" s="4108"/>
      <c r="L1400" s="4043"/>
      <c r="M1400" s="2913"/>
      <c r="N1400" s="4035"/>
      <c r="O1400" s="4037"/>
      <c r="P1400" s="4029"/>
    </row>
    <row r="1401" spans="1:16" ht="15.75" customHeight="1">
      <c r="A1401" s="4156"/>
      <c r="B1401" s="4171"/>
      <c r="C1401" s="4149"/>
      <c r="D1401" s="4079"/>
      <c r="E1401" s="4617"/>
      <c r="F1401" s="1728" t="s">
        <v>665</v>
      </c>
      <c r="G1401" s="302" t="s">
        <v>119</v>
      </c>
      <c r="H1401" s="4143"/>
      <c r="I1401" s="4047"/>
      <c r="J1401" s="4044"/>
      <c r="K1401" s="4121"/>
      <c r="L1401" s="4044"/>
      <c r="M1401" s="2914"/>
      <c r="N1401" s="4033"/>
      <c r="O1401" s="4038"/>
      <c r="P1401" s="4030"/>
    </row>
    <row r="1402" spans="1:16" ht="24" customHeight="1">
      <c r="A1402" s="4156"/>
      <c r="B1402" s="4056" t="s">
        <v>2463</v>
      </c>
      <c r="C1402" s="4148" t="s">
        <v>4796</v>
      </c>
      <c r="D1402" s="4139" t="s">
        <v>4159</v>
      </c>
      <c r="E1402" s="4199" t="s">
        <v>4158</v>
      </c>
      <c r="F1402" s="1701" t="s">
        <v>1799</v>
      </c>
      <c r="G1402" s="1695"/>
      <c r="H1402" s="4142" t="s">
        <v>624</v>
      </c>
      <c r="I1402" s="4045">
        <v>16574</v>
      </c>
      <c r="J1402" s="4042">
        <v>1302</v>
      </c>
      <c r="K1402" s="4120">
        <v>9162</v>
      </c>
      <c r="L1402" s="4042">
        <v>512</v>
      </c>
      <c r="M1402" s="2912"/>
      <c r="N1402" s="4034" t="s">
        <v>2468</v>
      </c>
      <c r="O1402" s="4036" t="s">
        <v>2459</v>
      </c>
      <c r="P1402" s="4169" t="s">
        <v>4162</v>
      </c>
    </row>
    <row r="1403" spans="1:16" ht="15.75" customHeight="1">
      <c r="A1403" s="4156"/>
      <c r="B1403" s="4170"/>
      <c r="C1403" s="4118"/>
      <c r="D1403" s="4167"/>
      <c r="E1403" s="4071"/>
      <c r="F1403" s="1701" t="s">
        <v>666</v>
      </c>
      <c r="G1403" s="1695" t="s">
        <v>119</v>
      </c>
      <c r="H1403" s="4168"/>
      <c r="I1403" s="4046"/>
      <c r="J1403" s="4043"/>
      <c r="K1403" s="4108"/>
      <c r="L1403" s="4043"/>
      <c r="M1403" s="2913"/>
      <c r="N1403" s="4035"/>
      <c r="O1403" s="4037"/>
      <c r="P1403" s="4029"/>
    </row>
    <row r="1404" spans="1:16" ht="15.75" customHeight="1" thickBot="1">
      <c r="A1404" s="4157"/>
      <c r="B1404" s="4646"/>
      <c r="C1404" s="4119"/>
      <c r="D1404" s="4468"/>
      <c r="E1404" s="4693"/>
      <c r="F1404" s="1012" t="s">
        <v>665</v>
      </c>
      <c r="G1404" s="305" t="s">
        <v>119</v>
      </c>
      <c r="H1404" s="4220"/>
      <c r="I1404" s="4614"/>
      <c r="J1404" s="4221"/>
      <c r="K1404" s="4109"/>
      <c r="L1404" s="4221"/>
      <c r="M1404" s="2941"/>
      <c r="N1404" s="4597"/>
      <c r="O1404" s="4615"/>
      <c r="P1404" s="4586"/>
    </row>
    <row r="1405" spans="1:16" ht="18.75" customHeight="1">
      <c r="A1405" s="4648" t="s">
        <v>5499</v>
      </c>
      <c r="B1405" s="3743" t="s">
        <v>2463</v>
      </c>
      <c r="C1405" s="4653" t="s">
        <v>5458</v>
      </c>
      <c r="D1405" s="3806" t="s">
        <v>5459</v>
      </c>
      <c r="E1405" s="4618" t="s">
        <v>5460</v>
      </c>
      <c r="F1405" s="2547" t="s">
        <v>1797</v>
      </c>
      <c r="G1405" s="2547"/>
      <c r="H1405" s="4621" t="s">
        <v>624</v>
      </c>
      <c r="I1405" s="3596">
        <v>9504</v>
      </c>
      <c r="J1405" s="3599">
        <v>832</v>
      </c>
      <c r="K1405" s="3596">
        <v>8384</v>
      </c>
      <c r="L1405" s="3599">
        <v>480</v>
      </c>
      <c r="M1405" s="2951"/>
      <c r="N1405" s="4611" t="s">
        <v>2466</v>
      </c>
      <c r="O1405" s="3910" t="s">
        <v>2459</v>
      </c>
      <c r="P1405" s="4594" t="s">
        <v>5461</v>
      </c>
    </row>
    <row r="1406" spans="1:16" ht="18.75" customHeight="1">
      <c r="A1406" s="4156"/>
      <c r="B1406" s="3703"/>
      <c r="C1406" s="4160"/>
      <c r="D1406" s="3807"/>
      <c r="E1406" s="4619"/>
      <c r="F1406" s="2548" t="s">
        <v>5462</v>
      </c>
      <c r="G1406" s="2547" t="s">
        <v>119</v>
      </c>
      <c r="H1406" s="4622"/>
      <c r="I1406" s="3598"/>
      <c r="J1406" s="3560"/>
      <c r="K1406" s="3598"/>
      <c r="L1406" s="3560"/>
      <c r="M1406" s="2952"/>
      <c r="N1406" s="4612"/>
      <c r="O1406" s="3911"/>
      <c r="P1406" s="4595"/>
    </row>
    <row r="1407" spans="1:16" ht="18.75" customHeight="1">
      <c r="A1407" s="4156"/>
      <c r="B1407" s="3706"/>
      <c r="C1407" s="4161"/>
      <c r="D1407" s="3811"/>
      <c r="E1407" s="4620"/>
      <c r="F1407" s="2549" t="s">
        <v>665</v>
      </c>
      <c r="G1407" s="2550" t="s">
        <v>119</v>
      </c>
      <c r="H1407" s="4623"/>
      <c r="I1407" s="3597"/>
      <c r="J1407" s="3600"/>
      <c r="K1407" s="3597"/>
      <c r="L1407" s="3600"/>
      <c r="M1407" s="2953"/>
      <c r="N1407" s="4613"/>
      <c r="O1407" s="3916"/>
      <c r="P1407" s="4596"/>
    </row>
    <row r="1408" spans="1:16" ht="12.75" customHeight="1">
      <c r="A1408" s="4156"/>
      <c r="B1408" s="3743" t="s">
        <v>2463</v>
      </c>
      <c r="C1408" s="4198" t="s">
        <v>5463</v>
      </c>
      <c r="D1408" s="3806" t="s">
        <v>5464</v>
      </c>
      <c r="E1408" s="4618" t="s">
        <v>5465</v>
      </c>
      <c r="F1408" s="2551" t="s">
        <v>1796</v>
      </c>
      <c r="G1408" s="2547"/>
      <c r="H1408" s="4621" t="s">
        <v>624</v>
      </c>
      <c r="I1408" s="3596">
        <v>10688</v>
      </c>
      <c r="J1408" s="3599">
        <v>832</v>
      </c>
      <c r="K1408" s="3596">
        <v>8640</v>
      </c>
      <c r="L1408" s="3599">
        <v>512</v>
      </c>
      <c r="M1408" s="2951"/>
      <c r="N1408" s="4611" t="s">
        <v>2466</v>
      </c>
      <c r="O1408" s="3910" t="s">
        <v>2459</v>
      </c>
      <c r="P1408" s="4594" t="s">
        <v>5461</v>
      </c>
    </row>
    <row r="1409" spans="1:16" ht="12.75" customHeight="1">
      <c r="A1409" s="4156"/>
      <c r="B1409" s="3703"/>
      <c r="C1409" s="4160"/>
      <c r="D1409" s="3807"/>
      <c r="E1409" s="4619"/>
      <c r="F1409" s="2548" t="s">
        <v>5462</v>
      </c>
      <c r="G1409" s="2547" t="s">
        <v>119</v>
      </c>
      <c r="H1409" s="4622"/>
      <c r="I1409" s="3598"/>
      <c r="J1409" s="3560"/>
      <c r="K1409" s="3598"/>
      <c r="L1409" s="3560"/>
      <c r="M1409" s="2952"/>
      <c r="N1409" s="4612"/>
      <c r="O1409" s="3911"/>
      <c r="P1409" s="4595"/>
    </row>
    <row r="1410" spans="1:16" ht="20.25" customHeight="1">
      <c r="A1410" s="4156"/>
      <c r="B1410" s="3706"/>
      <c r="C1410" s="4161"/>
      <c r="D1410" s="3811"/>
      <c r="E1410" s="4620"/>
      <c r="F1410" s="2552" t="s">
        <v>665</v>
      </c>
      <c r="G1410" s="2550" t="s">
        <v>119</v>
      </c>
      <c r="H1410" s="4623"/>
      <c r="I1410" s="3597"/>
      <c r="J1410" s="3600"/>
      <c r="K1410" s="3597"/>
      <c r="L1410" s="3600"/>
      <c r="M1410" s="2953"/>
      <c r="N1410" s="4613"/>
      <c r="O1410" s="3916"/>
      <c r="P1410" s="4596"/>
    </row>
    <row r="1411" spans="1:16" ht="15.75" customHeight="1">
      <c r="A1411" s="4156"/>
      <c r="B1411" s="3743" t="s">
        <v>2463</v>
      </c>
      <c r="C1411" s="4198" t="s">
        <v>5466</v>
      </c>
      <c r="D1411" s="3806" t="s">
        <v>5467</v>
      </c>
      <c r="E1411" s="4618" t="s">
        <v>5468</v>
      </c>
      <c r="F1411" s="2551" t="s">
        <v>1801</v>
      </c>
      <c r="G1411" s="2553"/>
      <c r="H1411" s="4621" t="s">
        <v>624</v>
      </c>
      <c r="I1411" s="3596">
        <v>11904</v>
      </c>
      <c r="J1411" s="3599">
        <v>832</v>
      </c>
      <c r="K1411" s="3596">
        <v>8640</v>
      </c>
      <c r="L1411" s="3599">
        <v>512</v>
      </c>
      <c r="M1411" s="2951"/>
      <c r="N1411" s="4611" t="s">
        <v>2466</v>
      </c>
      <c r="O1411" s="3910" t="s">
        <v>2459</v>
      </c>
      <c r="P1411" s="4594" t="s">
        <v>5461</v>
      </c>
    </row>
    <row r="1412" spans="1:16" ht="15.75" customHeight="1">
      <c r="A1412" s="4156"/>
      <c r="B1412" s="3703"/>
      <c r="C1412" s="4160"/>
      <c r="D1412" s="3807"/>
      <c r="E1412" s="4619"/>
      <c r="F1412" s="2548" t="s">
        <v>5462</v>
      </c>
      <c r="G1412" s="2547" t="s">
        <v>119</v>
      </c>
      <c r="H1412" s="4622"/>
      <c r="I1412" s="3598"/>
      <c r="J1412" s="3560"/>
      <c r="K1412" s="3598"/>
      <c r="L1412" s="3560"/>
      <c r="M1412" s="2952"/>
      <c r="N1412" s="4612"/>
      <c r="O1412" s="3911"/>
      <c r="P1412" s="4595"/>
    </row>
    <row r="1413" spans="1:16" ht="15.75" customHeight="1">
      <c r="A1413" s="4156"/>
      <c r="B1413" s="3706"/>
      <c r="C1413" s="4161"/>
      <c r="D1413" s="3811"/>
      <c r="E1413" s="4620"/>
      <c r="F1413" s="2549" t="s">
        <v>665</v>
      </c>
      <c r="G1413" s="2550" t="s">
        <v>119</v>
      </c>
      <c r="H1413" s="4623"/>
      <c r="I1413" s="3597"/>
      <c r="J1413" s="3600"/>
      <c r="K1413" s="3597"/>
      <c r="L1413" s="3600"/>
      <c r="M1413" s="2953"/>
      <c r="N1413" s="4613"/>
      <c r="O1413" s="3916"/>
      <c r="P1413" s="4596"/>
    </row>
    <row r="1414" spans="1:16" ht="24.75" customHeight="1">
      <c r="A1414" s="4156"/>
      <c r="B1414" s="3743" t="s">
        <v>2463</v>
      </c>
      <c r="C1414" s="4198" t="s">
        <v>5469</v>
      </c>
      <c r="D1414" s="3806" t="s">
        <v>5470</v>
      </c>
      <c r="E1414" s="4618" t="s">
        <v>1669</v>
      </c>
      <c r="F1414" s="2551" t="s">
        <v>1798</v>
      </c>
      <c r="G1414" s="2551"/>
      <c r="H1414" s="4621" t="s">
        <v>624</v>
      </c>
      <c r="I1414" s="3596">
        <v>13194</v>
      </c>
      <c r="J1414" s="3599">
        <v>1152</v>
      </c>
      <c r="K1414" s="3596">
        <v>8640</v>
      </c>
      <c r="L1414" s="3599">
        <v>512</v>
      </c>
      <c r="M1414" s="2951"/>
      <c r="N1414" s="4611" t="s">
        <v>2466</v>
      </c>
      <c r="O1414" s="3910" t="s">
        <v>2459</v>
      </c>
      <c r="P1414" s="4594" t="s">
        <v>5461</v>
      </c>
    </row>
    <row r="1415" spans="1:16" ht="15.75" customHeight="1">
      <c r="A1415" s="4156"/>
      <c r="B1415" s="3703"/>
      <c r="C1415" s="4160"/>
      <c r="D1415" s="3807"/>
      <c r="E1415" s="4619"/>
      <c r="F1415" s="2548" t="s">
        <v>5462</v>
      </c>
      <c r="G1415" s="2547" t="s">
        <v>119</v>
      </c>
      <c r="H1415" s="4622"/>
      <c r="I1415" s="3598"/>
      <c r="J1415" s="3560"/>
      <c r="K1415" s="3598"/>
      <c r="L1415" s="3560"/>
      <c r="M1415" s="2952"/>
      <c r="N1415" s="4612"/>
      <c r="O1415" s="3911"/>
      <c r="P1415" s="4595"/>
    </row>
    <row r="1416" spans="1:16" ht="15.75" customHeight="1">
      <c r="A1416" s="4156"/>
      <c r="B1416" s="3706"/>
      <c r="C1416" s="4161"/>
      <c r="D1416" s="3811"/>
      <c r="E1416" s="4620"/>
      <c r="F1416" s="2549" t="s">
        <v>665</v>
      </c>
      <c r="G1416" s="2550" t="s">
        <v>119</v>
      </c>
      <c r="H1416" s="4623"/>
      <c r="I1416" s="3597"/>
      <c r="J1416" s="3600"/>
      <c r="K1416" s="3597"/>
      <c r="L1416" s="3600"/>
      <c r="M1416" s="2953"/>
      <c r="N1416" s="4613"/>
      <c r="O1416" s="3916"/>
      <c r="P1416" s="4596"/>
    </row>
    <row r="1417" spans="1:16" ht="21.75" customHeight="1">
      <c r="A1417" s="4156"/>
      <c r="B1417" s="4056" t="s">
        <v>2463</v>
      </c>
      <c r="C1417" s="4198" t="s">
        <v>5479</v>
      </c>
      <c r="D1417" s="3806" t="s">
        <v>5478</v>
      </c>
      <c r="E1417" s="4618" t="s">
        <v>3101</v>
      </c>
      <c r="F1417" s="2558" t="s">
        <v>1799</v>
      </c>
      <c r="G1417" s="2558"/>
      <c r="H1417" s="4621" t="s">
        <v>624</v>
      </c>
      <c r="I1417" s="3596">
        <v>20574</v>
      </c>
      <c r="J1417" s="3599">
        <v>1302</v>
      </c>
      <c r="K1417" s="3596">
        <v>13194</v>
      </c>
      <c r="L1417" s="3599">
        <v>512</v>
      </c>
      <c r="M1417" s="2951"/>
      <c r="N1417" s="4611" t="s">
        <v>2466</v>
      </c>
      <c r="O1417" s="3910" t="s">
        <v>2459</v>
      </c>
      <c r="P1417" s="4594" t="s">
        <v>5483</v>
      </c>
    </row>
    <row r="1418" spans="1:16" ht="15.75" customHeight="1">
      <c r="A1418" s="4156"/>
      <c r="B1418" s="4170"/>
      <c r="C1418" s="4160"/>
      <c r="D1418" s="3807"/>
      <c r="E1418" s="4619"/>
      <c r="F1418" s="2548" t="s">
        <v>5462</v>
      </c>
      <c r="G1418" s="2559" t="s">
        <v>119</v>
      </c>
      <c r="H1418" s="4622"/>
      <c r="I1418" s="3598"/>
      <c r="J1418" s="3560"/>
      <c r="K1418" s="3598"/>
      <c r="L1418" s="3560"/>
      <c r="M1418" s="2952"/>
      <c r="N1418" s="4612"/>
      <c r="O1418" s="3911"/>
      <c r="P1418" s="4595"/>
    </row>
    <row r="1419" spans="1:16" ht="15.75" customHeight="1" thickBot="1">
      <c r="A1419" s="4157"/>
      <c r="B1419" s="4171"/>
      <c r="C1419" s="4815"/>
      <c r="D1419" s="3811"/>
      <c r="E1419" s="4620"/>
      <c r="F1419" s="2549" t="s">
        <v>665</v>
      </c>
      <c r="G1419" s="2550" t="s">
        <v>119</v>
      </c>
      <c r="H1419" s="4623"/>
      <c r="I1419" s="3597"/>
      <c r="J1419" s="3600"/>
      <c r="K1419" s="3597"/>
      <c r="L1419" s="3600"/>
      <c r="M1419" s="2953"/>
      <c r="N1419" s="4613"/>
      <c r="O1419" s="3916"/>
      <c r="P1419" s="4596"/>
    </row>
    <row r="1420" spans="1:16" ht="16.5" customHeight="1">
      <c r="A1420" s="3876" t="s">
        <v>3940</v>
      </c>
      <c r="B1420" s="4644" t="s">
        <v>2463</v>
      </c>
      <c r="C1420" s="4641" t="s">
        <v>3703</v>
      </c>
      <c r="D1420" s="4645" t="s">
        <v>1032</v>
      </c>
      <c r="E1420" s="5060" t="s">
        <v>1209</v>
      </c>
      <c r="F1420" s="1708" t="s">
        <v>103</v>
      </c>
      <c r="G1420" s="1716"/>
      <c r="H1420" s="4638" t="s">
        <v>624</v>
      </c>
      <c r="I1420" s="4382">
        <v>768</v>
      </c>
      <c r="J1420" s="4384">
        <v>512</v>
      </c>
      <c r="K1420" s="4382">
        <v>384</v>
      </c>
      <c r="L1420" s="4245">
        <v>256</v>
      </c>
      <c r="M1420" s="2940"/>
      <c r="N1420" s="4415" t="s">
        <v>2451</v>
      </c>
      <c r="O1420" s="4592" t="s">
        <v>2456</v>
      </c>
      <c r="P1420" s="4593" t="s">
        <v>1367</v>
      </c>
    </row>
    <row r="1421" spans="1:16" ht="16.5" customHeight="1">
      <c r="A1421" s="3877"/>
      <c r="B1421" s="4170"/>
      <c r="C1421" s="4531"/>
      <c r="D1421" s="4079"/>
      <c r="E1421" s="4535"/>
      <c r="F1421" s="1704" t="s">
        <v>109</v>
      </c>
      <c r="G1421" s="302" t="s">
        <v>119</v>
      </c>
      <c r="H1421" s="4143"/>
      <c r="I1421" s="4121"/>
      <c r="J1421" s="4173"/>
      <c r="K1421" s="4121"/>
      <c r="L1421" s="4044"/>
      <c r="M1421" s="2913"/>
      <c r="N1421" s="4032"/>
      <c r="O1421" s="4054"/>
      <c r="P1421" s="4030"/>
    </row>
    <row r="1422" spans="1:16" ht="16.5" customHeight="1">
      <c r="A1422" s="3877"/>
      <c r="B1422" s="4056" t="s">
        <v>2463</v>
      </c>
      <c r="C1422" s="4530" t="s">
        <v>3704</v>
      </c>
      <c r="D1422" s="4139" t="s">
        <v>1033</v>
      </c>
      <c r="E1422" s="4533" t="s">
        <v>1242</v>
      </c>
      <c r="F1422" s="1706" t="s">
        <v>104</v>
      </c>
      <c r="G1422" s="392"/>
      <c r="H1422" s="4142" t="s">
        <v>624</v>
      </c>
      <c r="I1422" s="4120">
        <v>1472</v>
      </c>
      <c r="J1422" s="4172">
        <v>576</v>
      </c>
      <c r="K1422" s="4120">
        <v>128</v>
      </c>
      <c r="L1422" s="4042">
        <v>32</v>
      </c>
      <c r="M1422" s="2912"/>
      <c r="N1422" s="4034" t="s">
        <v>2451</v>
      </c>
      <c r="O1422" s="4053" t="s">
        <v>2456</v>
      </c>
      <c r="P1422" s="4169" t="s">
        <v>1368</v>
      </c>
    </row>
    <row r="1423" spans="1:16" ht="16.5" customHeight="1">
      <c r="A1423" s="3877"/>
      <c r="B1423" s="4171"/>
      <c r="C1423" s="4531"/>
      <c r="D1423" s="4079"/>
      <c r="E1423" s="4532"/>
      <c r="F1423" s="1704" t="s">
        <v>109</v>
      </c>
      <c r="G1423" s="302" t="s">
        <v>119</v>
      </c>
      <c r="H1423" s="4143"/>
      <c r="I1423" s="4121"/>
      <c r="J1423" s="4173"/>
      <c r="K1423" s="4121"/>
      <c r="L1423" s="4044"/>
      <c r="M1423" s="2914"/>
      <c r="N1423" s="4033"/>
      <c r="O1423" s="4166"/>
      <c r="P1423" s="4030"/>
    </row>
    <row r="1424" spans="1:16" ht="16.5" customHeight="1">
      <c r="A1424" s="3877"/>
      <c r="B1424" s="4056" t="s">
        <v>2463</v>
      </c>
      <c r="C1424" s="4381" t="s">
        <v>3705</v>
      </c>
      <c r="D1424" s="4139" t="s">
        <v>1034</v>
      </c>
      <c r="E1424" s="4533" t="s">
        <v>1258</v>
      </c>
      <c r="F1424" s="1706" t="s">
        <v>105</v>
      </c>
      <c r="G1424" s="392"/>
      <c r="H1424" s="4142" t="s">
        <v>624</v>
      </c>
      <c r="I1424" s="4120">
        <v>2656</v>
      </c>
      <c r="J1424" s="4172">
        <v>576</v>
      </c>
      <c r="K1424" s="4120">
        <v>384</v>
      </c>
      <c r="L1424" s="4042">
        <v>256</v>
      </c>
      <c r="M1424" s="2912"/>
      <c r="N1424" s="4034" t="s">
        <v>2451</v>
      </c>
      <c r="O1424" s="4053" t="s">
        <v>2456</v>
      </c>
      <c r="P1424" s="4169" t="s">
        <v>1369</v>
      </c>
    </row>
    <row r="1425" spans="1:16" ht="16.5" customHeight="1">
      <c r="A1425" s="3877"/>
      <c r="B1425" s="4171"/>
      <c r="C1425" s="4380"/>
      <c r="D1425" s="4079"/>
      <c r="E1425" s="4532"/>
      <c r="F1425" s="1707" t="s">
        <v>109</v>
      </c>
      <c r="G1425" s="302" t="s">
        <v>119</v>
      </c>
      <c r="H1425" s="4143"/>
      <c r="I1425" s="4121"/>
      <c r="J1425" s="4173"/>
      <c r="K1425" s="4121"/>
      <c r="L1425" s="4044"/>
      <c r="M1425" s="2914"/>
      <c r="N1425" s="4033"/>
      <c r="O1425" s="4166"/>
      <c r="P1425" s="4030"/>
    </row>
    <row r="1426" spans="1:16" ht="16.5" customHeight="1">
      <c r="A1426" s="3877"/>
      <c r="B1426" s="4056" t="s">
        <v>2463</v>
      </c>
      <c r="C1426" s="4381" t="s">
        <v>3835</v>
      </c>
      <c r="D1426" s="4139" t="s">
        <v>1035</v>
      </c>
      <c r="E1426" s="4533" t="s">
        <v>1187</v>
      </c>
      <c r="F1426" s="1704" t="s">
        <v>575</v>
      </c>
      <c r="G1426" s="1694"/>
      <c r="H1426" s="4142" t="s">
        <v>624</v>
      </c>
      <c r="I1426" s="4120">
        <v>4906</v>
      </c>
      <c r="J1426" s="4172">
        <v>640</v>
      </c>
      <c r="K1426" s="4120">
        <v>384</v>
      </c>
      <c r="L1426" s="4042">
        <v>128</v>
      </c>
      <c r="M1426" s="2912"/>
      <c r="N1426" s="4034" t="s">
        <v>2451</v>
      </c>
      <c r="O1426" s="4053" t="s">
        <v>2456</v>
      </c>
      <c r="P1426" s="4169" t="s">
        <v>1370</v>
      </c>
    </row>
    <row r="1427" spans="1:16" ht="16.5" customHeight="1">
      <c r="A1427" s="3877"/>
      <c r="B1427" s="4171"/>
      <c r="C1427" s="4380"/>
      <c r="D1427" s="4079"/>
      <c r="E1427" s="4532"/>
      <c r="F1427" s="1707" t="s">
        <v>109</v>
      </c>
      <c r="G1427" s="302" t="s">
        <v>119</v>
      </c>
      <c r="H1427" s="4143"/>
      <c r="I1427" s="4121"/>
      <c r="J1427" s="4173"/>
      <c r="K1427" s="4121"/>
      <c r="L1427" s="4044"/>
      <c r="M1427" s="2914"/>
      <c r="N1427" s="4033"/>
      <c r="O1427" s="4166"/>
      <c r="P1427" s="4030"/>
    </row>
    <row r="1428" spans="1:16" ht="16.5" customHeight="1">
      <c r="A1428" s="3877"/>
      <c r="B1428" s="4056" t="s">
        <v>2463</v>
      </c>
      <c r="C1428" s="4381" t="s">
        <v>3707</v>
      </c>
      <c r="D1428" s="4139" t="s">
        <v>1036</v>
      </c>
      <c r="E1428" s="4533" t="s">
        <v>1188</v>
      </c>
      <c r="F1428" s="1704" t="s">
        <v>576</v>
      </c>
      <c r="G1428" s="1694"/>
      <c r="H1428" s="4142" t="s">
        <v>624</v>
      </c>
      <c r="I1428" s="4076">
        <v>12286</v>
      </c>
      <c r="J1428" s="4172">
        <v>790</v>
      </c>
      <c r="K1428" s="4045">
        <v>4906</v>
      </c>
      <c r="L1428" s="4042">
        <v>256</v>
      </c>
      <c r="M1428" s="2912"/>
      <c r="N1428" s="4034" t="s">
        <v>2466</v>
      </c>
      <c r="O1428" s="4081" t="s">
        <v>2456</v>
      </c>
      <c r="P1428" s="4169" t="s">
        <v>1371</v>
      </c>
    </row>
    <row r="1429" spans="1:16" ht="16.5" customHeight="1">
      <c r="A1429" s="3877"/>
      <c r="B1429" s="4171"/>
      <c r="C1429" s="4380"/>
      <c r="D1429" s="4079"/>
      <c r="E1429" s="4532"/>
      <c r="F1429" s="1707" t="s">
        <v>109</v>
      </c>
      <c r="G1429" s="302" t="s">
        <v>119</v>
      </c>
      <c r="H1429" s="4143"/>
      <c r="I1429" s="4078"/>
      <c r="J1429" s="4173"/>
      <c r="K1429" s="4047"/>
      <c r="L1429" s="4044"/>
      <c r="M1429" s="2914"/>
      <c r="N1429" s="4033"/>
      <c r="O1429" s="4055"/>
      <c r="P1429" s="4030"/>
    </row>
    <row r="1430" spans="1:16" ht="16.5" customHeight="1">
      <c r="A1430" s="3877"/>
      <c r="B1430" s="4056" t="s">
        <v>2463</v>
      </c>
      <c r="C1430" s="4381" t="s">
        <v>3708</v>
      </c>
      <c r="D1430" s="4139" t="s">
        <v>1037</v>
      </c>
      <c r="E1430" s="4533" t="s">
        <v>1189</v>
      </c>
      <c r="F1430" s="1706" t="s">
        <v>708</v>
      </c>
      <c r="G1430" s="1695"/>
      <c r="H1430" s="4142" t="s">
        <v>624</v>
      </c>
      <c r="I1430" s="4120">
        <v>23712</v>
      </c>
      <c r="J1430" s="4172">
        <v>912</v>
      </c>
      <c r="K1430" s="4045">
        <v>12286</v>
      </c>
      <c r="L1430" s="4042">
        <v>512</v>
      </c>
      <c r="M1430" s="2912"/>
      <c r="N1430" s="4034" t="s">
        <v>2468</v>
      </c>
      <c r="O1430" s="4081" t="s">
        <v>2456</v>
      </c>
      <c r="P1430" s="4169" t="s">
        <v>1372</v>
      </c>
    </row>
    <row r="1431" spans="1:16" ht="16.5" customHeight="1">
      <c r="A1431" s="4159"/>
      <c r="B1431" s="4171"/>
      <c r="C1431" s="4380"/>
      <c r="D1431" s="4079"/>
      <c r="E1431" s="4532"/>
      <c r="F1431" s="1707" t="s">
        <v>109</v>
      </c>
      <c r="G1431" s="302" t="s">
        <v>119</v>
      </c>
      <c r="H1431" s="4143"/>
      <c r="I1431" s="4121"/>
      <c r="J1431" s="4173"/>
      <c r="K1431" s="4047"/>
      <c r="L1431" s="4044"/>
      <c r="M1431" s="2914"/>
      <c r="N1431" s="4033"/>
      <c r="O1431" s="4055"/>
      <c r="P1431" s="4030"/>
    </row>
    <row r="1432" spans="1:16" ht="12.75" customHeight="1">
      <c r="A1432" s="4158" t="s">
        <v>3941</v>
      </c>
      <c r="B1432" s="4056" t="s">
        <v>2463</v>
      </c>
      <c r="C1432" s="4530" t="s">
        <v>3776</v>
      </c>
      <c r="D1432" s="4139" t="s">
        <v>1082</v>
      </c>
      <c r="E1432" s="4533" t="s">
        <v>1243</v>
      </c>
      <c r="F1432" s="1704" t="s">
        <v>103</v>
      </c>
      <c r="G1432" s="393"/>
      <c r="H1432" s="4142" t="s">
        <v>624</v>
      </c>
      <c r="I1432" s="4120">
        <v>1024</v>
      </c>
      <c r="J1432" s="4172">
        <v>768</v>
      </c>
      <c r="K1432" s="4120">
        <v>512</v>
      </c>
      <c r="L1432" s="4042">
        <v>384</v>
      </c>
      <c r="M1432" s="2912"/>
      <c r="N1432" s="4034" t="s">
        <v>2451</v>
      </c>
      <c r="O1432" s="4053" t="s">
        <v>2456</v>
      </c>
      <c r="P1432" s="4029" t="s">
        <v>1373</v>
      </c>
    </row>
    <row r="1433" spans="1:16" ht="12.75" customHeight="1">
      <c r="A1433" s="3877"/>
      <c r="B1433" s="4170"/>
      <c r="C1433" s="4585"/>
      <c r="D1433" s="4167"/>
      <c r="E1433" s="4574"/>
      <c r="F1433" s="1704" t="s">
        <v>110</v>
      </c>
      <c r="G1433" s="301" t="s">
        <v>119</v>
      </c>
      <c r="H1433" s="4168"/>
      <c r="I1433" s="4108"/>
      <c r="J1433" s="4189"/>
      <c r="K1433" s="4108"/>
      <c r="L1433" s="4043"/>
      <c r="M1433" s="2913"/>
      <c r="N1433" s="4035"/>
      <c r="O1433" s="4054"/>
      <c r="P1433" s="4029"/>
    </row>
    <row r="1434" spans="1:16" ht="12.75" customHeight="1">
      <c r="A1434" s="3877"/>
      <c r="B1434" s="4171"/>
      <c r="C1434" s="4531"/>
      <c r="D1434" s="4079"/>
      <c r="E1434" s="4532"/>
      <c r="F1434" s="1707" t="s">
        <v>109</v>
      </c>
      <c r="G1434" s="302" t="s">
        <v>119</v>
      </c>
      <c r="H1434" s="4143"/>
      <c r="I1434" s="4121"/>
      <c r="J1434" s="4173"/>
      <c r="K1434" s="4121"/>
      <c r="L1434" s="4044"/>
      <c r="M1434" s="2914"/>
      <c r="N1434" s="4033"/>
      <c r="O1434" s="4166"/>
      <c r="P1434" s="4030"/>
    </row>
    <row r="1435" spans="1:16" ht="12.75" customHeight="1">
      <c r="A1435" s="3877"/>
      <c r="B1435" s="4056" t="s">
        <v>2463</v>
      </c>
      <c r="C1435" s="4530" t="s">
        <v>3777</v>
      </c>
      <c r="D1435" s="4139" t="s">
        <v>1083</v>
      </c>
      <c r="E1435" s="4533" t="s">
        <v>1217</v>
      </c>
      <c r="F1435" s="1704" t="s">
        <v>103</v>
      </c>
      <c r="G1435" s="394"/>
      <c r="H1435" s="4142" t="s">
        <v>624</v>
      </c>
      <c r="I1435" s="4120">
        <v>1216</v>
      </c>
      <c r="J1435" s="4172">
        <v>768</v>
      </c>
      <c r="K1435" s="4120">
        <v>640</v>
      </c>
      <c r="L1435" s="4042">
        <v>512</v>
      </c>
      <c r="M1435" s="2912"/>
      <c r="N1435" s="4034" t="s">
        <v>2451</v>
      </c>
      <c r="O1435" s="4053" t="s">
        <v>2456</v>
      </c>
      <c r="P1435" s="4169" t="s">
        <v>1374</v>
      </c>
    </row>
    <row r="1436" spans="1:16" ht="12.75" customHeight="1">
      <c r="A1436" s="3877"/>
      <c r="B1436" s="4170"/>
      <c r="C1436" s="4585"/>
      <c r="D1436" s="4167"/>
      <c r="E1436" s="4574"/>
      <c r="F1436" s="1704" t="s">
        <v>111</v>
      </c>
      <c r="G1436" s="301" t="s">
        <v>119</v>
      </c>
      <c r="H1436" s="4168"/>
      <c r="I1436" s="4108"/>
      <c r="J1436" s="4189"/>
      <c r="K1436" s="4108"/>
      <c r="L1436" s="4043"/>
      <c r="M1436" s="2913"/>
      <c r="N1436" s="4035"/>
      <c r="O1436" s="4054"/>
      <c r="P1436" s="4029"/>
    </row>
    <row r="1437" spans="1:16" ht="12.75" customHeight="1">
      <c r="A1437" s="3877"/>
      <c r="B1437" s="4171"/>
      <c r="C1437" s="4531"/>
      <c r="D1437" s="4079"/>
      <c r="E1437" s="4532"/>
      <c r="F1437" s="1707" t="s">
        <v>109</v>
      </c>
      <c r="G1437" s="302" t="s">
        <v>119</v>
      </c>
      <c r="H1437" s="4143"/>
      <c r="I1437" s="4121"/>
      <c r="J1437" s="4173"/>
      <c r="K1437" s="4121"/>
      <c r="L1437" s="4044"/>
      <c r="M1437" s="2914"/>
      <c r="N1437" s="4033"/>
      <c r="O1437" s="4166"/>
      <c r="P1437" s="4030"/>
    </row>
    <row r="1438" spans="1:16" ht="12.75" customHeight="1">
      <c r="A1438" s="3877"/>
      <c r="B1438" s="4056" t="s">
        <v>2463</v>
      </c>
      <c r="C1438" s="4530" t="s">
        <v>3712</v>
      </c>
      <c r="D1438" s="4139" t="s">
        <v>1084</v>
      </c>
      <c r="E1438" s="4533" t="s">
        <v>1231</v>
      </c>
      <c r="F1438" s="1706" t="s">
        <v>104</v>
      </c>
      <c r="G1438" s="394"/>
      <c r="H1438" s="4142" t="s">
        <v>624</v>
      </c>
      <c r="I1438" s="4120">
        <v>1728</v>
      </c>
      <c r="J1438" s="4172">
        <v>576</v>
      </c>
      <c r="K1438" s="4120">
        <v>640</v>
      </c>
      <c r="L1438" s="4042">
        <v>384</v>
      </c>
      <c r="M1438" s="2912"/>
      <c r="N1438" s="4034" t="s">
        <v>2451</v>
      </c>
      <c r="O1438" s="4053" t="s">
        <v>2456</v>
      </c>
      <c r="P1438" s="4169" t="s">
        <v>1375</v>
      </c>
    </row>
    <row r="1439" spans="1:16" ht="12.75" customHeight="1">
      <c r="A1439" s="3877"/>
      <c r="B1439" s="4170"/>
      <c r="C1439" s="4585"/>
      <c r="D1439" s="4167"/>
      <c r="E1439" s="4574"/>
      <c r="F1439" s="1704" t="s">
        <v>110</v>
      </c>
      <c r="G1439" s="301" t="s">
        <v>119</v>
      </c>
      <c r="H1439" s="4168"/>
      <c r="I1439" s="4108"/>
      <c r="J1439" s="4189"/>
      <c r="K1439" s="4108"/>
      <c r="L1439" s="4043"/>
      <c r="M1439" s="2913"/>
      <c r="N1439" s="4035"/>
      <c r="O1439" s="4054"/>
      <c r="P1439" s="4029"/>
    </row>
    <row r="1440" spans="1:16" ht="12.75" customHeight="1">
      <c r="A1440" s="3877"/>
      <c r="B1440" s="4171"/>
      <c r="C1440" s="4531"/>
      <c r="D1440" s="4079"/>
      <c r="E1440" s="4532"/>
      <c r="F1440" s="1707" t="s">
        <v>109</v>
      </c>
      <c r="G1440" s="302" t="s">
        <v>119</v>
      </c>
      <c r="H1440" s="4143"/>
      <c r="I1440" s="4121"/>
      <c r="J1440" s="4173"/>
      <c r="K1440" s="4121"/>
      <c r="L1440" s="4044"/>
      <c r="M1440" s="2914"/>
      <c r="N1440" s="4033"/>
      <c r="O1440" s="4166"/>
      <c r="P1440" s="4030"/>
    </row>
    <row r="1441" spans="1:16" ht="12.75" customHeight="1">
      <c r="A1441" s="3877"/>
      <c r="B1441" s="4056" t="s">
        <v>2463</v>
      </c>
      <c r="C1441" s="4530" t="s">
        <v>3716</v>
      </c>
      <c r="D1441" s="4139" t="s">
        <v>1085</v>
      </c>
      <c r="E1441" s="4533" t="s">
        <v>1244</v>
      </c>
      <c r="F1441" s="1706" t="s">
        <v>104</v>
      </c>
      <c r="G1441" s="394"/>
      <c r="H1441" s="4142" t="s">
        <v>624</v>
      </c>
      <c r="I1441" s="4120">
        <v>1984</v>
      </c>
      <c r="J1441" s="4172">
        <v>768</v>
      </c>
      <c r="K1441" s="4120">
        <v>640</v>
      </c>
      <c r="L1441" s="4042">
        <v>512</v>
      </c>
      <c r="M1441" s="2912"/>
      <c r="N1441" s="4034" t="s">
        <v>2451</v>
      </c>
      <c r="O1441" s="4053" t="s">
        <v>2456</v>
      </c>
      <c r="P1441" s="4169" t="s">
        <v>1376</v>
      </c>
    </row>
    <row r="1442" spans="1:16" ht="12.75" customHeight="1">
      <c r="A1442" s="3877"/>
      <c r="B1442" s="4170"/>
      <c r="C1442" s="4585"/>
      <c r="D1442" s="4167"/>
      <c r="E1442" s="4574"/>
      <c r="F1442" s="1704" t="s">
        <v>111</v>
      </c>
      <c r="G1442" s="301" t="s">
        <v>119</v>
      </c>
      <c r="H1442" s="4168"/>
      <c r="I1442" s="4108"/>
      <c r="J1442" s="4189"/>
      <c r="K1442" s="4108"/>
      <c r="L1442" s="4043"/>
      <c r="M1442" s="2913"/>
      <c r="N1442" s="4035"/>
      <c r="O1442" s="4054"/>
      <c r="P1442" s="4029"/>
    </row>
    <row r="1443" spans="1:16" ht="12.75" customHeight="1">
      <c r="A1443" s="3877"/>
      <c r="B1443" s="4171"/>
      <c r="C1443" s="4531"/>
      <c r="D1443" s="4079"/>
      <c r="E1443" s="4532"/>
      <c r="F1443" s="1707" t="s">
        <v>109</v>
      </c>
      <c r="G1443" s="302" t="s">
        <v>119</v>
      </c>
      <c r="H1443" s="4143"/>
      <c r="I1443" s="4121"/>
      <c r="J1443" s="4173"/>
      <c r="K1443" s="4121"/>
      <c r="L1443" s="4044"/>
      <c r="M1443" s="2914"/>
      <c r="N1443" s="4033"/>
      <c r="O1443" s="4166"/>
      <c r="P1443" s="4030"/>
    </row>
    <row r="1444" spans="1:16" ht="12.75" customHeight="1">
      <c r="A1444" s="3877"/>
      <c r="B1444" s="4056" t="s">
        <v>2463</v>
      </c>
      <c r="C1444" s="4530" t="s">
        <v>3778</v>
      </c>
      <c r="D1444" s="4139" t="s">
        <v>1086</v>
      </c>
      <c r="E1444" s="4533" t="s">
        <v>1237</v>
      </c>
      <c r="F1444" s="1706" t="s">
        <v>105</v>
      </c>
      <c r="G1444" s="394"/>
      <c r="H1444" s="4142" t="s">
        <v>624</v>
      </c>
      <c r="I1444" s="4120">
        <v>2656</v>
      </c>
      <c r="J1444" s="4172">
        <v>576</v>
      </c>
      <c r="K1444" s="4120">
        <v>640</v>
      </c>
      <c r="L1444" s="4042">
        <v>384</v>
      </c>
      <c r="M1444" s="2912"/>
      <c r="N1444" s="4034" t="s">
        <v>2451</v>
      </c>
      <c r="O1444" s="4053" t="s">
        <v>2456</v>
      </c>
      <c r="P1444" s="4169" t="s">
        <v>1377</v>
      </c>
    </row>
    <row r="1445" spans="1:16" ht="12.75" customHeight="1">
      <c r="A1445" s="3877"/>
      <c r="B1445" s="4170"/>
      <c r="C1445" s="4585"/>
      <c r="D1445" s="4167"/>
      <c r="E1445" s="4574"/>
      <c r="F1445" s="1704" t="s">
        <v>110</v>
      </c>
      <c r="G1445" s="301" t="s">
        <v>119</v>
      </c>
      <c r="H1445" s="4168"/>
      <c r="I1445" s="4108"/>
      <c r="J1445" s="4189"/>
      <c r="K1445" s="4108"/>
      <c r="L1445" s="4043"/>
      <c r="M1445" s="2913"/>
      <c r="N1445" s="4035"/>
      <c r="O1445" s="4054"/>
      <c r="P1445" s="4029"/>
    </row>
    <row r="1446" spans="1:16" ht="12.75" customHeight="1">
      <c r="A1446" s="3877"/>
      <c r="B1446" s="4171"/>
      <c r="C1446" s="4531"/>
      <c r="D1446" s="4079"/>
      <c r="E1446" s="4532"/>
      <c r="F1446" s="1707" t="s">
        <v>109</v>
      </c>
      <c r="G1446" s="302" t="s">
        <v>119</v>
      </c>
      <c r="H1446" s="4143"/>
      <c r="I1446" s="4121"/>
      <c r="J1446" s="4173"/>
      <c r="K1446" s="4121"/>
      <c r="L1446" s="4044"/>
      <c r="M1446" s="2914"/>
      <c r="N1446" s="4033"/>
      <c r="O1446" s="4166"/>
      <c r="P1446" s="4030"/>
    </row>
    <row r="1447" spans="1:16" ht="12.75" customHeight="1">
      <c r="A1447" s="3877"/>
      <c r="B1447" s="4056" t="s">
        <v>2463</v>
      </c>
      <c r="C1447" s="4530" t="s">
        <v>3779</v>
      </c>
      <c r="D1447" s="4139" t="s">
        <v>1087</v>
      </c>
      <c r="E1447" s="4533" t="s">
        <v>1238</v>
      </c>
      <c r="F1447" s="1706" t="s">
        <v>105</v>
      </c>
      <c r="G1447" s="394"/>
      <c r="H1447" s="4142" t="s">
        <v>624</v>
      </c>
      <c r="I1447" s="4120">
        <v>2912</v>
      </c>
      <c r="J1447" s="4172">
        <v>832</v>
      </c>
      <c r="K1447" s="4120">
        <v>896</v>
      </c>
      <c r="L1447" s="4042">
        <v>512</v>
      </c>
      <c r="M1447" s="2912"/>
      <c r="N1447" s="4034" t="s">
        <v>2451</v>
      </c>
      <c r="O1447" s="4053" t="s">
        <v>2456</v>
      </c>
      <c r="P1447" s="4169" t="s">
        <v>1378</v>
      </c>
    </row>
    <row r="1448" spans="1:16" ht="12.75" customHeight="1">
      <c r="A1448" s="3877"/>
      <c r="B1448" s="4170"/>
      <c r="C1448" s="4585"/>
      <c r="D1448" s="4167"/>
      <c r="E1448" s="4574"/>
      <c r="F1448" s="1704" t="s">
        <v>111</v>
      </c>
      <c r="G1448" s="301" t="s">
        <v>119</v>
      </c>
      <c r="H1448" s="4168"/>
      <c r="I1448" s="4108"/>
      <c r="J1448" s="4189"/>
      <c r="K1448" s="4108"/>
      <c r="L1448" s="4043"/>
      <c r="M1448" s="2913"/>
      <c r="N1448" s="4035"/>
      <c r="O1448" s="4054"/>
      <c r="P1448" s="4029"/>
    </row>
    <row r="1449" spans="1:16" ht="12.75" customHeight="1">
      <c r="A1449" s="3877"/>
      <c r="B1449" s="4171"/>
      <c r="C1449" s="4531"/>
      <c r="D1449" s="4079"/>
      <c r="E1449" s="4532"/>
      <c r="F1449" s="1707" t="s">
        <v>109</v>
      </c>
      <c r="G1449" s="302" t="s">
        <v>119</v>
      </c>
      <c r="H1449" s="4143"/>
      <c r="I1449" s="4121"/>
      <c r="J1449" s="4173"/>
      <c r="K1449" s="4121"/>
      <c r="L1449" s="4044"/>
      <c r="M1449" s="2914"/>
      <c r="N1449" s="4033"/>
      <c r="O1449" s="4166"/>
      <c r="P1449" s="4030"/>
    </row>
    <row r="1450" spans="1:16" ht="12.75" customHeight="1">
      <c r="A1450" s="3877"/>
      <c r="B1450" s="4056" t="s">
        <v>2463</v>
      </c>
      <c r="C1450" s="4530" t="s">
        <v>3713</v>
      </c>
      <c r="D1450" s="4139" t="s">
        <v>1088</v>
      </c>
      <c r="E1450" s="4533" t="s">
        <v>1232</v>
      </c>
      <c r="F1450" s="1704" t="s">
        <v>575</v>
      </c>
      <c r="G1450" s="1694"/>
      <c r="H1450" s="4142" t="s">
        <v>624</v>
      </c>
      <c r="I1450" s="4120">
        <v>5162</v>
      </c>
      <c r="J1450" s="4172">
        <v>896</v>
      </c>
      <c r="K1450" s="4120">
        <v>640</v>
      </c>
      <c r="L1450" s="4042">
        <v>384</v>
      </c>
      <c r="M1450" s="2912"/>
      <c r="N1450" s="4034" t="s">
        <v>2451</v>
      </c>
      <c r="O1450" s="4053" t="s">
        <v>2456</v>
      </c>
      <c r="P1450" s="4169" t="s">
        <v>1379</v>
      </c>
    </row>
    <row r="1451" spans="1:16" ht="12.75" customHeight="1">
      <c r="A1451" s="3877"/>
      <c r="B1451" s="4170"/>
      <c r="C1451" s="4585"/>
      <c r="D1451" s="4167"/>
      <c r="E1451" s="4574"/>
      <c r="F1451" s="1704" t="s">
        <v>110</v>
      </c>
      <c r="G1451" s="301" t="s">
        <v>119</v>
      </c>
      <c r="H1451" s="4168"/>
      <c r="I1451" s="4108"/>
      <c r="J1451" s="4189"/>
      <c r="K1451" s="4108"/>
      <c r="L1451" s="4043"/>
      <c r="M1451" s="2913"/>
      <c r="N1451" s="4035"/>
      <c r="O1451" s="4054"/>
      <c r="P1451" s="4029"/>
    </row>
    <row r="1452" spans="1:16" ht="12.75" customHeight="1">
      <c r="A1452" s="3877"/>
      <c r="B1452" s="4171"/>
      <c r="C1452" s="4531"/>
      <c r="D1452" s="4079"/>
      <c r="E1452" s="4532"/>
      <c r="F1452" s="1707" t="s">
        <v>109</v>
      </c>
      <c r="G1452" s="302" t="s">
        <v>119</v>
      </c>
      <c r="H1452" s="4143"/>
      <c r="I1452" s="4121"/>
      <c r="J1452" s="4173"/>
      <c r="K1452" s="4121"/>
      <c r="L1452" s="4044"/>
      <c r="M1452" s="2914"/>
      <c r="N1452" s="4033"/>
      <c r="O1452" s="4166"/>
      <c r="P1452" s="4030"/>
    </row>
    <row r="1453" spans="1:16" ht="12.75" customHeight="1">
      <c r="A1453" s="3877"/>
      <c r="B1453" s="4056" t="s">
        <v>2463</v>
      </c>
      <c r="C1453" s="4530" t="s">
        <v>3714</v>
      </c>
      <c r="D1453" s="4139" t="s">
        <v>1089</v>
      </c>
      <c r="E1453" s="4533" t="s">
        <v>1233</v>
      </c>
      <c r="F1453" s="1704" t="s">
        <v>576</v>
      </c>
      <c r="G1453" s="1694"/>
      <c r="H1453" s="4142" t="s">
        <v>624</v>
      </c>
      <c r="I1453" s="4076">
        <v>12542</v>
      </c>
      <c r="J1453" s="4172">
        <v>1046</v>
      </c>
      <c r="K1453" s="4120">
        <v>5162</v>
      </c>
      <c r="L1453" s="4042">
        <v>512</v>
      </c>
      <c r="M1453" s="2912"/>
      <c r="N1453" s="4034" t="s">
        <v>2466</v>
      </c>
      <c r="O1453" s="4081" t="s">
        <v>2456</v>
      </c>
      <c r="P1453" s="4169" t="s">
        <v>1379</v>
      </c>
    </row>
    <row r="1454" spans="1:16" ht="12.75" customHeight="1">
      <c r="A1454" s="3877"/>
      <c r="B1454" s="4170"/>
      <c r="C1454" s="4585"/>
      <c r="D1454" s="4167"/>
      <c r="E1454" s="4574"/>
      <c r="F1454" s="1704" t="s">
        <v>110</v>
      </c>
      <c r="G1454" s="301" t="s">
        <v>119</v>
      </c>
      <c r="H1454" s="4168"/>
      <c r="I1454" s="4077"/>
      <c r="J1454" s="4189"/>
      <c r="K1454" s="4108"/>
      <c r="L1454" s="4043"/>
      <c r="M1454" s="2913"/>
      <c r="N1454" s="4035"/>
      <c r="O1454" s="4082"/>
      <c r="P1454" s="4029"/>
    </row>
    <row r="1455" spans="1:16" ht="12.75" customHeight="1">
      <c r="A1455" s="3877"/>
      <c r="B1455" s="4171"/>
      <c r="C1455" s="4531"/>
      <c r="D1455" s="4079"/>
      <c r="E1455" s="4532"/>
      <c r="F1455" s="1707" t="s">
        <v>109</v>
      </c>
      <c r="G1455" s="302" t="s">
        <v>119</v>
      </c>
      <c r="H1455" s="4143"/>
      <c r="I1455" s="4078"/>
      <c r="J1455" s="4173"/>
      <c r="K1455" s="4121"/>
      <c r="L1455" s="4044"/>
      <c r="M1455" s="2914"/>
      <c r="N1455" s="4033"/>
      <c r="O1455" s="4055"/>
      <c r="P1455" s="4030"/>
    </row>
    <row r="1456" spans="1:16" ht="12.75" customHeight="1">
      <c r="A1456" s="3877"/>
      <c r="B1456" s="4056" t="s">
        <v>2463</v>
      </c>
      <c r="C1456" s="4530" t="s">
        <v>3715</v>
      </c>
      <c r="D1456" s="4139" t="s">
        <v>1080</v>
      </c>
      <c r="E1456" s="4533" t="s">
        <v>1196</v>
      </c>
      <c r="F1456" s="1706" t="s">
        <v>708</v>
      </c>
      <c r="G1456" s="1694"/>
      <c r="H1456" s="4142" t="s">
        <v>624</v>
      </c>
      <c r="I1456" s="4120">
        <v>23968</v>
      </c>
      <c r="J1456" s="4172">
        <v>1168</v>
      </c>
      <c r="K1456" s="4045">
        <v>12542</v>
      </c>
      <c r="L1456" s="4042">
        <v>512</v>
      </c>
      <c r="M1456" s="2912"/>
      <c r="N1456" s="4034" t="s">
        <v>2468</v>
      </c>
      <c r="O1456" s="4081" t="s">
        <v>2456</v>
      </c>
      <c r="P1456" s="4169" t="s">
        <v>1379</v>
      </c>
    </row>
    <row r="1457" spans="1:16" ht="12.75" customHeight="1">
      <c r="A1457" s="3877"/>
      <c r="B1457" s="4170"/>
      <c r="C1457" s="4585"/>
      <c r="D1457" s="4167"/>
      <c r="E1457" s="4574"/>
      <c r="F1457" s="1704" t="s">
        <v>110</v>
      </c>
      <c r="G1457" s="301" t="s">
        <v>119</v>
      </c>
      <c r="H1457" s="4168"/>
      <c r="I1457" s="4108"/>
      <c r="J1457" s="4189"/>
      <c r="K1457" s="4046"/>
      <c r="L1457" s="4043"/>
      <c r="M1457" s="2913"/>
      <c r="N1457" s="4035"/>
      <c r="O1457" s="4082"/>
      <c r="P1457" s="4029"/>
    </row>
    <row r="1458" spans="1:16" ht="12.75" customHeight="1">
      <c r="A1458" s="3877"/>
      <c r="B1458" s="4171"/>
      <c r="C1458" s="4531"/>
      <c r="D1458" s="4079"/>
      <c r="E1458" s="4532"/>
      <c r="F1458" s="1707" t="s">
        <v>109</v>
      </c>
      <c r="G1458" s="302" t="s">
        <v>119</v>
      </c>
      <c r="H1458" s="4143"/>
      <c r="I1458" s="4121"/>
      <c r="J1458" s="4173"/>
      <c r="K1458" s="4047"/>
      <c r="L1458" s="4044"/>
      <c r="M1458" s="2914"/>
      <c r="N1458" s="4033"/>
      <c r="O1458" s="4055"/>
      <c r="P1458" s="4030"/>
    </row>
    <row r="1459" spans="1:16" ht="12.75" customHeight="1">
      <c r="A1459" s="3877"/>
      <c r="B1459" s="4056" t="s">
        <v>2463</v>
      </c>
      <c r="C1459" s="4530" t="s">
        <v>3717</v>
      </c>
      <c r="D1459" s="4139" t="s">
        <v>1093</v>
      </c>
      <c r="E1459" s="4533" t="s">
        <v>1197</v>
      </c>
      <c r="F1459" s="1704" t="s">
        <v>575</v>
      </c>
      <c r="G1459" s="1694"/>
      <c r="H1459" s="4142" t="s">
        <v>624</v>
      </c>
      <c r="I1459" s="4120">
        <v>5418</v>
      </c>
      <c r="J1459" s="4172">
        <v>1152</v>
      </c>
      <c r="K1459" s="4120">
        <v>640</v>
      </c>
      <c r="L1459" s="4042">
        <v>512</v>
      </c>
      <c r="M1459" s="2912"/>
      <c r="N1459" s="4034" t="s">
        <v>2451</v>
      </c>
      <c r="O1459" s="4053" t="s">
        <v>2456</v>
      </c>
      <c r="P1459" s="4169" t="s">
        <v>1380</v>
      </c>
    </row>
    <row r="1460" spans="1:16" ht="12.75" customHeight="1">
      <c r="A1460" s="3877"/>
      <c r="B1460" s="4170"/>
      <c r="C1460" s="4585"/>
      <c r="D1460" s="4167"/>
      <c r="E1460" s="4574"/>
      <c r="F1460" s="1704" t="s">
        <v>111</v>
      </c>
      <c r="G1460" s="301" t="s">
        <v>119</v>
      </c>
      <c r="H1460" s="4168"/>
      <c r="I1460" s="4108"/>
      <c r="J1460" s="4189"/>
      <c r="K1460" s="4108"/>
      <c r="L1460" s="4043"/>
      <c r="M1460" s="2913"/>
      <c r="N1460" s="4035"/>
      <c r="O1460" s="4054"/>
      <c r="P1460" s="4029"/>
    </row>
    <row r="1461" spans="1:16" ht="12.75" customHeight="1">
      <c r="A1461" s="3877"/>
      <c r="B1461" s="4171"/>
      <c r="C1461" s="4531"/>
      <c r="D1461" s="4079"/>
      <c r="E1461" s="4532"/>
      <c r="F1461" s="1707" t="s">
        <v>109</v>
      </c>
      <c r="G1461" s="302" t="s">
        <v>119</v>
      </c>
      <c r="H1461" s="4143"/>
      <c r="I1461" s="4121"/>
      <c r="J1461" s="4173"/>
      <c r="K1461" s="4121"/>
      <c r="L1461" s="4044"/>
      <c r="M1461" s="2914"/>
      <c r="N1461" s="4033"/>
      <c r="O1461" s="4166"/>
      <c r="P1461" s="4030"/>
    </row>
    <row r="1462" spans="1:16" ht="12.75" customHeight="1">
      <c r="A1462" s="3877"/>
      <c r="B1462" s="4056" t="s">
        <v>2463</v>
      </c>
      <c r="C1462" s="4085" t="s">
        <v>3718</v>
      </c>
      <c r="D1462" s="4139" t="s">
        <v>1094</v>
      </c>
      <c r="E1462" s="4533" t="s">
        <v>1198</v>
      </c>
      <c r="F1462" s="1704" t="s">
        <v>576</v>
      </c>
      <c r="G1462" s="1694"/>
      <c r="H1462" s="4142" t="s">
        <v>624</v>
      </c>
      <c r="I1462" s="4120">
        <v>12798</v>
      </c>
      <c r="J1462" s="4172">
        <v>1302</v>
      </c>
      <c r="K1462" s="4120">
        <v>5418</v>
      </c>
      <c r="L1462" s="4042">
        <v>512</v>
      </c>
      <c r="M1462" s="2912"/>
      <c r="N1462" s="4034" t="s">
        <v>2466</v>
      </c>
      <c r="O1462" s="4081" t="s">
        <v>2456</v>
      </c>
      <c r="P1462" s="4169" t="s">
        <v>1380</v>
      </c>
    </row>
    <row r="1463" spans="1:16" ht="12.75" customHeight="1">
      <c r="A1463" s="3877"/>
      <c r="B1463" s="4170"/>
      <c r="C1463" s="4086"/>
      <c r="D1463" s="4167"/>
      <c r="E1463" s="4574"/>
      <c r="F1463" s="1704" t="s">
        <v>111</v>
      </c>
      <c r="G1463" s="301" t="s">
        <v>119</v>
      </c>
      <c r="H1463" s="4168"/>
      <c r="I1463" s="4108"/>
      <c r="J1463" s="4189"/>
      <c r="K1463" s="4108"/>
      <c r="L1463" s="4043"/>
      <c r="M1463" s="2913"/>
      <c r="N1463" s="4035"/>
      <c r="O1463" s="4082"/>
      <c r="P1463" s="4029"/>
    </row>
    <row r="1464" spans="1:16" ht="12.75" customHeight="1">
      <c r="A1464" s="3877"/>
      <c r="B1464" s="4171"/>
      <c r="C1464" s="4087"/>
      <c r="D1464" s="4079"/>
      <c r="E1464" s="4532"/>
      <c r="F1464" s="1707" t="s">
        <v>109</v>
      </c>
      <c r="G1464" s="302" t="s">
        <v>119</v>
      </c>
      <c r="H1464" s="4143"/>
      <c r="I1464" s="4121"/>
      <c r="J1464" s="4173"/>
      <c r="K1464" s="4121"/>
      <c r="L1464" s="4044"/>
      <c r="M1464" s="2914"/>
      <c r="N1464" s="4033"/>
      <c r="O1464" s="4055"/>
      <c r="P1464" s="4030"/>
    </row>
    <row r="1465" spans="1:16" ht="12.75" customHeight="1">
      <c r="A1465" s="3877"/>
      <c r="B1465" s="4056" t="s">
        <v>2463</v>
      </c>
      <c r="C1465" s="4085" t="s">
        <v>3719</v>
      </c>
      <c r="D1465" s="4139" t="s">
        <v>1081</v>
      </c>
      <c r="E1465" s="4533" t="s">
        <v>1199</v>
      </c>
      <c r="F1465" s="1706" t="s">
        <v>708</v>
      </c>
      <c r="G1465" s="1694"/>
      <c r="H1465" s="4142" t="s">
        <v>624</v>
      </c>
      <c r="I1465" s="4120">
        <v>23968</v>
      </c>
      <c r="J1465" s="4176">
        <v>1280</v>
      </c>
      <c r="K1465" s="4120">
        <v>12798</v>
      </c>
      <c r="L1465" s="4042">
        <v>512</v>
      </c>
      <c r="M1465" s="2912"/>
      <c r="N1465" s="4034" t="s">
        <v>2468</v>
      </c>
      <c r="O1465" s="4081" t="s">
        <v>2456</v>
      </c>
      <c r="P1465" s="4169" t="s">
        <v>1380</v>
      </c>
    </row>
    <row r="1466" spans="1:16" ht="12.75" customHeight="1">
      <c r="A1466" s="3877"/>
      <c r="B1466" s="4170"/>
      <c r="C1466" s="4086"/>
      <c r="D1466" s="4167"/>
      <c r="E1466" s="4574"/>
      <c r="F1466" s="1704" t="s">
        <v>111</v>
      </c>
      <c r="G1466" s="301" t="s">
        <v>119</v>
      </c>
      <c r="H1466" s="4168"/>
      <c r="I1466" s="4108"/>
      <c r="J1466" s="4181"/>
      <c r="K1466" s="4108"/>
      <c r="L1466" s="4043"/>
      <c r="M1466" s="2913"/>
      <c r="N1466" s="4035"/>
      <c r="O1466" s="4082"/>
      <c r="P1466" s="4029"/>
    </row>
    <row r="1467" spans="1:16" ht="13.5" customHeight="1" thickBot="1">
      <c r="A1467" s="3878"/>
      <c r="B1467" s="4646"/>
      <c r="C1467" s="4608"/>
      <c r="D1467" s="4468"/>
      <c r="E1467" s="4609"/>
      <c r="F1467" s="1740" t="s">
        <v>109</v>
      </c>
      <c r="G1467" s="305" t="s">
        <v>119</v>
      </c>
      <c r="H1467" s="4220"/>
      <c r="I1467" s="4109"/>
      <c r="J1467" s="4610"/>
      <c r="K1467" s="4109"/>
      <c r="L1467" s="4221"/>
      <c r="M1467" s="2941"/>
      <c r="N1467" s="4597"/>
      <c r="O1467" s="4598"/>
      <c r="P1467" s="4586"/>
    </row>
    <row r="1468" spans="1:16" ht="24.75" customHeight="1">
      <c r="A1468" s="4538" t="s">
        <v>3626</v>
      </c>
      <c r="B1468" s="934" t="s">
        <v>2463</v>
      </c>
      <c r="C1468" s="1504" t="s">
        <v>3673</v>
      </c>
      <c r="D1468" s="338" t="s">
        <v>1747</v>
      </c>
      <c r="E1468" s="332" t="s">
        <v>1227</v>
      </c>
      <c r="F1468" s="327" t="s">
        <v>1750</v>
      </c>
      <c r="G1468" s="332"/>
      <c r="H1468" s="1729" t="s">
        <v>624</v>
      </c>
      <c r="I1468" s="1734">
        <v>608</v>
      </c>
      <c r="J1468" s="1718">
        <v>320</v>
      </c>
      <c r="K1468" s="1734">
        <v>128</v>
      </c>
      <c r="L1468" s="1735">
        <v>32</v>
      </c>
      <c r="M1468" s="2947"/>
      <c r="N1468" s="1739" t="s">
        <v>2451</v>
      </c>
      <c r="O1468" s="1726" t="s">
        <v>2455</v>
      </c>
      <c r="P1468" s="1090" t="s">
        <v>1753</v>
      </c>
    </row>
    <row r="1469" spans="1:16" ht="23.25" customHeight="1">
      <c r="A1469" s="4526"/>
      <c r="B1469" s="935" t="s">
        <v>2463</v>
      </c>
      <c r="C1469" s="1502" t="s">
        <v>3674</v>
      </c>
      <c r="D1469" s="339" t="s">
        <v>1748</v>
      </c>
      <c r="E1469" s="328" t="s">
        <v>1228</v>
      </c>
      <c r="F1469" s="328" t="s">
        <v>1751</v>
      </c>
      <c r="G1469" s="333"/>
      <c r="H1469" s="383" t="s">
        <v>624</v>
      </c>
      <c r="I1469" s="1720">
        <v>1216</v>
      </c>
      <c r="J1469" s="1719">
        <v>320</v>
      </c>
      <c r="K1469" s="1720">
        <v>128</v>
      </c>
      <c r="L1469" s="1721">
        <v>32</v>
      </c>
      <c r="M1469" s="2946"/>
      <c r="N1469" s="1724" t="s">
        <v>2451</v>
      </c>
      <c r="O1469" s="1725" t="s">
        <v>2455</v>
      </c>
      <c r="P1469" s="1089" t="s">
        <v>1754</v>
      </c>
    </row>
    <row r="1470" spans="1:16" s="87" customFormat="1" ht="22.5" customHeight="1">
      <c r="A1470" s="4526"/>
      <c r="B1470" s="1700" t="s">
        <v>2463</v>
      </c>
      <c r="C1470" s="1693" t="s">
        <v>3675</v>
      </c>
      <c r="D1470" s="340" t="s">
        <v>1433</v>
      </c>
      <c r="E1470" s="1705" t="s">
        <v>1229</v>
      </c>
      <c r="F1470" s="1706" t="s">
        <v>771</v>
      </c>
      <c r="G1470" s="336"/>
      <c r="H1470" s="1710" t="s">
        <v>624</v>
      </c>
      <c r="I1470" s="387">
        <v>2400</v>
      </c>
      <c r="J1470" s="1686">
        <v>320</v>
      </c>
      <c r="K1470" s="1664">
        <v>384</v>
      </c>
      <c r="L1470" s="1668">
        <v>128</v>
      </c>
      <c r="M1470" s="2914"/>
      <c r="N1470" s="1678" t="s">
        <v>2451</v>
      </c>
      <c r="O1470" s="1679" t="s">
        <v>2455</v>
      </c>
      <c r="P1470" s="1459" t="s">
        <v>1528</v>
      </c>
    </row>
    <row r="1471" spans="1:16" ht="30.75" customHeight="1">
      <c r="A1471" s="4526"/>
      <c r="B1471" s="935" t="s">
        <v>2463</v>
      </c>
      <c r="C1471" s="1502" t="s">
        <v>3676</v>
      </c>
      <c r="D1471" s="341" t="s">
        <v>1749</v>
      </c>
      <c r="E1471" s="333" t="s">
        <v>1230</v>
      </c>
      <c r="F1471" s="328" t="s">
        <v>1752</v>
      </c>
      <c r="G1471" s="333"/>
      <c r="H1471" s="383" t="s">
        <v>624</v>
      </c>
      <c r="I1471" s="1720">
        <v>3616</v>
      </c>
      <c r="J1471" s="1719">
        <v>320</v>
      </c>
      <c r="K1471" s="1720">
        <v>384</v>
      </c>
      <c r="L1471" s="1721">
        <v>128</v>
      </c>
      <c r="M1471" s="2946"/>
      <c r="N1471" s="1724" t="s">
        <v>2451</v>
      </c>
      <c r="O1471" s="1725" t="s">
        <v>2455</v>
      </c>
      <c r="P1471" s="1089" t="s">
        <v>1754</v>
      </c>
    </row>
    <row r="1472" spans="1:16" s="87" customFormat="1" ht="22.5" customHeight="1">
      <c r="A1472" s="4526"/>
      <c r="B1472" s="1700" t="s">
        <v>2463</v>
      </c>
      <c r="C1472" s="1693" t="s">
        <v>3677</v>
      </c>
      <c r="D1472" s="1738" t="s">
        <v>1434</v>
      </c>
      <c r="E1472" s="1705" t="s">
        <v>1187</v>
      </c>
      <c r="F1472" s="1707" t="s">
        <v>1435</v>
      </c>
      <c r="G1472" s="336"/>
      <c r="H1472" s="1710" t="s">
        <v>624</v>
      </c>
      <c r="I1472" s="387">
        <v>4906</v>
      </c>
      <c r="J1472" s="1686">
        <v>640</v>
      </c>
      <c r="K1472" s="1664">
        <v>384</v>
      </c>
      <c r="L1472" s="1668">
        <v>128</v>
      </c>
      <c r="M1472" s="2914"/>
      <c r="N1472" s="1678" t="s">
        <v>2451</v>
      </c>
      <c r="O1472" s="1679" t="s">
        <v>2455</v>
      </c>
      <c r="P1472" s="1674" t="s">
        <v>1529</v>
      </c>
    </row>
    <row r="1473" spans="1:16" s="87" customFormat="1" ht="22.5" customHeight="1">
      <c r="A1473" s="4526"/>
      <c r="B1473" s="932" t="s">
        <v>2463</v>
      </c>
      <c r="C1473" s="1714" t="s">
        <v>3678</v>
      </c>
      <c r="D1473" s="1738" t="s">
        <v>1436</v>
      </c>
      <c r="E1473" s="342" t="s">
        <v>1188</v>
      </c>
      <c r="F1473" s="2709" t="s">
        <v>1437</v>
      </c>
      <c r="G1473" s="388"/>
      <c r="H1473" s="389" t="s">
        <v>624</v>
      </c>
      <c r="I1473" s="396">
        <v>12286</v>
      </c>
      <c r="J1473" s="1719">
        <v>790</v>
      </c>
      <c r="K1473" s="1004">
        <v>4906</v>
      </c>
      <c r="L1473" s="1721">
        <v>256</v>
      </c>
      <c r="M1473" s="2946"/>
      <c r="N1473" s="776" t="s">
        <v>2466</v>
      </c>
      <c r="O1473" s="1725" t="s">
        <v>2455</v>
      </c>
      <c r="P1473" s="1674" t="s">
        <v>1530</v>
      </c>
    </row>
    <row r="1474" spans="1:16" s="87" customFormat="1" ht="22.5" customHeight="1">
      <c r="A1474" s="4527"/>
      <c r="B1474" s="1713" t="s">
        <v>2463</v>
      </c>
      <c r="C1474" s="1714" t="s">
        <v>3679</v>
      </c>
      <c r="D1474" s="1738" t="s">
        <v>1438</v>
      </c>
      <c r="E1474" s="1705" t="s">
        <v>1189</v>
      </c>
      <c r="F1474" s="328" t="s">
        <v>1443</v>
      </c>
      <c r="G1474" s="336"/>
      <c r="H1474" s="1710" t="s">
        <v>624</v>
      </c>
      <c r="I1474" s="387">
        <v>23712</v>
      </c>
      <c r="J1474" s="1686">
        <v>912</v>
      </c>
      <c r="K1474" s="1664">
        <v>12286</v>
      </c>
      <c r="L1474" s="1668">
        <v>512</v>
      </c>
      <c r="M1474" s="2914"/>
      <c r="N1474" s="1678" t="s">
        <v>2468</v>
      </c>
      <c r="O1474" s="1679" t="s">
        <v>2455</v>
      </c>
      <c r="P1474" s="1674" t="s">
        <v>1531</v>
      </c>
    </row>
    <row r="1475" spans="1:16" ht="48" customHeight="1">
      <c r="A1475" s="1124" t="s">
        <v>3625</v>
      </c>
      <c r="B1475" s="1732" t="s">
        <v>2463</v>
      </c>
      <c r="C1475" s="1714" t="s">
        <v>3738</v>
      </c>
      <c r="D1475" s="3095" t="s">
        <v>247</v>
      </c>
      <c r="E1475" s="1125" t="s">
        <v>1263</v>
      </c>
      <c r="F1475" s="1707" t="s">
        <v>120</v>
      </c>
      <c r="G1475" s="1707" t="s">
        <v>119</v>
      </c>
      <c r="H1475" s="1710" t="s">
        <v>624</v>
      </c>
      <c r="I1475" s="1666">
        <v>5088</v>
      </c>
      <c r="J1475" s="1686">
        <v>768</v>
      </c>
      <c r="K1475" s="1666">
        <v>4192</v>
      </c>
      <c r="L1475" s="1668">
        <v>384</v>
      </c>
      <c r="M1475" s="2914"/>
      <c r="N1475" s="1723" t="s">
        <v>2466</v>
      </c>
      <c r="O1475" s="1722" t="s">
        <v>2455</v>
      </c>
      <c r="P1475" s="1674" t="s">
        <v>1365</v>
      </c>
    </row>
    <row r="1476" spans="1:16" ht="43.5" customHeight="1">
      <c r="A1476" s="1711" t="s">
        <v>3624</v>
      </c>
      <c r="B1476" s="1700" t="s">
        <v>2463</v>
      </c>
      <c r="C1476" s="1692" t="s">
        <v>3739</v>
      </c>
      <c r="D1476" s="1731" t="s">
        <v>1038</v>
      </c>
      <c r="E1476" s="1707" t="s">
        <v>1347</v>
      </c>
      <c r="F1476" s="1707" t="s">
        <v>920</v>
      </c>
      <c r="G1476" s="1673" t="s">
        <v>119</v>
      </c>
      <c r="H1476" s="1663" t="s">
        <v>624</v>
      </c>
      <c r="I1476" s="1666">
        <v>6636</v>
      </c>
      <c r="J1476" s="1686">
        <v>564</v>
      </c>
      <c r="K1476" s="1666">
        <v>6600</v>
      </c>
      <c r="L1476" s="1668">
        <v>282</v>
      </c>
      <c r="M1476" s="2914"/>
      <c r="N1476" s="1676" t="s">
        <v>2466</v>
      </c>
      <c r="O1476" s="1677" t="s">
        <v>2455</v>
      </c>
      <c r="P1476" s="1674" t="s">
        <v>1366</v>
      </c>
    </row>
    <row r="1477" spans="1:16" s="87" customFormat="1" ht="40.5" customHeight="1">
      <c r="A1477" s="1711" t="s">
        <v>3165</v>
      </c>
      <c r="B1477" s="1700" t="s">
        <v>2463</v>
      </c>
      <c r="C1477" s="1730" t="s">
        <v>3740</v>
      </c>
      <c r="D1477" s="2749" t="s">
        <v>3154</v>
      </c>
      <c r="E1477" s="986" t="s">
        <v>1671</v>
      </c>
      <c r="F1477" s="986" t="s">
        <v>3155</v>
      </c>
      <c r="G1477" s="328" t="s">
        <v>119</v>
      </c>
      <c r="H1477" s="1717" t="s">
        <v>624</v>
      </c>
      <c r="I1477" s="1720">
        <v>8836</v>
      </c>
      <c r="J1477" s="1719">
        <v>564</v>
      </c>
      <c r="K1477" s="1720">
        <v>8800</v>
      </c>
      <c r="L1477" s="1721">
        <v>282</v>
      </c>
      <c r="M1477" s="2946"/>
      <c r="N1477" s="1724" t="s">
        <v>2466</v>
      </c>
      <c r="O1477" s="1126" t="s">
        <v>2455</v>
      </c>
      <c r="P1477" s="1473" t="s">
        <v>3175</v>
      </c>
    </row>
    <row r="1478" spans="1:16" s="87" customFormat="1" ht="40.5" customHeight="1">
      <c r="A1478" s="2742" t="s">
        <v>5746</v>
      </c>
      <c r="B1478" s="2823" t="s">
        <v>2463</v>
      </c>
      <c r="C1478" s="2755" t="s">
        <v>5743</v>
      </c>
      <c r="D1478" s="2882" t="s">
        <v>5744</v>
      </c>
      <c r="E1478" s="986" t="s">
        <v>5745</v>
      </c>
      <c r="F1478" s="2744" t="s">
        <v>5709</v>
      </c>
      <c r="G1478" s="328" t="s">
        <v>119</v>
      </c>
      <c r="H1478" s="2753" t="s">
        <v>624</v>
      </c>
      <c r="I1478" s="2769">
        <v>11036</v>
      </c>
      <c r="J1478" s="2770">
        <v>564</v>
      </c>
      <c r="K1478" s="2769">
        <v>11000</v>
      </c>
      <c r="L1478" s="2771">
        <v>282</v>
      </c>
      <c r="M1478" s="2954"/>
      <c r="N1478" s="2754" t="s">
        <v>2466</v>
      </c>
      <c r="O1478" s="1126" t="s">
        <v>2455</v>
      </c>
      <c r="P1478" s="1459" t="s">
        <v>5815</v>
      </c>
    </row>
    <row r="1479" spans="1:16" s="125" customFormat="1" ht="12.75" customHeight="1">
      <c r="A1479" s="2604"/>
      <c r="B1479" s="4549" t="s">
        <v>2463</v>
      </c>
      <c r="C1479" s="4086" t="s">
        <v>3780</v>
      </c>
      <c r="D1479" s="4534" t="s">
        <v>5560</v>
      </c>
      <c r="E1479" s="4071" t="s">
        <v>5561</v>
      </c>
      <c r="F1479" s="2740" t="s">
        <v>1751</v>
      </c>
      <c r="G1479" s="335"/>
      <c r="H1479" s="4195" t="s">
        <v>624</v>
      </c>
      <c r="I1479" s="4120">
        <v>5248</v>
      </c>
      <c r="J1479" s="4172">
        <v>576</v>
      </c>
      <c r="K1479" s="4120">
        <v>4128</v>
      </c>
      <c r="L1479" s="4042">
        <v>224</v>
      </c>
      <c r="M1479" s="2912"/>
      <c r="N1479" s="4034" t="s">
        <v>2466</v>
      </c>
      <c r="O1479" s="4081" t="s">
        <v>2455</v>
      </c>
      <c r="P1479" s="4523" t="s">
        <v>5803</v>
      </c>
    </row>
    <row r="1480" spans="1:16" s="125" customFormat="1" ht="12.75" customHeight="1">
      <c r="A1480" s="2604"/>
      <c r="B1480" s="4550"/>
      <c r="C1480" s="4087"/>
      <c r="D1480" s="4529"/>
      <c r="E1480" s="4532"/>
      <c r="F1480" s="2605" t="s">
        <v>120</v>
      </c>
      <c r="G1480" s="336" t="s">
        <v>119</v>
      </c>
      <c r="H1480" s="4197"/>
      <c r="I1480" s="4121"/>
      <c r="J1480" s="4173"/>
      <c r="K1480" s="4121"/>
      <c r="L1480" s="4044"/>
      <c r="M1480" s="2914"/>
      <c r="N1480" s="4033"/>
      <c r="O1480" s="4055"/>
      <c r="P1480" s="4524"/>
    </row>
    <row r="1481" spans="1:16" s="125" customFormat="1" ht="12.75" customHeight="1">
      <c r="A1481" s="3877" t="s">
        <v>3936</v>
      </c>
      <c r="B1481" s="4549" t="s">
        <v>2463</v>
      </c>
      <c r="C1481" s="4085" t="s">
        <v>3741</v>
      </c>
      <c r="D1481" s="4534" t="s">
        <v>1439</v>
      </c>
      <c r="E1481" s="4533" t="s">
        <v>1234</v>
      </c>
      <c r="F1481" s="1706" t="s">
        <v>771</v>
      </c>
      <c r="G1481" s="335"/>
      <c r="H1481" s="4195" t="s">
        <v>624</v>
      </c>
      <c r="I1481" s="4120">
        <v>6400</v>
      </c>
      <c r="J1481" s="4172">
        <v>832</v>
      </c>
      <c r="K1481" s="4120">
        <v>4334</v>
      </c>
      <c r="L1481" s="4042">
        <v>384</v>
      </c>
      <c r="M1481" s="2912"/>
      <c r="N1481" s="4034" t="s">
        <v>2466</v>
      </c>
      <c r="O1481" s="4081" t="s">
        <v>2455</v>
      </c>
      <c r="P1481" s="4169" t="s">
        <v>1535</v>
      </c>
    </row>
    <row r="1482" spans="1:16" s="125" customFormat="1" ht="12.75" customHeight="1">
      <c r="A1482" s="3877"/>
      <c r="B1482" s="4550"/>
      <c r="C1482" s="4087"/>
      <c r="D1482" s="4529"/>
      <c r="E1482" s="4532"/>
      <c r="F1482" s="2578" t="s">
        <v>120</v>
      </c>
      <c r="G1482" s="336" t="s">
        <v>119</v>
      </c>
      <c r="H1482" s="4197"/>
      <c r="I1482" s="4121"/>
      <c r="J1482" s="4173"/>
      <c r="K1482" s="4121"/>
      <c r="L1482" s="4044"/>
      <c r="M1482" s="2914"/>
      <c r="N1482" s="4033"/>
      <c r="O1482" s="4055"/>
      <c r="P1482" s="4030"/>
    </row>
    <row r="1483" spans="1:16" s="125" customFormat="1" ht="17.25" customHeight="1">
      <c r="A1483" s="3877"/>
      <c r="B1483" s="4549" t="s">
        <v>2463</v>
      </c>
      <c r="C1483" s="4304" t="s">
        <v>5528</v>
      </c>
      <c r="D1483" s="4534" t="s">
        <v>5485</v>
      </c>
      <c r="E1483" s="4101" t="s">
        <v>5484</v>
      </c>
      <c r="F1483" s="2569" t="s">
        <v>1752</v>
      </c>
      <c r="G1483" s="337"/>
      <c r="H1483" s="4195" t="s">
        <v>624</v>
      </c>
      <c r="I1483" s="4076">
        <v>7648</v>
      </c>
      <c r="J1483" s="4172">
        <v>576</v>
      </c>
      <c r="K1483" s="4120">
        <v>4384</v>
      </c>
      <c r="L1483" s="4042">
        <v>320</v>
      </c>
      <c r="M1483" s="2912"/>
      <c r="N1483" s="4034" t="s">
        <v>2466</v>
      </c>
      <c r="O1483" s="4081" t="s">
        <v>2455</v>
      </c>
      <c r="P1483" s="4523" t="s">
        <v>5803</v>
      </c>
    </row>
    <row r="1484" spans="1:16" s="125" customFormat="1" ht="17.25" customHeight="1">
      <c r="A1484" s="3877"/>
      <c r="B1484" s="4550"/>
      <c r="C1484" s="4306"/>
      <c r="D1484" s="4529"/>
      <c r="E1484" s="4052"/>
      <c r="F1484" s="2575" t="s">
        <v>120</v>
      </c>
      <c r="G1484" s="336" t="s">
        <v>119</v>
      </c>
      <c r="H1484" s="4197"/>
      <c r="I1484" s="4078"/>
      <c r="J1484" s="4173"/>
      <c r="K1484" s="4121"/>
      <c r="L1484" s="4044"/>
      <c r="M1484" s="2914"/>
      <c r="N1484" s="4033"/>
      <c r="O1484" s="4055"/>
      <c r="P1484" s="4524"/>
    </row>
    <row r="1485" spans="1:16" s="125" customFormat="1" ht="12.75" customHeight="1">
      <c r="A1485" s="3877"/>
      <c r="B1485" s="4549" t="s">
        <v>2463</v>
      </c>
      <c r="C1485" s="4304" t="s">
        <v>3742</v>
      </c>
      <c r="D1485" s="4534" t="s">
        <v>1440</v>
      </c>
      <c r="E1485" s="4101" t="s">
        <v>1190</v>
      </c>
      <c r="F1485" s="1704" t="s">
        <v>1435</v>
      </c>
      <c r="G1485" s="337"/>
      <c r="H1485" s="4195" t="s">
        <v>624</v>
      </c>
      <c r="I1485" s="4076">
        <v>8906</v>
      </c>
      <c r="J1485" s="4172">
        <v>832</v>
      </c>
      <c r="K1485" s="4120">
        <v>4334</v>
      </c>
      <c r="L1485" s="4042">
        <v>384</v>
      </c>
      <c r="M1485" s="2912"/>
      <c r="N1485" s="4034" t="s">
        <v>2466</v>
      </c>
      <c r="O1485" s="4081" t="s">
        <v>2455</v>
      </c>
      <c r="P1485" s="4169" t="s">
        <v>1532</v>
      </c>
    </row>
    <row r="1486" spans="1:16" s="125" customFormat="1" ht="12.75" customHeight="1">
      <c r="A1486" s="3877"/>
      <c r="B1486" s="4550"/>
      <c r="C1486" s="4306"/>
      <c r="D1486" s="4529"/>
      <c r="E1486" s="4052"/>
      <c r="F1486" s="1707" t="s">
        <v>120</v>
      </c>
      <c r="G1486" s="336" t="s">
        <v>119</v>
      </c>
      <c r="H1486" s="4197"/>
      <c r="I1486" s="4078"/>
      <c r="J1486" s="4173"/>
      <c r="K1486" s="4121"/>
      <c r="L1486" s="4044"/>
      <c r="M1486" s="2914"/>
      <c r="N1486" s="4033"/>
      <c r="O1486" s="4055"/>
      <c r="P1486" s="4030"/>
    </row>
    <row r="1487" spans="1:16" s="125" customFormat="1" ht="12.75" customHeight="1">
      <c r="A1487" s="3877"/>
      <c r="B1487" s="4549" t="s">
        <v>2463</v>
      </c>
      <c r="C1487" s="4304" t="s">
        <v>3743</v>
      </c>
      <c r="D1487" s="4534" t="s">
        <v>1441</v>
      </c>
      <c r="E1487" s="4101" t="s">
        <v>1191</v>
      </c>
      <c r="F1487" s="1704" t="s">
        <v>1437</v>
      </c>
      <c r="G1487" s="337"/>
      <c r="H1487" s="4195" t="s">
        <v>624</v>
      </c>
      <c r="I1487" s="4076">
        <v>16286</v>
      </c>
      <c r="J1487" s="4172">
        <v>1132</v>
      </c>
      <c r="K1487" s="4045">
        <v>8906</v>
      </c>
      <c r="L1487" s="4042">
        <v>512</v>
      </c>
      <c r="M1487" s="2912"/>
      <c r="N1487" s="4034" t="s">
        <v>2468</v>
      </c>
      <c r="O1487" s="4081" t="s">
        <v>2455</v>
      </c>
      <c r="P1487" s="4169" t="s">
        <v>1534</v>
      </c>
    </row>
    <row r="1488" spans="1:16" s="125" customFormat="1" ht="12.75" customHeight="1">
      <c r="A1488" s="3877"/>
      <c r="B1488" s="4550"/>
      <c r="C1488" s="4306"/>
      <c r="D1488" s="4529"/>
      <c r="E1488" s="4052"/>
      <c r="F1488" s="1707" t="s">
        <v>120</v>
      </c>
      <c r="G1488" s="336" t="s">
        <v>119</v>
      </c>
      <c r="H1488" s="4197"/>
      <c r="I1488" s="4078"/>
      <c r="J1488" s="4173"/>
      <c r="K1488" s="4047"/>
      <c r="L1488" s="4044"/>
      <c r="M1488" s="2914"/>
      <c r="N1488" s="4033"/>
      <c r="O1488" s="4055"/>
      <c r="P1488" s="4030"/>
    </row>
    <row r="1489" spans="1:16" s="125" customFormat="1" ht="12.75" customHeight="1">
      <c r="A1489" s="3877"/>
      <c r="B1489" s="4549" t="s">
        <v>2463</v>
      </c>
      <c r="C1489" s="4304" t="s">
        <v>3744</v>
      </c>
      <c r="D1489" s="4534" t="s">
        <v>1442</v>
      </c>
      <c r="E1489" s="4101" t="s">
        <v>1235</v>
      </c>
      <c r="F1489" s="1706" t="s">
        <v>1443</v>
      </c>
      <c r="G1489" s="337"/>
      <c r="H1489" s="4195" t="s">
        <v>624</v>
      </c>
      <c r="I1489" s="4120">
        <v>27744</v>
      </c>
      <c r="J1489" s="4172">
        <v>1424</v>
      </c>
      <c r="K1489" s="4045">
        <v>16286</v>
      </c>
      <c r="L1489" s="4042">
        <v>512</v>
      </c>
      <c r="M1489" s="2912"/>
      <c r="N1489" s="4034" t="s">
        <v>2468</v>
      </c>
      <c r="O1489" s="4081" t="s">
        <v>2455</v>
      </c>
      <c r="P1489" s="4169" t="s">
        <v>1533</v>
      </c>
    </row>
    <row r="1490" spans="1:16" s="125" customFormat="1" ht="12.75" customHeight="1">
      <c r="A1490" s="4159"/>
      <c r="B1490" s="4550"/>
      <c r="C1490" s="4306"/>
      <c r="D1490" s="4529"/>
      <c r="E1490" s="4052"/>
      <c r="F1490" s="1707" t="s">
        <v>120</v>
      </c>
      <c r="G1490" s="336" t="s">
        <v>119</v>
      </c>
      <c r="H1490" s="4197"/>
      <c r="I1490" s="4121"/>
      <c r="J1490" s="4173"/>
      <c r="K1490" s="4047"/>
      <c r="L1490" s="4044"/>
      <c r="M1490" s="2914"/>
      <c r="N1490" s="4033"/>
      <c r="O1490" s="4055"/>
      <c r="P1490" s="4030"/>
    </row>
    <row r="1491" spans="1:16" s="125" customFormat="1" ht="12.75" customHeight="1">
      <c r="A1491" s="4158" t="s">
        <v>3937</v>
      </c>
      <c r="B1491" s="4549" t="s">
        <v>2463</v>
      </c>
      <c r="C1491" s="4304" t="s">
        <v>5516</v>
      </c>
      <c r="D1491" s="4534" t="s">
        <v>5515</v>
      </c>
      <c r="E1491" s="4101" t="s">
        <v>5517</v>
      </c>
      <c r="F1491" s="2583" t="s">
        <v>1751</v>
      </c>
      <c r="G1491" s="2582"/>
      <c r="H1491" s="4196" t="s">
        <v>624</v>
      </c>
      <c r="I1491" s="4108">
        <v>7248</v>
      </c>
      <c r="J1491" s="4189">
        <v>576</v>
      </c>
      <c r="K1491" s="4108">
        <v>6128</v>
      </c>
      <c r="L1491" s="4043">
        <v>224</v>
      </c>
      <c r="M1491" s="2913"/>
      <c r="N1491" s="4034" t="s">
        <v>2466</v>
      </c>
      <c r="O1491" s="4081" t="s">
        <v>2455</v>
      </c>
      <c r="P1491" s="4523" t="s">
        <v>5812</v>
      </c>
    </row>
    <row r="1492" spans="1:16" s="125" customFormat="1" ht="12.75" customHeight="1">
      <c r="A1492" s="3877"/>
      <c r="B1492" s="4571"/>
      <c r="C1492" s="4306"/>
      <c r="D1492" s="4529"/>
      <c r="E1492" s="4175"/>
      <c r="F1492" s="2580" t="s">
        <v>920</v>
      </c>
      <c r="G1492" s="386" t="s">
        <v>119</v>
      </c>
      <c r="H1492" s="4197"/>
      <c r="I1492" s="4121"/>
      <c r="J1492" s="4173"/>
      <c r="K1492" s="4121"/>
      <c r="L1492" s="4044"/>
      <c r="M1492" s="2914"/>
      <c r="N1492" s="4174"/>
      <c r="O1492" s="4166"/>
      <c r="P1492" s="4524"/>
    </row>
    <row r="1493" spans="1:16" s="125" customFormat="1" ht="12.75" customHeight="1">
      <c r="A1493" s="3877"/>
      <c r="B1493" s="4549" t="s">
        <v>2463</v>
      </c>
      <c r="C1493" s="4304" t="s">
        <v>3745</v>
      </c>
      <c r="D1493" s="4534" t="s">
        <v>1444</v>
      </c>
      <c r="E1493" s="4101" t="s">
        <v>1348</v>
      </c>
      <c r="F1493" s="1706" t="s">
        <v>771</v>
      </c>
      <c r="G1493" s="1704"/>
      <c r="H1493" s="4196" t="s">
        <v>624</v>
      </c>
      <c r="I1493" s="4108">
        <v>8432</v>
      </c>
      <c r="J1493" s="4189">
        <v>832</v>
      </c>
      <c r="K1493" s="4108">
        <v>6384</v>
      </c>
      <c r="L1493" s="4043">
        <v>384</v>
      </c>
      <c r="M1493" s="2913"/>
      <c r="N1493" s="4034" t="s">
        <v>2466</v>
      </c>
      <c r="O1493" s="4081" t="s">
        <v>2455</v>
      </c>
      <c r="P1493" s="4169" t="s">
        <v>1533</v>
      </c>
    </row>
    <row r="1494" spans="1:16" s="125" customFormat="1" ht="12.75" customHeight="1">
      <c r="A1494" s="3877"/>
      <c r="B1494" s="4571"/>
      <c r="C1494" s="4306"/>
      <c r="D1494" s="4529"/>
      <c r="E1494" s="4175"/>
      <c r="F1494" s="1707" t="s">
        <v>920</v>
      </c>
      <c r="G1494" s="386" t="s">
        <v>119</v>
      </c>
      <c r="H1494" s="4197"/>
      <c r="I1494" s="4121"/>
      <c r="J1494" s="4173"/>
      <c r="K1494" s="4121"/>
      <c r="L1494" s="4044"/>
      <c r="M1494" s="2914"/>
      <c r="N1494" s="4174"/>
      <c r="O1494" s="4166"/>
      <c r="P1494" s="4030"/>
    </row>
    <row r="1495" spans="1:16" s="125" customFormat="1" ht="12.75" customHeight="1">
      <c r="A1495" s="3877"/>
      <c r="B1495" s="4549" t="s">
        <v>2463</v>
      </c>
      <c r="C1495" s="4304" t="s">
        <v>5512</v>
      </c>
      <c r="D1495" s="4534" t="s">
        <v>5513</v>
      </c>
      <c r="E1495" s="4101" t="s">
        <v>5514</v>
      </c>
      <c r="F1495" s="2584" t="s">
        <v>1752</v>
      </c>
      <c r="G1495" s="2582"/>
      <c r="H1495" s="4196" t="s">
        <v>624</v>
      </c>
      <c r="I1495" s="4108">
        <v>9648</v>
      </c>
      <c r="J1495" s="4189">
        <v>576</v>
      </c>
      <c r="K1495" s="4108">
        <v>6384</v>
      </c>
      <c r="L1495" s="4043">
        <v>320</v>
      </c>
      <c r="M1495" s="2913"/>
      <c r="N1495" s="4034" t="s">
        <v>2466</v>
      </c>
      <c r="O1495" s="4081" t="s">
        <v>2455</v>
      </c>
      <c r="P1495" s="4523" t="s">
        <v>5812</v>
      </c>
    </row>
    <row r="1496" spans="1:16" s="125" customFormat="1" ht="12.75" customHeight="1">
      <c r="A1496" s="3877"/>
      <c r="B1496" s="4571"/>
      <c r="C1496" s="4306"/>
      <c r="D1496" s="4529"/>
      <c r="E1496" s="4175"/>
      <c r="F1496" s="2580" t="s">
        <v>920</v>
      </c>
      <c r="G1496" s="386" t="s">
        <v>119</v>
      </c>
      <c r="H1496" s="4197"/>
      <c r="I1496" s="4121"/>
      <c r="J1496" s="4173"/>
      <c r="K1496" s="4121"/>
      <c r="L1496" s="4044"/>
      <c r="M1496" s="2914"/>
      <c r="N1496" s="4174"/>
      <c r="O1496" s="4166"/>
      <c r="P1496" s="4524"/>
    </row>
    <row r="1497" spans="1:16" s="125" customFormat="1" ht="12.75" customHeight="1">
      <c r="A1497" s="3877"/>
      <c r="B1497" s="4549" t="s">
        <v>2463</v>
      </c>
      <c r="C1497" s="4304" t="s">
        <v>3746</v>
      </c>
      <c r="D1497" s="4528" t="s">
        <v>1445</v>
      </c>
      <c r="E1497" s="4101" t="s">
        <v>1349</v>
      </c>
      <c r="F1497" s="1704" t="s">
        <v>1435</v>
      </c>
      <c r="G1497" s="1704"/>
      <c r="H1497" s="4195" t="s">
        <v>624</v>
      </c>
      <c r="I1497" s="4045">
        <v>10938</v>
      </c>
      <c r="J1497" s="4042">
        <v>832</v>
      </c>
      <c r="K1497" s="4120">
        <v>6384</v>
      </c>
      <c r="L1497" s="4042">
        <v>384</v>
      </c>
      <c r="M1497" s="2912"/>
      <c r="N1497" s="4034" t="s">
        <v>2468</v>
      </c>
      <c r="O1497" s="4036" t="s">
        <v>2455</v>
      </c>
      <c r="P1497" s="4169" t="s">
        <v>1534</v>
      </c>
    </row>
    <row r="1498" spans="1:16" s="125" customFormat="1" ht="12.75" customHeight="1">
      <c r="A1498" s="3877"/>
      <c r="B1498" s="4550"/>
      <c r="C1498" s="4306"/>
      <c r="D1498" s="4529"/>
      <c r="E1498" s="4052"/>
      <c r="F1498" s="1707" t="s">
        <v>920</v>
      </c>
      <c r="G1498" s="386" t="s">
        <v>119</v>
      </c>
      <c r="H1498" s="4197"/>
      <c r="I1498" s="4047"/>
      <c r="J1498" s="4044"/>
      <c r="K1498" s="4121"/>
      <c r="L1498" s="4044"/>
      <c r="M1498" s="2914"/>
      <c r="N1498" s="4033"/>
      <c r="O1498" s="4038"/>
      <c r="P1498" s="4030"/>
    </row>
    <row r="1499" spans="1:16" s="125" customFormat="1" ht="12.75" customHeight="1">
      <c r="A1499" s="3877"/>
      <c r="B1499" s="4549" t="s">
        <v>2463</v>
      </c>
      <c r="C1499" s="4304" t="s">
        <v>3747</v>
      </c>
      <c r="D1499" s="4528" t="s">
        <v>1446</v>
      </c>
      <c r="E1499" s="4101" t="s">
        <v>1350</v>
      </c>
      <c r="F1499" s="1704" t="s">
        <v>1437</v>
      </c>
      <c r="G1499" s="1704"/>
      <c r="H1499" s="4196" t="s">
        <v>624</v>
      </c>
      <c r="I1499" s="4076">
        <v>18318</v>
      </c>
      <c r="J1499" s="4189">
        <v>1132</v>
      </c>
      <c r="K1499" s="4045">
        <v>10938</v>
      </c>
      <c r="L1499" s="4043">
        <v>512</v>
      </c>
      <c r="M1499" s="2913"/>
      <c r="N1499" s="4034" t="s">
        <v>2468</v>
      </c>
      <c r="O1499" s="4081" t="s">
        <v>2455</v>
      </c>
      <c r="P1499" s="4169" t="s">
        <v>1534</v>
      </c>
    </row>
    <row r="1500" spans="1:16" s="125" customFormat="1" ht="12.75" customHeight="1">
      <c r="A1500" s="4159"/>
      <c r="B1500" s="4571"/>
      <c r="C1500" s="4306"/>
      <c r="D1500" s="4529"/>
      <c r="E1500" s="4175"/>
      <c r="F1500" s="1707" t="s">
        <v>920</v>
      </c>
      <c r="G1500" s="386" t="s">
        <v>119</v>
      </c>
      <c r="H1500" s="4197"/>
      <c r="I1500" s="4078"/>
      <c r="J1500" s="4173"/>
      <c r="K1500" s="4047"/>
      <c r="L1500" s="4044"/>
      <c r="M1500" s="2914"/>
      <c r="N1500" s="4174"/>
      <c r="O1500" s="4166"/>
      <c r="P1500" s="4030"/>
    </row>
    <row r="1501" spans="1:16" s="19" customFormat="1" ht="18" customHeight="1">
      <c r="A1501" s="4158" t="s">
        <v>3938</v>
      </c>
      <c r="B1501" s="4549" t="s">
        <v>2463</v>
      </c>
      <c r="C1501" s="4148" t="s">
        <v>3781</v>
      </c>
      <c r="D1501" s="4528" t="s">
        <v>5486</v>
      </c>
      <c r="E1501" s="4101" t="s">
        <v>5487</v>
      </c>
      <c r="F1501" s="2568" t="s">
        <v>1751</v>
      </c>
      <c r="G1501" s="2577"/>
      <c r="H1501" s="4142" t="s">
        <v>624</v>
      </c>
      <c r="I1501" s="4120">
        <v>9248</v>
      </c>
      <c r="J1501" s="4042">
        <v>576</v>
      </c>
      <c r="K1501" s="4120">
        <v>8128</v>
      </c>
      <c r="L1501" s="4042">
        <v>224</v>
      </c>
      <c r="M1501" s="2912"/>
      <c r="N1501" s="4034" t="s">
        <v>2466</v>
      </c>
      <c r="O1501" s="4036" t="s">
        <v>2455</v>
      </c>
      <c r="P1501" s="4523" t="s">
        <v>5804</v>
      </c>
    </row>
    <row r="1502" spans="1:16" s="19" customFormat="1" ht="18" customHeight="1">
      <c r="A1502" s="3877"/>
      <c r="B1502" s="4550"/>
      <c r="C1502" s="4149"/>
      <c r="D1502" s="4529"/>
      <c r="E1502" s="4052"/>
      <c r="F1502" s="2570" t="s">
        <v>3155</v>
      </c>
      <c r="G1502" s="1104" t="s">
        <v>119</v>
      </c>
      <c r="H1502" s="4143"/>
      <c r="I1502" s="4121"/>
      <c r="J1502" s="4044"/>
      <c r="K1502" s="4121"/>
      <c r="L1502" s="4044"/>
      <c r="M1502" s="2914"/>
      <c r="N1502" s="4033"/>
      <c r="O1502" s="4038"/>
      <c r="P1502" s="4524"/>
    </row>
    <row r="1503" spans="1:16" s="19" customFormat="1" ht="15" customHeight="1">
      <c r="A1503" s="3877"/>
      <c r="B1503" s="4549" t="s">
        <v>2463</v>
      </c>
      <c r="C1503" s="4148" t="s">
        <v>3748</v>
      </c>
      <c r="D1503" s="4528" t="s">
        <v>3156</v>
      </c>
      <c r="E1503" s="4101" t="s">
        <v>3489</v>
      </c>
      <c r="F1503" s="1670" t="s">
        <v>771</v>
      </c>
      <c r="G1503" s="1660"/>
      <c r="H1503" s="4142" t="s">
        <v>624</v>
      </c>
      <c r="I1503" s="4120">
        <v>10432</v>
      </c>
      <c r="J1503" s="4042">
        <v>576</v>
      </c>
      <c r="K1503" s="4120">
        <v>8384</v>
      </c>
      <c r="L1503" s="4042">
        <v>224</v>
      </c>
      <c r="M1503" s="2912"/>
      <c r="N1503" s="4034" t="s">
        <v>2466</v>
      </c>
      <c r="O1503" s="4036" t="s">
        <v>2455</v>
      </c>
      <c r="P1503" s="4604" t="s">
        <v>3176</v>
      </c>
    </row>
    <row r="1504" spans="1:16" s="19" customFormat="1" ht="15" customHeight="1">
      <c r="A1504" s="3877"/>
      <c r="B1504" s="4550"/>
      <c r="C1504" s="4149"/>
      <c r="D1504" s="4529"/>
      <c r="E1504" s="4052"/>
      <c r="F1504" s="1671" t="s">
        <v>3155</v>
      </c>
      <c r="G1504" s="1104" t="s">
        <v>119</v>
      </c>
      <c r="H1504" s="4143"/>
      <c r="I1504" s="4121"/>
      <c r="J1504" s="4044"/>
      <c r="K1504" s="4121"/>
      <c r="L1504" s="4044"/>
      <c r="M1504" s="2914"/>
      <c r="N1504" s="4033"/>
      <c r="O1504" s="4038"/>
      <c r="P1504" s="4605"/>
    </row>
    <row r="1505" spans="1:16" s="19" customFormat="1" ht="18" customHeight="1">
      <c r="A1505" s="3877"/>
      <c r="B1505" s="4549" t="s">
        <v>2463</v>
      </c>
      <c r="C1505" s="4148" t="s">
        <v>5488</v>
      </c>
      <c r="D1505" s="4528" t="s">
        <v>5489</v>
      </c>
      <c r="E1505" s="4101" t="s">
        <v>5490</v>
      </c>
      <c r="F1505" s="2569" t="s">
        <v>1752</v>
      </c>
      <c r="G1505" s="2577"/>
      <c r="H1505" s="4142" t="s">
        <v>624</v>
      </c>
      <c r="I1505" s="4120">
        <v>11648</v>
      </c>
      <c r="J1505" s="4042">
        <v>576</v>
      </c>
      <c r="K1505" s="4120">
        <v>8384</v>
      </c>
      <c r="L1505" s="4042">
        <v>320</v>
      </c>
      <c r="M1505" s="2912"/>
      <c r="N1505" s="4034" t="s">
        <v>2466</v>
      </c>
      <c r="O1505" s="4036" t="s">
        <v>2455</v>
      </c>
      <c r="P1505" s="4523" t="s">
        <v>5804</v>
      </c>
    </row>
    <row r="1506" spans="1:16" s="19" customFormat="1" ht="18" customHeight="1">
      <c r="A1506" s="3877"/>
      <c r="B1506" s="4550"/>
      <c r="C1506" s="4149"/>
      <c r="D1506" s="4529"/>
      <c r="E1506" s="4052"/>
      <c r="F1506" s="2570" t="s">
        <v>3155</v>
      </c>
      <c r="G1506" s="1104" t="s">
        <v>119</v>
      </c>
      <c r="H1506" s="4143"/>
      <c r="I1506" s="4121"/>
      <c r="J1506" s="4044"/>
      <c r="K1506" s="4121"/>
      <c r="L1506" s="4044"/>
      <c r="M1506" s="2914"/>
      <c r="N1506" s="4033"/>
      <c r="O1506" s="4038"/>
      <c r="P1506" s="4524"/>
    </row>
    <row r="1507" spans="1:16" s="19" customFormat="1" ht="16.5" customHeight="1">
      <c r="A1507" s="3877"/>
      <c r="B1507" s="4549" t="s">
        <v>2463</v>
      </c>
      <c r="C1507" s="4148" t="s">
        <v>3749</v>
      </c>
      <c r="D1507" s="4528" t="s">
        <v>3157</v>
      </c>
      <c r="E1507" s="4101" t="s">
        <v>1670</v>
      </c>
      <c r="F1507" s="1701" t="s">
        <v>1435</v>
      </c>
      <c r="G1507" s="1660"/>
      <c r="H1507" s="4168" t="s">
        <v>624</v>
      </c>
      <c r="I1507" s="4076">
        <v>12938</v>
      </c>
      <c r="J1507" s="4189">
        <v>896</v>
      </c>
      <c r="K1507" s="4108">
        <v>8384</v>
      </c>
      <c r="L1507" s="4043">
        <v>320</v>
      </c>
      <c r="M1507" s="2913"/>
      <c r="N1507" s="4034" t="s">
        <v>2466</v>
      </c>
      <c r="O1507" s="4081" t="s">
        <v>2455</v>
      </c>
      <c r="P1507" s="4212" t="s">
        <v>3176</v>
      </c>
    </row>
    <row r="1508" spans="1:16" s="19" customFormat="1" ht="16.5" customHeight="1">
      <c r="A1508" s="3877"/>
      <c r="B1508" s="4571"/>
      <c r="C1508" s="4149"/>
      <c r="D1508" s="4529"/>
      <c r="E1508" s="4175"/>
      <c r="F1508" s="1671" t="s">
        <v>3155</v>
      </c>
      <c r="G1508" s="1104" t="s">
        <v>119</v>
      </c>
      <c r="H1508" s="4143"/>
      <c r="I1508" s="4078"/>
      <c r="J1508" s="4173"/>
      <c r="K1508" s="4121"/>
      <c r="L1508" s="4044"/>
      <c r="M1508" s="2914"/>
      <c r="N1508" s="4174"/>
      <c r="O1508" s="4166"/>
      <c r="P1508" s="4213"/>
    </row>
    <row r="1509" spans="1:16" s="19" customFormat="1" ht="12.75" customHeight="1">
      <c r="A1509" s="3877"/>
      <c r="B1509" s="4549" t="s">
        <v>2463</v>
      </c>
      <c r="C1509" s="4148" t="s">
        <v>3750</v>
      </c>
      <c r="D1509" s="4528" t="s">
        <v>3163</v>
      </c>
      <c r="E1509" s="4101" t="s">
        <v>3100</v>
      </c>
      <c r="F1509" s="1701" t="s">
        <v>1437</v>
      </c>
      <c r="G1509" s="1660"/>
      <c r="H1509" s="4168" t="s">
        <v>624</v>
      </c>
      <c r="I1509" s="4076">
        <v>20318</v>
      </c>
      <c r="J1509" s="4189">
        <v>1046</v>
      </c>
      <c r="K1509" s="4045">
        <v>12938</v>
      </c>
      <c r="L1509" s="4043">
        <v>448</v>
      </c>
      <c r="M1509" s="2913"/>
      <c r="N1509" s="4034" t="s">
        <v>2468</v>
      </c>
      <c r="O1509" s="4081" t="s">
        <v>2455</v>
      </c>
      <c r="P1509" s="4212" t="s">
        <v>3176</v>
      </c>
    </row>
    <row r="1510" spans="1:16" s="19" customFormat="1" ht="12.75" customHeight="1">
      <c r="A1510" s="4159"/>
      <c r="B1510" s="4571"/>
      <c r="C1510" s="4149"/>
      <c r="D1510" s="4529"/>
      <c r="E1510" s="4052"/>
      <c r="F1510" s="1671" t="s">
        <v>3155</v>
      </c>
      <c r="G1510" s="1104" t="s">
        <v>119</v>
      </c>
      <c r="H1510" s="4143"/>
      <c r="I1510" s="4078"/>
      <c r="J1510" s="4173"/>
      <c r="K1510" s="4047"/>
      <c r="L1510" s="4044"/>
      <c r="M1510" s="2914"/>
      <c r="N1510" s="4174"/>
      <c r="O1510" s="4166"/>
      <c r="P1510" s="4213"/>
    </row>
    <row r="1511" spans="1:16" s="19" customFormat="1" ht="19.5" customHeight="1">
      <c r="A1511" s="4158" t="s">
        <v>5710</v>
      </c>
      <c r="B1511" s="4056" t="s">
        <v>2463</v>
      </c>
      <c r="C1511" s="5058" t="s">
        <v>5706</v>
      </c>
      <c r="D1511" s="4139" t="s">
        <v>5707</v>
      </c>
      <c r="E1511" s="4102" t="s">
        <v>5708</v>
      </c>
      <c r="F1511" s="2751" t="s">
        <v>771</v>
      </c>
      <c r="G1511" s="2745"/>
      <c r="H1511" s="4168" t="s">
        <v>624</v>
      </c>
      <c r="I1511" s="4589">
        <v>11248</v>
      </c>
      <c r="J1511" s="4582">
        <v>576</v>
      </c>
      <c r="K1511" s="4589">
        <v>10128</v>
      </c>
      <c r="L1511" s="4582">
        <v>224</v>
      </c>
      <c r="M1511" s="2955"/>
      <c r="N1511" s="4034" t="s">
        <v>2468</v>
      </c>
      <c r="O1511" s="4081" t="s">
        <v>2455</v>
      </c>
      <c r="P1511" s="4523" t="s">
        <v>5787</v>
      </c>
    </row>
    <row r="1512" spans="1:16" s="19" customFormat="1" ht="19.5" customHeight="1">
      <c r="A1512" s="3877"/>
      <c r="B1512" s="4058"/>
      <c r="C1512" s="4161"/>
      <c r="D1512" s="4079"/>
      <c r="E1512" s="4052"/>
      <c r="F1512" s="2748" t="s">
        <v>5709</v>
      </c>
      <c r="G1512" s="1104" t="s">
        <v>119</v>
      </c>
      <c r="H1512" s="4143"/>
      <c r="I1512" s="4591"/>
      <c r="J1512" s="4606"/>
      <c r="K1512" s="4591"/>
      <c r="L1512" s="4606"/>
      <c r="M1512" s="2956"/>
      <c r="N1512" s="4174"/>
      <c r="O1512" s="4166"/>
      <c r="P1512" s="4524"/>
    </row>
    <row r="1513" spans="1:16" s="19" customFormat="1" ht="19.5" customHeight="1">
      <c r="A1513" s="3877"/>
      <c r="B1513" s="4056" t="s">
        <v>2463</v>
      </c>
      <c r="C1513" s="4160" t="s">
        <v>5711</v>
      </c>
      <c r="D1513" s="4167" t="s">
        <v>5712</v>
      </c>
      <c r="E1513" s="4101" t="s">
        <v>5783</v>
      </c>
      <c r="F1513" s="2740" t="s">
        <v>1751</v>
      </c>
      <c r="G1513" s="2745"/>
      <c r="H1513" s="4168" t="s">
        <v>624</v>
      </c>
      <c r="I1513" s="4589">
        <v>12432</v>
      </c>
      <c r="J1513" s="4582">
        <v>576</v>
      </c>
      <c r="K1513" s="4589">
        <v>10384</v>
      </c>
      <c r="L1513" s="4582">
        <v>320</v>
      </c>
      <c r="M1513" s="2955"/>
      <c r="N1513" s="4034" t="s">
        <v>2468</v>
      </c>
      <c r="O1513" s="4081" t="s">
        <v>2455</v>
      </c>
      <c r="P1513" s="4523" t="s">
        <v>5787</v>
      </c>
    </row>
    <row r="1514" spans="1:16" s="19" customFormat="1" ht="19.5" customHeight="1">
      <c r="A1514" s="3877"/>
      <c r="B1514" s="4058"/>
      <c r="C1514" s="4161"/>
      <c r="D1514" s="4079"/>
      <c r="E1514" s="4052"/>
      <c r="F1514" s="2748" t="s">
        <v>5709</v>
      </c>
      <c r="G1514" s="1104" t="s">
        <v>119</v>
      </c>
      <c r="H1514" s="4143"/>
      <c r="I1514" s="4591"/>
      <c r="J1514" s="4606"/>
      <c r="K1514" s="4591"/>
      <c r="L1514" s="4606"/>
      <c r="M1514" s="2956"/>
      <c r="N1514" s="4174"/>
      <c r="O1514" s="4166"/>
      <c r="P1514" s="4524"/>
    </row>
    <row r="1515" spans="1:16" s="19" customFormat="1" ht="19.5" customHeight="1">
      <c r="A1515" s="3877"/>
      <c r="B1515" s="4056" t="s">
        <v>2463</v>
      </c>
      <c r="C1515" s="5058" t="s">
        <v>5713</v>
      </c>
      <c r="D1515" s="4167" t="s">
        <v>5714</v>
      </c>
      <c r="E1515" s="4101" t="s">
        <v>5784</v>
      </c>
      <c r="F1515" s="2746" t="s">
        <v>1752</v>
      </c>
      <c r="G1515" s="2745"/>
      <c r="H1515" s="4168" t="s">
        <v>624</v>
      </c>
      <c r="I1515" s="4589">
        <v>13648</v>
      </c>
      <c r="J1515" s="4582">
        <v>576</v>
      </c>
      <c r="K1515" s="4589">
        <v>10384</v>
      </c>
      <c r="L1515" s="4582">
        <v>320</v>
      </c>
      <c r="M1515" s="2955"/>
      <c r="N1515" s="4034" t="s">
        <v>2468</v>
      </c>
      <c r="O1515" s="4081" t="s">
        <v>2455</v>
      </c>
      <c r="P1515" s="4523" t="s">
        <v>5787</v>
      </c>
    </row>
    <row r="1516" spans="1:16" s="19" customFormat="1" ht="19.5" customHeight="1">
      <c r="A1516" s="3877"/>
      <c r="B1516" s="4058"/>
      <c r="C1516" s="4161"/>
      <c r="D1516" s="4079"/>
      <c r="E1516" s="4052"/>
      <c r="F1516" s="2748" t="s">
        <v>5709</v>
      </c>
      <c r="G1516" s="1104" t="s">
        <v>119</v>
      </c>
      <c r="H1516" s="4143"/>
      <c r="I1516" s="4591"/>
      <c r="J1516" s="4606"/>
      <c r="K1516" s="4591"/>
      <c r="L1516" s="4606"/>
      <c r="M1516" s="2956"/>
      <c r="N1516" s="4174"/>
      <c r="O1516" s="4166"/>
      <c r="P1516" s="4524"/>
    </row>
    <row r="1517" spans="1:16" s="19" customFormat="1" ht="19.5" customHeight="1">
      <c r="A1517" s="3877"/>
      <c r="B1517" s="4056" t="s">
        <v>2463</v>
      </c>
      <c r="C1517" s="4607" t="s">
        <v>5716</v>
      </c>
      <c r="D1517" s="4167" t="s">
        <v>5715</v>
      </c>
      <c r="E1517" s="4101" t="s">
        <v>5785</v>
      </c>
      <c r="F1517" s="2745" t="s">
        <v>1435</v>
      </c>
      <c r="G1517" s="2745"/>
      <c r="H1517" s="4168" t="s">
        <v>624</v>
      </c>
      <c r="I1517" s="4589">
        <v>14938</v>
      </c>
      <c r="J1517" s="4582">
        <v>896</v>
      </c>
      <c r="K1517" s="4589">
        <v>10384</v>
      </c>
      <c r="L1517" s="4582">
        <v>320</v>
      </c>
      <c r="M1517" s="2955"/>
      <c r="N1517" s="4034" t="s">
        <v>2468</v>
      </c>
      <c r="O1517" s="4081" t="s">
        <v>2455</v>
      </c>
      <c r="P1517" s="4523" t="s">
        <v>5787</v>
      </c>
    </row>
    <row r="1518" spans="1:16" s="19" customFormat="1" ht="19.5" customHeight="1">
      <c r="A1518" s="4159"/>
      <c r="B1518" s="4058"/>
      <c r="C1518" s="4161"/>
      <c r="D1518" s="4079"/>
      <c r="E1518" s="4052"/>
      <c r="F1518" s="2748" t="s">
        <v>5709</v>
      </c>
      <c r="G1518" s="1104" t="s">
        <v>119</v>
      </c>
      <c r="H1518" s="4143"/>
      <c r="I1518" s="4591"/>
      <c r="J1518" s="4606"/>
      <c r="K1518" s="4591"/>
      <c r="L1518" s="4606"/>
      <c r="M1518" s="2956"/>
      <c r="N1518" s="4174"/>
      <c r="O1518" s="4166"/>
      <c r="P1518" s="4524"/>
    </row>
    <row r="1519" spans="1:16" ht="37.5" customHeight="1">
      <c r="A1519" s="3877" t="s">
        <v>3525</v>
      </c>
      <c r="B1519" s="2706" t="s">
        <v>2463</v>
      </c>
      <c r="C1519" s="2752" t="s">
        <v>3751</v>
      </c>
      <c r="D1519" s="2705" t="s">
        <v>2805</v>
      </c>
      <c r="E1519" s="1694" t="s">
        <v>1186</v>
      </c>
      <c r="F1519" s="986" t="s">
        <v>2809</v>
      </c>
      <c r="G1519" s="390" t="s">
        <v>119</v>
      </c>
      <c r="H1519" s="389" t="s">
        <v>624</v>
      </c>
      <c r="I1519" s="1720">
        <v>512</v>
      </c>
      <c r="J1519" s="1719">
        <v>384</v>
      </c>
      <c r="K1519" s="1720">
        <v>384</v>
      </c>
      <c r="L1519" s="1721">
        <v>256</v>
      </c>
      <c r="M1519" s="2912"/>
      <c r="N1519" s="1687" t="s">
        <v>2451</v>
      </c>
      <c r="O1519" s="1682" t="s">
        <v>2455</v>
      </c>
      <c r="P1519" s="1089" t="s">
        <v>2807</v>
      </c>
    </row>
    <row r="1520" spans="1:16" ht="36" customHeight="1">
      <c r="A1520" s="4584"/>
      <c r="B1520" s="2707" t="s">
        <v>2463</v>
      </c>
      <c r="C1520" s="1693" t="s">
        <v>3752</v>
      </c>
      <c r="D1520" s="341" t="s">
        <v>2806</v>
      </c>
      <c r="E1520" s="333" t="s">
        <v>1236</v>
      </c>
      <c r="F1520" s="986" t="s">
        <v>2810</v>
      </c>
      <c r="G1520" s="390" t="s">
        <v>119</v>
      </c>
      <c r="H1520" s="1710" t="s">
        <v>624</v>
      </c>
      <c r="I1520" s="1666">
        <v>640</v>
      </c>
      <c r="J1520" s="1686">
        <v>640</v>
      </c>
      <c r="K1520" s="1666">
        <v>512</v>
      </c>
      <c r="L1520" s="1668">
        <v>512</v>
      </c>
      <c r="M1520" s="2914"/>
      <c r="N1520" s="2919" t="s">
        <v>2451</v>
      </c>
      <c r="O1520" s="1445" t="s">
        <v>2455</v>
      </c>
      <c r="P1520" s="1703" t="s">
        <v>2808</v>
      </c>
    </row>
    <row r="1521" spans="1:16" ht="22.5" customHeight="1">
      <c r="A1521" s="4525" t="s">
        <v>3939</v>
      </c>
      <c r="B1521" s="4570" t="s">
        <v>2463</v>
      </c>
      <c r="C1521" s="4599" t="s">
        <v>3798</v>
      </c>
      <c r="D1521" s="4534" t="s">
        <v>5450</v>
      </c>
      <c r="E1521" s="4102" t="s">
        <v>4347</v>
      </c>
      <c r="F1521" s="2526" t="s">
        <v>1751</v>
      </c>
      <c r="G1521" s="2519"/>
      <c r="H1521" s="4168" t="s">
        <v>624</v>
      </c>
      <c r="I1521" s="4077">
        <v>1472</v>
      </c>
      <c r="J1521" s="4181">
        <v>576</v>
      </c>
      <c r="K1521" s="4108">
        <v>384</v>
      </c>
      <c r="L1521" s="4043">
        <v>288</v>
      </c>
      <c r="M1521" s="2913"/>
      <c r="N1521" s="4035" t="s">
        <v>2451</v>
      </c>
      <c r="O1521" s="4054" t="s">
        <v>5451</v>
      </c>
      <c r="P1521" s="4029" t="s">
        <v>5492</v>
      </c>
    </row>
    <row r="1522" spans="1:16" ht="22.5" customHeight="1">
      <c r="A1522" s="4526"/>
      <c r="B1522" s="4550"/>
      <c r="C1522" s="4183"/>
      <c r="D1522" s="4529"/>
      <c r="E1522" s="4052"/>
      <c r="F1522" s="2518" t="s">
        <v>2809</v>
      </c>
      <c r="G1522" s="304" t="s">
        <v>119</v>
      </c>
      <c r="H1522" s="4143"/>
      <c r="I1522" s="4078"/>
      <c r="J1522" s="4177"/>
      <c r="K1522" s="4121"/>
      <c r="L1522" s="4044"/>
      <c r="M1522" s="2914"/>
      <c r="N1522" s="4033"/>
      <c r="O1522" s="4166"/>
      <c r="P1522" s="4030"/>
    </row>
    <row r="1523" spans="1:16" s="125" customFormat="1" ht="18.75" customHeight="1">
      <c r="A1523" s="4526"/>
      <c r="B1523" s="4549" t="s">
        <v>2463</v>
      </c>
      <c r="C1523" s="4530" t="s">
        <v>3753</v>
      </c>
      <c r="D1523" s="4528" t="s">
        <v>3012</v>
      </c>
      <c r="E1523" s="4533" t="s">
        <v>1237</v>
      </c>
      <c r="F1523" s="1670" t="s">
        <v>771</v>
      </c>
      <c r="G1523" s="1706"/>
      <c r="H1523" s="1709" t="s">
        <v>624</v>
      </c>
      <c r="I1523" s="4120">
        <v>2656</v>
      </c>
      <c r="J1523" s="4172">
        <v>576</v>
      </c>
      <c r="K1523" s="4120">
        <v>640</v>
      </c>
      <c r="L1523" s="4042">
        <v>384</v>
      </c>
      <c r="M1523" s="2912"/>
      <c r="N1523" s="4034" t="s">
        <v>2451</v>
      </c>
      <c r="O1523" s="4053" t="s">
        <v>2455</v>
      </c>
      <c r="P1523" s="4169" t="s">
        <v>2811</v>
      </c>
    </row>
    <row r="1524" spans="1:16" s="125" customFormat="1" ht="18.75" customHeight="1">
      <c r="A1524" s="4526"/>
      <c r="B1524" s="4550"/>
      <c r="C1524" s="4531"/>
      <c r="D1524" s="4529"/>
      <c r="E1524" s="4532"/>
      <c r="F1524" s="1671" t="s">
        <v>2809</v>
      </c>
      <c r="G1524" s="1707" t="s">
        <v>119</v>
      </c>
      <c r="H1524" s="1710"/>
      <c r="I1524" s="4121"/>
      <c r="J1524" s="4173"/>
      <c r="K1524" s="4121"/>
      <c r="L1524" s="4044"/>
      <c r="M1524" s="2914"/>
      <c r="N1524" s="4033"/>
      <c r="O1524" s="4166"/>
      <c r="P1524" s="4030"/>
    </row>
    <row r="1525" spans="1:16" s="125" customFormat="1" ht="18.75" customHeight="1">
      <c r="A1525" s="4526"/>
      <c r="B1525" s="4549" t="s">
        <v>2463</v>
      </c>
      <c r="C1525" s="4530" t="s">
        <v>3799</v>
      </c>
      <c r="D1525" s="4528" t="s">
        <v>5491</v>
      </c>
      <c r="E1525" s="4199" t="s">
        <v>5554</v>
      </c>
      <c r="F1525" s="2569" t="s">
        <v>1752</v>
      </c>
      <c r="G1525" s="2576"/>
      <c r="H1525" s="2571" t="s">
        <v>624</v>
      </c>
      <c r="I1525" s="4120">
        <v>3872</v>
      </c>
      <c r="J1525" s="4172">
        <v>576</v>
      </c>
      <c r="K1525" s="4120">
        <v>640</v>
      </c>
      <c r="L1525" s="4042">
        <v>384</v>
      </c>
      <c r="M1525" s="2912"/>
      <c r="N1525" s="4034" t="s">
        <v>2451</v>
      </c>
      <c r="O1525" s="4053" t="s">
        <v>2455</v>
      </c>
      <c r="P1525" s="4523" t="s">
        <v>5805</v>
      </c>
    </row>
    <row r="1526" spans="1:16" s="125" customFormat="1" ht="18.75" customHeight="1">
      <c r="A1526" s="4526"/>
      <c r="B1526" s="4550"/>
      <c r="C1526" s="4531"/>
      <c r="D1526" s="4529"/>
      <c r="E1526" s="4532"/>
      <c r="F1526" s="2570" t="s">
        <v>2809</v>
      </c>
      <c r="G1526" s="2575" t="s">
        <v>119</v>
      </c>
      <c r="H1526" s="2572"/>
      <c r="I1526" s="4121"/>
      <c r="J1526" s="4173"/>
      <c r="K1526" s="4121"/>
      <c r="L1526" s="4044"/>
      <c r="M1526" s="2914"/>
      <c r="N1526" s="4033"/>
      <c r="O1526" s="4166"/>
      <c r="P1526" s="4524"/>
    </row>
    <row r="1527" spans="1:16" s="125" customFormat="1" ht="18.75" customHeight="1">
      <c r="A1527" s="4526"/>
      <c r="B1527" s="4570" t="s">
        <v>2463</v>
      </c>
      <c r="C1527" s="4530" t="s">
        <v>3754</v>
      </c>
      <c r="D1527" s="4534" t="s">
        <v>3013</v>
      </c>
      <c r="E1527" s="4574" t="s">
        <v>1232</v>
      </c>
      <c r="F1527" s="1701" t="s">
        <v>1435</v>
      </c>
      <c r="G1527" s="1704"/>
      <c r="H1527" s="4195" t="s">
        <v>624</v>
      </c>
      <c r="I1527" s="4076">
        <v>5162</v>
      </c>
      <c r="J1527" s="4176">
        <v>896</v>
      </c>
      <c r="K1527" s="4120">
        <v>640</v>
      </c>
      <c r="L1527" s="4042">
        <v>384</v>
      </c>
      <c r="M1527" s="2913"/>
      <c r="N1527" s="4035" t="s">
        <v>2451</v>
      </c>
      <c r="O1527" s="4054" t="s">
        <v>2455</v>
      </c>
      <c r="P1527" s="4169" t="s">
        <v>2811</v>
      </c>
    </row>
    <row r="1528" spans="1:16" s="125" customFormat="1" ht="18.75" customHeight="1">
      <c r="A1528" s="4526"/>
      <c r="B1528" s="4550"/>
      <c r="C1528" s="4531"/>
      <c r="D1528" s="4529"/>
      <c r="E1528" s="4532"/>
      <c r="F1528" s="1671" t="s">
        <v>2809</v>
      </c>
      <c r="G1528" s="1707" t="s">
        <v>119</v>
      </c>
      <c r="H1528" s="4197"/>
      <c r="I1528" s="4077"/>
      <c r="J1528" s="4177"/>
      <c r="K1528" s="4121"/>
      <c r="L1528" s="4044"/>
      <c r="M1528" s="2914"/>
      <c r="N1528" s="4033"/>
      <c r="O1528" s="4166"/>
      <c r="P1528" s="4030"/>
    </row>
    <row r="1529" spans="1:16" s="125" customFormat="1" ht="17.25" customHeight="1">
      <c r="A1529" s="4526"/>
      <c r="B1529" s="4549" t="s">
        <v>2463</v>
      </c>
      <c r="C1529" s="4530" t="s">
        <v>3755</v>
      </c>
      <c r="D1529" s="4528" t="s">
        <v>3014</v>
      </c>
      <c r="E1529" s="4533" t="s">
        <v>1233</v>
      </c>
      <c r="F1529" s="1701" t="s">
        <v>1437</v>
      </c>
      <c r="G1529" s="1706"/>
      <c r="H1529" s="4195" t="s">
        <v>624</v>
      </c>
      <c r="I1529" s="4551">
        <v>12542</v>
      </c>
      <c r="J1529" s="4176">
        <v>1046</v>
      </c>
      <c r="K1529" s="4046">
        <v>5162</v>
      </c>
      <c r="L1529" s="4042">
        <v>512</v>
      </c>
      <c r="M1529" s="2912"/>
      <c r="N1529" s="4034" t="s">
        <v>2466</v>
      </c>
      <c r="O1529" s="4081" t="s">
        <v>2455</v>
      </c>
      <c r="P1529" s="4169" t="s">
        <v>2811</v>
      </c>
    </row>
    <row r="1530" spans="1:16" s="125" customFormat="1" ht="17.25" customHeight="1">
      <c r="A1530" s="4526"/>
      <c r="B1530" s="4550"/>
      <c r="C1530" s="4531"/>
      <c r="D1530" s="4529"/>
      <c r="E1530" s="4532"/>
      <c r="F1530" s="1671" t="s">
        <v>2809</v>
      </c>
      <c r="G1530" s="336" t="s">
        <v>119</v>
      </c>
      <c r="H1530" s="4197"/>
      <c r="I1530" s="4552"/>
      <c r="J1530" s="4177"/>
      <c r="K1530" s="4046"/>
      <c r="L1530" s="4044"/>
      <c r="M1530" s="2914"/>
      <c r="N1530" s="4033"/>
      <c r="O1530" s="4055"/>
      <c r="P1530" s="4030"/>
    </row>
    <row r="1531" spans="1:16" s="125" customFormat="1" ht="18.75" customHeight="1">
      <c r="A1531" s="4526"/>
      <c r="B1531" s="4549" t="s">
        <v>2463</v>
      </c>
      <c r="C1531" s="4530" t="s">
        <v>3756</v>
      </c>
      <c r="D1531" s="4528" t="s">
        <v>3015</v>
      </c>
      <c r="E1531" s="4533" t="s">
        <v>1196</v>
      </c>
      <c r="F1531" s="1670" t="s">
        <v>1443</v>
      </c>
      <c r="G1531" s="1706"/>
      <c r="H1531" s="4195" t="s">
        <v>624</v>
      </c>
      <c r="I1531" s="4120">
        <v>23968</v>
      </c>
      <c r="J1531" s="4172">
        <v>1168</v>
      </c>
      <c r="K1531" s="4045">
        <v>12542</v>
      </c>
      <c r="L1531" s="4042">
        <v>512</v>
      </c>
      <c r="M1531" s="2912"/>
      <c r="N1531" s="4034" t="s">
        <v>2468</v>
      </c>
      <c r="O1531" s="4081" t="s">
        <v>2455</v>
      </c>
      <c r="P1531" s="4169" t="s">
        <v>2811</v>
      </c>
    </row>
    <row r="1532" spans="1:16" s="125" customFormat="1" ht="18.75" customHeight="1">
      <c r="A1532" s="4526"/>
      <c r="B1532" s="4550"/>
      <c r="C1532" s="4531"/>
      <c r="D1532" s="4529"/>
      <c r="E1532" s="4532"/>
      <c r="F1532" s="1671" t="s">
        <v>2809</v>
      </c>
      <c r="G1532" s="336" t="s">
        <v>119</v>
      </c>
      <c r="H1532" s="4197"/>
      <c r="I1532" s="4121"/>
      <c r="J1532" s="4173"/>
      <c r="K1532" s="4047"/>
      <c r="L1532" s="4044"/>
      <c r="M1532" s="2914"/>
      <c r="N1532" s="4033"/>
      <c r="O1532" s="4055"/>
      <c r="P1532" s="4030"/>
    </row>
    <row r="1533" spans="1:16" s="125" customFormat="1" ht="20.25" customHeight="1">
      <c r="A1533" s="4526"/>
      <c r="B1533" s="4549" t="s">
        <v>2463</v>
      </c>
      <c r="C1533" s="4530" t="s">
        <v>4264</v>
      </c>
      <c r="D1533" s="4528" t="s">
        <v>5493</v>
      </c>
      <c r="E1533" s="4199" t="s">
        <v>5551</v>
      </c>
      <c r="F1533" s="2568" t="s">
        <v>1751</v>
      </c>
      <c r="G1533" s="1706"/>
      <c r="H1533" s="4195" t="s">
        <v>624</v>
      </c>
      <c r="I1533" s="4120">
        <v>1728</v>
      </c>
      <c r="J1533" s="4172">
        <v>832</v>
      </c>
      <c r="K1533" s="4120">
        <v>640</v>
      </c>
      <c r="L1533" s="4042">
        <v>544</v>
      </c>
      <c r="M1533" s="2912"/>
      <c r="N1533" s="4034" t="s">
        <v>2451</v>
      </c>
      <c r="O1533" s="4053" t="s">
        <v>2455</v>
      </c>
      <c r="P1533" s="4523" t="s">
        <v>5806</v>
      </c>
    </row>
    <row r="1534" spans="1:16" s="125" customFormat="1" ht="20.25" customHeight="1">
      <c r="A1534" s="4526"/>
      <c r="B1534" s="4550"/>
      <c r="C1534" s="4531"/>
      <c r="D1534" s="4529"/>
      <c r="E1534" s="4532"/>
      <c r="F1534" s="1671" t="s">
        <v>2810</v>
      </c>
      <c r="G1534" s="391" t="s">
        <v>119</v>
      </c>
      <c r="H1534" s="4197"/>
      <c r="I1534" s="4121"/>
      <c r="J1534" s="4173"/>
      <c r="K1534" s="4121"/>
      <c r="L1534" s="4044"/>
      <c r="M1534" s="2914"/>
      <c r="N1534" s="4033"/>
      <c r="O1534" s="4166"/>
      <c r="P1534" s="4524"/>
    </row>
    <row r="1535" spans="1:16" s="125" customFormat="1" ht="20.25" customHeight="1">
      <c r="A1535" s="4526"/>
      <c r="B1535" s="4549" t="s">
        <v>2463</v>
      </c>
      <c r="C1535" s="4530" t="s">
        <v>3757</v>
      </c>
      <c r="D1535" s="4528" t="s">
        <v>3016</v>
      </c>
      <c r="E1535" s="4533" t="s">
        <v>1238</v>
      </c>
      <c r="F1535" s="2568" t="s">
        <v>771</v>
      </c>
      <c r="G1535" s="2576"/>
      <c r="H1535" s="4195" t="s">
        <v>624</v>
      </c>
      <c r="I1535" s="4120">
        <v>2912</v>
      </c>
      <c r="J1535" s="4172">
        <v>832</v>
      </c>
      <c r="K1535" s="4120">
        <v>896</v>
      </c>
      <c r="L1535" s="4042">
        <v>512</v>
      </c>
      <c r="M1535" s="2912"/>
      <c r="N1535" s="4034" t="s">
        <v>2451</v>
      </c>
      <c r="O1535" s="4053" t="s">
        <v>2455</v>
      </c>
      <c r="P1535" s="4169" t="s">
        <v>2816</v>
      </c>
    </row>
    <row r="1536" spans="1:16" s="125" customFormat="1" ht="20.25" customHeight="1">
      <c r="A1536" s="4526"/>
      <c r="B1536" s="4550"/>
      <c r="C1536" s="4531"/>
      <c r="D1536" s="4529"/>
      <c r="E1536" s="4532"/>
      <c r="F1536" s="2570" t="s">
        <v>2810</v>
      </c>
      <c r="G1536" s="391" t="s">
        <v>119</v>
      </c>
      <c r="H1536" s="4197"/>
      <c r="I1536" s="4121"/>
      <c r="J1536" s="4173"/>
      <c r="K1536" s="4121"/>
      <c r="L1536" s="4044"/>
      <c r="M1536" s="2914"/>
      <c r="N1536" s="4033"/>
      <c r="O1536" s="4166"/>
      <c r="P1536" s="4030"/>
    </row>
    <row r="1537" spans="1:16" s="125" customFormat="1" ht="20.25" customHeight="1">
      <c r="A1537" s="4526"/>
      <c r="B1537" s="4549" t="s">
        <v>2463</v>
      </c>
      <c r="C1537" s="4530" t="s">
        <v>4328</v>
      </c>
      <c r="D1537" s="4528" t="s">
        <v>5494</v>
      </c>
      <c r="E1537" s="4199" t="s">
        <v>4351</v>
      </c>
      <c r="F1537" s="2569" t="s">
        <v>1752</v>
      </c>
      <c r="G1537" s="2576"/>
      <c r="H1537" s="4195" t="s">
        <v>624</v>
      </c>
      <c r="I1537" s="4120">
        <v>4128</v>
      </c>
      <c r="J1537" s="4172">
        <v>832</v>
      </c>
      <c r="K1537" s="4120">
        <v>896</v>
      </c>
      <c r="L1537" s="4042">
        <v>608</v>
      </c>
      <c r="M1537" s="2912"/>
      <c r="N1537" s="4034" t="s">
        <v>2451</v>
      </c>
      <c r="O1537" s="4053" t="s">
        <v>2455</v>
      </c>
      <c r="P1537" s="4523" t="s">
        <v>5806</v>
      </c>
    </row>
    <row r="1538" spans="1:16" s="125" customFormat="1" ht="20.25" customHeight="1">
      <c r="A1538" s="4526"/>
      <c r="B1538" s="4550"/>
      <c r="C1538" s="4531"/>
      <c r="D1538" s="4529"/>
      <c r="E1538" s="4532"/>
      <c r="F1538" s="2570" t="s">
        <v>2810</v>
      </c>
      <c r="G1538" s="391" t="s">
        <v>119</v>
      </c>
      <c r="H1538" s="4197"/>
      <c r="I1538" s="4121"/>
      <c r="J1538" s="4173"/>
      <c r="K1538" s="4121"/>
      <c r="L1538" s="4044"/>
      <c r="M1538" s="2914"/>
      <c r="N1538" s="4033"/>
      <c r="O1538" s="4166"/>
      <c r="P1538" s="4524"/>
    </row>
    <row r="1539" spans="1:16" s="125" customFormat="1" ht="19.5" customHeight="1">
      <c r="A1539" s="4526"/>
      <c r="B1539" s="4570" t="s">
        <v>2463</v>
      </c>
      <c r="C1539" s="4530" t="s">
        <v>3758</v>
      </c>
      <c r="D1539" s="4528" t="s">
        <v>3017</v>
      </c>
      <c r="E1539" s="4574" t="s">
        <v>1197</v>
      </c>
      <c r="F1539" s="1701" t="s">
        <v>1435</v>
      </c>
      <c r="G1539" s="1706"/>
      <c r="H1539" s="4195" t="s">
        <v>624</v>
      </c>
      <c r="I1539" s="4076">
        <v>5418</v>
      </c>
      <c r="J1539" s="4176">
        <v>1152</v>
      </c>
      <c r="K1539" s="4120">
        <v>640</v>
      </c>
      <c r="L1539" s="4042">
        <v>512</v>
      </c>
      <c r="M1539" s="2913"/>
      <c r="N1539" s="4035" t="s">
        <v>2451</v>
      </c>
      <c r="O1539" s="4054" t="s">
        <v>2455</v>
      </c>
      <c r="P1539" s="4587" t="s">
        <v>2812</v>
      </c>
    </row>
    <row r="1540" spans="1:16" s="125" customFormat="1" ht="19.5" customHeight="1">
      <c r="A1540" s="4526"/>
      <c r="B1540" s="4550"/>
      <c r="C1540" s="4531"/>
      <c r="D1540" s="4529"/>
      <c r="E1540" s="4532"/>
      <c r="F1540" s="1671" t="s">
        <v>2810</v>
      </c>
      <c r="G1540" s="391" t="s">
        <v>119</v>
      </c>
      <c r="H1540" s="4197"/>
      <c r="I1540" s="4077"/>
      <c r="J1540" s="4181"/>
      <c r="K1540" s="4121"/>
      <c r="L1540" s="4044"/>
      <c r="M1540" s="2914"/>
      <c r="N1540" s="4033"/>
      <c r="O1540" s="4166"/>
      <c r="P1540" s="4588"/>
    </row>
    <row r="1541" spans="1:16" s="125" customFormat="1" ht="18" customHeight="1">
      <c r="A1541" s="4526"/>
      <c r="B1541" s="4549" t="s">
        <v>2463</v>
      </c>
      <c r="C1541" s="4085" t="s">
        <v>3759</v>
      </c>
      <c r="D1541" s="4528" t="s">
        <v>3018</v>
      </c>
      <c r="E1541" s="4533" t="s">
        <v>1198</v>
      </c>
      <c r="F1541" s="1701" t="s">
        <v>1437</v>
      </c>
      <c r="G1541" s="1706"/>
      <c r="H1541" s="4195" t="s">
        <v>624</v>
      </c>
      <c r="I1541" s="4076">
        <v>12798</v>
      </c>
      <c r="J1541" s="4176">
        <v>1302</v>
      </c>
      <c r="K1541" s="4045">
        <v>5418</v>
      </c>
      <c r="L1541" s="4042">
        <v>512</v>
      </c>
      <c r="M1541" s="2912"/>
      <c r="N1541" s="4034" t="s">
        <v>2466</v>
      </c>
      <c r="O1541" s="4081" t="s">
        <v>2455</v>
      </c>
      <c r="P1541" s="4587" t="s">
        <v>2812</v>
      </c>
    </row>
    <row r="1542" spans="1:16" s="125" customFormat="1" ht="18" customHeight="1">
      <c r="A1542" s="4526"/>
      <c r="B1542" s="4550"/>
      <c r="C1542" s="4087"/>
      <c r="D1542" s="4529"/>
      <c r="E1542" s="4532"/>
      <c r="F1542" s="1671" t="s">
        <v>2810</v>
      </c>
      <c r="G1542" s="336" t="s">
        <v>119</v>
      </c>
      <c r="H1542" s="4197"/>
      <c r="I1542" s="4077"/>
      <c r="J1542" s="4181"/>
      <c r="K1542" s="4046"/>
      <c r="L1542" s="4044"/>
      <c r="M1542" s="2914"/>
      <c r="N1542" s="4033"/>
      <c r="O1542" s="4055"/>
      <c r="P1542" s="4588"/>
    </row>
    <row r="1543" spans="1:16" s="125" customFormat="1" ht="18" customHeight="1">
      <c r="A1543" s="4526"/>
      <c r="B1543" s="4549" t="s">
        <v>2463</v>
      </c>
      <c r="C1543" s="4085" t="s">
        <v>3760</v>
      </c>
      <c r="D1543" s="4528" t="s">
        <v>3019</v>
      </c>
      <c r="E1543" s="4533" t="s">
        <v>1199</v>
      </c>
      <c r="F1543" s="1670" t="s">
        <v>1443</v>
      </c>
      <c r="G1543" s="1706"/>
      <c r="H1543" s="4195" t="s">
        <v>624</v>
      </c>
      <c r="I1543" s="4120">
        <v>23968</v>
      </c>
      <c r="J1543" s="4176">
        <v>1280</v>
      </c>
      <c r="K1543" s="4045">
        <v>12798</v>
      </c>
      <c r="L1543" s="4042">
        <v>512</v>
      </c>
      <c r="M1543" s="2912"/>
      <c r="N1543" s="4034" t="s">
        <v>2468</v>
      </c>
      <c r="O1543" s="4081" t="s">
        <v>2455</v>
      </c>
      <c r="P1543" s="4587" t="s">
        <v>2812</v>
      </c>
    </row>
    <row r="1544" spans="1:16" s="125" customFormat="1" ht="18" customHeight="1">
      <c r="A1544" s="4527"/>
      <c r="B1544" s="4550"/>
      <c r="C1544" s="4087"/>
      <c r="D1544" s="4529"/>
      <c r="E1544" s="4532"/>
      <c r="F1544" s="1671" t="s">
        <v>2810</v>
      </c>
      <c r="G1544" s="336" t="s">
        <v>119</v>
      </c>
      <c r="H1544" s="4197"/>
      <c r="I1544" s="4121"/>
      <c r="J1544" s="4177"/>
      <c r="K1544" s="4047"/>
      <c r="L1544" s="4044"/>
      <c r="M1544" s="2914"/>
      <c r="N1544" s="4033"/>
      <c r="O1544" s="4055"/>
      <c r="P1544" s="4588"/>
    </row>
    <row r="1545" spans="1:16" s="125" customFormat="1" ht="12.75" customHeight="1">
      <c r="A1545" s="2567"/>
      <c r="B1545" s="4570" t="s">
        <v>2463</v>
      </c>
      <c r="C1545" s="4304" t="s">
        <v>3783</v>
      </c>
      <c r="D1545" s="4534" t="s">
        <v>5495</v>
      </c>
      <c r="E1545" s="4071" t="s">
        <v>5552</v>
      </c>
      <c r="F1545" s="2568" t="s">
        <v>1751</v>
      </c>
      <c r="G1545" s="2574"/>
      <c r="H1545" s="4196" t="s">
        <v>624</v>
      </c>
      <c r="I1545" s="4108">
        <v>5504</v>
      </c>
      <c r="J1545" s="4189">
        <v>832</v>
      </c>
      <c r="K1545" s="4108">
        <v>4384</v>
      </c>
      <c r="L1545" s="4043">
        <v>480</v>
      </c>
      <c r="M1545" s="2913"/>
      <c r="N1545" s="4035" t="s">
        <v>2466</v>
      </c>
      <c r="O1545" s="4082" t="s">
        <v>2455</v>
      </c>
      <c r="P1545" s="4029" t="s">
        <v>5807</v>
      </c>
    </row>
    <row r="1546" spans="1:16" s="125" customFormat="1" ht="12.75" customHeight="1">
      <c r="A1546" s="2567"/>
      <c r="B1546" s="4603"/>
      <c r="C1546" s="4305"/>
      <c r="D1546" s="4534"/>
      <c r="E1546" s="4535"/>
      <c r="F1546" s="2569" t="s">
        <v>120</v>
      </c>
      <c r="G1546" s="385" t="s">
        <v>119</v>
      </c>
      <c r="H1546" s="4196"/>
      <c r="I1546" s="4108"/>
      <c r="J1546" s="4189"/>
      <c r="K1546" s="4108"/>
      <c r="L1546" s="4043"/>
      <c r="M1546" s="2913"/>
      <c r="N1546" s="4032"/>
      <c r="O1546" s="4054"/>
      <c r="P1546" s="4029"/>
    </row>
    <row r="1547" spans="1:16" s="125" customFormat="1" ht="12.75" customHeight="1">
      <c r="A1547" s="2567"/>
      <c r="B1547" s="4571"/>
      <c r="C1547" s="4306"/>
      <c r="D1547" s="4529"/>
      <c r="E1547" s="4536"/>
      <c r="F1547" s="2573" t="s">
        <v>2809</v>
      </c>
      <c r="G1547" s="336" t="s">
        <v>119</v>
      </c>
      <c r="H1547" s="4191"/>
      <c r="I1547" s="4121"/>
      <c r="J1547" s="4173"/>
      <c r="K1547" s="4121"/>
      <c r="L1547" s="4044"/>
      <c r="M1547" s="2914"/>
      <c r="N1547" s="4174"/>
      <c r="O1547" s="4166"/>
      <c r="P1547" s="4030"/>
    </row>
    <row r="1548" spans="1:16" s="125" customFormat="1" ht="12.75" customHeight="1">
      <c r="A1548" s="4526" t="s">
        <v>4234</v>
      </c>
      <c r="B1548" s="4570" t="s">
        <v>2463</v>
      </c>
      <c r="C1548" s="4304" t="s">
        <v>3761</v>
      </c>
      <c r="D1548" s="4534" t="s">
        <v>3020</v>
      </c>
      <c r="E1548" s="4071" t="s">
        <v>1239</v>
      </c>
      <c r="F1548" s="1670" t="s">
        <v>771</v>
      </c>
      <c r="G1548" s="1704"/>
      <c r="H1548" s="4196" t="s">
        <v>624</v>
      </c>
      <c r="I1548" s="4108">
        <v>6656</v>
      </c>
      <c r="J1548" s="4189">
        <v>1088</v>
      </c>
      <c r="K1548" s="4108">
        <v>4640</v>
      </c>
      <c r="L1548" s="4043">
        <v>512</v>
      </c>
      <c r="M1548" s="2913"/>
      <c r="N1548" s="4035" t="s">
        <v>2466</v>
      </c>
      <c r="O1548" s="4082" t="s">
        <v>2455</v>
      </c>
      <c r="P1548" s="4029" t="s">
        <v>2811</v>
      </c>
    </row>
    <row r="1549" spans="1:16" s="125" customFormat="1" ht="12.75" customHeight="1">
      <c r="A1549" s="4526"/>
      <c r="B1549" s="4603"/>
      <c r="C1549" s="4305"/>
      <c r="D1549" s="4534"/>
      <c r="E1549" s="4535"/>
      <c r="F1549" s="1701" t="s">
        <v>120</v>
      </c>
      <c r="G1549" s="385" t="s">
        <v>119</v>
      </c>
      <c r="H1549" s="4196"/>
      <c r="I1549" s="4108"/>
      <c r="J1549" s="4189"/>
      <c r="K1549" s="4108"/>
      <c r="L1549" s="4043"/>
      <c r="M1549" s="2913"/>
      <c r="N1549" s="4032"/>
      <c r="O1549" s="4054"/>
      <c r="P1549" s="4029"/>
    </row>
    <row r="1550" spans="1:16" s="125" customFormat="1" ht="12.75" customHeight="1">
      <c r="A1550" s="4526"/>
      <c r="B1550" s="4571"/>
      <c r="C1550" s="4306"/>
      <c r="D1550" s="4529"/>
      <c r="E1550" s="4536"/>
      <c r="F1550" s="1715" t="s">
        <v>2809</v>
      </c>
      <c r="G1550" s="336" t="s">
        <v>119</v>
      </c>
      <c r="H1550" s="4191"/>
      <c r="I1550" s="4121"/>
      <c r="J1550" s="4173"/>
      <c r="K1550" s="4121"/>
      <c r="L1550" s="4044"/>
      <c r="M1550" s="2914"/>
      <c r="N1550" s="4174"/>
      <c r="O1550" s="4166"/>
      <c r="P1550" s="4030"/>
    </row>
    <row r="1551" spans="1:16" s="125" customFormat="1" ht="12.75" customHeight="1">
      <c r="A1551" s="4526"/>
      <c r="B1551" s="4570" t="s">
        <v>2463</v>
      </c>
      <c r="C1551" s="4304" t="s">
        <v>3809</v>
      </c>
      <c r="D1551" s="4534" t="s">
        <v>5496</v>
      </c>
      <c r="E1551" s="4071" t="s">
        <v>5497</v>
      </c>
      <c r="F1551" s="2569" t="s">
        <v>1752</v>
      </c>
      <c r="G1551" s="2574"/>
      <c r="H1551" s="4196" t="s">
        <v>624</v>
      </c>
      <c r="I1551" s="4108">
        <v>7904</v>
      </c>
      <c r="J1551" s="4189">
        <v>832</v>
      </c>
      <c r="K1551" s="4108">
        <v>4640</v>
      </c>
      <c r="L1551" s="4043">
        <v>512</v>
      </c>
      <c r="M1551" s="2913"/>
      <c r="N1551" s="4035" t="s">
        <v>2466</v>
      </c>
      <c r="O1551" s="4082" t="s">
        <v>2455</v>
      </c>
      <c r="P1551" s="4029" t="s">
        <v>5807</v>
      </c>
    </row>
    <row r="1552" spans="1:16" s="125" customFormat="1" ht="12.75" customHeight="1">
      <c r="A1552" s="4526"/>
      <c r="B1552" s="4603"/>
      <c r="C1552" s="4305"/>
      <c r="D1552" s="4534"/>
      <c r="E1552" s="4535"/>
      <c r="F1552" s="2569" t="s">
        <v>120</v>
      </c>
      <c r="G1552" s="385" t="s">
        <v>119</v>
      </c>
      <c r="H1552" s="4196"/>
      <c r="I1552" s="4108"/>
      <c r="J1552" s="4189"/>
      <c r="K1552" s="4108"/>
      <c r="L1552" s="4043"/>
      <c r="M1552" s="2913"/>
      <c r="N1552" s="4032"/>
      <c r="O1552" s="4054"/>
      <c r="P1552" s="4029"/>
    </row>
    <row r="1553" spans="1:16" s="125" customFormat="1" ht="12.75" customHeight="1">
      <c r="A1553" s="4526"/>
      <c r="B1553" s="4571"/>
      <c r="C1553" s="4306"/>
      <c r="D1553" s="4529"/>
      <c r="E1553" s="4536"/>
      <c r="F1553" s="2573" t="s">
        <v>2809</v>
      </c>
      <c r="G1553" s="336" t="s">
        <v>119</v>
      </c>
      <c r="H1553" s="4191"/>
      <c r="I1553" s="4121"/>
      <c r="J1553" s="4173"/>
      <c r="K1553" s="4121"/>
      <c r="L1553" s="4044"/>
      <c r="M1553" s="2914"/>
      <c r="N1553" s="4174"/>
      <c r="O1553" s="4166"/>
      <c r="P1553" s="4030"/>
    </row>
    <row r="1554" spans="1:16" s="125" customFormat="1" ht="12.75" customHeight="1">
      <c r="A1554" s="4526"/>
      <c r="B1554" s="4570" t="s">
        <v>2463</v>
      </c>
      <c r="C1554" s="4304" t="s">
        <v>3762</v>
      </c>
      <c r="D1554" s="4528" t="s">
        <v>3021</v>
      </c>
      <c r="E1554" s="4574" t="s">
        <v>1255</v>
      </c>
      <c r="F1554" s="1701" t="s">
        <v>1435</v>
      </c>
      <c r="G1554" s="1706"/>
      <c r="H1554" s="4195" t="s">
        <v>624</v>
      </c>
      <c r="I1554" s="4076">
        <v>9162</v>
      </c>
      <c r="J1554" s="4172">
        <v>1088</v>
      </c>
      <c r="K1554" s="4108">
        <v>4640</v>
      </c>
      <c r="L1554" s="4042">
        <v>512</v>
      </c>
      <c r="M1554" s="2913"/>
      <c r="N1554" s="4035" t="s">
        <v>2466</v>
      </c>
      <c r="O1554" s="4082" t="s">
        <v>2455</v>
      </c>
      <c r="P1554" s="4029" t="s">
        <v>2811</v>
      </c>
    </row>
    <row r="1555" spans="1:16" s="125" customFormat="1" ht="12.75" customHeight="1">
      <c r="A1555" s="4526"/>
      <c r="B1555" s="4603"/>
      <c r="C1555" s="4305"/>
      <c r="D1555" s="4534"/>
      <c r="E1555" s="4535"/>
      <c r="F1555" s="1701" t="s">
        <v>120</v>
      </c>
      <c r="G1555" s="385" t="s">
        <v>119</v>
      </c>
      <c r="H1555" s="4196"/>
      <c r="I1555" s="4077"/>
      <c r="J1555" s="4189"/>
      <c r="K1555" s="4108"/>
      <c r="L1555" s="4043"/>
      <c r="M1555" s="2913"/>
      <c r="N1555" s="4032"/>
      <c r="O1555" s="4054"/>
      <c r="P1555" s="4029"/>
    </row>
    <row r="1556" spans="1:16" s="125" customFormat="1" ht="12.75" customHeight="1">
      <c r="A1556" s="4526"/>
      <c r="B1556" s="4571"/>
      <c r="C1556" s="4306"/>
      <c r="D1556" s="4534"/>
      <c r="E1556" s="4536"/>
      <c r="F1556" s="1715" t="s">
        <v>2809</v>
      </c>
      <c r="G1556" s="336" t="s">
        <v>119</v>
      </c>
      <c r="H1556" s="4197"/>
      <c r="I1556" s="4078"/>
      <c r="J1556" s="4189"/>
      <c r="K1556" s="4121"/>
      <c r="L1556" s="4043"/>
      <c r="M1556" s="2913"/>
      <c r="N1556" s="4174"/>
      <c r="O1556" s="4166"/>
      <c r="P1556" s="4030"/>
    </row>
    <row r="1557" spans="1:16" s="125" customFormat="1" ht="12.75" customHeight="1">
      <c r="A1557" s="4526"/>
      <c r="B1557" s="4570" t="s">
        <v>2463</v>
      </c>
      <c r="C1557" s="4304" t="s">
        <v>3763</v>
      </c>
      <c r="D1557" s="4528" t="s">
        <v>3022</v>
      </c>
      <c r="E1557" s="4574" t="s">
        <v>1201</v>
      </c>
      <c r="F1557" s="1701" t="s">
        <v>1437</v>
      </c>
      <c r="G1557" s="1706"/>
      <c r="H1557" s="4195" t="s">
        <v>624</v>
      </c>
      <c r="I1557" s="4076">
        <v>16542</v>
      </c>
      <c r="J1557" s="4172">
        <v>1388</v>
      </c>
      <c r="K1557" s="4045">
        <v>9162</v>
      </c>
      <c r="L1557" s="4042">
        <v>512</v>
      </c>
      <c r="M1557" s="2913"/>
      <c r="N1557" s="4035" t="s">
        <v>2468</v>
      </c>
      <c r="O1557" s="4082" t="s">
        <v>2455</v>
      </c>
      <c r="P1557" s="4029" t="s">
        <v>2811</v>
      </c>
    </row>
    <row r="1558" spans="1:16" s="125" customFormat="1" ht="12.75" customHeight="1">
      <c r="A1558" s="4526"/>
      <c r="B1558" s="4603"/>
      <c r="C1558" s="4305"/>
      <c r="D1558" s="4534"/>
      <c r="E1558" s="4535"/>
      <c r="F1558" s="1701" t="s">
        <v>120</v>
      </c>
      <c r="G1558" s="385" t="s">
        <v>119</v>
      </c>
      <c r="H1558" s="4196"/>
      <c r="I1558" s="4077"/>
      <c r="J1558" s="4189"/>
      <c r="K1558" s="4046"/>
      <c r="L1558" s="4043"/>
      <c r="M1558" s="2913"/>
      <c r="N1558" s="4032"/>
      <c r="O1558" s="4054"/>
      <c r="P1558" s="4029"/>
    </row>
    <row r="1559" spans="1:16" s="125" customFormat="1" ht="12.75" customHeight="1">
      <c r="A1559" s="4526"/>
      <c r="B1559" s="4571"/>
      <c r="C1559" s="4306"/>
      <c r="D1559" s="4529"/>
      <c r="E1559" s="4536"/>
      <c r="F1559" s="1715" t="s">
        <v>2809</v>
      </c>
      <c r="G1559" s="336" t="s">
        <v>119</v>
      </c>
      <c r="H1559" s="4197"/>
      <c r="I1559" s="4078"/>
      <c r="J1559" s="4189"/>
      <c r="K1559" s="4047"/>
      <c r="L1559" s="4043"/>
      <c r="M1559" s="2913"/>
      <c r="N1559" s="4174"/>
      <c r="O1559" s="4166"/>
      <c r="P1559" s="4030"/>
    </row>
    <row r="1560" spans="1:16" s="125" customFormat="1" ht="12.75" customHeight="1">
      <c r="A1560" s="4526"/>
      <c r="B1560" s="4570" t="s">
        <v>2463</v>
      </c>
      <c r="C1560" s="4304" t="s">
        <v>5500</v>
      </c>
      <c r="D1560" s="4528" t="s">
        <v>5501</v>
      </c>
      <c r="E1560" s="4071" t="s">
        <v>5553</v>
      </c>
      <c r="F1560" s="2568" t="s">
        <v>1751</v>
      </c>
      <c r="G1560" s="2576"/>
      <c r="H1560" s="4195" t="s">
        <v>624</v>
      </c>
      <c r="I1560" s="4076">
        <v>5760</v>
      </c>
      <c r="J1560" s="4176">
        <v>1088</v>
      </c>
      <c r="K1560" s="4120">
        <v>4640</v>
      </c>
      <c r="L1560" s="4042">
        <v>608</v>
      </c>
      <c r="M1560" s="2913"/>
      <c r="N1560" s="4035" t="s">
        <v>2466</v>
      </c>
      <c r="O1560" s="4082" t="s">
        <v>2455</v>
      </c>
      <c r="P1560" s="4029" t="s">
        <v>5808</v>
      </c>
    </row>
    <row r="1561" spans="1:16" s="125" customFormat="1" ht="12.75" customHeight="1">
      <c r="A1561" s="4526"/>
      <c r="B1561" s="4603"/>
      <c r="C1561" s="4305"/>
      <c r="D1561" s="4534"/>
      <c r="E1561" s="4535"/>
      <c r="F1561" s="2569" t="s">
        <v>120</v>
      </c>
      <c r="G1561" s="385" t="s">
        <v>119</v>
      </c>
      <c r="H1561" s="4196"/>
      <c r="I1561" s="4077"/>
      <c r="J1561" s="4181"/>
      <c r="K1561" s="4108"/>
      <c r="L1561" s="4043"/>
      <c r="M1561" s="2913"/>
      <c r="N1561" s="4032"/>
      <c r="O1561" s="4054"/>
      <c r="P1561" s="4029"/>
    </row>
    <row r="1562" spans="1:16" s="125" customFormat="1" ht="12.75" customHeight="1">
      <c r="A1562" s="4526"/>
      <c r="B1562" s="4571"/>
      <c r="C1562" s="4306"/>
      <c r="D1562" s="4529"/>
      <c r="E1562" s="4536"/>
      <c r="F1562" s="2570" t="s">
        <v>2810</v>
      </c>
      <c r="G1562" s="336" t="s">
        <v>119</v>
      </c>
      <c r="H1562" s="4197"/>
      <c r="I1562" s="4077"/>
      <c r="J1562" s="4181"/>
      <c r="K1562" s="4121"/>
      <c r="L1562" s="4044"/>
      <c r="M1562" s="2914"/>
      <c r="N1562" s="4174"/>
      <c r="O1562" s="4166"/>
      <c r="P1562" s="4030"/>
    </row>
    <row r="1563" spans="1:16" s="125" customFormat="1" ht="12.75" customHeight="1">
      <c r="A1563" s="4526"/>
      <c r="B1563" s="4570" t="s">
        <v>2463</v>
      </c>
      <c r="C1563" s="4304" t="s">
        <v>3764</v>
      </c>
      <c r="D1563" s="4528" t="s">
        <v>3023</v>
      </c>
      <c r="E1563" s="4574" t="s">
        <v>1240</v>
      </c>
      <c r="F1563" s="1670" t="s">
        <v>771</v>
      </c>
      <c r="G1563" s="1706"/>
      <c r="H1563" s="4195" t="s">
        <v>624</v>
      </c>
      <c r="I1563" s="4076">
        <v>6912</v>
      </c>
      <c r="J1563" s="4176">
        <v>1344</v>
      </c>
      <c r="K1563" s="4120">
        <v>4640</v>
      </c>
      <c r="L1563" s="4042">
        <v>512</v>
      </c>
      <c r="M1563" s="2913"/>
      <c r="N1563" s="4035" t="s">
        <v>2466</v>
      </c>
      <c r="O1563" s="4082" t="s">
        <v>2455</v>
      </c>
      <c r="P1563" s="4169" t="s">
        <v>2813</v>
      </c>
    </row>
    <row r="1564" spans="1:16" s="125" customFormat="1" ht="12.75" customHeight="1">
      <c r="A1564" s="4526"/>
      <c r="B1564" s="4603"/>
      <c r="C1564" s="4305"/>
      <c r="D1564" s="4534"/>
      <c r="E1564" s="4535"/>
      <c r="F1564" s="1701" t="s">
        <v>120</v>
      </c>
      <c r="G1564" s="385" t="s">
        <v>119</v>
      </c>
      <c r="H1564" s="4196"/>
      <c r="I1564" s="4077"/>
      <c r="J1564" s="4181"/>
      <c r="K1564" s="4108"/>
      <c r="L1564" s="4043"/>
      <c r="M1564" s="2913"/>
      <c r="N1564" s="4032"/>
      <c r="O1564" s="4054"/>
      <c r="P1564" s="4029"/>
    </row>
    <row r="1565" spans="1:16" s="125" customFormat="1" ht="12.75" customHeight="1">
      <c r="A1565" s="4526"/>
      <c r="B1565" s="4571"/>
      <c r="C1565" s="4306"/>
      <c r="D1565" s="4529"/>
      <c r="E1565" s="4536"/>
      <c r="F1565" s="1671" t="s">
        <v>2810</v>
      </c>
      <c r="G1565" s="336" t="s">
        <v>119</v>
      </c>
      <c r="H1565" s="4197"/>
      <c r="I1565" s="4077"/>
      <c r="J1565" s="4181"/>
      <c r="K1565" s="4121"/>
      <c r="L1565" s="4044"/>
      <c r="M1565" s="2914"/>
      <c r="N1565" s="4174"/>
      <c r="O1565" s="4166"/>
      <c r="P1565" s="4030"/>
    </row>
    <row r="1566" spans="1:16" s="125" customFormat="1" ht="12.75" customHeight="1">
      <c r="A1566" s="4526"/>
      <c r="B1566" s="4570" t="s">
        <v>2463</v>
      </c>
      <c r="C1566" s="4304" t="s">
        <v>5502</v>
      </c>
      <c r="D1566" s="4528" t="s">
        <v>5503</v>
      </c>
      <c r="E1566" s="4071" t="s">
        <v>5504</v>
      </c>
      <c r="F1566" s="2569" t="s">
        <v>1752</v>
      </c>
      <c r="G1566" s="2576"/>
      <c r="H1566" s="4195" t="s">
        <v>624</v>
      </c>
      <c r="I1566" s="4076">
        <v>8160</v>
      </c>
      <c r="J1566" s="4176">
        <v>1088</v>
      </c>
      <c r="K1566" s="4120">
        <v>4896</v>
      </c>
      <c r="L1566" s="4042">
        <v>608</v>
      </c>
      <c r="M1566" s="2913"/>
      <c r="N1566" s="4035" t="s">
        <v>2466</v>
      </c>
      <c r="O1566" s="4082" t="s">
        <v>2455</v>
      </c>
      <c r="P1566" s="4029" t="s">
        <v>5808</v>
      </c>
    </row>
    <row r="1567" spans="1:16" s="125" customFormat="1" ht="12.75" customHeight="1">
      <c r="A1567" s="4526"/>
      <c r="B1567" s="4603"/>
      <c r="C1567" s="4305"/>
      <c r="D1567" s="4534"/>
      <c r="E1567" s="4535"/>
      <c r="F1567" s="2569" t="s">
        <v>120</v>
      </c>
      <c r="G1567" s="385" t="s">
        <v>119</v>
      </c>
      <c r="H1567" s="4196"/>
      <c r="I1567" s="4077"/>
      <c r="J1567" s="4181"/>
      <c r="K1567" s="4108"/>
      <c r="L1567" s="4043"/>
      <c r="M1567" s="2913"/>
      <c r="N1567" s="4032"/>
      <c r="O1567" s="4054"/>
      <c r="P1567" s="4029"/>
    </row>
    <row r="1568" spans="1:16" s="125" customFormat="1" ht="12.75" customHeight="1">
      <c r="A1568" s="4526"/>
      <c r="B1568" s="4571"/>
      <c r="C1568" s="4306"/>
      <c r="D1568" s="4529"/>
      <c r="E1568" s="4536"/>
      <c r="F1568" s="2570" t="s">
        <v>2810</v>
      </c>
      <c r="G1568" s="336" t="s">
        <v>119</v>
      </c>
      <c r="H1568" s="4197"/>
      <c r="I1568" s="4077"/>
      <c r="J1568" s="4181"/>
      <c r="K1568" s="4121"/>
      <c r="L1568" s="4044"/>
      <c r="M1568" s="2914"/>
      <c r="N1568" s="4174"/>
      <c r="O1568" s="4166"/>
      <c r="P1568" s="4030"/>
    </row>
    <row r="1569" spans="1:16" s="125" customFormat="1" ht="12.75" customHeight="1">
      <c r="A1569" s="4526"/>
      <c r="B1569" s="4570" t="s">
        <v>2463</v>
      </c>
      <c r="C1569" s="4304" t="s">
        <v>3765</v>
      </c>
      <c r="D1569" s="4528" t="s">
        <v>3024</v>
      </c>
      <c r="E1569" s="4533" t="s">
        <v>1241</v>
      </c>
      <c r="F1569" s="1701" t="s">
        <v>1435</v>
      </c>
      <c r="G1569" s="1706"/>
      <c r="H1569" s="4195" t="s">
        <v>624</v>
      </c>
      <c r="I1569" s="4045">
        <v>9418</v>
      </c>
      <c r="J1569" s="4176">
        <v>1344</v>
      </c>
      <c r="K1569" s="4108">
        <v>4640</v>
      </c>
      <c r="L1569" s="4042">
        <v>512</v>
      </c>
      <c r="M1569" s="2913"/>
      <c r="N1569" s="4035" t="s">
        <v>2466</v>
      </c>
      <c r="O1569" s="4082" t="s">
        <v>2455</v>
      </c>
      <c r="P1569" s="4169" t="s">
        <v>2814</v>
      </c>
    </row>
    <row r="1570" spans="1:16" s="125" customFormat="1" ht="12.75" customHeight="1">
      <c r="A1570" s="4526"/>
      <c r="B1570" s="4603"/>
      <c r="C1570" s="4305"/>
      <c r="D1570" s="4534"/>
      <c r="E1570" s="4574"/>
      <c r="F1570" s="1701" t="s">
        <v>120</v>
      </c>
      <c r="G1570" s="385" t="s">
        <v>119</v>
      </c>
      <c r="H1570" s="4196"/>
      <c r="I1570" s="4046"/>
      <c r="J1570" s="4181"/>
      <c r="K1570" s="4108"/>
      <c r="L1570" s="4043"/>
      <c r="M1570" s="2913"/>
      <c r="N1570" s="4032"/>
      <c r="O1570" s="4054"/>
      <c r="P1570" s="4029"/>
    </row>
    <row r="1571" spans="1:16" s="125" customFormat="1" ht="12.75" customHeight="1" thickBot="1">
      <c r="A1571" s="4526"/>
      <c r="B1571" s="4571"/>
      <c r="C1571" s="4306"/>
      <c r="D1571" s="4534"/>
      <c r="E1571" s="4532"/>
      <c r="F1571" s="1671" t="s">
        <v>2810</v>
      </c>
      <c r="G1571" s="336" t="s">
        <v>119</v>
      </c>
      <c r="H1571" s="4196"/>
      <c r="I1571" s="4047"/>
      <c r="J1571" s="4181"/>
      <c r="K1571" s="4121"/>
      <c r="L1571" s="4043"/>
      <c r="M1571" s="2913"/>
      <c r="N1571" s="4174"/>
      <c r="O1571" s="4166"/>
      <c r="P1571" s="4030"/>
    </row>
    <row r="1572" spans="1:16" s="125" customFormat="1" ht="13.5" customHeight="1">
      <c r="A1572" s="4526"/>
      <c r="B1572" s="4170" t="s">
        <v>2463</v>
      </c>
      <c r="C1572" s="4304" t="s">
        <v>5718</v>
      </c>
      <c r="D1572" s="4139" t="s">
        <v>5717</v>
      </c>
      <c r="E1572" s="4102" t="s">
        <v>5799</v>
      </c>
      <c r="F1572" s="2740" t="s">
        <v>1437</v>
      </c>
      <c r="G1572" s="2750"/>
      <c r="H1572" s="4195" t="s">
        <v>624</v>
      </c>
      <c r="I1572" s="4579">
        <v>16830</v>
      </c>
      <c r="J1572" s="4600">
        <v>1558</v>
      </c>
      <c r="K1572" s="4589">
        <v>9418</v>
      </c>
      <c r="L1572" s="4582">
        <v>608</v>
      </c>
      <c r="M1572" s="2957"/>
      <c r="N1572" s="4035" t="s">
        <v>2468</v>
      </c>
      <c r="O1572" s="4082" t="s">
        <v>2455</v>
      </c>
      <c r="P1572" s="4602" t="s">
        <v>5788</v>
      </c>
    </row>
    <row r="1573" spans="1:16" s="125" customFormat="1" ht="13.5" customHeight="1">
      <c r="A1573" s="4526"/>
      <c r="B1573" s="4057"/>
      <c r="C1573" s="4305"/>
      <c r="D1573" s="4167"/>
      <c r="E1573" s="4051"/>
      <c r="F1573" s="2740" t="s">
        <v>120</v>
      </c>
      <c r="G1573" s="385" t="s">
        <v>119</v>
      </c>
      <c r="H1573" s="4196"/>
      <c r="I1573" s="4580"/>
      <c r="J1573" s="4601"/>
      <c r="K1573" s="4590"/>
      <c r="L1573" s="4583"/>
      <c r="M1573" s="2957"/>
      <c r="N1573" s="4032"/>
      <c r="O1573" s="4054"/>
      <c r="P1573" s="4523"/>
    </row>
    <row r="1574" spans="1:16" s="125" customFormat="1" ht="13.5" customHeight="1">
      <c r="A1574" s="4527"/>
      <c r="B1574" s="4058"/>
      <c r="C1574" s="4306"/>
      <c r="D1574" s="4079"/>
      <c r="E1574" s="4052"/>
      <c r="F1574" s="2744" t="s">
        <v>2810</v>
      </c>
      <c r="G1574" s="336" t="s">
        <v>119</v>
      </c>
      <c r="H1574" s="4197"/>
      <c r="I1574" s="4581"/>
      <c r="J1574" s="4601"/>
      <c r="K1574" s="4591"/>
      <c r="L1574" s="4583"/>
      <c r="M1574" s="2957"/>
      <c r="N1574" s="4174"/>
      <c r="O1574" s="4166"/>
      <c r="P1574" s="4524"/>
    </row>
    <row r="1575" spans="1:16" s="125" customFormat="1" ht="12.75" customHeight="1">
      <c r="A1575" s="3877" t="s">
        <v>4235</v>
      </c>
      <c r="B1575" s="4570" t="s">
        <v>2463</v>
      </c>
      <c r="C1575" s="4304" t="s">
        <v>5522</v>
      </c>
      <c r="D1575" s="4528" t="s">
        <v>5521</v>
      </c>
      <c r="E1575" s="4102" t="s">
        <v>5523</v>
      </c>
      <c r="F1575" s="2584" t="s">
        <v>1752</v>
      </c>
      <c r="G1575" s="2579"/>
      <c r="H1575" s="4195" t="s">
        <v>624</v>
      </c>
      <c r="I1575" s="4120">
        <v>7504</v>
      </c>
      <c r="J1575" s="4172">
        <v>832</v>
      </c>
      <c r="K1575" s="4120">
        <v>6384</v>
      </c>
      <c r="L1575" s="4042">
        <v>480</v>
      </c>
      <c r="M1575" s="2913"/>
      <c r="N1575" s="4035" t="s">
        <v>2466</v>
      </c>
      <c r="O1575" s="4082" t="s">
        <v>2455</v>
      </c>
      <c r="P1575" s="4029" t="s">
        <v>5813</v>
      </c>
    </row>
    <row r="1576" spans="1:16" s="125" customFormat="1" ht="12.75" customHeight="1">
      <c r="A1576" s="3877"/>
      <c r="B1576" s="4570"/>
      <c r="C1576" s="4305"/>
      <c r="D1576" s="4534"/>
      <c r="E1576" s="4102"/>
      <c r="F1576" s="2586" t="s">
        <v>920</v>
      </c>
      <c r="G1576" s="337" t="s">
        <v>119</v>
      </c>
      <c r="H1576" s="4190"/>
      <c r="I1576" s="4108"/>
      <c r="J1576" s="4189"/>
      <c r="K1576" s="4108"/>
      <c r="L1576" s="4043"/>
      <c r="M1576" s="2913"/>
      <c r="N1576" s="4035"/>
      <c r="O1576" s="4082"/>
      <c r="P1576" s="4029"/>
    </row>
    <row r="1577" spans="1:16" s="125" customFormat="1" ht="12.75" customHeight="1">
      <c r="A1577" s="3877"/>
      <c r="B1577" s="4571"/>
      <c r="C1577" s="4306"/>
      <c r="D1577" s="4529"/>
      <c r="E1577" s="4175"/>
      <c r="F1577" s="2588" t="s">
        <v>2809</v>
      </c>
      <c r="G1577" s="336" t="s">
        <v>119</v>
      </c>
      <c r="H1577" s="4196"/>
      <c r="I1577" s="4108"/>
      <c r="J1577" s="4189"/>
      <c r="K1577" s="4108"/>
      <c r="L1577" s="4043"/>
      <c r="M1577" s="2913"/>
      <c r="N1577" s="4174"/>
      <c r="O1577" s="4166"/>
      <c r="P1577" s="4030"/>
    </row>
    <row r="1578" spans="1:16" s="125" customFormat="1" ht="12.75" customHeight="1">
      <c r="A1578" s="3877"/>
      <c r="B1578" s="4570" t="s">
        <v>2463</v>
      </c>
      <c r="C1578" s="4304" t="s">
        <v>3766</v>
      </c>
      <c r="D1578" s="4528" t="s">
        <v>3025</v>
      </c>
      <c r="E1578" s="4574" t="s">
        <v>1351</v>
      </c>
      <c r="F1578" s="1670" t="s">
        <v>771</v>
      </c>
      <c r="G1578" s="1706"/>
      <c r="H1578" s="4195" t="s">
        <v>624</v>
      </c>
      <c r="I1578" s="4120">
        <v>8688</v>
      </c>
      <c r="J1578" s="4172">
        <v>1088</v>
      </c>
      <c r="K1578" s="4120">
        <v>6640</v>
      </c>
      <c r="L1578" s="4042">
        <v>512</v>
      </c>
      <c r="M1578" s="2913"/>
      <c r="N1578" s="4035" t="s">
        <v>2466</v>
      </c>
      <c r="O1578" s="4082" t="s">
        <v>2455</v>
      </c>
      <c r="P1578" s="4029" t="s">
        <v>2811</v>
      </c>
    </row>
    <row r="1579" spans="1:16" s="125" customFormat="1" ht="12.75" customHeight="1">
      <c r="A1579" s="3877"/>
      <c r="B1579" s="4570"/>
      <c r="C1579" s="4305"/>
      <c r="D1579" s="4534"/>
      <c r="E1579" s="4574"/>
      <c r="F1579" s="1681" t="s">
        <v>920</v>
      </c>
      <c r="G1579" s="337" t="s">
        <v>119</v>
      </c>
      <c r="H1579" s="4190"/>
      <c r="I1579" s="4108"/>
      <c r="J1579" s="4189"/>
      <c r="K1579" s="4108"/>
      <c r="L1579" s="4043"/>
      <c r="M1579" s="2913"/>
      <c r="N1579" s="4035"/>
      <c r="O1579" s="4082"/>
      <c r="P1579" s="4029"/>
    </row>
    <row r="1580" spans="1:16" s="125" customFormat="1" ht="12.75" customHeight="1">
      <c r="A1580" s="3877"/>
      <c r="B1580" s="4571"/>
      <c r="C1580" s="4306"/>
      <c r="D1580" s="4529"/>
      <c r="E1580" s="4536"/>
      <c r="F1580" s="1715" t="s">
        <v>2809</v>
      </c>
      <c r="G1580" s="336" t="s">
        <v>119</v>
      </c>
      <c r="H1580" s="4196"/>
      <c r="I1580" s="4108"/>
      <c r="J1580" s="4189"/>
      <c r="K1580" s="4108"/>
      <c r="L1580" s="4043"/>
      <c r="M1580" s="2913"/>
      <c r="N1580" s="4174"/>
      <c r="O1580" s="4166"/>
      <c r="P1580" s="4030"/>
    </row>
    <row r="1581" spans="1:16" s="125" customFormat="1" ht="12.75" customHeight="1">
      <c r="A1581" s="3877"/>
      <c r="B1581" s="4570" t="s">
        <v>2463</v>
      </c>
      <c r="C1581" s="4304" t="s">
        <v>5518</v>
      </c>
      <c r="D1581" s="4528" t="s">
        <v>5519</v>
      </c>
      <c r="E1581" s="4102" t="s">
        <v>5520</v>
      </c>
      <c r="F1581" s="2584" t="s">
        <v>1752</v>
      </c>
      <c r="G1581" s="2579"/>
      <c r="H1581" s="4195" t="s">
        <v>624</v>
      </c>
      <c r="I1581" s="4120">
        <v>9904</v>
      </c>
      <c r="J1581" s="4172">
        <v>832</v>
      </c>
      <c r="K1581" s="4120">
        <v>6640</v>
      </c>
      <c r="L1581" s="4042">
        <v>512</v>
      </c>
      <c r="M1581" s="2913"/>
      <c r="N1581" s="4035" t="s">
        <v>2466</v>
      </c>
      <c r="O1581" s="4082" t="s">
        <v>2455</v>
      </c>
      <c r="P1581" s="4029" t="s">
        <v>5813</v>
      </c>
    </row>
    <row r="1582" spans="1:16" s="125" customFormat="1" ht="12.75" customHeight="1">
      <c r="A1582" s="3877"/>
      <c r="B1582" s="4570"/>
      <c r="C1582" s="4305"/>
      <c r="D1582" s="4534"/>
      <c r="E1582" s="4102"/>
      <c r="F1582" s="2586" t="s">
        <v>920</v>
      </c>
      <c r="G1582" s="337" t="s">
        <v>119</v>
      </c>
      <c r="H1582" s="4190"/>
      <c r="I1582" s="4108"/>
      <c r="J1582" s="4189"/>
      <c r="K1582" s="4108"/>
      <c r="L1582" s="4043"/>
      <c r="M1582" s="2913"/>
      <c r="N1582" s="4035"/>
      <c r="O1582" s="4082"/>
      <c r="P1582" s="4029"/>
    </row>
    <row r="1583" spans="1:16" s="125" customFormat="1" ht="12.75" customHeight="1">
      <c r="A1583" s="3877"/>
      <c r="B1583" s="4571"/>
      <c r="C1583" s="4306"/>
      <c r="D1583" s="4529"/>
      <c r="E1583" s="4175"/>
      <c r="F1583" s="2588" t="s">
        <v>2809</v>
      </c>
      <c r="G1583" s="336" t="s">
        <v>119</v>
      </c>
      <c r="H1583" s="4196"/>
      <c r="I1583" s="4108"/>
      <c r="J1583" s="4189"/>
      <c r="K1583" s="4108"/>
      <c r="L1583" s="4043"/>
      <c r="M1583" s="2913"/>
      <c r="N1583" s="4174"/>
      <c r="O1583" s="4166"/>
      <c r="P1583" s="4030"/>
    </row>
    <row r="1584" spans="1:16" s="125" customFormat="1" ht="14.25" customHeight="1">
      <c r="A1584" s="3877"/>
      <c r="B1584" s="4570" t="s">
        <v>2463</v>
      </c>
      <c r="C1584" s="4304" t="s">
        <v>3767</v>
      </c>
      <c r="D1584" s="4528" t="s">
        <v>3026</v>
      </c>
      <c r="E1584" s="4574" t="s">
        <v>1352</v>
      </c>
      <c r="F1584" s="1701" t="s">
        <v>1435</v>
      </c>
      <c r="G1584" s="1706"/>
      <c r="H1584" s="4195" t="s">
        <v>624</v>
      </c>
      <c r="I1584" s="4076">
        <v>11194</v>
      </c>
      <c r="J1584" s="4172">
        <v>1088</v>
      </c>
      <c r="K1584" s="4120">
        <v>6640</v>
      </c>
      <c r="L1584" s="4042">
        <v>512</v>
      </c>
      <c r="M1584" s="2912"/>
      <c r="N1584" s="4034" t="s">
        <v>2466</v>
      </c>
      <c r="O1584" s="4082" t="s">
        <v>2455</v>
      </c>
      <c r="P1584" s="4029" t="s">
        <v>2811</v>
      </c>
    </row>
    <row r="1585" spans="1:16" s="125" customFormat="1" ht="14.25" customHeight="1">
      <c r="A1585" s="3877"/>
      <c r="B1585" s="4570"/>
      <c r="C1585" s="4305"/>
      <c r="D1585" s="4534"/>
      <c r="E1585" s="4574"/>
      <c r="F1585" s="1681" t="s">
        <v>920</v>
      </c>
      <c r="G1585" s="337" t="s">
        <v>119</v>
      </c>
      <c r="H1585" s="4196"/>
      <c r="I1585" s="4077"/>
      <c r="J1585" s="4189"/>
      <c r="K1585" s="4108"/>
      <c r="L1585" s="4043"/>
      <c r="M1585" s="2913"/>
      <c r="N1585" s="4035"/>
      <c r="O1585" s="4082"/>
      <c r="P1585" s="4029"/>
    </row>
    <row r="1586" spans="1:16" s="125" customFormat="1" ht="14.25" customHeight="1">
      <c r="A1586" s="3877"/>
      <c r="B1586" s="4571"/>
      <c r="C1586" s="4306"/>
      <c r="D1586" s="4529"/>
      <c r="E1586" s="4536"/>
      <c r="F1586" s="1715" t="s">
        <v>2809</v>
      </c>
      <c r="G1586" s="336" t="s">
        <v>119</v>
      </c>
      <c r="H1586" s="4196"/>
      <c r="I1586" s="4078"/>
      <c r="J1586" s="4189"/>
      <c r="K1586" s="4108"/>
      <c r="L1586" s="4043"/>
      <c r="M1586" s="2913"/>
      <c r="N1586" s="4033"/>
      <c r="O1586" s="4166"/>
      <c r="P1586" s="4030"/>
    </row>
    <row r="1587" spans="1:16" s="125" customFormat="1" ht="13.5" customHeight="1">
      <c r="A1587" s="3877"/>
      <c r="B1587" s="4570" t="s">
        <v>2463</v>
      </c>
      <c r="C1587" s="4304" t="s">
        <v>3768</v>
      </c>
      <c r="D1587" s="4528" t="s">
        <v>3027</v>
      </c>
      <c r="E1587" s="4574" t="s">
        <v>1353</v>
      </c>
      <c r="F1587" s="1701" t="s">
        <v>1437</v>
      </c>
      <c r="G1587" s="1706"/>
      <c r="H1587" s="4195" t="s">
        <v>624</v>
      </c>
      <c r="I1587" s="4076">
        <v>18574</v>
      </c>
      <c r="J1587" s="4172">
        <v>1388</v>
      </c>
      <c r="K1587" s="4045">
        <v>11194</v>
      </c>
      <c r="L1587" s="4042">
        <v>512</v>
      </c>
      <c r="M1587" s="2913"/>
      <c r="N1587" s="4035" t="s">
        <v>2468</v>
      </c>
      <c r="O1587" s="4082" t="s">
        <v>2455</v>
      </c>
      <c r="P1587" s="4029" t="s">
        <v>2811</v>
      </c>
    </row>
    <row r="1588" spans="1:16" s="125" customFormat="1" ht="13.5" customHeight="1">
      <c r="A1588" s="3877"/>
      <c r="B1588" s="4570"/>
      <c r="C1588" s="4305"/>
      <c r="D1588" s="4534"/>
      <c r="E1588" s="4574"/>
      <c r="F1588" s="1681" t="s">
        <v>920</v>
      </c>
      <c r="G1588" s="337" t="s">
        <v>119</v>
      </c>
      <c r="H1588" s="4196"/>
      <c r="I1588" s="4077"/>
      <c r="J1588" s="4189"/>
      <c r="K1588" s="4046"/>
      <c r="L1588" s="4043"/>
      <c r="M1588" s="2913"/>
      <c r="N1588" s="4035"/>
      <c r="O1588" s="4082"/>
      <c r="P1588" s="4029"/>
    </row>
    <row r="1589" spans="1:16" s="125" customFormat="1" ht="13.5" customHeight="1">
      <c r="A1589" s="3877"/>
      <c r="B1589" s="4571"/>
      <c r="C1589" s="4306"/>
      <c r="D1589" s="4529"/>
      <c r="E1589" s="4536"/>
      <c r="F1589" s="1715" t="s">
        <v>2809</v>
      </c>
      <c r="G1589" s="336" t="s">
        <v>119</v>
      </c>
      <c r="H1589" s="4196"/>
      <c r="I1589" s="4078"/>
      <c r="J1589" s="4189"/>
      <c r="K1589" s="4047"/>
      <c r="L1589" s="4043"/>
      <c r="M1589" s="2913"/>
      <c r="N1589" s="4174"/>
      <c r="O1589" s="4166"/>
      <c r="P1589" s="4030"/>
    </row>
    <row r="1590" spans="1:16" s="125" customFormat="1" ht="12.75" customHeight="1">
      <c r="A1590" s="3877"/>
      <c r="B1590" s="4570" t="s">
        <v>2463</v>
      </c>
      <c r="C1590" s="4304" t="s">
        <v>5524</v>
      </c>
      <c r="D1590" s="4528" t="s">
        <v>5527</v>
      </c>
      <c r="E1590" s="4071" t="s">
        <v>5557</v>
      </c>
      <c r="F1590" s="2583" t="s">
        <v>1751</v>
      </c>
      <c r="G1590" s="2579"/>
      <c r="H1590" s="4195" t="s">
        <v>624</v>
      </c>
      <c r="I1590" s="4120">
        <v>7760</v>
      </c>
      <c r="J1590" s="4172">
        <v>1088</v>
      </c>
      <c r="K1590" s="4120">
        <v>6640</v>
      </c>
      <c r="L1590" s="4042">
        <v>608</v>
      </c>
      <c r="M1590" s="2913"/>
      <c r="N1590" s="4035" t="s">
        <v>2466</v>
      </c>
      <c r="O1590" s="4082" t="s">
        <v>2455</v>
      </c>
      <c r="P1590" s="4029" t="s">
        <v>5814</v>
      </c>
    </row>
    <row r="1591" spans="1:16" s="125" customFormat="1" ht="12.75" customHeight="1">
      <c r="A1591" s="3877"/>
      <c r="B1591" s="4570"/>
      <c r="C1591" s="4305"/>
      <c r="D1591" s="4534"/>
      <c r="E1591" s="4574"/>
      <c r="F1591" s="2586" t="s">
        <v>920</v>
      </c>
      <c r="G1591" s="2582" t="s">
        <v>119</v>
      </c>
      <c r="H1591" s="4196"/>
      <c r="I1591" s="4108"/>
      <c r="J1591" s="4189"/>
      <c r="K1591" s="4108"/>
      <c r="L1591" s="4043"/>
      <c r="M1591" s="2913"/>
      <c r="N1591" s="4035"/>
      <c r="O1591" s="4082"/>
      <c r="P1591" s="4029"/>
    </row>
    <row r="1592" spans="1:16" s="125" customFormat="1" ht="12.75" customHeight="1">
      <c r="A1592" s="3877"/>
      <c r="B1592" s="4571"/>
      <c r="C1592" s="4306"/>
      <c r="D1592" s="4529"/>
      <c r="E1592" s="4536"/>
      <c r="F1592" s="2585" t="s">
        <v>2810</v>
      </c>
      <c r="G1592" s="336" t="s">
        <v>119</v>
      </c>
      <c r="H1592" s="4197"/>
      <c r="I1592" s="4121"/>
      <c r="J1592" s="4173"/>
      <c r="K1592" s="4121"/>
      <c r="L1592" s="4044"/>
      <c r="M1592" s="2914"/>
      <c r="N1592" s="4174"/>
      <c r="O1592" s="4166"/>
      <c r="P1592" s="4030"/>
    </row>
    <row r="1593" spans="1:16" s="125" customFormat="1" ht="12.75" customHeight="1">
      <c r="A1593" s="3877"/>
      <c r="B1593" s="4570" t="s">
        <v>2463</v>
      </c>
      <c r="C1593" s="4304" t="s">
        <v>3769</v>
      </c>
      <c r="D1593" s="4528" t="s">
        <v>3028</v>
      </c>
      <c r="E1593" s="4574" t="s">
        <v>1354</v>
      </c>
      <c r="F1593" s="1670" t="s">
        <v>771</v>
      </c>
      <c r="G1593" s="1706"/>
      <c r="H1593" s="4195" t="s">
        <v>624</v>
      </c>
      <c r="I1593" s="4120">
        <v>8944</v>
      </c>
      <c r="J1593" s="4172">
        <v>1344</v>
      </c>
      <c r="K1593" s="4120">
        <v>6896</v>
      </c>
      <c r="L1593" s="4042">
        <v>608</v>
      </c>
      <c r="M1593" s="2913"/>
      <c r="N1593" s="4035" t="s">
        <v>2466</v>
      </c>
      <c r="O1593" s="4082" t="s">
        <v>2455</v>
      </c>
      <c r="P1593" s="4169" t="s">
        <v>2815</v>
      </c>
    </row>
    <row r="1594" spans="1:16" s="125" customFormat="1" ht="12.75" customHeight="1">
      <c r="A1594" s="3877"/>
      <c r="B1594" s="4570"/>
      <c r="C1594" s="4305"/>
      <c r="D1594" s="4534"/>
      <c r="E1594" s="4574"/>
      <c r="F1594" s="1681" t="s">
        <v>920</v>
      </c>
      <c r="G1594" s="1704" t="s">
        <v>119</v>
      </c>
      <c r="H1594" s="4196"/>
      <c r="I1594" s="4108"/>
      <c r="J1594" s="4189"/>
      <c r="K1594" s="4108"/>
      <c r="L1594" s="4043"/>
      <c r="M1594" s="2913"/>
      <c r="N1594" s="4035"/>
      <c r="O1594" s="4082"/>
      <c r="P1594" s="4029"/>
    </row>
    <row r="1595" spans="1:16" s="125" customFormat="1" ht="12.75" customHeight="1">
      <c r="A1595" s="3877"/>
      <c r="B1595" s="4571"/>
      <c r="C1595" s="4306"/>
      <c r="D1595" s="4529"/>
      <c r="E1595" s="4536"/>
      <c r="F1595" s="1671" t="s">
        <v>2810</v>
      </c>
      <c r="G1595" s="336" t="s">
        <v>119</v>
      </c>
      <c r="H1595" s="4197"/>
      <c r="I1595" s="4121"/>
      <c r="J1595" s="4173"/>
      <c r="K1595" s="4121"/>
      <c r="L1595" s="4044"/>
      <c r="M1595" s="2914"/>
      <c r="N1595" s="4174"/>
      <c r="O1595" s="4166"/>
      <c r="P1595" s="4030"/>
    </row>
    <row r="1596" spans="1:16" s="125" customFormat="1" ht="12.75" customHeight="1">
      <c r="A1596" s="3877"/>
      <c r="B1596" s="4570" t="s">
        <v>2463</v>
      </c>
      <c r="C1596" s="4148" t="s">
        <v>5529</v>
      </c>
      <c r="D1596" s="4528" t="s">
        <v>5526</v>
      </c>
      <c r="E1596" s="4102" t="s">
        <v>5525</v>
      </c>
      <c r="F1596" s="2584" t="s">
        <v>1752</v>
      </c>
      <c r="G1596" s="2582"/>
      <c r="H1596" s="4195" t="s">
        <v>624</v>
      </c>
      <c r="I1596" s="4076">
        <v>10160</v>
      </c>
      <c r="J1596" s="4172">
        <v>1088</v>
      </c>
      <c r="K1596" s="4120">
        <v>6896</v>
      </c>
      <c r="L1596" s="4042">
        <v>608</v>
      </c>
      <c r="M1596" s="2912"/>
      <c r="N1596" s="4034" t="s">
        <v>2466</v>
      </c>
      <c r="O1596" s="4036" t="s">
        <v>2455</v>
      </c>
      <c r="P1596" s="4029" t="s">
        <v>5814</v>
      </c>
    </row>
    <row r="1597" spans="1:16" s="125" customFormat="1" ht="12.75" customHeight="1">
      <c r="A1597" s="3877"/>
      <c r="B1597" s="4570"/>
      <c r="C1597" s="4118"/>
      <c r="D1597" s="4534"/>
      <c r="E1597" s="4102"/>
      <c r="F1597" s="2586" t="s">
        <v>920</v>
      </c>
      <c r="G1597" s="2582" t="s">
        <v>119</v>
      </c>
      <c r="H1597" s="4196"/>
      <c r="I1597" s="4077"/>
      <c r="J1597" s="4189"/>
      <c r="K1597" s="4108"/>
      <c r="L1597" s="4043"/>
      <c r="M1597" s="2913"/>
      <c r="N1597" s="4035"/>
      <c r="O1597" s="4037"/>
      <c r="P1597" s="4029"/>
    </row>
    <row r="1598" spans="1:16" s="125" customFormat="1" ht="13.5" customHeight="1">
      <c r="A1598" s="3877"/>
      <c r="B1598" s="4571"/>
      <c r="C1598" s="4149"/>
      <c r="D1598" s="4529"/>
      <c r="E1598" s="4175"/>
      <c r="F1598" s="2585" t="s">
        <v>2810</v>
      </c>
      <c r="G1598" s="336" t="s">
        <v>119</v>
      </c>
      <c r="H1598" s="4197"/>
      <c r="I1598" s="4078"/>
      <c r="J1598" s="4173"/>
      <c r="K1598" s="4121"/>
      <c r="L1598" s="4044"/>
      <c r="M1598" s="2914"/>
      <c r="N1598" s="4174"/>
      <c r="O1598" s="4038"/>
      <c r="P1598" s="4030"/>
    </row>
    <row r="1599" spans="1:16" s="125" customFormat="1" ht="12.75" customHeight="1">
      <c r="A1599" s="3877"/>
      <c r="B1599" s="4570" t="s">
        <v>2463</v>
      </c>
      <c r="C1599" s="4148" t="s">
        <v>3770</v>
      </c>
      <c r="D1599" s="4528" t="s">
        <v>3029</v>
      </c>
      <c r="E1599" s="4574" t="s">
        <v>1355</v>
      </c>
      <c r="F1599" s="1701" t="s">
        <v>1435</v>
      </c>
      <c r="G1599" s="1704"/>
      <c r="H1599" s="4195" t="s">
        <v>624</v>
      </c>
      <c r="I1599" s="4076">
        <v>11450</v>
      </c>
      <c r="J1599" s="4172">
        <v>1344</v>
      </c>
      <c r="K1599" s="4120">
        <v>6896</v>
      </c>
      <c r="L1599" s="4042">
        <v>608</v>
      </c>
      <c r="M1599" s="2912"/>
      <c r="N1599" s="4034" t="s">
        <v>2466</v>
      </c>
      <c r="O1599" s="4036" t="s">
        <v>2455</v>
      </c>
      <c r="P1599" s="4169" t="s">
        <v>2815</v>
      </c>
    </row>
    <row r="1600" spans="1:16" s="125" customFormat="1" ht="12.75" customHeight="1">
      <c r="A1600" s="3877"/>
      <c r="B1600" s="4570"/>
      <c r="C1600" s="4118"/>
      <c r="D1600" s="4534"/>
      <c r="E1600" s="4574"/>
      <c r="F1600" s="1681" t="s">
        <v>920</v>
      </c>
      <c r="G1600" s="1704" t="s">
        <v>119</v>
      </c>
      <c r="H1600" s="4196"/>
      <c r="I1600" s="4077"/>
      <c r="J1600" s="4189"/>
      <c r="K1600" s="4108"/>
      <c r="L1600" s="4043"/>
      <c r="M1600" s="2913"/>
      <c r="N1600" s="4035"/>
      <c r="O1600" s="4037"/>
      <c r="P1600" s="4029"/>
    </row>
    <row r="1601" spans="1:16" s="125" customFormat="1" ht="13.5" customHeight="1">
      <c r="A1601" s="3877"/>
      <c r="B1601" s="4571"/>
      <c r="C1601" s="4149"/>
      <c r="D1601" s="4529"/>
      <c r="E1601" s="4536"/>
      <c r="F1601" s="1671" t="s">
        <v>2810</v>
      </c>
      <c r="G1601" s="336" t="s">
        <v>119</v>
      </c>
      <c r="H1601" s="4197"/>
      <c r="I1601" s="4078"/>
      <c r="J1601" s="4173"/>
      <c r="K1601" s="4121"/>
      <c r="L1601" s="4044"/>
      <c r="M1601" s="2914"/>
      <c r="N1601" s="4174"/>
      <c r="O1601" s="4038"/>
      <c r="P1601" s="4030"/>
    </row>
    <row r="1602" spans="1:16" s="125" customFormat="1" ht="17.25" customHeight="1">
      <c r="A1602" s="3877"/>
      <c r="B1602" s="4170" t="s">
        <v>2463</v>
      </c>
      <c r="C1602" s="4198" t="s">
        <v>5720</v>
      </c>
      <c r="D1602" s="4139" t="s">
        <v>5719</v>
      </c>
      <c r="E1602" s="5061" t="s">
        <v>5798</v>
      </c>
      <c r="F1602" s="2740" t="s">
        <v>1437</v>
      </c>
      <c r="G1602" s="2750"/>
      <c r="H1602" s="4195" t="s">
        <v>624</v>
      </c>
      <c r="I1602" s="4076">
        <v>18830</v>
      </c>
      <c r="J1602" s="4172">
        <v>1558</v>
      </c>
      <c r="K1602" s="4045">
        <v>11418</v>
      </c>
      <c r="L1602" s="4042">
        <v>608</v>
      </c>
      <c r="M1602" s="2913"/>
      <c r="N1602" s="4035" t="s">
        <v>2468</v>
      </c>
      <c r="O1602" s="4082" t="s">
        <v>2455</v>
      </c>
      <c r="P1602" s="4029" t="s">
        <v>5811</v>
      </c>
    </row>
    <row r="1603" spans="1:16" s="125" customFormat="1" ht="17.25" customHeight="1">
      <c r="A1603" s="3877"/>
      <c r="B1603" s="4170"/>
      <c r="C1603" s="4160"/>
      <c r="D1603" s="4167"/>
      <c r="E1603" s="5062"/>
      <c r="F1603" s="2741" t="s">
        <v>920</v>
      </c>
      <c r="G1603" s="337" t="s">
        <v>119</v>
      </c>
      <c r="H1603" s="4196"/>
      <c r="I1603" s="4077"/>
      <c r="J1603" s="4189"/>
      <c r="K1603" s="4046"/>
      <c r="L1603" s="4043"/>
      <c r="M1603" s="2913"/>
      <c r="N1603" s="4035"/>
      <c r="O1603" s="4082"/>
      <c r="P1603" s="4029"/>
    </row>
    <row r="1604" spans="1:16" s="125" customFormat="1" ht="17.25" customHeight="1">
      <c r="A1604" s="4159"/>
      <c r="B1604" s="4058"/>
      <c r="C1604" s="4161"/>
      <c r="D1604" s="4079"/>
      <c r="E1604" s="5063"/>
      <c r="F1604" s="2744" t="s">
        <v>2810</v>
      </c>
      <c r="G1604" s="336" t="s">
        <v>119</v>
      </c>
      <c r="H1604" s="4196"/>
      <c r="I1604" s="4078"/>
      <c r="J1604" s="4189"/>
      <c r="K1604" s="4047"/>
      <c r="L1604" s="4043"/>
      <c r="M1604" s="2913"/>
      <c r="N1604" s="4174"/>
      <c r="O1604" s="4166"/>
      <c r="P1604" s="4030"/>
    </row>
    <row r="1605" spans="1:16" s="19" customFormat="1" ht="12.75" customHeight="1">
      <c r="A1605" s="4158" t="s">
        <v>4236</v>
      </c>
      <c r="B1605" s="4570" t="s">
        <v>2463</v>
      </c>
      <c r="C1605" s="4148" t="s">
        <v>3784</v>
      </c>
      <c r="D1605" s="4528" t="s">
        <v>5505</v>
      </c>
      <c r="E1605" s="4102" t="s">
        <v>5460</v>
      </c>
      <c r="F1605" s="2583" t="s">
        <v>1751</v>
      </c>
      <c r="G1605" s="2581"/>
      <c r="H1605" s="4142" t="s">
        <v>624</v>
      </c>
      <c r="I1605" s="4120">
        <v>9504</v>
      </c>
      <c r="J1605" s="4172">
        <v>832</v>
      </c>
      <c r="K1605" s="4120">
        <v>8384</v>
      </c>
      <c r="L1605" s="4042">
        <v>480</v>
      </c>
      <c r="M1605" s="2913"/>
      <c r="N1605" s="4035" t="s">
        <v>2466</v>
      </c>
      <c r="O1605" s="4082" t="s">
        <v>2455</v>
      </c>
      <c r="P1605" s="4029" t="s">
        <v>5809</v>
      </c>
    </row>
    <row r="1606" spans="1:16" s="19" customFormat="1" ht="12.75" customHeight="1">
      <c r="A1606" s="3877"/>
      <c r="B1606" s="4570"/>
      <c r="C1606" s="4118"/>
      <c r="D1606" s="4534"/>
      <c r="E1606" s="4051"/>
      <c r="F1606" s="1254" t="s">
        <v>3155</v>
      </c>
      <c r="G1606" s="449" t="s">
        <v>119</v>
      </c>
      <c r="H1606" s="4049"/>
      <c r="I1606" s="4108"/>
      <c r="J1606" s="4189"/>
      <c r="K1606" s="4108"/>
      <c r="L1606" s="4043"/>
      <c r="M1606" s="2913"/>
      <c r="N1606" s="4035"/>
      <c r="O1606" s="4082"/>
      <c r="P1606" s="4029"/>
    </row>
    <row r="1607" spans="1:16" s="19" customFormat="1" ht="12.75" customHeight="1">
      <c r="A1607" s="3877"/>
      <c r="B1607" s="4571"/>
      <c r="C1607" s="4149"/>
      <c r="D1607" s="4529"/>
      <c r="E1607" s="4175"/>
      <c r="F1607" s="2588" t="s">
        <v>2809</v>
      </c>
      <c r="G1607" s="304" t="s">
        <v>119</v>
      </c>
      <c r="H1607" s="4168"/>
      <c r="I1607" s="4108"/>
      <c r="J1607" s="4189"/>
      <c r="K1607" s="4108"/>
      <c r="L1607" s="4043"/>
      <c r="M1607" s="2913"/>
      <c r="N1607" s="4174"/>
      <c r="O1607" s="4166"/>
      <c r="P1607" s="4030"/>
    </row>
    <row r="1608" spans="1:16" s="19" customFormat="1" ht="12.75" customHeight="1">
      <c r="A1608" s="3877"/>
      <c r="B1608" s="4570" t="s">
        <v>2463</v>
      </c>
      <c r="C1608" s="4148" t="s">
        <v>3771</v>
      </c>
      <c r="D1608" s="4528" t="s">
        <v>3158</v>
      </c>
      <c r="E1608" s="4102" t="s">
        <v>3462</v>
      </c>
      <c r="F1608" s="1670" t="s">
        <v>771</v>
      </c>
      <c r="G1608" s="1691"/>
      <c r="H1608" s="4142" t="s">
        <v>624</v>
      </c>
      <c r="I1608" s="4120">
        <v>10688</v>
      </c>
      <c r="J1608" s="4172">
        <v>832</v>
      </c>
      <c r="K1608" s="4120">
        <v>8640</v>
      </c>
      <c r="L1608" s="4042">
        <v>480</v>
      </c>
      <c r="M1608" s="2913"/>
      <c r="N1608" s="4035" t="s">
        <v>2466</v>
      </c>
      <c r="O1608" s="4082" t="s">
        <v>2455</v>
      </c>
      <c r="P1608" s="4568" t="s">
        <v>3177</v>
      </c>
    </row>
    <row r="1609" spans="1:16" s="19" customFormat="1" ht="12.75" customHeight="1">
      <c r="A1609" s="3877"/>
      <c r="B1609" s="4570"/>
      <c r="C1609" s="4118"/>
      <c r="D1609" s="4534"/>
      <c r="E1609" s="4051"/>
      <c r="F1609" s="1254" t="s">
        <v>3155</v>
      </c>
      <c r="G1609" s="449" t="s">
        <v>119</v>
      </c>
      <c r="H1609" s="4049"/>
      <c r="I1609" s="4108"/>
      <c r="J1609" s="4189"/>
      <c r="K1609" s="4108"/>
      <c r="L1609" s="4043"/>
      <c r="M1609" s="2913"/>
      <c r="N1609" s="4035"/>
      <c r="O1609" s="4082"/>
      <c r="P1609" s="4568"/>
    </row>
    <row r="1610" spans="1:16" s="19" customFormat="1" ht="12.75" customHeight="1">
      <c r="A1610" s="3877"/>
      <c r="B1610" s="4571"/>
      <c r="C1610" s="4149"/>
      <c r="D1610" s="4529"/>
      <c r="E1610" s="4175"/>
      <c r="F1610" s="1715" t="s">
        <v>2809</v>
      </c>
      <c r="G1610" s="304" t="s">
        <v>119</v>
      </c>
      <c r="H1610" s="4168"/>
      <c r="I1610" s="4108"/>
      <c r="J1610" s="4189"/>
      <c r="K1610" s="4108"/>
      <c r="L1610" s="4043"/>
      <c r="M1610" s="2913"/>
      <c r="N1610" s="4174"/>
      <c r="O1610" s="4166"/>
      <c r="P1610" s="4569"/>
    </row>
    <row r="1611" spans="1:16" s="19" customFormat="1" ht="12.75" customHeight="1">
      <c r="A1611" s="3877"/>
      <c r="B1611" s="4570" t="s">
        <v>2463</v>
      </c>
      <c r="C1611" s="4148" t="s">
        <v>5471</v>
      </c>
      <c r="D1611" s="4528" t="s">
        <v>5506</v>
      </c>
      <c r="E1611" s="4102" t="s">
        <v>5468</v>
      </c>
      <c r="F1611" s="2584" t="s">
        <v>1752</v>
      </c>
      <c r="G1611" s="2581"/>
      <c r="H1611" s="4142" t="s">
        <v>624</v>
      </c>
      <c r="I1611" s="4120">
        <v>11904</v>
      </c>
      <c r="J1611" s="4172">
        <v>832</v>
      </c>
      <c r="K1611" s="4120">
        <v>8640</v>
      </c>
      <c r="L1611" s="4042">
        <v>512</v>
      </c>
      <c r="M1611" s="2913"/>
      <c r="N1611" s="4035" t="s">
        <v>2466</v>
      </c>
      <c r="O1611" s="4082" t="s">
        <v>2455</v>
      </c>
      <c r="P1611" s="4029" t="s">
        <v>5809</v>
      </c>
    </row>
    <row r="1612" spans="1:16" s="19" customFormat="1" ht="12.75" customHeight="1">
      <c r="A1612" s="3877"/>
      <c r="B1612" s="4570"/>
      <c r="C1612" s="4118"/>
      <c r="D1612" s="4534"/>
      <c r="E1612" s="4051"/>
      <c r="F1612" s="1254" t="s">
        <v>3155</v>
      </c>
      <c r="G1612" s="449" t="s">
        <v>119</v>
      </c>
      <c r="H1612" s="4049"/>
      <c r="I1612" s="4108"/>
      <c r="J1612" s="4189"/>
      <c r="K1612" s="4108"/>
      <c r="L1612" s="4043"/>
      <c r="M1612" s="2913"/>
      <c r="N1612" s="4035"/>
      <c r="O1612" s="4082"/>
      <c r="P1612" s="4029"/>
    </row>
    <row r="1613" spans="1:16" s="19" customFormat="1" ht="12.75" customHeight="1">
      <c r="A1613" s="3877"/>
      <c r="B1613" s="4571"/>
      <c r="C1613" s="4149"/>
      <c r="D1613" s="4529"/>
      <c r="E1613" s="4175"/>
      <c r="F1613" s="2588" t="s">
        <v>2809</v>
      </c>
      <c r="G1613" s="304" t="s">
        <v>119</v>
      </c>
      <c r="H1613" s="4168"/>
      <c r="I1613" s="4108"/>
      <c r="J1613" s="4189"/>
      <c r="K1613" s="4108"/>
      <c r="L1613" s="4043"/>
      <c r="M1613" s="2913"/>
      <c r="N1613" s="4174"/>
      <c r="O1613" s="4166"/>
      <c r="P1613" s="4030"/>
    </row>
    <row r="1614" spans="1:16" s="19" customFormat="1" ht="14.25" customHeight="1">
      <c r="A1614" s="3877"/>
      <c r="B1614" s="4570" t="s">
        <v>2463</v>
      </c>
      <c r="C1614" s="4148" t="s">
        <v>3772</v>
      </c>
      <c r="D1614" s="4528" t="s">
        <v>3159</v>
      </c>
      <c r="E1614" s="4102" t="s">
        <v>1669</v>
      </c>
      <c r="F1614" s="1701" t="s">
        <v>1435</v>
      </c>
      <c r="G1614" s="1691"/>
      <c r="H1614" s="4142" t="s">
        <v>624</v>
      </c>
      <c r="I1614" s="4076">
        <v>13194</v>
      </c>
      <c r="J1614" s="4172">
        <v>1152</v>
      </c>
      <c r="K1614" s="4120">
        <v>8640</v>
      </c>
      <c r="L1614" s="4042">
        <v>512</v>
      </c>
      <c r="M1614" s="2913"/>
      <c r="N1614" s="4035" t="s">
        <v>2466</v>
      </c>
      <c r="O1614" s="4082" t="s">
        <v>2455</v>
      </c>
      <c r="P1614" s="4029" t="s">
        <v>3177</v>
      </c>
    </row>
    <row r="1615" spans="1:16" s="19" customFormat="1" ht="14.25" customHeight="1">
      <c r="A1615" s="3877"/>
      <c r="B1615" s="4570"/>
      <c r="C1615" s="4118"/>
      <c r="D1615" s="4534"/>
      <c r="E1615" s="4102"/>
      <c r="F1615" s="1254" t="s">
        <v>3155</v>
      </c>
      <c r="G1615" s="303" t="s">
        <v>119</v>
      </c>
      <c r="H1615" s="4168"/>
      <c r="I1615" s="4077"/>
      <c r="J1615" s="4189"/>
      <c r="K1615" s="4108"/>
      <c r="L1615" s="4043"/>
      <c r="M1615" s="2913"/>
      <c r="N1615" s="4035"/>
      <c r="O1615" s="4082"/>
      <c r="P1615" s="4029"/>
    </row>
    <row r="1616" spans="1:16" s="19" customFormat="1" ht="14.25" customHeight="1">
      <c r="A1616" s="3877"/>
      <c r="B1616" s="4571"/>
      <c r="C1616" s="4149"/>
      <c r="D1616" s="4529"/>
      <c r="E1616" s="4175"/>
      <c r="F1616" s="1715" t="s">
        <v>2809</v>
      </c>
      <c r="G1616" s="304" t="s">
        <v>119</v>
      </c>
      <c r="H1616" s="4168"/>
      <c r="I1616" s="4078"/>
      <c r="J1616" s="4189"/>
      <c r="K1616" s="4108"/>
      <c r="L1616" s="4043"/>
      <c r="M1616" s="2913"/>
      <c r="N1616" s="4174"/>
      <c r="O1616" s="4166"/>
      <c r="P1616" s="4030"/>
    </row>
    <row r="1617" spans="1:16" s="19" customFormat="1" ht="13.5" customHeight="1">
      <c r="A1617" s="3877"/>
      <c r="B1617" s="4570" t="s">
        <v>2463</v>
      </c>
      <c r="C1617" s="4148" t="s">
        <v>3773</v>
      </c>
      <c r="D1617" s="4528" t="s">
        <v>3160</v>
      </c>
      <c r="E1617" s="4102" t="s">
        <v>3101</v>
      </c>
      <c r="F1617" s="1701" t="s">
        <v>1437</v>
      </c>
      <c r="G1617" s="1691"/>
      <c r="H1617" s="4142" t="s">
        <v>624</v>
      </c>
      <c r="I1617" s="4076">
        <v>20574</v>
      </c>
      <c r="J1617" s="4172">
        <v>1388</v>
      </c>
      <c r="K1617" s="4045">
        <v>13194</v>
      </c>
      <c r="L1617" s="4042">
        <v>512</v>
      </c>
      <c r="M1617" s="2913"/>
      <c r="N1617" s="4035" t="s">
        <v>2468</v>
      </c>
      <c r="O1617" s="4082" t="s">
        <v>2455</v>
      </c>
      <c r="P1617" s="4029" t="s">
        <v>3177</v>
      </c>
    </row>
    <row r="1618" spans="1:16" s="19" customFormat="1" ht="13.5" customHeight="1">
      <c r="A1618" s="3877"/>
      <c r="B1618" s="4570"/>
      <c r="C1618" s="4118"/>
      <c r="D1618" s="4534"/>
      <c r="E1618" s="4102"/>
      <c r="F1618" s="1254" t="s">
        <v>3155</v>
      </c>
      <c r="G1618" s="303" t="s">
        <v>119</v>
      </c>
      <c r="H1618" s="4168"/>
      <c r="I1618" s="4077"/>
      <c r="J1618" s="4189"/>
      <c r="K1618" s="4046"/>
      <c r="L1618" s="4043"/>
      <c r="M1618" s="2913"/>
      <c r="N1618" s="4035"/>
      <c r="O1618" s="4082"/>
      <c r="P1618" s="4029"/>
    </row>
    <row r="1619" spans="1:16" s="19" customFormat="1" ht="13.5" customHeight="1">
      <c r="A1619" s="3877"/>
      <c r="B1619" s="4571"/>
      <c r="C1619" s="4149"/>
      <c r="D1619" s="4529"/>
      <c r="E1619" s="4175"/>
      <c r="F1619" s="1715" t="s">
        <v>2809</v>
      </c>
      <c r="G1619" s="304" t="s">
        <v>119</v>
      </c>
      <c r="H1619" s="4168"/>
      <c r="I1619" s="4078"/>
      <c r="J1619" s="4189"/>
      <c r="K1619" s="4047"/>
      <c r="L1619" s="4043"/>
      <c r="M1619" s="2913"/>
      <c r="N1619" s="4174"/>
      <c r="O1619" s="4166"/>
      <c r="P1619" s="4030"/>
    </row>
    <row r="1620" spans="1:16" s="19" customFormat="1" ht="12.75" customHeight="1">
      <c r="A1620" s="3877"/>
      <c r="B1620" s="4570" t="s">
        <v>2463</v>
      </c>
      <c r="C1620" s="4148" t="s">
        <v>5507</v>
      </c>
      <c r="D1620" s="4528" t="s">
        <v>5508</v>
      </c>
      <c r="E1620" s="4102" t="s">
        <v>5558</v>
      </c>
      <c r="F1620" s="2583" t="s">
        <v>1751</v>
      </c>
      <c r="G1620" s="2581"/>
      <c r="H1620" s="4142" t="s">
        <v>624</v>
      </c>
      <c r="I1620" s="4120">
        <v>9760</v>
      </c>
      <c r="J1620" s="4172">
        <v>1088</v>
      </c>
      <c r="K1620" s="4120">
        <v>8640</v>
      </c>
      <c r="L1620" s="4042">
        <v>608</v>
      </c>
      <c r="M1620" s="2913"/>
      <c r="N1620" s="4035" t="s">
        <v>2466</v>
      </c>
      <c r="O1620" s="4082" t="s">
        <v>2455</v>
      </c>
      <c r="P1620" s="4029" t="s">
        <v>5810</v>
      </c>
    </row>
    <row r="1621" spans="1:16" s="19" customFormat="1" ht="12.75" customHeight="1">
      <c r="A1621" s="3877"/>
      <c r="B1621" s="4570"/>
      <c r="C1621" s="4118"/>
      <c r="D1621" s="4534"/>
      <c r="E1621" s="4102"/>
      <c r="F1621" s="1254" t="s">
        <v>3155</v>
      </c>
      <c r="G1621" s="2587" t="s">
        <v>119</v>
      </c>
      <c r="H1621" s="4168"/>
      <c r="I1621" s="4108"/>
      <c r="J1621" s="4189"/>
      <c r="K1621" s="4108"/>
      <c r="L1621" s="4043"/>
      <c r="M1621" s="2913"/>
      <c r="N1621" s="4035"/>
      <c r="O1621" s="4082"/>
      <c r="P1621" s="4029"/>
    </row>
    <row r="1622" spans="1:16" s="19" customFormat="1" ht="12.75" customHeight="1">
      <c r="A1622" s="3877"/>
      <c r="B1622" s="4571"/>
      <c r="C1622" s="4149"/>
      <c r="D1622" s="4529"/>
      <c r="E1622" s="4175"/>
      <c r="F1622" s="2585" t="s">
        <v>2810</v>
      </c>
      <c r="G1622" s="304" t="s">
        <v>119</v>
      </c>
      <c r="H1622" s="4143"/>
      <c r="I1622" s="4121"/>
      <c r="J1622" s="4173"/>
      <c r="K1622" s="4121"/>
      <c r="L1622" s="4044"/>
      <c r="M1622" s="2914"/>
      <c r="N1622" s="4174"/>
      <c r="O1622" s="4166"/>
      <c r="P1622" s="4030"/>
    </row>
    <row r="1623" spans="1:16" s="19" customFormat="1" ht="12.75" customHeight="1">
      <c r="A1623" s="3877"/>
      <c r="B1623" s="4570" t="s">
        <v>2463</v>
      </c>
      <c r="C1623" s="4148" t="s">
        <v>3774</v>
      </c>
      <c r="D1623" s="4528" t="s">
        <v>3161</v>
      </c>
      <c r="E1623" s="4102" t="s">
        <v>3463</v>
      </c>
      <c r="F1623" s="1670" t="s">
        <v>771</v>
      </c>
      <c r="G1623" s="1691"/>
      <c r="H1623" s="4142" t="s">
        <v>624</v>
      </c>
      <c r="I1623" s="4120">
        <v>10944</v>
      </c>
      <c r="J1623" s="4172">
        <v>1088</v>
      </c>
      <c r="K1623" s="4120">
        <v>8896</v>
      </c>
      <c r="L1623" s="4042">
        <v>608</v>
      </c>
      <c r="M1623" s="2913"/>
      <c r="N1623" s="4035" t="s">
        <v>2466</v>
      </c>
      <c r="O1623" s="4082" t="s">
        <v>2455</v>
      </c>
      <c r="P1623" s="4169" t="s">
        <v>3178</v>
      </c>
    </row>
    <row r="1624" spans="1:16" s="19" customFormat="1" ht="12.75" customHeight="1">
      <c r="A1624" s="3877"/>
      <c r="B1624" s="4570"/>
      <c r="C1624" s="4118"/>
      <c r="D1624" s="4534"/>
      <c r="E1624" s="4102"/>
      <c r="F1624" s="1254" t="s">
        <v>3155</v>
      </c>
      <c r="G1624" s="1660" t="s">
        <v>119</v>
      </c>
      <c r="H1624" s="4168"/>
      <c r="I1624" s="4108"/>
      <c r="J1624" s="4189"/>
      <c r="K1624" s="4108"/>
      <c r="L1624" s="4043"/>
      <c r="M1624" s="2913"/>
      <c r="N1624" s="4035"/>
      <c r="O1624" s="4082"/>
      <c r="P1624" s="4029"/>
    </row>
    <row r="1625" spans="1:16" s="19" customFormat="1" ht="12.75" customHeight="1">
      <c r="A1625" s="3877"/>
      <c r="B1625" s="4571"/>
      <c r="C1625" s="4149"/>
      <c r="D1625" s="4529"/>
      <c r="E1625" s="4175"/>
      <c r="F1625" s="1671" t="s">
        <v>2810</v>
      </c>
      <c r="G1625" s="304" t="s">
        <v>119</v>
      </c>
      <c r="H1625" s="4143"/>
      <c r="I1625" s="4121"/>
      <c r="J1625" s="4173"/>
      <c r="K1625" s="4121"/>
      <c r="L1625" s="4044"/>
      <c r="M1625" s="2914"/>
      <c r="N1625" s="4174"/>
      <c r="O1625" s="4166"/>
      <c r="P1625" s="4030"/>
    </row>
    <row r="1626" spans="1:16" s="19" customFormat="1" ht="12.75" customHeight="1">
      <c r="A1626" s="3877"/>
      <c r="B1626" s="4570" t="s">
        <v>2463</v>
      </c>
      <c r="C1626" s="4148" t="s">
        <v>5510</v>
      </c>
      <c r="D1626" s="4528" t="s">
        <v>5509</v>
      </c>
      <c r="E1626" s="4102" t="s">
        <v>5511</v>
      </c>
      <c r="F1626" s="2584" t="s">
        <v>1752</v>
      </c>
      <c r="G1626" s="2581"/>
      <c r="H1626" s="4142" t="s">
        <v>624</v>
      </c>
      <c r="I1626" s="4120">
        <v>12160</v>
      </c>
      <c r="J1626" s="4172">
        <v>1088</v>
      </c>
      <c r="K1626" s="4120">
        <v>8896</v>
      </c>
      <c r="L1626" s="4042">
        <v>608</v>
      </c>
      <c r="M1626" s="2913"/>
      <c r="N1626" s="4035" t="s">
        <v>2466</v>
      </c>
      <c r="O1626" s="4082" t="s">
        <v>2455</v>
      </c>
      <c r="P1626" s="4029" t="s">
        <v>5810</v>
      </c>
    </row>
    <row r="1627" spans="1:16" s="19" customFormat="1" ht="12.75" customHeight="1">
      <c r="A1627" s="3877"/>
      <c r="B1627" s="4570"/>
      <c r="C1627" s="4118"/>
      <c r="D1627" s="4534"/>
      <c r="E1627" s="4102"/>
      <c r="F1627" s="1254" t="s">
        <v>3155</v>
      </c>
      <c r="G1627" s="2587" t="s">
        <v>119</v>
      </c>
      <c r="H1627" s="4168"/>
      <c r="I1627" s="4108"/>
      <c r="J1627" s="4189"/>
      <c r="K1627" s="4108"/>
      <c r="L1627" s="4043"/>
      <c r="M1627" s="2913"/>
      <c r="N1627" s="4035"/>
      <c r="O1627" s="4082"/>
      <c r="P1627" s="4029"/>
    </row>
    <row r="1628" spans="1:16" s="19" customFormat="1" ht="12.75" customHeight="1">
      <c r="A1628" s="3877"/>
      <c r="B1628" s="4571"/>
      <c r="C1628" s="4149"/>
      <c r="D1628" s="4529"/>
      <c r="E1628" s="4175"/>
      <c r="F1628" s="2585" t="s">
        <v>2810</v>
      </c>
      <c r="G1628" s="304" t="s">
        <v>119</v>
      </c>
      <c r="H1628" s="4143"/>
      <c r="I1628" s="4121"/>
      <c r="J1628" s="4173"/>
      <c r="K1628" s="4121"/>
      <c r="L1628" s="4044"/>
      <c r="M1628" s="2914"/>
      <c r="N1628" s="4174"/>
      <c r="O1628" s="4166"/>
      <c r="P1628" s="4030"/>
    </row>
    <row r="1629" spans="1:16" s="19" customFormat="1" ht="12.75" customHeight="1">
      <c r="A1629" s="3877"/>
      <c r="B1629" s="4170" t="s">
        <v>2463</v>
      </c>
      <c r="C1629" s="4148" t="s">
        <v>3775</v>
      </c>
      <c r="D1629" s="4139" t="s">
        <v>3162</v>
      </c>
      <c r="E1629" s="4101" t="s">
        <v>3047</v>
      </c>
      <c r="F1629" s="2743" t="s">
        <v>1435</v>
      </c>
      <c r="G1629" s="2751"/>
      <c r="H1629" s="4142" t="s">
        <v>624</v>
      </c>
      <c r="I1629" s="4076">
        <v>13450</v>
      </c>
      <c r="J1629" s="4172">
        <v>1408</v>
      </c>
      <c r="K1629" s="4120">
        <v>8896</v>
      </c>
      <c r="L1629" s="4042">
        <v>608</v>
      </c>
      <c r="M1629" s="2912"/>
      <c r="N1629" s="4034" t="s">
        <v>2466</v>
      </c>
      <c r="O1629" s="4081" t="s">
        <v>2455</v>
      </c>
      <c r="P1629" s="5080" t="s">
        <v>3178</v>
      </c>
    </row>
    <row r="1630" spans="1:16" s="19" customFormat="1" ht="12.75" customHeight="1">
      <c r="A1630" s="3877"/>
      <c r="B1630" s="4170"/>
      <c r="C1630" s="4118"/>
      <c r="D1630" s="4167"/>
      <c r="E1630" s="4102"/>
      <c r="F1630" s="1254" t="s">
        <v>3155</v>
      </c>
      <c r="G1630" s="1975" t="s">
        <v>119</v>
      </c>
      <c r="H1630" s="4168"/>
      <c r="I1630" s="4077"/>
      <c r="J1630" s="4189"/>
      <c r="K1630" s="4108"/>
      <c r="L1630" s="4043"/>
      <c r="M1630" s="2913"/>
      <c r="N1630" s="4035"/>
      <c r="O1630" s="4082"/>
      <c r="P1630" s="4568"/>
    </row>
    <row r="1631" spans="1:16" s="19" customFormat="1" ht="13.5" customHeight="1">
      <c r="A1631" s="3877"/>
      <c r="B1631" s="4058"/>
      <c r="C1631" s="4149"/>
      <c r="D1631" s="4079"/>
      <c r="E1631" s="4175"/>
      <c r="F1631" s="2744" t="s">
        <v>2810</v>
      </c>
      <c r="G1631" s="1974" t="s">
        <v>119</v>
      </c>
      <c r="H1631" s="4143"/>
      <c r="I1631" s="4078"/>
      <c r="J1631" s="4173"/>
      <c r="K1631" s="4121"/>
      <c r="L1631" s="4044"/>
      <c r="M1631" s="2914"/>
      <c r="N1631" s="4174"/>
      <c r="O1631" s="4166"/>
      <c r="P1631" s="4569"/>
    </row>
    <row r="1632" spans="1:16" s="19" customFormat="1" ht="12.75" customHeight="1">
      <c r="A1632" s="3877"/>
      <c r="B1632" s="4056" t="s">
        <v>2463</v>
      </c>
      <c r="C1632" s="4607" t="s">
        <v>5722</v>
      </c>
      <c r="D1632" s="4139" t="s">
        <v>5721</v>
      </c>
      <c r="E1632" s="4101" t="s">
        <v>5792</v>
      </c>
      <c r="F1632" s="2741" t="s">
        <v>1437</v>
      </c>
      <c r="G1632" s="2745"/>
      <c r="H1632" s="4168" t="s">
        <v>624</v>
      </c>
      <c r="I1632" s="4046">
        <v>20830</v>
      </c>
      <c r="J1632" s="4043">
        <v>1558</v>
      </c>
      <c r="K1632" s="4108">
        <v>13418</v>
      </c>
      <c r="L1632" s="4043">
        <v>608</v>
      </c>
      <c r="M1632" s="2913"/>
      <c r="N1632" s="4035" t="s">
        <v>2466</v>
      </c>
      <c r="O1632" s="4037" t="s">
        <v>2455</v>
      </c>
      <c r="P1632" s="4029" t="s">
        <v>5789</v>
      </c>
    </row>
    <row r="1633" spans="1:16" s="19" customFormat="1" ht="12.75" customHeight="1">
      <c r="A1633" s="3877"/>
      <c r="B1633" s="4170"/>
      <c r="C1633" s="4160"/>
      <c r="D1633" s="4167"/>
      <c r="E1633" s="4102"/>
      <c r="F1633" s="2740" t="s">
        <v>3155</v>
      </c>
      <c r="G1633" s="1975" t="s">
        <v>119</v>
      </c>
      <c r="H1633" s="4168"/>
      <c r="I1633" s="4046"/>
      <c r="J1633" s="4043"/>
      <c r="K1633" s="4108"/>
      <c r="L1633" s="4043"/>
      <c r="M1633" s="2913"/>
      <c r="N1633" s="4035"/>
      <c r="O1633" s="4037"/>
      <c r="P1633" s="4029"/>
    </row>
    <row r="1634" spans="1:16" s="19" customFormat="1" ht="13.5" customHeight="1" thickBot="1">
      <c r="A1634" s="4159"/>
      <c r="B1634" s="4171"/>
      <c r="C1634" s="4161"/>
      <c r="D1634" s="4079"/>
      <c r="E1634" s="4052"/>
      <c r="F1634" s="2744" t="s">
        <v>2810</v>
      </c>
      <c r="G1634" s="1974" t="s">
        <v>119</v>
      </c>
      <c r="H1634" s="4220"/>
      <c r="I1634" s="4614"/>
      <c r="J1634" s="4221"/>
      <c r="K1634" s="4109"/>
      <c r="L1634" s="4221"/>
      <c r="M1634" s="2941"/>
      <c r="N1634" s="4597"/>
      <c r="O1634" s="4615"/>
      <c r="P1634" s="4030"/>
    </row>
    <row r="1635" spans="1:16" s="19" customFormat="1" ht="12.75" customHeight="1">
      <c r="A1635" s="4158" t="s">
        <v>5725</v>
      </c>
      <c r="B1635" s="4170" t="s">
        <v>2463</v>
      </c>
      <c r="C1635" s="4607" t="s">
        <v>5723</v>
      </c>
      <c r="D1635" s="4167" t="s">
        <v>5724</v>
      </c>
      <c r="E1635" s="4102" t="s">
        <v>5793</v>
      </c>
      <c r="F1635" s="2740" t="s">
        <v>1751</v>
      </c>
      <c r="G1635" s="2751"/>
      <c r="H1635" s="4142" t="s">
        <v>624</v>
      </c>
      <c r="I1635" s="4120">
        <v>11504</v>
      </c>
      <c r="J1635" s="4172">
        <v>832</v>
      </c>
      <c r="K1635" s="4120">
        <v>10384</v>
      </c>
      <c r="L1635" s="4042">
        <v>480</v>
      </c>
      <c r="M1635" s="2913"/>
      <c r="N1635" s="4035" t="s">
        <v>2466</v>
      </c>
      <c r="O1635" s="4082" t="s">
        <v>2455</v>
      </c>
      <c r="P1635" s="4029" t="s">
        <v>5790</v>
      </c>
    </row>
    <row r="1636" spans="1:16" s="19" customFormat="1" ht="12.75" customHeight="1">
      <c r="A1636" s="3877"/>
      <c r="B1636" s="4170"/>
      <c r="C1636" s="4160"/>
      <c r="D1636" s="4167"/>
      <c r="E1636" s="4102"/>
      <c r="F1636" s="2747" t="s">
        <v>5709</v>
      </c>
      <c r="G1636" s="449" t="s">
        <v>119</v>
      </c>
      <c r="H1636" s="4049"/>
      <c r="I1636" s="4108"/>
      <c r="J1636" s="4189"/>
      <c r="K1636" s="4108"/>
      <c r="L1636" s="4043"/>
      <c r="M1636" s="2913"/>
      <c r="N1636" s="4035"/>
      <c r="O1636" s="4082"/>
      <c r="P1636" s="4029"/>
    </row>
    <row r="1637" spans="1:16" s="19" customFormat="1" ht="12.75" customHeight="1">
      <c r="A1637" s="3877"/>
      <c r="B1637" s="4058"/>
      <c r="C1637" s="4161"/>
      <c r="D1637" s="4079"/>
      <c r="E1637" s="4052"/>
      <c r="F1637" s="2744" t="s">
        <v>2809</v>
      </c>
      <c r="G1637" s="304" t="s">
        <v>119</v>
      </c>
      <c r="H1637" s="4168"/>
      <c r="I1637" s="4108"/>
      <c r="J1637" s="4189"/>
      <c r="K1637" s="4108"/>
      <c r="L1637" s="4043"/>
      <c r="M1637" s="2913"/>
      <c r="N1637" s="4174"/>
      <c r="O1637" s="4166"/>
      <c r="P1637" s="4030"/>
    </row>
    <row r="1638" spans="1:16" s="19" customFormat="1" ht="12.75" customHeight="1">
      <c r="A1638" s="3877"/>
      <c r="B1638" s="4170" t="s">
        <v>2463</v>
      </c>
      <c r="C1638" s="4607" t="s">
        <v>5726</v>
      </c>
      <c r="D1638" s="4167" t="s">
        <v>5727</v>
      </c>
      <c r="E1638" s="4102" t="s">
        <v>5728</v>
      </c>
      <c r="F1638" s="2751" t="s">
        <v>771</v>
      </c>
      <c r="G1638" s="2751"/>
      <c r="H1638" s="4142" t="s">
        <v>624</v>
      </c>
      <c r="I1638" s="4120">
        <v>12688</v>
      </c>
      <c r="J1638" s="4172">
        <v>832</v>
      </c>
      <c r="K1638" s="4120">
        <v>10640</v>
      </c>
      <c r="L1638" s="4042">
        <v>512</v>
      </c>
      <c r="M1638" s="2913"/>
      <c r="N1638" s="4035" t="s">
        <v>2466</v>
      </c>
      <c r="O1638" s="4082" t="s">
        <v>2455</v>
      </c>
      <c r="P1638" s="4029" t="s">
        <v>5790</v>
      </c>
    </row>
    <row r="1639" spans="1:16" s="19" customFormat="1" ht="12.75" customHeight="1">
      <c r="A1639" s="3877"/>
      <c r="B1639" s="4170"/>
      <c r="C1639" s="4160"/>
      <c r="D1639" s="4167"/>
      <c r="E1639" s="4051"/>
      <c r="F1639" s="2747" t="s">
        <v>5709</v>
      </c>
      <c r="G1639" s="449" t="s">
        <v>119</v>
      </c>
      <c r="H1639" s="4049"/>
      <c r="I1639" s="4108"/>
      <c r="J1639" s="4189"/>
      <c r="K1639" s="4108"/>
      <c r="L1639" s="4043"/>
      <c r="M1639" s="2913"/>
      <c r="N1639" s="4035"/>
      <c r="O1639" s="4082"/>
      <c r="P1639" s="4029"/>
    </row>
    <row r="1640" spans="1:16" s="19" customFormat="1" ht="12.75" customHeight="1">
      <c r="A1640" s="3877"/>
      <c r="B1640" s="4058"/>
      <c r="C1640" s="4161"/>
      <c r="D1640" s="4079"/>
      <c r="E1640" s="4052"/>
      <c r="F1640" s="2744" t="s">
        <v>2809</v>
      </c>
      <c r="G1640" s="304" t="s">
        <v>119</v>
      </c>
      <c r="H1640" s="4168"/>
      <c r="I1640" s="4108"/>
      <c r="J1640" s="4189"/>
      <c r="K1640" s="4108"/>
      <c r="L1640" s="4043"/>
      <c r="M1640" s="2913"/>
      <c r="N1640" s="4174"/>
      <c r="O1640" s="4166"/>
      <c r="P1640" s="4030"/>
    </row>
    <row r="1641" spans="1:16" s="19" customFormat="1" ht="12.75" customHeight="1">
      <c r="A1641" s="3877"/>
      <c r="B1641" s="4170" t="s">
        <v>2463</v>
      </c>
      <c r="C1641" s="4607" t="s">
        <v>5729</v>
      </c>
      <c r="D1641" s="4167" t="s">
        <v>5730</v>
      </c>
      <c r="E1641" s="4102" t="s">
        <v>5731</v>
      </c>
      <c r="F1641" s="2746" t="s">
        <v>1752</v>
      </c>
      <c r="G1641" s="2751"/>
      <c r="H1641" s="4142" t="s">
        <v>624</v>
      </c>
      <c r="I1641" s="4120">
        <v>13904</v>
      </c>
      <c r="J1641" s="4172">
        <v>832</v>
      </c>
      <c r="K1641" s="4120">
        <v>10640</v>
      </c>
      <c r="L1641" s="4042">
        <v>512</v>
      </c>
      <c r="M1641" s="2913"/>
      <c r="N1641" s="4035" t="s">
        <v>2466</v>
      </c>
      <c r="O1641" s="4082" t="s">
        <v>2455</v>
      </c>
      <c r="P1641" s="4029" t="s">
        <v>5790</v>
      </c>
    </row>
    <row r="1642" spans="1:16" s="19" customFormat="1" ht="12.75" customHeight="1">
      <c r="A1642" s="3877"/>
      <c r="B1642" s="4170"/>
      <c r="C1642" s="4160"/>
      <c r="D1642" s="4167"/>
      <c r="E1642" s="4051"/>
      <c r="F1642" s="2747" t="s">
        <v>5709</v>
      </c>
      <c r="G1642" s="449" t="s">
        <v>119</v>
      </c>
      <c r="H1642" s="4049"/>
      <c r="I1642" s="4108"/>
      <c r="J1642" s="4189"/>
      <c r="K1642" s="4108"/>
      <c r="L1642" s="4043"/>
      <c r="M1642" s="2913"/>
      <c r="N1642" s="4035"/>
      <c r="O1642" s="4082"/>
      <c r="P1642" s="4029"/>
    </row>
    <row r="1643" spans="1:16" s="19" customFormat="1" ht="12.75" customHeight="1">
      <c r="A1643" s="3877"/>
      <c r="B1643" s="4058"/>
      <c r="C1643" s="4161"/>
      <c r="D1643" s="4079"/>
      <c r="E1643" s="4052"/>
      <c r="F1643" s="2744" t="s">
        <v>2809</v>
      </c>
      <c r="G1643" s="304" t="s">
        <v>119</v>
      </c>
      <c r="H1643" s="4168"/>
      <c r="I1643" s="4108"/>
      <c r="J1643" s="4189"/>
      <c r="K1643" s="4108"/>
      <c r="L1643" s="4043"/>
      <c r="M1643" s="2913"/>
      <c r="N1643" s="4174"/>
      <c r="O1643" s="4166"/>
      <c r="P1643" s="4030"/>
    </row>
    <row r="1644" spans="1:16" s="19" customFormat="1" ht="12.75" customHeight="1">
      <c r="A1644" s="3877"/>
      <c r="B1644" s="4170" t="s">
        <v>2463</v>
      </c>
      <c r="C1644" s="4607" t="s">
        <v>5732</v>
      </c>
      <c r="D1644" s="4139" t="s">
        <v>5733</v>
      </c>
      <c r="E1644" s="4101" t="s">
        <v>5794</v>
      </c>
      <c r="F1644" s="2745" t="s">
        <v>1435</v>
      </c>
      <c r="G1644" s="2751"/>
      <c r="H1644" s="4142" t="s">
        <v>624</v>
      </c>
      <c r="I1644" s="4120">
        <v>15194</v>
      </c>
      <c r="J1644" s="4172">
        <v>1152</v>
      </c>
      <c r="K1644" s="4120">
        <v>10640</v>
      </c>
      <c r="L1644" s="4042">
        <v>512</v>
      </c>
      <c r="M1644" s="2913"/>
      <c r="N1644" s="4035" t="s">
        <v>2466</v>
      </c>
      <c r="O1644" s="4082" t="s">
        <v>2455</v>
      </c>
      <c r="P1644" s="4029" t="s">
        <v>5790</v>
      </c>
    </row>
    <row r="1645" spans="1:16" s="19" customFormat="1" ht="12.75" customHeight="1">
      <c r="A1645" s="3877"/>
      <c r="B1645" s="4170"/>
      <c r="C1645" s="4160"/>
      <c r="D1645" s="4167"/>
      <c r="E1645" s="4102"/>
      <c r="F1645" s="2747" t="s">
        <v>5709</v>
      </c>
      <c r="G1645" s="449" t="s">
        <v>119</v>
      </c>
      <c r="H1645" s="4049"/>
      <c r="I1645" s="4108"/>
      <c r="J1645" s="4189"/>
      <c r="K1645" s="4108"/>
      <c r="L1645" s="4043"/>
      <c r="M1645" s="2913"/>
      <c r="N1645" s="4035"/>
      <c r="O1645" s="4082"/>
      <c r="P1645" s="4029"/>
    </row>
    <row r="1646" spans="1:16" s="19" customFormat="1" ht="12.75" customHeight="1">
      <c r="A1646" s="3877"/>
      <c r="B1646" s="4058"/>
      <c r="C1646" s="4161"/>
      <c r="D1646" s="4079"/>
      <c r="E1646" s="4052"/>
      <c r="F1646" s="2744" t="s">
        <v>2809</v>
      </c>
      <c r="G1646" s="304" t="s">
        <v>119</v>
      </c>
      <c r="H1646" s="4168"/>
      <c r="I1646" s="4108"/>
      <c r="J1646" s="4189"/>
      <c r="K1646" s="4108"/>
      <c r="L1646" s="4043"/>
      <c r="M1646" s="2913"/>
      <c r="N1646" s="4174"/>
      <c r="O1646" s="4166"/>
      <c r="P1646" s="4030"/>
    </row>
    <row r="1647" spans="1:16" s="19" customFormat="1" ht="12.75" customHeight="1">
      <c r="A1647" s="3877"/>
      <c r="B1647" s="4170" t="s">
        <v>2463</v>
      </c>
      <c r="C1647" s="4607" t="s">
        <v>5734</v>
      </c>
      <c r="D1647" s="4167" t="s">
        <v>5735</v>
      </c>
      <c r="E1647" s="4102" t="s">
        <v>5795</v>
      </c>
      <c r="F1647" s="2740" t="s">
        <v>1751</v>
      </c>
      <c r="G1647" s="2751"/>
      <c r="H1647" s="4142" t="s">
        <v>624</v>
      </c>
      <c r="I1647" s="4120">
        <v>11760</v>
      </c>
      <c r="J1647" s="4172">
        <v>1088</v>
      </c>
      <c r="K1647" s="4120">
        <v>10640</v>
      </c>
      <c r="L1647" s="4042">
        <v>608</v>
      </c>
      <c r="M1647" s="2913"/>
      <c r="N1647" s="4035" t="s">
        <v>2466</v>
      </c>
      <c r="O1647" s="4082" t="s">
        <v>2455</v>
      </c>
      <c r="P1647" s="4029" t="s">
        <v>5791</v>
      </c>
    </row>
    <row r="1648" spans="1:16" s="19" customFormat="1" ht="12.75" customHeight="1">
      <c r="A1648" s="3877"/>
      <c r="B1648" s="4170"/>
      <c r="C1648" s="4160"/>
      <c r="D1648" s="4167"/>
      <c r="E1648" s="4102"/>
      <c r="F1648" s="2747" t="s">
        <v>5709</v>
      </c>
      <c r="G1648" s="449" t="s">
        <v>119</v>
      </c>
      <c r="H1648" s="4049"/>
      <c r="I1648" s="4108"/>
      <c r="J1648" s="4189"/>
      <c r="K1648" s="4108"/>
      <c r="L1648" s="4043"/>
      <c r="M1648" s="2913"/>
      <c r="N1648" s="4035"/>
      <c r="O1648" s="4082"/>
      <c r="P1648" s="4029"/>
    </row>
    <row r="1649" spans="1:16" s="19" customFormat="1" ht="12.75" customHeight="1">
      <c r="A1649" s="3877"/>
      <c r="B1649" s="4058"/>
      <c r="C1649" s="4161"/>
      <c r="D1649" s="4079"/>
      <c r="E1649" s="4052"/>
      <c r="F1649" s="2744" t="s">
        <v>2810</v>
      </c>
      <c r="G1649" s="304" t="s">
        <v>119</v>
      </c>
      <c r="H1649" s="4168"/>
      <c r="I1649" s="4108"/>
      <c r="J1649" s="4189"/>
      <c r="K1649" s="4108"/>
      <c r="L1649" s="4043"/>
      <c r="M1649" s="2913"/>
      <c r="N1649" s="4174"/>
      <c r="O1649" s="4166"/>
      <c r="P1649" s="4030"/>
    </row>
    <row r="1650" spans="1:16" s="19" customFormat="1" ht="12.75" customHeight="1">
      <c r="A1650" s="3877"/>
      <c r="B1650" s="4170" t="s">
        <v>2463</v>
      </c>
      <c r="C1650" s="4607" t="s">
        <v>5736</v>
      </c>
      <c r="D1650" s="4167" t="s">
        <v>5737</v>
      </c>
      <c r="E1650" s="4102" t="s">
        <v>5796</v>
      </c>
      <c r="F1650" s="2751" t="s">
        <v>771</v>
      </c>
      <c r="G1650" s="2751"/>
      <c r="H1650" s="4142" t="s">
        <v>624</v>
      </c>
      <c r="I1650" s="4120">
        <v>12944</v>
      </c>
      <c r="J1650" s="4172">
        <v>1088</v>
      </c>
      <c r="K1650" s="4120">
        <v>10896</v>
      </c>
      <c r="L1650" s="4042">
        <v>608</v>
      </c>
      <c r="M1650" s="2913"/>
      <c r="N1650" s="4035" t="s">
        <v>2466</v>
      </c>
      <c r="O1650" s="4082" t="s">
        <v>2455</v>
      </c>
      <c r="P1650" s="4029" t="s">
        <v>5791</v>
      </c>
    </row>
    <row r="1651" spans="1:16" s="19" customFormat="1" ht="12.75" customHeight="1">
      <c r="A1651" s="3877"/>
      <c r="B1651" s="4170"/>
      <c r="C1651" s="4160"/>
      <c r="D1651" s="4167"/>
      <c r="E1651" s="4051"/>
      <c r="F1651" s="2747" t="s">
        <v>5709</v>
      </c>
      <c r="G1651" s="449" t="s">
        <v>119</v>
      </c>
      <c r="H1651" s="4049"/>
      <c r="I1651" s="4108"/>
      <c r="J1651" s="4189"/>
      <c r="K1651" s="4108"/>
      <c r="L1651" s="4043"/>
      <c r="M1651" s="2913"/>
      <c r="N1651" s="4035"/>
      <c r="O1651" s="4082"/>
      <c r="P1651" s="4029"/>
    </row>
    <row r="1652" spans="1:16" s="19" customFormat="1" ht="12.75" customHeight="1">
      <c r="A1652" s="3877"/>
      <c r="B1652" s="4058"/>
      <c r="C1652" s="4161"/>
      <c r="D1652" s="4079"/>
      <c r="E1652" s="4052"/>
      <c r="F1652" s="2744" t="s">
        <v>2810</v>
      </c>
      <c r="G1652" s="304" t="s">
        <v>119</v>
      </c>
      <c r="H1652" s="4168"/>
      <c r="I1652" s="4108"/>
      <c r="J1652" s="4189"/>
      <c r="K1652" s="4108"/>
      <c r="L1652" s="4043"/>
      <c r="M1652" s="2913"/>
      <c r="N1652" s="4174"/>
      <c r="O1652" s="4166"/>
      <c r="P1652" s="4030"/>
    </row>
    <row r="1653" spans="1:16" s="19" customFormat="1" ht="12.75" customHeight="1">
      <c r="A1653" s="3877"/>
      <c r="B1653" s="4170" t="s">
        <v>2463</v>
      </c>
      <c r="C1653" s="4607" t="s">
        <v>5738</v>
      </c>
      <c r="D1653" s="4167" t="s">
        <v>5739</v>
      </c>
      <c r="E1653" s="4102" t="s">
        <v>5740</v>
      </c>
      <c r="F1653" s="2746" t="s">
        <v>1752</v>
      </c>
      <c r="G1653" s="2751"/>
      <c r="H1653" s="4142" t="s">
        <v>624</v>
      </c>
      <c r="I1653" s="4120">
        <v>14160</v>
      </c>
      <c r="J1653" s="4172">
        <v>1088</v>
      </c>
      <c r="K1653" s="4120">
        <v>10896</v>
      </c>
      <c r="L1653" s="4042">
        <v>608</v>
      </c>
      <c r="M1653" s="2913"/>
      <c r="N1653" s="4035" t="s">
        <v>2466</v>
      </c>
      <c r="O1653" s="4082" t="s">
        <v>2455</v>
      </c>
      <c r="P1653" s="4029" t="s">
        <v>5791</v>
      </c>
    </row>
    <row r="1654" spans="1:16" s="19" customFormat="1" ht="12.75" customHeight="1">
      <c r="A1654" s="3877"/>
      <c r="B1654" s="4170"/>
      <c r="C1654" s="4160"/>
      <c r="D1654" s="4167"/>
      <c r="E1654" s="4051"/>
      <c r="F1654" s="2747" t="s">
        <v>5709</v>
      </c>
      <c r="G1654" s="449" t="s">
        <v>119</v>
      </c>
      <c r="H1654" s="4049"/>
      <c r="I1654" s="4108"/>
      <c r="J1654" s="4189"/>
      <c r="K1654" s="4108"/>
      <c r="L1654" s="4043"/>
      <c r="M1654" s="2913"/>
      <c r="N1654" s="4035"/>
      <c r="O1654" s="4082"/>
      <c r="P1654" s="4029"/>
    </row>
    <row r="1655" spans="1:16" s="19" customFormat="1" ht="12.75" customHeight="1">
      <c r="A1655" s="3877"/>
      <c r="B1655" s="4058"/>
      <c r="C1655" s="4161"/>
      <c r="D1655" s="4079"/>
      <c r="E1655" s="4052"/>
      <c r="F1655" s="2744" t="s">
        <v>2810</v>
      </c>
      <c r="G1655" s="304" t="s">
        <v>119</v>
      </c>
      <c r="H1655" s="4168"/>
      <c r="I1655" s="4108"/>
      <c r="J1655" s="4189"/>
      <c r="K1655" s="4108"/>
      <c r="L1655" s="4043"/>
      <c r="M1655" s="2913"/>
      <c r="N1655" s="4174"/>
      <c r="O1655" s="4166"/>
      <c r="P1655" s="4030"/>
    </row>
    <row r="1656" spans="1:16" s="19" customFormat="1" ht="12.75" customHeight="1">
      <c r="A1656" s="3877"/>
      <c r="B1656" s="4170" t="s">
        <v>2463</v>
      </c>
      <c r="C1656" s="4607" t="s">
        <v>5741</v>
      </c>
      <c r="D1656" s="4139" t="s">
        <v>5742</v>
      </c>
      <c r="E1656" s="4101" t="s">
        <v>5797</v>
      </c>
      <c r="F1656" s="3243" t="s">
        <v>1435</v>
      </c>
      <c r="G1656" s="3243"/>
      <c r="H1656" s="4142" t="s">
        <v>624</v>
      </c>
      <c r="I1656" s="4120">
        <v>15450</v>
      </c>
      <c r="J1656" s="4172">
        <v>1408</v>
      </c>
      <c r="K1656" s="4120">
        <v>10896</v>
      </c>
      <c r="L1656" s="4042">
        <v>608</v>
      </c>
      <c r="M1656" s="3246"/>
      <c r="N1656" s="4035" t="s">
        <v>2466</v>
      </c>
      <c r="O1656" s="4082" t="s">
        <v>2455</v>
      </c>
      <c r="P1656" s="4029" t="s">
        <v>5791</v>
      </c>
    </row>
    <row r="1657" spans="1:16" s="19" customFormat="1" ht="12.75" customHeight="1">
      <c r="A1657" s="3877"/>
      <c r="B1657" s="4170"/>
      <c r="C1657" s="4160"/>
      <c r="D1657" s="4167"/>
      <c r="E1657" s="4051"/>
      <c r="F1657" s="3245" t="s">
        <v>5709</v>
      </c>
      <c r="G1657" s="449" t="s">
        <v>119</v>
      </c>
      <c r="H1657" s="4049"/>
      <c r="I1657" s="4108"/>
      <c r="J1657" s="4189"/>
      <c r="K1657" s="4108"/>
      <c r="L1657" s="4043"/>
      <c r="M1657" s="3246"/>
      <c r="N1657" s="4035"/>
      <c r="O1657" s="4082"/>
      <c r="P1657" s="4029"/>
    </row>
    <row r="1658" spans="1:16" s="19" customFormat="1" ht="12.75" customHeight="1">
      <c r="A1658" s="4159"/>
      <c r="B1658" s="4058"/>
      <c r="C1658" s="4161"/>
      <c r="D1658" s="4079"/>
      <c r="E1658" s="4052"/>
      <c r="F1658" s="3240" t="s">
        <v>2810</v>
      </c>
      <c r="G1658" s="304" t="s">
        <v>119</v>
      </c>
      <c r="H1658" s="4143"/>
      <c r="I1658" s="4121"/>
      <c r="J1658" s="4173"/>
      <c r="K1658" s="4121"/>
      <c r="L1658" s="4044"/>
      <c r="M1658" s="3247"/>
      <c r="N1658" s="4174"/>
      <c r="O1658" s="4166"/>
      <c r="P1658" s="4030"/>
    </row>
    <row r="1659" spans="1:16" ht="45" customHeight="1" thickBot="1">
      <c r="A1659" s="3233" t="s">
        <v>6303</v>
      </c>
      <c r="B1659" s="3286" t="s">
        <v>2463</v>
      </c>
      <c r="C1659" s="1940" t="s">
        <v>3786</v>
      </c>
      <c r="D1659" s="1941" t="s">
        <v>6302</v>
      </c>
      <c r="E1659" s="1942" t="s">
        <v>1674</v>
      </c>
      <c r="F1659" s="3240" t="s">
        <v>6304</v>
      </c>
      <c r="G1659" s="304" t="s">
        <v>543</v>
      </c>
      <c r="H1659" s="1943" t="s">
        <v>624</v>
      </c>
      <c r="I1659" s="3241">
        <v>12286</v>
      </c>
      <c r="J1659" s="3239">
        <v>1216</v>
      </c>
      <c r="K1659" s="3241">
        <v>4906</v>
      </c>
      <c r="L1659" s="3239">
        <v>256</v>
      </c>
      <c r="M1659" s="3247"/>
      <c r="N1659" s="3242" t="s">
        <v>2466</v>
      </c>
      <c r="O1659" s="3244" t="s">
        <v>2455</v>
      </c>
      <c r="P1659" s="1092" t="s">
        <v>6310</v>
      </c>
    </row>
    <row r="1660" spans="1:16">
      <c r="A1660" s="3876" t="s">
        <v>3951</v>
      </c>
      <c r="B1660" s="4644" t="s">
        <v>2463</v>
      </c>
      <c r="C1660" s="4641" t="s">
        <v>3754</v>
      </c>
      <c r="D1660" s="4642" t="s">
        <v>1520</v>
      </c>
      <c r="E1660" s="5060" t="s">
        <v>1232</v>
      </c>
      <c r="F1660" s="2382" t="s">
        <v>817</v>
      </c>
      <c r="G1660" s="4667" t="s">
        <v>765</v>
      </c>
      <c r="H1660" s="4638" t="s">
        <v>624</v>
      </c>
      <c r="I1660" s="4784">
        <v>5162</v>
      </c>
      <c r="J1660" s="5031">
        <v>896</v>
      </c>
      <c r="K1660" s="4784">
        <v>640</v>
      </c>
      <c r="L1660" s="5032">
        <v>384</v>
      </c>
      <c r="M1660" s="2958"/>
      <c r="N1660" s="4415" t="s">
        <v>2451</v>
      </c>
      <c r="O1660" s="4592" t="s">
        <v>2461</v>
      </c>
      <c r="P1660" s="4593" t="s">
        <v>600</v>
      </c>
    </row>
    <row r="1661" spans="1:16">
      <c r="A1661" s="3877"/>
      <c r="B1661" s="4171"/>
      <c r="C1661" s="4531"/>
      <c r="D1661" s="4643"/>
      <c r="E1661" s="4532"/>
      <c r="F1661" s="2374" t="s">
        <v>575</v>
      </c>
      <c r="G1661" s="4072"/>
      <c r="H1661" s="4143"/>
      <c r="I1661" s="4672"/>
      <c r="J1661" s="4786"/>
      <c r="K1661" s="4672"/>
      <c r="L1661" s="4674"/>
      <c r="M1661" s="2959"/>
      <c r="N1661" s="4033"/>
      <c r="O1661" s="4166"/>
      <c r="P1661" s="4030"/>
    </row>
    <row r="1662" spans="1:16" ht="12.75" customHeight="1">
      <c r="A1662" s="3877"/>
      <c r="B1662" s="4056" t="s">
        <v>2463</v>
      </c>
      <c r="C1662" s="4530" t="s">
        <v>3755</v>
      </c>
      <c r="D1662" s="4995" t="s">
        <v>1521</v>
      </c>
      <c r="E1662" s="2373" t="s">
        <v>1233</v>
      </c>
      <c r="F1662" s="2373" t="s">
        <v>817</v>
      </c>
      <c r="G1662" s="2378" t="s">
        <v>765</v>
      </c>
      <c r="H1662" s="4142" t="s">
        <v>624</v>
      </c>
      <c r="I1662" s="4671">
        <v>12542</v>
      </c>
      <c r="J1662" s="4785">
        <v>1046</v>
      </c>
      <c r="K1662" s="4671">
        <v>5162</v>
      </c>
      <c r="L1662" s="4673">
        <v>512</v>
      </c>
      <c r="M1662" s="2960"/>
      <c r="N1662" s="4034" t="s">
        <v>2466</v>
      </c>
      <c r="O1662" s="4081" t="s">
        <v>2461</v>
      </c>
      <c r="P1662" s="4169" t="s">
        <v>600</v>
      </c>
    </row>
    <row r="1663" spans="1:16" ht="12.75" customHeight="1">
      <c r="A1663" s="3877"/>
      <c r="B1663" s="4171"/>
      <c r="C1663" s="4531"/>
      <c r="D1663" s="4643"/>
      <c r="E1663" s="2374"/>
      <c r="F1663" s="2374" t="s">
        <v>576</v>
      </c>
      <c r="G1663" s="2379"/>
      <c r="H1663" s="4143"/>
      <c r="I1663" s="4672"/>
      <c r="J1663" s="4786"/>
      <c r="K1663" s="4672"/>
      <c r="L1663" s="4674"/>
      <c r="M1663" s="2959"/>
      <c r="N1663" s="4033"/>
      <c r="O1663" s="4055"/>
      <c r="P1663" s="4030"/>
    </row>
    <row r="1664" spans="1:16" ht="12.75" customHeight="1">
      <c r="A1664" s="3877"/>
      <c r="B1664" s="4056" t="s">
        <v>2463</v>
      </c>
      <c r="C1664" s="4530" t="s">
        <v>3756</v>
      </c>
      <c r="D1664" s="4995" t="s">
        <v>1522</v>
      </c>
      <c r="E1664" s="2373" t="s">
        <v>1196</v>
      </c>
      <c r="F1664" s="2378" t="s">
        <v>817</v>
      </c>
      <c r="G1664" s="2378" t="s">
        <v>765</v>
      </c>
      <c r="H1664" s="4142" t="s">
        <v>624</v>
      </c>
      <c r="I1664" s="4671">
        <v>23968</v>
      </c>
      <c r="J1664" s="4785">
        <v>1168</v>
      </c>
      <c r="K1664" s="4671">
        <v>12542</v>
      </c>
      <c r="L1664" s="4673">
        <v>512</v>
      </c>
      <c r="M1664" s="2960"/>
      <c r="N1664" s="4034" t="s">
        <v>2468</v>
      </c>
      <c r="O1664" s="4081" t="s">
        <v>2461</v>
      </c>
      <c r="P1664" s="4169" t="s">
        <v>600</v>
      </c>
    </row>
    <row r="1665" spans="1:16" ht="12.75" customHeight="1">
      <c r="A1665" s="3877"/>
      <c r="B1665" s="4171"/>
      <c r="C1665" s="4531"/>
      <c r="D1665" s="4643"/>
      <c r="E1665" s="2374"/>
      <c r="F1665" s="2374" t="s">
        <v>708</v>
      </c>
      <c r="G1665" s="2379"/>
      <c r="H1665" s="4143"/>
      <c r="I1665" s="4783"/>
      <c r="J1665" s="4786"/>
      <c r="K1665" s="4672"/>
      <c r="L1665" s="4674"/>
      <c r="M1665" s="2959"/>
      <c r="N1665" s="4033"/>
      <c r="O1665" s="4055"/>
      <c r="P1665" s="4030"/>
    </row>
    <row r="1666" spans="1:16">
      <c r="A1666" s="3877"/>
      <c r="B1666" s="4056" t="s">
        <v>2463</v>
      </c>
      <c r="C1666" s="4585" t="s">
        <v>3758</v>
      </c>
      <c r="D1666" s="4995" t="s">
        <v>1523</v>
      </c>
      <c r="E1666" s="4533" t="s">
        <v>1197</v>
      </c>
      <c r="F1666" s="2373" t="s">
        <v>818</v>
      </c>
      <c r="G1666" s="4199" t="s">
        <v>765</v>
      </c>
      <c r="H1666" s="4142" t="s">
        <v>624</v>
      </c>
      <c r="I1666" s="4671">
        <v>5418</v>
      </c>
      <c r="J1666" s="4785">
        <v>1152</v>
      </c>
      <c r="K1666" s="4671">
        <v>640</v>
      </c>
      <c r="L1666" s="4673">
        <v>512</v>
      </c>
      <c r="M1666" s="2960"/>
      <c r="N1666" s="4034" t="s">
        <v>2451</v>
      </c>
      <c r="O1666" s="4053" t="s">
        <v>2461</v>
      </c>
      <c r="P1666" s="4169" t="s">
        <v>601</v>
      </c>
    </row>
    <row r="1667" spans="1:16">
      <c r="A1667" s="3877"/>
      <c r="B1667" s="4171"/>
      <c r="C1667" s="4531"/>
      <c r="D1667" s="4643"/>
      <c r="E1667" s="4532"/>
      <c r="F1667" s="2374" t="s">
        <v>575</v>
      </c>
      <c r="G1667" s="4072"/>
      <c r="H1667" s="4143"/>
      <c r="I1667" s="4672"/>
      <c r="J1667" s="4786"/>
      <c r="K1667" s="4672"/>
      <c r="L1667" s="4674"/>
      <c r="M1667" s="2959"/>
      <c r="N1667" s="4033"/>
      <c r="O1667" s="4166"/>
      <c r="P1667" s="4030"/>
    </row>
    <row r="1668" spans="1:16">
      <c r="A1668" s="3877"/>
      <c r="B1668" s="4056" t="s">
        <v>2463</v>
      </c>
      <c r="C1668" s="4530" t="s">
        <v>3759</v>
      </c>
      <c r="D1668" s="4995" t="s">
        <v>1524</v>
      </c>
      <c r="E1668" s="4533" t="s">
        <v>1198</v>
      </c>
      <c r="F1668" s="2373" t="s">
        <v>818</v>
      </c>
      <c r="G1668" s="2378" t="s">
        <v>765</v>
      </c>
      <c r="H1668" s="4142" t="s">
        <v>624</v>
      </c>
      <c r="I1668" s="4671">
        <v>12798</v>
      </c>
      <c r="J1668" s="4785">
        <v>1302</v>
      </c>
      <c r="K1668" s="4671">
        <v>5418</v>
      </c>
      <c r="L1668" s="4673">
        <v>512</v>
      </c>
      <c r="M1668" s="2960"/>
      <c r="N1668" s="4034" t="s">
        <v>2466</v>
      </c>
      <c r="O1668" s="4081" t="s">
        <v>2461</v>
      </c>
      <c r="P1668" s="4169" t="s">
        <v>601</v>
      </c>
    </row>
    <row r="1669" spans="1:16">
      <c r="A1669" s="3877"/>
      <c r="B1669" s="4171"/>
      <c r="C1669" s="4531"/>
      <c r="D1669" s="4643"/>
      <c r="E1669" s="4532"/>
      <c r="F1669" s="2374" t="s">
        <v>576</v>
      </c>
      <c r="G1669" s="2372"/>
      <c r="H1669" s="4143"/>
      <c r="I1669" s="4672"/>
      <c r="J1669" s="4786"/>
      <c r="K1669" s="4672"/>
      <c r="L1669" s="4674"/>
      <c r="M1669" s="2959"/>
      <c r="N1669" s="4033"/>
      <c r="O1669" s="4055"/>
      <c r="P1669" s="4030"/>
    </row>
    <row r="1670" spans="1:16">
      <c r="A1670" s="3877"/>
      <c r="B1670" s="4056" t="s">
        <v>2463</v>
      </c>
      <c r="C1670" s="4085" t="s">
        <v>3760</v>
      </c>
      <c r="D1670" s="4995" t="s">
        <v>1525</v>
      </c>
      <c r="E1670" s="4533" t="s">
        <v>1199</v>
      </c>
      <c r="F1670" s="2378" t="s">
        <v>818</v>
      </c>
      <c r="G1670" s="2378" t="s">
        <v>765</v>
      </c>
      <c r="H1670" s="4142" t="s">
        <v>624</v>
      </c>
      <c r="I1670" s="4671">
        <v>23968</v>
      </c>
      <c r="J1670" s="4785">
        <v>1280</v>
      </c>
      <c r="K1670" s="4671">
        <v>12798</v>
      </c>
      <c r="L1670" s="4673">
        <v>512</v>
      </c>
      <c r="M1670" s="2960"/>
      <c r="N1670" s="4034" t="s">
        <v>2468</v>
      </c>
      <c r="O1670" s="4081" t="s">
        <v>2461</v>
      </c>
      <c r="P1670" s="4169" t="s">
        <v>601</v>
      </c>
    </row>
    <row r="1671" spans="1:16">
      <c r="A1671" s="4159"/>
      <c r="B1671" s="4171"/>
      <c r="C1671" s="4087"/>
      <c r="D1671" s="4643"/>
      <c r="E1671" s="4532"/>
      <c r="F1671" s="2379" t="s">
        <v>708</v>
      </c>
      <c r="G1671" s="2379"/>
      <c r="H1671" s="4143"/>
      <c r="I1671" s="4672"/>
      <c r="J1671" s="4786"/>
      <c r="K1671" s="4672"/>
      <c r="L1671" s="4674"/>
      <c r="M1671" s="2959"/>
      <c r="N1671" s="4033"/>
      <c r="O1671" s="4055"/>
      <c r="P1671" s="4030"/>
    </row>
    <row r="1672" spans="1:16" ht="45" customHeight="1">
      <c r="A1672" s="4156" t="s">
        <v>2835</v>
      </c>
      <c r="B1672" s="2377" t="s">
        <v>2463</v>
      </c>
      <c r="C1672" s="1940" t="s">
        <v>3786</v>
      </c>
      <c r="D1672" s="1941" t="s">
        <v>2833</v>
      </c>
      <c r="E1672" s="1942" t="s">
        <v>1674</v>
      </c>
      <c r="F1672" s="2359" t="s">
        <v>6304</v>
      </c>
      <c r="G1672" s="304" t="s">
        <v>543</v>
      </c>
      <c r="H1672" s="1943" t="s">
        <v>624</v>
      </c>
      <c r="I1672" s="2364">
        <v>12286</v>
      </c>
      <c r="J1672" s="2361">
        <v>1216</v>
      </c>
      <c r="K1672" s="2364">
        <v>4906</v>
      </c>
      <c r="L1672" s="2361">
        <v>256</v>
      </c>
      <c r="M1672" s="2914"/>
      <c r="N1672" s="2915" t="s">
        <v>2466</v>
      </c>
      <c r="O1672" s="2375" t="s">
        <v>2461</v>
      </c>
      <c r="P1672" s="1092" t="s">
        <v>2852</v>
      </c>
    </row>
    <row r="1673" spans="1:16" s="87" customFormat="1" ht="45.75" customHeight="1">
      <c r="A1673" s="4204"/>
      <c r="B1673" s="2366" t="s">
        <v>2463</v>
      </c>
      <c r="C1673" s="2381" t="s">
        <v>3787</v>
      </c>
      <c r="D1673" s="2367" t="s">
        <v>2834</v>
      </c>
      <c r="E1673" s="1690" t="s">
        <v>1675</v>
      </c>
      <c r="F1673" s="2359" t="s">
        <v>1646</v>
      </c>
      <c r="G1673" s="304"/>
      <c r="H1673" s="2365" t="s">
        <v>624</v>
      </c>
      <c r="I1673" s="387">
        <v>23712</v>
      </c>
      <c r="J1673" s="2380">
        <v>1216</v>
      </c>
      <c r="K1673" s="2360">
        <v>12286</v>
      </c>
      <c r="L1673" s="2361">
        <v>512</v>
      </c>
      <c r="M1673" s="2914"/>
      <c r="N1673" s="2362" t="s">
        <v>2468</v>
      </c>
      <c r="O1673" s="2363" t="s">
        <v>2461</v>
      </c>
      <c r="P1673" s="1092" t="s">
        <v>2853</v>
      </c>
    </row>
    <row r="1674" spans="1:16" ht="34.5" customHeight="1">
      <c r="A1674" s="4203" t="s">
        <v>3952</v>
      </c>
      <c r="B1674" s="4135" t="s">
        <v>2463</v>
      </c>
      <c r="C1674" s="4148" t="s">
        <v>3790</v>
      </c>
      <c r="D1674" s="4150" t="s">
        <v>2837</v>
      </c>
      <c r="E1674" s="4140" t="s">
        <v>1680</v>
      </c>
      <c r="F1674" s="2357" t="s">
        <v>1645</v>
      </c>
      <c r="G1674" s="326"/>
      <c r="H1674" s="4142" t="s">
        <v>624</v>
      </c>
      <c r="I1674" s="4120">
        <v>12542</v>
      </c>
      <c r="J1674" s="4042">
        <v>1472</v>
      </c>
      <c r="K1674" s="4120">
        <v>5162</v>
      </c>
      <c r="L1674" s="4042">
        <v>512</v>
      </c>
      <c r="M1674" s="2912"/>
      <c r="N1674" s="4210" t="s">
        <v>2466</v>
      </c>
      <c r="O1674" s="4144" t="s">
        <v>2461</v>
      </c>
      <c r="P1674" s="4137" t="s">
        <v>2858</v>
      </c>
    </row>
    <row r="1675" spans="1:16" ht="34.5" customHeight="1">
      <c r="A1675" s="4156"/>
      <c r="B1675" s="4136"/>
      <c r="C1675" s="4149"/>
      <c r="D1675" s="4151"/>
      <c r="E1675" s="4141"/>
      <c r="F1675" s="2359" t="s">
        <v>817</v>
      </c>
      <c r="G1675" s="304" t="s">
        <v>765</v>
      </c>
      <c r="H1675" s="4143"/>
      <c r="I1675" s="4121"/>
      <c r="J1675" s="4044"/>
      <c r="K1675" s="4121"/>
      <c r="L1675" s="4044"/>
      <c r="M1675" s="2914"/>
      <c r="N1675" s="4211"/>
      <c r="O1675" s="4145"/>
      <c r="P1675" s="4138"/>
    </row>
    <row r="1676" spans="1:16" ht="30" customHeight="1">
      <c r="A1676" s="4156"/>
      <c r="B1676" s="4135" t="s">
        <v>2463</v>
      </c>
      <c r="C1676" s="4148" t="s">
        <v>3791</v>
      </c>
      <c r="D1676" s="4139" t="s">
        <v>2838</v>
      </c>
      <c r="E1676" s="4140" t="s">
        <v>1681</v>
      </c>
      <c r="F1676" s="2358" t="s">
        <v>1646</v>
      </c>
      <c r="G1676" s="303"/>
      <c r="H1676" s="4142" t="s">
        <v>624</v>
      </c>
      <c r="I1676" s="4120">
        <v>23968</v>
      </c>
      <c r="J1676" s="4042">
        <v>1472</v>
      </c>
      <c r="K1676" s="4120">
        <v>12542</v>
      </c>
      <c r="L1676" s="4042">
        <v>512</v>
      </c>
      <c r="M1676" s="2912"/>
      <c r="N1676" s="4210" t="s">
        <v>2468</v>
      </c>
      <c r="O1676" s="4144" t="s">
        <v>2461</v>
      </c>
      <c r="P1676" s="4137" t="s">
        <v>2855</v>
      </c>
    </row>
    <row r="1677" spans="1:16" ht="30" customHeight="1">
      <c r="A1677" s="4156"/>
      <c r="B1677" s="4136"/>
      <c r="C1677" s="4149"/>
      <c r="D1677" s="4079"/>
      <c r="E1677" s="4141"/>
      <c r="F1677" s="2359" t="s">
        <v>817</v>
      </c>
      <c r="G1677" s="304" t="s">
        <v>765</v>
      </c>
      <c r="H1677" s="4143"/>
      <c r="I1677" s="4121"/>
      <c r="J1677" s="4044"/>
      <c r="K1677" s="4121"/>
      <c r="L1677" s="4044"/>
      <c r="M1677" s="2914"/>
      <c r="N1677" s="4211"/>
      <c r="O1677" s="4145"/>
      <c r="P1677" s="4138"/>
    </row>
    <row r="1678" spans="1:16" ht="33.75" customHeight="1">
      <c r="A1678" s="4156"/>
      <c r="B1678" s="4135" t="s">
        <v>2463</v>
      </c>
      <c r="C1678" s="4148" t="s">
        <v>3792</v>
      </c>
      <c r="D1678" s="4150" t="s">
        <v>2839</v>
      </c>
      <c r="E1678" s="4140" t="s">
        <v>1682</v>
      </c>
      <c r="F1678" s="2357" t="s">
        <v>1645</v>
      </c>
      <c r="G1678" s="326"/>
      <c r="H1678" s="4142" t="s">
        <v>624</v>
      </c>
      <c r="I1678" s="4120">
        <v>12798</v>
      </c>
      <c r="J1678" s="4042">
        <v>1728</v>
      </c>
      <c r="K1678" s="4120">
        <v>5418</v>
      </c>
      <c r="L1678" s="4042">
        <v>512</v>
      </c>
      <c r="M1678" s="2912"/>
      <c r="N1678" s="4210" t="s">
        <v>2466</v>
      </c>
      <c r="O1678" s="4144" t="s">
        <v>2461</v>
      </c>
      <c r="P1678" s="4137" t="s">
        <v>2856</v>
      </c>
    </row>
    <row r="1679" spans="1:16" ht="33.75" customHeight="1">
      <c r="A1679" s="4156"/>
      <c r="B1679" s="4136"/>
      <c r="C1679" s="4149"/>
      <c r="D1679" s="4151"/>
      <c r="E1679" s="4141"/>
      <c r="F1679" s="2359" t="s">
        <v>818</v>
      </c>
      <c r="G1679" s="304" t="s">
        <v>765</v>
      </c>
      <c r="H1679" s="4143"/>
      <c r="I1679" s="4121"/>
      <c r="J1679" s="4044"/>
      <c r="K1679" s="4121"/>
      <c r="L1679" s="4044"/>
      <c r="M1679" s="2914"/>
      <c r="N1679" s="4211"/>
      <c r="O1679" s="4145"/>
      <c r="P1679" s="4138"/>
    </row>
    <row r="1680" spans="1:16" ht="33.75" customHeight="1">
      <c r="A1680" s="4156"/>
      <c r="B1680" s="4135" t="s">
        <v>2463</v>
      </c>
      <c r="C1680" s="4148" t="s">
        <v>3793</v>
      </c>
      <c r="D1680" s="4139" t="s">
        <v>2840</v>
      </c>
      <c r="E1680" s="4140" t="s">
        <v>1683</v>
      </c>
      <c r="F1680" s="2357" t="s">
        <v>1646</v>
      </c>
      <c r="G1680" s="326" t="s">
        <v>543</v>
      </c>
      <c r="H1680" s="4142" t="s">
        <v>624</v>
      </c>
      <c r="I1680" s="4120">
        <v>23968</v>
      </c>
      <c r="J1680" s="4042">
        <v>1728</v>
      </c>
      <c r="K1680" s="4120">
        <v>12798</v>
      </c>
      <c r="L1680" s="4042">
        <v>512</v>
      </c>
      <c r="M1680" s="2912"/>
      <c r="N1680" s="4210" t="s">
        <v>2468</v>
      </c>
      <c r="O1680" s="4144" t="s">
        <v>2461</v>
      </c>
      <c r="P1680" s="4137" t="s">
        <v>2857</v>
      </c>
    </row>
    <row r="1681" spans="1:16" ht="33.75" customHeight="1" thickBot="1">
      <c r="A1681" s="4157"/>
      <c r="B1681" s="4215"/>
      <c r="C1681" s="4119"/>
      <c r="D1681" s="4468"/>
      <c r="E1681" s="4219"/>
      <c r="F1681" s="2376" t="s">
        <v>818</v>
      </c>
      <c r="G1681" s="330" t="s">
        <v>765</v>
      </c>
      <c r="H1681" s="4220"/>
      <c r="I1681" s="4109"/>
      <c r="J1681" s="4221"/>
      <c r="K1681" s="4109"/>
      <c r="L1681" s="4221"/>
      <c r="M1681" s="2941"/>
      <c r="N1681" s="4223"/>
      <c r="O1681" s="4625"/>
      <c r="P1681" s="4229"/>
    </row>
    <row r="1682" spans="1:16" ht="21" customHeight="1">
      <c r="A1682" s="4538" t="s">
        <v>3918</v>
      </c>
      <c r="B1682" s="4644" t="s">
        <v>2463</v>
      </c>
      <c r="C1682" s="5059" t="s">
        <v>3703</v>
      </c>
      <c r="D1682" s="4645" t="s">
        <v>3048</v>
      </c>
      <c r="E1682" s="4961" t="s">
        <v>3190</v>
      </c>
      <c r="F1682" s="1969" t="s">
        <v>4570</v>
      </c>
      <c r="G1682" s="1968"/>
      <c r="H1682" s="4638" t="s">
        <v>624</v>
      </c>
      <c r="I1682" s="4382">
        <v>864</v>
      </c>
      <c r="J1682" s="4245">
        <v>576</v>
      </c>
      <c r="K1682" s="4382">
        <v>256</v>
      </c>
      <c r="L1682" s="4245">
        <v>160</v>
      </c>
      <c r="M1682" s="2940"/>
      <c r="N1682" s="4415" t="s">
        <v>2451</v>
      </c>
      <c r="O1682" s="4789" t="s">
        <v>3030</v>
      </c>
      <c r="P1682" s="4732" t="s">
        <v>3919</v>
      </c>
    </row>
    <row r="1683" spans="1:16" ht="21" customHeight="1">
      <c r="A1683" s="4526"/>
      <c r="B1683" s="4171"/>
      <c r="C1683" s="4087"/>
      <c r="D1683" s="4079"/>
      <c r="E1683" s="4052"/>
      <c r="F1683" s="1960" t="s">
        <v>3153</v>
      </c>
      <c r="G1683" s="1973" t="s">
        <v>765</v>
      </c>
      <c r="H1683" s="4143"/>
      <c r="I1683" s="4121"/>
      <c r="J1683" s="4044"/>
      <c r="K1683" s="4121"/>
      <c r="L1683" s="4044"/>
      <c r="M1683" s="2914"/>
      <c r="N1683" s="4033"/>
      <c r="O1683" s="4038"/>
      <c r="P1683" s="4605"/>
    </row>
    <row r="1684" spans="1:16" ht="21.75" customHeight="1">
      <c r="A1684" s="4526"/>
      <c r="B1684" s="4056" t="s">
        <v>2463</v>
      </c>
      <c r="C1684" s="4065" t="s">
        <v>3704</v>
      </c>
      <c r="D1684" s="4139" t="s">
        <v>3049</v>
      </c>
      <c r="E1684" s="4101" t="s">
        <v>3604</v>
      </c>
      <c r="F1684" s="1961" t="s">
        <v>4571</v>
      </c>
      <c r="G1684" s="1970"/>
      <c r="H1684" s="4142" t="s">
        <v>624</v>
      </c>
      <c r="I1684" s="4120">
        <v>1472</v>
      </c>
      <c r="J1684" s="4042">
        <v>576</v>
      </c>
      <c r="K1684" s="4120">
        <v>256</v>
      </c>
      <c r="L1684" s="4042">
        <v>160</v>
      </c>
      <c r="M1684" s="2912"/>
      <c r="N1684" s="4034" t="s">
        <v>2451</v>
      </c>
      <c r="O1684" s="4036" t="s">
        <v>3030</v>
      </c>
      <c r="P1684" s="4169" t="s">
        <v>3920</v>
      </c>
    </row>
    <row r="1685" spans="1:16" ht="21.75" customHeight="1">
      <c r="A1685" s="4526"/>
      <c r="B1685" s="4171"/>
      <c r="C1685" s="4067"/>
      <c r="D1685" s="4079"/>
      <c r="E1685" s="4052"/>
      <c r="F1685" s="1960" t="s">
        <v>3153</v>
      </c>
      <c r="G1685" s="1973" t="s">
        <v>765</v>
      </c>
      <c r="H1685" s="4143"/>
      <c r="I1685" s="4121"/>
      <c r="J1685" s="4044"/>
      <c r="K1685" s="4121"/>
      <c r="L1685" s="4044"/>
      <c r="M1685" s="2914"/>
      <c r="N1685" s="4033"/>
      <c r="O1685" s="4038"/>
      <c r="P1685" s="4030"/>
    </row>
    <row r="1686" spans="1:16" ht="21.75" customHeight="1">
      <c r="A1686" s="4526"/>
      <c r="B1686" s="4056" t="s">
        <v>2463</v>
      </c>
      <c r="C1686" s="4530" t="s">
        <v>3705</v>
      </c>
      <c r="D1686" s="4139" t="s">
        <v>3050</v>
      </c>
      <c r="E1686" s="4101" t="s">
        <v>3605</v>
      </c>
      <c r="F1686" s="1961" t="s">
        <v>4572</v>
      </c>
      <c r="G1686" s="1970"/>
      <c r="H1686" s="4142" t="s">
        <v>624</v>
      </c>
      <c r="I1686" s="4120">
        <v>2656</v>
      </c>
      <c r="J1686" s="4042">
        <v>576</v>
      </c>
      <c r="K1686" s="4120">
        <v>512</v>
      </c>
      <c r="L1686" s="4042">
        <v>256</v>
      </c>
      <c r="M1686" s="2912"/>
      <c r="N1686" s="4034" t="s">
        <v>2451</v>
      </c>
      <c r="O1686" s="4036" t="s">
        <v>3030</v>
      </c>
      <c r="P1686" s="4169" t="s">
        <v>3921</v>
      </c>
    </row>
    <row r="1687" spans="1:16" ht="21.75" customHeight="1">
      <c r="A1687" s="4526"/>
      <c r="B1687" s="4171"/>
      <c r="C1687" s="4531"/>
      <c r="D1687" s="4079"/>
      <c r="E1687" s="4052"/>
      <c r="F1687" s="1965" t="s">
        <v>3153</v>
      </c>
      <c r="G1687" s="1973" t="s">
        <v>765</v>
      </c>
      <c r="H1687" s="4143"/>
      <c r="I1687" s="4121"/>
      <c r="J1687" s="4044"/>
      <c r="K1687" s="4121"/>
      <c r="L1687" s="4044"/>
      <c r="M1687" s="2914"/>
      <c r="N1687" s="4033"/>
      <c r="O1687" s="4038"/>
      <c r="P1687" s="4030"/>
    </row>
    <row r="1688" spans="1:16" ht="21.75" customHeight="1">
      <c r="A1688" s="4526"/>
      <c r="B1688" s="4056" t="s">
        <v>2463</v>
      </c>
      <c r="C1688" s="4085" t="s">
        <v>3706</v>
      </c>
      <c r="D1688" s="4139" t="s">
        <v>3051</v>
      </c>
      <c r="E1688" s="4101" t="s">
        <v>3188</v>
      </c>
      <c r="F1688" s="1961" t="s">
        <v>4573</v>
      </c>
      <c r="G1688" s="1970"/>
      <c r="H1688" s="4142" t="s">
        <v>624</v>
      </c>
      <c r="I1688" s="4120">
        <v>3872</v>
      </c>
      <c r="J1688" s="4042">
        <v>576</v>
      </c>
      <c r="K1688" s="4120">
        <v>512</v>
      </c>
      <c r="L1688" s="4042">
        <v>256</v>
      </c>
      <c r="M1688" s="2912"/>
      <c r="N1688" s="4034" t="s">
        <v>2451</v>
      </c>
      <c r="O1688" s="4036" t="s">
        <v>3030</v>
      </c>
      <c r="P1688" s="4169" t="s">
        <v>3922</v>
      </c>
    </row>
    <row r="1689" spans="1:16" ht="21.75" customHeight="1">
      <c r="A1689" s="4526"/>
      <c r="B1689" s="4171"/>
      <c r="C1689" s="4087"/>
      <c r="D1689" s="4079"/>
      <c r="E1689" s="4052"/>
      <c r="F1689" s="1965" t="s">
        <v>3153</v>
      </c>
      <c r="G1689" s="1973" t="s">
        <v>765</v>
      </c>
      <c r="H1689" s="4143"/>
      <c r="I1689" s="4121"/>
      <c r="J1689" s="4044"/>
      <c r="K1689" s="4121"/>
      <c r="L1689" s="4044"/>
      <c r="M1689" s="2914"/>
      <c r="N1689" s="4033"/>
      <c r="O1689" s="4038"/>
      <c r="P1689" s="4030"/>
    </row>
    <row r="1690" spans="1:16" s="87" customFormat="1" ht="21.75" customHeight="1">
      <c r="A1690" s="4526"/>
      <c r="B1690" s="4056" t="s">
        <v>2463</v>
      </c>
      <c r="C1690" s="4148" t="s">
        <v>3835</v>
      </c>
      <c r="D1690" s="4139" t="s">
        <v>3052</v>
      </c>
      <c r="E1690" s="4101" t="s">
        <v>3191</v>
      </c>
      <c r="F1690" s="1961" t="s">
        <v>4574</v>
      </c>
      <c r="G1690" s="1970"/>
      <c r="H1690" s="4142" t="s">
        <v>624</v>
      </c>
      <c r="I1690" s="4045">
        <v>5162</v>
      </c>
      <c r="J1690" s="4042">
        <v>896</v>
      </c>
      <c r="K1690" s="4045">
        <v>512</v>
      </c>
      <c r="L1690" s="4042">
        <v>256</v>
      </c>
      <c r="M1690" s="2912"/>
      <c r="N1690" s="4034" t="s">
        <v>2451</v>
      </c>
      <c r="O1690" s="4036" t="s">
        <v>3030</v>
      </c>
      <c r="P1690" s="4169" t="s">
        <v>3923</v>
      </c>
    </row>
    <row r="1691" spans="1:16" s="87" customFormat="1" ht="21.75" customHeight="1">
      <c r="A1691" s="4526"/>
      <c r="B1691" s="4171"/>
      <c r="C1691" s="4149"/>
      <c r="D1691" s="4079"/>
      <c r="E1691" s="4052"/>
      <c r="F1691" s="1965" t="s">
        <v>3153</v>
      </c>
      <c r="G1691" s="1973" t="s">
        <v>765</v>
      </c>
      <c r="H1691" s="4143"/>
      <c r="I1691" s="4047"/>
      <c r="J1691" s="4044"/>
      <c r="K1691" s="4047"/>
      <c r="L1691" s="4044"/>
      <c r="M1691" s="2914"/>
      <c r="N1691" s="4033"/>
      <c r="O1691" s="4038"/>
      <c r="P1691" s="4030"/>
    </row>
    <row r="1692" spans="1:16" s="87" customFormat="1" ht="21.75" customHeight="1">
      <c r="A1692" s="4526"/>
      <c r="B1692" s="4056" t="s">
        <v>2463</v>
      </c>
      <c r="C1692" s="4148" t="s">
        <v>3707</v>
      </c>
      <c r="D1692" s="4139" t="s">
        <v>3053</v>
      </c>
      <c r="E1692" s="4101" t="s">
        <v>3606</v>
      </c>
      <c r="F1692" s="1961" t="s">
        <v>4575</v>
      </c>
      <c r="G1692" s="1970"/>
      <c r="H1692" s="4142" t="s">
        <v>624</v>
      </c>
      <c r="I1692" s="4045">
        <v>12542</v>
      </c>
      <c r="J1692" s="4042">
        <v>1046</v>
      </c>
      <c r="K1692" s="4045">
        <v>5034</v>
      </c>
      <c r="L1692" s="4042">
        <v>384</v>
      </c>
      <c r="M1692" s="2912"/>
      <c r="N1692" s="4034" t="s">
        <v>2466</v>
      </c>
      <c r="O1692" s="4036" t="s">
        <v>3030</v>
      </c>
      <c r="P1692" s="4169" t="s">
        <v>3924</v>
      </c>
    </row>
    <row r="1693" spans="1:16" s="87" customFormat="1" ht="21.75" customHeight="1">
      <c r="A1693" s="4526"/>
      <c r="B1693" s="4171"/>
      <c r="C1693" s="4149"/>
      <c r="D1693" s="4079"/>
      <c r="E1693" s="4052"/>
      <c r="F1693" s="1965" t="s">
        <v>3153</v>
      </c>
      <c r="G1693" s="1973" t="s">
        <v>765</v>
      </c>
      <c r="H1693" s="4143"/>
      <c r="I1693" s="4047"/>
      <c r="J1693" s="4044"/>
      <c r="K1693" s="4047"/>
      <c r="L1693" s="4044"/>
      <c r="M1693" s="2914"/>
      <c r="N1693" s="4033"/>
      <c r="O1693" s="4038"/>
      <c r="P1693" s="4030"/>
    </row>
    <row r="1694" spans="1:16" s="87" customFormat="1" ht="21.75" customHeight="1">
      <c r="A1694" s="4526"/>
      <c r="B1694" s="4056" t="s">
        <v>2463</v>
      </c>
      <c r="C1694" s="4148" t="s">
        <v>3708</v>
      </c>
      <c r="D1694" s="4139" t="s">
        <v>3054</v>
      </c>
      <c r="E1694" s="4101" t="s">
        <v>3607</v>
      </c>
      <c r="F1694" s="1961" t="s">
        <v>4576</v>
      </c>
      <c r="G1694" s="1970"/>
      <c r="H1694" s="4142" t="s">
        <v>624</v>
      </c>
      <c r="I1694" s="4045">
        <v>23968</v>
      </c>
      <c r="J1694" s="4042">
        <v>1168</v>
      </c>
      <c r="K1694" s="4045">
        <v>12414</v>
      </c>
      <c r="L1694" s="4042">
        <v>640</v>
      </c>
      <c r="M1694" s="2912"/>
      <c r="N1694" s="4034" t="s">
        <v>2468</v>
      </c>
      <c r="O1694" s="4036" t="s">
        <v>3030</v>
      </c>
      <c r="P1694" s="4169" t="s">
        <v>3925</v>
      </c>
    </row>
    <row r="1695" spans="1:16" s="87" customFormat="1" ht="21.75" customHeight="1">
      <c r="A1695" s="4527"/>
      <c r="B1695" s="4171"/>
      <c r="C1695" s="4149"/>
      <c r="D1695" s="4079"/>
      <c r="E1695" s="4052"/>
      <c r="F1695" s="1965" t="s">
        <v>3153</v>
      </c>
      <c r="G1695" s="1973" t="s">
        <v>765</v>
      </c>
      <c r="H1695" s="4143"/>
      <c r="I1695" s="4047"/>
      <c r="J1695" s="4044"/>
      <c r="K1695" s="4047"/>
      <c r="L1695" s="4044"/>
      <c r="M1695" s="2914"/>
      <c r="N1695" s="4033"/>
      <c r="O1695" s="4038"/>
      <c r="P1695" s="4030"/>
    </row>
    <row r="1696" spans="1:16" ht="24.75" customHeight="1">
      <c r="A1696" s="3937" t="s">
        <v>4793</v>
      </c>
      <c r="B1696" s="4214" t="s">
        <v>2463</v>
      </c>
      <c r="C1696" s="4379" t="s">
        <v>3796</v>
      </c>
      <c r="D1696" s="4216" t="s">
        <v>4795</v>
      </c>
      <c r="E1696" s="4201" t="s">
        <v>3464</v>
      </c>
      <c r="F1696" s="2047" t="s">
        <v>107</v>
      </c>
      <c r="G1696" s="2050" t="s">
        <v>119</v>
      </c>
      <c r="H1696" s="4470" t="s">
        <v>624</v>
      </c>
      <c r="I1696" s="4108">
        <v>512</v>
      </c>
      <c r="J1696" s="4043">
        <v>512</v>
      </c>
      <c r="K1696" s="4108">
        <v>384</v>
      </c>
      <c r="L1696" s="4043">
        <v>384</v>
      </c>
      <c r="M1696" s="2913"/>
      <c r="N1696" s="4222" t="s">
        <v>2451</v>
      </c>
      <c r="O1696" s="4227" t="s">
        <v>3030</v>
      </c>
      <c r="P1696" s="4029" t="s">
        <v>5059</v>
      </c>
    </row>
    <row r="1697" spans="1:16" ht="24.75" customHeight="1">
      <c r="A1697" s="3937"/>
      <c r="B1697" s="4214"/>
      <c r="C1697" s="4379"/>
      <c r="D1697" s="4216"/>
      <c r="E1697" s="4477"/>
      <c r="F1697" s="2045" t="s">
        <v>3153</v>
      </c>
      <c r="G1697" s="2050" t="s">
        <v>119</v>
      </c>
      <c r="H1697" s="4470"/>
      <c r="I1697" s="4108"/>
      <c r="J1697" s="4043"/>
      <c r="K1697" s="4108"/>
      <c r="L1697" s="4043"/>
      <c r="M1697" s="2913"/>
      <c r="N1697" s="4222"/>
      <c r="O1697" s="4227"/>
      <c r="P1697" s="4030"/>
    </row>
    <row r="1698" spans="1:16" ht="24.75" customHeight="1">
      <c r="A1698" s="3937"/>
      <c r="B1698" s="4135" t="s">
        <v>2463</v>
      </c>
      <c r="C1698" s="4381" t="s">
        <v>3797</v>
      </c>
      <c r="D1698" s="4150" t="s">
        <v>4794</v>
      </c>
      <c r="E1698" s="4207" t="s">
        <v>3465</v>
      </c>
      <c r="F1698" s="2047" t="s">
        <v>108</v>
      </c>
      <c r="G1698" s="2048" t="s">
        <v>119</v>
      </c>
      <c r="H1698" s="4469" t="s">
        <v>624</v>
      </c>
      <c r="I1698" s="4120">
        <v>768</v>
      </c>
      <c r="J1698" s="4042">
        <v>768</v>
      </c>
      <c r="K1698" s="4120">
        <v>640</v>
      </c>
      <c r="L1698" s="4042">
        <v>608</v>
      </c>
      <c r="M1698" s="2912"/>
      <c r="N1698" s="4210" t="s">
        <v>2451</v>
      </c>
      <c r="O1698" s="4224" t="s">
        <v>3030</v>
      </c>
      <c r="P1698" s="4169" t="s">
        <v>5060</v>
      </c>
    </row>
    <row r="1699" spans="1:16" ht="24.75" customHeight="1">
      <c r="A1699" s="4832"/>
      <c r="B1699" s="4136"/>
      <c r="C1699" s="4380"/>
      <c r="D1699" s="4151"/>
      <c r="E1699" s="4487"/>
      <c r="F1699" s="2045" t="s">
        <v>3153</v>
      </c>
      <c r="G1699" s="2051" t="s">
        <v>119</v>
      </c>
      <c r="H1699" s="4471"/>
      <c r="I1699" s="4121"/>
      <c r="J1699" s="4044"/>
      <c r="K1699" s="4121"/>
      <c r="L1699" s="4044"/>
      <c r="M1699" s="2914"/>
      <c r="N1699" s="4211"/>
      <c r="O1699" s="4240"/>
      <c r="P1699" s="4030"/>
    </row>
    <row r="1700" spans="1:16" s="87" customFormat="1" ht="21.75" customHeight="1">
      <c r="A1700" s="4525" t="s">
        <v>3926</v>
      </c>
      <c r="B1700" s="4639" t="s">
        <v>2463</v>
      </c>
      <c r="C1700" s="4304" t="s">
        <v>3709</v>
      </c>
      <c r="D1700" s="4421" t="s">
        <v>3089</v>
      </c>
      <c r="E1700" s="4440" t="s">
        <v>3031</v>
      </c>
      <c r="F1700" s="1964" t="s">
        <v>4582</v>
      </c>
      <c r="G1700" s="1972" t="s">
        <v>4583</v>
      </c>
      <c r="H1700" s="4142" t="s">
        <v>624</v>
      </c>
      <c r="I1700" s="4120">
        <v>5088</v>
      </c>
      <c r="J1700" s="4042">
        <v>538</v>
      </c>
      <c r="K1700" s="4120">
        <v>4528</v>
      </c>
      <c r="L1700" s="4042">
        <v>340</v>
      </c>
      <c r="M1700" s="2912"/>
      <c r="N1700" s="4424" t="s">
        <v>2466</v>
      </c>
      <c r="O1700" s="4572" t="s">
        <v>3030</v>
      </c>
      <c r="P1700" s="4169" t="s">
        <v>3587</v>
      </c>
    </row>
    <row r="1701" spans="1:16" s="87" customFormat="1" ht="21.75" customHeight="1">
      <c r="A1701" s="4527"/>
      <c r="B1701" s="4489"/>
      <c r="C1701" s="4306"/>
      <c r="D1701" s="4420"/>
      <c r="E1701" s="4404"/>
      <c r="F1701" s="1965" t="s">
        <v>3153</v>
      </c>
      <c r="G1701" s="1971" t="s">
        <v>119</v>
      </c>
      <c r="H1701" s="4143"/>
      <c r="I1701" s="4121"/>
      <c r="J1701" s="4044"/>
      <c r="K1701" s="4121"/>
      <c r="L1701" s="4044"/>
      <c r="M1701" s="2914"/>
      <c r="N1701" s="4406"/>
      <c r="O1701" s="4573"/>
      <c r="P1701" s="4030"/>
    </row>
    <row r="1702" spans="1:16" s="87" customFormat="1" ht="21" customHeight="1">
      <c r="A1702" s="4158" t="s">
        <v>3927</v>
      </c>
      <c r="B1702" s="4056" t="s">
        <v>2463</v>
      </c>
      <c r="C1702" s="4304" t="s">
        <v>3710</v>
      </c>
      <c r="D1702" s="4421" t="s">
        <v>3090</v>
      </c>
      <c r="E1702" s="4101" t="s">
        <v>3192</v>
      </c>
      <c r="F1702" s="1964" t="s">
        <v>4584</v>
      </c>
      <c r="G1702" s="1966" t="s">
        <v>4583</v>
      </c>
      <c r="H1702" s="4142" t="s">
        <v>624</v>
      </c>
      <c r="I1702" s="4120">
        <v>6892</v>
      </c>
      <c r="J1702" s="4042">
        <v>538</v>
      </c>
      <c r="K1702" s="4120">
        <v>6728</v>
      </c>
      <c r="L1702" s="4042">
        <v>340</v>
      </c>
      <c r="M1702" s="2912"/>
      <c r="N1702" s="4034" t="s">
        <v>2466</v>
      </c>
      <c r="O1702" s="4036" t="s">
        <v>3030</v>
      </c>
      <c r="P1702" s="4169" t="s">
        <v>3588</v>
      </c>
    </row>
    <row r="1703" spans="1:16" s="87" customFormat="1" ht="21" customHeight="1">
      <c r="A1703" s="4159"/>
      <c r="B1703" s="4171"/>
      <c r="C1703" s="4306"/>
      <c r="D1703" s="4420"/>
      <c r="E1703" s="4052"/>
      <c r="F1703" s="1965" t="s">
        <v>3153</v>
      </c>
      <c r="G1703" s="1967" t="s">
        <v>119</v>
      </c>
      <c r="H1703" s="4143"/>
      <c r="I1703" s="4121"/>
      <c r="J1703" s="4044"/>
      <c r="K1703" s="4121"/>
      <c r="L1703" s="4044"/>
      <c r="M1703" s="2914"/>
      <c r="N1703" s="4033"/>
      <c r="O1703" s="4038"/>
      <c r="P1703" s="4030"/>
    </row>
    <row r="1704" spans="1:16" s="87" customFormat="1" ht="21" customHeight="1">
      <c r="A1704" s="4158" t="s">
        <v>3928</v>
      </c>
      <c r="B1704" s="4056" t="s">
        <v>2463</v>
      </c>
      <c r="C1704" s="4304" t="s">
        <v>3711</v>
      </c>
      <c r="D1704" s="4139" t="s">
        <v>3091</v>
      </c>
      <c r="E1704" s="4101" t="s">
        <v>3193</v>
      </c>
      <c r="F1704" s="1964" t="s">
        <v>4585</v>
      </c>
      <c r="G1704" s="1966" t="s">
        <v>4583</v>
      </c>
      <c r="H1704" s="4142" t="s">
        <v>624</v>
      </c>
      <c r="I1704" s="4120">
        <v>9092</v>
      </c>
      <c r="J1704" s="4042">
        <v>538</v>
      </c>
      <c r="K1704" s="4120">
        <v>8928</v>
      </c>
      <c r="L1704" s="4042">
        <v>340</v>
      </c>
      <c r="M1704" s="2912"/>
      <c r="N1704" s="4034" t="s">
        <v>2466</v>
      </c>
      <c r="O1704" s="4036" t="s">
        <v>3030</v>
      </c>
      <c r="P1704" s="4169" t="s">
        <v>3589</v>
      </c>
    </row>
    <row r="1705" spans="1:16" s="87" customFormat="1" ht="21" customHeight="1">
      <c r="A1705" s="4159"/>
      <c r="B1705" s="4171"/>
      <c r="C1705" s="4306"/>
      <c r="D1705" s="4079"/>
      <c r="E1705" s="4052"/>
      <c r="F1705" s="1965" t="s">
        <v>3153</v>
      </c>
      <c r="G1705" s="1967" t="s">
        <v>119</v>
      </c>
      <c r="H1705" s="4143"/>
      <c r="I1705" s="4121"/>
      <c r="J1705" s="4044"/>
      <c r="K1705" s="4121"/>
      <c r="L1705" s="4044"/>
      <c r="M1705" s="2914"/>
      <c r="N1705" s="4033"/>
      <c r="O1705" s="4038"/>
      <c r="P1705" s="4030"/>
    </row>
    <row r="1706" spans="1:16" s="87" customFormat="1" ht="21" customHeight="1">
      <c r="A1706" s="4158" t="s">
        <v>4587</v>
      </c>
      <c r="B1706" s="4056" t="s">
        <v>2463</v>
      </c>
      <c r="C1706" s="4304" t="s">
        <v>4588</v>
      </c>
      <c r="D1706" s="4139" t="s">
        <v>4589</v>
      </c>
      <c r="E1706" s="4101" t="s">
        <v>4590</v>
      </c>
      <c r="F1706" s="2030" t="s">
        <v>4591</v>
      </c>
      <c r="G1706" s="1966" t="s">
        <v>4583</v>
      </c>
      <c r="H1706" s="4142" t="s">
        <v>624</v>
      </c>
      <c r="I1706" s="4120">
        <v>11292</v>
      </c>
      <c r="J1706" s="4042">
        <v>538</v>
      </c>
      <c r="K1706" s="4120">
        <v>11128</v>
      </c>
      <c r="L1706" s="4042">
        <v>340</v>
      </c>
      <c r="M1706" s="2912"/>
      <c r="N1706" s="4034" t="s">
        <v>2466</v>
      </c>
      <c r="O1706" s="4036" t="s">
        <v>3030</v>
      </c>
      <c r="P1706" s="4169" t="s">
        <v>4628</v>
      </c>
    </row>
    <row r="1707" spans="1:16" s="87" customFormat="1" ht="21" customHeight="1">
      <c r="A1707" s="4159"/>
      <c r="B1707" s="4171"/>
      <c r="C1707" s="4306"/>
      <c r="D1707" s="4079"/>
      <c r="E1707" s="4052"/>
      <c r="F1707" s="2031" t="s">
        <v>3153</v>
      </c>
      <c r="G1707" s="1967" t="s">
        <v>119</v>
      </c>
      <c r="H1707" s="4143"/>
      <c r="I1707" s="4121"/>
      <c r="J1707" s="4044"/>
      <c r="K1707" s="4121"/>
      <c r="L1707" s="4044"/>
      <c r="M1707" s="2914"/>
      <c r="N1707" s="4033"/>
      <c r="O1707" s="4038"/>
      <c r="P1707" s="4030"/>
    </row>
    <row r="1708" spans="1:16" s="87" customFormat="1" ht="21" customHeight="1">
      <c r="A1708" s="4158" t="s">
        <v>4265</v>
      </c>
      <c r="B1708" s="4056" t="s">
        <v>2463</v>
      </c>
      <c r="C1708" s="4304" t="s">
        <v>4266</v>
      </c>
      <c r="D1708" s="4139" t="s">
        <v>4267</v>
      </c>
      <c r="E1708" s="4101" t="s">
        <v>4268</v>
      </c>
      <c r="F1708" s="1964" t="s">
        <v>4586</v>
      </c>
      <c r="G1708" s="1966" t="s">
        <v>4583</v>
      </c>
      <c r="H1708" s="4142" t="s">
        <v>624</v>
      </c>
      <c r="I1708" s="4120">
        <v>13492</v>
      </c>
      <c r="J1708" s="4042">
        <v>538</v>
      </c>
      <c r="K1708" s="4120">
        <v>13328</v>
      </c>
      <c r="L1708" s="4042">
        <v>340</v>
      </c>
      <c r="M1708" s="2912"/>
      <c r="N1708" s="4034" t="s">
        <v>2466</v>
      </c>
      <c r="O1708" s="4036" t="s">
        <v>3030</v>
      </c>
      <c r="P1708" s="4169" t="s">
        <v>4290</v>
      </c>
    </row>
    <row r="1709" spans="1:16" s="87" customFormat="1" ht="21" customHeight="1">
      <c r="A1709" s="4159"/>
      <c r="B1709" s="4171"/>
      <c r="C1709" s="4306"/>
      <c r="D1709" s="4079"/>
      <c r="E1709" s="4052"/>
      <c r="F1709" s="1965" t="s">
        <v>3153</v>
      </c>
      <c r="G1709" s="1967" t="s">
        <v>119</v>
      </c>
      <c r="H1709" s="4143"/>
      <c r="I1709" s="4121"/>
      <c r="J1709" s="4044"/>
      <c r="K1709" s="4121"/>
      <c r="L1709" s="4044"/>
      <c r="M1709" s="2914"/>
      <c r="N1709" s="4033"/>
      <c r="O1709" s="4038"/>
      <c r="P1709" s="4030"/>
    </row>
    <row r="1710" spans="1:16" ht="16.5" customHeight="1">
      <c r="A1710" s="4158" t="s">
        <v>4800</v>
      </c>
      <c r="B1710" s="4559" t="s">
        <v>2463</v>
      </c>
      <c r="C1710" s="4085" t="s">
        <v>4799</v>
      </c>
      <c r="D1710" s="4139" t="s">
        <v>4798</v>
      </c>
      <c r="E1710" s="4562" t="s">
        <v>4980</v>
      </c>
      <c r="F1710" s="2046" t="s">
        <v>1403</v>
      </c>
      <c r="G1710" s="2049" t="s">
        <v>4583</v>
      </c>
      <c r="H1710" s="4142" t="s">
        <v>624</v>
      </c>
      <c r="I1710" s="4120">
        <v>5024</v>
      </c>
      <c r="J1710" s="4042">
        <v>768</v>
      </c>
      <c r="K1710" s="4120">
        <v>4384</v>
      </c>
      <c r="L1710" s="4042">
        <v>512</v>
      </c>
      <c r="M1710" s="2912"/>
      <c r="N1710" s="4553" t="s">
        <v>2466</v>
      </c>
      <c r="O1710" s="4565" t="s">
        <v>3030</v>
      </c>
      <c r="P1710" s="4169" t="s">
        <v>5067</v>
      </c>
    </row>
    <row r="1711" spans="1:16" ht="16.5" customHeight="1">
      <c r="A1711" s="3877"/>
      <c r="B1711" s="4560"/>
      <c r="C1711" s="4086"/>
      <c r="D1711" s="4167"/>
      <c r="E1711" s="4563"/>
      <c r="F1711" s="2047" t="s">
        <v>107</v>
      </c>
      <c r="G1711" s="1103" t="s">
        <v>119</v>
      </c>
      <c r="H1711" s="4168"/>
      <c r="I1711" s="4108"/>
      <c r="J1711" s="4043"/>
      <c r="K1711" s="4108"/>
      <c r="L1711" s="4043"/>
      <c r="M1711" s="2913"/>
      <c r="N1711" s="4554"/>
      <c r="O1711" s="4566"/>
      <c r="P1711" s="4029"/>
    </row>
    <row r="1712" spans="1:16" ht="16.5" customHeight="1">
      <c r="A1712" s="3877"/>
      <c r="B1712" s="4561"/>
      <c r="C1712" s="4087"/>
      <c r="D1712" s="4079"/>
      <c r="E1712" s="4564"/>
      <c r="F1712" s="2045" t="s">
        <v>3153</v>
      </c>
      <c r="G1712" s="304" t="s">
        <v>119</v>
      </c>
      <c r="H1712" s="4143"/>
      <c r="I1712" s="4121"/>
      <c r="J1712" s="4044"/>
      <c r="K1712" s="4121"/>
      <c r="L1712" s="4044"/>
      <c r="M1712" s="2914"/>
      <c r="N1712" s="4555"/>
      <c r="O1712" s="4567"/>
      <c r="P1712" s="4030"/>
    </row>
    <row r="1713" spans="1:16" ht="16.5" customHeight="1">
      <c r="A1713" s="3877"/>
      <c r="B1713" s="4559" t="s">
        <v>2463</v>
      </c>
      <c r="C1713" s="4085" t="s">
        <v>4802</v>
      </c>
      <c r="D1713" s="4139" t="s">
        <v>4801</v>
      </c>
      <c r="E1713" s="4562" t="s">
        <v>4993</v>
      </c>
      <c r="F1713" s="2046" t="s">
        <v>1425</v>
      </c>
      <c r="G1713" s="2049" t="s">
        <v>4583</v>
      </c>
      <c r="H1713" s="4142" t="s">
        <v>624</v>
      </c>
      <c r="I1713" s="4120">
        <v>7198</v>
      </c>
      <c r="J1713" s="4042">
        <v>768</v>
      </c>
      <c r="K1713" s="4120">
        <v>6384</v>
      </c>
      <c r="L1713" s="4042">
        <v>512</v>
      </c>
      <c r="M1713" s="2912"/>
      <c r="N1713" s="4553" t="s">
        <v>2466</v>
      </c>
      <c r="O1713" s="4565" t="s">
        <v>3030</v>
      </c>
      <c r="P1713" s="4169" t="s">
        <v>5068</v>
      </c>
    </row>
    <row r="1714" spans="1:16" ht="16.5" customHeight="1">
      <c r="A1714" s="3877"/>
      <c r="B1714" s="4560"/>
      <c r="C1714" s="4086"/>
      <c r="D1714" s="4167"/>
      <c r="E1714" s="4563"/>
      <c r="F1714" s="2047" t="s">
        <v>107</v>
      </c>
      <c r="G1714" s="1103" t="s">
        <v>119</v>
      </c>
      <c r="H1714" s="4168"/>
      <c r="I1714" s="4108"/>
      <c r="J1714" s="4043"/>
      <c r="K1714" s="4108"/>
      <c r="L1714" s="4043"/>
      <c r="M1714" s="2913"/>
      <c r="N1714" s="4554"/>
      <c r="O1714" s="4566"/>
      <c r="P1714" s="4029"/>
    </row>
    <row r="1715" spans="1:16" ht="16.5" customHeight="1">
      <c r="A1715" s="3877"/>
      <c r="B1715" s="4561"/>
      <c r="C1715" s="4087"/>
      <c r="D1715" s="4079"/>
      <c r="E1715" s="4564"/>
      <c r="F1715" s="2045" t="s">
        <v>3153</v>
      </c>
      <c r="G1715" s="304" t="s">
        <v>119</v>
      </c>
      <c r="H1715" s="4143"/>
      <c r="I1715" s="4121"/>
      <c r="J1715" s="4044"/>
      <c r="K1715" s="4121"/>
      <c r="L1715" s="4044"/>
      <c r="M1715" s="2914"/>
      <c r="N1715" s="4555"/>
      <c r="O1715" s="4567"/>
      <c r="P1715" s="4030"/>
    </row>
    <row r="1716" spans="1:16" ht="16.5" customHeight="1">
      <c r="A1716" s="3877"/>
      <c r="B1716" s="4559" t="s">
        <v>2463</v>
      </c>
      <c r="C1716" s="4085" t="s">
        <v>4804</v>
      </c>
      <c r="D1716" s="4139" t="s">
        <v>4803</v>
      </c>
      <c r="E1716" s="4562" t="s">
        <v>4992</v>
      </c>
      <c r="F1716" s="2046" t="s">
        <v>3614</v>
      </c>
      <c r="G1716" s="2049" t="s">
        <v>4583</v>
      </c>
      <c r="H1716" s="4142" t="s">
        <v>624</v>
      </c>
      <c r="I1716" s="4120">
        <v>9398</v>
      </c>
      <c r="J1716" s="4042">
        <v>768</v>
      </c>
      <c r="K1716" s="4120">
        <v>8384</v>
      </c>
      <c r="L1716" s="4042">
        <v>512</v>
      </c>
      <c r="M1716" s="2912"/>
      <c r="N1716" s="4553" t="s">
        <v>2466</v>
      </c>
      <c r="O1716" s="4565" t="s">
        <v>3030</v>
      </c>
      <c r="P1716" s="4169" t="s">
        <v>5061</v>
      </c>
    </row>
    <row r="1717" spans="1:16" ht="16.5" customHeight="1">
      <c r="A1717" s="3877"/>
      <c r="B1717" s="4560"/>
      <c r="C1717" s="4086"/>
      <c r="D1717" s="4167"/>
      <c r="E1717" s="4563"/>
      <c r="F1717" s="2047" t="s">
        <v>107</v>
      </c>
      <c r="G1717" s="1103" t="s">
        <v>119</v>
      </c>
      <c r="H1717" s="4168"/>
      <c r="I1717" s="4108"/>
      <c r="J1717" s="4043"/>
      <c r="K1717" s="4108"/>
      <c r="L1717" s="4043"/>
      <c r="M1717" s="2913"/>
      <c r="N1717" s="4554"/>
      <c r="O1717" s="4566"/>
      <c r="P1717" s="4029"/>
    </row>
    <row r="1718" spans="1:16" ht="16.5" customHeight="1">
      <c r="A1718" s="3877"/>
      <c r="B1718" s="4561"/>
      <c r="C1718" s="4087"/>
      <c r="D1718" s="4079"/>
      <c r="E1718" s="4564"/>
      <c r="F1718" s="2045" t="s">
        <v>3153</v>
      </c>
      <c r="G1718" s="304" t="s">
        <v>119</v>
      </c>
      <c r="H1718" s="4143"/>
      <c r="I1718" s="4121"/>
      <c r="J1718" s="4044"/>
      <c r="K1718" s="4121"/>
      <c r="L1718" s="4044"/>
      <c r="M1718" s="2914"/>
      <c r="N1718" s="4555"/>
      <c r="O1718" s="4567"/>
      <c r="P1718" s="4030"/>
    </row>
    <row r="1719" spans="1:16" ht="16.5" customHeight="1">
      <c r="A1719" s="3877"/>
      <c r="B1719" s="4559" t="s">
        <v>2463</v>
      </c>
      <c r="C1719" s="4085" t="s">
        <v>4805</v>
      </c>
      <c r="D1719" s="4139" t="s">
        <v>4806</v>
      </c>
      <c r="E1719" s="4562" t="s">
        <v>5065</v>
      </c>
      <c r="F1719" s="2046" t="s">
        <v>4581</v>
      </c>
      <c r="G1719" s="2049" t="s">
        <v>4583</v>
      </c>
      <c r="H1719" s="4142" t="s">
        <v>624</v>
      </c>
      <c r="I1719" s="4120">
        <v>11598</v>
      </c>
      <c r="J1719" s="4042">
        <v>768</v>
      </c>
      <c r="K1719" s="4120">
        <v>10384</v>
      </c>
      <c r="L1719" s="4042">
        <v>512</v>
      </c>
      <c r="M1719" s="2912"/>
      <c r="N1719" s="4553" t="s">
        <v>2466</v>
      </c>
      <c r="O1719" s="4565" t="s">
        <v>3030</v>
      </c>
      <c r="P1719" s="4169" t="s">
        <v>5062</v>
      </c>
    </row>
    <row r="1720" spans="1:16" ht="16.5" customHeight="1">
      <c r="A1720" s="3877"/>
      <c r="B1720" s="4560"/>
      <c r="C1720" s="4086"/>
      <c r="D1720" s="4167"/>
      <c r="E1720" s="4563"/>
      <c r="F1720" s="2047" t="s">
        <v>107</v>
      </c>
      <c r="G1720" s="1103" t="s">
        <v>119</v>
      </c>
      <c r="H1720" s="4168"/>
      <c r="I1720" s="4108"/>
      <c r="J1720" s="4043"/>
      <c r="K1720" s="4108"/>
      <c r="L1720" s="4043"/>
      <c r="M1720" s="2913"/>
      <c r="N1720" s="4554"/>
      <c r="O1720" s="4566"/>
      <c r="P1720" s="4029"/>
    </row>
    <row r="1721" spans="1:16" ht="16.5" customHeight="1">
      <c r="A1721" s="3877"/>
      <c r="B1721" s="4561"/>
      <c r="C1721" s="4087"/>
      <c r="D1721" s="4079"/>
      <c r="E1721" s="4564"/>
      <c r="F1721" s="2045" t="s">
        <v>3153</v>
      </c>
      <c r="G1721" s="304" t="s">
        <v>119</v>
      </c>
      <c r="H1721" s="4143"/>
      <c r="I1721" s="4121"/>
      <c r="J1721" s="4044"/>
      <c r="K1721" s="4121"/>
      <c r="L1721" s="4044"/>
      <c r="M1721" s="2914"/>
      <c r="N1721" s="4555"/>
      <c r="O1721" s="4567"/>
      <c r="P1721" s="4030"/>
    </row>
    <row r="1722" spans="1:16" ht="16.5" customHeight="1">
      <c r="A1722" s="3877"/>
      <c r="B1722" s="4559" t="s">
        <v>2463</v>
      </c>
      <c r="C1722" s="4085" t="s">
        <v>4985</v>
      </c>
      <c r="D1722" s="4139" t="s">
        <v>4981</v>
      </c>
      <c r="E1722" s="4562" t="s">
        <v>4989</v>
      </c>
      <c r="F1722" s="2221" t="s">
        <v>1403</v>
      </c>
      <c r="G1722" s="2224" t="s">
        <v>4583</v>
      </c>
      <c r="H1722" s="4142" t="s">
        <v>624</v>
      </c>
      <c r="I1722" s="4120">
        <v>5280</v>
      </c>
      <c r="J1722" s="4042">
        <v>1024</v>
      </c>
      <c r="K1722" s="4120">
        <v>4640</v>
      </c>
      <c r="L1722" s="4042">
        <v>608</v>
      </c>
      <c r="M1722" s="2912"/>
      <c r="N1722" s="4553" t="s">
        <v>2466</v>
      </c>
      <c r="O1722" s="4565" t="s">
        <v>3030</v>
      </c>
      <c r="P1722" s="4169" t="s">
        <v>5070</v>
      </c>
    </row>
    <row r="1723" spans="1:16" ht="16.5" customHeight="1">
      <c r="A1723" s="3877"/>
      <c r="B1723" s="4560"/>
      <c r="C1723" s="4086"/>
      <c r="D1723" s="4167"/>
      <c r="E1723" s="4563"/>
      <c r="F1723" s="2222" t="s">
        <v>108</v>
      </c>
      <c r="G1723" s="1103" t="s">
        <v>119</v>
      </c>
      <c r="H1723" s="4168"/>
      <c r="I1723" s="4108"/>
      <c r="J1723" s="4043"/>
      <c r="K1723" s="4108"/>
      <c r="L1723" s="4043"/>
      <c r="M1723" s="2913"/>
      <c r="N1723" s="4554"/>
      <c r="O1723" s="4566"/>
      <c r="P1723" s="4029"/>
    </row>
    <row r="1724" spans="1:16" ht="16.5" customHeight="1">
      <c r="A1724" s="3877"/>
      <c r="B1724" s="4561"/>
      <c r="C1724" s="4087"/>
      <c r="D1724" s="4079"/>
      <c r="E1724" s="4564"/>
      <c r="F1724" s="2223" t="s">
        <v>3153</v>
      </c>
      <c r="G1724" s="304" t="s">
        <v>119</v>
      </c>
      <c r="H1724" s="4143"/>
      <c r="I1724" s="4121"/>
      <c r="J1724" s="4044"/>
      <c r="K1724" s="4121"/>
      <c r="L1724" s="4044"/>
      <c r="M1724" s="2914"/>
      <c r="N1724" s="4555"/>
      <c r="O1724" s="4567"/>
      <c r="P1724" s="4030"/>
    </row>
    <row r="1725" spans="1:16" ht="16.5" customHeight="1">
      <c r="A1725" s="3877"/>
      <c r="B1725" s="4559" t="s">
        <v>2463</v>
      </c>
      <c r="C1725" s="4085" t="s">
        <v>4986</v>
      </c>
      <c r="D1725" s="4139" t="s">
        <v>4982</v>
      </c>
      <c r="E1725" s="4562" t="s">
        <v>4990</v>
      </c>
      <c r="F1725" s="2221" t="s">
        <v>1425</v>
      </c>
      <c r="G1725" s="2224" t="s">
        <v>4583</v>
      </c>
      <c r="H1725" s="4142" t="s">
        <v>624</v>
      </c>
      <c r="I1725" s="4120">
        <v>7480</v>
      </c>
      <c r="J1725" s="4042">
        <v>1024</v>
      </c>
      <c r="K1725" s="4120">
        <v>6640</v>
      </c>
      <c r="L1725" s="4042">
        <v>608</v>
      </c>
      <c r="M1725" s="2912"/>
      <c r="N1725" s="4553" t="s">
        <v>2466</v>
      </c>
      <c r="O1725" s="4565" t="s">
        <v>3030</v>
      </c>
      <c r="P1725" s="4169" t="s">
        <v>5069</v>
      </c>
    </row>
    <row r="1726" spans="1:16" ht="16.5" customHeight="1">
      <c r="A1726" s="3877"/>
      <c r="B1726" s="4560"/>
      <c r="C1726" s="4086"/>
      <c r="D1726" s="4167"/>
      <c r="E1726" s="4563"/>
      <c r="F1726" s="2222" t="s">
        <v>108</v>
      </c>
      <c r="G1726" s="1103" t="s">
        <v>119</v>
      </c>
      <c r="H1726" s="4168"/>
      <c r="I1726" s="4108"/>
      <c r="J1726" s="4043"/>
      <c r="K1726" s="4108"/>
      <c r="L1726" s="4043"/>
      <c r="M1726" s="2913"/>
      <c r="N1726" s="4554"/>
      <c r="O1726" s="4566"/>
      <c r="P1726" s="4029"/>
    </row>
    <row r="1727" spans="1:16" ht="16.5" customHeight="1">
      <c r="A1727" s="3877"/>
      <c r="B1727" s="4561"/>
      <c r="C1727" s="4087"/>
      <c r="D1727" s="4079"/>
      <c r="E1727" s="4564"/>
      <c r="F1727" s="2223" t="s">
        <v>3153</v>
      </c>
      <c r="G1727" s="304" t="s">
        <v>119</v>
      </c>
      <c r="H1727" s="4143"/>
      <c r="I1727" s="4121"/>
      <c r="J1727" s="4044"/>
      <c r="K1727" s="4121"/>
      <c r="L1727" s="4044"/>
      <c r="M1727" s="2914"/>
      <c r="N1727" s="4555"/>
      <c r="O1727" s="4567"/>
      <c r="P1727" s="4030"/>
    </row>
    <row r="1728" spans="1:16" ht="16.5" customHeight="1">
      <c r="A1728" s="3877"/>
      <c r="B1728" s="4559" t="s">
        <v>2463</v>
      </c>
      <c r="C1728" s="4085" t="s">
        <v>4987</v>
      </c>
      <c r="D1728" s="4139" t="s">
        <v>4983</v>
      </c>
      <c r="E1728" s="4562" t="s">
        <v>4991</v>
      </c>
      <c r="F1728" s="2221" t="s">
        <v>3614</v>
      </c>
      <c r="G1728" s="2224" t="s">
        <v>4583</v>
      </c>
      <c r="H1728" s="4142" t="s">
        <v>624</v>
      </c>
      <c r="I1728" s="4120">
        <v>9680</v>
      </c>
      <c r="J1728" s="4042">
        <v>1024</v>
      </c>
      <c r="K1728" s="4120">
        <v>8640</v>
      </c>
      <c r="L1728" s="4042">
        <v>608</v>
      </c>
      <c r="M1728" s="2912"/>
      <c r="N1728" s="4553" t="s">
        <v>2466</v>
      </c>
      <c r="O1728" s="4565" t="s">
        <v>3030</v>
      </c>
      <c r="P1728" s="4169" t="s">
        <v>5063</v>
      </c>
    </row>
    <row r="1729" spans="1:16" ht="16.5" customHeight="1">
      <c r="A1729" s="3877"/>
      <c r="B1729" s="4560"/>
      <c r="C1729" s="4086"/>
      <c r="D1729" s="4167"/>
      <c r="E1729" s="4563"/>
      <c r="F1729" s="2222" t="s">
        <v>108</v>
      </c>
      <c r="G1729" s="1103" t="s">
        <v>119</v>
      </c>
      <c r="H1729" s="4168"/>
      <c r="I1729" s="4108"/>
      <c r="J1729" s="4043"/>
      <c r="K1729" s="4108"/>
      <c r="L1729" s="4043"/>
      <c r="M1729" s="2913"/>
      <c r="N1729" s="4554"/>
      <c r="O1729" s="4566"/>
      <c r="P1729" s="4029"/>
    </row>
    <row r="1730" spans="1:16" ht="16.5" customHeight="1">
      <c r="A1730" s="3877"/>
      <c r="B1730" s="4561"/>
      <c r="C1730" s="4087"/>
      <c r="D1730" s="4079"/>
      <c r="E1730" s="4564"/>
      <c r="F1730" s="2223" t="s">
        <v>3153</v>
      </c>
      <c r="G1730" s="304" t="s">
        <v>119</v>
      </c>
      <c r="H1730" s="4143"/>
      <c r="I1730" s="4121"/>
      <c r="J1730" s="4044"/>
      <c r="K1730" s="4121"/>
      <c r="L1730" s="4044"/>
      <c r="M1730" s="2914"/>
      <c r="N1730" s="4555"/>
      <c r="O1730" s="4567"/>
      <c r="P1730" s="4030"/>
    </row>
    <row r="1731" spans="1:16" ht="16.5" customHeight="1">
      <c r="A1731" s="3877"/>
      <c r="B1731" s="4559" t="s">
        <v>2463</v>
      </c>
      <c r="C1731" s="4085" t="s">
        <v>4988</v>
      </c>
      <c r="D1731" s="4139" t="s">
        <v>4984</v>
      </c>
      <c r="E1731" s="4562" t="s">
        <v>5066</v>
      </c>
      <c r="F1731" s="2221" t="s">
        <v>4581</v>
      </c>
      <c r="G1731" s="2224" t="s">
        <v>4583</v>
      </c>
      <c r="H1731" s="4142" t="s">
        <v>624</v>
      </c>
      <c r="I1731" s="4120">
        <v>11880</v>
      </c>
      <c r="J1731" s="4042">
        <v>1024</v>
      </c>
      <c r="K1731" s="4120">
        <v>10640</v>
      </c>
      <c r="L1731" s="4042">
        <v>608</v>
      </c>
      <c r="M1731" s="2912"/>
      <c r="N1731" s="4553" t="s">
        <v>2466</v>
      </c>
      <c r="O1731" s="4565" t="s">
        <v>3030</v>
      </c>
      <c r="P1731" s="4169" t="s">
        <v>5064</v>
      </c>
    </row>
    <row r="1732" spans="1:16" ht="16.5" customHeight="1">
      <c r="A1732" s="3877"/>
      <c r="B1732" s="4560"/>
      <c r="C1732" s="4086"/>
      <c r="D1732" s="4167"/>
      <c r="E1732" s="4563"/>
      <c r="F1732" s="2222" t="s">
        <v>108</v>
      </c>
      <c r="G1732" s="1103" t="s">
        <v>119</v>
      </c>
      <c r="H1732" s="4168"/>
      <c r="I1732" s="4108"/>
      <c r="J1732" s="4043"/>
      <c r="K1732" s="4108"/>
      <c r="L1732" s="4043"/>
      <c r="M1732" s="2913"/>
      <c r="N1732" s="4554"/>
      <c r="O1732" s="4566"/>
      <c r="P1732" s="4029"/>
    </row>
    <row r="1733" spans="1:16" ht="16.5" customHeight="1">
      <c r="A1733" s="4159"/>
      <c r="B1733" s="4561"/>
      <c r="C1733" s="4087"/>
      <c r="D1733" s="4079"/>
      <c r="E1733" s="4564"/>
      <c r="F1733" s="2223" t="s">
        <v>3153</v>
      </c>
      <c r="G1733" s="304" t="s">
        <v>119</v>
      </c>
      <c r="H1733" s="4143"/>
      <c r="I1733" s="4121"/>
      <c r="J1733" s="4044"/>
      <c r="K1733" s="4121"/>
      <c r="L1733" s="4044"/>
      <c r="M1733" s="2914"/>
      <c r="N1733" s="4555"/>
      <c r="O1733" s="4567"/>
      <c r="P1733" s="4030"/>
    </row>
    <row r="1734" spans="1:16" ht="12.75" customHeight="1">
      <c r="A1734" s="4158" t="s">
        <v>3929</v>
      </c>
      <c r="B1734" s="4559" t="s">
        <v>2463</v>
      </c>
      <c r="C1734" s="4085" t="s">
        <v>3712</v>
      </c>
      <c r="D1734" s="4139" t="s">
        <v>3171</v>
      </c>
      <c r="E1734" s="4562" t="s">
        <v>1607</v>
      </c>
      <c r="F1734" s="1469" t="s">
        <v>104</v>
      </c>
      <c r="G1734" s="1127"/>
      <c r="H1734" s="4142" t="s">
        <v>624</v>
      </c>
      <c r="I1734" s="4120">
        <v>1728</v>
      </c>
      <c r="J1734" s="4042">
        <v>832</v>
      </c>
      <c r="K1734" s="4120">
        <v>512</v>
      </c>
      <c r="L1734" s="4042">
        <v>416</v>
      </c>
      <c r="M1734" s="2912"/>
      <c r="N1734" s="4553" t="s">
        <v>2451</v>
      </c>
      <c r="O1734" s="4565" t="s">
        <v>3030</v>
      </c>
      <c r="P1734" s="4169" t="s">
        <v>3590</v>
      </c>
    </row>
    <row r="1735" spans="1:16" ht="12.75" customHeight="1">
      <c r="A1735" s="3877"/>
      <c r="B1735" s="4560"/>
      <c r="C1735" s="4086"/>
      <c r="D1735" s="4167"/>
      <c r="E1735" s="4563"/>
      <c r="F1735" s="1471" t="s">
        <v>107</v>
      </c>
      <c r="G1735" s="1103" t="s">
        <v>119</v>
      </c>
      <c r="H1735" s="4168"/>
      <c r="I1735" s="4108"/>
      <c r="J1735" s="4043"/>
      <c r="K1735" s="4108"/>
      <c r="L1735" s="4043"/>
      <c r="M1735" s="2913"/>
      <c r="N1735" s="4554"/>
      <c r="O1735" s="4566"/>
      <c r="P1735" s="4029"/>
    </row>
    <row r="1736" spans="1:16" ht="12.75" customHeight="1">
      <c r="A1736" s="3877"/>
      <c r="B1736" s="4561"/>
      <c r="C1736" s="4087"/>
      <c r="D1736" s="4079"/>
      <c r="E1736" s="4564"/>
      <c r="F1736" s="1470" t="s">
        <v>3153</v>
      </c>
      <c r="G1736" s="304" t="s">
        <v>119</v>
      </c>
      <c r="H1736" s="4143"/>
      <c r="I1736" s="4121"/>
      <c r="J1736" s="4044"/>
      <c r="K1736" s="4121"/>
      <c r="L1736" s="4044"/>
      <c r="M1736" s="2914"/>
      <c r="N1736" s="4555"/>
      <c r="O1736" s="4567"/>
      <c r="P1736" s="4030"/>
    </row>
    <row r="1737" spans="1:16" s="19" customFormat="1" ht="16.5" customHeight="1">
      <c r="A1737" s="3877"/>
      <c r="B1737" s="4062" t="s">
        <v>2463</v>
      </c>
      <c r="C1737" s="5058" t="s">
        <v>6045</v>
      </c>
      <c r="D1737" s="4069" t="s">
        <v>6421</v>
      </c>
      <c r="E1737" s="4071" t="s">
        <v>6080</v>
      </c>
      <c r="F1737" s="3290" t="s">
        <v>105</v>
      </c>
      <c r="G1737" s="326"/>
      <c r="H1737" s="4048" t="s">
        <v>624</v>
      </c>
      <c r="I1737" s="4059">
        <v>2912</v>
      </c>
      <c r="J1737" s="4092">
        <v>832</v>
      </c>
      <c r="K1737" s="4045">
        <v>768</v>
      </c>
      <c r="L1737" s="4178">
        <v>512</v>
      </c>
      <c r="M1737" s="3287"/>
      <c r="N1737" s="4031" t="s">
        <v>2451</v>
      </c>
      <c r="O1737" s="4053" t="s">
        <v>3030</v>
      </c>
      <c r="P1737" s="4039" t="s">
        <v>6496</v>
      </c>
    </row>
    <row r="1738" spans="1:16" s="19" customFormat="1" ht="16.5" customHeight="1">
      <c r="A1738" s="3877"/>
      <c r="B1738" s="4063"/>
      <c r="C1738" s="4160"/>
      <c r="D1738" s="4069"/>
      <c r="E1738" s="4071"/>
      <c r="F1738" s="3296" t="s">
        <v>107</v>
      </c>
      <c r="G1738" s="303" t="s">
        <v>119</v>
      </c>
      <c r="H1738" s="4049"/>
      <c r="I1738" s="4060"/>
      <c r="J1738" s="4093"/>
      <c r="K1738" s="4046"/>
      <c r="L1738" s="4179"/>
      <c r="M1738" s="3288"/>
      <c r="N1738" s="4032"/>
      <c r="O1738" s="4054"/>
      <c r="P1738" s="4040"/>
    </row>
    <row r="1739" spans="1:16" s="1633" customFormat="1" ht="16.5" customHeight="1">
      <c r="A1739" s="3877"/>
      <c r="B1739" s="4064"/>
      <c r="C1739" s="4161"/>
      <c r="D1739" s="4070"/>
      <c r="E1739" s="4072"/>
      <c r="F1739" s="3297" t="s">
        <v>3153</v>
      </c>
      <c r="G1739" s="304" t="s">
        <v>119</v>
      </c>
      <c r="H1739" s="4050"/>
      <c r="I1739" s="4061"/>
      <c r="J1739" s="4094"/>
      <c r="K1739" s="4047"/>
      <c r="L1739" s="4180"/>
      <c r="M1739" s="3289"/>
      <c r="N1739" s="4033"/>
      <c r="O1739" s="4055"/>
      <c r="P1739" s="4041"/>
    </row>
    <row r="1740" spans="1:16" s="19" customFormat="1" ht="17.25" customHeight="1">
      <c r="A1740" s="3877"/>
      <c r="B1740" s="4062" t="s">
        <v>2463</v>
      </c>
      <c r="C1740" s="4160" t="s">
        <v>6046</v>
      </c>
      <c r="D1740" s="4069" t="s">
        <v>6422</v>
      </c>
      <c r="E1740" s="4071" t="s">
        <v>6081</v>
      </c>
      <c r="F1740" s="3295" t="s">
        <v>106</v>
      </c>
      <c r="G1740" s="326"/>
      <c r="H1740" s="4048" t="s">
        <v>624</v>
      </c>
      <c r="I1740" s="4059">
        <v>4128</v>
      </c>
      <c r="J1740" s="4092">
        <v>832</v>
      </c>
      <c r="K1740" s="4045">
        <v>768</v>
      </c>
      <c r="L1740" s="4178">
        <v>512</v>
      </c>
      <c r="M1740" s="3298"/>
      <c r="N1740" s="4031" t="s">
        <v>2451</v>
      </c>
      <c r="O1740" s="4053" t="s">
        <v>3030</v>
      </c>
      <c r="P1740" s="4039" t="s">
        <v>6496</v>
      </c>
    </row>
    <row r="1741" spans="1:16" s="19" customFormat="1" ht="17.25" customHeight="1">
      <c r="A1741" s="3877"/>
      <c r="B1741" s="4063"/>
      <c r="C1741" s="4160"/>
      <c r="D1741" s="4069"/>
      <c r="E1741" s="4071"/>
      <c r="F1741" s="3296" t="s">
        <v>107</v>
      </c>
      <c r="G1741" s="303" t="s">
        <v>119</v>
      </c>
      <c r="H1741" s="4049"/>
      <c r="I1741" s="4060"/>
      <c r="J1741" s="4093"/>
      <c r="K1741" s="4046"/>
      <c r="L1741" s="4179"/>
      <c r="M1741" s="3299"/>
      <c r="N1741" s="4032"/>
      <c r="O1741" s="4054"/>
      <c r="P1741" s="4040"/>
    </row>
    <row r="1742" spans="1:16" s="1633" customFormat="1" ht="17.25" customHeight="1">
      <c r="A1742" s="3877"/>
      <c r="B1742" s="4064"/>
      <c r="C1742" s="4161"/>
      <c r="D1742" s="4070"/>
      <c r="E1742" s="4072"/>
      <c r="F1742" s="3297" t="s">
        <v>3153</v>
      </c>
      <c r="G1742" s="304" t="s">
        <v>119</v>
      </c>
      <c r="H1742" s="4050"/>
      <c r="I1742" s="4061"/>
      <c r="J1742" s="4094"/>
      <c r="K1742" s="4047"/>
      <c r="L1742" s="4180"/>
      <c r="M1742" s="3300"/>
      <c r="N1742" s="4033"/>
      <c r="O1742" s="4055"/>
      <c r="P1742" s="4041"/>
    </row>
    <row r="1743" spans="1:16" ht="12.75" customHeight="1">
      <c r="A1743" s="3877"/>
      <c r="B1743" s="4170" t="s">
        <v>2463</v>
      </c>
      <c r="C1743" s="4530" t="s">
        <v>3713</v>
      </c>
      <c r="D1743" s="4167" t="s">
        <v>3172</v>
      </c>
      <c r="E1743" s="4102" t="s">
        <v>3608</v>
      </c>
      <c r="F1743" s="1471" t="s">
        <v>575</v>
      </c>
      <c r="G1743" s="1113"/>
      <c r="H1743" s="4168" t="s">
        <v>624</v>
      </c>
      <c r="I1743" s="4120">
        <v>5418</v>
      </c>
      <c r="J1743" s="4172">
        <v>1152</v>
      </c>
      <c r="K1743" s="4120">
        <v>768</v>
      </c>
      <c r="L1743" s="4042">
        <v>512</v>
      </c>
      <c r="M1743" s="2913"/>
      <c r="N1743" s="4035" t="s">
        <v>2451</v>
      </c>
      <c r="O1743" s="4054" t="s">
        <v>3030</v>
      </c>
      <c r="P1743" s="4029" t="s">
        <v>3590</v>
      </c>
    </row>
    <row r="1744" spans="1:16" ht="12.75" customHeight="1">
      <c r="A1744" s="3877"/>
      <c r="B1744" s="4170"/>
      <c r="C1744" s="4585"/>
      <c r="D1744" s="4167"/>
      <c r="E1744" s="4102"/>
      <c r="F1744" s="1471" t="s">
        <v>107</v>
      </c>
      <c r="G1744" s="1112" t="s">
        <v>119</v>
      </c>
      <c r="H1744" s="4168"/>
      <c r="I1744" s="4108"/>
      <c r="J1744" s="4189"/>
      <c r="K1744" s="4108"/>
      <c r="L1744" s="4043"/>
      <c r="M1744" s="2913"/>
      <c r="N1744" s="4035"/>
      <c r="O1744" s="4054"/>
      <c r="P1744" s="4029"/>
    </row>
    <row r="1745" spans="1:16" ht="12.75" customHeight="1">
      <c r="A1745" s="3877"/>
      <c r="B1745" s="4171"/>
      <c r="C1745" s="4531"/>
      <c r="D1745" s="4079"/>
      <c r="E1745" s="4052"/>
      <c r="F1745" s="1470" t="s">
        <v>3153</v>
      </c>
      <c r="G1745" s="304" t="s">
        <v>119</v>
      </c>
      <c r="H1745" s="4143"/>
      <c r="I1745" s="4121"/>
      <c r="J1745" s="4173"/>
      <c r="K1745" s="4121"/>
      <c r="L1745" s="4044"/>
      <c r="M1745" s="2914"/>
      <c r="N1745" s="4033"/>
      <c r="O1745" s="4166"/>
      <c r="P1745" s="4030"/>
    </row>
    <row r="1746" spans="1:16" ht="12.75" customHeight="1">
      <c r="A1746" s="3877"/>
      <c r="B1746" s="4056" t="s">
        <v>2463</v>
      </c>
      <c r="C1746" s="4085" t="s">
        <v>3714</v>
      </c>
      <c r="D1746" s="4167" t="s">
        <v>3173</v>
      </c>
      <c r="E1746" s="4101" t="s">
        <v>3609</v>
      </c>
      <c r="F1746" s="1471" t="s">
        <v>576</v>
      </c>
      <c r="G1746" s="1114"/>
      <c r="H1746" s="4142" t="s">
        <v>624</v>
      </c>
      <c r="I1746" s="4551">
        <v>12798</v>
      </c>
      <c r="J1746" s="4176">
        <v>1302</v>
      </c>
      <c r="K1746" s="4046">
        <v>5290</v>
      </c>
      <c r="L1746" s="4042">
        <v>512</v>
      </c>
      <c r="M1746" s="2912"/>
      <c r="N1746" s="4034" t="s">
        <v>2466</v>
      </c>
      <c r="O1746" s="4081" t="s">
        <v>3030</v>
      </c>
      <c r="P1746" s="4169" t="s">
        <v>3591</v>
      </c>
    </row>
    <row r="1747" spans="1:16" ht="12.75" customHeight="1">
      <c r="A1747" s="3877"/>
      <c r="B1747" s="4170"/>
      <c r="C1747" s="4086"/>
      <c r="D1747" s="4167"/>
      <c r="E1747" s="4102"/>
      <c r="F1747" s="1471" t="s">
        <v>107</v>
      </c>
      <c r="G1747" s="1112" t="s">
        <v>119</v>
      </c>
      <c r="H1747" s="4168"/>
      <c r="I1747" s="4552"/>
      <c r="J1747" s="4181"/>
      <c r="K1747" s="4046"/>
      <c r="L1747" s="4043"/>
      <c r="M1747" s="2913"/>
      <c r="N1747" s="4035"/>
      <c r="O1747" s="4082"/>
      <c r="P1747" s="4029"/>
    </row>
    <row r="1748" spans="1:16" ht="12.75" customHeight="1">
      <c r="A1748" s="3877"/>
      <c r="B1748" s="4171"/>
      <c r="C1748" s="4087"/>
      <c r="D1748" s="4079"/>
      <c r="E1748" s="4052"/>
      <c r="F1748" s="1470" t="s">
        <v>3153</v>
      </c>
      <c r="G1748" s="304" t="s">
        <v>119</v>
      </c>
      <c r="H1748" s="4143"/>
      <c r="I1748" s="4552"/>
      <c r="J1748" s="4177"/>
      <c r="K1748" s="4046"/>
      <c r="L1748" s="4044"/>
      <c r="M1748" s="2914"/>
      <c r="N1748" s="4033"/>
      <c r="O1748" s="4055"/>
      <c r="P1748" s="4030"/>
    </row>
    <row r="1749" spans="1:16" ht="12.75" customHeight="1">
      <c r="A1749" s="3877"/>
      <c r="B1749" s="4056" t="s">
        <v>2463</v>
      </c>
      <c r="C1749" s="4085" t="s">
        <v>3715</v>
      </c>
      <c r="D1749" s="4167" t="s">
        <v>3174</v>
      </c>
      <c r="E1749" s="4101" t="s">
        <v>3194</v>
      </c>
      <c r="F1749" s="1469" t="s">
        <v>708</v>
      </c>
      <c r="G1749" s="1114"/>
      <c r="H1749" s="4142" t="s">
        <v>624</v>
      </c>
      <c r="I1749" s="4120">
        <v>24224</v>
      </c>
      <c r="J1749" s="4172">
        <v>1424</v>
      </c>
      <c r="K1749" s="4045">
        <v>12670</v>
      </c>
      <c r="L1749" s="4042">
        <v>512</v>
      </c>
      <c r="M1749" s="2912"/>
      <c r="N1749" s="4034" t="s">
        <v>2468</v>
      </c>
      <c r="O1749" s="4081" t="s">
        <v>3030</v>
      </c>
      <c r="P1749" s="4169" t="s">
        <v>3592</v>
      </c>
    </row>
    <row r="1750" spans="1:16" ht="12.75" customHeight="1">
      <c r="A1750" s="3877"/>
      <c r="B1750" s="4170"/>
      <c r="C1750" s="4086"/>
      <c r="D1750" s="4167"/>
      <c r="E1750" s="4102"/>
      <c r="F1750" s="1471" t="s">
        <v>107</v>
      </c>
      <c r="G1750" s="1112" t="s">
        <v>119</v>
      </c>
      <c r="H1750" s="4168"/>
      <c r="I1750" s="4108"/>
      <c r="J1750" s="4189"/>
      <c r="K1750" s="4046"/>
      <c r="L1750" s="4043"/>
      <c r="M1750" s="2913"/>
      <c r="N1750" s="4035"/>
      <c r="O1750" s="4082"/>
      <c r="P1750" s="4029"/>
    </row>
    <row r="1751" spans="1:16" ht="12.75" customHeight="1">
      <c r="A1751" s="3877"/>
      <c r="B1751" s="4171"/>
      <c r="C1751" s="4087"/>
      <c r="D1751" s="4079"/>
      <c r="E1751" s="4052"/>
      <c r="F1751" s="1471" t="s">
        <v>3032</v>
      </c>
      <c r="G1751" s="302" t="s">
        <v>119</v>
      </c>
      <c r="H1751" s="4143"/>
      <c r="I1751" s="4121"/>
      <c r="J1751" s="4173"/>
      <c r="K1751" s="4047"/>
      <c r="L1751" s="4044"/>
      <c r="M1751" s="2914"/>
      <c r="N1751" s="4033"/>
      <c r="O1751" s="4055"/>
      <c r="P1751" s="4030"/>
    </row>
    <row r="1752" spans="1:16" ht="12.75" customHeight="1">
      <c r="A1752" s="3877"/>
      <c r="B1752" s="4056" t="s">
        <v>2463</v>
      </c>
      <c r="C1752" s="4530" t="s">
        <v>3716</v>
      </c>
      <c r="D1752" s="4167" t="s">
        <v>3182</v>
      </c>
      <c r="E1752" s="4537" t="s">
        <v>3033</v>
      </c>
      <c r="F1752" s="1469" t="s">
        <v>104</v>
      </c>
      <c r="G1752" s="384"/>
      <c r="H1752" s="4142" t="s">
        <v>624</v>
      </c>
      <c r="I1752" s="4120">
        <v>1984</v>
      </c>
      <c r="J1752" s="4172">
        <v>1088</v>
      </c>
      <c r="K1752" s="4120">
        <v>768</v>
      </c>
      <c r="L1752" s="4042">
        <v>608</v>
      </c>
      <c r="M1752" s="2912"/>
      <c r="N1752" s="4031" t="s">
        <v>2451</v>
      </c>
      <c r="O1752" s="4053" t="s">
        <v>3030</v>
      </c>
      <c r="P1752" s="4029" t="s">
        <v>5117</v>
      </c>
    </row>
    <row r="1753" spans="1:16" ht="12.75" customHeight="1">
      <c r="A1753" s="3877"/>
      <c r="B1753" s="4170"/>
      <c r="C1753" s="4585"/>
      <c r="D1753" s="4167"/>
      <c r="E1753" s="4051"/>
      <c r="F1753" s="1471" t="s">
        <v>108</v>
      </c>
      <c r="G1753" s="1103" t="s">
        <v>119</v>
      </c>
      <c r="H1753" s="4168"/>
      <c r="I1753" s="4108"/>
      <c r="J1753" s="4189"/>
      <c r="K1753" s="4108"/>
      <c r="L1753" s="4043"/>
      <c r="M1753" s="2913"/>
      <c r="N1753" s="4032"/>
      <c r="O1753" s="4054"/>
      <c r="P1753" s="4029"/>
    </row>
    <row r="1754" spans="1:16" ht="12.75" customHeight="1">
      <c r="A1754" s="3877"/>
      <c r="B1754" s="4171"/>
      <c r="C1754" s="4531"/>
      <c r="D1754" s="4079"/>
      <c r="E1754" s="4052"/>
      <c r="F1754" s="1470" t="s">
        <v>3153</v>
      </c>
      <c r="G1754" s="304" t="s">
        <v>119</v>
      </c>
      <c r="H1754" s="4143"/>
      <c r="I1754" s="4121"/>
      <c r="J1754" s="4173"/>
      <c r="K1754" s="4121"/>
      <c r="L1754" s="4044"/>
      <c r="M1754" s="2914"/>
      <c r="N1754" s="4033"/>
      <c r="O1754" s="4166"/>
      <c r="P1754" s="4030"/>
    </row>
    <row r="1755" spans="1:16" ht="12.75" customHeight="1">
      <c r="A1755" s="3877"/>
      <c r="B1755" s="4056" t="s">
        <v>2463</v>
      </c>
      <c r="C1755" s="4530" t="s">
        <v>3717</v>
      </c>
      <c r="D1755" s="4167" t="s">
        <v>3183</v>
      </c>
      <c r="E1755" s="4101" t="s">
        <v>3034</v>
      </c>
      <c r="F1755" s="1471" t="s">
        <v>575</v>
      </c>
      <c r="G1755" s="1114"/>
      <c r="H1755" s="4142" t="s">
        <v>624</v>
      </c>
      <c r="I1755" s="4120">
        <v>5674</v>
      </c>
      <c r="J1755" s="4172">
        <v>1408</v>
      </c>
      <c r="K1755" s="4120">
        <v>1024</v>
      </c>
      <c r="L1755" s="4042">
        <v>608</v>
      </c>
      <c r="M1755" s="2912"/>
      <c r="N1755" s="4034" t="s">
        <v>2451</v>
      </c>
      <c r="O1755" s="4053" t="s">
        <v>3030</v>
      </c>
      <c r="P1755" s="4169" t="s">
        <v>5117</v>
      </c>
    </row>
    <row r="1756" spans="1:16" ht="12.75" customHeight="1">
      <c r="A1756" s="3877"/>
      <c r="B1756" s="4170"/>
      <c r="C1756" s="4585"/>
      <c r="D1756" s="4167"/>
      <c r="E1756" s="4102"/>
      <c r="F1756" s="1471" t="s">
        <v>108</v>
      </c>
      <c r="G1756" s="1112" t="s">
        <v>119</v>
      </c>
      <c r="H1756" s="4168"/>
      <c r="I1756" s="4108"/>
      <c r="J1756" s="4189"/>
      <c r="K1756" s="4108"/>
      <c r="L1756" s="4043"/>
      <c r="M1756" s="2913"/>
      <c r="N1756" s="4035"/>
      <c r="O1756" s="4054"/>
      <c r="P1756" s="4029"/>
    </row>
    <row r="1757" spans="1:16" ht="12.75" customHeight="1">
      <c r="A1757" s="3877"/>
      <c r="B1757" s="4171"/>
      <c r="C1757" s="4531"/>
      <c r="D1757" s="4079"/>
      <c r="E1757" s="4052"/>
      <c r="F1757" s="1470" t="s">
        <v>3153</v>
      </c>
      <c r="G1757" s="302" t="s">
        <v>119</v>
      </c>
      <c r="H1757" s="4143"/>
      <c r="I1757" s="4121"/>
      <c r="J1757" s="4173"/>
      <c r="K1757" s="4121"/>
      <c r="L1757" s="4044"/>
      <c r="M1757" s="2914"/>
      <c r="N1757" s="4033"/>
      <c r="O1757" s="4166"/>
      <c r="P1757" s="4030"/>
    </row>
    <row r="1758" spans="1:16" ht="12.75" customHeight="1">
      <c r="A1758" s="3877"/>
      <c r="B1758" s="4170" t="s">
        <v>2463</v>
      </c>
      <c r="C1758" s="4085" t="s">
        <v>3718</v>
      </c>
      <c r="D1758" s="4139" t="s">
        <v>3184</v>
      </c>
      <c r="E1758" s="4102" t="s">
        <v>3035</v>
      </c>
      <c r="F1758" s="1471" t="s">
        <v>576</v>
      </c>
      <c r="G1758" s="1114"/>
      <c r="H1758" s="4142" t="s">
        <v>624</v>
      </c>
      <c r="I1758" s="4551">
        <v>13054</v>
      </c>
      <c r="J1758" s="4176">
        <v>1558</v>
      </c>
      <c r="K1758" s="4045">
        <v>5546</v>
      </c>
      <c r="L1758" s="4042">
        <v>608</v>
      </c>
      <c r="M1758" s="2913"/>
      <c r="N1758" s="4035" t="s">
        <v>2466</v>
      </c>
      <c r="O1758" s="4082" t="s">
        <v>3030</v>
      </c>
      <c r="P1758" s="4169" t="s">
        <v>5117</v>
      </c>
    </row>
    <row r="1759" spans="1:16" ht="12.75" customHeight="1">
      <c r="A1759" s="3877"/>
      <c r="B1759" s="4170"/>
      <c r="C1759" s="4086"/>
      <c r="D1759" s="4167"/>
      <c r="E1759" s="4102"/>
      <c r="F1759" s="1471" t="s">
        <v>108</v>
      </c>
      <c r="G1759" s="1112" t="s">
        <v>119</v>
      </c>
      <c r="H1759" s="4168"/>
      <c r="I1759" s="4552"/>
      <c r="J1759" s="4181"/>
      <c r="K1759" s="4046"/>
      <c r="L1759" s="4043"/>
      <c r="M1759" s="2913"/>
      <c r="N1759" s="4035"/>
      <c r="O1759" s="4082"/>
      <c r="P1759" s="4029"/>
    </row>
    <row r="1760" spans="1:16" ht="12.75" customHeight="1">
      <c r="A1760" s="3877"/>
      <c r="B1760" s="4171"/>
      <c r="C1760" s="4087"/>
      <c r="D1760" s="4079"/>
      <c r="E1760" s="4052"/>
      <c r="F1760" s="1470" t="s">
        <v>3153</v>
      </c>
      <c r="G1760" s="304" t="s">
        <v>119</v>
      </c>
      <c r="H1760" s="4143"/>
      <c r="I1760" s="4552"/>
      <c r="J1760" s="4181"/>
      <c r="K1760" s="4046"/>
      <c r="L1760" s="4044"/>
      <c r="M1760" s="2914"/>
      <c r="N1760" s="4033"/>
      <c r="O1760" s="4055"/>
      <c r="P1760" s="4030"/>
    </row>
    <row r="1761" spans="1:16" ht="12.75" customHeight="1">
      <c r="A1761" s="3877"/>
      <c r="B1761" s="4056" t="s">
        <v>2463</v>
      </c>
      <c r="C1761" s="4085" t="s">
        <v>3719</v>
      </c>
      <c r="D1761" s="4139" t="s">
        <v>3185</v>
      </c>
      <c r="E1761" s="4101" t="s">
        <v>3036</v>
      </c>
      <c r="F1761" s="1469" t="s">
        <v>708</v>
      </c>
      <c r="G1761" s="1256"/>
      <c r="H1761" s="4142" t="s">
        <v>624</v>
      </c>
      <c r="I1761" s="4120">
        <v>24480</v>
      </c>
      <c r="J1761" s="4172">
        <v>1680</v>
      </c>
      <c r="K1761" s="4045">
        <v>12926</v>
      </c>
      <c r="L1761" s="4042">
        <v>608</v>
      </c>
      <c r="M1761" s="2912"/>
      <c r="N1761" s="4034" t="s">
        <v>2468</v>
      </c>
      <c r="O1761" s="4081" t="s">
        <v>3030</v>
      </c>
      <c r="P1761" s="4169" t="s">
        <v>5117</v>
      </c>
    </row>
    <row r="1762" spans="1:16" ht="12.75" customHeight="1">
      <c r="A1762" s="3877"/>
      <c r="B1762" s="4170"/>
      <c r="C1762" s="4086"/>
      <c r="D1762" s="4167"/>
      <c r="E1762" s="4102"/>
      <c r="F1762" s="1471" t="s">
        <v>108</v>
      </c>
      <c r="G1762" s="1255" t="s">
        <v>119</v>
      </c>
      <c r="H1762" s="4168"/>
      <c r="I1762" s="4108"/>
      <c r="J1762" s="4189"/>
      <c r="K1762" s="4046"/>
      <c r="L1762" s="4043"/>
      <c r="M1762" s="2913"/>
      <c r="N1762" s="4035"/>
      <c r="O1762" s="4082"/>
      <c r="P1762" s="4029"/>
    </row>
    <row r="1763" spans="1:16" ht="13.5" customHeight="1">
      <c r="A1763" s="3877"/>
      <c r="B1763" s="4171"/>
      <c r="C1763" s="4087"/>
      <c r="D1763" s="4079"/>
      <c r="E1763" s="4052"/>
      <c r="F1763" s="1470" t="s">
        <v>3153</v>
      </c>
      <c r="G1763" s="304" t="s">
        <v>119</v>
      </c>
      <c r="H1763" s="4143"/>
      <c r="I1763" s="4121"/>
      <c r="J1763" s="4173"/>
      <c r="K1763" s="4047"/>
      <c r="L1763" s="4044"/>
      <c r="M1763" s="2914"/>
      <c r="N1763" s="4033"/>
      <c r="O1763" s="4055"/>
      <c r="P1763" s="4030"/>
    </row>
    <row r="1764" spans="1:16" s="108" customFormat="1" ht="17.25" customHeight="1">
      <c r="A1764" s="4556" t="s">
        <v>3930</v>
      </c>
      <c r="B1764" s="4539" t="s">
        <v>2463</v>
      </c>
      <c r="C1764" s="4085" t="s">
        <v>3720</v>
      </c>
      <c r="D1764" s="4080" t="s">
        <v>3186</v>
      </c>
      <c r="E1764" s="4537" t="s">
        <v>3037</v>
      </c>
      <c r="F1764" s="1469" t="s">
        <v>104</v>
      </c>
      <c r="G1764" s="334"/>
      <c r="H1764" s="4089" t="s">
        <v>624</v>
      </c>
      <c r="I1764" s="4059">
        <v>5504</v>
      </c>
      <c r="J1764" s="4092">
        <v>832</v>
      </c>
      <c r="K1764" s="4095">
        <v>4256</v>
      </c>
      <c r="L1764" s="4098">
        <v>352</v>
      </c>
      <c r="M1764" s="2909"/>
      <c r="N1764" s="4031" t="s">
        <v>2466</v>
      </c>
      <c r="O1764" s="4053" t="s">
        <v>3030</v>
      </c>
      <c r="P1764" s="4169" t="s">
        <v>3593</v>
      </c>
    </row>
    <row r="1765" spans="1:16" s="108" customFormat="1" ht="12" customHeight="1">
      <c r="A1765" s="4557"/>
      <c r="B1765" s="4057"/>
      <c r="C1765" s="4086"/>
      <c r="D1765" s="4079"/>
      <c r="E1765" s="4051"/>
      <c r="F1765" s="1471" t="s">
        <v>1403</v>
      </c>
      <c r="G1765" s="303" t="s">
        <v>119</v>
      </c>
      <c r="H1765" s="4090"/>
      <c r="I1765" s="4060"/>
      <c r="J1765" s="4093"/>
      <c r="K1765" s="4096"/>
      <c r="L1765" s="4099"/>
      <c r="M1765" s="2910"/>
      <c r="N1765" s="4032"/>
      <c r="O1765" s="4054"/>
      <c r="P1765" s="4029"/>
    </row>
    <row r="1766" spans="1:16" s="121" customFormat="1" ht="12.75" customHeight="1">
      <c r="A1766" s="4557"/>
      <c r="B1766" s="4171"/>
      <c r="C1766" s="4087"/>
      <c r="D1766" s="4080"/>
      <c r="E1766" s="4052"/>
      <c r="F1766" s="1470" t="s">
        <v>3153</v>
      </c>
      <c r="G1766" s="304" t="s">
        <v>119</v>
      </c>
      <c r="H1766" s="4091"/>
      <c r="I1766" s="4061"/>
      <c r="J1766" s="4094"/>
      <c r="K1766" s="4097"/>
      <c r="L1766" s="4100"/>
      <c r="M1766" s="2911"/>
      <c r="N1766" s="4033"/>
      <c r="O1766" s="4055"/>
      <c r="P1766" s="4030"/>
    </row>
    <row r="1767" spans="1:16" s="108" customFormat="1" ht="17.25" customHeight="1">
      <c r="A1767" s="4557"/>
      <c r="B1767" s="4083" t="s">
        <v>2463</v>
      </c>
      <c r="C1767" s="4085" t="s">
        <v>6425</v>
      </c>
      <c r="D1767" s="4088" t="s">
        <v>6424</v>
      </c>
      <c r="E1767" s="4071" t="s">
        <v>6426</v>
      </c>
      <c r="F1767" s="3295" t="s">
        <v>105</v>
      </c>
      <c r="G1767" s="334"/>
      <c r="H1767" s="4089" t="s">
        <v>624</v>
      </c>
      <c r="I1767" s="4059">
        <v>6688</v>
      </c>
      <c r="J1767" s="4092">
        <v>832</v>
      </c>
      <c r="K1767" s="4095">
        <v>4512</v>
      </c>
      <c r="L1767" s="4098">
        <v>448</v>
      </c>
      <c r="M1767" s="3298"/>
      <c r="N1767" s="4031" t="s">
        <v>2466</v>
      </c>
      <c r="O1767" s="4053" t="s">
        <v>3030</v>
      </c>
      <c r="P1767" s="4039" t="s">
        <v>6470</v>
      </c>
    </row>
    <row r="1768" spans="1:16" s="108" customFormat="1" ht="12" customHeight="1">
      <c r="A1768" s="4557"/>
      <c r="B1768" s="4084"/>
      <c r="C1768" s="4086"/>
      <c r="D1768" s="4070"/>
      <c r="E1768" s="4071"/>
      <c r="F1768" s="3296" t="s">
        <v>1403</v>
      </c>
      <c r="G1768" s="303" t="s">
        <v>119</v>
      </c>
      <c r="H1768" s="4090"/>
      <c r="I1768" s="4060"/>
      <c r="J1768" s="4093"/>
      <c r="K1768" s="4096"/>
      <c r="L1768" s="4099"/>
      <c r="M1768" s="3299"/>
      <c r="N1768" s="4032"/>
      <c r="O1768" s="4054"/>
      <c r="P1768" s="4040"/>
    </row>
    <row r="1769" spans="1:16" s="121" customFormat="1" ht="12.75" customHeight="1">
      <c r="A1769" s="4557"/>
      <c r="B1769" s="4064"/>
      <c r="C1769" s="4087"/>
      <c r="D1769" s="4088"/>
      <c r="E1769" s="4072"/>
      <c r="F1769" s="3297" t="s">
        <v>3153</v>
      </c>
      <c r="G1769" s="304" t="s">
        <v>119</v>
      </c>
      <c r="H1769" s="4091"/>
      <c r="I1769" s="4061"/>
      <c r="J1769" s="4094"/>
      <c r="K1769" s="4097"/>
      <c r="L1769" s="4100"/>
      <c r="M1769" s="3300"/>
      <c r="N1769" s="4033"/>
      <c r="O1769" s="4055"/>
      <c r="P1769" s="4041"/>
    </row>
    <row r="1770" spans="1:16" s="108" customFormat="1" ht="17.25" customHeight="1">
      <c r="A1770" s="4557"/>
      <c r="B1770" s="4083" t="s">
        <v>2463</v>
      </c>
      <c r="C1770" s="4085" t="s">
        <v>6428</v>
      </c>
      <c r="D1770" s="4088" t="s">
        <v>6427</v>
      </c>
      <c r="E1770" s="4071" t="s">
        <v>6460</v>
      </c>
      <c r="F1770" s="3295" t="s">
        <v>106</v>
      </c>
      <c r="G1770" s="334"/>
      <c r="H1770" s="4089" t="s">
        <v>624</v>
      </c>
      <c r="I1770" s="4059">
        <v>7904</v>
      </c>
      <c r="J1770" s="4092">
        <v>832</v>
      </c>
      <c r="K1770" s="4095">
        <v>4512</v>
      </c>
      <c r="L1770" s="4098">
        <v>448</v>
      </c>
      <c r="M1770" s="3298"/>
      <c r="N1770" s="4031" t="s">
        <v>2466</v>
      </c>
      <c r="O1770" s="4053" t="s">
        <v>3030</v>
      </c>
      <c r="P1770" s="4039" t="s">
        <v>6470</v>
      </c>
    </row>
    <row r="1771" spans="1:16" s="108" customFormat="1" ht="12" customHeight="1">
      <c r="A1771" s="4557"/>
      <c r="B1771" s="4084"/>
      <c r="C1771" s="4086"/>
      <c r="D1771" s="4070"/>
      <c r="E1771" s="4071"/>
      <c r="F1771" s="3296" t="s">
        <v>1403</v>
      </c>
      <c r="G1771" s="303" t="s">
        <v>119</v>
      </c>
      <c r="H1771" s="4090"/>
      <c r="I1771" s="4060"/>
      <c r="J1771" s="4093"/>
      <c r="K1771" s="4096"/>
      <c r="L1771" s="4099"/>
      <c r="M1771" s="3299"/>
      <c r="N1771" s="4032"/>
      <c r="O1771" s="4054"/>
      <c r="P1771" s="4040"/>
    </row>
    <row r="1772" spans="1:16" s="121" customFormat="1" ht="12.75" customHeight="1">
      <c r="A1772" s="4557"/>
      <c r="B1772" s="4064"/>
      <c r="C1772" s="4087"/>
      <c r="D1772" s="4088"/>
      <c r="E1772" s="4072"/>
      <c r="F1772" s="3297" t="s">
        <v>3153</v>
      </c>
      <c r="G1772" s="304" t="s">
        <v>119</v>
      </c>
      <c r="H1772" s="4091"/>
      <c r="I1772" s="4061"/>
      <c r="J1772" s="4094"/>
      <c r="K1772" s="4097"/>
      <c r="L1772" s="4100"/>
      <c r="M1772" s="3300"/>
      <c r="N1772" s="4033"/>
      <c r="O1772" s="4055"/>
      <c r="P1772" s="4041"/>
    </row>
    <row r="1773" spans="1:16" s="108" customFormat="1" ht="18.75" customHeight="1">
      <c r="A1773" s="4557"/>
      <c r="B1773" s="4057" t="s">
        <v>2463</v>
      </c>
      <c r="C1773" s="4085" t="s">
        <v>3721</v>
      </c>
      <c r="D1773" s="4079" t="s">
        <v>3199</v>
      </c>
      <c r="E1773" s="4051" t="s">
        <v>3038</v>
      </c>
      <c r="F1773" s="1469" t="s">
        <v>575</v>
      </c>
      <c r="G1773" s="301"/>
      <c r="H1773" s="4469" t="s">
        <v>624</v>
      </c>
      <c r="I1773" s="4193">
        <v>9194</v>
      </c>
      <c r="J1773" s="4093">
        <v>1152</v>
      </c>
      <c r="K1773" s="4187">
        <v>4512</v>
      </c>
      <c r="L1773" s="4099">
        <v>448</v>
      </c>
      <c r="M1773" s="2910"/>
      <c r="N1773" s="4032" t="s">
        <v>2466</v>
      </c>
      <c r="O1773" s="4054" t="s">
        <v>3030</v>
      </c>
      <c r="P1773" s="4169" t="s">
        <v>3593</v>
      </c>
    </row>
    <row r="1774" spans="1:16" s="108" customFormat="1" ht="12.75" customHeight="1">
      <c r="A1774" s="4557"/>
      <c r="B1774" s="4057"/>
      <c r="C1774" s="4086"/>
      <c r="D1774" s="4079"/>
      <c r="E1774" s="4051"/>
      <c r="F1774" s="1471" t="s">
        <v>1403</v>
      </c>
      <c r="G1774" s="303" t="s">
        <v>119</v>
      </c>
      <c r="H1774" s="4470"/>
      <c r="I1774" s="4193"/>
      <c r="J1774" s="4093"/>
      <c r="K1774" s="4187"/>
      <c r="L1774" s="4099"/>
      <c r="M1774" s="2910"/>
      <c r="N1774" s="4032"/>
      <c r="O1774" s="4054"/>
      <c r="P1774" s="4029"/>
    </row>
    <row r="1775" spans="1:16" s="121" customFormat="1" ht="12.75" customHeight="1">
      <c r="A1775" s="4557"/>
      <c r="B1775" s="4171"/>
      <c r="C1775" s="4087"/>
      <c r="D1775" s="4080"/>
      <c r="E1775" s="4052"/>
      <c r="F1775" s="1471" t="s">
        <v>3153</v>
      </c>
      <c r="G1775" s="302" t="s">
        <v>119</v>
      </c>
      <c r="H1775" s="4471"/>
      <c r="I1775" s="4194"/>
      <c r="J1775" s="4094"/>
      <c r="K1775" s="4188"/>
      <c r="L1775" s="4100"/>
      <c r="M1775" s="2911"/>
      <c r="N1775" s="4033"/>
      <c r="O1775" s="4055"/>
      <c r="P1775" s="4030"/>
    </row>
    <row r="1776" spans="1:16" s="121" customFormat="1" ht="14.25" customHeight="1">
      <c r="A1776" s="4557"/>
      <c r="B1776" s="4056" t="s">
        <v>2463</v>
      </c>
      <c r="C1776" s="4086" t="s">
        <v>3722</v>
      </c>
      <c r="D1776" s="4139" t="s">
        <v>3200</v>
      </c>
      <c r="E1776" s="4101" t="s">
        <v>3039</v>
      </c>
      <c r="F1776" s="1469" t="s">
        <v>576</v>
      </c>
      <c r="G1776" s="385"/>
      <c r="H1776" s="4190" t="s">
        <v>624</v>
      </c>
      <c r="I1776" s="4192">
        <v>16574</v>
      </c>
      <c r="J1776" s="4092">
        <v>1302</v>
      </c>
      <c r="K1776" s="4095">
        <v>9034</v>
      </c>
      <c r="L1776" s="4098">
        <v>576</v>
      </c>
      <c r="M1776" s="2909"/>
      <c r="N1776" s="4034" t="s">
        <v>2468</v>
      </c>
      <c r="O1776" s="4081" t="s">
        <v>3030</v>
      </c>
      <c r="P1776" s="4169" t="s">
        <v>3593</v>
      </c>
    </row>
    <row r="1777" spans="1:16" s="121" customFormat="1" ht="11.25" customHeight="1">
      <c r="A1777" s="4557"/>
      <c r="B1777" s="4170"/>
      <c r="C1777" s="4086"/>
      <c r="D1777" s="4167"/>
      <c r="E1777" s="4102"/>
      <c r="F1777" s="1471" t="s">
        <v>1403</v>
      </c>
      <c r="G1777" s="449" t="s">
        <v>119</v>
      </c>
      <c r="H1777" s="4190"/>
      <c r="I1777" s="4193"/>
      <c r="J1777" s="4093"/>
      <c r="K1777" s="4096"/>
      <c r="L1777" s="4099"/>
      <c r="M1777" s="2910"/>
      <c r="N1777" s="4035"/>
      <c r="O1777" s="4082"/>
      <c r="P1777" s="4029"/>
    </row>
    <row r="1778" spans="1:16" s="121" customFormat="1" ht="9.75" customHeight="1">
      <c r="A1778" s="4557"/>
      <c r="B1778" s="4171"/>
      <c r="C1778" s="4087"/>
      <c r="D1778" s="4079"/>
      <c r="E1778" s="4052"/>
      <c r="F1778" s="1470" t="s">
        <v>3153</v>
      </c>
      <c r="G1778" s="336" t="s">
        <v>119</v>
      </c>
      <c r="H1778" s="4191"/>
      <c r="I1778" s="4194"/>
      <c r="J1778" s="4094"/>
      <c r="K1778" s="4097"/>
      <c r="L1778" s="4100"/>
      <c r="M1778" s="2911"/>
      <c r="N1778" s="4033"/>
      <c r="O1778" s="4055"/>
      <c r="P1778" s="4030"/>
    </row>
    <row r="1779" spans="1:16" s="87" customFormat="1" ht="12.75" customHeight="1">
      <c r="A1779" s="4525" t="s">
        <v>3931</v>
      </c>
      <c r="B1779" s="4056" t="s">
        <v>2463</v>
      </c>
      <c r="C1779" s="4085" t="s">
        <v>3723</v>
      </c>
      <c r="D1779" s="4139" t="s">
        <v>3201</v>
      </c>
      <c r="E1779" s="4101" t="s">
        <v>3610</v>
      </c>
      <c r="F1779" s="1469" t="s">
        <v>104</v>
      </c>
      <c r="G1779" s="1115"/>
      <c r="H1779" s="4195" t="s">
        <v>624</v>
      </c>
      <c r="I1779" s="4120">
        <v>7504</v>
      </c>
      <c r="J1779" s="4172">
        <v>832</v>
      </c>
      <c r="K1779" s="4120">
        <v>6256</v>
      </c>
      <c r="L1779" s="4042">
        <v>352</v>
      </c>
      <c r="M1779" s="2912"/>
      <c r="N1779" s="4034" t="s">
        <v>2466</v>
      </c>
      <c r="O1779" s="4081" t="s">
        <v>3030</v>
      </c>
      <c r="P1779" s="4169" t="s">
        <v>3593</v>
      </c>
    </row>
    <row r="1780" spans="1:16" s="87" customFormat="1" ht="12.75" customHeight="1">
      <c r="A1780" s="4526"/>
      <c r="B1780" s="4057"/>
      <c r="C1780" s="4086"/>
      <c r="D1780" s="4167"/>
      <c r="E1780" s="4051"/>
      <c r="F1780" s="1471" t="s">
        <v>1425</v>
      </c>
      <c r="G1780" s="1105" t="s">
        <v>119</v>
      </c>
      <c r="H1780" s="4196"/>
      <c r="I1780" s="4108"/>
      <c r="J1780" s="4189"/>
      <c r="K1780" s="4108"/>
      <c r="L1780" s="4043"/>
      <c r="M1780" s="2913"/>
      <c r="N1780" s="4032"/>
      <c r="O1780" s="4054"/>
      <c r="P1780" s="4029"/>
    </row>
    <row r="1781" spans="1:16" s="87" customFormat="1" ht="12.75" customHeight="1">
      <c r="A1781" s="4526"/>
      <c r="B1781" s="4058"/>
      <c r="C1781" s="4087"/>
      <c r="D1781" s="4079"/>
      <c r="E1781" s="4175"/>
      <c r="F1781" s="1470" t="s">
        <v>3153</v>
      </c>
      <c r="G1781" s="1257" t="s">
        <v>119</v>
      </c>
      <c r="H1781" s="4197"/>
      <c r="I1781" s="4121"/>
      <c r="J1781" s="4173"/>
      <c r="K1781" s="4121"/>
      <c r="L1781" s="4044"/>
      <c r="M1781" s="2914"/>
      <c r="N1781" s="4174"/>
      <c r="O1781" s="4166"/>
      <c r="P1781" s="4030"/>
    </row>
    <row r="1782" spans="1:16" s="108" customFormat="1" ht="17.25" customHeight="1">
      <c r="A1782" s="4526"/>
      <c r="B1782" s="4083" t="s">
        <v>2463</v>
      </c>
      <c r="C1782" s="4085" t="s">
        <v>6429</v>
      </c>
      <c r="D1782" s="4088" t="s">
        <v>6431</v>
      </c>
      <c r="E1782" s="4071" t="s">
        <v>6461</v>
      </c>
      <c r="F1782" s="3295" t="s">
        <v>105</v>
      </c>
      <c r="G1782" s="334"/>
      <c r="H1782" s="4089" t="s">
        <v>624</v>
      </c>
      <c r="I1782" s="4059">
        <v>8688</v>
      </c>
      <c r="J1782" s="4092">
        <v>832</v>
      </c>
      <c r="K1782" s="4095">
        <v>6512</v>
      </c>
      <c r="L1782" s="4098">
        <v>448</v>
      </c>
      <c r="M1782" s="3298"/>
      <c r="N1782" s="4031" t="s">
        <v>2466</v>
      </c>
      <c r="O1782" s="4053" t="s">
        <v>3030</v>
      </c>
      <c r="P1782" s="4039" t="s">
        <v>6470</v>
      </c>
    </row>
    <row r="1783" spans="1:16" s="108" customFormat="1" ht="12" customHeight="1">
      <c r="A1783" s="4526"/>
      <c r="B1783" s="4084"/>
      <c r="C1783" s="4086"/>
      <c r="D1783" s="4070"/>
      <c r="E1783" s="4071"/>
      <c r="F1783" s="3296" t="s">
        <v>1425</v>
      </c>
      <c r="G1783" s="303" t="s">
        <v>119</v>
      </c>
      <c r="H1783" s="4090"/>
      <c r="I1783" s="4060"/>
      <c r="J1783" s="4093"/>
      <c r="K1783" s="4096"/>
      <c r="L1783" s="4099"/>
      <c r="M1783" s="3299"/>
      <c r="N1783" s="4032"/>
      <c r="O1783" s="4054"/>
      <c r="P1783" s="4040"/>
    </row>
    <row r="1784" spans="1:16" s="121" customFormat="1" ht="12.75" customHeight="1">
      <c r="A1784" s="4526"/>
      <c r="B1784" s="4064"/>
      <c r="C1784" s="4087"/>
      <c r="D1784" s="4088"/>
      <c r="E1784" s="4072"/>
      <c r="F1784" s="3297" t="s">
        <v>3153</v>
      </c>
      <c r="G1784" s="304" t="s">
        <v>119</v>
      </c>
      <c r="H1784" s="4091"/>
      <c r="I1784" s="4061"/>
      <c r="J1784" s="4094"/>
      <c r="K1784" s="4097"/>
      <c r="L1784" s="4100"/>
      <c r="M1784" s="3300"/>
      <c r="N1784" s="4033"/>
      <c r="O1784" s="4055"/>
      <c r="P1784" s="4041"/>
    </row>
    <row r="1785" spans="1:16" s="108" customFormat="1" ht="17.25" customHeight="1">
      <c r="A1785" s="4526"/>
      <c r="B1785" s="4083" t="s">
        <v>2463</v>
      </c>
      <c r="C1785" s="4085" t="s">
        <v>6430</v>
      </c>
      <c r="D1785" s="4088" t="s">
        <v>6432</v>
      </c>
      <c r="E1785" s="4071" t="s">
        <v>6463</v>
      </c>
      <c r="F1785" s="3295" t="s">
        <v>106</v>
      </c>
      <c r="G1785" s="334"/>
      <c r="H1785" s="4089" t="s">
        <v>624</v>
      </c>
      <c r="I1785" s="4059">
        <v>9904</v>
      </c>
      <c r="J1785" s="4092">
        <v>832</v>
      </c>
      <c r="K1785" s="4095">
        <v>6512</v>
      </c>
      <c r="L1785" s="4098">
        <v>448</v>
      </c>
      <c r="M1785" s="3298"/>
      <c r="N1785" s="4031" t="s">
        <v>2466</v>
      </c>
      <c r="O1785" s="4053" t="s">
        <v>3030</v>
      </c>
      <c r="P1785" s="4039" t="s">
        <v>6470</v>
      </c>
    </row>
    <row r="1786" spans="1:16" s="108" customFormat="1" ht="12" customHeight="1">
      <c r="A1786" s="4526"/>
      <c r="B1786" s="4084"/>
      <c r="C1786" s="4086"/>
      <c r="D1786" s="4070"/>
      <c r="E1786" s="4071"/>
      <c r="F1786" s="3296" t="s">
        <v>1425</v>
      </c>
      <c r="G1786" s="303" t="s">
        <v>119</v>
      </c>
      <c r="H1786" s="4090"/>
      <c r="I1786" s="4060"/>
      <c r="J1786" s="4093"/>
      <c r="K1786" s="4096"/>
      <c r="L1786" s="4099"/>
      <c r="M1786" s="3299"/>
      <c r="N1786" s="4032"/>
      <c r="O1786" s="4054"/>
      <c r="P1786" s="4040"/>
    </row>
    <row r="1787" spans="1:16" s="121" customFormat="1" ht="12.75" customHeight="1">
      <c r="A1787" s="4526"/>
      <c r="B1787" s="4064"/>
      <c r="C1787" s="4087"/>
      <c r="D1787" s="4088"/>
      <c r="E1787" s="4072"/>
      <c r="F1787" s="3297" t="s">
        <v>3153</v>
      </c>
      <c r="G1787" s="304" t="s">
        <v>119</v>
      </c>
      <c r="H1787" s="4091"/>
      <c r="I1787" s="4061"/>
      <c r="J1787" s="4094"/>
      <c r="K1787" s="4097"/>
      <c r="L1787" s="4100"/>
      <c r="M1787" s="3300"/>
      <c r="N1787" s="4033"/>
      <c r="O1787" s="4055"/>
      <c r="P1787" s="4041"/>
    </row>
    <row r="1788" spans="1:16" s="87" customFormat="1" ht="12.75" customHeight="1">
      <c r="A1788" s="4526"/>
      <c r="B1788" s="4056" t="s">
        <v>2463</v>
      </c>
      <c r="C1788" s="4085" t="s">
        <v>3724</v>
      </c>
      <c r="D1788" s="4139" t="s">
        <v>3202</v>
      </c>
      <c r="E1788" s="4101" t="s">
        <v>3611</v>
      </c>
      <c r="F1788" s="1471" t="s">
        <v>575</v>
      </c>
      <c r="G1788" s="1111"/>
      <c r="H1788" s="4196" t="s">
        <v>624</v>
      </c>
      <c r="I1788" s="4076">
        <v>11194</v>
      </c>
      <c r="J1788" s="4189">
        <v>1152</v>
      </c>
      <c r="K1788" s="4108">
        <v>6512</v>
      </c>
      <c r="L1788" s="4043">
        <v>448</v>
      </c>
      <c r="M1788" s="2913"/>
      <c r="N1788" s="4034" t="s">
        <v>2466</v>
      </c>
      <c r="O1788" s="4081" t="s">
        <v>3030</v>
      </c>
      <c r="P1788" s="4169" t="s">
        <v>3593</v>
      </c>
    </row>
    <row r="1789" spans="1:16" s="87" customFormat="1" ht="12.75" customHeight="1">
      <c r="A1789" s="4526"/>
      <c r="B1789" s="4057"/>
      <c r="C1789" s="4086"/>
      <c r="D1789" s="4167"/>
      <c r="E1789" s="4051"/>
      <c r="F1789" s="1471" t="s">
        <v>1425</v>
      </c>
      <c r="G1789" s="1105" t="s">
        <v>119</v>
      </c>
      <c r="H1789" s="4196"/>
      <c r="I1789" s="4077"/>
      <c r="J1789" s="4189"/>
      <c r="K1789" s="4108"/>
      <c r="L1789" s="4043"/>
      <c r="M1789" s="2913"/>
      <c r="N1789" s="4032"/>
      <c r="O1789" s="4054"/>
      <c r="P1789" s="4029"/>
    </row>
    <row r="1790" spans="1:16" s="87" customFormat="1" ht="12.75" customHeight="1">
      <c r="A1790" s="4526"/>
      <c r="B1790" s="4058"/>
      <c r="C1790" s="4087"/>
      <c r="D1790" s="4079"/>
      <c r="E1790" s="4175"/>
      <c r="F1790" s="1470" t="s">
        <v>3153</v>
      </c>
      <c r="G1790" s="1104" t="s">
        <v>119</v>
      </c>
      <c r="H1790" s="4197"/>
      <c r="I1790" s="4078"/>
      <c r="J1790" s="4173"/>
      <c r="K1790" s="4121"/>
      <c r="L1790" s="4044"/>
      <c r="M1790" s="2914"/>
      <c r="N1790" s="4174"/>
      <c r="O1790" s="4166"/>
      <c r="P1790" s="4030"/>
    </row>
    <row r="1791" spans="1:16" s="87" customFormat="1" ht="12.75" customHeight="1">
      <c r="A1791" s="4526"/>
      <c r="B1791" s="4056" t="s">
        <v>2463</v>
      </c>
      <c r="C1791" s="4085" t="s">
        <v>3725</v>
      </c>
      <c r="D1791" s="4139" t="s">
        <v>3255</v>
      </c>
      <c r="E1791" s="4101" t="s">
        <v>3612</v>
      </c>
      <c r="F1791" s="1469" t="s">
        <v>576</v>
      </c>
      <c r="G1791" s="1115"/>
      <c r="H1791" s="4195" t="s">
        <v>624</v>
      </c>
      <c r="I1791" s="4076">
        <v>18574</v>
      </c>
      <c r="J1791" s="4172">
        <v>1302</v>
      </c>
      <c r="K1791" s="4045">
        <v>11034</v>
      </c>
      <c r="L1791" s="4042">
        <v>576</v>
      </c>
      <c r="M1791" s="2912"/>
      <c r="N1791" s="4034" t="s">
        <v>2468</v>
      </c>
      <c r="O1791" s="4081" t="s">
        <v>3030</v>
      </c>
      <c r="P1791" s="4169" t="s">
        <v>3593</v>
      </c>
    </row>
    <row r="1792" spans="1:16" s="87" customFormat="1" ht="12.75" customHeight="1">
      <c r="A1792" s="4526"/>
      <c r="B1792" s="4057"/>
      <c r="C1792" s="4086"/>
      <c r="D1792" s="4167"/>
      <c r="E1792" s="4051"/>
      <c r="F1792" s="1471" t="s">
        <v>1425</v>
      </c>
      <c r="G1792" s="1105" t="s">
        <v>119</v>
      </c>
      <c r="H1792" s="4196"/>
      <c r="I1792" s="4077"/>
      <c r="J1792" s="4189"/>
      <c r="K1792" s="4046"/>
      <c r="L1792" s="4043"/>
      <c r="M1792" s="2913"/>
      <c r="N1792" s="4032"/>
      <c r="O1792" s="4054"/>
      <c r="P1792" s="4029"/>
    </row>
    <row r="1793" spans="1:16" s="87" customFormat="1" ht="21" customHeight="1">
      <c r="A1793" s="4526"/>
      <c r="B1793" s="4058"/>
      <c r="C1793" s="4087"/>
      <c r="D1793" s="4079"/>
      <c r="E1793" s="4175"/>
      <c r="F1793" s="1474" t="s">
        <v>3153</v>
      </c>
      <c r="G1793" s="1104" t="s">
        <v>119</v>
      </c>
      <c r="H1793" s="4197"/>
      <c r="I1793" s="4078"/>
      <c r="J1793" s="4173"/>
      <c r="K1793" s="4047"/>
      <c r="L1793" s="4044"/>
      <c r="M1793" s="2914"/>
      <c r="N1793" s="4174"/>
      <c r="O1793" s="4166"/>
      <c r="P1793" s="4030"/>
    </row>
    <row r="1794" spans="1:16" s="108" customFormat="1" ht="17.25" customHeight="1">
      <c r="A1794" s="4556" t="s">
        <v>3932</v>
      </c>
      <c r="B1794" s="4539" t="s">
        <v>2463</v>
      </c>
      <c r="C1794" s="4085" t="s">
        <v>3726</v>
      </c>
      <c r="D1794" s="4080" t="s">
        <v>3257</v>
      </c>
      <c r="E1794" s="4537" t="s">
        <v>3613</v>
      </c>
      <c r="F1794" s="1469" t="s">
        <v>104</v>
      </c>
      <c r="G1794" s="334"/>
      <c r="H1794" s="4089" t="s">
        <v>624</v>
      </c>
      <c r="I1794" s="4059">
        <v>9504</v>
      </c>
      <c r="J1794" s="4092">
        <v>832</v>
      </c>
      <c r="K1794" s="4095">
        <v>8256</v>
      </c>
      <c r="L1794" s="4098">
        <v>352</v>
      </c>
      <c r="M1794" s="2909"/>
      <c r="N1794" s="4031" t="s">
        <v>2466</v>
      </c>
      <c r="O1794" s="4053" t="s">
        <v>3030</v>
      </c>
      <c r="P1794" s="4169" t="s">
        <v>4563</v>
      </c>
    </row>
    <row r="1795" spans="1:16" s="108" customFormat="1" ht="17.25" customHeight="1">
      <c r="A1795" s="4557"/>
      <c r="B1795" s="4057"/>
      <c r="C1795" s="4086"/>
      <c r="D1795" s="4079"/>
      <c r="E1795" s="4051"/>
      <c r="F1795" s="1475" t="s">
        <v>3614</v>
      </c>
      <c r="G1795" s="303" t="s">
        <v>119</v>
      </c>
      <c r="H1795" s="4090"/>
      <c r="I1795" s="4060"/>
      <c r="J1795" s="4093"/>
      <c r="K1795" s="4096"/>
      <c r="L1795" s="4099"/>
      <c r="M1795" s="2910"/>
      <c r="N1795" s="4032"/>
      <c r="O1795" s="4054"/>
      <c r="P1795" s="4029"/>
    </row>
    <row r="1796" spans="1:16" s="121" customFormat="1" ht="17.25" customHeight="1">
      <c r="A1796" s="4557"/>
      <c r="B1796" s="4171"/>
      <c r="C1796" s="4087"/>
      <c r="D1796" s="4080"/>
      <c r="E1796" s="4052"/>
      <c r="F1796" s="1474" t="s">
        <v>3153</v>
      </c>
      <c r="G1796" s="304" t="s">
        <v>119</v>
      </c>
      <c r="H1796" s="4091"/>
      <c r="I1796" s="4061"/>
      <c r="J1796" s="4094"/>
      <c r="K1796" s="4097"/>
      <c r="L1796" s="4100"/>
      <c r="M1796" s="2911"/>
      <c r="N1796" s="4033"/>
      <c r="O1796" s="4055"/>
      <c r="P1796" s="4030"/>
    </row>
    <row r="1797" spans="1:16" s="108" customFormat="1" ht="18.75" customHeight="1">
      <c r="A1797" s="4557"/>
      <c r="B1797" s="4057" t="s">
        <v>2463</v>
      </c>
      <c r="C1797" s="4085" t="s">
        <v>3727</v>
      </c>
      <c r="D1797" s="4079" t="s">
        <v>3258</v>
      </c>
      <c r="E1797" s="4051" t="s">
        <v>3615</v>
      </c>
      <c r="F1797" s="1469" t="s">
        <v>575</v>
      </c>
      <c r="G1797" s="301"/>
      <c r="H1797" s="4469" t="s">
        <v>624</v>
      </c>
      <c r="I1797" s="4193">
        <v>13194</v>
      </c>
      <c r="J1797" s="4093">
        <v>1152</v>
      </c>
      <c r="K1797" s="4187">
        <v>8512</v>
      </c>
      <c r="L1797" s="4099">
        <v>448</v>
      </c>
      <c r="M1797" s="2910"/>
      <c r="N1797" s="4032" t="s">
        <v>2466</v>
      </c>
      <c r="O1797" s="4054" t="s">
        <v>3030</v>
      </c>
      <c r="P1797" s="4029" t="s">
        <v>4563</v>
      </c>
    </row>
    <row r="1798" spans="1:16" s="108" customFormat="1" ht="18.75" customHeight="1">
      <c r="A1798" s="4557"/>
      <c r="B1798" s="4057"/>
      <c r="C1798" s="4086"/>
      <c r="D1798" s="4079"/>
      <c r="E1798" s="4051"/>
      <c r="F1798" s="1475" t="s">
        <v>3614</v>
      </c>
      <c r="G1798" s="303" t="s">
        <v>119</v>
      </c>
      <c r="H1798" s="4470"/>
      <c r="I1798" s="4193"/>
      <c r="J1798" s="4093"/>
      <c r="K1798" s="4187"/>
      <c r="L1798" s="4099"/>
      <c r="M1798" s="2910"/>
      <c r="N1798" s="4032"/>
      <c r="O1798" s="4054"/>
      <c r="P1798" s="4029"/>
    </row>
    <row r="1799" spans="1:16" s="121" customFormat="1" ht="18.75" customHeight="1">
      <c r="A1799" s="4557"/>
      <c r="B1799" s="4171"/>
      <c r="C1799" s="4087"/>
      <c r="D1799" s="4080"/>
      <c r="E1799" s="4052"/>
      <c r="F1799" s="1476" t="s">
        <v>3153</v>
      </c>
      <c r="G1799" s="304" t="s">
        <v>119</v>
      </c>
      <c r="H1799" s="4471"/>
      <c r="I1799" s="4194"/>
      <c r="J1799" s="4094"/>
      <c r="K1799" s="4188"/>
      <c r="L1799" s="4100"/>
      <c r="M1799" s="2911"/>
      <c r="N1799" s="4033"/>
      <c r="O1799" s="4055"/>
      <c r="P1799" s="4030"/>
    </row>
    <row r="1800" spans="1:16" s="121" customFormat="1" ht="18" customHeight="1">
      <c r="A1800" s="4557"/>
      <c r="B1800" s="4056" t="s">
        <v>2463</v>
      </c>
      <c r="C1800" s="4086" t="s">
        <v>3728</v>
      </c>
      <c r="D1800" s="4139" t="s">
        <v>3232</v>
      </c>
      <c r="E1800" s="4101" t="s">
        <v>3616</v>
      </c>
      <c r="F1800" s="1469" t="s">
        <v>576</v>
      </c>
      <c r="G1800" s="385"/>
      <c r="H1800" s="4190" t="s">
        <v>624</v>
      </c>
      <c r="I1800" s="4192">
        <v>20574</v>
      </c>
      <c r="J1800" s="4092">
        <v>1302</v>
      </c>
      <c r="K1800" s="4095">
        <v>13034</v>
      </c>
      <c r="L1800" s="4098">
        <v>576</v>
      </c>
      <c r="M1800" s="2909"/>
      <c r="N1800" s="4034" t="s">
        <v>2468</v>
      </c>
      <c r="O1800" s="4081" t="s">
        <v>3030</v>
      </c>
      <c r="P1800" s="4029" t="s">
        <v>4563</v>
      </c>
    </row>
    <row r="1801" spans="1:16" s="121" customFormat="1" ht="18" customHeight="1">
      <c r="A1801" s="4557"/>
      <c r="B1801" s="4170"/>
      <c r="C1801" s="4086"/>
      <c r="D1801" s="4167"/>
      <c r="E1801" s="4102"/>
      <c r="F1801" s="1471" t="s">
        <v>3614</v>
      </c>
      <c r="G1801" s="449" t="s">
        <v>119</v>
      </c>
      <c r="H1801" s="4190"/>
      <c r="I1801" s="4193"/>
      <c r="J1801" s="4093"/>
      <c r="K1801" s="4096"/>
      <c r="L1801" s="4099"/>
      <c r="M1801" s="2910"/>
      <c r="N1801" s="4035"/>
      <c r="O1801" s="4082"/>
      <c r="P1801" s="4029"/>
    </row>
    <row r="1802" spans="1:16" s="121" customFormat="1" ht="18" customHeight="1">
      <c r="A1802" s="4558"/>
      <c r="B1802" s="4171"/>
      <c r="C1802" s="4087"/>
      <c r="D1802" s="4079"/>
      <c r="E1802" s="4052"/>
      <c r="F1802" s="1474" t="s">
        <v>3153</v>
      </c>
      <c r="G1802" s="304" t="s">
        <v>119</v>
      </c>
      <c r="H1802" s="4191"/>
      <c r="I1802" s="4194"/>
      <c r="J1802" s="4094"/>
      <c r="K1802" s="4097"/>
      <c r="L1802" s="4100"/>
      <c r="M1802" s="2911"/>
      <c r="N1802" s="4033"/>
      <c r="O1802" s="4055"/>
      <c r="P1802" s="4030"/>
    </row>
    <row r="1803" spans="1:16" s="19" customFormat="1" ht="17.25" customHeight="1">
      <c r="A1803" s="4525" t="s">
        <v>4577</v>
      </c>
      <c r="B1803" s="4539" t="s">
        <v>2463</v>
      </c>
      <c r="C1803" s="4085" t="s">
        <v>4578</v>
      </c>
      <c r="D1803" s="4080" t="s">
        <v>4579</v>
      </c>
      <c r="E1803" s="4537" t="s">
        <v>4580</v>
      </c>
      <c r="F1803" s="2030" t="s">
        <v>104</v>
      </c>
      <c r="G1803" s="326"/>
      <c r="H1803" s="4048" t="s">
        <v>624</v>
      </c>
      <c r="I1803" s="4059">
        <v>11504</v>
      </c>
      <c r="J1803" s="4092">
        <v>832</v>
      </c>
      <c r="K1803" s="4095">
        <v>10256</v>
      </c>
      <c r="L1803" s="4098">
        <v>352</v>
      </c>
      <c r="M1803" s="2909"/>
      <c r="N1803" s="4031" t="s">
        <v>2466</v>
      </c>
      <c r="O1803" s="4053" t="s">
        <v>3030</v>
      </c>
      <c r="P1803" s="4169" t="s">
        <v>4628</v>
      </c>
    </row>
    <row r="1804" spans="1:16" s="19" customFormat="1" ht="17.25" customHeight="1">
      <c r="A1804" s="4526"/>
      <c r="B1804" s="4057"/>
      <c r="C1804" s="4086"/>
      <c r="D1804" s="4079"/>
      <c r="E1804" s="4051"/>
      <c r="F1804" s="1476" t="s">
        <v>4581</v>
      </c>
      <c r="G1804" s="303" t="s">
        <v>119</v>
      </c>
      <c r="H1804" s="4049"/>
      <c r="I1804" s="4060"/>
      <c r="J1804" s="4093"/>
      <c r="K1804" s="4096"/>
      <c r="L1804" s="4099"/>
      <c r="M1804" s="2910"/>
      <c r="N1804" s="4032"/>
      <c r="O1804" s="4054"/>
      <c r="P1804" s="4029"/>
    </row>
    <row r="1805" spans="1:16" s="1633" customFormat="1" ht="17.25" customHeight="1">
      <c r="A1805" s="4526"/>
      <c r="B1805" s="4171"/>
      <c r="C1805" s="4087"/>
      <c r="D1805" s="4080"/>
      <c r="E1805" s="4052"/>
      <c r="F1805" s="1474" t="s">
        <v>3153</v>
      </c>
      <c r="G1805" s="304" t="s">
        <v>119</v>
      </c>
      <c r="H1805" s="4050"/>
      <c r="I1805" s="4061"/>
      <c r="J1805" s="4094"/>
      <c r="K1805" s="4097"/>
      <c r="L1805" s="4100"/>
      <c r="M1805" s="2911"/>
      <c r="N1805" s="4033"/>
      <c r="O1805" s="4055"/>
      <c r="P1805" s="4030"/>
    </row>
    <row r="1806" spans="1:16" s="19" customFormat="1" ht="17.25" customHeight="1">
      <c r="A1806" s="4526"/>
      <c r="B1806" s="4539" t="s">
        <v>2463</v>
      </c>
      <c r="C1806" s="4085" t="s">
        <v>4608</v>
      </c>
      <c r="D1806" s="4080" t="s">
        <v>4592</v>
      </c>
      <c r="E1806" s="4537" t="s">
        <v>4623</v>
      </c>
      <c r="F1806" s="2030" t="s">
        <v>575</v>
      </c>
      <c r="G1806" s="326"/>
      <c r="H1806" s="4048" t="s">
        <v>624</v>
      </c>
      <c r="I1806" s="4059">
        <v>15194</v>
      </c>
      <c r="J1806" s="4092">
        <v>1152</v>
      </c>
      <c r="K1806" s="4095">
        <v>10512</v>
      </c>
      <c r="L1806" s="4098">
        <v>448</v>
      </c>
      <c r="M1806" s="2909"/>
      <c r="N1806" s="4031" t="s">
        <v>2468</v>
      </c>
      <c r="O1806" s="4053" t="s">
        <v>3030</v>
      </c>
      <c r="P1806" s="4169" t="s">
        <v>4628</v>
      </c>
    </row>
    <row r="1807" spans="1:16" s="19" customFormat="1" ht="17.25" customHeight="1">
      <c r="A1807" s="4526"/>
      <c r="B1807" s="4057"/>
      <c r="C1807" s="4086"/>
      <c r="D1807" s="4079"/>
      <c r="E1807" s="4051"/>
      <c r="F1807" s="1476" t="s">
        <v>4581</v>
      </c>
      <c r="G1807" s="303" t="s">
        <v>119</v>
      </c>
      <c r="H1807" s="4049"/>
      <c r="I1807" s="4060"/>
      <c r="J1807" s="4093"/>
      <c r="K1807" s="4096"/>
      <c r="L1807" s="4099"/>
      <c r="M1807" s="2910"/>
      <c r="N1807" s="4032"/>
      <c r="O1807" s="4054"/>
      <c r="P1807" s="4029"/>
    </row>
    <row r="1808" spans="1:16" s="1633" customFormat="1" ht="17.25" customHeight="1">
      <c r="A1808" s="4526"/>
      <c r="B1808" s="4171"/>
      <c r="C1808" s="4087"/>
      <c r="D1808" s="4080"/>
      <c r="E1808" s="4052"/>
      <c r="F1808" s="1474" t="s">
        <v>3153</v>
      </c>
      <c r="G1808" s="304" t="s">
        <v>119</v>
      </c>
      <c r="H1808" s="4050"/>
      <c r="I1808" s="4061"/>
      <c r="J1808" s="4094"/>
      <c r="K1808" s="4097"/>
      <c r="L1808" s="4100"/>
      <c r="M1808" s="2911"/>
      <c r="N1808" s="4033"/>
      <c r="O1808" s="4055"/>
      <c r="P1808" s="4030"/>
    </row>
    <row r="1809" spans="1:16" s="19" customFormat="1" ht="17.25" customHeight="1">
      <c r="A1809" s="4526"/>
      <c r="B1809" s="4539" t="s">
        <v>2463</v>
      </c>
      <c r="C1809" s="4085" t="s">
        <v>4610</v>
      </c>
      <c r="D1809" s="4080" t="s">
        <v>4593</v>
      </c>
      <c r="E1809" s="4537" t="s">
        <v>4630</v>
      </c>
      <c r="F1809" s="2030" t="s">
        <v>576</v>
      </c>
      <c r="G1809" s="326"/>
      <c r="H1809" s="4048" t="s">
        <v>624</v>
      </c>
      <c r="I1809" s="4059">
        <v>22574</v>
      </c>
      <c r="J1809" s="4092">
        <v>1302</v>
      </c>
      <c r="K1809" s="4095">
        <v>15194</v>
      </c>
      <c r="L1809" s="4098">
        <v>576</v>
      </c>
      <c r="M1809" s="2909"/>
      <c r="N1809" s="4031" t="s">
        <v>2468</v>
      </c>
      <c r="O1809" s="4053" t="s">
        <v>3030</v>
      </c>
      <c r="P1809" s="4169" t="s">
        <v>4628</v>
      </c>
    </row>
    <row r="1810" spans="1:16" s="19" customFormat="1" ht="17.25" customHeight="1">
      <c r="A1810" s="4526"/>
      <c r="B1810" s="4057"/>
      <c r="C1810" s="4086"/>
      <c r="D1810" s="4079"/>
      <c r="E1810" s="4051"/>
      <c r="F1810" s="1476" t="s">
        <v>4581</v>
      </c>
      <c r="G1810" s="303" t="s">
        <v>119</v>
      </c>
      <c r="H1810" s="4049"/>
      <c r="I1810" s="4060"/>
      <c r="J1810" s="4093"/>
      <c r="K1810" s="4096"/>
      <c r="L1810" s="4099"/>
      <c r="M1810" s="2910"/>
      <c r="N1810" s="4032"/>
      <c r="O1810" s="4054"/>
      <c r="P1810" s="4029"/>
    </row>
    <row r="1811" spans="1:16" s="1633" customFormat="1" ht="17.25" customHeight="1">
      <c r="A1811" s="4527"/>
      <c r="B1811" s="4171"/>
      <c r="C1811" s="4087"/>
      <c r="D1811" s="4080"/>
      <c r="E1811" s="4052"/>
      <c r="F1811" s="1474" t="s">
        <v>3153</v>
      </c>
      <c r="G1811" s="304" t="s">
        <v>119</v>
      </c>
      <c r="H1811" s="4050"/>
      <c r="I1811" s="4061"/>
      <c r="J1811" s="4094"/>
      <c r="K1811" s="4097"/>
      <c r="L1811" s="4100"/>
      <c r="M1811" s="2911"/>
      <c r="N1811" s="4033"/>
      <c r="O1811" s="4055"/>
      <c r="P1811" s="4030"/>
    </row>
    <row r="1812" spans="1:16" s="19" customFormat="1" ht="17.25" customHeight="1">
      <c r="A1812" s="4556" t="s">
        <v>4269</v>
      </c>
      <c r="B1812" s="4539" t="s">
        <v>2463</v>
      </c>
      <c r="C1812" s="4085" t="s">
        <v>4270</v>
      </c>
      <c r="D1812" s="4080" t="s">
        <v>4271</v>
      </c>
      <c r="E1812" s="4537" t="s">
        <v>4272</v>
      </c>
      <c r="F1812" s="1639" t="s">
        <v>104</v>
      </c>
      <c r="G1812" s="326"/>
      <c r="H1812" s="4048" t="s">
        <v>624</v>
      </c>
      <c r="I1812" s="4059">
        <v>13504</v>
      </c>
      <c r="J1812" s="4092">
        <v>832</v>
      </c>
      <c r="K1812" s="4095">
        <v>12256</v>
      </c>
      <c r="L1812" s="4098">
        <v>352</v>
      </c>
      <c r="M1812" s="2909"/>
      <c r="N1812" s="4031" t="s">
        <v>2466</v>
      </c>
      <c r="O1812" s="4053" t="s">
        <v>3030</v>
      </c>
      <c r="P1812" s="4169" t="s">
        <v>4569</v>
      </c>
    </row>
    <row r="1813" spans="1:16" s="19" customFormat="1" ht="17.25" customHeight="1">
      <c r="A1813" s="4557"/>
      <c r="B1813" s="4057"/>
      <c r="C1813" s="4086"/>
      <c r="D1813" s="4079"/>
      <c r="E1813" s="4051"/>
      <c r="F1813" s="1475" t="s">
        <v>4273</v>
      </c>
      <c r="G1813" s="303" t="s">
        <v>119</v>
      </c>
      <c r="H1813" s="4049"/>
      <c r="I1813" s="4060"/>
      <c r="J1813" s="4093"/>
      <c r="K1813" s="4096"/>
      <c r="L1813" s="4099"/>
      <c r="M1813" s="2910"/>
      <c r="N1813" s="4032"/>
      <c r="O1813" s="4054"/>
      <c r="P1813" s="4029"/>
    </row>
    <row r="1814" spans="1:16" s="1633" customFormat="1" ht="17.25" customHeight="1">
      <c r="A1814" s="4557"/>
      <c r="B1814" s="4171"/>
      <c r="C1814" s="4087"/>
      <c r="D1814" s="4080"/>
      <c r="E1814" s="4052"/>
      <c r="F1814" s="1474" t="s">
        <v>3153</v>
      </c>
      <c r="G1814" s="304" t="s">
        <v>119</v>
      </c>
      <c r="H1814" s="4050"/>
      <c r="I1814" s="4061"/>
      <c r="J1814" s="4094"/>
      <c r="K1814" s="4097"/>
      <c r="L1814" s="4100"/>
      <c r="M1814" s="2911"/>
      <c r="N1814" s="4033"/>
      <c r="O1814" s="4055"/>
      <c r="P1814" s="4030"/>
    </row>
    <row r="1815" spans="1:16" s="19" customFormat="1" ht="17.25" customHeight="1">
      <c r="A1815" s="4557"/>
      <c r="B1815" s="4539" t="s">
        <v>2463</v>
      </c>
      <c r="C1815" s="4085" t="s">
        <v>4274</v>
      </c>
      <c r="D1815" s="4080" t="s">
        <v>4275</v>
      </c>
      <c r="E1815" s="4537" t="s">
        <v>4276</v>
      </c>
      <c r="F1815" s="1639" t="s">
        <v>575</v>
      </c>
      <c r="G1815" s="326"/>
      <c r="H1815" s="4048" t="s">
        <v>624</v>
      </c>
      <c r="I1815" s="4059">
        <v>17194</v>
      </c>
      <c r="J1815" s="4092">
        <v>1152</v>
      </c>
      <c r="K1815" s="4095">
        <v>12512</v>
      </c>
      <c r="L1815" s="4098">
        <v>448</v>
      </c>
      <c r="M1815" s="2909"/>
      <c r="N1815" s="4031" t="s">
        <v>2468</v>
      </c>
      <c r="O1815" s="4053" t="s">
        <v>3030</v>
      </c>
      <c r="P1815" s="4169" t="s">
        <v>4569</v>
      </c>
    </row>
    <row r="1816" spans="1:16" s="19" customFormat="1" ht="17.25" customHeight="1">
      <c r="A1816" s="4557"/>
      <c r="B1816" s="4057"/>
      <c r="C1816" s="4086"/>
      <c r="D1816" s="4079"/>
      <c r="E1816" s="4051"/>
      <c r="F1816" s="1475" t="s">
        <v>4273</v>
      </c>
      <c r="G1816" s="303" t="s">
        <v>119</v>
      </c>
      <c r="H1816" s="4049"/>
      <c r="I1816" s="4060"/>
      <c r="J1816" s="4093"/>
      <c r="K1816" s="4096"/>
      <c r="L1816" s="4099"/>
      <c r="M1816" s="2910"/>
      <c r="N1816" s="4032"/>
      <c r="O1816" s="4054"/>
      <c r="P1816" s="4029"/>
    </row>
    <row r="1817" spans="1:16" s="1633" customFormat="1" ht="17.25" customHeight="1">
      <c r="A1817" s="4557"/>
      <c r="B1817" s="4171"/>
      <c r="C1817" s="4087"/>
      <c r="D1817" s="4080"/>
      <c r="E1817" s="4052"/>
      <c r="F1817" s="1474" t="s">
        <v>3153</v>
      </c>
      <c r="G1817" s="304" t="s">
        <v>119</v>
      </c>
      <c r="H1817" s="4050"/>
      <c r="I1817" s="4061"/>
      <c r="J1817" s="4094"/>
      <c r="K1817" s="4097"/>
      <c r="L1817" s="4100"/>
      <c r="M1817" s="2911"/>
      <c r="N1817" s="4033"/>
      <c r="O1817" s="4055"/>
      <c r="P1817" s="4030"/>
    </row>
    <row r="1818" spans="1:16" s="19" customFormat="1" ht="17.25" customHeight="1">
      <c r="A1818" s="4557"/>
      <c r="B1818" s="4539" t="s">
        <v>2463</v>
      </c>
      <c r="C1818" s="4085" t="s">
        <v>4277</v>
      </c>
      <c r="D1818" s="4080" t="s">
        <v>4278</v>
      </c>
      <c r="E1818" s="4537" t="s">
        <v>4279</v>
      </c>
      <c r="F1818" s="1639" t="s">
        <v>576</v>
      </c>
      <c r="G1818" s="326"/>
      <c r="H1818" s="4048" t="s">
        <v>624</v>
      </c>
      <c r="I1818" s="4059">
        <v>24574</v>
      </c>
      <c r="J1818" s="4092">
        <v>1302</v>
      </c>
      <c r="K1818" s="4095">
        <v>17034</v>
      </c>
      <c r="L1818" s="4098">
        <v>576</v>
      </c>
      <c r="M1818" s="2909"/>
      <c r="N1818" s="4031" t="s">
        <v>2468</v>
      </c>
      <c r="O1818" s="4053" t="s">
        <v>3030</v>
      </c>
      <c r="P1818" s="4169" t="s">
        <v>4569</v>
      </c>
    </row>
    <row r="1819" spans="1:16" s="19" customFormat="1" ht="17.25" customHeight="1">
      <c r="A1819" s="4557"/>
      <c r="B1819" s="4057"/>
      <c r="C1819" s="4086"/>
      <c r="D1819" s="4079"/>
      <c r="E1819" s="4051"/>
      <c r="F1819" s="1475" t="s">
        <v>4273</v>
      </c>
      <c r="G1819" s="303" t="s">
        <v>119</v>
      </c>
      <c r="H1819" s="4049"/>
      <c r="I1819" s="4060"/>
      <c r="J1819" s="4093"/>
      <c r="K1819" s="4096"/>
      <c r="L1819" s="4099"/>
      <c r="M1819" s="2910"/>
      <c r="N1819" s="4032"/>
      <c r="O1819" s="4054"/>
      <c r="P1819" s="4029"/>
    </row>
    <row r="1820" spans="1:16" s="1633" customFormat="1" ht="17.25" customHeight="1">
      <c r="A1820" s="4558"/>
      <c r="B1820" s="4171"/>
      <c r="C1820" s="4087"/>
      <c r="D1820" s="4080"/>
      <c r="E1820" s="4052"/>
      <c r="F1820" s="1474" t="s">
        <v>3153</v>
      </c>
      <c r="G1820" s="304" t="s">
        <v>119</v>
      </c>
      <c r="H1820" s="4050"/>
      <c r="I1820" s="4061"/>
      <c r="J1820" s="4094"/>
      <c r="K1820" s="4097"/>
      <c r="L1820" s="4100"/>
      <c r="M1820" s="2911"/>
      <c r="N1820" s="4033"/>
      <c r="O1820" s="4055"/>
      <c r="P1820" s="4030"/>
    </row>
    <row r="1821" spans="1:16" s="121" customFormat="1" ht="15.75" customHeight="1">
      <c r="A1821" s="4556" t="s">
        <v>3933</v>
      </c>
      <c r="B1821" s="4170" t="s">
        <v>2463</v>
      </c>
      <c r="C1821" s="4086" t="s">
        <v>3729</v>
      </c>
      <c r="D1821" s="4167" t="s">
        <v>3233</v>
      </c>
      <c r="E1821" s="4102" t="s">
        <v>3040</v>
      </c>
      <c r="F1821" s="1471" t="s">
        <v>104</v>
      </c>
      <c r="G1821" s="337"/>
      <c r="H1821" s="4196" t="s">
        <v>624</v>
      </c>
      <c r="I1821" s="4096">
        <v>5760</v>
      </c>
      <c r="J1821" s="4093">
        <v>1088</v>
      </c>
      <c r="K1821" s="4096">
        <v>4512</v>
      </c>
      <c r="L1821" s="4099">
        <v>512</v>
      </c>
      <c r="M1821" s="2910"/>
      <c r="N1821" s="4035" t="s">
        <v>2466</v>
      </c>
      <c r="O1821" s="4082" t="s">
        <v>3030</v>
      </c>
      <c r="P1821" s="4029" t="s">
        <v>3594</v>
      </c>
    </row>
    <row r="1822" spans="1:16" s="121" customFormat="1" ht="15.75" customHeight="1">
      <c r="A1822" s="4557"/>
      <c r="B1822" s="4170"/>
      <c r="C1822" s="4086"/>
      <c r="D1822" s="4167"/>
      <c r="E1822" s="4102"/>
      <c r="F1822" s="1471" t="s">
        <v>1403</v>
      </c>
      <c r="G1822" s="303" t="s">
        <v>119</v>
      </c>
      <c r="H1822" s="4196"/>
      <c r="I1822" s="4096"/>
      <c r="J1822" s="4093"/>
      <c r="K1822" s="4096"/>
      <c r="L1822" s="4099"/>
      <c r="M1822" s="2910"/>
      <c r="N1822" s="4035"/>
      <c r="O1822" s="4082"/>
      <c r="P1822" s="4029"/>
    </row>
    <row r="1823" spans="1:16" s="121" customFormat="1" ht="15.75" customHeight="1">
      <c r="A1823" s="4557"/>
      <c r="B1823" s="4170"/>
      <c r="C1823" s="4086"/>
      <c r="D1823" s="4167"/>
      <c r="E1823" s="4102"/>
      <c r="F1823" s="1476" t="s">
        <v>107</v>
      </c>
      <c r="G1823" s="337" t="s">
        <v>119</v>
      </c>
      <c r="H1823" s="4196"/>
      <c r="I1823" s="4096"/>
      <c r="J1823" s="4093"/>
      <c r="K1823" s="4096"/>
      <c r="L1823" s="4099"/>
      <c r="M1823" s="2910"/>
      <c r="N1823" s="4035"/>
      <c r="O1823" s="4082"/>
      <c r="P1823" s="4029"/>
    </row>
    <row r="1824" spans="1:16" s="121" customFormat="1" ht="15.75" customHeight="1">
      <c r="A1824" s="4557"/>
      <c r="B1824" s="4171"/>
      <c r="C1824" s="4087"/>
      <c r="D1824" s="4079"/>
      <c r="E1824" s="4052"/>
      <c r="F1824" s="1474" t="s">
        <v>3153</v>
      </c>
      <c r="G1824" s="336" t="s">
        <v>119</v>
      </c>
      <c r="H1824" s="4197"/>
      <c r="I1824" s="4097"/>
      <c r="J1824" s="4094"/>
      <c r="K1824" s="4097"/>
      <c r="L1824" s="4100"/>
      <c r="M1824" s="2911"/>
      <c r="N1824" s="4033"/>
      <c r="O1824" s="4055"/>
      <c r="P1824" s="4030"/>
    </row>
    <row r="1825" spans="1:16" s="1399" customFormat="1" ht="17.25" customHeight="1">
      <c r="A1825" s="4557"/>
      <c r="B1825" s="4062" t="s">
        <v>2463</v>
      </c>
      <c r="C1825" s="4065" t="s">
        <v>4738</v>
      </c>
      <c r="D1825" s="4068" t="s">
        <v>6423</v>
      </c>
      <c r="E1825" s="4101" t="s">
        <v>3458</v>
      </c>
      <c r="F1825" s="3295" t="s">
        <v>105</v>
      </c>
      <c r="G1825" s="987"/>
      <c r="H1825" s="4073" t="s">
        <v>624</v>
      </c>
      <c r="I1825" s="4045">
        <v>6944</v>
      </c>
      <c r="J1825" s="4042">
        <v>1088</v>
      </c>
      <c r="K1825" s="4045">
        <v>4768</v>
      </c>
      <c r="L1825" s="4042">
        <v>512</v>
      </c>
      <c r="M1825" s="3302"/>
      <c r="N1825" s="4034" t="s">
        <v>2466</v>
      </c>
      <c r="O1825" s="4036" t="s">
        <v>3030</v>
      </c>
      <c r="P1825" s="4039" t="s">
        <v>6471</v>
      </c>
    </row>
    <row r="1826" spans="1:16" s="1399" customFormat="1" ht="17.25" customHeight="1">
      <c r="A1826" s="4557"/>
      <c r="B1826" s="4063"/>
      <c r="C1826" s="4066"/>
      <c r="D1826" s="4069"/>
      <c r="E1826" s="4102"/>
      <c r="F1826" s="3296" t="s">
        <v>1403</v>
      </c>
      <c r="G1826" s="987" t="s">
        <v>119</v>
      </c>
      <c r="H1826" s="4074"/>
      <c r="I1826" s="4046"/>
      <c r="J1826" s="4043"/>
      <c r="K1826" s="4046"/>
      <c r="L1826" s="4043"/>
      <c r="M1826" s="3303"/>
      <c r="N1826" s="4035"/>
      <c r="O1826" s="4037"/>
      <c r="P1826" s="4040"/>
    </row>
    <row r="1827" spans="1:16" s="1399" customFormat="1" ht="17.25" customHeight="1">
      <c r="A1827" s="4557"/>
      <c r="B1827" s="4063"/>
      <c r="C1827" s="4066"/>
      <c r="D1827" s="4069"/>
      <c r="E1827" s="4102"/>
      <c r="F1827" s="1476" t="s">
        <v>107</v>
      </c>
      <c r="G1827" s="987" t="s">
        <v>119</v>
      </c>
      <c r="H1827" s="4074"/>
      <c r="I1827" s="4046"/>
      <c r="J1827" s="4043"/>
      <c r="K1827" s="4046"/>
      <c r="L1827" s="4043"/>
      <c r="M1827" s="3303"/>
      <c r="N1827" s="4035"/>
      <c r="O1827" s="4037"/>
      <c r="P1827" s="4040"/>
    </row>
    <row r="1828" spans="1:16" s="1399" customFormat="1" ht="17.25" customHeight="1">
      <c r="A1828" s="4557"/>
      <c r="B1828" s="4064"/>
      <c r="C1828" s="4067"/>
      <c r="D1828" s="4070"/>
      <c r="E1828" s="4052"/>
      <c r="F1828" s="1474" t="s">
        <v>3153</v>
      </c>
      <c r="G1828" s="2033" t="s">
        <v>119</v>
      </c>
      <c r="H1828" s="4075"/>
      <c r="I1828" s="4047"/>
      <c r="J1828" s="4044"/>
      <c r="K1828" s="4047"/>
      <c r="L1828" s="4044"/>
      <c r="M1828" s="3304"/>
      <c r="N1828" s="4033"/>
      <c r="O1828" s="4038"/>
      <c r="P1828" s="4041"/>
    </row>
    <row r="1829" spans="1:16" s="1399" customFormat="1" ht="17.25" customHeight="1">
      <c r="A1829" s="4557"/>
      <c r="B1829" s="4062" t="s">
        <v>2463</v>
      </c>
      <c r="C1829" s="4065" t="s">
        <v>6433</v>
      </c>
      <c r="D1829" s="4068" t="s">
        <v>6434</v>
      </c>
      <c r="E1829" s="4071" t="s">
        <v>6464</v>
      </c>
      <c r="F1829" s="3295" t="s">
        <v>106</v>
      </c>
      <c r="G1829" s="987"/>
      <c r="H1829" s="4073" t="s">
        <v>624</v>
      </c>
      <c r="I1829" s="4045">
        <v>8160</v>
      </c>
      <c r="J1829" s="4042">
        <v>1088</v>
      </c>
      <c r="K1829" s="4045">
        <v>4768</v>
      </c>
      <c r="L1829" s="4042">
        <v>512</v>
      </c>
      <c r="M1829" s="3302"/>
      <c r="N1829" s="4034" t="s">
        <v>2466</v>
      </c>
      <c r="O1829" s="4036" t="s">
        <v>3030</v>
      </c>
      <c r="P1829" s="4039" t="s">
        <v>6471</v>
      </c>
    </row>
    <row r="1830" spans="1:16" s="1399" customFormat="1" ht="17.25" customHeight="1">
      <c r="A1830" s="4557"/>
      <c r="B1830" s="4063"/>
      <c r="C1830" s="4066"/>
      <c r="D1830" s="4069"/>
      <c r="E1830" s="4071"/>
      <c r="F1830" s="3296" t="s">
        <v>1403</v>
      </c>
      <c r="G1830" s="987" t="s">
        <v>119</v>
      </c>
      <c r="H1830" s="4074"/>
      <c r="I1830" s="4046"/>
      <c r="J1830" s="4043"/>
      <c r="K1830" s="4046"/>
      <c r="L1830" s="4043"/>
      <c r="M1830" s="3303"/>
      <c r="N1830" s="4035"/>
      <c r="O1830" s="4037"/>
      <c r="P1830" s="4040"/>
    </row>
    <row r="1831" spans="1:16" s="1399" customFormat="1" ht="17.25" customHeight="1">
      <c r="A1831" s="4557"/>
      <c r="B1831" s="4063"/>
      <c r="C1831" s="4066"/>
      <c r="D1831" s="4069"/>
      <c r="E1831" s="4071"/>
      <c r="F1831" s="3296" t="s">
        <v>107</v>
      </c>
      <c r="G1831" s="987" t="s">
        <v>119</v>
      </c>
      <c r="H1831" s="4074"/>
      <c r="I1831" s="4046"/>
      <c r="J1831" s="4043"/>
      <c r="K1831" s="4046"/>
      <c r="L1831" s="4043"/>
      <c r="M1831" s="3303"/>
      <c r="N1831" s="4035"/>
      <c r="O1831" s="4037"/>
      <c r="P1831" s="4040"/>
    </row>
    <row r="1832" spans="1:16" s="1399" customFormat="1" ht="17.25" customHeight="1">
      <c r="A1832" s="4557"/>
      <c r="B1832" s="4064"/>
      <c r="C1832" s="4067"/>
      <c r="D1832" s="4070"/>
      <c r="E1832" s="4072"/>
      <c r="F1832" s="3297" t="s">
        <v>3153</v>
      </c>
      <c r="G1832" s="2033" t="s">
        <v>119</v>
      </c>
      <c r="H1832" s="4075"/>
      <c r="I1832" s="4047"/>
      <c r="J1832" s="4044"/>
      <c r="K1832" s="4047"/>
      <c r="L1832" s="4044"/>
      <c r="M1832" s="3304"/>
      <c r="N1832" s="4033"/>
      <c r="O1832" s="4038"/>
      <c r="P1832" s="4041"/>
    </row>
    <row r="1833" spans="1:16" s="121" customFormat="1" ht="15.75" customHeight="1">
      <c r="A1833" s="4557"/>
      <c r="B1833" s="4056" t="s">
        <v>2463</v>
      </c>
      <c r="C1833" s="4085" t="s">
        <v>3730</v>
      </c>
      <c r="D1833" s="4139" t="s">
        <v>3235</v>
      </c>
      <c r="E1833" s="4101" t="s">
        <v>3041</v>
      </c>
      <c r="F1833" s="1471" t="s">
        <v>575</v>
      </c>
      <c r="G1833" s="337"/>
      <c r="H1833" s="4195" t="s">
        <v>624</v>
      </c>
      <c r="I1833" s="4095">
        <v>9450</v>
      </c>
      <c r="J1833" s="4092">
        <v>1408</v>
      </c>
      <c r="K1833" s="4095">
        <v>4768</v>
      </c>
      <c r="L1833" s="4098">
        <v>512</v>
      </c>
      <c r="M1833" s="2909"/>
      <c r="N1833" s="4034" t="s">
        <v>2466</v>
      </c>
      <c r="O1833" s="4081" t="s">
        <v>3030</v>
      </c>
      <c r="P1833" s="4169" t="s">
        <v>3594</v>
      </c>
    </row>
    <row r="1834" spans="1:16" s="121" customFormat="1" ht="15.75" customHeight="1">
      <c r="A1834" s="4557"/>
      <c r="B1834" s="4170"/>
      <c r="C1834" s="4086"/>
      <c r="D1834" s="4167"/>
      <c r="E1834" s="4102"/>
      <c r="F1834" s="1471" t="s">
        <v>1403</v>
      </c>
      <c r="G1834" s="337" t="s">
        <v>119</v>
      </c>
      <c r="H1834" s="4196"/>
      <c r="I1834" s="4096"/>
      <c r="J1834" s="4093"/>
      <c r="K1834" s="4096"/>
      <c r="L1834" s="4099"/>
      <c r="M1834" s="2910"/>
      <c r="N1834" s="4035"/>
      <c r="O1834" s="4082"/>
      <c r="P1834" s="4029"/>
    </row>
    <row r="1835" spans="1:16" s="121" customFormat="1" ht="15.75" customHeight="1">
      <c r="A1835" s="4557"/>
      <c r="B1835" s="4170"/>
      <c r="C1835" s="4086"/>
      <c r="D1835" s="4167"/>
      <c r="E1835" s="4102"/>
      <c r="F1835" s="1476" t="s">
        <v>107</v>
      </c>
      <c r="G1835" s="303" t="s">
        <v>119</v>
      </c>
      <c r="H1835" s="4196"/>
      <c r="I1835" s="4096"/>
      <c r="J1835" s="4093"/>
      <c r="K1835" s="4096"/>
      <c r="L1835" s="4099"/>
      <c r="M1835" s="2910"/>
      <c r="N1835" s="4035"/>
      <c r="O1835" s="4082"/>
      <c r="P1835" s="4029"/>
    </row>
    <row r="1836" spans="1:16" s="121" customFormat="1" ht="15.75" customHeight="1">
      <c r="A1836" s="4557"/>
      <c r="B1836" s="4171"/>
      <c r="C1836" s="4087"/>
      <c r="D1836" s="4079"/>
      <c r="E1836" s="4052"/>
      <c r="F1836" s="1474" t="s">
        <v>3153</v>
      </c>
      <c r="G1836" s="304" t="s">
        <v>119</v>
      </c>
      <c r="H1836" s="4197"/>
      <c r="I1836" s="4097"/>
      <c r="J1836" s="4094"/>
      <c r="K1836" s="4097"/>
      <c r="L1836" s="4100"/>
      <c r="M1836" s="2911"/>
      <c r="N1836" s="4033"/>
      <c r="O1836" s="4055"/>
      <c r="P1836" s="4030"/>
    </row>
    <row r="1837" spans="1:16" s="121" customFormat="1" ht="15.75" customHeight="1">
      <c r="A1837" s="4557"/>
      <c r="B1837" s="4056" t="s">
        <v>2463</v>
      </c>
      <c r="C1837" s="4085" t="s">
        <v>3731</v>
      </c>
      <c r="D1837" s="4139" t="s">
        <v>3237</v>
      </c>
      <c r="E1837" s="4101" t="s">
        <v>3042</v>
      </c>
      <c r="F1837" s="1469" t="s">
        <v>576</v>
      </c>
      <c r="G1837" s="335"/>
      <c r="H1837" s="4195" t="s">
        <v>624</v>
      </c>
      <c r="I1837" s="4186">
        <v>16830</v>
      </c>
      <c r="J1837" s="4092">
        <v>1558</v>
      </c>
      <c r="K1837" s="4095">
        <v>9290</v>
      </c>
      <c r="L1837" s="4098">
        <v>512</v>
      </c>
      <c r="M1837" s="2909"/>
      <c r="N1837" s="4034" t="s">
        <v>2468</v>
      </c>
      <c r="O1837" s="4081" t="s">
        <v>3030</v>
      </c>
      <c r="P1837" s="4169" t="s">
        <v>3594</v>
      </c>
    </row>
    <row r="1838" spans="1:16" s="121" customFormat="1" ht="15.75" customHeight="1">
      <c r="A1838" s="4557"/>
      <c r="B1838" s="4170"/>
      <c r="C1838" s="4086"/>
      <c r="D1838" s="4167"/>
      <c r="E1838" s="4102"/>
      <c r="F1838" s="1471" t="s">
        <v>1403</v>
      </c>
      <c r="G1838" s="337" t="s">
        <v>119</v>
      </c>
      <c r="H1838" s="4196"/>
      <c r="I1838" s="4187"/>
      <c r="J1838" s="4093"/>
      <c r="K1838" s="4096"/>
      <c r="L1838" s="4099"/>
      <c r="M1838" s="2910"/>
      <c r="N1838" s="4035"/>
      <c r="O1838" s="4082"/>
      <c r="P1838" s="4029"/>
    </row>
    <row r="1839" spans="1:16" s="121" customFormat="1" ht="15.75" customHeight="1">
      <c r="A1839" s="4557"/>
      <c r="B1839" s="4170"/>
      <c r="C1839" s="4086"/>
      <c r="D1839" s="4167"/>
      <c r="E1839" s="4102"/>
      <c r="F1839" s="1476" t="s">
        <v>107</v>
      </c>
      <c r="G1839" s="303" t="s">
        <v>119</v>
      </c>
      <c r="H1839" s="4196"/>
      <c r="I1839" s="4187"/>
      <c r="J1839" s="4093"/>
      <c r="K1839" s="4096"/>
      <c r="L1839" s="4099"/>
      <c r="M1839" s="2910"/>
      <c r="N1839" s="4035"/>
      <c r="O1839" s="4082"/>
      <c r="P1839" s="4029"/>
    </row>
    <row r="1840" spans="1:16" s="121" customFormat="1" ht="15.75" customHeight="1">
      <c r="A1840" s="4557"/>
      <c r="B1840" s="4171"/>
      <c r="C1840" s="4087"/>
      <c r="D1840" s="4079"/>
      <c r="E1840" s="4052"/>
      <c r="F1840" s="1474" t="s">
        <v>3153</v>
      </c>
      <c r="G1840" s="304" t="s">
        <v>119</v>
      </c>
      <c r="H1840" s="4197"/>
      <c r="I1840" s="4188"/>
      <c r="J1840" s="4094"/>
      <c r="K1840" s="4097"/>
      <c r="L1840" s="4100"/>
      <c r="M1840" s="2911"/>
      <c r="N1840" s="4033"/>
      <c r="O1840" s="4055"/>
      <c r="P1840" s="4030"/>
    </row>
    <row r="1841" spans="1:16" s="112" customFormat="1" ht="15.75" customHeight="1">
      <c r="A1841" s="4525" t="s">
        <v>3934</v>
      </c>
      <c r="B1841" s="4056" t="s">
        <v>2463</v>
      </c>
      <c r="C1841" s="4085" t="s">
        <v>3732</v>
      </c>
      <c r="D1841" s="4139" t="s">
        <v>3240</v>
      </c>
      <c r="E1841" s="4101" t="s">
        <v>3043</v>
      </c>
      <c r="F1841" s="1469" t="s">
        <v>104</v>
      </c>
      <c r="G1841" s="335"/>
      <c r="H1841" s="4195" t="s">
        <v>624</v>
      </c>
      <c r="I1841" s="4045">
        <v>7760</v>
      </c>
      <c r="J1841" s="4172">
        <v>1088</v>
      </c>
      <c r="K1841" s="4045">
        <v>6512</v>
      </c>
      <c r="L1841" s="4042">
        <v>512</v>
      </c>
      <c r="M1841" s="2912"/>
      <c r="N1841" s="4034" t="s">
        <v>2466</v>
      </c>
      <c r="O1841" s="4081" t="s">
        <v>3030</v>
      </c>
      <c r="P1841" s="4169" t="s">
        <v>3594</v>
      </c>
    </row>
    <row r="1842" spans="1:16" s="112" customFormat="1" ht="15.75" customHeight="1">
      <c r="A1842" s="4526"/>
      <c r="B1842" s="4170"/>
      <c r="C1842" s="4086"/>
      <c r="D1842" s="4167"/>
      <c r="E1842" s="4102"/>
      <c r="F1842" s="1471" t="s">
        <v>1425</v>
      </c>
      <c r="G1842" s="337" t="s">
        <v>119</v>
      </c>
      <c r="H1842" s="4196"/>
      <c r="I1842" s="4046"/>
      <c r="J1842" s="4189"/>
      <c r="K1842" s="4046"/>
      <c r="L1842" s="4043"/>
      <c r="M1842" s="2913"/>
      <c r="N1842" s="4035"/>
      <c r="O1842" s="4082"/>
      <c r="P1842" s="4029"/>
    </row>
    <row r="1843" spans="1:16" s="112" customFormat="1" ht="15.75" customHeight="1">
      <c r="A1843" s="4526"/>
      <c r="B1843" s="4170"/>
      <c r="C1843" s="4086"/>
      <c r="D1843" s="4167"/>
      <c r="E1843" s="4102"/>
      <c r="F1843" s="1476" t="s">
        <v>107</v>
      </c>
      <c r="G1843" s="303" t="s">
        <v>119</v>
      </c>
      <c r="H1843" s="4196"/>
      <c r="I1843" s="4046"/>
      <c r="J1843" s="4189"/>
      <c r="K1843" s="4046"/>
      <c r="L1843" s="4043"/>
      <c r="M1843" s="2913"/>
      <c r="N1843" s="4035"/>
      <c r="O1843" s="4082"/>
      <c r="P1843" s="4029"/>
    </row>
    <row r="1844" spans="1:16" s="112" customFormat="1" ht="15.75" customHeight="1">
      <c r="A1844" s="4526"/>
      <c r="B1844" s="4171"/>
      <c r="C1844" s="4087"/>
      <c r="D1844" s="4079"/>
      <c r="E1844" s="4052"/>
      <c r="F1844" s="1474" t="s">
        <v>3153</v>
      </c>
      <c r="G1844" s="336" t="s">
        <v>119</v>
      </c>
      <c r="H1844" s="4197"/>
      <c r="I1844" s="4047"/>
      <c r="J1844" s="4173"/>
      <c r="K1844" s="4047"/>
      <c r="L1844" s="4044"/>
      <c r="M1844" s="2914"/>
      <c r="N1844" s="4033"/>
      <c r="O1844" s="4055"/>
      <c r="P1844" s="4030"/>
    </row>
    <row r="1845" spans="1:16" s="1399" customFormat="1" ht="17.25" customHeight="1">
      <c r="A1845" s="4526"/>
      <c r="B1845" s="4062" t="s">
        <v>2463</v>
      </c>
      <c r="C1845" s="4065" t="s">
        <v>6435</v>
      </c>
      <c r="D1845" s="4068" t="s">
        <v>6437</v>
      </c>
      <c r="E1845" s="4071" t="s">
        <v>6462</v>
      </c>
      <c r="F1845" s="3295" t="s">
        <v>105</v>
      </c>
      <c r="G1845" s="987"/>
      <c r="H1845" s="4073" t="s">
        <v>624</v>
      </c>
      <c r="I1845" s="4045">
        <v>8944</v>
      </c>
      <c r="J1845" s="4042">
        <v>1088</v>
      </c>
      <c r="K1845" s="4045">
        <v>6768</v>
      </c>
      <c r="L1845" s="4042">
        <v>512</v>
      </c>
      <c r="M1845" s="3302"/>
      <c r="N1845" s="4034" t="s">
        <v>2466</v>
      </c>
      <c r="O1845" s="4036" t="s">
        <v>3030</v>
      </c>
      <c r="P1845" s="4039" t="s">
        <v>6471</v>
      </c>
    </row>
    <row r="1846" spans="1:16" s="1399" customFormat="1" ht="17.25" customHeight="1">
      <c r="A1846" s="4526"/>
      <c r="B1846" s="4063"/>
      <c r="C1846" s="4066"/>
      <c r="D1846" s="4069"/>
      <c r="E1846" s="4071"/>
      <c r="F1846" s="3296" t="s">
        <v>1425</v>
      </c>
      <c r="G1846" s="987" t="s">
        <v>119</v>
      </c>
      <c r="H1846" s="4074"/>
      <c r="I1846" s="4046"/>
      <c r="J1846" s="4043"/>
      <c r="K1846" s="4046"/>
      <c r="L1846" s="4043"/>
      <c r="M1846" s="3303"/>
      <c r="N1846" s="4035"/>
      <c r="O1846" s="4037"/>
      <c r="P1846" s="4040"/>
    </row>
    <row r="1847" spans="1:16" s="1399" customFormat="1" ht="17.25" customHeight="1">
      <c r="A1847" s="4526"/>
      <c r="B1847" s="4063"/>
      <c r="C1847" s="4066"/>
      <c r="D1847" s="4069"/>
      <c r="E1847" s="4071"/>
      <c r="F1847" s="3296" t="s">
        <v>107</v>
      </c>
      <c r="G1847" s="987" t="s">
        <v>119</v>
      </c>
      <c r="H1847" s="4074"/>
      <c r="I1847" s="4046"/>
      <c r="J1847" s="4043"/>
      <c r="K1847" s="4046"/>
      <c r="L1847" s="4043"/>
      <c r="M1847" s="3303"/>
      <c r="N1847" s="4035"/>
      <c r="O1847" s="4037"/>
      <c r="P1847" s="4040"/>
    </row>
    <row r="1848" spans="1:16" s="1399" customFormat="1" ht="17.25" customHeight="1">
      <c r="A1848" s="4526"/>
      <c r="B1848" s="4064"/>
      <c r="C1848" s="4067"/>
      <c r="D1848" s="4070"/>
      <c r="E1848" s="4072"/>
      <c r="F1848" s="3297" t="s">
        <v>3153</v>
      </c>
      <c r="G1848" s="2033" t="s">
        <v>119</v>
      </c>
      <c r="H1848" s="4075"/>
      <c r="I1848" s="4047"/>
      <c r="J1848" s="4044"/>
      <c r="K1848" s="4047"/>
      <c r="L1848" s="4044"/>
      <c r="M1848" s="3304"/>
      <c r="N1848" s="4033"/>
      <c r="O1848" s="4038"/>
      <c r="P1848" s="4041"/>
    </row>
    <row r="1849" spans="1:16" s="1399" customFormat="1" ht="17.25" customHeight="1">
      <c r="A1849" s="4526"/>
      <c r="B1849" s="4062" t="s">
        <v>2463</v>
      </c>
      <c r="C1849" s="4065" t="s">
        <v>6436</v>
      </c>
      <c r="D1849" s="4068" t="s">
        <v>6438</v>
      </c>
      <c r="E1849" s="4071" t="s">
        <v>6465</v>
      </c>
      <c r="F1849" s="3295" t="s">
        <v>106</v>
      </c>
      <c r="G1849" s="987"/>
      <c r="H1849" s="4073" t="s">
        <v>624</v>
      </c>
      <c r="I1849" s="4045">
        <v>10160</v>
      </c>
      <c r="J1849" s="4042">
        <v>1088</v>
      </c>
      <c r="K1849" s="4045">
        <v>6768</v>
      </c>
      <c r="L1849" s="4042">
        <v>512</v>
      </c>
      <c r="M1849" s="3302"/>
      <c r="N1849" s="4034" t="s">
        <v>2466</v>
      </c>
      <c r="O1849" s="4036" t="s">
        <v>3030</v>
      </c>
      <c r="P1849" s="4039" t="s">
        <v>6471</v>
      </c>
    </row>
    <row r="1850" spans="1:16" s="1399" customFormat="1" ht="17.25" customHeight="1">
      <c r="A1850" s="4526"/>
      <c r="B1850" s="4063"/>
      <c r="C1850" s="4066"/>
      <c r="D1850" s="4069"/>
      <c r="E1850" s="4071"/>
      <c r="F1850" s="3296" t="s">
        <v>1425</v>
      </c>
      <c r="G1850" s="987" t="s">
        <v>119</v>
      </c>
      <c r="H1850" s="4074"/>
      <c r="I1850" s="4046"/>
      <c r="J1850" s="4043"/>
      <c r="K1850" s="4046"/>
      <c r="L1850" s="4043"/>
      <c r="M1850" s="3303"/>
      <c r="N1850" s="4035"/>
      <c r="O1850" s="4037"/>
      <c r="P1850" s="4040"/>
    </row>
    <row r="1851" spans="1:16" s="1399" customFormat="1" ht="17.25" customHeight="1">
      <c r="A1851" s="4526"/>
      <c r="B1851" s="4063"/>
      <c r="C1851" s="4066"/>
      <c r="D1851" s="4069"/>
      <c r="E1851" s="4071"/>
      <c r="F1851" s="3296" t="s">
        <v>107</v>
      </c>
      <c r="G1851" s="987" t="s">
        <v>119</v>
      </c>
      <c r="H1851" s="4074"/>
      <c r="I1851" s="4046"/>
      <c r="J1851" s="4043"/>
      <c r="K1851" s="4046"/>
      <c r="L1851" s="4043"/>
      <c r="M1851" s="3303"/>
      <c r="N1851" s="4035"/>
      <c r="O1851" s="4037"/>
      <c r="P1851" s="4040"/>
    </row>
    <row r="1852" spans="1:16" s="1399" customFormat="1" ht="17.25" customHeight="1">
      <c r="A1852" s="4526"/>
      <c r="B1852" s="4064"/>
      <c r="C1852" s="4067"/>
      <c r="D1852" s="4070"/>
      <c r="E1852" s="4072"/>
      <c r="F1852" s="3297" t="s">
        <v>3153</v>
      </c>
      <c r="G1852" s="2033" t="s">
        <v>119</v>
      </c>
      <c r="H1852" s="4075"/>
      <c r="I1852" s="4047"/>
      <c r="J1852" s="4044"/>
      <c r="K1852" s="4047"/>
      <c r="L1852" s="4044"/>
      <c r="M1852" s="3304"/>
      <c r="N1852" s="4033"/>
      <c r="O1852" s="4038"/>
      <c r="P1852" s="4041"/>
    </row>
    <row r="1853" spans="1:16" s="87" customFormat="1" ht="15.75" customHeight="1">
      <c r="A1853" s="4526"/>
      <c r="B1853" s="4170" t="s">
        <v>2463</v>
      </c>
      <c r="C1853" s="4085" t="s">
        <v>3733</v>
      </c>
      <c r="D1853" s="4139" t="s">
        <v>3242</v>
      </c>
      <c r="E1853" s="4102" t="s">
        <v>3044</v>
      </c>
      <c r="F1853" s="1471" t="s">
        <v>575</v>
      </c>
      <c r="G1853" s="1115"/>
      <c r="H1853" s="4195" t="s">
        <v>624</v>
      </c>
      <c r="I1853" s="4076">
        <v>11450</v>
      </c>
      <c r="J1853" s="4172">
        <v>1408</v>
      </c>
      <c r="K1853" s="4120">
        <v>6768</v>
      </c>
      <c r="L1853" s="4042">
        <v>512</v>
      </c>
      <c r="M1853" s="2912"/>
      <c r="N1853" s="4034" t="s">
        <v>2466</v>
      </c>
      <c r="O1853" s="4082" t="s">
        <v>3030</v>
      </c>
      <c r="P1853" s="4169" t="s">
        <v>3594</v>
      </c>
    </row>
    <row r="1854" spans="1:16" s="87" customFormat="1" ht="15.75" customHeight="1">
      <c r="A1854" s="4526"/>
      <c r="B1854" s="4170"/>
      <c r="C1854" s="4086"/>
      <c r="D1854" s="4167"/>
      <c r="E1854" s="4102"/>
      <c r="F1854" s="1472" t="s">
        <v>1425</v>
      </c>
      <c r="G1854" s="303" t="s">
        <v>119</v>
      </c>
      <c r="H1854" s="4196"/>
      <c r="I1854" s="4077"/>
      <c r="J1854" s="4189"/>
      <c r="K1854" s="4108"/>
      <c r="L1854" s="4043"/>
      <c r="M1854" s="2913"/>
      <c r="N1854" s="4035"/>
      <c r="O1854" s="4082"/>
      <c r="P1854" s="4029"/>
    </row>
    <row r="1855" spans="1:16" s="87" customFormat="1" ht="15.75" customHeight="1">
      <c r="A1855" s="4526"/>
      <c r="B1855" s="4057"/>
      <c r="C1855" s="4086"/>
      <c r="D1855" s="4167"/>
      <c r="E1855" s="4051"/>
      <c r="F1855" s="1477" t="s">
        <v>107</v>
      </c>
      <c r="G1855" s="303" t="s">
        <v>119</v>
      </c>
      <c r="H1855" s="4196"/>
      <c r="I1855" s="4077"/>
      <c r="J1855" s="4189"/>
      <c r="K1855" s="4108"/>
      <c r="L1855" s="4043"/>
      <c r="M1855" s="2913"/>
      <c r="N1855" s="4035"/>
      <c r="O1855" s="4054"/>
      <c r="P1855" s="4029"/>
    </row>
    <row r="1856" spans="1:16" s="87" customFormat="1" ht="15.75" customHeight="1">
      <c r="A1856" s="4526"/>
      <c r="B1856" s="4058"/>
      <c r="C1856" s="4087"/>
      <c r="D1856" s="4079"/>
      <c r="E1856" s="4175"/>
      <c r="F1856" s="1478" t="s">
        <v>3153</v>
      </c>
      <c r="G1856" s="336" t="s">
        <v>119</v>
      </c>
      <c r="H1856" s="4196"/>
      <c r="I1856" s="4078"/>
      <c r="J1856" s="4189"/>
      <c r="K1856" s="4108"/>
      <c r="L1856" s="4043"/>
      <c r="M1856" s="2913"/>
      <c r="N1856" s="4033"/>
      <c r="O1856" s="4166"/>
      <c r="P1856" s="4030"/>
    </row>
    <row r="1857" spans="1:16" s="87" customFormat="1" ht="15.75" customHeight="1">
      <c r="A1857" s="4526"/>
      <c r="B1857" s="4056" t="s">
        <v>2463</v>
      </c>
      <c r="C1857" s="4085" t="s">
        <v>3734</v>
      </c>
      <c r="D1857" s="4139" t="s">
        <v>3212</v>
      </c>
      <c r="E1857" s="4101" t="s">
        <v>3045</v>
      </c>
      <c r="F1857" s="1469" t="s">
        <v>576</v>
      </c>
      <c r="G1857" s="1115"/>
      <c r="H1857" s="4195" t="s">
        <v>624</v>
      </c>
      <c r="I1857" s="4076">
        <v>18830</v>
      </c>
      <c r="J1857" s="4172">
        <v>1558</v>
      </c>
      <c r="K1857" s="4045">
        <v>11290</v>
      </c>
      <c r="L1857" s="4042">
        <v>512</v>
      </c>
      <c r="M1857" s="2912"/>
      <c r="N1857" s="4034" t="s">
        <v>2468</v>
      </c>
      <c r="O1857" s="4081" t="s">
        <v>3030</v>
      </c>
      <c r="P1857" s="4169" t="s">
        <v>3594</v>
      </c>
    </row>
    <row r="1858" spans="1:16" s="87" customFormat="1" ht="15.75" customHeight="1">
      <c r="A1858" s="4526"/>
      <c r="B1858" s="4170"/>
      <c r="C1858" s="4086"/>
      <c r="D1858" s="4167"/>
      <c r="E1858" s="4102"/>
      <c r="F1858" s="1472" t="s">
        <v>1425</v>
      </c>
      <c r="G1858" s="337" t="s">
        <v>119</v>
      </c>
      <c r="H1858" s="4196"/>
      <c r="I1858" s="4077"/>
      <c r="J1858" s="4189"/>
      <c r="K1858" s="4046"/>
      <c r="L1858" s="4043"/>
      <c r="M1858" s="2913"/>
      <c r="N1858" s="4035"/>
      <c r="O1858" s="4082"/>
      <c r="P1858" s="4029"/>
    </row>
    <row r="1859" spans="1:16" s="87" customFormat="1" ht="15.75" customHeight="1">
      <c r="A1859" s="4526"/>
      <c r="B1859" s="4057"/>
      <c r="C1859" s="4086"/>
      <c r="D1859" s="4167"/>
      <c r="E1859" s="4051"/>
      <c r="F1859" s="1477" t="s">
        <v>107</v>
      </c>
      <c r="G1859" s="303" t="s">
        <v>119</v>
      </c>
      <c r="H1859" s="4196"/>
      <c r="I1859" s="4077"/>
      <c r="J1859" s="4189"/>
      <c r="K1859" s="4046"/>
      <c r="L1859" s="4043"/>
      <c r="M1859" s="2913"/>
      <c r="N1859" s="4032"/>
      <c r="O1859" s="4054"/>
      <c r="P1859" s="4029"/>
    </row>
    <row r="1860" spans="1:16" s="87" customFormat="1" ht="15.75" customHeight="1">
      <c r="A1860" s="4527"/>
      <c r="B1860" s="4058"/>
      <c r="C1860" s="4087"/>
      <c r="D1860" s="4079"/>
      <c r="E1860" s="4175"/>
      <c r="F1860" s="1478" t="s">
        <v>3153</v>
      </c>
      <c r="G1860" s="304" t="s">
        <v>119</v>
      </c>
      <c r="H1860" s="4197"/>
      <c r="I1860" s="4078"/>
      <c r="J1860" s="4173"/>
      <c r="K1860" s="4047"/>
      <c r="L1860" s="4044"/>
      <c r="M1860" s="2914"/>
      <c r="N1860" s="4174"/>
      <c r="O1860" s="4166"/>
      <c r="P1860" s="4030"/>
    </row>
    <row r="1861" spans="1:16" s="121" customFormat="1" ht="15.75" customHeight="1">
      <c r="A1861" s="4556" t="s">
        <v>3935</v>
      </c>
      <c r="B1861" s="4170" t="s">
        <v>2463</v>
      </c>
      <c r="C1861" s="4086" t="s">
        <v>3735</v>
      </c>
      <c r="D1861" s="4167" t="s">
        <v>3213</v>
      </c>
      <c r="E1861" s="4102" t="s">
        <v>3046</v>
      </c>
      <c r="F1861" s="1471" t="s">
        <v>104</v>
      </c>
      <c r="G1861" s="337"/>
      <c r="H1861" s="4196" t="s">
        <v>624</v>
      </c>
      <c r="I1861" s="4096">
        <v>9760</v>
      </c>
      <c r="J1861" s="4093">
        <v>1088</v>
      </c>
      <c r="K1861" s="4096">
        <v>8512</v>
      </c>
      <c r="L1861" s="4099">
        <v>512</v>
      </c>
      <c r="M1861" s="2910"/>
      <c r="N1861" s="4035" t="s">
        <v>2466</v>
      </c>
      <c r="O1861" s="4082" t="s">
        <v>3030</v>
      </c>
      <c r="P1861" s="4029" t="s">
        <v>4564</v>
      </c>
    </row>
    <row r="1862" spans="1:16" s="121" customFormat="1" ht="15.75" customHeight="1">
      <c r="A1862" s="4557"/>
      <c r="B1862" s="4170"/>
      <c r="C1862" s="4086"/>
      <c r="D1862" s="4167"/>
      <c r="E1862" s="4102"/>
      <c r="F1862" s="1471" t="s">
        <v>3614</v>
      </c>
      <c r="G1862" s="303" t="s">
        <v>119</v>
      </c>
      <c r="H1862" s="4196"/>
      <c r="I1862" s="4096"/>
      <c r="J1862" s="4093"/>
      <c r="K1862" s="4096"/>
      <c r="L1862" s="4099"/>
      <c r="M1862" s="2910"/>
      <c r="N1862" s="4035"/>
      <c r="O1862" s="4082"/>
      <c r="P1862" s="4029"/>
    </row>
    <row r="1863" spans="1:16" s="121" customFormat="1" ht="15.75" customHeight="1">
      <c r="A1863" s="4557"/>
      <c r="B1863" s="4170"/>
      <c r="C1863" s="4086"/>
      <c r="D1863" s="4167"/>
      <c r="E1863" s="4102"/>
      <c r="F1863" s="1476" t="s">
        <v>107</v>
      </c>
      <c r="G1863" s="303" t="s">
        <v>119</v>
      </c>
      <c r="H1863" s="4196"/>
      <c r="I1863" s="4096"/>
      <c r="J1863" s="4093"/>
      <c r="K1863" s="4096"/>
      <c r="L1863" s="4099"/>
      <c r="M1863" s="2910"/>
      <c r="N1863" s="4035"/>
      <c r="O1863" s="4082"/>
      <c r="P1863" s="4029"/>
    </row>
    <row r="1864" spans="1:16" s="121" customFormat="1" ht="15.75" customHeight="1">
      <c r="A1864" s="4557"/>
      <c r="B1864" s="4171"/>
      <c r="C1864" s="4087"/>
      <c r="D1864" s="4079"/>
      <c r="E1864" s="4052"/>
      <c r="F1864" s="1474" t="s">
        <v>3153</v>
      </c>
      <c r="G1864" s="336" t="s">
        <v>119</v>
      </c>
      <c r="H1864" s="4197"/>
      <c r="I1864" s="4097"/>
      <c r="J1864" s="4094"/>
      <c r="K1864" s="4097"/>
      <c r="L1864" s="4100"/>
      <c r="M1864" s="2911"/>
      <c r="N1864" s="4033"/>
      <c r="O1864" s="4055"/>
      <c r="P1864" s="4030"/>
    </row>
    <row r="1865" spans="1:16" s="121" customFormat="1" ht="15.75" customHeight="1">
      <c r="A1865" s="4557"/>
      <c r="B1865" s="4056" t="s">
        <v>2463</v>
      </c>
      <c r="C1865" s="4085" t="s">
        <v>3736</v>
      </c>
      <c r="D1865" s="4139" t="s">
        <v>3214</v>
      </c>
      <c r="E1865" s="4101" t="s">
        <v>3467</v>
      </c>
      <c r="F1865" s="1471" t="s">
        <v>575</v>
      </c>
      <c r="G1865" s="337"/>
      <c r="H1865" s="4195" t="s">
        <v>624</v>
      </c>
      <c r="I1865" s="4095">
        <v>13450</v>
      </c>
      <c r="J1865" s="4092">
        <v>1408</v>
      </c>
      <c r="K1865" s="4095">
        <v>8768</v>
      </c>
      <c r="L1865" s="4098">
        <v>512</v>
      </c>
      <c r="M1865" s="2909"/>
      <c r="N1865" s="4034" t="s">
        <v>2466</v>
      </c>
      <c r="O1865" s="4081" t="s">
        <v>3030</v>
      </c>
      <c r="P1865" s="4169" t="s">
        <v>4564</v>
      </c>
    </row>
    <row r="1866" spans="1:16" s="121" customFormat="1" ht="15.75" customHeight="1">
      <c r="A1866" s="4557"/>
      <c r="B1866" s="4170"/>
      <c r="C1866" s="4086"/>
      <c r="D1866" s="4167"/>
      <c r="E1866" s="4102"/>
      <c r="F1866" s="1471" t="s">
        <v>3614</v>
      </c>
      <c r="G1866" s="303" t="s">
        <v>119</v>
      </c>
      <c r="H1866" s="4196"/>
      <c r="I1866" s="4096"/>
      <c r="J1866" s="4093"/>
      <c r="K1866" s="4096"/>
      <c r="L1866" s="4099"/>
      <c r="M1866" s="2910"/>
      <c r="N1866" s="4035"/>
      <c r="O1866" s="4082"/>
      <c r="P1866" s="4029"/>
    </row>
    <row r="1867" spans="1:16" s="121" customFormat="1" ht="15.75" customHeight="1">
      <c r="A1867" s="4557"/>
      <c r="B1867" s="4170"/>
      <c r="C1867" s="4086"/>
      <c r="D1867" s="4167"/>
      <c r="E1867" s="4102"/>
      <c r="F1867" s="1476" t="s">
        <v>107</v>
      </c>
      <c r="G1867" s="303" t="s">
        <v>119</v>
      </c>
      <c r="H1867" s="4196"/>
      <c r="I1867" s="4096"/>
      <c r="J1867" s="4093"/>
      <c r="K1867" s="4096"/>
      <c r="L1867" s="4099"/>
      <c r="M1867" s="2910"/>
      <c r="N1867" s="4035"/>
      <c r="O1867" s="4082"/>
      <c r="P1867" s="4029"/>
    </row>
    <row r="1868" spans="1:16" s="121" customFormat="1" ht="15.75" customHeight="1">
      <c r="A1868" s="4557"/>
      <c r="B1868" s="4171"/>
      <c r="C1868" s="4087"/>
      <c r="D1868" s="4079"/>
      <c r="E1868" s="4052"/>
      <c r="F1868" s="1474" t="s">
        <v>3153</v>
      </c>
      <c r="G1868" s="336" t="s">
        <v>119</v>
      </c>
      <c r="H1868" s="4197"/>
      <c r="I1868" s="4097"/>
      <c r="J1868" s="4094"/>
      <c r="K1868" s="4097"/>
      <c r="L1868" s="4100"/>
      <c r="M1868" s="2911"/>
      <c r="N1868" s="4033"/>
      <c r="O1868" s="4055"/>
      <c r="P1868" s="4030"/>
    </row>
    <row r="1869" spans="1:16" s="121" customFormat="1" ht="15.75" customHeight="1">
      <c r="A1869" s="4557"/>
      <c r="B1869" s="4056" t="s">
        <v>2463</v>
      </c>
      <c r="C1869" s="4085" t="s">
        <v>3737</v>
      </c>
      <c r="D1869" s="4139" t="s">
        <v>3215</v>
      </c>
      <c r="E1869" s="4101" t="s">
        <v>3469</v>
      </c>
      <c r="F1869" s="1610" t="s">
        <v>576</v>
      </c>
      <c r="G1869" s="335"/>
      <c r="H1869" s="4195" t="s">
        <v>624</v>
      </c>
      <c r="I1869" s="4186">
        <v>20830</v>
      </c>
      <c r="J1869" s="4092">
        <v>1558</v>
      </c>
      <c r="K1869" s="4095">
        <v>13290</v>
      </c>
      <c r="L1869" s="4098">
        <v>512</v>
      </c>
      <c r="M1869" s="2909"/>
      <c r="N1869" s="4034" t="s">
        <v>2468</v>
      </c>
      <c r="O1869" s="4036" t="s">
        <v>3030</v>
      </c>
      <c r="P1869" s="4169" t="s">
        <v>4565</v>
      </c>
    </row>
    <row r="1870" spans="1:16" s="121" customFormat="1" ht="15.75" customHeight="1">
      <c r="A1870" s="4557"/>
      <c r="B1870" s="4170"/>
      <c r="C1870" s="4086"/>
      <c r="D1870" s="4167"/>
      <c r="E1870" s="4102"/>
      <c r="F1870" s="1611" t="s">
        <v>3614</v>
      </c>
      <c r="G1870" s="337" t="s">
        <v>119</v>
      </c>
      <c r="H1870" s="4196"/>
      <c r="I1870" s="4187"/>
      <c r="J1870" s="4093"/>
      <c r="K1870" s="4096"/>
      <c r="L1870" s="4099"/>
      <c r="M1870" s="2910"/>
      <c r="N1870" s="4035"/>
      <c r="O1870" s="4037"/>
      <c r="P1870" s="4029"/>
    </row>
    <row r="1871" spans="1:16" s="121" customFormat="1" ht="15.75" customHeight="1">
      <c r="A1871" s="4557"/>
      <c r="B1871" s="4170"/>
      <c r="C1871" s="4086"/>
      <c r="D1871" s="4167"/>
      <c r="E1871" s="4102"/>
      <c r="F1871" s="1476" t="s">
        <v>107</v>
      </c>
      <c r="G1871" s="303" t="s">
        <v>119</v>
      </c>
      <c r="H1871" s="4196"/>
      <c r="I1871" s="4187"/>
      <c r="J1871" s="4093"/>
      <c r="K1871" s="4096"/>
      <c r="L1871" s="4099"/>
      <c r="M1871" s="2910"/>
      <c r="N1871" s="4035"/>
      <c r="O1871" s="4037"/>
      <c r="P1871" s="4029"/>
    </row>
    <row r="1872" spans="1:16" s="121" customFormat="1" ht="15.75" customHeight="1">
      <c r="A1872" s="4558"/>
      <c r="B1872" s="4171"/>
      <c r="C1872" s="4087"/>
      <c r="D1872" s="4079"/>
      <c r="E1872" s="4052"/>
      <c r="F1872" s="1474" t="s">
        <v>3153</v>
      </c>
      <c r="G1872" s="304" t="s">
        <v>119</v>
      </c>
      <c r="H1872" s="4197"/>
      <c r="I1872" s="4188"/>
      <c r="J1872" s="4094"/>
      <c r="K1872" s="4097"/>
      <c r="L1872" s="4100"/>
      <c r="M1872" s="2911"/>
      <c r="N1872" s="4033"/>
      <c r="O1872" s="4038"/>
      <c r="P1872" s="4030"/>
    </row>
    <row r="1873" spans="1:16" s="121" customFormat="1" ht="15.75" customHeight="1">
      <c r="A1873" s="4525" t="s">
        <v>4595</v>
      </c>
      <c r="B1873" s="4170" t="s">
        <v>2463</v>
      </c>
      <c r="C1873" s="4086" t="s">
        <v>4596</v>
      </c>
      <c r="D1873" s="4167" t="s">
        <v>4594</v>
      </c>
      <c r="E1873" s="4102" t="s">
        <v>4600</v>
      </c>
      <c r="F1873" s="2032" t="s">
        <v>104</v>
      </c>
      <c r="G1873" s="337"/>
      <c r="H1873" s="4196" t="s">
        <v>624</v>
      </c>
      <c r="I1873" s="4096">
        <v>11760</v>
      </c>
      <c r="J1873" s="4093">
        <v>1088</v>
      </c>
      <c r="K1873" s="4096">
        <v>10512</v>
      </c>
      <c r="L1873" s="4099">
        <v>512</v>
      </c>
      <c r="M1873" s="2910"/>
      <c r="N1873" s="4035" t="s">
        <v>2466</v>
      </c>
      <c r="O1873" s="4082" t="s">
        <v>3030</v>
      </c>
      <c r="P1873" s="4029" t="s">
        <v>4629</v>
      </c>
    </row>
    <row r="1874" spans="1:16" s="121" customFormat="1" ht="15.75" customHeight="1">
      <c r="A1874" s="4526"/>
      <c r="B1874" s="4170"/>
      <c r="C1874" s="4086"/>
      <c r="D1874" s="4167"/>
      <c r="E1874" s="4102"/>
      <c r="F1874" s="2032" t="s">
        <v>4581</v>
      </c>
      <c r="G1874" s="303" t="s">
        <v>119</v>
      </c>
      <c r="H1874" s="4196"/>
      <c r="I1874" s="4096"/>
      <c r="J1874" s="4093"/>
      <c r="K1874" s="4096"/>
      <c r="L1874" s="4099"/>
      <c r="M1874" s="2910"/>
      <c r="N1874" s="4035"/>
      <c r="O1874" s="4082"/>
      <c r="P1874" s="4029"/>
    </row>
    <row r="1875" spans="1:16" s="121" customFormat="1" ht="15.75" customHeight="1">
      <c r="A1875" s="4526"/>
      <c r="B1875" s="4170"/>
      <c r="C1875" s="4086"/>
      <c r="D1875" s="4167"/>
      <c r="E1875" s="4102"/>
      <c r="F1875" s="1476" t="s">
        <v>107</v>
      </c>
      <c r="G1875" s="303" t="s">
        <v>119</v>
      </c>
      <c r="H1875" s="4196"/>
      <c r="I1875" s="4096"/>
      <c r="J1875" s="4093"/>
      <c r="K1875" s="4096"/>
      <c r="L1875" s="4099"/>
      <c r="M1875" s="2910"/>
      <c r="N1875" s="4035"/>
      <c r="O1875" s="4082"/>
      <c r="P1875" s="4029"/>
    </row>
    <row r="1876" spans="1:16" s="121" customFormat="1" ht="15.75" customHeight="1">
      <c r="A1876" s="4526"/>
      <c r="B1876" s="4171"/>
      <c r="C1876" s="4087"/>
      <c r="D1876" s="4079"/>
      <c r="E1876" s="4052"/>
      <c r="F1876" s="1474" t="s">
        <v>3153</v>
      </c>
      <c r="G1876" s="336" t="s">
        <v>119</v>
      </c>
      <c r="H1876" s="4197"/>
      <c r="I1876" s="4097"/>
      <c r="J1876" s="4094"/>
      <c r="K1876" s="4097"/>
      <c r="L1876" s="4100"/>
      <c r="M1876" s="2911"/>
      <c r="N1876" s="4033"/>
      <c r="O1876" s="4055"/>
      <c r="P1876" s="4030"/>
    </row>
    <row r="1877" spans="1:16" s="121" customFormat="1" ht="15.75" customHeight="1">
      <c r="A1877" s="4526"/>
      <c r="B1877" s="4170" t="s">
        <v>2463</v>
      </c>
      <c r="C1877" s="4086" t="s">
        <v>4616</v>
      </c>
      <c r="D1877" s="4167" t="s">
        <v>4597</v>
      </c>
      <c r="E1877" s="4102" t="s">
        <v>3474</v>
      </c>
      <c r="F1877" s="2032" t="s">
        <v>4598</v>
      </c>
      <c r="G1877" s="337"/>
      <c r="H1877" s="4196" t="s">
        <v>624</v>
      </c>
      <c r="I1877" s="4096">
        <v>15450</v>
      </c>
      <c r="J1877" s="4093">
        <v>1408</v>
      </c>
      <c r="K1877" s="4096">
        <v>10768</v>
      </c>
      <c r="L1877" s="4099">
        <v>512</v>
      </c>
      <c r="M1877" s="2910"/>
      <c r="N1877" s="4035" t="s">
        <v>2468</v>
      </c>
      <c r="O1877" s="4082" t="s">
        <v>3030</v>
      </c>
      <c r="P1877" s="4029" t="s">
        <v>4629</v>
      </c>
    </row>
    <row r="1878" spans="1:16" s="121" customFormat="1" ht="15.75" customHeight="1">
      <c r="A1878" s="4526"/>
      <c r="B1878" s="4170"/>
      <c r="C1878" s="4086"/>
      <c r="D1878" s="4167"/>
      <c r="E1878" s="4102"/>
      <c r="F1878" s="2032" t="s">
        <v>4581</v>
      </c>
      <c r="G1878" s="303" t="s">
        <v>119</v>
      </c>
      <c r="H1878" s="4196"/>
      <c r="I1878" s="4096"/>
      <c r="J1878" s="4093"/>
      <c r="K1878" s="4096"/>
      <c r="L1878" s="4099"/>
      <c r="M1878" s="2910"/>
      <c r="N1878" s="4035"/>
      <c r="O1878" s="4082"/>
      <c r="P1878" s="4029"/>
    </row>
    <row r="1879" spans="1:16" s="121" customFormat="1" ht="15.75" customHeight="1">
      <c r="A1879" s="4526"/>
      <c r="B1879" s="4170"/>
      <c r="C1879" s="4086"/>
      <c r="D1879" s="4167"/>
      <c r="E1879" s="4102"/>
      <c r="F1879" s="1476" t="s">
        <v>107</v>
      </c>
      <c r="G1879" s="303" t="s">
        <v>119</v>
      </c>
      <c r="H1879" s="4196"/>
      <c r="I1879" s="4096"/>
      <c r="J1879" s="4093"/>
      <c r="K1879" s="4096"/>
      <c r="L1879" s="4099"/>
      <c r="M1879" s="2910"/>
      <c r="N1879" s="4035"/>
      <c r="O1879" s="4082"/>
      <c r="P1879" s="4029"/>
    </row>
    <row r="1880" spans="1:16" s="121" customFormat="1" ht="15.75" customHeight="1">
      <c r="A1880" s="4526"/>
      <c r="B1880" s="4171"/>
      <c r="C1880" s="4087"/>
      <c r="D1880" s="4079"/>
      <c r="E1880" s="4052"/>
      <c r="F1880" s="1474" t="s">
        <v>3153</v>
      </c>
      <c r="G1880" s="336" t="s">
        <v>119</v>
      </c>
      <c r="H1880" s="4197"/>
      <c r="I1880" s="4097"/>
      <c r="J1880" s="4094"/>
      <c r="K1880" s="4097"/>
      <c r="L1880" s="4100"/>
      <c r="M1880" s="2911"/>
      <c r="N1880" s="4033"/>
      <c r="O1880" s="4055"/>
      <c r="P1880" s="4030"/>
    </row>
    <row r="1881" spans="1:16" s="121" customFormat="1" ht="15.75" customHeight="1">
      <c r="A1881" s="4526"/>
      <c r="B1881" s="4170" t="s">
        <v>2463</v>
      </c>
      <c r="C1881" s="4086" t="s">
        <v>4617</v>
      </c>
      <c r="D1881" s="4167" t="s">
        <v>4599</v>
      </c>
      <c r="E1881" s="4102" t="s">
        <v>4624</v>
      </c>
      <c r="F1881" s="2032" t="s">
        <v>4601</v>
      </c>
      <c r="G1881" s="337"/>
      <c r="H1881" s="4196" t="s">
        <v>624</v>
      </c>
      <c r="I1881" s="4096">
        <v>22830</v>
      </c>
      <c r="J1881" s="4093">
        <v>1558</v>
      </c>
      <c r="K1881" s="4096">
        <v>15450</v>
      </c>
      <c r="L1881" s="4099">
        <v>512</v>
      </c>
      <c r="M1881" s="2910"/>
      <c r="N1881" s="4035" t="s">
        <v>2468</v>
      </c>
      <c r="O1881" s="4082" t="s">
        <v>3030</v>
      </c>
      <c r="P1881" s="4029" t="s">
        <v>4629</v>
      </c>
    </row>
    <row r="1882" spans="1:16" s="121" customFormat="1" ht="15.75" customHeight="1">
      <c r="A1882" s="4526"/>
      <c r="B1882" s="4170"/>
      <c r="C1882" s="4086"/>
      <c r="D1882" s="4167"/>
      <c r="E1882" s="4102"/>
      <c r="F1882" s="2032" t="s">
        <v>4581</v>
      </c>
      <c r="G1882" s="303" t="s">
        <v>119</v>
      </c>
      <c r="H1882" s="4196"/>
      <c r="I1882" s="4096"/>
      <c r="J1882" s="4093"/>
      <c r="K1882" s="4096"/>
      <c r="L1882" s="4099"/>
      <c r="M1882" s="2910"/>
      <c r="N1882" s="4035"/>
      <c r="O1882" s="4082"/>
      <c r="P1882" s="4029"/>
    </row>
    <row r="1883" spans="1:16" s="121" customFormat="1" ht="15.75" customHeight="1">
      <c r="A1883" s="4526"/>
      <c r="B1883" s="4170"/>
      <c r="C1883" s="4086"/>
      <c r="D1883" s="4167"/>
      <c r="E1883" s="4102"/>
      <c r="F1883" s="1476" t="s">
        <v>107</v>
      </c>
      <c r="G1883" s="303" t="s">
        <v>119</v>
      </c>
      <c r="H1883" s="4196"/>
      <c r="I1883" s="4096"/>
      <c r="J1883" s="4093"/>
      <c r="K1883" s="4096"/>
      <c r="L1883" s="4099"/>
      <c r="M1883" s="2910"/>
      <c r="N1883" s="4035"/>
      <c r="O1883" s="4082"/>
      <c r="P1883" s="4029"/>
    </row>
    <row r="1884" spans="1:16" s="121" customFormat="1" ht="15.75" customHeight="1">
      <c r="A1884" s="4527"/>
      <c r="B1884" s="4171"/>
      <c r="C1884" s="4087"/>
      <c r="D1884" s="4079"/>
      <c r="E1884" s="4052"/>
      <c r="F1884" s="1474" t="s">
        <v>3153</v>
      </c>
      <c r="G1884" s="336" t="s">
        <v>119</v>
      </c>
      <c r="H1884" s="4197"/>
      <c r="I1884" s="4097"/>
      <c r="J1884" s="4094"/>
      <c r="K1884" s="4097"/>
      <c r="L1884" s="4100"/>
      <c r="M1884" s="2911"/>
      <c r="N1884" s="4033"/>
      <c r="O1884" s="4055"/>
      <c r="P1884" s="4030"/>
    </row>
    <row r="1885" spans="1:16" s="1633" customFormat="1" ht="15.75" customHeight="1">
      <c r="A1885" s="4556" t="s">
        <v>4280</v>
      </c>
      <c r="B1885" s="4056" t="s">
        <v>2463</v>
      </c>
      <c r="C1885" s="4085" t="s">
        <v>4281</v>
      </c>
      <c r="D1885" s="4139" t="s">
        <v>4282</v>
      </c>
      <c r="E1885" s="4101" t="s">
        <v>4283</v>
      </c>
      <c r="F1885" s="1867" t="s">
        <v>104</v>
      </c>
      <c r="G1885" s="326"/>
      <c r="H1885" s="4142" t="s">
        <v>624</v>
      </c>
      <c r="I1885" s="4095">
        <v>13760</v>
      </c>
      <c r="J1885" s="4092">
        <v>1088</v>
      </c>
      <c r="K1885" s="4095">
        <v>12512</v>
      </c>
      <c r="L1885" s="4098">
        <v>512</v>
      </c>
      <c r="M1885" s="2909"/>
      <c r="N1885" s="4034" t="s">
        <v>2466</v>
      </c>
      <c r="O1885" s="4081" t="s">
        <v>3030</v>
      </c>
      <c r="P1885" s="4169" t="s">
        <v>4566</v>
      </c>
    </row>
    <row r="1886" spans="1:16" s="1633" customFormat="1" ht="15.75" customHeight="1">
      <c r="A1886" s="4557"/>
      <c r="B1886" s="4170"/>
      <c r="C1886" s="4086"/>
      <c r="D1886" s="4167"/>
      <c r="E1886" s="4102"/>
      <c r="F1886" s="1866" t="s">
        <v>4273</v>
      </c>
      <c r="G1886" s="303" t="s">
        <v>119</v>
      </c>
      <c r="H1886" s="4168"/>
      <c r="I1886" s="4096"/>
      <c r="J1886" s="4093"/>
      <c r="K1886" s="4096"/>
      <c r="L1886" s="4099"/>
      <c r="M1886" s="2910"/>
      <c r="N1886" s="4035"/>
      <c r="O1886" s="4082"/>
      <c r="P1886" s="4029"/>
    </row>
    <row r="1887" spans="1:16" s="1633" customFormat="1" ht="15.75" customHeight="1">
      <c r="A1887" s="4557"/>
      <c r="B1887" s="4170"/>
      <c r="C1887" s="4086"/>
      <c r="D1887" s="4167"/>
      <c r="E1887" s="4102"/>
      <c r="F1887" s="1476" t="s">
        <v>107</v>
      </c>
      <c r="G1887" s="303" t="s">
        <v>119</v>
      </c>
      <c r="H1887" s="4168"/>
      <c r="I1887" s="4096"/>
      <c r="J1887" s="4093"/>
      <c r="K1887" s="4096"/>
      <c r="L1887" s="4099"/>
      <c r="M1887" s="2910"/>
      <c r="N1887" s="4035"/>
      <c r="O1887" s="4082"/>
      <c r="P1887" s="4029"/>
    </row>
    <row r="1888" spans="1:16" s="1633" customFormat="1" ht="15.75" customHeight="1">
      <c r="A1888" s="4557"/>
      <c r="B1888" s="4171"/>
      <c r="C1888" s="4087"/>
      <c r="D1888" s="4079"/>
      <c r="E1888" s="4052"/>
      <c r="F1888" s="1474" t="s">
        <v>3153</v>
      </c>
      <c r="G1888" s="304" t="s">
        <v>119</v>
      </c>
      <c r="H1888" s="4143"/>
      <c r="I1888" s="4097"/>
      <c r="J1888" s="4094"/>
      <c r="K1888" s="4097"/>
      <c r="L1888" s="4100"/>
      <c r="M1888" s="2911"/>
      <c r="N1888" s="4033"/>
      <c r="O1888" s="4055"/>
      <c r="P1888" s="4030"/>
    </row>
    <row r="1889" spans="1:16" s="1633" customFormat="1" ht="15.75" customHeight="1">
      <c r="A1889" s="4557"/>
      <c r="B1889" s="4056" t="s">
        <v>2463</v>
      </c>
      <c r="C1889" s="4085" t="s">
        <v>4284</v>
      </c>
      <c r="D1889" s="4139" t="s">
        <v>4285</v>
      </c>
      <c r="E1889" s="4101" t="s">
        <v>4286</v>
      </c>
      <c r="F1889" s="1866" t="s">
        <v>575</v>
      </c>
      <c r="G1889" s="303"/>
      <c r="H1889" s="4142" t="s">
        <v>624</v>
      </c>
      <c r="I1889" s="4095">
        <v>17450</v>
      </c>
      <c r="J1889" s="4092">
        <v>1408</v>
      </c>
      <c r="K1889" s="4095">
        <v>12768</v>
      </c>
      <c r="L1889" s="4098">
        <v>512</v>
      </c>
      <c r="M1889" s="2909"/>
      <c r="N1889" s="4034" t="s">
        <v>2466</v>
      </c>
      <c r="O1889" s="4081" t="s">
        <v>3030</v>
      </c>
      <c r="P1889" s="4029" t="s">
        <v>4567</v>
      </c>
    </row>
    <row r="1890" spans="1:16" s="1633" customFormat="1" ht="15.75" customHeight="1">
      <c r="A1890" s="4557"/>
      <c r="B1890" s="4170"/>
      <c r="C1890" s="4086"/>
      <c r="D1890" s="4167"/>
      <c r="E1890" s="4102"/>
      <c r="F1890" s="1866" t="s">
        <v>4273</v>
      </c>
      <c r="G1890" s="303" t="s">
        <v>119</v>
      </c>
      <c r="H1890" s="4168"/>
      <c r="I1890" s="4096"/>
      <c r="J1890" s="4093"/>
      <c r="K1890" s="4096"/>
      <c r="L1890" s="4099"/>
      <c r="M1890" s="2910"/>
      <c r="N1890" s="4035"/>
      <c r="O1890" s="4082"/>
      <c r="P1890" s="4029"/>
    </row>
    <row r="1891" spans="1:16" s="1633" customFormat="1" ht="15.75" customHeight="1">
      <c r="A1891" s="4557"/>
      <c r="B1891" s="4170"/>
      <c r="C1891" s="4086"/>
      <c r="D1891" s="4167"/>
      <c r="E1891" s="4102"/>
      <c r="F1891" s="1476" t="s">
        <v>107</v>
      </c>
      <c r="G1891" s="303" t="s">
        <v>119</v>
      </c>
      <c r="H1891" s="4168"/>
      <c r="I1891" s="4096"/>
      <c r="J1891" s="4093"/>
      <c r="K1891" s="4096"/>
      <c r="L1891" s="4099"/>
      <c r="M1891" s="2910"/>
      <c r="N1891" s="4035"/>
      <c r="O1891" s="4082"/>
      <c r="P1891" s="4029"/>
    </row>
    <row r="1892" spans="1:16" s="1633" customFormat="1" ht="15.75" customHeight="1">
      <c r="A1892" s="4557"/>
      <c r="B1892" s="4171"/>
      <c r="C1892" s="4087"/>
      <c r="D1892" s="4079"/>
      <c r="E1892" s="4052"/>
      <c r="F1892" s="1474" t="s">
        <v>3153</v>
      </c>
      <c r="G1892" s="304" t="s">
        <v>119</v>
      </c>
      <c r="H1892" s="4143"/>
      <c r="I1892" s="4097"/>
      <c r="J1892" s="4094"/>
      <c r="K1892" s="4097"/>
      <c r="L1892" s="4100"/>
      <c r="M1892" s="2911"/>
      <c r="N1892" s="4033"/>
      <c r="O1892" s="4055"/>
      <c r="P1892" s="4030"/>
    </row>
    <row r="1893" spans="1:16" s="1633" customFormat="1" ht="15.75" customHeight="1">
      <c r="A1893" s="4557"/>
      <c r="B1893" s="4056" t="s">
        <v>2463</v>
      </c>
      <c r="C1893" s="4085" t="s">
        <v>4287</v>
      </c>
      <c r="D1893" s="4139" t="s">
        <v>4288</v>
      </c>
      <c r="E1893" s="4101" t="s">
        <v>4289</v>
      </c>
      <c r="F1893" s="1867" t="s">
        <v>576</v>
      </c>
      <c r="G1893" s="326"/>
      <c r="H1893" s="4142" t="s">
        <v>624</v>
      </c>
      <c r="I1893" s="4186">
        <v>24830</v>
      </c>
      <c r="J1893" s="4092">
        <v>1558</v>
      </c>
      <c r="K1893" s="4095">
        <v>17290</v>
      </c>
      <c r="L1893" s="4098">
        <v>512</v>
      </c>
      <c r="M1893" s="2909"/>
      <c r="N1893" s="4034" t="s">
        <v>2468</v>
      </c>
      <c r="O1893" s="4036" t="s">
        <v>3030</v>
      </c>
      <c r="P1893" s="4169" t="s">
        <v>4568</v>
      </c>
    </row>
    <row r="1894" spans="1:16" s="1633" customFormat="1" ht="15.75" customHeight="1">
      <c r="A1894" s="4557"/>
      <c r="B1894" s="4170"/>
      <c r="C1894" s="4086"/>
      <c r="D1894" s="4167"/>
      <c r="E1894" s="4102"/>
      <c r="F1894" s="1866" t="s">
        <v>4273</v>
      </c>
      <c r="G1894" s="303" t="s">
        <v>119</v>
      </c>
      <c r="H1894" s="4168"/>
      <c r="I1894" s="4187"/>
      <c r="J1894" s="4093"/>
      <c r="K1894" s="4096"/>
      <c r="L1894" s="4099"/>
      <c r="M1894" s="2910"/>
      <c r="N1894" s="4035"/>
      <c r="O1894" s="4037"/>
      <c r="P1894" s="4029"/>
    </row>
    <row r="1895" spans="1:16" s="1633" customFormat="1" ht="15.75" customHeight="1">
      <c r="A1895" s="4557"/>
      <c r="B1895" s="4170"/>
      <c r="C1895" s="4086"/>
      <c r="D1895" s="4167"/>
      <c r="E1895" s="4102"/>
      <c r="F1895" s="1476" t="s">
        <v>107</v>
      </c>
      <c r="G1895" s="303" t="s">
        <v>119</v>
      </c>
      <c r="H1895" s="4168"/>
      <c r="I1895" s="4187"/>
      <c r="J1895" s="4093"/>
      <c r="K1895" s="4096"/>
      <c r="L1895" s="4099"/>
      <c r="M1895" s="2910"/>
      <c r="N1895" s="4035"/>
      <c r="O1895" s="4037"/>
      <c r="P1895" s="4029"/>
    </row>
    <row r="1896" spans="1:16" s="1633" customFormat="1" ht="15.75" customHeight="1" thickBot="1">
      <c r="A1896" s="4865"/>
      <c r="B1896" s="4646"/>
      <c r="C1896" s="4608"/>
      <c r="D1896" s="4468"/>
      <c r="E1896" s="4634"/>
      <c r="F1896" s="1944" t="s">
        <v>3153</v>
      </c>
      <c r="G1896" s="330" t="s">
        <v>119</v>
      </c>
      <c r="H1896" s="4220"/>
      <c r="I1896" s="4670"/>
      <c r="J1896" s="4701"/>
      <c r="K1896" s="4922"/>
      <c r="L1896" s="4540"/>
      <c r="M1896" s="2961"/>
      <c r="N1896" s="4597"/>
      <c r="O1896" s="4615"/>
      <c r="P1896" s="4586"/>
    </row>
    <row r="1897" spans="1:16" ht="30" customHeight="1">
      <c r="A1897" s="4538" t="s">
        <v>5108</v>
      </c>
      <c r="B1897" s="4135" t="s">
        <v>2463</v>
      </c>
      <c r="C1897" s="4148" t="s">
        <v>5109</v>
      </c>
      <c r="D1897" s="4150" t="s">
        <v>5110</v>
      </c>
      <c r="E1897" s="4140" t="s">
        <v>5249</v>
      </c>
      <c r="F1897" s="2269" t="s">
        <v>1645</v>
      </c>
      <c r="G1897" s="326"/>
      <c r="H1897" s="4142" t="s">
        <v>624</v>
      </c>
      <c r="I1897" s="4120">
        <v>12542</v>
      </c>
      <c r="J1897" s="4042">
        <v>1472</v>
      </c>
      <c r="K1897" s="4120">
        <v>5162</v>
      </c>
      <c r="L1897" s="4042">
        <v>384</v>
      </c>
      <c r="M1897" s="2912"/>
      <c r="N1897" s="4210" t="s">
        <v>2466</v>
      </c>
      <c r="O1897" s="4144" t="s">
        <v>3030</v>
      </c>
      <c r="P1897" s="4169" t="s">
        <v>5253</v>
      </c>
    </row>
    <row r="1898" spans="1:16" ht="30" customHeight="1">
      <c r="A1898" s="4526"/>
      <c r="B1898" s="4136"/>
      <c r="C1898" s="4149"/>
      <c r="D1898" s="4151"/>
      <c r="E1898" s="4141"/>
      <c r="F1898" s="2268" t="s">
        <v>3153</v>
      </c>
      <c r="G1898" s="304" t="s">
        <v>765</v>
      </c>
      <c r="H1898" s="4143"/>
      <c r="I1898" s="4121"/>
      <c r="J1898" s="4044"/>
      <c r="K1898" s="4121"/>
      <c r="L1898" s="4044"/>
      <c r="M1898" s="2914"/>
      <c r="N1898" s="4211"/>
      <c r="O1898" s="4145"/>
      <c r="P1898" s="4030"/>
    </row>
    <row r="1899" spans="1:16" s="87" customFormat="1" ht="24" customHeight="1">
      <c r="A1899" s="4526"/>
      <c r="B1899" s="4056" t="s">
        <v>2463</v>
      </c>
      <c r="C1899" s="4148" t="s">
        <v>5157</v>
      </c>
      <c r="D1899" s="4139" t="s">
        <v>5156</v>
      </c>
      <c r="E1899" s="4101" t="s">
        <v>5250</v>
      </c>
      <c r="F1899" s="2282" t="s">
        <v>5158</v>
      </c>
      <c r="G1899" s="1970"/>
      <c r="H1899" s="4142" t="s">
        <v>624</v>
      </c>
      <c r="I1899" s="4045">
        <v>23968</v>
      </c>
      <c r="J1899" s="4042">
        <v>1472</v>
      </c>
      <c r="K1899" s="4045">
        <v>12542</v>
      </c>
      <c r="L1899" s="4042">
        <v>640</v>
      </c>
      <c r="M1899" s="2912"/>
      <c r="N1899" s="4034" t="s">
        <v>2468</v>
      </c>
      <c r="O1899" s="4036" t="s">
        <v>3030</v>
      </c>
      <c r="P1899" s="4169" t="s">
        <v>5254</v>
      </c>
    </row>
    <row r="1900" spans="1:16" s="87" customFormat="1" ht="24" customHeight="1">
      <c r="A1900" s="4527"/>
      <c r="B1900" s="4171"/>
      <c r="C1900" s="4149"/>
      <c r="D1900" s="4079"/>
      <c r="E1900" s="4052"/>
      <c r="F1900" s="2284" t="s">
        <v>3153</v>
      </c>
      <c r="G1900" s="1973" t="s">
        <v>765</v>
      </c>
      <c r="H1900" s="4143"/>
      <c r="I1900" s="4047"/>
      <c r="J1900" s="4044"/>
      <c r="K1900" s="4047"/>
      <c r="L1900" s="4044"/>
      <c r="M1900" s="2914"/>
      <c r="N1900" s="4033"/>
      <c r="O1900" s="4038"/>
      <c r="P1900" s="4030"/>
    </row>
    <row r="1901" spans="1:16" ht="22.5" customHeight="1">
      <c r="A1901" s="4525" t="s">
        <v>5113</v>
      </c>
      <c r="B1901" s="4056" t="s">
        <v>2463</v>
      </c>
      <c r="C1901" s="4085" t="s">
        <v>5112</v>
      </c>
      <c r="D1901" s="4167" t="s">
        <v>5111</v>
      </c>
      <c r="E1901" s="4101" t="s">
        <v>1682</v>
      </c>
      <c r="F1901" s="2281" t="s">
        <v>1645</v>
      </c>
      <c r="G1901" s="2279"/>
      <c r="H1901" s="4142" t="s">
        <v>624</v>
      </c>
      <c r="I1901" s="4551">
        <v>12798</v>
      </c>
      <c r="J1901" s="4176">
        <v>1728</v>
      </c>
      <c r="K1901" s="4046">
        <v>5418</v>
      </c>
      <c r="L1901" s="4042">
        <v>512</v>
      </c>
      <c r="M1901" s="2912"/>
      <c r="N1901" s="4034" t="s">
        <v>2466</v>
      </c>
      <c r="O1901" s="4081" t="s">
        <v>3030</v>
      </c>
      <c r="P1901" s="4169" t="s">
        <v>5255</v>
      </c>
    </row>
    <row r="1902" spans="1:16" ht="22.5" customHeight="1">
      <c r="A1902" s="4526"/>
      <c r="B1902" s="4170"/>
      <c r="C1902" s="4086"/>
      <c r="D1902" s="4167"/>
      <c r="E1902" s="4102"/>
      <c r="F1902" s="2281" t="s">
        <v>107</v>
      </c>
      <c r="G1902" s="2276" t="s">
        <v>119</v>
      </c>
      <c r="H1902" s="4168"/>
      <c r="I1902" s="4552"/>
      <c r="J1902" s="4181"/>
      <c r="K1902" s="4046"/>
      <c r="L1902" s="4043"/>
      <c r="M1902" s="2913"/>
      <c r="N1902" s="4035"/>
      <c r="O1902" s="4082"/>
      <c r="P1902" s="4029"/>
    </row>
    <row r="1903" spans="1:16" ht="22.5" customHeight="1">
      <c r="A1903" s="4526"/>
      <c r="B1903" s="4171"/>
      <c r="C1903" s="4087"/>
      <c r="D1903" s="4079"/>
      <c r="E1903" s="4052"/>
      <c r="F1903" s="2277" t="s">
        <v>3153</v>
      </c>
      <c r="G1903" s="304" t="s">
        <v>119</v>
      </c>
      <c r="H1903" s="4143"/>
      <c r="I1903" s="4552"/>
      <c r="J1903" s="4177"/>
      <c r="K1903" s="4046"/>
      <c r="L1903" s="4044"/>
      <c r="M1903" s="2914"/>
      <c r="N1903" s="4033"/>
      <c r="O1903" s="4055"/>
      <c r="P1903" s="4030"/>
    </row>
    <row r="1904" spans="1:16" ht="20.25" customHeight="1">
      <c r="A1904" s="4526"/>
      <c r="B1904" s="4056" t="s">
        <v>2463</v>
      </c>
      <c r="C1904" s="4085" t="s">
        <v>5176</v>
      </c>
      <c r="D1904" s="4167" t="s">
        <v>5159</v>
      </c>
      <c r="E1904" s="4101" t="s">
        <v>5160</v>
      </c>
      <c r="F1904" s="2286" t="s">
        <v>1646</v>
      </c>
      <c r="G1904" s="2289"/>
      <c r="H1904" s="4142" t="s">
        <v>624</v>
      </c>
      <c r="I1904" s="4120">
        <v>24224</v>
      </c>
      <c r="J1904" s="4172">
        <v>1728</v>
      </c>
      <c r="K1904" s="4045">
        <v>12798</v>
      </c>
      <c r="L1904" s="4042">
        <v>512</v>
      </c>
      <c r="M1904" s="2912"/>
      <c r="N1904" s="4034" t="s">
        <v>2468</v>
      </c>
      <c r="O1904" s="4081" t="s">
        <v>3030</v>
      </c>
      <c r="P1904" s="4169" t="s">
        <v>5256</v>
      </c>
    </row>
    <row r="1905" spans="1:16" ht="20.25" customHeight="1">
      <c r="A1905" s="4526"/>
      <c r="B1905" s="4170"/>
      <c r="C1905" s="4086"/>
      <c r="D1905" s="4167"/>
      <c r="E1905" s="4102"/>
      <c r="F1905" s="2283" t="s">
        <v>107</v>
      </c>
      <c r="G1905" s="2288" t="s">
        <v>119</v>
      </c>
      <c r="H1905" s="4168"/>
      <c r="I1905" s="4108"/>
      <c r="J1905" s="4189"/>
      <c r="K1905" s="4046"/>
      <c r="L1905" s="4043"/>
      <c r="M1905" s="2913"/>
      <c r="N1905" s="4035"/>
      <c r="O1905" s="4082"/>
      <c r="P1905" s="4029"/>
    </row>
    <row r="1906" spans="1:16" ht="20.25" customHeight="1">
      <c r="A1906" s="4526"/>
      <c r="B1906" s="4171"/>
      <c r="C1906" s="4087"/>
      <c r="D1906" s="4079"/>
      <c r="E1906" s="4052"/>
      <c r="F1906" s="2284" t="s">
        <v>3032</v>
      </c>
      <c r="G1906" s="302" t="s">
        <v>119</v>
      </c>
      <c r="H1906" s="4143"/>
      <c r="I1906" s="4121"/>
      <c r="J1906" s="4173"/>
      <c r="K1906" s="4047"/>
      <c r="L1906" s="4044"/>
      <c r="M1906" s="2914"/>
      <c r="N1906" s="4033"/>
      <c r="O1906" s="4055"/>
      <c r="P1906" s="4030"/>
    </row>
    <row r="1907" spans="1:16" ht="19.5" customHeight="1">
      <c r="A1907" s="4526"/>
      <c r="B1907" s="4170" t="s">
        <v>2463</v>
      </c>
      <c r="C1907" s="4085" t="s">
        <v>5115</v>
      </c>
      <c r="D1907" s="4139" t="s">
        <v>5114</v>
      </c>
      <c r="E1907" s="4102" t="s">
        <v>5116</v>
      </c>
      <c r="F1907" s="2281" t="s">
        <v>1645</v>
      </c>
      <c r="G1907" s="2279"/>
      <c r="H1907" s="4142" t="s">
        <v>624</v>
      </c>
      <c r="I1907" s="4551">
        <v>13054</v>
      </c>
      <c r="J1907" s="4176">
        <v>1984</v>
      </c>
      <c r="K1907" s="4045">
        <v>5674</v>
      </c>
      <c r="L1907" s="4042">
        <v>608</v>
      </c>
      <c r="M1907" s="2913"/>
      <c r="N1907" s="4035" t="s">
        <v>2466</v>
      </c>
      <c r="O1907" s="4082" t="s">
        <v>3030</v>
      </c>
      <c r="P1907" s="4169" t="s">
        <v>5257</v>
      </c>
    </row>
    <row r="1908" spans="1:16" ht="19.5" customHeight="1">
      <c r="A1908" s="4526"/>
      <c r="B1908" s="4170"/>
      <c r="C1908" s="4086"/>
      <c r="D1908" s="4167"/>
      <c r="E1908" s="4102"/>
      <c r="F1908" s="2281" t="s">
        <v>108</v>
      </c>
      <c r="G1908" s="2276" t="s">
        <v>119</v>
      </c>
      <c r="H1908" s="4168"/>
      <c r="I1908" s="4552"/>
      <c r="J1908" s="4181"/>
      <c r="K1908" s="4046"/>
      <c r="L1908" s="4043"/>
      <c r="M1908" s="2913"/>
      <c r="N1908" s="4035"/>
      <c r="O1908" s="4082"/>
      <c r="P1908" s="4029"/>
    </row>
    <row r="1909" spans="1:16" ht="19.5" customHeight="1">
      <c r="A1909" s="4526"/>
      <c r="B1909" s="4171"/>
      <c r="C1909" s="4087"/>
      <c r="D1909" s="4079"/>
      <c r="E1909" s="4052"/>
      <c r="F1909" s="2277" t="s">
        <v>3153</v>
      </c>
      <c r="G1909" s="304" t="s">
        <v>119</v>
      </c>
      <c r="H1909" s="4143"/>
      <c r="I1909" s="4552"/>
      <c r="J1909" s="4181"/>
      <c r="K1909" s="4046"/>
      <c r="L1909" s="4044"/>
      <c r="M1909" s="2914"/>
      <c r="N1909" s="4033"/>
      <c r="O1909" s="4055"/>
      <c r="P1909" s="4030"/>
    </row>
    <row r="1910" spans="1:16" ht="23.25" customHeight="1">
      <c r="A1910" s="4526"/>
      <c r="B1910" s="4056" t="s">
        <v>2463</v>
      </c>
      <c r="C1910" s="4085" t="s">
        <v>5162</v>
      </c>
      <c r="D1910" s="4139" t="s">
        <v>5161</v>
      </c>
      <c r="E1910" s="4101" t="s">
        <v>5163</v>
      </c>
      <c r="F1910" s="2346" t="s">
        <v>5158</v>
      </c>
      <c r="G1910" s="2292"/>
      <c r="H1910" s="4142" t="s">
        <v>624</v>
      </c>
      <c r="I1910" s="4120">
        <v>24480</v>
      </c>
      <c r="J1910" s="4172">
        <v>1984</v>
      </c>
      <c r="K1910" s="4045">
        <v>13054</v>
      </c>
      <c r="L1910" s="4042">
        <v>608</v>
      </c>
      <c r="M1910" s="2912"/>
      <c r="N1910" s="4034" t="s">
        <v>2468</v>
      </c>
      <c r="O1910" s="4081" t="s">
        <v>3030</v>
      </c>
      <c r="P1910" s="4169" t="s">
        <v>5258</v>
      </c>
    </row>
    <row r="1911" spans="1:16" ht="23.25" customHeight="1">
      <c r="A1911" s="4526"/>
      <c r="B1911" s="4170"/>
      <c r="C1911" s="4086"/>
      <c r="D1911" s="4167"/>
      <c r="E1911" s="4102"/>
      <c r="F1911" s="2291" t="s">
        <v>108</v>
      </c>
      <c r="G1911" s="2294" t="s">
        <v>119</v>
      </c>
      <c r="H1911" s="4168"/>
      <c r="I1911" s="4108"/>
      <c r="J1911" s="4189"/>
      <c r="K1911" s="4046"/>
      <c r="L1911" s="4043"/>
      <c r="M1911" s="2913"/>
      <c r="N1911" s="4035"/>
      <c r="O1911" s="4082"/>
      <c r="P1911" s="4029"/>
    </row>
    <row r="1912" spans="1:16" ht="23.25" customHeight="1">
      <c r="A1912" s="4527"/>
      <c r="B1912" s="4171"/>
      <c r="C1912" s="4087"/>
      <c r="D1912" s="4079"/>
      <c r="E1912" s="4052"/>
      <c r="F1912" s="2290" t="s">
        <v>3153</v>
      </c>
      <c r="G1912" s="304" t="s">
        <v>119</v>
      </c>
      <c r="H1912" s="4143"/>
      <c r="I1912" s="4121"/>
      <c r="J1912" s="4173"/>
      <c r="K1912" s="4047"/>
      <c r="L1912" s="4044"/>
      <c r="M1912" s="2914"/>
      <c r="N1912" s="4033"/>
      <c r="O1912" s="4055"/>
      <c r="P1912" s="4030"/>
    </row>
    <row r="1913" spans="1:16" s="121" customFormat="1" ht="18" customHeight="1">
      <c r="A1913" s="4525" t="s">
        <v>5121</v>
      </c>
      <c r="B1913" s="4056" t="s">
        <v>2463</v>
      </c>
      <c r="C1913" s="4086" t="s">
        <v>5119</v>
      </c>
      <c r="D1913" s="4139" t="s">
        <v>5118</v>
      </c>
      <c r="E1913" s="4101" t="s">
        <v>5120</v>
      </c>
      <c r="F1913" s="2281" t="s">
        <v>1645</v>
      </c>
      <c r="G1913" s="385"/>
      <c r="H1913" s="4190" t="s">
        <v>624</v>
      </c>
      <c r="I1913" s="4192">
        <v>16574</v>
      </c>
      <c r="J1913" s="4092">
        <v>1728</v>
      </c>
      <c r="K1913" s="4045">
        <v>9194</v>
      </c>
      <c r="L1913" s="4098">
        <v>576</v>
      </c>
      <c r="M1913" s="2909"/>
      <c r="N1913" s="4034" t="s">
        <v>2468</v>
      </c>
      <c r="O1913" s="4081" t="s">
        <v>3030</v>
      </c>
      <c r="P1913" s="4169" t="s">
        <v>5259</v>
      </c>
    </row>
    <row r="1914" spans="1:16" s="121" customFormat="1" ht="18" customHeight="1">
      <c r="A1914" s="4526"/>
      <c r="B1914" s="4170"/>
      <c r="C1914" s="4086"/>
      <c r="D1914" s="4167"/>
      <c r="E1914" s="4102"/>
      <c r="F1914" s="2281" t="s">
        <v>1403</v>
      </c>
      <c r="G1914" s="449" t="s">
        <v>119</v>
      </c>
      <c r="H1914" s="4190"/>
      <c r="I1914" s="4193"/>
      <c r="J1914" s="4093"/>
      <c r="K1914" s="4046"/>
      <c r="L1914" s="4099"/>
      <c r="M1914" s="2910"/>
      <c r="N1914" s="4035"/>
      <c r="O1914" s="4082"/>
      <c r="P1914" s="4029"/>
    </row>
    <row r="1915" spans="1:16" s="121" customFormat="1" ht="18" customHeight="1">
      <c r="A1915" s="4526"/>
      <c r="B1915" s="4171"/>
      <c r="C1915" s="4087"/>
      <c r="D1915" s="4079"/>
      <c r="E1915" s="4052"/>
      <c r="F1915" s="2277" t="s">
        <v>3153</v>
      </c>
      <c r="G1915" s="336" t="s">
        <v>119</v>
      </c>
      <c r="H1915" s="4191"/>
      <c r="I1915" s="4194"/>
      <c r="J1915" s="4094"/>
      <c r="K1915" s="4047"/>
      <c r="L1915" s="4100"/>
      <c r="M1915" s="2911"/>
      <c r="N1915" s="4033"/>
      <c r="O1915" s="4055"/>
      <c r="P1915" s="4030"/>
    </row>
    <row r="1916" spans="1:16" s="121" customFormat="1" ht="18" customHeight="1">
      <c r="A1916" s="4526"/>
      <c r="B1916" s="4056" t="s">
        <v>2463</v>
      </c>
      <c r="C1916" s="4086" t="s">
        <v>5165</v>
      </c>
      <c r="D1916" s="4139" t="s">
        <v>5164</v>
      </c>
      <c r="E1916" s="4101" t="s">
        <v>5166</v>
      </c>
      <c r="F1916" s="2291" t="s">
        <v>1646</v>
      </c>
      <c r="G1916" s="385"/>
      <c r="H1916" s="4190" t="s">
        <v>624</v>
      </c>
      <c r="I1916" s="4192">
        <v>28000</v>
      </c>
      <c r="J1916" s="4092">
        <v>1728</v>
      </c>
      <c r="K1916" s="4045">
        <v>16574</v>
      </c>
      <c r="L1916" s="4098">
        <v>832</v>
      </c>
      <c r="M1916" s="2909"/>
      <c r="N1916" s="4034" t="s">
        <v>2468</v>
      </c>
      <c r="O1916" s="4081" t="s">
        <v>3030</v>
      </c>
      <c r="P1916" s="4169" t="s">
        <v>5260</v>
      </c>
    </row>
    <row r="1917" spans="1:16" s="121" customFormat="1" ht="18" customHeight="1">
      <c r="A1917" s="4526"/>
      <c r="B1917" s="4170"/>
      <c r="C1917" s="4086"/>
      <c r="D1917" s="4167"/>
      <c r="E1917" s="4102"/>
      <c r="F1917" s="2291" t="s">
        <v>1403</v>
      </c>
      <c r="G1917" s="449" t="s">
        <v>119</v>
      </c>
      <c r="H1917" s="4190"/>
      <c r="I1917" s="4193"/>
      <c r="J1917" s="4093"/>
      <c r="K1917" s="4046"/>
      <c r="L1917" s="4099"/>
      <c r="M1917" s="2910"/>
      <c r="N1917" s="4035"/>
      <c r="O1917" s="4082"/>
      <c r="P1917" s="4029"/>
    </row>
    <row r="1918" spans="1:16" s="121" customFormat="1" ht="18" customHeight="1">
      <c r="A1918" s="4527"/>
      <c r="B1918" s="4171"/>
      <c r="C1918" s="4087"/>
      <c r="D1918" s="4079"/>
      <c r="E1918" s="4052"/>
      <c r="F1918" s="2290" t="s">
        <v>3153</v>
      </c>
      <c r="G1918" s="336" t="s">
        <v>119</v>
      </c>
      <c r="H1918" s="4191"/>
      <c r="I1918" s="4194"/>
      <c r="J1918" s="4094"/>
      <c r="K1918" s="4047"/>
      <c r="L1918" s="4100"/>
      <c r="M1918" s="2911"/>
      <c r="N1918" s="4033"/>
      <c r="O1918" s="4055"/>
      <c r="P1918" s="4030"/>
    </row>
    <row r="1919" spans="1:16" s="87" customFormat="1" ht="17.25" customHeight="1">
      <c r="A1919" s="4525" t="s">
        <v>5124</v>
      </c>
      <c r="B1919" s="4056" t="s">
        <v>2463</v>
      </c>
      <c r="C1919" s="4085" t="s">
        <v>5123</v>
      </c>
      <c r="D1919" s="4139" t="s">
        <v>5122</v>
      </c>
      <c r="E1919" s="4101" t="s">
        <v>5251</v>
      </c>
      <c r="F1919" s="2281" t="s">
        <v>1645</v>
      </c>
      <c r="G1919" s="2280"/>
      <c r="H1919" s="4195" t="s">
        <v>624</v>
      </c>
      <c r="I1919" s="4076">
        <v>18574</v>
      </c>
      <c r="J1919" s="4172">
        <v>1728</v>
      </c>
      <c r="K1919" s="4045">
        <v>11194</v>
      </c>
      <c r="L1919" s="4042">
        <v>576</v>
      </c>
      <c r="M1919" s="2912"/>
      <c r="N1919" s="4034" t="s">
        <v>2468</v>
      </c>
      <c r="O1919" s="4081" t="s">
        <v>3030</v>
      </c>
      <c r="P1919" s="4169" t="s">
        <v>5261</v>
      </c>
    </row>
    <row r="1920" spans="1:16" s="87" customFormat="1" ht="17.25" customHeight="1">
      <c r="A1920" s="4526"/>
      <c r="B1920" s="4057"/>
      <c r="C1920" s="4086"/>
      <c r="D1920" s="4167"/>
      <c r="E1920" s="4051"/>
      <c r="F1920" s="2281" t="s">
        <v>1425</v>
      </c>
      <c r="G1920" s="1105" t="s">
        <v>119</v>
      </c>
      <c r="H1920" s="4196"/>
      <c r="I1920" s="4077"/>
      <c r="J1920" s="4189"/>
      <c r="K1920" s="4046"/>
      <c r="L1920" s="4043"/>
      <c r="M1920" s="2913"/>
      <c r="N1920" s="4032"/>
      <c r="O1920" s="4054"/>
      <c r="P1920" s="4029"/>
    </row>
    <row r="1921" spans="1:16" s="87" customFormat="1" ht="17.25" customHeight="1">
      <c r="A1921" s="4526"/>
      <c r="B1921" s="4058"/>
      <c r="C1921" s="4087"/>
      <c r="D1921" s="4079"/>
      <c r="E1921" s="4175"/>
      <c r="F1921" s="1474" t="s">
        <v>3153</v>
      </c>
      <c r="G1921" s="1104" t="s">
        <v>119</v>
      </c>
      <c r="H1921" s="4197"/>
      <c r="I1921" s="4078"/>
      <c r="J1921" s="4173"/>
      <c r="K1921" s="4047"/>
      <c r="L1921" s="4044"/>
      <c r="M1921" s="2914"/>
      <c r="N1921" s="4174"/>
      <c r="O1921" s="4166"/>
      <c r="P1921" s="4030"/>
    </row>
    <row r="1922" spans="1:16" s="87" customFormat="1" ht="17.25" customHeight="1">
      <c r="A1922" s="4526"/>
      <c r="B1922" s="4056" t="s">
        <v>2463</v>
      </c>
      <c r="C1922" s="4085" t="s">
        <v>5168</v>
      </c>
      <c r="D1922" s="4139" t="s">
        <v>5167</v>
      </c>
      <c r="E1922" s="4101" t="s">
        <v>5169</v>
      </c>
      <c r="F1922" s="2291" t="s">
        <v>1646</v>
      </c>
      <c r="G1922" s="2293"/>
      <c r="H1922" s="4195" t="s">
        <v>624</v>
      </c>
      <c r="I1922" s="4076">
        <v>30000</v>
      </c>
      <c r="J1922" s="4172">
        <v>1728</v>
      </c>
      <c r="K1922" s="4045">
        <v>18574</v>
      </c>
      <c r="L1922" s="4042">
        <v>832</v>
      </c>
      <c r="M1922" s="2912"/>
      <c r="N1922" s="4034" t="s">
        <v>2468</v>
      </c>
      <c r="O1922" s="4081" t="s">
        <v>3030</v>
      </c>
      <c r="P1922" s="4169" t="s">
        <v>5262</v>
      </c>
    </row>
    <row r="1923" spans="1:16" s="87" customFormat="1" ht="17.25" customHeight="1">
      <c r="A1923" s="4526"/>
      <c r="B1923" s="4057"/>
      <c r="C1923" s="4086"/>
      <c r="D1923" s="4167"/>
      <c r="E1923" s="4051"/>
      <c r="F1923" s="2291" t="s">
        <v>1425</v>
      </c>
      <c r="G1923" s="1105" t="s">
        <v>119</v>
      </c>
      <c r="H1923" s="4196"/>
      <c r="I1923" s="4077"/>
      <c r="J1923" s="4189"/>
      <c r="K1923" s="4046"/>
      <c r="L1923" s="4043"/>
      <c r="M1923" s="2913"/>
      <c r="N1923" s="4032"/>
      <c r="O1923" s="4054"/>
      <c r="P1923" s="4029"/>
    </row>
    <row r="1924" spans="1:16" s="87" customFormat="1" ht="17.25" customHeight="1">
      <c r="A1924" s="4527"/>
      <c r="B1924" s="4058"/>
      <c r="C1924" s="4087"/>
      <c r="D1924" s="4079"/>
      <c r="E1924" s="4175"/>
      <c r="F1924" s="1474" t="s">
        <v>3153</v>
      </c>
      <c r="G1924" s="1104" t="s">
        <v>119</v>
      </c>
      <c r="H1924" s="4197"/>
      <c r="I1924" s="4078"/>
      <c r="J1924" s="4173"/>
      <c r="K1924" s="4047"/>
      <c r="L1924" s="4044"/>
      <c r="M1924" s="2914"/>
      <c r="N1924" s="4174"/>
      <c r="O1924" s="4166"/>
      <c r="P1924" s="4030"/>
    </row>
    <row r="1925" spans="1:16" s="121" customFormat="1" ht="18" customHeight="1">
      <c r="A1925" s="4525" t="s">
        <v>5130</v>
      </c>
      <c r="B1925" s="4056" t="s">
        <v>2463</v>
      </c>
      <c r="C1925" s="4086" t="s">
        <v>5128</v>
      </c>
      <c r="D1925" s="4139" t="s">
        <v>5125</v>
      </c>
      <c r="E1925" s="4101" t="s">
        <v>5126</v>
      </c>
      <c r="F1925" s="2281" t="s">
        <v>1645</v>
      </c>
      <c r="G1925" s="385"/>
      <c r="H1925" s="4190" t="s">
        <v>624</v>
      </c>
      <c r="I1925" s="4192">
        <v>20574</v>
      </c>
      <c r="J1925" s="4092">
        <v>1728</v>
      </c>
      <c r="K1925" s="4045">
        <v>13194</v>
      </c>
      <c r="L1925" s="4098">
        <v>576</v>
      </c>
      <c r="M1925" s="2909"/>
      <c r="N1925" s="4034" t="s">
        <v>2468</v>
      </c>
      <c r="O1925" s="4081" t="s">
        <v>3030</v>
      </c>
      <c r="P1925" s="4169" t="s">
        <v>5263</v>
      </c>
    </row>
    <row r="1926" spans="1:16" s="121" customFormat="1" ht="18" customHeight="1">
      <c r="A1926" s="4526"/>
      <c r="B1926" s="4170"/>
      <c r="C1926" s="4086"/>
      <c r="D1926" s="4167"/>
      <c r="E1926" s="4102"/>
      <c r="F1926" s="2281" t="s">
        <v>3614</v>
      </c>
      <c r="G1926" s="449" t="s">
        <v>119</v>
      </c>
      <c r="H1926" s="4190"/>
      <c r="I1926" s="4193"/>
      <c r="J1926" s="4093"/>
      <c r="K1926" s="4046"/>
      <c r="L1926" s="4099"/>
      <c r="M1926" s="2910"/>
      <c r="N1926" s="4035"/>
      <c r="O1926" s="4082"/>
      <c r="P1926" s="4029"/>
    </row>
    <row r="1927" spans="1:16" s="121" customFormat="1" ht="18" customHeight="1">
      <c r="A1927" s="4526"/>
      <c r="B1927" s="4171"/>
      <c r="C1927" s="4087"/>
      <c r="D1927" s="4079"/>
      <c r="E1927" s="4052"/>
      <c r="F1927" s="1474" t="s">
        <v>3153</v>
      </c>
      <c r="G1927" s="304" t="s">
        <v>119</v>
      </c>
      <c r="H1927" s="4191"/>
      <c r="I1927" s="4194"/>
      <c r="J1927" s="4094"/>
      <c r="K1927" s="4047"/>
      <c r="L1927" s="4100"/>
      <c r="M1927" s="2911"/>
      <c r="N1927" s="4033"/>
      <c r="O1927" s="4055"/>
      <c r="P1927" s="4030"/>
    </row>
    <row r="1928" spans="1:16" s="121" customFormat="1" ht="18" customHeight="1">
      <c r="A1928" s="4526"/>
      <c r="B1928" s="4056" t="s">
        <v>2463</v>
      </c>
      <c r="C1928" s="4086" t="s">
        <v>5170</v>
      </c>
      <c r="D1928" s="4139" t="s">
        <v>5171</v>
      </c>
      <c r="E1928" s="4101" t="s">
        <v>5172</v>
      </c>
      <c r="F1928" s="2291" t="s">
        <v>1646</v>
      </c>
      <c r="G1928" s="385"/>
      <c r="H1928" s="4190" t="s">
        <v>624</v>
      </c>
      <c r="I1928" s="4192">
        <v>32000</v>
      </c>
      <c r="J1928" s="4092">
        <v>1728</v>
      </c>
      <c r="K1928" s="4045">
        <v>20574</v>
      </c>
      <c r="L1928" s="4098">
        <v>832</v>
      </c>
      <c r="M1928" s="2909"/>
      <c r="N1928" s="4034" t="s">
        <v>2468</v>
      </c>
      <c r="O1928" s="4081" t="s">
        <v>3030</v>
      </c>
      <c r="P1928" s="4169" t="s">
        <v>5264</v>
      </c>
    </row>
    <row r="1929" spans="1:16" s="121" customFormat="1" ht="18" customHeight="1">
      <c r="A1929" s="4526"/>
      <c r="B1929" s="4170"/>
      <c r="C1929" s="4086"/>
      <c r="D1929" s="4167"/>
      <c r="E1929" s="4102"/>
      <c r="F1929" s="2291" t="s">
        <v>3614</v>
      </c>
      <c r="G1929" s="449" t="s">
        <v>119</v>
      </c>
      <c r="H1929" s="4190"/>
      <c r="I1929" s="4193"/>
      <c r="J1929" s="4093"/>
      <c r="K1929" s="4046"/>
      <c r="L1929" s="4099"/>
      <c r="M1929" s="2910"/>
      <c r="N1929" s="4035"/>
      <c r="O1929" s="4082"/>
      <c r="P1929" s="4029"/>
    </row>
    <row r="1930" spans="1:16" s="121" customFormat="1" ht="18" customHeight="1">
      <c r="A1930" s="4527"/>
      <c r="B1930" s="4171"/>
      <c r="C1930" s="4087"/>
      <c r="D1930" s="4079"/>
      <c r="E1930" s="4052"/>
      <c r="F1930" s="1474" t="s">
        <v>3153</v>
      </c>
      <c r="G1930" s="304" t="s">
        <v>119</v>
      </c>
      <c r="H1930" s="4191"/>
      <c r="I1930" s="4194"/>
      <c r="J1930" s="4094"/>
      <c r="K1930" s="4047"/>
      <c r="L1930" s="4100"/>
      <c r="M1930" s="2911"/>
      <c r="N1930" s="4033"/>
      <c r="O1930" s="4055"/>
      <c r="P1930" s="4030"/>
    </row>
    <row r="1931" spans="1:16" s="19" customFormat="1" ht="17.25" customHeight="1">
      <c r="A1931" s="4525" t="s">
        <v>5131</v>
      </c>
      <c r="B1931" s="4539" t="s">
        <v>2463</v>
      </c>
      <c r="C1931" s="4085" t="s">
        <v>5129</v>
      </c>
      <c r="D1931" s="4080" t="s">
        <v>5127</v>
      </c>
      <c r="E1931" s="4537" t="s">
        <v>5252</v>
      </c>
      <c r="F1931" s="2281" t="s">
        <v>1645</v>
      </c>
      <c r="G1931" s="326"/>
      <c r="H1931" s="4048" t="s">
        <v>624</v>
      </c>
      <c r="I1931" s="4059">
        <v>22574</v>
      </c>
      <c r="J1931" s="4092">
        <v>1728</v>
      </c>
      <c r="K1931" s="4045">
        <v>15194</v>
      </c>
      <c r="L1931" s="4098">
        <v>576</v>
      </c>
      <c r="M1931" s="2909"/>
      <c r="N1931" s="4031" t="s">
        <v>2468</v>
      </c>
      <c r="O1931" s="4053" t="s">
        <v>3030</v>
      </c>
      <c r="P1931" s="4169" t="s">
        <v>5265</v>
      </c>
    </row>
    <row r="1932" spans="1:16" s="19" customFormat="1" ht="17.25" customHeight="1">
      <c r="A1932" s="4526"/>
      <c r="B1932" s="4057"/>
      <c r="C1932" s="4086"/>
      <c r="D1932" s="4079"/>
      <c r="E1932" s="4051"/>
      <c r="F1932" s="1476" t="s">
        <v>4581</v>
      </c>
      <c r="G1932" s="303" t="s">
        <v>119</v>
      </c>
      <c r="H1932" s="4049"/>
      <c r="I1932" s="4060"/>
      <c r="J1932" s="4093"/>
      <c r="K1932" s="4046"/>
      <c r="L1932" s="4099"/>
      <c r="M1932" s="2910"/>
      <c r="N1932" s="4032"/>
      <c r="O1932" s="4054"/>
      <c r="P1932" s="4029"/>
    </row>
    <row r="1933" spans="1:16" s="1633" customFormat="1" ht="17.25" customHeight="1">
      <c r="A1933" s="4526"/>
      <c r="B1933" s="4171"/>
      <c r="C1933" s="4087"/>
      <c r="D1933" s="4080"/>
      <c r="E1933" s="4052"/>
      <c r="F1933" s="1474" t="s">
        <v>3153</v>
      </c>
      <c r="G1933" s="304" t="s">
        <v>119</v>
      </c>
      <c r="H1933" s="4050"/>
      <c r="I1933" s="4061"/>
      <c r="J1933" s="4094"/>
      <c r="K1933" s="4047"/>
      <c r="L1933" s="4100"/>
      <c r="M1933" s="2911"/>
      <c r="N1933" s="4033"/>
      <c r="O1933" s="4055"/>
      <c r="P1933" s="4030"/>
    </row>
    <row r="1934" spans="1:16" s="19" customFormat="1" ht="17.25" customHeight="1">
      <c r="A1934" s="4526"/>
      <c r="B1934" s="4539" t="s">
        <v>2463</v>
      </c>
      <c r="C1934" s="4085" t="s">
        <v>5173</v>
      </c>
      <c r="D1934" s="4080" t="s">
        <v>5174</v>
      </c>
      <c r="E1934" s="4537" t="s">
        <v>5175</v>
      </c>
      <c r="F1934" s="2291" t="s">
        <v>1646</v>
      </c>
      <c r="G1934" s="326"/>
      <c r="H1934" s="4048" t="s">
        <v>624</v>
      </c>
      <c r="I1934" s="4059">
        <v>34000</v>
      </c>
      <c r="J1934" s="4092">
        <v>1728</v>
      </c>
      <c r="K1934" s="4045">
        <v>22574</v>
      </c>
      <c r="L1934" s="4098">
        <v>832</v>
      </c>
      <c r="M1934" s="2909"/>
      <c r="N1934" s="4031" t="s">
        <v>2468</v>
      </c>
      <c r="O1934" s="4053" t="s">
        <v>3030</v>
      </c>
      <c r="P1934" s="4169" t="s">
        <v>5266</v>
      </c>
    </row>
    <row r="1935" spans="1:16" s="19" customFormat="1" ht="17.25" customHeight="1">
      <c r="A1935" s="4526"/>
      <c r="B1935" s="4057"/>
      <c r="C1935" s="4086"/>
      <c r="D1935" s="4079"/>
      <c r="E1935" s="4051"/>
      <c r="F1935" s="1476" t="s">
        <v>4581</v>
      </c>
      <c r="G1935" s="303" t="s">
        <v>119</v>
      </c>
      <c r="H1935" s="4049"/>
      <c r="I1935" s="4060"/>
      <c r="J1935" s="4093"/>
      <c r="K1935" s="4046"/>
      <c r="L1935" s="4099"/>
      <c r="M1935" s="2910"/>
      <c r="N1935" s="4032"/>
      <c r="O1935" s="4054"/>
      <c r="P1935" s="4029"/>
    </row>
    <row r="1936" spans="1:16" s="1633" customFormat="1" ht="17.25" customHeight="1">
      <c r="A1936" s="4527"/>
      <c r="B1936" s="4171"/>
      <c r="C1936" s="4087"/>
      <c r="D1936" s="4080"/>
      <c r="E1936" s="4052"/>
      <c r="F1936" s="1474" t="s">
        <v>3153</v>
      </c>
      <c r="G1936" s="304" t="s">
        <v>119</v>
      </c>
      <c r="H1936" s="4050"/>
      <c r="I1936" s="4061"/>
      <c r="J1936" s="4094"/>
      <c r="K1936" s="4047"/>
      <c r="L1936" s="4100"/>
      <c r="M1936" s="2911"/>
      <c r="N1936" s="4033"/>
      <c r="O1936" s="4055"/>
      <c r="P1936" s="4030"/>
    </row>
    <row r="1937" spans="1:16" s="121" customFormat="1" ht="18" customHeight="1">
      <c r="A1937" s="4525" t="s">
        <v>5390</v>
      </c>
      <c r="B1937" s="4056" t="s">
        <v>2463</v>
      </c>
      <c r="C1937" s="4085" t="s">
        <v>5133</v>
      </c>
      <c r="D1937" s="4139" t="s">
        <v>5132</v>
      </c>
      <c r="E1937" s="4101" t="s">
        <v>5134</v>
      </c>
      <c r="F1937" s="2281" t="s">
        <v>1645</v>
      </c>
      <c r="G1937" s="335"/>
      <c r="H1937" s="4195" t="s">
        <v>624</v>
      </c>
      <c r="I1937" s="4186">
        <v>16830</v>
      </c>
      <c r="J1937" s="4092">
        <v>1984</v>
      </c>
      <c r="K1937" s="4045">
        <v>9450</v>
      </c>
      <c r="L1937" s="4098">
        <v>512</v>
      </c>
      <c r="M1937" s="2909"/>
      <c r="N1937" s="4034" t="s">
        <v>2468</v>
      </c>
      <c r="O1937" s="4081" t="s">
        <v>3030</v>
      </c>
      <c r="P1937" s="4169" t="s">
        <v>5267</v>
      </c>
    </row>
    <row r="1938" spans="1:16" s="121" customFormat="1" ht="18" customHeight="1">
      <c r="A1938" s="4526"/>
      <c r="B1938" s="4170"/>
      <c r="C1938" s="4086"/>
      <c r="D1938" s="4167"/>
      <c r="E1938" s="4102"/>
      <c r="F1938" s="2281" t="s">
        <v>1403</v>
      </c>
      <c r="G1938" s="337" t="s">
        <v>119</v>
      </c>
      <c r="H1938" s="4196"/>
      <c r="I1938" s="4187"/>
      <c r="J1938" s="4093"/>
      <c r="K1938" s="4046"/>
      <c r="L1938" s="4099"/>
      <c r="M1938" s="2910"/>
      <c r="N1938" s="4035"/>
      <c r="O1938" s="4082"/>
      <c r="P1938" s="4029"/>
    </row>
    <row r="1939" spans="1:16" s="121" customFormat="1" ht="18" customHeight="1">
      <c r="A1939" s="4526"/>
      <c r="B1939" s="4170"/>
      <c r="C1939" s="4086"/>
      <c r="D1939" s="4167"/>
      <c r="E1939" s="4102"/>
      <c r="F1939" s="1476" t="s">
        <v>107</v>
      </c>
      <c r="G1939" s="303" t="s">
        <v>119</v>
      </c>
      <c r="H1939" s="4196"/>
      <c r="I1939" s="4187"/>
      <c r="J1939" s="4093"/>
      <c r="K1939" s="4046"/>
      <c r="L1939" s="4099"/>
      <c r="M1939" s="2910"/>
      <c r="N1939" s="4035"/>
      <c r="O1939" s="4082"/>
      <c r="P1939" s="4029"/>
    </row>
    <row r="1940" spans="1:16" s="121" customFormat="1" ht="18" customHeight="1">
      <c r="A1940" s="4526"/>
      <c r="B1940" s="4171"/>
      <c r="C1940" s="4087"/>
      <c r="D1940" s="4079"/>
      <c r="E1940" s="4052"/>
      <c r="F1940" s="1474" t="s">
        <v>3153</v>
      </c>
      <c r="G1940" s="304" t="s">
        <v>119</v>
      </c>
      <c r="H1940" s="4197"/>
      <c r="I1940" s="4188"/>
      <c r="J1940" s="4094"/>
      <c r="K1940" s="4047"/>
      <c r="L1940" s="4100"/>
      <c r="M1940" s="2911"/>
      <c r="N1940" s="4033"/>
      <c r="O1940" s="4055"/>
      <c r="P1940" s="4030"/>
    </row>
    <row r="1941" spans="1:16" s="121" customFormat="1" ht="18" customHeight="1">
      <c r="A1941" s="4526"/>
      <c r="B1941" s="4056" t="s">
        <v>2463</v>
      </c>
      <c r="C1941" s="4085" t="s">
        <v>5178</v>
      </c>
      <c r="D1941" s="4139" t="s">
        <v>5177</v>
      </c>
      <c r="E1941" s="4101" t="s">
        <v>5179</v>
      </c>
      <c r="F1941" s="2305" t="s">
        <v>1646</v>
      </c>
      <c r="G1941" s="335"/>
      <c r="H1941" s="4195" t="s">
        <v>624</v>
      </c>
      <c r="I1941" s="4186">
        <v>28256</v>
      </c>
      <c r="J1941" s="4092">
        <v>1984</v>
      </c>
      <c r="K1941" s="4045">
        <v>16830</v>
      </c>
      <c r="L1941" s="4098">
        <v>512</v>
      </c>
      <c r="M1941" s="2909"/>
      <c r="N1941" s="4034" t="s">
        <v>2468</v>
      </c>
      <c r="O1941" s="4081" t="s">
        <v>3030</v>
      </c>
      <c r="P1941" s="4169" t="s">
        <v>5268</v>
      </c>
    </row>
    <row r="1942" spans="1:16" s="121" customFormat="1" ht="18" customHeight="1">
      <c r="A1942" s="4526"/>
      <c r="B1942" s="4170"/>
      <c r="C1942" s="4086"/>
      <c r="D1942" s="4167"/>
      <c r="E1942" s="4102"/>
      <c r="F1942" s="2305" t="s">
        <v>1403</v>
      </c>
      <c r="G1942" s="337" t="s">
        <v>119</v>
      </c>
      <c r="H1942" s="4196"/>
      <c r="I1942" s="4187"/>
      <c r="J1942" s="4093"/>
      <c r="K1942" s="4046"/>
      <c r="L1942" s="4099"/>
      <c r="M1942" s="2910"/>
      <c r="N1942" s="4035"/>
      <c r="O1942" s="4082"/>
      <c r="P1942" s="4029"/>
    </row>
    <row r="1943" spans="1:16" s="121" customFormat="1" ht="18" customHeight="1">
      <c r="A1943" s="4526"/>
      <c r="B1943" s="4170"/>
      <c r="C1943" s="4086"/>
      <c r="D1943" s="4167"/>
      <c r="E1943" s="4102"/>
      <c r="F1943" s="1476" t="s">
        <v>107</v>
      </c>
      <c r="G1943" s="303" t="s">
        <v>119</v>
      </c>
      <c r="H1943" s="4196"/>
      <c r="I1943" s="4187"/>
      <c r="J1943" s="4093"/>
      <c r="K1943" s="4046"/>
      <c r="L1943" s="4099"/>
      <c r="M1943" s="2910"/>
      <c r="N1943" s="4035"/>
      <c r="O1943" s="4082"/>
      <c r="P1943" s="4029"/>
    </row>
    <row r="1944" spans="1:16" s="121" customFormat="1" ht="18" customHeight="1">
      <c r="A1944" s="4526"/>
      <c r="B1944" s="4171"/>
      <c r="C1944" s="4087"/>
      <c r="D1944" s="4079"/>
      <c r="E1944" s="4052"/>
      <c r="F1944" s="1474" t="s">
        <v>3153</v>
      </c>
      <c r="G1944" s="304" t="s">
        <v>119</v>
      </c>
      <c r="H1944" s="4197"/>
      <c r="I1944" s="4188"/>
      <c r="J1944" s="4094"/>
      <c r="K1944" s="4047"/>
      <c r="L1944" s="4100"/>
      <c r="M1944" s="2911"/>
      <c r="N1944" s="4033"/>
      <c r="O1944" s="4055"/>
      <c r="P1944" s="4030"/>
    </row>
    <row r="1945" spans="1:16" s="121" customFormat="1" ht="18" customHeight="1">
      <c r="A1945" s="4526"/>
      <c r="B1945" s="4056" t="s">
        <v>2463</v>
      </c>
      <c r="C1945" s="4085" t="s">
        <v>5144</v>
      </c>
      <c r="D1945" s="4139" t="s">
        <v>5145</v>
      </c>
      <c r="E1945" s="4101" t="s">
        <v>5146</v>
      </c>
      <c r="F1945" s="2283" t="s">
        <v>1645</v>
      </c>
      <c r="G1945" s="335"/>
      <c r="H1945" s="4195" t="s">
        <v>624</v>
      </c>
      <c r="I1945" s="4186">
        <v>17086</v>
      </c>
      <c r="J1945" s="4092">
        <v>2240</v>
      </c>
      <c r="K1945" s="4045">
        <v>9706</v>
      </c>
      <c r="L1945" s="4098">
        <v>608</v>
      </c>
      <c r="M1945" s="2909"/>
      <c r="N1945" s="4034" t="s">
        <v>2468</v>
      </c>
      <c r="O1945" s="4081" t="s">
        <v>3030</v>
      </c>
      <c r="P1945" s="4169" t="s">
        <v>5269</v>
      </c>
    </row>
    <row r="1946" spans="1:16" s="121" customFormat="1" ht="18" customHeight="1">
      <c r="A1946" s="4526"/>
      <c r="B1946" s="4170"/>
      <c r="C1946" s="4086"/>
      <c r="D1946" s="4167"/>
      <c r="E1946" s="4102"/>
      <c r="F1946" s="2283" t="s">
        <v>1403</v>
      </c>
      <c r="G1946" s="337" t="s">
        <v>119</v>
      </c>
      <c r="H1946" s="4196"/>
      <c r="I1946" s="4187"/>
      <c r="J1946" s="4093"/>
      <c r="K1946" s="4046"/>
      <c r="L1946" s="4099"/>
      <c r="M1946" s="2910"/>
      <c r="N1946" s="4035"/>
      <c r="O1946" s="4082"/>
      <c r="P1946" s="4029"/>
    </row>
    <row r="1947" spans="1:16" s="121" customFormat="1" ht="18" customHeight="1">
      <c r="A1947" s="4526"/>
      <c r="B1947" s="4170"/>
      <c r="C1947" s="4086"/>
      <c r="D1947" s="4167"/>
      <c r="E1947" s="4102"/>
      <c r="F1947" s="1476" t="s">
        <v>108</v>
      </c>
      <c r="G1947" s="303" t="s">
        <v>119</v>
      </c>
      <c r="H1947" s="4196"/>
      <c r="I1947" s="4187"/>
      <c r="J1947" s="4093"/>
      <c r="K1947" s="4046"/>
      <c r="L1947" s="4099"/>
      <c r="M1947" s="2910"/>
      <c r="N1947" s="4035"/>
      <c r="O1947" s="4082"/>
      <c r="P1947" s="4029"/>
    </row>
    <row r="1948" spans="1:16" s="121" customFormat="1" ht="18" customHeight="1">
      <c r="A1948" s="4526"/>
      <c r="B1948" s="4171"/>
      <c r="C1948" s="4087"/>
      <c r="D1948" s="4079"/>
      <c r="E1948" s="4052"/>
      <c r="F1948" s="1474" t="s">
        <v>3153</v>
      </c>
      <c r="G1948" s="304" t="s">
        <v>119</v>
      </c>
      <c r="H1948" s="4197"/>
      <c r="I1948" s="4188"/>
      <c r="J1948" s="4094"/>
      <c r="K1948" s="4047"/>
      <c r="L1948" s="4100"/>
      <c r="M1948" s="2911"/>
      <c r="N1948" s="4033"/>
      <c r="O1948" s="4055"/>
      <c r="P1948" s="4030"/>
    </row>
    <row r="1949" spans="1:16" s="121" customFormat="1" ht="18" customHeight="1">
      <c r="A1949" s="4526"/>
      <c r="B1949" s="4056" t="s">
        <v>2463</v>
      </c>
      <c r="C1949" s="4085" t="s">
        <v>5189</v>
      </c>
      <c r="D1949" s="4139" t="s">
        <v>5190</v>
      </c>
      <c r="E1949" s="4101" t="s">
        <v>5191</v>
      </c>
      <c r="F1949" s="2305" t="s">
        <v>1646</v>
      </c>
      <c r="G1949" s="335"/>
      <c r="H1949" s="4195" t="s">
        <v>624</v>
      </c>
      <c r="I1949" s="4186">
        <v>28512</v>
      </c>
      <c r="J1949" s="4092">
        <v>2240</v>
      </c>
      <c r="K1949" s="4045">
        <v>17086</v>
      </c>
      <c r="L1949" s="4098">
        <v>608</v>
      </c>
      <c r="M1949" s="2909"/>
      <c r="N1949" s="4034" t="s">
        <v>2468</v>
      </c>
      <c r="O1949" s="4081" t="s">
        <v>3030</v>
      </c>
      <c r="P1949" s="4169" t="s">
        <v>5270</v>
      </c>
    </row>
    <row r="1950" spans="1:16" s="121" customFormat="1" ht="18" customHeight="1">
      <c r="A1950" s="4526"/>
      <c r="B1950" s="4170"/>
      <c r="C1950" s="4086"/>
      <c r="D1950" s="4167"/>
      <c r="E1950" s="4102"/>
      <c r="F1950" s="2305" t="s">
        <v>1403</v>
      </c>
      <c r="G1950" s="337" t="s">
        <v>119</v>
      </c>
      <c r="H1950" s="4196"/>
      <c r="I1950" s="4187"/>
      <c r="J1950" s="4093"/>
      <c r="K1950" s="4046"/>
      <c r="L1950" s="4099"/>
      <c r="M1950" s="2910"/>
      <c r="N1950" s="4035"/>
      <c r="O1950" s="4082"/>
      <c r="P1950" s="4029"/>
    </row>
    <row r="1951" spans="1:16" s="121" customFormat="1" ht="18" customHeight="1">
      <c r="A1951" s="4526"/>
      <c r="B1951" s="4170"/>
      <c r="C1951" s="4086"/>
      <c r="D1951" s="4167"/>
      <c r="E1951" s="4102"/>
      <c r="F1951" s="1476" t="s">
        <v>108</v>
      </c>
      <c r="G1951" s="303" t="s">
        <v>119</v>
      </c>
      <c r="H1951" s="4196"/>
      <c r="I1951" s="4187"/>
      <c r="J1951" s="4093"/>
      <c r="K1951" s="4046"/>
      <c r="L1951" s="4099"/>
      <c r="M1951" s="2910"/>
      <c r="N1951" s="4035"/>
      <c r="O1951" s="4082"/>
      <c r="P1951" s="4029"/>
    </row>
    <row r="1952" spans="1:16" s="121" customFormat="1" ht="18" customHeight="1">
      <c r="A1952" s="4527"/>
      <c r="B1952" s="4171"/>
      <c r="C1952" s="4087"/>
      <c r="D1952" s="4079"/>
      <c r="E1952" s="4052"/>
      <c r="F1952" s="1474" t="s">
        <v>3153</v>
      </c>
      <c r="G1952" s="304" t="s">
        <v>119</v>
      </c>
      <c r="H1952" s="4197"/>
      <c r="I1952" s="4188"/>
      <c r="J1952" s="4094"/>
      <c r="K1952" s="4047"/>
      <c r="L1952" s="4100"/>
      <c r="M1952" s="2911"/>
      <c r="N1952" s="4033"/>
      <c r="O1952" s="4055"/>
      <c r="P1952" s="4030"/>
    </row>
    <row r="1953" spans="1:16" s="87" customFormat="1" ht="15.75" customHeight="1">
      <c r="A1953" s="4525" t="s">
        <v>5391</v>
      </c>
      <c r="B1953" s="4056" t="s">
        <v>2463</v>
      </c>
      <c r="C1953" s="4085" t="s">
        <v>5136</v>
      </c>
      <c r="D1953" s="4139" t="s">
        <v>5135</v>
      </c>
      <c r="E1953" s="4101" t="s">
        <v>5137</v>
      </c>
      <c r="F1953" s="2281" t="s">
        <v>1645</v>
      </c>
      <c r="G1953" s="2280"/>
      <c r="H1953" s="4195" t="s">
        <v>624</v>
      </c>
      <c r="I1953" s="4076">
        <v>18830</v>
      </c>
      <c r="J1953" s="4172">
        <v>1984</v>
      </c>
      <c r="K1953" s="4045">
        <v>11450</v>
      </c>
      <c r="L1953" s="4042">
        <v>512</v>
      </c>
      <c r="M1953" s="2912"/>
      <c r="N1953" s="4034" t="s">
        <v>2468</v>
      </c>
      <c r="O1953" s="4081" t="s">
        <v>3030</v>
      </c>
      <c r="P1953" s="4169" t="s">
        <v>5271</v>
      </c>
    </row>
    <row r="1954" spans="1:16" s="87" customFormat="1" ht="15.75" customHeight="1">
      <c r="A1954" s="4526"/>
      <c r="B1954" s="4170"/>
      <c r="C1954" s="4086"/>
      <c r="D1954" s="4167"/>
      <c r="E1954" s="4102"/>
      <c r="F1954" s="2278" t="s">
        <v>1425</v>
      </c>
      <c r="G1954" s="337" t="s">
        <v>119</v>
      </c>
      <c r="H1954" s="4196"/>
      <c r="I1954" s="4077"/>
      <c r="J1954" s="4189"/>
      <c r="K1954" s="4046"/>
      <c r="L1954" s="4043"/>
      <c r="M1954" s="2913"/>
      <c r="N1954" s="4035"/>
      <c r="O1954" s="4082"/>
      <c r="P1954" s="4029"/>
    </row>
    <row r="1955" spans="1:16" s="87" customFormat="1" ht="15.75" customHeight="1">
      <c r="A1955" s="4526"/>
      <c r="B1955" s="4057"/>
      <c r="C1955" s="4086"/>
      <c r="D1955" s="4167"/>
      <c r="E1955" s="4051"/>
      <c r="F1955" s="1477" t="s">
        <v>107</v>
      </c>
      <c r="G1955" s="303" t="s">
        <v>119</v>
      </c>
      <c r="H1955" s="4196"/>
      <c r="I1955" s="4077"/>
      <c r="J1955" s="4189"/>
      <c r="K1955" s="4046"/>
      <c r="L1955" s="4043"/>
      <c r="M1955" s="2913"/>
      <c r="N1955" s="4032"/>
      <c r="O1955" s="4054"/>
      <c r="P1955" s="4029"/>
    </row>
    <row r="1956" spans="1:16" s="87" customFormat="1" ht="15.75" customHeight="1">
      <c r="A1956" s="4526"/>
      <c r="B1956" s="4058"/>
      <c r="C1956" s="4087"/>
      <c r="D1956" s="4079"/>
      <c r="E1956" s="4175"/>
      <c r="F1956" s="1478" t="s">
        <v>3153</v>
      </c>
      <c r="G1956" s="304" t="s">
        <v>119</v>
      </c>
      <c r="H1956" s="4197"/>
      <c r="I1956" s="4078"/>
      <c r="J1956" s="4173"/>
      <c r="K1956" s="4047"/>
      <c r="L1956" s="4044"/>
      <c r="M1956" s="2914"/>
      <c r="N1956" s="4174"/>
      <c r="O1956" s="4166"/>
      <c r="P1956" s="4030"/>
    </row>
    <row r="1957" spans="1:16" s="87" customFormat="1" ht="15.75" customHeight="1">
      <c r="A1957" s="4526"/>
      <c r="B1957" s="4056" t="s">
        <v>2463</v>
      </c>
      <c r="C1957" s="4085" t="s">
        <v>5181</v>
      </c>
      <c r="D1957" s="4139" t="s">
        <v>5180</v>
      </c>
      <c r="E1957" s="4101" t="s">
        <v>5182</v>
      </c>
      <c r="F1957" s="2305" t="s">
        <v>1646</v>
      </c>
      <c r="G1957" s="2309"/>
      <c r="H1957" s="4195" t="s">
        <v>624</v>
      </c>
      <c r="I1957" s="4076">
        <v>30256</v>
      </c>
      <c r="J1957" s="4172">
        <v>1984</v>
      </c>
      <c r="K1957" s="4045">
        <v>18830</v>
      </c>
      <c r="L1957" s="4042">
        <v>512</v>
      </c>
      <c r="M1957" s="2912"/>
      <c r="N1957" s="4034" t="s">
        <v>2468</v>
      </c>
      <c r="O1957" s="4081" t="s">
        <v>3030</v>
      </c>
      <c r="P1957" s="4169" t="s">
        <v>5272</v>
      </c>
    </row>
    <row r="1958" spans="1:16" s="87" customFormat="1" ht="15.75" customHeight="1">
      <c r="A1958" s="4526"/>
      <c r="B1958" s="4170"/>
      <c r="C1958" s="4086"/>
      <c r="D1958" s="4167"/>
      <c r="E1958" s="4102"/>
      <c r="F1958" s="2308" t="s">
        <v>1425</v>
      </c>
      <c r="G1958" s="337" t="s">
        <v>119</v>
      </c>
      <c r="H1958" s="4196"/>
      <c r="I1958" s="4077"/>
      <c r="J1958" s="4189"/>
      <c r="K1958" s="4046"/>
      <c r="L1958" s="4043"/>
      <c r="M1958" s="2913"/>
      <c r="N1958" s="4035"/>
      <c r="O1958" s="4082"/>
      <c r="P1958" s="4029"/>
    </row>
    <row r="1959" spans="1:16" s="87" customFormat="1" ht="15.75" customHeight="1">
      <c r="A1959" s="4526"/>
      <c r="B1959" s="4057"/>
      <c r="C1959" s="4086"/>
      <c r="D1959" s="4167"/>
      <c r="E1959" s="4051"/>
      <c r="F1959" s="1477" t="s">
        <v>107</v>
      </c>
      <c r="G1959" s="303" t="s">
        <v>119</v>
      </c>
      <c r="H1959" s="4196"/>
      <c r="I1959" s="4077"/>
      <c r="J1959" s="4189"/>
      <c r="K1959" s="4046"/>
      <c r="L1959" s="4043"/>
      <c r="M1959" s="2913"/>
      <c r="N1959" s="4032"/>
      <c r="O1959" s="4054"/>
      <c r="P1959" s="4029"/>
    </row>
    <row r="1960" spans="1:16" s="87" customFormat="1" ht="15.75" customHeight="1">
      <c r="A1960" s="4526"/>
      <c r="B1960" s="4058"/>
      <c r="C1960" s="4087"/>
      <c r="D1960" s="4079"/>
      <c r="E1960" s="4175"/>
      <c r="F1960" s="1478" t="s">
        <v>3153</v>
      </c>
      <c r="G1960" s="304" t="s">
        <v>119</v>
      </c>
      <c r="H1960" s="4197"/>
      <c r="I1960" s="4078"/>
      <c r="J1960" s="4173"/>
      <c r="K1960" s="4047"/>
      <c r="L1960" s="4044"/>
      <c r="M1960" s="2914"/>
      <c r="N1960" s="4174"/>
      <c r="O1960" s="4166"/>
      <c r="P1960" s="4030"/>
    </row>
    <row r="1961" spans="1:16" s="87" customFormat="1" ht="18.75" customHeight="1">
      <c r="A1961" s="4526"/>
      <c r="B1961" s="4056" t="s">
        <v>2463</v>
      </c>
      <c r="C1961" s="4085" t="s">
        <v>5147</v>
      </c>
      <c r="D1961" s="4139" t="s">
        <v>5149</v>
      </c>
      <c r="E1961" s="4101" t="s">
        <v>5148</v>
      </c>
      <c r="F1961" s="2283" t="s">
        <v>1645</v>
      </c>
      <c r="G1961" s="2287"/>
      <c r="H1961" s="4195" t="s">
        <v>624</v>
      </c>
      <c r="I1961" s="4076">
        <v>19086</v>
      </c>
      <c r="J1961" s="4172">
        <v>2240</v>
      </c>
      <c r="K1961" s="4045">
        <v>11706</v>
      </c>
      <c r="L1961" s="4042">
        <v>608</v>
      </c>
      <c r="M1961" s="2912"/>
      <c r="N1961" s="4034" t="s">
        <v>2468</v>
      </c>
      <c r="O1961" s="4081" t="s">
        <v>3030</v>
      </c>
      <c r="P1961" s="4169" t="s">
        <v>5273</v>
      </c>
    </row>
    <row r="1962" spans="1:16" s="87" customFormat="1" ht="18.75" customHeight="1">
      <c r="A1962" s="4526"/>
      <c r="B1962" s="4170"/>
      <c r="C1962" s="4086"/>
      <c r="D1962" s="4167"/>
      <c r="E1962" s="4102"/>
      <c r="F1962" s="2285" t="s">
        <v>1425</v>
      </c>
      <c r="G1962" s="337" t="s">
        <v>119</v>
      </c>
      <c r="H1962" s="4196"/>
      <c r="I1962" s="4077"/>
      <c r="J1962" s="4189"/>
      <c r="K1962" s="4046"/>
      <c r="L1962" s="4043"/>
      <c r="M1962" s="2913"/>
      <c r="N1962" s="4035"/>
      <c r="O1962" s="4082"/>
      <c r="P1962" s="4029"/>
    </row>
    <row r="1963" spans="1:16" s="87" customFormat="1" ht="18.75" customHeight="1">
      <c r="A1963" s="4526"/>
      <c r="B1963" s="4057"/>
      <c r="C1963" s="4086"/>
      <c r="D1963" s="4167"/>
      <c r="E1963" s="4051"/>
      <c r="F1963" s="1476" t="s">
        <v>108</v>
      </c>
      <c r="G1963" s="303" t="s">
        <v>119</v>
      </c>
      <c r="H1963" s="4196"/>
      <c r="I1963" s="4077"/>
      <c r="J1963" s="4189"/>
      <c r="K1963" s="4046"/>
      <c r="L1963" s="4043"/>
      <c r="M1963" s="2913"/>
      <c r="N1963" s="4032"/>
      <c r="O1963" s="4054"/>
      <c r="P1963" s="4029"/>
    </row>
    <row r="1964" spans="1:16" s="87" customFormat="1" ht="18.75" customHeight="1">
      <c r="A1964" s="4526"/>
      <c r="B1964" s="4058"/>
      <c r="C1964" s="4087"/>
      <c r="D1964" s="4079"/>
      <c r="E1964" s="4175"/>
      <c r="F1964" s="1478" t="s">
        <v>3153</v>
      </c>
      <c r="G1964" s="304" t="s">
        <v>119</v>
      </c>
      <c r="H1964" s="4197"/>
      <c r="I1964" s="4078"/>
      <c r="J1964" s="4173"/>
      <c r="K1964" s="4047"/>
      <c r="L1964" s="4044"/>
      <c r="M1964" s="2914"/>
      <c r="N1964" s="4174"/>
      <c r="O1964" s="4166"/>
      <c r="P1964" s="4030"/>
    </row>
    <row r="1965" spans="1:16" s="87" customFormat="1" ht="18.75" customHeight="1">
      <c r="A1965" s="4526"/>
      <c r="B1965" s="4056" t="s">
        <v>2463</v>
      </c>
      <c r="C1965" s="4085" t="s">
        <v>5193</v>
      </c>
      <c r="D1965" s="4139" t="s">
        <v>5192</v>
      </c>
      <c r="E1965" s="4101" t="s">
        <v>5194</v>
      </c>
      <c r="F1965" s="2305" t="s">
        <v>1646</v>
      </c>
      <c r="G1965" s="2309"/>
      <c r="H1965" s="4195" t="s">
        <v>624</v>
      </c>
      <c r="I1965" s="4076">
        <v>30512</v>
      </c>
      <c r="J1965" s="4172">
        <v>2240</v>
      </c>
      <c r="K1965" s="4045">
        <v>19086</v>
      </c>
      <c r="L1965" s="4042">
        <v>608</v>
      </c>
      <c r="M1965" s="2912"/>
      <c r="N1965" s="4034" t="s">
        <v>2468</v>
      </c>
      <c r="O1965" s="4081" t="s">
        <v>3030</v>
      </c>
      <c r="P1965" s="4169" t="s">
        <v>5274</v>
      </c>
    </row>
    <row r="1966" spans="1:16" s="87" customFormat="1" ht="18.75" customHeight="1">
      <c r="A1966" s="4526"/>
      <c r="B1966" s="4170"/>
      <c r="C1966" s="4086"/>
      <c r="D1966" s="4167"/>
      <c r="E1966" s="4102"/>
      <c r="F1966" s="2308" t="s">
        <v>1425</v>
      </c>
      <c r="G1966" s="337" t="s">
        <v>119</v>
      </c>
      <c r="H1966" s="4196"/>
      <c r="I1966" s="4077"/>
      <c r="J1966" s="4189"/>
      <c r="K1966" s="4046"/>
      <c r="L1966" s="4043"/>
      <c r="M1966" s="2913"/>
      <c r="N1966" s="4035"/>
      <c r="O1966" s="4082"/>
      <c r="P1966" s="4029"/>
    </row>
    <row r="1967" spans="1:16" s="87" customFormat="1" ht="18.75" customHeight="1">
      <c r="A1967" s="4526"/>
      <c r="B1967" s="4057"/>
      <c r="C1967" s="4086"/>
      <c r="D1967" s="4167"/>
      <c r="E1967" s="4051"/>
      <c r="F1967" s="1476" t="s">
        <v>108</v>
      </c>
      <c r="G1967" s="303" t="s">
        <v>119</v>
      </c>
      <c r="H1967" s="4196"/>
      <c r="I1967" s="4077"/>
      <c r="J1967" s="4189"/>
      <c r="K1967" s="4046"/>
      <c r="L1967" s="4043"/>
      <c r="M1967" s="2913"/>
      <c r="N1967" s="4032"/>
      <c r="O1967" s="4054"/>
      <c r="P1967" s="4029"/>
    </row>
    <row r="1968" spans="1:16" s="87" customFormat="1" ht="18.75" customHeight="1">
      <c r="A1968" s="4527"/>
      <c r="B1968" s="4058"/>
      <c r="C1968" s="4087"/>
      <c r="D1968" s="4079"/>
      <c r="E1968" s="4175"/>
      <c r="F1968" s="1478" t="s">
        <v>3153</v>
      </c>
      <c r="G1968" s="304" t="s">
        <v>119</v>
      </c>
      <c r="H1968" s="4197"/>
      <c r="I1968" s="4078"/>
      <c r="J1968" s="4173"/>
      <c r="K1968" s="4047"/>
      <c r="L1968" s="4044"/>
      <c r="M1968" s="2914"/>
      <c r="N1968" s="4174"/>
      <c r="O1968" s="4166"/>
      <c r="P1968" s="4030"/>
    </row>
    <row r="1969" spans="1:16" s="121" customFormat="1" ht="18" customHeight="1">
      <c r="A1969" s="4525" t="s">
        <v>5392</v>
      </c>
      <c r="B1969" s="4056" t="s">
        <v>2463</v>
      </c>
      <c r="C1969" s="4085" t="s">
        <v>5139</v>
      </c>
      <c r="D1969" s="4139" t="s">
        <v>5138</v>
      </c>
      <c r="E1969" s="4101" t="s">
        <v>5140</v>
      </c>
      <c r="F1969" s="2283" t="s">
        <v>1645</v>
      </c>
      <c r="G1969" s="335"/>
      <c r="H1969" s="4195" t="s">
        <v>624</v>
      </c>
      <c r="I1969" s="4186">
        <v>20830</v>
      </c>
      <c r="J1969" s="4092">
        <v>1984</v>
      </c>
      <c r="K1969" s="4045">
        <v>13450</v>
      </c>
      <c r="L1969" s="4098">
        <v>512</v>
      </c>
      <c r="M1969" s="2909"/>
      <c r="N1969" s="4034" t="s">
        <v>2468</v>
      </c>
      <c r="O1969" s="4036" t="s">
        <v>3030</v>
      </c>
      <c r="P1969" s="4169" t="s">
        <v>5275</v>
      </c>
    </row>
    <row r="1970" spans="1:16" s="121" customFormat="1" ht="18" customHeight="1">
      <c r="A1970" s="4526"/>
      <c r="B1970" s="4170"/>
      <c r="C1970" s="4086"/>
      <c r="D1970" s="4167"/>
      <c r="E1970" s="4102"/>
      <c r="F1970" s="2283" t="s">
        <v>3614</v>
      </c>
      <c r="G1970" s="337" t="s">
        <v>119</v>
      </c>
      <c r="H1970" s="4196"/>
      <c r="I1970" s="4187"/>
      <c r="J1970" s="4093"/>
      <c r="K1970" s="4046"/>
      <c r="L1970" s="4099"/>
      <c r="M1970" s="2910"/>
      <c r="N1970" s="4035"/>
      <c r="O1970" s="4037"/>
      <c r="P1970" s="4029"/>
    </row>
    <row r="1971" spans="1:16" s="121" customFormat="1" ht="18" customHeight="1">
      <c r="A1971" s="4526"/>
      <c r="B1971" s="4170"/>
      <c r="C1971" s="4086"/>
      <c r="D1971" s="4167"/>
      <c r="E1971" s="4102"/>
      <c r="F1971" s="1476" t="s">
        <v>107</v>
      </c>
      <c r="G1971" s="303" t="s">
        <v>119</v>
      </c>
      <c r="H1971" s="4196"/>
      <c r="I1971" s="4187"/>
      <c r="J1971" s="4093"/>
      <c r="K1971" s="4046"/>
      <c r="L1971" s="4099"/>
      <c r="M1971" s="2910"/>
      <c r="N1971" s="4035"/>
      <c r="O1971" s="4037"/>
      <c r="P1971" s="4029"/>
    </row>
    <row r="1972" spans="1:16" s="121" customFormat="1" ht="18" customHeight="1">
      <c r="A1972" s="4526"/>
      <c r="B1972" s="4171"/>
      <c r="C1972" s="4087"/>
      <c r="D1972" s="4079"/>
      <c r="E1972" s="4052"/>
      <c r="F1972" s="1474" t="s">
        <v>3153</v>
      </c>
      <c r="G1972" s="304" t="s">
        <v>119</v>
      </c>
      <c r="H1972" s="4197"/>
      <c r="I1972" s="4188"/>
      <c r="J1972" s="4094"/>
      <c r="K1972" s="4047"/>
      <c r="L1972" s="4100"/>
      <c r="M1972" s="2911"/>
      <c r="N1972" s="4033"/>
      <c r="O1972" s="4038"/>
      <c r="P1972" s="4030"/>
    </row>
    <row r="1973" spans="1:16" s="121" customFormat="1" ht="18" customHeight="1">
      <c r="A1973" s="4526"/>
      <c r="B1973" s="4056" t="s">
        <v>2463</v>
      </c>
      <c r="C1973" s="4085" t="s">
        <v>5183</v>
      </c>
      <c r="D1973" s="4139" t="s">
        <v>5185</v>
      </c>
      <c r="E1973" s="4101" t="s">
        <v>5184</v>
      </c>
      <c r="F1973" s="2305" t="s">
        <v>1646</v>
      </c>
      <c r="G1973" s="335"/>
      <c r="H1973" s="4195" t="s">
        <v>624</v>
      </c>
      <c r="I1973" s="4186">
        <v>32256</v>
      </c>
      <c r="J1973" s="4092">
        <v>1984</v>
      </c>
      <c r="K1973" s="4045">
        <v>20830</v>
      </c>
      <c r="L1973" s="4098">
        <v>512</v>
      </c>
      <c r="M1973" s="2909"/>
      <c r="N1973" s="4034" t="s">
        <v>2468</v>
      </c>
      <c r="O1973" s="4036" t="s">
        <v>3030</v>
      </c>
      <c r="P1973" s="4169" t="s">
        <v>5276</v>
      </c>
    </row>
    <row r="1974" spans="1:16" s="121" customFormat="1" ht="18" customHeight="1">
      <c r="A1974" s="4526"/>
      <c r="B1974" s="4170"/>
      <c r="C1974" s="4086"/>
      <c r="D1974" s="4167"/>
      <c r="E1974" s="4102"/>
      <c r="F1974" s="2305" t="s">
        <v>3614</v>
      </c>
      <c r="G1974" s="337" t="s">
        <v>119</v>
      </c>
      <c r="H1974" s="4196"/>
      <c r="I1974" s="4187"/>
      <c r="J1974" s="4093"/>
      <c r="K1974" s="4046"/>
      <c r="L1974" s="4099"/>
      <c r="M1974" s="2910"/>
      <c r="N1974" s="4035"/>
      <c r="O1974" s="4037"/>
      <c r="P1974" s="4029"/>
    </row>
    <row r="1975" spans="1:16" s="121" customFormat="1" ht="18" customHeight="1">
      <c r="A1975" s="4526"/>
      <c r="B1975" s="4170"/>
      <c r="C1975" s="4086"/>
      <c r="D1975" s="4167"/>
      <c r="E1975" s="4102"/>
      <c r="F1975" s="1476" t="s">
        <v>107</v>
      </c>
      <c r="G1975" s="303" t="s">
        <v>119</v>
      </c>
      <c r="H1975" s="4196"/>
      <c r="I1975" s="4187"/>
      <c r="J1975" s="4093"/>
      <c r="K1975" s="4046"/>
      <c r="L1975" s="4099"/>
      <c r="M1975" s="2910"/>
      <c r="N1975" s="4035"/>
      <c r="O1975" s="4037"/>
      <c r="P1975" s="4029"/>
    </row>
    <row r="1976" spans="1:16" s="121" customFormat="1" ht="18" customHeight="1">
      <c r="A1976" s="4526"/>
      <c r="B1976" s="4171"/>
      <c r="C1976" s="4087"/>
      <c r="D1976" s="4079"/>
      <c r="E1976" s="4052"/>
      <c r="F1976" s="1474" t="s">
        <v>3153</v>
      </c>
      <c r="G1976" s="304" t="s">
        <v>119</v>
      </c>
      <c r="H1976" s="4197"/>
      <c r="I1976" s="4188"/>
      <c r="J1976" s="4094"/>
      <c r="K1976" s="4047"/>
      <c r="L1976" s="4100"/>
      <c r="M1976" s="2911"/>
      <c r="N1976" s="4033"/>
      <c r="O1976" s="4038"/>
      <c r="P1976" s="4030"/>
    </row>
    <row r="1977" spans="1:16" s="121" customFormat="1" ht="18" customHeight="1">
      <c r="A1977" s="4526"/>
      <c r="B1977" s="4056" t="s">
        <v>2463</v>
      </c>
      <c r="C1977" s="4085" t="s">
        <v>5150</v>
      </c>
      <c r="D1977" s="4139" t="s">
        <v>5151</v>
      </c>
      <c r="E1977" s="4101" t="s">
        <v>5152</v>
      </c>
      <c r="F1977" s="2283" t="s">
        <v>1645</v>
      </c>
      <c r="G1977" s="335"/>
      <c r="H1977" s="4195" t="s">
        <v>624</v>
      </c>
      <c r="I1977" s="4186">
        <v>21086</v>
      </c>
      <c r="J1977" s="4092">
        <v>2240</v>
      </c>
      <c r="K1977" s="4045">
        <v>13706</v>
      </c>
      <c r="L1977" s="4098">
        <v>608</v>
      </c>
      <c r="M1977" s="2909"/>
      <c r="N1977" s="4034" t="s">
        <v>2468</v>
      </c>
      <c r="O1977" s="4036" t="s">
        <v>3030</v>
      </c>
      <c r="P1977" s="4169" t="s">
        <v>5277</v>
      </c>
    </row>
    <row r="1978" spans="1:16" s="121" customFormat="1" ht="18" customHeight="1">
      <c r="A1978" s="4526"/>
      <c r="B1978" s="4170"/>
      <c r="C1978" s="4086"/>
      <c r="D1978" s="4167"/>
      <c r="E1978" s="4102"/>
      <c r="F1978" s="2283" t="s">
        <v>3614</v>
      </c>
      <c r="G1978" s="337" t="s">
        <v>119</v>
      </c>
      <c r="H1978" s="4196"/>
      <c r="I1978" s="4187"/>
      <c r="J1978" s="4093"/>
      <c r="K1978" s="4046"/>
      <c r="L1978" s="4099"/>
      <c r="M1978" s="2910"/>
      <c r="N1978" s="4035"/>
      <c r="O1978" s="4037"/>
      <c r="P1978" s="4029"/>
    </row>
    <row r="1979" spans="1:16" s="121" customFormat="1" ht="18" customHeight="1">
      <c r="A1979" s="4526"/>
      <c r="B1979" s="4170"/>
      <c r="C1979" s="4086"/>
      <c r="D1979" s="4167"/>
      <c r="E1979" s="4102"/>
      <c r="F1979" s="1476" t="s">
        <v>108</v>
      </c>
      <c r="G1979" s="303" t="s">
        <v>119</v>
      </c>
      <c r="H1979" s="4196"/>
      <c r="I1979" s="4187"/>
      <c r="J1979" s="4093"/>
      <c r="K1979" s="4046"/>
      <c r="L1979" s="4099"/>
      <c r="M1979" s="2910"/>
      <c r="N1979" s="4035"/>
      <c r="O1979" s="4037"/>
      <c r="P1979" s="4029"/>
    </row>
    <row r="1980" spans="1:16" s="121" customFormat="1" ht="18" customHeight="1">
      <c r="A1980" s="4526"/>
      <c r="B1980" s="4171"/>
      <c r="C1980" s="4087"/>
      <c r="D1980" s="4079"/>
      <c r="E1980" s="4052"/>
      <c r="F1980" s="1474" t="s">
        <v>3153</v>
      </c>
      <c r="G1980" s="304" t="s">
        <v>119</v>
      </c>
      <c r="H1980" s="4197"/>
      <c r="I1980" s="4188"/>
      <c r="J1980" s="4094"/>
      <c r="K1980" s="4047"/>
      <c r="L1980" s="4100"/>
      <c r="M1980" s="2911"/>
      <c r="N1980" s="4033"/>
      <c r="O1980" s="4038"/>
      <c r="P1980" s="4030"/>
    </row>
    <row r="1981" spans="1:16" s="121" customFormat="1" ht="18" customHeight="1">
      <c r="A1981" s="4526"/>
      <c r="B1981" s="4056" t="s">
        <v>2463</v>
      </c>
      <c r="C1981" s="4085" t="s">
        <v>5195</v>
      </c>
      <c r="D1981" s="4139" t="s">
        <v>5196</v>
      </c>
      <c r="E1981" s="4101" t="s">
        <v>5197</v>
      </c>
      <c r="F1981" s="2305" t="s">
        <v>1646</v>
      </c>
      <c r="G1981" s="335"/>
      <c r="H1981" s="4195" t="s">
        <v>624</v>
      </c>
      <c r="I1981" s="4186">
        <v>32512</v>
      </c>
      <c r="J1981" s="4092">
        <v>2240</v>
      </c>
      <c r="K1981" s="4045">
        <v>21086</v>
      </c>
      <c r="L1981" s="4098">
        <v>608</v>
      </c>
      <c r="M1981" s="2909"/>
      <c r="N1981" s="4034" t="s">
        <v>2468</v>
      </c>
      <c r="O1981" s="4036" t="s">
        <v>3030</v>
      </c>
      <c r="P1981" s="4169" t="s">
        <v>5278</v>
      </c>
    </row>
    <row r="1982" spans="1:16" s="121" customFormat="1" ht="18" customHeight="1">
      <c r="A1982" s="4526"/>
      <c r="B1982" s="4170"/>
      <c r="C1982" s="4086"/>
      <c r="D1982" s="4167"/>
      <c r="E1982" s="4102"/>
      <c r="F1982" s="2305" t="s">
        <v>3614</v>
      </c>
      <c r="G1982" s="337" t="s">
        <v>119</v>
      </c>
      <c r="H1982" s="4196"/>
      <c r="I1982" s="4187"/>
      <c r="J1982" s="4093"/>
      <c r="K1982" s="4046"/>
      <c r="L1982" s="4099"/>
      <c r="M1982" s="2910"/>
      <c r="N1982" s="4035"/>
      <c r="O1982" s="4037"/>
      <c r="P1982" s="4029"/>
    </row>
    <row r="1983" spans="1:16" s="121" customFormat="1" ht="18" customHeight="1">
      <c r="A1983" s="4526"/>
      <c r="B1983" s="4170"/>
      <c r="C1983" s="4086"/>
      <c r="D1983" s="4167"/>
      <c r="E1983" s="4102"/>
      <c r="F1983" s="1476" t="s">
        <v>108</v>
      </c>
      <c r="G1983" s="303" t="s">
        <v>119</v>
      </c>
      <c r="H1983" s="4196"/>
      <c r="I1983" s="4187"/>
      <c r="J1983" s="4093"/>
      <c r="K1983" s="4046"/>
      <c r="L1983" s="4099"/>
      <c r="M1983" s="2910"/>
      <c r="N1983" s="4035"/>
      <c r="O1983" s="4037"/>
      <c r="P1983" s="4029"/>
    </row>
    <row r="1984" spans="1:16" s="121" customFormat="1" ht="18" customHeight="1">
      <c r="A1984" s="4527"/>
      <c r="B1984" s="4171"/>
      <c r="C1984" s="4087"/>
      <c r="D1984" s="4079"/>
      <c r="E1984" s="4052"/>
      <c r="F1984" s="1474" t="s">
        <v>3153</v>
      </c>
      <c r="G1984" s="304" t="s">
        <v>119</v>
      </c>
      <c r="H1984" s="4197"/>
      <c r="I1984" s="4188"/>
      <c r="J1984" s="4094"/>
      <c r="K1984" s="4047"/>
      <c r="L1984" s="4100"/>
      <c r="M1984" s="2911"/>
      <c r="N1984" s="4033"/>
      <c r="O1984" s="4038"/>
      <c r="P1984" s="4030"/>
    </row>
    <row r="1985" spans="1:16" s="121" customFormat="1" ht="18.75" customHeight="1">
      <c r="A1985" s="4525" t="s">
        <v>5393</v>
      </c>
      <c r="B1985" s="4170" t="s">
        <v>2463</v>
      </c>
      <c r="C1985" s="4086" t="s">
        <v>5142</v>
      </c>
      <c r="D1985" s="4167" t="s">
        <v>5141</v>
      </c>
      <c r="E1985" s="4102" t="s">
        <v>5143</v>
      </c>
      <c r="F1985" s="2283" t="s">
        <v>1645</v>
      </c>
      <c r="G1985" s="337"/>
      <c r="H1985" s="4196" t="s">
        <v>624</v>
      </c>
      <c r="I1985" s="4096">
        <v>22830</v>
      </c>
      <c r="J1985" s="4093">
        <v>1984</v>
      </c>
      <c r="K1985" s="4046">
        <v>15450</v>
      </c>
      <c r="L1985" s="4099">
        <v>512</v>
      </c>
      <c r="M1985" s="2910"/>
      <c r="N1985" s="4035" t="s">
        <v>2468</v>
      </c>
      <c r="O1985" s="4082" t="s">
        <v>3030</v>
      </c>
      <c r="P1985" s="4029" t="s">
        <v>5279</v>
      </c>
    </row>
    <row r="1986" spans="1:16" s="121" customFormat="1" ht="18.75" customHeight="1">
      <c r="A1986" s="4526"/>
      <c r="B1986" s="4170"/>
      <c r="C1986" s="4086"/>
      <c r="D1986" s="4167"/>
      <c r="E1986" s="4102"/>
      <c r="F1986" s="2283" t="s">
        <v>4581</v>
      </c>
      <c r="G1986" s="303" t="s">
        <v>119</v>
      </c>
      <c r="H1986" s="4196"/>
      <c r="I1986" s="4096"/>
      <c r="J1986" s="4093"/>
      <c r="K1986" s="4046"/>
      <c r="L1986" s="4099"/>
      <c r="M1986" s="2910"/>
      <c r="N1986" s="4035"/>
      <c r="O1986" s="4082"/>
      <c r="P1986" s="4029"/>
    </row>
    <row r="1987" spans="1:16" s="121" customFormat="1" ht="18.75" customHeight="1">
      <c r="A1987" s="4526"/>
      <c r="B1987" s="4170"/>
      <c r="C1987" s="4086"/>
      <c r="D1987" s="4167"/>
      <c r="E1987" s="4102"/>
      <c r="F1987" s="1476" t="s">
        <v>107</v>
      </c>
      <c r="G1987" s="303" t="s">
        <v>119</v>
      </c>
      <c r="H1987" s="4196"/>
      <c r="I1987" s="4096"/>
      <c r="J1987" s="4093"/>
      <c r="K1987" s="4046"/>
      <c r="L1987" s="4099"/>
      <c r="M1987" s="2910"/>
      <c r="N1987" s="4035"/>
      <c r="O1987" s="4082"/>
      <c r="P1987" s="4029"/>
    </row>
    <row r="1988" spans="1:16" s="121" customFormat="1" ht="18.75" customHeight="1">
      <c r="A1988" s="4526"/>
      <c r="B1988" s="4171"/>
      <c r="C1988" s="4087"/>
      <c r="D1988" s="4079"/>
      <c r="E1988" s="4052"/>
      <c r="F1988" s="1474" t="s">
        <v>3153</v>
      </c>
      <c r="G1988" s="336" t="s">
        <v>119</v>
      </c>
      <c r="H1988" s="4197"/>
      <c r="I1988" s="4097"/>
      <c r="J1988" s="4094"/>
      <c r="K1988" s="4047"/>
      <c r="L1988" s="4100"/>
      <c r="M1988" s="2911"/>
      <c r="N1988" s="4033"/>
      <c r="O1988" s="4055"/>
      <c r="P1988" s="4030"/>
    </row>
    <row r="1989" spans="1:16" s="121" customFormat="1" ht="18.75" customHeight="1">
      <c r="A1989" s="4526"/>
      <c r="B1989" s="4170" t="s">
        <v>2463</v>
      </c>
      <c r="C1989" s="4086" t="s">
        <v>5187</v>
      </c>
      <c r="D1989" s="4167" t="s">
        <v>5186</v>
      </c>
      <c r="E1989" s="4102" t="s">
        <v>5188</v>
      </c>
      <c r="F1989" s="2305" t="s">
        <v>1646</v>
      </c>
      <c r="G1989" s="337"/>
      <c r="H1989" s="4196" t="s">
        <v>624</v>
      </c>
      <c r="I1989" s="4096">
        <v>34256</v>
      </c>
      <c r="J1989" s="4093">
        <v>1984</v>
      </c>
      <c r="K1989" s="4046">
        <v>22830</v>
      </c>
      <c r="L1989" s="4099">
        <v>512</v>
      </c>
      <c r="M1989" s="2910"/>
      <c r="N1989" s="4035" t="s">
        <v>2468</v>
      </c>
      <c r="O1989" s="4082" t="s">
        <v>3030</v>
      </c>
      <c r="P1989" s="4029" t="s">
        <v>5280</v>
      </c>
    </row>
    <row r="1990" spans="1:16" s="121" customFormat="1" ht="18.75" customHeight="1">
      <c r="A1990" s="4526"/>
      <c r="B1990" s="4170"/>
      <c r="C1990" s="4086"/>
      <c r="D1990" s="4167"/>
      <c r="E1990" s="4102"/>
      <c r="F1990" s="2305" t="s">
        <v>4581</v>
      </c>
      <c r="G1990" s="303" t="s">
        <v>119</v>
      </c>
      <c r="H1990" s="4196"/>
      <c r="I1990" s="4096"/>
      <c r="J1990" s="4093"/>
      <c r="K1990" s="4046"/>
      <c r="L1990" s="4099"/>
      <c r="M1990" s="2910"/>
      <c r="N1990" s="4035"/>
      <c r="O1990" s="4082"/>
      <c r="P1990" s="4029"/>
    </row>
    <row r="1991" spans="1:16" s="121" customFormat="1" ht="18.75" customHeight="1">
      <c r="A1991" s="4526"/>
      <c r="B1991" s="4170"/>
      <c r="C1991" s="4086"/>
      <c r="D1991" s="4167"/>
      <c r="E1991" s="4102"/>
      <c r="F1991" s="1476" t="s">
        <v>107</v>
      </c>
      <c r="G1991" s="303" t="s">
        <v>119</v>
      </c>
      <c r="H1991" s="4196"/>
      <c r="I1991" s="4096"/>
      <c r="J1991" s="4093"/>
      <c r="K1991" s="4046"/>
      <c r="L1991" s="4099"/>
      <c r="M1991" s="2910"/>
      <c r="N1991" s="4035"/>
      <c r="O1991" s="4082"/>
      <c r="P1991" s="4029"/>
    </row>
    <row r="1992" spans="1:16" s="121" customFormat="1" ht="18.75" customHeight="1">
      <c r="A1992" s="4526"/>
      <c r="B1992" s="4171"/>
      <c r="C1992" s="4087"/>
      <c r="D1992" s="4079"/>
      <c r="E1992" s="4052"/>
      <c r="F1992" s="1474" t="s">
        <v>3153</v>
      </c>
      <c r="G1992" s="336" t="s">
        <v>119</v>
      </c>
      <c r="H1992" s="4197"/>
      <c r="I1992" s="4097"/>
      <c r="J1992" s="4094"/>
      <c r="K1992" s="4047"/>
      <c r="L1992" s="4100"/>
      <c r="M1992" s="2911"/>
      <c r="N1992" s="4033"/>
      <c r="O1992" s="4055"/>
      <c r="P1992" s="4030"/>
    </row>
    <row r="1993" spans="1:16" s="121" customFormat="1" ht="18.75" customHeight="1">
      <c r="A1993" s="4526"/>
      <c r="B1993" s="4170" t="s">
        <v>2463</v>
      </c>
      <c r="C1993" s="4086" t="s">
        <v>5153</v>
      </c>
      <c r="D1993" s="4167" t="s">
        <v>5154</v>
      </c>
      <c r="E1993" s="4102" t="s">
        <v>5155</v>
      </c>
      <c r="F1993" s="2283" t="s">
        <v>1645</v>
      </c>
      <c r="G1993" s="337"/>
      <c r="H1993" s="4196" t="s">
        <v>624</v>
      </c>
      <c r="I1993" s="4096">
        <v>23086</v>
      </c>
      <c r="J1993" s="4093">
        <v>2240</v>
      </c>
      <c r="K1993" s="4046">
        <v>15706</v>
      </c>
      <c r="L1993" s="4099">
        <v>608</v>
      </c>
      <c r="M1993" s="2910"/>
      <c r="N1993" s="4035" t="s">
        <v>2468</v>
      </c>
      <c r="O1993" s="4082" t="s">
        <v>3030</v>
      </c>
      <c r="P1993" s="4029" t="s">
        <v>5281</v>
      </c>
    </row>
    <row r="1994" spans="1:16" s="121" customFormat="1" ht="18.75" customHeight="1">
      <c r="A1994" s="4526"/>
      <c r="B1994" s="4170"/>
      <c r="C1994" s="4086"/>
      <c r="D1994" s="4167"/>
      <c r="E1994" s="4102"/>
      <c r="F1994" s="2283" t="s">
        <v>4581</v>
      </c>
      <c r="G1994" s="303" t="s">
        <v>119</v>
      </c>
      <c r="H1994" s="4196"/>
      <c r="I1994" s="4096"/>
      <c r="J1994" s="4093"/>
      <c r="K1994" s="4046"/>
      <c r="L1994" s="4099"/>
      <c r="M1994" s="2910"/>
      <c r="N1994" s="4035"/>
      <c r="O1994" s="4082"/>
      <c r="P1994" s="4029"/>
    </row>
    <row r="1995" spans="1:16" s="121" customFormat="1" ht="18.75" customHeight="1">
      <c r="A1995" s="4526"/>
      <c r="B1995" s="4170"/>
      <c r="C1995" s="4086"/>
      <c r="D1995" s="4167"/>
      <c r="E1995" s="4102"/>
      <c r="F1995" s="1476" t="s">
        <v>108</v>
      </c>
      <c r="G1995" s="303" t="s">
        <v>119</v>
      </c>
      <c r="H1995" s="4196"/>
      <c r="I1995" s="4096"/>
      <c r="J1995" s="4093"/>
      <c r="K1995" s="4046"/>
      <c r="L1995" s="4099"/>
      <c r="M1995" s="2910"/>
      <c r="N1995" s="4035"/>
      <c r="O1995" s="4082"/>
      <c r="P1995" s="4029"/>
    </row>
    <row r="1996" spans="1:16" s="121" customFormat="1" ht="18.75" customHeight="1">
      <c r="A1996" s="4526"/>
      <c r="B1996" s="4171"/>
      <c r="C1996" s="4087"/>
      <c r="D1996" s="4079"/>
      <c r="E1996" s="4052"/>
      <c r="F1996" s="1474" t="s">
        <v>3153</v>
      </c>
      <c r="G1996" s="336" t="s">
        <v>119</v>
      </c>
      <c r="H1996" s="4197"/>
      <c r="I1996" s="4097"/>
      <c r="J1996" s="4094"/>
      <c r="K1996" s="4047"/>
      <c r="L1996" s="4100"/>
      <c r="M1996" s="2911"/>
      <c r="N1996" s="4033"/>
      <c r="O1996" s="4055"/>
      <c r="P1996" s="4030"/>
    </row>
    <row r="1997" spans="1:16" s="121" customFormat="1" ht="18.75" customHeight="1">
      <c r="A1997" s="4526"/>
      <c r="B1997" s="4170" t="s">
        <v>2463</v>
      </c>
      <c r="C1997" s="4086" t="s">
        <v>5198</v>
      </c>
      <c r="D1997" s="4167" t="s">
        <v>5199</v>
      </c>
      <c r="E1997" s="4102" t="s">
        <v>5200</v>
      </c>
      <c r="F1997" s="2305" t="s">
        <v>1646</v>
      </c>
      <c r="G1997" s="337"/>
      <c r="H1997" s="4196" t="s">
        <v>624</v>
      </c>
      <c r="I1997" s="4096">
        <v>34512</v>
      </c>
      <c r="J1997" s="4093">
        <v>2240</v>
      </c>
      <c r="K1997" s="4046">
        <v>23086</v>
      </c>
      <c r="L1997" s="4099">
        <v>608</v>
      </c>
      <c r="M1997" s="2910"/>
      <c r="N1997" s="4035" t="s">
        <v>2468</v>
      </c>
      <c r="O1997" s="4082" t="s">
        <v>3030</v>
      </c>
      <c r="P1997" s="4029" t="s">
        <v>5282</v>
      </c>
    </row>
    <row r="1998" spans="1:16" s="121" customFormat="1" ht="18.75" customHeight="1">
      <c r="A1998" s="4526"/>
      <c r="B1998" s="4170"/>
      <c r="C1998" s="4086"/>
      <c r="D1998" s="4167"/>
      <c r="E1998" s="4102"/>
      <c r="F1998" s="2305" t="s">
        <v>4581</v>
      </c>
      <c r="G1998" s="303" t="s">
        <v>119</v>
      </c>
      <c r="H1998" s="4196"/>
      <c r="I1998" s="4096"/>
      <c r="J1998" s="4093"/>
      <c r="K1998" s="4046"/>
      <c r="L1998" s="4099"/>
      <c r="M1998" s="2910"/>
      <c r="N1998" s="4035"/>
      <c r="O1998" s="4082"/>
      <c r="P1998" s="4029"/>
    </row>
    <row r="1999" spans="1:16" s="121" customFormat="1" ht="18.75" customHeight="1">
      <c r="A1999" s="4526"/>
      <c r="B1999" s="4170"/>
      <c r="C1999" s="4086"/>
      <c r="D1999" s="4167"/>
      <c r="E1999" s="4102"/>
      <c r="F1999" s="1476" t="s">
        <v>108</v>
      </c>
      <c r="G1999" s="303" t="s">
        <v>119</v>
      </c>
      <c r="H1999" s="4196"/>
      <c r="I1999" s="4096"/>
      <c r="J1999" s="4093"/>
      <c r="K1999" s="4046"/>
      <c r="L1999" s="4099"/>
      <c r="M1999" s="2910"/>
      <c r="N1999" s="4035"/>
      <c r="O1999" s="4082"/>
      <c r="P1999" s="4029"/>
    </row>
    <row r="2000" spans="1:16" s="121" customFormat="1" ht="18.75" customHeight="1" thickBot="1">
      <c r="A2000" s="4866"/>
      <c r="B2000" s="4171"/>
      <c r="C2000" s="4087"/>
      <c r="D2000" s="4079"/>
      <c r="E2000" s="4052"/>
      <c r="F2000" s="1474" t="s">
        <v>3153</v>
      </c>
      <c r="G2000" s="336" t="s">
        <v>119</v>
      </c>
      <c r="H2000" s="4197"/>
      <c r="I2000" s="4097"/>
      <c r="J2000" s="4094"/>
      <c r="K2000" s="4047"/>
      <c r="L2000" s="4100"/>
      <c r="M2000" s="2911"/>
      <c r="N2000" s="4033"/>
      <c r="O2000" s="4055"/>
      <c r="P2000" s="4030"/>
    </row>
    <row r="2001" spans="1:16" ht="21" customHeight="1">
      <c r="A2001" s="4538" t="s">
        <v>6212</v>
      </c>
      <c r="B2001" s="4793" t="s">
        <v>2464</v>
      </c>
      <c r="C2001" s="5059" t="s">
        <v>3703</v>
      </c>
      <c r="D2001" s="5081" t="s">
        <v>6204</v>
      </c>
      <c r="E2001" s="4961" t="s">
        <v>3190</v>
      </c>
      <c r="F2001" s="3130" t="s">
        <v>4570</v>
      </c>
      <c r="G2001" s="1968"/>
      <c r="H2001" s="4638" t="s">
        <v>624</v>
      </c>
      <c r="I2001" s="4382">
        <v>864</v>
      </c>
      <c r="J2001" s="4245">
        <v>576</v>
      </c>
      <c r="K2001" s="4382">
        <v>256</v>
      </c>
      <c r="L2001" s="4245">
        <v>160</v>
      </c>
      <c r="M2001" s="2940"/>
      <c r="N2001" s="4415" t="s">
        <v>2451</v>
      </c>
      <c r="O2001" s="4789" t="s">
        <v>5972</v>
      </c>
      <c r="P2001" s="5082" t="s">
        <v>6485</v>
      </c>
    </row>
    <row r="2002" spans="1:16" ht="21" customHeight="1">
      <c r="A2002" s="4526"/>
      <c r="B2002" s="4064"/>
      <c r="C2002" s="4087"/>
      <c r="D2002" s="4070"/>
      <c r="E2002" s="4052"/>
      <c r="F2002" s="3129" t="s">
        <v>6079</v>
      </c>
      <c r="G2002" s="1973" t="s">
        <v>765</v>
      </c>
      <c r="H2002" s="4143"/>
      <c r="I2002" s="4121"/>
      <c r="J2002" s="4044"/>
      <c r="K2002" s="4121"/>
      <c r="L2002" s="4044"/>
      <c r="M2002" s="3136"/>
      <c r="N2002" s="4033"/>
      <c r="O2002" s="4038"/>
      <c r="P2002" s="5083"/>
    </row>
    <row r="2003" spans="1:16" ht="21.75" customHeight="1">
      <c r="A2003" s="4526"/>
      <c r="B2003" s="4062" t="s">
        <v>2464</v>
      </c>
      <c r="C2003" s="4065" t="s">
        <v>3704</v>
      </c>
      <c r="D2003" s="4068" t="s">
        <v>6205</v>
      </c>
      <c r="E2003" s="4101" t="s">
        <v>3604</v>
      </c>
      <c r="F2003" s="3126" t="s">
        <v>4571</v>
      </c>
      <c r="G2003" s="1970"/>
      <c r="H2003" s="4142" t="s">
        <v>624</v>
      </c>
      <c r="I2003" s="4120">
        <v>1472</v>
      </c>
      <c r="J2003" s="4042">
        <v>576</v>
      </c>
      <c r="K2003" s="4120">
        <v>256</v>
      </c>
      <c r="L2003" s="4042">
        <v>160</v>
      </c>
      <c r="M2003" s="3135"/>
      <c r="N2003" s="4034" t="s">
        <v>2451</v>
      </c>
      <c r="O2003" s="4036" t="s">
        <v>5972</v>
      </c>
      <c r="P2003" s="4039" t="s">
        <v>6486</v>
      </c>
    </row>
    <row r="2004" spans="1:16" ht="21.75" customHeight="1">
      <c r="A2004" s="4526"/>
      <c r="B2004" s="4064"/>
      <c r="C2004" s="4067"/>
      <c r="D2004" s="4070"/>
      <c r="E2004" s="4052"/>
      <c r="F2004" s="3129" t="s">
        <v>6079</v>
      </c>
      <c r="G2004" s="1973" t="s">
        <v>765</v>
      </c>
      <c r="H2004" s="4143"/>
      <c r="I2004" s="4121"/>
      <c r="J2004" s="4044"/>
      <c r="K2004" s="4121"/>
      <c r="L2004" s="4044"/>
      <c r="M2004" s="3136"/>
      <c r="N2004" s="4033"/>
      <c r="O2004" s="4038"/>
      <c r="P2004" s="4041"/>
    </row>
    <row r="2005" spans="1:16" ht="21.75" customHeight="1">
      <c r="A2005" s="4526"/>
      <c r="B2005" s="4062" t="s">
        <v>2464</v>
      </c>
      <c r="C2005" s="4530" t="s">
        <v>3705</v>
      </c>
      <c r="D2005" s="4068" t="s">
        <v>6206</v>
      </c>
      <c r="E2005" s="4101" t="s">
        <v>3605</v>
      </c>
      <c r="F2005" s="3126" t="s">
        <v>4572</v>
      </c>
      <c r="G2005" s="1970"/>
      <c r="H2005" s="4142" t="s">
        <v>624</v>
      </c>
      <c r="I2005" s="4120">
        <v>2656</v>
      </c>
      <c r="J2005" s="4042">
        <v>576</v>
      </c>
      <c r="K2005" s="4120">
        <v>512</v>
      </c>
      <c r="L2005" s="4042">
        <v>256</v>
      </c>
      <c r="M2005" s="3135"/>
      <c r="N2005" s="4034" t="s">
        <v>2451</v>
      </c>
      <c r="O2005" s="4036" t="s">
        <v>5972</v>
      </c>
      <c r="P2005" s="4039" t="s">
        <v>6487</v>
      </c>
    </row>
    <row r="2006" spans="1:16" ht="21.75" customHeight="1">
      <c r="A2006" s="4526"/>
      <c r="B2006" s="4064"/>
      <c r="C2006" s="4531"/>
      <c r="D2006" s="4070"/>
      <c r="E2006" s="4052"/>
      <c r="F2006" s="3129" t="s">
        <v>6079</v>
      </c>
      <c r="G2006" s="1973" t="s">
        <v>765</v>
      </c>
      <c r="H2006" s="4143"/>
      <c r="I2006" s="4121"/>
      <c r="J2006" s="4044"/>
      <c r="K2006" s="4121"/>
      <c r="L2006" s="4044"/>
      <c r="M2006" s="3136"/>
      <c r="N2006" s="4033"/>
      <c r="O2006" s="4038"/>
      <c r="P2006" s="4041"/>
    </row>
    <row r="2007" spans="1:16" ht="21.75" customHeight="1">
      <c r="A2007" s="4526"/>
      <c r="B2007" s="4062" t="s">
        <v>2464</v>
      </c>
      <c r="C2007" s="4085" t="s">
        <v>3706</v>
      </c>
      <c r="D2007" s="4068" t="s">
        <v>6207</v>
      </c>
      <c r="E2007" s="4101" t="s">
        <v>3188</v>
      </c>
      <c r="F2007" s="3126" t="s">
        <v>4573</v>
      </c>
      <c r="G2007" s="1970"/>
      <c r="H2007" s="4142" t="s">
        <v>624</v>
      </c>
      <c r="I2007" s="4120">
        <v>3872</v>
      </c>
      <c r="J2007" s="4042">
        <v>576</v>
      </c>
      <c r="K2007" s="4120">
        <v>512</v>
      </c>
      <c r="L2007" s="4042">
        <v>256</v>
      </c>
      <c r="M2007" s="3135"/>
      <c r="N2007" s="4034" t="s">
        <v>2451</v>
      </c>
      <c r="O2007" s="4036" t="s">
        <v>5972</v>
      </c>
      <c r="P2007" s="4039" t="s">
        <v>6488</v>
      </c>
    </row>
    <row r="2008" spans="1:16" ht="21.75" customHeight="1">
      <c r="A2008" s="4526"/>
      <c r="B2008" s="4064"/>
      <c r="C2008" s="4087"/>
      <c r="D2008" s="4070"/>
      <c r="E2008" s="4052"/>
      <c r="F2008" s="3129" t="s">
        <v>6079</v>
      </c>
      <c r="G2008" s="1973" t="s">
        <v>765</v>
      </c>
      <c r="H2008" s="4143"/>
      <c r="I2008" s="4121"/>
      <c r="J2008" s="4044"/>
      <c r="K2008" s="4121"/>
      <c r="L2008" s="4044"/>
      <c r="M2008" s="3136"/>
      <c r="N2008" s="4033"/>
      <c r="O2008" s="4038"/>
      <c r="P2008" s="4041"/>
    </row>
    <row r="2009" spans="1:16" s="87" customFormat="1" ht="21.75" customHeight="1">
      <c r="A2009" s="4526"/>
      <c r="B2009" s="4062" t="s">
        <v>2464</v>
      </c>
      <c r="C2009" s="4148" t="s">
        <v>3835</v>
      </c>
      <c r="D2009" s="4068" t="s">
        <v>6208</v>
      </c>
      <c r="E2009" s="4101" t="s">
        <v>3191</v>
      </c>
      <c r="F2009" s="3126" t="s">
        <v>4574</v>
      </c>
      <c r="G2009" s="1970"/>
      <c r="H2009" s="4142" t="s">
        <v>624</v>
      </c>
      <c r="I2009" s="4045">
        <v>5162</v>
      </c>
      <c r="J2009" s="4042">
        <v>896</v>
      </c>
      <c r="K2009" s="4045">
        <v>512</v>
      </c>
      <c r="L2009" s="4042">
        <v>256</v>
      </c>
      <c r="M2009" s="3135"/>
      <c r="N2009" s="4034" t="s">
        <v>2451</v>
      </c>
      <c r="O2009" s="4036" t="s">
        <v>5972</v>
      </c>
      <c r="P2009" s="4039" t="s">
        <v>6489</v>
      </c>
    </row>
    <row r="2010" spans="1:16" s="87" customFormat="1" ht="21.75" customHeight="1">
      <c r="A2010" s="4526"/>
      <c r="B2010" s="4064"/>
      <c r="C2010" s="4149"/>
      <c r="D2010" s="4070"/>
      <c r="E2010" s="4052"/>
      <c r="F2010" s="3129" t="s">
        <v>6079</v>
      </c>
      <c r="G2010" s="1973" t="s">
        <v>765</v>
      </c>
      <c r="H2010" s="4143"/>
      <c r="I2010" s="4047"/>
      <c r="J2010" s="4044"/>
      <c r="K2010" s="4047"/>
      <c r="L2010" s="4044"/>
      <c r="M2010" s="3136"/>
      <c r="N2010" s="4033"/>
      <c r="O2010" s="4038"/>
      <c r="P2010" s="4041"/>
    </row>
    <row r="2011" spans="1:16" s="87" customFormat="1" ht="21.75" customHeight="1">
      <c r="A2011" s="4526"/>
      <c r="B2011" s="4062" t="s">
        <v>2464</v>
      </c>
      <c r="C2011" s="4148" t="s">
        <v>3707</v>
      </c>
      <c r="D2011" s="4068" t="s">
        <v>6209</v>
      </c>
      <c r="E2011" s="4101" t="s">
        <v>6225</v>
      </c>
      <c r="F2011" s="3126" t="s">
        <v>4575</v>
      </c>
      <c r="G2011" s="1970"/>
      <c r="H2011" s="4142" t="s">
        <v>624</v>
      </c>
      <c r="I2011" s="4045">
        <v>12542</v>
      </c>
      <c r="J2011" s="4042">
        <v>1046</v>
      </c>
      <c r="K2011" s="4045">
        <v>5162</v>
      </c>
      <c r="L2011" s="4042">
        <v>384</v>
      </c>
      <c r="M2011" s="3135"/>
      <c r="N2011" s="4034" t="s">
        <v>2466</v>
      </c>
      <c r="O2011" s="4036" t="s">
        <v>5972</v>
      </c>
      <c r="P2011" s="4039" t="s">
        <v>6490</v>
      </c>
    </row>
    <row r="2012" spans="1:16" s="87" customFormat="1" ht="21.75" customHeight="1">
      <c r="A2012" s="4526"/>
      <c r="B2012" s="4064"/>
      <c r="C2012" s="4149"/>
      <c r="D2012" s="4070"/>
      <c r="E2012" s="4052"/>
      <c r="F2012" s="3129" t="s">
        <v>6079</v>
      </c>
      <c r="G2012" s="1973" t="s">
        <v>765</v>
      </c>
      <c r="H2012" s="4143"/>
      <c r="I2012" s="4047"/>
      <c r="J2012" s="4044"/>
      <c r="K2012" s="4047"/>
      <c r="L2012" s="4044"/>
      <c r="M2012" s="3136"/>
      <c r="N2012" s="4033"/>
      <c r="O2012" s="4038"/>
      <c r="P2012" s="4041"/>
    </row>
    <row r="2013" spans="1:16" s="87" customFormat="1" ht="21.75" customHeight="1">
      <c r="A2013" s="4526"/>
      <c r="B2013" s="4062" t="s">
        <v>2464</v>
      </c>
      <c r="C2013" s="4148" t="s">
        <v>3708</v>
      </c>
      <c r="D2013" s="4068" t="s">
        <v>6210</v>
      </c>
      <c r="E2013" s="4101" t="s">
        <v>3607</v>
      </c>
      <c r="F2013" s="3126" t="s">
        <v>4576</v>
      </c>
      <c r="G2013" s="1970"/>
      <c r="H2013" s="4142" t="s">
        <v>624</v>
      </c>
      <c r="I2013" s="4045">
        <v>23968</v>
      </c>
      <c r="J2013" s="4042">
        <v>1168</v>
      </c>
      <c r="K2013" s="4045">
        <v>12542</v>
      </c>
      <c r="L2013" s="4042">
        <v>640</v>
      </c>
      <c r="M2013" s="3135"/>
      <c r="N2013" s="4034" t="s">
        <v>2468</v>
      </c>
      <c r="O2013" s="4036" t="s">
        <v>5972</v>
      </c>
      <c r="P2013" s="4039" t="s">
        <v>6491</v>
      </c>
    </row>
    <row r="2014" spans="1:16" s="87" customFormat="1" ht="21.75" customHeight="1" thickBot="1">
      <c r="A2014" s="4527"/>
      <c r="B2014" s="4064"/>
      <c r="C2014" s="4149"/>
      <c r="D2014" s="4070"/>
      <c r="E2014" s="4052"/>
      <c r="F2014" s="3127" t="s">
        <v>6079</v>
      </c>
      <c r="G2014" s="1973" t="s">
        <v>765</v>
      </c>
      <c r="H2014" s="4143"/>
      <c r="I2014" s="4047"/>
      <c r="J2014" s="4044"/>
      <c r="K2014" s="4047"/>
      <c r="L2014" s="4044"/>
      <c r="M2014" s="3136"/>
      <c r="N2014" s="4033"/>
      <c r="O2014" s="4038"/>
      <c r="P2014" s="4041"/>
    </row>
    <row r="2015" spans="1:16" ht="36" customHeight="1">
      <c r="A2015" s="3876" t="s">
        <v>6213</v>
      </c>
      <c r="B2015" s="934" t="s">
        <v>2463</v>
      </c>
      <c r="C2015" s="2906" t="s">
        <v>3751</v>
      </c>
      <c r="D2015" s="331" t="s">
        <v>1121</v>
      </c>
      <c r="E2015" s="327" t="s">
        <v>3568</v>
      </c>
      <c r="F2015" s="332" t="s">
        <v>88</v>
      </c>
      <c r="G2015" s="332" t="s">
        <v>765</v>
      </c>
      <c r="H2015" s="2837" t="s">
        <v>624</v>
      </c>
      <c r="I2015" s="1881">
        <v>314</v>
      </c>
      <c r="J2015" s="2848">
        <v>314</v>
      </c>
      <c r="K2015" s="2918">
        <v>282</v>
      </c>
      <c r="L2015" s="2965">
        <v>282</v>
      </c>
      <c r="M2015" s="2947"/>
      <c r="N2015" s="2849" t="s">
        <v>2451</v>
      </c>
      <c r="O2015" s="2907" t="s">
        <v>2460</v>
      </c>
      <c r="P2015" s="1090" t="s">
        <v>1381</v>
      </c>
    </row>
    <row r="2016" spans="1:16" ht="21.75" customHeight="1">
      <c r="A2016" s="3877"/>
      <c r="B2016" s="4063" t="s">
        <v>2464</v>
      </c>
      <c r="C2016" s="4198" t="s">
        <v>6034</v>
      </c>
      <c r="D2016" s="4069" t="s">
        <v>5970</v>
      </c>
      <c r="E2016" s="4201" t="s">
        <v>3464</v>
      </c>
      <c r="F2016" s="2834" t="s">
        <v>6039</v>
      </c>
      <c r="G2016" s="2845"/>
      <c r="H2016" s="4168" t="s">
        <v>624</v>
      </c>
      <c r="I2016" s="4046">
        <v>512</v>
      </c>
      <c r="J2016" s="4184">
        <v>512</v>
      </c>
      <c r="K2016" s="4108">
        <v>384</v>
      </c>
      <c r="L2016" s="4155">
        <v>384</v>
      </c>
      <c r="M2016" s="2913"/>
      <c r="N2016" s="4035" t="s">
        <v>2451</v>
      </c>
      <c r="O2016" s="4037" t="s">
        <v>6040</v>
      </c>
      <c r="P2016" s="4729" t="s">
        <v>6492</v>
      </c>
    </row>
    <row r="2017" spans="1:16" ht="12.75" customHeight="1">
      <c r="A2017" s="3877"/>
      <c r="B2017" s="4064"/>
      <c r="C2017" s="4161"/>
      <c r="D2017" s="4070"/>
      <c r="E2017" s="4202"/>
      <c r="F2017" s="2851" t="s">
        <v>6079</v>
      </c>
      <c r="G2017" s="2846" t="s">
        <v>765</v>
      </c>
      <c r="H2017" s="4143"/>
      <c r="I2017" s="4047"/>
      <c r="J2017" s="4185"/>
      <c r="K2017" s="4121"/>
      <c r="L2017" s="4147"/>
      <c r="M2017" s="2914"/>
      <c r="N2017" s="4033"/>
      <c r="O2017" s="4038"/>
      <c r="P2017" s="4206"/>
    </row>
    <row r="2018" spans="1:16" ht="36" customHeight="1">
      <c r="A2018" s="3877"/>
      <c r="B2018" s="2842" t="s">
        <v>2463</v>
      </c>
      <c r="C2018" s="2836" t="s">
        <v>3803</v>
      </c>
      <c r="D2018" s="2843" t="s">
        <v>3520</v>
      </c>
      <c r="E2018" s="328" t="s">
        <v>3569</v>
      </c>
      <c r="F2018" s="328" t="s">
        <v>3536</v>
      </c>
      <c r="G2018" s="333" t="s">
        <v>765</v>
      </c>
      <c r="H2018" s="1875" t="s">
        <v>624</v>
      </c>
      <c r="I2018" s="1863">
        <v>454</v>
      </c>
      <c r="J2018" s="1879">
        <v>454</v>
      </c>
      <c r="K2018" s="2917">
        <v>422</v>
      </c>
      <c r="L2018" s="2966">
        <v>422</v>
      </c>
      <c r="M2018" s="2946"/>
      <c r="N2018" s="2919" t="s">
        <v>2451</v>
      </c>
      <c r="O2018" s="1445" t="s">
        <v>2460</v>
      </c>
      <c r="P2018" s="1089" t="s">
        <v>3819</v>
      </c>
    </row>
    <row r="2019" spans="1:16" ht="21.75" customHeight="1">
      <c r="A2019" s="3877"/>
      <c r="B2019" s="4063" t="s">
        <v>2464</v>
      </c>
      <c r="C2019" s="4198" t="s">
        <v>6035</v>
      </c>
      <c r="D2019" s="4068" t="s">
        <v>5974</v>
      </c>
      <c r="E2019" s="4201" t="s">
        <v>1236</v>
      </c>
      <c r="F2019" s="2834" t="s">
        <v>3536</v>
      </c>
      <c r="G2019" s="2845"/>
      <c r="H2019" s="4142" t="s">
        <v>624</v>
      </c>
      <c r="I2019" s="4045">
        <v>640</v>
      </c>
      <c r="J2019" s="4200">
        <v>640</v>
      </c>
      <c r="K2019" s="4120">
        <v>512</v>
      </c>
      <c r="L2019" s="4146">
        <v>512</v>
      </c>
      <c r="M2019" s="2912"/>
      <c r="N2019" s="4034" t="s">
        <v>2451</v>
      </c>
      <c r="O2019" s="4036" t="s">
        <v>6040</v>
      </c>
      <c r="P2019" s="4205" t="s">
        <v>6492</v>
      </c>
    </row>
    <row r="2020" spans="1:16" ht="12.75" customHeight="1">
      <c r="A2020" s="3877"/>
      <c r="B2020" s="4064"/>
      <c r="C2020" s="4161"/>
      <c r="D2020" s="4070"/>
      <c r="E2020" s="4201"/>
      <c r="F2020" s="2851" t="s">
        <v>6079</v>
      </c>
      <c r="G2020" s="2846" t="s">
        <v>765</v>
      </c>
      <c r="H2020" s="4143"/>
      <c r="I2020" s="4047"/>
      <c r="J2020" s="4185"/>
      <c r="K2020" s="4121"/>
      <c r="L2020" s="4147"/>
      <c r="M2020" s="2914"/>
      <c r="N2020" s="4033"/>
      <c r="O2020" s="4038"/>
      <c r="P2020" s="4206"/>
    </row>
    <row r="2021" spans="1:16" ht="33.75" customHeight="1">
      <c r="A2021" s="3877"/>
      <c r="B2021" s="935" t="s">
        <v>2463</v>
      </c>
      <c r="C2021" s="1503" t="s">
        <v>3752</v>
      </c>
      <c r="D2021" s="2843" t="s">
        <v>1122</v>
      </c>
      <c r="E2021" s="328" t="s">
        <v>3570</v>
      </c>
      <c r="F2021" s="333" t="s">
        <v>87</v>
      </c>
      <c r="G2021" s="333" t="s">
        <v>765</v>
      </c>
      <c r="H2021" s="1875" t="s">
        <v>624</v>
      </c>
      <c r="I2021" s="1877">
        <v>596</v>
      </c>
      <c r="J2021" s="1879">
        <v>596</v>
      </c>
      <c r="K2021" s="2908">
        <v>564</v>
      </c>
      <c r="L2021" s="2967">
        <v>564</v>
      </c>
      <c r="M2021" s="2914"/>
      <c r="N2021" s="1880" t="s">
        <v>2451</v>
      </c>
      <c r="O2021" s="1882" t="s">
        <v>2460</v>
      </c>
      <c r="P2021" s="1089" t="s">
        <v>1382</v>
      </c>
    </row>
    <row r="2022" spans="1:16" ht="21.75" customHeight="1">
      <c r="A2022" s="3877"/>
      <c r="B2022" s="4063" t="s">
        <v>2464</v>
      </c>
      <c r="C2022" s="4198" t="s">
        <v>6041</v>
      </c>
      <c r="D2022" s="4068" t="s">
        <v>5976</v>
      </c>
      <c r="E2022" s="4207" t="s">
        <v>3465</v>
      </c>
      <c r="F2022" s="2833" t="s">
        <v>6042</v>
      </c>
      <c r="G2022" s="2845"/>
      <c r="H2022" s="4142" t="s">
        <v>624</v>
      </c>
      <c r="I2022" s="4045">
        <v>768</v>
      </c>
      <c r="J2022" s="4200">
        <v>768</v>
      </c>
      <c r="K2022" s="4120">
        <v>640</v>
      </c>
      <c r="L2022" s="4208">
        <v>608</v>
      </c>
      <c r="M2022" s="2938"/>
      <c r="N2022" s="4034" t="s">
        <v>2451</v>
      </c>
      <c r="O2022" s="4036" t="s">
        <v>6040</v>
      </c>
      <c r="P2022" s="4205" t="s">
        <v>6492</v>
      </c>
    </row>
    <row r="2023" spans="1:16" ht="12.75" customHeight="1">
      <c r="A2023" s="4159"/>
      <c r="B2023" s="4064"/>
      <c r="C2023" s="4161"/>
      <c r="D2023" s="4070"/>
      <c r="E2023" s="4202"/>
      <c r="F2023" s="2851" t="s">
        <v>6079</v>
      </c>
      <c r="G2023" s="2846" t="s">
        <v>765</v>
      </c>
      <c r="H2023" s="4143"/>
      <c r="I2023" s="4047"/>
      <c r="J2023" s="4185"/>
      <c r="K2023" s="4121"/>
      <c r="L2023" s="4209"/>
      <c r="M2023" s="2939"/>
      <c r="N2023" s="4033"/>
      <c r="O2023" s="4038"/>
      <c r="P2023" s="4206"/>
    </row>
    <row r="2024" spans="1:16" ht="21.75" customHeight="1">
      <c r="A2024" s="4158" t="s">
        <v>6214</v>
      </c>
      <c r="B2024" s="4170" t="s">
        <v>2463</v>
      </c>
      <c r="C2024" s="4066" t="s">
        <v>4259</v>
      </c>
      <c r="D2024" s="4167" t="s">
        <v>4255</v>
      </c>
      <c r="E2024" s="4102" t="s">
        <v>4352</v>
      </c>
      <c r="F2024" s="1869" t="s">
        <v>103</v>
      </c>
      <c r="G2024" s="1871"/>
      <c r="H2024" s="4168" t="s">
        <v>624</v>
      </c>
      <c r="I2024" s="4046">
        <v>864</v>
      </c>
      <c r="J2024" s="4184">
        <v>576</v>
      </c>
      <c r="K2024" s="4108">
        <v>384</v>
      </c>
      <c r="L2024" s="4155">
        <v>288</v>
      </c>
      <c r="M2024" s="2913"/>
      <c r="N2024" s="4035" t="s">
        <v>2451</v>
      </c>
      <c r="O2024" s="4037" t="s">
        <v>2460</v>
      </c>
      <c r="P2024" s="4029" t="s">
        <v>4315</v>
      </c>
    </row>
    <row r="2025" spans="1:16" ht="12.75" customHeight="1">
      <c r="A2025" s="3877"/>
      <c r="B2025" s="4171"/>
      <c r="C2025" s="4067"/>
      <c r="D2025" s="4079"/>
      <c r="E2025" s="4052"/>
      <c r="F2025" s="1093" t="s">
        <v>88</v>
      </c>
      <c r="G2025" s="1872" t="s">
        <v>765</v>
      </c>
      <c r="H2025" s="4143"/>
      <c r="I2025" s="4047"/>
      <c r="J2025" s="4185"/>
      <c r="K2025" s="4121"/>
      <c r="L2025" s="4147"/>
      <c r="M2025" s="2914"/>
      <c r="N2025" s="4033"/>
      <c r="O2025" s="4038"/>
      <c r="P2025" s="4030"/>
    </row>
    <row r="2026" spans="1:16" s="19" customFormat="1" ht="17.25" customHeight="1">
      <c r="A2026" s="3877"/>
      <c r="B2026" s="3731" t="s">
        <v>2464</v>
      </c>
      <c r="C2026" s="4198" t="s">
        <v>6043</v>
      </c>
      <c r="D2026" s="4068" t="s">
        <v>5978</v>
      </c>
      <c r="E2026" s="4199" t="s">
        <v>3466</v>
      </c>
      <c r="F2026" s="2833" t="s">
        <v>103</v>
      </c>
      <c r="G2026" s="326"/>
      <c r="H2026" s="4048" t="s">
        <v>624</v>
      </c>
      <c r="I2026" s="4059">
        <v>1120</v>
      </c>
      <c r="J2026" s="4092">
        <v>832</v>
      </c>
      <c r="K2026" s="4045">
        <v>512</v>
      </c>
      <c r="L2026" s="4178">
        <v>416</v>
      </c>
      <c r="M2026" s="2909"/>
      <c r="N2026" s="4031" t="s">
        <v>2451</v>
      </c>
      <c r="O2026" s="4053" t="s">
        <v>5972</v>
      </c>
      <c r="P2026" s="4039" t="s">
        <v>6493</v>
      </c>
    </row>
    <row r="2027" spans="1:16" s="19" customFormat="1" ht="17.25" customHeight="1">
      <c r="A2027" s="3877"/>
      <c r="B2027" s="3733"/>
      <c r="C2027" s="4160"/>
      <c r="D2027" s="4069"/>
      <c r="E2027" s="4071"/>
      <c r="F2027" s="2850" t="s">
        <v>6039</v>
      </c>
      <c r="G2027" s="303" t="s">
        <v>119</v>
      </c>
      <c r="H2027" s="4049"/>
      <c r="I2027" s="4060"/>
      <c r="J2027" s="4093"/>
      <c r="K2027" s="4046"/>
      <c r="L2027" s="4179"/>
      <c r="M2027" s="2910"/>
      <c r="N2027" s="4032"/>
      <c r="O2027" s="4054"/>
      <c r="P2027" s="4040"/>
    </row>
    <row r="2028" spans="1:16" s="1633" customFormat="1" ht="17.25" customHeight="1">
      <c r="A2028" s="3877"/>
      <c r="B2028" s="3732"/>
      <c r="C2028" s="4161"/>
      <c r="D2028" s="4070"/>
      <c r="E2028" s="4072"/>
      <c r="F2028" s="2851" t="s">
        <v>6079</v>
      </c>
      <c r="G2028" s="304" t="s">
        <v>119</v>
      </c>
      <c r="H2028" s="4050"/>
      <c r="I2028" s="4061"/>
      <c r="J2028" s="4094"/>
      <c r="K2028" s="4047"/>
      <c r="L2028" s="4180"/>
      <c r="M2028" s="2911"/>
      <c r="N2028" s="4033"/>
      <c r="O2028" s="4055"/>
      <c r="P2028" s="4041"/>
    </row>
    <row r="2029" spans="1:16" ht="21.75" customHeight="1">
      <c r="A2029" s="3877"/>
      <c r="B2029" s="4056" t="s">
        <v>2463</v>
      </c>
      <c r="C2029" s="4065" t="s">
        <v>3798</v>
      </c>
      <c r="D2029" s="4139" t="s">
        <v>4258</v>
      </c>
      <c r="E2029" s="4101" t="s">
        <v>1242</v>
      </c>
      <c r="F2029" s="1869" t="s">
        <v>104</v>
      </c>
      <c r="G2029" s="1871"/>
      <c r="H2029" s="4142" t="s">
        <v>624</v>
      </c>
      <c r="I2029" s="4045">
        <v>1472</v>
      </c>
      <c r="J2029" s="4200">
        <v>576</v>
      </c>
      <c r="K2029" s="4120">
        <v>384</v>
      </c>
      <c r="L2029" s="4146">
        <v>288</v>
      </c>
      <c r="M2029" s="2912"/>
      <c r="N2029" s="4034" t="s">
        <v>2451</v>
      </c>
      <c r="O2029" s="4036" t="s">
        <v>2460</v>
      </c>
      <c r="P2029" s="4169" t="s">
        <v>4315</v>
      </c>
    </row>
    <row r="2030" spans="1:16" ht="12.75" customHeight="1">
      <c r="A2030" s="3877"/>
      <c r="B2030" s="4171"/>
      <c r="C2030" s="4067"/>
      <c r="D2030" s="4079"/>
      <c r="E2030" s="4052"/>
      <c r="F2030" s="1093" t="s">
        <v>88</v>
      </c>
      <c r="G2030" s="1872" t="s">
        <v>765</v>
      </c>
      <c r="H2030" s="4143"/>
      <c r="I2030" s="4047"/>
      <c r="J2030" s="4185"/>
      <c r="K2030" s="4121"/>
      <c r="L2030" s="4147"/>
      <c r="M2030" s="2914"/>
      <c r="N2030" s="4033"/>
      <c r="O2030" s="4038"/>
      <c r="P2030" s="4030"/>
    </row>
    <row r="2031" spans="1:16" s="19" customFormat="1" ht="17.25" customHeight="1">
      <c r="A2031" s="3877"/>
      <c r="B2031" s="3731" t="s">
        <v>2464</v>
      </c>
      <c r="C2031" s="4160" t="s">
        <v>6044</v>
      </c>
      <c r="D2031" s="4069" t="s">
        <v>5980</v>
      </c>
      <c r="E2031" s="4071" t="s">
        <v>1607</v>
      </c>
      <c r="F2031" s="2834" t="s">
        <v>104</v>
      </c>
      <c r="G2031" s="326"/>
      <c r="H2031" s="4048" t="s">
        <v>624</v>
      </c>
      <c r="I2031" s="4059">
        <v>1728</v>
      </c>
      <c r="J2031" s="4092">
        <v>832</v>
      </c>
      <c r="K2031" s="4045">
        <v>512</v>
      </c>
      <c r="L2031" s="4178">
        <v>416</v>
      </c>
      <c r="M2031" s="2909"/>
      <c r="N2031" s="4031" t="s">
        <v>2451</v>
      </c>
      <c r="O2031" s="4053" t="s">
        <v>5972</v>
      </c>
      <c r="P2031" s="4039" t="s">
        <v>6494</v>
      </c>
    </row>
    <row r="2032" spans="1:16" s="19" customFormat="1" ht="17.25" customHeight="1">
      <c r="A2032" s="3877"/>
      <c r="B2032" s="3733"/>
      <c r="C2032" s="4160"/>
      <c r="D2032" s="4069"/>
      <c r="E2032" s="4071"/>
      <c r="F2032" s="2850" t="s">
        <v>6039</v>
      </c>
      <c r="G2032" s="303" t="s">
        <v>119</v>
      </c>
      <c r="H2032" s="4049"/>
      <c r="I2032" s="4060"/>
      <c r="J2032" s="4093"/>
      <c r="K2032" s="4046"/>
      <c r="L2032" s="4179"/>
      <c r="M2032" s="2910"/>
      <c r="N2032" s="4032"/>
      <c r="O2032" s="4054"/>
      <c r="P2032" s="4040"/>
    </row>
    <row r="2033" spans="1:16" s="1633" customFormat="1" ht="17.25" customHeight="1">
      <c r="A2033" s="3877"/>
      <c r="B2033" s="3732"/>
      <c r="C2033" s="4161"/>
      <c r="D2033" s="4070"/>
      <c r="E2033" s="4072"/>
      <c r="F2033" s="2851" t="s">
        <v>6079</v>
      </c>
      <c r="G2033" s="304" t="s">
        <v>119</v>
      </c>
      <c r="H2033" s="4050"/>
      <c r="I2033" s="4061"/>
      <c r="J2033" s="4094"/>
      <c r="K2033" s="4047"/>
      <c r="L2033" s="4180"/>
      <c r="M2033" s="2911"/>
      <c r="N2033" s="4033"/>
      <c r="O2033" s="4055"/>
      <c r="P2033" s="4041"/>
    </row>
    <row r="2034" spans="1:16" ht="21.75" customHeight="1">
      <c r="A2034" s="3877"/>
      <c r="B2034" s="4056" t="s">
        <v>2463</v>
      </c>
      <c r="C2034" s="4065" t="s">
        <v>3753</v>
      </c>
      <c r="D2034" s="4139" t="s">
        <v>4311</v>
      </c>
      <c r="E2034" s="4101" t="s">
        <v>4313</v>
      </c>
      <c r="F2034" s="1869" t="s">
        <v>105</v>
      </c>
      <c r="G2034" s="1871"/>
      <c r="H2034" s="4142" t="s">
        <v>624</v>
      </c>
      <c r="I2034" s="4045">
        <v>2656</v>
      </c>
      <c r="J2034" s="4200">
        <v>576</v>
      </c>
      <c r="K2034" s="4120">
        <v>640</v>
      </c>
      <c r="L2034" s="4146">
        <v>384</v>
      </c>
      <c r="M2034" s="2912"/>
      <c r="N2034" s="4034" t="s">
        <v>2451</v>
      </c>
      <c r="O2034" s="4036" t="s">
        <v>2460</v>
      </c>
      <c r="P2034" s="4169" t="s">
        <v>4315</v>
      </c>
    </row>
    <row r="2035" spans="1:16" ht="12.75" customHeight="1">
      <c r="A2035" s="3877"/>
      <c r="B2035" s="4171"/>
      <c r="C2035" s="4067"/>
      <c r="D2035" s="4079"/>
      <c r="E2035" s="4052"/>
      <c r="F2035" s="1093" t="s">
        <v>88</v>
      </c>
      <c r="G2035" s="1872" t="s">
        <v>765</v>
      </c>
      <c r="H2035" s="4143"/>
      <c r="I2035" s="4047"/>
      <c r="J2035" s="4185"/>
      <c r="K2035" s="4121"/>
      <c r="L2035" s="4147"/>
      <c r="M2035" s="2914"/>
      <c r="N2035" s="4033"/>
      <c r="O2035" s="4038"/>
      <c r="P2035" s="4030"/>
    </row>
    <row r="2036" spans="1:16" s="19" customFormat="1" ht="17.25" customHeight="1">
      <c r="A2036" s="3877"/>
      <c r="B2036" s="3731" t="s">
        <v>2464</v>
      </c>
      <c r="C2036" s="4160" t="s">
        <v>6045</v>
      </c>
      <c r="D2036" s="4069" t="s">
        <v>5982</v>
      </c>
      <c r="E2036" s="4071" t="s">
        <v>6080</v>
      </c>
      <c r="F2036" s="2841" t="s">
        <v>105</v>
      </c>
      <c r="G2036" s="326"/>
      <c r="H2036" s="4048" t="s">
        <v>624</v>
      </c>
      <c r="I2036" s="4059">
        <v>2912</v>
      </c>
      <c r="J2036" s="4092">
        <v>832</v>
      </c>
      <c r="K2036" s="4045">
        <v>768</v>
      </c>
      <c r="L2036" s="4178">
        <v>512</v>
      </c>
      <c r="M2036" s="2909"/>
      <c r="N2036" s="4031" t="s">
        <v>2451</v>
      </c>
      <c r="O2036" s="4053" t="s">
        <v>5972</v>
      </c>
      <c r="P2036" s="4039" t="s">
        <v>6494</v>
      </c>
    </row>
    <row r="2037" spans="1:16" s="19" customFormat="1" ht="17.25" customHeight="1">
      <c r="A2037" s="3877"/>
      <c r="B2037" s="3733"/>
      <c r="C2037" s="4160"/>
      <c r="D2037" s="4069"/>
      <c r="E2037" s="4071"/>
      <c r="F2037" s="2850" t="s">
        <v>6039</v>
      </c>
      <c r="G2037" s="303" t="s">
        <v>119</v>
      </c>
      <c r="H2037" s="4049"/>
      <c r="I2037" s="4060"/>
      <c r="J2037" s="4093"/>
      <c r="K2037" s="4046"/>
      <c r="L2037" s="4179"/>
      <c r="M2037" s="2910"/>
      <c r="N2037" s="4032"/>
      <c r="O2037" s="4054"/>
      <c r="P2037" s="4040"/>
    </row>
    <row r="2038" spans="1:16" s="1633" customFormat="1" ht="17.25" customHeight="1">
      <c r="A2038" s="3877"/>
      <c r="B2038" s="3732"/>
      <c r="C2038" s="4161"/>
      <c r="D2038" s="4070"/>
      <c r="E2038" s="4072"/>
      <c r="F2038" s="2851" t="s">
        <v>6079</v>
      </c>
      <c r="G2038" s="304" t="s">
        <v>119</v>
      </c>
      <c r="H2038" s="4050"/>
      <c r="I2038" s="4061"/>
      <c r="J2038" s="4094"/>
      <c r="K2038" s="4047"/>
      <c r="L2038" s="4180"/>
      <c r="M2038" s="2911"/>
      <c r="N2038" s="4033"/>
      <c r="O2038" s="4055"/>
      <c r="P2038" s="4041"/>
    </row>
    <row r="2039" spans="1:16" ht="21.75" customHeight="1">
      <c r="A2039" s="3877"/>
      <c r="B2039" s="4056" t="s">
        <v>2463</v>
      </c>
      <c r="C2039" s="4065" t="s">
        <v>3799</v>
      </c>
      <c r="D2039" s="4139" t="s">
        <v>4318</v>
      </c>
      <c r="E2039" s="4101" t="s">
        <v>3460</v>
      </c>
      <c r="F2039" s="1869" t="s">
        <v>106</v>
      </c>
      <c r="G2039" s="1871"/>
      <c r="H2039" s="4142" t="s">
        <v>624</v>
      </c>
      <c r="I2039" s="4045">
        <v>3872</v>
      </c>
      <c r="J2039" s="4200">
        <v>576</v>
      </c>
      <c r="K2039" s="4120">
        <v>640</v>
      </c>
      <c r="L2039" s="4146">
        <v>384</v>
      </c>
      <c r="M2039" s="2912"/>
      <c r="N2039" s="4034" t="s">
        <v>2451</v>
      </c>
      <c r="O2039" s="4036" t="s">
        <v>2460</v>
      </c>
      <c r="P2039" s="4169" t="s">
        <v>4315</v>
      </c>
    </row>
    <row r="2040" spans="1:16" ht="12.75" customHeight="1">
      <c r="A2040" s="3877"/>
      <c r="B2040" s="4171"/>
      <c r="C2040" s="4067"/>
      <c r="D2040" s="4079"/>
      <c r="E2040" s="4052"/>
      <c r="F2040" s="1093" t="s">
        <v>88</v>
      </c>
      <c r="G2040" s="1872" t="s">
        <v>765</v>
      </c>
      <c r="H2040" s="4143"/>
      <c r="I2040" s="4047"/>
      <c r="J2040" s="4185"/>
      <c r="K2040" s="4121"/>
      <c r="L2040" s="4147"/>
      <c r="M2040" s="2914"/>
      <c r="N2040" s="4033"/>
      <c r="O2040" s="4038"/>
      <c r="P2040" s="4030"/>
    </row>
    <row r="2041" spans="1:16" s="19" customFormat="1" ht="17.25" customHeight="1">
      <c r="A2041" s="3877"/>
      <c r="B2041" s="3731" t="s">
        <v>2464</v>
      </c>
      <c r="C2041" s="4160" t="s">
        <v>6046</v>
      </c>
      <c r="D2041" s="4069" t="s">
        <v>5985</v>
      </c>
      <c r="E2041" s="4071" t="s">
        <v>6081</v>
      </c>
      <c r="F2041" s="2841" t="s">
        <v>106</v>
      </c>
      <c r="G2041" s="326"/>
      <c r="H2041" s="4048" t="s">
        <v>624</v>
      </c>
      <c r="I2041" s="4059">
        <v>4128</v>
      </c>
      <c r="J2041" s="4092">
        <v>832</v>
      </c>
      <c r="K2041" s="4045">
        <v>768</v>
      </c>
      <c r="L2041" s="4178">
        <v>512</v>
      </c>
      <c r="M2041" s="2909"/>
      <c r="N2041" s="4031" t="s">
        <v>2451</v>
      </c>
      <c r="O2041" s="4053" t="s">
        <v>5972</v>
      </c>
      <c r="P2041" s="4039" t="s">
        <v>6494</v>
      </c>
    </row>
    <row r="2042" spans="1:16" s="19" customFormat="1" ht="17.25" customHeight="1">
      <c r="A2042" s="3877"/>
      <c r="B2042" s="3733"/>
      <c r="C2042" s="4160"/>
      <c r="D2042" s="4069"/>
      <c r="E2042" s="4071"/>
      <c r="F2042" s="2850" t="s">
        <v>6039</v>
      </c>
      <c r="G2042" s="303" t="s">
        <v>119</v>
      </c>
      <c r="H2042" s="4049"/>
      <c r="I2042" s="4060"/>
      <c r="J2042" s="4093"/>
      <c r="K2042" s="4046"/>
      <c r="L2042" s="4179"/>
      <c r="M2042" s="2910"/>
      <c r="N2042" s="4032"/>
      <c r="O2042" s="4054"/>
      <c r="P2042" s="4040"/>
    </row>
    <row r="2043" spans="1:16" s="1633" customFormat="1" ht="17.25" customHeight="1">
      <c r="A2043" s="3877"/>
      <c r="B2043" s="3732"/>
      <c r="C2043" s="4161"/>
      <c r="D2043" s="4070"/>
      <c r="E2043" s="4072"/>
      <c r="F2043" s="2851" t="s">
        <v>6079</v>
      </c>
      <c r="G2043" s="304" t="s">
        <v>119</v>
      </c>
      <c r="H2043" s="4050"/>
      <c r="I2043" s="4061"/>
      <c r="J2043" s="4094"/>
      <c r="K2043" s="4047"/>
      <c r="L2043" s="4180"/>
      <c r="M2043" s="2911"/>
      <c r="N2043" s="4033"/>
      <c r="O2043" s="4055"/>
      <c r="P2043" s="4041"/>
    </row>
    <row r="2044" spans="1:16" ht="21.75" customHeight="1">
      <c r="A2044" s="3877"/>
      <c r="B2044" s="4056" t="s">
        <v>2463</v>
      </c>
      <c r="C2044" s="4065" t="s">
        <v>3754</v>
      </c>
      <c r="D2044" s="4139" t="s">
        <v>1123</v>
      </c>
      <c r="E2044" s="4101" t="s">
        <v>1232</v>
      </c>
      <c r="F2044" s="2822" t="s">
        <v>575</v>
      </c>
      <c r="G2044" s="1871"/>
      <c r="H2044" s="4142" t="s">
        <v>624</v>
      </c>
      <c r="I2044" s="4045">
        <v>5162</v>
      </c>
      <c r="J2044" s="4184">
        <v>896</v>
      </c>
      <c r="K2044" s="4120">
        <v>640</v>
      </c>
      <c r="L2044" s="4146">
        <v>384</v>
      </c>
      <c r="M2044" s="2912"/>
      <c r="N2044" s="4034" t="s">
        <v>2451</v>
      </c>
      <c r="O2044" s="4036" t="s">
        <v>2460</v>
      </c>
      <c r="P2044" s="4169" t="s">
        <v>1383</v>
      </c>
    </row>
    <row r="2045" spans="1:16" ht="12.75" customHeight="1">
      <c r="A2045" s="3877"/>
      <c r="B2045" s="4171"/>
      <c r="C2045" s="4067"/>
      <c r="D2045" s="4079"/>
      <c r="E2045" s="4052"/>
      <c r="F2045" s="435" t="s">
        <v>88</v>
      </c>
      <c r="G2045" s="1871" t="s">
        <v>765</v>
      </c>
      <c r="H2045" s="4143"/>
      <c r="I2045" s="4047"/>
      <c r="J2045" s="4185"/>
      <c r="K2045" s="4121"/>
      <c r="L2045" s="4147"/>
      <c r="M2045" s="2914"/>
      <c r="N2045" s="4033"/>
      <c r="O2045" s="4038"/>
      <c r="P2045" s="4030"/>
    </row>
    <row r="2046" spans="1:16" s="19" customFormat="1" ht="17.25" customHeight="1">
      <c r="A2046" s="3877"/>
      <c r="B2046" s="3731" t="s">
        <v>2464</v>
      </c>
      <c r="C2046" s="4160" t="s">
        <v>6047</v>
      </c>
      <c r="D2046" s="4069" t="s">
        <v>5987</v>
      </c>
      <c r="E2046" s="4071" t="s">
        <v>1197</v>
      </c>
      <c r="F2046" s="2841" t="s">
        <v>575</v>
      </c>
      <c r="G2046" s="326"/>
      <c r="H2046" s="4048" t="s">
        <v>624</v>
      </c>
      <c r="I2046" s="4059">
        <v>5418</v>
      </c>
      <c r="J2046" s="4092">
        <v>1152</v>
      </c>
      <c r="K2046" s="4045">
        <v>768</v>
      </c>
      <c r="L2046" s="4178">
        <v>512</v>
      </c>
      <c r="M2046" s="2909"/>
      <c r="N2046" s="4031" t="s">
        <v>2451</v>
      </c>
      <c r="O2046" s="4053" t="s">
        <v>5972</v>
      </c>
      <c r="P2046" s="4039" t="s">
        <v>6494</v>
      </c>
    </row>
    <row r="2047" spans="1:16" s="19" customFormat="1" ht="17.25" customHeight="1">
      <c r="A2047" s="3877"/>
      <c r="B2047" s="3733"/>
      <c r="C2047" s="4160"/>
      <c r="D2047" s="4069"/>
      <c r="E2047" s="4071"/>
      <c r="F2047" s="2850" t="s">
        <v>6039</v>
      </c>
      <c r="G2047" s="303" t="s">
        <v>119</v>
      </c>
      <c r="H2047" s="4049"/>
      <c r="I2047" s="4060"/>
      <c r="J2047" s="4093"/>
      <c r="K2047" s="4046"/>
      <c r="L2047" s="4179"/>
      <c r="M2047" s="2910"/>
      <c r="N2047" s="4032"/>
      <c r="O2047" s="4054"/>
      <c r="P2047" s="4040"/>
    </row>
    <row r="2048" spans="1:16" s="1633" customFormat="1" ht="17.25" customHeight="1">
      <c r="A2048" s="3877"/>
      <c r="B2048" s="3732"/>
      <c r="C2048" s="4161"/>
      <c r="D2048" s="4070"/>
      <c r="E2048" s="4072"/>
      <c r="F2048" s="2851" t="s">
        <v>6079</v>
      </c>
      <c r="G2048" s="304" t="s">
        <v>119</v>
      </c>
      <c r="H2048" s="4050"/>
      <c r="I2048" s="4061"/>
      <c r="J2048" s="4094"/>
      <c r="K2048" s="4047"/>
      <c r="L2048" s="4180"/>
      <c r="M2048" s="2911"/>
      <c r="N2048" s="4033"/>
      <c r="O2048" s="4055"/>
      <c r="P2048" s="4041"/>
    </row>
    <row r="2049" spans="1:16" ht="28.5" customHeight="1">
      <c r="A2049" s="3877"/>
      <c r="B2049" s="4170" t="s">
        <v>2463</v>
      </c>
      <c r="C2049" s="4182" t="s">
        <v>3755</v>
      </c>
      <c r="D2049" s="4139" t="s">
        <v>1124</v>
      </c>
      <c r="E2049" s="4102" t="s">
        <v>1233</v>
      </c>
      <c r="F2049" s="1868" t="s">
        <v>576</v>
      </c>
      <c r="G2049" s="1868"/>
      <c r="H2049" s="4142" t="s">
        <v>624</v>
      </c>
      <c r="I2049" s="4176">
        <v>12542</v>
      </c>
      <c r="J2049" s="4176">
        <v>1046</v>
      </c>
      <c r="K2049" s="4046">
        <v>5162</v>
      </c>
      <c r="L2049" s="4146">
        <v>512</v>
      </c>
      <c r="M2049" s="2913"/>
      <c r="N2049" s="4035" t="s">
        <v>2466</v>
      </c>
      <c r="O2049" s="4082" t="s">
        <v>2460</v>
      </c>
      <c r="P2049" s="4169" t="s">
        <v>1383</v>
      </c>
    </row>
    <row r="2050" spans="1:16" ht="17.25" customHeight="1">
      <c r="A2050" s="3877"/>
      <c r="B2050" s="4171"/>
      <c r="C2050" s="4183"/>
      <c r="D2050" s="4079"/>
      <c r="E2050" s="4175"/>
      <c r="F2050" s="1093" t="s">
        <v>88</v>
      </c>
      <c r="G2050" s="1869" t="s">
        <v>765</v>
      </c>
      <c r="H2050" s="4143"/>
      <c r="I2050" s="4181"/>
      <c r="J2050" s="4177"/>
      <c r="K2050" s="4047"/>
      <c r="L2050" s="4147"/>
      <c r="M2050" s="2914"/>
      <c r="N2050" s="4174"/>
      <c r="O2050" s="4166"/>
      <c r="P2050" s="4030"/>
    </row>
    <row r="2051" spans="1:16" s="19" customFormat="1" ht="17.25" customHeight="1">
      <c r="A2051" s="3877"/>
      <c r="B2051" s="3731" t="s">
        <v>2464</v>
      </c>
      <c r="C2051" s="4160" t="s">
        <v>6048</v>
      </c>
      <c r="D2051" s="4069" t="s">
        <v>5989</v>
      </c>
      <c r="E2051" s="4071" t="s">
        <v>1198</v>
      </c>
      <c r="F2051" s="2840" t="s">
        <v>576</v>
      </c>
      <c r="G2051" s="326"/>
      <c r="H2051" s="4048" t="s">
        <v>624</v>
      </c>
      <c r="I2051" s="4059">
        <v>12798</v>
      </c>
      <c r="J2051" s="4092">
        <v>1302</v>
      </c>
      <c r="K2051" s="4120">
        <v>5418</v>
      </c>
      <c r="L2051" s="4146">
        <v>512</v>
      </c>
      <c r="M2051" s="2912"/>
      <c r="N2051" s="4031" t="s">
        <v>2451</v>
      </c>
      <c r="O2051" s="4053" t="s">
        <v>5972</v>
      </c>
      <c r="P2051" s="4039" t="s">
        <v>6494</v>
      </c>
    </row>
    <row r="2052" spans="1:16" s="19" customFormat="1" ht="17.25" customHeight="1">
      <c r="A2052" s="3877"/>
      <c r="B2052" s="3733"/>
      <c r="C2052" s="4160"/>
      <c r="D2052" s="4069"/>
      <c r="E2052" s="4071"/>
      <c r="F2052" s="2850" t="s">
        <v>6039</v>
      </c>
      <c r="G2052" s="303" t="s">
        <v>119</v>
      </c>
      <c r="H2052" s="4049"/>
      <c r="I2052" s="4060"/>
      <c r="J2052" s="4093"/>
      <c r="K2052" s="4108"/>
      <c r="L2052" s="4155"/>
      <c r="M2052" s="2913"/>
      <c r="N2052" s="4032"/>
      <c r="O2052" s="4054"/>
      <c r="P2052" s="4040"/>
    </row>
    <row r="2053" spans="1:16" s="1633" customFormat="1" ht="17.25" customHeight="1">
      <c r="A2053" s="3877"/>
      <c r="B2053" s="3732"/>
      <c r="C2053" s="4161"/>
      <c r="D2053" s="4070"/>
      <c r="E2053" s="4072"/>
      <c r="F2053" s="2851" t="s">
        <v>6079</v>
      </c>
      <c r="G2053" s="304" t="s">
        <v>119</v>
      </c>
      <c r="H2053" s="4050"/>
      <c r="I2053" s="4061"/>
      <c r="J2053" s="4094"/>
      <c r="K2053" s="4121"/>
      <c r="L2053" s="4147"/>
      <c r="M2053" s="2914"/>
      <c r="N2053" s="4033"/>
      <c r="O2053" s="4055"/>
      <c r="P2053" s="4041"/>
    </row>
    <row r="2054" spans="1:16" ht="21" customHeight="1">
      <c r="A2054" s="3877"/>
      <c r="B2054" s="4170" t="s">
        <v>2463</v>
      </c>
      <c r="C2054" s="4182" t="s">
        <v>3756</v>
      </c>
      <c r="D2054" s="4139" t="s">
        <v>1125</v>
      </c>
      <c r="E2054" s="4102" t="s">
        <v>1196</v>
      </c>
      <c r="F2054" s="1870" t="s">
        <v>708</v>
      </c>
      <c r="G2054" s="1870"/>
      <c r="H2054" s="4142" t="s">
        <v>624</v>
      </c>
      <c r="I2054" s="4120">
        <v>23968</v>
      </c>
      <c r="J2054" s="4172">
        <v>1168</v>
      </c>
      <c r="K2054" s="4045">
        <v>12542</v>
      </c>
      <c r="L2054" s="4146">
        <v>512</v>
      </c>
      <c r="M2054" s="2913"/>
      <c r="N2054" s="4035" t="s">
        <v>2468</v>
      </c>
      <c r="O2054" s="4082" t="s">
        <v>2460</v>
      </c>
      <c r="P2054" s="4029" t="s">
        <v>1383</v>
      </c>
    </row>
    <row r="2055" spans="1:16" ht="15.75" customHeight="1">
      <c r="A2055" s="3877"/>
      <c r="B2055" s="4171"/>
      <c r="C2055" s="4183"/>
      <c r="D2055" s="4079"/>
      <c r="E2055" s="4175"/>
      <c r="F2055" s="1093" t="s">
        <v>88</v>
      </c>
      <c r="G2055" s="1872" t="s">
        <v>765</v>
      </c>
      <c r="H2055" s="4143"/>
      <c r="I2055" s="4121"/>
      <c r="J2055" s="4173"/>
      <c r="K2055" s="4047"/>
      <c r="L2055" s="4147"/>
      <c r="M2055" s="2914"/>
      <c r="N2055" s="4174"/>
      <c r="O2055" s="4166"/>
      <c r="P2055" s="4030"/>
    </row>
    <row r="2056" spans="1:16" s="19" customFormat="1" ht="17.25" customHeight="1">
      <c r="A2056" s="3877"/>
      <c r="B2056" s="3731" t="s">
        <v>2464</v>
      </c>
      <c r="C2056" s="4160" t="s">
        <v>6049</v>
      </c>
      <c r="D2056" s="4069" t="s">
        <v>5991</v>
      </c>
      <c r="E2056" s="4071" t="s">
        <v>6083</v>
      </c>
      <c r="F2056" s="2840" t="s">
        <v>708</v>
      </c>
      <c r="G2056" s="326"/>
      <c r="H2056" s="4048" t="s">
        <v>624</v>
      </c>
      <c r="I2056" s="4152">
        <v>24224</v>
      </c>
      <c r="J2056" s="3599">
        <v>1424</v>
      </c>
      <c r="K2056" s="4120">
        <v>12798</v>
      </c>
      <c r="L2056" s="4146">
        <v>512</v>
      </c>
      <c r="M2056" s="2912"/>
      <c r="N2056" s="4031" t="s">
        <v>2451</v>
      </c>
      <c r="O2056" s="4053" t="s">
        <v>5972</v>
      </c>
      <c r="P2056" s="4039" t="s">
        <v>6494</v>
      </c>
    </row>
    <row r="2057" spans="1:16" s="19" customFormat="1" ht="17.25" customHeight="1">
      <c r="A2057" s="3877"/>
      <c r="B2057" s="3733"/>
      <c r="C2057" s="4160"/>
      <c r="D2057" s="4069"/>
      <c r="E2057" s="4071"/>
      <c r="F2057" s="2850" t="s">
        <v>6039</v>
      </c>
      <c r="G2057" s="303" t="s">
        <v>119</v>
      </c>
      <c r="H2057" s="4049"/>
      <c r="I2057" s="4153"/>
      <c r="J2057" s="3560"/>
      <c r="K2057" s="4108"/>
      <c r="L2057" s="4155"/>
      <c r="M2057" s="2913"/>
      <c r="N2057" s="4032"/>
      <c r="O2057" s="4054"/>
      <c r="P2057" s="4040"/>
    </row>
    <row r="2058" spans="1:16" s="1633" customFormat="1" ht="17.25" customHeight="1">
      <c r="A2058" s="3877"/>
      <c r="B2058" s="3732"/>
      <c r="C2058" s="4161"/>
      <c r="D2058" s="4070"/>
      <c r="E2058" s="4072"/>
      <c r="F2058" s="2851" t="s">
        <v>6079</v>
      </c>
      <c r="G2058" s="304" t="s">
        <v>119</v>
      </c>
      <c r="H2058" s="4050"/>
      <c r="I2058" s="4154"/>
      <c r="J2058" s="3600"/>
      <c r="K2058" s="4121"/>
      <c r="L2058" s="4147"/>
      <c r="M2058" s="2914"/>
      <c r="N2058" s="4033"/>
      <c r="O2058" s="4055"/>
      <c r="P2058" s="4041"/>
    </row>
    <row r="2059" spans="1:16" ht="21.75" customHeight="1">
      <c r="A2059" s="3877"/>
      <c r="B2059" s="4170" t="s">
        <v>2463</v>
      </c>
      <c r="C2059" s="4065" t="s">
        <v>4260</v>
      </c>
      <c r="D2059" s="4167" t="s">
        <v>4256</v>
      </c>
      <c r="E2059" s="4102" t="s">
        <v>4312</v>
      </c>
      <c r="F2059" s="1869" t="s">
        <v>103</v>
      </c>
      <c r="G2059" s="1871"/>
      <c r="H2059" s="4168" t="s">
        <v>624</v>
      </c>
      <c r="I2059" s="4077">
        <v>992</v>
      </c>
      <c r="J2059" s="4184">
        <v>704</v>
      </c>
      <c r="K2059" s="4108">
        <v>512</v>
      </c>
      <c r="L2059" s="4155">
        <v>416</v>
      </c>
      <c r="M2059" s="2913"/>
      <c r="N2059" s="4035" t="s">
        <v>2451</v>
      </c>
      <c r="O2059" s="4037" t="s">
        <v>2460</v>
      </c>
      <c r="P2059" s="4029" t="s">
        <v>4316</v>
      </c>
    </row>
    <row r="2060" spans="1:16" ht="12.75" customHeight="1">
      <c r="A2060" s="3877"/>
      <c r="B2060" s="4171"/>
      <c r="C2060" s="4067"/>
      <c r="D2060" s="4079"/>
      <c r="E2060" s="4052"/>
      <c r="F2060" s="1093" t="s">
        <v>3536</v>
      </c>
      <c r="G2060" s="1872" t="s">
        <v>765</v>
      </c>
      <c r="H2060" s="4143"/>
      <c r="I2060" s="4078"/>
      <c r="J2060" s="4185"/>
      <c r="K2060" s="4121"/>
      <c r="L2060" s="4147"/>
      <c r="M2060" s="2914"/>
      <c r="N2060" s="4033"/>
      <c r="O2060" s="4038"/>
      <c r="P2060" s="4030"/>
    </row>
    <row r="2061" spans="1:16" s="19" customFormat="1" ht="17.25" customHeight="1">
      <c r="A2061" s="3877"/>
      <c r="B2061" s="3731" t="s">
        <v>2464</v>
      </c>
      <c r="C2061" s="4160" t="s">
        <v>6050</v>
      </c>
      <c r="D2061" s="4069" t="s">
        <v>5994</v>
      </c>
      <c r="E2061" s="4071" t="s">
        <v>6051</v>
      </c>
      <c r="F2061" s="2834" t="s">
        <v>103</v>
      </c>
      <c r="G2061" s="326"/>
      <c r="H2061" s="4048" t="s">
        <v>624</v>
      </c>
      <c r="I2061" s="4152">
        <v>1248</v>
      </c>
      <c r="J2061" s="3599">
        <v>960</v>
      </c>
      <c r="K2061" s="4120">
        <v>640</v>
      </c>
      <c r="L2061" s="4146">
        <v>512</v>
      </c>
      <c r="M2061" s="2912"/>
      <c r="N2061" s="4031" t="s">
        <v>2451</v>
      </c>
      <c r="O2061" s="4053" t="s">
        <v>5972</v>
      </c>
      <c r="P2061" s="4039" t="s">
        <v>6494</v>
      </c>
    </row>
    <row r="2062" spans="1:16" s="19" customFormat="1" ht="17.25" customHeight="1">
      <c r="A2062" s="3877"/>
      <c r="B2062" s="3733"/>
      <c r="C2062" s="4160"/>
      <c r="D2062" s="4069"/>
      <c r="E2062" s="4071"/>
      <c r="F2062" s="2850" t="s">
        <v>3536</v>
      </c>
      <c r="G2062" s="303" t="s">
        <v>119</v>
      </c>
      <c r="H2062" s="4049"/>
      <c r="I2062" s="4153"/>
      <c r="J2062" s="3560"/>
      <c r="K2062" s="4108"/>
      <c r="L2062" s="4155"/>
      <c r="M2062" s="2913"/>
      <c r="N2062" s="4032"/>
      <c r="O2062" s="4054"/>
      <c r="P2062" s="4040"/>
    </row>
    <row r="2063" spans="1:16" s="1633" customFormat="1" ht="17.25" customHeight="1">
      <c r="A2063" s="3877"/>
      <c r="B2063" s="3732"/>
      <c r="C2063" s="4161"/>
      <c r="D2063" s="4070"/>
      <c r="E2063" s="4072"/>
      <c r="F2063" s="2851" t="s">
        <v>6079</v>
      </c>
      <c r="G2063" s="304" t="s">
        <v>119</v>
      </c>
      <c r="H2063" s="4050"/>
      <c r="I2063" s="4154"/>
      <c r="J2063" s="3600"/>
      <c r="K2063" s="4121"/>
      <c r="L2063" s="4147"/>
      <c r="M2063" s="2914"/>
      <c r="N2063" s="4033"/>
      <c r="O2063" s="4055"/>
      <c r="P2063" s="4041"/>
    </row>
    <row r="2064" spans="1:16" ht="21.75" customHeight="1">
      <c r="A2064" s="3877"/>
      <c r="B2064" s="4056" t="s">
        <v>2463</v>
      </c>
      <c r="C2064" s="4065" t="s">
        <v>4263</v>
      </c>
      <c r="D2064" s="4167" t="s">
        <v>4262</v>
      </c>
      <c r="E2064" s="4102" t="s">
        <v>4314</v>
      </c>
      <c r="F2064" s="1869" t="s">
        <v>104</v>
      </c>
      <c r="G2064" s="1871"/>
      <c r="H2064" s="4142" t="s">
        <v>624</v>
      </c>
      <c r="I2064" s="4077">
        <v>1600</v>
      </c>
      <c r="J2064" s="4200">
        <v>704</v>
      </c>
      <c r="K2064" s="4108">
        <v>512</v>
      </c>
      <c r="L2064" s="4155">
        <v>416</v>
      </c>
      <c r="M2064" s="2913"/>
      <c r="N2064" s="4034" t="s">
        <v>2451</v>
      </c>
      <c r="O2064" s="4036" t="s">
        <v>2460</v>
      </c>
      <c r="P2064" s="4169" t="s">
        <v>4316</v>
      </c>
    </row>
    <row r="2065" spans="1:16" ht="12.75" customHeight="1">
      <c r="A2065" s="3877"/>
      <c r="B2065" s="4171"/>
      <c r="C2065" s="4067"/>
      <c r="D2065" s="4079"/>
      <c r="E2065" s="4052"/>
      <c r="F2065" s="1093" t="s">
        <v>3536</v>
      </c>
      <c r="G2065" s="1872" t="s">
        <v>765</v>
      </c>
      <c r="H2065" s="4143"/>
      <c r="I2065" s="4047"/>
      <c r="J2065" s="4185"/>
      <c r="K2065" s="4121"/>
      <c r="L2065" s="4147"/>
      <c r="M2065" s="2914"/>
      <c r="N2065" s="4033"/>
      <c r="O2065" s="4038"/>
      <c r="P2065" s="4030"/>
    </row>
    <row r="2066" spans="1:16" s="19" customFormat="1" ht="17.25" customHeight="1">
      <c r="A2066" s="3877"/>
      <c r="B2066" s="3731" t="s">
        <v>2464</v>
      </c>
      <c r="C2066" s="4160" t="s">
        <v>6052</v>
      </c>
      <c r="D2066" s="4069" t="s">
        <v>5997</v>
      </c>
      <c r="E2066" s="4071" t="s">
        <v>6053</v>
      </c>
      <c r="F2066" s="2834" t="s">
        <v>104</v>
      </c>
      <c r="G2066" s="326"/>
      <c r="H2066" s="4048" t="s">
        <v>624</v>
      </c>
      <c r="I2066" s="4152">
        <v>1856</v>
      </c>
      <c r="J2066" s="3599">
        <v>960</v>
      </c>
      <c r="K2066" s="4120">
        <v>640</v>
      </c>
      <c r="L2066" s="4146">
        <v>512</v>
      </c>
      <c r="M2066" s="2912"/>
      <c r="N2066" s="4031" t="s">
        <v>2451</v>
      </c>
      <c r="O2066" s="4053" t="s">
        <v>5972</v>
      </c>
      <c r="P2066" s="4039" t="s">
        <v>6494</v>
      </c>
    </row>
    <row r="2067" spans="1:16" s="19" customFormat="1" ht="17.25" customHeight="1">
      <c r="A2067" s="3877"/>
      <c r="B2067" s="3733"/>
      <c r="C2067" s="4160"/>
      <c r="D2067" s="4069"/>
      <c r="E2067" s="4071"/>
      <c r="F2067" s="2850" t="s">
        <v>3536</v>
      </c>
      <c r="G2067" s="303" t="s">
        <v>119</v>
      </c>
      <c r="H2067" s="4049"/>
      <c r="I2067" s="4153"/>
      <c r="J2067" s="3560"/>
      <c r="K2067" s="4108"/>
      <c r="L2067" s="4155"/>
      <c r="M2067" s="2913"/>
      <c r="N2067" s="4032"/>
      <c r="O2067" s="4054"/>
      <c r="P2067" s="4040"/>
    </row>
    <row r="2068" spans="1:16" s="1633" customFormat="1" ht="17.25" customHeight="1">
      <c r="A2068" s="3877"/>
      <c r="B2068" s="3732"/>
      <c r="C2068" s="4161"/>
      <c r="D2068" s="4070"/>
      <c r="E2068" s="4072"/>
      <c r="F2068" s="2851" t="s">
        <v>6079</v>
      </c>
      <c r="G2068" s="304" t="s">
        <v>119</v>
      </c>
      <c r="H2068" s="4050"/>
      <c r="I2068" s="4154"/>
      <c r="J2068" s="3600"/>
      <c r="K2068" s="4121"/>
      <c r="L2068" s="4147"/>
      <c r="M2068" s="2914"/>
      <c r="N2068" s="4033"/>
      <c r="O2068" s="4055"/>
      <c r="P2068" s="4041"/>
    </row>
    <row r="2069" spans="1:16" ht="21.75" customHeight="1">
      <c r="A2069" s="3877"/>
      <c r="B2069" s="4056" t="s">
        <v>2463</v>
      </c>
      <c r="C2069" s="4065" t="s">
        <v>4320</v>
      </c>
      <c r="D2069" s="4167" t="s">
        <v>4319</v>
      </c>
      <c r="E2069" s="4102" t="s">
        <v>4321</v>
      </c>
      <c r="F2069" s="1869" t="s">
        <v>105</v>
      </c>
      <c r="G2069" s="1871"/>
      <c r="H2069" s="4142" t="s">
        <v>624</v>
      </c>
      <c r="I2069" s="4077">
        <v>2784</v>
      </c>
      <c r="J2069" s="4200">
        <v>704</v>
      </c>
      <c r="K2069" s="4108">
        <v>768</v>
      </c>
      <c r="L2069" s="4155">
        <v>512</v>
      </c>
      <c r="M2069" s="2913"/>
      <c r="N2069" s="4034" t="s">
        <v>2451</v>
      </c>
      <c r="O2069" s="4036" t="s">
        <v>2460</v>
      </c>
      <c r="P2069" s="4169" t="s">
        <v>4316</v>
      </c>
    </row>
    <row r="2070" spans="1:16" ht="12.75" customHeight="1">
      <c r="A2070" s="3877"/>
      <c r="B2070" s="4171"/>
      <c r="C2070" s="4067"/>
      <c r="D2070" s="4079"/>
      <c r="E2070" s="4052"/>
      <c r="F2070" s="1093" t="s">
        <v>3536</v>
      </c>
      <c r="G2070" s="1872" t="s">
        <v>765</v>
      </c>
      <c r="H2070" s="4143"/>
      <c r="I2070" s="4047"/>
      <c r="J2070" s="4185"/>
      <c r="K2070" s="4121"/>
      <c r="L2070" s="4147"/>
      <c r="M2070" s="2914"/>
      <c r="N2070" s="4033"/>
      <c r="O2070" s="4038"/>
      <c r="P2070" s="4030"/>
    </row>
    <row r="2071" spans="1:16" s="19" customFormat="1" ht="17.25" customHeight="1">
      <c r="A2071" s="3877"/>
      <c r="B2071" s="3731" t="s">
        <v>2464</v>
      </c>
      <c r="C2071" s="4160" t="s">
        <v>6054</v>
      </c>
      <c r="D2071" s="4069" t="s">
        <v>6000</v>
      </c>
      <c r="E2071" s="4071" t="s">
        <v>6055</v>
      </c>
      <c r="F2071" s="2841" t="s">
        <v>105</v>
      </c>
      <c r="G2071" s="326"/>
      <c r="H2071" s="4048" t="s">
        <v>624</v>
      </c>
      <c r="I2071" s="4152">
        <v>3040</v>
      </c>
      <c r="J2071" s="3599">
        <v>960</v>
      </c>
      <c r="K2071" s="4120">
        <v>896</v>
      </c>
      <c r="L2071" s="4146">
        <v>512</v>
      </c>
      <c r="M2071" s="2912"/>
      <c r="N2071" s="4031" t="s">
        <v>2451</v>
      </c>
      <c r="O2071" s="4053" t="s">
        <v>5972</v>
      </c>
      <c r="P2071" s="4039" t="s">
        <v>6494</v>
      </c>
    </row>
    <row r="2072" spans="1:16" s="19" customFormat="1" ht="17.25" customHeight="1">
      <c r="A2072" s="3877"/>
      <c r="B2072" s="3733"/>
      <c r="C2072" s="4160"/>
      <c r="D2072" s="4069"/>
      <c r="E2072" s="4071"/>
      <c r="F2072" s="2850" t="s">
        <v>3536</v>
      </c>
      <c r="G2072" s="303" t="s">
        <v>119</v>
      </c>
      <c r="H2072" s="4049"/>
      <c r="I2072" s="4153"/>
      <c r="J2072" s="3560"/>
      <c r="K2072" s="4108"/>
      <c r="L2072" s="4155"/>
      <c r="M2072" s="2913"/>
      <c r="N2072" s="4032"/>
      <c r="O2072" s="4054"/>
      <c r="P2072" s="4040"/>
    </row>
    <row r="2073" spans="1:16" s="1633" customFormat="1" ht="17.25" customHeight="1">
      <c r="A2073" s="3877"/>
      <c r="B2073" s="3732"/>
      <c r="C2073" s="4161"/>
      <c r="D2073" s="4070"/>
      <c r="E2073" s="4072"/>
      <c r="F2073" s="2851" t="s">
        <v>6079</v>
      </c>
      <c r="G2073" s="304" t="s">
        <v>119</v>
      </c>
      <c r="H2073" s="4050"/>
      <c r="I2073" s="4154"/>
      <c r="J2073" s="3600"/>
      <c r="K2073" s="4121"/>
      <c r="L2073" s="4147"/>
      <c r="M2073" s="2914"/>
      <c r="N2073" s="4033"/>
      <c r="O2073" s="4055"/>
      <c r="P2073" s="4041"/>
    </row>
    <row r="2074" spans="1:16" ht="21.75" customHeight="1">
      <c r="A2074" s="3877"/>
      <c r="B2074" s="4056" t="s">
        <v>2463</v>
      </c>
      <c r="C2074" s="4065" t="s">
        <v>4322</v>
      </c>
      <c r="D2074" s="4167" t="s">
        <v>4323</v>
      </c>
      <c r="E2074" s="4102" t="s">
        <v>4324</v>
      </c>
      <c r="F2074" s="1869" t="s">
        <v>106</v>
      </c>
      <c r="G2074" s="1871"/>
      <c r="H2074" s="4142" t="s">
        <v>624</v>
      </c>
      <c r="I2074" s="4077">
        <v>4000</v>
      </c>
      <c r="J2074" s="4200">
        <v>704</v>
      </c>
      <c r="K2074" s="4108">
        <v>768</v>
      </c>
      <c r="L2074" s="4155">
        <v>512</v>
      </c>
      <c r="M2074" s="2913"/>
      <c r="N2074" s="4034" t="s">
        <v>2451</v>
      </c>
      <c r="O2074" s="4036" t="s">
        <v>2460</v>
      </c>
      <c r="P2074" s="4169" t="s">
        <v>4316</v>
      </c>
    </row>
    <row r="2075" spans="1:16" ht="12.75" customHeight="1">
      <c r="A2075" s="3877"/>
      <c r="B2075" s="4171"/>
      <c r="C2075" s="4067"/>
      <c r="D2075" s="4079"/>
      <c r="E2075" s="4052"/>
      <c r="F2075" s="1093" t="s">
        <v>3536</v>
      </c>
      <c r="G2075" s="1872" t="s">
        <v>765</v>
      </c>
      <c r="H2075" s="4143"/>
      <c r="I2075" s="4047"/>
      <c r="J2075" s="4185"/>
      <c r="K2075" s="4121"/>
      <c r="L2075" s="4147"/>
      <c r="M2075" s="2914"/>
      <c r="N2075" s="4033"/>
      <c r="O2075" s="4038"/>
      <c r="P2075" s="4030"/>
    </row>
    <row r="2076" spans="1:16" s="19" customFormat="1" ht="17.25" customHeight="1">
      <c r="A2076" s="3877"/>
      <c r="B2076" s="3731" t="s">
        <v>2464</v>
      </c>
      <c r="C2076" s="4160" t="s">
        <v>6056</v>
      </c>
      <c r="D2076" s="4069" t="s">
        <v>6003</v>
      </c>
      <c r="E2076" s="4071" t="s">
        <v>6085</v>
      </c>
      <c r="F2076" s="2841" t="s">
        <v>106</v>
      </c>
      <c r="G2076" s="326"/>
      <c r="H2076" s="4048" t="s">
        <v>624</v>
      </c>
      <c r="I2076" s="4152">
        <v>4256</v>
      </c>
      <c r="J2076" s="3599">
        <v>960</v>
      </c>
      <c r="K2076" s="4120">
        <v>896</v>
      </c>
      <c r="L2076" s="4146">
        <v>512</v>
      </c>
      <c r="M2076" s="2912"/>
      <c r="N2076" s="4031" t="s">
        <v>2451</v>
      </c>
      <c r="O2076" s="4053" t="s">
        <v>5972</v>
      </c>
      <c r="P2076" s="4039" t="s">
        <v>6494</v>
      </c>
    </row>
    <row r="2077" spans="1:16" s="19" customFormat="1" ht="17.25" customHeight="1">
      <c r="A2077" s="3877"/>
      <c r="B2077" s="3733"/>
      <c r="C2077" s="4160"/>
      <c r="D2077" s="4069"/>
      <c r="E2077" s="4071"/>
      <c r="F2077" s="2850" t="s">
        <v>3536</v>
      </c>
      <c r="G2077" s="303" t="s">
        <v>119</v>
      </c>
      <c r="H2077" s="4049"/>
      <c r="I2077" s="4153"/>
      <c r="J2077" s="3560"/>
      <c r="K2077" s="4108"/>
      <c r="L2077" s="4155"/>
      <c r="M2077" s="2913"/>
      <c r="N2077" s="4032"/>
      <c r="O2077" s="4054"/>
      <c r="P2077" s="4040"/>
    </row>
    <row r="2078" spans="1:16" s="1633" customFormat="1" ht="17.25" customHeight="1">
      <c r="A2078" s="3877"/>
      <c r="B2078" s="3732"/>
      <c r="C2078" s="4161"/>
      <c r="D2078" s="4070"/>
      <c r="E2078" s="4072"/>
      <c r="F2078" s="2851" t="s">
        <v>6079</v>
      </c>
      <c r="G2078" s="304" t="s">
        <v>119</v>
      </c>
      <c r="H2078" s="4050"/>
      <c r="I2078" s="4154"/>
      <c r="J2078" s="3600"/>
      <c r="K2078" s="4121"/>
      <c r="L2078" s="4147"/>
      <c r="M2078" s="2914"/>
      <c r="N2078" s="4033"/>
      <c r="O2078" s="4055"/>
      <c r="P2078" s="4041"/>
    </row>
    <row r="2079" spans="1:16" ht="21.75" customHeight="1">
      <c r="A2079" s="3877"/>
      <c r="B2079" s="4170" t="s">
        <v>2463</v>
      </c>
      <c r="C2079" s="4182" t="s">
        <v>3804</v>
      </c>
      <c r="D2079" s="4167" t="s">
        <v>3522</v>
      </c>
      <c r="E2079" s="4102" t="s">
        <v>1252</v>
      </c>
      <c r="F2079" s="1871" t="s">
        <v>575</v>
      </c>
      <c r="G2079" s="1871"/>
      <c r="H2079" s="4168" t="s">
        <v>624</v>
      </c>
      <c r="I2079" s="4045">
        <v>5290</v>
      </c>
      <c r="J2079" s="4181">
        <v>1024</v>
      </c>
      <c r="K2079" s="4120">
        <v>768</v>
      </c>
      <c r="L2079" s="4155">
        <v>512</v>
      </c>
      <c r="M2079" s="2913"/>
      <c r="N2079" s="4035" t="s">
        <v>2451</v>
      </c>
      <c r="O2079" s="4054" t="s">
        <v>2460</v>
      </c>
      <c r="P2079" s="4169" t="s">
        <v>3818</v>
      </c>
    </row>
    <row r="2080" spans="1:16" ht="12.75" customHeight="1">
      <c r="A2080" s="3877"/>
      <c r="B2080" s="4171"/>
      <c r="C2080" s="4183"/>
      <c r="D2080" s="4079"/>
      <c r="E2080" s="4175"/>
      <c r="F2080" s="1093" t="s">
        <v>3539</v>
      </c>
      <c r="G2080" s="1871" t="s">
        <v>765</v>
      </c>
      <c r="H2080" s="4143"/>
      <c r="I2080" s="4047"/>
      <c r="J2080" s="4181"/>
      <c r="K2080" s="4121"/>
      <c r="L2080" s="4147"/>
      <c r="M2080" s="2914"/>
      <c r="N2080" s="4174"/>
      <c r="O2080" s="4166"/>
      <c r="P2080" s="4030"/>
    </row>
    <row r="2081" spans="1:16" s="19" customFormat="1" ht="17.25" customHeight="1">
      <c r="A2081" s="3877"/>
      <c r="B2081" s="3731" t="s">
        <v>2464</v>
      </c>
      <c r="C2081" s="4160" t="s">
        <v>6057</v>
      </c>
      <c r="D2081" s="4069" t="s">
        <v>6005</v>
      </c>
      <c r="E2081" s="4071" t="s">
        <v>6058</v>
      </c>
      <c r="F2081" s="2841" t="s">
        <v>575</v>
      </c>
      <c r="G2081" s="326"/>
      <c r="H2081" s="4048" t="s">
        <v>624</v>
      </c>
      <c r="I2081" s="4152">
        <v>5546</v>
      </c>
      <c r="J2081" s="3599">
        <v>1280</v>
      </c>
      <c r="K2081" s="4120">
        <v>896</v>
      </c>
      <c r="L2081" s="4146">
        <v>512</v>
      </c>
      <c r="M2081" s="2912"/>
      <c r="N2081" s="4031" t="s">
        <v>2451</v>
      </c>
      <c r="O2081" s="4053" t="s">
        <v>5972</v>
      </c>
      <c r="P2081" s="4039" t="s">
        <v>6494</v>
      </c>
    </row>
    <row r="2082" spans="1:16" s="19" customFormat="1" ht="17.25" customHeight="1">
      <c r="A2082" s="3877"/>
      <c r="B2082" s="3733"/>
      <c r="C2082" s="4160"/>
      <c r="D2082" s="4069"/>
      <c r="E2082" s="4071"/>
      <c r="F2082" s="2850" t="s">
        <v>3536</v>
      </c>
      <c r="G2082" s="303" t="s">
        <v>119</v>
      </c>
      <c r="H2082" s="4049"/>
      <c r="I2082" s="4153"/>
      <c r="J2082" s="3560"/>
      <c r="K2082" s="4108"/>
      <c r="L2082" s="4155"/>
      <c r="M2082" s="2913"/>
      <c r="N2082" s="4032"/>
      <c r="O2082" s="4054"/>
      <c r="P2082" s="4040"/>
    </row>
    <row r="2083" spans="1:16" s="1633" customFormat="1" ht="17.25" customHeight="1">
      <c r="A2083" s="3877"/>
      <c r="B2083" s="3732"/>
      <c r="C2083" s="4161"/>
      <c r="D2083" s="4070"/>
      <c r="E2083" s="4072"/>
      <c r="F2083" s="2851" t="s">
        <v>6079</v>
      </c>
      <c r="G2083" s="304" t="s">
        <v>119</v>
      </c>
      <c r="H2083" s="4050"/>
      <c r="I2083" s="4154"/>
      <c r="J2083" s="3600"/>
      <c r="K2083" s="4121"/>
      <c r="L2083" s="4147"/>
      <c r="M2083" s="2914"/>
      <c r="N2083" s="4033"/>
      <c r="O2083" s="4055"/>
      <c r="P2083" s="4041"/>
    </row>
    <row r="2084" spans="1:16" ht="28.5" customHeight="1">
      <c r="A2084" s="3877"/>
      <c r="B2084" s="4170" t="s">
        <v>2463</v>
      </c>
      <c r="C2084" s="4182" t="s">
        <v>3805</v>
      </c>
      <c r="D2084" s="4139" t="s">
        <v>3523</v>
      </c>
      <c r="E2084" s="4102" t="s">
        <v>1253</v>
      </c>
      <c r="F2084" s="1870" t="s">
        <v>576</v>
      </c>
      <c r="G2084" s="1870"/>
      <c r="H2084" s="4142" t="s">
        <v>624</v>
      </c>
      <c r="I2084" s="4176">
        <v>12670</v>
      </c>
      <c r="J2084" s="4176">
        <v>1174</v>
      </c>
      <c r="K2084" s="4046">
        <v>5290</v>
      </c>
      <c r="L2084" s="4146">
        <v>512</v>
      </c>
      <c r="M2084" s="2913"/>
      <c r="N2084" s="4035" t="s">
        <v>2466</v>
      </c>
      <c r="O2084" s="4082" t="s">
        <v>2460</v>
      </c>
      <c r="P2084" s="4169" t="s">
        <v>3818</v>
      </c>
    </row>
    <row r="2085" spans="1:16" ht="17.25" customHeight="1">
      <c r="A2085" s="3877"/>
      <c r="B2085" s="4171"/>
      <c r="C2085" s="4183"/>
      <c r="D2085" s="4079"/>
      <c r="E2085" s="4175"/>
      <c r="F2085" s="1093" t="s">
        <v>3536</v>
      </c>
      <c r="G2085" s="1871" t="s">
        <v>765</v>
      </c>
      <c r="H2085" s="4143"/>
      <c r="I2085" s="4181"/>
      <c r="J2085" s="4177"/>
      <c r="K2085" s="4047"/>
      <c r="L2085" s="4147"/>
      <c r="M2085" s="2914"/>
      <c r="N2085" s="4174"/>
      <c r="O2085" s="4166"/>
      <c r="P2085" s="4030"/>
    </row>
    <row r="2086" spans="1:16" s="19" customFormat="1" ht="17.25" customHeight="1">
      <c r="A2086" s="3877"/>
      <c r="B2086" s="3731" t="s">
        <v>2464</v>
      </c>
      <c r="C2086" s="4160" t="s">
        <v>6059</v>
      </c>
      <c r="D2086" s="4069" t="s">
        <v>6008</v>
      </c>
      <c r="E2086" s="4071" t="s">
        <v>6082</v>
      </c>
      <c r="F2086" s="2840" t="s">
        <v>576</v>
      </c>
      <c r="G2086" s="326"/>
      <c r="H2086" s="4048" t="s">
        <v>624</v>
      </c>
      <c r="I2086" s="4152">
        <v>12926</v>
      </c>
      <c r="J2086" s="3599">
        <v>1430</v>
      </c>
      <c r="K2086" s="4120">
        <v>5546</v>
      </c>
      <c r="L2086" s="4146">
        <v>512</v>
      </c>
      <c r="M2086" s="2912"/>
      <c r="N2086" s="4031" t="s">
        <v>2451</v>
      </c>
      <c r="O2086" s="4053" t="s">
        <v>5972</v>
      </c>
      <c r="P2086" s="4039" t="s">
        <v>6494</v>
      </c>
    </row>
    <row r="2087" spans="1:16" s="19" customFormat="1" ht="17.25" customHeight="1">
      <c r="A2087" s="3877"/>
      <c r="B2087" s="3733"/>
      <c r="C2087" s="4160"/>
      <c r="D2087" s="4069"/>
      <c r="E2087" s="4071"/>
      <c r="F2087" s="2850" t="s">
        <v>3536</v>
      </c>
      <c r="G2087" s="303" t="s">
        <v>119</v>
      </c>
      <c r="H2087" s="4049"/>
      <c r="I2087" s="4153"/>
      <c r="J2087" s="3560"/>
      <c r="K2087" s="4108"/>
      <c r="L2087" s="4155"/>
      <c r="M2087" s="2913"/>
      <c r="N2087" s="4032"/>
      <c r="O2087" s="4054"/>
      <c r="P2087" s="4040"/>
    </row>
    <row r="2088" spans="1:16" s="1633" customFormat="1" ht="17.25" customHeight="1">
      <c r="A2088" s="3877"/>
      <c r="B2088" s="3732"/>
      <c r="C2088" s="4161"/>
      <c r="D2088" s="4070"/>
      <c r="E2088" s="4072"/>
      <c r="F2088" s="2851" t="s">
        <v>6079</v>
      </c>
      <c r="G2088" s="304" t="s">
        <v>119</v>
      </c>
      <c r="H2088" s="4050"/>
      <c r="I2088" s="4154"/>
      <c r="J2088" s="3600"/>
      <c r="K2088" s="4121"/>
      <c r="L2088" s="4147"/>
      <c r="M2088" s="2914"/>
      <c r="N2088" s="4033"/>
      <c r="O2088" s="4055"/>
      <c r="P2088" s="4041"/>
    </row>
    <row r="2089" spans="1:16" ht="21" customHeight="1">
      <c r="A2089" s="3877"/>
      <c r="B2089" s="4170" t="s">
        <v>2463</v>
      </c>
      <c r="C2089" s="4182" t="s">
        <v>3806</v>
      </c>
      <c r="D2089" s="4139" t="s">
        <v>3524</v>
      </c>
      <c r="E2089" s="4102" t="s">
        <v>3537</v>
      </c>
      <c r="F2089" s="1870" t="s">
        <v>708</v>
      </c>
      <c r="G2089" s="1870"/>
      <c r="H2089" s="4142" t="s">
        <v>624</v>
      </c>
      <c r="I2089" s="4120">
        <v>24096</v>
      </c>
      <c r="J2089" s="4172">
        <v>1296</v>
      </c>
      <c r="K2089" s="4045">
        <v>12670</v>
      </c>
      <c r="L2089" s="4146">
        <v>512</v>
      </c>
      <c r="M2089" s="2913"/>
      <c r="N2089" s="4035" t="s">
        <v>2468</v>
      </c>
      <c r="O2089" s="4082" t="s">
        <v>2460</v>
      </c>
      <c r="P2089" s="4029" t="s">
        <v>3818</v>
      </c>
    </row>
    <row r="2090" spans="1:16" ht="15.75" customHeight="1">
      <c r="A2090" s="3877"/>
      <c r="B2090" s="4171"/>
      <c r="C2090" s="4183"/>
      <c r="D2090" s="4079"/>
      <c r="E2090" s="4175"/>
      <c r="F2090" s="1093" t="s">
        <v>3536</v>
      </c>
      <c r="G2090" s="1872" t="s">
        <v>765</v>
      </c>
      <c r="H2090" s="4143"/>
      <c r="I2090" s="4121"/>
      <c r="J2090" s="4173"/>
      <c r="K2090" s="4047"/>
      <c r="L2090" s="4147"/>
      <c r="M2090" s="2914"/>
      <c r="N2090" s="4174"/>
      <c r="O2090" s="4166"/>
      <c r="P2090" s="4030"/>
    </row>
    <row r="2091" spans="1:16" s="19" customFormat="1" ht="17.25" customHeight="1">
      <c r="A2091" s="3877"/>
      <c r="B2091" s="3731" t="s">
        <v>2464</v>
      </c>
      <c r="C2091" s="4160" t="s">
        <v>6060</v>
      </c>
      <c r="D2091" s="4069" t="s">
        <v>6032</v>
      </c>
      <c r="E2091" s="4071" t="s">
        <v>6086</v>
      </c>
      <c r="F2091" s="2840" t="s">
        <v>708</v>
      </c>
      <c r="G2091" s="326"/>
      <c r="H2091" s="4048" t="s">
        <v>624</v>
      </c>
      <c r="I2091" s="4152">
        <v>24352</v>
      </c>
      <c r="J2091" s="3599">
        <v>1552</v>
      </c>
      <c r="K2091" s="4120">
        <v>12926</v>
      </c>
      <c r="L2091" s="4146">
        <v>512</v>
      </c>
      <c r="M2091" s="2912"/>
      <c r="N2091" s="4031" t="s">
        <v>2451</v>
      </c>
      <c r="O2091" s="4053" t="s">
        <v>5972</v>
      </c>
      <c r="P2091" s="4039" t="s">
        <v>6494</v>
      </c>
    </row>
    <row r="2092" spans="1:16" s="19" customFormat="1" ht="17.25" customHeight="1">
      <c r="A2092" s="3877"/>
      <c r="B2092" s="3733"/>
      <c r="C2092" s="4160"/>
      <c r="D2092" s="4069"/>
      <c r="E2092" s="4071"/>
      <c r="F2092" s="2850" t="s">
        <v>3536</v>
      </c>
      <c r="G2092" s="303" t="s">
        <v>119</v>
      </c>
      <c r="H2092" s="4049"/>
      <c r="I2092" s="4153"/>
      <c r="J2092" s="3560"/>
      <c r="K2092" s="4108"/>
      <c r="L2092" s="4155"/>
      <c r="M2092" s="2913"/>
      <c r="N2092" s="4032"/>
      <c r="O2092" s="4054"/>
      <c r="P2092" s="4040"/>
    </row>
    <row r="2093" spans="1:16" s="1633" customFormat="1" ht="17.25" customHeight="1">
      <c r="A2093" s="3877"/>
      <c r="B2093" s="3732"/>
      <c r="C2093" s="4161"/>
      <c r="D2093" s="4070"/>
      <c r="E2093" s="4072"/>
      <c r="F2093" s="2851" t="s">
        <v>6079</v>
      </c>
      <c r="G2093" s="304" t="s">
        <v>119</v>
      </c>
      <c r="H2093" s="4050"/>
      <c r="I2093" s="4154"/>
      <c r="J2093" s="3600"/>
      <c r="K2093" s="4121"/>
      <c r="L2093" s="4147"/>
      <c r="M2093" s="2914"/>
      <c r="N2093" s="4033"/>
      <c r="O2093" s="4055"/>
      <c r="P2093" s="4041"/>
    </row>
    <row r="2094" spans="1:16" ht="21.75" customHeight="1">
      <c r="A2094" s="3877"/>
      <c r="B2094" s="4056" t="s">
        <v>2463</v>
      </c>
      <c r="C2094" s="4066" t="s">
        <v>4261</v>
      </c>
      <c r="D2094" s="4167" t="s">
        <v>4257</v>
      </c>
      <c r="E2094" s="4102" t="s">
        <v>4348</v>
      </c>
      <c r="F2094" s="1869" t="s">
        <v>103</v>
      </c>
      <c r="G2094" s="1871"/>
      <c r="H2094" s="4168" t="s">
        <v>624</v>
      </c>
      <c r="I2094" s="4077">
        <v>1120</v>
      </c>
      <c r="J2094" s="4184">
        <v>832</v>
      </c>
      <c r="K2094" s="4108">
        <v>640</v>
      </c>
      <c r="L2094" s="4155">
        <v>544</v>
      </c>
      <c r="M2094" s="2913"/>
      <c r="N2094" s="4034" t="s">
        <v>2451</v>
      </c>
      <c r="O2094" s="4036" t="s">
        <v>2460</v>
      </c>
      <c r="P2094" s="4169" t="s">
        <v>4317</v>
      </c>
    </row>
    <row r="2095" spans="1:16" ht="12.75" customHeight="1">
      <c r="A2095" s="3877"/>
      <c r="B2095" s="4171"/>
      <c r="C2095" s="4067"/>
      <c r="D2095" s="4079"/>
      <c r="E2095" s="4052"/>
      <c r="F2095" s="1093" t="s">
        <v>87</v>
      </c>
      <c r="G2095" s="1872" t="s">
        <v>765</v>
      </c>
      <c r="H2095" s="4143"/>
      <c r="I2095" s="4047"/>
      <c r="J2095" s="4185"/>
      <c r="K2095" s="4121"/>
      <c r="L2095" s="4147"/>
      <c r="M2095" s="2914"/>
      <c r="N2095" s="4033"/>
      <c r="O2095" s="4038"/>
      <c r="P2095" s="4030"/>
    </row>
    <row r="2096" spans="1:16" s="19" customFormat="1" ht="17.25" customHeight="1">
      <c r="A2096" s="3877"/>
      <c r="B2096" s="3731" t="s">
        <v>2464</v>
      </c>
      <c r="C2096" s="4160" t="s">
        <v>6061</v>
      </c>
      <c r="D2096" s="4069" t="s">
        <v>6010</v>
      </c>
      <c r="E2096" s="4071" t="s">
        <v>6062</v>
      </c>
      <c r="F2096" s="2834" t="s">
        <v>103</v>
      </c>
      <c r="G2096" s="326"/>
      <c r="H2096" s="4048" t="s">
        <v>624</v>
      </c>
      <c r="I2096" s="4152">
        <v>1376</v>
      </c>
      <c r="J2096" s="3599">
        <v>1088</v>
      </c>
      <c r="K2096" s="4120">
        <v>768</v>
      </c>
      <c r="L2096" s="4146">
        <v>608</v>
      </c>
      <c r="M2096" s="2912"/>
      <c r="N2096" s="4031" t="s">
        <v>2451</v>
      </c>
      <c r="O2096" s="4053" t="s">
        <v>5972</v>
      </c>
      <c r="P2096" s="4039" t="s">
        <v>6494</v>
      </c>
    </row>
    <row r="2097" spans="1:16" s="19" customFormat="1" ht="17.25" customHeight="1">
      <c r="A2097" s="3877"/>
      <c r="B2097" s="3733"/>
      <c r="C2097" s="4160"/>
      <c r="D2097" s="4069"/>
      <c r="E2097" s="4071"/>
      <c r="F2097" s="2850" t="s">
        <v>6042</v>
      </c>
      <c r="G2097" s="303" t="s">
        <v>119</v>
      </c>
      <c r="H2097" s="4049"/>
      <c r="I2097" s="4153"/>
      <c r="J2097" s="3560"/>
      <c r="K2097" s="4108"/>
      <c r="L2097" s="4155"/>
      <c r="M2097" s="2913"/>
      <c r="N2097" s="4032"/>
      <c r="O2097" s="4054"/>
      <c r="P2097" s="4040"/>
    </row>
    <row r="2098" spans="1:16" s="1633" customFormat="1" ht="17.25" customHeight="1">
      <c r="A2098" s="3877"/>
      <c r="B2098" s="3732"/>
      <c r="C2098" s="4161"/>
      <c r="D2098" s="4070"/>
      <c r="E2098" s="4072"/>
      <c r="F2098" s="2851" t="s">
        <v>6079</v>
      </c>
      <c r="G2098" s="304" t="s">
        <v>119</v>
      </c>
      <c r="H2098" s="4050"/>
      <c r="I2098" s="4154"/>
      <c r="J2098" s="3600"/>
      <c r="K2098" s="4121"/>
      <c r="L2098" s="4147"/>
      <c r="M2098" s="2914"/>
      <c r="N2098" s="4033"/>
      <c r="O2098" s="4055"/>
      <c r="P2098" s="4041"/>
    </row>
    <row r="2099" spans="1:16" ht="21.75" customHeight="1">
      <c r="A2099" s="3877"/>
      <c r="B2099" s="4056" t="s">
        <v>2463</v>
      </c>
      <c r="C2099" s="4066" t="s">
        <v>4264</v>
      </c>
      <c r="D2099" s="4167" t="s">
        <v>4325</v>
      </c>
      <c r="E2099" s="4102" t="s">
        <v>4349</v>
      </c>
      <c r="F2099" s="1869" t="s">
        <v>104</v>
      </c>
      <c r="G2099" s="1871"/>
      <c r="H2099" s="4168" t="s">
        <v>624</v>
      </c>
      <c r="I2099" s="4077">
        <v>1728</v>
      </c>
      <c r="J2099" s="4184">
        <v>832</v>
      </c>
      <c r="K2099" s="4108">
        <v>640</v>
      </c>
      <c r="L2099" s="4155">
        <v>544</v>
      </c>
      <c r="M2099" s="2913"/>
      <c r="N2099" s="4034" t="s">
        <v>2451</v>
      </c>
      <c r="O2099" s="4036" t="s">
        <v>2460</v>
      </c>
      <c r="P2099" s="4169" t="s">
        <v>4317</v>
      </c>
    </row>
    <row r="2100" spans="1:16" ht="12.75" customHeight="1">
      <c r="A2100" s="3877"/>
      <c r="B2100" s="4171"/>
      <c r="C2100" s="4067"/>
      <c r="D2100" s="4079"/>
      <c r="E2100" s="4052"/>
      <c r="F2100" s="1093" t="s">
        <v>87</v>
      </c>
      <c r="G2100" s="1872" t="s">
        <v>765</v>
      </c>
      <c r="H2100" s="4143"/>
      <c r="I2100" s="4047"/>
      <c r="J2100" s="4185"/>
      <c r="K2100" s="4121"/>
      <c r="L2100" s="4147"/>
      <c r="M2100" s="2914"/>
      <c r="N2100" s="4033"/>
      <c r="O2100" s="4038"/>
      <c r="P2100" s="4030"/>
    </row>
    <row r="2101" spans="1:16" s="19" customFormat="1" ht="17.25" customHeight="1">
      <c r="A2101" s="3877"/>
      <c r="B2101" s="3731" t="s">
        <v>2464</v>
      </c>
      <c r="C2101" s="4160" t="s">
        <v>6063</v>
      </c>
      <c r="D2101" s="4069" t="s">
        <v>6012</v>
      </c>
      <c r="E2101" s="4071" t="s">
        <v>3033</v>
      </c>
      <c r="F2101" s="2834" t="s">
        <v>104</v>
      </c>
      <c r="G2101" s="326"/>
      <c r="H2101" s="4048" t="s">
        <v>624</v>
      </c>
      <c r="I2101" s="4152">
        <v>1984</v>
      </c>
      <c r="J2101" s="3599">
        <v>1088</v>
      </c>
      <c r="K2101" s="4120">
        <v>768</v>
      </c>
      <c r="L2101" s="4146">
        <v>608</v>
      </c>
      <c r="M2101" s="2912"/>
      <c r="N2101" s="4031" t="s">
        <v>2451</v>
      </c>
      <c r="O2101" s="4053" t="s">
        <v>5972</v>
      </c>
      <c r="P2101" s="4039" t="s">
        <v>6494</v>
      </c>
    </row>
    <row r="2102" spans="1:16" s="19" customFormat="1" ht="17.25" customHeight="1">
      <c r="A2102" s="3877"/>
      <c r="B2102" s="3733"/>
      <c r="C2102" s="4160"/>
      <c r="D2102" s="4069"/>
      <c r="E2102" s="4071"/>
      <c r="F2102" s="2850" t="s">
        <v>6042</v>
      </c>
      <c r="G2102" s="303" t="s">
        <v>119</v>
      </c>
      <c r="H2102" s="4049"/>
      <c r="I2102" s="4153"/>
      <c r="J2102" s="3560"/>
      <c r="K2102" s="4108"/>
      <c r="L2102" s="4155"/>
      <c r="M2102" s="2913"/>
      <c r="N2102" s="4032"/>
      <c r="O2102" s="4054"/>
      <c r="P2102" s="4040"/>
    </row>
    <row r="2103" spans="1:16" s="1633" customFormat="1" ht="17.25" customHeight="1">
      <c r="A2103" s="3877"/>
      <c r="B2103" s="3732"/>
      <c r="C2103" s="4161"/>
      <c r="D2103" s="4070"/>
      <c r="E2103" s="4072"/>
      <c r="F2103" s="2851" t="s">
        <v>6079</v>
      </c>
      <c r="G2103" s="304" t="s">
        <v>119</v>
      </c>
      <c r="H2103" s="4050"/>
      <c r="I2103" s="4154"/>
      <c r="J2103" s="3600"/>
      <c r="K2103" s="4121"/>
      <c r="L2103" s="4147"/>
      <c r="M2103" s="2914"/>
      <c r="N2103" s="4033"/>
      <c r="O2103" s="4055"/>
      <c r="P2103" s="4041"/>
    </row>
    <row r="2104" spans="1:16" ht="21.75" customHeight="1">
      <c r="A2104" s="3877"/>
      <c r="B2104" s="4056" t="s">
        <v>2463</v>
      </c>
      <c r="C2104" s="4066" t="s">
        <v>3757</v>
      </c>
      <c r="D2104" s="4167" t="s">
        <v>4326</v>
      </c>
      <c r="E2104" s="4102" t="s">
        <v>4350</v>
      </c>
      <c r="F2104" s="1869" t="s">
        <v>105</v>
      </c>
      <c r="G2104" s="1871"/>
      <c r="H2104" s="4168" t="s">
        <v>624</v>
      </c>
      <c r="I2104" s="4077">
        <v>2912</v>
      </c>
      <c r="J2104" s="4184">
        <v>832</v>
      </c>
      <c r="K2104" s="4108">
        <v>896</v>
      </c>
      <c r="L2104" s="4155">
        <v>608</v>
      </c>
      <c r="M2104" s="2913"/>
      <c r="N2104" s="4034" t="s">
        <v>2451</v>
      </c>
      <c r="O2104" s="4036" t="s">
        <v>2460</v>
      </c>
      <c r="P2104" s="4169" t="s">
        <v>4317</v>
      </c>
    </row>
    <row r="2105" spans="1:16" ht="12.75" customHeight="1">
      <c r="A2105" s="3877"/>
      <c r="B2105" s="4171"/>
      <c r="C2105" s="4067"/>
      <c r="D2105" s="4079"/>
      <c r="E2105" s="4052"/>
      <c r="F2105" s="1093" t="s">
        <v>87</v>
      </c>
      <c r="G2105" s="1872" t="s">
        <v>765</v>
      </c>
      <c r="H2105" s="4143"/>
      <c r="I2105" s="4047"/>
      <c r="J2105" s="4185"/>
      <c r="K2105" s="4121"/>
      <c r="L2105" s="4147"/>
      <c r="M2105" s="2914"/>
      <c r="N2105" s="4033"/>
      <c r="O2105" s="4038"/>
      <c r="P2105" s="4030"/>
    </row>
    <row r="2106" spans="1:16" s="19" customFormat="1" ht="17.25" customHeight="1">
      <c r="A2106" s="3877"/>
      <c r="B2106" s="3731" t="s">
        <v>2464</v>
      </c>
      <c r="C2106" s="4160" t="s">
        <v>6064</v>
      </c>
      <c r="D2106" s="4069" t="s">
        <v>6014</v>
      </c>
      <c r="E2106" s="4071" t="s">
        <v>6065</v>
      </c>
      <c r="F2106" s="2841" t="s">
        <v>105</v>
      </c>
      <c r="G2106" s="326"/>
      <c r="H2106" s="4048" t="s">
        <v>624</v>
      </c>
      <c r="I2106" s="4152">
        <v>3168</v>
      </c>
      <c r="J2106" s="3599">
        <v>1088</v>
      </c>
      <c r="K2106" s="4120">
        <v>1024</v>
      </c>
      <c r="L2106" s="4146">
        <v>608</v>
      </c>
      <c r="M2106" s="2912"/>
      <c r="N2106" s="4031" t="s">
        <v>2451</v>
      </c>
      <c r="O2106" s="4053" t="s">
        <v>5972</v>
      </c>
      <c r="P2106" s="4039" t="s">
        <v>6494</v>
      </c>
    </row>
    <row r="2107" spans="1:16" s="19" customFormat="1" ht="17.25" customHeight="1">
      <c r="A2107" s="3877"/>
      <c r="B2107" s="3733"/>
      <c r="C2107" s="4160"/>
      <c r="D2107" s="4069"/>
      <c r="E2107" s="4071"/>
      <c r="F2107" s="2850" t="s">
        <v>6042</v>
      </c>
      <c r="G2107" s="303" t="s">
        <v>119</v>
      </c>
      <c r="H2107" s="4049"/>
      <c r="I2107" s="4153"/>
      <c r="J2107" s="3560"/>
      <c r="K2107" s="4108"/>
      <c r="L2107" s="4155"/>
      <c r="M2107" s="2913"/>
      <c r="N2107" s="4032"/>
      <c r="O2107" s="4054"/>
      <c r="P2107" s="4040"/>
    </row>
    <row r="2108" spans="1:16" s="1633" customFormat="1" ht="17.25" customHeight="1">
      <c r="A2108" s="3877"/>
      <c r="B2108" s="3732"/>
      <c r="C2108" s="4161"/>
      <c r="D2108" s="4070"/>
      <c r="E2108" s="4072"/>
      <c r="F2108" s="2851" t="s">
        <v>6079</v>
      </c>
      <c r="G2108" s="304" t="s">
        <v>119</v>
      </c>
      <c r="H2108" s="4050"/>
      <c r="I2108" s="4154"/>
      <c r="J2108" s="3600"/>
      <c r="K2108" s="4121"/>
      <c r="L2108" s="4147"/>
      <c r="M2108" s="2914"/>
      <c r="N2108" s="4033"/>
      <c r="O2108" s="4055"/>
      <c r="P2108" s="4041"/>
    </row>
    <row r="2109" spans="1:16" ht="21.75" customHeight="1">
      <c r="A2109" s="3877"/>
      <c r="B2109" s="4056" t="s">
        <v>2463</v>
      </c>
      <c r="C2109" s="4066" t="s">
        <v>4328</v>
      </c>
      <c r="D2109" s="4167" t="s">
        <v>4327</v>
      </c>
      <c r="E2109" s="4102" t="s">
        <v>4351</v>
      </c>
      <c r="F2109" s="1869" t="s">
        <v>106</v>
      </c>
      <c r="G2109" s="1871"/>
      <c r="H2109" s="4168" t="s">
        <v>624</v>
      </c>
      <c r="I2109" s="4077">
        <v>4128</v>
      </c>
      <c r="J2109" s="4184">
        <v>832</v>
      </c>
      <c r="K2109" s="4108">
        <v>896</v>
      </c>
      <c r="L2109" s="4155">
        <v>608</v>
      </c>
      <c r="M2109" s="2913"/>
      <c r="N2109" s="4034" t="s">
        <v>2451</v>
      </c>
      <c r="O2109" s="4036" t="s">
        <v>2460</v>
      </c>
      <c r="P2109" s="4169" t="s">
        <v>4317</v>
      </c>
    </row>
    <row r="2110" spans="1:16" ht="12.75" customHeight="1">
      <c r="A2110" s="3877"/>
      <c r="B2110" s="4171"/>
      <c r="C2110" s="4067"/>
      <c r="D2110" s="4079"/>
      <c r="E2110" s="4052"/>
      <c r="F2110" s="1093" t="s">
        <v>87</v>
      </c>
      <c r="G2110" s="1872" t="s">
        <v>765</v>
      </c>
      <c r="H2110" s="4143"/>
      <c r="I2110" s="4047"/>
      <c r="J2110" s="4185"/>
      <c r="K2110" s="4121"/>
      <c r="L2110" s="4147"/>
      <c r="M2110" s="2914"/>
      <c r="N2110" s="4033"/>
      <c r="O2110" s="4038"/>
      <c r="P2110" s="4030"/>
    </row>
    <row r="2111" spans="1:16" s="19" customFormat="1" ht="17.25" customHeight="1">
      <c r="A2111" s="3877"/>
      <c r="B2111" s="3731" t="s">
        <v>2464</v>
      </c>
      <c r="C2111" s="4160" t="s">
        <v>6066</v>
      </c>
      <c r="D2111" s="4069" t="s">
        <v>6016</v>
      </c>
      <c r="E2111" s="4071" t="s">
        <v>6067</v>
      </c>
      <c r="F2111" s="2841" t="s">
        <v>106</v>
      </c>
      <c r="G2111" s="326"/>
      <c r="H2111" s="4048" t="s">
        <v>624</v>
      </c>
      <c r="I2111" s="4152">
        <v>4384</v>
      </c>
      <c r="J2111" s="3599">
        <v>1088</v>
      </c>
      <c r="K2111" s="4120">
        <v>1024</v>
      </c>
      <c r="L2111" s="4146">
        <v>608</v>
      </c>
      <c r="M2111" s="2912"/>
      <c r="N2111" s="4031" t="s">
        <v>2451</v>
      </c>
      <c r="O2111" s="4053" t="s">
        <v>5972</v>
      </c>
      <c r="P2111" s="4039" t="s">
        <v>6494</v>
      </c>
    </row>
    <row r="2112" spans="1:16" s="19" customFormat="1" ht="17.25" customHeight="1">
      <c r="A2112" s="3877"/>
      <c r="B2112" s="3733"/>
      <c r="C2112" s="4160"/>
      <c r="D2112" s="4069"/>
      <c r="E2112" s="4071"/>
      <c r="F2112" s="2850" t="s">
        <v>6042</v>
      </c>
      <c r="G2112" s="303" t="s">
        <v>119</v>
      </c>
      <c r="H2112" s="4049"/>
      <c r="I2112" s="4153"/>
      <c r="J2112" s="3560"/>
      <c r="K2112" s="4108"/>
      <c r="L2112" s="4155"/>
      <c r="M2112" s="2913"/>
      <c r="N2112" s="4032"/>
      <c r="O2112" s="4054"/>
      <c r="P2112" s="4040"/>
    </row>
    <row r="2113" spans="1:16" s="1633" customFormat="1" ht="17.25" customHeight="1">
      <c r="A2113" s="3877"/>
      <c r="B2113" s="3732"/>
      <c r="C2113" s="4161"/>
      <c r="D2113" s="4070"/>
      <c r="E2113" s="4072"/>
      <c r="F2113" s="2851" t="s">
        <v>6079</v>
      </c>
      <c r="G2113" s="304" t="s">
        <v>119</v>
      </c>
      <c r="H2113" s="4050"/>
      <c r="I2113" s="4154"/>
      <c r="J2113" s="3600"/>
      <c r="K2113" s="4121"/>
      <c r="L2113" s="4147"/>
      <c r="M2113" s="2914"/>
      <c r="N2113" s="4033"/>
      <c r="O2113" s="4055"/>
      <c r="P2113" s="4041"/>
    </row>
    <row r="2114" spans="1:16" ht="23.25" customHeight="1">
      <c r="A2114" s="3877"/>
      <c r="B2114" s="4170" t="s">
        <v>2463</v>
      </c>
      <c r="C2114" s="4182" t="s">
        <v>3758</v>
      </c>
      <c r="D2114" s="4139" t="s">
        <v>1126</v>
      </c>
      <c r="E2114" s="4071" t="s">
        <v>1197</v>
      </c>
      <c r="F2114" s="1871" t="s">
        <v>575</v>
      </c>
      <c r="G2114" s="1870"/>
      <c r="H2114" s="4142" t="s">
        <v>624</v>
      </c>
      <c r="I2114" s="4045">
        <v>5418</v>
      </c>
      <c r="J2114" s="4632">
        <v>1152</v>
      </c>
      <c r="K2114" s="4120">
        <v>640</v>
      </c>
      <c r="L2114" s="4146">
        <v>512</v>
      </c>
      <c r="M2114" s="2913"/>
      <c r="N2114" s="4035" t="s">
        <v>2451</v>
      </c>
      <c r="O2114" s="4054" t="s">
        <v>2460</v>
      </c>
      <c r="P2114" s="4169" t="s">
        <v>1384</v>
      </c>
    </row>
    <row r="2115" spans="1:16" ht="20.25" customHeight="1">
      <c r="A2115" s="3877"/>
      <c r="B2115" s="4171"/>
      <c r="C2115" s="4183"/>
      <c r="D2115" s="4079"/>
      <c r="E2115" s="4164"/>
      <c r="F2115" s="435" t="s">
        <v>87</v>
      </c>
      <c r="G2115" s="1871" t="s">
        <v>765</v>
      </c>
      <c r="H2115" s="4143"/>
      <c r="I2115" s="4047"/>
      <c r="J2115" s="4637"/>
      <c r="K2115" s="4121"/>
      <c r="L2115" s="4147"/>
      <c r="M2115" s="2914"/>
      <c r="N2115" s="4174"/>
      <c r="O2115" s="4166"/>
      <c r="P2115" s="4030"/>
    </row>
    <row r="2116" spans="1:16" s="19" customFormat="1" ht="17.25" customHeight="1">
      <c r="A2116" s="3877"/>
      <c r="B2116" s="3731" t="s">
        <v>2464</v>
      </c>
      <c r="C2116" s="4160" t="s">
        <v>6068</v>
      </c>
      <c r="D2116" s="4069" t="s">
        <v>6018</v>
      </c>
      <c r="E2116" s="4071" t="s">
        <v>6069</v>
      </c>
      <c r="F2116" s="2841" t="s">
        <v>575</v>
      </c>
      <c r="G2116" s="326"/>
      <c r="H2116" s="4048" t="s">
        <v>624</v>
      </c>
      <c r="I2116" s="4152">
        <v>5674</v>
      </c>
      <c r="J2116" s="3599">
        <v>1408</v>
      </c>
      <c r="K2116" s="4120">
        <v>1024</v>
      </c>
      <c r="L2116" s="4146">
        <v>608</v>
      </c>
      <c r="M2116" s="2912"/>
      <c r="N2116" s="4031" t="s">
        <v>2451</v>
      </c>
      <c r="O2116" s="4053" t="s">
        <v>5972</v>
      </c>
      <c r="P2116" s="4039" t="s">
        <v>6494</v>
      </c>
    </row>
    <row r="2117" spans="1:16" s="19" customFormat="1" ht="17.25" customHeight="1">
      <c r="A2117" s="3877"/>
      <c r="B2117" s="3733"/>
      <c r="C2117" s="4160"/>
      <c r="D2117" s="4069"/>
      <c r="E2117" s="4071"/>
      <c r="F2117" s="2850" t="s">
        <v>6042</v>
      </c>
      <c r="G2117" s="303" t="s">
        <v>119</v>
      </c>
      <c r="H2117" s="4049"/>
      <c r="I2117" s="4153"/>
      <c r="J2117" s="3560"/>
      <c r="K2117" s="4108"/>
      <c r="L2117" s="4155"/>
      <c r="M2117" s="2913"/>
      <c r="N2117" s="4032"/>
      <c r="O2117" s="4054"/>
      <c r="P2117" s="4040"/>
    </row>
    <row r="2118" spans="1:16" s="1633" customFormat="1" ht="17.25" customHeight="1">
      <c r="A2118" s="3877"/>
      <c r="B2118" s="3732"/>
      <c r="C2118" s="4161"/>
      <c r="D2118" s="4070"/>
      <c r="E2118" s="4072"/>
      <c r="F2118" s="2851" t="s">
        <v>6079</v>
      </c>
      <c r="G2118" s="304" t="s">
        <v>119</v>
      </c>
      <c r="H2118" s="4050"/>
      <c r="I2118" s="4154"/>
      <c r="J2118" s="3600"/>
      <c r="K2118" s="4121"/>
      <c r="L2118" s="4147"/>
      <c r="M2118" s="2914"/>
      <c r="N2118" s="4033"/>
      <c r="O2118" s="4055"/>
      <c r="P2118" s="4041"/>
    </row>
    <row r="2119" spans="1:16" ht="18.75" customHeight="1">
      <c r="A2119" s="3877"/>
      <c r="B2119" s="4170" t="s">
        <v>2463</v>
      </c>
      <c r="C2119" s="4182" t="s">
        <v>3759</v>
      </c>
      <c r="D2119" s="4139" t="s">
        <v>1127</v>
      </c>
      <c r="E2119" s="4071" t="s">
        <v>1198</v>
      </c>
      <c r="F2119" s="1870" t="s">
        <v>576</v>
      </c>
      <c r="G2119" s="1870"/>
      <c r="H2119" s="4142" t="s">
        <v>624</v>
      </c>
      <c r="I2119" s="4077">
        <v>12798</v>
      </c>
      <c r="J2119" s="4176">
        <v>1302</v>
      </c>
      <c r="K2119" s="4045">
        <v>5418</v>
      </c>
      <c r="L2119" s="4146">
        <v>512</v>
      </c>
      <c r="M2119" s="2913"/>
      <c r="N2119" s="4035" t="s">
        <v>2466</v>
      </c>
      <c r="O2119" s="4082" t="s">
        <v>2460</v>
      </c>
      <c r="P2119" s="4169" t="s">
        <v>1384</v>
      </c>
    </row>
    <row r="2120" spans="1:16" ht="19.5" customHeight="1">
      <c r="A2120" s="3877"/>
      <c r="B2120" s="4171"/>
      <c r="C2120" s="4183"/>
      <c r="D2120" s="4079"/>
      <c r="E2120" s="4164"/>
      <c r="F2120" s="1093" t="s">
        <v>87</v>
      </c>
      <c r="G2120" s="1871" t="s">
        <v>765</v>
      </c>
      <c r="H2120" s="4143"/>
      <c r="I2120" s="4077"/>
      <c r="J2120" s="4181"/>
      <c r="K2120" s="4047"/>
      <c r="L2120" s="4147"/>
      <c r="M2120" s="2914"/>
      <c r="N2120" s="4174"/>
      <c r="O2120" s="4166"/>
      <c r="P2120" s="4030"/>
    </row>
    <row r="2121" spans="1:16" s="19" customFormat="1" ht="17.25" customHeight="1">
      <c r="A2121" s="3877"/>
      <c r="B2121" s="3731" t="s">
        <v>2464</v>
      </c>
      <c r="C2121" s="4160" t="s">
        <v>6070</v>
      </c>
      <c r="D2121" s="4069" t="s">
        <v>6019</v>
      </c>
      <c r="E2121" s="4071" t="s">
        <v>6087</v>
      </c>
      <c r="F2121" s="2840" t="s">
        <v>576</v>
      </c>
      <c r="G2121" s="326"/>
      <c r="H2121" s="4048" t="s">
        <v>624</v>
      </c>
      <c r="I2121" s="4152">
        <v>13054</v>
      </c>
      <c r="J2121" s="3599">
        <v>1558</v>
      </c>
      <c r="K2121" s="4120">
        <v>5674</v>
      </c>
      <c r="L2121" s="4146">
        <v>608</v>
      </c>
      <c r="M2121" s="2912"/>
      <c r="N2121" s="4031" t="s">
        <v>2451</v>
      </c>
      <c r="O2121" s="4053" t="s">
        <v>5972</v>
      </c>
      <c r="P2121" s="4039" t="s">
        <v>6494</v>
      </c>
    </row>
    <row r="2122" spans="1:16" s="19" customFormat="1" ht="17.25" customHeight="1">
      <c r="A2122" s="3877"/>
      <c r="B2122" s="3733"/>
      <c r="C2122" s="4160"/>
      <c r="D2122" s="4069"/>
      <c r="E2122" s="4071"/>
      <c r="F2122" s="2850" t="s">
        <v>6042</v>
      </c>
      <c r="G2122" s="303" t="s">
        <v>119</v>
      </c>
      <c r="H2122" s="4049"/>
      <c r="I2122" s="4153"/>
      <c r="J2122" s="3560"/>
      <c r="K2122" s="4108"/>
      <c r="L2122" s="4155"/>
      <c r="M2122" s="2913"/>
      <c r="N2122" s="4032"/>
      <c r="O2122" s="4054"/>
      <c r="P2122" s="4040"/>
    </row>
    <row r="2123" spans="1:16" s="1633" customFormat="1" ht="17.25" customHeight="1">
      <c r="A2123" s="3877"/>
      <c r="B2123" s="3732"/>
      <c r="C2123" s="4161"/>
      <c r="D2123" s="4070"/>
      <c r="E2123" s="4072"/>
      <c r="F2123" s="2851" t="s">
        <v>6079</v>
      </c>
      <c r="G2123" s="304" t="s">
        <v>119</v>
      </c>
      <c r="H2123" s="4050"/>
      <c r="I2123" s="4154"/>
      <c r="J2123" s="3600"/>
      <c r="K2123" s="4121"/>
      <c r="L2123" s="4147"/>
      <c r="M2123" s="2914"/>
      <c r="N2123" s="4033"/>
      <c r="O2123" s="4055"/>
      <c r="P2123" s="4041"/>
    </row>
    <row r="2124" spans="1:16" ht="22.5" customHeight="1">
      <c r="A2124" s="3877"/>
      <c r="B2124" s="4056" t="s">
        <v>2463</v>
      </c>
      <c r="C2124" s="4065" t="s">
        <v>3760</v>
      </c>
      <c r="D2124" s="4139" t="s">
        <v>1128</v>
      </c>
      <c r="E2124" s="4165" t="s">
        <v>1199</v>
      </c>
      <c r="F2124" s="1870" t="s">
        <v>708</v>
      </c>
      <c r="G2124" s="1870"/>
      <c r="H2124" s="4142" t="s">
        <v>624</v>
      </c>
      <c r="I2124" s="4120">
        <v>23968</v>
      </c>
      <c r="J2124" s="4172">
        <v>1280</v>
      </c>
      <c r="K2124" s="4045">
        <v>12798</v>
      </c>
      <c r="L2124" s="4146">
        <v>512</v>
      </c>
      <c r="M2124" s="2912"/>
      <c r="N2124" s="4034" t="s">
        <v>2468</v>
      </c>
      <c r="O2124" s="4081" t="s">
        <v>2460</v>
      </c>
      <c r="P2124" s="4169" t="s">
        <v>1384</v>
      </c>
    </row>
    <row r="2125" spans="1:16" ht="18" customHeight="1">
      <c r="A2125" s="3877"/>
      <c r="B2125" s="4171"/>
      <c r="C2125" s="4067"/>
      <c r="D2125" s="4079"/>
      <c r="E2125" s="4164"/>
      <c r="F2125" s="435" t="s">
        <v>87</v>
      </c>
      <c r="G2125" s="1872" t="s">
        <v>765</v>
      </c>
      <c r="H2125" s="4143"/>
      <c r="I2125" s="4121"/>
      <c r="J2125" s="4173"/>
      <c r="K2125" s="4047"/>
      <c r="L2125" s="4147"/>
      <c r="M2125" s="2914"/>
      <c r="N2125" s="4174"/>
      <c r="O2125" s="4166"/>
      <c r="P2125" s="4030"/>
    </row>
    <row r="2126" spans="1:16" s="19" customFormat="1" ht="17.25" customHeight="1">
      <c r="A2126" s="3877"/>
      <c r="B2126" s="3731" t="s">
        <v>2464</v>
      </c>
      <c r="C2126" s="4160" t="s">
        <v>6071</v>
      </c>
      <c r="D2126" s="4069" t="s">
        <v>6021</v>
      </c>
      <c r="E2126" s="4071" t="s">
        <v>6088</v>
      </c>
      <c r="F2126" s="2840" t="s">
        <v>708</v>
      </c>
      <c r="G2126" s="326"/>
      <c r="H2126" s="4048" t="s">
        <v>624</v>
      </c>
      <c r="I2126" s="4152">
        <v>24480</v>
      </c>
      <c r="J2126" s="3599">
        <v>1680</v>
      </c>
      <c r="K2126" s="4120">
        <v>13054</v>
      </c>
      <c r="L2126" s="4146">
        <v>608</v>
      </c>
      <c r="M2126" s="2912"/>
      <c r="N2126" s="4031" t="s">
        <v>2451</v>
      </c>
      <c r="O2126" s="4053" t="s">
        <v>5972</v>
      </c>
      <c r="P2126" s="4039" t="s">
        <v>6494</v>
      </c>
    </row>
    <row r="2127" spans="1:16" s="19" customFormat="1" ht="17.25" customHeight="1">
      <c r="A2127" s="3877"/>
      <c r="B2127" s="3733"/>
      <c r="C2127" s="4160"/>
      <c r="D2127" s="4069"/>
      <c r="E2127" s="4071"/>
      <c r="F2127" s="2850" t="s">
        <v>6042</v>
      </c>
      <c r="G2127" s="303" t="s">
        <v>119</v>
      </c>
      <c r="H2127" s="4049"/>
      <c r="I2127" s="4153"/>
      <c r="J2127" s="3560"/>
      <c r="K2127" s="4108"/>
      <c r="L2127" s="4155"/>
      <c r="M2127" s="2913"/>
      <c r="N2127" s="4032"/>
      <c r="O2127" s="4054"/>
      <c r="P2127" s="4040"/>
    </row>
    <row r="2128" spans="1:16" s="1633" customFormat="1" ht="17.25" customHeight="1">
      <c r="A2128" s="4159"/>
      <c r="B2128" s="3732"/>
      <c r="C2128" s="4161"/>
      <c r="D2128" s="4070"/>
      <c r="E2128" s="4072"/>
      <c r="F2128" s="2851" t="s">
        <v>6079</v>
      </c>
      <c r="G2128" s="304" t="s">
        <v>119</v>
      </c>
      <c r="H2128" s="4050"/>
      <c r="I2128" s="4154"/>
      <c r="J2128" s="3600"/>
      <c r="K2128" s="4121"/>
      <c r="L2128" s="4147"/>
      <c r="M2128" s="2914"/>
      <c r="N2128" s="4033"/>
      <c r="O2128" s="4055"/>
      <c r="P2128" s="4041"/>
    </row>
    <row r="2129" spans="1:16" ht="34.5" customHeight="1">
      <c r="A2129" s="4156" t="s">
        <v>3950</v>
      </c>
      <c r="B2129" s="4214" t="s">
        <v>2463</v>
      </c>
      <c r="C2129" s="4118" t="s">
        <v>3790</v>
      </c>
      <c r="D2129" s="4216" t="s">
        <v>3284</v>
      </c>
      <c r="E2129" s="4218" t="s">
        <v>1680</v>
      </c>
      <c r="F2129" s="2834" t="s">
        <v>1645</v>
      </c>
      <c r="G2129" s="303"/>
      <c r="H2129" s="4168" t="s">
        <v>624</v>
      </c>
      <c r="I2129" s="4108">
        <v>12542</v>
      </c>
      <c r="J2129" s="4043">
        <v>1472</v>
      </c>
      <c r="K2129" s="4108">
        <v>5162</v>
      </c>
      <c r="L2129" s="4155">
        <v>512</v>
      </c>
      <c r="M2129" s="2913"/>
      <c r="N2129" s="4222" t="s">
        <v>2466</v>
      </c>
      <c r="O2129" s="4624" t="s">
        <v>2460</v>
      </c>
      <c r="P2129" s="4228" t="s">
        <v>3268</v>
      </c>
    </row>
    <row r="2130" spans="1:16" ht="34.5" customHeight="1">
      <c r="A2130" s="4156"/>
      <c r="B2130" s="4136"/>
      <c r="C2130" s="4149"/>
      <c r="D2130" s="4151"/>
      <c r="E2130" s="4141"/>
      <c r="F2130" s="2835" t="s">
        <v>3266</v>
      </c>
      <c r="G2130" s="304" t="s">
        <v>765</v>
      </c>
      <c r="H2130" s="4143"/>
      <c r="I2130" s="4121"/>
      <c r="J2130" s="4044"/>
      <c r="K2130" s="4121"/>
      <c r="L2130" s="4147"/>
      <c r="M2130" s="2914"/>
      <c r="N2130" s="4211"/>
      <c r="O2130" s="4145"/>
      <c r="P2130" s="4138"/>
    </row>
    <row r="2131" spans="1:16" s="19" customFormat="1" ht="17.25" customHeight="1">
      <c r="A2131" s="4156"/>
      <c r="B2131" s="3731" t="s">
        <v>2464</v>
      </c>
      <c r="C2131" s="4160" t="s">
        <v>6072</v>
      </c>
      <c r="D2131" s="4069" t="s">
        <v>6023</v>
      </c>
      <c r="E2131" s="4071" t="s">
        <v>1682</v>
      </c>
      <c r="F2131" s="2834" t="s">
        <v>1645</v>
      </c>
      <c r="G2131" s="326"/>
      <c r="H2131" s="4048" t="s">
        <v>624</v>
      </c>
      <c r="I2131" s="4152">
        <v>12798</v>
      </c>
      <c r="J2131" s="3599">
        <v>1728</v>
      </c>
      <c r="K2131" s="4120">
        <v>5418</v>
      </c>
      <c r="L2131" s="4146">
        <v>512</v>
      </c>
      <c r="M2131" s="2912"/>
      <c r="N2131" s="4031" t="s">
        <v>2451</v>
      </c>
      <c r="O2131" s="4053" t="s">
        <v>5972</v>
      </c>
      <c r="P2131" s="4162" t="s">
        <v>6495</v>
      </c>
    </row>
    <row r="2132" spans="1:16" s="19" customFormat="1" ht="17.25" customHeight="1">
      <c r="A2132" s="4156"/>
      <c r="B2132" s="3733"/>
      <c r="C2132" s="4160"/>
      <c r="D2132" s="4069"/>
      <c r="E2132" s="4071"/>
      <c r="F2132" s="2850" t="s">
        <v>6039</v>
      </c>
      <c r="G2132" s="303" t="s">
        <v>119</v>
      </c>
      <c r="H2132" s="4049"/>
      <c r="I2132" s="4153"/>
      <c r="J2132" s="3560"/>
      <c r="K2132" s="4108"/>
      <c r="L2132" s="4155"/>
      <c r="M2132" s="2913"/>
      <c r="N2132" s="4032"/>
      <c r="O2132" s="4054"/>
      <c r="P2132" s="4162"/>
    </row>
    <row r="2133" spans="1:16" s="1633" customFormat="1" ht="17.25" customHeight="1">
      <c r="A2133" s="4156"/>
      <c r="B2133" s="3732"/>
      <c r="C2133" s="4161"/>
      <c r="D2133" s="4070"/>
      <c r="E2133" s="4072"/>
      <c r="F2133" s="2851" t="s">
        <v>6079</v>
      </c>
      <c r="G2133" s="304" t="s">
        <v>119</v>
      </c>
      <c r="H2133" s="4050"/>
      <c r="I2133" s="4154"/>
      <c r="J2133" s="3600"/>
      <c r="K2133" s="4121"/>
      <c r="L2133" s="4147"/>
      <c r="M2133" s="2914"/>
      <c r="N2133" s="4033"/>
      <c r="O2133" s="4055"/>
      <c r="P2133" s="4163"/>
    </row>
    <row r="2134" spans="1:16" ht="30" customHeight="1">
      <c r="A2134" s="4156"/>
      <c r="B2134" s="4135" t="s">
        <v>2463</v>
      </c>
      <c r="C2134" s="4148" t="s">
        <v>3791</v>
      </c>
      <c r="D2134" s="4139" t="s">
        <v>3285</v>
      </c>
      <c r="E2134" s="4140" t="s">
        <v>1681</v>
      </c>
      <c r="F2134" s="2834" t="s">
        <v>1646</v>
      </c>
      <c r="G2134" s="303"/>
      <c r="H2134" s="4142" t="s">
        <v>624</v>
      </c>
      <c r="I2134" s="4120">
        <v>23968</v>
      </c>
      <c r="J2134" s="4042">
        <v>1472</v>
      </c>
      <c r="K2134" s="4120">
        <v>12542</v>
      </c>
      <c r="L2134" s="4146">
        <v>512</v>
      </c>
      <c r="M2134" s="2912"/>
      <c r="N2134" s="4210" t="s">
        <v>2468</v>
      </c>
      <c r="O2134" s="4144" t="s">
        <v>2460</v>
      </c>
      <c r="P2134" s="4137" t="s">
        <v>3269</v>
      </c>
    </row>
    <row r="2135" spans="1:16" ht="30" customHeight="1">
      <c r="A2135" s="4156"/>
      <c r="B2135" s="4136"/>
      <c r="C2135" s="4149"/>
      <c r="D2135" s="4079"/>
      <c r="E2135" s="4141"/>
      <c r="F2135" s="2835" t="s">
        <v>3266</v>
      </c>
      <c r="G2135" s="304" t="s">
        <v>765</v>
      </c>
      <c r="H2135" s="4143"/>
      <c r="I2135" s="4121"/>
      <c r="J2135" s="4044"/>
      <c r="K2135" s="4121"/>
      <c r="L2135" s="4147"/>
      <c r="M2135" s="2914"/>
      <c r="N2135" s="4211"/>
      <c r="O2135" s="4145"/>
      <c r="P2135" s="4138"/>
    </row>
    <row r="2136" spans="1:16" s="19" customFormat="1" ht="17.25" customHeight="1">
      <c r="A2136" s="4156"/>
      <c r="B2136" s="3731" t="s">
        <v>2464</v>
      </c>
      <c r="C2136" s="4160" t="s">
        <v>6073</v>
      </c>
      <c r="D2136" s="4069" t="s">
        <v>6024</v>
      </c>
      <c r="E2136" s="4071" t="s">
        <v>5160</v>
      </c>
      <c r="F2136" s="2834" t="s">
        <v>1646</v>
      </c>
      <c r="G2136" s="326"/>
      <c r="H2136" s="4048" t="s">
        <v>624</v>
      </c>
      <c r="I2136" s="4152">
        <v>24224</v>
      </c>
      <c r="J2136" s="3599">
        <v>1728</v>
      </c>
      <c r="K2136" s="4120">
        <v>12798</v>
      </c>
      <c r="L2136" s="4146">
        <v>512</v>
      </c>
      <c r="M2136" s="2912"/>
      <c r="N2136" s="4031" t="s">
        <v>2451</v>
      </c>
      <c r="O2136" s="4053" t="s">
        <v>5972</v>
      </c>
      <c r="P2136" s="4162" t="s">
        <v>6495</v>
      </c>
    </row>
    <row r="2137" spans="1:16" s="19" customFormat="1" ht="17.25" customHeight="1">
      <c r="A2137" s="4156"/>
      <c r="B2137" s="3733"/>
      <c r="C2137" s="4160"/>
      <c r="D2137" s="4069"/>
      <c r="E2137" s="4071"/>
      <c r="F2137" s="2850" t="s">
        <v>6039</v>
      </c>
      <c r="G2137" s="303" t="s">
        <v>119</v>
      </c>
      <c r="H2137" s="4049"/>
      <c r="I2137" s="4153"/>
      <c r="J2137" s="3560"/>
      <c r="K2137" s="4108"/>
      <c r="L2137" s="4155"/>
      <c r="M2137" s="2913"/>
      <c r="N2137" s="4032"/>
      <c r="O2137" s="4054"/>
      <c r="P2137" s="4162"/>
    </row>
    <row r="2138" spans="1:16" s="1633" customFormat="1" ht="17.25" customHeight="1">
      <c r="A2138" s="4156"/>
      <c r="B2138" s="3732"/>
      <c r="C2138" s="4161"/>
      <c r="D2138" s="4070"/>
      <c r="E2138" s="4072"/>
      <c r="F2138" s="2851" t="s">
        <v>6079</v>
      </c>
      <c r="G2138" s="304" t="s">
        <v>119</v>
      </c>
      <c r="H2138" s="4050"/>
      <c r="I2138" s="4154"/>
      <c r="J2138" s="3600"/>
      <c r="K2138" s="4121"/>
      <c r="L2138" s="4147"/>
      <c r="M2138" s="2914"/>
      <c r="N2138" s="4033"/>
      <c r="O2138" s="4055"/>
      <c r="P2138" s="4163"/>
    </row>
    <row r="2139" spans="1:16" ht="34.5" customHeight="1">
      <c r="A2139" s="4156"/>
      <c r="B2139" s="4135" t="s">
        <v>2463</v>
      </c>
      <c r="C2139" s="4118" t="s">
        <v>3807</v>
      </c>
      <c r="D2139" s="4150" t="s">
        <v>3527</v>
      </c>
      <c r="E2139" s="4140" t="s">
        <v>1694</v>
      </c>
      <c r="F2139" s="2833" t="s">
        <v>1645</v>
      </c>
      <c r="G2139" s="326"/>
      <c r="H2139" s="4142" t="s">
        <v>624</v>
      </c>
      <c r="I2139" s="4120">
        <v>12670</v>
      </c>
      <c r="J2139" s="4042">
        <v>1600</v>
      </c>
      <c r="K2139" s="4120">
        <v>5290</v>
      </c>
      <c r="L2139" s="4146">
        <v>512</v>
      </c>
      <c r="M2139" s="2912"/>
      <c r="N2139" s="4210" t="s">
        <v>2466</v>
      </c>
      <c r="O2139" s="4144" t="s">
        <v>2460</v>
      </c>
      <c r="P2139" s="4137" t="s">
        <v>3817</v>
      </c>
    </row>
    <row r="2140" spans="1:16" ht="34.5" customHeight="1">
      <c r="A2140" s="4156"/>
      <c r="B2140" s="4136"/>
      <c r="C2140" s="4149"/>
      <c r="D2140" s="4151"/>
      <c r="E2140" s="4141"/>
      <c r="F2140" s="2835" t="s">
        <v>3536</v>
      </c>
      <c r="G2140" s="304" t="s">
        <v>765</v>
      </c>
      <c r="H2140" s="4143"/>
      <c r="I2140" s="4121"/>
      <c r="J2140" s="4044"/>
      <c r="K2140" s="4121"/>
      <c r="L2140" s="4147"/>
      <c r="M2140" s="2914"/>
      <c r="N2140" s="4211"/>
      <c r="O2140" s="4145"/>
      <c r="P2140" s="4138"/>
    </row>
    <row r="2141" spans="1:16" s="19" customFormat="1" ht="17.25" customHeight="1">
      <c r="A2141" s="4156"/>
      <c r="B2141" s="3731" t="s">
        <v>2464</v>
      </c>
      <c r="C2141" s="4160" t="s">
        <v>6074</v>
      </c>
      <c r="D2141" s="4069" t="s">
        <v>6026</v>
      </c>
      <c r="E2141" s="4071" t="s">
        <v>6084</v>
      </c>
      <c r="F2141" s="2834" t="s">
        <v>1645</v>
      </c>
      <c r="G2141" s="326"/>
      <c r="H2141" s="4048" t="s">
        <v>624</v>
      </c>
      <c r="I2141" s="4152">
        <v>12926</v>
      </c>
      <c r="J2141" s="3599">
        <v>1856</v>
      </c>
      <c r="K2141" s="4120">
        <v>5546</v>
      </c>
      <c r="L2141" s="4146">
        <v>512</v>
      </c>
      <c r="M2141" s="2912"/>
      <c r="N2141" s="4031" t="s">
        <v>2451</v>
      </c>
      <c r="O2141" s="4053" t="s">
        <v>5972</v>
      </c>
      <c r="P2141" s="4162" t="s">
        <v>6495</v>
      </c>
    </row>
    <row r="2142" spans="1:16" s="19" customFormat="1" ht="17.25" customHeight="1">
      <c r="A2142" s="4156"/>
      <c r="B2142" s="3733"/>
      <c r="C2142" s="4160"/>
      <c r="D2142" s="4069"/>
      <c r="E2142" s="4071"/>
      <c r="F2142" s="2850" t="s">
        <v>3536</v>
      </c>
      <c r="G2142" s="303" t="s">
        <v>119</v>
      </c>
      <c r="H2142" s="4049"/>
      <c r="I2142" s="4153"/>
      <c r="J2142" s="3560"/>
      <c r="K2142" s="4108"/>
      <c r="L2142" s="4155"/>
      <c r="M2142" s="2913"/>
      <c r="N2142" s="4032"/>
      <c r="O2142" s="4054"/>
      <c r="P2142" s="4162"/>
    </row>
    <row r="2143" spans="1:16" s="1633" customFormat="1" ht="17.25" customHeight="1">
      <c r="A2143" s="4156"/>
      <c r="B2143" s="3732"/>
      <c r="C2143" s="4161"/>
      <c r="D2143" s="4070"/>
      <c r="E2143" s="4072"/>
      <c r="F2143" s="2851" t="s">
        <v>6079</v>
      </c>
      <c r="G2143" s="304" t="s">
        <v>119</v>
      </c>
      <c r="H2143" s="4050"/>
      <c r="I2143" s="4154"/>
      <c r="J2143" s="3600"/>
      <c r="K2143" s="4121"/>
      <c r="L2143" s="4147"/>
      <c r="M2143" s="2914"/>
      <c r="N2143" s="4033"/>
      <c r="O2143" s="4055"/>
      <c r="P2143" s="4163"/>
    </row>
    <row r="2144" spans="1:16" ht="30" customHeight="1">
      <c r="A2144" s="4156"/>
      <c r="B2144" s="4135" t="s">
        <v>2463</v>
      </c>
      <c r="C2144" s="4148" t="s">
        <v>3808</v>
      </c>
      <c r="D2144" s="4139" t="s">
        <v>3528</v>
      </c>
      <c r="E2144" s="4140" t="s">
        <v>3538</v>
      </c>
      <c r="F2144" s="2834" t="s">
        <v>1646</v>
      </c>
      <c r="G2144" s="303"/>
      <c r="H2144" s="4142" t="s">
        <v>624</v>
      </c>
      <c r="I2144" s="4120">
        <v>24096</v>
      </c>
      <c r="J2144" s="4042">
        <v>1600</v>
      </c>
      <c r="K2144" s="4120">
        <v>12670</v>
      </c>
      <c r="L2144" s="4146">
        <v>512</v>
      </c>
      <c r="M2144" s="2912"/>
      <c r="N2144" s="4210" t="s">
        <v>2468</v>
      </c>
      <c r="O2144" s="4144" t="s">
        <v>2460</v>
      </c>
      <c r="P2144" s="4137" t="s">
        <v>3617</v>
      </c>
    </row>
    <row r="2145" spans="1:16" ht="30" customHeight="1">
      <c r="A2145" s="4156"/>
      <c r="B2145" s="4136"/>
      <c r="C2145" s="4149"/>
      <c r="D2145" s="4079"/>
      <c r="E2145" s="4141"/>
      <c r="F2145" s="2835" t="s">
        <v>3536</v>
      </c>
      <c r="G2145" s="304" t="s">
        <v>765</v>
      </c>
      <c r="H2145" s="4143"/>
      <c r="I2145" s="4121"/>
      <c r="J2145" s="4044"/>
      <c r="K2145" s="4121"/>
      <c r="L2145" s="4147"/>
      <c r="M2145" s="2914"/>
      <c r="N2145" s="4211"/>
      <c r="O2145" s="4145"/>
      <c r="P2145" s="4138"/>
    </row>
    <row r="2146" spans="1:16" s="19" customFormat="1" ht="17.25" customHeight="1">
      <c r="A2146" s="4156"/>
      <c r="B2146" s="3731" t="s">
        <v>2464</v>
      </c>
      <c r="C2146" s="4160" t="s">
        <v>6075</v>
      </c>
      <c r="D2146" s="4069" t="s">
        <v>6028</v>
      </c>
      <c r="E2146" s="4071" t="s">
        <v>6089</v>
      </c>
      <c r="F2146" s="2834" t="s">
        <v>1646</v>
      </c>
      <c r="G2146" s="326"/>
      <c r="H2146" s="4048" t="s">
        <v>624</v>
      </c>
      <c r="I2146" s="4152">
        <v>24352</v>
      </c>
      <c r="J2146" s="3599">
        <v>1856</v>
      </c>
      <c r="K2146" s="4120">
        <v>12926</v>
      </c>
      <c r="L2146" s="4146">
        <v>512</v>
      </c>
      <c r="M2146" s="2912"/>
      <c r="N2146" s="4031" t="s">
        <v>2451</v>
      </c>
      <c r="O2146" s="4053" t="s">
        <v>5972</v>
      </c>
      <c r="P2146" s="4162" t="s">
        <v>6495</v>
      </c>
    </row>
    <row r="2147" spans="1:16" s="19" customFormat="1" ht="17.25" customHeight="1">
      <c r="A2147" s="4156"/>
      <c r="B2147" s="3733"/>
      <c r="C2147" s="4160"/>
      <c r="D2147" s="4069"/>
      <c r="E2147" s="4071"/>
      <c r="F2147" s="2850" t="s">
        <v>3536</v>
      </c>
      <c r="G2147" s="303" t="s">
        <v>119</v>
      </c>
      <c r="H2147" s="4049"/>
      <c r="I2147" s="4153"/>
      <c r="J2147" s="3560"/>
      <c r="K2147" s="4108"/>
      <c r="L2147" s="4155"/>
      <c r="M2147" s="2913"/>
      <c r="N2147" s="4032"/>
      <c r="O2147" s="4054"/>
      <c r="P2147" s="4162"/>
    </row>
    <row r="2148" spans="1:16" s="1633" customFormat="1" ht="17.25" customHeight="1">
      <c r="A2148" s="4156"/>
      <c r="B2148" s="3732"/>
      <c r="C2148" s="4161"/>
      <c r="D2148" s="4070"/>
      <c r="E2148" s="4072"/>
      <c r="F2148" s="2851" t="s">
        <v>6079</v>
      </c>
      <c r="G2148" s="304" t="s">
        <v>119</v>
      </c>
      <c r="H2148" s="4050"/>
      <c r="I2148" s="4154"/>
      <c r="J2148" s="3600"/>
      <c r="K2148" s="4121"/>
      <c r="L2148" s="4147"/>
      <c r="M2148" s="2914"/>
      <c r="N2148" s="4033"/>
      <c r="O2148" s="4055"/>
      <c r="P2148" s="4163"/>
    </row>
    <row r="2149" spans="1:16" ht="22.5" customHeight="1">
      <c r="A2149" s="4156"/>
      <c r="B2149" s="4135" t="s">
        <v>2463</v>
      </c>
      <c r="C2149" s="4148" t="s">
        <v>3792</v>
      </c>
      <c r="D2149" s="4150" t="s">
        <v>3264</v>
      </c>
      <c r="E2149" s="4140" t="s">
        <v>1682</v>
      </c>
      <c r="F2149" s="2833" t="s">
        <v>1645</v>
      </c>
      <c r="G2149" s="326"/>
      <c r="H2149" s="4142" t="s">
        <v>624</v>
      </c>
      <c r="I2149" s="4120">
        <v>12798</v>
      </c>
      <c r="J2149" s="4042">
        <v>1728</v>
      </c>
      <c r="K2149" s="4120">
        <v>5418</v>
      </c>
      <c r="L2149" s="4146">
        <v>512</v>
      </c>
      <c r="M2149" s="2912"/>
      <c r="N2149" s="4210" t="s">
        <v>2466</v>
      </c>
      <c r="O2149" s="4144" t="s">
        <v>2460</v>
      </c>
      <c r="P2149" s="4137" t="s">
        <v>3270</v>
      </c>
    </row>
    <row r="2150" spans="1:16" ht="22.5" customHeight="1">
      <c r="A2150" s="4156"/>
      <c r="B2150" s="4136"/>
      <c r="C2150" s="4149"/>
      <c r="D2150" s="4151"/>
      <c r="E2150" s="4141"/>
      <c r="F2150" s="2835" t="s">
        <v>3267</v>
      </c>
      <c r="G2150" s="304" t="s">
        <v>765</v>
      </c>
      <c r="H2150" s="4143"/>
      <c r="I2150" s="4121"/>
      <c r="J2150" s="4044"/>
      <c r="K2150" s="4121"/>
      <c r="L2150" s="4147"/>
      <c r="M2150" s="2914"/>
      <c r="N2150" s="4211"/>
      <c r="O2150" s="4145"/>
      <c r="P2150" s="4138"/>
    </row>
    <row r="2151" spans="1:16" s="19" customFormat="1" ht="17.25" customHeight="1">
      <c r="A2151" s="4156"/>
      <c r="B2151" s="3731" t="s">
        <v>2464</v>
      </c>
      <c r="C2151" s="4160" t="s">
        <v>6076</v>
      </c>
      <c r="D2151" s="4069" t="s">
        <v>6029</v>
      </c>
      <c r="E2151" s="4071" t="s">
        <v>6077</v>
      </c>
      <c r="F2151" s="2834" t="s">
        <v>1645</v>
      </c>
      <c r="G2151" s="326"/>
      <c r="H2151" s="4048" t="s">
        <v>624</v>
      </c>
      <c r="I2151" s="4152">
        <v>13054</v>
      </c>
      <c r="J2151" s="3599">
        <v>1984</v>
      </c>
      <c r="K2151" s="4120">
        <v>5674</v>
      </c>
      <c r="L2151" s="4146">
        <v>608</v>
      </c>
      <c r="M2151" s="2912"/>
      <c r="N2151" s="4031" t="s">
        <v>2451</v>
      </c>
      <c r="O2151" s="4053" t="s">
        <v>5972</v>
      </c>
      <c r="P2151" s="4162" t="s">
        <v>6495</v>
      </c>
    </row>
    <row r="2152" spans="1:16" s="19" customFormat="1" ht="17.25" customHeight="1">
      <c r="A2152" s="4156"/>
      <c r="B2152" s="3733"/>
      <c r="C2152" s="4160"/>
      <c r="D2152" s="4069"/>
      <c r="E2152" s="4071"/>
      <c r="F2152" s="2850" t="s">
        <v>6042</v>
      </c>
      <c r="G2152" s="303" t="s">
        <v>119</v>
      </c>
      <c r="H2152" s="4049"/>
      <c r="I2152" s="4153"/>
      <c r="J2152" s="3560"/>
      <c r="K2152" s="4108"/>
      <c r="L2152" s="4155"/>
      <c r="M2152" s="2913"/>
      <c r="N2152" s="4032"/>
      <c r="O2152" s="4054"/>
      <c r="P2152" s="4162"/>
    </row>
    <row r="2153" spans="1:16" s="1633" customFormat="1" ht="17.25" customHeight="1">
      <c r="A2153" s="4156"/>
      <c r="B2153" s="3732"/>
      <c r="C2153" s="4161"/>
      <c r="D2153" s="4070"/>
      <c r="E2153" s="4072"/>
      <c r="F2153" s="2851" t="s">
        <v>6079</v>
      </c>
      <c r="G2153" s="304" t="s">
        <v>119</v>
      </c>
      <c r="H2153" s="4050"/>
      <c r="I2153" s="4154"/>
      <c r="J2153" s="3600"/>
      <c r="K2153" s="4121"/>
      <c r="L2153" s="4147"/>
      <c r="M2153" s="2914"/>
      <c r="N2153" s="4033"/>
      <c r="O2153" s="4055"/>
      <c r="P2153" s="4163"/>
    </row>
    <row r="2154" spans="1:16" ht="21.75" customHeight="1">
      <c r="A2154" s="4156"/>
      <c r="B2154" s="4135" t="s">
        <v>2463</v>
      </c>
      <c r="C2154" s="4148" t="s">
        <v>3793</v>
      </c>
      <c r="D2154" s="4139" t="s">
        <v>3265</v>
      </c>
      <c r="E2154" s="4140" t="s">
        <v>1683</v>
      </c>
      <c r="F2154" s="2833" t="s">
        <v>1646</v>
      </c>
      <c r="G2154" s="326" t="s">
        <v>543</v>
      </c>
      <c r="H2154" s="4142" t="s">
        <v>624</v>
      </c>
      <c r="I2154" s="4120">
        <v>23968</v>
      </c>
      <c r="J2154" s="4042">
        <v>1728</v>
      </c>
      <c r="K2154" s="4120">
        <v>12798</v>
      </c>
      <c r="L2154" s="4146">
        <v>512</v>
      </c>
      <c r="M2154" s="2912"/>
      <c r="N2154" s="4210" t="s">
        <v>2468</v>
      </c>
      <c r="O2154" s="4144" t="s">
        <v>2460</v>
      </c>
      <c r="P2154" s="4137" t="s">
        <v>3271</v>
      </c>
    </row>
    <row r="2155" spans="1:16" ht="21.75" customHeight="1">
      <c r="A2155" s="4156"/>
      <c r="B2155" s="4136"/>
      <c r="C2155" s="4149"/>
      <c r="D2155" s="4079"/>
      <c r="E2155" s="4141"/>
      <c r="F2155" s="2835" t="s">
        <v>3267</v>
      </c>
      <c r="G2155" s="304" t="s">
        <v>765</v>
      </c>
      <c r="H2155" s="4143"/>
      <c r="I2155" s="4121"/>
      <c r="J2155" s="4044"/>
      <c r="K2155" s="4121"/>
      <c r="L2155" s="4147"/>
      <c r="M2155" s="2914"/>
      <c r="N2155" s="4211"/>
      <c r="O2155" s="4145"/>
      <c r="P2155" s="4138"/>
    </row>
    <row r="2156" spans="1:16" s="19" customFormat="1" ht="17.25" customHeight="1">
      <c r="A2156" s="4156"/>
      <c r="B2156" s="3731" t="s">
        <v>2464</v>
      </c>
      <c r="C2156" s="4198" t="s">
        <v>6078</v>
      </c>
      <c r="D2156" s="4068" t="s">
        <v>6030</v>
      </c>
      <c r="E2156" s="4199" t="s">
        <v>5163</v>
      </c>
      <c r="F2156" s="2833" t="s">
        <v>1646</v>
      </c>
      <c r="G2156" s="326"/>
      <c r="H2156" s="4048" t="s">
        <v>624</v>
      </c>
      <c r="I2156" s="4152">
        <v>24480</v>
      </c>
      <c r="J2156" s="3599">
        <v>1984</v>
      </c>
      <c r="K2156" s="4120">
        <v>13054</v>
      </c>
      <c r="L2156" s="4146">
        <v>608</v>
      </c>
      <c r="M2156" s="2912"/>
      <c r="N2156" s="4031" t="s">
        <v>2451</v>
      </c>
      <c r="O2156" s="4053" t="s">
        <v>5972</v>
      </c>
      <c r="P2156" s="4727" t="s">
        <v>6495</v>
      </c>
    </row>
    <row r="2157" spans="1:16" s="19" customFormat="1" ht="17.25" customHeight="1">
      <c r="A2157" s="4156"/>
      <c r="B2157" s="3733"/>
      <c r="C2157" s="4160"/>
      <c r="D2157" s="4069"/>
      <c r="E2157" s="4071"/>
      <c r="F2157" s="2850" t="s">
        <v>6042</v>
      </c>
      <c r="G2157" s="303" t="s">
        <v>119</v>
      </c>
      <c r="H2157" s="4049"/>
      <c r="I2157" s="4153"/>
      <c r="J2157" s="3560"/>
      <c r="K2157" s="4108"/>
      <c r="L2157" s="4155"/>
      <c r="M2157" s="2913"/>
      <c r="N2157" s="4032"/>
      <c r="O2157" s="4054"/>
      <c r="P2157" s="4162"/>
    </row>
    <row r="2158" spans="1:16" s="1633" customFormat="1" ht="17.25" customHeight="1" thickBot="1">
      <c r="A2158" s="4157"/>
      <c r="B2158" s="4028"/>
      <c r="C2158" s="4815"/>
      <c r="D2158" s="4792"/>
      <c r="E2158" s="4693"/>
      <c r="F2158" s="2847" t="s">
        <v>6079</v>
      </c>
      <c r="G2158" s="330" t="s">
        <v>119</v>
      </c>
      <c r="H2158" s="4724"/>
      <c r="I2158" s="4295"/>
      <c r="J2158" s="3561"/>
      <c r="K2158" s="4109"/>
      <c r="L2158" s="4725"/>
      <c r="M2158" s="2941"/>
      <c r="N2158" s="4597"/>
      <c r="O2158" s="4598"/>
      <c r="P2158" s="4728"/>
    </row>
    <row r="2159" spans="1:16" ht="12.75" customHeight="1">
      <c r="A2159" s="3542" t="s">
        <v>3953</v>
      </c>
      <c r="B2159" s="4063" t="s">
        <v>2464</v>
      </c>
      <c r="C2159" s="4305" t="s">
        <v>3836</v>
      </c>
      <c r="D2159" s="4790" t="s">
        <v>663</v>
      </c>
      <c r="E2159" s="4071" t="s">
        <v>499</v>
      </c>
      <c r="F2159" s="1064" t="s">
        <v>92</v>
      </c>
      <c r="G2159" s="303"/>
      <c r="H2159" s="4168" t="s">
        <v>624</v>
      </c>
      <c r="I2159" s="4108">
        <v>8960</v>
      </c>
      <c r="J2159" s="4043">
        <v>1280</v>
      </c>
      <c r="K2159" s="4108">
        <v>4590</v>
      </c>
      <c r="L2159" s="4043">
        <v>512</v>
      </c>
      <c r="M2159" s="2913"/>
      <c r="N2159" s="4035" t="s">
        <v>2466</v>
      </c>
      <c r="O2159" s="4037" t="s">
        <v>2452</v>
      </c>
      <c r="P2159" s="4029" t="s">
        <v>664</v>
      </c>
    </row>
    <row r="2160" spans="1:16" ht="12.75" customHeight="1">
      <c r="A2160" s="3542"/>
      <c r="B2160" s="4063"/>
      <c r="C2160" s="4305"/>
      <c r="D2160" s="4790"/>
      <c r="E2160" s="4071"/>
      <c r="F2160" s="1064" t="s">
        <v>711</v>
      </c>
      <c r="G2160" s="303"/>
      <c r="H2160" s="4168"/>
      <c r="I2160" s="4108"/>
      <c r="J2160" s="4043"/>
      <c r="K2160" s="4108"/>
      <c r="L2160" s="4043"/>
      <c r="M2160" s="2913"/>
      <c r="N2160" s="4035"/>
      <c r="O2160" s="4037"/>
      <c r="P2160" s="4029"/>
    </row>
    <row r="2161" spans="1:16" ht="12.75" customHeight="1">
      <c r="A2161" s="3542"/>
      <c r="B2161" s="4063"/>
      <c r="C2161" s="4305"/>
      <c r="D2161" s="4790"/>
      <c r="E2161" s="4071"/>
      <c r="F2161" s="1064" t="s">
        <v>704</v>
      </c>
      <c r="G2161" s="303"/>
      <c r="H2161" s="4168"/>
      <c r="I2161" s="4108"/>
      <c r="J2161" s="4043"/>
      <c r="K2161" s="4108"/>
      <c r="L2161" s="4043"/>
      <c r="M2161" s="2913"/>
      <c r="N2161" s="4035"/>
      <c r="O2161" s="4037"/>
      <c r="P2161" s="4029"/>
    </row>
    <row r="2162" spans="1:16" ht="13.5" customHeight="1" thickBot="1">
      <c r="A2162" s="3543"/>
      <c r="B2162" s="4652"/>
      <c r="C2162" s="4327"/>
      <c r="D2162" s="4791"/>
      <c r="E2162" s="4693"/>
      <c r="F2162" s="1065" t="s">
        <v>703</v>
      </c>
      <c r="G2162" s="330"/>
      <c r="H2162" s="4220"/>
      <c r="I2162" s="4109"/>
      <c r="J2162" s="4221"/>
      <c r="K2162" s="4109"/>
      <c r="L2162" s="4221"/>
      <c r="M2162" s="2941"/>
      <c r="N2162" s="4597"/>
      <c r="O2162" s="4615"/>
      <c r="P2162" s="4586"/>
    </row>
    <row r="2163" spans="1:16" ht="12.75" customHeight="1">
      <c r="A2163" s="3542" t="s">
        <v>222</v>
      </c>
      <c r="B2163" s="4063" t="s">
        <v>2464</v>
      </c>
      <c r="C2163" s="4326" t="s">
        <v>489</v>
      </c>
      <c r="D2163" s="4790" t="s">
        <v>565</v>
      </c>
      <c r="E2163" s="4071" t="s">
        <v>500</v>
      </c>
      <c r="F2163" s="322" t="s">
        <v>92</v>
      </c>
      <c r="G2163" s="303"/>
      <c r="H2163" s="4168" t="s">
        <v>624</v>
      </c>
      <c r="I2163" s="4108">
        <v>18400</v>
      </c>
      <c r="J2163" s="4189">
        <v>2080</v>
      </c>
      <c r="K2163" s="4108">
        <v>8000</v>
      </c>
      <c r="L2163" s="4043">
        <v>512</v>
      </c>
      <c r="M2163" s="2913"/>
      <c r="N2163" s="4035" t="s">
        <v>2468</v>
      </c>
      <c r="O2163" s="4082" t="s">
        <v>2452</v>
      </c>
      <c r="P2163" s="4593" t="s">
        <v>664</v>
      </c>
    </row>
    <row r="2164" spans="1:16" ht="13.5" customHeight="1" thickBot="1">
      <c r="A2164" s="3543"/>
      <c r="B2164" s="4652"/>
      <c r="C2164" s="4327"/>
      <c r="D2164" s="4791"/>
      <c r="E2164" s="4693"/>
      <c r="F2164" s="329" t="s">
        <v>703</v>
      </c>
      <c r="G2164" s="330"/>
      <c r="H2164" s="4220"/>
      <c r="I2164" s="4109"/>
      <c r="J2164" s="4418"/>
      <c r="K2164" s="4109"/>
      <c r="L2164" s="4221"/>
      <c r="M2164" s="2941"/>
      <c r="N2164" s="4597"/>
      <c r="O2164" s="4598"/>
      <c r="P2164" s="4586"/>
    </row>
    <row r="2165" spans="1:16" ht="12.75" customHeight="1">
      <c r="A2165" s="3685" t="s">
        <v>223</v>
      </c>
      <c r="B2165" s="4793" t="s">
        <v>2464</v>
      </c>
      <c r="C2165" s="4501" t="s">
        <v>1401</v>
      </c>
      <c r="D2165" s="4799" t="s">
        <v>802</v>
      </c>
      <c r="E2165" s="4667" t="s">
        <v>501</v>
      </c>
      <c r="F2165" s="321" t="s">
        <v>93</v>
      </c>
      <c r="G2165" s="346" t="s">
        <v>765</v>
      </c>
      <c r="H2165" s="4638" t="s">
        <v>624</v>
      </c>
      <c r="I2165" s="4382">
        <v>640</v>
      </c>
      <c r="J2165" s="4384">
        <v>320</v>
      </c>
      <c r="K2165" s="4382">
        <v>608</v>
      </c>
      <c r="L2165" s="4245">
        <v>128</v>
      </c>
      <c r="M2165" s="2940"/>
      <c r="N2165" s="4415" t="s">
        <v>2451</v>
      </c>
      <c r="O2165" s="4592" t="s">
        <v>2452</v>
      </c>
      <c r="P2165" s="4593" t="s">
        <v>803</v>
      </c>
    </row>
    <row r="2166" spans="1:16" ht="13.5" customHeight="1" thickBot="1">
      <c r="A2166" s="3543"/>
      <c r="B2166" s="4652"/>
      <c r="C2166" s="4800"/>
      <c r="D2166" s="4791"/>
      <c r="E2166" s="4693"/>
      <c r="F2166" s="329" t="s">
        <v>94</v>
      </c>
      <c r="G2166" s="330"/>
      <c r="H2166" s="4220"/>
      <c r="I2166" s="4109"/>
      <c r="J2166" s="4418"/>
      <c r="K2166" s="4109"/>
      <c r="L2166" s="4221"/>
      <c r="M2166" s="2941"/>
      <c r="N2166" s="4597"/>
      <c r="O2166" s="4716"/>
      <c r="P2166" s="4586"/>
    </row>
    <row r="2167" spans="1:16" ht="12.75" customHeight="1">
      <c r="A2167" s="3542" t="s">
        <v>3954</v>
      </c>
      <c r="B2167" s="4063" t="s">
        <v>2464</v>
      </c>
      <c r="C2167" s="4501" t="s">
        <v>3837</v>
      </c>
      <c r="D2167" s="4790" t="s">
        <v>804</v>
      </c>
      <c r="E2167" s="4071" t="s">
        <v>389</v>
      </c>
      <c r="F2167" s="322" t="s">
        <v>93</v>
      </c>
      <c r="G2167" s="303" t="s">
        <v>765</v>
      </c>
      <c r="H2167" s="4168" t="s">
        <v>624</v>
      </c>
      <c r="I2167" s="4108">
        <v>4704</v>
      </c>
      <c r="J2167" s="4189">
        <v>320</v>
      </c>
      <c r="K2167" s="4108">
        <v>384</v>
      </c>
      <c r="L2167" s="4043">
        <v>128</v>
      </c>
      <c r="M2167" s="2913"/>
      <c r="N2167" s="4035" t="s">
        <v>2451</v>
      </c>
      <c r="O2167" s="4054" t="s">
        <v>2452</v>
      </c>
      <c r="P2167" s="4593" t="s">
        <v>803</v>
      </c>
    </row>
    <row r="2168" spans="1:16" ht="12.75" customHeight="1">
      <c r="A2168" s="3542"/>
      <c r="B2168" s="4063"/>
      <c r="C2168" s="4379"/>
      <c r="D2168" s="4790"/>
      <c r="E2168" s="4071"/>
      <c r="F2168" s="322" t="s">
        <v>704</v>
      </c>
      <c r="G2168" s="303"/>
      <c r="H2168" s="4168"/>
      <c r="I2168" s="4108"/>
      <c r="J2168" s="4189"/>
      <c r="K2168" s="4108"/>
      <c r="L2168" s="4043"/>
      <c r="M2168" s="2913"/>
      <c r="N2168" s="4035"/>
      <c r="O2168" s="4054"/>
      <c r="P2168" s="4029"/>
    </row>
    <row r="2169" spans="1:16" ht="13.5" customHeight="1" thickBot="1">
      <c r="A2169" s="3543"/>
      <c r="B2169" s="4652"/>
      <c r="C2169" s="4800"/>
      <c r="D2169" s="4791"/>
      <c r="E2169" s="4693"/>
      <c r="F2169" s="329" t="s">
        <v>94</v>
      </c>
      <c r="G2169" s="330" t="s">
        <v>765</v>
      </c>
      <c r="H2169" s="4220"/>
      <c r="I2169" s="4109"/>
      <c r="J2169" s="4418"/>
      <c r="K2169" s="4109"/>
      <c r="L2169" s="4221"/>
      <c r="M2169" s="2941"/>
      <c r="N2169" s="4597"/>
      <c r="O2169" s="4716"/>
      <c r="P2169" s="4586"/>
    </row>
    <row r="2170" spans="1:16" ht="12.75" customHeight="1">
      <c r="A2170" s="3685" t="s">
        <v>224</v>
      </c>
      <c r="B2170" s="4793" t="s">
        <v>2464</v>
      </c>
      <c r="C2170" s="4501" t="s">
        <v>0</v>
      </c>
      <c r="D2170" s="4799" t="s">
        <v>38</v>
      </c>
      <c r="E2170" s="4667" t="s">
        <v>502</v>
      </c>
      <c r="F2170" s="321" t="s">
        <v>95</v>
      </c>
      <c r="G2170" s="346"/>
      <c r="H2170" s="4638" t="s">
        <v>624</v>
      </c>
      <c r="I2170" s="4382">
        <v>768</v>
      </c>
      <c r="J2170" s="4384">
        <v>640</v>
      </c>
      <c r="K2170" s="4382">
        <v>384</v>
      </c>
      <c r="L2170" s="4245">
        <v>256</v>
      </c>
      <c r="M2170" s="2940"/>
      <c r="N2170" s="4415" t="s">
        <v>2451</v>
      </c>
      <c r="O2170" s="4592" t="s">
        <v>2452</v>
      </c>
      <c r="P2170" s="4593" t="s">
        <v>474</v>
      </c>
    </row>
    <row r="2171" spans="1:16" ht="13.5" customHeight="1" thickBot="1">
      <c r="A2171" s="3543"/>
      <c r="B2171" s="4652"/>
      <c r="C2171" s="4800"/>
      <c r="D2171" s="4791"/>
      <c r="E2171" s="4693"/>
      <c r="F2171" s="329" t="s">
        <v>700</v>
      </c>
      <c r="G2171" s="330"/>
      <c r="H2171" s="4220"/>
      <c r="I2171" s="4109"/>
      <c r="J2171" s="4418"/>
      <c r="K2171" s="4109"/>
      <c r="L2171" s="4221"/>
      <c r="M2171" s="2941"/>
      <c r="N2171" s="4597"/>
      <c r="O2171" s="4716"/>
      <c r="P2171" s="4586"/>
    </row>
    <row r="2172" spans="1:16" ht="12.75" customHeight="1">
      <c r="A2172" s="3685" t="s">
        <v>3955</v>
      </c>
      <c r="B2172" s="4793" t="s">
        <v>2464</v>
      </c>
      <c r="C2172" s="4501" t="s">
        <v>3838</v>
      </c>
      <c r="D2172" s="4799" t="s">
        <v>888</v>
      </c>
      <c r="E2172" s="4667" t="s">
        <v>503</v>
      </c>
      <c r="F2172" s="321" t="s">
        <v>95</v>
      </c>
      <c r="G2172" s="346"/>
      <c r="H2172" s="4638" t="s">
        <v>624</v>
      </c>
      <c r="I2172" s="4382">
        <v>1632</v>
      </c>
      <c r="J2172" s="4384">
        <v>832</v>
      </c>
      <c r="K2172" s="4382">
        <v>640</v>
      </c>
      <c r="L2172" s="4245">
        <v>384</v>
      </c>
      <c r="M2172" s="2940"/>
      <c r="N2172" s="4415" t="s">
        <v>2451</v>
      </c>
      <c r="O2172" s="4592" t="s">
        <v>2452</v>
      </c>
      <c r="P2172" s="4593" t="s">
        <v>474</v>
      </c>
    </row>
    <row r="2173" spans="1:16" ht="12.75" customHeight="1">
      <c r="A2173" s="3542"/>
      <c r="B2173" s="4063"/>
      <c r="C2173" s="4379"/>
      <c r="D2173" s="4790"/>
      <c r="E2173" s="4071"/>
      <c r="F2173" s="322" t="s">
        <v>702</v>
      </c>
      <c r="G2173" s="303"/>
      <c r="H2173" s="4168"/>
      <c r="I2173" s="4108"/>
      <c r="J2173" s="4189"/>
      <c r="K2173" s="4108"/>
      <c r="L2173" s="4043"/>
      <c r="M2173" s="2913"/>
      <c r="N2173" s="4035"/>
      <c r="O2173" s="4054"/>
      <c r="P2173" s="4029"/>
    </row>
    <row r="2174" spans="1:16" ht="12.75" customHeight="1">
      <c r="A2174" s="3542"/>
      <c r="B2174" s="4064"/>
      <c r="C2174" s="4380"/>
      <c r="D2174" s="4817"/>
      <c r="E2174" s="4072"/>
      <c r="F2174" s="399" t="s">
        <v>700</v>
      </c>
      <c r="G2174" s="304"/>
      <c r="H2174" s="4143"/>
      <c r="I2174" s="4121"/>
      <c r="J2174" s="4173"/>
      <c r="K2174" s="4121"/>
      <c r="L2174" s="4044"/>
      <c r="M2174" s="2914"/>
      <c r="N2174" s="4033"/>
      <c r="O2174" s="4166"/>
      <c r="P2174" s="4030"/>
    </row>
    <row r="2175" spans="1:16" ht="12.75" customHeight="1">
      <c r="A2175" s="3542"/>
      <c r="B2175" s="4062" t="s">
        <v>2464</v>
      </c>
      <c r="C2175" s="4304" t="s">
        <v>3956</v>
      </c>
      <c r="D2175" s="4796" t="s">
        <v>889</v>
      </c>
      <c r="E2175" s="4199" t="s">
        <v>504</v>
      </c>
      <c r="F2175" s="322" t="s">
        <v>95</v>
      </c>
      <c r="G2175" s="303"/>
      <c r="H2175" s="4142" t="s">
        <v>624</v>
      </c>
      <c r="I2175" s="4120">
        <v>5216</v>
      </c>
      <c r="J2175" s="4172">
        <v>832</v>
      </c>
      <c r="K2175" s="4120">
        <v>640</v>
      </c>
      <c r="L2175" s="4042">
        <v>384</v>
      </c>
      <c r="M2175" s="2912"/>
      <c r="N2175" s="4034" t="s">
        <v>2451</v>
      </c>
      <c r="O2175" s="4081" t="s">
        <v>2452</v>
      </c>
      <c r="P2175" s="4169" t="s">
        <v>474</v>
      </c>
    </row>
    <row r="2176" spans="1:16" ht="12.75" customHeight="1">
      <c r="A2176" s="3542"/>
      <c r="B2176" s="4063"/>
      <c r="C2176" s="4305"/>
      <c r="D2176" s="4790"/>
      <c r="E2176" s="4071"/>
      <c r="F2176" s="322" t="s">
        <v>704</v>
      </c>
      <c r="G2176" s="303"/>
      <c r="H2176" s="4168"/>
      <c r="I2176" s="4108"/>
      <c r="J2176" s="4189"/>
      <c r="K2176" s="4108"/>
      <c r="L2176" s="4043"/>
      <c r="M2176" s="2913"/>
      <c r="N2176" s="4035"/>
      <c r="O2176" s="4082"/>
      <c r="P2176" s="4029"/>
    </row>
    <row r="2177" spans="1:16" ht="12.75" customHeight="1">
      <c r="A2177" s="3542"/>
      <c r="B2177" s="4064"/>
      <c r="C2177" s="4306"/>
      <c r="D2177" s="4817"/>
      <c r="E2177" s="4072"/>
      <c r="F2177" s="399" t="s">
        <v>700</v>
      </c>
      <c r="G2177" s="304"/>
      <c r="H2177" s="4143"/>
      <c r="I2177" s="4121"/>
      <c r="J2177" s="4173"/>
      <c r="K2177" s="4121"/>
      <c r="L2177" s="4044"/>
      <c r="M2177" s="2914"/>
      <c r="N2177" s="4033"/>
      <c r="O2177" s="4055"/>
      <c r="P2177" s="4030"/>
    </row>
    <row r="2178" spans="1:16" ht="12.75" customHeight="1">
      <c r="A2178" s="3542"/>
      <c r="B2178" s="4062" t="s">
        <v>2464</v>
      </c>
      <c r="C2178" s="4304" t="s">
        <v>3957</v>
      </c>
      <c r="D2178" s="4796" t="s">
        <v>890</v>
      </c>
      <c r="E2178" s="4199" t="s">
        <v>505</v>
      </c>
      <c r="F2178" s="322" t="s">
        <v>95</v>
      </c>
      <c r="G2178" s="303"/>
      <c r="H2178" s="4142" t="s">
        <v>624</v>
      </c>
      <c r="I2178" s="4120">
        <v>12096</v>
      </c>
      <c r="J2178" s="4172">
        <v>876</v>
      </c>
      <c r="K2178" s="4120">
        <v>5216</v>
      </c>
      <c r="L2178" s="4042">
        <v>512</v>
      </c>
      <c r="M2178" s="2912"/>
      <c r="N2178" s="4034" t="s">
        <v>2466</v>
      </c>
      <c r="O2178" s="4081" t="s">
        <v>2452</v>
      </c>
      <c r="P2178" s="4169" t="s">
        <v>474</v>
      </c>
    </row>
    <row r="2179" spans="1:16" ht="12.75" customHeight="1">
      <c r="A2179" s="3542"/>
      <c r="B2179" s="4063"/>
      <c r="C2179" s="4305"/>
      <c r="D2179" s="4790"/>
      <c r="E2179" s="4071"/>
      <c r="F2179" s="322" t="s">
        <v>707</v>
      </c>
      <c r="G2179" s="303"/>
      <c r="H2179" s="4168"/>
      <c r="I2179" s="4108"/>
      <c r="J2179" s="4189"/>
      <c r="K2179" s="4108"/>
      <c r="L2179" s="4043"/>
      <c r="M2179" s="2913"/>
      <c r="N2179" s="4035"/>
      <c r="O2179" s="4082"/>
      <c r="P2179" s="4029"/>
    </row>
    <row r="2180" spans="1:16" ht="12.75" customHeight="1">
      <c r="A2180" s="3542"/>
      <c r="B2180" s="4064"/>
      <c r="C2180" s="4306"/>
      <c r="D2180" s="4817"/>
      <c r="E2180" s="4072"/>
      <c r="F2180" s="399" t="s">
        <v>700</v>
      </c>
      <c r="G2180" s="304"/>
      <c r="H2180" s="4143"/>
      <c r="I2180" s="4121"/>
      <c r="J2180" s="4173"/>
      <c r="K2180" s="4121"/>
      <c r="L2180" s="4044"/>
      <c r="M2180" s="2914"/>
      <c r="N2180" s="4033"/>
      <c r="O2180" s="4055"/>
      <c r="P2180" s="4030"/>
    </row>
    <row r="2181" spans="1:16" ht="12.75" customHeight="1">
      <c r="A2181" s="3542"/>
      <c r="B2181" s="4062" t="s">
        <v>2464</v>
      </c>
      <c r="C2181" s="4304" t="s">
        <v>3958</v>
      </c>
      <c r="D2181" s="4796" t="s">
        <v>473</v>
      </c>
      <c r="E2181" s="4199" t="s">
        <v>506</v>
      </c>
      <c r="F2181" s="398" t="s">
        <v>95</v>
      </c>
      <c r="G2181" s="326"/>
      <c r="H2181" s="4142" t="s">
        <v>624</v>
      </c>
      <c r="I2181" s="4120">
        <v>23968</v>
      </c>
      <c r="J2181" s="4172">
        <v>1168</v>
      </c>
      <c r="K2181" s="4120">
        <v>12160</v>
      </c>
      <c r="L2181" s="4042">
        <v>512</v>
      </c>
      <c r="M2181" s="2912"/>
      <c r="N2181" s="4034" t="s">
        <v>2468</v>
      </c>
      <c r="O2181" s="4081" t="s">
        <v>2452</v>
      </c>
      <c r="P2181" s="4169" t="s">
        <v>474</v>
      </c>
    </row>
    <row r="2182" spans="1:16" ht="12.75" customHeight="1">
      <c r="A2182" s="3542"/>
      <c r="B2182" s="4063"/>
      <c r="C2182" s="4305"/>
      <c r="D2182" s="4790"/>
      <c r="E2182" s="4071"/>
      <c r="F2182" s="322" t="s">
        <v>708</v>
      </c>
      <c r="G2182" s="303"/>
      <c r="H2182" s="4168"/>
      <c r="I2182" s="4108"/>
      <c r="J2182" s="4189"/>
      <c r="K2182" s="4108"/>
      <c r="L2182" s="4043"/>
      <c r="M2182" s="2913"/>
      <c r="N2182" s="4035"/>
      <c r="O2182" s="4082"/>
      <c r="P2182" s="4029"/>
    </row>
    <row r="2183" spans="1:16" ht="13.5" customHeight="1" thickBot="1">
      <c r="A2183" s="3543"/>
      <c r="B2183" s="4652"/>
      <c r="C2183" s="4327"/>
      <c r="D2183" s="4791"/>
      <c r="E2183" s="4693"/>
      <c r="F2183" s="329" t="s">
        <v>700</v>
      </c>
      <c r="G2183" s="330"/>
      <c r="H2183" s="4220"/>
      <c r="I2183" s="4109"/>
      <c r="J2183" s="4418"/>
      <c r="K2183" s="4109"/>
      <c r="L2183" s="4221"/>
      <c r="M2183" s="2941"/>
      <c r="N2183" s="4597"/>
      <c r="O2183" s="4598"/>
      <c r="P2183" s="4586"/>
    </row>
    <row r="2184" spans="1:16" ht="12.75" customHeight="1">
      <c r="A2184" s="3685" t="s">
        <v>3959</v>
      </c>
      <c r="B2184" s="4794" t="s">
        <v>2464</v>
      </c>
      <c r="C2184" s="4326" t="s">
        <v>3839</v>
      </c>
      <c r="D2184" s="4806" t="s">
        <v>475</v>
      </c>
      <c r="E2184" s="4689" t="s">
        <v>507</v>
      </c>
      <c r="F2184" s="347" t="s">
        <v>95</v>
      </c>
      <c r="G2184" s="348"/>
      <c r="H2184" s="4638" t="s">
        <v>624</v>
      </c>
      <c r="I2184" s="4382">
        <v>5632</v>
      </c>
      <c r="J2184" s="4384">
        <v>1344</v>
      </c>
      <c r="K2184" s="4382">
        <v>4590</v>
      </c>
      <c r="L2184" s="4245">
        <v>512</v>
      </c>
      <c r="M2184" s="2940"/>
      <c r="N2184" s="4722" t="s">
        <v>2466</v>
      </c>
      <c r="O2184" s="4726" t="s">
        <v>2452</v>
      </c>
      <c r="P2184" s="4593" t="s">
        <v>474</v>
      </c>
    </row>
    <row r="2185" spans="1:16" ht="12.75" customHeight="1">
      <c r="A2185" s="3542"/>
      <c r="B2185" s="4807"/>
      <c r="C2185" s="4305"/>
      <c r="D2185" s="4798"/>
      <c r="E2185" s="4687"/>
      <c r="F2185" s="349" t="s">
        <v>709</v>
      </c>
      <c r="G2185" s="350"/>
      <c r="H2185" s="4168"/>
      <c r="I2185" s="4108"/>
      <c r="J2185" s="4189"/>
      <c r="K2185" s="4108"/>
      <c r="L2185" s="4043"/>
      <c r="M2185" s="2913"/>
      <c r="N2185" s="4714"/>
      <c r="O2185" s="4719"/>
      <c r="P2185" s="4029"/>
    </row>
    <row r="2186" spans="1:16" ht="12.75" customHeight="1">
      <c r="A2186" s="3542"/>
      <c r="B2186" s="4807"/>
      <c r="C2186" s="4305"/>
      <c r="D2186" s="4798"/>
      <c r="E2186" s="4687"/>
      <c r="F2186" s="349" t="s">
        <v>702</v>
      </c>
      <c r="G2186" s="350"/>
      <c r="H2186" s="4168"/>
      <c r="I2186" s="4108"/>
      <c r="J2186" s="4189"/>
      <c r="K2186" s="4108"/>
      <c r="L2186" s="4043"/>
      <c r="M2186" s="2913"/>
      <c r="N2186" s="4714"/>
      <c r="O2186" s="4719"/>
      <c r="P2186" s="4029"/>
    </row>
    <row r="2187" spans="1:16" ht="12.75" customHeight="1">
      <c r="A2187" s="3542"/>
      <c r="B2187" s="4795"/>
      <c r="C2187" s="4306"/>
      <c r="D2187" s="4805"/>
      <c r="E2187" s="4688"/>
      <c r="F2187" s="351" t="s">
        <v>700</v>
      </c>
      <c r="G2187" s="352"/>
      <c r="H2187" s="4143"/>
      <c r="I2187" s="4121"/>
      <c r="J2187" s="4173"/>
      <c r="K2187" s="4121"/>
      <c r="L2187" s="4044"/>
      <c r="M2187" s="2914"/>
      <c r="N2187" s="4715"/>
      <c r="O2187" s="4721"/>
      <c r="P2187" s="4030"/>
    </row>
    <row r="2188" spans="1:16" ht="12.75" customHeight="1">
      <c r="A2188" s="3542"/>
      <c r="B2188" s="4816" t="s">
        <v>2464</v>
      </c>
      <c r="C2188" s="4304" t="s">
        <v>3840</v>
      </c>
      <c r="D2188" s="4797" t="s">
        <v>18</v>
      </c>
      <c r="E2188" s="4686" t="s">
        <v>508</v>
      </c>
      <c r="F2188" s="349" t="s">
        <v>95</v>
      </c>
      <c r="G2188" s="350"/>
      <c r="H2188" s="4142" t="s">
        <v>624</v>
      </c>
      <c r="I2188" s="4120">
        <v>9216</v>
      </c>
      <c r="J2188" s="4172">
        <v>1344</v>
      </c>
      <c r="K2188" s="4120">
        <v>4590</v>
      </c>
      <c r="L2188" s="4042">
        <v>512</v>
      </c>
      <c r="M2188" s="2912"/>
      <c r="N2188" s="4713" t="s">
        <v>2466</v>
      </c>
      <c r="O2188" s="4718" t="s">
        <v>2452</v>
      </c>
      <c r="P2188" s="4169" t="s">
        <v>474</v>
      </c>
    </row>
    <row r="2189" spans="1:16" ht="12.75" customHeight="1">
      <c r="A2189" s="3542"/>
      <c r="B2189" s="4807"/>
      <c r="C2189" s="4305"/>
      <c r="D2189" s="4798"/>
      <c r="E2189" s="4687"/>
      <c r="F2189" s="349" t="s">
        <v>709</v>
      </c>
      <c r="G2189" s="350"/>
      <c r="H2189" s="4168"/>
      <c r="I2189" s="4108"/>
      <c r="J2189" s="4189"/>
      <c r="K2189" s="4108"/>
      <c r="L2189" s="4043"/>
      <c r="M2189" s="2913"/>
      <c r="N2189" s="4714"/>
      <c r="O2189" s="4719"/>
      <c r="P2189" s="4029"/>
    </row>
    <row r="2190" spans="1:16" ht="12.75" customHeight="1">
      <c r="A2190" s="3542"/>
      <c r="B2190" s="4807"/>
      <c r="C2190" s="4305"/>
      <c r="D2190" s="4798"/>
      <c r="E2190" s="4687"/>
      <c r="F2190" s="349" t="s">
        <v>704</v>
      </c>
      <c r="G2190" s="350"/>
      <c r="H2190" s="4168"/>
      <c r="I2190" s="4108"/>
      <c r="J2190" s="4189"/>
      <c r="K2190" s="4108"/>
      <c r="L2190" s="4043"/>
      <c r="M2190" s="2913"/>
      <c r="N2190" s="4714"/>
      <c r="O2190" s="4719"/>
      <c r="P2190" s="4029"/>
    </row>
    <row r="2191" spans="1:16" ht="12.75" customHeight="1">
      <c r="A2191" s="3542"/>
      <c r="B2191" s="4795"/>
      <c r="C2191" s="4306"/>
      <c r="D2191" s="4805"/>
      <c r="E2191" s="4688"/>
      <c r="F2191" s="351" t="s">
        <v>700</v>
      </c>
      <c r="G2191" s="352"/>
      <c r="H2191" s="4143"/>
      <c r="I2191" s="4121"/>
      <c r="J2191" s="4173"/>
      <c r="K2191" s="4121"/>
      <c r="L2191" s="4044"/>
      <c r="M2191" s="2914"/>
      <c r="N2191" s="4715"/>
      <c r="O2191" s="4721"/>
      <c r="P2191" s="4030"/>
    </row>
    <row r="2192" spans="1:16" ht="12.75" customHeight="1">
      <c r="A2192" s="3542"/>
      <c r="B2192" s="4816" t="s">
        <v>2464</v>
      </c>
      <c r="C2192" s="4304" t="s">
        <v>3841</v>
      </c>
      <c r="D2192" s="4797" t="s">
        <v>19</v>
      </c>
      <c r="E2192" s="4686" t="s">
        <v>509</v>
      </c>
      <c r="F2192" s="349" t="s">
        <v>95</v>
      </c>
      <c r="G2192" s="350"/>
      <c r="H2192" s="4142" t="s">
        <v>624</v>
      </c>
      <c r="I2192" s="4120">
        <v>16096</v>
      </c>
      <c r="J2192" s="4172">
        <v>1388</v>
      </c>
      <c r="K2192" s="4120">
        <v>9216</v>
      </c>
      <c r="L2192" s="4042">
        <v>512</v>
      </c>
      <c r="M2192" s="2912"/>
      <c r="N2192" s="4713" t="s">
        <v>2468</v>
      </c>
      <c r="O2192" s="4718" t="s">
        <v>2452</v>
      </c>
      <c r="P2192" s="4169" t="s">
        <v>474</v>
      </c>
    </row>
    <row r="2193" spans="1:16" ht="12.75" customHeight="1">
      <c r="A2193" s="3542"/>
      <c r="B2193" s="4807"/>
      <c r="C2193" s="4305"/>
      <c r="D2193" s="4798"/>
      <c r="E2193" s="4687"/>
      <c r="F2193" s="349" t="s">
        <v>709</v>
      </c>
      <c r="G2193" s="350"/>
      <c r="H2193" s="4168"/>
      <c r="I2193" s="4108"/>
      <c r="J2193" s="4189"/>
      <c r="K2193" s="4108"/>
      <c r="L2193" s="4043"/>
      <c r="M2193" s="2913"/>
      <c r="N2193" s="4714"/>
      <c r="O2193" s="4719"/>
      <c r="P2193" s="4029"/>
    </row>
    <row r="2194" spans="1:16" ht="12.75" customHeight="1">
      <c r="A2194" s="3542"/>
      <c r="B2194" s="4807"/>
      <c r="C2194" s="4305"/>
      <c r="D2194" s="4798"/>
      <c r="E2194" s="4687"/>
      <c r="F2194" s="349" t="s">
        <v>707</v>
      </c>
      <c r="G2194" s="350"/>
      <c r="H2194" s="4168"/>
      <c r="I2194" s="4108"/>
      <c r="J2194" s="4189"/>
      <c r="K2194" s="4108"/>
      <c r="L2194" s="4043"/>
      <c r="M2194" s="2913"/>
      <c r="N2194" s="4714"/>
      <c r="O2194" s="4719"/>
      <c r="P2194" s="4029"/>
    </row>
    <row r="2195" spans="1:16" ht="12.75" customHeight="1">
      <c r="A2195" s="3542"/>
      <c r="B2195" s="4795"/>
      <c r="C2195" s="4306"/>
      <c r="D2195" s="4805"/>
      <c r="E2195" s="4688"/>
      <c r="F2195" s="351" t="s">
        <v>700</v>
      </c>
      <c r="G2195" s="352"/>
      <c r="H2195" s="4143"/>
      <c r="I2195" s="4121"/>
      <c r="J2195" s="4173"/>
      <c r="K2195" s="4121"/>
      <c r="L2195" s="4044"/>
      <c r="M2195" s="2914"/>
      <c r="N2195" s="4715"/>
      <c r="O2195" s="4721"/>
      <c r="P2195" s="4030"/>
    </row>
    <row r="2196" spans="1:16" ht="12.75" customHeight="1">
      <c r="A2196" s="3542"/>
      <c r="B2196" s="4816" t="s">
        <v>2464</v>
      </c>
      <c r="C2196" s="4304" t="s">
        <v>3842</v>
      </c>
      <c r="D2196" s="4797" t="s">
        <v>20</v>
      </c>
      <c r="E2196" s="4686" t="s">
        <v>510</v>
      </c>
      <c r="F2196" s="349" t="s">
        <v>95</v>
      </c>
      <c r="G2196" s="350"/>
      <c r="H2196" s="4142" t="s">
        <v>624</v>
      </c>
      <c r="I2196" s="4120">
        <v>24736</v>
      </c>
      <c r="J2196" s="4172">
        <v>1680</v>
      </c>
      <c r="K2196" s="4120">
        <v>12120</v>
      </c>
      <c r="L2196" s="4042">
        <v>512</v>
      </c>
      <c r="M2196" s="2912"/>
      <c r="N2196" s="4713" t="s">
        <v>2468</v>
      </c>
      <c r="O2196" s="4718" t="s">
        <v>2452</v>
      </c>
      <c r="P2196" s="4169" t="s">
        <v>474</v>
      </c>
    </row>
    <row r="2197" spans="1:16" ht="12.75" customHeight="1">
      <c r="A2197" s="3542"/>
      <c r="B2197" s="4807"/>
      <c r="C2197" s="4305"/>
      <c r="D2197" s="4798"/>
      <c r="E2197" s="4687"/>
      <c r="F2197" s="349" t="s">
        <v>709</v>
      </c>
      <c r="G2197" s="350"/>
      <c r="H2197" s="4168"/>
      <c r="I2197" s="4108"/>
      <c r="J2197" s="4189"/>
      <c r="K2197" s="4108"/>
      <c r="L2197" s="4043"/>
      <c r="M2197" s="2913"/>
      <c r="N2197" s="4714"/>
      <c r="O2197" s="4719"/>
      <c r="P2197" s="4029"/>
    </row>
    <row r="2198" spans="1:16" ht="12.75" customHeight="1">
      <c r="A2198" s="3542"/>
      <c r="B2198" s="4807"/>
      <c r="C2198" s="4305"/>
      <c r="D2198" s="4798"/>
      <c r="E2198" s="4687"/>
      <c r="F2198" s="349" t="s">
        <v>708</v>
      </c>
      <c r="G2198" s="350"/>
      <c r="H2198" s="4168"/>
      <c r="I2198" s="4108"/>
      <c r="J2198" s="4189"/>
      <c r="K2198" s="4108"/>
      <c r="L2198" s="4043"/>
      <c r="M2198" s="2913"/>
      <c r="N2198" s="4714"/>
      <c r="O2198" s="4719"/>
      <c r="P2198" s="4029"/>
    </row>
    <row r="2199" spans="1:16" ht="13.5" customHeight="1" thickBot="1">
      <c r="A2199" s="3543"/>
      <c r="B2199" s="4818"/>
      <c r="C2199" s="4327"/>
      <c r="D2199" s="4814"/>
      <c r="E2199" s="4694"/>
      <c r="F2199" s="354" t="s">
        <v>700</v>
      </c>
      <c r="G2199" s="355"/>
      <c r="H2199" s="4220"/>
      <c r="I2199" s="4109"/>
      <c r="J2199" s="4418"/>
      <c r="K2199" s="4109"/>
      <c r="L2199" s="4221"/>
      <c r="M2199" s="2941"/>
      <c r="N2199" s="4723"/>
      <c r="O2199" s="4720"/>
      <c r="P2199" s="4586"/>
    </row>
    <row r="2200" spans="1:16" ht="12.75" customHeight="1">
      <c r="A2200" s="3542" t="s">
        <v>3960</v>
      </c>
      <c r="B2200" s="4807" t="s">
        <v>2464</v>
      </c>
      <c r="C2200" s="4326" t="s">
        <v>3843</v>
      </c>
      <c r="D2200" s="4798" t="s">
        <v>6</v>
      </c>
      <c r="E2200" s="4687" t="s">
        <v>511</v>
      </c>
      <c r="F2200" s="349" t="s">
        <v>95</v>
      </c>
      <c r="G2200" s="350"/>
      <c r="H2200" s="4168" t="s">
        <v>624</v>
      </c>
      <c r="I2200" s="4108">
        <v>12640</v>
      </c>
      <c r="J2200" s="4189">
        <v>1344</v>
      </c>
      <c r="K2200" s="4108">
        <v>11456</v>
      </c>
      <c r="L2200" s="4043">
        <v>512</v>
      </c>
      <c r="M2200" s="2913"/>
      <c r="N2200" s="4714" t="s">
        <v>2466</v>
      </c>
      <c r="O2200" s="4719" t="s">
        <v>2452</v>
      </c>
      <c r="P2200" s="4593" t="s">
        <v>474</v>
      </c>
    </row>
    <row r="2201" spans="1:16" ht="12.75" customHeight="1">
      <c r="A2201" s="3542"/>
      <c r="B2201" s="4807"/>
      <c r="C2201" s="4305"/>
      <c r="D2201" s="4798"/>
      <c r="E2201" s="4687"/>
      <c r="F2201" s="349" t="s">
        <v>710</v>
      </c>
      <c r="G2201" s="350"/>
      <c r="H2201" s="4168"/>
      <c r="I2201" s="4108"/>
      <c r="J2201" s="4189"/>
      <c r="K2201" s="4108"/>
      <c r="L2201" s="4043"/>
      <c r="M2201" s="2913"/>
      <c r="N2201" s="4714"/>
      <c r="O2201" s="4719"/>
      <c r="P2201" s="4029"/>
    </row>
    <row r="2202" spans="1:16" ht="12.75" customHeight="1">
      <c r="A2202" s="3542"/>
      <c r="B2202" s="4807"/>
      <c r="C2202" s="4305"/>
      <c r="D2202" s="4798"/>
      <c r="E2202" s="4687"/>
      <c r="F2202" s="349" t="s">
        <v>702</v>
      </c>
      <c r="G2202" s="350"/>
      <c r="H2202" s="4168"/>
      <c r="I2202" s="4108"/>
      <c r="J2202" s="4189"/>
      <c r="K2202" s="4108"/>
      <c r="L2202" s="4043"/>
      <c r="M2202" s="2913"/>
      <c r="N2202" s="4714"/>
      <c r="O2202" s="4719"/>
      <c r="P2202" s="4029"/>
    </row>
    <row r="2203" spans="1:16" ht="12.75" customHeight="1">
      <c r="A2203" s="3542"/>
      <c r="B2203" s="4795"/>
      <c r="C2203" s="4306"/>
      <c r="D2203" s="4805"/>
      <c r="E2203" s="4688"/>
      <c r="F2203" s="351" t="s">
        <v>700</v>
      </c>
      <c r="G2203" s="352"/>
      <c r="H2203" s="4143"/>
      <c r="I2203" s="4121"/>
      <c r="J2203" s="4173"/>
      <c r="K2203" s="4121"/>
      <c r="L2203" s="4044"/>
      <c r="M2203" s="2914"/>
      <c r="N2203" s="4715"/>
      <c r="O2203" s="4721"/>
      <c r="P2203" s="4030"/>
    </row>
    <row r="2204" spans="1:16" ht="12.75" customHeight="1">
      <c r="A2204" s="3542"/>
      <c r="B2204" s="4816" t="s">
        <v>2464</v>
      </c>
      <c r="C2204" s="4304" t="s">
        <v>3844</v>
      </c>
      <c r="D2204" s="4797" t="s">
        <v>633</v>
      </c>
      <c r="E2204" s="4686" t="s">
        <v>512</v>
      </c>
      <c r="F2204" s="349" t="s">
        <v>95</v>
      </c>
      <c r="G2204" s="350"/>
      <c r="H2204" s="4142" t="s">
        <v>624</v>
      </c>
      <c r="I2204" s="4120">
        <v>16224</v>
      </c>
      <c r="J2204" s="4172">
        <v>1344</v>
      </c>
      <c r="K2204" s="4120">
        <v>11456</v>
      </c>
      <c r="L2204" s="4042">
        <v>512</v>
      </c>
      <c r="M2204" s="2912"/>
      <c r="N2204" s="4713" t="s">
        <v>2468</v>
      </c>
      <c r="O2204" s="4718" t="s">
        <v>2452</v>
      </c>
      <c r="P2204" s="4169" t="s">
        <v>474</v>
      </c>
    </row>
    <row r="2205" spans="1:16" ht="12.75" customHeight="1">
      <c r="A2205" s="3542"/>
      <c r="B2205" s="4807"/>
      <c r="C2205" s="4305"/>
      <c r="D2205" s="4798"/>
      <c r="E2205" s="4687"/>
      <c r="F2205" s="349" t="s">
        <v>710</v>
      </c>
      <c r="G2205" s="350"/>
      <c r="H2205" s="4168"/>
      <c r="I2205" s="4108"/>
      <c r="J2205" s="4189"/>
      <c r="K2205" s="4108"/>
      <c r="L2205" s="4043"/>
      <c r="M2205" s="2913"/>
      <c r="N2205" s="4714"/>
      <c r="O2205" s="4719"/>
      <c r="P2205" s="4029"/>
    </row>
    <row r="2206" spans="1:16" ht="12.75" customHeight="1">
      <c r="A2206" s="3542"/>
      <c r="B2206" s="4807"/>
      <c r="C2206" s="4305"/>
      <c r="D2206" s="4798"/>
      <c r="E2206" s="4687"/>
      <c r="F2206" s="349" t="s">
        <v>704</v>
      </c>
      <c r="G2206" s="350"/>
      <c r="H2206" s="4168"/>
      <c r="I2206" s="4108"/>
      <c r="J2206" s="4189"/>
      <c r="K2206" s="4108"/>
      <c r="L2206" s="4043"/>
      <c r="M2206" s="2913"/>
      <c r="N2206" s="4714"/>
      <c r="O2206" s="4719"/>
      <c r="P2206" s="4029"/>
    </row>
    <row r="2207" spans="1:16" ht="12.75" customHeight="1">
      <c r="A2207" s="3542"/>
      <c r="B2207" s="4795"/>
      <c r="C2207" s="4306"/>
      <c r="D2207" s="4805"/>
      <c r="E2207" s="4688"/>
      <c r="F2207" s="351" t="s">
        <v>700</v>
      </c>
      <c r="G2207" s="352"/>
      <c r="H2207" s="4143"/>
      <c r="I2207" s="4121"/>
      <c r="J2207" s="4173"/>
      <c r="K2207" s="4121"/>
      <c r="L2207" s="4044"/>
      <c r="M2207" s="2914"/>
      <c r="N2207" s="4715"/>
      <c r="O2207" s="4721"/>
      <c r="P2207" s="4030"/>
    </row>
    <row r="2208" spans="1:16" ht="12.75" customHeight="1">
      <c r="A2208" s="3542"/>
      <c r="B2208" s="4816" t="s">
        <v>2464</v>
      </c>
      <c r="C2208" s="4304" t="s">
        <v>3845</v>
      </c>
      <c r="D2208" s="4797" t="s">
        <v>16</v>
      </c>
      <c r="E2208" s="4686" t="s">
        <v>513</v>
      </c>
      <c r="F2208" s="349" t="s">
        <v>95</v>
      </c>
      <c r="G2208" s="350"/>
      <c r="H2208" s="4142" t="s">
        <v>624</v>
      </c>
      <c r="I2208" s="4120">
        <v>23104</v>
      </c>
      <c r="J2208" s="4172">
        <v>1388</v>
      </c>
      <c r="K2208" s="4120">
        <v>13744</v>
      </c>
      <c r="L2208" s="4042">
        <v>512</v>
      </c>
      <c r="M2208" s="2912"/>
      <c r="N2208" s="4713" t="s">
        <v>2468</v>
      </c>
      <c r="O2208" s="4718" t="s">
        <v>2452</v>
      </c>
      <c r="P2208" s="4169" t="s">
        <v>474</v>
      </c>
    </row>
    <row r="2209" spans="1:16" ht="12.75" customHeight="1">
      <c r="A2209" s="3542"/>
      <c r="B2209" s="4807"/>
      <c r="C2209" s="4305"/>
      <c r="D2209" s="4798"/>
      <c r="E2209" s="4687"/>
      <c r="F2209" s="349" t="s">
        <v>710</v>
      </c>
      <c r="G2209" s="350"/>
      <c r="H2209" s="4168"/>
      <c r="I2209" s="4108"/>
      <c r="J2209" s="4189"/>
      <c r="K2209" s="4108"/>
      <c r="L2209" s="4043"/>
      <c r="M2209" s="2913"/>
      <c r="N2209" s="4714"/>
      <c r="O2209" s="4719"/>
      <c r="P2209" s="4029"/>
    </row>
    <row r="2210" spans="1:16" ht="12.75" customHeight="1">
      <c r="A2210" s="3542"/>
      <c r="B2210" s="4807"/>
      <c r="C2210" s="4305"/>
      <c r="D2210" s="4798"/>
      <c r="E2210" s="4687"/>
      <c r="F2210" s="349" t="s">
        <v>707</v>
      </c>
      <c r="G2210" s="350"/>
      <c r="H2210" s="4168"/>
      <c r="I2210" s="4108"/>
      <c r="J2210" s="4189"/>
      <c r="K2210" s="4108"/>
      <c r="L2210" s="4043"/>
      <c r="M2210" s="2913"/>
      <c r="N2210" s="4714"/>
      <c r="O2210" s="4719"/>
      <c r="P2210" s="4029"/>
    </row>
    <row r="2211" spans="1:16" ht="12.75" customHeight="1">
      <c r="A2211" s="3542"/>
      <c r="B2211" s="4795"/>
      <c r="C2211" s="4306"/>
      <c r="D2211" s="4805"/>
      <c r="E2211" s="4688"/>
      <c r="F2211" s="351" t="s">
        <v>700</v>
      </c>
      <c r="G2211" s="352"/>
      <c r="H2211" s="4143"/>
      <c r="I2211" s="4121"/>
      <c r="J2211" s="4173"/>
      <c r="K2211" s="4121"/>
      <c r="L2211" s="4044"/>
      <c r="M2211" s="2914"/>
      <c r="N2211" s="4715"/>
      <c r="O2211" s="4721"/>
      <c r="P2211" s="4030"/>
    </row>
    <row r="2212" spans="1:16" ht="12.75" customHeight="1">
      <c r="A2212" s="3542"/>
      <c r="B2212" s="4816" t="s">
        <v>2464</v>
      </c>
      <c r="C2212" s="4304" t="s">
        <v>3846</v>
      </c>
      <c r="D2212" s="4797" t="s">
        <v>17</v>
      </c>
      <c r="E2212" s="4686" t="s">
        <v>514</v>
      </c>
      <c r="F2212" s="353" t="s">
        <v>95</v>
      </c>
      <c r="G2212" s="356"/>
      <c r="H2212" s="4142" t="s">
        <v>624</v>
      </c>
      <c r="I2212" s="4120">
        <v>27264</v>
      </c>
      <c r="J2212" s="4172">
        <v>1680</v>
      </c>
      <c r="K2212" s="4120">
        <v>13744</v>
      </c>
      <c r="L2212" s="4042">
        <v>512</v>
      </c>
      <c r="M2212" s="2912"/>
      <c r="N2212" s="4713" t="s">
        <v>2468</v>
      </c>
      <c r="O2212" s="4718" t="s">
        <v>2452</v>
      </c>
      <c r="P2212" s="4169" t="s">
        <v>474</v>
      </c>
    </row>
    <row r="2213" spans="1:16" ht="12.75" customHeight="1">
      <c r="A2213" s="3542"/>
      <c r="B2213" s="4807"/>
      <c r="C2213" s="4305"/>
      <c r="D2213" s="4798"/>
      <c r="E2213" s="4687"/>
      <c r="F2213" s="349" t="s">
        <v>710</v>
      </c>
      <c r="G2213" s="350"/>
      <c r="H2213" s="4168"/>
      <c r="I2213" s="4108"/>
      <c r="J2213" s="4189"/>
      <c r="K2213" s="4108"/>
      <c r="L2213" s="4043"/>
      <c r="M2213" s="2913"/>
      <c r="N2213" s="4714"/>
      <c r="O2213" s="4719"/>
      <c r="P2213" s="4029"/>
    </row>
    <row r="2214" spans="1:16" ht="12.75" customHeight="1">
      <c r="A2214" s="3542"/>
      <c r="B2214" s="4807"/>
      <c r="C2214" s="4305"/>
      <c r="D2214" s="4798"/>
      <c r="E2214" s="4687"/>
      <c r="F2214" s="349" t="s">
        <v>708</v>
      </c>
      <c r="G2214" s="350"/>
      <c r="H2214" s="4168"/>
      <c r="I2214" s="4108"/>
      <c r="J2214" s="4189"/>
      <c r="K2214" s="4108"/>
      <c r="L2214" s="4043"/>
      <c r="M2214" s="2913"/>
      <c r="N2214" s="4714"/>
      <c r="O2214" s="4719"/>
      <c r="P2214" s="4029"/>
    </row>
    <row r="2215" spans="1:16" ht="13.5" customHeight="1" thickBot="1">
      <c r="A2215" s="3543"/>
      <c r="B2215" s="4818"/>
      <c r="C2215" s="4327"/>
      <c r="D2215" s="4814"/>
      <c r="E2215" s="4694"/>
      <c r="F2215" s="354" t="s">
        <v>700</v>
      </c>
      <c r="G2215" s="355"/>
      <c r="H2215" s="4220"/>
      <c r="I2215" s="4109"/>
      <c r="J2215" s="4418"/>
      <c r="K2215" s="4109"/>
      <c r="L2215" s="4221"/>
      <c r="M2215" s="2941"/>
      <c r="N2215" s="4723"/>
      <c r="O2215" s="4720"/>
      <c r="P2215" s="4586"/>
    </row>
    <row r="2216" spans="1:16" ht="12.75" customHeight="1">
      <c r="A2216" s="3542" t="s">
        <v>3961</v>
      </c>
      <c r="B2216" s="4794" t="s">
        <v>2464</v>
      </c>
      <c r="C2216" s="4326" t="s">
        <v>3847</v>
      </c>
      <c r="D2216" s="4806" t="s">
        <v>7</v>
      </c>
      <c r="E2216" s="4689" t="s">
        <v>515</v>
      </c>
      <c r="F2216" s="349" t="s">
        <v>95</v>
      </c>
      <c r="G2216" s="350"/>
      <c r="H2216" s="4638" t="s">
        <v>624</v>
      </c>
      <c r="I2216" s="4382">
        <v>11968</v>
      </c>
      <c r="J2216" s="4384">
        <v>1344</v>
      </c>
      <c r="K2216" s="4717">
        <v>10944</v>
      </c>
      <c r="L2216" s="4245">
        <v>512</v>
      </c>
      <c r="M2216" s="2913"/>
      <c r="N2216" s="4714" t="s">
        <v>2466</v>
      </c>
      <c r="O2216" s="4726" t="s">
        <v>2452</v>
      </c>
      <c r="P2216" s="4593" t="s">
        <v>474</v>
      </c>
    </row>
    <row r="2217" spans="1:16" ht="12.75" customHeight="1">
      <c r="A2217" s="3542"/>
      <c r="B2217" s="4807"/>
      <c r="C2217" s="4305"/>
      <c r="D2217" s="4798"/>
      <c r="E2217" s="4687"/>
      <c r="F2217" s="349" t="s">
        <v>713</v>
      </c>
      <c r="G2217" s="350"/>
      <c r="H2217" s="4168"/>
      <c r="I2217" s="4108"/>
      <c r="J2217" s="4189"/>
      <c r="K2217" s="4386"/>
      <c r="L2217" s="4043"/>
      <c r="M2217" s="2913"/>
      <c r="N2217" s="4714"/>
      <c r="O2217" s="4719"/>
      <c r="P2217" s="4029"/>
    </row>
    <row r="2218" spans="1:16" ht="12.75" customHeight="1">
      <c r="A2218" s="3542"/>
      <c r="B2218" s="4807"/>
      <c r="C2218" s="4305"/>
      <c r="D2218" s="4798"/>
      <c r="E2218" s="4687"/>
      <c r="F2218" s="349" t="s">
        <v>702</v>
      </c>
      <c r="G2218" s="350"/>
      <c r="H2218" s="4168"/>
      <c r="I2218" s="4108"/>
      <c r="J2218" s="4189"/>
      <c r="K2218" s="4386"/>
      <c r="L2218" s="4043"/>
      <c r="M2218" s="2913"/>
      <c r="N2218" s="4714"/>
      <c r="O2218" s="4719"/>
      <c r="P2218" s="4029"/>
    </row>
    <row r="2219" spans="1:16" ht="12.75" customHeight="1">
      <c r="A2219" s="3542"/>
      <c r="B2219" s="4795"/>
      <c r="C2219" s="4306"/>
      <c r="D2219" s="4805"/>
      <c r="E2219" s="4688"/>
      <c r="F2219" s="351" t="s">
        <v>700</v>
      </c>
      <c r="G2219" s="352"/>
      <c r="H2219" s="4143"/>
      <c r="I2219" s="4121"/>
      <c r="J2219" s="4173"/>
      <c r="K2219" s="4387"/>
      <c r="L2219" s="4044"/>
      <c r="M2219" s="2914"/>
      <c r="N2219" s="4715"/>
      <c r="O2219" s="4721"/>
      <c r="P2219" s="4030"/>
    </row>
    <row r="2220" spans="1:16" ht="12.75" customHeight="1">
      <c r="A2220" s="3542"/>
      <c r="B2220" s="4816" t="s">
        <v>2464</v>
      </c>
      <c r="C2220" s="4304" t="s">
        <v>3848</v>
      </c>
      <c r="D2220" s="4797" t="s">
        <v>631</v>
      </c>
      <c r="E2220" s="4686" t="s">
        <v>516</v>
      </c>
      <c r="F2220" s="349" t="s">
        <v>95</v>
      </c>
      <c r="G2220" s="350"/>
      <c r="H2220" s="4142" t="s">
        <v>624</v>
      </c>
      <c r="I2220" s="4120">
        <v>15552</v>
      </c>
      <c r="J2220" s="4172">
        <v>1344</v>
      </c>
      <c r="K2220" s="4385">
        <v>10944</v>
      </c>
      <c r="L2220" s="4042">
        <v>512</v>
      </c>
      <c r="M2220" s="2912"/>
      <c r="N2220" s="4713" t="s">
        <v>2468</v>
      </c>
      <c r="O2220" s="4718" t="s">
        <v>2452</v>
      </c>
      <c r="P2220" s="4169" t="s">
        <v>474</v>
      </c>
    </row>
    <row r="2221" spans="1:16" ht="12.75" customHeight="1">
      <c r="A2221" s="3542"/>
      <c r="B2221" s="4807"/>
      <c r="C2221" s="4305"/>
      <c r="D2221" s="4798"/>
      <c r="E2221" s="4687"/>
      <c r="F2221" s="349" t="s">
        <v>713</v>
      </c>
      <c r="G2221" s="350"/>
      <c r="H2221" s="4168"/>
      <c r="I2221" s="4108"/>
      <c r="J2221" s="4189"/>
      <c r="K2221" s="4386"/>
      <c r="L2221" s="4043"/>
      <c r="M2221" s="2913"/>
      <c r="N2221" s="4714"/>
      <c r="O2221" s="4719"/>
      <c r="P2221" s="4029"/>
    </row>
    <row r="2222" spans="1:16" ht="12.75" customHeight="1">
      <c r="A2222" s="3542"/>
      <c r="B2222" s="4807"/>
      <c r="C2222" s="4305"/>
      <c r="D2222" s="4798"/>
      <c r="E2222" s="4687"/>
      <c r="F2222" s="349" t="s">
        <v>704</v>
      </c>
      <c r="G2222" s="350"/>
      <c r="H2222" s="4168"/>
      <c r="I2222" s="4108"/>
      <c r="J2222" s="4189"/>
      <c r="K2222" s="4386"/>
      <c r="L2222" s="4043"/>
      <c r="M2222" s="2913"/>
      <c r="N2222" s="4714"/>
      <c r="O2222" s="4719"/>
      <c r="P2222" s="4029"/>
    </row>
    <row r="2223" spans="1:16" ht="12.75" customHeight="1">
      <c r="A2223" s="3542"/>
      <c r="B2223" s="4795"/>
      <c r="C2223" s="4306"/>
      <c r="D2223" s="4805"/>
      <c r="E2223" s="4688"/>
      <c r="F2223" s="351" t="s">
        <v>700</v>
      </c>
      <c r="G2223" s="352"/>
      <c r="H2223" s="4143"/>
      <c r="I2223" s="4121"/>
      <c r="J2223" s="4173"/>
      <c r="K2223" s="4387"/>
      <c r="L2223" s="4044"/>
      <c r="M2223" s="2914"/>
      <c r="N2223" s="4715"/>
      <c r="O2223" s="4721"/>
      <c r="P2223" s="4030"/>
    </row>
    <row r="2224" spans="1:16" ht="12.75" customHeight="1">
      <c r="A2224" s="3542"/>
      <c r="B2224" s="4816" t="s">
        <v>2464</v>
      </c>
      <c r="C2224" s="4304" t="s">
        <v>3962</v>
      </c>
      <c r="D2224" s="4797" t="s">
        <v>632</v>
      </c>
      <c r="E2224" s="4686" t="s">
        <v>517</v>
      </c>
      <c r="F2224" s="349" t="s">
        <v>95</v>
      </c>
      <c r="G2224" s="350"/>
      <c r="H2224" s="4142" t="s">
        <v>624</v>
      </c>
      <c r="I2224" s="4120">
        <v>22432</v>
      </c>
      <c r="J2224" s="4172">
        <v>1388</v>
      </c>
      <c r="K2224" s="4385">
        <v>13230</v>
      </c>
      <c r="L2224" s="4042">
        <v>512</v>
      </c>
      <c r="M2224" s="2912"/>
      <c r="N2224" s="4713" t="s">
        <v>2468</v>
      </c>
      <c r="O2224" s="4718" t="s">
        <v>2452</v>
      </c>
      <c r="P2224" s="4169" t="s">
        <v>474</v>
      </c>
    </row>
    <row r="2225" spans="1:16" ht="12.75" customHeight="1">
      <c r="A2225" s="3542"/>
      <c r="B2225" s="4807"/>
      <c r="C2225" s="4305"/>
      <c r="D2225" s="4798"/>
      <c r="E2225" s="4687"/>
      <c r="F2225" s="349" t="s">
        <v>713</v>
      </c>
      <c r="G2225" s="350"/>
      <c r="H2225" s="4168"/>
      <c r="I2225" s="4108"/>
      <c r="J2225" s="4189"/>
      <c r="K2225" s="4386"/>
      <c r="L2225" s="4043"/>
      <c r="M2225" s="2913"/>
      <c r="N2225" s="4714"/>
      <c r="O2225" s="4719"/>
      <c r="P2225" s="4029"/>
    </row>
    <row r="2226" spans="1:16" ht="12.75" customHeight="1">
      <c r="A2226" s="3542"/>
      <c r="B2226" s="4807"/>
      <c r="C2226" s="4305"/>
      <c r="D2226" s="4798"/>
      <c r="E2226" s="4687"/>
      <c r="F2226" s="349" t="s">
        <v>707</v>
      </c>
      <c r="G2226" s="350"/>
      <c r="H2226" s="4168"/>
      <c r="I2226" s="4108"/>
      <c r="J2226" s="4189"/>
      <c r="K2226" s="4386"/>
      <c r="L2226" s="4043"/>
      <c r="M2226" s="2913"/>
      <c r="N2226" s="4714"/>
      <c r="O2226" s="4719"/>
      <c r="P2226" s="4029"/>
    </row>
    <row r="2227" spans="1:16" ht="12.75" customHeight="1">
      <c r="A2227" s="3542"/>
      <c r="B2227" s="4795"/>
      <c r="C2227" s="4306"/>
      <c r="D2227" s="4805"/>
      <c r="E2227" s="4688"/>
      <c r="F2227" s="351" t="s">
        <v>700</v>
      </c>
      <c r="G2227" s="352"/>
      <c r="H2227" s="4143"/>
      <c r="I2227" s="4121"/>
      <c r="J2227" s="4173"/>
      <c r="K2227" s="4387"/>
      <c r="L2227" s="4044"/>
      <c r="M2227" s="2914"/>
      <c r="N2227" s="4715"/>
      <c r="O2227" s="4721"/>
      <c r="P2227" s="4030"/>
    </row>
    <row r="2228" spans="1:16" ht="12.75" customHeight="1">
      <c r="A2228" s="3542"/>
      <c r="B2228" s="4062" t="s">
        <v>2464</v>
      </c>
      <c r="C2228" s="4304" t="s">
        <v>3849</v>
      </c>
      <c r="D2228" s="4796" t="s">
        <v>57</v>
      </c>
      <c r="E2228" s="4199" t="s">
        <v>518</v>
      </c>
      <c r="F2228" s="322" t="s">
        <v>95</v>
      </c>
      <c r="G2228" s="303"/>
      <c r="H2228" s="4142" t="s">
        <v>624</v>
      </c>
      <c r="I2228" s="4120">
        <v>27264</v>
      </c>
      <c r="J2228" s="4172">
        <v>1680</v>
      </c>
      <c r="K2228" s="4120">
        <v>13230</v>
      </c>
      <c r="L2228" s="4042">
        <v>512</v>
      </c>
      <c r="M2228" s="2912"/>
      <c r="N2228" s="4713" t="s">
        <v>2468</v>
      </c>
      <c r="O2228" s="4081" t="s">
        <v>2452</v>
      </c>
      <c r="P2228" s="4169" t="s">
        <v>474</v>
      </c>
    </row>
    <row r="2229" spans="1:16" ht="12.75" customHeight="1">
      <c r="A2229" s="3542"/>
      <c r="B2229" s="4063"/>
      <c r="C2229" s="4305"/>
      <c r="D2229" s="4790"/>
      <c r="E2229" s="4071"/>
      <c r="F2229" s="322" t="s">
        <v>713</v>
      </c>
      <c r="G2229" s="303"/>
      <c r="H2229" s="4168"/>
      <c r="I2229" s="4108"/>
      <c r="J2229" s="4189"/>
      <c r="K2229" s="4108"/>
      <c r="L2229" s="4043"/>
      <c r="M2229" s="2913"/>
      <c r="N2229" s="4714"/>
      <c r="O2229" s="4082"/>
      <c r="P2229" s="4029"/>
    </row>
    <row r="2230" spans="1:16" ht="12.75" customHeight="1">
      <c r="A2230" s="3542"/>
      <c r="B2230" s="4063"/>
      <c r="C2230" s="4305"/>
      <c r="D2230" s="4790"/>
      <c r="E2230" s="4071"/>
      <c r="F2230" s="322" t="s">
        <v>708</v>
      </c>
      <c r="G2230" s="303"/>
      <c r="H2230" s="4168"/>
      <c r="I2230" s="4108"/>
      <c r="J2230" s="4189"/>
      <c r="K2230" s="4108"/>
      <c r="L2230" s="4043"/>
      <c r="M2230" s="2913"/>
      <c r="N2230" s="4714"/>
      <c r="O2230" s="4082"/>
      <c r="P2230" s="4029"/>
    </row>
    <row r="2231" spans="1:16" ht="13.5" customHeight="1" thickBot="1">
      <c r="A2231" s="3543"/>
      <c r="B2231" s="4652"/>
      <c r="C2231" s="4327"/>
      <c r="D2231" s="4791"/>
      <c r="E2231" s="4693"/>
      <c r="F2231" s="329" t="s">
        <v>700</v>
      </c>
      <c r="G2231" s="330"/>
      <c r="H2231" s="4220"/>
      <c r="I2231" s="4109"/>
      <c r="J2231" s="4418"/>
      <c r="K2231" s="4109"/>
      <c r="L2231" s="4221"/>
      <c r="M2231" s="2941"/>
      <c r="N2231" s="4723"/>
      <c r="O2231" s="4598"/>
      <c r="P2231" s="4586"/>
    </row>
    <row r="2232" spans="1:16" ht="12.75" customHeight="1">
      <c r="A2232" s="3542" t="s">
        <v>3963</v>
      </c>
      <c r="B2232" s="4794" t="s">
        <v>2464</v>
      </c>
      <c r="C2232" s="4326" t="s">
        <v>3850</v>
      </c>
      <c r="D2232" s="4806" t="s">
        <v>724</v>
      </c>
      <c r="E2232" s="4689" t="s">
        <v>519</v>
      </c>
      <c r="F2232" s="349" t="s">
        <v>95</v>
      </c>
      <c r="G2232" s="350"/>
      <c r="H2232" s="4638" t="s">
        <v>624</v>
      </c>
      <c r="I2232" s="4382">
        <v>6272</v>
      </c>
      <c r="J2232" s="4384">
        <v>1024</v>
      </c>
      <c r="K2232" s="4382">
        <v>4192</v>
      </c>
      <c r="L2232" s="4245">
        <v>384</v>
      </c>
      <c r="M2232" s="2940"/>
      <c r="N2232" s="4722" t="s">
        <v>2466</v>
      </c>
      <c r="O2232" s="4726" t="s">
        <v>2452</v>
      </c>
      <c r="P2232" s="4593" t="s">
        <v>474</v>
      </c>
    </row>
    <row r="2233" spans="1:16" ht="12.75" customHeight="1">
      <c r="A2233" s="3542"/>
      <c r="B2233" s="4807"/>
      <c r="C2233" s="4305"/>
      <c r="D2233" s="4798"/>
      <c r="E2233" s="4687"/>
      <c r="F2233" s="349" t="s">
        <v>709</v>
      </c>
      <c r="G2233" s="350"/>
      <c r="H2233" s="4168"/>
      <c r="I2233" s="4108"/>
      <c r="J2233" s="4189"/>
      <c r="K2233" s="4108"/>
      <c r="L2233" s="4043"/>
      <c r="M2233" s="2913"/>
      <c r="N2233" s="4714"/>
      <c r="O2233" s="4719"/>
      <c r="P2233" s="4029"/>
    </row>
    <row r="2234" spans="1:16" ht="12.75" customHeight="1">
      <c r="A2234" s="3542"/>
      <c r="B2234" s="4795"/>
      <c r="C2234" s="4306"/>
      <c r="D2234" s="4805"/>
      <c r="E2234" s="4688"/>
      <c r="F2234" s="351" t="s">
        <v>700</v>
      </c>
      <c r="G2234" s="352"/>
      <c r="H2234" s="4143"/>
      <c r="I2234" s="4121"/>
      <c r="J2234" s="4173"/>
      <c r="K2234" s="4121"/>
      <c r="L2234" s="4044"/>
      <c r="M2234" s="2914"/>
      <c r="N2234" s="4715"/>
      <c r="O2234" s="4721"/>
      <c r="P2234" s="4030"/>
    </row>
    <row r="2235" spans="1:16" ht="12.75" customHeight="1">
      <c r="A2235" s="3542"/>
      <c r="B2235" s="4816" t="s">
        <v>2464</v>
      </c>
      <c r="C2235" s="4304" t="s">
        <v>3851</v>
      </c>
      <c r="D2235" s="4797" t="s">
        <v>725</v>
      </c>
      <c r="E2235" s="4686" t="s">
        <v>520</v>
      </c>
      <c r="F2235" s="349" t="s">
        <v>95</v>
      </c>
      <c r="G2235" s="350"/>
      <c r="H2235" s="4142" t="s">
        <v>624</v>
      </c>
      <c r="I2235" s="4120">
        <v>13280</v>
      </c>
      <c r="J2235" s="4172">
        <v>1024</v>
      </c>
      <c r="K2235" s="4120">
        <v>11200</v>
      </c>
      <c r="L2235" s="4042">
        <v>384</v>
      </c>
      <c r="M2235" s="2912"/>
      <c r="N2235" s="4713" t="s">
        <v>2466</v>
      </c>
      <c r="O2235" s="4718" t="s">
        <v>2452</v>
      </c>
      <c r="P2235" s="4169" t="s">
        <v>474</v>
      </c>
    </row>
    <row r="2236" spans="1:16" ht="12.75" customHeight="1">
      <c r="A2236" s="3542"/>
      <c r="B2236" s="4807"/>
      <c r="C2236" s="4305"/>
      <c r="D2236" s="4798"/>
      <c r="E2236" s="4687"/>
      <c r="F2236" s="349" t="s">
        <v>710</v>
      </c>
      <c r="G2236" s="350"/>
      <c r="H2236" s="4168"/>
      <c r="I2236" s="4108"/>
      <c r="J2236" s="4189"/>
      <c r="K2236" s="4108"/>
      <c r="L2236" s="4043"/>
      <c r="M2236" s="2913"/>
      <c r="N2236" s="4714"/>
      <c r="O2236" s="4719"/>
      <c r="P2236" s="4029"/>
    </row>
    <row r="2237" spans="1:16" ht="12.75" customHeight="1">
      <c r="A2237" s="3542"/>
      <c r="B2237" s="4795"/>
      <c r="C2237" s="4306"/>
      <c r="D2237" s="4805"/>
      <c r="E2237" s="4688"/>
      <c r="F2237" s="351" t="s">
        <v>700</v>
      </c>
      <c r="G2237" s="352"/>
      <c r="H2237" s="4143"/>
      <c r="I2237" s="4121"/>
      <c r="J2237" s="4173"/>
      <c r="K2237" s="4121"/>
      <c r="L2237" s="4044"/>
      <c r="M2237" s="2914"/>
      <c r="N2237" s="4715"/>
      <c r="O2237" s="4721"/>
      <c r="P2237" s="4030"/>
    </row>
    <row r="2238" spans="1:16" ht="12.75" customHeight="1">
      <c r="A2238" s="3542"/>
      <c r="B2238" s="4816" t="s">
        <v>2464</v>
      </c>
      <c r="C2238" s="4304" t="s">
        <v>3852</v>
      </c>
      <c r="D2238" s="4797" t="s">
        <v>726</v>
      </c>
      <c r="E2238" s="4686" t="s">
        <v>693</v>
      </c>
      <c r="F2238" s="349" t="s">
        <v>95</v>
      </c>
      <c r="G2238" s="350"/>
      <c r="H2238" s="4142" t="s">
        <v>624</v>
      </c>
      <c r="I2238" s="4120">
        <v>12480</v>
      </c>
      <c r="J2238" s="4172">
        <v>1024</v>
      </c>
      <c r="K2238" s="4935">
        <v>10592</v>
      </c>
      <c r="L2238" s="4042">
        <v>384</v>
      </c>
      <c r="M2238" s="2912"/>
      <c r="N2238" s="4713" t="s">
        <v>2466</v>
      </c>
      <c r="O2238" s="4718" t="s">
        <v>2452</v>
      </c>
      <c r="P2238" s="4169" t="s">
        <v>474</v>
      </c>
    </row>
    <row r="2239" spans="1:16" ht="12.75" customHeight="1">
      <c r="A2239" s="3542"/>
      <c r="B2239" s="4807"/>
      <c r="C2239" s="4305"/>
      <c r="D2239" s="4798"/>
      <c r="E2239" s="4687"/>
      <c r="F2239" s="349" t="s">
        <v>713</v>
      </c>
      <c r="G2239" s="350"/>
      <c r="H2239" s="4168"/>
      <c r="I2239" s="4108"/>
      <c r="J2239" s="4189"/>
      <c r="K2239" s="4931"/>
      <c r="L2239" s="4043"/>
      <c r="M2239" s="2913"/>
      <c r="N2239" s="4714"/>
      <c r="O2239" s="4719"/>
      <c r="P2239" s="4029"/>
    </row>
    <row r="2240" spans="1:16" ht="13.5" customHeight="1" thickBot="1">
      <c r="A2240" s="3543"/>
      <c r="B2240" s="4818"/>
      <c r="C2240" s="4327"/>
      <c r="D2240" s="4814"/>
      <c r="E2240" s="4694"/>
      <c r="F2240" s="349" t="s">
        <v>700</v>
      </c>
      <c r="G2240" s="350"/>
      <c r="H2240" s="4220"/>
      <c r="I2240" s="4109"/>
      <c r="J2240" s="4418"/>
      <c r="K2240" s="4936"/>
      <c r="L2240" s="4221"/>
      <c r="M2240" s="2941"/>
      <c r="N2240" s="4723"/>
      <c r="O2240" s="4720"/>
      <c r="P2240" s="4586"/>
    </row>
    <row r="2241" spans="1:16" ht="12.75" customHeight="1">
      <c r="A2241" s="3685" t="s">
        <v>3964</v>
      </c>
      <c r="B2241" s="4794" t="s">
        <v>2464</v>
      </c>
      <c r="C2241" s="4086" t="s">
        <v>3853</v>
      </c>
      <c r="D2241" s="4806" t="s">
        <v>39</v>
      </c>
      <c r="E2241" s="4689" t="s">
        <v>495</v>
      </c>
      <c r="F2241" s="347" t="s">
        <v>11</v>
      </c>
      <c r="G2241" s="348" t="s">
        <v>765</v>
      </c>
      <c r="H2241" s="4638" t="s">
        <v>624</v>
      </c>
      <c r="I2241" s="4382">
        <v>9344</v>
      </c>
      <c r="J2241" s="4384">
        <v>1024</v>
      </c>
      <c r="K2241" s="4382">
        <v>1152</v>
      </c>
      <c r="L2241" s="4245">
        <v>672</v>
      </c>
      <c r="M2241" s="2940"/>
      <c r="N2241" s="4722" t="s">
        <v>2466</v>
      </c>
      <c r="O2241" s="4726" t="s">
        <v>2452</v>
      </c>
      <c r="P2241" s="4593" t="s">
        <v>664</v>
      </c>
    </row>
    <row r="2242" spans="1:16" ht="12.75" customHeight="1">
      <c r="A2242" s="3542"/>
      <c r="B2242" s="4807"/>
      <c r="C2242" s="4086"/>
      <c r="D2242" s="4798"/>
      <c r="E2242" s="4687"/>
      <c r="F2242" s="349" t="s">
        <v>701</v>
      </c>
      <c r="G2242" s="350" t="s">
        <v>765</v>
      </c>
      <c r="H2242" s="4168"/>
      <c r="I2242" s="4108"/>
      <c r="J2242" s="4189"/>
      <c r="K2242" s="4108"/>
      <c r="L2242" s="4043"/>
      <c r="M2242" s="2913"/>
      <c r="N2242" s="4714"/>
      <c r="O2242" s="4719"/>
      <c r="P2242" s="4029"/>
    </row>
    <row r="2243" spans="1:16" ht="12.75" customHeight="1">
      <c r="A2243" s="3542"/>
      <c r="B2243" s="4807"/>
      <c r="C2243" s="4086"/>
      <c r="D2243" s="4798"/>
      <c r="E2243" s="4687"/>
      <c r="F2243" s="349" t="s">
        <v>704</v>
      </c>
      <c r="G2243" s="350"/>
      <c r="H2243" s="4168"/>
      <c r="I2243" s="4108"/>
      <c r="J2243" s="4189"/>
      <c r="K2243" s="4108"/>
      <c r="L2243" s="4043"/>
      <c r="M2243" s="2913"/>
      <c r="N2243" s="4714"/>
      <c r="O2243" s="4719"/>
      <c r="P2243" s="4029"/>
    </row>
    <row r="2244" spans="1:16" ht="12.75" customHeight="1">
      <c r="A2244" s="3542"/>
      <c r="B2244" s="4795"/>
      <c r="C2244" s="4087"/>
      <c r="D2244" s="4805"/>
      <c r="E2244" s="4688"/>
      <c r="F2244" s="351" t="s">
        <v>94</v>
      </c>
      <c r="G2244" s="352" t="s">
        <v>765</v>
      </c>
      <c r="H2244" s="4143"/>
      <c r="I2244" s="4121"/>
      <c r="J2244" s="4173"/>
      <c r="K2244" s="4121"/>
      <c r="L2244" s="4044"/>
      <c r="M2244" s="2914"/>
      <c r="N2244" s="4715"/>
      <c r="O2244" s="4721"/>
      <c r="P2244" s="4030"/>
    </row>
    <row r="2245" spans="1:16" ht="12.75" customHeight="1">
      <c r="A2245" s="3542"/>
      <c r="B2245" s="4816" t="s">
        <v>2464</v>
      </c>
      <c r="C2245" s="4085" t="s">
        <v>3854</v>
      </c>
      <c r="D2245" s="4797" t="s">
        <v>41</v>
      </c>
      <c r="E2245" s="4686" t="s">
        <v>496</v>
      </c>
      <c r="F2245" s="349" t="s">
        <v>11</v>
      </c>
      <c r="G2245" s="350" t="s">
        <v>765</v>
      </c>
      <c r="H2245" s="4142" t="s">
        <v>624</v>
      </c>
      <c r="I2245" s="4120">
        <v>16480</v>
      </c>
      <c r="J2245" s="4172">
        <v>1324</v>
      </c>
      <c r="K2245" s="4120">
        <v>5472</v>
      </c>
      <c r="L2245" s="4042">
        <v>800</v>
      </c>
      <c r="M2245" s="2912"/>
      <c r="N2245" s="4713" t="s">
        <v>2468</v>
      </c>
      <c r="O2245" s="4718" t="s">
        <v>2452</v>
      </c>
      <c r="P2245" s="4169" t="s">
        <v>664</v>
      </c>
    </row>
    <row r="2246" spans="1:16" ht="12.75" customHeight="1">
      <c r="A2246" s="3542"/>
      <c r="B2246" s="4807"/>
      <c r="C2246" s="4086"/>
      <c r="D2246" s="4798"/>
      <c r="E2246" s="4687"/>
      <c r="F2246" s="349" t="s">
        <v>701</v>
      </c>
      <c r="G2246" s="350" t="s">
        <v>765</v>
      </c>
      <c r="H2246" s="4168"/>
      <c r="I2246" s="4108"/>
      <c r="J2246" s="4189"/>
      <c r="K2246" s="4108"/>
      <c r="L2246" s="4043"/>
      <c r="M2246" s="2913"/>
      <c r="N2246" s="4714"/>
      <c r="O2246" s="4719"/>
      <c r="P2246" s="4029"/>
    </row>
    <row r="2247" spans="1:16" ht="12.75" customHeight="1">
      <c r="A2247" s="3542"/>
      <c r="B2247" s="4807"/>
      <c r="C2247" s="4086"/>
      <c r="D2247" s="4798"/>
      <c r="E2247" s="4687"/>
      <c r="F2247" s="349" t="s">
        <v>707</v>
      </c>
      <c r="G2247" s="350"/>
      <c r="H2247" s="4168"/>
      <c r="I2247" s="4108"/>
      <c r="J2247" s="4189"/>
      <c r="K2247" s="4108"/>
      <c r="L2247" s="4043"/>
      <c r="M2247" s="2913"/>
      <c r="N2247" s="4714"/>
      <c r="O2247" s="4719"/>
      <c r="P2247" s="4029"/>
    </row>
    <row r="2248" spans="1:16" ht="12.75" customHeight="1">
      <c r="A2248" s="3542"/>
      <c r="B2248" s="4795"/>
      <c r="C2248" s="4087"/>
      <c r="D2248" s="4805"/>
      <c r="E2248" s="4688"/>
      <c r="F2248" s="351" t="s">
        <v>94</v>
      </c>
      <c r="G2248" s="352" t="s">
        <v>765</v>
      </c>
      <c r="H2248" s="4143"/>
      <c r="I2248" s="4121"/>
      <c r="J2248" s="4173"/>
      <c r="K2248" s="4121"/>
      <c r="L2248" s="4044"/>
      <c r="M2248" s="2914"/>
      <c r="N2248" s="4715"/>
      <c r="O2248" s="4721"/>
      <c r="P2248" s="4030"/>
    </row>
    <row r="2249" spans="1:16" ht="12.75" customHeight="1">
      <c r="A2249" s="3542"/>
      <c r="B2249" s="4816" t="s">
        <v>2464</v>
      </c>
      <c r="C2249" s="4085" t="s">
        <v>3855</v>
      </c>
      <c r="D2249" s="4797" t="s">
        <v>43</v>
      </c>
      <c r="E2249" s="4686" t="s">
        <v>694</v>
      </c>
      <c r="F2249" s="349" t="s">
        <v>12</v>
      </c>
      <c r="G2249" s="350" t="s">
        <v>765</v>
      </c>
      <c r="H2249" s="4142" t="s">
        <v>624</v>
      </c>
      <c r="I2249" s="4120">
        <v>15360</v>
      </c>
      <c r="J2249" s="4172">
        <v>1408</v>
      </c>
      <c r="K2249" s="4120">
        <v>1536</v>
      </c>
      <c r="L2249" s="4042">
        <v>1056</v>
      </c>
      <c r="M2249" s="2912"/>
      <c r="N2249" s="4713" t="s">
        <v>2468</v>
      </c>
      <c r="O2249" s="4718" t="s">
        <v>2452</v>
      </c>
      <c r="P2249" s="4169" t="s">
        <v>664</v>
      </c>
    </row>
    <row r="2250" spans="1:16" ht="12.75" customHeight="1">
      <c r="A2250" s="3542"/>
      <c r="B2250" s="4807"/>
      <c r="C2250" s="4086"/>
      <c r="D2250" s="4798"/>
      <c r="E2250" s="4687"/>
      <c r="F2250" s="349" t="s">
        <v>701</v>
      </c>
      <c r="G2250" s="350" t="s">
        <v>765</v>
      </c>
      <c r="H2250" s="4168"/>
      <c r="I2250" s="4108"/>
      <c r="J2250" s="4189"/>
      <c r="K2250" s="4108"/>
      <c r="L2250" s="4043"/>
      <c r="M2250" s="2913"/>
      <c r="N2250" s="4714"/>
      <c r="O2250" s="4719"/>
      <c r="P2250" s="4029"/>
    </row>
    <row r="2251" spans="1:16" ht="12.75" customHeight="1">
      <c r="A2251" s="3542"/>
      <c r="B2251" s="4807"/>
      <c r="C2251" s="4086"/>
      <c r="D2251" s="4798"/>
      <c r="E2251" s="4687"/>
      <c r="F2251" s="349" t="s">
        <v>704</v>
      </c>
      <c r="G2251" s="350"/>
      <c r="H2251" s="4168"/>
      <c r="I2251" s="4108"/>
      <c r="J2251" s="4189"/>
      <c r="K2251" s="4108"/>
      <c r="L2251" s="4043"/>
      <c r="M2251" s="2913"/>
      <c r="N2251" s="4714"/>
      <c r="O2251" s="4719"/>
      <c r="P2251" s="4029"/>
    </row>
    <row r="2252" spans="1:16" ht="13.5" customHeight="1" thickBot="1">
      <c r="A2252" s="3542"/>
      <c r="B2252" s="4807"/>
      <c r="C2252" s="4608"/>
      <c r="D2252" s="4798"/>
      <c r="E2252" s="4687"/>
      <c r="F2252" s="349" t="s">
        <v>94</v>
      </c>
      <c r="G2252" s="350" t="s">
        <v>765</v>
      </c>
      <c r="H2252" s="4168"/>
      <c r="I2252" s="4108"/>
      <c r="J2252" s="4189"/>
      <c r="K2252" s="4108"/>
      <c r="L2252" s="4043"/>
      <c r="M2252" s="2913"/>
      <c r="N2252" s="4714"/>
      <c r="O2252" s="4719"/>
      <c r="P2252" s="4586"/>
    </row>
    <row r="2253" spans="1:16" ht="12.75" customHeight="1">
      <c r="A2253" s="3685" t="s">
        <v>3965</v>
      </c>
      <c r="B2253" s="4794" t="s">
        <v>2464</v>
      </c>
      <c r="C2253" s="4086" t="s">
        <v>3856</v>
      </c>
      <c r="D2253" s="4806" t="s">
        <v>45</v>
      </c>
      <c r="E2253" s="4689" t="s">
        <v>497</v>
      </c>
      <c r="F2253" s="347" t="s">
        <v>96</v>
      </c>
      <c r="G2253" s="348" t="s">
        <v>765</v>
      </c>
      <c r="H2253" s="4638" t="s">
        <v>624</v>
      </c>
      <c r="I2253" s="4382">
        <v>9600</v>
      </c>
      <c r="J2253" s="4384">
        <v>1280</v>
      </c>
      <c r="K2253" s="4711">
        <v>1408</v>
      </c>
      <c r="L2253" s="4245">
        <v>928</v>
      </c>
      <c r="M2253" s="2940"/>
      <c r="N2253" s="4722" t="s">
        <v>2466</v>
      </c>
      <c r="O2253" s="4726" t="s">
        <v>2452</v>
      </c>
      <c r="P2253" s="4593" t="s">
        <v>664</v>
      </c>
    </row>
    <row r="2254" spans="1:16" ht="12.75" customHeight="1">
      <c r="A2254" s="3542"/>
      <c r="B2254" s="4807"/>
      <c r="C2254" s="4086"/>
      <c r="D2254" s="4798"/>
      <c r="E2254" s="4687"/>
      <c r="F2254" s="349" t="s">
        <v>11</v>
      </c>
      <c r="G2254" s="350" t="s">
        <v>765</v>
      </c>
      <c r="H2254" s="4168"/>
      <c r="I2254" s="4108"/>
      <c r="J2254" s="4189"/>
      <c r="K2254" s="4712"/>
      <c r="L2254" s="4043"/>
      <c r="M2254" s="2913"/>
      <c r="N2254" s="4714"/>
      <c r="O2254" s="4719"/>
      <c r="P2254" s="4029"/>
    </row>
    <row r="2255" spans="1:16" ht="12.75" customHeight="1">
      <c r="A2255" s="3542"/>
      <c r="B2255" s="4807"/>
      <c r="C2255" s="4086"/>
      <c r="D2255" s="4798"/>
      <c r="E2255" s="4687"/>
      <c r="F2255" s="349" t="s">
        <v>704</v>
      </c>
      <c r="G2255" s="350"/>
      <c r="H2255" s="4168"/>
      <c r="I2255" s="4108"/>
      <c r="J2255" s="4189"/>
      <c r="K2255" s="4712"/>
      <c r="L2255" s="4043"/>
      <c r="M2255" s="2913"/>
      <c r="N2255" s="4714"/>
      <c r="O2255" s="4719"/>
      <c r="P2255" s="4029"/>
    </row>
    <row r="2256" spans="1:16" ht="13.5" customHeight="1" thickBot="1">
      <c r="A2256" s="3543"/>
      <c r="B2256" s="4818"/>
      <c r="C2256" s="4608"/>
      <c r="D2256" s="4814"/>
      <c r="E2256" s="4694"/>
      <c r="F2256" s="349" t="s">
        <v>94</v>
      </c>
      <c r="G2256" s="350" t="s">
        <v>765</v>
      </c>
      <c r="H2256" s="4220"/>
      <c r="I2256" s="4109"/>
      <c r="J2256" s="4418"/>
      <c r="K2256" s="4522"/>
      <c r="L2256" s="4221"/>
      <c r="M2256" s="2941"/>
      <c r="N2256" s="4723"/>
      <c r="O2256" s="4720"/>
      <c r="P2256" s="4586"/>
    </row>
    <row r="2257" spans="1:16" ht="12.75" customHeight="1">
      <c r="A2257" s="3542" t="s">
        <v>222</v>
      </c>
      <c r="B2257" s="4794" t="s">
        <v>2464</v>
      </c>
      <c r="C2257" s="4585" t="s">
        <v>1</v>
      </c>
      <c r="D2257" s="4798" t="s">
        <v>42</v>
      </c>
      <c r="E2257" s="4687" t="s">
        <v>800</v>
      </c>
      <c r="F2257" s="353" t="s">
        <v>97</v>
      </c>
      <c r="G2257" s="356" t="s">
        <v>765</v>
      </c>
      <c r="H2257" s="4168" t="s">
        <v>624</v>
      </c>
      <c r="I2257" s="4108">
        <v>4704</v>
      </c>
      <c r="J2257" s="4189">
        <v>320</v>
      </c>
      <c r="K2257" s="4931">
        <v>384</v>
      </c>
      <c r="L2257" s="4043">
        <v>128</v>
      </c>
      <c r="M2257" s="2913"/>
      <c r="N2257" s="4714" t="s">
        <v>2451</v>
      </c>
      <c r="O2257" s="4933" t="s">
        <v>2452</v>
      </c>
      <c r="P2257" s="4593" t="s">
        <v>664</v>
      </c>
    </row>
    <row r="2258" spans="1:16" ht="12.75" customHeight="1" thickBot="1">
      <c r="A2258" s="3542"/>
      <c r="B2258" s="4795"/>
      <c r="C2258" s="4531"/>
      <c r="D2258" s="4805"/>
      <c r="E2258" s="4688"/>
      <c r="F2258" s="354" t="s">
        <v>94</v>
      </c>
      <c r="G2258" s="355" t="s">
        <v>765</v>
      </c>
      <c r="H2258" s="4143"/>
      <c r="I2258" s="4121"/>
      <c r="J2258" s="4173"/>
      <c r="K2258" s="4932"/>
      <c r="L2258" s="4044"/>
      <c r="M2258" s="2914"/>
      <c r="N2258" s="4715"/>
      <c r="O2258" s="4934"/>
      <c r="P2258" s="4030"/>
    </row>
    <row r="2259" spans="1:16" ht="12.75" customHeight="1">
      <c r="A2259" s="3542"/>
      <c r="B2259" s="4816" t="s">
        <v>2464</v>
      </c>
      <c r="C2259" s="4085" t="s">
        <v>1129</v>
      </c>
      <c r="D2259" s="4797" t="s">
        <v>44</v>
      </c>
      <c r="E2259" s="4686" t="s">
        <v>801</v>
      </c>
      <c r="F2259" s="349" t="s">
        <v>98</v>
      </c>
      <c r="G2259" s="350" t="s">
        <v>765</v>
      </c>
      <c r="H2259" s="4142" t="s">
        <v>624</v>
      </c>
      <c r="I2259" s="4120">
        <v>11840</v>
      </c>
      <c r="J2259" s="4172">
        <v>620</v>
      </c>
      <c r="K2259" s="4120">
        <v>4704</v>
      </c>
      <c r="L2259" s="4042">
        <v>256</v>
      </c>
      <c r="M2259" s="2912"/>
      <c r="N2259" s="4713" t="s">
        <v>2466</v>
      </c>
      <c r="O2259" s="4718" t="s">
        <v>2452</v>
      </c>
      <c r="P2259" s="4169" t="s">
        <v>664</v>
      </c>
    </row>
    <row r="2260" spans="1:16" ht="13.5" customHeight="1" thickBot="1">
      <c r="A2260" s="3543"/>
      <c r="B2260" s="4818"/>
      <c r="C2260" s="4608"/>
      <c r="D2260" s="4814"/>
      <c r="E2260" s="4694"/>
      <c r="F2260" s="349" t="s">
        <v>94</v>
      </c>
      <c r="G2260" s="350" t="s">
        <v>765</v>
      </c>
      <c r="H2260" s="4220"/>
      <c r="I2260" s="4109"/>
      <c r="J2260" s="4418"/>
      <c r="K2260" s="4109"/>
      <c r="L2260" s="4221"/>
      <c r="M2260" s="2941"/>
      <c r="N2260" s="4723"/>
      <c r="O2260" s="4720"/>
      <c r="P2260" s="4586"/>
    </row>
    <row r="2261" spans="1:16" ht="12.75" customHeight="1">
      <c r="A2261" s="3685" t="s">
        <v>3966</v>
      </c>
      <c r="B2261" s="4823" t="s">
        <v>2464</v>
      </c>
      <c r="C2261" s="4808" t="s">
        <v>3857</v>
      </c>
      <c r="D2261" s="4811" t="s">
        <v>56</v>
      </c>
      <c r="E2261" s="4708" t="s">
        <v>498</v>
      </c>
      <c r="F2261" s="308" t="s">
        <v>100</v>
      </c>
      <c r="G2261" s="309" t="s">
        <v>765</v>
      </c>
      <c r="H2261" s="4923" t="s">
        <v>624</v>
      </c>
      <c r="I2261" s="4382">
        <v>14688</v>
      </c>
      <c r="J2261" s="4384">
        <v>1292</v>
      </c>
      <c r="K2261" s="4382">
        <v>6894</v>
      </c>
      <c r="L2261" s="4245">
        <v>672</v>
      </c>
      <c r="M2261" s="2940"/>
      <c r="N2261" s="4678" t="s">
        <v>2466</v>
      </c>
      <c r="O2261" s="4459" t="s">
        <v>2452</v>
      </c>
      <c r="P2261" s="4518" t="s">
        <v>5668</v>
      </c>
    </row>
    <row r="2262" spans="1:16" ht="12.75" customHeight="1">
      <c r="A2262" s="3542"/>
      <c r="B2262" s="4396"/>
      <c r="C2262" s="4809"/>
      <c r="D2262" s="4812"/>
      <c r="E2262" s="4709"/>
      <c r="F2262" s="442" t="s">
        <v>701</v>
      </c>
      <c r="G2262" s="357" t="s">
        <v>765</v>
      </c>
      <c r="H2262" s="4885"/>
      <c r="I2262" s="4108"/>
      <c r="J2262" s="4189"/>
      <c r="K2262" s="4108"/>
      <c r="L2262" s="4043"/>
      <c r="M2262" s="2913"/>
      <c r="N2262" s="4405"/>
      <c r="O2262" s="4370"/>
      <c r="P2262" s="4512"/>
    </row>
    <row r="2263" spans="1:16" ht="12.75" customHeight="1">
      <c r="A2263" s="3542"/>
      <c r="B2263" s="4396"/>
      <c r="C2263" s="4809"/>
      <c r="D2263" s="4812"/>
      <c r="E2263" s="4709"/>
      <c r="F2263" s="442" t="s">
        <v>709</v>
      </c>
      <c r="G2263" s="357" t="s">
        <v>766</v>
      </c>
      <c r="H2263" s="4885"/>
      <c r="I2263" s="4108"/>
      <c r="J2263" s="4189"/>
      <c r="K2263" s="4108"/>
      <c r="L2263" s="4043"/>
      <c r="M2263" s="2913"/>
      <c r="N2263" s="4405"/>
      <c r="O2263" s="4370"/>
      <c r="P2263" s="4512"/>
    </row>
    <row r="2264" spans="1:16" ht="12.75" customHeight="1">
      <c r="A2264" s="3542"/>
      <c r="B2264" s="4396"/>
      <c r="C2264" s="4809"/>
      <c r="D2264" s="4812"/>
      <c r="E2264" s="4709"/>
      <c r="F2264" s="442" t="s">
        <v>704</v>
      </c>
      <c r="G2264" s="357"/>
      <c r="H2264" s="4885"/>
      <c r="I2264" s="4108"/>
      <c r="J2264" s="4189"/>
      <c r="K2264" s="4108"/>
      <c r="L2264" s="4043"/>
      <c r="M2264" s="2913"/>
      <c r="N2264" s="4405"/>
      <c r="O2264" s="4370"/>
      <c r="P2264" s="4512"/>
    </row>
    <row r="2265" spans="1:16" ht="13.5" customHeight="1" thickBot="1">
      <c r="A2265" s="3543"/>
      <c r="B2265" s="4448"/>
      <c r="C2265" s="4810"/>
      <c r="D2265" s="4813"/>
      <c r="E2265" s="4710"/>
      <c r="F2265" s="443" t="s">
        <v>700</v>
      </c>
      <c r="G2265" s="359" t="s">
        <v>765</v>
      </c>
      <c r="H2265" s="4892"/>
      <c r="I2265" s="4109"/>
      <c r="J2265" s="4418"/>
      <c r="K2265" s="4109"/>
      <c r="L2265" s="4221"/>
      <c r="M2265" s="2941"/>
      <c r="N2265" s="4685"/>
      <c r="O2265" s="4447"/>
      <c r="P2265" s="4937"/>
    </row>
    <row r="2266" spans="1:16" ht="12.75" customHeight="1">
      <c r="A2266" s="4819" t="s">
        <v>2528</v>
      </c>
      <c r="B2266" s="4822" t="s">
        <v>2464</v>
      </c>
      <c r="C2266" s="4801" t="s">
        <v>3858</v>
      </c>
      <c r="D2266" s="4753" t="s">
        <v>1566</v>
      </c>
      <c r="E2266" s="4664" t="s">
        <v>1575</v>
      </c>
      <c r="F2266" s="287" t="s">
        <v>1156</v>
      </c>
      <c r="G2266" s="274" t="s">
        <v>119</v>
      </c>
      <c r="H2266" s="4887" t="s">
        <v>624</v>
      </c>
      <c r="I2266" s="4705">
        <v>5344</v>
      </c>
      <c r="J2266" s="4698">
        <v>845</v>
      </c>
      <c r="K2266" s="4695">
        <v>4462</v>
      </c>
      <c r="L2266" s="4690">
        <v>704</v>
      </c>
      <c r="M2266" s="2962"/>
      <c r="N2266" s="4388" t="s">
        <v>2466</v>
      </c>
      <c r="O2266" s="4389" t="s">
        <v>2452</v>
      </c>
      <c r="P2266" s="4913"/>
    </row>
    <row r="2267" spans="1:16" ht="12.75" customHeight="1">
      <c r="A2267" s="4820"/>
      <c r="B2267" s="4116"/>
      <c r="C2267" s="4802"/>
      <c r="D2267" s="4411"/>
      <c r="E2267" s="4218"/>
      <c r="F2267" s="288" t="s">
        <v>1161</v>
      </c>
      <c r="G2267" s="275" t="s">
        <v>766</v>
      </c>
      <c r="H2267" s="4888"/>
      <c r="I2267" s="4706"/>
      <c r="J2267" s="4699"/>
      <c r="K2267" s="4696"/>
      <c r="L2267" s="4691"/>
      <c r="M2267" s="2963"/>
      <c r="N2267" s="4222"/>
      <c r="O2267" s="4227"/>
      <c r="P2267" s="4914"/>
    </row>
    <row r="2268" spans="1:16" ht="12.75" customHeight="1" thickBot="1">
      <c r="A2268" s="4821"/>
      <c r="B2268" s="4117"/>
      <c r="C2268" s="4803"/>
      <c r="D2268" s="4804"/>
      <c r="E2268" s="4219"/>
      <c r="F2268" s="436" t="s">
        <v>716</v>
      </c>
      <c r="G2268" s="400" t="s">
        <v>119</v>
      </c>
      <c r="H2268" s="4889"/>
      <c r="I2268" s="4707"/>
      <c r="J2268" s="4700"/>
      <c r="K2268" s="4697"/>
      <c r="L2268" s="4692"/>
      <c r="M2268" s="2964"/>
      <c r="N2268" s="4223"/>
      <c r="O2268" s="4225"/>
      <c r="P2268" s="4915"/>
    </row>
    <row r="2269" spans="1:16" ht="12.75" customHeight="1">
      <c r="A2269" s="4819" t="s">
        <v>1564</v>
      </c>
      <c r="B2269" s="4822" t="s">
        <v>2464</v>
      </c>
      <c r="C2269" s="4801" t="s">
        <v>3859</v>
      </c>
      <c r="D2269" s="4753" t="s">
        <v>1568</v>
      </c>
      <c r="E2269" s="4664" t="s">
        <v>1577</v>
      </c>
      <c r="F2269" s="287" t="s">
        <v>1162</v>
      </c>
      <c r="G2269" s="274" t="s">
        <v>119</v>
      </c>
      <c r="H2269" s="4887" t="s">
        <v>624</v>
      </c>
      <c r="I2269" s="4705">
        <v>11932</v>
      </c>
      <c r="J2269" s="4698">
        <v>845</v>
      </c>
      <c r="K2269" s="4695">
        <v>10816</v>
      </c>
      <c r="L2269" s="4690">
        <v>704</v>
      </c>
      <c r="M2269" s="2962"/>
      <c r="N2269" s="4388" t="s">
        <v>2466</v>
      </c>
      <c r="O2269" s="4389" t="s">
        <v>2452</v>
      </c>
      <c r="P2269" s="4913"/>
    </row>
    <row r="2270" spans="1:16" ht="12.75" customHeight="1">
      <c r="A2270" s="4820"/>
      <c r="B2270" s="4116"/>
      <c r="C2270" s="4802"/>
      <c r="D2270" s="4411"/>
      <c r="E2270" s="4218"/>
      <c r="F2270" s="288" t="s">
        <v>1161</v>
      </c>
      <c r="G2270" s="275" t="s">
        <v>766</v>
      </c>
      <c r="H2270" s="4888"/>
      <c r="I2270" s="4706"/>
      <c r="J2270" s="4699"/>
      <c r="K2270" s="4696"/>
      <c r="L2270" s="4691"/>
      <c r="M2270" s="2963"/>
      <c r="N2270" s="4222"/>
      <c r="O2270" s="4227"/>
      <c r="P2270" s="4914"/>
    </row>
    <row r="2271" spans="1:16" ht="20.25" customHeight="1" thickBot="1">
      <c r="A2271" s="4821"/>
      <c r="B2271" s="4117"/>
      <c r="C2271" s="4803"/>
      <c r="D2271" s="4804"/>
      <c r="E2271" s="4219"/>
      <c r="F2271" s="436" t="s">
        <v>716</v>
      </c>
      <c r="G2271" s="400" t="s">
        <v>119</v>
      </c>
      <c r="H2271" s="4889"/>
      <c r="I2271" s="4707"/>
      <c r="J2271" s="4700"/>
      <c r="K2271" s="4697"/>
      <c r="L2271" s="4692"/>
      <c r="M2271" s="2964"/>
      <c r="N2271" s="4223"/>
      <c r="O2271" s="4225"/>
      <c r="P2271" s="4915"/>
    </row>
    <row r="2272" spans="1:16" ht="15.75" customHeight="1">
      <c r="A2272" s="4819" t="s">
        <v>3967</v>
      </c>
      <c r="B2272" s="4822" t="s">
        <v>2464</v>
      </c>
      <c r="C2272" s="4801" t="s">
        <v>3861</v>
      </c>
      <c r="D2272" s="4753" t="s">
        <v>1567</v>
      </c>
      <c r="E2272" s="4664" t="s">
        <v>1576</v>
      </c>
      <c r="F2272" s="287" t="s">
        <v>1157</v>
      </c>
      <c r="G2272" s="401" t="s">
        <v>119</v>
      </c>
      <c r="H2272" s="4887" t="s">
        <v>624</v>
      </c>
      <c r="I2272" s="4705">
        <v>9372</v>
      </c>
      <c r="J2272" s="4698">
        <v>845</v>
      </c>
      <c r="K2272" s="4695">
        <v>8448</v>
      </c>
      <c r="L2272" s="4690">
        <v>704</v>
      </c>
      <c r="M2272" s="2962"/>
      <c r="N2272" s="4388" t="s">
        <v>2466</v>
      </c>
      <c r="O2272" s="4389" t="s">
        <v>2452</v>
      </c>
      <c r="P2272" s="4913"/>
    </row>
    <row r="2273" spans="1:16" ht="15.75" customHeight="1">
      <c r="A2273" s="4820"/>
      <c r="B2273" s="4116"/>
      <c r="C2273" s="4802"/>
      <c r="D2273" s="4411"/>
      <c r="E2273" s="4218"/>
      <c r="F2273" s="288" t="s">
        <v>1161</v>
      </c>
      <c r="G2273" s="275" t="s">
        <v>766</v>
      </c>
      <c r="H2273" s="4888"/>
      <c r="I2273" s="4706"/>
      <c r="J2273" s="4699"/>
      <c r="K2273" s="4696"/>
      <c r="L2273" s="4691"/>
      <c r="M2273" s="2963"/>
      <c r="N2273" s="4222"/>
      <c r="O2273" s="4227"/>
      <c r="P2273" s="4914"/>
    </row>
    <row r="2274" spans="1:16" ht="15.75" customHeight="1" thickBot="1">
      <c r="A2274" s="4821"/>
      <c r="B2274" s="4117"/>
      <c r="C2274" s="4803"/>
      <c r="D2274" s="4804"/>
      <c r="E2274" s="4219"/>
      <c r="F2274" s="436" t="s">
        <v>716</v>
      </c>
      <c r="G2274" s="400" t="s">
        <v>119</v>
      </c>
      <c r="H2274" s="4889"/>
      <c r="I2274" s="4707"/>
      <c r="J2274" s="4700"/>
      <c r="K2274" s="4697"/>
      <c r="L2274" s="4692"/>
      <c r="M2274" s="2964"/>
      <c r="N2274" s="4223"/>
      <c r="O2274" s="4225"/>
      <c r="P2274" s="4915"/>
    </row>
    <row r="2275" spans="1:16" ht="15.75" customHeight="1">
      <c r="A2275" s="4819" t="s">
        <v>3968</v>
      </c>
      <c r="B2275" s="4822" t="s">
        <v>2464</v>
      </c>
      <c r="C2275" s="4801" t="s">
        <v>3862</v>
      </c>
      <c r="D2275" s="4753" t="s">
        <v>1569</v>
      </c>
      <c r="E2275" s="4664" t="s">
        <v>1572</v>
      </c>
      <c r="F2275" s="287" t="s">
        <v>575</v>
      </c>
      <c r="G2275" s="274" t="s">
        <v>119</v>
      </c>
      <c r="H2275" s="4887" t="s">
        <v>624</v>
      </c>
      <c r="I2275" s="4919">
        <v>9418</v>
      </c>
      <c r="J2275" s="4916">
        <v>1403</v>
      </c>
      <c r="K2275" s="4695">
        <v>4846</v>
      </c>
      <c r="L2275" s="4690">
        <v>832</v>
      </c>
      <c r="M2275" s="2962"/>
      <c r="N2275" s="4388" t="s">
        <v>2466</v>
      </c>
      <c r="O2275" s="4389" t="s">
        <v>2452</v>
      </c>
      <c r="P2275" s="4913"/>
    </row>
    <row r="2276" spans="1:16" ht="15.75" customHeight="1">
      <c r="A2276" s="4820"/>
      <c r="B2276" s="4116"/>
      <c r="C2276" s="4802"/>
      <c r="D2276" s="4411"/>
      <c r="E2276" s="4218"/>
      <c r="F2276" s="288" t="s">
        <v>1156</v>
      </c>
      <c r="G2276" s="275" t="s">
        <v>766</v>
      </c>
      <c r="H2276" s="4888"/>
      <c r="I2276" s="4920"/>
      <c r="J2276" s="4917"/>
      <c r="K2276" s="4696"/>
      <c r="L2276" s="4691"/>
      <c r="M2276" s="2963"/>
      <c r="N2276" s="4222"/>
      <c r="O2276" s="4227"/>
      <c r="P2276" s="4914"/>
    </row>
    <row r="2277" spans="1:16" ht="15.75" customHeight="1">
      <c r="A2277" s="4820"/>
      <c r="B2277" s="4116"/>
      <c r="C2277" s="4802"/>
      <c r="D2277" s="4411"/>
      <c r="E2277" s="4218"/>
      <c r="F2277" s="288" t="s">
        <v>1161</v>
      </c>
      <c r="G2277" s="275"/>
      <c r="H2277" s="4888"/>
      <c r="I2277" s="4920"/>
      <c r="J2277" s="4917"/>
      <c r="K2277" s="4696"/>
      <c r="L2277" s="4691"/>
      <c r="M2277" s="2963"/>
      <c r="N2277" s="4222"/>
      <c r="O2277" s="4227"/>
      <c r="P2277" s="4914"/>
    </row>
    <row r="2278" spans="1:16" ht="15.75" customHeight="1" thickBot="1">
      <c r="A2278" s="4821"/>
      <c r="B2278" s="4117"/>
      <c r="C2278" s="4803"/>
      <c r="D2278" s="4804"/>
      <c r="E2278" s="4219"/>
      <c r="F2278" s="436" t="s">
        <v>716</v>
      </c>
      <c r="G2278" s="400" t="s">
        <v>119</v>
      </c>
      <c r="H2278" s="4889"/>
      <c r="I2278" s="4921"/>
      <c r="J2278" s="4918"/>
      <c r="K2278" s="4697"/>
      <c r="L2278" s="4692"/>
      <c r="M2278" s="2964"/>
      <c r="N2278" s="4223"/>
      <c r="O2278" s="4225"/>
      <c r="P2278" s="4915"/>
    </row>
    <row r="2279" spans="1:16" ht="15.75" customHeight="1">
      <c r="A2279" s="4819" t="s">
        <v>3969</v>
      </c>
      <c r="B2279" s="4822" t="s">
        <v>2464</v>
      </c>
      <c r="C2279" s="4801" t="s">
        <v>3863</v>
      </c>
      <c r="D2279" s="4753" t="s">
        <v>1570</v>
      </c>
      <c r="E2279" s="4664" t="s">
        <v>1574</v>
      </c>
      <c r="F2279" s="287" t="s">
        <v>575</v>
      </c>
      <c r="G2279" s="274" t="s">
        <v>119</v>
      </c>
      <c r="H2279" s="4887" t="s">
        <v>624</v>
      </c>
      <c r="I2279" s="4919">
        <v>15754</v>
      </c>
      <c r="J2279" s="4916">
        <v>1403</v>
      </c>
      <c r="K2279" s="4695">
        <v>11200</v>
      </c>
      <c r="L2279" s="4690">
        <v>832</v>
      </c>
      <c r="M2279" s="2962"/>
      <c r="N2279" s="4388" t="s">
        <v>2468</v>
      </c>
      <c r="O2279" s="4389" t="s">
        <v>2452</v>
      </c>
      <c r="P2279" s="4913"/>
    </row>
    <row r="2280" spans="1:16" ht="15.75" customHeight="1">
      <c r="A2280" s="4820"/>
      <c r="B2280" s="4116"/>
      <c r="C2280" s="4802"/>
      <c r="D2280" s="4411"/>
      <c r="E2280" s="4218"/>
      <c r="F2280" s="288" t="s">
        <v>1162</v>
      </c>
      <c r="G2280" s="275" t="s">
        <v>766</v>
      </c>
      <c r="H2280" s="4888"/>
      <c r="I2280" s="4920"/>
      <c r="J2280" s="4917"/>
      <c r="K2280" s="4696"/>
      <c r="L2280" s="4691"/>
      <c r="M2280" s="2963"/>
      <c r="N2280" s="4222"/>
      <c r="O2280" s="4227"/>
      <c r="P2280" s="4914"/>
    </row>
    <row r="2281" spans="1:16" ht="15.75" customHeight="1">
      <c r="A2281" s="4820"/>
      <c r="B2281" s="4116"/>
      <c r="C2281" s="4802"/>
      <c r="D2281" s="4411"/>
      <c r="E2281" s="4218"/>
      <c r="F2281" s="288" t="s">
        <v>1161</v>
      </c>
      <c r="G2281" s="275"/>
      <c r="H2281" s="4888"/>
      <c r="I2281" s="4920"/>
      <c r="J2281" s="4917"/>
      <c r="K2281" s="4696"/>
      <c r="L2281" s="4691"/>
      <c r="M2281" s="2963"/>
      <c r="N2281" s="4222"/>
      <c r="O2281" s="4227"/>
      <c r="P2281" s="4914"/>
    </row>
    <row r="2282" spans="1:16" ht="15.75" customHeight="1" thickBot="1">
      <c r="A2282" s="4821"/>
      <c r="B2282" s="4117"/>
      <c r="C2282" s="4803"/>
      <c r="D2282" s="4804"/>
      <c r="E2282" s="4219"/>
      <c r="F2282" s="436" t="s">
        <v>716</v>
      </c>
      <c r="G2282" s="400" t="s">
        <v>119</v>
      </c>
      <c r="H2282" s="4889"/>
      <c r="I2282" s="4921"/>
      <c r="J2282" s="4918"/>
      <c r="K2282" s="4697"/>
      <c r="L2282" s="4692"/>
      <c r="M2282" s="2964"/>
      <c r="N2282" s="4223"/>
      <c r="O2282" s="4225"/>
      <c r="P2282" s="4915"/>
    </row>
    <row r="2283" spans="1:16" ht="15.75" customHeight="1">
      <c r="A2283" s="4819" t="s">
        <v>3970</v>
      </c>
      <c r="B2283" s="4822" t="s">
        <v>2464</v>
      </c>
      <c r="C2283" s="4801" t="s">
        <v>3864</v>
      </c>
      <c r="D2283" s="4753" t="s">
        <v>1571</v>
      </c>
      <c r="E2283" s="4664" t="s">
        <v>1573</v>
      </c>
      <c r="F2283" s="287" t="s">
        <v>575</v>
      </c>
      <c r="G2283" s="274" t="s">
        <v>119</v>
      </c>
      <c r="H2283" s="4887" t="s">
        <v>624</v>
      </c>
      <c r="I2283" s="4919">
        <v>13426</v>
      </c>
      <c r="J2283" s="4916">
        <v>1403</v>
      </c>
      <c r="K2283" s="4695">
        <v>8832</v>
      </c>
      <c r="L2283" s="4690">
        <v>832</v>
      </c>
      <c r="M2283" s="2962"/>
      <c r="N2283" s="4388" t="s">
        <v>2468</v>
      </c>
      <c r="O2283" s="4389" t="s">
        <v>2452</v>
      </c>
      <c r="P2283" s="4913"/>
    </row>
    <row r="2284" spans="1:16" ht="15.75" customHeight="1">
      <c r="A2284" s="4820"/>
      <c r="B2284" s="4116"/>
      <c r="C2284" s="4802"/>
      <c r="D2284" s="4411"/>
      <c r="E2284" s="4218"/>
      <c r="F2284" s="288" t="s">
        <v>1157</v>
      </c>
      <c r="G2284" s="275" t="s">
        <v>766</v>
      </c>
      <c r="H2284" s="4888"/>
      <c r="I2284" s="4920"/>
      <c r="J2284" s="4917"/>
      <c r="K2284" s="4696"/>
      <c r="L2284" s="4691"/>
      <c r="M2284" s="2963"/>
      <c r="N2284" s="4222"/>
      <c r="O2284" s="4227"/>
      <c r="P2284" s="4914"/>
    </row>
    <row r="2285" spans="1:16" ht="15.75" customHeight="1">
      <c r="A2285" s="4820"/>
      <c r="B2285" s="4116"/>
      <c r="C2285" s="4802"/>
      <c r="D2285" s="4411"/>
      <c r="E2285" s="4218"/>
      <c r="F2285" s="288" t="s">
        <v>1161</v>
      </c>
      <c r="G2285" s="275"/>
      <c r="H2285" s="4888"/>
      <c r="I2285" s="4920"/>
      <c r="J2285" s="4917"/>
      <c r="K2285" s="4696"/>
      <c r="L2285" s="4691"/>
      <c r="M2285" s="2963"/>
      <c r="N2285" s="4222"/>
      <c r="O2285" s="4227"/>
      <c r="P2285" s="4914"/>
    </row>
    <row r="2286" spans="1:16" ht="15.75" customHeight="1" thickBot="1">
      <c r="A2286" s="4821"/>
      <c r="B2286" s="4117"/>
      <c r="C2286" s="4803"/>
      <c r="D2286" s="4804"/>
      <c r="E2286" s="4219"/>
      <c r="F2286" s="436" t="s">
        <v>716</v>
      </c>
      <c r="G2286" s="400" t="s">
        <v>119</v>
      </c>
      <c r="H2286" s="4889"/>
      <c r="I2286" s="4921"/>
      <c r="J2286" s="4918"/>
      <c r="K2286" s="4697"/>
      <c r="L2286" s="4692"/>
      <c r="M2286" s="2964"/>
      <c r="N2286" s="4223"/>
      <c r="O2286" s="4225"/>
      <c r="P2286" s="4915"/>
    </row>
    <row r="2287" spans="1:16" ht="12.75" customHeight="1">
      <c r="A2287" s="4869" t="s">
        <v>404</v>
      </c>
      <c r="B2287" s="4822" t="s">
        <v>2464</v>
      </c>
      <c r="C2287" s="4501" t="s">
        <v>1588</v>
      </c>
      <c r="D2287" s="4645" t="s">
        <v>1586</v>
      </c>
      <c r="E2287" s="4910" t="s">
        <v>1601</v>
      </c>
      <c r="F2287" s="361" t="s">
        <v>104</v>
      </c>
      <c r="G2287" s="301" t="s">
        <v>543</v>
      </c>
      <c r="H2287" s="4480" t="s">
        <v>624</v>
      </c>
      <c r="I2287" s="4382">
        <v>1472</v>
      </c>
      <c r="J2287" s="4384">
        <v>384</v>
      </c>
      <c r="K2287" s="4382">
        <v>128</v>
      </c>
      <c r="L2287" s="4245">
        <v>32</v>
      </c>
      <c r="M2287" s="2940"/>
      <c r="N2287" s="4388" t="s">
        <v>2451</v>
      </c>
      <c r="O2287" s="4930" t="s">
        <v>2452</v>
      </c>
      <c r="P2287" s="4741" t="s">
        <v>1593</v>
      </c>
    </row>
    <row r="2288" spans="1:16" ht="12.75" customHeight="1" thickBot="1">
      <c r="A2288" s="4871"/>
      <c r="B2288" s="4233"/>
      <c r="C2288" s="4380"/>
      <c r="D2288" s="4079"/>
      <c r="E2288" s="4704"/>
      <c r="F2288" s="399" t="s">
        <v>716</v>
      </c>
      <c r="G2288" s="302" t="s">
        <v>765</v>
      </c>
      <c r="H2288" s="4471"/>
      <c r="I2288" s="4121"/>
      <c r="J2288" s="4173"/>
      <c r="K2288" s="4121"/>
      <c r="L2288" s="4044"/>
      <c r="M2288" s="2914"/>
      <c r="N2288" s="4211"/>
      <c r="O2288" s="4912"/>
      <c r="P2288" s="4513"/>
    </row>
    <row r="2289" spans="1:16" ht="12.75" customHeight="1">
      <c r="A2289" s="4869" t="s">
        <v>3879</v>
      </c>
      <c r="B2289" s="4232" t="s">
        <v>2464</v>
      </c>
      <c r="C2289" s="4381" t="s">
        <v>3865</v>
      </c>
      <c r="D2289" s="4900" t="s">
        <v>1587</v>
      </c>
      <c r="E2289" s="4702" t="s">
        <v>1599</v>
      </c>
      <c r="F2289" s="361" t="s">
        <v>104</v>
      </c>
      <c r="G2289" s="301"/>
      <c r="H2289" s="4469" t="s">
        <v>624</v>
      </c>
      <c r="I2289" s="4120">
        <v>5216</v>
      </c>
      <c r="J2289" s="4172">
        <v>576</v>
      </c>
      <c r="K2289" s="4120">
        <v>4078</v>
      </c>
      <c r="L2289" s="4042">
        <v>224</v>
      </c>
      <c r="M2289" s="2912"/>
      <c r="N2289" s="4210" t="s">
        <v>2466</v>
      </c>
      <c r="O2289" s="4224" t="s">
        <v>2452</v>
      </c>
      <c r="P2289" s="4741" t="s">
        <v>1593</v>
      </c>
    </row>
    <row r="2290" spans="1:16" ht="12.75" customHeight="1">
      <c r="A2290" s="4870"/>
      <c r="B2290" s="4116"/>
      <c r="C2290" s="4379"/>
      <c r="D2290" s="4878"/>
      <c r="E2290" s="4703"/>
      <c r="F2290" s="322" t="s">
        <v>1156</v>
      </c>
      <c r="G2290" s="301" t="s">
        <v>766</v>
      </c>
      <c r="H2290" s="4470"/>
      <c r="I2290" s="4108"/>
      <c r="J2290" s="4189"/>
      <c r="K2290" s="4108"/>
      <c r="L2290" s="4043"/>
      <c r="M2290" s="2913"/>
      <c r="N2290" s="4222"/>
      <c r="O2290" s="4227"/>
      <c r="P2290" s="4512"/>
    </row>
    <row r="2291" spans="1:16" ht="12.75" customHeight="1" thickBot="1">
      <c r="A2291" s="4871"/>
      <c r="B2291" s="4233"/>
      <c r="C2291" s="4380"/>
      <c r="D2291" s="4879"/>
      <c r="E2291" s="4704"/>
      <c r="F2291" s="399" t="s">
        <v>716</v>
      </c>
      <c r="G2291" s="302" t="s">
        <v>765</v>
      </c>
      <c r="H2291" s="4471"/>
      <c r="I2291" s="4121"/>
      <c r="J2291" s="4173"/>
      <c r="K2291" s="4121"/>
      <c r="L2291" s="4044"/>
      <c r="M2291" s="2914"/>
      <c r="N2291" s="4211"/>
      <c r="O2291" s="4240"/>
      <c r="P2291" s="4513"/>
    </row>
    <row r="2292" spans="1:16" ht="12.75" customHeight="1">
      <c r="A2292" s="4869" t="s">
        <v>3890</v>
      </c>
      <c r="B2292" s="4232" t="s">
        <v>2464</v>
      </c>
      <c r="C2292" s="4381" t="s">
        <v>3866</v>
      </c>
      <c r="D2292" s="4150" t="s">
        <v>1589</v>
      </c>
      <c r="E2292" s="4702" t="s">
        <v>1600</v>
      </c>
      <c r="F2292" s="361" t="s">
        <v>104</v>
      </c>
      <c r="G2292" s="301"/>
      <c r="H2292" s="4469" t="s">
        <v>624</v>
      </c>
      <c r="I2292" s="4120">
        <v>11552</v>
      </c>
      <c r="J2292" s="4172">
        <v>576</v>
      </c>
      <c r="K2292" s="4385">
        <v>10432</v>
      </c>
      <c r="L2292" s="4042">
        <v>224</v>
      </c>
      <c r="M2292" s="2912"/>
      <c r="N2292" s="4210" t="s">
        <v>2466</v>
      </c>
      <c r="O2292" s="4224" t="s">
        <v>2452</v>
      </c>
      <c r="P2292" s="4741" t="s">
        <v>1593</v>
      </c>
    </row>
    <row r="2293" spans="1:16" ht="12.75" customHeight="1">
      <c r="A2293" s="4870"/>
      <c r="B2293" s="4116"/>
      <c r="C2293" s="4379"/>
      <c r="D2293" s="4216"/>
      <c r="E2293" s="4703"/>
      <c r="F2293" s="322" t="s">
        <v>1162</v>
      </c>
      <c r="G2293" s="301" t="s">
        <v>766</v>
      </c>
      <c r="H2293" s="4470"/>
      <c r="I2293" s="4108"/>
      <c r="J2293" s="4189"/>
      <c r="K2293" s="4386"/>
      <c r="L2293" s="4043"/>
      <c r="M2293" s="2913"/>
      <c r="N2293" s="4222"/>
      <c r="O2293" s="4227"/>
      <c r="P2293" s="4512"/>
    </row>
    <row r="2294" spans="1:16" ht="12.75" customHeight="1" thickBot="1">
      <c r="A2294" s="4871"/>
      <c r="B2294" s="4233"/>
      <c r="C2294" s="4380"/>
      <c r="D2294" s="4151"/>
      <c r="E2294" s="4704"/>
      <c r="F2294" s="399" t="s">
        <v>716</v>
      </c>
      <c r="G2294" s="302" t="s">
        <v>765</v>
      </c>
      <c r="H2294" s="4471"/>
      <c r="I2294" s="4121"/>
      <c r="J2294" s="4173"/>
      <c r="K2294" s="4387"/>
      <c r="L2294" s="4044"/>
      <c r="M2294" s="2914"/>
      <c r="N2294" s="4211"/>
      <c r="O2294" s="4240"/>
      <c r="P2294" s="4513"/>
    </row>
    <row r="2295" spans="1:16" ht="12.75" customHeight="1">
      <c r="A2295" s="4869" t="s">
        <v>3829</v>
      </c>
      <c r="B2295" s="4395" t="s">
        <v>2464</v>
      </c>
      <c r="C2295" s="4381" t="s">
        <v>3867</v>
      </c>
      <c r="D2295" s="4906" t="s">
        <v>1591</v>
      </c>
      <c r="E2295" s="4927" t="s">
        <v>1702</v>
      </c>
      <c r="F2295" s="361" t="s">
        <v>104</v>
      </c>
      <c r="G2295" s="301"/>
      <c r="H2295" s="4469" t="s">
        <v>624</v>
      </c>
      <c r="I2295" s="4120">
        <v>9224</v>
      </c>
      <c r="J2295" s="4172">
        <v>576</v>
      </c>
      <c r="K2295" s="4120">
        <v>8064</v>
      </c>
      <c r="L2295" s="4042">
        <v>224</v>
      </c>
      <c r="M2295" s="2912"/>
      <c r="N2295" s="4210" t="s">
        <v>2466</v>
      </c>
      <c r="O2295" s="4433" t="s">
        <v>2452</v>
      </c>
      <c r="P2295" s="4741" t="s">
        <v>1593</v>
      </c>
    </row>
    <row r="2296" spans="1:16" ht="12.75" customHeight="1">
      <c r="A2296" s="4870"/>
      <c r="B2296" s="4396"/>
      <c r="C2296" s="4379"/>
      <c r="D2296" s="4907"/>
      <c r="E2296" s="4928"/>
      <c r="F2296" s="322" t="s">
        <v>1157</v>
      </c>
      <c r="G2296" s="301" t="s">
        <v>766</v>
      </c>
      <c r="H2296" s="4470"/>
      <c r="I2296" s="4108"/>
      <c r="J2296" s="4189"/>
      <c r="K2296" s="4108"/>
      <c r="L2296" s="4043"/>
      <c r="M2296" s="2913"/>
      <c r="N2296" s="4222"/>
      <c r="O2296" s="4370"/>
      <c r="P2296" s="4512"/>
    </row>
    <row r="2297" spans="1:16" ht="12.75" customHeight="1" thickBot="1">
      <c r="A2297" s="4871"/>
      <c r="B2297" s="4399"/>
      <c r="C2297" s="4380"/>
      <c r="D2297" s="4908"/>
      <c r="E2297" s="4929"/>
      <c r="F2297" s="399" t="s">
        <v>716</v>
      </c>
      <c r="G2297" s="302" t="s">
        <v>765</v>
      </c>
      <c r="H2297" s="4471"/>
      <c r="I2297" s="4121"/>
      <c r="J2297" s="4173"/>
      <c r="K2297" s="4121"/>
      <c r="L2297" s="4044"/>
      <c r="M2297" s="2914"/>
      <c r="N2297" s="4211"/>
      <c r="O2297" s="4371"/>
      <c r="P2297" s="4513"/>
    </row>
    <row r="2298" spans="1:16" ht="12.75" customHeight="1">
      <c r="A2298" s="4869" t="s">
        <v>3971</v>
      </c>
      <c r="B2298" s="4875" t="s">
        <v>2464</v>
      </c>
      <c r="C2298" s="4381" t="s">
        <v>3868</v>
      </c>
      <c r="D2298" s="4878" t="s">
        <v>1592</v>
      </c>
      <c r="E2298" s="4905" t="s">
        <v>5456</v>
      </c>
      <c r="F2298" s="361" t="s">
        <v>104</v>
      </c>
      <c r="G2298" s="301"/>
      <c r="H2298" s="4469" t="s">
        <v>624</v>
      </c>
      <c r="I2298" s="4120">
        <v>1472</v>
      </c>
      <c r="J2298" s="4172">
        <v>576</v>
      </c>
      <c r="K2298" s="4120">
        <v>384</v>
      </c>
      <c r="L2298" s="4042">
        <v>288</v>
      </c>
      <c r="M2298" s="2912"/>
      <c r="N2298" s="4909" t="s">
        <v>2451</v>
      </c>
      <c r="O2298" s="4911" t="s">
        <v>2452</v>
      </c>
      <c r="P2298" s="4741" t="s">
        <v>1593</v>
      </c>
    </row>
    <row r="2299" spans="1:16" ht="12.75" customHeight="1">
      <c r="A2299" s="4870"/>
      <c r="B2299" s="4116"/>
      <c r="C2299" s="4379"/>
      <c r="D2299" s="4878"/>
      <c r="E2299" s="4703"/>
      <c r="F2299" s="322" t="s">
        <v>1159</v>
      </c>
      <c r="G2299" s="301" t="s">
        <v>765</v>
      </c>
      <c r="H2299" s="4470"/>
      <c r="I2299" s="4108"/>
      <c r="J2299" s="4189"/>
      <c r="K2299" s="4108"/>
      <c r="L2299" s="4043"/>
      <c r="M2299" s="2913"/>
      <c r="N2299" s="4222"/>
      <c r="O2299" s="4903"/>
      <c r="P2299" s="4512"/>
    </row>
    <row r="2300" spans="1:16" ht="12.75" customHeight="1" thickBot="1">
      <c r="A2300" s="4871"/>
      <c r="B2300" s="4233"/>
      <c r="C2300" s="4380"/>
      <c r="D2300" s="4879"/>
      <c r="E2300" s="4704"/>
      <c r="F2300" s="399" t="s">
        <v>716</v>
      </c>
      <c r="G2300" s="302" t="s">
        <v>765</v>
      </c>
      <c r="H2300" s="4471"/>
      <c r="I2300" s="4121"/>
      <c r="J2300" s="4173"/>
      <c r="K2300" s="4121"/>
      <c r="L2300" s="4044"/>
      <c r="M2300" s="2914"/>
      <c r="N2300" s="4211"/>
      <c r="O2300" s="4912"/>
      <c r="P2300" s="4513"/>
    </row>
    <row r="2301" spans="1:16" s="46" customFormat="1" ht="12.75" customHeight="1">
      <c r="A2301" s="4869" t="s">
        <v>3886</v>
      </c>
      <c r="B2301" s="4232" t="s">
        <v>2464</v>
      </c>
      <c r="C2301" s="4502" t="s">
        <v>3869</v>
      </c>
      <c r="D2301" s="4407" t="s">
        <v>1594</v>
      </c>
      <c r="E2301" s="4702" t="s">
        <v>1602</v>
      </c>
      <c r="F2301" s="361" t="s">
        <v>104</v>
      </c>
      <c r="G2301" s="402"/>
      <c r="H2301" s="4286" t="s">
        <v>624</v>
      </c>
      <c r="I2301" s="4445">
        <v>5472</v>
      </c>
      <c r="J2301" s="4454">
        <v>832</v>
      </c>
      <c r="K2301" s="4445">
        <v>4334</v>
      </c>
      <c r="L2301" s="4461">
        <v>480</v>
      </c>
      <c r="M2301" s="2944"/>
      <c r="N2301" s="4210" t="s">
        <v>2466</v>
      </c>
      <c r="O2301" s="4224" t="s">
        <v>2452</v>
      </c>
      <c r="P2301" s="4741" t="s">
        <v>1593</v>
      </c>
    </row>
    <row r="2302" spans="1:16" s="46" customFormat="1" ht="12.75" customHeight="1">
      <c r="A2302" s="4870"/>
      <c r="B2302" s="4116"/>
      <c r="C2302" s="4503"/>
      <c r="D2302" s="4408"/>
      <c r="E2302" s="4703"/>
      <c r="F2302" s="322" t="s">
        <v>1156</v>
      </c>
      <c r="G2302" s="315" t="s">
        <v>766</v>
      </c>
      <c r="H2302" s="4423"/>
      <c r="I2302" s="4446"/>
      <c r="J2302" s="4455"/>
      <c r="K2302" s="4446"/>
      <c r="L2302" s="4457"/>
      <c r="M2302" s="2942"/>
      <c r="N2302" s="4222"/>
      <c r="O2302" s="4227"/>
      <c r="P2302" s="4512"/>
    </row>
    <row r="2303" spans="1:16" s="46" customFormat="1" ht="12.75" customHeight="1">
      <c r="A2303" s="4870"/>
      <c r="B2303" s="4116"/>
      <c r="C2303" s="4503"/>
      <c r="D2303" s="4408"/>
      <c r="E2303" s="4703"/>
      <c r="F2303" s="322" t="s">
        <v>1159</v>
      </c>
      <c r="G2303" s="315" t="s">
        <v>765</v>
      </c>
      <c r="H2303" s="4423"/>
      <c r="I2303" s="4446"/>
      <c r="J2303" s="4455"/>
      <c r="K2303" s="4446"/>
      <c r="L2303" s="4457"/>
      <c r="M2303" s="2942"/>
      <c r="N2303" s="4222"/>
      <c r="O2303" s="4227"/>
      <c r="P2303" s="4512"/>
    </row>
    <row r="2304" spans="1:16" s="46" customFormat="1" ht="12.75" customHeight="1" thickBot="1">
      <c r="A2304" s="4871"/>
      <c r="B2304" s="4233"/>
      <c r="C2304" s="4504"/>
      <c r="D2304" s="4409"/>
      <c r="E2304" s="4704"/>
      <c r="F2304" s="312" t="s">
        <v>716</v>
      </c>
      <c r="G2304" s="316" t="s">
        <v>765</v>
      </c>
      <c r="H2304" s="4320"/>
      <c r="I2304" s="4363"/>
      <c r="J2304" s="4456"/>
      <c r="K2304" s="4363"/>
      <c r="L2304" s="4462"/>
      <c r="M2304" s="2943"/>
      <c r="N2304" s="4211"/>
      <c r="O2304" s="4240"/>
      <c r="P2304" s="4513"/>
    </row>
    <row r="2305" spans="1:16" ht="12.75" customHeight="1">
      <c r="A2305" s="4869" t="s">
        <v>3972</v>
      </c>
      <c r="B2305" s="4232" t="s">
        <v>2464</v>
      </c>
      <c r="C2305" s="4304" t="s">
        <v>3870</v>
      </c>
      <c r="D2305" s="4150" t="s">
        <v>1595</v>
      </c>
      <c r="E2305" s="4702" t="s">
        <v>1603</v>
      </c>
      <c r="F2305" s="361" t="s">
        <v>104</v>
      </c>
      <c r="H2305" s="4469" t="s">
        <v>624</v>
      </c>
      <c r="I2305" s="4120">
        <v>11808</v>
      </c>
      <c r="J2305" s="4172">
        <v>832</v>
      </c>
      <c r="K2305" s="4385">
        <v>10688</v>
      </c>
      <c r="L2305" s="4042">
        <v>480</v>
      </c>
      <c r="M2305" s="2912"/>
      <c r="N2305" s="4210" t="s">
        <v>2466</v>
      </c>
      <c r="O2305" s="4224" t="s">
        <v>2452</v>
      </c>
      <c r="P2305" s="4741" t="s">
        <v>1593</v>
      </c>
    </row>
    <row r="2306" spans="1:16" ht="12.75" customHeight="1">
      <c r="A2306" s="4870"/>
      <c r="B2306" s="4116"/>
      <c r="C2306" s="4305"/>
      <c r="D2306" s="4216"/>
      <c r="E2306" s="4703"/>
      <c r="F2306" s="322" t="s">
        <v>1162</v>
      </c>
      <c r="G2306" s="301" t="s">
        <v>766</v>
      </c>
      <c r="H2306" s="4470"/>
      <c r="I2306" s="4108"/>
      <c r="J2306" s="4189"/>
      <c r="K2306" s="4386"/>
      <c r="L2306" s="4043"/>
      <c r="M2306" s="2913"/>
      <c r="N2306" s="4222"/>
      <c r="O2306" s="4227"/>
      <c r="P2306" s="4512"/>
    </row>
    <row r="2307" spans="1:16" ht="12.75" customHeight="1">
      <c r="A2307" s="4870"/>
      <c r="B2307" s="4116"/>
      <c r="C2307" s="4305"/>
      <c r="D2307" s="4216"/>
      <c r="E2307" s="4703"/>
      <c r="F2307" s="360" t="s">
        <v>1159</v>
      </c>
      <c r="G2307" s="301" t="s">
        <v>765</v>
      </c>
      <c r="H2307" s="4470"/>
      <c r="I2307" s="4108"/>
      <c r="J2307" s="4189"/>
      <c r="K2307" s="4386"/>
      <c r="L2307" s="4043"/>
      <c r="M2307" s="2913"/>
      <c r="N2307" s="4222"/>
      <c r="O2307" s="4227"/>
      <c r="P2307" s="4512"/>
    </row>
    <row r="2308" spans="1:16" ht="12.75" customHeight="1" thickBot="1">
      <c r="A2308" s="4871"/>
      <c r="B2308" s="4233"/>
      <c r="C2308" s="4306"/>
      <c r="D2308" s="4151"/>
      <c r="E2308" s="4704"/>
      <c r="F2308" s="399" t="s">
        <v>716</v>
      </c>
      <c r="G2308" s="302" t="s">
        <v>765</v>
      </c>
      <c r="H2308" s="4471"/>
      <c r="I2308" s="4121"/>
      <c r="J2308" s="4173"/>
      <c r="K2308" s="4387"/>
      <c r="L2308" s="4044"/>
      <c r="M2308" s="2914"/>
      <c r="N2308" s="4211"/>
      <c r="O2308" s="4240"/>
      <c r="P2308" s="4513"/>
    </row>
    <row r="2309" spans="1:16" ht="12.75" customHeight="1">
      <c r="A2309" s="4869" t="s">
        <v>3973</v>
      </c>
      <c r="B2309" s="4395" t="s">
        <v>2464</v>
      </c>
      <c r="C2309" s="4304" t="s">
        <v>3871</v>
      </c>
      <c r="D2309" s="4407" t="s">
        <v>1590</v>
      </c>
      <c r="E2309" s="4927" t="s">
        <v>1703</v>
      </c>
      <c r="F2309" s="361" t="s">
        <v>104</v>
      </c>
      <c r="H2309" s="4469" t="s">
        <v>624</v>
      </c>
      <c r="I2309" s="4120">
        <v>9480</v>
      </c>
      <c r="J2309" s="4172">
        <v>832</v>
      </c>
      <c r="K2309" s="4120">
        <v>8320</v>
      </c>
      <c r="L2309" s="4042">
        <v>480</v>
      </c>
      <c r="M2309" s="2912"/>
      <c r="N2309" s="4424" t="s">
        <v>2466</v>
      </c>
      <c r="O2309" s="4433" t="s">
        <v>2452</v>
      </c>
      <c r="P2309" s="4512" t="s">
        <v>1593</v>
      </c>
    </row>
    <row r="2310" spans="1:16" ht="12.75" customHeight="1">
      <c r="A2310" s="4870"/>
      <c r="B2310" s="4396"/>
      <c r="C2310" s="4305"/>
      <c r="D2310" s="4408"/>
      <c r="E2310" s="4928"/>
      <c r="F2310" s="322" t="s">
        <v>1157</v>
      </c>
      <c r="G2310" s="301" t="s">
        <v>766</v>
      </c>
      <c r="H2310" s="4470"/>
      <c r="I2310" s="4108"/>
      <c r="J2310" s="4189"/>
      <c r="K2310" s="4108"/>
      <c r="L2310" s="4043"/>
      <c r="M2310" s="2913"/>
      <c r="N2310" s="4405"/>
      <c r="O2310" s="4370"/>
      <c r="P2310" s="4512"/>
    </row>
    <row r="2311" spans="1:16" ht="12.75" customHeight="1">
      <c r="A2311" s="4870"/>
      <c r="B2311" s="4396"/>
      <c r="C2311" s="4305"/>
      <c r="D2311" s="4408"/>
      <c r="E2311" s="4928"/>
      <c r="F2311" s="322" t="s">
        <v>1159</v>
      </c>
      <c r="G2311" s="301" t="s">
        <v>765</v>
      </c>
      <c r="H2311" s="4470"/>
      <c r="I2311" s="4108"/>
      <c r="J2311" s="4189"/>
      <c r="K2311" s="4108"/>
      <c r="L2311" s="4043"/>
      <c r="M2311" s="2913"/>
      <c r="N2311" s="4405"/>
      <c r="O2311" s="4370"/>
      <c r="P2311" s="4512"/>
    </row>
    <row r="2312" spans="1:16" ht="12.75" customHeight="1" thickBot="1">
      <c r="A2312" s="4871"/>
      <c r="B2312" s="4399"/>
      <c r="C2312" s="4306"/>
      <c r="D2312" s="4409"/>
      <c r="E2312" s="4929"/>
      <c r="F2312" s="399" t="s">
        <v>716</v>
      </c>
      <c r="G2312" s="302" t="s">
        <v>765</v>
      </c>
      <c r="H2312" s="4471"/>
      <c r="I2312" s="4121"/>
      <c r="J2312" s="4173"/>
      <c r="K2312" s="4121"/>
      <c r="L2312" s="4044"/>
      <c r="M2312" s="2914"/>
      <c r="N2312" s="4406"/>
      <c r="O2312" s="4371"/>
      <c r="P2312" s="4513"/>
    </row>
    <row r="2313" spans="1:16" ht="12.75" customHeight="1">
      <c r="A2313" s="4869" t="s">
        <v>3974</v>
      </c>
      <c r="B2313" s="4062" t="s">
        <v>2464</v>
      </c>
      <c r="C2313" s="4381" t="s">
        <v>3872</v>
      </c>
      <c r="D2313" s="4150" t="s">
        <v>1596</v>
      </c>
      <c r="E2313" s="4627" t="s">
        <v>1604</v>
      </c>
      <c r="F2313" s="444" t="s">
        <v>104</v>
      </c>
      <c r="G2313" s="334"/>
      <c r="H2313" s="4089" t="s">
        <v>624</v>
      </c>
      <c r="I2313" s="4924">
        <v>1600</v>
      </c>
      <c r="J2313" s="4172">
        <v>704</v>
      </c>
      <c r="K2313" s="4120">
        <v>512</v>
      </c>
      <c r="L2313" s="4043">
        <v>416</v>
      </c>
      <c r="M2313" s="2913"/>
      <c r="N2313" s="4034" t="s">
        <v>2451</v>
      </c>
      <c r="O2313" s="4053" t="s">
        <v>2452</v>
      </c>
      <c r="P2313" s="4137" t="s">
        <v>1593</v>
      </c>
    </row>
    <row r="2314" spans="1:16" ht="12.75" customHeight="1">
      <c r="A2314" s="4870"/>
      <c r="B2314" s="4063"/>
      <c r="C2314" s="4379"/>
      <c r="D2314" s="4216"/>
      <c r="E2314" s="4901"/>
      <c r="F2314" s="445" t="s">
        <v>715</v>
      </c>
      <c r="G2314" s="343" t="s">
        <v>765</v>
      </c>
      <c r="H2314" s="4470"/>
      <c r="I2314" s="4925"/>
      <c r="J2314" s="4189"/>
      <c r="K2314" s="4108"/>
      <c r="L2314" s="4043"/>
      <c r="M2314" s="2913"/>
      <c r="N2314" s="4035"/>
      <c r="O2314" s="4054"/>
      <c r="P2314" s="4228"/>
    </row>
    <row r="2315" spans="1:16" ht="12.75" customHeight="1" thickBot="1">
      <c r="A2315" s="4871"/>
      <c r="B2315" s="4064"/>
      <c r="C2315" s="4380"/>
      <c r="D2315" s="4151"/>
      <c r="E2315" s="4628"/>
      <c r="F2315" s="446" t="s">
        <v>716</v>
      </c>
      <c r="G2315" s="371" t="s">
        <v>765</v>
      </c>
      <c r="H2315" s="4471"/>
      <c r="I2315" s="4926"/>
      <c r="J2315" s="4173"/>
      <c r="K2315" s="4121"/>
      <c r="L2315" s="4043"/>
      <c r="M2315" s="2913"/>
      <c r="N2315" s="4033"/>
      <c r="O2315" s="4166"/>
      <c r="P2315" s="4138"/>
    </row>
    <row r="2316" spans="1:16" ht="12.75" customHeight="1">
      <c r="A2316" s="4869" t="s">
        <v>3897</v>
      </c>
      <c r="B2316" s="4232" t="s">
        <v>2464</v>
      </c>
      <c r="C2316" s="4381" t="s">
        <v>3873</v>
      </c>
      <c r="D2316" s="4150" t="s">
        <v>1597</v>
      </c>
      <c r="E2316" s="4702" t="s">
        <v>1605</v>
      </c>
      <c r="F2316" s="444" t="s">
        <v>104</v>
      </c>
      <c r="G2316" s="301"/>
      <c r="H2316" s="4469" t="s">
        <v>624</v>
      </c>
      <c r="I2316" s="4120">
        <v>5600</v>
      </c>
      <c r="J2316" s="4172">
        <v>960</v>
      </c>
      <c r="K2316" s="4120">
        <v>4462</v>
      </c>
      <c r="L2316" s="4042">
        <v>608</v>
      </c>
      <c r="M2316" s="2912"/>
      <c r="N2316" s="4210" t="s">
        <v>2466</v>
      </c>
      <c r="O2316" s="4224" t="s">
        <v>2452</v>
      </c>
      <c r="P2316" s="4137" t="s">
        <v>1593</v>
      </c>
    </row>
    <row r="2317" spans="1:16" ht="12.75" customHeight="1">
      <c r="A2317" s="4870"/>
      <c r="B2317" s="4116"/>
      <c r="C2317" s="4379"/>
      <c r="D2317" s="4216"/>
      <c r="E2317" s="4703"/>
      <c r="F2317" s="322" t="s">
        <v>1156</v>
      </c>
      <c r="G2317" s="301" t="s">
        <v>766</v>
      </c>
      <c r="H2317" s="4470"/>
      <c r="I2317" s="4108"/>
      <c r="J2317" s="4189"/>
      <c r="K2317" s="4108"/>
      <c r="L2317" s="4043"/>
      <c r="M2317" s="2913"/>
      <c r="N2317" s="4222"/>
      <c r="O2317" s="4227"/>
      <c r="P2317" s="4228"/>
    </row>
    <row r="2318" spans="1:16" ht="12.75" customHeight="1">
      <c r="A2318" s="4870"/>
      <c r="B2318" s="4116"/>
      <c r="C2318" s="4379"/>
      <c r="D2318" s="4216"/>
      <c r="E2318" s="4703"/>
      <c r="F2318" s="322" t="s">
        <v>715</v>
      </c>
      <c r="G2318" s="303" t="s">
        <v>765</v>
      </c>
      <c r="H2318" s="4470"/>
      <c r="I2318" s="4108"/>
      <c r="J2318" s="4189"/>
      <c r="K2318" s="4108"/>
      <c r="L2318" s="4043"/>
      <c r="M2318" s="2913"/>
      <c r="N2318" s="4222"/>
      <c r="O2318" s="4227"/>
      <c r="P2318" s="4228"/>
    </row>
    <row r="2319" spans="1:16" ht="12.75" customHeight="1" thickBot="1">
      <c r="A2319" s="4871"/>
      <c r="B2319" s="4233"/>
      <c r="C2319" s="4380"/>
      <c r="D2319" s="4151"/>
      <c r="E2319" s="4704"/>
      <c r="F2319" s="399" t="s">
        <v>716</v>
      </c>
      <c r="G2319" s="302" t="s">
        <v>765</v>
      </c>
      <c r="H2319" s="4471"/>
      <c r="I2319" s="4121"/>
      <c r="J2319" s="4173"/>
      <c r="K2319" s="4121"/>
      <c r="L2319" s="4044"/>
      <c r="M2319" s="2914"/>
      <c r="N2319" s="4211"/>
      <c r="O2319" s="4240"/>
      <c r="P2319" s="4138"/>
    </row>
    <row r="2320" spans="1:16" ht="12.75" customHeight="1">
      <c r="A2320" s="4869" t="s">
        <v>3900</v>
      </c>
      <c r="B2320" s="4232" t="s">
        <v>2464</v>
      </c>
      <c r="C2320" s="4381" t="s">
        <v>3874</v>
      </c>
      <c r="D2320" s="4150" t="s">
        <v>1598</v>
      </c>
      <c r="E2320" s="4702" t="s">
        <v>1606</v>
      </c>
      <c r="F2320" s="444" t="s">
        <v>104</v>
      </c>
      <c r="G2320" s="303"/>
      <c r="H2320" s="4469" t="s">
        <v>624</v>
      </c>
      <c r="I2320" s="4120">
        <v>11936</v>
      </c>
      <c r="J2320" s="4172">
        <v>960</v>
      </c>
      <c r="K2320" s="4385">
        <v>10816</v>
      </c>
      <c r="L2320" s="4042">
        <v>608</v>
      </c>
      <c r="M2320" s="2912"/>
      <c r="N2320" s="4210" t="s">
        <v>2466</v>
      </c>
      <c r="O2320" s="4224" t="s">
        <v>2452</v>
      </c>
      <c r="P2320" s="4137" t="s">
        <v>1593</v>
      </c>
    </row>
    <row r="2321" spans="1:16" ht="12.75" customHeight="1">
      <c r="A2321" s="4870"/>
      <c r="B2321" s="4116"/>
      <c r="C2321" s="4379"/>
      <c r="D2321" s="4216"/>
      <c r="E2321" s="4703"/>
      <c r="F2321" s="322" t="s">
        <v>1162</v>
      </c>
      <c r="G2321" s="301" t="s">
        <v>766</v>
      </c>
      <c r="H2321" s="4470"/>
      <c r="I2321" s="4108"/>
      <c r="J2321" s="4189"/>
      <c r="K2321" s="4386"/>
      <c r="L2321" s="4043"/>
      <c r="M2321" s="2913"/>
      <c r="N2321" s="4222"/>
      <c r="O2321" s="4227"/>
      <c r="P2321" s="4228"/>
    </row>
    <row r="2322" spans="1:16" ht="12.75" customHeight="1">
      <c r="A2322" s="4870"/>
      <c r="B2322" s="4116"/>
      <c r="C2322" s="4379"/>
      <c r="D2322" s="4216"/>
      <c r="E2322" s="4703"/>
      <c r="F2322" s="322" t="s">
        <v>715</v>
      </c>
      <c r="G2322" s="303" t="s">
        <v>765</v>
      </c>
      <c r="H2322" s="4470"/>
      <c r="I2322" s="4108"/>
      <c r="J2322" s="4189"/>
      <c r="K2322" s="4386"/>
      <c r="L2322" s="4043"/>
      <c r="M2322" s="2913"/>
      <c r="N2322" s="4222"/>
      <c r="O2322" s="4227"/>
      <c r="P2322" s="4228"/>
    </row>
    <row r="2323" spans="1:16" ht="12.75" customHeight="1" thickBot="1">
      <c r="A2323" s="4871"/>
      <c r="B2323" s="4233"/>
      <c r="C2323" s="4380"/>
      <c r="D2323" s="4151"/>
      <c r="E2323" s="4704"/>
      <c r="F2323" s="399" t="s">
        <v>716</v>
      </c>
      <c r="G2323" s="302" t="s">
        <v>765</v>
      </c>
      <c r="H2323" s="4471"/>
      <c r="I2323" s="4121"/>
      <c r="J2323" s="4173"/>
      <c r="K2323" s="4387"/>
      <c r="L2323" s="4044"/>
      <c r="M2323" s="2914"/>
      <c r="N2323" s="4211"/>
      <c r="O2323" s="4240"/>
      <c r="P2323" s="4138"/>
    </row>
    <row r="2324" spans="1:16" ht="12.75" customHeight="1">
      <c r="A2324" s="4869" t="s">
        <v>3975</v>
      </c>
      <c r="B2324" s="4395" t="s">
        <v>2464</v>
      </c>
      <c r="C2324" s="4381" t="s">
        <v>3875</v>
      </c>
      <c r="D2324" s="4407" t="s">
        <v>1615</v>
      </c>
      <c r="E2324" s="4927" t="s">
        <v>1704</v>
      </c>
      <c r="F2324" s="444" t="s">
        <v>104</v>
      </c>
      <c r="G2324" s="301"/>
      <c r="H2324" s="4469" t="s">
        <v>624</v>
      </c>
      <c r="I2324" s="4120">
        <v>9608</v>
      </c>
      <c r="J2324" s="4172">
        <v>960</v>
      </c>
      <c r="K2324" s="4120">
        <v>8448</v>
      </c>
      <c r="L2324" s="4042">
        <v>608</v>
      </c>
      <c r="M2324" s="2912"/>
      <c r="N2324" s="4424" t="s">
        <v>2466</v>
      </c>
      <c r="O2324" s="4433" t="s">
        <v>2452</v>
      </c>
      <c r="P2324" s="4137" t="s">
        <v>1593</v>
      </c>
    </row>
    <row r="2325" spans="1:16" ht="12.75" customHeight="1">
      <c r="A2325" s="4870"/>
      <c r="B2325" s="4396"/>
      <c r="C2325" s="4379"/>
      <c r="D2325" s="4408"/>
      <c r="E2325" s="4928"/>
      <c r="F2325" s="322" t="s">
        <v>1157</v>
      </c>
      <c r="G2325" s="301" t="s">
        <v>766</v>
      </c>
      <c r="H2325" s="4470"/>
      <c r="I2325" s="4108"/>
      <c r="J2325" s="4189"/>
      <c r="K2325" s="4108"/>
      <c r="L2325" s="4043"/>
      <c r="M2325" s="2913"/>
      <c r="N2325" s="4405"/>
      <c r="O2325" s="4370"/>
      <c r="P2325" s="4228"/>
    </row>
    <row r="2326" spans="1:16" ht="12.75" customHeight="1">
      <c r="A2326" s="4870"/>
      <c r="B2326" s="4396"/>
      <c r="C2326" s="4379"/>
      <c r="D2326" s="4408"/>
      <c r="E2326" s="4928"/>
      <c r="F2326" s="322" t="s">
        <v>715</v>
      </c>
      <c r="G2326" s="303" t="s">
        <v>765</v>
      </c>
      <c r="H2326" s="4470"/>
      <c r="I2326" s="4108"/>
      <c r="J2326" s="4189"/>
      <c r="K2326" s="4108"/>
      <c r="L2326" s="4043"/>
      <c r="M2326" s="2913"/>
      <c r="N2326" s="4405"/>
      <c r="O2326" s="4370"/>
      <c r="P2326" s="4228"/>
    </row>
    <row r="2327" spans="1:16" ht="12.75" customHeight="1" thickBot="1">
      <c r="A2327" s="4871"/>
      <c r="B2327" s="4399"/>
      <c r="C2327" s="4380"/>
      <c r="D2327" s="4409"/>
      <c r="E2327" s="4929"/>
      <c r="F2327" s="399" t="s">
        <v>716</v>
      </c>
      <c r="G2327" s="302" t="s">
        <v>765</v>
      </c>
      <c r="H2327" s="4471"/>
      <c r="I2327" s="4121"/>
      <c r="J2327" s="4173"/>
      <c r="K2327" s="4121"/>
      <c r="L2327" s="4044"/>
      <c r="M2327" s="2914"/>
      <c r="N2327" s="4406"/>
      <c r="O2327" s="4371"/>
      <c r="P2327" s="4138"/>
    </row>
    <row r="2328" spans="1:16" ht="12.75" customHeight="1">
      <c r="A2328" s="4869" t="s">
        <v>3882</v>
      </c>
      <c r="B2328" s="4232" t="s">
        <v>2464</v>
      </c>
      <c r="C2328" s="4381" t="s">
        <v>3876</v>
      </c>
      <c r="D2328" s="4150" t="s">
        <v>1614</v>
      </c>
      <c r="E2328" s="4702" t="s">
        <v>1607</v>
      </c>
      <c r="F2328" s="444" t="s">
        <v>104</v>
      </c>
      <c r="G2328" s="301"/>
      <c r="H2328" s="4469" t="s">
        <v>624</v>
      </c>
      <c r="I2328" s="4120">
        <v>1728</v>
      </c>
      <c r="J2328" s="4172">
        <v>832</v>
      </c>
      <c r="K2328" s="4120">
        <v>640</v>
      </c>
      <c r="L2328" s="4042">
        <v>544</v>
      </c>
      <c r="M2328" s="2912"/>
      <c r="N2328" s="4210" t="s">
        <v>2451</v>
      </c>
      <c r="O2328" s="4902" t="s">
        <v>2452</v>
      </c>
      <c r="P2328" s="4741" t="s">
        <v>1593</v>
      </c>
    </row>
    <row r="2329" spans="1:16" ht="12.75" customHeight="1">
      <c r="A2329" s="4870"/>
      <c r="B2329" s="4116"/>
      <c r="C2329" s="4379"/>
      <c r="D2329" s="4167"/>
      <c r="E2329" s="4703"/>
      <c r="F2329" s="322" t="s">
        <v>1161</v>
      </c>
      <c r="G2329" s="301" t="s">
        <v>765</v>
      </c>
      <c r="H2329" s="4470"/>
      <c r="I2329" s="4108"/>
      <c r="J2329" s="4189"/>
      <c r="K2329" s="4108"/>
      <c r="L2329" s="4043"/>
      <c r="M2329" s="2913"/>
      <c r="N2329" s="4222"/>
      <c r="O2329" s="4903"/>
      <c r="P2329" s="4512"/>
    </row>
    <row r="2330" spans="1:16" ht="12.75" customHeight="1" thickBot="1">
      <c r="A2330" s="4871"/>
      <c r="B2330" s="4117"/>
      <c r="C2330" s="4800"/>
      <c r="D2330" s="4468"/>
      <c r="E2330" s="4876"/>
      <c r="F2330" s="329" t="s">
        <v>716</v>
      </c>
      <c r="G2330" s="305" t="s">
        <v>765</v>
      </c>
      <c r="H2330" s="4500"/>
      <c r="I2330" s="4109"/>
      <c r="J2330" s="4418"/>
      <c r="K2330" s="4109"/>
      <c r="L2330" s="4221"/>
      <c r="M2330" s="2941"/>
      <c r="N2330" s="4223"/>
      <c r="O2330" s="4904"/>
      <c r="P2330" s="4937"/>
    </row>
    <row r="2331" spans="1:16" ht="12.75" customHeight="1">
      <c r="A2331" s="4881" t="s">
        <v>3884</v>
      </c>
      <c r="B2331" s="4873" t="s">
        <v>2470</v>
      </c>
      <c r="C2331" s="4895" t="s">
        <v>3877</v>
      </c>
      <c r="D2331" s="4812" t="s">
        <v>484</v>
      </c>
      <c r="E2331" s="4709" t="s">
        <v>695</v>
      </c>
      <c r="F2331" s="310" t="s">
        <v>99</v>
      </c>
      <c r="G2331" s="311"/>
      <c r="H2331" s="4885" t="s">
        <v>624</v>
      </c>
      <c r="I2331" s="4446">
        <v>1376</v>
      </c>
      <c r="J2331" s="4455">
        <v>832</v>
      </c>
      <c r="K2331" s="4446">
        <v>1088</v>
      </c>
      <c r="L2331" s="4457">
        <v>608</v>
      </c>
      <c r="M2331" s="2942"/>
      <c r="N2331" s="4405" t="s">
        <v>2451</v>
      </c>
      <c r="O2331" s="4370" t="s">
        <v>2452</v>
      </c>
      <c r="P2331" s="4435" t="s">
        <v>51</v>
      </c>
    </row>
    <row r="2332" spans="1:16" ht="12.75" customHeight="1">
      <c r="A2332" s="4882"/>
      <c r="B2332" s="4873"/>
      <c r="C2332" s="4896"/>
      <c r="D2332" s="4812"/>
      <c r="E2332" s="4709"/>
      <c r="F2332" s="310" t="s">
        <v>702</v>
      </c>
      <c r="G2332" s="311"/>
      <c r="H2332" s="4885"/>
      <c r="I2332" s="4446"/>
      <c r="J2332" s="4455"/>
      <c r="K2332" s="4446"/>
      <c r="L2332" s="4457"/>
      <c r="M2332" s="2942"/>
      <c r="N2332" s="4405"/>
      <c r="O2332" s="4370"/>
      <c r="P2332" s="4435"/>
    </row>
    <row r="2333" spans="1:16" ht="12.75" customHeight="1">
      <c r="A2333" s="4882"/>
      <c r="B2333" s="4873"/>
      <c r="C2333" s="4896"/>
      <c r="D2333" s="4812"/>
      <c r="E2333" s="4709"/>
      <c r="F2333" s="310" t="s">
        <v>94</v>
      </c>
      <c r="G2333" s="311"/>
      <c r="H2333" s="4885"/>
      <c r="I2333" s="4446"/>
      <c r="J2333" s="4455"/>
      <c r="K2333" s="4446"/>
      <c r="L2333" s="4457"/>
      <c r="M2333" s="2942"/>
      <c r="N2333" s="4405"/>
      <c r="O2333" s="4370"/>
      <c r="P2333" s="4435"/>
    </row>
    <row r="2334" spans="1:16" ht="12.75" customHeight="1">
      <c r="A2334" s="4882"/>
      <c r="B2334" s="4898"/>
      <c r="C2334" s="4897"/>
      <c r="D2334" s="4868"/>
      <c r="E2334" s="4877"/>
      <c r="F2334" s="312" t="s">
        <v>101</v>
      </c>
      <c r="G2334" s="313"/>
      <c r="H2334" s="4886"/>
      <c r="I2334" s="4363"/>
      <c r="J2334" s="4456"/>
      <c r="K2334" s="4363"/>
      <c r="L2334" s="4462"/>
      <c r="M2334" s="2943"/>
      <c r="N2334" s="4406"/>
      <c r="O2334" s="4371"/>
      <c r="P2334" s="4436"/>
    </row>
    <row r="2335" spans="1:16" ht="12.75" customHeight="1">
      <c r="A2335" s="4882"/>
      <c r="B2335" s="4872" t="s">
        <v>2470</v>
      </c>
      <c r="C2335" s="4899" t="s">
        <v>3976</v>
      </c>
      <c r="D2335" s="4867" t="s">
        <v>485</v>
      </c>
      <c r="E2335" s="4891" t="s">
        <v>696</v>
      </c>
      <c r="F2335" s="310" t="s">
        <v>99</v>
      </c>
      <c r="G2335" s="311"/>
      <c r="H2335" s="4884" t="s">
        <v>624</v>
      </c>
      <c r="I2335" s="4445">
        <v>4992</v>
      </c>
      <c r="J2335" s="4454">
        <v>832</v>
      </c>
      <c r="K2335" s="4445">
        <v>1088</v>
      </c>
      <c r="L2335" s="4461">
        <v>608</v>
      </c>
      <c r="M2335" s="2944"/>
      <c r="N2335" s="4424" t="s">
        <v>2451</v>
      </c>
      <c r="O2335" s="4433" t="s">
        <v>2452</v>
      </c>
      <c r="P2335" s="4434" t="s">
        <v>52</v>
      </c>
    </row>
    <row r="2336" spans="1:16" ht="12.75" customHeight="1">
      <c r="A2336" s="4882"/>
      <c r="B2336" s="4873"/>
      <c r="C2336" s="4896"/>
      <c r="D2336" s="4812"/>
      <c r="E2336" s="4709"/>
      <c r="F2336" s="310" t="s">
        <v>704</v>
      </c>
      <c r="G2336" s="311"/>
      <c r="H2336" s="4885"/>
      <c r="I2336" s="4446"/>
      <c r="J2336" s="4455"/>
      <c r="K2336" s="4446"/>
      <c r="L2336" s="4457"/>
      <c r="M2336" s="2942"/>
      <c r="N2336" s="4405"/>
      <c r="O2336" s="4370"/>
      <c r="P2336" s="4435"/>
    </row>
    <row r="2337" spans="1:16" ht="12.75" customHeight="1">
      <c r="A2337" s="4882"/>
      <c r="B2337" s="4873"/>
      <c r="C2337" s="4896"/>
      <c r="D2337" s="4812"/>
      <c r="E2337" s="4709"/>
      <c r="F2337" s="310" t="s">
        <v>94</v>
      </c>
      <c r="G2337" s="311"/>
      <c r="H2337" s="4885"/>
      <c r="I2337" s="4446"/>
      <c r="J2337" s="4455"/>
      <c r="K2337" s="4446"/>
      <c r="L2337" s="4457"/>
      <c r="M2337" s="2942"/>
      <c r="N2337" s="4405"/>
      <c r="O2337" s="4370"/>
      <c r="P2337" s="4435"/>
    </row>
    <row r="2338" spans="1:16" ht="12.75" customHeight="1">
      <c r="A2338" s="4882"/>
      <c r="B2338" s="4898"/>
      <c r="C2338" s="4897"/>
      <c r="D2338" s="4868"/>
      <c r="E2338" s="4877"/>
      <c r="F2338" s="312" t="s">
        <v>101</v>
      </c>
      <c r="G2338" s="313"/>
      <c r="H2338" s="4886"/>
      <c r="I2338" s="4363"/>
      <c r="J2338" s="4456"/>
      <c r="K2338" s="4363"/>
      <c r="L2338" s="4462"/>
      <c r="M2338" s="2943"/>
      <c r="N2338" s="4406"/>
      <c r="O2338" s="4371"/>
      <c r="P2338" s="4436"/>
    </row>
    <row r="2339" spans="1:16" ht="12.75" customHeight="1">
      <c r="A2339" s="4882"/>
      <c r="B2339" s="4872" t="s">
        <v>2470</v>
      </c>
      <c r="C2339" s="4893" t="s">
        <v>3878</v>
      </c>
      <c r="D2339" s="4867" t="s">
        <v>486</v>
      </c>
      <c r="E2339" s="4891" t="s">
        <v>697</v>
      </c>
      <c r="F2339" s="310" t="s">
        <v>99</v>
      </c>
      <c r="G2339" s="311"/>
      <c r="H2339" s="4884" t="s">
        <v>624</v>
      </c>
      <c r="I2339" s="4445">
        <v>12608</v>
      </c>
      <c r="J2339" s="4454">
        <v>1132</v>
      </c>
      <c r="K2339" s="4445">
        <v>4992</v>
      </c>
      <c r="L2339" s="4461">
        <v>736</v>
      </c>
      <c r="M2339" s="2944"/>
      <c r="N2339" s="4424" t="s">
        <v>2466</v>
      </c>
      <c r="O2339" s="4433" t="s">
        <v>2452</v>
      </c>
      <c r="P2339" s="4434" t="s">
        <v>53</v>
      </c>
    </row>
    <row r="2340" spans="1:16" ht="12.75" customHeight="1">
      <c r="A2340" s="4882"/>
      <c r="B2340" s="4873"/>
      <c r="C2340" s="4809"/>
      <c r="D2340" s="4812"/>
      <c r="E2340" s="4709"/>
      <c r="F2340" s="310" t="s">
        <v>707</v>
      </c>
      <c r="G2340" s="311"/>
      <c r="H2340" s="4885"/>
      <c r="I2340" s="4446"/>
      <c r="J2340" s="4455"/>
      <c r="K2340" s="4446"/>
      <c r="L2340" s="4457"/>
      <c r="M2340" s="2942"/>
      <c r="N2340" s="4405"/>
      <c r="O2340" s="4370"/>
      <c r="P2340" s="4435"/>
    </row>
    <row r="2341" spans="1:16" ht="12.75" customHeight="1">
      <c r="A2341" s="4882"/>
      <c r="B2341" s="4873"/>
      <c r="C2341" s="4809"/>
      <c r="D2341" s="4812"/>
      <c r="E2341" s="4709"/>
      <c r="F2341" s="310" t="s">
        <v>94</v>
      </c>
      <c r="G2341" s="311"/>
      <c r="H2341" s="4885"/>
      <c r="I2341" s="4446"/>
      <c r="J2341" s="4455"/>
      <c r="K2341" s="4446"/>
      <c r="L2341" s="4457"/>
      <c r="M2341" s="2942"/>
      <c r="N2341" s="4405"/>
      <c r="O2341" s="4370"/>
      <c r="P2341" s="4435"/>
    </row>
    <row r="2342" spans="1:16" ht="12.75" customHeight="1">
      <c r="A2342" s="4882"/>
      <c r="B2342" s="4898"/>
      <c r="C2342" s="4894"/>
      <c r="D2342" s="4868"/>
      <c r="E2342" s="4877"/>
      <c r="F2342" s="312" t="s">
        <v>101</v>
      </c>
      <c r="G2342" s="313"/>
      <c r="H2342" s="4886"/>
      <c r="I2342" s="4363"/>
      <c r="J2342" s="4456"/>
      <c r="K2342" s="4363"/>
      <c r="L2342" s="4462"/>
      <c r="M2342" s="2943"/>
      <c r="N2342" s="4406"/>
      <c r="O2342" s="4371"/>
      <c r="P2342" s="4436"/>
    </row>
    <row r="2343" spans="1:16" ht="12.75" customHeight="1">
      <c r="A2343" s="4882"/>
      <c r="B2343" s="4872" t="s">
        <v>2470</v>
      </c>
      <c r="C2343" s="4893" t="s">
        <v>3635</v>
      </c>
      <c r="D2343" s="4867" t="s">
        <v>487</v>
      </c>
      <c r="E2343" s="4891" t="s">
        <v>698</v>
      </c>
      <c r="F2343" s="310" t="s">
        <v>99</v>
      </c>
      <c r="G2343" s="311"/>
      <c r="H2343" s="4884" t="s">
        <v>624</v>
      </c>
      <c r="I2343" s="4445">
        <v>24480</v>
      </c>
      <c r="J2343" s="4454">
        <v>1424</v>
      </c>
      <c r="K2343" s="4445">
        <v>12544</v>
      </c>
      <c r="L2343" s="4461">
        <v>992</v>
      </c>
      <c r="M2343" s="2944"/>
      <c r="N2343" s="4424" t="s">
        <v>2468</v>
      </c>
      <c r="O2343" s="4433" t="s">
        <v>2452</v>
      </c>
      <c r="P2343" s="4434" t="s">
        <v>385</v>
      </c>
    </row>
    <row r="2344" spans="1:16" ht="12.75" customHeight="1">
      <c r="A2344" s="4882"/>
      <c r="B2344" s="4873"/>
      <c r="C2344" s="4809"/>
      <c r="D2344" s="4812"/>
      <c r="E2344" s="4709"/>
      <c r="F2344" s="310" t="s">
        <v>708</v>
      </c>
      <c r="G2344" s="311"/>
      <c r="H2344" s="4885"/>
      <c r="I2344" s="4446"/>
      <c r="J2344" s="4455"/>
      <c r="K2344" s="4446"/>
      <c r="L2344" s="4457"/>
      <c r="M2344" s="2942"/>
      <c r="N2344" s="4405"/>
      <c r="O2344" s="4370"/>
      <c r="P2344" s="4435"/>
    </row>
    <row r="2345" spans="1:16" ht="12.75" customHeight="1">
      <c r="A2345" s="4882"/>
      <c r="B2345" s="4873"/>
      <c r="C2345" s="4809"/>
      <c r="D2345" s="4812"/>
      <c r="E2345" s="4709"/>
      <c r="F2345" s="310" t="s">
        <v>94</v>
      </c>
      <c r="G2345" s="311"/>
      <c r="H2345" s="4885"/>
      <c r="I2345" s="4446"/>
      <c r="J2345" s="4455"/>
      <c r="K2345" s="4446"/>
      <c r="L2345" s="4457"/>
      <c r="M2345" s="2942"/>
      <c r="N2345" s="4405"/>
      <c r="O2345" s="4370"/>
      <c r="P2345" s="4435"/>
    </row>
    <row r="2346" spans="1:16" ht="13.5" customHeight="1" thickBot="1">
      <c r="A2346" s="4883"/>
      <c r="B2346" s="4874"/>
      <c r="C2346" s="4810"/>
      <c r="D2346" s="4813"/>
      <c r="E2346" s="4710"/>
      <c r="F2346" s="358" t="s">
        <v>101</v>
      </c>
      <c r="G2346" s="314"/>
      <c r="H2346" s="4892"/>
      <c r="I2346" s="4684"/>
      <c r="J2346" s="4764"/>
      <c r="K2346" s="4684"/>
      <c r="L2346" s="4458"/>
      <c r="M2346" s="2945"/>
      <c r="N2346" s="4685"/>
      <c r="O2346" s="4447"/>
      <c r="P2346" s="4890"/>
    </row>
    <row r="2347" spans="1:16">
      <c r="A2347" s="22"/>
    </row>
    <row r="2348" spans="1:16" ht="51" customHeight="1">
      <c r="A2348" s="4880" t="s">
        <v>6306</v>
      </c>
      <c r="B2348" s="4880"/>
      <c r="C2348" s="4880"/>
      <c r="D2348" s="4880"/>
      <c r="E2348" s="4880"/>
      <c r="F2348" s="4880"/>
      <c r="G2348" s="4880"/>
      <c r="H2348" s="4880"/>
      <c r="I2348" s="4880"/>
      <c r="J2348" s="4880"/>
      <c r="K2348" s="4880"/>
      <c r="L2348" s="4880"/>
      <c r="M2348" s="4880"/>
      <c r="N2348" s="4880"/>
      <c r="O2348" s="4880"/>
      <c r="P2348" s="4880"/>
    </row>
    <row r="2349" spans="1:16" ht="19.5" customHeight="1">
      <c r="A2349" s="13" t="s">
        <v>924</v>
      </c>
      <c r="D2349" s="404"/>
      <c r="E2349" s="363"/>
      <c r="F2349" s="363"/>
      <c r="G2349" s="364"/>
      <c r="O2349" s="403"/>
    </row>
    <row r="2351" spans="1:16" s="14" customFormat="1" ht="192.75" customHeight="1">
      <c r="A2351" s="103" t="s">
        <v>6307</v>
      </c>
      <c r="B2351" s="824"/>
      <c r="C2351" s="324"/>
      <c r="D2351" s="181"/>
      <c r="E2351" s="406"/>
      <c r="F2351" s="406"/>
      <c r="G2351" s="182"/>
      <c r="H2351" s="138"/>
      <c r="I2351" s="138"/>
      <c r="J2351" s="138"/>
      <c r="K2351" s="138"/>
      <c r="L2351" s="138"/>
      <c r="M2351" s="138"/>
      <c r="N2351" s="430"/>
      <c r="O2351" s="430"/>
      <c r="P2351" s="432"/>
    </row>
  </sheetData>
  <autoFilter ref="A2:BW2"/>
  <mergeCells count="9601">
    <mergeCell ref="O1737:O1739"/>
    <mergeCell ref="P1737:P1739"/>
    <mergeCell ref="C2009:C2010"/>
    <mergeCell ref="D2009:D2010"/>
    <mergeCell ref="E2009:E2010"/>
    <mergeCell ref="H2009:H2010"/>
    <mergeCell ref="I2009:I2010"/>
    <mergeCell ref="J2009:J2010"/>
    <mergeCell ref="K2009:K2010"/>
    <mergeCell ref="L2009:L2010"/>
    <mergeCell ref="N2009:N2010"/>
    <mergeCell ref="O2009:O2010"/>
    <mergeCell ref="P2009:P2010"/>
    <mergeCell ref="K2003:K2004"/>
    <mergeCell ref="L2003:L2004"/>
    <mergeCell ref="N2003:N2004"/>
    <mergeCell ref="O2003:O2004"/>
    <mergeCell ref="P2003:P2004"/>
    <mergeCell ref="I1901:I1903"/>
    <mergeCell ref="J1901:J1903"/>
    <mergeCell ref="K1901:K1903"/>
    <mergeCell ref="L1901:L1903"/>
    <mergeCell ref="N1901:N1903"/>
    <mergeCell ref="L1755:L1757"/>
    <mergeCell ref="J1755:J1757"/>
    <mergeCell ref="C1899:C1900"/>
    <mergeCell ref="K1853:K1856"/>
    <mergeCell ref="L1861:L1864"/>
    <mergeCell ref="L1833:L1836"/>
    <mergeCell ref="E1818:E1820"/>
    <mergeCell ref="B2011:B2012"/>
    <mergeCell ref="C2011:C2012"/>
    <mergeCell ref="D2011:D2012"/>
    <mergeCell ref="E2011:E2012"/>
    <mergeCell ref="H2011:H2012"/>
    <mergeCell ref="I2011:I2012"/>
    <mergeCell ref="J2011:J2012"/>
    <mergeCell ref="K2011:K2012"/>
    <mergeCell ref="L2011:L2012"/>
    <mergeCell ref="P2011:P2012"/>
    <mergeCell ref="N2011:N2012"/>
    <mergeCell ref="O2011:O2012"/>
    <mergeCell ref="A2001:A2014"/>
    <mergeCell ref="B2001:B2002"/>
    <mergeCell ref="C2001:C2002"/>
    <mergeCell ref="D2001:D2002"/>
    <mergeCell ref="E2001:E2002"/>
    <mergeCell ref="H2001:H2002"/>
    <mergeCell ref="I2001:I2002"/>
    <mergeCell ref="J2001:J2002"/>
    <mergeCell ref="K2001:K2002"/>
    <mergeCell ref="L2001:L2002"/>
    <mergeCell ref="N2001:N2002"/>
    <mergeCell ref="O2001:O2002"/>
    <mergeCell ref="P2001:P2002"/>
    <mergeCell ref="B2003:B2004"/>
    <mergeCell ref="C2003:C2004"/>
    <mergeCell ref="D2003:D2004"/>
    <mergeCell ref="E2003:E2004"/>
    <mergeCell ref="H2003:H2004"/>
    <mergeCell ref="I2003:I2004"/>
    <mergeCell ref="J2003:J2004"/>
    <mergeCell ref="B2005:B2006"/>
    <mergeCell ref="C2005:C2006"/>
    <mergeCell ref="D2005:D2006"/>
    <mergeCell ref="E2005:E2006"/>
    <mergeCell ref="D2013:D2014"/>
    <mergeCell ref="E2013:E2014"/>
    <mergeCell ref="O2013:O2014"/>
    <mergeCell ref="P1647:P1649"/>
    <mergeCell ref="B1656:B1658"/>
    <mergeCell ref="C1656:C1658"/>
    <mergeCell ref="D1656:D1658"/>
    <mergeCell ref="E1656:E1658"/>
    <mergeCell ref="H1656:H1658"/>
    <mergeCell ref="I1656:I1658"/>
    <mergeCell ref="J1656:J1658"/>
    <mergeCell ref="K1656:K1658"/>
    <mergeCell ref="L1656:L1658"/>
    <mergeCell ref="N1656:N1658"/>
    <mergeCell ref="O1656:O1658"/>
    <mergeCell ref="P1656:P1658"/>
    <mergeCell ref="B1647:B1649"/>
    <mergeCell ref="C1647:C1649"/>
    <mergeCell ref="D1647:D1649"/>
    <mergeCell ref="E1647:E1649"/>
    <mergeCell ref="H1647:H1649"/>
    <mergeCell ref="I1647:I1649"/>
    <mergeCell ref="N1731:N1733"/>
    <mergeCell ref="B1901:B1903"/>
    <mergeCell ref="C1901:C1903"/>
    <mergeCell ref="D1901:D1903"/>
    <mergeCell ref="E1901:E1903"/>
    <mergeCell ref="H1901:H1903"/>
    <mergeCell ref="H1650:H1652"/>
    <mergeCell ref="I1650:I1652"/>
    <mergeCell ref="J1650:J1652"/>
    <mergeCell ref="K1650:K1652"/>
    <mergeCell ref="L1650:L1652"/>
    <mergeCell ref="N1650:N1652"/>
    <mergeCell ref="O1650:O1652"/>
    <mergeCell ref="P1650:P1652"/>
    <mergeCell ref="B1653:B1655"/>
    <mergeCell ref="C1653:C1655"/>
    <mergeCell ref="D1653:D1655"/>
    <mergeCell ref="B1641:B1643"/>
    <mergeCell ref="C1641:C1643"/>
    <mergeCell ref="D1641:D1643"/>
    <mergeCell ref="E1641:E1643"/>
    <mergeCell ref="H1641:H1643"/>
    <mergeCell ref="P1644:P1646"/>
    <mergeCell ref="P1641:P1643"/>
    <mergeCell ref="P1653:P1655"/>
    <mergeCell ref="B1644:B1646"/>
    <mergeCell ref="C1644:C1646"/>
    <mergeCell ref="H1653:H1655"/>
    <mergeCell ref="I1653:I1655"/>
    <mergeCell ref="J1653:J1655"/>
    <mergeCell ref="L1647:L1649"/>
    <mergeCell ref="N1647:N1649"/>
    <mergeCell ref="L1644:L1646"/>
    <mergeCell ref="N1644:N1646"/>
    <mergeCell ref="O1644:O1646"/>
    <mergeCell ref="I1641:I1643"/>
    <mergeCell ref="J1641:J1643"/>
    <mergeCell ref="K1641:K1643"/>
    <mergeCell ref="L1641:L1643"/>
    <mergeCell ref="N1641:N1643"/>
    <mergeCell ref="O1641:O1643"/>
    <mergeCell ref="D1620:D1622"/>
    <mergeCell ref="E1620:E1622"/>
    <mergeCell ref="P1635:P1637"/>
    <mergeCell ref="D1638:D1640"/>
    <mergeCell ref="E1644:E1646"/>
    <mergeCell ref="H1644:H1646"/>
    <mergeCell ref="I1644:I1646"/>
    <mergeCell ref="P1623:P1625"/>
    <mergeCell ref="O1623:O1625"/>
    <mergeCell ref="K1629:K1631"/>
    <mergeCell ref="L1626:L1628"/>
    <mergeCell ref="N1626:N1628"/>
    <mergeCell ref="D1644:D1646"/>
    <mergeCell ref="D1629:D1631"/>
    <mergeCell ref="E1629:E1631"/>
    <mergeCell ref="H1635:H1637"/>
    <mergeCell ref="I1635:I1637"/>
    <mergeCell ref="J1635:J1637"/>
    <mergeCell ref="K1635:K1637"/>
    <mergeCell ref="L1635:L1637"/>
    <mergeCell ref="N1635:N1637"/>
    <mergeCell ref="P1638:P1640"/>
    <mergeCell ref="O1635:O1637"/>
    <mergeCell ref="P1581:P1583"/>
    <mergeCell ref="B1617:B1619"/>
    <mergeCell ref="C1632:C1634"/>
    <mergeCell ref="L1605:L1607"/>
    <mergeCell ref="P1602:P1604"/>
    <mergeCell ref="N1587:N1589"/>
    <mergeCell ref="N1596:N1598"/>
    <mergeCell ref="O1593:O1595"/>
    <mergeCell ref="I1587:I1589"/>
    <mergeCell ref="J1587:J1589"/>
    <mergeCell ref="B1620:B1622"/>
    <mergeCell ref="C1620:C1622"/>
    <mergeCell ref="O1617:O1619"/>
    <mergeCell ref="L1632:L1634"/>
    <mergeCell ref="O1620:O1622"/>
    <mergeCell ref="K1623:K1625"/>
    <mergeCell ref="E1626:E1628"/>
    <mergeCell ref="H1626:H1628"/>
    <mergeCell ref="E1608:E1610"/>
    <mergeCell ref="H1608:H1610"/>
    <mergeCell ref="I1617:I1619"/>
    <mergeCell ref="J1617:J1619"/>
    <mergeCell ref="I1629:I1631"/>
    <mergeCell ref="J1629:J1631"/>
    <mergeCell ref="I1623:I1625"/>
    <mergeCell ref="L1623:L1625"/>
    <mergeCell ref="N1623:N1625"/>
    <mergeCell ref="L1617:L1619"/>
    <mergeCell ref="N1617:N1619"/>
    <mergeCell ref="C1623:C1625"/>
    <mergeCell ref="O1629:O1631"/>
    <mergeCell ref="O1611:O1613"/>
    <mergeCell ref="A1605:A1634"/>
    <mergeCell ref="P1611:P1613"/>
    <mergeCell ref="P1629:P1631"/>
    <mergeCell ref="J1605:J1607"/>
    <mergeCell ref="L1611:L1613"/>
    <mergeCell ref="N1611:N1613"/>
    <mergeCell ref="P1620:P1622"/>
    <mergeCell ref="P1626:P1628"/>
    <mergeCell ref="P1605:P1607"/>
    <mergeCell ref="K1620:K1622"/>
    <mergeCell ref="O1605:O1607"/>
    <mergeCell ref="P1614:P1616"/>
    <mergeCell ref="L1608:L1610"/>
    <mergeCell ref="L1614:L1616"/>
    <mergeCell ref="N1614:N1616"/>
    <mergeCell ref="O1614:O1616"/>
    <mergeCell ref="J1620:J1622"/>
    <mergeCell ref="N1605:N1607"/>
    <mergeCell ref="P1632:P1634"/>
    <mergeCell ref="O1626:O1628"/>
    <mergeCell ref="N1629:N1631"/>
    <mergeCell ref="K1611:K1613"/>
    <mergeCell ref="J1608:J1610"/>
    <mergeCell ref="K1608:K1610"/>
    <mergeCell ref="I1608:I1610"/>
    <mergeCell ref="C1611:C1613"/>
    <mergeCell ref="L1620:L1622"/>
    <mergeCell ref="N1620:N1622"/>
    <mergeCell ref="E75:E77"/>
    <mergeCell ref="I75:I77"/>
    <mergeCell ref="J78:J80"/>
    <mergeCell ref="O84:O86"/>
    <mergeCell ref="L90:L93"/>
    <mergeCell ref="L98:L101"/>
    <mergeCell ref="N84:N86"/>
    <mergeCell ref="N94:N97"/>
    <mergeCell ref="P90:P93"/>
    <mergeCell ref="N90:N93"/>
    <mergeCell ref="J90:J93"/>
    <mergeCell ref="J84:J86"/>
    <mergeCell ref="L75:L77"/>
    <mergeCell ref="N98:N101"/>
    <mergeCell ref="J72:J74"/>
    <mergeCell ref="K78:K80"/>
    <mergeCell ref="E94:E97"/>
    <mergeCell ref="J81:J83"/>
    <mergeCell ref="I66:I68"/>
    <mergeCell ref="J63:J65"/>
    <mergeCell ref="K63:K65"/>
    <mergeCell ref="L63:L65"/>
    <mergeCell ref="J87:J89"/>
    <mergeCell ref="K87:K89"/>
    <mergeCell ref="L87:L89"/>
    <mergeCell ref="N87:N89"/>
    <mergeCell ref="O87:O89"/>
    <mergeCell ref="I78:I80"/>
    <mergeCell ref="M63:M65"/>
    <mergeCell ref="M66:M68"/>
    <mergeCell ref="A90:A113"/>
    <mergeCell ref="B87:B89"/>
    <mergeCell ref="I87:I89"/>
    <mergeCell ref="A72:A89"/>
    <mergeCell ref="B102:B105"/>
    <mergeCell ref="C102:C105"/>
    <mergeCell ref="D102:D105"/>
    <mergeCell ref="E102:E105"/>
    <mergeCell ref="H102:H105"/>
    <mergeCell ref="I102:I105"/>
    <mergeCell ref="N81:N83"/>
    <mergeCell ref="O81:O83"/>
    <mergeCell ref="J102:J105"/>
    <mergeCell ref="B84:B86"/>
    <mergeCell ref="B90:B93"/>
    <mergeCell ref="O66:O68"/>
    <mergeCell ref="D72:D74"/>
    <mergeCell ref="O72:O74"/>
    <mergeCell ref="H81:H83"/>
    <mergeCell ref="I81:I83"/>
    <mergeCell ref="P1513:P1514"/>
    <mergeCell ref="O330:O332"/>
    <mergeCell ref="O303:O306"/>
    <mergeCell ref="O360:O362"/>
    <mergeCell ref="L560:L563"/>
    <mergeCell ref="O1405:O1407"/>
    <mergeCell ref="H1081:H1083"/>
    <mergeCell ref="J560:J563"/>
    <mergeCell ref="J595:J598"/>
    <mergeCell ref="K587:K590"/>
    <mergeCell ref="L587:L590"/>
    <mergeCell ref="N587:N590"/>
    <mergeCell ref="P506:P509"/>
    <mergeCell ref="P474:P477"/>
    <mergeCell ref="O526:O528"/>
    <mergeCell ref="O426:O428"/>
    <mergeCell ref="P402:P405"/>
    <mergeCell ref="O564:O567"/>
    <mergeCell ref="P537:P539"/>
    <mergeCell ref="H1511:H1512"/>
    <mergeCell ref="J603:J606"/>
    <mergeCell ref="J611:J614"/>
    <mergeCell ref="H611:H614"/>
    <mergeCell ref="H842:H843"/>
    <mergeCell ref="H991:H993"/>
    <mergeCell ref="H615:H617"/>
    <mergeCell ref="L295:L298"/>
    <mergeCell ref="O991:O993"/>
    <mergeCell ref="O658:O661"/>
    <mergeCell ref="H595:H598"/>
    <mergeCell ref="H564:H567"/>
    <mergeCell ref="I576:I579"/>
    <mergeCell ref="H675:H677"/>
    <mergeCell ref="L669:L671"/>
    <mergeCell ref="N669:N671"/>
    <mergeCell ref="I1511:I1512"/>
    <mergeCell ref="I1513:I1514"/>
    <mergeCell ref="O326:O327"/>
    <mergeCell ref="J1414:J1416"/>
    <mergeCell ref="K1414:K1416"/>
    <mergeCell ref="L1414:L1416"/>
    <mergeCell ref="N1414:N1416"/>
    <mergeCell ref="D1411:D1413"/>
    <mergeCell ref="E1450:E1452"/>
    <mergeCell ref="N1420:N1421"/>
    <mergeCell ref="N1602:N1604"/>
    <mergeCell ref="H591:H594"/>
    <mergeCell ref="J627:J629"/>
    <mergeCell ref="H624:H626"/>
    <mergeCell ref="I639:I641"/>
    <mergeCell ref="I607:I610"/>
    <mergeCell ref="I595:I598"/>
    <mergeCell ref="I646:I649"/>
    <mergeCell ref="J549:J551"/>
    <mergeCell ref="H1090:H1092"/>
    <mergeCell ref="N630:N632"/>
    <mergeCell ref="N633:N635"/>
    <mergeCell ref="I615:I617"/>
    <mergeCell ref="J599:J602"/>
    <mergeCell ref="I642:I645"/>
    <mergeCell ref="H672:H674"/>
    <mergeCell ref="H708:H710"/>
    <mergeCell ref="H621:H623"/>
    <mergeCell ref="H639:H641"/>
    <mergeCell ref="I1386:I1387"/>
    <mergeCell ref="H599:H602"/>
    <mergeCell ref="I633:I635"/>
    <mergeCell ref="L624:L626"/>
    <mergeCell ref="N560:N563"/>
    <mergeCell ref="H580:H583"/>
    <mergeCell ref="H1632:H1634"/>
    <mergeCell ref="D1599:D1601"/>
    <mergeCell ref="J1644:J1646"/>
    <mergeCell ref="K1644:K1646"/>
    <mergeCell ref="A1635:A1658"/>
    <mergeCell ref="J1638:J1640"/>
    <mergeCell ref="K1638:K1640"/>
    <mergeCell ref="L1638:L1640"/>
    <mergeCell ref="J1408:J1410"/>
    <mergeCell ref="D1408:D1410"/>
    <mergeCell ref="E1551:E1553"/>
    <mergeCell ref="B1608:B1610"/>
    <mergeCell ref="C1411:C1413"/>
    <mergeCell ref="D1414:D1416"/>
    <mergeCell ref="D1438:D1440"/>
    <mergeCell ref="B1465:B1467"/>
    <mergeCell ref="L134:L137"/>
    <mergeCell ref="H138:H141"/>
    <mergeCell ref="I142:I145"/>
    <mergeCell ref="H168:H170"/>
    <mergeCell ref="I162:I164"/>
    <mergeCell ref="H174:H176"/>
    <mergeCell ref="H142:H145"/>
    <mergeCell ref="I158:I161"/>
    <mergeCell ref="I138:I141"/>
    <mergeCell ref="A1491:A1500"/>
    <mergeCell ref="B1529:B1530"/>
    <mergeCell ref="C1529:C1530"/>
    <mergeCell ref="D1529:D1530"/>
    <mergeCell ref="I1499:I1500"/>
    <mergeCell ref="J1499:J1500"/>
    <mergeCell ref="H1417:H1419"/>
    <mergeCell ref="A1682:A1695"/>
    <mergeCell ref="B1803:B1805"/>
    <mergeCell ref="A1674:A1681"/>
    <mergeCell ref="B1674:B1675"/>
    <mergeCell ref="C1674:C1675"/>
    <mergeCell ref="D1674:D1675"/>
    <mergeCell ref="E1674:E1675"/>
    <mergeCell ref="H1674:H1675"/>
    <mergeCell ref="I1674:I1675"/>
    <mergeCell ref="J1674:J1675"/>
    <mergeCell ref="K1674:K1675"/>
    <mergeCell ref="B1676:B1677"/>
    <mergeCell ref="C1676:C1677"/>
    <mergeCell ref="D1676:D1677"/>
    <mergeCell ref="E1676:E1677"/>
    <mergeCell ref="J1676:J1677"/>
    <mergeCell ref="B1678:B1679"/>
    <mergeCell ref="C1678:C1679"/>
    <mergeCell ref="D1678:D1679"/>
    <mergeCell ref="E1678:E1679"/>
    <mergeCell ref="H1678:H1679"/>
    <mergeCell ref="B1680:B1681"/>
    <mergeCell ref="K1676:K1677"/>
    <mergeCell ref="I1678:I1679"/>
    <mergeCell ref="I1680:I1681"/>
    <mergeCell ref="I1676:I1677"/>
    <mergeCell ref="C1680:C1681"/>
    <mergeCell ref="H1680:H1681"/>
    <mergeCell ref="D1680:D1681"/>
    <mergeCell ref="A1660:A1671"/>
    <mergeCell ref="B1660:B1661"/>
    <mergeCell ref="I1632:I1634"/>
    <mergeCell ref="J1632:J1634"/>
    <mergeCell ref="K1632:K1634"/>
    <mergeCell ref="I1497:I1498"/>
    <mergeCell ref="K1491:K1492"/>
    <mergeCell ref="I1491:I1492"/>
    <mergeCell ref="J1491:J1492"/>
    <mergeCell ref="K1495:K1496"/>
    <mergeCell ref="I1575:I1577"/>
    <mergeCell ref="C1491:C1492"/>
    <mergeCell ref="D1491:D1492"/>
    <mergeCell ref="E1491:E1492"/>
    <mergeCell ref="H1491:H1492"/>
    <mergeCell ref="C1507:C1508"/>
    <mergeCell ref="D1507:D1508"/>
    <mergeCell ref="I1507:I1508"/>
    <mergeCell ref="H1602:H1604"/>
    <mergeCell ref="I1602:I1604"/>
    <mergeCell ref="J1602:J1604"/>
    <mergeCell ref="K1602:K1604"/>
    <mergeCell ref="E1513:E1514"/>
    <mergeCell ref="B1635:B1637"/>
    <mergeCell ref="A1511:A1518"/>
    <mergeCell ref="J1513:J1514"/>
    <mergeCell ref="K1513:K1514"/>
    <mergeCell ref="J1666:J1667"/>
    <mergeCell ref="K1666:K1667"/>
    <mergeCell ref="G1666:G1667"/>
    <mergeCell ref="K1575:K1577"/>
    <mergeCell ref="E1632:E1634"/>
    <mergeCell ref="N1749:N1751"/>
    <mergeCell ref="K1706:K1707"/>
    <mergeCell ref="I1743:I1745"/>
    <mergeCell ref="E1743:E1745"/>
    <mergeCell ref="H1737:H1739"/>
    <mergeCell ref="H1722:H1724"/>
    <mergeCell ref="H1755:H1757"/>
    <mergeCell ref="C1696:C1697"/>
    <mergeCell ref="D1696:D1697"/>
    <mergeCell ref="D1758:D1760"/>
    <mergeCell ref="H1700:H1701"/>
    <mergeCell ref="E1833:E1836"/>
    <mergeCell ref="J1833:J1836"/>
    <mergeCell ref="J1821:J1824"/>
    <mergeCell ref="I1746:I1748"/>
    <mergeCell ref="L1752:L1754"/>
    <mergeCell ref="E1752:E1754"/>
    <mergeCell ref="L1737:L1739"/>
    <mergeCell ref="N1737:N1739"/>
    <mergeCell ref="A1710:A1733"/>
    <mergeCell ref="K1731:K1733"/>
    <mergeCell ref="L1731:L1733"/>
    <mergeCell ref="J1725:J1727"/>
    <mergeCell ref="K1725:K1727"/>
    <mergeCell ref="J1737:J1739"/>
    <mergeCell ref="K1737:K1739"/>
    <mergeCell ref="P1684:P1685"/>
    <mergeCell ref="N1670:N1671"/>
    <mergeCell ref="K1696:K1697"/>
    <mergeCell ref="P1666:P1667"/>
    <mergeCell ref="L1670:L1671"/>
    <mergeCell ref="D690:D692"/>
    <mergeCell ref="N1676:N1677"/>
    <mergeCell ref="O1676:O1677"/>
    <mergeCell ref="O1668:O1669"/>
    <mergeCell ref="E1611:E1613"/>
    <mergeCell ref="H1611:H1613"/>
    <mergeCell ref="E1499:E1500"/>
    <mergeCell ref="K1499:K1500"/>
    <mergeCell ref="J1590:J1592"/>
    <mergeCell ref="L1575:L1577"/>
    <mergeCell ref="N1575:N1577"/>
    <mergeCell ref="N1662:N1663"/>
    <mergeCell ref="N1664:N1665"/>
    <mergeCell ref="D1587:D1589"/>
    <mergeCell ref="H1614:H1616"/>
    <mergeCell ref="I1614:I1616"/>
    <mergeCell ref="J1611:J1613"/>
    <mergeCell ref="H1623:H1625"/>
    <mergeCell ref="E1638:E1640"/>
    <mergeCell ref="H1638:H1640"/>
    <mergeCell ref="O1602:O1604"/>
    <mergeCell ref="N1674:N1675"/>
    <mergeCell ref="D654:D657"/>
    <mergeCell ref="D576:D579"/>
    <mergeCell ref="C599:C602"/>
    <mergeCell ref="C603:C606"/>
    <mergeCell ref="C627:C629"/>
    <mergeCell ref="P1678:P1679"/>
    <mergeCell ref="O1670:O1671"/>
    <mergeCell ref="P1670:P1671"/>
    <mergeCell ref="E1696:E1697"/>
    <mergeCell ref="L1684:L1685"/>
    <mergeCell ref="N1684:N1685"/>
    <mergeCell ref="N1690:N1691"/>
    <mergeCell ref="H1688:H1689"/>
    <mergeCell ref="I1688:I1689"/>
    <mergeCell ref="O1696:O1697"/>
    <mergeCell ref="P1696:P1697"/>
    <mergeCell ref="N1686:N1687"/>
    <mergeCell ref="P1690:P1691"/>
    <mergeCell ref="H1676:H1677"/>
    <mergeCell ref="E1690:E1691"/>
    <mergeCell ref="H1690:H1691"/>
    <mergeCell ref="K1680:K1681"/>
    <mergeCell ref="L1680:L1681"/>
    <mergeCell ref="N1680:N1681"/>
    <mergeCell ref="O1680:O1681"/>
    <mergeCell ref="P1680:P1681"/>
    <mergeCell ref="K1688:K1689"/>
    <mergeCell ref="J1670:J1671"/>
    <mergeCell ref="J1678:J1679"/>
    <mergeCell ref="L1686:L1687"/>
    <mergeCell ref="D1388:D1389"/>
    <mergeCell ref="B1252:B1253"/>
    <mergeCell ref="B1388:B1389"/>
    <mergeCell ref="E1254:E1255"/>
    <mergeCell ref="B607:B610"/>
    <mergeCell ref="B611:B614"/>
    <mergeCell ref="K618:K620"/>
    <mergeCell ref="J630:J632"/>
    <mergeCell ref="C925:C927"/>
    <mergeCell ref="D925:D927"/>
    <mergeCell ref="E560:E563"/>
    <mergeCell ref="D556:D559"/>
    <mergeCell ref="B618:B620"/>
    <mergeCell ref="B599:B602"/>
    <mergeCell ref="D611:D614"/>
    <mergeCell ref="J662:J665"/>
    <mergeCell ref="I658:I661"/>
    <mergeCell ref="J678:J680"/>
    <mergeCell ref="I874:I876"/>
    <mergeCell ref="B587:B590"/>
    <mergeCell ref="C587:C590"/>
    <mergeCell ref="D587:D590"/>
    <mergeCell ref="K599:K602"/>
    <mergeCell ref="K630:K632"/>
    <mergeCell ref="C595:C598"/>
    <mergeCell ref="E611:E614"/>
    <mergeCell ref="C618:C620"/>
    <mergeCell ref="D621:D623"/>
    <mergeCell ref="D615:D617"/>
    <mergeCell ref="D591:D594"/>
    <mergeCell ref="H576:H579"/>
    <mergeCell ref="J607:J610"/>
    <mergeCell ref="B1493:B1494"/>
    <mergeCell ref="C1523:C1524"/>
    <mergeCell ref="D1523:D1524"/>
    <mergeCell ref="E1660:E1661"/>
    <mergeCell ref="D1611:D1613"/>
    <mergeCell ref="D1617:D1619"/>
    <mergeCell ref="E1617:E1619"/>
    <mergeCell ref="C1605:C1607"/>
    <mergeCell ref="E1653:E1655"/>
    <mergeCell ref="E1605:E1607"/>
    <mergeCell ref="B1664:B1665"/>
    <mergeCell ref="E1587:E1589"/>
    <mergeCell ref="B1590:B1592"/>
    <mergeCell ref="B1557:B1559"/>
    <mergeCell ref="B1535:B1536"/>
    <mergeCell ref="B1629:B1631"/>
    <mergeCell ref="C1485:C1486"/>
    <mergeCell ref="D1485:D1486"/>
    <mergeCell ref="E1485:E1486"/>
    <mergeCell ref="D1541:D1542"/>
    <mergeCell ref="E1541:E1542"/>
    <mergeCell ref="D1543:D1544"/>
    <mergeCell ref="C1503:C1504"/>
    <mergeCell ref="C1587:C1589"/>
    <mergeCell ref="C1515:C1516"/>
    <mergeCell ref="B1650:B1652"/>
    <mergeCell ref="C1650:C1652"/>
    <mergeCell ref="D1650:D1652"/>
    <mergeCell ref="E1650:E1652"/>
    <mergeCell ref="C1635:C1637"/>
    <mergeCell ref="D1635:D1637"/>
    <mergeCell ref="E1635:E1637"/>
    <mergeCell ref="D1405:D1407"/>
    <mergeCell ref="C1408:C1410"/>
    <mergeCell ref="H1666:H1667"/>
    <mergeCell ref="I1605:I1607"/>
    <mergeCell ref="C1800:C1802"/>
    <mergeCell ref="C1668:C1669"/>
    <mergeCell ref="I1668:I1669"/>
    <mergeCell ref="G1660:G1661"/>
    <mergeCell ref="I1731:I1733"/>
    <mergeCell ref="D1666:D1667"/>
    <mergeCell ref="I1611:I1613"/>
    <mergeCell ref="H1617:H1619"/>
    <mergeCell ref="I1638:I1640"/>
    <mergeCell ref="H1620:H1622"/>
    <mergeCell ref="H1605:H1607"/>
    <mergeCell ref="D1700:D1701"/>
    <mergeCell ref="C1713:C1715"/>
    <mergeCell ref="D1602:D1604"/>
    <mergeCell ref="E1602:E1604"/>
    <mergeCell ref="E1749:E1751"/>
    <mergeCell ref="C1764:C1766"/>
    <mergeCell ref="D1731:D1733"/>
    <mergeCell ref="C1575:C1577"/>
    <mergeCell ref="C1430:C1431"/>
    <mergeCell ref="D1664:D1665"/>
    <mergeCell ref="D1551:D1553"/>
    <mergeCell ref="I1716:I1718"/>
    <mergeCell ref="I1704:I1705"/>
    <mergeCell ref="H1696:H1697"/>
    <mergeCell ref="H1670:H1671"/>
    <mergeCell ref="D2024:D2025"/>
    <mergeCell ref="C1913:C1915"/>
    <mergeCell ref="H2024:H2025"/>
    <mergeCell ref="I1949:I1952"/>
    <mergeCell ref="I2069:I2070"/>
    <mergeCell ref="K2005:K2006"/>
    <mergeCell ref="D1928:D1930"/>
    <mergeCell ref="D1885:D1888"/>
    <mergeCell ref="D1869:D1872"/>
    <mergeCell ref="H1821:H1824"/>
    <mergeCell ref="D1815:D1817"/>
    <mergeCell ref="E1957:E1960"/>
    <mergeCell ref="C2007:C2008"/>
    <mergeCell ref="D2007:D2008"/>
    <mergeCell ref="I2005:I2006"/>
    <mergeCell ref="J2005:J2006"/>
    <mergeCell ref="H2005:H2006"/>
    <mergeCell ref="H2013:H2014"/>
    <mergeCell ref="I2013:I2014"/>
    <mergeCell ref="J2013:J2014"/>
    <mergeCell ref="K2013:K2014"/>
    <mergeCell ref="H2039:H2040"/>
    <mergeCell ref="E1869:E1872"/>
    <mergeCell ref="C1857:C1860"/>
    <mergeCell ref="K1833:K1836"/>
    <mergeCell ref="K1821:K1824"/>
    <mergeCell ref="I1821:I1824"/>
    <mergeCell ref="K1841:K1844"/>
    <mergeCell ref="E1881:E1884"/>
    <mergeCell ref="I1818:I1820"/>
    <mergeCell ref="E1821:E1824"/>
    <mergeCell ref="B1893:B1896"/>
    <mergeCell ref="D1794:D1796"/>
    <mergeCell ref="B1812:B1814"/>
    <mergeCell ref="C1722:C1724"/>
    <mergeCell ref="B1713:B1715"/>
    <mergeCell ref="C1706:C1707"/>
    <mergeCell ref="D1706:D1707"/>
    <mergeCell ref="C1885:C1888"/>
    <mergeCell ref="C1893:C1896"/>
    <mergeCell ref="H1841:H1844"/>
    <mergeCell ref="B1881:B1884"/>
    <mergeCell ref="H1869:H1872"/>
    <mergeCell ref="E1893:E1896"/>
    <mergeCell ref="D1893:D1896"/>
    <mergeCell ref="H1881:H1884"/>
    <mergeCell ref="D1889:D1892"/>
    <mergeCell ref="H1779:H1781"/>
    <mergeCell ref="H1764:H1766"/>
    <mergeCell ref="C1776:C1778"/>
    <mergeCell ref="H1853:H1856"/>
    <mergeCell ref="H1877:H1880"/>
    <mergeCell ref="H1761:H1763"/>
    <mergeCell ref="B1773:B1775"/>
    <mergeCell ref="D1773:D1775"/>
    <mergeCell ref="D1776:D1778"/>
    <mergeCell ref="D1719:D1721"/>
    <mergeCell ref="B1725:B1727"/>
    <mergeCell ref="D1881:D1884"/>
    <mergeCell ref="H1743:H1745"/>
    <mergeCell ref="H1746:H1748"/>
    <mergeCell ref="E1815:E1817"/>
    <mergeCell ref="E1812:E1814"/>
    <mergeCell ref="C1686:C1687"/>
    <mergeCell ref="D1692:D1693"/>
    <mergeCell ref="B1734:B1736"/>
    <mergeCell ref="C1731:C1733"/>
    <mergeCell ref="D1749:D1751"/>
    <mergeCell ref="D1746:D1748"/>
    <mergeCell ref="C1749:C1751"/>
    <mergeCell ref="B1755:B1757"/>
    <mergeCell ref="C1877:C1880"/>
    <mergeCell ref="D1812:D1814"/>
    <mergeCell ref="B1865:B1868"/>
    <mergeCell ref="B1710:B1712"/>
    <mergeCell ref="C1873:C1876"/>
    <mergeCell ref="B1841:B1844"/>
    <mergeCell ref="B1837:B1840"/>
    <mergeCell ref="D1873:D1876"/>
    <mergeCell ref="C1869:C1872"/>
    <mergeCell ref="D1877:D1880"/>
    <mergeCell ref="B1857:B1860"/>
    <mergeCell ref="B1818:B1820"/>
    <mergeCell ref="B1704:B1705"/>
    <mergeCell ref="D1713:D1715"/>
    <mergeCell ref="B1873:B1876"/>
    <mergeCell ref="B1788:B1790"/>
    <mergeCell ref="B1686:B1687"/>
    <mergeCell ref="C1865:C1868"/>
    <mergeCell ref="B1877:B1880"/>
    <mergeCell ref="B1861:B1864"/>
    <mergeCell ref="C1797:C1799"/>
    <mergeCell ref="C1809:C1811"/>
    <mergeCell ref="D1809:D1811"/>
    <mergeCell ref="D1734:D1736"/>
    <mergeCell ref="C1670:C1671"/>
    <mergeCell ref="D1670:D1671"/>
    <mergeCell ref="H1698:H1699"/>
    <mergeCell ref="B1670:B1671"/>
    <mergeCell ref="H1668:H1669"/>
    <mergeCell ref="E1837:E1840"/>
    <mergeCell ref="H1865:H1868"/>
    <mergeCell ref="H1861:H1864"/>
    <mergeCell ref="H1719:H1721"/>
    <mergeCell ref="D1865:D1868"/>
    <mergeCell ref="D1861:D1864"/>
    <mergeCell ref="E1861:E1864"/>
    <mergeCell ref="B1761:B1763"/>
    <mergeCell ref="H1692:H1693"/>
    <mergeCell ref="D1755:D1757"/>
    <mergeCell ref="C1761:C1763"/>
    <mergeCell ref="B1829:B1832"/>
    <mergeCell ref="B1849:B1852"/>
    <mergeCell ref="D1791:D1793"/>
    <mergeCell ref="D1833:D1836"/>
    <mergeCell ref="D1694:D1695"/>
    <mergeCell ref="C1682:C1683"/>
    <mergeCell ref="H1682:H1683"/>
    <mergeCell ref="H1706:H1707"/>
    <mergeCell ref="D1702:D1703"/>
    <mergeCell ref="C1702:C1703"/>
    <mergeCell ref="H1716:H1718"/>
    <mergeCell ref="B1806:B1808"/>
    <mergeCell ref="E1700:E1701"/>
    <mergeCell ref="B1696:B1697"/>
    <mergeCell ref="E1755:E1757"/>
    <mergeCell ref="E1734:E1736"/>
    <mergeCell ref="D1853:D1856"/>
    <mergeCell ref="C1837:C1840"/>
    <mergeCell ref="D1857:D1860"/>
    <mergeCell ref="D1841:D1844"/>
    <mergeCell ref="H1797:H1799"/>
    <mergeCell ref="E1794:E1796"/>
    <mergeCell ref="D1806:D1808"/>
    <mergeCell ref="E1791:E1793"/>
    <mergeCell ref="D1779:D1781"/>
    <mergeCell ref="H1773:H1775"/>
    <mergeCell ref="E1841:E1844"/>
    <mergeCell ref="C1812:C1814"/>
    <mergeCell ref="H1815:H1817"/>
    <mergeCell ref="I1806:I1808"/>
    <mergeCell ref="C1829:C1832"/>
    <mergeCell ref="D1829:D1832"/>
    <mergeCell ref="E1829:E1832"/>
    <mergeCell ref="H1829:H1832"/>
    <mergeCell ref="I1829:I1832"/>
    <mergeCell ref="C1849:C1852"/>
    <mergeCell ref="D1849:D1852"/>
    <mergeCell ref="I1849:I1852"/>
    <mergeCell ref="C1791:C1793"/>
    <mergeCell ref="C1788:C1790"/>
    <mergeCell ref="C1773:C1775"/>
    <mergeCell ref="C1803:C1805"/>
    <mergeCell ref="D1803:D1805"/>
    <mergeCell ref="E1803:E1805"/>
    <mergeCell ref="E591:E594"/>
    <mergeCell ref="E595:E598"/>
    <mergeCell ref="D1034:D1036"/>
    <mergeCell ref="E916:E918"/>
    <mergeCell ref="D957:D958"/>
    <mergeCell ref="C1417:C1419"/>
    <mergeCell ref="D922:D924"/>
    <mergeCell ref="D1084:D1086"/>
    <mergeCell ref="D1194:D1197"/>
    <mergeCell ref="D1090:D1092"/>
    <mergeCell ref="D646:D649"/>
    <mergeCell ref="D650:D653"/>
    <mergeCell ref="E1417:E1419"/>
    <mergeCell ref="E1511:E1512"/>
    <mergeCell ref="E1698:E1699"/>
    <mergeCell ref="C1725:C1727"/>
    <mergeCell ref="C1543:C1544"/>
    <mergeCell ref="D1590:D1592"/>
    <mergeCell ref="D1608:D1610"/>
    <mergeCell ref="E1572:E1574"/>
    <mergeCell ref="E1623:E1625"/>
    <mergeCell ref="D1396:D1398"/>
    <mergeCell ref="E1497:E1498"/>
    <mergeCell ref="D1493:D1494"/>
    <mergeCell ref="D1569:D1571"/>
    <mergeCell ref="D669:D671"/>
    <mergeCell ref="D734:D737"/>
    <mergeCell ref="D738:D741"/>
    <mergeCell ref="D836:D837"/>
    <mergeCell ref="C824:C825"/>
    <mergeCell ref="C832:C833"/>
    <mergeCell ref="D627:D629"/>
    <mergeCell ref="C1435:C1437"/>
    <mergeCell ref="D1435:D1437"/>
    <mergeCell ref="B1623:B1625"/>
    <mergeCell ref="B1605:B1607"/>
    <mergeCell ref="B1578:B1580"/>
    <mergeCell ref="B1593:B1595"/>
    <mergeCell ref="C1593:C1595"/>
    <mergeCell ref="D1596:D1598"/>
    <mergeCell ref="C1617:C1619"/>
    <mergeCell ref="B1602:B1604"/>
    <mergeCell ref="C1602:C1604"/>
    <mergeCell ref="C1590:C1592"/>
    <mergeCell ref="D580:D583"/>
    <mergeCell ref="D595:D598"/>
    <mergeCell ref="D584:D586"/>
    <mergeCell ref="C1511:C1512"/>
    <mergeCell ref="D1511:D1512"/>
    <mergeCell ref="C584:C586"/>
    <mergeCell ref="C591:C594"/>
    <mergeCell ref="C1453:C1455"/>
    <mergeCell ref="D1453:D1455"/>
    <mergeCell ref="B1491:B1492"/>
    <mergeCell ref="B1560:B1562"/>
    <mergeCell ref="C1493:C1494"/>
    <mergeCell ref="D1402:D1404"/>
    <mergeCell ref="B1543:B1544"/>
    <mergeCell ref="B1513:B1514"/>
    <mergeCell ref="C1513:C1514"/>
    <mergeCell ref="D1513:D1514"/>
    <mergeCell ref="B621:B623"/>
    <mergeCell ref="B1575:B1577"/>
    <mergeCell ref="B1430:B1431"/>
    <mergeCell ref="C1746:C1748"/>
    <mergeCell ref="D1068:D1069"/>
    <mergeCell ref="C1274:C1276"/>
    <mergeCell ref="C646:C649"/>
    <mergeCell ref="D1743:D1745"/>
    <mergeCell ref="B1737:B1739"/>
    <mergeCell ref="C1737:C1739"/>
    <mergeCell ref="D1737:D1739"/>
    <mergeCell ref="D1728:D1730"/>
    <mergeCell ref="C1557:C1559"/>
    <mergeCell ref="C1450:C1452"/>
    <mergeCell ref="D1450:D1452"/>
    <mergeCell ref="B1599:B1601"/>
    <mergeCell ref="B1414:B1416"/>
    <mergeCell ref="C1414:C1416"/>
    <mergeCell ref="C1459:C1461"/>
    <mergeCell ref="D1459:D1461"/>
    <mergeCell ref="C1629:C1631"/>
    <mergeCell ref="C1497:C1498"/>
    <mergeCell ref="D1497:D1498"/>
    <mergeCell ref="D1430:D1431"/>
    <mergeCell ref="D758:D761"/>
    <mergeCell ref="C836:C837"/>
    <mergeCell ref="B806:B809"/>
    <mergeCell ref="B1037:B1039"/>
    <mergeCell ref="B1043:B1045"/>
    <mergeCell ref="B997:B999"/>
    <mergeCell ref="B1698:B1699"/>
    <mergeCell ref="D1668:D1669"/>
    <mergeCell ref="C1690:C1691"/>
    <mergeCell ref="B1690:B1691"/>
    <mergeCell ref="C1698:C1699"/>
    <mergeCell ref="B654:B657"/>
    <mergeCell ref="B650:B653"/>
    <mergeCell ref="B766:B769"/>
    <mergeCell ref="B702:B704"/>
    <mergeCell ref="D630:D632"/>
    <mergeCell ref="D636:D638"/>
    <mergeCell ref="D672:D674"/>
    <mergeCell ref="B1743:B1745"/>
    <mergeCell ref="D1662:D1663"/>
    <mergeCell ref="B1731:B1733"/>
    <mergeCell ref="C1704:C1705"/>
    <mergeCell ref="C1662:C1663"/>
    <mergeCell ref="D1686:D1687"/>
    <mergeCell ref="B1692:B1693"/>
    <mergeCell ref="B1694:B1695"/>
    <mergeCell ref="C1710:C1712"/>
    <mergeCell ref="C1700:C1701"/>
    <mergeCell ref="D1605:D1607"/>
    <mergeCell ref="C1581:C1583"/>
    <mergeCell ref="B1545:B1547"/>
    <mergeCell ref="B1551:B1553"/>
    <mergeCell ref="B1554:B1556"/>
    <mergeCell ref="C1554:C1556"/>
    <mergeCell ref="D1554:D1556"/>
    <mergeCell ref="D1535:D1536"/>
    <mergeCell ref="B1668:B1669"/>
    <mergeCell ref="D1081:D1083"/>
    <mergeCell ref="D1087:D1089"/>
    <mergeCell ref="D658:D661"/>
    <mergeCell ref="D633:D635"/>
    <mergeCell ref="D859:D861"/>
    <mergeCell ref="D856:D858"/>
    <mergeCell ref="B239:B242"/>
    <mergeCell ref="B314:B316"/>
    <mergeCell ref="B317:B319"/>
    <mergeCell ref="C576:C579"/>
    <mergeCell ref="C560:C563"/>
    <mergeCell ref="D572:D575"/>
    <mergeCell ref="D568:D571"/>
    <mergeCell ref="B1417:B1419"/>
    <mergeCell ref="B1378:B1379"/>
    <mergeCell ref="D1093:D1095"/>
    <mergeCell ref="D1182:D1185"/>
    <mergeCell ref="E1182:E1185"/>
    <mergeCell ref="E1072:E1074"/>
    <mergeCell ref="B454:B456"/>
    <mergeCell ref="B517:B519"/>
    <mergeCell ref="D529:D530"/>
    <mergeCell ref="B1572:B1574"/>
    <mergeCell ref="C1572:C1574"/>
    <mergeCell ref="D1166:D1169"/>
    <mergeCell ref="D1126:D1129"/>
    <mergeCell ref="D723:D725"/>
    <mergeCell ref="D937:D938"/>
    <mergeCell ref="C862:C864"/>
    <mergeCell ref="C886:C888"/>
    <mergeCell ref="C892:C894"/>
    <mergeCell ref="B862:B864"/>
    <mergeCell ref="B871:B873"/>
    <mergeCell ref="B937:B938"/>
    <mergeCell ref="B933:B934"/>
    <mergeCell ref="B886:B888"/>
    <mergeCell ref="C935:C936"/>
    <mergeCell ref="D892:D894"/>
    <mergeCell ref="C568:C571"/>
    <mergeCell ref="B446:B449"/>
    <mergeCell ref="B498:B501"/>
    <mergeCell ref="D560:D563"/>
    <mergeCell ref="B275:B278"/>
    <mergeCell ref="B324:B325"/>
    <mergeCell ref="D517:D519"/>
    <mergeCell ref="B537:B539"/>
    <mergeCell ref="B520:B522"/>
    <mergeCell ref="B523:B525"/>
    <mergeCell ref="D531:D533"/>
    <mergeCell ref="D534:D536"/>
    <mergeCell ref="D514:D516"/>
    <mergeCell ref="C537:C539"/>
    <mergeCell ref="C543:C545"/>
    <mergeCell ref="D546:D548"/>
    <mergeCell ref="D540:D542"/>
    <mergeCell ref="C549:C551"/>
    <mergeCell ref="C552:C555"/>
    <mergeCell ref="B549:B551"/>
    <mergeCell ref="B540:B542"/>
    <mergeCell ref="B546:B548"/>
    <mergeCell ref="D564:D567"/>
    <mergeCell ref="C564:C567"/>
    <mergeCell ref="C556:C559"/>
    <mergeCell ref="B287:B290"/>
    <mergeCell ref="B291:B294"/>
    <mergeCell ref="B295:B298"/>
    <mergeCell ref="B267:B270"/>
    <mergeCell ref="C243:C246"/>
    <mergeCell ref="D247:D250"/>
    <mergeCell ref="C247:C250"/>
    <mergeCell ref="D291:D294"/>
    <mergeCell ref="B307:B310"/>
    <mergeCell ref="B543:B545"/>
    <mergeCell ref="C546:C548"/>
    <mergeCell ref="B531:B533"/>
    <mergeCell ref="B474:B477"/>
    <mergeCell ref="B482:B485"/>
    <mergeCell ref="B490:B493"/>
    <mergeCell ref="B514:B516"/>
    <mergeCell ref="B526:B528"/>
    <mergeCell ref="C621:C623"/>
    <mergeCell ref="D886:D888"/>
    <mergeCell ref="B898:B900"/>
    <mergeCell ref="B865:B867"/>
    <mergeCell ref="B1087:B1089"/>
    <mergeCell ref="B580:B583"/>
    <mergeCell ref="B603:B606"/>
    <mergeCell ref="D603:D606"/>
    <mergeCell ref="D607:D610"/>
    <mergeCell ref="D599:D602"/>
    <mergeCell ref="B969:B970"/>
    <mergeCell ref="B1316:B1318"/>
    <mergeCell ref="D1106:D1109"/>
    <mergeCell ref="D1099:D1101"/>
    <mergeCell ref="D1049:D1051"/>
    <mergeCell ref="B243:B246"/>
    <mergeCell ref="B259:B262"/>
    <mergeCell ref="B283:B286"/>
    <mergeCell ref="B255:B258"/>
    <mergeCell ref="B303:B306"/>
    <mergeCell ref="B311:B313"/>
    <mergeCell ref="B251:B254"/>
    <mergeCell ref="B342:B344"/>
    <mergeCell ref="B263:B266"/>
    <mergeCell ref="B247:B250"/>
    <mergeCell ref="B271:B274"/>
    <mergeCell ref="B279:B282"/>
    <mergeCell ref="B330:B332"/>
    <mergeCell ref="B326:B327"/>
    <mergeCell ref="B345:B347"/>
    <mergeCell ref="B354:B356"/>
    <mergeCell ref="B328:B329"/>
    <mergeCell ref="B552:B555"/>
    <mergeCell ref="B572:B575"/>
    <mergeCell ref="B564:B567"/>
    <mergeCell ref="D1338:D1339"/>
    <mergeCell ref="B1376:B1377"/>
    <mergeCell ref="C1353:C1355"/>
    <mergeCell ref="B925:B927"/>
    <mergeCell ref="D1265:D1267"/>
    <mergeCell ref="C687:C689"/>
    <mergeCell ref="C650:C653"/>
    <mergeCell ref="B666:B668"/>
    <mergeCell ref="B678:B680"/>
    <mergeCell ref="E650:E653"/>
    <mergeCell ref="E599:E602"/>
    <mergeCell ref="I603:I606"/>
    <mergeCell ref="E615:E617"/>
    <mergeCell ref="H603:H606"/>
    <mergeCell ref="I611:I614"/>
    <mergeCell ref="C636:C638"/>
    <mergeCell ref="D639:D641"/>
    <mergeCell ref="D552:D555"/>
    <mergeCell ref="B568:B571"/>
    <mergeCell ref="B576:B579"/>
    <mergeCell ref="C1106:C1109"/>
    <mergeCell ref="C615:C617"/>
    <mergeCell ref="D618:D620"/>
    <mergeCell ref="C624:C626"/>
    <mergeCell ref="E580:E583"/>
    <mergeCell ref="E587:E590"/>
    <mergeCell ref="D666:D668"/>
    <mergeCell ref="E681:E683"/>
    <mergeCell ref="E654:E657"/>
    <mergeCell ref="I618:I620"/>
    <mergeCell ref="H630:H632"/>
    <mergeCell ref="E636:E638"/>
    <mergeCell ref="E639:E641"/>
    <mergeCell ref="H1158:H1161"/>
    <mergeCell ref="I1316:I1318"/>
    <mergeCell ref="E624:E626"/>
    <mergeCell ref="I624:I626"/>
    <mergeCell ref="E627:E629"/>
    <mergeCell ref="E672:E674"/>
    <mergeCell ref="E717:E719"/>
    <mergeCell ref="E1093:E1095"/>
    <mergeCell ref="E1146:E1149"/>
    <mergeCell ref="E1716:E1718"/>
    <mergeCell ref="E1680:E1681"/>
    <mergeCell ref="E1668:E1669"/>
    <mergeCell ref="E1682:E1683"/>
    <mergeCell ref="E1688:E1689"/>
    <mergeCell ref="E1692:E1693"/>
    <mergeCell ref="E1694:E1695"/>
    <mergeCell ref="E1706:E1707"/>
    <mergeCell ref="E1686:E1687"/>
    <mergeCell ref="E806:E809"/>
    <mergeCell ref="H618:H620"/>
    <mergeCell ref="E1304:E1306"/>
    <mergeCell ref="E1374:E1375"/>
    <mergeCell ref="E1087:E1089"/>
    <mergeCell ref="E1034:E1036"/>
    <mergeCell ref="E1070:E1071"/>
    <mergeCell ref="E1244:E1245"/>
    <mergeCell ref="E1052:E1054"/>
    <mergeCell ref="E826:E827"/>
    <mergeCell ref="D624:D626"/>
    <mergeCell ref="C633:C635"/>
    <mergeCell ref="D642:D645"/>
    <mergeCell ref="E1068:E1069"/>
    <mergeCell ref="E1055:E1057"/>
    <mergeCell ref="E1061:E1063"/>
    <mergeCell ref="D1040:D1042"/>
    <mergeCell ref="E1028:E1029"/>
    <mergeCell ref="C910:C912"/>
    <mergeCell ref="D1043:D1045"/>
    <mergeCell ref="E786:E789"/>
    <mergeCell ref="E675:E677"/>
    <mergeCell ref="E658:E661"/>
    <mergeCell ref="E666:E668"/>
    <mergeCell ref="C822:C823"/>
    <mergeCell ref="E684:E686"/>
    <mergeCell ref="H705:H707"/>
    <mergeCell ref="H702:H704"/>
    <mergeCell ref="H650:H653"/>
    <mergeCell ref="E630:E632"/>
    <mergeCell ref="D696:D698"/>
    <mergeCell ref="H818:H821"/>
    <mergeCell ref="D782:D785"/>
    <mergeCell ref="E702:E704"/>
    <mergeCell ref="D705:D707"/>
    <mergeCell ref="D714:D716"/>
    <mergeCell ref="D711:D713"/>
    <mergeCell ref="E711:E713"/>
    <mergeCell ref="H711:H713"/>
    <mergeCell ref="D720:D722"/>
    <mergeCell ref="E798:E801"/>
    <mergeCell ref="E832:E833"/>
    <mergeCell ref="E1728:E1730"/>
    <mergeCell ref="J1746:J1748"/>
    <mergeCell ref="J1749:J1751"/>
    <mergeCell ref="J1743:J1745"/>
    <mergeCell ref="J1752:J1754"/>
    <mergeCell ref="J1706:J1707"/>
    <mergeCell ref="J1710:J1712"/>
    <mergeCell ref="K1686:K1687"/>
    <mergeCell ref="H1686:H1687"/>
    <mergeCell ref="I1696:I1697"/>
    <mergeCell ref="E1725:E1727"/>
    <mergeCell ref="H1725:H1727"/>
    <mergeCell ref="H1749:H1751"/>
    <mergeCell ref="H1728:H1730"/>
    <mergeCell ref="I1728:I1730"/>
    <mergeCell ref="H1713:H1715"/>
    <mergeCell ref="E1713:E1715"/>
    <mergeCell ref="H1710:H1712"/>
    <mergeCell ref="K1694:K1695"/>
    <mergeCell ref="J1731:J1733"/>
    <mergeCell ref="K1728:K1730"/>
    <mergeCell ref="E1731:E1733"/>
    <mergeCell ref="H1731:H1733"/>
    <mergeCell ref="J1728:J1730"/>
    <mergeCell ref="J1700:J1701"/>
    <mergeCell ref="I1700:I1701"/>
    <mergeCell ref="K1698:K1699"/>
    <mergeCell ref="H1704:H1705"/>
    <mergeCell ref="I1708:I1709"/>
    <mergeCell ref="I1719:I1721"/>
    <mergeCell ref="J1696:J1697"/>
    <mergeCell ref="K1700:K1701"/>
    <mergeCell ref="J624:J626"/>
    <mergeCell ref="E1405:E1407"/>
    <mergeCell ref="H1664:H1665"/>
    <mergeCell ref="E1670:E1671"/>
    <mergeCell ref="E621:E623"/>
    <mergeCell ref="E646:E649"/>
    <mergeCell ref="J1704:J1705"/>
    <mergeCell ref="I1706:I1707"/>
    <mergeCell ref="L1629:L1631"/>
    <mergeCell ref="J1690:J1691"/>
    <mergeCell ref="E810:E813"/>
    <mergeCell ref="E714:E716"/>
    <mergeCell ref="E618:E620"/>
    <mergeCell ref="E1307:E1309"/>
    <mergeCell ref="E782:E785"/>
    <mergeCell ref="H1662:H1663"/>
    <mergeCell ref="N1698:N1699"/>
    <mergeCell ref="H678:H680"/>
    <mergeCell ref="H636:H638"/>
    <mergeCell ref="H642:H645"/>
    <mergeCell ref="I636:I638"/>
    <mergeCell ref="I627:I629"/>
    <mergeCell ref="I630:I632"/>
    <mergeCell ref="H627:H629"/>
    <mergeCell ref="H654:H657"/>
    <mergeCell ref="H633:H635"/>
    <mergeCell ref="H658:H661"/>
    <mergeCell ref="I690:I692"/>
    <mergeCell ref="H646:H649"/>
    <mergeCell ref="I1356:I1358"/>
    <mergeCell ref="J1682:J1683"/>
    <mergeCell ref="E1684:E1685"/>
    <mergeCell ref="E633:E635"/>
    <mergeCell ref="I672:I674"/>
    <mergeCell ref="E723:E725"/>
    <mergeCell ref="H669:H671"/>
    <mergeCell ref="E1503:E1504"/>
    <mergeCell ref="E1402:E1404"/>
    <mergeCell ref="E1422:E1423"/>
    <mergeCell ref="I650:I653"/>
    <mergeCell ref="H1660:H1661"/>
    <mergeCell ref="H662:H665"/>
    <mergeCell ref="I654:I657"/>
    <mergeCell ref="E642:E645"/>
    <mergeCell ref="E678:E680"/>
    <mergeCell ref="E662:E665"/>
    <mergeCell ref="E687:E689"/>
    <mergeCell ref="H687:H689"/>
    <mergeCell ref="H742:H745"/>
    <mergeCell ref="H758:H761"/>
    <mergeCell ref="H681:H683"/>
    <mergeCell ref="H684:H686"/>
    <mergeCell ref="I678:I680"/>
    <mergeCell ref="E705:E707"/>
    <mergeCell ref="I1517:I1518"/>
    <mergeCell ref="E802:E805"/>
    <mergeCell ref="E953:E954"/>
    <mergeCell ref="E669:E671"/>
    <mergeCell ref="H1222:H1223"/>
    <mergeCell ref="E790:E793"/>
    <mergeCell ref="E1326:E1327"/>
    <mergeCell ref="E913:E915"/>
    <mergeCell ref="H1590:H1592"/>
    <mergeCell ref="E1420:E1421"/>
    <mergeCell ref="L1602:L1604"/>
    <mergeCell ref="L1725:L1727"/>
    <mergeCell ref="K1773:K1775"/>
    <mergeCell ref="L1674:L1675"/>
    <mergeCell ref="K1678:K1679"/>
    <mergeCell ref="L1678:L1679"/>
    <mergeCell ref="J1680:J1681"/>
    <mergeCell ref="L1676:L1677"/>
    <mergeCell ref="K1605:K1607"/>
    <mergeCell ref="L1688:L1689"/>
    <mergeCell ref="J1688:J1689"/>
    <mergeCell ref="L1682:L1683"/>
    <mergeCell ref="L1704:L1705"/>
    <mergeCell ref="L1716:L1718"/>
    <mergeCell ref="K1617:K1619"/>
    <mergeCell ref="P1755:P1757"/>
    <mergeCell ref="I1684:I1685"/>
    <mergeCell ref="I1670:I1671"/>
    <mergeCell ref="L1761:L1763"/>
    <mergeCell ref="P1734:P1736"/>
    <mergeCell ref="K1704:K1705"/>
    <mergeCell ref="N1746:N1748"/>
    <mergeCell ref="L1713:L1715"/>
    <mergeCell ref="L1728:L1730"/>
    <mergeCell ref="N1682:N1683"/>
    <mergeCell ref="N1734:N1736"/>
    <mergeCell ref="L1719:L1721"/>
    <mergeCell ref="L1690:L1691"/>
    <mergeCell ref="J1662:J1663"/>
    <mergeCell ref="N1728:N1730"/>
    <mergeCell ref="P1692:P1693"/>
    <mergeCell ref="O1674:O1675"/>
    <mergeCell ref="O2216:O2219"/>
    <mergeCell ref="N2192:N2195"/>
    <mergeCell ref="N2159:N2162"/>
    <mergeCell ref="L1758:L1760"/>
    <mergeCell ref="L1779:L1781"/>
    <mergeCell ref="J1788:J1790"/>
    <mergeCell ref="K1755:K1757"/>
    <mergeCell ref="J1660:J1661"/>
    <mergeCell ref="L1706:L1707"/>
    <mergeCell ref="L1660:L1661"/>
    <mergeCell ref="K1670:K1671"/>
    <mergeCell ref="I1698:I1699"/>
    <mergeCell ref="J1698:J1699"/>
    <mergeCell ref="J1708:J1709"/>
    <mergeCell ref="I1666:I1667"/>
    <mergeCell ref="K1752:K1754"/>
    <mergeCell ref="K1749:K1751"/>
    <mergeCell ref="I1749:I1751"/>
    <mergeCell ref="I1755:I1757"/>
    <mergeCell ref="I1869:I1872"/>
    <mergeCell ref="I1865:I1868"/>
    <mergeCell ref="O1708:O1709"/>
    <mergeCell ref="N1708:N1709"/>
    <mergeCell ref="L1708:L1709"/>
    <mergeCell ref="L1710:L1712"/>
    <mergeCell ref="O1706:O1707"/>
    <mergeCell ref="N1692:N1693"/>
    <mergeCell ref="J1818:J1820"/>
    <mergeCell ref="L1696:L1697"/>
    <mergeCell ref="N1704:N1705"/>
    <mergeCell ref="N1800:N1802"/>
    <mergeCell ref="L1746:L1748"/>
    <mergeCell ref="N2134:N2135"/>
    <mergeCell ref="L2069:L2070"/>
    <mergeCell ref="K2074:K2075"/>
    <mergeCell ref="P1997:P2000"/>
    <mergeCell ref="P2170:P2171"/>
    <mergeCell ref="P2269:P2271"/>
    <mergeCell ref="O2241:O2244"/>
    <mergeCell ref="O2245:O2248"/>
    <mergeCell ref="P2261:P2265"/>
    <mergeCell ref="N2269:N2271"/>
    <mergeCell ref="O2238:O2240"/>
    <mergeCell ref="N2275:N2278"/>
    <mergeCell ref="O2094:O2095"/>
    <mergeCell ref="O2109:O2110"/>
    <mergeCell ref="O2099:O2100"/>
    <mergeCell ref="N2116:N2118"/>
    <mergeCell ref="O2116:O2118"/>
    <mergeCell ref="P2116:P2118"/>
    <mergeCell ref="N2144:N2145"/>
    <mergeCell ref="P2104:P2105"/>
    <mergeCell ref="N2163:N2164"/>
    <mergeCell ref="O2178:O2180"/>
    <mergeCell ref="P2094:P2095"/>
    <mergeCell ref="P2109:P2110"/>
    <mergeCell ref="P2119:P2120"/>
    <mergeCell ref="P2114:P2115"/>
    <mergeCell ref="P2129:P2130"/>
    <mergeCell ref="P2149:P2150"/>
    <mergeCell ref="O2167:O2169"/>
    <mergeCell ref="O2154:O2155"/>
    <mergeCell ref="O2224:O2227"/>
    <mergeCell ref="N2235:N2237"/>
    <mergeCell ref="P2013:P2014"/>
    <mergeCell ref="P2007:P2008"/>
    <mergeCell ref="N2114:N2115"/>
    <mergeCell ref="P1965:P1968"/>
    <mergeCell ref="P1937:P1940"/>
    <mergeCell ref="P1969:P1972"/>
    <mergeCell ref="O1945:O1948"/>
    <mergeCell ref="O1969:O1972"/>
    <mergeCell ref="O1937:O1940"/>
    <mergeCell ref="N1957:N1960"/>
    <mergeCell ref="P1957:P1960"/>
    <mergeCell ref="P1961:P1964"/>
    <mergeCell ref="P2049:P2050"/>
    <mergeCell ref="O2054:O2055"/>
    <mergeCell ref="O2039:O2040"/>
    <mergeCell ref="P2034:P2035"/>
    <mergeCell ref="P2024:P2025"/>
    <mergeCell ref="P1993:P1996"/>
    <mergeCell ref="P1977:P1980"/>
    <mergeCell ref="P517:P519"/>
    <mergeCell ref="P372:P374"/>
    <mergeCell ref="O506:O509"/>
    <mergeCell ref="L446:L449"/>
    <mergeCell ref="N446:N449"/>
    <mergeCell ref="N454:N456"/>
    <mergeCell ref="O446:O449"/>
    <mergeCell ref="L426:L428"/>
    <mergeCell ref="O410:O413"/>
    <mergeCell ref="N426:N428"/>
    <mergeCell ref="O599:O602"/>
    <mergeCell ref="O454:O456"/>
    <mergeCell ref="N372:N374"/>
    <mergeCell ref="N432:N434"/>
    <mergeCell ref="N607:N610"/>
    <mergeCell ref="N378:N381"/>
    <mergeCell ref="P432:P434"/>
    <mergeCell ref="O418:O421"/>
    <mergeCell ref="O432:O434"/>
    <mergeCell ref="O435:O437"/>
    <mergeCell ref="N463:N465"/>
    <mergeCell ref="O463:O465"/>
    <mergeCell ref="O375:O377"/>
    <mergeCell ref="P382:P385"/>
    <mergeCell ref="P378:P381"/>
    <mergeCell ref="P394:P397"/>
    <mergeCell ref="O438:O441"/>
    <mergeCell ref="L432:L434"/>
    <mergeCell ref="N514:N516"/>
    <mergeCell ref="P523:P525"/>
    <mergeCell ref="P520:P522"/>
    <mergeCell ref="P255:P258"/>
    <mergeCell ref="P247:P250"/>
    <mergeCell ref="O636:O638"/>
    <mergeCell ref="L646:L649"/>
    <mergeCell ref="L572:L575"/>
    <mergeCell ref="L591:L594"/>
    <mergeCell ref="O517:O519"/>
    <mergeCell ref="O342:O344"/>
    <mergeCell ref="L311:L313"/>
    <mergeCell ref="L287:L290"/>
    <mergeCell ref="L322:L323"/>
    <mergeCell ref="P333:P335"/>
    <mergeCell ref="L314:L316"/>
    <mergeCell ref="P307:P310"/>
    <mergeCell ref="P322:P323"/>
    <mergeCell ref="P326:P327"/>
    <mergeCell ref="L303:L306"/>
    <mergeCell ref="O317:O319"/>
    <mergeCell ref="O320:O321"/>
    <mergeCell ref="L291:L294"/>
    <mergeCell ref="P311:P313"/>
    <mergeCell ref="P320:P321"/>
    <mergeCell ref="P342:P344"/>
    <mergeCell ref="N342:N344"/>
    <mergeCell ref="O314:O316"/>
    <mergeCell ref="P299:P302"/>
    <mergeCell ref="O295:O298"/>
    <mergeCell ref="N330:N332"/>
    <mergeCell ref="P324:P325"/>
    <mergeCell ref="O322:O323"/>
    <mergeCell ref="M307:M310"/>
    <mergeCell ref="L537:L539"/>
    <mergeCell ref="P230:P232"/>
    <mergeCell ref="P162:P164"/>
    <mergeCell ref="O307:O310"/>
    <mergeCell ref="P336:P338"/>
    <mergeCell ref="O336:O338"/>
    <mergeCell ref="P330:P332"/>
    <mergeCell ref="P295:P298"/>
    <mergeCell ref="O328:O329"/>
    <mergeCell ref="O279:O282"/>
    <mergeCell ref="P233:P235"/>
    <mergeCell ref="P317:P319"/>
    <mergeCell ref="O255:O258"/>
    <mergeCell ref="O263:O266"/>
    <mergeCell ref="P303:P306"/>
    <mergeCell ref="O291:O294"/>
    <mergeCell ref="L271:L274"/>
    <mergeCell ref="P314:P316"/>
    <mergeCell ref="P287:P290"/>
    <mergeCell ref="N314:N316"/>
    <mergeCell ref="P271:P274"/>
    <mergeCell ref="L239:L242"/>
    <mergeCell ref="P267:P270"/>
    <mergeCell ref="L255:L258"/>
    <mergeCell ref="O247:O250"/>
    <mergeCell ref="P263:P266"/>
    <mergeCell ref="L243:L246"/>
    <mergeCell ref="N291:N294"/>
    <mergeCell ref="N247:N250"/>
    <mergeCell ref="N255:N258"/>
    <mergeCell ref="P251:P254"/>
    <mergeCell ref="P236:P238"/>
    <mergeCell ref="M243:M246"/>
    <mergeCell ref="O150:O153"/>
    <mergeCell ref="K142:K145"/>
    <mergeCell ref="P243:P246"/>
    <mergeCell ref="O267:O270"/>
    <mergeCell ref="L114:L117"/>
    <mergeCell ref="N114:N117"/>
    <mergeCell ref="P206:P207"/>
    <mergeCell ref="P154:P157"/>
    <mergeCell ref="L122:L125"/>
    <mergeCell ref="O118:O121"/>
    <mergeCell ref="O122:O125"/>
    <mergeCell ref="O168:O170"/>
    <mergeCell ref="N208:N209"/>
    <mergeCell ref="P291:P294"/>
    <mergeCell ref="O206:O207"/>
    <mergeCell ref="O204:O205"/>
    <mergeCell ref="O216:O218"/>
    <mergeCell ref="P239:P242"/>
    <mergeCell ref="P227:P229"/>
    <mergeCell ref="O233:O235"/>
    <mergeCell ref="P204:P205"/>
    <mergeCell ref="P180:P183"/>
    <mergeCell ref="N184:N187"/>
    <mergeCell ref="L221:L223"/>
    <mergeCell ref="L216:L218"/>
    <mergeCell ref="N142:N145"/>
    <mergeCell ref="L168:L170"/>
    <mergeCell ref="N168:N170"/>
    <mergeCell ref="P221:P223"/>
    <mergeCell ref="P279:P282"/>
    <mergeCell ref="O287:O290"/>
    <mergeCell ref="O271:O274"/>
    <mergeCell ref="K168:K170"/>
    <mergeCell ref="N27:N29"/>
    <mergeCell ref="K48:K50"/>
    <mergeCell ref="M78:M80"/>
    <mergeCell ref="K206:K207"/>
    <mergeCell ref="K204:K205"/>
    <mergeCell ref="O224:O226"/>
    <mergeCell ref="L210:L212"/>
    <mergeCell ref="O130:O133"/>
    <mergeCell ref="P138:P141"/>
    <mergeCell ref="P219:P220"/>
    <mergeCell ref="N118:N121"/>
    <mergeCell ref="O114:O117"/>
    <mergeCell ref="N138:N141"/>
    <mergeCell ref="N162:N164"/>
    <mergeCell ref="N188:N191"/>
    <mergeCell ref="P118:P121"/>
    <mergeCell ref="K210:K212"/>
    <mergeCell ref="K216:K218"/>
    <mergeCell ref="K213:K215"/>
    <mergeCell ref="O174:O176"/>
    <mergeCell ref="P208:P209"/>
    <mergeCell ref="P213:P215"/>
    <mergeCell ref="P142:P145"/>
    <mergeCell ref="K122:K125"/>
    <mergeCell ref="P171:P173"/>
    <mergeCell ref="L138:L141"/>
    <mergeCell ref="K134:K137"/>
    <mergeCell ref="M150:M153"/>
    <mergeCell ref="M154:M157"/>
    <mergeCell ref="K130:K133"/>
    <mergeCell ref="K126:K129"/>
    <mergeCell ref="K162:K164"/>
    <mergeCell ref="K165:K167"/>
    <mergeCell ref="M134:M137"/>
    <mergeCell ref="N24:N26"/>
    <mergeCell ref="N130:N133"/>
    <mergeCell ref="N146:N149"/>
    <mergeCell ref="K81:K83"/>
    <mergeCell ref="L81:L83"/>
    <mergeCell ref="L66:L68"/>
    <mergeCell ref="L84:L86"/>
    <mergeCell ref="K110:K113"/>
    <mergeCell ref="L110:L113"/>
    <mergeCell ref="K60:K62"/>
    <mergeCell ref="L69:L71"/>
    <mergeCell ref="K57:K59"/>
    <mergeCell ref="K51:K53"/>
    <mergeCell ref="N66:N68"/>
    <mergeCell ref="L102:L105"/>
    <mergeCell ref="N72:N74"/>
    <mergeCell ref="N75:N77"/>
    <mergeCell ref="L48:L50"/>
    <mergeCell ref="L150:L153"/>
    <mergeCell ref="N150:N153"/>
    <mergeCell ref="N134:N137"/>
    <mergeCell ref="P224:P226"/>
    <mergeCell ref="P78:P80"/>
    <mergeCell ref="P7:P9"/>
    <mergeCell ref="O12:O13"/>
    <mergeCell ref="N7:N9"/>
    <mergeCell ref="N10:N11"/>
    <mergeCell ref="N16:N17"/>
    <mergeCell ref="P158:P161"/>
    <mergeCell ref="P165:P167"/>
    <mergeCell ref="P196:P199"/>
    <mergeCell ref="O213:O215"/>
    <mergeCell ref="N122:N125"/>
    <mergeCell ref="N106:N109"/>
    <mergeCell ref="P12:P13"/>
    <mergeCell ref="P174:P176"/>
    <mergeCell ref="P168:P170"/>
    <mergeCell ref="O18:O20"/>
    <mergeCell ref="N165:N167"/>
    <mergeCell ref="P188:P191"/>
    <mergeCell ref="P184:P187"/>
    <mergeCell ref="O162:O164"/>
    <mergeCell ref="N102:N105"/>
    <mergeCell ref="O102:O105"/>
    <mergeCell ref="P102:P105"/>
    <mergeCell ref="N221:N223"/>
    <mergeCell ref="O138:O141"/>
    <mergeCell ref="P122:P125"/>
    <mergeCell ref="O134:O137"/>
    <mergeCell ref="N110:N113"/>
    <mergeCell ref="O110:O113"/>
    <mergeCell ref="N126:N129"/>
    <mergeCell ref="O158:O161"/>
    <mergeCell ref="J154:J157"/>
    <mergeCell ref="J208:J209"/>
    <mergeCell ref="K146:K149"/>
    <mergeCell ref="N48:N50"/>
    <mergeCell ref="N54:N56"/>
    <mergeCell ref="I106:I109"/>
    <mergeCell ref="J130:J133"/>
    <mergeCell ref="K118:K121"/>
    <mergeCell ref="P16:P17"/>
    <mergeCell ref="J21:J23"/>
    <mergeCell ref="L18:L20"/>
    <mergeCell ref="P21:P23"/>
    <mergeCell ref="P18:P20"/>
    <mergeCell ref="P24:P26"/>
    <mergeCell ref="N18:N20"/>
    <mergeCell ref="N21:N23"/>
    <mergeCell ref="J48:J50"/>
    <mergeCell ref="O180:O183"/>
    <mergeCell ref="O188:O191"/>
    <mergeCell ref="P134:P137"/>
    <mergeCell ref="O54:O56"/>
    <mergeCell ref="O57:O59"/>
    <mergeCell ref="M158:M161"/>
    <mergeCell ref="M171:M173"/>
    <mergeCell ref="M168:M170"/>
    <mergeCell ref="M165:M167"/>
    <mergeCell ref="M174:M176"/>
    <mergeCell ref="K180:K183"/>
    <mergeCell ref="L165:L167"/>
    <mergeCell ref="O154:O157"/>
    <mergeCell ref="K174:K176"/>
    <mergeCell ref="M142:M145"/>
    <mergeCell ref="O184:O187"/>
    <mergeCell ref="O90:O93"/>
    <mergeCell ref="N196:N199"/>
    <mergeCell ref="N210:N212"/>
    <mergeCell ref="L196:L199"/>
    <mergeCell ref="O94:O97"/>
    <mergeCell ref="O98:O101"/>
    <mergeCell ref="P94:P97"/>
    <mergeCell ref="K36:K38"/>
    <mergeCell ref="P66:P68"/>
    <mergeCell ref="P87:P89"/>
    <mergeCell ref="O165:O167"/>
    <mergeCell ref="O146:O149"/>
    <mergeCell ref="O196:O199"/>
    <mergeCell ref="L118:L121"/>
    <mergeCell ref="K114:K117"/>
    <mergeCell ref="L174:L176"/>
    <mergeCell ref="L180:L183"/>
    <mergeCell ref="P146:P149"/>
    <mergeCell ref="L162:L164"/>
    <mergeCell ref="L154:L157"/>
    <mergeCell ref="L204:L205"/>
    <mergeCell ref="P177:P179"/>
    <mergeCell ref="O39:O41"/>
    <mergeCell ref="O126:O129"/>
    <mergeCell ref="P126:P129"/>
    <mergeCell ref="N206:N207"/>
    <mergeCell ref="N171:N173"/>
    <mergeCell ref="N78:N80"/>
    <mergeCell ref="K154:K157"/>
    <mergeCell ref="K138:K141"/>
    <mergeCell ref="K171:K173"/>
    <mergeCell ref="N51:N53"/>
    <mergeCell ref="O51:O53"/>
    <mergeCell ref="L130:L133"/>
    <mergeCell ref="P130:P133"/>
    <mergeCell ref="J36:J38"/>
    <mergeCell ref="O21:O23"/>
    <mergeCell ref="L146:L149"/>
    <mergeCell ref="O106:O109"/>
    <mergeCell ref="K106:K109"/>
    <mergeCell ref="J45:J47"/>
    <mergeCell ref="K45:K47"/>
    <mergeCell ref="L45:L47"/>
    <mergeCell ref="N45:N47"/>
    <mergeCell ref="O45:O47"/>
    <mergeCell ref="P45:P47"/>
    <mergeCell ref="P72:P74"/>
    <mergeCell ref="P84:P86"/>
    <mergeCell ref="L42:L44"/>
    <mergeCell ref="O69:O71"/>
    <mergeCell ref="L72:L74"/>
    <mergeCell ref="P33:P35"/>
    <mergeCell ref="N60:N62"/>
    <mergeCell ref="L57:L59"/>
    <mergeCell ref="K30:K32"/>
    <mergeCell ref="N30:N32"/>
    <mergeCell ref="N36:N38"/>
    <mergeCell ref="N33:N35"/>
    <mergeCell ref="L78:L80"/>
    <mergeCell ref="O78:O80"/>
    <mergeCell ref="P114:P117"/>
    <mergeCell ref="P81:P83"/>
    <mergeCell ref="P98:P101"/>
    <mergeCell ref="O63:O65"/>
    <mergeCell ref="P63:P65"/>
    <mergeCell ref="O7:O9"/>
    <mergeCell ref="O10:O11"/>
    <mergeCell ref="M7:M9"/>
    <mergeCell ref="M10:M11"/>
    <mergeCell ref="M12:M13"/>
    <mergeCell ref="M14:M15"/>
    <mergeCell ref="M16:M17"/>
    <mergeCell ref="K18:K20"/>
    <mergeCell ref="K12:K13"/>
    <mergeCell ref="E16:E17"/>
    <mergeCell ref="H110:H113"/>
    <mergeCell ref="O16:O17"/>
    <mergeCell ref="P30:P32"/>
    <mergeCell ref="P51:P53"/>
    <mergeCell ref="O48:O50"/>
    <mergeCell ref="N14:N15"/>
    <mergeCell ref="O14:O15"/>
    <mergeCell ref="P14:P15"/>
    <mergeCell ref="P106:P109"/>
    <mergeCell ref="H98:H101"/>
    <mergeCell ref="K98:K101"/>
    <mergeCell ref="P10:P11"/>
    <mergeCell ref="P110:P113"/>
    <mergeCell ref="P60:P62"/>
    <mergeCell ref="I51:I53"/>
    <mergeCell ref="J51:J53"/>
    <mergeCell ref="E60:E62"/>
    <mergeCell ref="O27:O29"/>
    <mergeCell ref="P27:P29"/>
    <mergeCell ref="K39:K41"/>
    <mergeCell ref="L16:L17"/>
    <mergeCell ref="K16:K17"/>
    <mergeCell ref="J16:J17"/>
    <mergeCell ref="I16:I17"/>
    <mergeCell ref="H16:H17"/>
    <mergeCell ref="I3:I4"/>
    <mergeCell ref="H14:H15"/>
    <mergeCell ref="O24:O26"/>
    <mergeCell ref="O30:O32"/>
    <mergeCell ref="O36:O38"/>
    <mergeCell ref="O42:O44"/>
    <mergeCell ref="O142:O145"/>
    <mergeCell ref="K84:K86"/>
    <mergeCell ref="P42:P44"/>
    <mergeCell ref="O75:O77"/>
    <mergeCell ref="P48:P50"/>
    <mergeCell ref="L21:L23"/>
    <mergeCell ref="L7:L9"/>
    <mergeCell ref="P69:P71"/>
    <mergeCell ref="P75:P77"/>
    <mergeCell ref="K75:K77"/>
    <mergeCell ref="I48:I50"/>
    <mergeCell ref="L126:L129"/>
    <mergeCell ref="L142:L145"/>
    <mergeCell ref="P5:P6"/>
    <mergeCell ref="I130:I133"/>
    <mergeCell ref="H126:H129"/>
    <mergeCell ref="I126:I129"/>
    <mergeCell ref="J57:J59"/>
    <mergeCell ref="I72:I74"/>
    <mergeCell ref="K72:K74"/>
    <mergeCell ref="K90:K93"/>
    <mergeCell ref="P57:P59"/>
    <mergeCell ref="N69:N71"/>
    <mergeCell ref="L30:L32"/>
    <mergeCell ref="K24:K26"/>
    <mergeCell ref="D36:D38"/>
    <mergeCell ref="D27:D29"/>
    <mergeCell ref="E27:E29"/>
    <mergeCell ref="H27:H29"/>
    <mergeCell ref="I27:I29"/>
    <mergeCell ref="J27:J29"/>
    <mergeCell ref="K27:K29"/>
    <mergeCell ref="L27:L29"/>
    <mergeCell ref="J33:J35"/>
    <mergeCell ref="K33:K35"/>
    <mergeCell ref="L33:L35"/>
    <mergeCell ref="O33:O35"/>
    <mergeCell ref="J39:J41"/>
    <mergeCell ref="I33:I35"/>
    <mergeCell ref="L39:L41"/>
    <mergeCell ref="N39:N41"/>
    <mergeCell ref="N42:N44"/>
    <mergeCell ref="J42:J44"/>
    <mergeCell ref="J24:J26"/>
    <mergeCell ref="L24:L26"/>
    <mergeCell ref="D24:D26"/>
    <mergeCell ref="I36:I38"/>
    <mergeCell ref="E24:E26"/>
    <mergeCell ref="E30:E32"/>
    <mergeCell ref="I57:I59"/>
    <mergeCell ref="I63:I65"/>
    <mergeCell ref="N57:N59"/>
    <mergeCell ref="N63:N65"/>
    <mergeCell ref="I21:I23"/>
    <mergeCell ref="E1:E2"/>
    <mergeCell ref="P54:P56"/>
    <mergeCell ref="I39:I41"/>
    <mergeCell ref="H39:H41"/>
    <mergeCell ref="H54:H56"/>
    <mergeCell ref="I42:I44"/>
    <mergeCell ref="H42:H44"/>
    <mergeCell ref="D18:D20"/>
    <mergeCell ref="I18:I20"/>
    <mergeCell ref="P36:P38"/>
    <mergeCell ref="H57:H59"/>
    <mergeCell ref="H72:H74"/>
    <mergeCell ref="E69:E71"/>
    <mergeCell ref="K42:K44"/>
    <mergeCell ref="P1:P2"/>
    <mergeCell ref="L3:L4"/>
    <mergeCell ref="I7:I9"/>
    <mergeCell ref="P3:P4"/>
    <mergeCell ref="N12:N13"/>
    <mergeCell ref="D1:D2"/>
    <mergeCell ref="K7:K9"/>
    <mergeCell ref="O60:O62"/>
    <mergeCell ref="E14:E15"/>
    <mergeCell ref="O3:O4"/>
    <mergeCell ref="O5:O6"/>
    <mergeCell ref="G1:G2"/>
    <mergeCell ref="K1:L1"/>
    <mergeCell ref="D10:D11"/>
    <mergeCell ref="I14:I15"/>
    <mergeCell ref="E21:E23"/>
    <mergeCell ref="P39:P41"/>
    <mergeCell ref="I24:I26"/>
    <mergeCell ref="B24:B26"/>
    <mergeCell ref="D21:D23"/>
    <mergeCell ref="B12:B13"/>
    <mergeCell ref="N3:N4"/>
    <mergeCell ref="N5:N6"/>
    <mergeCell ref="D5:D6"/>
    <mergeCell ref="D7:D9"/>
    <mergeCell ref="I12:I13"/>
    <mergeCell ref="J12:J13"/>
    <mergeCell ref="L12:L13"/>
    <mergeCell ref="E7:E9"/>
    <mergeCell ref="K3:K4"/>
    <mergeCell ref="N1:N2"/>
    <mergeCell ref="D57:D59"/>
    <mergeCell ref="D54:D56"/>
    <mergeCell ref="J14:J15"/>
    <mergeCell ref="K14:K15"/>
    <mergeCell ref="L14:L15"/>
    <mergeCell ref="K21:K23"/>
    <mergeCell ref="J18:J20"/>
    <mergeCell ref="E10:E11"/>
    <mergeCell ref="H12:H13"/>
    <mergeCell ref="H18:H20"/>
    <mergeCell ref="J7:J9"/>
    <mergeCell ref="H3:H4"/>
    <mergeCell ref="L10:L11"/>
    <mergeCell ref="K10:K11"/>
    <mergeCell ref="J10:J11"/>
    <mergeCell ref="I10:I11"/>
    <mergeCell ref="D16:D17"/>
    <mergeCell ref="C33:C35"/>
    <mergeCell ref="D84:D86"/>
    <mergeCell ref="H69:H71"/>
    <mergeCell ref="H75:H77"/>
    <mergeCell ref="C57:C59"/>
    <mergeCell ref="B54:B56"/>
    <mergeCell ref="D39:D41"/>
    <mergeCell ref="E36:E38"/>
    <mergeCell ref="O1:O2"/>
    <mergeCell ref="A1:A2"/>
    <mergeCell ref="I30:I32"/>
    <mergeCell ref="B7:B9"/>
    <mergeCell ref="B5:B6"/>
    <mergeCell ref="H1:H2"/>
    <mergeCell ref="H7:H9"/>
    <mergeCell ref="I1:J1"/>
    <mergeCell ref="F1:F2"/>
    <mergeCell ref="J3:J4"/>
    <mergeCell ref="B10:B11"/>
    <mergeCell ref="B1:B2"/>
    <mergeCell ref="B3:B4"/>
    <mergeCell ref="B16:B17"/>
    <mergeCell ref="J30:J32"/>
    <mergeCell ref="C1:C2"/>
    <mergeCell ref="C3:C4"/>
    <mergeCell ref="C5:C6"/>
    <mergeCell ref="C7:C9"/>
    <mergeCell ref="C10:C11"/>
    <mergeCell ref="C16:C17"/>
    <mergeCell ref="C24:C26"/>
    <mergeCell ref="C30:C32"/>
    <mergeCell ref="A3:A4"/>
    <mergeCell ref="H5:H6"/>
    <mergeCell ref="D3:D4"/>
    <mergeCell ref="E3:E4"/>
    <mergeCell ref="A18:A35"/>
    <mergeCell ref="D30:D32"/>
    <mergeCell ref="E5:E6"/>
    <mergeCell ref="H10:H11"/>
    <mergeCell ref="H24:H26"/>
    <mergeCell ref="A36:A53"/>
    <mergeCell ref="B63:B65"/>
    <mergeCell ref="C63:C65"/>
    <mergeCell ref="D63:D65"/>
    <mergeCell ref="E63:E65"/>
    <mergeCell ref="H63:H65"/>
    <mergeCell ref="E39:E41"/>
    <mergeCell ref="B21:B23"/>
    <mergeCell ref="D45:D47"/>
    <mergeCell ref="E45:E47"/>
    <mergeCell ref="H30:H32"/>
    <mergeCell ref="B51:B53"/>
    <mergeCell ref="C51:C53"/>
    <mergeCell ref="D51:D53"/>
    <mergeCell ref="B33:B35"/>
    <mergeCell ref="B42:B44"/>
    <mergeCell ref="B60:B62"/>
    <mergeCell ref="B36:B38"/>
    <mergeCell ref="A54:A71"/>
    <mergeCell ref="E18:E20"/>
    <mergeCell ref="C42:C44"/>
    <mergeCell ref="C21:C23"/>
    <mergeCell ref="B48:B50"/>
    <mergeCell ref="A5:A17"/>
    <mergeCell ref="E12:E13"/>
    <mergeCell ref="B18:B20"/>
    <mergeCell ref="C18:C20"/>
    <mergeCell ref="B30:B32"/>
    <mergeCell ref="D33:D35"/>
    <mergeCell ref="E33:E35"/>
    <mergeCell ref="H33:H35"/>
    <mergeCell ref="D66:D68"/>
    <mergeCell ref="E66:E68"/>
    <mergeCell ref="H66:H68"/>
    <mergeCell ref="J94:J97"/>
    <mergeCell ref="L106:L109"/>
    <mergeCell ref="K94:K97"/>
    <mergeCell ref="L94:L97"/>
    <mergeCell ref="B39:B41"/>
    <mergeCell ref="E90:E93"/>
    <mergeCell ref="D90:D93"/>
    <mergeCell ref="B94:B97"/>
    <mergeCell ref="L36:L38"/>
    <mergeCell ref="B106:B109"/>
    <mergeCell ref="C78:C80"/>
    <mergeCell ref="L51:L53"/>
    <mergeCell ref="J66:J68"/>
    <mergeCell ref="K66:K68"/>
    <mergeCell ref="J69:J71"/>
    <mergeCell ref="K69:K71"/>
    <mergeCell ref="K102:K105"/>
    <mergeCell ref="C39:C41"/>
    <mergeCell ref="B69:B71"/>
    <mergeCell ref="E106:E109"/>
    <mergeCell ref="I90:I93"/>
    <mergeCell ref="B98:B101"/>
    <mergeCell ref="C94:C97"/>
    <mergeCell ref="J98:J101"/>
    <mergeCell ref="I84:I86"/>
    <mergeCell ref="H94:H97"/>
    <mergeCell ref="C12:C13"/>
    <mergeCell ref="B81:B83"/>
    <mergeCell ref="C81:C83"/>
    <mergeCell ref="D81:D83"/>
    <mergeCell ref="E81:E83"/>
    <mergeCell ref="H90:H93"/>
    <mergeCell ref="E54:E56"/>
    <mergeCell ref="E57:E59"/>
    <mergeCell ref="E42:E44"/>
    <mergeCell ref="E48:E50"/>
    <mergeCell ref="D60:D62"/>
    <mergeCell ref="D75:D77"/>
    <mergeCell ref="H60:H62"/>
    <mergeCell ref="H36:H38"/>
    <mergeCell ref="C36:C38"/>
    <mergeCell ref="H48:H50"/>
    <mergeCell ref="B14:B15"/>
    <mergeCell ref="C14:C15"/>
    <mergeCell ref="D14:D15"/>
    <mergeCell ref="E87:E89"/>
    <mergeCell ref="H87:H89"/>
    <mergeCell ref="E51:E53"/>
    <mergeCell ref="D12:D13"/>
    <mergeCell ref="H51:H53"/>
    <mergeCell ref="B66:B68"/>
    <mergeCell ref="H21:H23"/>
    <mergeCell ref="B45:B47"/>
    <mergeCell ref="C60:C62"/>
    <mergeCell ref="B27:B29"/>
    <mergeCell ref="C75:C77"/>
    <mergeCell ref="M94:M97"/>
    <mergeCell ref="M98:M101"/>
    <mergeCell ref="M102:M105"/>
    <mergeCell ref="M106:M109"/>
    <mergeCell ref="M110:M113"/>
    <mergeCell ref="J75:J77"/>
    <mergeCell ref="L60:L62"/>
    <mergeCell ref="I69:I71"/>
    <mergeCell ref="I60:I62"/>
    <mergeCell ref="J60:J62"/>
    <mergeCell ref="C84:C86"/>
    <mergeCell ref="D78:D80"/>
    <mergeCell ref="H84:H86"/>
    <mergeCell ref="C27:C29"/>
    <mergeCell ref="M81:M83"/>
    <mergeCell ref="M84:M86"/>
    <mergeCell ref="M87:M89"/>
    <mergeCell ref="E98:E101"/>
    <mergeCell ref="C45:C47"/>
    <mergeCell ref="H45:H47"/>
    <mergeCell ref="D87:D89"/>
    <mergeCell ref="E84:E86"/>
    <mergeCell ref="C106:C109"/>
    <mergeCell ref="D94:D97"/>
    <mergeCell ref="J106:J109"/>
    <mergeCell ref="C90:C93"/>
    <mergeCell ref="C98:C101"/>
    <mergeCell ref="M69:M71"/>
    <mergeCell ref="M75:M77"/>
    <mergeCell ref="I110:I113"/>
    <mergeCell ref="D42:D44"/>
    <mergeCell ref="E126:E129"/>
    <mergeCell ref="E162:E164"/>
    <mergeCell ref="C154:C157"/>
    <mergeCell ref="D154:D157"/>
    <mergeCell ref="I45:I47"/>
    <mergeCell ref="D98:D101"/>
    <mergeCell ref="E114:E117"/>
    <mergeCell ref="E118:E121"/>
    <mergeCell ref="H114:H117"/>
    <mergeCell ref="B142:B145"/>
    <mergeCell ref="B146:B149"/>
    <mergeCell ref="B154:B157"/>
    <mergeCell ref="D146:D149"/>
    <mergeCell ref="I118:I121"/>
    <mergeCell ref="H78:H80"/>
    <mergeCell ref="E72:E74"/>
    <mergeCell ref="D48:D50"/>
    <mergeCell ref="C130:C133"/>
    <mergeCell ref="C146:C149"/>
    <mergeCell ref="C48:C50"/>
    <mergeCell ref="C54:C56"/>
    <mergeCell ref="B114:B117"/>
    <mergeCell ref="B72:B74"/>
    <mergeCell ref="B75:B77"/>
    <mergeCell ref="B78:B80"/>
    <mergeCell ref="D69:D71"/>
    <mergeCell ref="E78:E80"/>
    <mergeCell ref="D122:D125"/>
    <mergeCell ref="C66:C68"/>
    <mergeCell ref="B57:B59"/>
    <mergeCell ref="C69:C71"/>
    <mergeCell ref="C72:C74"/>
    <mergeCell ref="I154:I157"/>
    <mergeCell ref="C165:C167"/>
    <mergeCell ref="H165:H167"/>
    <mergeCell ref="I168:I170"/>
    <mergeCell ref="D165:D167"/>
    <mergeCell ref="D130:D133"/>
    <mergeCell ref="D142:D145"/>
    <mergeCell ref="H130:H133"/>
    <mergeCell ref="D138:D141"/>
    <mergeCell ref="H122:H125"/>
    <mergeCell ref="E142:E145"/>
    <mergeCell ref="E130:E133"/>
    <mergeCell ref="J138:J141"/>
    <mergeCell ref="J118:J121"/>
    <mergeCell ref="H154:H157"/>
    <mergeCell ref="D106:D109"/>
    <mergeCell ref="C110:C113"/>
    <mergeCell ref="E110:E113"/>
    <mergeCell ref="D168:D170"/>
    <mergeCell ref="E168:E170"/>
    <mergeCell ref="C126:C129"/>
    <mergeCell ref="D126:D129"/>
    <mergeCell ref="E122:E125"/>
    <mergeCell ref="D114:D117"/>
    <mergeCell ref="D118:D121"/>
    <mergeCell ref="C122:C125"/>
    <mergeCell ref="J134:J137"/>
    <mergeCell ref="E146:E149"/>
    <mergeCell ref="J122:J125"/>
    <mergeCell ref="I122:I125"/>
    <mergeCell ref="D158:D161"/>
    <mergeCell ref="E158:E161"/>
    <mergeCell ref="B224:B226"/>
    <mergeCell ref="B221:B223"/>
    <mergeCell ref="B219:B220"/>
    <mergeCell ref="D180:D183"/>
    <mergeCell ref="C206:C207"/>
    <mergeCell ref="C208:C209"/>
    <mergeCell ref="H204:H205"/>
    <mergeCell ref="B206:B207"/>
    <mergeCell ref="B180:B183"/>
    <mergeCell ref="B184:B187"/>
    <mergeCell ref="E204:E205"/>
    <mergeCell ref="E206:E207"/>
    <mergeCell ref="H146:H149"/>
    <mergeCell ref="J158:J161"/>
    <mergeCell ref="I146:I149"/>
    <mergeCell ref="C87:C89"/>
    <mergeCell ref="I94:I97"/>
    <mergeCell ref="I98:I101"/>
    <mergeCell ref="H106:H109"/>
    <mergeCell ref="E138:E141"/>
    <mergeCell ref="C168:C170"/>
    <mergeCell ref="I114:I117"/>
    <mergeCell ref="C134:C137"/>
    <mergeCell ref="D134:D137"/>
    <mergeCell ref="E134:E137"/>
    <mergeCell ref="H134:H137"/>
    <mergeCell ref="I134:I137"/>
    <mergeCell ref="B138:B141"/>
    <mergeCell ref="B130:B133"/>
    <mergeCell ref="B126:B129"/>
    <mergeCell ref="B110:B113"/>
    <mergeCell ref="D184:D187"/>
    <mergeCell ref="C219:C220"/>
    <mergeCell ref="J219:J220"/>
    <mergeCell ref="J221:J223"/>
    <mergeCell ref="J216:J218"/>
    <mergeCell ref="I216:I218"/>
    <mergeCell ref="J213:J215"/>
    <mergeCell ref="J206:J207"/>
    <mergeCell ref="J114:J117"/>
    <mergeCell ref="J146:J149"/>
    <mergeCell ref="J162:J164"/>
    <mergeCell ref="J165:J167"/>
    <mergeCell ref="J110:J113"/>
    <mergeCell ref="B210:B212"/>
    <mergeCell ref="E216:E218"/>
    <mergeCell ref="E219:E220"/>
    <mergeCell ref="H210:H212"/>
    <mergeCell ref="D210:D212"/>
    <mergeCell ref="E210:E212"/>
    <mergeCell ref="H208:H209"/>
    <mergeCell ref="C200:C203"/>
    <mergeCell ref="H206:H207"/>
    <mergeCell ref="B213:B215"/>
    <mergeCell ref="B216:B218"/>
    <mergeCell ref="B177:B179"/>
    <mergeCell ref="D174:D176"/>
    <mergeCell ref="B162:B164"/>
    <mergeCell ref="C184:C187"/>
    <mergeCell ref="C188:C191"/>
    <mergeCell ref="C196:C199"/>
    <mergeCell ref="C204:C205"/>
    <mergeCell ref="D171:D173"/>
    <mergeCell ref="D110:D113"/>
    <mergeCell ref="D233:D235"/>
    <mergeCell ref="I263:I266"/>
    <mergeCell ref="J283:J286"/>
    <mergeCell ref="J233:J235"/>
    <mergeCell ref="H279:H282"/>
    <mergeCell ref="H271:H274"/>
    <mergeCell ref="C271:C274"/>
    <mergeCell ref="D263:D266"/>
    <mergeCell ref="C263:C266"/>
    <mergeCell ref="C267:C270"/>
    <mergeCell ref="D267:D270"/>
    <mergeCell ref="K224:K226"/>
    <mergeCell ref="D224:D226"/>
    <mergeCell ref="K259:K262"/>
    <mergeCell ref="I224:I226"/>
    <mergeCell ref="J247:J250"/>
    <mergeCell ref="J255:J258"/>
    <mergeCell ref="J239:J242"/>
    <mergeCell ref="E233:E235"/>
    <mergeCell ref="I271:I274"/>
    <mergeCell ref="K233:K235"/>
    <mergeCell ref="J267:J270"/>
    <mergeCell ref="J236:J238"/>
    <mergeCell ref="K230:K232"/>
    <mergeCell ref="C224:C226"/>
    <mergeCell ref="C227:C229"/>
    <mergeCell ref="H224:H226"/>
    <mergeCell ref="C233:C235"/>
    <mergeCell ref="C239:C242"/>
    <mergeCell ref="I279:I282"/>
    <mergeCell ref="H291:H294"/>
    <mergeCell ref="K255:K258"/>
    <mergeCell ref="K247:K250"/>
    <mergeCell ref="J287:J290"/>
    <mergeCell ref="H267:H270"/>
    <mergeCell ref="C279:C282"/>
    <mergeCell ref="I227:I229"/>
    <mergeCell ref="J227:J229"/>
    <mergeCell ref="I239:I242"/>
    <mergeCell ref="H233:H235"/>
    <mergeCell ref="I247:I250"/>
    <mergeCell ref="I233:I235"/>
    <mergeCell ref="E283:E286"/>
    <mergeCell ref="D239:D242"/>
    <mergeCell ref="D251:D254"/>
    <mergeCell ref="E251:E254"/>
    <mergeCell ref="H251:H254"/>
    <mergeCell ref="I251:I254"/>
    <mergeCell ref="J251:J254"/>
    <mergeCell ref="E236:E238"/>
    <mergeCell ref="H236:H238"/>
    <mergeCell ref="E243:E246"/>
    <mergeCell ref="E247:E250"/>
    <mergeCell ref="J279:J282"/>
    <mergeCell ref="C259:C262"/>
    <mergeCell ref="E239:E242"/>
    <mergeCell ref="D259:D262"/>
    <mergeCell ref="I243:I246"/>
    <mergeCell ref="J243:J246"/>
    <mergeCell ref="D227:D229"/>
    <mergeCell ref="D243:D246"/>
    <mergeCell ref="E295:E298"/>
    <mergeCell ref="K295:K298"/>
    <mergeCell ref="J540:J542"/>
    <mergeCell ref="J534:J536"/>
    <mergeCell ref="I267:I270"/>
    <mergeCell ref="E267:E270"/>
    <mergeCell ref="E271:E274"/>
    <mergeCell ref="E279:E282"/>
    <mergeCell ref="D271:D274"/>
    <mergeCell ref="D506:D509"/>
    <mergeCell ref="D520:D522"/>
    <mergeCell ref="H314:H316"/>
    <mergeCell ref="E320:E321"/>
    <mergeCell ref="E330:E332"/>
    <mergeCell ref="H450:H453"/>
    <mergeCell ref="I454:I456"/>
    <mergeCell ref="D510:D513"/>
    <mergeCell ref="E510:E513"/>
    <mergeCell ref="H510:H513"/>
    <mergeCell ref="H283:H286"/>
    <mergeCell ref="D283:D286"/>
    <mergeCell ref="H287:H290"/>
    <mergeCell ref="D275:D278"/>
    <mergeCell ref="D287:D290"/>
    <mergeCell ref="D295:D298"/>
    <mergeCell ref="I283:I286"/>
    <mergeCell ref="J394:J397"/>
    <mergeCell ref="D342:D344"/>
    <mergeCell ref="I520:I522"/>
    <mergeCell ref="H506:H509"/>
    <mergeCell ref="J271:J274"/>
    <mergeCell ref="K271:K274"/>
    <mergeCell ref="K506:K509"/>
    <mergeCell ref="H303:H306"/>
    <mergeCell ref="J295:J298"/>
    <mergeCell ref="K303:K306"/>
    <mergeCell ref="K576:K579"/>
    <mergeCell ref="I422:I425"/>
    <mergeCell ref="H402:H405"/>
    <mergeCell ref="I394:I397"/>
    <mergeCell ref="H549:H551"/>
    <mergeCell ref="J303:J306"/>
    <mergeCell ref="H299:H302"/>
    <mergeCell ref="I299:I302"/>
    <mergeCell ref="J299:J302"/>
    <mergeCell ref="I460:I462"/>
    <mergeCell ref="J478:J481"/>
    <mergeCell ref="I494:I497"/>
    <mergeCell ref="J494:J497"/>
    <mergeCell ref="I510:I513"/>
    <mergeCell ref="H537:H539"/>
    <mergeCell ref="J514:J516"/>
    <mergeCell ref="J402:J405"/>
    <mergeCell ref="I287:I290"/>
    <mergeCell ref="K279:K282"/>
    <mergeCell ref="K314:K316"/>
    <mergeCell ref="H474:H477"/>
    <mergeCell ref="H520:H522"/>
    <mergeCell ref="J460:J462"/>
    <mergeCell ref="K490:K493"/>
    <mergeCell ref="K402:K405"/>
    <mergeCell ref="K357:K359"/>
    <mergeCell ref="I303:I306"/>
    <mergeCell ref="D549:D551"/>
    <mergeCell ref="K520:K522"/>
    <mergeCell ref="H348:H350"/>
    <mergeCell ref="D279:D282"/>
    <mergeCell ref="K291:K294"/>
    <mergeCell ref="K287:K290"/>
    <mergeCell ref="I564:I567"/>
    <mergeCell ref="H560:H563"/>
    <mergeCell ref="I560:I563"/>
    <mergeCell ref="E549:E551"/>
    <mergeCell ref="I546:I548"/>
    <mergeCell ref="J543:J545"/>
    <mergeCell ref="H556:H559"/>
    <mergeCell ref="E556:E559"/>
    <mergeCell ref="J406:J409"/>
    <mergeCell ref="J506:J509"/>
    <mergeCell ref="K498:K501"/>
    <mergeCell ref="K454:K456"/>
    <mergeCell ref="K410:K413"/>
    <mergeCell ref="K460:K462"/>
    <mergeCell ref="I549:I551"/>
    <mergeCell ref="K523:K525"/>
    <mergeCell ref="J537:J539"/>
    <mergeCell ref="J584:J586"/>
    <mergeCell ref="H584:H586"/>
    <mergeCell ref="I514:I516"/>
    <mergeCell ref="J546:J548"/>
    <mergeCell ref="H514:H516"/>
    <mergeCell ref="E520:E522"/>
    <mergeCell ref="I568:I571"/>
    <mergeCell ref="I572:I575"/>
    <mergeCell ref="E576:E579"/>
    <mergeCell ref="E568:E571"/>
    <mergeCell ref="I556:I559"/>
    <mergeCell ref="H543:H545"/>
    <mergeCell ref="I580:I583"/>
    <mergeCell ref="I543:I545"/>
    <mergeCell ref="J517:J519"/>
    <mergeCell ref="J520:J522"/>
    <mergeCell ref="J526:J528"/>
    <mergeCell ref="J531:J533"/>
    <mergeCell ref="J523:J525"/>
    <mergeCell ref="I526:I528"/>
    <mergeCell ref="I523:I525"/>
    <mergeCell ref="E534:E536"/>
    <mergeCell ref="E543:E545"/>
    <mergeCell ref="E564:E567"/>
    <mergeCell ref="H552:H555"/>
    <mergeCell ref="I552:I555"/>
    <mergeCell ref="E546:E548"/>
    <mergeCell ref="J568:J571"/>
    <mergeCell ref="J564:J567"/>
    <mergeCell ref="E540:E542"/>
    <mergeCell ref="J576:J579"/>
    <mergeCell ref="E603:E606"/>
    <mergeCell ref="H607:H610"/>
    <mergeCell ref="I587:I590"/>
    <mergeCell ref="J587:J590"/>
    <mergeCell ref="J552:J555"/>
    <mergeCell ref="J580:J583"/>
    <mergeCell ref="I584:I586"/>
    <mergeCell ref="H802:H805"/>
    <mergeCell ref="H723:H725"/>
    <mergeCell ref="I723:I725"/>
    <mergeCell ref="D774:D777"/>
    <mergeCell ref="H720:H722"/>
    <mergeCell ref="H696:H698"/>
    <mergeCell ref="H734:H737"/>
    <mergeCell ref="E734:E737"/>
    <mergeCell ref="E730:E733"/>
    <mergeCell ref="D778:D781"/>
    <mergeCell ref="I762:I765"/>
    <mergeCell ref="H746:H749"/>
    <mergeCell ref="H786:H789"/>
    <mergeCell ref="D754:D757"/>
    <mergeCell ref="H766:H769"/>
    <mergeCell ref="H754:H757"/>
    <mergeCell ref="H750:H753"/>
    <mergeCell ref="H762:H765"/>
    <mergeCell ref="D746:D749"/>
    <mergeCell ref="D708:D710"/>
    <mergeCell ref="E584:E586"/>
    <mergeCell ref="E572:E575"/>
    <mergeCell ref="H572:H575"/>
    <mergeCell ref="H568:H571"/>
    <mergeCell ref="E720:E722"/>
    <mergeCell ref="H726:H729"/>
    <mergeCell ref="D822:D823"/>
    <mergeCell ref="E774:E777"/>
    <mergeCell ref="E794:E797"/>
    <mergeCell ref="H782:H785"/>
    <mergeCell ref="E726:E729"/>
    <mergeCell ref="E750:E753"/>
    <mergeCell ref="H730:H733"/>
    <mergeCell ref="E746:E749"/>
    <mergeCell ref="I822:I823"/>
    <mergeCell ref="E830:E831"/>
    <mergeCell ref="E824:E825"/>
    <mergeCell ref="E814:E817"/>
    <mergeCell ref="H814:H817"/>
    <mergeCell ref="H810:H813"/>
    <mergeCell ref="D826:D827"/>
    <mergeCell ref="I726:I729"/>
    <mergeCell ref="E766:E769"/>
    <mergeCell ref="H770:H773"/>
    <mergeCell ref="E778:E781"/>
    <mergeCell ref="H778:H781"/>
    <mergeCell ref="D828:D829"/>
    <mergeCell ref="E738:E741"/>
    <mergeCell ref="E758:E761"/>
    <mergeCell ref="H774:H777"/>
    <mergeCell ref="H826:H827"/>
    <mergeCell ref="H941:H942"/>
    <mergeCell ref="E969:E970"/>
    <mergeCell ref="E997:E999"/>
    <mergeCell ref="E941:E942"/>
    <mergeCell ref="H895:H897"/>
    <mergeCell ref="E856:E858"/>
    <mergeCell ref="H794:H797"/>
    <mergeCell ref="H848:H849"/>
    <mergeCell ref="H844:H845"/>
    <mergeCell ref="E828:E829"/>
    <mergeCell ref="H840:H841"/>
    <mergeCell ref="E818:E821"/>
    <mergeCell ref="H969:H970"/>
    <mergeCell ref="H865:H867"/>
    <mergeCell ref="H824:H825"/>
    <mergeCell ref="E907:E909"/>
    <mergeCell ref="H830:H831"/>
    <mergeCell ref="E844:E845"/>
    <mergeCell ref="E850:E851"/>
    <mergeCell ref="E947:E948"/>
    <mergeCell ref="H892:H894"/>
    <mergeCell ref="H836:H837"/>
    <mergeCell ref="E838:E839"/>
    <mergeCell ref="H838:H839"/>
    <mergeCell ref="H832:H833"/>
    <mergeCell ref="E836:E837"/>
    <mergeCell ref="E848:E849"/>
    <mergeCell ref="E901:E903"/>
    <mergeCell ref="H666:H668"/>
    <mergeCell ref="I662:I665"/>
    <mergeCell ref="H690:H692"/>
    <mergeCell ref="E1049:E1051"/>
    <mergeCell ref="H961:H962"/>
    <mergeCell ref="H1028:H1029"/>
    <mergeCell ref="H1032:H1033"/>
    <mergeCell ref="I852:I853"/>
    <mergeCell ref="I937:I938"/>
    <mergeCell ref="I997:I999"/>
    <mergeCell ref="H947:H948"/>
    <mergeCell ref="H901:H903"/>
    <mergeCell ref="E892:E894"/>
    <mergeCell ref="E910:E912"/>
    <mergeCell ref="I856:I858"/>
    <mergeCell ref="E904:E906"/>
    <mergeCell ref="I947:I948"/>
    <mergeCell ref="I963:I964"/>
    <mergeCell ref="E886:E888"/>
    <mergeCell ref="H945:H946"/>
    <mergeCell ref="H928:H930"/>
    <mergeCell ref="E854:E855"/>
    <mergeCell ref="E696:E698"/>
    <mergeCell ref="H854:H855"/>
    <mergeCell ref="E842:E843"/>
    <mergeCell ref="E708:E710"/>
    <mergeCell ref="H1030:H1031"/>
    <mergeCell ref="I949:I950"/>
    <mergeCell ref="I931:I932"/>
    <mergeCell ref="G1022:G1024"/>
    <mergeCell ref="H717:H719"/>
    <mergeCell ref="E754:E757"/>
    <mergeCell ref="E822:E823"/>
    <mergeCell ref="H898:H900"/>
    <mergeCell ref="E1011:E1014"/>
    <mergeCell ref="H910:H912"/>
    <mergeCell ref="H949:H950"/>
    <mergeCell ref="D910:D912"/>
    <mergeCell ref="H953:H954"/>
    <mergeCell ref="H907:H909"/>
    <mergeCell ref="E922:E924"/>
    <mergeCell ref="E898:E900"/>
    <mergeCell ref="H965:H966"/>
    <mergeCell ref="H828:H829"/>
    <mergeCell ref="H856:H858"/>
    <mergeCell ref="E883:E885"/>
    <mergeCell ref="H889:H891"/>
    <mergeCell ref="E859:E861"/>
    <mergeCell ref="E862:E864"/>
    <mergeCell ref="D1011:D1014"/>
    <mergeCell ref="D874:D876"/>
    <mergeCell ref="E868:E870"/>
    <mergeCell ref="E895:E897"/>
    <mergeCell ref="H852:H853"/>
    <mergeCell ref="H904:H906"/>
    <mergeCell ref="E945:E946"/>
    <mergeCell ref="D991:D993"/>
    <mergeCell ref="D961:D962"/>
    <mergeCell ref="H822:H823"/>
    <mergeCell ref="E834:E835"/>
    <mergeCell ref="H883:H885"/>
    <mergeCell ref="H834:H835"/>
    <mergeCell ref="H850:H851"/>
    <mergeCell ref="D832:D833"/>
    <mergeCell ref="I961:I962"/>
    <mergeCell ref="H931:H932"/>
    <mergeCell ref="I1037:I1039"/>
    <mergeCell ref="I1003:I1005"/>
    <mergeCell ref="I1025:I1027"/>
    <mergeCell ref="E979:E981"/>
    <mergeCell ref="I991:I993"/>
    <mergeCell ref="E991:E993"/>
    <mergeCell ref="I1055:I1057"/>
    <mergeCell ref="I1011:I1014"/>
    <mergeCell ref="I971:I972"/>
    <mergeCell ref="E1019:E1021"/>
    <mergeCell ref="E957:E958"/>
    <mergeCell ref="E1032:E1033"/>
    <mergeCell ref="F1025:F1027"/>
    <mergeCell ref="I1052:I1054"/>
    <mergeCell ref="I1030:I1031"/>
    <mergeCell ref="H1022:H1024"/>
    <mergeCell ref="H1025:H1027"/>
    <mergeCell ref="E1003:E1005"/>
    <mergeCell ref="H1019:H1021"/>
    <mergeCell ref="H971:H972"/>
    <mergeCell ref="I953:I954"/>
    <mergeCell ref="I939:I940"/>
    <mergeCell ref="I1022:I1024"/>
    <mergeCell ref="H1049:H1051"/>
    <mergeCell ref="E949:E950"/>
    <mergeCell ref="H1003:H1005"/>
    <mergeCell ref="H997:H999"/>
    <mergeCell ref="E1030:E1031"/>
    <mergeCell ref="E965:E966"/>
    <mergeCell ref="H913:H915"/>
    <mergeCell ref="H874:H876"/>
    <mergeCell ref="E971:E972"/>
    <mergeCell ref="E937:E938"/>
    <mergeCell ref="E1043:E1045"/>
    <mergeCell ref="E1037:E1039"/>
    <mergeCell ref="F1019:F1021"/>
    <mergeCell ref="H1070:H1071"/>
    <mergeCell ref="H1198:H1201"/>
    <mergeCell ref="H1096:H1098"/>
    <mergeCell ref="H1011:H1014"/>
    <mergeCell ref="E985:E987"/>
    <mergeCell ref="E1025:E1027"/>
    <mergeCell ref="E1046:E1048"/>
    <mergeCell ref="H1043:H1045"/>
    <mergeCell ref="H1034:H1036"/>
    <mergeCell ref="F1022:F1024"/>
    <mergeCell ref="E1040:E1042"/>
    <mergeCell ref="E1084:E1086"/>
    <mergeCell ref="E1078:E1080"/>
    <mergeCell ref="H963:H964"/>
    <mergeCell ref="H1058:H1060"/>
    <mergeCell ref="E973:E975"/>
    <mergeCell ref="E1066:E1067"/>
    <mergeCell ref="H1114:H1117"/>
    <mergeCell ref="H1190:H1193"/>
    <mergeCell ref="E1102:E1105"/>
    <mergeCell ref="G1025:G1027"/>
    <mergeCell ref="H1037:H1039"/>
    <mergeCell ref="H1046:H1048"/>
    <mergeCell ref="H1040:H1042"/>
    <mergeCell ref="E1058:E1060"/>
    <mergeCell ref="E1075:E1077"/>
    <mergeCell ref="H1218:H1219"/>
    <mergeCell ref="I1043:I1045"/>
    <mergeCell ref="I1068:I1069"/>
    <mergeCell ref="I1142:I1145"/>
    <mergeCell ref="H1228:H1229"/>
    <mergeCell ref="H1242:H1243"/>
    <mergeCell ref="H1055:H1057"/>
    <mergeCell ref="I1040:I1042"/>
    <mergeCell ref="I1240:I1241"/>
    <mergeCell ref="I1250:I1251"/>
    <mergeCell ref="H1084:H1086"/>
    <mergeCell ref="H1052:H1054"/>
    <mergeCell ref="I1118:I1121"/>
    <mergeCell ref="H1072:H1074"/>
    <mergeCell ref="H1068:H1069"/>
    <mergeCell ref="H1061:H1063"/>
    <mergeCell ref="E1090:E1092"/>
    <mergeCell ref="H1087:H1089"/>
    <mergeCell ref="H1236:H1237"/>
    <mergeCell ref="E1126:E1129"/>
    <mergeCell ref="E1292:E1294"/>
    <mergeCell ref="E1130:E1133"/>
    <mergeCell ref="E1158:E1161"/>
    <mergeCell ref="H1178:H1181"/>
    <mergeCell ref="H1220:H1221"/>
    <mergeCell ref="I1090:I1092"/>
    <mergeCell ref="I1182:I1185"/>
    <mergeCell ref="I1174:I1177"/>
    <mergeCell ref="E1218:E1219"/>
    <mergeCell ref="H1078:H1080"/>
    <mergeCell ref="I1078:I1080"/>
    <mergeCell ref="H1118:H1121"/>
    <mergeCell ref="H1234:H1235"/>
    <mergeCell ref="H1230:H1231"/>
    <mergeCell ref="I1198:I1201"/>
    <mergeCell ref="I1154:I1157"/>
    <mergeCell ref="E1081:E1083"/>
    <mergeCell ref="E1096:E1098"/>
    <mergeCell ref="E1236:E1237"/>
    <mergeCell ref="I1274:I1276"/>
    <mergeCell ref="H1134:H1137"/>
    <mergeCell ref="E1142:E1145"/>
    <mergeCell ref="I1126:I1129"/>
    <mergeCell ref="H1166:H1169"/>
    <mergeCell ref="E1114:E1117"/>
    <mergeCell ref="H1254:H1255"/>
    <mergeCell ref="I1254:I1255"/>
    <mergeCell ref="I1084:I1086"/>
    <mergeCell ref="E1230:E1231"/>
    <mergeCell ref="E1194:E1197"/>
    <mergeCell ref="E1122:E1125"/>
    <mergeCell ref="H1170:H1173"/>
    <mergeCell ref="H1142:H1145"/>
    <mergeCell ref="E1666:E1667"/>
    <mergeCell ref="H1146:H1149"/>
    <mergeCell ref="E1256:E1257"/>
    <mergeCell ref="H1274:H1276"/>
    <mergeCell ref="I1268:I1270"/>
    <mergeCell ref="H1497:H1498"/>
    <mergeCell ref="P2208:P2211"/>
    <mergeCell ref="N2200:N2203"/>
    <mergeCell ref="N2212:N2215"/>
    <mergeCell ref="N2257:N2258"/>
    <mergeCell ref="P2175:P2177"/>
    <mergeCell ref="N2241:N2244"/>
    <mergeCell ref="P2228:P2231"/>
    <mergeCell ref="O2165:O2166"/>
    <mergeCell ref="P2235:P2237"/>
    <mergeCell ref="P2224:P2227"/>
    <mergeCell ref="O2228:O2231"/>
    <mergeCell ref="N2170:N2171"/>
    <mergeCell ref="P2232:P2234"/>
    <mergeCell ref="J2124:J2125"/>
    <mergeCell ref="E1265:E1267"/>
    <mergeCell ref="I1238:I1239"/>
    <mergeCell ref="I1242:I1243"/>
    <mergeCell ref="H1232:H1233"/>
    <mergeCell ref="I1228:I1229"/>
    <mergeCell ref="I1218:I1219"/>
    <mergeCell ref="H1250:H1251"/>
    <mergeCell ref="E1178:E1181"/>
    <mergeCell ref="I1265:I1267"/>
    <mergeCell ref="O2163:O2164"/>
    <mergeCell ref="P2301:P2304"/>
    <mergeCell ref="K2339:K2342"/>
    <mergeCell ref="P2328:P2330"/>
    <mergeCell ref="H1328:H1329"/>
    <mergeCell ref="K1614:K1616"/>
    <mergeCell ref="K1569:K1571"/>
    <mergeCell ref="K1593:K1595"/>
    <mergeCell ref="K1815:K1817"/>
    <mergeCell ref="K1913:K1915"/>
    <mergeCell ref="I1889:I1892"/>
    <mergeCell ref="J1869:J1872"/>
    <mergeCell ref="K1881:K1884"/>
    <mergeCell ref="J1316:J1318"/>
    <mergeCell ref="H1313:H1315"/>
    <mergeCell ref="J1356:J1358"/>
    <mergeCell ref="J1402:J1404"/>
    <mergeCell ref="K1402:K1404"/>
    <mergeCell ref="K1456:K1458"/>
    <mergeCell ref="I1596:I1598"/>
    <mergeCell ref="J1596:J1598"/>
    <mergeCell ref="K1596:K1598"/>
    <mergeCell ref="K1551:K1553"/>
    <mergeCell ref="J1614:J1616"/>
    <mergeCell ref="P2272:P2274"/>
    <mergeCell ref="P2253:P2256"/>
    <mergeCell ref="N2154:N2155"/>
    <mergeCell ref="O2084:O2085"/>
    <mergeCell ref="P2079:P2080"/>
    <mergeCell ref="O2079:O2080"/>
    <mergeCell ref="O1928:O1930"/>
    <mergeCell ref="J1973:J1976"/>
    <mergeCell ref="K1973:K1976"/>
    <mergeCell ref="P2339:P2342"/>
    <mergeCell ref="P2331:P2334"/>
    <mergeCell ref="P2335:P2338"/>
    <mergeCell ref="I2232:I2234"/>
    <mergeCell ref="I2220:I2223"/>
    <mergeCell ref="P2313:P2315"/>
    <mergeCell ref="P2309:P2312"/>
    <mergeCell ref="O2220:O2223"/>
    <mergeCell ref="O2257:O2258"/>
    <mergeCell ref="P2238:P2240"/>
    <mergeCell ref="P2316:P2319"/>
    <mergeCell ref="P2305:P2308"/>
    <mergeCell ref="N2238:N2240"/>
    <mergeCell ref="P2298:P2300"/>
    <mergeCell ref="K2235:K2237"/>
    <mergeCell ref="K2238:K2240"/>
    <mergeCell ref="L2235:L2237"/>
    <mergeCell ref="O2261:O2265"/>
    <mergeCell ref="I2283:I2286"/>
    <mergeCell ref="N2316:N2319"/>
    <mergeCell ref="I2301:I2304"/>
    <mergeCell ref="I2309:I2312"/>
    <mergeCell ref="P2287:P2288"/>
    <mergeCell ref="P2289:P2291"/>
    <mergeCell ref="N2259:N2260"/>
    <mergeCell ref="P2266:P2268"/>
    <mergeCell ref="P2249:P2252"/>
    <mergeCell ref="P2259:P2260"/>
    <mergeCell ref="P2245:P2248"/>
    <mergeCell ref="N2245:N2248"/>
    <mergeCell ref="L2228:L2231"/>
    <mergeCell ref="J2220:J2223"/>
    <mergeCell ref="I2261:I2265"/>
    <mergeCell ref="K2261:K2265"/>
    <mergeCell ref="L2261:L2265"/>
    <mergeCell ref="N2272:N2274"/>
    <mergeCell ref="N2266:N2268"/>
    <mergeCell ref="L2331:L2334"/>
    <mergeCell ref="O2287:O2288"/>
    <mergeCell ref="L2328:L2330"/>
    <mergeCell ref="J2309:J2312"/>
    <mergeCell ref="L2309:L2312"/>
    <mergeCell ref="N2335:N2338"/>
    <mergeCell ref="N2331:N2334"/>
    <mergeCell ref="O2331:O2334"/>
    <mergeCell ref="N2305:N2308"/>
    <mergeCell ref="N2328:N2330"/>
    <mergeCell ref="N2249:N2252"/>
    <mergeCell ref="N2253:N2256"/>
    <mergeCell ref="O2295:O2297"/>
    <mergeCell ref="L2335:L2338"/>
    <mergeCell ref="J2261:J2265"/>
    <mergeCell ref="N2287:N2288"/>
    <mergeCell ref="J2275:J2278"/>
    <mergeCell ref="K2298:K2300"/>
    <mergeCell ref="L2266:L2268"/>
    <mergeCell ref="O2266:O2268"/>
    <mergeCell ref="O2269:O2271"/>
    <mergeCell ref="K2257:K2258"/>
    <mergeCell ref="J2253:J2256"/>
    <mergeCell ref="I2259:I2260"/>
    <mergeCell ref="I2253:I2256"/>
    <mergeCell ref="O2249:O2252"/>
    <mergeCell ref="I2272:I2274"/>
    <mergeCell ref="H2261:H2265"/>
    <mergeCell ref="E2269:E2271"/>
    <mergeCell ref="J2279:J2282"/>
    <mergeCell ref="I2287:I2288"/>
    <mergeCell ref="J2335:J2338"/>
    <mergeCell ref="K2335:K2338"/>
    <mergeCell ref="I2331:I2334"/>
    <mergeCell ref="J2328:J2330"/>
    <mergeCell ref="I2324:I2327"/>
    <mergeCell ref="J2324:J2327"/>
    <mergeCell ref="I2328:I2330"/>
    <mergeCell ref="K2301:K2304"/>
    <mergeCell ref="J2313:J2315"/>
    <mergeCell ref="I2313:I2315"/>
    <mergeCell ref="I2279:I2282"/>
    <mergeCell ref="K2331:K2334"/>
    <mergeCell ref="K2316:K2319"/>
    <mergeCell ref="J2331:J2334"/>
    <mergeCell ref="K2328:K2330"/>
    <mergeCell ref="I2316:I2319"/>
    <mergeCell ref="K2313:K2315"/>
    <mergeCell ref="K2283:K2286"/>
    <mergeCell ref="J2272:J2274"/>
    <mergeCell ref="K2272:K2274"/>
    <mergeCell ref="I2292:I2294"/>
    <mergeCell ref="H2292:H2294"/>
    <mergeCell ref="I2335:I2338"/>
    <mergeCell ref="E2283:E2286"/>
    <mergeCell ref="E2295:E2297"/>
    <mergeCell ref="E2324:E2327"/>
    <mergeCell ref="E2275:E2278"/>
    <mergeCell ref="E2309:E2312"/>
    <mergeCell ref="H2266:H2268"/>
    <mergeCell ref="L1662:L1663"/>
    <mergeCell ref="I1662:I1663"/>
    <mergeCell ref="I1626:I1628"/>
    <mergeCell ref="K1893:K1896"/>
    <mergeCell ref="H1684:H1685"/>
    <mergeCell ref="I2266:I2268"/>
    <mergeCell ref="N2279:N2282"/>
    <mergeCell ref="K2266:K2268"/>
    <mergeCell ref="L2269:L2271"/>
    <mergeCell ref="H2279:H2282"/>
    <mergeCell ref="K2295:K2297"/>
    <mergeCell ref="N2216:N2219"/>
    <mergeCell ref="N2054:N2055"/>
    <mergeCell ref="N2172:N2174"/>
    <mergeCell ref="N2124:N2125"/>
    <mergeCell ref="K1877:K1880"/>
    <mergeCell ref="I1686:I1687"/>
    <mergeCell ref="H1928:H1930"/>
    <mergeCell ref="J1877:J1880"/>
    <mergeCell ref="H2054:H2055"/>
    <mergeCell ref="N2289:N2291"/>
    <mergeCell ref="K2289:K2291"/>
    <mergeCell ref="H2275:H2278"/>
    <mergeCell ref="L2272:L2274"/>
    <mergeCell ref="J2266:J2268"/>
    <mergeCell ref="L2283:L2286"/>
    <mergeCell ref="J2208:J2211"/>
    <mergeCell ref="I2184:I2187"/>
    <mergeCell ref="I2192:I2195"/>
    <mergeCell ref="K2165:K2166"/>
    <mergeCell ref="J2204:J2207"/>
    <mergeCell ref="H2272:H2274"/>
    <mergeCell ref="P2324:P2327"/>
    <mergeCell ref="P2292:P2294"/>
    <mergeCell ref="L2324:L2327"/>
    <mergeCell ref="K2275:K2278"/>
    <mergeCell ref="O2298:O2300"/>
    <mergeCell ref="O2272:O2274"/>
    <mergeCell ref="O2309:O2312"/>
    <mergeCell ref="N2295:N2297"/>
    <mergeCell ref="P2279:P2282"/>
    <mergeCell ref="P2283:P2286"/>
    <mergeCell ref="P2275:P2278"/>
    <mergeCell ref="O2275:O2278"/>
    <mergeCell ref="J2316:J2319"/>
    <mergeCell ref="H2269:H2271"/>
    <mergeCell ref="K2320:K2323"/>
    <mergeCell ref="N2283:N2286"/>
    <mergeCell ref="H2298:H2300"/>
    <mergeCell ref="J2283:J2286"/>
    <mergeCell ref="K2305:K2308"/>
    <mergeCell ref="J2298:J2300"/>
    <mergeCell ref="K2309:K2312"/>
    <mergeCell ref="I2275:I2278"/>
    <mergeCell ref="L2292:L2294"/>
    <mergeCell ref="N2320:N2323"/>
    <mergeCell ref="N2324:N2327"/>
    <mergeCell ref="O2283:O2286"/>
    <mergeCell ref="O2289:O2291"/>
    <mergeCell ref="N2301:N2304"/>
    <mergeCell ref="J2289:J2291"/>
    <mergeCell ref="L2301:L2304"/>
    <mergeCell ref="O2305:O2308"/>
    <mergeCell ref="L2275:L2278"/>
    <mergeCell ref="L2320:L2323"/>
    <mergeCell ref="K2324:K2327"/>
    <mergeCell ref="H2309:H2312"/>
    <mergeCell ref="I2289:I2291"/>
    <mergeCell ref="H2289:H2291"/>
    <mergeCell ref="O2279:O2282"/>
    <mergeCell ref="B2283:B2286"/>
    <mergeCell ref="D2295:D2297"/>
    <mergeCell ref="C2275:C2278"/>
    <mergeCell ref="C2279:C2282"/>
    <mergeCell ref="N2292:N2294"/>
    <mergeCell ref="O2292:O2294"/>
    <mergeCell ref="L2289:L2291"/>
    <mergeCell ref="N2298:N2300"/>
    <mergeCell ref="O2324:O2327"/>
    <mergeCell ref="D2279:D2282"/>
    <mergeCell ref="E2287:E2288"/>
    <mergeCell ref="D2275:D2278"/>
    <mergeCell ref="D2305:D2308"/>
    <mergeCell ref="C2324:C2327"/>
    <mergeCell ref="D2292:D2294"/>
    <mergeCell ref="D2287:D2288"/>
    <mergeCell ref="D2313:D2315"/>
    <mergeCell ref="I2305:I2308"/>
    <mergeCell ref="E2313:E2315"/>
    <mergeCell ref="L2295:L2297"/>
    <mergeCell ref="I2298:I2300"/>
    <mergeCell ref="J2292:J2294"/>
    <mergeCell ref="H2301:H2304"/>
    <mergeCell ref="E2305:E2308"/>
    <mergeCell ref="J2305:J2308"/>
    <mergeCell ref="I2320:I2323"/>
    <mergeCell ref="L2313:L2315"/>
    <mergeCell ref="B2313:B2315"/>
    <mergeCell ref="B2316:B2319"/>
    <mergeCell ref="D2301:D2304"/>
    <mergeCell ref="C2287:C2288"/>
    <mergeCell ref="C2289:C2291"/>
    <mergeCell ref="C2292:C2294"/>
    <mergeCell ref="C2295:C2297"/>
    <mergeCell ref="B2292:B2294"/>
    <mergeCell ref="E2301:E2304"/>
    <mergeCell ref="L2298:L2300"/>
    <mergeCell ref="E2298:E2300"/>
    <mergeCell ref="H2305:H2308"/>
    <mergeCell ref="H2287:H2288"/>
    <mergeCell ref="J2287:J2288"/>
    <mergeCell ref="B2339:B2342"/>
    <mergeCell ref="C2335:C2338"/>
    <mergeCell ref="I2339:I2342"/>
    <mergeCell ref="O2335:O2338"/>
    <mergeCell ref="O2339:O2342"/>
    <mergeCell ref="C2343:C2346"/>
    <mergeCell ref="B2331:B2334"/>
    <mergeCell ref="B2335:B2338"/>
    <mergeCell ref="D2320:D2323"/>
    <mergeCell ref="B2328:B2330"/>
    <mergeCell ref="D2309:D2312"/>
    <mergeCell ref="A2328:A2330"/>
    <mergeCell ref="D2289:D2291"/>
    <mergeCell ref="J2301:J2304"/>
    <mergeCell ref="K2292:K2294"/>
    <mergeCell ref="H2320:H2323"/>
    <mergeCell ref="H2316:H2319"/>
    <mergeCell ref="L2305:L2308"/>
    <mergeCell ref="A2292:A2294"/>
    <mergeCell ref="A2301:A2304"/>
    <mergeCell ref="B2324:B2327"/>
    <mergeCell ref="O2328:O2330"/>
    <mergeCell ref="N2309:N2312"/>
    <mergeCell ref="C2339:C2342"/>
    <mergeCell ref="E2339:E2342"/>
    <mergeCell ref="D2328:D2330"/>
    <mergeCell ref="E2320:E2323"/>
    <mergeCell ref="D2339:D2342"/>
    <mergeCell ref="N2343:N2346"/>
    <mergeCell ref="C2320:C2323"/>
    <mergeCell ref="O2320:O2323"/>
    <mergeCell ref="D2343:D2346"/>
    <mergeCell ref="C2331:C2334"/>
    <mergeCell ref="J2339:J2342"/>
    <mergeCell ref="O2313:O2315"/>
    <mergeCell ref="O2316:O2319"/>
    <mergeCell ref="N2339:N2342"/>
    <mergeCell ref="O2301:O2304"/>
    <mergeCell ref="D2324:D2327"/>
    <mergeCell ref="C2316:C2319"/>
    <mergeCell ref="C2309:C2312"/>
    <mergeCell ref="C2301:C2304"/>
    <mergeCell ref="C2305:C2308"/>
    <mergeCell ref="H2335:H2338"/>
    <mergeCell ref="D2298:D2300"/>
    <mergeCell ref="A2348:P2348"/>
    <mergeCell ref="A2331:A2346"/>
    <mergeCell ref="D2331:D2334"/>
    <mergeCell ref="L2339:L2342"/>
    <mergeCell ref="H2339:H2342"/>
    <mergeCell ref="H2283:H2286"/>
    <mergeCell ref="H2295:H2297"/>
    <mergeCell ref="I2295:I2297"/>
    <mergeCell ref="J2295:J2297"/>
    <mergeCell ref="P2343:P2346"/>
    <mergeCell ref="I2343:I2346"/>
    <mergeCell ref="J2343:J2346"/>
    <mergeCell ref="K2343:K2346"/>
    <mergeCell ref="L2343:L2346"/>
    <mergeCell ref="P2295:P2297"/>
    <mergeCell ref="P2320:P2323"/>
    <mergeCell ref="H2313:H2315"/>
    <mergeCell ref="C2283:C2286"/>
    <mergeCell ref="H2328:H2330"/>
    <mergeCell ref="H2331:H2334"/>
    <mergeCell ref="E2335:E2338"/>
    <mergeCell ref="L2287:L2288"/>
    <mergeCell ref="K2287:K2288"/>
    <mergeCell ref="J2320:J2323"/>
    <mergeCell ref="L2316:L2319"/>
    <mergeCell ref="N2313:N2315"/>
    <mergeCell ref="H2343:H2346"/>
    <mergeCell ref="O2343:O2346"/>
    <mergeCell ref="H2324:H2327"/>
    <mergeCell ref="E2343:E2346"/>
    <mergeCell ref="B2295:B2297"/>
    <mergeCell ref="A1861:A1872"/>
    <mergeCell ref="A1873:A1884"/>
    <mergeCell ref="D2335:D2338"/>
    <mergeCell ref="A2159:A2162"/>
    <mergeCell ref="A2289:A2291"/>
    <mergeCell ref="A2295:A2297"/>
    <mergeCell ref="A2316:A2319"/>
    <mergeCell ref="B2343:B2346"/>
    <mergeCell ref="A2279:A2282"/>
    <mergeCell ref="B2320:B2323"/>
    <mergeCell ref="E2316:E2319"/>
    <mergeCell ref="A2298:A2300"/>
    <mergeCell ref="B2298:B2300"/>
    <mergeCell ref="A2313:A2315"/>
    <mergeCell ref="D2316:D2319"/>
    <mergeCell ref="A2309:A2312"/>
    <mergeCell ref="B2301:B2304"/>
    <mergeCell ref="C2313:C2315"/>
    <mergeCell ref="E2292:E2294"/>
    <mergeCell ref="B2305:B2308"/>
    <mergeCell ref="B2309:B2312"/>
    <mergeCell ref="B2287:B2288"/>
    <mergeCell ref="A2320:A2323"/>
    <mergeCell ref="B2289:B2291"/>
    <mergeCell ref="C2298:C2300"/>
    <mergeCell ref="E2328:E2330"/>
    <mergeCell ref="E2331:E2334"/>
    <mergeCell ref="A2287:A2288"/>
    <mergeCell ref="A2283:A2286"/>
    <mergeCell ref="C2328:C2330"/>
    <mergeCell ref="A2305:A2308"/>
    <mergeCell ref="A2324:A2327"/>
    <mergeCell ref="A1696:A1699"/>
    <mergeCell ref="D1250:D1251"/>
    <mergeCell ref="D1271:D1273"/>
    <mergeCell ref="B1372:B1373"/>
    <mergeCell ref="A1019:A1027"/>
    <mergeCell ref="A1034:A1063"/>
    <mergeCell ref="A1779:A1793"/>
    <mergeCell ref="D2079:D2080"/>
    <mergeCell ref="C1037:C1039"/>
    <mergeCell ref="C1853:C1856"/>
    <mergeCell ref="B2129:B2130"/>
    <mergeCell ref="B1869:B1872"/>
    <mergeCell ref="B1684:B1685"/>
    <mergeCell ref="C2079:C2080"/>
    <mergeCell ref="C2084:C2085"/>
    <mergeCell ref="C2074:C2075"/>
    <mergeCell ref="C2089:C2090"/>
    <mergeCell ref="C2104:C2105"/>
    <mergeCell ref="B1815:B1817"/>
    <mergeCell ref="B1114:B1117"/>
    <mergeCell ref="C1102:C1105"/>
    <mergeCell ref="B1096:B1098"/>
    <mergeCell ref="C1821:C1824"/>
    <mergeCell ref="C1907:C1909"/>
    <mergeCell ref="C2024:C2025"/>
    <mergeCell ref="B1797:B1799"/>
    <mergeCell ref="C1694:C1695"/>
    <mergeCell ref="D1025:D1027"/>
    <mergeCell ref="A1734:A1763"/>
    <mergeCell ref="B1049:B1051"/>
    <mergeCell ref="C1049:C1051"/>
    <mergeCell ref="B1682:B1683"/>
    <mergeCell ref="A1885:A1896"/>
    <mergeCell ref="A1700:A1701"/>
    <mergeCell ref="D2034:D2035"/>
    <mergeCell ref="D1725:D1727"/>
    <mergeCell ref="C1743:C1745"/>
    <mergeCell ref="B1800:B1802"/>
    <mergeCell ref="C1755:C1757"/>
    <mergeCell ref="A1985:A2000"/>
    <mergeCell ref="A1969:A1984"/>
    <mergeCell ref="A1803:A1811"/>
    <mergeCell ref="D1690:D1691"/>
    <mergeCell ref="A2275:A2278"/>
    <mergeCell ref="D2269:D2271"/>
    <mergeCell ref="D2283:D2286"/>
    <mergeCell ref="A2272:A2274"/>
    <mergeCell ref="B2272:B2274"/>
    <mergeCell ref="C1752:C1754"/>
    <mergeCell ref="B1752:B1754"/>
    <mergeCell ref="B1746:B1748"/>
    <mergeCell ref="D1710:D1712"/>
    <mergeCell ref="B1719:B1721"/>
    <mergeCell ref="B1749:B1751"/>
    <mergeCell ref="C2178:C2180"/>
    <mergeCell ref="A2266:A2268"/>
    <mergeCell ref="C2212:C2215"/>
    <mergeCell ref="C2200:C2203"/>
    <mergeCell ref="C2204:C2207"/>
    <mergeCell ref="C2269:C2271"/>
    <mergeCell ref="D1752:D1754"/>
    <mergeCell ref="C1861:C1864"/>
    <mergeCell ref="B1904:B1906"/>
    <mergeCell ref="C1904:C1906"/>
    <mergeCell ref="B1034:B1036"/>
    <mergeCell ref="B1028:B1029"/>
    <mergeCell ref="B1019:B1021"/>
    <mergeCell ref="D1417:D1419"/>
    <mergeCell ref="D1372:D1373"/>
    <mergeCell ref="B910:B912"/>
    <mergeCell ref="C1252:C1253"/>
    <mergeCell ref="C2044:C2045"/>
    <mergeCell ref="C1688:C1689"/>
    <mergeCell ref="C1684:C1685"/>
    <mergeCell ref="A1764:A1778"/>
    <mergeCell ref="C2029:C2030"/>
    <mergeCell ref="D1698:D1699"/>
    <mergeCell ref="C1841:C1844"/>
    <mergeCell ref="B1833:B1836"/>
    <mergeCell ref="B1779:B1781"/>
    <mergeCell ref="A1901:A1912"/>
    <mergeCell ref="A1931:A1936"/>
    <mergeCell ref="A1919:A1924"/>
    <mergeCell ref="A1925:A1930"/>
    <mergeCell ref="A1812:A1820"/>
    <mergeCell ref="B1700:B1701"/>
    <mergeCell ref="D1957:D1960"/>
    <mergeCell ref="B2034:B2035"/>
    <mergeCell ref="C2013:C2014"/>
    <mergeCell ref="A1706:A1707"/>
    <mergeCell ref="B1706:B1707"/>
    <mergeCell ref="B1853:B1856"/>
    <mergeCell ref="C1806:C1808"/>
    <mergeCell ref="B1776:B1778"/>
    <mergeCell ref="B1809:B1811"/>
    <mergeCell ref="B1794:B1796"/>
    <mergeCell ref="B828:B829"/>
    <mergeCell ref="B814:B817"/>
    <mergeCell ref="C856:C858"/>
    <mergeCell ref="C901:C903"/>
    <mergeCell ref="C828:C829"/>
    <mergeCell ref="C830:C831"/>
    <mergeCell ref="D850:D851"/>
    <mergeCell ref="C953:C954"/>
    <mergeCell ref="C1248:C1249"/>
    <mergeCell ref="B1134:B1137"/>
    <mergeCell ref="C1134:C1137"/>
    <mergeCell ref="D1134:D1137"/>
    <mergeCell ref="C1218:C1219"/>
    <mergeCell ref="D1070:D1071"/>
    <mergeCell ref="D969:D970"/>
    <mergeCell ref="B1450:B1452"/>
    <mergeCell ref="B848:B849"/>
    <mergeCell ref="B892:B894"/>
    <mergeCell ref="C871:C873"/>
    <mergeCell ref="B840:B841"/>
    <mergeCell ref="C868:C870"/>
    <mergeCell ref="B880:B882"/>
    <mergeCell ref="D1055:D1057"/>
    <mergeCell ref="D1022:D1024"/>
    <mergeCell ref="D1052:D1054"/>
    <mergeCell ref="D1030:D1031"/>
    <mergeCell ref="B1072:B1074"/>
    <mergeCell ref="C1072:C1074"/>
    <mergeCell ref="D1447:D1449"/>
    <mergeCell ref="C1011:C1014"/>
    <mergeCell ref="D898:D900"/>
    <mergeCell ref="D901:D903"/>
    <mergeCell ref="B790:B793"/>
    <mergeCell ref="C790:C793"/>
    <mergeCell ref="B822:B823"/>
    <mergeCell ref="D806:D809"/>
    <mergeCell ref="B798:B801"/>
    <mergeCell ref="C798:C801"/>
    <mergeCell ref="D838:D839"/>
    <mergeCell ref="B794:B797"/>
    <mergeCell ref="B830:B831"/>
    <mergeCell ref="D1382:D1383"/>
    <mergeCell ref="D802:D805"/>
    <mergeCell ref="C814:C817"/>
    <mergeCell ref="C818:C821"/>
    <mergeCell ref="B824:B825"/>
    <mergeCell ref="B826:B827"/>
    <mergeCell ref="D871:D873"/>
    <mergeCell ref="D907:D909"/>
    <mergeCell ref="D913:D915"/>
    <mergeCell ref="C880:C882"/>
    <mergeCell ref="B836:B837"/>
    <mergeCell ref="B856:B858"/>
    <mergeCell ref="B913:B915"/>
    <mergeCell ref="C904:C906"/>
    <mergeCell ref="D904:D906"/>
    <mergeCell ref="B907:B909"/>
    <mergeCell ref="D814:D817"/>
    <mergeCell ref="D830:D831"/>
    <mergeCell ref="D824:D825"/>
    <mergeCell ref="B832:B833"/>
    <mergeCell ref="C859:C861"/>
    <mergeCell ref="B883:B885"/>
    <mergeCell ref="D862:D864"/>
    <mergeCell ref="B669:B671"/>
    <mergeCell ref="B684:B686"/>
    <mergeCell ref="C726:C729"/>
    <mergeCell ref="B746:B749"/>
    <mergeCell ref="C672:C674"/>
    <mergeCell ref="B750:B753"/>
    <mergeCell ref="B786:B789"/>
    <mergeCell ref="C669:C671"/>
    <mergeCell ref="B675:B677"/>
    <mergeCell ref="C826:C827"/>
    <mergeCell ref="B901:B903"/>
    <mergeCell ref="B874:B876"/>
    <mergeCell ref="B859:B861"/>
    <mergeCell ref="C852:C853"/>
    <mergeCell ref="D844:D845"/>
    <mergeCell ref="C848:C849"/>
    <mergeCell ref="D798:D801"/>
    <mergeCell ref="D818:D821"/>
    <mergeCell ref="D854:D855"/>
    <mergeCell ref="B895:B897"/>
    <mergeCell ref="C895:C897"/>
    <mergeCell ref="D895:D897"/>
    <mergeCell ref="C786:C789"/>
    <mergeCell ref="C874:C876"/>
    <mergeCell ref="C865:C867"/>
    <mergeCell ref="C802:C805"/>
    <mergeCell ref="C806:C809"/>
    <mergeCell ref="C794:C797"/>
    <mergeCell ref="C854:C855"/>
    <mergeCell ref="B842:B843"/>
    <mergeCell ref="C842:C843"/>
    <mergeCell ref="D842:D843"/>
    <mergeCell ref="B802:B805"/>
    <mergeCell ref="B687:B689"/>
    <mergeCell ref="B642:B645"/>
    <mergeCell ref="B646:B649"/>
    <mergeCell ref="B734:B737"/>
    <mergeCell ref="B742:B745"/>
    <mergeCell ref="B778:B781"/>
    <mergeCell ref="C778:C781"/>
    <mergeCell ref="C642:C645"/>
    <mergeCell ref="A658:A665"/>
    <mergeCell ref="C678:C680"/>
    <mergeCell ref="C720:C722"/>
    <mergeCell ref="B726:B729"/>
    <mergeCell ref="C742:C745"/>
    <mergeCell ref="C746:C749"/>
    <mergeCell ref="B662:B665"/>
    <mergeCell ref="C654:C657"/>
    <mergeCell ref="B758:B761"/>
    <mergeCell ref="C750:C753"/>
    <mergeCell ref="B720:B722"/>
    <mergeCell ref="B705:B707"/>
    <mergeCell ref="C738:C741"/>
    <mergeCell ref="C766:C769"/>
    <mergeCell ref="C774:C777"/>
    <mergeCell ref="B762:B765"/>
    <mergeCell ref="B708:B710"/>
    <mergeCell ref="C758:C761"/>
    <mergeCell ref="B774:B777"/>
    <mergeCell ref="C762:C765"/>
    <mergeCell ref="B730:B733"/>
    <mergeCell ref="C702:C704"/>
    <mergeCell ref="B658:B661"/>
    <mergeCell ref="D702:D704"/>
    <mergeCell ref="B714:B716"/>
    <mergeCell ref="C705:C707"/>
    <mergeCell ref="B738:B741"/>
    <mergeCell ref="D766:D769"/>
    <mergeCell ref="C708:C710"/>
    <mergeCell ref="C714:C716"/>
    <mergeCell ref="D675:D677"/>
    <mergeCell ref="D678:D680"/>
    <mergeCell ref="D684:D686"/>
    <mergeCell ref="D687:D689"/>
    <mergeCell ref="C730:C733"/>
    <mergeCell ref="C734:C737"/>
    <mergeCell ref="B754:B757"/>
    <mergeCell ref="C754:C757"/>
    <mergeCell ref="B770:B773"/>
    <mergeCell ref="C770:C773"/>
    <mergeCell ref="D750:D753"/>
    <mergeCell ref="D742:D745"/>
    <mergeCell ref="D726:D729"/>
    <mergeCell ref="D730:D733"/>
    <mergeCell ref="D762:D765"/>
    <mergeCell ref="D770:D773"/>
    <mergeCell ref="A611:A614"/>
    <mergeCell ref="C684:C686"/>
    <mergeCell ref="A666:A668"/>
    <mergeCell ref="B633:B635"/>
    <mergeCell ref="B636:B638"/>
    <mergeCell ref="B624:B626"/>
    <mergeCell ref="B627:B629"/>
    <mergeCell ref="B595:B598"/>
    <mergeCell ref="A615:A620"/>
    <mergeCell ref="B699:B701"/>
    <mergeCell ref="C699:C701"/>
    <mergeCell ref="B696:B698"/>
    <mergeCell ref="C690:C692"/>
    <mergeCell ref="B690:B692"/>
    <mergeCell ref="C681:C683"/>
    <mergeCell ref="B639:B641"/>
    <mergeCell ref="A552:A610"/>
    <mergeCell ref="A621:A632"/>
    <mergeCell ref="A633:A641"/>
    <mergeCell ref="A642:A657"/>
    <mergeCell ref="B681:B683"/>
    <mergeCell ref="C580:C583"/>
    <mergeCell ref="B556:B559"/>
    <mergeCell ref="B560:B563"/>
    <mergeCell ref="B591:B594"/>
    <mergeCell ref="C607:C610"/>
    <mergeCell ref="C611:C614"/>
    <mergeCell ref="B615:B617"/>
    <mergeCell ref="B584:B586"/>
    <mergeCell ref="C675:C677"/>
    <mergeCell ref="B630:B632"/>
    <mergeCell ref="C630:C632"/>
    <mergeCell ref="D662:D665"/>
    <mergeCell ref="B672:B674"/>
    <mergeCell ref="D794:D797"/>
    <mergeCell ref="C666:C668"/>
    <mergeCell ref="D681:D683"/>
    <mergeCell ref="C945:C946"/>
    <mergeCell ref="D953:D954"/>
    <mergeCell ref="D1028:D1029"/>
    <mergeCell ref="A782:A801"/>
    <mergeCell ref="B810:B813"/>
    <mergeCell ref="C810:C813"/>
    <mergeCell ref="D810:D813"/>
    <mergeCell ref="A802:A821"/>
    <mergeCell ref="B711:B713"/>
    <mergeCell ref="C711:C713"/>
    <mergeCell ref="C782:C785"/>
    <mergeCell ref="D786:D789"/>
    <mergeCell ref="B834:B835"/>
    <mergeCell ref="C834:C835"/>
    <mergeCell ref="D834:D835"/>
    <mergeCell ref="B818:B821"/>
    <mergeCell ref="B850:B851"/>
    <mergeCell ref="C850:C851"/>
    <mergeCell ref="A669:A725"/>
    <mergeCell ref="B717:B719"/>
    <mergeCell ref="C717:C719"/>
    <mergeCell ref="B723:B725"/>
    <mergeCell ref="C723:C725"/>
    <mergeCell ref="D790:D793"/>
    <mergeCell ref="A822:A855"/>
    <mergeCell ref="B838:B839"/>
    <mergeCell ref="C838:C839"/>
    <mergeCell ref="A856:A897"/>
    <mergeCell ref="D865:D867"/>
    <mergeCell ref="B782:B785"/>
    <mergeCell ref="C639:C641"/>
    <mergeCell ref="D717:D719"/>
    <mergeCell ref="A726:A781"/>
    <mergeCell ref="A1066:A1067"/>
    <mergeCell ref="B941:B942"/>
    <mergeCell ref="D945:D946"/>
    <mergeCell ref="C1028:C1029"/>
    <mergeCell ref="A1030:A1033"/>
    <mergeCell ref="B1030:B1031"/>
    <mergeCell ref="C947:C948"/>
    <mergeCell ref="D947:D948"/>
    <mergeCell ref="B955:B956"/>
    <mergeCell ref="C955:C956"/>
    <mergeCell ref="D1019:D1021"/>
    <mergeCell ref="D979:D981"/>
    <mergeCell ref="C969:C970"/>
    <mergeCell ref="B1061:B1063"/>
    <mergeCell ref="B1006:B1008"/>
    <mergeCell ref="C1006:C1008"/>
    <mergeCell ref="D1006:D1008"/>
    <mergeCell ref="B971:B972"/>
    <mergeCell ref="C1030:C1031"/>
    <mergeCell ref="D949:D950"/>
    <mergeCell ref="C997:C999"/>
    <mergeCell ref="C1003:C1005"/>
    <mergeCell ref="B973:B975"/>
    <mergeCell ref="B979:B981"/>
    <mergeCell ref="D965:D966"/>
    <mergeCell ref="D1046:D1048"/>
    <mergeCell ref="C1889:C1892"/>
    <mergeCell ref="B1178:B1181"/>
    <mergeCell ref="B1228:B1229"/>
    <mergeCell ref="B1301:B1303"/>
    <mergeCell ref="C1301:C1303"/>
    <mergeCell ref="B1058:B1060"/>
    <mergeCell ref="D1061:D1063"/>
    <mergeCell ref="B1025:B1027"/>
    <mergeCell ref="B1055:B1057"/>
    <mergeCell ref="C1055:C1057"/>
    <mergeCell ref="D1037:D1039"/>
    <mergeCell ref="B1046:B1048"/>
    <mergeCell ref="D1075:D1077"/>
    <mergeCell ref="B1396:B1398"/>
    <mergeCell ref="C1396:C1398"/>
    <mergeCell ref="B1386:B1387"/>
    <mergeCell ref="B1402:B1404"/>
    <mergeCell ref="C1402:C1404"/>
    <mergeCell ref="B1459:B1461"/>
    <mergeCell ref="B1040:B1042"/>
    <mergeCell ref="D1575:D1577"/>
    <mergeCell ref="C1664:C1665"/>
    <mergeCell ref="B1286:B1288"/>
    <mergeCell ref="D1688:D1689"/>
    <mergeCell ref="C1142:C1145"/>
    <mergeCell ref="D1218:D1219"/>
    <mergeCell ref="C1222:C1223"/>
    <mergeCell ref="B1447:B1449"/>
    <mergeCell ref="C1447:C1449"/>
    <mergeCell ref="B1611:B1613"/>
    <mergeCell ref="B1662:B1663"/>
    <mergeCell ref="B1889:B1892"/>
    <mergeCell ref="A2261:A2265"/>
    <mergeCell ref="C2259:C2260"/>
    <mergeCell ref="C2249:C2252"/>
    <mergeCell ref="A2172:A2183"/>
    <mergeCell ref="B2181:B2183"/>
    <mergeCell ref="C2245:C2248"/>
    <mergeCell ref="D2257:D2258"/>
    <mergeCell ref="D2253:D2256"/>
    <mergeCell ref="D2259:D2260"/>
    <mergeCell ref="D2220:D2223"/>
    <mergeCell ref="D2200:D2203"/>
    <mergeCell ref="C2224:C2227"/>
    <mergeCell ref="D2224:D2227"/>
    <mergeCell ref="D2228:D2231"/>
    <mergeCell ref="D2184:D2187"/>
    <mergeCell ref="D2167:D2169"/>
    <mergeCell ref="D2238:D2240"/>
    <mergeCell ref="C2228:C2231"/>
    <mergeCell ref="A2170:A2171"/>
    <mergeCell ref="B2204:B2207"/>
    <mergeCell ref="B2208:B2211"/>
    <mergeCell ref="B2259:B2260"/>
    <mergeCell ref="B2238:B2240"/>
    <mergeCell ref="C2167:C2169"/>
    <mergeCell ref="D2208:D2211"/>
    <mergeCell ref="C2175:C2177"/>
    <mergeCell ref="D2245:D2248"/>
    <mergeCell ref="C2196:C2199"/>
    <mergeCell ref="D2172:D2174"/>
    <mergeCell ref="D2175:D2177"/>
    <mergeCell ref="D2170:D2171"/>
    <mergeCell ref="D2232:D2234"/>
    <mergeCell ref="A2269:A2271"/>
    <mergeCell ref="B2279:B2282"/>
    <mergeCell ref="A2253:A2256"/>
    <mergeCell ref="A2216:A2231"/>
    <mergeCell ref="A2241:A2252"/>
    <mergeCell ref="A2232:A2240"/>
    <mergeCell ref="B2069:B2070"/>
    <mergeCell ref="B2249:B2252"/>
    <mergeCell ref="B2124:B2125"/>
    <mergeCell ref="A2184:A2199"/>
    <mergeCell ref="A2257:A2260"/>
    <mergeCell ref="B2261:B2265"/>
    <mergeCell ref="B2266:B2268"/>
    <mergeCell ref="B2228:B2231"/>
    <mergeCell ref="B2192:B2195"/>
    <mergeCell ref="B2094:B2095"/>
    <mergeCell ref="B2184:B2187"/>
    <mergeCell ref="B2119:B2120"/>
    <mergeCell ref="B2084:B2085"/>
    <mergeCell ref="A2200:A2215"/>
    <mergeCell ref="B2178:B2180"/>
    <mergeCell ref="B2241:B2244"/>
    <mergeCell ref="A2167:A2169"/>
    <mergeCell ref="B2220:B2223"/>
    <mergeCell ref="B2224:B2227"/>
    <mergeCell ref="B2232:B2234"/>
    <mergeCell ref="B2275:B2278"/>
    <mergeCell ref="B2269:B2271"/>
    <mergeCell ref="B2253:B2256"/>
    <mergeCell ref="B2200:B2203"/>
    <mergeCell ref="B2076:B2078"/>
    <mergeCell ref="B2086:B2088"/>
    <mergeCell ref="D2235:D2237"/>
    <mergeCell ref="C2253:C2256"/>
    <mergeCell ref="C2216:C2219"/>
    <mergeCell ref="D2204:D2207"/>
    <mergeCell ref="C2232:C2234"/>
    <mergeCell ref="C2235:C2237"/>
    <mergeCell ref="C2238:C2240"/>
    <mergeCell ref="C2220:C2223"/>
    <mergeCell ref="D2212:D2215"/>
    <mergeCell ref="D2266:D2268"/>
    <mergeCell ref="C2241:C2244"/>
    <mergeCell ref="D2178:D2180"/>
    <mergeCell ref="C2192:C2195"/>
    <mergeCell ref="C2172:C2174"/>
    <mergeCell ref="C2257:C2258"/>
    <mergeCell ref="B2212:B2215"/>
    <mergeCell ref="B2175:B2177"/>
    <mergeCell ref="D2241:D2244"/>
    <mergeCell ref="C2181:C2183"/>
    <mergeCell ref="B2196:B2199"/>
    <mergeCell ref="B2245:B2248"/>
    <mergeCell ref="C2184:C2187"/>
    <mergeCell ref="C2272:C2274"/>
    <mergeCell ref="D2272:D2274"/>
    <mergeCell ref="E2154:E2155"/>
    <mergeCell ref="C2208:C2211"/>
    <mergeCell ref="C2188:C2191"/>
    <mergeCell ref="D2188:D2191"/>
    <mergeCell ref="D2216:D2219"/>
    <mergeCell ref="B2172:B2174"/>
    <mergeCell ref="B2216:B2219"/>
    <mergeCell ref="D2192:D2195"/>
    <mergeCell ref="C2261:C2265"/>
    <mergeCell ref="D2261:D2265"/>
    <mergeCell ref="C2266:C2268"/>
    <mergeCell ref="D2196:D2199"/>
    <mergeCell ref="C2165:C2166"/>
    <mergeCell ref="B2144:B2145"/>
    <mergeCell ref="C2119:C2120"/>
    <mergeCell ref="C2124:C2125"/>
    <mergeCell ref="C2129:C2130"/>
    <mergeCell ref="C2134:C2135"/>
    <mergeCell ref="C2139:C2140"/>
    <mergeCell ref="C2149:C2150"/>
    <mergeCell ref="C2154:C2155"/>
    <mergeCell ref="B2121:B2123"/>
    <mergeCell ref="C2121:C2123"/>
    <mergeCell ref="D2121:D2123"/>
    <mergeCell ref="B2156:B2158"/>
    <mergeCell ref="C2156:C2158"/>
    <mergeCell ref="B2131:B2133"/>
    <mergeCell ref="B2235:B2237"/>
    <mergeCell ref="B2167:B2169"/>
    <mergeCell ref="B2188:B2191"/>
    <mergeCell ref="K2204:K2207"/>
    <mergeCell ref="C2141:C2143"/>
    <mergeCell ref="J2200:J2203"/>
    <mergeCell ref="J2196:J2199"/>
    <mergeCell ref="E2188:E2191"/>
    <mergeCell ref="E2184:E2187"/>
    <mergeCell ref="E2178:E2180"/>
    <mergeCell ref="E2181:E2183"/>
    <mergeCell ref="I2178:I2180"/>
    <mergeCell ref="D2165:D2166"/>
    <mergeCell ref="C2170:C2171"/>
    <mergeCell ref="I2149:I2150"/>
    <mergeCell ref="I2154:I2155"/>
    <mergeCell ref="I2163:I2164"/>
    <mergeCell ref="K2159:K2162"/>
    <mergeCell ref="J2151:J2153"/>
    <mergeCell ref="K2151:K2153"/>
    <mergeCell ref="H2165:H2166"/>
    <mergeCell ref="H2163:H2164"/>
    <mergeCell ref="E2165:E2166"/>
    <mergeCell ref="K2172:K2174"/>
    <mergeCell ref="E2159:E2162"/>
    <mergeCell ref="H2184:H2187"/>
    <mergeCell ref="J2149:J2150"/>
    <mergeCell ref="E2167:E2169"/>
    <mergeCell ref="E2175:E2177"/>
    <mergeCell ref="E2172:E2174"/>
    <mergeCell ref="H2175:H2177"/>
    <mergeCell ref="I2172:I2174"/>
    <mergeCell ref="E2196:E2199"/>
    <mergeCell ref="E2232:E2234"/>
    <mergeCell ref="I2200:I2203"/>
    <mergeCell ref="I2224:I2227"/>
    <mergeCell ref="E2249:E2252"/>
    <mergeCell ref="B2139:B2140"/>
    <mergeCell ref="B2163:B2164"/>
    <mergeCell ref="B2165:B2166"/>
    <mergeCell ref="J2178:J2180"/>
    <mergeCell ref="B2257:B2258"/>
    <mergeCell ref="H2154:H2155"/>
    <mergeCell ref="J2170:J2171"/>
    <mergeCell ref="J2163:J2164"/>
    <mergeCell ref="J2165:J2166"/>
    <mergeCell ref="I2181:I2183"/>
    <mergeCell ref="E2241:E2244"/>
    <mergeCell ref="E2163:E2164"/>
    <mergeCell ref="D2154:D2155"/>
    <mergeCell ref="D2149:D2150"/>
    <mergeCell ref="H2149:H2150"/>
    <mergeCell ref="E2149:E2150"/>
    <mergeCell ref="D2181:D2183"/>
    <mergeCell ref="J2184:J2187"/>
    <mergeCell ref="E2144:E2145"/>
    <mergeCell ref="E2170:E2171"/>
    <mergeCell ref="E2192:E2195"/>
    <mergeCell ref="I2249:I2252"/>
    <mergeCell ref="J2241:J2244"/>
    <mergeCell ref="B2170:B2171"/>
    <mergeCell ref="D2249:D2252"/>
    <mergeCell ref="C2159:C2162"/>
    <mergeCell ref="D2163:D2164"/>
    <mergeCell ref="B2141:B2143"/>
    <mergeCell ref="D2129:D2130"/>
    <mergeCell ref="L2151:L2153"/>
    <mergeCell ref="L2149:L2150"/>
    <mergeCell ref="L2167:L2169"/>
    <mergeCell ref="K2163:K2164"/>
    <mergeCell ref="K2170:K2171"/>
    <mergeCell ref="K2167:K2169"/>
    <mergeCell ref="D2156:D2158"/>
    <mergeCell ref="E2156:E2158"/>
    <mergeCell ref="D2131:D2133"/>
    <mergeCell ref="E2131:E2133"/>
    <mergeCell ref="J2131:J2133"/>
    <mergeCell ref="K2131:K2133"/>
    <mergeCell ref="L2131:L2133"/>
    <mergeCell ref="H2170:H2171"/>
    <mergeCell ref="I2165:I2166"/>
    <mergeCell ref="J2167:J2169"/>
    <mergeCell ref="E2129:E2130"/>
    <mergeCell ref="K2134:K2135"/>
    <mergeCell ref="H2151:H2153"/>
    <mergeCell ref="I2151:I2153"/>
    <mergeCell ref="L2139:L2140"/>
    <mergeCell ref="L2129:L2130"/>
    <mergeCell ref="I2139:I2140"/>
    <mergeCell ref="H2144:H2145"/>
    <mergeCell ref="O1684:O1685"/>
    <mergeCell ref="O1719:O1721"/>
    <mergeCell ref="O1716:O1718"/>
    <mergeCell ref="L1815:L1817"/>
    <mergeCell ref="L1869:L1872"/>
    <mergeCell ref="L1797:L1799"/>
    <mergeCell ref="N1803:N1805"/>
    <mergeCell ref="N1722:N1724"/>
    <mergeCell ref="L1590:L1592"/>
    <mergeCell ref="L1596:L1598"/>
    <mergeCell ref="O1702:O1703"/>
    <mergeCell ref="N1702:N1703"/>
    <mergeCell ref="D2159:D2162"/>
    <mergeCell ref="N2084:N2085"/>
    <mergeCell ref="N2119:N2120"/>
    <mergeCell ref="J2099:J2100"/>
    <mergeCell ref="K2099:K2100"/>
    <mergeCell ref="D1684:D1685"/>
    <mergeCell ref="D1682:D1683"/>
    <mergeCell ref="K1869:K1872"/>
    <mergeCell ref="K1692:K1693"/>
    <mergeCell ref="K1899:K1900"/>
    <mergeCell ref="K1925:K1927"/>
    <mergeCell ref="H1599:H1601"/>
    <mergeCell ref="H1629:H1631"/>
    <mergeCell ref="I1922:I1924"/>
    <mergeCell ref="L1698:L1699"/>
    <mergeCell ref="O2069:O2070"/>
    <mergeCell ref="H2119:H2120"/>
    <mergeCell ref="I1897:I1898"/>
    <mergeCell ref="I1907:I1909"/>
    <mergeCell ref="I1722:I1724"/>
    <mergeCell ref="O1678:O1679"/>
    <mergeCell ref="N1660:N1661"/>
    <mergeCell ref="L1666:L1667"/>
    <mergeCell ref="O1590:O1592"/>
    <mergeCell ref="O1632:O1634"/>
    <mergeCell ref="N1638:N1640"/>
    <mergeCell ref="O1638:O1640"/>
    <mergeCell ref="O1653:O1655"/>
    <mergeCell ref="K1517:K1518"/>
    <mergeCell ref="L1517:L1518"/>
    <mergeCell ref="N1517:N1518"/>
    <mergeCell ref="J1647:J1649"/>
    <mergeCell ref="K1647:K1649"/>
    <mergeCell ref="K672:K674"/>
    <mergeCell ref="J672:J674"/>
    <mergeCell ref="K678:K680"/>
    <mergeCell ref="K848:K849"/>
    <mergeCell ref="K850:K851"/>
    <mergeCell ref="K738:K741"/>
    <mergeCell ref="K1660:K1661"/>
    <mergeCell ref="K1662:K1663"/>
    <mergeCell ref="J1668:J1669"/>
    <mergeCell ref="K1668:K1669"/>
    <mergeCell ref="J1623:J1625"/>
    <mergeCell ref="K852:K853"/>
    <mergeCell ref="K856:K858"/>
    <mergeCell ref="J852:J853"/>
    <mergeCell ref="K854:K855"/>
    <mergeCell ref="J675:J677"/>
    <mergeCell ref="J684:J686"/>
    <mergeCell ref="J696:J698"/>
    <mergeCell ref="K836:K837"/>
    <mergeCell ref="K633:K635"/>
    <mergeCell ref="K675:K677"/>
    <mergeCell ref="K730:K733"/>
    <mergeCell ref="L633:L635"/>
    <mergeCell ref="L786:L789"/>
    <mergeCell ref="L794:L797"/>
    <mergeCell ref="J699:J701"/>
    <mergeCell ref="J650:J653"/>
    <mergeCell ref="I941:I942"/>
    <mergeCell ref="K699:K701"/>
    <mergeCell ref="K662:K665"/>
    <mergeCell ref="I770:I773"/>
    <mergeCell ref="I720:I722"/>
    <mergeCell ref="J859:J861"/>
    <mergeCell ref="J726:J729"/>
    <mergeCell ref="K832:K833"/>
    <mergeCell ref="J666:J668"/>
    <mergeCell ref="K726:K729"/>
    <mergeCell ref="I702:I704"/>
    <mergeCell ref="I681:I683"/>
    <mergeCell ref="I684:I686"/>
    <mergeCell ref="I696:I698"/>
    <mergeCell ref="J717:J719"/>
    <mergeCell ref="K714:K716"/>
    <mergeCell ref="J708:J710"/>
    <mergeCell ref="I714:I716"/>
    <mergeCell ref="I895:I897"/>
    <mergeCell ref="I794:I797"/>
    <mergeCell ref="I935:I936"/>
    <mergeCell ref="I814:I817"/>
    <mergeCell ref="I669:I671"/>
    <mergeCell ref="L639:L641"/>
    <mergeCell ref="J646:J649"/>
    <mergeCell ref="K702:K704"/>
    <mergeCell ref="K705:K707"/>
    <mergeCell ref="J615:J617"/>
    <mergeCell ref="J1040:J1042"/>
    <mergeCell ref="K654:K657"/>
    <mergeCell ref="J687:J689"/>
    <mergeCell ref="K734:K737"/>
    <mergeCell ref="L636:L638"/>
    <mergeCell ref="K690:K692"/>
    <mergeCell ref="K650:K653"/>
    <mergeCell ref="K636:K638"/>
    <mergeCell ref="J814:J817"/>
    <mergeCell ref="L892:L894"/>
    <mergeCell ref="K621:K623"/>
    <mergeCell ref="J633:J635"/>
    <mergeCell ref="J658:J661"/>
    <mergeCell ref="J654:J657"/>
    <mergeCell ref="J639:J641"/>
    <mergeCell ref="J636:J638"/>
    <mergeCell ref="K953:K954"/>
    <mergeCell ref="L850:L851"/>
    <mergeCell ref="J957:J958"/>
    <mergeCell ref="J1028:J1029"/>
    <mergeCell ref="L922:L924"/>
    <mergeCell ref="L830:L831"/>
    <mergeCell ref="L814:L817"/>
    <mergeCell ref="K696:K698"/>
    <mergeCell ref="J690:J692"/>
    <mergeCell ref="J723:J725"/>
    <mergeCell ref="K687:K689"/>
    <mergeCell ref="J681:J683"/>
    <mergeCell ref="P1664:P1665"/>
    <mergeCell ref="O997:O999"/>
    <mergeCell ref="P1688:P1689"/>
    <mergeCell ref="O1682:O1683"/>
    <mergeCell ref="J618:J620"/>
    <mergeCell ref="I621:I623"/>
    <mergeCell ref="K666:K668"/>
    <mergeCell ref="K669:K671"/>
    <mergeCell ref="J766:J769"/>
    <mergeCell ref="K766:K769"/>
    <mergeCell ref="J758:J761"/>
    <mergeCell ref="J742:J745"/>
    <mergeCell ref="K774:K777"/>
    <mergeCell ref="I826:I827"/>
    <mergeCell ref="K814:K817"/>
    <mergeCell ref="J806:J809"/>
    <mergeCell ref="K830:K831"/>
    <mergeCell ref="J778:J781"/>
    <mergeCell ref="J746:J749"/>
    <mergeCell ref="K818:K821"/>
    <mergeCell ref="K639:K641"/>
    <mergeCell ref="J621:J623"/>
    <mergeCell ref="K658:K661"/>
    <mergeCell ref="K802:K805"/>
    <mergeCell ref="K786:K789"/>
    <mergeCell ref="K782:K785"/>
    <mergeCell ref="K746:K749"/>
    <mergeCell ref="I802:I805"/>
    <mergeCell ref="J802:J805"/>
    <mergeCell ref="K642:K645"/>
    <mergeCell ref="K646:K649"/>
    <mergeCell ref="J642:J645"/>
    <mergeCell ref="P1662:P1663"/>
    <mergeCell ref="P1362:P1364"/>
    <mergeCell ref="O1078:O1080"/>
    <mergeCell ref="O1664:O1665"/>
    <mergeCell ref="O1554:O1556"/>
    <mergeCell ref="O1032:O1033"/>
    <mergeCell ref="P1032:P1033"/>
    <mergeCell ref="I2099:I2100"/>
    <mergeCell ref="D1301:D1303"/>
    <mergeCell ref="D997:D999"/>
    <mergeCell ref="D1003:D1005"/>
    <mergeCell ref="D1066:D1067"/>
    <mergeCell ref="L1106:L1109"/>
    <mergeCell ref="I1220:I1221"/>
    <mergeCell ref="I1664:I1665"/>
    <mergeCell ref="I1660:I1661"/>
    <mergeCell ref="J1664:J1665"/>
    <mergeCell ref="I1682:I1683"/>
    <mergeCell ref="I1690:I1691"/>
    <mergeCell ref="I1694:I1695"/>
    <mergeCell ref="L1250:L1251"/>
    <mergeCell ref="P1093:P1095"/>
    <mergeCell ref="N1336:N1337"/>
    <mergeCell ref="N1283:N1285"/>
    <mergeCell ref="N1289:N1291"/>
    <mergeCell ref="L1692:L1693"/>
    <mergeCell ref="K1025:K1027"/>
    <mergeCell ref="O1244:O1245"/>
    <mergeCell ref="P1931:P1933"/>
    <mergeCell ref="P1764:P1766"/>
    <mergeCell ref="P1800:P1802"/>
    <mergeCell ref="P1040:P1042"/>
    <mergeCell ref="P478:P481"/>
    <mergeCell ref="O494:O497"/>
    <mergeCell ref="P494:P497"/>
    <mergeCell ref="O510:O513"/>
    <mergeCell ref="P510:P513"/>
    <mergeCell ref="P1019:P1021"/>
    <mergeCell ref="L1347:L1349"/>
    <mergeCell ref="L1554:L1556"/>
    <mergeCell ref="P1590:P1592"/>
    <mergeCell ref="O1584:O1586"/>
    <mergeCell ref="P1686:P1687"/>
    <mergeCell ref="L1353:L1355"/>
    <mergeCell ref="L1388:L1389"/>
    <mergeCell ref="O1393:O1395"/>
    <mergeCell ref="O1093:O1095"/>
    <mergeCell ref="P1099:P1101"/>
    <mergeCell ref="O1134:O1137"/>
    <mergeCell ref="O1058:O1060"/>
    <mergeCell ref="P1674:P1675"/>
    <mergeCell ref="P1676:P1677"/>
    <mergeCell ref="P1022:P1024"/>
    <mergeCell ref="O1072:O1074"/>
    <mergeCell ref="P1068:P1069"/>
    <mergeCell ref="P1052:P1054"/>
    <mergeCell ref="O1025:O1027"/>
    <mergeCell ref="O1186:O1189"/>
    <mergeCell ref="P1344:P1346"/>
    <mergeCell ref="P1090:P1092"/>
    <mergeCell ref="P1350:P1352"/>
    <mergeCell ref="P1660:P1661"/>
    <mergeCell ref="P1292:P1294"/>
    <mergeCell ref="P1307:P1309"/>
    <mergeCell ref="P633:P635"/>
    <mergeCell ref="N627:N629"/>
    <mergeCell ref="N591:N594"/>
    <mergeCell ref="N624:N626"/>
    <mergeCell ref="P615:P617"/>
    <mergeCell ref="O587:O590"/>
    <mergeCell ref="K432:K434"/>
    <mergeCell ref="J498:J501"/>
    <mergeCell ref="K435:K437"/>
    <mergeCell ref="L435:L437"/>
    <mergeCell ref="J510:J513"/>
    <mergeCell ref="N435:N437"/>
    <mergeCell ref="J426:J428"/>
    <mergeCell ref="L418:L421"/>
    <mergeCell ref="J418:J421"/>
    <mergeCell ref="P466:P469"/>
    <mergeCell ref="O474:O477"/>
    <mergeCell ref="O466:O469"/>
    <mergeCell ref="P446:P449"/>
    <mergeCell ref="L474:L477"/>
    <mergeCell ref="O490:O493"/>
    <mergeCell ref="L498:L501"/>
    <mergeCell ref="J446:J449"/>
    <mergeCell ref="K446:K449"/>
    <mergeCell ref="L454:L456"/>
    <mergeCell ref="J438:J441"/>
    <mergeCell ref="O460:O462"/>
    <mergeCell ref="P435:P437"/>
    <mergeCell ref="O450:O453"/>
    <mergeCell ref="P450:P453"/>
    <mergeCell ref="P438:P441"/>
    <mergeCell ref="P460:P462"/>
    <mergeCell ref="P546:P548"/>
    <mergeCell ref="K568:K571"/>
    <mergeCell ref="L552:L555"/>
    <mergeCell ref="K549:K551"/>
    <mergeCell ref="N564:N567"/>
    <mergeCell ref="L549:L551"/>
    <mergeCell ref="O615:O617"/>
    <mergeCell ref="K595:K598"/>
    <mergeCell ref="N517:N519"/>
    <mergeCell ref="O531:O533"/>
    <mergeCell ref="L506:L509"/>
    <mergeCell ref="P526:P528"/>
    <mergeCell ref="P529:P530"/>
    <mergeCell ref="P534:P536"/>
    <mergeCell ref="O639:O641"/>
    <mergeCell ref="N639:N641"/>
    <mergeCell ref="L556:L559"/>
    <mergeCell ref="O568:O571"/>
    <mergeCell ref="P568:P571"/>
    <mergeCell ref="P556:P559"/>
    <mergeCell ref="L627:L629"/>
    <mergeCell ref="N584:N586"/>
    <mergeCell ref="L630:L632"/>
    <mergeCell ref="L514:L516"/>
    <mergeCell ref="P531:P533"/>
    <mergeCell ref="N636:N638"/>
    <mergeCell ref="L534:L536"/>
    <mergeCell ref="O540:O542"/>
    <mergeCell ref="P514:P516"/>
    <mergeCell ref="O607:O610"/>
    <mergeCell ref="O552:O555"/>
    <mergeCell ref="P624:P626"/>
    <mergeCell ref="P587:P590"/>
    <mergeCell ref="P552:P555"/>
    <mergeCell ref="P572:P575"/>
    <mergeCell ref="L580:L583"/>
    <mergeCell ref="N595:N598"/>
    <mergeCell ref="N580:N583"/>
    <mergeCell ref="L568:L571"/>
    <mergeCell ref="L595:L598"/>
    <mergeCell ref="K560:K563"/>
    <mergeCell ref="P627:P629"/>
    <mergeCell ref="P564:P567"/>
    <mergeCell ref="L576:L579"/>
    <mergeCell ref="N621:N623"/>
    <mergeCell ref="N572:N575"/>
    <mergeCell ref="N576:N579"/>
    <mergeCell ref="N611:N614"/>
    <mergeCell ref="L584:L586"/>
    <mergeCell ref="K611:K614"/>
    <mergeCell ref="K591:K594"/>
    <mergeCell ref="O576:O579"/>
    <mergeCell ref="P621:P623"/>
    <mergeCell ref="P584:P586"/>
    <mergeCell ref="O546:O548"/>
    <mergeCell ref="N618:N620"/>
    <mergeCell ref="L611:L614"/>
    <mergeCell ref="L615:L617"/>
    <mergeCell ref="K607:K610"/>
    <mergeCell ref="K603:K606"/>
    <mergeCell ref="O591:O594"/>
    <mergeCell ref="K627:K629"/>
    <mergeCell ref="K564:K567"/>
    <mergeCell ref="K580:K583"/>
    <mergeCell ref="K624:K626"/>
    <mergeCell ref="N615:N617"/>
    <mergeCell ref="N523:N525"/>
    <mergeCell ref="K534:K536"/>
    <mergeCell ref="L523:L525"/>
    <mergeCell ref="N529:N530"/>
    <mergeCell ref="K531:K533"/>
    <mergeCell ref="K529:K530"/>
    <mergeCell ref="L621:L623"/>
    <mergeCell ref="O529:O530"/>
    <mergeCell ref="L531:L533"/>
    <mergeCell ref="N556:N559"/>
    <mergeCell ref="K556:K559"/>
    <mergeCell ref="K546:K548"/>
    <mergeCell ref="K537:K539"/>
    <mergeCell ref="N534:N536"/>
    <mergeCell ref="L543:L545"/>
    <mergeCell ref="N546:N548"/>
    <mergeCell ref="K584:K586"/>
    <mergeCell ref="L603:L606"/>
    <mergeCell ref="N603:N606"/>
    <mergeCell ref="L564:L567"/>
    <mergeCell ref="K552:K555"/>
    <mergeCell ref="N520:N522"/>
    <mergeCell ref="L618:L620"/>
    <mergeCell ref="L599:L602"/>
    <mergeCell ref="K615:K617"/>
    <mergeCell ref="L546:L548"/>
    <mergeCell ref="N568:N571"/>
    <mergeCell ref="B398:B401"/>
    <mergeCell ref="E372:E374"/>
    <mergeCell ref="D336:D338"/>
    <mergeCell ref="B506:B509"/>
    <mergeCell ref="K342:K344"/>
    <mergeCell ref="J422:J425"/>
    <mergeCell ref="K422:K425"/>
    <mergeCell ref="I450:I453"/>
    <mergeCell ref="J450:J453"/>
    <mergeCell ref="K450:K453"/>
    <mergeCell ref="K478:K481"/>
    <mergeCell ref="K494:K497"/>
    <mergeCell ref="K510:K513"/>
    <mergeCell ref="H478:H481"/>
    <mergeCell ref="E494:E497"/>
    <mergeCell ref="C438:C441"/>
    <mergeCell ref="K438:K441"/>
    <mergeCell ref="J490:J493"/>
    <mergeCell ref="I599:I602"/>
    <mergeCell ref="N460:N462"/>
    <mergeCell ref="E607:E610"/>
    <mergeCell ref="H587:H590"/>
    <mergeCell ref="I591:I594"/>
    <mergeCell ref="J591:J594"/>
    <mergeCell ref="B351:B353"/>
    <mergeCell ref="B363:B365"/>
    <mergeCell ref="B375:B377"/>
    <mergeCell ref="B378:B381"/>
    <mergeCell ref="B339:B341"/>
    <mergeCell ref="L375:L377"/>
    <mergeCell ref="M363:M365"/>
    <mergeCell ref="L372:L374"/>
    <mergeCell ref="L386:L389"/>
    <mergeCell ref="C320:C321"/>
    <mergeCell ref="C354:C356"/>
    <mergeCell ref="E366:E368"/>
    <mergeCell ref="C366:C368"/>
    <mergeCell ref="I390:I393"/>
    <mergeCell ref="J390:J393"/>
    <mergeCell ref="C317:C319"/>
    <mergeCell ref="E348:E350"/>
    <mergeCell ref="J378:J381"/>
    <mergeCell ref="J375:J377"/>
    <mergeCell ref="J372:J374"/>
    <mergeCell ref="B360:B362"/>
    <mergeCell ref="B357:B359"/>
    <mergeCell ref="C295:C298"/>
    <mergeCell ref="D311:D313"/>
    <mergeCell ref="C303:C306"/>
    <mergeCell ref="D299:D302"/>
    <mergeCell ref="E299:E302"/>
    <mergeCell ref="E291:E294"/>
    <mergeCell ref="J320:J321"/>
    <mergeCell ref="D320:D321"/>
    <mergeCell ref="E398:E401"/>
    <mergeCell ref="H398:H401"/>
    <mergeCell ref="D314:D316"/>
    <mergeCell ref="D354:D356"/>
    <mergeCell ref="D360:D362"/>
    <mergeCell ref="D322:D323"/>
    <mergeCell ref="D326:D327"/>
    <mergeCell ref="C342:C344"/>
    <mergeCell ref="C339:C341"/>
    <mergeCell ref="D339:D341"/>
    <mergeCell ref="H311:H313"/>
    <mergeCell ref="C291:C294"/>
    <mergeCell ref="E339:E341"/>
    <mergeCell ref="J311:J313"/>
    <mergeCell ref="I314:I316"/>
    <mergeCell ref="I382:I385"/>
    <mergeCell ref="J314:J316"/>
    <mergeCell ref="H307:H310"/>
    <mergeCell ref="I307:I310"/>
    <mergeCell ref="D363:D365"/>
    <mergeCell ref="E363:E365"/>
    <mergeCell ref="I366:I368"/>
    <mergeCell ref="J307:J310"/>
    <mergeCell ref="I295:I298"/>
    <mergeCell ref="C287:C290"/>
    <mergeCell ref="H324:H325"/>
    <mergeCell ref="I324:I325"/>
    <mergeCell ref="D307:D310"/>
    <mergeCell ref="E342:E344"/>
    <mergeCell ref="H342:H344"/>
    <mergeCell ref="C351:C353"/>
    <mergeCell ref="C336:C338"/>
    <mergeCell ref="I328:I329"/>
    <mergeCell ref="C307:C310"/>
    <mergeCell ref="E307:E310"/>
    <mergeCell ref="I317:I319"/>
    <mergeCell ref="C283:C286"/>
    <mergeCell ref="C357:C359"/>
    <mergeCell ref="E314:E316"/>
    <mergeCell ref="H351:H353"/>
    <mergeCell ref="E287:E290"/>
    <mergeCell ref="H326:H327"/>
    <mergeCell ref="H328:H329"/>
    <mergeCell ref="E328:E329"/>
    <mergeCell ref="E303:E306"/>
    <mergeCell ref="D348:D350"/>
    <mergeCell ref="H330:H332"/>
    <mergeCell ref="H317:H319"/>
    <mergeCell ref="C326:C327"/>
    <mergeCell ref="I336:I338"/>
    <mergeCell ref="C345:C347"/>
    <mergeCell ref="D345:D347"/>
    <mergeCell ref="C330:C332"/>
    <mergeCell ref="D303:D306"/>
    <mergeCell ref="H354:H356"/>
    <mergeCell ref="C348:C350"/>
    <mergeCell ref="B534:B536"/>
    <mergeCell ref="B529:B530"/>
    <mergeCell ref="D432:D434"/>
    <mergeCell ref="D438:D441"/>
    <mergeCell ref="E418:E421"/>
    <mergeCell ref="C482:C485"/>
    <mergeCell ref="H517:H519"/>
    <mergeCell ref="E517:E519"/>
    <mergeCell ref="E478:E481"/>
    <mergeCell ref="C494:C497"/>
    <mergeCell ref="H406:H409"/>
    <mergeCell ref="H422:H425"/>
    <mergeCell ref="B422:B425"/>
    <mergeCell ref="B402:B405"/>
    <mergeCell ref="B406:B409"/>
    <mergeCell ref="H490:H493"/>
    <mergeCell ref="H460:H462"/>
    <mergeCell ref="E506:E509"/>
    <mergeCell ref="B510:B513"/>
    <mergeCell ref="C510:C513"/>
    <mergeCell ref="E466:E469"/>
    <mergeCell ref="E454:E456"/>
    <mergeCell ref="E474:E477"/>
    <mergeCell ref="C529:C530"/>
    <mergeCell ref="B478:B481"/>
    <mergeCell ref="D478:D481"/>
    <mergeCell ref="E498:E501"/>
    <mergeCell ref="E514:E516"/>
    <mergeCell ref="E406:E409"/>
    <mergeCell ref="C520:C522"/>
    <mergeCell ref="C534:C536"/>
    <mergeCell ref="O514:O516"/>
    <mergeCell ref="O537:O539"/>
    <mergeCell ref="O520:O522"/>
    <mergeCell ref="K572:K575"/>
    <mergeCell ref="J572:J575"/>
    <mergeCell ref="J556:J559"/>
    <mergeCell ref="H546:H548"/>
    <mergeCell ref="D526:D528"/>
    <mergeCell ref="E537:E539"/>
    <mergeCell ref="O523:O525"/>
    <mergeCell ref="K540:K542"/>
    <mergeCell ref="K526:K528"/>
    <mergeCell ref="H529:H530"/>
    <mergeCell ref="H531:H533"/>
    <mergeCell ref="H523:H525"/>
    <mergeCell ref="I529:I530"/>
    <mergeCell ref="E523:E525"/>
    <mergeCell ref="J529:J530"/>
    <mergeCell ref="H534:H536"/>
    <mergeCell ref="L529:L530"/>
    <mergeCell ref="D537:D539"/>
    <mergeCell ref="D523:D525"/>
    <mergeCell ref="I531:I533"/>
    <mergeCell ref="B426:B428"/>
    <mergeCell ref="B460:B462"/>
    <mergeCell ref="P636:P638"/>
    <mergeCell ref="P560:P563"/>
    <mergeCell ref="P611:P614"/>
    <mergeCell ref="O580:O583"/>
    <mergeCell ref="P591:P594"/>
    <mergeCell ref="O572:O575"/>
    <mergeCell ref="O611:O614"/>
    <mergeCell ref="O584:O586"/>
    <mergeCell ref="O556:O559"/>
    <mergeCell ref="P607:P610"/>
    <mergeCell ref="P603:P606"/>
    <mergeCell ref="P599:P602"/>
    <mergeCell ref="P595:P598"/>
    <mergeCell ref="O534:O536"/>
    <mergeCell ref="P549:P551"/>
    <mergeCell ref="P576:P579"/>
    <mergeCell ref="O627:O629"/>
    <mergeCell ref="O633:O635"/>
    <mergeCell ref="P540:P542"/>
    <mergeCell ref="O624:O626"/>
    <mergeCell ref="O621:O623"/>
    <mergeCell ref="O618:O620"/>
    <mergeCell ref="O560:O563"/>
    <mergeCell ref="O603:O606"/>
    <mergeCell ref="O630:O632"/>
    <mergeCell ref="O549:O551"/>
    <mergeCell ref="O543:O545"/>
    <mergeCell ref="P580:P583"/>
    <mergeCell ref="O595:O598"/>
    <mergeCell ref="P543:P545"/>
    <mergeCell ref="P630:P632"/>
    <mergeCell ref="P618:P620"/>
    <mergeCell ref="O696:O698"/>
    <mergeCell ref="O717:O719"/>
    <mergeCell ref="O699:O701"/>
    <mergeCell ref="O814:O817"/>
    <mergeCell ref="O822:O823"/>
    <mergeCell ref="O824:O825"/>
    <mergeCell ref="O770:O773"/>
    <mergeCell ref="O880:O882"/>
    <mergeCell ref="N880:N882"/>
    <mergeCell ref="N806:N809"/>
    <mergeCell ref="N774:N777"/>
    <mergeCell ref="O790:O793"/>
    <mergeCell ref="O669:O671"/>
    <mergeCell ref="O666:O668"/>
    <mergeCell ref="O786:O789"/>
    <mergeCell ref="O750:O753"/>
    <mergeCell ref="O859:O861"/>
    <mergeCell ref="N836:N837"/>
    <mergeCell ref="O871:O873"/>
    <mergeCell ref="N790:N793"/>
    <mergeCell ref="N746:N749"/>
    <mergeCell ref="N758:N761"/>
    <mergeCell ref="N770:N773"/>
    <mergeCell ref="O662:O665"/>
    <mergeCell ref="K684:K686"/>
    <mergeCell ref="L696:L698"/>
    <mergeCell ref="N672:N674"/>
    <mergeCell ref="N696:N698"/>
    <mergeCell ref="O690:O692"/>
    <mergeCell ref="N868:N870"/>
    <mergeCell ref="O794:O797"/>
    <mergeCell ref="N859:N861"/>
    <mergeCell ref="K822:K823"/>
    <mergeCell ref="K806:K809"/>
    <mergeCell ref="K794:K797"/>
    <mergeCell ref="K778:K781"/>
    <mergeCell ref="P669:P671"/>
    <mergeCell ref="N666:N668"/>
    <mergeCell ref="L642:L645"/>
    <mergeCell ref="P646:P649"/>
    <mergeCell ref="N642:N645"/>
    <mergeCell ref="O642:O645"/>
    <mergeCell ref="O678:O680"/>
    <mergeCell ref="P666:P668"/>
    <mergeCell ref="L662:L665"/>
    <mergeCell ref="L678:L680"/>
    <mergeCell ref="N654:N657"/>
    <mergeCell ref="O646:O649"/>
    <mergeCell ref="P846:P847"/>
    <mergeCell ref="O826:O827"/>
    <mergeCell ref="P786:P789"/>
    <mergeCell ref="P826:P827"/>
    <mergeCell ref="P770:P773"/>
    <mergeCell ref="N778:N781"/>
    <mergeCell ref="O778:O781"/>
    <mergeCell ref="P642:P645"/>
    <mergeCell ref="P654:P657"/>
    <mergeCell ref="P672:P674"/>
    <mergeCell ref="P681:P683"/>
    <mergeCell ref="P678:P680"/>
    <mergeCell ref="P639:P641"/>
    <mergeCell ref="O650:O653"/>
    <mergeCell ref="N650:N653"/>
    <mergeCell ref="P662:P665"/>
    <mergeCell ref="O654:O657"/>
    <mergeCell ref="L650:L653"/>
    <mergeCell ref="P650:P653"/>
    <mergeCell ref="P658:P661"/>
    <mergeCell ref="O672:O674"/>
    <mergeCell ref="N678:N680"/>
    <mergeCell ref="P832:P833"/>
    <mergeCell ref="O734:O737"/>
    <mergeCell ref="O726:O729"/>
    <mergeCell ref="O774:O777"/>
    <mergeCell ref="O738:O741"/>
    <mergeCell ref="P814:P817"/>
    <mergeCell ref="O802:O805"/>
    <mergeCell ref="N824:N825"/>
    <mergeCell ref="N794:N797"/>
    <mergeCell ref="N786:N789"/>
    <mergeCell ref="P766:P769"/>
    <mergeCell ref="N750:N753"/>
    <mergeCell ref="O730:O733"/>
    <mergeCell ref="O828:O829"/>
    <mergeCell ref="P794:P797"/>
    <mergeCell ref="P806:P809"/>
    <mergeCell ref="P696:P698"/>
    <mergeCell ref="O830:O831"/>
    <mergeCell ref="O832:O833"/>
    <mergeCell ref="O836:O837"/>
    <mergeCell ref="P828:P829"/>
    <mergeCell ref="O856:O858"/>
    <mergeCell ref="O844:O845"/>
    <mergeCell ref="P754:P757"/>
    <mergeCell ref="N754:N757"/>
    <mergeCell ref="P798:P801"/>
    <mergeCell ref="P818:P821"/>
    <mergeCell ref="O720:O722"/>
    <mergeCell ref="P705:P707"/>
    <mergeCell ref="P822:P823"/>
    <mergeCell ref="P856:P858"/>
    <mergeCell ref="L699:L701"/>
    <mergeCell ref="L672:L674"/>
    <mergeCell ref="L681:L683"/>
    <mergeCell ref="N699:N701"/>
    <mergeCell ref="O723:O725"/>
    <mergeCell ref="P723:P725"/>
    <mergeCell ref="O681:O683"/>
    <mergeCell ref="N681:N683"/>
    <mergeCell ref="N687:N689"/>
    <mergeCell ref="N711:N713"/>
    <mergeCell ref="O687:O689"/>
    <mergeCell ref="N717:N719"/>
    <mergeCell ref="O702:O704"/>
    <mergeCell ref="O675:O677"/>
    <mergeCell ref="O684:O686"/>
    <mergeCell ref="L687:L689"/>
    <mergeCell ref="O711:O713"/>
    <mergeCell ref="O742:O745"/>
    <mergeCell ref="P687:P689"/>
    <mergeCell ref="O848:O849"/>
    <mergeCell ref="P834:P835"/>
    <mergeCell ref="P708:P710"/>
    <mergeCell ref="N708:N710"/>
    <mergeCell ref="O708:O710"/>
    <mergeCell ref="N684:N686"/>
    <mergeCell ref="P717:P719"/>
    <mergeCell ref="P699:P701"/>
    <mergeCell ref="P675:P677"/>
    <mergeCell ref="P720:P722"/>
    <mergeCell ref="P684:P686"/>
    <mergeCell ref="P690:P692"/>
    <mergeCell ref="P702:P704"/>
    <mergeCell ref="P726:P729"/>
    <mergeCell ref="O714:O716"/>
    <mergeCell ref="P742:P745"/>
    <mergeCell ref="P738:P741"/>
    <mergeCell ref="P762:P765"/>
    <mergeCell ref="P714:P716"/>
    <mergeCell ref="N714:N716"/>
    <mergeCell ref="N822:N823"/>
    <mergeCell ref="P824:P825"/>
    <mergeCell ref="P842:P843"/>
    <mergeCell ref="P790:P793"/>
    <mergeCell ref="N782:N785"/>
    <mergeCell ref="O766:O769"/>
    <mergeCell ref="P774:P777"/>
    <mergeCell ref="P778:P781"/>
    <mergeCell ref="N730:N733"/>
    <mergeCell ref="N726:N729"/>
    <mergeCell ref="P758:P761"/>
    <mergeCell ref="O758:O761"/>
    <mergeCell ref="O746:O749"/>
    <mergeCell ref="N856:N858"/>
    <mergeCell ref="O865:O867"/>
    <mergeCell ref="O886:O888"/>
    <mergeCell ref="P868:P870"/>
    <mergeCell ref="N844:N845"/>
    <mergeCell ref="O874:O876"/>
    <mergeCell ref="N907:N909"/>
    <mergeCell ref="N850:N851"/>
    <mergeCell ref="O850:O851"/>
    <mergeCell ref="P850:P851"/>
    <mergeCell ref="O840:O841"/>
    <mergeCell ref="P895:P897"/>
    <mergeCell ref="P838:P839"/>
    <mergeCell ref="N937:N938"/>
    <mergeCell ref="O916:O918"/>
    <mergeCell ref="P922:P924"/>
    <mergeCell ref="P907:P909"/>
    <mergeCell ref="O898:O900"/>
    <mergeCell ref="O907:O909"/>
    <mergeCell ref="P844:P845"/>
    <mergeCell ref="P862:P864"/>
    <mergeCell ref="P848:P849"/>
    <mergeCell ref="P840:P841"/>
    <mergeCell ref="N889:N891"/>
    <mergeCell ref="N895:N897"/>
    <mergeCell ref="N874:N876"/>
    <mergeCell ref="O868:O870"/>
    <mergeCell ref="P874:P876"/>
    <mergeCell ref="P886:P888"/>
    <mergeCell ref="P865:P867"/>
    <mergeCell ref="O913:O915"/>
    <mergeCell ref="P1011:P1014"/>
    <mergeCell ref="N991:N993"/>
    <mergeCell ref="O1046:O1048"/>
    <mergeCell ref="O1055:O1057"/>
    <mergeCell ref="P871:P873"/>
    <mergeCell ref="N865:N867"/>
    <mergeCell ref="N830:N831"/>
    <mergeCell ref="P830:P831"/>
    <mergeCell ref="P945:P946"/>
    <mergeCell ref="P949:P950"/>
    <mergeCell ref="P991:P993"/>
    <mergeCell ref="P985:P987"/>
    <mergeCell ref="P939:P940"/>
    <mergeCell ref="P957:P958"/>
    <mergeCell ref="O941:O942"/>
    <mergeCell ref="O979:O981"/>
    <mergeCell ref="O933:O934"/>
    <mergeCell ref="O945:O946"/>
    <mergeCell ref="P913:P915"/>
    <mergeCell ref="O928:O930"/>
    <mergeCell ref="P933:P934"/>
    <mergeCell ref="P941:P942"/>
    <mergeCell ref="P931:P932"/>
    <mergeCell ref="P953:P954"/>
    <mergeCell ref="P880:P882"/>
    <mergeCell ref="P852:P853"/>
    <mergeCell ref="O1022:O1024"/>
    <mergeCell ref="O969:O970"/>
    <mergeCell ref="N886:N888"/>
    <mergeCell ref="N840:N841"/>
    <mergeCell ref="P836:P837"/>
    <mergeCell ref="P1186:P1189"/>
    <mergeCell ref="P1110:P1113"/>
    <mergeCell ref="P1034:P1036"/>
    <mergeCell ref="P1072:P1074"/>
    <mergeCell ref="O1066:O1067"/>
    <mergeCell ref="P1166:P1169"/>
    <mergeCell ref="N1150:N1153"/>
    <mergeCell ref="N1142:N1145"/>
    <mergeCell ref="N1194:N1197"/>
    <mergeCell ref="O1099:O1101"/>
    <mergeCell ref="O1292:O1294"/>
    <mergeCell ref="P1182:P1185"/>
    <mergeCell ref="P1224:P1225"/>
    <mergeCell ref="P1222:P1223"/>
    <mergeCell ref="O1202:O1205"/>
    <mergeCell ref="P1202:P1205"/>
    <mergeCell ref="P1218:P1219"/>
    <mergeCell ref="O1220:O1221"/>
    <mergeCell ref="O1040:O1042"/>
    <mergeCell ref="O1126:O1129"/>
    <mergeCell ref="O1070:O1071"/>
    <mergeCell ref="P1070:P1071"/>
    <mergeCell ref="P1055:P1057"/>
    <mergeCell ref="N1075:N1077"/>
    <mergeCell ref="O1222:O1223"/>
    <mergeCell ref="O1174:O1177"/>
    <mergeCell ref="O1166:O1169"/>
    <mergeCell ref="N1068:N1069"/>
    <mergeCell ref="N1070:N1071"/>
    <mergeCell ref="N1058:N1060"/>
    <mergeCell ref="N1090:N1092"/>
    <mergeCell ref="O1096:O1098"/>
    <mergeCell ref="N1694:N1695"/>
    <mergeCell ref="P1003:P1005"/>
    <mergeCell ref="O1019:O1021"/>
    <mergeCell ref="P1037:P1039"/>
    <mergeCell ref="P1668:P1669"/>
    <mergeCell ref="O1028:O1029"/>
    <mergeCell ref="P1028:P1029"/>
    <mergeCell ref="P969:P970"/>
    <mergeCell ref="O965:O966"/>
    <mergeCell ref="O1190:O1193"/>
    <mergeCell ref="N1666:N1667"/>
    <mergeCell ref="P1682:P1683"/>
    <mergeCell ref="N1011:N1014"/>
    <mergeCell ref="O1090:O1092"/>
    <mergeCell ref="O1043:O1045"/>
    <mergeCell ref="P1043:P1045"/>
    <mergeCell ref="P1046:P1048"/>
    <mergeCell ref="O1049:O1051"/>
    <mergeCell ref="P1049:P1051"/>
    <mergeCell ref="P1081:P1083"/>
    <mergeCell ref="N1061:N1063"/>
    <mergeCell ref="P1061:P1063"/>
    <mergeCell ref="N1678:N1679"/>
    <mergeCell ref="O1271:O1273"/>
    <mergeCell ref="N969:N970"/>
    <mergeCell ref="P1078:P1080"/>
    <mergeCell ref="P1066:P1067"/>
    <mergeCell ref="P1025:P1027"/>
    <mergeCell ref="O1037:O1039"/>
    <mergeCell ref="O1068:O1069"/>
    <mergeCell ref="P1356:P1358"/>
    <mergeCell ref="P1250:P1251"/>
    <mergeCell ref="P1708:P1709"/>
    <mergeCell ref="O1692:O1693"/>
    <mergeCell ref="P1907:P1909"/>
    <mergeCell ref="O1725:O1727"/>
    <mergeCell ref="P1743:P1745"/>
    <mergeCell ref="O1011:O1014"/>
    <mergeCell ref="O1061:O1063"/>
    <mergeCell ref="P1190:P1193"/>
    <mergeCell ref="P1694:P1695"/>
    <mergeCell ref="P1869:P1872"/>
    <mergeCell ref="P1246:P1247"/>
    <mergeCell ref="P1058:P1060"/>
    <mergeCell ref="N1046:N1048"/>
    <mergeCell ref="P1881:P1884"/>
    <mergeCell ref="N1106:N1109"/>
    <mergeCell ref="N1022:N1024"/>
    <mergeCell ref="N1146:N1149"/>
    <mergeCell ref="N1158:N1161"/>
    <mergeCell ref="P1130:P1133"/>
    <mergeCell ref="O1122:O1125"/>
    <mergeCell ref="N1025:N1027"/>
    <mergeCell ref="P1158:P1161"/>
    <mergeCell ref="P1865:P1868"/>
    <mergeCell ref="N1034:N1036"/>
    <mergeCell ref="N1081:N1083"/>
    <mergeCell ref="N1049:N1051"/>
    <mergeCell ref="O1052:O1054"/>
    <mergeCell ref="N1099:N1101"/>
    <mergeCell ref="N1170:N1173"/>
    <mergeCell ref="N1019:N1021"/>
    <mergeCell ref="P1096:P1098"/>
    <mergeCell ref="P1084:P1086"/>
    <mergeCell ref="P1698:P1699"/>
    <mergeCell ref="P1710:P1712"/>
    <mergeCell ref="P1746:P1748"/>
    <mergeCell ref="P1752:P1754"/>
    <mergeCell ref="P1749:P1751"/>
    <mergeCell ref="P1776:P1778"/>
    <mergeCell ref="P1702:P1703"/>
    <mergeCell ref="P1728:P1730"/>
    <mergeCell ref="P1758:P1760"/>
    <mergeCell ref="P1713:P1715"/>
    <mergeCell ref="O1800:O1802"/>
    <mergeCell ref="P1815:P1817"/>
    <mergeCell ref="O1686:O1687"/>
    <mergeCell ref="O1899:O1900"/>
    <mergeCell ref="O1694:O1695"/>
    <mergeCell ref="P1779:P1781"/>
    <mergeCell ref="P1812:P1814"/>
    <mergeCell ref="P1704:P1705"/>
    <mergeCell ref="O1873:O1876"/>
    <mergeCell ref="O1731:O1733"/>
    <mergeCell ref="O1734:O1736"/>
    <mergeCell ref="P1761:P1763"/>
    <mergeCell ref="P1725:P1727"/>
    <mergeCell ref="P1861:P1864"/>
    <mergeCell ref="P1841:P1844"/>
    <mergeCell ref="O1704:O1705"/>
    <mergeCell ref="O1728:O1730"/>
    <mergeCell ref="O1746:O1748"/>
    <mergeCell ref="O1752:O1754"/>
    <mergeCell ref="O1743:O1745"/>
    <mergeCell ref="P1700:P1701"/>
    <mergeCell ref="P1719:P1721"/>
    <mergeCell ref="P1934:P1936"/>
    <mergeCell ref="P1818:P1820"/>
    <mergeCell ref="N1857:N1860"/>
    <mergeCell ref="N1881:N1884"/>
    <mergeCell ref="N1889:N1892"/>
    <mergeCell ref="P1857:P1860"/>
    <mergeCell ref="P1949:P1952"/>
    <mergeCell ref="O1949:O1952"/>
    <mergeCell ref="O1907:O1909"/>
    <mergeCell ref="P1853:P1856"/>
    <mergeCell ref="O1925:O1927"/>
    <mergeCell ref="P1925:P1927"/>
    <mergeCell ref="P1919:P1921"/>
    <mergeCell ref="P1928:P1930"/>
    <mergeCell ref="P1916:P1918"/>
    <mergeCell ref="P1945:P1948"/>
    <mergeCell ref="N1934:N1936"/>
    <mergeCell ref="O1934:O1936"/>
    <mergeCell ref="O1931:O1933"/>
    <mergeCell ref="O1922:O1924"/>
    <mergeCell ref="O1853:O1856"/>
    <mergeCell ref="O1916:O1918"/>
    <mergeCell ref="N1837:N1840"/>
    <mergeCell ref="N1841:N1844"/>
    <mergeCell ref="N1821:N1824"/>
    <mergeCell ref="P1873:P1876"/>
    <mergeCell ref="O1910:O1912"/>
    <mergeCell ref="P1910:P1912"/>
    <mergeCell ref="N1925:N1927"/>
    <mergeCell ref="N1941:N1944"/>
    <mergeCell ref="O1941:O1944"/>
    <mergeCell ref="P1941:P1944"/>
    <mergeCell ref="P1885:P1888"/>
    <mergeCell ref="P1897:P1898"/>
    <mergeCell ref="P1893:P1896"/>
    <mergeCell ref="O1893:O1896"/>
    <mergeCell ref="P1889:P1892"/>
    <mergeCell ref="N1931:N1933"/>
    <mergeCell ref="N1877:N1880"/>
    <mergeCell ref="P1877:P1880"/>
    <mergeCell ref="N1706:N1707"/>
    <mergeCell ref="N1713:N1715"/>
    <mergeCell ref="N1710:N1712"/>
    <mergeCell ref="N1893:N1896"/>
    <mergeCell ref="P1788:P1790"/>
    <mergeCell ref="P1731:P1733"/>
    <mergeCell ref="P1794:P1796"/>
    <mergeCell ref="N1853:N1856"/>
    <mergeCell ref="N1815:N1817"/>
    <mergeCell ref="P1922:P1924"/>
    <mergeCell ref="O1758:O1760"/>
    <mergeCell ref="P1913:P1915"/>
    <mergeCell ref="O1901:O1903"/>
    <mergeCell ref="P1899:P1900"/>
    <mergeCell ref="P1901:P1903"/>
    <mergeCell ref="O1904:O1906"/>
    <mergeCell ref="P1904:P1906"/>
    <mergeCell ref="N1865:N1868"/>
    <mergeCell ref="O1797:O1799"/>
    <mergeCell ref="O1779:O1781"/>
    <mergeCell ref="P1803:P1805"/>
    <mergeCell ref="O1803:O1805"/>
    <mergeCell ref="P1797:P1799"/>
    <mergeCell ref="N1797:N1799"/>
    <mergeCell ref="P2154:P2155"/>
    <mergeCell ref="L2144:L2145"/>
    <mergeCell ref="K2139:K2140"/>
    <mergeCell ref="L2170:L2171"/>
    <mergeCell ref="L2159:L2162"/>
    <mergeCell ref="P2016:P2017"/>
    <mergeCell ref="P2005:P2006"/>
    <mergeCell ref="N2007:N2008"/>
    <mergeCell ref="O2007:O2008"/>
    <mergeCell ref="N2049:N2050"/>
    <mergeCell ref="O1973:O1976"/>
    <mergeCell ref="P1973:P1976"/>
    <mergeCell ref="O1981:O1984"/>
    <mergeCell ref="P2039:P2040"/>
    <mergeCell ref="O1953:O1956"/>
    <mergeCell ref="P1953:P1956"/>
    <mergeCell ref="P2212:P2215"/>
    <mergeCell ref="O2172:O2174"/>
    <mergeCell ref="N2178:N2180"/>
    <mergeCell ref="N2181:N2183"/>
    <mergeCell ref="N2208:N2211"/>
    <mergeCell ref="N2196:N2199"/>
    <mergeCell ref="N1985:N1988"/>
    <mergeCell ref="N1953:N1956"/>
    <mergeCell ref="N2039:N2040"/>
    <mergeCell ref="O1957:O1960"/>
    <mergeCell ref="N1965:N1968"/>
    <mergeCell ref="O1965:O1968"/>
    <mergeCell ref="P2069:P2070"/>
    <mergeCell ref="P2084:P2085"/>
    <mergeCell ref="P2134:P2135"/>
    <mergeCell ref="P2163:P2164"/>
    <mergeCell ref="K2192:K2195"/>
    <mergeCell ref="I2114:I2115"/>
    <mergeCell ref="O2064:O2065"/>
    <mergeCell ref="O2139:O2140"/>
    <mergeCell ref="H2109:H2110"/>
    <mergeCell ref="P2124:P2125"/>
    <mergeCell ref="O2114:O2115"/>
    <mergeCell ref="H2172:H2174"/>
    <mergeCell ref="K2175:K2177"/>
    <mergeCell ref="O2204:O2207"/>
    <mergeCell ref="J2175:J2177"/>
    <mergeCell ref="J2181:J2183"/>
    <mergeCell ref="J2188:J2191"/>
    <mergeCell ref="I2188:I2191"/>
    <mergeCell ref="I2196:I2199"/>
    <mergeCell ref="I2167:I2169"/>
    <mergeCell ref="P2159:P2162"/>
    <mergeCell ref="O2200:O2203"/>
    <mergeCell ref="I2116:I2118"/>
    <mergeCell ref="J2116:J2118"/>
    <mergeCell ref="P2156:P2158"/>
    <mergeCell ref="N2151:N2153"/>
    <mergeCell ref="O2151:O2153"/>
    <mergeCell ref="P2151:P2153"/>
    <mergeCell ref="N2131:N2133"/>
    <mergeCell ref="O2131:O2133"/>
    <mergeCell ref="P2131:P2133"/>
    <mergeCell ref="K2154:K2155"/>
    <mergeCell ref="J2154:J2155"/>
    <mergeCell ref="I2175:I2177"/>
    <mergeCell ref="J2119:J2120"/>
    <mergeCell ref="K2184:K2187"/>
    <mergeCell ref="H2059:H2060"/>
    <mergeCell ref="H2156:H2158"/>
    <mergeCell ref="I2156:I2158"/>
    <mergeCell ref="J2156:J2158"/>
    <mergeCell ref="K2156:K2158"/>
    <mergeCell ref="L2156:L2158"/>
    <mergeCell ref="N2156:N2158"/>
    <mergeCell ref="O2156:O2158"/>
    <mergeCell ref="H2131:H2133"/>
    <mergeCell ref="I2131:I2133"/>
    <mergeCell ref="O2184:O2187"/>
    <mergeCell ref="L2172:L2174"/>
    <mergeCell ref="L2184:L2187"/>
    <mergeCell ref="J2172:J2174"/>
    <mergeCell ref="N2188:N2191"/>
    <mergeCell ref="L2188:L2191"/>
    <mergeCell ref="H2129:H2130"/>
    <mergeCell ref="O2119:O2120"/>
    <mergeCell ref="J2069:J2070"/>
    <mergeCell ref="O2129:O2130"/>
    <mergeCell ref="L2119:L2120"/>
    <mergeCell ref="K2124:K2125"/>
    <mergeCell ref="K2119:K2120"/>
    <mergeCell ref="K2094:K2095"/>
    <mergeCell ref="N2175:N2177"/>
    <mergeCell ref="O2188:O2191"/>
    <mergeCell ref="J2159:J2162"/>
    <mergeCell ref="L2154:L2155"/>
    <mergeCell ref="H2159:H2162"/>
    <mergeCell ref="L2165:L2166"/>
    <mergeCell ref="H2181:H2183"/>
    <mergeCell ref="H2178:H2180"/>
    <mergeCell ref="P1989:P1992"/>
    <mergeCell ref="P1981:P1984"/>
    <mergeCell ref="P1985:P1988"/>
    <mergeCell ref="K2224:K2227"/>
    <mergeCell ref="O2208:O2211"/>
    <mergeCell ref="L2200:L2203"/>
    <mergeCell ref="L2208:L2211"/>
    <mergeCell ref="K2181:K2183"/>
    <mergeCell ref="L2178:L2180"/>
    <mergeCell ref="P2165:P2166"/>
    <mergeCell ref="O2175:O2177"/>
    <mergeCell ref="K2188:K2191"/>
    <mergeCell ref="K2196:K2199"/>
    <mergeCell ref="L2016:L2017"/>
    <mergeCell ref="N2016:N2017"/>
    <mergeCell ref="O2016:O2017"/>
    <mergeCell ref="L2026:L2028"/>
    <mergeCell ref="N2026:N2028"/>
    <mergeCell ref="O2026:O2028"/>
    <mergeCell ref="O2024:O2025"/>
    <mergeCell ref="N2024:N2025"/>
    <mergeCell ref="O2034:O2035"/>
    <mergeCell ref="N2034:N2035"/>
    <mergeCell ref="O2104:O2105"/>
    <mergeCell ref="L2019:L2020"/>
    <mergeCell ref="P2026:P2028"/>
    <mergeCell ref="N2167:N2169"/>
    <mergeCell ref="N2165:N2166"/>
    <mergeCell ref="P2181:P2183"/>
    <mergeCell ref="P2167:P2169"/>
    <mergeCell ref="P2172:P2174"/>
    <mergeCell ref="N2139:N2140"/>
    <mergeCell ref="L2241:L2244"/>
    <mergeCell ref="O2181:O2183"/>
    <mergeCell ref="L2253:L2256"/>
    <mergeCell ref="L2224:L2227"/>
    <mergeCell ref="L2245:L2248"/>
    <mergeCell ref="L2175:L2177"/>
    <mergeCell ref="O2259:O2260"/>
    <mergeCell ref="L2204:L2207"/>
    <mergeCell ref="O2192:O2195"/>
    <mergeCell ref="L2181:L2183"/>
    <mergeCell ref="P2178:P2180"/>
    <mergeCell ref="P2192:P2195"/>
    <mergeCell ref="N2232:N2234"/>
    <mergeCell ref="N2261:N2265"/>
    <mergeCell ref="P2220:P2223"/>
    <mergeCell ref="P2204:P2207"/>
    <mergeCell ref="P2184:P2187"/>
    <mergeCell ref="L2216:L2219"/>
    <mergeCell ref="L2220:L2223"/>
    <mergeCell ref="P2241:P2244"/>
    <mergeCell ref="N2184:N2187"/>
    <mergeCell ref="P2196:P2199"/>
    <mergeCell ref="P2188:P2191"/>
    <mergeCell ref="P2200:P2203"/>
    <mergeCell ref="N2228:N2231"/>
    <mergeCell ref="O2196:O2199"/>
    <mergeCell ref="O2253:O2256"/>
    <mergeCell ref="P2257:P2258"/>
    <mergeCell ref="N2224:N2227"/>
    <mergeCell ref="O2235:O2237"/>
    <mergeCell ref="P2216:P2219"/>
    <mergeCell ref="O2232:O2234"/>
    <mergeCell ref="O1666:O1667"/>
    <mergeCell ref="O1698:O1699"/>
    <mergeCell ref="L1664:L1665"/>
    <mergeCell ref="K1626:K1628"/>
    <mergeCell ref="O1690:O1691"/>
    <mergeCell ref="K1268:K1270"/>
    <mergeCell ref="I1034:I1036"/>
    <mergeCell ref="K1250:K1251"/>
    <mergeCell ref="L1037:L1039"/>
    <mergeCell ref="J1066:J1067"/>
    <mergeCell ref="N1190:N1193"/>
    <mergeCell ref="N1310:N1312"/>
    <mergeCell ref="N1250:N1251"/>
    <mergeCell ref="J1055:J1057"/>
    <mergeCell ref="K1034:K1036"/>
    <mergeCell ref="J1034:J1036"/>
    <mergeCell ref="L1058:L1060"/>
    <mergeCell ref="L1093:L1095"/>
    <mergeCell ref="J1052:J1054"/>
    <mergeCell ref="I1046:I1048"/>
    <mergeCell ref="O1194:O1197"/>
    <mergeCell ref="J1626:J1628"/>
    <mergeCell ref="J1684:J1685"/>
    <mergeCell ref="J1686:J1687"/>
    <mergeCell ref="I1234:I1235"/>
    <mergeCell ref="I1388:I1389"/>
    <mergeCell ref="J1388:J1389"/>
    <mergeCell ref="K1587:K1589"/>
    <mergeCell ref="O1587:O1589"/>
    <mergeCell ref="O1647:O1649"/>
    <mergeCell ref="J1228:J1229"/>
    <mergeCell ref="J1198:J1201"/>
    <mergeCell ref="J2212:J2215"/>
    <mergeCell ref="N2044:N2045"/>
    <mergeCell ref="K2212:K2215"/>
    <mergeCell ref="K2232:K2234"/>
    <mergeCell ref="K2208:K2211"/>
    <mergeCell ref="H2192:H2195"/>
    <mergeCell ref="H2208:H2211"/>
    <mergeCell ref="N892:N894"/>
    <mergeCell ref="N1916:N1918"/>
    <mergeCell ref="L907:L909"/>
    <mergeCell ref="L961:L962"/>
    <mergeCell ref="K2178:K2180"/>
    <mergeCell ref="O2159:O2162"/>
    <mergeCell ref="O2170:O2171"/>
    <mergeCell ref="N2204:N2207"/>
    <mergeCell ref="K2216:K2219"/>
    <mergeCell ref="O2212:O2215"/>
    <mergeCell ref="N925:N927"/>
    <mergeCell ref="N945:N946"/>
    <mergeCell ref="N953:N954"/>
    <mergeCell ref="N961:N962"/>
    <mergeCell ref="N941:N942"/>
    <mergeCell ref="K961:K962"/>
    <mergeCell ref="N959:N960"/>
    <mergeCell ref="N1006:N1008"/>
    <mergeCell ref="L941:L942"/>
    <mergeCell ref="N965:N966"/>
    <mergeCell ref="N957:N958"/>
    <mergeCell ref="H2232:H2234"/>
    <mergeCell ref="I913:I915"/>
    <mergeCell ref="J898:J900"/>
    <mergeCell ref="J901:J903"/>
    <mergeCell ref="J2245:J2248"/>
    <mergeCell ref="H2188:H2191"/>
    <mergeCell ref="I2208:I2211"/>
    <mergeCell ref="J2232:J2234"/>
    <mergeCell ref="J2228:J2231"/>
    <mergeCell ref="J2238:J2240"/>
    <mergeCell ref="N2220:N2223"/>
    <mergeCell ref="E865:E867"/>
    <mergeCell ref="E874:E876"/>
    <mergeCell ref="K824:K825"/>
    <mergeCell ref="I892:I894"/>
    <mergeCell ref="I836:I837"/>
    <mergeCell ref="J836:J837"/>
    <mergeCell ref="J840:J841"/>
    <mergeCell ref="J824:J825"/>
    <mergeCell ref="I862:I864"/>
    <mergeCell ref="K868:K870"/>
    <mergeCell ref="K1682:K1683"/>
    <mergeCell ref="J1019:J1021"/>
    <mergeCell ref="H880:H882"/>
    <mergeCell ref="E1022:E1024"/>
    <mergeCell ref="H886:H888"/>
    <mergeCell ref="H2196:H2199"/>
    <mergeCell ref="E2245:E2248"/>
    <mergeCell ref="K2220:K2223"/>
    <mergeCell ref="E2224:E2227"/>
    <mergeCell ref="K1359:K1361"/>
    <mergeCell ref="J1058:J1060"/>
    <mergeCell ref="J1037:J1039"/>
    <mergeCell ref="I2238:I2240"/>
    <mergeCell ref="H2238:H2240"/>
    <mergeCell ref="H2220:H2223"/>
    <mergeCell ref="J2216:J2219"/>
    <mergeCell ref="K2228:K2231"/>
    <mergeCell ref="K1405:K1407"/>
    <mergeCell ref="J1405:J1407"/>
    <mergeCell ref="I1620:I1622"/>
    <mergeCell ref="K1422:K1423"/>
    <mergeCell ref="K2249:K2252"/>
    <mergeCell ref="K2241:K2244"/>
    <mergeCell ref="L2257:L2258"/>
    <mergeCell ref="L2259:L2260"/>
    <mergeCell ref="K2259:K2260"/>
    <mergeCell ref="K2269:K2271"/>
    <mergeCell ref="L953:L954"/>
    <mergeCell ref="H2167:H2169"/>
    <mergeCell ref="I2159:I2162"/>
    <mergeCell ref="I2170:I2171"/>
    <mergeCell ref="K1037:K1039"/>
    <mergeCell ref="I2212:I2215"/>
    <mergeCell ref="I2216:I2219"/>
    <mergeCell ref="H2241:H2244"/>
    <mergeCell ref="H2245:H2248"/>
    <mergeCell ref="K2253:K2256"/>
    <mergeCell ref="K969:K970"/>
    <mergeCell ref="L959:L960"/>
    <mergeCell ref="L1022:L1024"/>
    <mergeCell ref="K1003:K1005"/>
    <mergeCell ref="L1032:L1033"/>
    <mergeCell ref="J961:J962"/>
    <mergeCell ref="J1011:J1014"/>
    <mergeCell ref="J2192:J2195"/>
    <mergeCell ref="I2241:I2244"/>
    <mergeCell ref="L2238:L2240"/>
    <mergeCell ref="E2208:E2211"/>
    <mergeCell ref="J2249:J2252"/>
    <mergeCell ref="L1268:L1270"/>
    <mergeCell ref="L1277:L1279"/>
    <mergeCell ref="L1096:L1098"/>
    <mergeCell ref="L2249:L2252"/>
    <mergeCell ref="L2163:L2164"/>
    <mergeCell ref="K1509:K1510"/>
    <mergeCell ref="K1989:K1992"/>
    <mergeCell ref="K1969:K1972"/>
    <mergeCell ref="J1713:J1715"/>
    <mergeCell ref="H1093:H1095"/>
    <mergeCell ref="J1692:J1693"/>
    <mergeCell ref="I1692:I1693"/>
    <mergeCell ref="J1893:J1896"/>
    <mergeCell ref="K1953:K1956"/>
    <mergeCell ref="E2289:E2291"/>
    <mergeCell ref="I2269:I2271"/>
    <mergeCell ref="E2261:E2265"/>
    <mergeCell ref="H2212:H2215"/>
    <mergeCell ref="K2200:K2203"/>
    <mergeCell ref="L2212:L2215"/>
    <mergeCell ref="J2257:J2258"/>
    <mergeCell ref="H2228:H2231"/>
    <mergeCell ref="H2224:H2227"/>
    <mergeCell ref="K2245:K2248"/>
    <mergeCell ref="H2253:H2256"/>
    <mergeCell ref="I2245:I2248"/>
    <mergeCell ref="J2235:J2237"/>
    <mergeCell ref="H2249:H2252"/>
    <mergeCell ref="E2257:E2258"/>
    <mergeCell ref="E2259:E2260"/>
    <mergeCell ref="E2216:E2219"/>
    <mergeCell ref="L2279:L2282"/>
    <mergeCell ref="L2196:L2199"/>
    <mergeCell ref="E2204:E2207"/>
    <mergeCell ref="E2228:E2231"/>
    <mergeCell ref="E2238:E2240"/>
    <mergeCell ref="K2279:K2282"/>
    <mergeCell ref="J2269:J2271"/>
    <mergeCell ref="H2204:H2207"/>
    <mergeCell ref="E2220:E2223"/>
    <mergeCell ref="H2216:H2219"/>
    <mergeCell ref="E2200:E2203"/>
    <mergeCell ref="H2200:H2203"/>
    <mergeCell ref="I2257:I2258"/>
    <mergeCell ref="E2266:E2268"/>
    <mergeCell ref="L267:L270"/>
    <mergeCell ref="L410:L413"/>
    <mergeCell ref="L708:L710"/>
    <mergeCell ref="L734:L737"/>
    <mergeCell ref="H2259:H2260"/>
    <mergeCell ref="E2279:E2282"/>
    <mergeCell ref="E2272:E2274"/>
    <mergeCell ref="I2228:I2231"/>
    <mergeCell ref="E2253:E2256"/>
    <mergeCell ref="H2235:H2237"/>
    <mergeCell ref="I2204:I2207"/>
    <mergeCell ref="L2192:L2195"/>
    <mergeCell ref="J2259:J2260"/>
    <mergeCell ref="K320:K321"/>
    <mergeCell ref="H2257:H2258"/>
    <mergeCell ref="J2224:J2227"/>
    <mergeCell ref="E2212:E2215"/>
    <mergeCell ref="N832:N833"/>
    <mergeCell ref="L406:L409"/>
    <mergeCell ref="N406:N409"/>
    <mergeCell ref="M429:M431"/>
    <mergeCell ref="N438:N441"/>
    <mergeCell ref="L494:L497"/>
    <mergeCell ref="N494:N497"/>
    <mergeCell ref="L510:L513"/>
    <mergeCell ref="N510:N513"/>
    <mergeCell ref="N552:N555"/>
    <mergeCell ref="N599:N602"/>
    <mergeCell ref="N418:N421"/>
    <mergeCell ref="L607:L610"/>
    <mergeCell ref="N549:N551"/>
    <mergeCell ref="N537:N539"/>
    <mergeCell ref="L526:L528"/>
    <mergeCell ref="L482:L485"/>
    <mergeCell ref="L824:L825"/>
    <mergeCell ref="L738:L741"/>
    <mergeCell ref="M454:M456"/>
    <mergeCell ref="M457:M459"/>
    <mergeCell ref="M460:M462"/>
    <mergeCell ref="M463:M465"/>
    <mergeCell ref="L463:L465"/>
    <mergeCell ref="N690:N692"/>
    <mergeCell ref="L726:L729"/>
    <mergeCell ref="L666:L668"/>
    <mergeCell ref="L828:L829"/>
    <mergeCell ref="L832:L833"/>
    <mergeCell ref="L766:L769"/>
    <mergeCell ref="L517:L519"/>
    <mergeCell ref="N531:N533"/>
    <mergeCell ref="E2235:E2237"/>
    <mergeCell ref="I2235:I2237"/>
    <mergeCell ref="L2232:L2234"/>
    <mergeCell ref="L658:L661"/>
    <mergeCell ref="L931:L932"/>
    <mergeCell ref="N898:N900"/>
    <mergeCell ref="L928:L930"/>
    <mergeCell ref="N702:N704"/>
    <mergeCell ref="L746:L749"/>
    <mergeCell ref="N662:N665"/>
    <mergeCell ref="L862:L864"/>
    <mergeCell ref="L852:L853"/>
    <mergeCell ref="N828:N829"/>
    <mergeCell ref="L684:L686"/>
    <mergeCell ref="N675:N677"/>
    <mergeCell ref="N720:N722"/>
    <mergeCell ref="L844:L845"/>
    <mergeCell ref="N818:N821"/>
    <mergeCell ref="L880:L882"/>
    <mergeCell ref="N658:N661"/>
    <mergeCell ref="N852:N853"/>
    <mergeCell ref="N842:N843"/>
    <mergeCell ref="L886:L888"/>
    <mergeCell ref="L754:L757"/>
    <mergeCell ref="N916:N918"/>
    <mergeCell ref="L913:L915"/>
    <mergeCell ref="N901:N903"/>
    <mergeCell ref="N810:N813"/>
    <mergeCell ref="N766:N769"/>
    <mergeCell ref="L782:L785"/>
    <mergeCell ref="L898:L900"/>
    <mergeCell ref="L818:L821"/>
    <mergeCell ref="L158:L161"/>
    <mergeCell ref="N360:N362"/>
    <mergeCell ref="N402:N405"/>
    <mergeCell ref="N410:N413"/>
    <mergeCell ref="N158:N161"/>
    <mergeCell ref="K283:K286"/>
    <mergeCell ref="L283:L286"/>
    <mergeCell ref="K351:K353"/>
    <mergeCell ref="L351:L353"/>
    <mergeCell ref="L326:L327"/>
    <mergeCell ref="L330:L332"/>
    <mergeCell ref="L336:L338"/>
    <mergeCell ref="K333:K335"/>
    <mergeCell ref="K363:K365"/>
    <mergeCell ref="K322:K323"/>
    <mergeCell ref="K326:K327"/>
    <mergeCell ref="K378:K381"/>
    <mergeCell ref="N216:N218"/>
    <mergeCell ref="K299:K302"/>
    <mergeCell ref="L299:L302"/>
    <mergeCell ref="N299:N302"/>
    <mergeCell ref="N303:N306"/>
    <mergeCell ref="N311:N313"/>
    <mergeCell ref="L363:L365"/>
    <mergeCell ref="N317:N319"/>
    <mergeCell ref="K386:K389"/>
    <mergeCell ref="K372:K374"/>
    <mergeCell ref="K317:K319"/>
    <mergeCell ref="L333:L335"/>
    <mergeCell ref="N333:N335"/>
    <mergeCell ref="L342:L344"/>
    <mergeCell ref="N328:N329"/>
    <mergeCell ref="O345:O347"/>
    <mergeCell ref="N348:N350"/>
    <mergeCell ref="L236:L238"/>
    <mergeCell ref="L219:L220"/>
    <mergeCell ref="L324:L325"/>
    <mergeCell ref="L366:L368"/>
    <mergeCell ref="O339:O341"/>
    <mergeCell ref="O275:O278"/>
    <mergeCell ref="K366:K368"/>
    <mergeCell ref="M339:M341"/>
    <mergeCell ref="O324:O325"/>
    <mergeCell ref="K219:K220"/>
    <mergeCell ref="L540:L542"/>
    <mergeCell ref="N259:N262"/>
    <mergeCell ref="L247:L250"/>
    <mergeCell ref="M283:M286"/>
    <mergeCell ref="M291:M294"/>
    <mergeCell ref="M295:M298"/>
    <mergeCell ref="L224:L226"/>
    <mergeCell ref="O230:O232"/>
    <mergeCell ref="L328:L329"/>
    <mergeCell ref="K328:K329"/>
    <mergeCell ref="N369:N371"/>
    <mergeCell ref="L398:L401"/>
    <mergeCell ref="N398:N401"/>
    <mergeCell ref="L317:L319"/>
    <mergeCell ref="L320:L321"/>
    <mergeCell ref="K517:K519"/>
    <mergeCell ref="N490:N493"/>
    <mergeCell ref="N526:N528"/>
    <mergeCell ref="O478:O481"/>
    <mergeCell ref="K307:K310"/>
    <mergeCell ref="L171:L173"/>
    <mergeCell ref="N363:N365"/>
    <mergeCell ref="K251:K254"/>
    <mergeCell ref="L251:L254"/>
    <mergeCell ref="K336:K338"/>
    <mergeCell ref="K330:K332"/>
    <mergeCell ref="L233:L235"/>
    <mergeCell ref="L263:L266"/>
    <mergeCell ref="N233:N235"/>
    <mergeCell ref="L227:L229"/>
    <mergeCell ref="L348:L350"/>
    <mergeCell ref="N174:N176"/>
    <mergeCell ref="N180:N183"/>
    <mergeCell ref="N320:N321"/>
    <mergeCell ref="N295:N298"/>
    <mergeCell ref="L206:L207"/>
    <mergeCell ref="L208:L209"/>
    <mergeCell ref="K221:K223"/>
    <mergeCell ref="K263:K266"/>
    <mergeCell ref="L177:L179"/>
    <mergeCell ref="L307:L310"/>
    <mergeCell ref="N307:N310"/>
    <mergeCell ref="N204:N205"/>
    <mergeCell ref="K360:K362"/>
    <mergeCell ref="L690:L692"/>
    <mergeCell ref="K681:K683"/>
    <mergeCell ref="J669:J671"/>
    <mergeCell ref="N154:N157"/>
    <mergeCell ref="N177:N179"/>
    <mergeCell ref="O177:O179"/>
    <mergeCell ref="N236:N238"/>
    <mergeCell ref="O236:O238"/>
    <mergeCell ref="N213:N215"/>
    <mergeCell ref="N283:N286"/>
    <mergeCell ref="O283:O286"/>
    <mergeCell ref="N351:N353"/>
    <mergeCell ref="O351:O353"/>
    <mergeCell ref="O171:O173"/>
    <mergeCell ref="N279:N282"/>
    <mergeCell ref="N287:N290"/>
    <mergeCell ref="N243:N246"/>
    <mergeCell ref="O311:O313"/>
    <mergeCell ref="N271:N274"/>
    <mergeCell ref="N251:N254"/>
    <mergeCell ref="O251:O254"/>
    <mergeCell ref="O333:O335"/>
    <mergeCell ref="N227:N229"/>
    <mergeCell ref="O239:O242"/>
    <mergeCell ref="O259:O262"/>
    <mergeCell ref="N646:N649"/>
    <mergeCell ref="N219:N220"/>
    <mergeCell ref="L438:L441"/>
    <mergeCell ref="O299:O302"/>
    <mergeCell ref="O372:O374"/>
    <mergeCell ref="K267:K270"/>
    <mergeCell ref="K390:K393"/>
    <mergeCell ref="K394:K397"/>
    <mergeCell ref="K466:K469"/>
    <mergeCell ref="N474:N477"/>
    <mergeCell ref="L466:L469"/>
    <mergeCell ref="L490:L493"/>
    <mergeCell ref="N366:N368"/>
    <mergeCell ref="K426:K428"/>
    <mergeCell ref="L357:L359"/>
    <mergeCell ref="L382:L385"/>
    <mergeCell ref="K514:K516"/>
    <mergeCell ref="K474:K477"/>
    <mergeCell ref="K543:K545"/>
    <mergeCell ref="N543:N545"/>
    <mergeCell ref="M418:M421"/>
    <mergeCell ref="K418:K421"/>
    <mergeCell ref="M410:M413"/>
    <mergeCell ref="M422:M425"/>
    <mergeCell ref="L450:L453"/>
    <mergeCell ref="N450:N453"/>
    <mergeCell ref="L478:L481"/>
    <mergeCell ref="N478:N481"/>
    <mergeCell ref="M435:M437"/>
    <mergeCell ref="M450:M453"/>
    <mergeCell ref="N540:N542"/>
    <mergeCell ref="N506:N509"/>
    <mergeCell ref="N466:N469"/>
    <mergeCell ref="L394:L397"/>
    <mergeCell ref="L520:L522"/>
    <mergeCell ref="M486:M489"/>
    <mergeCell ref="N394:N397"/>
    <mergeCell ref="N390:N393"/>
    <mergeCell ref="O818:O821"/>
    <mergeCell ref="N834:N835"/>
    <mergeCell ref="O834:O835"/>
    <mergeCell ref="N848:N849"/>
    <mergeCell ref="L848:L849"/>
    <mergeCell ref="O895:O897"/>
    <mergeCell ref="M895:M897"/>
    <mergeCell ref="O838:O839"/>
    <mergeCell ref="L842:L843"/>
    <mergeCell ref="L859:L861"/>
    <mergeCell ref="L840:L841"/>
    <mergeCell ref="L895:L897"/>
    <mergeCell ref="O846:O847"/>
    <mergeCell ref="L838:L839"/>
    <mergeCell ref="N838:N839"/>
    <mergeCell ref="M892:M894"/>
    <mergeCell ref="N854:N855"/>
    <mergeCell ref="O854:O855"/>
    <mergeCell ref="O862:O864"/>
    <mergeCell ref="O892:O894"/>
    <mergeCell ref="O852:O853"/>
    <mergeCell ref="O842:O843"/>
    <mergeCell ref="L826:L827"/>
    <mergeCell ref="N826:N827"/>
    <mergeCell ref="M854:M855"/>
    <mergeCell ref="M842:M843"/>
    <mergeCell ref="M844:M845"/>
    <mergeCell ref="M846:M847"/>
    <mergeCell ref="M848:M849"/>
    <mergeCell ref="M850:M851"/>
    <mergeCell ref="M852:M853"/>
    <mergeCell ref="N846:N847"/>
    <mergeCell ref="N814:N817"/>
    <mergeCell ref="I824:I825"/>
    <mergeCell ref="I818:I821"/>
    <mergeCell ref="N762:N765"/>
    <mergeCell ref="M798:M801"/>
    <mergeCell ref="N798:N801"/>
    <mergeCell ref="I782:I785"/>
    <mergeCell ref="J822:J823"/>
    <mergeCell ref="L758:L761"/>
    <mergeCell ref="I806:I809"/>
    <mergeCell ref="I786:I789"/>
    <mergeCell ref="L714:L716"/>
    <mergeCell ref="L711:L713"/>
    <mergeCell ref="J818:J821"/>
    <mergeCell ref="I828:I829"/>
    <mergeCell ref="J828:J829"/>
    <mergeCell ref="I758:I761"/>
    <mergeCell ref="I778:I781"/>
    <mergeCell ref="M774:M777"/>
    <mergeCell ref="M778:M781"/>
    <mergeCell ref="L790:L793"/>
    <mergeCell ref="L798:L801"/>
    <mergeCell ref="L762:L765"/>
    <mergeCell ref="K720:K722"/>
    <mergeCell ref="I742:I745"/>
    <mergeCell ref="L717:L719"/>
    <mergeCell ref="I766:I769"/>
    <mergeCell ref="N742:N745"/>
    <mergeCell ref="M802:M805"/>
    <mergeCell ref="M806:M809"/>
    <mergeCell ref="N802:N805"/>
    <mergeCell ref="I717:I719"/>
    <mergeCell ref="I844:I845"/>
    <mergeCell ref="I840:I841"/>
    <mergeCell ref="J786:J789"/>
    <mergeCell ref="J856:J858"/>
    <mergeCell ref="I810:I813"/>
    <mergeCell ref="J810:J813"/>
    <mergeCell ref="K810:K813"/>
    <mergeCell ref="L810:L813"/>
    <mergeCell ref="L802:L805"/>
    <mergeCell ref="L806:L809"/>
    <mergeCell ref="L834:L835"/>
    <mergeCell ref="L822:L823"/>
    <mergeCell ref="K770:K773"/>
    <mergeCell ref="L770:L773"/>
    <mergeCell ref="I830:I831"/>
    <mergeCell ref="I865:I867"/>
    <mergeCell ref="K859:K861"/>
    <mergeCell ref="K846:K847"/>
    <mergeCell ref="L846:L847"/>
    <mergeCell ref="L836:L837"/>
    <mergeCell ref="L856:L858"/>
    <mergeCell ref="K842:K843"/>
    <mergeCell ref="K838:K839"/>
    <mergeCell ref="J844:J845"/>
    <mergeCell ref="K828:K829"/>
    <mergeCell ref="I832:I833"/>
    <mergeCell ref="J862:J864"/>
    <mergeCell ref="J826:J827"/>
    <mergeCell ref="K826:K827"/>
    <mergeCell ref="L865:L867"/>
    <mergeCell ref="L868:L870"/>
    <mergeCell ref="K949:K950"/>
    <mergeCell ref="J967:J968"/>
    <mergeCell ref="J907:J909"/>
    <mergeCell ref="J846:J847"/>
    <mergeCell ref="I834:I835"/>
    <mergeCell ref="J834:J835"/>
    <mergeCell ref="J832:J833"/>
    <mergeCell ref="J830:J831"/>
    <mergeCell ref="K862:K864"/>
    <mergeCell ref="K865:K867"/>
    <mergeCell ref="K844:K845"/>
    <mergeCell ref="J889:J891"/>
    <mergeCell ref="K840:K841"/>
    <mergeCell ref="I842:I843"/>
    <mergeCell ref="J842:J843"/>
    <mergeCell ref="I838:I839"/>
    <mergeCell ref="J838:J839"/>
    <mergeCell ref="J892:J894"/>
    <mergeCell ref="I907:I909"/>
    <mergeCell ref="K834:K835"/>
    <mergeCell ref="L901:L903"/>
    <mergeCell ref="I898:I900"/>
    <mergeCell ref="K892:K894"/>
    <mergeCell ref="J865:J867"/>
    <mergeCell ref="L854:L855"/>
    <mergeCell ref="N1028:N1029"/>
    <mergeCell ref="J947:J948"/>
    <mergeCell ref="K947:K948"/>
    <mergeCell ref="K1040:K1042"/>
    <mergeCell ref="K1055:K1057"/>
    <mergeCell ref="K1081:K1083"/>
    <mergeCell ref="K1043:K1045"/>
    <mergeCell ref="L1061:L1063"/>
    <mergeCell ref="I1081:I1083"/>
    <mergeCell ref="L947:L948"/>
    <mergeCell ref="I910:I912"/>
    <mergeCell ref="J945:J946"/>
    <mergeCell ref="J949:J950"/>
    <mergeCell ref="K997:K999"/>
    <mergeCell ref="L945:L946"/>
    <mergeCell ref="K1019:K1021"/>
    <mergeCell ref="L997:L999"/>
    <mergeCell ref="L1003:L1005"/>
    <mergeCell ref="J1025:J1027"/>
    <mergeCell ref="L1011:L1014"/>
    <mergeCell ref="K1011:K1014"/>
    <mergeCell ref="K1022:K1024"/>
    <mergeCell ref="J1030:J1031"/>
    <mergeCell ref="K1030:K1031"/>
    <mergeCell ref="L1025:L1027"/>
    <mergeCell ref="L1028:L1029"/>
    <mergeCell ref="N913:N915"/>
    <mergeCell ref="I1075:I1077"/>
    <mergeCell ref="I1032:I1033"/>
    <mergeCell ref="I1049:I1051"/>
    <mergeCell ref="I1058:I1060"/>
    <mergeCell ref="I1019:I1021"/>
    <mergeCell ref="L963:L964"/>
    <mergeCell ref="J1046:J1048"/>
    <mergeCell ref="L1081:L1083"/>
    <mergeCell ref="K1078:K1080"/>
    <mergeCell ref="L1046:L1048"/>
    <mergeCell ref="M1000:M1002"/>
    <mergeCell ref="M1003:M1005"/>
    <mergeCell ref="M1006:M1008"/>
    <mergeCell ref="K965:K966"/>
    <mergeCell ref="J969:J970"/>
    <mergeCell ref="J965:J966"/>
    <mergeCell ref="J982:J984"/>
    <mergeCell ref="K982:K984"/>
    <mergeCell ref="L982:L984"/>
    <mergeCell ref="L1030:L1031"/>
    <mergeCell ref="K973:K975"/>
    <mergeCell ref="K967:K968"/>
    <mergeCell ref="J973:J975"/>
    <mergeCell ref="L985:L987"/>
    <mergeCell ref="L991:L993"/>
    <mergeCell ref="J1003:J1005"/>
    <mergeCell ref="L1019:L1021"/>
    <mergeCell ref="L973:L975"/>
    <mergeCell ref="K1068:K1069"/>
    <mergeCell ref="L1068:L1069"/>
    <mergeCell ref="K1070:K1071"/>
    <mergeCell ref="K1049:K1051"/>
    <mergeCell ref="M963:M964"/>
    <mergeCell ref="N1040:N1042"/>
    <mergeCell ref="L1043:L1045"/>
    <mergeCell ref="N1030:N1031"/>
    <mergeCell ref="J1032:J1033"/>
    <mergeCell ref="K1032:K1033"/>
    <mergeCell ref="J1070:J1071"/>
    <mergeCell ref="J1093:J1095"/>
    <mergeCell ref="J1061:J1063"/>
    <mergeCell ref="K1090:K1092"/>
    <mergeCell ref="L1090:L1092"/>
    <mergeCell ref="J1090:J1092"/>
    <mergeCell ref="L1078:L1080"/>
    <mergeCell ref="L1052:L1054"/>
    <mergeCell ref="L1072:L1074"/>
    <mergeCell ref="I1070:I1071"/>
    <mergeCell ref="N1078:N1080"/>
    <mergeCell ref="L1034:L1036"/>
    <mergeCell ref="L1070:L1071"/>
    <mergeCell ref="N1087:N1089"/>
    <mergeCell ref="N1066:N1067"/>
    <mergeCell ref="N1043:N1045"/>
    <mergeCell ref="N1052:N1054"/>
    <mergeCell ref="J1049:J1051"/>
    <mergeCell ref="J1081:J1083"/>
    <mergeCell ref="J1068:J1069"/>
    <mergeCell ref="K1066:K1067"/>
    <mergeCell ref="N1032:N1033"/>
    <mergeCell ref="K1170:K1173"/>
    <mergeCell ref="K1118:K1121"/>
    <mergeCell ref="K1110:K1113"/>
    <mergeCell ref="N1350:N1352"/>
    <mergeCell ref="N1154:N1157"/>
    <mergeCell ref="K1142:K1145"/>
    <mergeCell ref="L1142:L1145"/>
    <mergeCell ref="L1099:L1101"/>
    <mergeCell ref="L1190:L1193"/>
    <mergeCell ref="N1202:N1205"/>
    <mergeCell ref="L1166:L1169"/>
    <mergeCell ref="L1316:L1318"/>
    <mergeCell ref="K1226:K1227"/>
    <mergeCell ref="K1330:K1331"/>
    <mergeCell ref="K1280:K1282"/>
    <mergeCell ref="L1265:L1267"/>
    <mergeCell ref="N1242:N1243"/>
    <mergeCell ref="K1256:K1257"/>
    <mergeCell ref="L1256:L1257"/>
    <mergeCell ref="K1146:K1149"/>
    <mergeCell ref="K1166:K1169"/>
    <mergeCell ref="L1238:L1239"/>
    <mergeCell ref="L1220:L1221"/>
    <mergeCell ref="N1313:N1315"/>
    <mergeCell ref="L1240:L1241"/>
    <mergeCell ref="N1186:N1189"/>
    <mergeCell ref="N1166:N1169"/>
    <mergeCell ref="K1099:K1101"/>
    <mergeCell ref="L1362:L1364"/>
    <mergeCell ref="K1356:K1358"/>
    <mergeCell ref="K1388:K1389"/>
    <mergeCell ref="L1393:L1395"/>
    <mergeCell ref="N1481:N1482"/>
    <mergeCell ref="N1298:N1300"/>
    <mergeCell ref="K1304:K1306"/>
    <mergeCell ref="L1304:L1306"/>
    <mergeCell ref="K1411:K1413"/>
    <mergeCell ref="L1411:L1413"/>
    <mergeCell ref="N1411:N1413"/>
    <mergeCell ref="K1319:K1321"/>
    <mergeCell ref="L1326:L1327"/>
    <mergeCell ref="N1365:N1367"/>
    <mergeCell ref="K1347:K1349"/>
    <mergeCell ref="N1347:N1349"/>
    <mergeCell ref="K1417:K1419"/>
    <mergeCell ref="K1396:K1398"/>
    <mergeCell ref="L1396:L1398"/>
    <mergeCell ref="K1393:K1395"/>
    <mergeCell ref="N1408:N1410"/>
    <mergeCell ref="K1420:K1421"/>
    <mergeCell ref="L1420:L1421"/>
    <mergeCell ref="N1668:N1669"/>
    <mergeCell ref="K1554:K1556"/>
    <mergeCell ref="N1405:N1407"/>
    <mergeCell ref="N1632:N1634"/>
    <mergeCell ref="K1653:K1655"/>
    <mergeCell ref="L1653:L1655"/>
    <mergeCell ref="N1653:N1655"/>
    <mergeCell ref="K1058:K1060"/>
    <mergeCell ref="K1052:K1054"/>
    <mergeCell ref="L1154:L1157"/>
    <mergeCell ref="N1232:N1233"/>
    <mergeCell ref="N1244:N1245"/>
    <mergeCell ref="N1569:N1571"/>
    <mergeCell ref="L1336:L1337"/>
    <mergeCell ref="L1186:L1189"/>
    <mergeCell ref="K1541:K1542"/>
    <mergeCell ref="K1084:K1086"/>
    <mergeCell ref="N1505:N1506"/>
    <mergeCell ref="L1525:L1526"/>
    <mergeCell ref="L1523:L1524"/>
    <mergeCell ref="K1096:K1098"/>
    <mergeCell ref="L1198:L1201"/>
    <mergeCell ref="K1218:K1219"/>
    <mergeCell ref="L1668:L1669"/>
    <mergeCell ref="K1252:K1253"/>
    <mergeCell ref="K1316:K1318"/>
    <mergeCell ref="N1393:N1395"/>
    <mergeCell ref="N1228:N1229"/>
    <mergeCell ref="L1232:L1233"/>
    <mergeCell ref="N1072:N1074"/>
    <mergeCell ref="K1277:K1279"/>
    <mergeCell ref="N1402:N1404"/>
    <mergeCell ref="K1690:K1691"/>
    <mergeCell ref="K1194:K1197"/>
    <mergeCell ref="L1228:L1229"/>
    <mergeCell ref="K1435:K1437"/>
    <mergeCell ref="O1857:O1860"/>
    <mergeCell ref="L1821:L1824"/>
    <mergeCell ref="N1861:N1864"/>
    <mergeCell ref="L1702:L1703"/>
    <mergeCell ref="N1758:N1760"/>
    <mergeCell ref="O1821:O1824"/>
    <mergeCell ref="O1794:O1796"/>
    <mergeCell ref="K1794:K1796"/>
    <mergeCell ref="O1749:O1751"/>
    <mergeCell ref="N1752:N1754"/>
    <mergeCell ref="L1749:L1751"/>
    <mergeCell ref="N1833:N1836"/>
    <mergeCell ref="K1764:K1766"/>
    <mergeCell ref="K1380:K1381"/>
    <mergeCell ref="K1664:K1665"/>
    <mergeCell ref="L1271:L1273"/>
    <mergeCell ref="L1194:L1197"/>
    <mergeCell ref="O1662:O1663"/>
    <mergeCell ref="K1232:K1233"/>
    <mergeCell ref="K1228:K1229"/>
    <mergeCell ref="L1806:L1808"/>
    <mergeCell ref="N1696:N1697"/>
    <mergeCell ref="L1694:L1695"/>
    <mergeCell ref="L1202:L1205"/>
    <mergeCell ref="K1353:K1355"/>
    <mergeCell ref="L1853:L1856"/>
    <mergeCell ref="O1372:O1373"/>
    <mergeCell ref="N1268:N1270"/>
    <mergeCell ref="O1993:O1996"/>
    <mergeCell ref="L1907:L1909"/>
    <mergeCell ref="N2019:N2020"/>
    <mergeCell ref="O2019:O2020"/>
    <mergeCell ref="N1928:N1930"/>
    <mergeCell ref="N1869:N1872"/>
    <mergeCell ref="O1985:O1988"/>
    <mergeCell ref="O1919:O1921"/>
    <mergeCell ref="N1961:N1964"/>
    <mergeCell ref="O1961:O1964"/>
    <mergeCell ref="N1969:N1972"/>
    <mergeCell ref="O1997:O2000"/>
    <mergeCell ref="O1877:O1880"/>
    <mergeCell ref="O1869:O1872"/>
    <mergeCell ref="O1837:O1840"/>
    <mergeCell ref="N1818:N1820"/>
    <mergeCell ref="O1861:O1864"/>
    <mergeCell ref="L1837:L1840"/>
    <mergeCell ref="N1945:N1948"/>
    <mergeCell ref="N1919:N1921"/>
    <mergeCell ref="N1981:N1984"/>
    <mergeCell ref="O2005:O2006"/>
    <mergeCell ref="N1873:N1876"/>
    <mergeCell ref="L1904:L1906"/>
    <mergeCell ref="O1977:O1980"/>
    <mergeCell ref="O1841:O1844"/>
    <mergeCell ref="N1922:N1924"/>
    <mergeCell ref="L1993:L1996"/>
    <mergeCell ref="O1865:O1868"/>
    <mergeCell ref="O1989:O1992"/>
    <mergeCell ref="N1949:N1952"/>
    <mergeCell ref="N1910:N1912"/>
    <mergeCell ref="E1877:E1880"/>
    <mergeCell ref="H1857:H1860"/>
    <mergeCell ref="K1837:K1840"/>
    <mergeCell ref="L1857:L1860"/>
    <mergeCell ref="L1841:L1844"/>
    <mergeCell ref="I1877:I1880"/>
    <mergeCell ref="I1841:I1844"/>
    <mergeCell ref="I1857:I1860"/>
    <mergeCell ref="I1837:I1840"/>
    <mergeCell ref="L1881:L1884"/>
    <mergeCell ref="E1904:E1906"/>
    <mergeCell ref="H1837:H1840"/>
    <mergeCell ref="E1857:E1860"/>
    <mergeCell ref="J1837:J1840"/>
    <mergeCell ref="E1853:E1856"/>
    <mergeCell ref="J1857:J1860"/>
    <mergeCell ref="K1865:K1868"/>
    <mergeCell ref="K1885:K1888"/>
    <mergeCell ref="E1885:E1888"/>
    <mergeCell ref="H1885:H1888"/>
    <mergeCell ref="J1873:J1876"/>
    <mergeCell ref="L1873:L1876"/>
    <mergeCell ref="K1889:K1892"/>
    <mergeCell ref="J1841:J1844"/>
    <mergeCell ref="I1853:I1856"/>
    <mergeCell ref="I1893:I1896"/>
    <mergeCell ref="E1849:E1852"/>
    <mergeCell ref="H1849:H1852"/>
    <mergeCell ref="I1861:I1864"/>
    <mergeCell ref="K1873:K1876"/>
    <mergeCell ref="L1865:L1868"/>
    <mergeCell ref="K1857:K1860"/>
    <mergeCell ref="N1937:N1940"/>
    <mergeCell ref="L1949:L1952"/>
    <mergeCell ref="N2094:N2095"/>
    <mergeCell ref="L2079:L2080"/>
    <mergeCell ref="L2084:L2085"/>
    <mergeCell ref="J2064:J2065"/>
    <mergeCell ref="L2094:L2095"/>
    <mergeCell ref="J1931:J1933"/>
    <mergeCell ref="K1931:K1933"/>
    <mergeCell ref="K2029:K2030"/>
    <mergeCell ref="L2024:L2025"/>
    <mergeCell ref="J2034:J2035"/>
    <mergeCell ref="L2074:L2075"/>
    <mergeCell ref="L2054:L2055"/>
    <mergeCell ref="J2059:J2060"/>
    <mergeCell ref="L1877:L1880"/>
    <mergeCell ref="J1853:J1856"/>
    <mergeCell ref="J1889:J1892"/>
    <mergeCell ref="L1961:L1964"/>
    <mergeCell ref="J1885:J1888"/>
    <mergeCell ref="N2069:N2070"/>
    <mergeCell ref="N2074:N2075"/>
    <mergeCell ref="N1997:N2000"/>
    <mergeCell ref="N1993:N1996"/>
    <mergeCell ref="K2024:K2025"/>
    <mergeCell ref="N1913:N1915"/>
    <mergeCell ref="N1907:N1909"/>
    <mergeCell ref="N1885:N1888"/>
    <mergeCell ref="L1973:L1976"/>
    <mergeCell ref="K1904:K1906"/>
    <mergeCell ref="H2124:H2125"/>
    <mergeCell ref="N2129:N2130"/>
    <mergeCell ref="N2099:N2100"/>
    <mergeCell ref="K2114:K2115"/>
    <mergeCell ref="J2084:J2085"/>
    <mergeCell ref="N2064:N2065"/>
    <mergeCell ref="J2076:J2078"/>
    <mergeCell ref="K2076:K2078"/>
    <mergeCell ref="L2076:L2078"/>
    <mergeCell ref="N2076:N2078"/>
    <mergeCell ref="J2109:J2110"/>
    <mergeCell ref="N2104:N2105"/>
    <mergeCell ref="L2104:L2105"/>
    <mergeCell ref="K2104:K2105"/>
    <mergeCell ref="I2124:I2125"/>
    <mergeCell ref="I2129:I2130"/>
    <mergeCell ref="K2129:K2130"/>
    <mergeCell ref="J2129:J2130"/>
    <mergeCell ref="N2109:N2110"/>
    <mergeCell ref="I2064:I2065"/>
    <mergeCell ref="K2116:K2118"/>
    <mergeCell ref="L2116:L2118"/>
    <mergeCell ref="L2064:L2065"/>
    <mergeCell ref="I2086:I2088"/>
    <mergeCell ref="J2086:J2088"/>
    <mergeCell ref="K2086:K2088"/>
    <mergeCell ref="L2086:L2088"/>
    <mergeCell ref="N2086:N2088"/>
    <mergeCell ref="H1899:H1900"/>
    <mergeCell ref="N1725:N1727"/>
    <mergeCell ref="N1989:N1992"/>
    <mergeCell ref="N1977:N1980"/>
    <mergeCell ref="E1916:E1918"/>
    <mergeCell ref="L2013:L2014"/>
    <mergeCell ref="N2013:N2014"/>
    <mergeCell ref="L2034:L2035"/>
    <mergeCell ref="J1722:J1724"/>
    <mergeCell ref="I1752:I1754"/>
    <mergeCell ref="E1746:E1748"/>
    <mergeCell ref="H1752:H1754"/>
    <mergeCell ref="H1776:H1778"/>
    <mergeCell ref="I1797:I1799"/>
    <mergeCell ref="J1797:J1799"/>
    <mergeCell ref="K1758:K1760"/>
    <mergeCell ref="L1800:L1802"/>
    <mergeCell ref="L1788:L1790"/>
    <mergeCell ref="L1743:L1745"/>
    <mergeCell ref="L1773:L1775"/>
    <mergeCell ref="K1761:K1763"/>
    <mergeCell ref="I1794:I1796"/>
    <mergeCell ref="H1794:H1796"/>
    <mergeCell ref="E1800:E1802"/>
    <mergeCell ref="H1788:H1790"/>
    <mergeCell ref="E1779:E1781"/>
    <mergeCell ref="J1806:J1808"/>
    <mergeCell ref="I1761:I1763"/>
    <mergeCell ref="N1809:N1811"/>
    <mergeCell ref="H1800:H1802"/>
    <mergeCell ref="K1788:K1790"/>
    <mergeCell ref="E1809:E1811"/>
    <mergeCell ref="I2039:I2040"/>
    <mergeCell ref="I1925:I1927"/>
    <mergeCell ref="E1907:E1909"/>
    <mergeCell ref="E1913:E1915"/>
    <mergeCell ref="L2109:L2110"/>
    <mergeCell ref="E2114:E2115"/>
    <mergeCell ref="K2109:K2110"/>
    <mergeCell ref="H1973:H1976"/>
    <mergeCell ref="I1973:I1976"/>
    <mergeCell ref="E1931:E1933"/>
    <mergeCell ref="K1428:K1429"/>
    <mergeCell ref="K1234:K1235"/>
    <mergeCell ref="K1242:K1243"/>
    <mergeCell ref="J1265:J1267"/>
    <mergeCell ref="J1182:J1185"/>
    <mergeCell ref="H1428:H1429"/>
    <mergeCell ref="J1260:J1261"/>
    <mergeCell ref="K1260:K1261"/>
    <mergeCell ref="K1222:K1223"/>
    <mergeCell ref="I1186:I1189"/>
    <mergeCell ref="J1347:J1349"/>
    <mergeCell ref="J1248:J1249"/>
    <mergeCell ref="J1330:J1331"/>
    <mergeCell ref="K1186:K1189"/>
    <mergeCell ref="J1186:J1189"/>
    <mergeCell ref="K1198:K1201"/>
    <mergeCell ref="K1283:K1285"/>
    <mergeCell ref="K1684:K1685"/>
    <mergeCell ref="I1483:I1484"/>
    <mergeCell ref="H1248:H1249"/>
    <mergeCell ref="J1234:J1235"/>
    <mergeCell ref="H1256:H1257"/>
    <mergeCell ref="J1244:J1245"/>
    <mergeCell ref="I1202:I1205"/>
    <mergeCell ref="J1202:J1205"/>
    <mergeCell ref="H1246:H1247"/>
    <mergeCell ref="H1301:H1303"/>
    <mergeCell ref="I1301:I1303"/>
    <mergeCell ref="I1307:I1309"/>
    <mergeCell ref="H2049:H2050"/>
    <mergeCell ref="H1350:H1352"/>
    <mergeCell ref="E1396:E1398"/>
    <mergeCell ref="L1055:L1057"/>
    <mergeCell ref="I1061:I1063"/>
    <mergeCell ref="J1084:J1086"/>
    <mergeCell ref="D1072:D1074"/>
    <mergeCell ref="D1078:D1080"/>
    <mergeCell ref="H1066:H1067"/>
    <mergeCell ref="E529:E530"/>
    <mergeCell ref="I534:I536"/>
    <mergeCell ref="E552:E555"/>
    <mergeCell ref="D543:D545"/>
    <mergeCell ref="H540:H542"/>
    <mergeCell ref="E1206:E1207"/>
    <mergeCell ref="E1186:E1189"/>
    <mergeCell ref="D1228:D1229"/>
    <mergeCell ref="D1222:D1223"/>
    <mergeCell ref="E1234:E1235"/>
    <mergeCell ref="E1226:E1227"/>
    <mergeCell ref="K1719:K1721"/>
    <mergeCell ref="L1897:L1898"/>
    <mergeCell ref="I1376:I1377"/>
    <mergeCell ref="I1280:I1282"/>
    <mergeCell ref="J1280:J1282"/>
    <mergeCell ref="J1166:J1169"/>
    <mergeCell ref="J1043:J1045"/>
    <mergeCell ref="H1102:H1105"/>
    <mergeCell ref="I1102:I1105"/>
    <mergeCell ref="D1032:D1033"/>
    <mergeCell ref="H1106:H1109"/>
    <mergeCell ref="E1110:E1113"/>
    <mergeCell ref="E1118:E1121"/>
    <mergeCell ref="H1110:H1113"/>
    <mergeCell ref="K1158:K1161"/>
    <mergeCell ref="K1106:K1109"/>
    <mergeCell ref="I1072:I1074"/>
    <mergeCell ref="J1072:J1074"/>
    <mergeCell ref="K1072:K1074"/>
    <mergeCell ref="J463:J465"/>
    <mergeCell ref="K463:K465"/>
    <mergeCell ref="J466:J469"/>
    <mergeCell ref="E742:E745"/>
    <mergeCell ref="I1028:I1029"/>
    <mergeCell ref="J1078:J1080"/>
    <mergeCell ref="K1046:K1048"/>
    <mergeCell ref="K1028:K1029"/>
    <mergeCell ref="J1022:J1024"/>
    <mergeCell ref="J963:J964"/>
    <mergeCell ref="K963:K964"/>
    <mergeCell ref="I886:I888"/>
    <mergeCell ref="J880:J882"/>
    <mergeCell ref="K880:K882"/>
    <mergeCell ref="K874:K876"/>
    <mergeCell ref="I945:I946"/>
    <mergeCell ref="K871:K873"/>
    <mergeCell ref="J868:J870"/>
    <mergeCell ref="C506:C509"/>
    <mergeCell ref="D474:D477"/>
    <mergeCell ref="D490:D493"/>
    <mergeCell ref="I506:I509"/>
    <mergeCell ref="I540:I542"/>
    <mergeCell ref="E526:E528"/>
    <mergeCell ref="I438:I441"/>
    <mergeCell ref="C531:C533"/>
    <mergeCell ref="I478:I481"/>
    <mergeCell ref="H494:H497"/>
    <mergeCell ref="E422:E425"/>
    <mergeCell ref="E450:E453"/>
    <mergeCell ref="D406:D409"/>
    <mergeCell ref="D422:D425"/>
    <mergeCell ref="H446:H449"/>
    <mergeCell ref="I398:I401"/>
    <mergeCell ref="I375:I377"/>
    <mergeCell ref="I463:I465"/>
    <mergeCell ref="H526:H528"/>
    <mergeCell ref="I537:I539"/>
    <mergeCell ref="E378:E381"/>
    <mergeCell ref="C478:C481"/>
    <mergeCell ref="C402:C405"/>
    <mergeCell ref="C410:C413"/>
    <mergeCell ref="C398:C401"/>
    <mergeCell ref="C406:C409"/>
    <mergeCell ref="C422:C425"/>
    <mergeCell ref="I406:I409"/>
    <mergeCell ref="E410:E413"/>
    <mergeCell ref="E490:E493"/>
    <mergeCell ref="I517:I519"/>
    <mergeCell ref="A1218:A1241"/>
    <mergeCell ref="B1011:B1014"/>
    <mergeCell ref="C1122:C1125"/>
    <mergeCell ref="D1178:D1181"/>
    <mergeCell ref="B1099:B1101"/>
    <mergeCell ref="C1328:C1329"/>
    <mergeCell ref="A1015:A1018"/>
    <mergeCell ref="B961:B962"/>
    <mergeCell ref="D1058:D1060"/>
    <mergeCell ref="I675:I677"/>
    <mergeCell ref="I730:I733"/>
    <mergeCell ref="I687:I689"/>
    <mergeCell ref="D699:D701"/>
    <mergeCell ref="E699:E701"/>
    <mergeCell ref="H699:H701"/>
    <mergeCell ref="I699:I701"/>
    <mergeCell ref="I705:I707"/>
    <mergeCell ref="I708:I710"/>
    <mergeCell ref="H1186:H1189"/>
    <mergeCell ref="D1154:D1157"/>
    <mergeCell ref="C696:C698"/>
    <mergeCell ref="B953:B954"/>
    <mergeCell ref="C1084:C1086"/>
    <mergeCell ref="C1126:C1129"/>
    <mergeCell ref="A1011:A1014"/>
    <mergeCell ref="B1130:B1133"/>
    <mergeCell ref="I1190:I1193"/>
    <mergeCell ref="D1102:D1105"/>
    <mergeCell ref="D985:D987"/>
    <mergeCell ref="I1066:I1067"/>
    <mergeCell ref="H1075:H1077"/>
    <mergeCell ref="E1099:E1101"/>
    <mergeCell ref="A931:A940"/>
    <mergeCell ref="C1093:C1095"/>
    <mergeCell ref="C931:C932"/>
    <mergeCell ref="C991:C993"/>
    <mergeCell ref="A2163:A2164"/>
    <mergeCell ref="B2109:B2110"/>
    <mergeCell ref="A1028:A1029"/>
    <mergeCell ref="C1019:C1021"/>
    <mergeCell ref="C1022:C1024"/>
    <mergeCell ref="C1025:C1027"/>
    <mergeCell ref="C1428:C1429"/>
    <mergeCell ref="B1084:B1086"/>
    <mergeCell ref="C1118:C1121"/>
    <mergeCell ref="B1638:B1640"/>
    <mergeCell ref="C1638:C1640"/>
    <mergeCell ref="C1046:C1048"/>
    <mergeCell ref="B1052:B1054"/>
    <mergeCell ref="B1102:B1105"/>
    <mergeCell ref="C1061:C1063"/>
    <mergeCell ref="A1072:A1101"/>
    <mergeCell ref="A1208:A1214"/>
    <mergeCell ref="B1456:B1458"/>
    <mergeCell ref="C1456:C1458"/>
    <mergeCell ref="B1548:B1550"/>
    <mergeCell ref="B945:B946"/>
    <mergeCell ref="B1081:B1083"/>
    <mergeCell ref="C1081:C1083"/>
    <mergeCell ref="C1043:C1045"/>
    <mergeCell ref="B1090:B1092"/>
    <mergeCell ref="A1068:A1071"/>
    <mergeCell ref="C2131:C2133"/>
    <mergeCell ref="C1040:C1042"/>
    <mergeCell ref="A2165:A2166"/>
    <mergeCell ref="B1344:B1346"/>
    <mergeCell ref="B1347:B1349"/>
    <mergeCell ref="B1350:B1352"/>
    <mergeCell ref="C1350:C1352"/>
    <mergeCell ref="B1353:B1355"/>
    <mergeCell ref="C2163:C2164"/>
    <mergeCell ref="B2154:B2155"/>
    <mergeCell ref="C1034:C1036"/>
    <mergeCell ref="B1632:B1634"/>
    <mergeCell ref="B1626:B1628"/>
    <mergeCell ref="C1626:C1628"/>
    <mergeCell ref="D1626:D1628"/>
    <mergeCell ref="D1632:D1634"/>
    <mergeCell ref="B1521:B1522"/>
    <mergeCell ref="B1499:B1500"/>
    <mergeCell ref="B1507:B1508"/>
    <mergeCell ref="B1581:B1583"/>
    <mergeCell ref="C1405:C1407"/>
    <mergeCell ref="B1356:B1358"/>
    <mergeCell ref="B1334:B1335"/>
    <mergeCell ref="B1106:B1109"/>
    <mergeCell ref="C1182:C1185"/>
    <mergeCell ref="C1186:C1189"/>
    <mergeCell ref="B1222:B1223"/>
    <mergeCell ref="B1226:B1227"/>
    <mergeCell ref="D1226:D1227"/>
    <mergeCell ref="A1252:A1257"/>
    <mergeCell ref="A1292:A1309"/>
    <mergeCell ref="B1289:B1291"/>
    <mergeCell ref="D1289:D1291"/>
    <mergeCell ref="C1283:C1285"/>
    <mergeCell ref="B2159:B2162"/>
    <mergeCell ref="D2124:D2125"/>
    <mergeCell ref="C1881:C1884"/>
    <mergeCell ref="D1821:D1824"/>
    <mergeCell ref="B1250:B1251"/>
    <mergeCell ref="B1150:B1153"/>
    <mergeCell ref="A1372:A1389"/>
    <mergeCell ref="C1280:C1282"/>
    <mergeCell ref="D1292:D1294"/>
    <mergeCell ref="D1359:D1361"/>
    <mergeCell ref="A1248:A1251"/>
    <mergeCell ref="A1258:A1261"/>
    <mergeCell ref="D1330:D1331"/>
    <mergeCell ref="C1070:C1071"/>
    <mergeCell ref="B1075:B1077"/>
    <mergeCell ref="A1150:A1181"/>
    <mergeCell ref="A1102:A1109"/>
    <mergeCell ref="B1340:B1341"/>
    <mergeCell ref="C1340:C1341"/>
    <mergeCell ref="B1118:B1121"/>
    <mergeCell ref="C1090:C1092"/>
    <mergeCell ref="D1186:D1189"/>
    <mergeCell ref="C1150:C1153"/>
    <mergeCell ref="C1332:C1333"/>
    <mergeCell ref="C1374:C1375"/>
    <mergeCell ref="B1384:B1385"/>
    <mergeCell ref="C1110:C1113"/>
    <mergeCell ref="D1110:D1113"/>
    <mergeCell ref="B1093:B1095"/>
    <mergeCell ref="C1096:C1098"/>
    <mergeCell ref="A1215:A1217"/>
    <mergeCell ref="C1220:C1221"/>
    <mergeCell ref="B1374:B1375"/>
    <mergeCell ref="C1087:C1089"/>
    <mergeCell ref="I1230:I1231"/>
    <mergeCell ref="E1301:E1303"/>
    <mergeCell ref="H1396:H1398"/>
    <mergeCell ref="B1236:B1237"/>
    <mergeCell ref="C1246:C1247"/>
    <mergeCell ref="D1246:D1247"/>
    <mergeCell ref="E1222:E1223"/>
    <mergeCell ref="B1224:B1225"/>
    <mergeCell ref="D1248:D1249"/>
    <mergeCell ref="B1232:B1233"/>
    <mergeCell ref="C1232:C1233"/>
    <mergeCell ref="E1232:E1233"/>
    <mergeCell ref="B1230:B1231"/>
    <mergeCell ref="E1248:E1249"/>
    <mergeCell ref="H1298:H1300"/>
    <mergeCell ref="E1240:E1241"/>
    <mergeCell ref="H1240:H1241"/>
    <mergeCell ref="D1238:D1239"/>
    <mergeCell ref="I1236:I1237"/>
    <mergeCell ref="I1262:I1264"/>
    <mergeCell ref="C1114:C1117"/>
    <mergeCell ref="D1096:D1098"/>
    <mergeCell ref="I1096:I1098"/>
    <mergeCell ref="H1268:H1270"/>
    <mergeCell ref="H1292:H1294"/>
    <mergeCell ref="I1232:I1233"/>
    <mergeCell ref="H1304:H1306"/>
    <mergeCell ref="I1304:I1306"/>
    <mergeCell ref="H1182:H1185"/>
    <mergeCell ref="I1178:I1181"/>
    <mergeCell ref="B1405:B1407"/>
    <mergeCell ref="C1099:C1101"/>
    <mergeCell ref="D1220:D1221"/>
    <mergeCell ref="E1220:E1221"/>
    <mergeCell ref="B1246:B1247"/>
    <mergeCell ref="B1066:B1067"/>
    <mergeCell ref="C1066:C1067"/>
    <mergeCell ref="C1342:C1343"/>
    <mergeCell ref="C1307:C1309"/>
    <mergeCell ref="B1154:B1157"/>
    <mergeCell ref="C1130:C1133"/>
    <mergeCell ref="C1372:C1373"/>
    <mergeCell ref="E1106:E1109"/>
    <mergeCell ref="D1242:D1243"/>
    <mergeCell ref="C1170:C1173"/>
    <mergeCell ref="C1174:C1177"/>
    <mergeCell ref="E1252:E1253"/>
    <mergeCell ref="B1313:B1315"/>
    <mergeCell ref="C1313:C1315"/>
    <mergeCell ref="C1330:C1331"/>
    <mergeCell ref="D1198:D1201"/>
    <mergeCell ref="C1242:C1243"/>
    <mergeCell ref="C1256:C1257"/>
    <mergeCell ref="B1265:B1267"/>
    <mergeCell ref="B1126:B1129"/>
    <mergeCell ref="C1206:C1207"/>
    <mergeCell ref="B1078:B1080"/>
    <mergeCell ref="B1070:B1071"/>
    <mergeCell ref="D1150:D1153"/>
    <mergeCell ref="C1078:C1080"/>
    <mergeCell ref="C1388:C1389"/>
    <mergeCell ref="D1206:D1207"/>
    <mergeCell ref="C1228:C1229"/>
    <mergeCell ref="C1224:C1225"/>
    <mergeCell ref="C1154:C1157"/>
    <mergeCell ref="C1234:C1235"/>
    <mergeCell ref="B1158:B1161"/>
    <mergeCell ref="C1230:C1231"/>
    <mergeCell ref="B1166:B1169"/>
    <mergeCell ref="B1174:B1177"/>
    <mergeCell ref="B1190:B1193"/>
    <mergeCell ref="B1198:B1201"/>
    <mergeCell ref="B1218:B1219"/>
    <mergeCell ref="C1158:C1161"/>
    <mergeCell ref="C1166:C1169"/>
    <mergeCell ref="D1190:D1193"/>
    <mergeCell ref="C1194:C1197"/>
    <mergeCell ref="D1202:D1205"/>
    <mergeCell ref="D1130:D1133"/>
    <mergeCell ref="C1146:C1149"/>
    <mergeCell ref="B1170:B1173"/>
    <mergeCell ref="C1178:C1181"/>
    <mergeCell ref="C1190:C1193"/>
    <mergeCell ref="C1198:C1201"/>
    <mergeCell ref="A1368:A1371"/>
    <mergeCell ref="B1380:B1381"/>
    <mergeCell ref="C1380:C1381"/>
    <mergeCell ref="B1220:B1221"/>
    <mergeCell ref="B1202:B1205"/>
    <mergeCell ref="C1202:C1205"/>
    <mergeCell ref="B1186:B1189"/>
    <mergeCell ref="B1194:B1197"/>
    <mergeCell ref="A1420:A1431"/>
    <mergeCell ref="B1244:B1245"/>
    <mergeCell ref="C1244:C1245"/>
    <mergeCell ref="B1234:B1235"/>
    <mergeCell ref="B1238:B1239"/>
    <mergeCell ref="B1240:B1241"/>
    <mergeCell ref="B1277:B1279"/>
    <mergeCell ref="C1277:C1279"/>
    <mergeCell ref="C1386:C1387"/>
    <mergeCell ref="B1424:B1425"/>
    <mergeCell ref="C1424:C1425"/>
    <mergeCell ref="B1330:B1331"/>
    <mergeCell ref="C1265:C1267"/>
    <mergeCell ref="B1382:B1383"/>
    <mergeCell ref="B1408:B1410"/>
    <mergeCell ref="A1405:A1419"/>
    <mergeCell ref="A1182:A1205"/>
    <mergeCell ref="C1338:C1339"/>
    <mergeCell ref="B1182:B1185"/>
    <mergeCell ref="B1342:B1343"/>
    <mergeCell ref="C1286:C1288"/>
    <mergeCell ref="A1350:A1355"/>
    <mergeCell ref="B1242:B1243"/>
    <mergeCell ref="C1236:C1237"/>
    <mergeCell ref="A1672:A1673"/>
    <mergeCell ref="C1728:C1730"/>
    <mergeCell ref="C1818:C1820"/>
    <mergeCell ref="B1821:B1824"/>
    <mergeCell ref="B1596:B1598"/>
    <mergeCell ref="C1596:C1598"/>
    <mergeCell ref="B1441:B1443"/>
    <mergeCell ref="C1441:C1443"/>
    <mergeCell ref="B1462:B1464"/>
    <mergeCell ref="C1462:C1464"/>
    <mergeCell ref="C1551:C1553"/>
    <mergeCell ref="B1523:B1524"/>
    <mergeCell ref="A1262:A1279"/>
    <mergeCell ref="A1280:A1291"/>
    <mergeCell ref="C1226:C1227"/>
    <mergeCell ref="C1365:C1367"/>
    <mergeCell ref="B1365:B1367"/>
    <mergeCell ref="A1328:A1329"/>
    <mergeCell ref="B1688:B1689"/>
    <mergeCell ref="C1240:C1241"/>
    <mergeCell ref="C1238:C1239"/>
    <mergeCell ref="B1268:B1270"/>
    <mergeCell ref="C1268:C1270"/>
    <mergeCell ref="B1336:B1337"/>
    <mergeCell ref="B1438:B1440"/>
    <mergeCell ref="C1438:C1440"/>
    <mergeCell ref="C1426:C1427"/>
    <mergeCell ref="A1242:A1247"/>
    <mergeCell ref="B1262:B1264"/>
    <mergeCell ref="C1262:C1264"/>
    <mergeCell ref="B1271:B1273"/>
    <mergeCell ref="B1328:B1329"/>
    <mergeCell ref="B1985:B1988"/>
    <mergeCell ref="E1372:E1373"/>
    <mergeCell ref="B1359:B1361"/>
    <mergeCell ref="C1359:C1361"/>
    <mergeCell ref="I1405:I1407"/>
    <mergeCell ref="H1340:H1341"/>
    <mergeCell ref="H1353:H1355"/>
    <mergeCell ref="C1660:C1661"/>
    <mergeCell ref="D1660:D1661"/>
    <mergeCell ref="B1666:B1667"/>
    <mergeCell ref="C1666:C1667"/>
    <mergeCell ref="I1340:I1341"/>
    <mergeCell ref="J1340:J1341"/>
    <mergeCell ref="B1444:B1446"/>
    <mergeCell ref="J1719:J1721"/>
    <mergeCell ref="C1815:C1817"/>
    <mergeCell ref="D1356:D1358"/>
    <mergeCell ref="H1356:H1358"/>
    <mergeCell ref="D1386:D1387"/>
    <mergeCell ref="B1420:B1421"/>
    <mergeCell ref="C1420:C1421"/>
    <mergeCell ref="D1420:D1421"/>
    <mergeCell ref="D1444:D1446"/>
    <mergeCell ref="B1426:B1427"/>
    <mergeCell ref="C1356:C1358"/>
    <mergeCell ref="C1384:C1385"/>
    <mergeCell ref="D1384:D1385"/>
    <mergeCell ref="B1453:B1455"/>
    <mergeCell ref="D1422:D1423"/>
    <mergeCell ref="B1435:B1437"/>
    <mergeCell ref="B1428:B1429"/>
    <mergeCell ref="B1411:B1413"/>
    <mergeCell ref="B2024:B2025"/>
    <mergeCell ref="A1468:A1474"/>
    <mergeCell ref="H1420:H1421"/>
    <mergeCell ref="I1420:I1421"/>
    <mergeCell ref="B2104:B2105"/>
    <mergeCell ref="B1993:B1996"/>
    <mergeCell ref="C1931:C1933"/>
    <mergeCell ref="B1965:B1968"/>
    <mergeCell ref="H1993:H1996"/>
    <mergeCell ref="I1993:I1996"/>
    <mergeCell ref="J1993:J1996"/>
    <mergeCell ref="B1969:B1972"/>
    <mergeCell ref="I1989:I1992"/>
    <mergeCell ref="J1989:J1992"/>
    <mergeCell ref="C1993:C1996"/>
    <mergeCell ref="D1993:D1996"/>
    <mergeCell ref="I1985:I1988"/>
    <mergeCell ref="J1985:J1988"/>
    <mergeCell ref="H2034:H2035"/>
    <mergeCell ref="D1969:D1972"/>
    <mergeCell ref="I2079:I2080"/>
    <mergeCell ref="I2029:I2030"/>
    <mergeCell ref="C1941:C1944"/>
    <mergeCell ref="B2064:B2065"/>
    <mergeCell ref="C2054:C2055"/>
    <mergeCell ref="E1953:E1956"/>
    <mergeCell ref="B2099:B2100"/>
    <mergeCell ref="B2044:B2045"/>
    <mergeCell ref="B2054:B2055"/>
    <mergeCell ref="B2049:B2050"/>
    <mergeCell ref="B1422:B1423"/>
    <mergeCell ref="C1422:C1423"/>
    <mergeCell ref="B1931:B1933"/>
    <mergeCell ref="H2114:H2115"/>
    <mergeCell ref="D2054:D2055"/>
    <mergeCell ref="B1961:B1964"/>
    <mergeCell ref="B2114:B2115"/>
    <mergeCell ref="D2094:D2095"/>
    <mergeCell ref="L1977:L1980"/>
    <mergeCell ref="C1977:C1980"/>
    <mergeCell ref="J2029:J2030"/>
    <mergeCell ref="E2054:E2055"/>
    <mergeCell ref="D2044:D2045"/>
    <mergeCell ref="I1953:I1956"/>
    <mergeCell ref="H1957:H1960"/>
    <mergeCell ref="B2007:B2008"/>
    <mergeCell ref="E2007:E2008"/>
    <mergeCell ref="H2007:H2008"/>
    <mergeCell ref="I2007:I2008"/>
    <mergeCell ref="J2007:J2008"/>
    <mergeCell ref="K2007:K2008"/>
    <mergeCell ref="L2007:L2008"/>
    <mergeCell ref="B2013:B2014"/>
    <mergeCell ref="E2049:E2050"/>
    <mergeCell ref="I2024:I2025"/>
    <mergeCell ref="D1997:D2000"/>
    <mergeCell ref="E1997:E2000"/>
    <mergeCell ref="H1997:H2000"/>
    <mergeCell ref="I1997:I2000"/>
    <mergeCell ref="J1997:J2000"/>
    <mergeCell ref="K1997:K2000"/>
    <mergeCell ref="L1997:L2000"/>
    <mergeCell ref="L1981:L1984"/>
    <mergeCell ref="H2079:H2080"/>
    <mergeCell ref="C1969:C1972"/>
    <mergeCell ref="E1965:E1968"/>
    <mergeCell ref="K2049:K2050"/>
    <mergeCell ref="L2049:L2050"/>
    <mergeCell ref="H2064:H2065"/>
    <mergeCell ref="L2044:L2045"/>
    <mergeCell ref="J2054:J2055"/>
    <mergeCell ref="E2044:E2045"/>
    <mergeCell ref="L2039:L2040"/>
    <mergeCell ref="D2059:D2060"/>
    <mergeCell ref="D2049:D2050"/>
    <mergeCell ref="E2094:E2095"/>
    <mergeCell ref="K2044:K2045"/>
    <mergeCell ref="J2039:J2040"/>
    <mergeCell ref="K2039:K2040"/>
    <mergeCell ref="K2054:K2055"/>
    <mergeCell ref="D2064:D2065"/>
    <mergeCell ref="D2074:D2075"/>
    <mergeCell ref="D2069:D2070"/>
    <mergeCell ref="J2074:J2075"/>
    <mergeCell ref="E2059:E2060"/>
    <mergeCell ref="I2094:I2095"/>
    <mergeCell ref="E2039:E2040"/>
    <mergeCell ref="E2024:E2025"/>
    <mergeCell ref="D1977:D1980"/>
    <mergeCell ref="E2034:E2035"/>
    <mergeCell ref="J1965:J1968"/>
    <mergeCell ref="I1969:I1972"/>
    <mergeCell ref="L1965:L1968"/>
    <mergeCell ref="K1985:K1988"/>
    <mergeCell ref="L1969:L1972"/>
    <mergeCell ref="C1965:C1968"/>
    <mergeCell ref="H2069:H2070"/>
    <mergeCell ref="I2084:I2085"/>
    <mergeCell ref="K2084:K2085"/>
    <mergeCell ref="C2109:C2110"/>
    <mergeCell ref="E2074:E2075"/>
    <mergeCell ref="H2074:H2075"/>
    <mergeCell ref="C2099:C2100"/>
    <mergeCell ref="D2104:D2105"/>
    <mergeCell ref="E2104:E2105"/>
    <mergeCell ref="H2104:H2105"/>
    <mergeCell ref="I2104:I2105"/>
    <mergeCell ref="D2084:D2085"/>
    <mergeCell ref="D2089:D2090"/>
    <mergeCell ref="E2089:E2090"/>
    <mergeCell ref="J2114:J2115"/>
    <mergeCell ref="C2094:C2095"/>
    <mergeCell ref="E2084:E2085"/>
    <mergeCell ref="K2069:K2070"/>
    <mergeCell ref="I2074:I2075"/>
    <mergeCell ref="E2069:E2070"/>
    <mergeCell ref="H2084:H2085"/>
    <mergeCell ref="D2114:D2115"/>
    <mergeCell ref="J2104:J2105"/>
    <mergeCell ref="J2094:J2095"/>
    <mergeCell ref="H2094:H2095"/>
    <mergeCell ref="C2076:C2078"/>
    <mergeCell ref="C2086:C2088"/>
    <mergeCell ref="D2086:D2088"/>
    <mergeCell ref="E2086:E2088"/>
    <mergeCell ref="H2086:H2088"/>
    <mergeCell ref="O1660:O1661"/>
    <mergeCell ref="E1356:E1358"/>
    <mergeCell ref="E1353:E1355"/>
    <mergeCell ref="E1899:E1900"/>
    <mergeCell ref="I1430:I1431"/>
    <mergeCell ref="N1356:N1358"/>
    <mergeCell ref="O1356:O1358"/>
    <mergeCell ref="K1382:K1383"/>
    <mergeCell ref="N1382:N1383"/>
    <mergeCell ref="O1382:O1383"/>
    <mergeCell ref="O1359:O1361"/>
    <mergeCell ref="J1376:J1377"/>
    <mergeCell ref="K1376:K1377"/>
    <mergeCell ref="L1376:L1377"/>
    <mergeCell ref="N1376:N1377"/>
    <mergeCell ref="K1362:K1364"/>
    <mergeCell ref="E1378:E1379"/>
    <mergeCell ref="I1378:I1379"/>
    <mergeCell ref="J1378:J1379"/>
    <mergeCell ref="K1378:K1379"/>
    <mergeCell ref="J1359:J1361"/>
    <mergeCell ref="H1359:H1361"/>
    <mergeCell ref="J1393:J1395"/>
    <mergeCell ref="I1374:I1375"/>
    <mergeCell ref="J1374:J1375"/>
    <mergeCell ref="K1374:K1375"/>
    <mergeCell ref="L1374:L1375"/>
    <mergeCell ref="O1384:O1385"/>
    <mergeCell ref="E1384:E1385"/>
    <mergeCell ref="O1396:O1398"/>
    <mergeCell ref="N1396:N1398"/>
    <mergeCell ref="H1402:H1404"/>
    <mergeCell ref="J1194:J1197"/>
    <mergeCell ref="K1224:K1225"/>
    <mergeCell ref="I1226:I1227"/>
    <mergeCell ref="D1240:D1241"/>
    <mergeCell ref="J1232:J1233"/>
    <mergeCell ref="L1230:L1231"/>
    <mergeCell ref="H1206:H1207"/>
    <mergeCell ref="I1206:I1207"/>
    <mergeCell ref="J1134:J1137"/>
    <mergeCell ref="J1114:J1117"/>
    <mergeCell ref="J1154:J1157"/>
    <mergeCell ref="K1154:K1157"/>
    <mergeCell ref="N1719:N1721"/>
    <mergeCell ref="I1447:I1449"/>
    <mergeCell ref="K1190:K1193"/>
    <mergeCell ref="J1190:J1193"/>
    <mergeCell ref="I1106:I1109"/>
    <mergeCell ref="L1541:L1542"/>
    <mergeCell ref="N1529:N1530"/>
    <mergeCell ref="L1170:L1173"/>
    <mergeCell ref="L1242:L1243"/>
    <mergeCell ref="I1166:I1169"/>
    <mergeCell ref="J1220:J1221"/>
    <mergeCell ref="J1170:J1173"/>
    <mergeCell ref="K1384:K1385"/>
    <mergeCell ref="L1384:L1385"/>
    <mergeCell ref="N1384:N1385"/>
    <mergeCell ref="J1226:J1227"/>
    <mergeCell ref="J1158:J1161"/>
    <mergeCell ref="L1222:L1223"/>
    <mergeCell ref="J1142:J1145"/>
    <mergeCell ref="J1218:J1219"/>
    <mergeCell ref="J1246:J1247"/>
    <mergeCell ref="H1244:H1245"/>
    <mergeCell ref="L1234:L1235"/>
    <mergeCell ref="H1226:H1227"/>
    <mergeCell ref="E1238:E1239"/>
    <mergeCell ref="I1246:I1247"/>
    <mergeCell ref="I1244:I1245"/>
    <mergeCell ref="E1228:E1229"/>
    <mergeCell ref="D1146:D1149"/>
    <mergeCell ref="O1713:O1715"/>
    <mergeCell ref="K1722:K1724"/>
    <mergeCell ref="N1743:N1745"/>
    <mergeCell ref="J2024:J2025"/>
    <mergeCell ref="O1755:O1757"/>
    <mergeCell ref="N1688:N1689"/>
    <mergeCell ref="N1491:N1492"/>
    <mergeCell ref="I1725:I1727"/>
    <mergeCell ref="I1734:I1736"/>
    <mergeCell ref="J1773:J1775"/>
    <mergeCell ref="O1700:O1701"/>
    <mergeCell ref="N1700:N1701"/>
    <mergeCell ref="D1158:D1161"/>
    <mergeCell ref="E1190:E1193"/>
    <mergeCell ref="D1230:D1231"/>
    <mergeCell ref="D1232:D1233"/>
    <mergeCell ref="H1426:H1427"/>
    <mergeCell ref="H1694:H1695"/>
    <mergeCell ref="I1788:I1790"/>
    <mergeCell ref="E1444:E1446"/>
    <mergeCell ref="N1973:N1976"/>
    <mergeCell ref="L2005:L2006"/>
    <mergeCell ref="N2005:N2006"/>
    <mergeCell ref="J1258:J1259"/>
    <mergeCell ref="K1182:K1185"/>
    <mergeCell ref="E1202:E1205"/>
    <mergeCell ref="H1202:H1205"/>
    <mergeCell ref="O1238:O1239"/>
    <mergeCell ref="J1106:J1109"/>
    <mergeCell ref="K1102:K1105"/>
    <mergeCell ref="O1114:O1117"/>
    <mergeCell ref="O1084:O1086"/>
    <mergeCell ref="O1158:O1161"/>
    <mergeCell ref="I1146:I1149"/>
    <mergeCell ref="E1154:E1157"/>
    <mergeCell ref="H1154:H1157"/>
    <mergeCell ref="J1250:J1251"/>
    <mergeCell ref="I1158:I1161"/>
    <mergeCell ref="O1182:O1185"/>
    <mergeCell ref="I1248:I1249"/>
    <mergeCell ref="I1222:I1223"/>
    <mergeCell ref="J1222:J1223"/>
    <mergeCell ref="I1170:I1173"/>
    <mergeCell ref="O1218:O1219"/>
    <mergeCell ref="O1154:O1157"/>
    <mergeCell ref="N1174:N1177"/>
    <mergeCell ref="K1202:K1205"/>
    <mergeCell ref="N1222:N1223"/>
    <mergeCell ref="H1224:H1225"/>
    <mergeCell ref="I1224:I1225"/>
    <mergeCell ref="J1224:J1225"/>
    <mergeCell ref="J1238:J1239"/>
    <mergeCell ref="J1242:J1243"/>
    <mergeCell ref="J1240:J1241"/>
    <mergeCell ref="L1226:L1227"/>
    <mergeCell ref="O1228:O1229"/>
    <mergeCell ref="N1162:N1165"/>
    <mergeCell ref="K1220:K1221"/>
    <mergeCell ref="D1252:D1253"/>
    <mergeCell ref="I1252:I1253"/>
    <mergeCell ref="O1256:O1257"/>
    <mergeCell ref="J1274:J1276"/>
    <mergeCell ref="D1236:D1237"/>
    <mergeCell ref="J1236:J1237"/>
    <mergeCell ref="K1236:K1237"/>
    <mergeCell ref="D1234:D1235"/>
    <mergeCell ref="L1244:L1245"/>
    <mergeCell ref="D1224:D1225"/>
    <mergeCell ref="K1230:K1231"/>
    <mergeCell ref="E1224:E1225"/>
    <mergeCell ref="D1244:D1245"/>
    <mergeCell ref="H1252:H1253"/>
    <mergeCell ref="N1246:N1247"/>
    <mergeCell ref="O1246:O1247"/>
    <mergeCell ref="I1271:I1273"/>
    <mergeCell ref="J1268:J1270"/>
    <mergeCell ref="E1166:E1169"/>
    <mergeCell ref="H1194:H1197"/>
    <mergeCell ref="H1238:H1239"/>
    <mergeCell ref="E1246:E1247"/>
    <mergeCell ref="E1198:E1201"/>
    <mergeCell ref="H1174:H1177"/>
    <mergeCell ref="J1230:J1231"/>
    <mergeCell ref="K1240:K1241"/>
    <mergeCell ref="L1162:L1165"/>
    <mergeCell ref="N1274:N1276"/>
    <mergeCell ref="O1274:O1276"/>
    <mergeCell ref="O1030:O1031"/>
    <mergeCell ref="P1030:P1031"/>
    <mergeCell ref="D1931:D1933"/>
    <mergeCell ref="J1925:J1927"/>
    <mergeCell ref="P1154:P1157"/>
    <mergeCell ref="O1150:O1153"/>
    <mergeCell ref="E1138:E1141"/>
    <mergeCell ref="H1138:H1141"/>
    <mergeCell ref="I1138:I1141"/>
    <mergeCell ref="J1138:J1141"/>
    <mergeCell ref="H1130:H1133"/>
    <mergeCell ref="E1134:E1137"/>
    <mergeCell ref="K1138:K1141"/>
    <mergeCell ref="L1138:L1141"/>
    <mergeCell ref="N1138:N1141"/>
    <mergeCell ref="O1138:O1141"/>
    <mergeCell ref="P1146:P1149"/>
    <mergeCell ref="P1150:P1153"/>
    <mergeCell ref="J1146:J1149"/>
    <mergeCell ref="D1142:D1145"/>
    <mergeCell ref="K1087:K1089"/>
    <mergeCell ref="L1087:L1089"/>
    <mergeCell ref="H1099:H1101"/>
    <mergeCell ref="H1922:H1924"/>
    <mergeCell ref="K1134:K1137"/>
    <mergeCell ref="O1110:O1113"/>
    <mergeCell ref="O1142:O1145"/>
    <mergeCell ref="I1114:I1117"/>
    <mergeCell ref="L1218:L1219"/>
    <mergeCell ref="O1170:O1173"/>
    <mergeCell ref="O1236:O1237"/>
    <mergeCell ref="E1242:E1243"/>
    <mergeCell ref="N1126:N1129"/>
    <mergeCell ref="P1126:P1129"/>
    <mergeCell ref="K1126:K1129"/>
    <mergeCell ref="P1114:P1117"/>
    <mergeCell ref="J1110:J1113"/>
    <mergeCell ref="L1130:L1133"/>
    <mergeCell ref="L1118:L1121"/>
    <mergeCell ref="K1093:K1095"/>
    <mergeCell ref="I1110:I1113"/>
    <mergeCell ref="P1122:P1125"/>
    <mergeCell ref="L1110:L1113"/>
    <mergeCell ref="O1118:O1121"/>
    <mergeCell ref="L1114:L1117"/>
    <mergeCell ref="N1114:N1117"/>
    <mergeCell ref="K1130:K1133"/>
    <mergeCell ref="N1118:N1121"/>
    <mergeCell ref="I1093:I1095"/>
    <mergeCell ref="K1114:K1117"/>
    <mergeCell ref="J1122:J1125"/>
    <mergeCell ref="P1118:P1121"/>
    <mergeCell ref="J1118:J1121"/>
    <mergeCell ref="I1130:I1133"/>
    <mergeCell ref="J1130:J1133"/>
    <mergeCell ref="N1102:N1105"/>
    <mergeCell ref="O1102:O1105"/>
    <mergeCell ref="J1102:J1105"/>
    <mergeCell ref="J1096:J1098"/>
    <mergeCell ref="N1093:N1095"/>
    <mergeCell ref="O1146:O1149"/>
    <mergeCell ref="L1150:L1153"/>
    <mergeCell ref="L1084:L1086"/>
    <mergeCell ref="N1084:N1086"/>
    <mergeCell ref="N1130:N1133"/>
    <mergeCell ref="P1106:P1109"/>
    <mergeCell ref="O1075:O1077"/>
    <mergeCell ref="P1075:P1077"/>
    <mergeCell ref="I1122:I1125"/>
    <mergeCell ref="P1138:P1141"/>
    <mergeCell ref="O1130:O1133"/>
    <mergeCell ref="L1102:L1105"/>
    <mergeCell ref="K1122:K1125"/>
    <mergeCell ref="L1122:L1125"/>
    <mergeCell ref="I1134:I1137"/>
    <mergeCell ref="O1081:O1083"/>
    <mergeCell ref="J1075:J1077"/>
    <mergeCell ref="I1099:I1101"/>
    <mergeCell ref="J1099:J1101"/>
    <mergeCell ref="L1075:L1077"/>
    <mergeCell ref="N1134:N1137"/>
    <mergeCell ref="O1106:O1109"/>
    <mergeCell ref="N1096:N1098"/>
    <mergeCell ref="P1142:P1145"/>
    <mergeCell ref="I1087:I1089"/>
    <mergeCell ref="L1146:L1149"/>
    <mergeCell ref="L1134:L1137"/>
    <mergeCell ref="O1087:O1089"/>
    <mergeCell ref="J1087:J1089"/>
    <mergeCell ref="N1122:N1125"/>
    <mergeCell ref="P1102:P1105"/>
    <mergeCell ref="N1110:N1113"/>
    <mergeCell ref="O1034:O1036"/>
    <mergeCell ref="N1198:N1201"/>
    <mergeCell ref="O1198:O1201"/>
    <mergeCell ref="P1198:P1201"/>
    <mergeCell ref="P1220:P1221"/>
    <mergeCell ref="L1236:L1237"/>
    <mergeCell ref="O1230:O1231"/>
    <mergeCell ref="P1230:P1231"/>
    <mergeCell ref="O1232:O1233"/>
    <mergeCell ref="P1232:P1233"/>
    <mergeCell ref="N1220:N1221"/>
    <mergeCell ref="N1226:N1227"/>
    <mergeCell ref="N1218:N1219"/>
    <mergeCell ref="N1234:N1235"/>
    <mergeCell ref="O1234:O1235"/>
    <mergeCell ref="O1226:O1227"/>
    <mergeCell ref="P1226:P1227"/>
    <mergeCell ref="P1228:P1229"/>
    <mergeCell ref="P1234:P1235"/>
    <mergeCell ref="P1236:P1237"/>
    <mergeCell ref="N1236:N1237"/>
    <mergeCell ref="N1055:N1057"/>
    <mergeCell ref="P1087:P1089"/>
    <mergeCell ref="N1037:N1039"/>
    <mergeCell ref="P1194:P1197"/>
    <mergeCell ref="L1126:L1129"/>
    <mergeCell ref="P1162:P1165"/>
    <mergeCell ref="L1158:L1161"/>
    <mergeCell ref="N1230:N1231"/>
    <mergeCell ref="L1224:L1225"/>
    <mergeCell ref="N1224:N1225"/>
    <mergeCell ref="O1224:O1225"/>
    <mergeCell ref="P1256:P1257"/>
    <mergeCell ref="B1256:B1257"/>
    <mergeCell ref="D1256:D1257"/>
    <mergeCell ref="N1248:N1249"/>
    <mergeCell ref="B1248:B1249"/>
    <mergeCell ref="C1250:C1251"/>
    <mergeCell ref="I1256:I1257"/>
    <mergeCell ref="J1256:J1257"/>
    <mergeCell ref="E1250:E1251"/>
    <mergeCell ref="B1254:B1255"/>
    <mergeCell ref="B1260:B1261"/>
    <mergeCell ref="C1260:C1261"/>
    <mergeCell ref="D1260:D1261"/>
    <mergeCell ref="E1260:E1261"/>
    <mergeCell ref="N1260:N1261"/>
    <mergeCell ref="K1248:K1249"/>
    <mergeCell ref="L1248:L1249"/>
    <mergeCell ref="O1248:O1249"/>
    <mergeCell ref="H1260:H1261"/>
    <mergeCell ref="P1248:P1249"/>
    <mergeCell ref="I1260:I1261"/>
    <mergeCell ref="B1258:B1259"/>
    <mergeCell ref="C1258:C1259"/>
    <mergeCell ref="D1258:D1259"/>
    <mergeCell ref="E1258:E1259"/>
    <mergeCell ref="P1258:P1259"/>
    <mergeCell ref="K1258:K1259"/>
    <mergeCell ref="L1258:L1259"/>
    <mergeCell ref="O1250:O1251"/>
    <mergeCell ref="K1254:K1255"/>
    <mergeCell ref="L1254:L1255"/>
    <mergeCell ref="I1258:I1259"/>
    <mergeCell ref="P1244:P1245"/>
    <mergeCell ref="K1246:K1247"/>
    <mergeCell ref="L1246:L1247"/>
    <mergeCell ref="K1244:K1245"/>
    <mergeCell ref="C1254:C1255"/>
    <mergeCell ref="D1254:D1255"/>
    <mergeCell ref="J1252:J1253"/>
    <mergeCell ref="H1258:H1259"/>
    <mergeCell ref="J1254:J1255"/>
    <mergeCell ref="H1262:H1264"/>
    <mergeCell ref="N1258:N1259"/>
    <mergeCell ref="L1295:L1297"/>
    <mergeCell ref="L1260:L1261"/>
    <mergeCell ref="N1254:N1255"/>
    <mergeCell ref="D1262:D1264"/>
    <mergeCell ref="E1262:E1264"/>
    <mergeCell ref="P1268:P1270"/>
    <mergeCell ref="D1268:D1270"/>
    <mergeCell ref="E1268:E1270"/>
    <mergeCell ref="L1280:L1282"/>
    <mergeCell ref="P1286:P1288"/>
    <mergeCell ref="N1265:N1267"/>
    <mergeCell ref="O1265:O1267"/>
    <mergeCell ref="P1265:P1267"/>
    <mergeCell ref="K1265:K1267"/>
    <mergeCell ref="H1280:H1282"/>
    <mergeCell ref="H1283:H1285"/>
    <mergeCell ref="J1262:J1264"/>
    <mergeCell ref="K1262:K1264"/>
    <mergeCell ref="L1262:L1264"/>
    <mergeCell ref="N1262:N1264"/>
    <mergeCell ref="J1277:J1279"/>
    <mergeCell ref="D1277:D1279"/>
    <mergeCell ref="E1277:E1279"/>
    <mergeCell ref="L1292:L1294"/>
    <mergeCell ref="O1283:O1285"/>
    <mergeCell ref="P1283:P1285"/>
    <mergeCell ref="D1286:D1288"/>
    <mergeCell ref="E1286:E1288"/>
    <mergeCell ref="H1286:H1288"/>
    <mergeCell ref="I1286:I1288"/>
    <mergeCell ref="J1286:J1288"/>
    <mergeCell ref="K1286:K1288"/>
    <mergeCell ref="L1286:L1288"/>
    <mergeCell ref="N1286:N1288"/>
    <mergeCell ref="O1286:O1288"/>
    <mergeCell ref="P1274:P1276"/>
    <mergeCell ref="B1292:B1294"/>
    <mergeCell ref="E1271:E1273"/>
    <mergeCell ref="E1289:E1291"/>
    <mergeCell ref="D1283:D1285"/>
    <mergeCell ref="N1271:N1273"/>
    <mergeCell ref="P1271:P1273"/>
    <mergeCell ref="K1274:K1276"/>
    <mergeCell ref="B1274:B1276"/>
    <mergeCell ref="P1277:P1279"/>
    <mergeCell ref="D1274:D1276"/>
    <mergeCell ref="K1271:K1273"/>
    <mergeCell ref="H1277:H1279"/>
    <mergeCell ref="O1277:O1279"/>
    <mergeCell ref="C1271:C1273"/>
    <mergeCell ref="E1274:E1276"/>
    <mergeCell ref="H1271:H1273"/>
    <mergeCell ref="L1274:L1276"/>
    <mergeCell ref="P1298:P1300"/>
    <mergeCell ref="K1292:K1294"/>
    <mergeCell ref="I1295:I1297"/>
    <mergeCell ref="P1295:P1297"/>
    <mergeCell ref="P1289:P1291"/>
    <mergeCell ref="B1283:B1285"/>
    <mergeCell ref="C1292:C1294"/>
    <mergeCell ref="D1280:D1282"/>
    <mergeCell ref="H1289:H1291"/>
    <mergeCell ref="I1289:I1291"/>
    <mergeCell ref="J1289:J1291"/>
    <mergeCell ref="K1289:K1291"/>
    <mergeCell ref="C1289:C1291"/>
    <mergeCell ref="O1289:O1291"/>
    <mergeCell ref="L1289:L1291"/>
    <mergeCell ref="B1280:B1282"/>
    <mergeCell ref="J1283:J1285"/>
    <mergeCell ref="E1295:E1297"/>
    <mergeCell ref="N1292:N1294"/>
    <mergeCell ref="E1280:E1282"/>
    <mergeCell ref="I1292:I1294"/>
    <mergeCell ref="J1292:J1294"/>
    <mergeCell ref="O1298:O1300"/>
    <mergeCell ref="L1283:L1285"/>
    <mergeCell ref="P1280:P1282"/>
    <mergeCell ref="N1280:N1282"/>
    <mergeCell ref="O1280:O1282"/>
    <mergeCell ref="I1283:I1285"/>
    <mergeCell ref="J1319:J1321"/>
    <mergeCell ref="J1301:J1303"/>
    <mergeCell ref="K1301:K1303"/>
    <mergeCell ref="O1326:O1327"/>
    <mergeCell ref="O1295:O1297"/>
    <mergeCell ref="B1298:B1300"/>
    <mergeCell ref="C1298:C1300"/>
    <mergeCell ref="D1298:D1300"/>
    <mergeCell ref="J1304:J1306"/>
    <mergeCell ref="B1295:B1297"/>
    <mergeCell ref="B1310:B1312"/>
    <mergeCell ref="C1295:C1297"/>
    <mergeCell ref="N1295:N1297"/>
    <mergeCell ref="J1295:J1297"/>
    <mergeCell ref="J1307:J1309"/>
    <mergeCell ref="K1307:K1309"/>
    <mergeCell ref="O1307:O1309"/>
    <mergeCell ref="H1310:H1312"/>
    <mergeCell ref="H1316:H1318"/>
    <mergeCell ref="O1313:O1315"/>
    <mergeCell ref="O1310:O1312"/>
    <mergeCell ref="K1313:K1315"/>
    <mergeCell ref="O1344:O1346"/>
    <mergeCell ref="I1319:I1321"/>
    <mergeCell ref="E1350:E1352"/>
    <mergeCell ref="P1301:P1303"/>
    <mergeCell ref="O1304:O1306"/>
    <mergeCell ref="P1304:P1306"/>
    <mergeCell ref="B1307:B1309"/>
    <mergeCell ref="B1304:B1306"/>
    <mergeCell ref="I1324:I1325"/>
    <mergeCell ref="J1324:J1325"/>
    <mergeCell ref="C1326:C1327"/>
    <mergeCell ref="D1326:D1327"/>
    <mergeCell ref="H1319:H1321"/>
    <mergeCell ref="L1310:L1312"/>
    <mergeCell ref="E1319:E1321"/>
    <mergeCell ref="E1313:E1315"/>
    <mergeCell ref="P1313:P1315"/>
    <mergeCell ref="B1324:B1325"/>
    <mergeCell ref="C1324:C1325"/>
    <mergeCell ref="D1324:D1325"/>
    <mergeCell ref="E1324:E1325"/>
    <mergeCell ref="H1324:H1325"/>
    <mergeCell ref="P1326:P1327"/>
    <mergeCell ref="P1324:P1325"/>
    <mergeCell ref="C1310:C1312"/>
    <mergeCell ref="P1310:P1312"/>
    <mergeCell ref="P1316:P1318"/>
    <mergeCell ref="P1319:P1321"/>
    <mergeCell ref="O1301:O1303"/>
    <mergeCell ref="O1316:O1318"/>
    <mergeCell ref="O1319:O1321"/>
    <mergeCell ref="O1324:O1325"/>
    <mergeCell ref="P1334:P1335"/>
    <mergeCell ref="I1332:I1333"/>
    <mergeCell ref="D1340:D1341"/>
    <mergeCell ref="E1340:E1341"/>
    <mergeCell ref="J1342:J1343"/>
    <mergeCell ref="D1334:D1335"/>
    <mergeCell ref="E1334:E1335"/>
    <mergeCell ref="E1338:E1339"/>
    <mergeCell ref="H1338:H1339"/>
    <mergeCell ref="O1332:O1333"/>
    <mergeCell ref="H1342:H1343"/>
    <mergeCell ref="I1342:I1343"/>
    <mergeCell ref="D1332:D1333"/>
    <mergeCell ref="E1332:E1333"/>
    <mergeCell ref="H1332:H1333"/>
    <mergeCell ref="O1342:O1343"/>
    <mergeCell ref="O1340:O1341"/>
    <mergeCell ref="O1338:O1339"/>
    <mergeCell ref="N1338:N1339"/>
    <mergeCell ref="L1332:L1333"/>
    <mergeCell ref="D1342:D1343"/>
    <mergeCell ref="L1340:L1341"/>
    <mergeCell ref="O1353:O1355"/>
    <mergeCell ref="D1374:D1375"/>
    <mergeCell ref="D1376:D1377"/>
    <mergeCell ref="P1372:P1373"/>
    <mergeCell ref="E1359:E1361"/>
    <mergeCell ref="E1365:E1367"/>
    <mergeCell ref="P1330:P1331"/>
    <mergeCell ref="E1347:E1349"/>
    <mergeCell ref="H1347:H1349"/>
    <mergeCell ref="I1347:I1349"/>
    <mergeCell ref="K1336:K1337"/>
    <mergeCell ref="K1340:K1341"/>
    <mergeCell ref="H1334:H1335"/>
    <mergeCell ref="I1334:I1335"/>
    <mergeCell ref="J1334:J1335"/>
    <mergeCell ref="K1334:K1335"/>
    <mergeCell ref="D1344:D1346"/>
    <mergeCell ref="I1330:I1331"/>
    <mergeCell ref="L1350:L1352"/>
    <mergeCell ref="I1350:I1352"/>
    <mergeCell ref="O1350:O1352"/>
    <mergeCell ref="J1336:J1337"/>
    <mergeCell ref="L1342:L1343"/>
    <mergeCell ref="N1342:N1343"/>
    <mergeCell ref="O1336:O1337"/>
    <mergeCell ref="D1350:D1352"/>
    <mergeCell ref="P1340:P1341"/>
    <mergeCell ref="J1332:J1333"/>
    <mergeCell ref="K1332:K1333"/>
    <mergeCell ref="N1332:N1333"/>
    <mergeCell ref="N1334:N1335"/>
    <mergeCell ref="P1342:P1343"/>
    <mergeCell ref="O1380:O1381"/>
    <mergeCell ref="P1380:P1381"/>
    <mergeCell ref="C1378:C1379"/>
    <mergeCell ref="I1380:I1381"/>
    <mergeCell ref="J1380:J1381"/>
    <mergeCell ref="I1384:I1385"/>
    <mergeCell ref="J1384:J1385"/>
    <mergeCell ref="O1347:O1349"/>
    <mergeCell ref="P1353:P1355"/>
    <mergeCell ref="J1353:J1355"/>
    <mergeCell ref="D1353:D1355"/>
    <mergeCell ref="L1356:L1358"/>
    <mergeCell ref="I1353:I1355"/>
    <mergeCell ref="N1353:N1355"/>
    <mergeCell ref="O1378:O1379"/>
    <mergeCell ref="K1365:K1367"/>
    <mergeCell ref="J1365:J1367"/>
    <mergeCell ref="D1365:D1367"/>
    <mergeCell ref="O1374:O1375"/>
    <mergeCell ref="H1365:H1367"/>
    <mergeCell ref="I1365:I1367"/>
    <mergeCell ref="I1362:I1364"/>
    <mergeCell ref="O1362:O1364"/>
    <mergeCell ref="J1362:J1364"/>
    <mergeCell ref="L1365:L1367"/>
    <mergeCell ref="L1378:L1379"/>
    <mergeCell ref="P1378:P1379"/>
    <mergeCell ref="E1376:E1377"/>
    <mergeCell ref="O1365:O1367"/>
    <mergeCell ref="P1365:P1367"/>
    <mergeCell ref="P1359:P1361"/>
    <mergeCell ref="P1374:P1375"/>
    <mergeCell ref="O1388:O1389"/>
    <mergeCell ref="O1376:O1377"/>
    <mergeCell ref="N1378:N1379"/>
    <mergeCell ref="N1372:N1373"/>
    <mergeCell ref="E1382:E1383"/>
    <mergeCell ref="P1388:P1389"/>
    <mergeCell ref="E1388:E1389"/>
    <mergeCell ref="A1390:A1404"/>
    <mergeCell ref="B1390:B1392"/>
    <mergeCell ref="C1390:C1392"/>
    <mergeCell ref="D1390:D1392"/>
    <mergeCell ref="E1390:E1392"/>
    <mergeCell ref="H1390:H1392"/>
    <mergeCell ref="I1390:I1392"/>
    <mergeCell ref="J1390:J1392"/>
    <mergeCell ref="K1390:K1392"/>
    <mergeCell ref="L1390:L1392"/>
    <mergeCell ref="N1390:N1392"/>
    <mergeCell ref="O1390:O1392"/>
    <mergeCell ref="P1390:P1392"/>
    <mergeCell ref="B1393:B1395"/>
    <mergeCell ref="C1393:C1395"/>
    <mergeCell ref="D1393:D1395"/>
    <mergeCell ref="E1393:E1395"/>
    <mergeCell ref="H1393:H1395"/>
    <mergeCell ref="I1393:I1395"/>
    <mergeCell ref="P1396:P1398"/>
    <mergeCell ref="N1399:N1401"/>
    <mergeCell ref="O1399:O1401"/>
    <mergeCell ref="I1396:I1398"/>
    <mergeCell ref="J1396:J1398"/>
    <mergeCell ref="P1382:P1383"/>
    <mergeCell ref="L1402:L1404"/>
    <mergeCell ref="O1402:O1404"/>
    <mergeCell ref="P1402:P1404"/>
    <mergeCell ref="H1399:H1401"/>
    <mergeCell ref="I1399:I1401"/>
    <mergeCell ref="J1399:J1401"/>
    <mergeCell ref="E1399:E1401"/>
    <mergeCell ref="E1408:E1410"/>
    <mergeCell ref="E1430:E1431"/>
    <mergeCell ref="H1405:H1407"/>
    <mergeCell ref="H1411:H1413"/>
    <mergeCell ref="I1411:I1413"/>
    <mergeCell ref="J1411:J1413"/>
    <mergeCell ref="P1414:P1416"/>
    <mergeCell ref="J1417:J1419"/>
    <mergeCell ref="L1426:L1427"/>
    <mergeCell ref="O1426:O1427"/>
    <mergeCell ref="K1408:K1410"/>
    <mergeCell ref="L1408:L1410"/>
    <mergeCell ref="E1426:E1427"/>
    <mergeCell ref="E1428:E1429"/>
    <mergeCell ref="E1414:E1416"/>
    <mergeCell ref="H1414:H1416"/>
    <mergeCell ref="I1414:I1416"/>
    <mergeCell ref="O1414:O1416"/>
    <mergeCell ref="E1411:E1413"/>
    <mergeCell ref="L1405:L1407"/>
    <mergeCell ref="P1405:P1407"/>
    <mergeCell ref="L1417:L1419"/>
    <mergeCell ref="P1411:P1413"/>
    <mergeCell ref="I1422:I1423"/>
    <mergeCell ref="E1424:E1425"/>
    <mergeCell ref="O1441:O1443"/>
    <mergeCell ref="P1441:P1443"/>
    <mergeCell ref="I1417:I1419"/>
    <mergeCell ref="P1417:P1419"/>
    <mergeCell ref="D1426:D1427"/>
    <mergeCell ref="P1422:P1423"/>
    <mergeCell ref="N1417:N1419"/>
    <mergeCell ref="H1432:H1434"/>
    <mergeCell ref="I1432:I1434"/>
    <mergeCell ref="J1432:J1434"/>
    <mergeCell ref="K1432:K1434"/>
    <mergeCell ref="L1432:L1434"/>
    <mergeCell ref="L1430:L1431"/>
    <mergeCell ref="J1428:J1429"/>
    <mergeCell ref="P1424:P1425"/>
    <mergeCell ref="O1422:O1423"/>
    <mergeCell ref="H1422:H1423"/>
    <mergeCell ref="I1428:I1429"/>
    <mergeCell ref="E1438:E1440"/>
    <mergeCell ref="P1426:P1427"/>
    <mergeCell ref="D1424:D1425"/>
    <mergeCell ref="E1435:E1437"/>
    <mergeCell ref="J1420:J1421"/>
    <mergeCell ref="C1465:C1467"/>
    <mergeCell ref="D1465:D1467"/>
    <mergeCell ref="E1465:E1467"/>
    <mergeCell ref="H1465:H1467"/>
    <mergeCell ref="I1465:I1467"/>
    <mergeCell ref="J1465:J1467"/>
    <mergeCell ref="K1465:K1467"/>
    <mergeCell ref="B1481:B1482"/>
    <mergeCell ref="H1444:H1446"/>
    <mergeCell ref="I1444:I1446"/>
    <mergeCell ref="E1459:E1461"/>
    <mergeCell ref="D1456:D1458"/>
    <mergeCell ref="E1456:E1458"/>
    <mergeCell ref="J1456:J1458"/>
    <mergeCell ref="H1485:H1486"/>
    <mergeCell ref="I1485:I1486"/>
    <mergeCell ref="I1481:I1482"/>
    <mergeCell ref="J1481:J1482"/>
    <mergeCell ref="K1481:K1482"/>
    <mergeCell ref="H1483:H1484"/>
    <mergeCell ref="H1462:H1464"/>
    <mergeCell ref="I1462:I1464"/>
    <mergeCell ref="J1462:J1464"/>
    <mergeCell ref="E1453:E1455"/>
    <mergeCell ref="H1453:H1455"/>
    <mergeCell ref="C1444:C1446"/>
    <mergeCell ref="P1489:P1490"/>
    <mergeCell ref="J1487:J1488"/>
    <mergeCell ref="C1483:C1484"/>
    <mergeCell ref="D1483:D1484"/>
    <mergeCell ref="C1527:C1528"/>
    <mergeCell ref="K1523:K1524"/>
    <mergeCell ref="B1495:B1496"/>
    <mergeCell ref="C1495:C1496"/>
    <mergeCell ref="D1495:D1496"/>
    <mergeCell ref="E1495:E1496"/>
    <mergeCell ref="H1495:H1496"/>
    <mergeCell ref="I1495:I1496"/>
    <mergeCell ref="J1495:J1496"/>
    <mergeCell ref="N1495:N1496"/>
    <mergeCell ref="O1527:O1528"/>
    <mergeCell ref="I1509:I1510"/>
    <mergeCell ref="J1509:J1510"/>
    <mergeCell ref="E1507:E1508"/>
    <mergeCell ref="N1487:N1488"/>
    <mergeCell ref="C1487:C1488"/>
    <mergeCell ref="O1489:O1490"/>
    <mergeCell ref="B1517:B1518"/>
    <mergeCell ref="B1485:B1486"/>
    <mergeCell ref="L1491:L1492"/>
    <mergeCell ref="C1499:C1500"/>
    <mergeCell ref="D1499:D1500"/>
    <mergeCell ref="B1511:B1512"/>
    <mergeCell ref="I1515:I1516"/>
    <mergeCell ref="J1515:J1516"/>
    <mergeCell ref="K1515:K1516"/>
    <mergeCell ref="L1515:L1516"/>
    <mergeCell ref="N1515:N1516"/>
    <mergeCell ref="P1503:P1504"/>
    <mergeCell ref="J1511:J1512"/>
    <mergeCell ref="K1511:K1512"/>
    <mergeCell ref="L1511:L1512"/>
    <mergeCell ref="N1511:N1512"/>
    <mergeCell ref="O1511:O1512"/>
    <mergeCell ref="P1511:P1512"/>
    <mergeCell ref="H1513:H1514"/>
    <mergeCell ref="P1599:P1601"/>
    <mergeCell ref="P1587:P1589"/>
    <mergeCell ref="B1584:B1586"/>
    <mergeCell ref="C1584:C1586"/>
    <mergeCell ref="D1584:D1586"/>
    <mergeCell ref="E1584:E1586"/>
    <mergeCell ref="H1584:H1586"/>
    <mergeCell ref="I1584:I1586"/>
    <mergeCell ref="J1584:J1586"/>
    <mergeCell ref="E1593:E1595"/>
    <mergeCell ref="E1599:E1601"/>
    <mergeCell ref="I1599:I1601"/>
    <mergeCell ref="C1599:C1601"/>
    <mergeCell ref="O1569:O1571"/>
    <mergeCell ref="P1569:P1571"/>
    <mergeCell ref="B1569:B1571"/>
    <mergeCell ref="C1517:C1518"/>
    <mergeCell ref="D1517:D1518"/>
    <mergeCell ref="D1581:D1583"/>
    <mergeCell ref="E1517:E1518"/>
    <mergeCell ref="H1517:H1518"/>
    <mergeCell ref="D1593:D1595"/>
    <mergeCell ref="B1515:B1516"/>
    <mergeCell ref="H1548:H1550"/>
    <mergeCell ref="N1599:N1601"/>
    <mergeCell ref="H1593:H1595"/>
    <mergeCell ref="E1581:E1583"/>
    <mergeCell ref="H1581:H1583"/>
    <mergeCell ref="E1569:E1571"/>
    <mergeCell ref="H1569:H1571"/>
    <mergeCell ref="I1569:I1571"/>
    <mergeCell ref="J1569:J1571"/>
    <mergeCell ref="K1590:K1592"/>
    <mergeCell ref="P1584:P1586"/>
    <mergeCell ref="O1572:O1574"/>
    <mergeCell ref="P1572:P1574"/>
    <mergeCell ref="E1596:E1598"/>
    <mergeCell ref="B1563:B1565"/>
    <mergeCell ref="C1563:C1565"/>
    <mergeCell ref="D1563:D1565"/>
    <mergeCell ref="E1563:E1565"/>
    <mergeCell ref="H1563:H1565"/>
    <mergeCell ref="E1575:E1577"/>
    <mergeCell ref="H1575:H1577"/>
    <mergeCell ref="O1599:O1601"/>
    <mergeCell ref="B1566:B1568"/>
    <mergeCell ref="C1566:C1568"/>
    <mergeCell ref="D1566:D1568"/>
    <mergeCell ref="E1566:E1568"/>
    <mergeCell ref="L1593:L1595"/>
    <mergeCell ref="P1575:P1577"/>
    <mergeCell ref="P1596:P1598"/>
    <mergeCell ref="L1599:L1601"/>
    <mergeCell ref="P1563:P1565"/>
    <mergeCell ref="P1578:P1580"/>
    <mergeCell ref="N1593:N1595"/>
    <mergeCell ref="H1587:H1589"/>
    <mergeCell ref="E1578:E1580"/>
    <mergeCell ref="E1590:E1592"/>
    <mergeCell ref="O1581:O1583"/>
    <mergeCell ref="H1557:H1559"/>
    <mergeCell ref="L1557:L1559"/>
    <mergeCell ref="N1557:N1559"/>
    <mergeCell ref="I1554:I1556"/>
    <mergeCell ref="D1545:D1547"/>
    <mergeCell ref="J1554:J1556"/>
    <mergeCell ref="P1554:P1556"/>
    <mergeCell ref="L1560:L1562"/>
    <mergeCell ref="P1593:P1595"/>
    <mergeCell ref="P1557:P1559"/>
    <mergeCell ref="P1548:P1550"/>
    <mergeCell ref="P1551:P1553"/>
    <mergeCell ref="H1551:H1553"/>
    <mergeCell ref="E1557:E1559"/>
    <mergeCell ref="J1572:J1574"/>
    <mergeCell ref="I1566:I1568"/>
    <mergeCell ref="I1557:I1559"/>
    <mergeCell ref="J1566:J1568"/>
    <mergeCell ref="K1566:K1568"/>
    <mergeCell ref="I1545:I1547"/>
    <mergeCell ref="J1551:J1553"/>
    <mergeCell ref="D1548:D1550"/>
    <mergeCell ref="H1566:H1568"/>
    <mergeCell ref="N1584:N1586"/>
    <mergeCell ref="L1551:L1553"/>
    <mergeCell ref="L1548:L1550"/>
    <mergeCell ref="N1581:N1583"/>
    <mergeCell ref="I1590:I1592"/>
    <mergeCell ref="B1533:B1534"/>
    <mergeCell ref="C1541:C1542"/>
    <mergeCell ref="B1539:B1540"/>
    <mergeCell ref="C1539:C1540"/>
    <mergeCell ref="B1501:B1502"/>
    <mergeCell ref="C1501:C1502"/>
    <mergeCell ref="D1501:D1502"/>
    <mergeCell ref="D1539:D1540"/>
    <mergeCell ref="L1489:L1490"/>
    <mergeCell ref="L1509:L1510"/>
    <mergeCell ref="D1503:D1504"/>
    <mergeCell ref="I1489:I1490"/>
    <mergeCell ref="K1485:K1486"/>
    <mergeCell ref="J1539:J1540"/>
    <mergeCell ref="J1485:J1486"/>
    <mergeCell ref="B1537:B1538"/>
    <mergeCell ref="C1537:C1538"/>
    <mergeCell ref="D1537:D1538"/>
    <mergeCell ref="B1497:B1498"/>
    <mergeCell ref="B1487:B1488"/>
    <mergeCell ref="B1525:B1526"/>
    <mergeCell ref="B1541:B1542"/>
    <mergeCell ref="D1515:D1516"/>
    <mergeCell ref="E1527:E1528"/>
    <mergeCell ref="L1501:L1502"/>
    <mergeCell ref="B1489:B1490"/>
    <mergeCell ref="C1489:C1490"/>
    <mergeCell ref="D1489:D1490"/>
    <mergeCell ref="C1521:C1522"/>
    <mergeCell ref="C1531:C1532"/>
    <mergeCell ref="D1531:D1532"/>
    <mergeCell ref="L1487:L1488"/>
    <mergeCell ref="P1515:P1516"/>
    <mergeCell ref="P1517:P1518"/>
    <mergeCell ref="O1521:O1522"/>
    <mergeCell ref="K1548:K1550"/>
    <mergeCell ref="O1548:O1550"/>
    <mergeCell ref="P1545:P1547"/>
    <mergeCell ref="H1505:H1506"/>
    <mergeCell ref="H1533:H1534"/>
    <mergeCell ref="I1533:I1534"/>
    <mergeCell ref="I1505:I1506"/>
    <mergeCell ref="H1527:H1528"/>
    <mergeCell ref="N1527:N1528"/>
    <mergeCell ref="L1531:L1532"/>
    <mergeCell ref="K1447:K1449"/>
    <mergeCell ref="P1529:P1530"/>
    <mergeCell ref="K1507:K1508"/>
    <mergeCell ref="L1529:L1530"/>
    <mergeCell ref="L1527:L1528"/>
    <mergeCell ref="P1533:P1534"/>
    <mergeCell ref="P1527:P1528"/>
    <mergeCell ref="J1507:J1508"/>
    <mergeCell ref="L1483:L1484"/>
    <mergeCell ref="N1450:N1452"/>
    <mergeCell ref="P1459:P1461"/>
    <mergeCell ref="O1450:O1452"/>
    <mergeCell ref="P1447:P1449"/>
    <mergeCell ref="H1459:H1461"/>
    <mergeCell ref="J1531:J1532"/>
    <mergeCell ref="K1531:K1532"/>
    <mergeCell ref="H1456:H1458"/>
    <mergeCell ref="I1456:I1458"/>
    <mergeCell ref="L1535:L1536"/>
    <mergeCell ref="P1543:P1544"/>
    <mergeCell ref="P1541:P1542"/>
    <mergeCell ref="O1539:O1540"/>
    <mergeCell ref="O1537:O1538"/>
    <mergeCell ref="I1493:I1494"/>
    <mergeCell ref="I1503:I1504"/>
    <mergeCell ref="E1539:E1540"/>
    <mergeCell ref="C1535:C1536"/>
    <mergeCell ref="P1531:P1532"/>
    <mergeCell ref="P1537:P1538"/>
    <mergeCell ref="O1487:O1488"/>
    <mergeCell ref="P1485:P1486"/>
    <mergeCell ref="O1479:O1480"/>
    <mergeCell ref="P1432:P1434"/>
    <mergeCell ref="P1566:P1568"/>
    <mergeCell ref="P1252:P1253"/>
    <mergeCell ref="P1254:P1255"/>
    <mergeCell ref="N1256:N1257"/>
    <mergeCell ref="L1252:L1253"/>
    <mergeCell ref="N1252:N1253"/>
    <mergeCell ref="N1456:N1458"/>
    <mergeCell ref="O1456:O1458"/>
    <mergeCell ref="N1447:N1449"/>
    <mergeCell ref="O1447:O1449"/>
    <mergeCell ref="K1399:K1401"/>
    <mergeCell ref="L1399:L1401"/>
    <mergeCell ref="O1428:O1429"/>
    <mergeCell ref="N1307:N1309"/>
    <mergeCell ref="L1313:L1315"/>
    <mergeCell ref="N1316:N1318"/>
    <mergeCell ref="L1319:L1321"/>
    <mergeCell ref="P1523:P1524"/>
    <mergeCell ref="P1499:P1500"/>
    <mergeCell ref="N1344:N1346"/>
    <mergeCell ref="N1523:N1524"/>
    <mergeCell ref="N1548:N1550"/>
    <mergeCell ref="P1408:P1410"/>
    <mergeCell ref="P1399:P1401"/>
    <mergeCell ref="P1347:P1349"/>
    <mergeCell ref="L1359:L1361"/>
    <mergeCell ref="O1408:O1410"/>
    <mergeCell ref="P1487:P1488"/>
    <mergeCell ref="N1479:N1480"/>
    <mergeCell ref="L1456:L1458"/>
    <mergeCell ref="L1465:L1467"/>
    <mergeCell ref="N1465:N1467"/>
    <mergeCell ref="O1465:O1467"/>
    <mergeCell ref="O1386:O1387"/>
    <mergeCell ref="I1441:I1443"/>
    <mergeCell ref="J1441:J1443"/>
    <mergeCell ref="K1462:K1464"/>
    <mergeCell ref="O1462:O1464"/>
    <mergeCell ref="P1462:P1464"/>
    <mergeCell ref="P1428:P1429"/>
    <mergeCell ref="O1501:O1502"/>
    <mergeCell ref="J1459:J1461"/>
    <mergeCell ref="K1459:K1461"/>
    <mergeCell ref="L1459:L1461"/>
    <mergeCell ref="N1459:N1461"/>
    <mergeCell ref="O1459:O1461"/>
    <mergeCell ref="J1483:J1484"/>
    <mergeCell ref="K1483:K1484"/>
    <mergeCell ref="K1487:K1488"/>
    <mergeCell ref="O1495:O1496"/>
    <mergeCell ref="O1481:O1482"/>
    <mergeCell ref="L1485:L1486"/>
    <mergeCell ref="J1422:J1423"/>
    <mergeCell ref="L1428:L1429"/>
    <mergeCell ref="O1420:O1421"/>
    <mergeCell ref="P1420:P1421"/>
    <mergeCell ref="H1435:H1437"/>
    <mergeCell ref="I1435:I1437"/>
    <mergeCell ref="J1435:J1437"/>
    <mergeCell ref="I1453:I1455"/>
    <mergeCell ref="J1453:J1455"/>
    <mergeCell ref="I1450:I1452"/>
    <mergeCell ref="K1424:K1425"/>
    <mergeCell ref="L1435:L1437"/>
    <mergeCell ref="L1444:L1446"/>
    <mergeCell ref="N1444:N1446"/>
    <mergeCell ref="O1444:O1446"/>
    <mergeCell ref="H1438:H1440"/>
    <mergeCell ref="J1447:J1449"/>
    <mergeCell ref="O1435:O1437"/>
    <mergeCell ref="H1450:H1452"/>
    <mergeCell ref="N1441:N1443"/>
    <mergeCell ref="L1422:L1423"/>
    <mergeCell ref="J1450:J1452"/>
    <mergeCell ref="O1424:O1425"/>
    <mergeCell ref="J1430:J1431"/>
    <mergeCell ref="K1430:K1431"/>
    <mergeCell ref="J1444:J1446"/>
    <mergeCell ref="O1485:O1486"/>
    <mergeCell ref="N1485:N1486"/>
    <mergeCell ref="L1481:L1482"/>
    <mergeCell ref="K1441:K1443"/>
    <mergeCell ref="P1450:P1452"/>
    <mergeCell ref="N1525:N1526"/>
    <mergeCell ref="L1521:L1522"/>
    <mergeCell ref="N1521:N1522"/>
    <mergeCell ref="O1497:O1498"/>
    <mergeCell ref="J1493:J1494"/>
    <mergeCell ref="N1578:N1580"/>
    <mergeCell ref="O1578:O1580"/>
    <mergeCell ref="O1575:O1577"/>
    <mergeCell ref="L1587:L1589"/>
    <mergeCell ref="O1529:O1530"/>
    <mergeCell ref="O1525:O1526"/>
    <mergeCell ref="O1505:O1506"/>
    <mergeCell ref="O1509:O1510"/>
    <mergeCell ref="N1499:N1500"/>
    <mergeCell ref="O1499:O1500"/>
    <mergeCell ref="J1503:J1504"/>
    <mergeCell ref="O1531:O1532"/>
    <mergeCell ref="O1563:O1565"/>
    <mergeCell ref="O1560:O1562"/>
    <mergeCell ref="O1523:O1524"/>
    <mergeCell ref="K1581:K1583"/>
    <mergeCell ref="L1581:L1583"/>
    <mergeCell ref="L1569:L1571"/>
    <mergeCell ref="O1557:O1559"/>
    <mergeCell ref="K1572:K1574"/>
    <mergeCell ref="N1513:N1514"/>
    <mergeCell ref="O1513:O1514"/>
    <mergeCell ref="P1521:P1522"/>
    <mergeCell ref="P1481:P1482"/>
    <mergeCell ref="K1450:K1452"/>
    <mergeCell ref="P1525:P1526"/>
    <mergeCell ref="O1507:O1508"/>
    <mergeCell ref="P1501:P1502"/>
    <mergeCell ref="N1533:N1534"/>
    <mergeCell ref="J1505:J1506"/>
    <mergeCell ref="K1505:K1506"/>
    <mergeCell ref="L1505:L1506"/>
    <mergeCell ref="O1417:O1419"/>
    <mergeCell ref="K1501:K1502"/>
    <mergeCell ref="N1551:N1553"/>
    <mergeCell ref="O1551:O1553"/>
    <mergeCell ref="L1566:L1568"/>
    <mergeCell ref="P1465:P1467"/>
    <mergeCell ref="P1483:P1484"/>
    <mergeCell ref="N1566:N1568"/>
    <mergeCell ref="O1566:O1568"/>
    <mergeCell ref="L1545:L1547"/>
    <mergeCell ref="N1545:N1547"/>
    <mergeCell ref="O1545:O1547"/>
    <mergeCell ref="K1535:K1536"/>
    <mergeCell ref="L1543:L1544"/>
    <mergeCell ref="P1539:P1540"/>
    <mergeCell ref="L1499:L1500"/>
    <mergeCell ref="P1479:P1480"/>
    <mergeCell ref="L1493:L1494"/>
    <mergeCell ref="O1491:O1492"/>
    <mergeCell ref="N1543:N1544"/>
    <mergeCell ref="N1501:N1502"/>
    <mergeCell ref="P1444:P1446"/>
    <mergeCell ref="P1456:P1458"/>
    <mergeCell ref="P1438:P1440"/>
    <mergeCell ref="P1430:P1431"/>
    <mergeCell ref="J1424:J1425"/>
    <mergeCell ref="A1575:A1604"/>
    <mergeCell ref="H1596:H1598"/>
    <mergeCell ref="O1596:O1598"/>
    <mergeCell ref="C1578:C1580"/>
    <mergeCell ref="D1578:D1580"/>
    <mergeCell ref="H1578:H1580"/>
    <mergeCell ref="B1587:B1589"/>
    <mergeCell ref="J1581:J1583"/>
    <mergeCell ref="I1581:I1583"/>
    <mergeCell ref="J1350:J1352"/>
    <mergeCell ref="K1350:K1352"/>
    <mergeCell ref="O1334:O1335"/>
    <mergeCell ref="J1426:J1427"/>
    <mergeCell ref="K1426:K1427"/>
    <mergeCell ref="O1432:O1434"/>
    <mergeCell ref="N1422:N1423"/>
    <mergeCell ref="N1430:N1431"/>
    <mergeCell ref="O1430:O1431"/>
    <mergeCell ref="I1426:I1427"/>
    <mergeCell ref="N1590:N1592"/>
    <mergeCell ref="I1593:I1595"/>
    <mergeCell ref="J1593:J1595"/>
    <mergeCell ref="I1578:I1580"/>
    <mergeCell ref="J1578:J1580"/>
    <mergeCell ref="K1578:K1580"/>
    <mergeCell ref="L1578:L1580"/>
    <mergeCell ref="K1584:K1586"/>
    <mergeCell ref="L1584:L1586"/>
    <mergeCell ref="O1411:O1413"/>
    <mergeCell ref="I1541:I1542"/>
    <mergeCell ref="L1386:L1387"/>
    <mergeCell ref="N1386:N1387"/>
    <mergeCell ref="A1501:A1510"/>
    <mergeCell ref="B1505:B1506"/>
    <mergeCell ref="C1505:C1506"/>
    <mergeCell ref="H1447:H1449"/>
    <mergeCell ref="H1430:H1431"/>
    <mergeCell ref="N1497:N1498"/>
    <mergeCell ref="N1489:N1490"/>
    <mergeCell ref="E1509:E1510"/>
    <mergeCell ref="B1503:B1504"/>
    <mergeCell ref="A1481:A1490"/>
    <mergeCell ref="C1481:C1482"/>
    <mergeCell ref="D1481:D1482"/>
    <mergeCell ref="E1481:E1482"/>
    <mergeCell ref="H1481:H1482"/>
    <mergeCell ref="A1519:A1520"/>
    <mergeCell ref="I1501:I1502"/>
    <mergeCell ref="K1497:K1498"/>
    <mergeCell ref="L1450:L1452"/>
    <mergeCell ref="J1438:J1440"/>
    <mergeCell ref="L1507:L1508"/>
    <mergeCell ref="B1483:B1484"/>
    <mergeCell ref="D1487:D1488"/>
    <mergeCell ref="E1487:E1488"/>
    <mergeCell ref="H1487:H1488"/>
    <mergeCell ref="I1487:I1488"/>
    <mergeCell ref="E1489:E1490"/>
    <mergeCell ref="A1432:A1467"/>
    <mergeCell ref="B1432:B1434"/>
    <mergeCell ref="C1432:C1434"/>
    <mergeCell ref="D1432:D1434"/>
    <mergeCell ref="E1432:E1434"/>
    <mergeCell ref="D1462:D1464"/>
    <mergeCell ref="N1426:N1427"/>
    <mergeCell ref="L1537:L1538"/>
    <mergeCell ref="N1560:N1562"/>
    <mergeCell ref="L1441:L1443"/>
    <mergeCell ref="L1447:L1449"/>
    <mergeCell ref="L1438:L1440"/>
    <mergeCell ref="K1444:K1446"/>
    <mergeCell ref="D1441:D1443"/>
    <mergeCell ref="E1441:E1443"/>
    <mergeCell ref="K1438:K1440"/>
    <mergeCell ref="I1438:I1440"/>
    <mergeCell ref="E1447:E1449"/>
    <mergeCell ref="N1438:N1440"/>
    <mergeCell ref="N1432:N1434"/>
    <mergeCell ref="D1428:D1429"/>
    <mergeCell ref="E1537:E1538"/>
    <mergeCell ref="N1539:N1540"/>
    <mergeCell ref="N1537:N1538"/>
    <mergeCell ref="L1462:L1464"/>
    <mergeCell ref="N1462:N1464"/>
    <mergeCell ref="J1517:J1518"/>
    <mergeCell ref="E1548:E1550"/>
    <mergeCell ref="L1513:L1514"/>
    <mergeCell ref="H1499:H1500"/>
    <mergeCell ref="H1509:H1510"/>
    <mergeCell ref="H1503:H1504"/>
    <mergeCell ref="H1515:H1516"/>
    <mergeCell ref="A1362:A1367"/>
    <mergeCell ref="B1362:B1364"/>
    <mergeCell ref="C1362:C1364"/>
    <mergeCell ref="D1362:D1364"/>
    <mergeCell ref="E1362:E1364"/>
    <mergeCell ref="H1362:H1364"/>
    <mergeCell ref="N1319:N1321"/>
    <mergeCell ref="L1324:L1325"/>
    <mergeCell ref="A1330:A1331"/>
    <mergeCell ref="J1386:J1387"/>
    <mergeCell ref="K1386:K1387"/>
    <mergeCell ref="K1324:K1325"/>
    <mergeCell ref="I1328:I1329"/>
    <mergeCell ref="A1344:A1349"/>
    <mergeCell ref="E1344:E1346"/>
    <mergeCell ref="H1344:H1346"/>
    <mergeCell ref="D1336:D1337"/>
    <mergeCell ref="I1344:I1346"/>
    <mergeCell ref="N1374:N1375"/>
    <mergeCell ref="I1359:I1361"/>
    <mergeCell ref="D1378:D1379"/>
    <mergeCell ref="C1347:C1349"/>
    <mergeCell ref="A1332:A1343"/>
    <mergeCell ref="L1338:L1339"/>
    <mergeCell ref="C1376:C1377"/>
    <mergeCell ref="C1382:C1383"/>
    <mergeCell ref="D1380:D1381"/>
    <mergeCell ref="E1380:E1381"/>
    <mergeCell ref="L1380:L1381"/>
    <mergeCell ref="N1380:N1381"/>
    <mergeCell ref="I1338:I1339"/>
    <mergeCell ref="J1338:J1339"/>
    <mergeCell ref="J1271:J1273"/>
    <mergeCell ref="E1283:E1285"/>
    <mergeCell ref="L1330:L1331"/>
    <mergeCell ref="N1330:N1331"/>
    <mergeCell ref="H1326:H1327"/>
    <mergeCell ref="C1336:C1337"/>
    <mergeCell ref="L1334:L1335"/>
    <mergeCell ref="A1324:A1325"/>
    <mergeCell ref="L1307:L1309"/>
    <mergeCell ref="K1310:K1312"/>
    <mergeCell ref="C1344:C1346"/>
    <mergeCell ref="D1313:D1315"/>
    <mergeCell ref="N1328:N1329"/>
    <mergeCell ref="K1328:K1329"/>
    <mergeCell ref="L1328:L1329"/>
    <mergeCell ref="C1316:C1318"/>
    <mergeCell ref="D1316:D1318"/>
    <mergeCell ref="E1316:E1318"/>
    <mergeCell ref="B1319:B1321"/>
    <mergeCell ref="I1313:I1315"/>
    <mergeCell ref="B1332:B1333"/>
    <mergeCell ref="C1334:C1335"/>
    <mergeCell ref="K1338:K1339"/>
    <mergeCell ref="D1310:D1312"/>
    <mergeCell ref="E1310:E1312"/>
    <mergeCell ref="L1301:L1303"/>
    <mergeCell ref="N1301:N1303"/>
    <mergeCell ref="C1304:C1306"/>
    <mergeCell ref="D1304:D1306"/>
    <mergeCell ref="K1295:K1297"/>
    <mergeCell ref="D1307:D1309"/>
    <mergeCell ref="N1326:N1327"/>
    <mergeCell ref="O1328:O1329"/>
    <mergeCell ref="C1319:C1321"/>
    <mergeCell ref="A1310:A1321"/>
    <mergeCell ref="B1326:B1327"/>
    <mergeCell ref="A1322:A1323"/>
    <mergeCell ref="H1307:H1309"/>
    <mergeCell ref="D1328:D1329"/>
    <mergeCell ref="D1319:D1321"/>
    <mergeCell ref="J1313:J1315"/>
    <mergeCell ref="J1344:J1346"/>
    <mergeCell ref="K1344:K1346"/>
    <mergeCell ref="L1344:L1346"/>
    <mergeCell ref="E1529:E1530"/>
    <mergeCell ref="I1563:I1565"/>
    <mergeCell ref="J1563:J1565"/>
    <mergeCell ref="K1563:K1565"/>
    <mergeCell ref="L1563:L1565"/>
    <mergeCell ref="E1462:E1464"/>
    <mergeCell ref="I1459:I1461"/>
    <mergeCell ref="K1453:K1455"/>
    <mergeCell ref="A1521:A1544"/>
    <mergeCell ref="N1509:N1510"/>
    <mergeCell ref="B1531:B1532"/>
    <mergeCell ref="B1527:B1528"/>
    <mergeCell ref="L1503:L1504"/>
    <mergeCell ref="C1533:C1534"/>
    <mergeCell ref="B1509:B1510"/>
    <mergeCell ref="C1509:C1510"/>
    <mergeCell ref="D1509:D1510"/>
    <mergeCell ref="K1537:K1538"/>
    <mergeCell ref="E1533:E1534"/>
    <mergeCell ref="D1527:D1528"/>
    <mergeCell ref="E1336:E1337"/>
    <mergeCell ref="H1336:H1337"/>
    <mergeCell ref="I1336:I1337"/>
    <mergeCell ref="E1342:E1343"/>
    <mergeCell ref="K1342:K1343"/>
    <mergeCell ref="E1483:E1484"/>
    <mergeCell ref="E1493:E1494"/>
    <mergeCell ref="H1493:H1494"/>
    <mergeCell ref="K1493:K1494"/>
    <mergeCell ref="E1543:E1544"/>
    <mergeCell ref="H1543:H1544"/>
    <mergeCell ref="I1543:I1544"/>
    <mergeCell ref="K1503:K1504"/>
    <mergeCell ref="E1501:E1502"/>
    <mergeCell ref="H1501:H1502"/>
    <mergeCell ref="J1535:J1536"/>
    <mergeCell ref="E1479:E1480"/>
    <mergeCell ref="J1501:J1502"/>
    <mergeCell ref="H1424:H1425"/>
    <mergeCell ref="I1424:I1425"/>
    <mergeCell ref="H1489:H1490"/>
    <mergeCell ref="E1515:E1516"/>
    <mergeCell ref="E1531:E1532"/>
    <mergeCell ref="H1531:H1532"/>
    <mergeCell ref="H1537:H1538"/>
    <mergeCell ref="I1531:I1532"/>
    <mergeCell ref="I1537:I1538"/>
    <mergeCell ref="J1537:J1538"/>
    <mergeCell ref="I1402:I1404"/>
    <mergeCell ref="E1386:E1387"/>
    <mergeCell ref="H1408:H1410"/>
    <mergeCell ref="I1408:I1410"/>
    <mergeCell ref="N1362:N1364"/>
    <mergeCell ref="P1608:P1610"/>
    <mergeCell ref="B1614:B1616"/>
    <mergeCell ref="C1614:C1616"/>
    <mergeCell ref="D1614:D1616"/>
    <mergeCell ref="E1614:E1616"/>
    <mergeCell ref="P1617:P1619"/>
    <mergeCell ref="P1560:P1562"/>
    <mergeCell ref="N1535:N1536"/>
    <mergeCell ref="O1535:O1536"/>
    <mergeCell ref="P1535:P1536"/>
    <mergeCell ref="H1529:H1530"/>
    <mergeCell ref="I1529:I1530"/>
    <mergeCell ref="J1529:J1530"/>
    <mergeCell ref="D1521:D1522"/>
    <mergeCell ref="E1521:E1522"/>
    <mergeCell ref="H1507:H1508"/>
    <mergeCell ref="K1599:K1601"/>
    <mergeCell ref="L1479:L1480"/>
    <mergeCell ref="P1386:P1387"/>
    <mergeCell ref="J1599:J1601"/>
    <mergeCell ref="E1545:E1547"/>
    <mergeCell ref="H1545:H1547"/>
    <mergeCell ref="I1551:I1553"/>
    <mergeCell ref="H1554:H1556"/>
    <mergeCell ref="I1548:I1550"/>
    <mergeCell ref="J1548:J1550"/>
    <mergeCell ref="N1563:N1565"/>
    <mergeCell ref="C1545:C1547"/>
    <mergeCell ref="H1572:H1574"/>
    <mergeCell ref="E1554:E1556"/>
    <mergeCell ref="N1554:N1556"/>
    <mergeCell ref="O1710:O1712"/>
    <mergeCell ref="B1702:B1703"/>
    <mergeCell ref="C1758:C1760"/>
    <mergeCell ref="O1722:O1724"/>
    <mergeCell ref="D1623:D1625"/>
    <mergeCell ref="L1734:L1736"/>
    <mergeCell ref="J1734:J1736"/>
    <mergeCell ref="H1758:H1760"/>
    <mergeCell ref="E1740:E1742"/>
    <mergeCell ref="H1740:H1742"/>
    <mergeCell ref="I1740:I1742"/>
    <mergeCell ref="J1740:J1742"/>
    <mergeCell ref="K1740:K1742"/>
    <mergeCell ref="L1740:L1742"/>
    <mergeCell ref="N1740:N1742"/>
    <mergeCell ref="O1740:O1742"/>
    <mergeCell ref="J1543:J1544"/>
    <mergeCell ref="K1543:K1544"/>
    <mergeCell ref="C1548:C1550"/>
    <mergeCell ref="C1608:C1610"/>
    <mergeCell ref="N1608:N1610"/>
    <mergeCell ref="O1608:O1610"/>
    <mergeCell ref="O1688:O1689"/>
    <mergeCell ref="J1694:J1695"/>
    <mergeCell ref="C1692:C1693"/>
    <mergeCell ref="D1572:D1574"/>
    <mergeCell ref="I1572:I1574"/>
    <mergeCell ref="L1572:L1574"/>
    <mergeCell ref="N1572:N1574"/>
    <mergeCell ref="D1557:D1559"/>
    <mergeCell ref="J1575:J1577"/>
    <mergeCell ref="C1569:C1571"/>
    <mergeCell ref="D1722:D1724"/>
    <mergeCell ref="K1713:K1715"/>
    <mergeCell ref="K1710:K1712"/>
    <mergeCell ref="E1704:E1705"/>
    <mergeCell ref="D1704:D1705"/>
    <mergeCell ref="E1710:E1712"/>
    <mergeCell ref="E1722:E1724"/>
    <mergeCell ref="A1704:A1705"/>
    <mergeCell ref="I1710:I1712"/>
    <mergeCell ref="A1708:A1709"/>
    <mergeCell ref="E1708:E1709"/>
    <mergeCell ref="K1716:K1718"/>
    <mergeCell ref="N1541:N1542"/>
    <mergeCell ref="H1539:H1540"/>
    <mergeCell ref="H1441:H1443"/>
    <mergeCell ref="B1758:B1760"/>
    <mergeCell ref="H1734:H1736"/>
    <mergeCell ref="B1708:B1709"/>
    <mergeCell ref="H1708:H1709"/>
    <mergeCell ref="K1708:K1709"/>
    <mergeCell ref="B1722:B1724"/>
    <mergeCell ref="E1719:E1721"/>
    <mergeCell ref="C1719:C1721"/>
    <mergeCell ref="B1716:B1718"/>
    <mergeCell ref="C1716:C1718"/>
    <mergeCell ref="D1716:D1718"/>
    <mergeCell ref="C1708:C1709"/>
    <mergeCell ref="D1708:D1709"/>
    <mergeCell ref="I1539:I1540"/>
    <mergeCell ref="D1533:D1534"/>
    <mergeCell ref="E1535:E1536"/>
    <mergeCell ref="N1503:N1504"/>
    <mergeCell ref="A1794:A1802"/>
    <mergeCell ref="A1821:A1840"/>
    <mergeCell ref="B1728:B1730"/>
    <mergeCell ref="B1764:B1766"/>
    <mergeCell ref="C1833:C1836"/>
    <mergeCell ref="A1841:A1860"/>
    <mergeCell ref="O1812:O1814"/>
    <mergeCell ref="O1818:O1820"/>
    <mergeCell ref="J1791:J1793"/>
    <mergeCell ref="P1837:P1840"/>
    <mergeCell ref="P1833:P1836"/>
    <mergeCell ref="P1791:P1793"/>
    <mergeCell ref="D1761:D1763"/>
    <mergeCell ref="O1773:O1775"/>
    <mergeCell ref="O1764:O1766"/>
    <mergeCell ref="P1806:P1808"/>
    <mergeCell ref="O1761:O1763"/>
    <mergeCell ref="L1794:L1796"/>
    <mergeCell ref="K1812:K1814"/>
    <mergeCell ref="N1764:N1766"/>
    <mergeCell ref="N1773:N1775"/>
    <mergeCell ref="K1797:K1799"/>
    <mergeCell ref="I1833:I1836"/>
    <mergeCell ref="N1779:N1781"/>
    <mergeCell ref="L1812:L1814"/>
    <mergeCell ref="K1779:K1781"/>
    <mergeCell ref="O1791:O1793"/>
    <mergeCell ref="D1764:D1766"/>
    <mergeCell ref="L1818:L1820"/>
    <mergeCell ref="O1809:O1811"/>
    <mergeCell ref="N1812:N1814"/>
    <mergeCell ref="C1794:C1796"/>
    <mergeCell ref="L1776:L1778"/>
    <mergeCell ref="K1746:K1748"/>
    <mergeCell ref="C1734:C1736"/>
    <mergeCell ref="L1700:L1701"/>
    <mergeCell ref="P1809:P1811"/>
    <mergeCell ref="N1806:N1808"/>
    <mergeCell ref="E1758:E1760"/>
    <mergeCell ref="E1776:E1778"/>
    <mergeCell ref="I1800:I1802"/>
    <mergeCell ref="J1800:J1802"/>
    <mergeCell ref="I1758:I1760"/>
    <mergeCell ref="J1758:J1760"/>
    <mergeCell ref="J1794:J1796"/>
    <mergeCell ref="K1776:K1778"/>
    <mergeCell ref="K1734:K1736"/>
    <mergeCell ref="L1764:L1766"/>
    <mergeCell ref="I1776:I1778"/>
    <mergeCell ref="E1761:E1763"/>
    <mergeCell ref="E1737:E1739"/>
    <mergeCell ref="I1737:I1739"/>
    <mergeCell ref="J1761:J1763"/>
    <mergeCell ref="O1788:O1790"/>
    <mergeCell ref="E1788:E1790"/>
    <mergeCell ref="E1702:E1703"/>
    <mergeCell ref="I1713:I1715"/>
    <mergeCell ref="N1716:N1718"/>
    <mergeCell ref="N1776:N1778"/>
    <mergeCell ref="H1702:H1703"/>
    <mergeCell ref="K1702:K1703"/>
    <mergeCell ref="J1702:J1703"/>
    <mergeCell ref="I1702:I1703"/>
    <mergeCell ref="L1722:L1724"/>
    <mergeCell ref="P1716:P1718"/>
    <mergeCell ref="P1706:P1707"/>
    <mergeCell ref="P1722:P1724"/>
    <mergeCell ref="P1773:P1775"/>
    <mergeCell ref="A1110:A1141"/>
    <mergeCell ref="B1162:B1165"/>
    <mergeCell ref="C1162:C1165"/>
    <mergeCell ref="D1162:D1165"/>
    <mergeCell ref="E1162:E1165"/>
    <mergeCell ref="H1162:H1165"/>
    <mergeCell ref="I1162:I1165"/>
    <mergeCell ref="J1162:J1165"/>
    <mergeCell ref="K1162:K1165"/>
    <mergeCell ref="A1142:A1149"/>
    <mergeCell ref="D1114:D1117"/>
    <mergeCell ref="K1479:K1480"/>
    <mergeCell ref="E1330:E1331"/>
    <mergeCell ref="H1330:H1331"/>
    <mergeCell ref="K1326:K1327"/>
    <mergeCell ref="A1206:A1207"/>
    <mergeCell ref="B1206:B1207"/>
    <mergeCell ref="E1328:E1329"/>
    <mergeCell ref="A1356:A1361"/>
    <mergeCell ref="B1479:B1480"/>
    <mergeCell ref="C1479:C1480"/>
    <mergeCell ref="D1479:D1480"/>
    <mergeCell ref="H1479:H1480"/>
    <mergeCell ref="I1479:I1480"/>
    <mergeCell ref="J1479:J1480"/>
    <mergeCell ref="K1743:K1745"/>
    <mergeCell ref="J1764:J1766"/>
    <mergeCell ref="A1702:A1703"/>
    <mergeCell ref="I1277:I1279"/>
    <mergeCell ref="H1265:H1267"/>
    <mergeCell ref="B1142:B1145"/>
    <mergeCell ref="B1122:B1125"/>
    <mergeCell ref="B1146:B1149"/>
    <mergeCell ref="H1126:H1129"/>
    <mergeCell ref="N1761:N1763"/>
    <mergeCell ref="I1812:I1814"/>
    <mergeCell ref="H1833:H1836"/>
    <mergeCell ref="D1837:D1840"/>
    <mergeCell ref="J1865:J1868"/>
    <mergeCell ref="E1865:E1868"/>
    <mergeCell ref="J1861:J1864"/>
    <mergeCell ref="E1764:E1766"/>
    <mergeCell ref="H1809:H1811"/>
    <mergeCell ref="K1861:K1864"/>
    <mergeCell ref="J1815:J1817"/>
    <mergeCell ref="L1809:L1811"/>
    <mergeCell ref="K1803:K1805"/>
    <mergeCell ref="L1803:L1805"/>
    <mergeCell ref="K1806:K1808"/>
    <mergeCell ref="I1773:I1775"/>
    <mergeCell ref="J1776:J1778"/>
    <mergeCell ref="N1791:N1793"/>
    <mergeCell ref="J1803:J1805"/>
    <mergeCell ref="J1812:J1814"/>
    <mergeCell ref="J1716:J1718"/>
    <mergeCell ref="J1809:J1811"/>
    <mergeCell ref="K1809:K1811"/>
    <mergeCell ref="N1755:N1757"/>
    <mergeCell ref="L1791:L1793"/>
    <mergeCell ref="C1779:C1781"/>
    <mergeCell ref="J1770:J1772"/>
    <mergeCell ref="O1913:O1915"/>
    <mergeCell ref="D1899:D1900"/>
    <mergeCell ref="J1881:J1884"/>
    <mergeCell ref="H1893:H1896"/>
    <mergeCell ref="K1907:K1909"/>
    <mergeCell ref="H1907:H1909"/>
    <mergeCell ref="J1897:J1898"/>
    <mergeCell ref="K1897:K1898"/>
    <mergeCell ref="J1904:J1906"/>
    <mergeCell ref="B1138:B1141"/>
    <mergeCell ref="C1138:C1141"/>
    <mergeCell ref="D1138:D1141"/>
    <mergeCell ref="E1150:E1153"/>
    <mergeCell ref="H1150:H1153"/>
    <mergeCell ref="I1150:I1153"/>
    <mergeCell ref="J1150:J1153"/>
    <mergeCell ref="K1150:K1153"/>
    <mergeCell ref="E1873:E1876"/>
    <mergeCell ref="H1873:H1876"/>
    <mergeCell ref="I1873:I1876"/>
    <mergeCell ref="K1818:K1820"/>
    <mergeCell ref="N1788:N1790"/>
    <mergeCell ref="I1809:I1811"/>
    <mergeCell ref="I1779:I1781"/>
    <mergeCell ref="H1806:H1808"/>
    <mergeCell ref="H1791:H1793"/>
    <mergeCell ref="B1399:B1401"/>
    <mergeCell ref="C1399:C1401"/>
    <mergeCell ref="D1399:D1401"/>
    <mergeCell ref="D1347:D1349"/>
    <mergeCell ref="D1295:D1297"/>
    <mergeCell ref="I1764:I1766"/>
    <mergeCell ref="D1788:D1790"/>
    <mergeCell ref="E1773:E1775"/>
    <mergeCell ref="I1803:I1805"/>
    <mergeCell ref="N1899:N1900"/>
    <mergeCell ref="O1889:O1892"/>
    <mergeCell ref="O1885:O1888"/>
    <mergeCell ref="O1881:O1884"/>
    <mergeCell ref="E1910:E1912"/>
    <mergeCell ref="H1910:H1912"/>
    <mergeCell ref="I1910:I1912"/>
    <mergeCell ref="I1881:I1884"/>
    <mergeCell ref="I1904:I1906"/>
    <mergeCell ref="E1889:E1892"/>
    <mergeCell ref="H1889:H1892"/>
    <mergeCell ref="L1893:L1896"/>
    <mergeCell ref="L1889:L1892"/>
    <mergeCell ref="N1904:N1906"/>
    <mergeCell ref="N1897:N1898"/>
    <mergeCell ref="O1897:O1898"/>
    <mergeCell ref="I1899:I1900"/>
    <mergeCell ref="J1899:J1900"/>
    <mergeCell ref="H1904:H1906"/>
    <mergeCell ref="E1897:E1898"/>
    <mergeCell ref="H1897:H1898"/>
    <mergeCell ref="I1885:I1888"/>
    <mergeCell ref="D1904:D1906"/>
    <mergeCell ref="D1907:D1909"/>
    <mergeCell ref="J1779:J1781"/>
    <mergeCell ref="O1776:O1778"/>
    <mergeCell ref="K1770:K1772"/>
    <mergeCell ref="L1770:L1772"/>
    <mergeCell ref="A1897:A1900"/>
    <mergeCell ref="L1885:L1888"/>
    <mergeCell ref="J1937:J1940"/>
    <mergeCell ref="K1937:K1940"/>
    <mergeCell ref="L1937:L1940"/>
    <mergeCell ref="J1910:J1912"/>
    <mergeCell ref="K1910:K1912"/>
    <mergeCell ref="L1910:L1912"/>
    <mergeCell ref="A1937:A1952"/>
    <mergeCell ref="L1899:L1900"/>
    <mergeCell ref="B1897:B1898"/>
    <mergeCell ref="A1913:A1918"/>
    <mergeCell ref="B1922:B1924"/>
    <mergeCell ref="B1919:B1921"/>
    <mergeCell ref="E1919:E1921"/>
    <mergeCell ref="H1919:H1921"/>
    <mergeCell ref="B1934:B1936"/>
    <mergeCell ref="B1899:B1900"/>
    <mergeCell ref="I1928:I1930"/>
    <mergeCell ref="H1931:H1933"/>
    <mergeCell ref="C1897:C1898"/>
    <mergeCell ref="D1897:D1898"/>
    <mergeCell ref="K1916:K1918"/>
    <mergeCell ref="L1916:L1918"/>
    <mergeCell ref="D1937:D1940"/>
    <mergeCell ref="B1941:B1944"/>
    <mergeCell ref="H1913:H1915"/>
    <mergeCell ref="J1913:J1915"/>
    <mergeCell ref="C1937:C1940"/>
    <mergeCell ref="L1934:L1936"/>
    <mergeCell ref="D1934:D1936"/>
    <mergeCell ref="B1907:B1909"/>
    <mergeCell ref="H1925:H1927"/>
    <mergeCell ref="L1922:L1924"/>
    <mergeCell ref="L1919:L1921"/>
    <mergeCell ref="J1907:J1909"/>
    <mergeCell ref="B1910:B1912"/>
    <mergeCell ref="C1910:C1912"/>
    <mergeCell ref="B1957:B1960"/>
    <mergeCell ref="J1922:J1924"/>
    <mergeCell ref="I1919:I1921"/>
    <mergeCell ref="K1934:K1936"/>
    <mergeCell ref="E1934:E1936"/>
    <mergeCell ref="H1934:H1936"/>
    <mergeCell ref="I1957:I1960"/>
    <mergeCell ref="L1953:L1956"/>
    <mergeCell ref="J1957:J1960"/>
    <mergeCell ref="B1953:B1956"/>
    <mergeCell ref="C1949:C1952"/>
    <mergeCell ref="D1949:D1952"/>
    <mergeCell ref="D1953:D1956"/>
    <mergeCell ref="B1949:B1952"/>
    <mergeCell ref="E1949:E1952"/>
    <mergeCell ref="H1949:H1952"/>
    <mergeCell ref="J1949:J1952"/>
    <mergeCell ref="B1925:B1927"/>
    <mergeCell ref="B1913:B1915"/>
    <mergeCell ref="K1957:K1960"/>
    <mergeCell ref="L1957:L1960"/>
    <mergeCell ref="B1937:B1940"/>
    <mergeCell ref="K1922:K1924"/>
    <mergeCell ref="D1913:D1915"/>
    <mergeCell ref="L1913:L1915"/>
    <mergeCell ref="C1934:C1936"/>
    <mergeCell ref="C1961:C1964"/>
    <mergeCell ref="D1961:D1964"/>
    <mergeCell ref="E1961:E1964"/>
    <mergeCell ref="H1961:H1964"/>
    <mergeCell ref="I1961:I1964"/>
    <mergeCell ref="J1961:J1964"/>
    <mergeCell ref="C1957:C1960"/>
    <mergeCell ref="J1928:J1930"/>
    <mergeCell ref="K1928:K1930"/>
    <mergeCell ref="L1931:L1933"/>
    <mergeCell ref="I1934:I1936"/>
    <mergeCell ref="J1934:J1936"/>
    <mergeCell ref="E1945:E1948"/>
    <mergeCell ref="H1945:H1948"/>
    <mergeCell ref="I1945:I1948"/>
    <mergeCell ref="J1945:J1948"/>
    <mergeCell ref="K1945:K1948"/>
    <mergeCell ref="L1945:L1948"/>
    <mergeCell ref="C1928:C1930"/>
    <mergeCell ref="H1965:H1968"/>
    <mergeCell ref="D1965:D1968"/>
    <mergeCell ref="I1931:I1933"/>
    <mergeCell ref="J1541:J1542"/>
    <mergeCell ref="C1560:C1562"/>
    <mergeCell ref="C1953:C1956"/>
    <mergeCell ref="D1941:D1944"/>
    <mergeCell ref="E1941:E1944"/>
    <mergeCell ref="B1945:B1948"/>
    <mergeCell ref="C1945:C1948"/>
    <mergeCell ref="D1945:D1948"/>
    <mergeCell ref="J1941:J1944"/>
    <mergeCell ref="K1941:K1944"/>
    <mergeCell ref="D1560:D1562"/>
    <mergeCell ref="E1560:E1562"/>
    <mergeCell ref="H1560:H1562"/>
    <mergeCell ref="I1560:I1562"/>
    <mergeCell ref="B1928:B1930"/>
    <mergeCell ref="B1916:B1918"/>
    <mergeCell ref="C1916:C1918"/>
    <mergeCell ref="D1916:D1918"/>
    <mergeCell ref="C1919:C1921"/>
    <mergeCell ref="D1919:D1921"/>
    <mergeCell ref="H1941:H1944"/>
    <mergeCell ref="I1941:I1944"/>
    <mergeCell ref="J1953:J1956"/>
    <mergeCell ref="E1925:E1927"/>
    <mergeCell ref="E1922:E1924"/>
    <mergeCell ref="C1925:C1927"/>
    <mergeCell ref="D1925:D1927"/>
    <mergeCell ref="B1885:B1888"/>
    <mergeCell ref="D1910:D1912"/>
    <mergeCell ref="A1953:A1968"/>
    <mergeCell ref="D1505:D1506"/>
    <mergeCell ref="E1505:E1506"/>
    <mergeCell ref="J1560:J1562"/>
    <mergeCell ref="K1560:K1562"/>
    <mergeCell ref="J1545:J1547"/>
    <mergeCell ref="K1545:K1547"/>
    <mergeCell ref="C1525:C1526"/>
    <mergeCell ref="D1525:D1526"/>
    <mergeCell ref="E1525:E1526"/>
    <mergeCell ref="I1525:I1526"/>
    <mergeCell ref="J1525:J1526"/>
    <mergeCell ref="K1525:K1526"/>
    <mergeCell ref="I1521:I1522"/>
    <mergeCell ref="J1521:J1522"/>
    <mergeCell ref="I1527:I1528"/>
    <mergeCell ref="J1527:J1528"/>
    <mergeCell ref="K1527:K1528"/>
    <mergeCell ref="E1523:E1524"/>
    <mergeCell ref="I1523:I1524"/>
    <mergeCell ref="J1523:J1524"/>
    <mergeCell ref="K1529:K1530"/>
    <mergeCell ref="K1521:K1522"/>
    <mergeCell ref="H1521:H1522"/>
    <mergeCell ref="H1541:H1542"/>
    <mergeCell ref="K1919:K1921"/>
    <mergeCell ref="A1548:A1574"/>
    <mergeCell ref="H1535:H1536"/>
    <mergeCell ref="I1535:I1536"/>
    <mergeCell ref="B1740:B1742"/>
    <mergeCell ref="C1740:C1742"/>
    <mergeCell ref="D1740:D1742"/>
    <mergeCell ref="P339:P341"/>
    <mergeCell ref="P328:P329"/>
    <mergeCell ref="N1507:N1508"/>
    <mergeCell ref="O1515:O1516"/>
    <mergeCell ref="O1252:O1253"/>
    <mergeCell ref="O1260:O1261"/>
    <mergeCell ref="P1260:P1261"/>
    <mergeCell ref="P1376:P1377"/>
    <mergeCell ref="N1359:N1361"/>
    <mergeCell ref="P1393:P1395"/>
    <mergeCell ref="P1505:P1506"/>
    <mergeCell ref="P1491:P1492"/>
    <mergeCell ref="P1495:P1496"/>
    <mergeCell ref="N1493:N1494"/>
    <mergeCell ref="P1497:P1498"/>
    <mergeCell ref="P345:P347"/>
    <mergeCell ref="M336:M338"/>
    <mergeCell ref="O1330:O1331"/>
    <mergeCell ref="P1336:P1337"/>
    <mergeCell ref="O1503:O1504"/>
    <mergeCell ref="N1340:N1341"/>
    <mergeCell ref="P1338:P1339"/>
    <mergeCell ref="N1483:N1484"/>
    <mergeCell ref="O1483:O1484"/>
    <mergeCell ref="O1268:O1270"/>
    <mergeCell ref="N1277:N1279"/>
    <mergeCell ref="O1262:O1264"/>
    <mergeCell ref="O1258:O1259"/>
    <mergeCell ref="P1262:P1264"/>
    <mergeCell ref="O1242:O1243"/>
    <mergeCell ref="N1238:N1239"/>
    <mergeCell ref="P1134:P1137"/>
    <mergeCell ref="L188:L191"/>
    <mergeCell ref="K227:K229"/>
    <mergeCell ref="K236:K238"/>
    <mergeCell ref="J180:J183"/>
    <mergeCell ref="J184:J187"/>
    <mergeCell ref="K188:K191"/>
    <mergeCell ref="J224:J226"/>
    <mergeCell ref="J196:J199"/>
    <mergeCell ref="P210:P212"/>
    <mergeCell ref="L230:L232"/>
    <mergeCell ref="E188:E191"/>
    <mergeCell ref="K196:K199"/>
    <mergeCell ref="N224:N226"/>
    <mergeCell ref="N200:N203"/>
    <mergeCell ref="O200:O203"/>
    <mergeCell ref="J188:J191"/>
    <mergeCell ref="L184:L187"/>
    <mergeCell ref="M200:M203"/>
    <mergeCell ref="P192:P195"/>
    <mergeCell ref="K192:K195"/>
    <mergeCell ref="I184:I187"/>
    <mergeCell ref="I213:I215"/>
    <mergeCell ref="I180:I183"/>
    <mergeCell ref="I196:I199"/>
    <mergeCell ref="I188:I191"/>
    <mergeCell ref="I200:I203"/>
    <mergeCell ref="J204:J205"/>
    <mergeCell ref="K208:K209"/>
    <mergeCell ref="I210:I212"/>
    <mergeCell ref="I208:I209"/>
    <mergeCell ref="I204:I205"/>
    <mergeCell ref="K184:K187"/>
    <mergeCell ref="H216:H218"/>
    <mergeCell ref="H213:H215"/>
    <mergeCell ref="E221:E223"/>
    <mergeCell ref="H263:H266"/>
    <mergeCell ref="E255:E258"/>
    <mergeCell ref="P259:P262"/>
    <mergeCell ref="E259:E262"/>
    <mergeCell ref="H259:H262"/>
    <mergeCell ref="I259:I262"/>
    <mergeCell ref="N263:N266"/>
    <mergeCell ref="K200:K203"/>
    <mergeCell ref="L200:L203"/>
    <mergeCell ref="O219:O220"/>
    <mergeCell ref="L192:L195"/>
    <mergeCell ref="N192:N195"/>
    <mergeCell ref="O192:O195"/>
    <mergeCell ref="N239:N242"/>
    <mergeCell ref="O227:O229"/>
    <mergeCell ref="P200:P203"/>
    <mergeCell ref="J210:J212"/>
    <mergeCell ref="M192:M195"/>
    <mergeCell ref="M196:M199"/>
    <mergeCell ref="M233:M235"/>
    <mergeCell ref="M230:M232"/>
    <mergeCell ref="M227:M229"/>
    <mergeCell ref="I255:I258"/>
    <mergeCell ref="H255:H258"/>
    <mergeCell ref="H247:H250"/>
    <mergeCell ref="L213:L215"/>
    <mergeCell ref="E263:E266"/>
    <mergeCell ref="J259:J262"/>
    <mergeCell ref="J263:J266"/>
    <mergeCell ref="K150:K153"/>
    <mergeCell ref="B158:B161"/>
    <mergeCell ref="C158:C161"/>
    <mergeCell ref="J171:J173"/>
    <mergeCell ref="J168:J170"/>
    <mergeCell ref="P150:P153"/>
    <mergeCell ref="D255:D258"/>
    <mergeCell ref="E154:E157"/>
    <mergeCell ref="M177:M179"/>
    <mergeCell ref="M184:M187"/>
    <mergeCell ref="P216:P218"/>
    <mergeCell ref="M146:M149"/>
    <mergeCell ref="O208:O209"/>
    <mergeCell ref="O210:O212"/>
    <mergeCell ref="C210:C212"/>
    <mergeCell ref="B230:B232"/>
    <mergeCell ref="B227:B229"/>
    <mergeCell ref="E224:E226"/>
    <mergeCell ref="D213:D215"/>
    <mergeCell ref="B192:B195"/>
    <mergeCell ref="C192:C195"/>
    <mergeCell ref="B200:B203"/>
    <mergeCell ref="K243:K246"/>
    <mergeCell ref="K239:K242"/>
    <mergeCell ref="H227:H229"/>
    <mergeCell ref="J200:J203"/>
    <mergeCell ref="I219:I220"/>
    <mergeCell ref="H219:H220"/>
    <mergeCell ref="E192:E195"/>
    <mergeCell ref="H192:H195"/>
    <mergeCell ref="I192:I195"/>
    <mergeCell ref="J192:J195"/>
    <mergeCell ref="B118:B121"/>
    <mergeCell ref="H158:H161"/>
    <mergeCell ref="B122:B125"/>
    <mergeCell ref="H118:H121"/>
    <mergeCell ref="C118:C121"/>
    <mergeCell ref="K158:K161"/>
    <mergeCell ref="J126:J129"/>
    <mergeCell ref="H196:H199"/>
    <mergeCell ref="H184:H187"/>
    <mergeCell ref="H221:H223"/>
    <mergeCell ref="D200:D203"/>
    <mergeCell ref="E200:E203"/>
    <mergeCell ref="D188:D191"/>
    <mergeCell ref="D204:D205"/>
    <mergeCell ref="E213:E215"/>
    <mergeCell ref="D192:D195"/>
    <mergeCell ref="E180:E183"/>
    <mergeCell ref="C213:C215"/>
    <mergeCell ref="D208:D209"/>
    <mergeCell ref="I174:I176"/>
    <mergeCell ref="E171:E173"/>
    <mergeCell ref="H171:H173"/>
    <mergeCell ref="I171:I173"/>
    <mergeCell ref="I177:I179"/>
    <mergeCell ref="J177:J179"/>
    <mergeCell ref="K177:K179"/>
    <mergeCell ref="I165:I167"/>
    <mergeCell ref="J142:J145"/>
    <mergeCell ref="J174:J176"/>
    <mergeCell ref="B168:B170"/>
    <mergeCell ref="I150:I153"/>
    <mergeCell ref="J150:J153"/>
    <mergeCell ref="A114:A137"/>
    <mergeCell ref="B150:B153"/>
    <mergeCell ref="C150:C153"/>
    <mergeCell ref="D150:D153"/>
    <mergeCell ref="E150:E153"/>
    <mergeCell ref="H150:H153"/>
    <mergeCell ref="A162:A179"/>
    <mergeCell ref="C162:C164"/>
    <mergeCell ref="D162:D164"/>
    <mergeCell ref="H162:H164"/>
    <mergeCell ref="E165:E167"/>
    <mergeCell ref="B165:B167"/>
    <mergeCell ref="B174:B176"/>
    <mergeCell ref="E174:E176"/>
    <mergeCell ref="H200:H203"/>
    <mergeCell ref="E196:E199"/>
    <mergeCell ref="D196:D199"/>
    <mergeCell ref="H188:H191"/>
    <mergeCell ref="C180:C183"/>
    <mergeCell ref="B188:B191"/>
    <mergeCell ref="H177:H179"/>
    <mergeCell ref="B171:B173"/>
    <mergeCell ref="A138:A161"/>
    <mergeCell ref="C114:C117"/>
    <mergeCell ref="B134:B137"/>
    <mergeCell ref="C174:C176"/>
    <mergeCell ref="C138:C141"/>
    <mergeCell ref="C142:C145"/>
    <mergeCell ref="C171:C173"/>
    <mergeCell ref="C177:C179"/>
    <mergeCell ref="D177:D179"/>
    <mergeCell ref="E177:E179"/>
    <mergeCell ref="A239:A262"/>
    <mergeCell ref="C230:C232"/>
    <mergeCell ref="D230:D232"/>
    <mergeCell ref="E230:E232"/>
    <mergeCell ref="H230:H232"/>
    <mergeCell ref="I230:I232"/>
    <mergeCell ref="J230:J232"/>
    <mergeCell ref="E275:E278"/>
    <mergeCell ref="H275:H278"/>
    <mergeCell ref="I275:I278"/>
    <mergeCell ref="J275:J278"/>
    <mergeCell ref="K275:K278"/>
    <mergeCell ref="L275:L278"/>
    <mergeCell ref="N275:N278"/>
    <mergeCell ref="M188:M191"/>
    <mergeCell ref="A180:A203"/>
    <mergeCell ref="A210:A218"/>
    <mergeCell ref="B196:B199"/>
    <mergeCell ref="E184:E187"/>
    <mergeCell ref="E208:E209"/>
    <mergeCell ref="B208:B209"/>
    <mergeCell ref="A204:A209"/>
    <mergeCell ref="B204:B205"/>
    <mergeCell ref="D219:D220"/>
    <mergeCell ref="D221:D223"/>
    <mergeCell ref="H180:H183"/>
    <mergeCell ref="C216:C218"/>
    <mergeCell ref="C221:C223"/>
    <mergeCell ref="A219:A220"/>
    <mergeCell ref="D216:D218"/>
    <mergeCell ref="D206:D207"/>
    <mergeCell ref="I206:I207"/>
    <mergeCell ref="P275:P278"/>
    <mergeCell ref="A263:A286"/>
    <mergeCell ref="B236:B238"/>
    <mergeCell ref="C236:C238"/>
    <mergeCell ref="L279:L282"/>
    <mergeCell ref="D236:D238"/>
    <mergeCell ref="I236:I238"/>
    <mergeCell ref="B233:B235"/>
    <mergeCell ref="C275:C278"/>
    <mergeCell ref="A221:A238"/>
    <mergeCell ref="L259:L262"/>
    <mergeCell ref="M267:M270"/>
    <mergeCell ref="M271:M274"/>
    <mergeCell ref="M275:M278"/>
    <mergeCell ref="C255:C258"/>
    <mergeCell ref="M224:M226"/>
    <mergeCell ref="M236:M238"/>
    <mergeCell ref="M247:M250"/>
    <mergeCell ref="M251:M254"/>
    <mergeCell ref="M255:M258"/>
    <mergeCell ref="M259:M262"/>
    <mergeCell ref="N230:N232"/>
    <mergeCell ref="O221:O223"/>
    <mergeCell ref="M279:M282"/>
    <mergeCell ref="P283:P286"/>
    <mergeCell ref="N267:N270"/>
    <mergeCell ref="H243:H246"/>
    <mergeCell ref="H239:H242"/>
    <mergeCell ref="E227:E229"/>
    <mergeCell ref="I221:I223"/>
    <mergeCell ref="O243:O246"/>
    <mergeCell ref="C251:C254"/>
    <mergeCell ref="A287:A310"/>
    <mergeCell ref="B299:B302"/>
    <mergeCell ref="C299:C302"/>
    <mergeCell ref="A322:A329"/>
    <mergeCell ref="C311:C313"/>
    <mergeCell ref="C314:C316"/>
    <mergeCell ref="D317:D319"/>
    <mergeCell ref="A311:A319"/>
    <mergeCell ref="I322:I323"/>
    <mergeCell ref="N322:N323"/>
    <mergeCell ref="N326:N327"/>
    <mergeCell ref="H322:H323"/>
    <mergeCell ref="E322:E323"/>
    <mergeCell ref="E326:E327"/>
    <mergeCell ref="I326:I327"/>
    <mergeCell ref="J317:J319"/>
    <mergeCell ref="C322:C323"/>
    <mergeCell ref="I320:I321"/>
    <mergeCell ref="J326:J327"/>
    <mergeCell ref="I291:I294"/>
    <mergeCell ref="H295:H298"/>
    <mergeCell ref="J291:J294"/>
    <mergeCell ref="B322:B323"/>
    <mergeCell ref="B320:B321"/>
    <mergeCell ref="E311:E313"/>
    <mergeCell ref="E317:E319"/>
    <mergeCell ref="M299:M302"/>
    <mergeCell ref="M303:M306"/>
    <mergeCell ref="J324:J325"/>
    <mergeCell ref="K324:K325"/>
    <mergeCell ref="K311:K313"/>
    <mergeCell ref="I311:I313"/>
    <mergeCell ref="M342:M344"/>
    <mergeCell ref="M345:M347"/>
    <mergeCell ref="M351:M353"/>
    <mergeCell ref="M348:M350"/>
    <mergeCell ref="M354:M356"/>
    <mergeCell ref="C324:C325"/>
    <mergeCell ref="D324:D325"/>
    <mergeCell ref="I339:I341"/>
    <mergeCell ref="J339:J341"/>
    <mergeCell ref="K339:K341"/>
    <mergeCell ref="L339:L341"/>
    <mergeCell ref="N339:N341"/>
    <mergeCell ref="J322:J323"/>
    <mergeCell ref="J336:J338"/>
    <mergeCell ref="J328:J329"/>
    <mergeCell ref="D328:D329"/>
    <mergeCell ref="C328:C329"/>
    <mergeCell ref="E324:E325"/>
    <mergeCell ref="E354:E356"/>
    <mergeCell ref="D330:D332"/>
    <mergeCell ref="N324:N325"/>
    <mergeCell ref="M322:M323"/>
    <mergeCell ref="M324:M325"/>
    <mergeCell ref="M326:M327"/>
    <mergeCell ref="M328:M329"/>
    <mergeCell ref="A342:A353"/>
    <mergeCell ref="I342:I344"/>
    <mergeCell ref="J342:J344"/>
    <mergeCell ref="I351:I353"/>
    <mergeCell ref="J351:J353"/>
    <mergeCell ref="B348:B350"/>
    <mergeCell ref="B336:B338"/>
    <mergeCell ref="A354:A365"/>
    <mergeCell ref="H360:H362"/>
    <mergeCell ref="E360:E362"/>
    <mergeCell ref="C360:C362"/>
    <mergeCell ref="A330:A341"/>
    <mergeCell ref="E336:E338"/>
    <mergeCell ref="N336:N338"/>
    <mergeCell ref="C333:C335"/>
    <mergeCell ref="D333:D335"/>
    <mergeCell ref="E333:E335"/>
    <mergeCell ref="H333:H335"/>
    <mergeCell ref="I333:I335"/>
    <mergeCell ref="J333:J335"/>
    <mergeCell ref="J330:J332"/>
    <mergeCell ref="I360:I362"/>
    <mergeCell ref="I330:I332"/>
    <mergeCell ref="I354:I356"/>
    <mergeCell ref="J348:J350"/>
    <mergeCell ref="I348:I350"/>
    <mergeCell ref="B333:B335"/>
    <mergeCell ref="C363:C365"/>
    <mergeCell ref="L345:L347"/>
    <mergeCell ref="N345:N347"/>
    <mergeCell ref="M330:M332"/>
    <mergeCell ref="M333:M335"/>
    <mergeCell ref="P360:P362"/>
    <mergeCell ref="D357:D359"/>
    <mergeCell ref="E357:E359"/>
    <mergeCell ref="H357:H359"/>
    <mergeCell ref="I357:I359"/>
    <mergeCell ref="N357:N359"/>
    <mergeCell ref="O357:O359"/>
    <mergeCell ref="P354:P356"/>
    <mergeCell ref="H345:H347"/>
    <mergeCell ref="I345:I347"/>
    <mergeCell ref="J345:J347"/>
    <mergeCell ref="K345:K347"/>
    <mergeCell ref="P351:P353"/>
    <mergeCell ref="I363:I365"/>
    <mergeCell ref="J363:J365"/>
    <mergeCell ref="J360:J362"/>
    <mergeCell ref="J357:J359"/>
    <mergeCell ref="P357:P359"/>
    <mergeCell ref="M360:M362"/>
    <mergeCell ref="N354:N356"/>
    <mergeCell ref="P348:P350"/>
    <mergeCell ref="O348:O350"/>
    <mergeCell ref="O354:O356"/>
    <mergeCell ref="L354:L356"/>
    <mergeCell ref="J354:J356"/>
    <mergeCell ref="K348:K350"/>
    <mergeCell ref="K354:K356"/>
    <mergeCell ref="E345:E347"/>
    <mergeCell ref="D351:D353"/>
    <mergeCell ref="E351:E353"/>
    <mergeCell ref="M357:M359"/>
    <mergeCell ref="L360:L362"/>
    <mergeCell ref="H378:H381"/>
    <mergeCell ref="I378:I381"/>
    <mergeCell ref="P363:P365"/>
    <mergeCell ref="J382:J385"/>
    <mergeCell ref="K382:K385"/>
    <mergeCell ref="B369:B371"/>
    <mergeCell ref="C369:C371"/>
    <mergeCell ref="D369:D371"/>
    <mergeCell ref="E369:E371"/>
    <mergeCell ref="H369:H371"/>
    <mergeCell ref="J369:J371"/>
    <mergeCell ref="K369:K371"/>
    <mergeCell ref="L369:L371"/>
    <mergeCell ref="O369:O371"/>
    <mergeCell ref="P369:P371"/>
    <mergeCell ref="O366:O368"/>
    <mergeCell ref="K375:K377"/>
    <mergeCell ref="N382:N385"/>
    <mergeCell ref="L378:L381"/>
    <mergeCell ref="O382:O385"/>
    <mergeCell ref="I372:I374"/>
    <mergeCell ref="H366:H368"/>
    <mergeCell ref="C378:C381"/>
    <mergeCell ref="D366:D368"/>
    <mergeCell ref="J366:J368"/>
    <mergeCell ref="I369:I371"/>
    <mergeCell ref="H372:H374"/>
    <mergeCell ref="M366:M368"/>
    <mergeCell ref="M369:M371"/>
    <mergeCell ref="C372:C374"/>
    <mergeCell ref="D382:D385"/>
    <mergeCell ref="E382:E385"/>
    <mergeCell ref="H382:H385"/>
    <mergeCell ref="O386:O389"/>
    <mergeCell ref="P366:P368"/>
    <mergeCell ref="P386:P389"/>
    <mergeCell ref="A366:A377"/>
    <mergeCell ref="E386:E389"/>
    <mergeCell ref="D372:D374"/>
    <mergeCell ref="H363:H365"/>
    <mergeCell ref="B366:B368"/>
    <mergeCell ref="C375:C377"/>
    <mergeCell ref="D375:D377"/>
    <mergeCell ref="E375:E377"/>
    <mergeCell ref="H375:H377"/>
    <mergeCell ref="C390:C393"/>
    <mergeCell ref="D390:D393"/>
    <mergeCell ref="I386:I389"/>
    <mergeCell ref="O390:O393"/>
    <mergeCell ref="O363:O365"/>
    <mergeCell ref="N375:N377"/>
    <mergeCell ref="B390:B393"/>
    <mergeCell ref="P375:P377"/>
    <mergeCell ref="H386:H389"/>
    <mergeCell ref="D386:D389"/>
    <mergeCell ref="B386:B389"/>
    <mergeCell ref="C386:C389"/>
    <mergeCell ref="J386:J389"/>
    <mergeCell ref="L390:L393"/>
    <mergeCell ref="B372:B374"/>
    <mergeCell ref="D378:D381"/>
    <mergeCell ref="O378:O381"/>
    <mergeCell ref="E390:E393"/>
    <mergeCell ref="H390:H393"/>
    <mergeCell ref="B394:B397"/>
    <mergeCell ref="N386:N389"/>
    <mergeCell ref="M406:M409"/>
    <mergeCell ref="P390:P393"/>
    <mergeCell ref="O394:O397"/>
    <mergeCell ref="A394:A409"/>
    <mergeCell ref="B414:B417"/>
    <mergeCell ref="C414:C417"/>
    <mergeCell ref="D414:D417"/>
    <mergeCell ref="E414:E417"/>
    <mergeCell ref="H414:H417"/>
    <mergeCell ref="I414:I417"/>
    <mergeCell ref="J414:J417"/>
    <mergeCell ref="K414:K417"/>
    <mergeCell ref="L414:L417"/>
    <mergeCell ref="N414:N417"/>
    <mergeCell ref="O414:O417"/>
    <mergeCell ref="P414:P417"/>
    <mergeCell ref="E402:E405"/>
    <mergeCell ref="I410:I413"/>
    <mergeCell ref="J410:J413"/>
    <mergeCell ref="I402:I405"/>
    <mergeCell ref="L402:L405"/>
    <mergeCell ref="D410:D413"/>
    <mergeCell ref="O402:O405"/>
    <mergeCell ref="H410:H413"/>
    <mergeCell ref="D398:D401"/>
    <mergeCell ref="A378:A393"/>
    <mergeCell ref="B382:B385"/>
    <mergeCell ref="C382:C385"/>
    <mergeCell ref="C394:C397"/>
    <mergeCell ref="B410:B413"/>
    <mergeCell ref="M398:M401"/>
    <mergeCell ref="M402:M405"/>
    <mergeCell ref="L422:L425"/>
    <mergeCell ref="N422:N425"/>
    <mergeCell ref="O422:O425"/>
    <mergeCell ref="P422:P425"/>
    <mergeCell ref="A410:A425"/>
    <mergeCell ref="B429:B431"/>
    <mergeCell ref="C429:C431"/>
    <mergeCell ref="D429:D431"/>
    <mergeCell ref="E429:E431"/>
    <mergeCell ref="H429:H431"/>
    <mergeCell ref="I429:I431"/>
    <mergeCell ref="J429:J431"/>
    <mergeCell ref="K429:K431"/>
    <mergeCell ref="L429:L431"/>
    <mergeCell ref="N429:N431"/>
    <mergeCell ref="O429:O431"/>
    <mergeCell ref="P429:P431"/>
    <mergeCell ref="C418:C421"/>
    <mergeCell ref="D426:D428"/>
    <mergeCell ref="D418:D421"/>
    <mergeCell ref="P418:P421"/>
    <mergeCell ref="I418:I421"/>
    <mergeCell ref="O406:O409"/>
    <mergeCell ref="P406:P409"/>
    <mergeCell ref="D402:D405"/>
    <mergeCell ref="H394:H397"/>
    <mergeCell ref="E394:E397"/>
    <mergeCell ref="D394:D397"/>
    <mergeCell ref="B432:B434"/>
    <mergeCell ref="D435:D437"/>
    <mergeCell ref="E435:E437"/>
    <mergeCell ref="H435:H437"/>
    <mergeCell ref="I435:I437"/>
    <mergeCell ref="J435:J437"/>
    <mergeCell ref="C426:C428"/>
    <mergeCell ref="I432:I434"/>
    <mergeCell ref="P426:P428"/>
    <mergeCell ref="I426:I428"/>
    <mergeCell ref="A438:A453"/>
    <mergeCell ref="P410:P413"/>
    <mergeCell ref="M414:M417"/>
    <mergeCell ref="J398:J401"/>
    <mergeCell ref="K398:K401"/>
    <mergeCell ref="O398:O401"/>
    <mergeCell ref="P398:P401"/>
    <mergeCell ref="H426:H428"/>
    <mergeCell ref="E426:E428"/>
    <mergeCell ref="H418:H421"/>
    <mergeCell ref="K406:K409"/>
    <mergeCell ref="B418:B421"/>
    <mergeCell ref="P454:P456"/>
    <mergeCell ref="J454:J456"/>
    <mergeCell ref="D454:D456"/>
    <mergeCell ref="D446:D449"/>
    <mergeCell ref="H454:H456"/>
    <mergeCell ref="B450:B453"/>
    <mergeCell ref="C450:C453"/>
    <mergeCell ref="D450:D453"/>
    <mergeCell ref="C454:C456"/>
    <mergeCell ref="E446:E449"/>
    <mergeCell ref="I446:I449"/>
    <mergeCell ref="A426:A437"/>
    <mergeCell ref="B442:B445"/>
    <mergeCell ref="C442:C445"/>
    <mergeCell ref="D442:D445"/>
    <mergeCell ref="E442:E445"/>
    <mergeCell ref="H442:H445"/>
    <mergeCell ref="I442:I445"/>
    <mergeCell ref="J442:J445"/>
    <mergeCell ref="K442:K445"/>
    <mergeCell ref="L442:L445"/>
    <mergeCell ref="N442:N445"/>
    <mergeCell ref="O442:O445"/>
    <mergeCell ref="P442:P445"/>
    <mergeCell ref="J432:J434"/>
    <mergeCell ref="C432:C434"/>
    <mergeCell ref="E432:E434"/>
    <mergeCell ref="H432:H434"/>
    <mergeCell ref="E438:E441"/>
    <mergeCell ref="B435:B437"/>
    <mergeCell ref="C435:C437"/>
    <mergeCell ref="H438:H441"/>
    <mergeCell ref="C463:C465"/>
    <mergeCell ref="D460:D462"/>
    <mergeCell ref="D463:D465"/>
    <mergeCell ref="E463:E465"/>
    <mergeCell ref="H463:H465"/>
    <mergeCell ref="B457:B459"/>
    <mergeCell ref="C457:C459"/>
    <mergeCell ref="D457:D459"/>
    <mergeCell ref="E457:E459"/>
    <mergeCell ref="H457:H459"/>
    <mergeCell ref="I457:I459"/>
    <mergeCell ref="J457:J459"/>
    <mergeCell ref="K457:K459"/>
    <mergeCell ref="L457:L459"/>
    <mergeCell ref="N457:N459"/>
    <mergeCell ref="O457:O459"/>
    <mergeCell ref="P457:P459"/>
    <mergeCell ref="M478:M481"/>
    <mergeCell ref="C474:C477"/>
    <mergeCell ref="O482:O485"/>
    <mergeCell ref="A482:A497"/>
    <mergeCell ref="M482:M485"/>
    <mergeCell ref="B438:B441"/>
    <mergeCell ref="C446:C449"/>
    <mergeCell ref="M438:M441"/>
    <mergeCell ref="M442:M445"/>
    <mergeCell ref="M446:M449"/>
    <mergeCell ref="P463:P465"/>
    <mergeCell ref="A454:A465"/>
    <mergeCell ref="B470:B473"/>
    <mergeCell ref="C470:C473"/>
    <mergeCell ref="D470:D473"/>
    <mergeCell ref="E470:E473"/>
    <mergeCell ref="H470:H473"/>
    <mergeCell ref="I470:I473"/>
    <mergeCell ref="J470:J473"/>
    <mergeCell ref="K470:K473"/>
    <mergeCell ref="L470:L473"/>
    <mergeCell ref="N470:N473"/>
    <mergeCell ref="O470:O473"/>
    <mergeCell ref="P470:P473"/>
    <mergeCell ref="B466:B469"/>
    <mergeCell ref="E460:E462"/>
    <mergeCell ref="D466:D469"/>
    <mergeCell ref="C460:C462"/>
    <mergeCell ref="C466:C469"/>
    <mergeCell ref="H466:H469"/>
    <mergeCell ref="L460:L462"/>
    <mergeCell ref="B463:B465"/>
    <mergeCell ref="B494:B497"/>
    <mergeCell ref="D498:D501"/>
    <mergeCell ref="P498:P501"/>
    <mergeCell ref="M490:M493"/>
    <mergeCell ref="D494:D497"/>
    <mergeCell ref="A466:A481"/>
    <mergeCell ref="B486:B489"/>
    <mergeCell ref="C486:C489"/>
    <mergeCell ref="D486:D489"/>
    <mergeCell ref="E486:E489"/>
    <mergeCell ref="H486:H489"/>
    <mergeCell ref="I486:I489"/>
    <mergeCell ref="J486:J489"/>
    <mergeCell ref="K486:K489"/>
    <mergeCell ref="L486:L489"/>
    <mergeCell ref="N486:N489"/>
    <mergeCell ref="O486:O489"/>
    <mergeCell ref="P486:P489"/>
    <mergeCell ref="I474:I477"/>
    <mergeCell ref="E482:E485"/>
    <mergeCell ref="K482:K485"/>
    <mergeCell ref="I482:I485"/>
    <mergeCell ref="H482:H485"/>
    <mergeCell ref="I466:I469"/>
    <mergeCell ref="P482:P485"/>
    <mergeCell ref="J482:J485"/>
    <mergeCell ref="N482:N485"/>
    <mergeCell ref="J474:J477"/>
    <mergeCell ref="D482:D485"/>
    <mergeCell ref="M466:M469"/>
    <mergeCell ref="M470:M473"/>
    <mergeCell ref="M474:M477"/>
    <mergeCell ref="D502:D505"/>
    <mergeCell ref="E502:E505"/>
    <mergeCell ref="H502:H505"/>
    <mergeCell ref="I502:I505"/>
    <mergeCell ref="J502:J505"/>
    <mergeCell ref="K502:K505"/>
    <mergeCell ref="L502:L505"/>
    <mergeCell ref="N502:N505"/>
    <mergeCell ref="O502:O505"/>
    <mergeCell ref="P502:P505"/>
    <mergeCell ref="C490:C493"/>
    <mergeCell ref="P490:P493"/>
    <mergeCell ref="H498:H501"/>
    <mergeCell ref="O498:O501"/>
    <mergeCell ref="I490:I493"/>
    <mergeCell ref="M494:M497"/>
    <mergeCell ref="M498:M501"/>
    <mergeCell ref="M502:M505"/>
    <mergeCell ref="I498:I501"/>
    <mergeCell ref="N498:N501"/>
    <mergeCell ref="C498:C501"/>
    <mergeCell ref="A498:A513"/>
    <mergeCell ref="B693:B695"/>
    <mergeCell ref="C693:C695"/>
    <mergeCell ref="D693:D695"/>
    <mergeCell ref="E693:E695"/>
    <mergeCell ref="H693:H695"/>
    <mergeCell ref="I693:I695"/>
    <mergeCell ref="J693:J695"/>
    <mergeCell ref="K693:K695"/>
    <mergeCell ref="L693:L695"/>
    <mergeCell ref="N693:N695"/>
    <mergeCell ref="O693:O695"/>
    <mergeCell ref="P693:P695"/>
    <mergeCell ref="E690:E692"/>
    <mergeCell ref="C523:C525"/>
    <mergeCell ref="C514:C516"/>
    <mergeCell ref="C517:C519"/>
    <mergeCell ref="C526:C528"/>
    <mergeCell ref="C540:C542"/>
    <mergeCell ref="C572:C575"/>
    <mergeCell ref="M506:M509"/>
    <mergeCell ref="M510:M513"/>
    <mergeCell ref="M693:M695"/>
    <mergeCell ref="I666:I668"/>
    <mergeCell ref="L675:L677"/>
    <mergeCell ref="C658:C661"/>
    <mergeCell ref="C662:C665"/>
    <mergeCell ref="L654:L657"/>
    <mergeCell ref="A514:A551"/>
    <mergeCell ref="E531:E533"/>
    <mergeCell ref="B502:B505"/>
    <mergeCell ref="C502:C505"/>
    <mergeCell ref="N705:N707"/>
    <mergeCell ref="O705:O707"/>
    <mergeCell ref="O762:O765"/>
    <mergeCell ref="L730:L733"/>
    <mergeCell ref="N738:N741"/>
    <mergeCell ref="P730:P733"/>
    <mergeCell ref="P734:P737"/>
    <mergeCell ref="H738:H741"/>
    <mergeCell ref="K717:K719"/>
    <mergeCell ref="M758:M761"/>
    <mergeCell ref="J720:J722"/>
    <mergeCell ref="J734:J737"/>
    <mergeCell ref="J750:J753"/>
    <mergeCell ref="J714:J716"/>
    <mergeCell ref="L742:L745"/>
    <mergeCell ref="N723:N725"/>
    <mergeCell ref="J738:J741"/>
    <mergeCell ref="I738:I741"/>
    <mergeCell ref="P711:P713"/>
    <mergeCell ref="L720:L722"/>
    <mergeCell ref="P750:P753"/>
    <mergeCell ref="O754:O757"/>
    <mergeCell ref="N734:N737"/>
    <mergeCell ref="K750:K753"/>
    <mergeCell ref="J705:J707"/>
    <mergeCell ref="J762:J765"/>
    <mergeCell ref="K762:K765"/>
    <mergeCell ref="K723:K725"/>
    <mergeCell ref="L723:L725"/>
    <mergeCell ref="K708:K710"/>
    <mergeCell ref="I711:I713"/>
    <mergeCell ref="J711:J713"/>
    <mergeCell ref="H714:H716"/>
    <mergeCell ref="M702:M704"/>
    <mergeCell ref="M705:M707"/>
    <mergeCell ref="M708:M710"/>
    <mergeCell ref="M711:M713"/>
    <mergeCell ref="M714:M716"/>
    <mergeCell ref="L778:L781"/>
    <mergeCell ref="J702:J704"/>
    <mergeCell ref="K711:K713"/>
    <mergeCell ref="J730:J733"/>
    <mergeCell ref="I746:I749"/>
    <mergeCell ref="I754:I757"/>
    <mergeCell ref="I750:I753"/>
    <mergeCell ref="J754:J757"/>
    <mergeCell ref="K754:K757"/>
    <mergeCell ref="L702:L704"/>
    <mergeCell ref="K742:K745"/>
    <mergeCell ref="L705:L707"/>
    <mergeCell ref="L750:L753"/>
    <mergeCell ref="M723:M725"/>
    <mergeCell ref="M750:M753"/>
    <mergeCell ref="M754:M757"/>
    <mergeCell ref="J770:J773"/>
    <mergeCell ref="I734:I737"/>
    <mergeCell ref="P746:P749"/>
    <mergeCell ref="E762:E765"/>
    <mergeCell ref="E770:E773"/>
    <mergeCell ref="O810:O813"/>
    <mergeCell ref="P810:P813"/>
    <mergeCell ref="O806:O809"/>
    <mergeCell ref="O782:O785"/>
    <mergeCell ref="P782:P785"/>
    <mergeCell ref="J794:J797"/>
    <mergeCell ref="J782:J785"/>
    <mergeCell ref="H806:H809"/>
    <mergeCell ref="L774:L777"/>
    <mergeCell ref="K758:K761"/>
    <mergeCell ref="J774:J777"/>
    <mergeCell ref="I774:I777"/>
    <mergeCell ref="P802:P805"/>
    <mergeCell ref="M762:M765"/>
    <mergeCell ref="M766:M769"/>
    <mergeCell ref="M770:M773"/>
    <mergeCell ref="H790:H793"/>
    <mergeCell ref="I790:I793"/>
    <mergeCell ref="J790:J793"/>
    <mergeCell ref="K790:K793"/>
    <mergeCell ref="H798:H801"/>
    <mergeCell ref="I798:I801"/>
    <mergeCell ref="J798:J801"/>
    <mergeCell ref="K798:K801"/>
    <mergeCell ref="O798:O801"/>
    <mergeCell ref="M782:M785"/>
    <mergeCell ref="M786:M789"/>
    <mergeCell ref="M790:M793"/>
    <mergeCell ref="M794:M797"/>
    <mergeCell ref="C840:C841"/>
    <mergeCell ref="D840:D841"/>
    <mergeCell ref="D848:D849"/>
    <mergeCell ref="I854:I855"/>
    <mergeCell ref="J854:J855"/>
    <mergeCell ref="J850:J851"/>
    <mergeCell ref="J848:J849"/>
    <mergeCell ref="E852:E853"/>
    <mergeCell ref="B846:B847"/>
    <mergeCell ref="C846:C847"/>
    <mergeCell ref="D846:D847"/>
    <mergeCell ref="E846:E847"/>
    <mergeCell ref="D852:D853"/>
    <mergeCell ref="B844:B845"/>
    <mergeCell ref="C883:C885"/>
    <mergeCell ref="D883:D885"/>
    <mergeCell ref="C844:C845"/>
    <mergeCell ref="I846:I847"/>
    <mergeCell ref="I848:I849"/>
    <mergeCell ref="I859:I861"/>
    <mergeCell ref="I850:I851"/>
    <mergeCell ref="H868:H870"/>
    <mergeCell ref="B854:B855"/>
    <mergeCell ref="B852:B853"/>
    <mergeCell ref="B877:B879"/>
    <mergeCell ref="C877:C879"/>
    <mergeCell ref="H862:H864"/>
    <mergeCell ref="E840:E841"/>
    <mergeCell ref="H871:H873"/>
    <mergeCell ref="H859:H861"/>
    <mergeCell ref="H846:H847"/>
    <mergeCell ref="E880:E882"/>
    <mergeCell ref="B889:B891"/>
    <mergeCell ref="C889:C891"/>
    <mergeCell ref="D889:D891"/>
    <mergeCell ref="J886:J888"/>
    <mergeCell ref="L889:L891"/>
    <mergeCell ref="L871:L873"/>
    <mergeCell ref="K883:K885"/>
    <mergeCell ref="I868:I870"/>
    <mergeCell ref="K886:K888"/>
    <mergeCell ref="E889:E891"/>
    <mergeCell ref="E877:E879"/>
    <mergeCell ref="H877:H879"/>
    <mergeCell ref="D877:D879"/>
    <mergeCell ref="D868:D870"/>
    <mergeCell ref="E871:E873"/>
    <mergeCell ref="I889:I891"/>
    <mergeCell ref="B868:B870"/>
    <mergeCell ref="L874:L876"/>
    <mergeCell ref="I871:I873"/>
    <mergeCell ref="D880:D882"/>
    <mergeCell ref="P859:P861"/>
    <mergeCell ref="I880:I882"/>
    <mergeCell ref="P854:P855"/>
    <mergeCell ref="J874:J876"/>
    <mergeCell ref="I904:I906"/>
    <mergeCell ref="J904:J906"/>
    <mergeCell ref="K904:K906"/>
    <mergeCell ref="L904:L906"/>
    <mergeCell ref="N904:N906"/>
    <mergeCell ref="O904:O906"/>
    <mergeCell ref="P904:P906"/>
    <mergeCell ref="I883:I885"/>
    <mergeCell ref="J883:J885"/>
    <mergeCell ref="L883:L885"/>
    <mergeCell ref="N883:N885"/>
    <mergeCell ref="O883:O885"/>
    <mergeCell ref="P883:P885"/>
    <mergeCell ref="J877:J879"/>
    <mergeCell ref="K877:K879"/>
    <mergeCell ref="L877:L879"/>
    <mergeCell ref="N877:N879"/>
    <mergeCell ref="O877:O879"/>
    <mergeCell ref="P877:P879"/>
    <mergeCell ref="P892:P894"/>
    <mergeCell ref="P889:P891"/>
    <mergeCell ref="J871:J873"/>
    <mergeCell ref="K901:K903"/>
    <mergeCell ref="I877:I879"/>
    <mergeCell ref="N871:N873"/>
    <mergeCell ref="N862:N864"/>
    <mergeCell ref="K889:K891"/>
    <mergeCell ref="O889:O891"/>
    <mergeCell ref="P898:P900"/>
    <mergeCell ref="J895:J897"/>
    <mergeCell ref="J910:J912"/>
    <mergeCell ref="K910:K912"/>
    <mergeCell ref="L910:L912"/>
    <mergeCell ref="N910:N912"/>
    <mergeCell ref="O910:O912"/>
    <mergeCell ref="P910:P912"/>
    <mergeCell ref="A898:A912"/>
    <mergeCell ref="B919:B921"/>
    <mergeCell ref="C919:C921"/>
    <mergeCell ref="D919:D921"/>
    <mergeCell ref="E919:E921"/>
    <mergeCell ref="H919:H921"/>
    <mergeCell ref="I919:I921"/>
    <mergeCell ref="J919:J921"/>
    <mergeCell ref="K919:K921"/>
    <mergeCell ref="L919:L921"/>
    <mergeCell ref="N919:N921"/>
    <mergeCell ref="O919:O921"/>
    <mergeCell ref="P919:P921"/>
    <mergeCell ref="H916:H918"/>
    <mergeCell ref="C898:C900"/>
    <mergeCell ref="J913:J915"/>
    <mergeCell ref="I901:I903"/>
    <mergeCell ref="C907:C909"/>
    <mergeCell ref="K898:K900"/>
    <mergeCell ref="K907:K909"/>
    <mergeCell ref="B904:B906"/>
    <mergeCell ref="K895:K897"/>
    <mergeCell ref="O901:O903"/>
    <mergeCell ref="P901:P903"/>
    <mergeCell ref="A913:A927"/>
    <mergeCell ref="B943:B944"/>
    <mergeCell ref="C943:C944"/>
    <mergeCell ref="D943:D944"/>
    <mergeCell ref="E943:E944"/>
    <mergeCell ref="H943:H944"/>
    <mergeCell ref="I943:I944"/>
    <mergeCell ref="J943:J944"/>
    <mergeCell ref="K943:K944"/>
    <mergeCell ref="L943:L944"/>
    <mergeCell ref="N943:N944"/>
    <mergeCell ref="O943:O944"/>
    <mergeCell ref="K922:K924"/>
    <mergeCell ref="I922:I924"/>
    <mergeCell ref="L933:L934"/>
    <mergeCell ref="K913:K915"/>
    <mergeCell ref="J922:J924"/>
    <mergeCell ref="J935:J936"/>
    <mergeCell ref="K941:K942"/>
    <mergeCell ref="J941:J942"/>
    <mergeCell ref="N935:N936"/>
    <mergeCell ref="C913:C915"/>
    <mergeCell ref="C928:C930"/>
    <mergeCell ref="D935:D936"/>
    <mergeCell ref="B928:B930"/>
    <mergeCell ref="D928:D930"/>
    <mergeCell ref="J925:J927"/>
    <mergeCell ref="K925:K927"/>
    <mergeCell ref="L925:L927"/>
    <mergeCell ref="A928:A930"/>
    <mergeCell ref="N928:N930"/>
    <mergeCell ref="N922:N924"/>
    <mergeCell ref="B916:B918"/>
    <mergeCell ref="J939:J940"/>
    <mergeCell ref="B922:B924"/>
    <mergeCell ref="B931:B932"/>
    <mergeCell ref="B935:B936"/>
    <mergeCell ref="J931:J932"/>
    <mergeCell ref="K928:K930"/>
    <mergeCell ref="M922:M924"/>
    <mergeCell ref="M925:M927"/>
    <mergeCell ref="M928:M930"/>
    <mergeCell ref="K937:K938"/>
    <mergeCell ref="I933:I934"/>
    <mergeCell ref="J937:J938"/>
    <mergeCell ref="L916:L918"/>
    <mergeCell ref="K931:K932"/>
    <mergeCell ref="J928:J930"/>
    <mergeCell ref="H935:H936"/>
    <mergeCell ref="E935:E936"/>
    <mergeCell ref="C937:C938"/>
    <mergeCell ref="K939:K940"/>
    <mergeCell ref="D916:D918"/>
    <mergeCell ref="H922:H924"/>
    <mergeCell ref="C933:C934"/>
    <mergeCell ref="C939:C940"/>
    <mergeCell ref="H937:H938"/>
    <mergeCell ref="H933:H934"/>
    <mergeCell ref="O925:O927"/>
    <mergeCell ref="P925:P927"/>
    <mergeCell ref="J916:J918"/>
    <mergeCell ref="K935:K936"/>
    <mergeCell ref="I928:I930"/>
    <mergeCell ref="O939:O940"/>
    <mergeCell ref="I925:I927"/>
    <mergeCell ref="P943:P944"/>
    <mergeCell ref="P935:P936"/>
    <mergeCell ref="E933:E934"/>
    <mergeCell ref="E931:E932"/>
    <mergeCell ref="D933:D934"/>
    <mergeCell ref="P937:P938"/>
    <mergeCell ref="D931:D932"/>
    <mergeCell ref="O922:O924"/>
    <mergeCell ref="N939:N940"/>
    <mergeCell ref="C922:C924"/>
    <mergeCell ref="K933:K934"/>
    <mergeCell ref="N933:N934"/>
    <mergeCell ref="L939:L940"/>
    <mergeCell ref="L935:L936"/>
    <mergeCell ref="J933:J934"/>
    <mergeCell ref="O937:O938"/>
    <mergeCell ref="C916:C918"/>
    <mergeCell ref="O931:O932"/>
    <mergeCell ref="O935:O936"/>
    <mergeCell ref="M961:M962"/>
    <mergeCell ref="O953:O954"/>
    <mergeCell ref="C957:C958"/>
    <mergeCell ref="M953:M954"/>
    <mergeCell ref="M955:M956"/>
    <mergeCell ref="M957:M958"/>
    <mergeCell ref="N949:N950"/>
    <mergeCell ref="C949:C950"/>
    <mergeCell ref="O949:O950"/>
    <mergeCell ref="L949:L950"/>
    <mergeCell ref="O947:O948"/>
    <mergeCell ref="P947:P948"/>
    <mergeCell ref="M951:M952"/>
    <mergeCell ref="B949:B950"/>
    <mergeCell ref="N947:N948"/>
    <mergeCell ref="P916:P918"/>
    <mergeCell ref="K945:K946"/>
    <mergeCell ref="P928:P930"/>
    <mergeCell ref="B947:B948"/>
    <mergeCell ref="D939:D940"/>
    <mergeCell ref="C941:C942"/>
    <mergeCell ref="B939:B940"/>
    <mergeCell ref="D941:D942"/>
    <mergeCell ref="E925:E927"/>
    <mergeCell ref="H925:H927"/>
    <mergeCell ref="E928:E930"/>
    <mergeCell ref="I916:I918"/>
    <mergeCell ref="L937:L938"/>
    <mergeCell ref="K916:K918"/>
    <mergeCell ref="N931:N932"/>
    <mergeCell ref="E939:E940"/>
    <mergeCell ref="H939:H940"/>
    <mergeCell ref="J955:J956"/>
    <mergeCell ref="K955:K956"/>
    <mergeCell ref="L955:L956"/>
    <mergeCell ref="B951:B952"/>
    <mergeCell ref="C951:C952"/>
    <mergeCell ref="D951:D952"/>
    <mergeCell ref="E951:E952"/>
    <mergeCell ref="H951:H952"/>
    <mergeCell ref="I951:I952"/>
    <mergeCell ref="J951:J952"/>
    <mergeCell ref="K951:K952"/>
    <mergeCell ref="L951:L952"/>
    <mergeCell ref="N951:N952"/>
    <mergeCell ref="O951:O952"/>
    <mergeCell ref="P951:P952"/>
    <mergeCell ref="B957:B958"/>
    <mergeCell ref="K959:K960"/>
    <mergeCell ref="J953:J954"/>
    <mergeCell ref="K957:K958"/>
    <mergeCell ref="H957:H958"/>
    <mergeCell ref="O967:O968"/>
    <mergeCell ref="P967:P968"/>
    <mergeCell ref="B965:B966"/>
    <mergeCell ref="L965:L966"/>
    <mergeCell ref="P965:P966"/>
    <mergeCell ref="C965:C966"/>
    <mergeCell ref="O955:O956"/>
    <mergeCell ref="P955:P956"/>
    <mergeCell ref="B959:B960"/>
    <mergeCell ref="C959:C960"/>
    <mergeCell ref="D959:D960"/>
    <mergeCell ref="E959:E960"/>
    <mergeCell ref="H959:H960"/>
    <mergeCell ref="I959:I960"/>
    <mergeCell ref="J959:J960"/>
    <mergeCell ref="O959:O960"/>
    <mergeCell ref="P959:P960"/>
    <mergeCell ref="I957:I958"/>
    <mergeCell ref="L957:L958"/>
    <mergeCell ref="D955:D956"/>
    <mergeCell ref="N955:N956"/>
    <mergeCell ref="N963:N964"/>
    <mergeCell ref="O961:O962"/>
    <mergeCell ref="I965:I966"/>
    <mergeCell ref="O957:O958"/>
    <mergeCell ref="P961:P962"/>
    <mergeCell ref="E955:E956"/>
    <mergeCell ref="H955:H956"/>
    <mergeCell ref="I955:I956"/>
    <mergeCell ref="M959:M960"/>
    <mergeCell ref="C961:C962"/>
    <mergeCell ref="E961:E962"/>
    <mergeCell ref="P979:P981"/>
    <mergeCell ref="O971:O972"/>
    <mergeCell ref="P971:P972"/>
    <mergeCell ref="D973:D975"/>
    <mergeCell ref="D971:D972"/>
    <mergeCell ref="A941:A972"/>
    <mergeCell ref="B976:B978"/>
    <mergeCell ref="C976:C978"/>
    <mergeCell ref="D976:D978"/>
    <mergeCell ref="E976:E978"/>
    <mergeCell ref="H976:H978"/>
    <mergeCell ref="I976:I978"/>
    <mergeCell ref="J976:J978"/>
    <mergeCell ref="K976:K978"/>
    <mergeCell ref="L976:L978"/>
    <mergeCell ref="N976:N978"/>
    <mergeCell ref="O976:O978"/>
    <mergeCell ref="P976:P978"/>
    <mergeCell ref="B963:B964"/>
    <mergeCell ref="C963:C964"/>
    <mergeCell ref="D963:D964"/>
    <mergeCell ref="E963:E964"/>
    <mergeCell ref="O963:O964"/>
    <mergeCell ref="P963:P964"/>
    <mergeCell ref="B967:B968"/>
    <mergeCell ref="C967:C968"/>
    <mergeCell ref="D967:D968"/>
    <mergeCell ref="E967:E968"/>
    <mergeCell ref="H967:H968"/>
    <mergeCell ref="I967:I968"/>
    <mergeCell ref="L967:L968"/>
    <mergeCell ref="N967:N968"/>
    <mergeCell ref="O988:O990"/>
    <mergeCell ref="J971:J972"/>
    <mergeCell ref="K971:K972"/>
    <mergeCell ref="L971:L972"/>
    <mergeCell ref="B985:B987"/>
    <mergeCell ref="J997:J999"/>
    <mergeCell ref="O1003:O1005"/>
    <mergeCell ref="C971:C972"/>
    <mergeCell ref="B991:B993"/>
    <mergeCell ref="P988:P990"/>
    <mergeCell ref="H973:H975"/>
    <mergeCell ref="C979:C981"/>
    <mergeCell ref="N985:N987"/>
    <mergeCell ref="H985:H987"/>
    <mergeCell ref="K985:K987"/>
    <mergeCell ref="J985:J987"/>
    <mergeCell ref="L979:L981"/>
    <mergeCell ref="C985:C987"/>
    <mergeCell ref="J979:J981"/>
    <mergeCell ref="K979:K981"/>
    <mergeCell ref="I979:I981"/>
    <mergeCell ref="N973:N975"/>
    <mergeCell ref="N979:N981"/>
    <mergeCell ref="O985:O987"/>
    <mergeCell ref="E982:E984"/>
    <mergeCell ref="I982:I984"/>
    <mergeCell ref="N982:N984"/>
    <mergeCell ref="O982:O984"/>
    <mergeCell ref="P982:P984"/>
    <mergeCell ref="C973:C975"/>
    <mergeCell ref="O973:O975"/>
    <mergeCell ref="P973:P975"/>
    <mergeCell ref="N971:N972"/>
    <mergeCell ref="A973:A984"/>
    <mergeCell ref="B988:B990"/>
    <mergeCell ref="C988:C990"/>
    <mergeCell ref="D988:D990"/>
    <mergeCell ref="E988:E990"/>
    <mergeCell ref="H988:H990"/>
    <mergeCell ref="I988:I990"/>
    <mergeCell ref="J988:J990"/>
    <mergeCell ref="K988:K990"/>
    <mergeCell ref="L988:L990"/>
    <mergeCell ref="N988:N990"/>
    <mergeCell ref="D982:D984"/>
    <mergeCell ref="I973:I975"/>
    <mergeCell ref="J1006:J1008"/>
    <mergeCell ref="K1006:K1008"/>
    <mergeCell ref="L1006:L1008"/>
    <mergeCell ref="L1000:L1002"/>
    <mergeCell ref="K1000:K1002"/>
    <mergeCell ref="N997:N999"/>
    <mergeCell ref="N1003:N1005"/>
    <mergeCell ref="I985:I987"/>
    <mergeCell ref="P1240:P1241"/>
    <mergeCell ref="K1174:K1177"/>
    <mergeCell ref="L1174:L1177"/>
    <mergeCell ref="O1006:O1008"/>
    <mergeCell ref="P1006:P1008"/>
    <mergeCell ref="A985:A1008"/>
    <mergeCell ref="B994:B996"/>
    <mergeCell ref="C994:C996"/>
    <mergeCell ref="D994:D996"/>
    <mergeCell ref="E994:E996"/>
    <mergeCell ref="H994:H996"/>
    <mergeCell ref="I994:I996"/>
    <mergeCell ref="J994:J996"/>
    <mergeCell ref="K994:K996"/>
    <mergeCell ref="L994:L996"/>
    <mergeCell ref="N994:N996"/>
    <mergeCell ref="O994:O996"/>
    <mergeCell ref="P994:P996"/>
    <mergeCell ref="B1000:B1002"/>
    <mergeCell ref="C1000:C1002"/>
    <mergeCell ref="D1000:D1002"/>
    <mergeCell ref="E1000:E1002"/>
    <mergeCell ref="H1000:H1002"/>
    <mergeCell ref="I1000:I1002"/>
    <mergeCell ref="J1000:J1002"/>
    <mergeCell ref="O1000:O1002"/>
    <mergeCell ref="P1000:P1002"/>
    <mergeCell ref="K991:K993"/>
    <mergeCell ref="N1000:N1002"/>
    <mergeCell ref="P997:P999"/>
    <mergeCell ref="E1006:E1008"/>
    <mergeCell ref="H1006:H1008"/>
    <mergeCell ref="A1064:A1065"/>
    <mergeCell ref="B1064:B1065"/>
    <mergeCell ref="C1064:C1065"/>
    <mergeCell ref="D1064:D1065"/>
    <mergeCell ref="E1064:E1065"/>
    <mergeCell ref="H1064:H1065"/>
    <mergeCell ref="I1064:I1065"/>
    <mergeCell ref="J1064:J1065"/>
    <mergeCell ref="K1064:K1065"/>
    <mergeCell ref="L1064:L1065"/>
    <mergeCell ref="N1064:N1065"/>
    <mergeCell ref="O1064:O1065"/>
    <mergeCell ref="P1064:P1065"/>
    <mergeCell ref="D1174:D1177"/>
    <mergeCell ref="E1174:E1177"/>
    <mergeCell ref="I1194:I1197"/>
    <mergeCell ref="P1170:P1173"/>
    <mergeCell ref="O1178:O1181"/>
    <mergeCell ref="O1162:O1165"/>
    <mergeCell ref="L1182:L1185"/>
    <mergeCell ref="N1182:N1185"/>
    <mergeCell ref="P1174:P1177"/>
    <mergeCell ref="D1170:D1173"/>
    <mergeCell ref="E1170:E1173"/>
    <mergeCell ref="P1178:P1181"/>
    <mergeCell ref="J1178:J1181"/>
    <mergeCell ref="K1178:K1181"/>
    <mergeCell ref="L1178:L1181"/>
    <mergeCell ref="N1178:N1181"/>
    <mergeCell ref="J1174:J1177"/>
    <mergeCell ref="H1122:H1125"/>
    <mergeCell ref="J1126:J1129"/>
    <mergeCell ref="P1242:P1243"/>
    <mergeCell ref="N1240:N1241"/>
    <mergeCell ref="O1240:O1241"/>
    <mergeCell ref="O1254:O1255"/>
    <mergeCell ref="J1206:J1207"/>
    <mergeCell ref="K1206:K1207"/>
    <mergeCell ref="L1206:L1207"/>
    <mergeCell ref="N1206:N1207"/>
    <mergeCell ref="O1206:O1207"/>
    <mergeCell ref="P1206:P1207"/>
    <mergeCell ref="P1328:P1329"/>
    <mergeCell ref="J1298:J1300"/>
    <mergeCell ref="K1298:K1300"/>
    <mergeCell ref="J1497:J1498"/>
    <mergeCell ref="P1332:P1333"/>
    <mergeCell ref="N1304:N1306"/>
    <mergeCell ref="L1298:L1300"/>
    <mergeCell ref="P1238:P1239"/>
    <mergeCell ref="K1238:K1239"/>
    <mergeCell ref="P1435:P1437"/>
    <mergeCell ref="N1435:N1437"/>
    <mergeCell ref="O1438:O1440"/>
    <mergeCell ref="L1453:L1455"/>
    <mergeCell ref="N1453:N1455"/>
    <mergeCell ref="O1453:O1455"/>
    <mergeCell ref="P1453:P1455"/>
    <mergeCell ref="P1384:P1385"/>
    <mergeCell ref="N1388:N1389"/>
    <mergeCell ref="J1328:J1329"/>
    <mergeCell ref="J1326:J1327"/>
    <mergeCell ref="L1495:L1496"/>
    <mergeCell ref="N1428:N1429"/>
    <mergeCell ref="B2019:B2020"/>
    <mergeCell ref="C2019:C2020"/>
    <mergeCell ref="D2019:D2020"/>
    <mergeCell ref="E2019:E2020"/>
    <mergeCell ref="H2019:H2020"/>
    <mergeCell ref="I2019:I2020"/>
    <mergeCell ref="H1295:H1297"/>
    <mergeCell ref="P1493:P1494"/>
    <mergeCell ref="O1493:O1494"/>
    <mergeCell ref="I1298:I1300"/>
    <mergeCell ref="I1326:I1327"/>
    <mergeCell ref="N1324:N1325"/>
    <mergeCell ref="I1310:I1312"/>
    <mergeCell ref="J1310:J1312"/>
    <mergeCell ref="L1497:L1498"/>
    <mergeCell ref="J1489:J1490"/>
    <mergeCell ref="K1489:K1490"/>
    <mergeCell ref="L1424:L1425"/>
    <mergeCell ref="N1424:N1425"/>
    <mergeCell ref="E1298:E1300"/>
    <mergeCell ref="H1937:H1940"/>
    <mergeCell ref="I1937:I1940"/>
    <mergeCell ref="P1507:P1508"/>
    <mergeCell ref="P1509:P1510"/>
    <mergeCell ref="O1517:O1518"/>
    <mergeCell ref="N1531:N1532"/>
    <mergeCell ref="E1928:E1930"/>
    <mergeCell ref="C1922:C1924"/>
    <mergeCell ref="L1941:L1944"/>
    <mergeCell ref="L1925:L1927"/>
    <mergeCell ref="I1913:I1915"/>
    <mergeCell ref="J1557:J1559"/>
    <mergeCell ref="C1997:C2000"/>
    <mergeCell ref="D1989:D1992"/>
    <mergeCell ref="E1989:E1992"/>
    <mergeCell ref="H1989:H1992"/>
    <mergeCell ref="E1977:E1980"/>
    <mergeCell ref="H1977:H1980"/>
    <mergeCell ref="B1338:B1339"/>
    <mergeCell ref="A1326:A1327"/>
    <mergeCell ref="P2019:P2020"/>
    <mergeCell ref="B2022:B2023"/>
    <mergeCell ref="C2022:C2023"/>
    <mergeCell ref="D2022:D2023"/>
    <mergeCell ref="E2022:E2023"/>
    <mergeCell ref="H2022:H2023"/>
    <mergeCell ref="I2022:I2023"/>
    <mergeCell ref="J2022:J2023"/>
    <mergeCell ref="K2022:K2023"/>
    <mergeCell ref="L2022:L2023"/>
    <mergeCell ref="N2022:N2023"/>
    <mergeCell ref="O2022:O2023"/>
    <mergeCell ref="P2022:P2023"/>
    <mergeCell ref="O1533:O1534"/>
    <mergeCell ref="J1533:J1534"/>
    <mergeCell ref="K1533:K1534"/>
    <mergeCell ref="L1533:L1534"/>
    <mergeCell ref="K1539:K1540"/>
    <mergeCell ref="O1541:O1542"/>
    <mergeCell ref="O1543:O1544"/>
    <mergeCell ref="B1981:B1984"/>
    <mergeCell ref="C1981:C1984"/>
    <mergeCell ref="D1981:D1984"/>
    <mergeCell ref="A2015:A2023"/>
    <mergeCell ref="E1993:E1996"/>
    <mergeCell ref="B2026:B2028"/>
    <mergeCell ref="C2026:C2028"/>
    <mergeCell ref="D2026:D2028"/>
    <mergeCell ref="E2026:E2028"/>
    <mergeCell ref="H2026:H2028"/>
    <mergeCell ref="I2026:I2028"/>
    <mergeCell ref="J2026:J2028"/>
    <mergeCell ref="K2026:K2028"/>
    <mergeCell ref="K1993:K1996"/>
    <mergeCell ref="B1989:B1992"/>
    <mergeCell ref="C1989:C1992"/>
    <mergeCell ref="B1973:B1976"/>
    <mergeCell ref="C1973:C1976"/>
    <mergeCell ref="E1985:E1988"/>
    <mergeCell ref="H1985:H1988"/>
    <mergeCell ref="K1977:K1980"/>
    <mergeCell ref="B1977:B1980"/>
    <mergeCell ref="B2009:B2010"/>
    <mergeCell ref="D1973:D1976"/>
    <mergeCell ref="E1973:E1976"/>
    <mergeCell ref="J2019:J2020"/>
    <mergeCell ref="B2016:B2017"/>
    <mergeCell ref="C2016:C2017"/>
    <mergeCell ref="D2016:D2017"/>
    <mergeCell ref="E2016:E2017"/>
    <mergeCell ref="H2016:H2017"/>
    <mergeCell ref="I2016:I2017"/>
    <mergeCell ref="J2016:J2017"/>
    <mergeCell ref="K2016:K2017"/>
    <mergeCell ref="K2019:K2020"/>
    <mergeCell ref="B1997:B2000"/>
    <mergeCell ref="C1985:C1988"/>
    <mergeCell ref="D1985:D1988"/>
    <mergeCell ref="L1989:L1992"/>
    <mergeCell ref="I1977:I1980"/>
    <mergeCell ref="J1977:J1980"/>
    <mergeCell ref="J1919:J1921"/>
    <mergeCell ref="H1916:H1918"/>
    <mergeCell ref="I1916:I1918"/>
    <mergeCell ref="E1981:E1984"/>
    <mergeCell ref="H1981:H1984"/>
    <mergeCell ref="I1981:I1984"/>
    <mergeCell ref="J1981:J1984"/>
    <mergeCell ref="K1981:K1984"/>
    <mergeCell ref="L1539:L1540"/>
    <mergeCell ref="H1953:H1956"/>
    <mergeCell ref="K1949:K1952"/>
    <mergeCell ref="E1937:E1940"/>
    <mergeCell ref="L1928:L1930"/>
    <mergeCell ref="D1922:D1924"/>
    <mergeCell ref="J1916:J1918"/>
    <mergeCell ref="L1985:L1988"/>
    <mergeCell ref="L1767:L1769"/>
    <mergeCell ref="J1969:J1972"/>
    <mergeCell ref="E1969:E1972"/>
    <mergeCell ref="H1969:H1972"/>
    <mergeCell ref="K1961:K1964"/>
    <mergeCell ref="K1965:K1968"/>
    <mergeCell ref="I1965:I1968"/>
    <mergeCell ref="K1557:K1559"/>
    <mergeCell ref="J1849:J1852"/>
    <mergeCell ref="K1849:K1852"/>
    <mergeCell ref="L1849:L1852"/>
    <mergeCell ref="B2031:B2033"/>
    <mergeCell ref="C2031:C2033"/>
    <mergeCell ref="D2031:D2033"/>
    <mergeCell ref="E2031:E2033"/>
    <mergeCell ref="H2031:H2033"/>
    <mergeCell ref="I2031:I2033"/>
    <mergeCell ref="J2031:J2033"/>
    <mergeCell ref="K2031:K2033"/>
    <mergeCell ref="L2031:L2033"/>
    <mergeCell ref="N2031:N2033"/>
    <mergeCell ref="O2031:O2033"/>
    <mergeCell ref="P2031:P2033"/>
    <mergeCell ref="E2029:E2030"/>
    <mergeCell ref="P2029:P2030"/>
    <mergeCell ref="B2029:B2030"/>
    <mergeCell ref="N2029:N2030"/>
    <mergeCell ref="L2029:L2030"/>
    <mergeCell ref="O2029:O2030"/>
    <mergeCell ref="B2036:B2038"/>
    <mergeCell ref="C2036:C2038"/>
    <mergeCell ref="D2036:D2038"/>
    <mergeCell ref="E2036:E2038"/>
    <mergeCell ref="H2036:H2038"/>
    <mergeCell ref="I2036:I2038"/>
    <mergeCell ref="J2036:J2038"/>
    <mergeCell ref="K2036:K2038"/>
    <mergeCell ref="L2036:L2038"/>
    <mergeCell ref="N2036:N2038"/>
    <mergeCell ref="O2036:O2038"/>
    <mergeCell ref="P2036:P2038"/>
    <mergeCell ref="H2029:H2030"/>
    <mergeCell ref="D2029:D2030"/>
    <mergeCell ref="K2034:K2035"/>
    <mergeCell ref="B2041:B2043"/>
    <mergeCell ref="C2041:C2043"/>
    <mergeCell ref="D2041:D2043"/>
    <mergeCell ref="E2041:E2043"/>
    <mergeCell ref="H2041:H2043"/>
    <mergeCell ref="I2041:I2043"/>
    <mergeCell ref="J2041:J2043"/>
    <mergeCell ref="K2041:K2043"/>
    <mergeCell ref="L2041:L2043"/>
    <mergeCell ref="N2041:N2043"/>
    <mergeCell ref="O2041:O2043"/>
    <mergeCell ref="P2041:P2043"/>
    <mergeCell ref="B2039:B2040"/>
    <mergeCell ref="I2034:I2035"/>
    <mergeCell ref="C2034:C2035"/>
    <mergeCell ref="C2039:C2040"/>
    <mergeCell ref="D2039:D2040"/>
    <mergeCell ref="B2046:B2048"/>
    <mergeCell ref="C2046:C2048"/>
    <mergeCell ref="D2046:D2048"/>
    <mergeCell ref="E2046:E2048"/>
    <mergeCell ref="H2046:H2048"/>
    <mergeCell ref="I2046:I2048"/>
    <mergeCell ref="J2046:J2048"/>
    <mergeCell ref="K2046:K2048"/>
    <mergeCell ref="L2046:L2048"/>
    <mergeCell ref="N2046:N2048"/>
    <mergeCell ref="O2046:O2048"/>
    <mergeCell ref="P2046:P2048"/>
    <mergeCell ref="P2044:P2045"/>
    <mergeCell ref="O2044:O2045"/>
    <mergeCell ref="H2044:H2045"/>
    <mergeCell ref="B2051:B2053"/>
    <mergeCell ref="C2051:C2053"/>
    <mergeCell ref="D2051:D2053"/>
    <mergeCell ref="E2051:E2053"/>
    <mergeCell ref="H2051:H2053"/>
    <mergeCell ref="I2051:I2053"/>
    <mergeCell ref="J2051:J2053"/>
    <mergeCell ref="K2051:K2053"/>
    <mergeCell ref="L2051:L2053"/>
    <mergeCell ref="N2051:N2053"/>
    <mergeCell ref="O2051:O2053"/>
    <mergeCell ref="P2051:P2053"/>
    <mergeCell ref="O2049:O2050"/>
    <mergeCell ref="I2049:I2050"/>
    <mergeCell ref="C2049:C2050"/>
    <mergeCell ref="I2044:I2045"/>
    <mergeCell ref="J2044:J2045"/>
    <mergeCell ref="B2056:B2058"/>
    <mergeCell ref="C2056:C2058"/>
    <mergeCell ref="D2056:D2058"/>
    <mergeCell ref="E2056:E2058"/>
    <mergeCell ref="H2056:H2058"/>
    <mergeCell ref="I2056:I2058"/>
    <mergeCell ref="J2056:J2058"/>
    <mergeCell ref="K2056:K2058"/>
    <mergeCell ref="L2056:L2058"/>
    <mergeCell ref="N2056:N2058"/>
    <mergeCell ref="O2056:O2058"/>
    <mergeCell ref="P2056:P2058"/>
    <mergeCell ref="P2054:P2055"/>
    <mergeCell ref="I2054:I2055"/>
    <mergeCell ref="J2049:J2050"/>
    <mergeCell ref="B2061:B2063"/>
    <mergeCell ref="C2061:C2063"/>
    <mergeCell ref="D2061:D2063"/>
    <mergeCell ref="E2061:E2063"/>
    <mergeCell ref="H2061:H2063"/>
    <mergeCell ref="I2061:I2063"/>
    <mergeCell ref="J2061:J2063"/>
    <mergeCell ref="K2061:K2063"/>
    <mergeCell ref="L2061:L2063"/>
    <mergeCell ref="N2061:N2063"/>
    <mergeCell ref="O2061:O2063"/>
    <mergeCell ref="P2061:P2063"/>
    <mergeCell ref="B2059:B2060"/>
    <mergeCell ref="O2059:O2060"/>
    <mergeCell ref="L2059:L2060"/>
    <mergeCell ref="K2059:K2060"/>
    <mergeCell ref="C2059:C2060"/>
    <mergeCell ref="B2066:B2068"/>
    <mergeCell ref="C2066:C2068"/>
    <mergeCell ref="D2066:D2068"/>
    <mergeCell ref="E2066:E2068"/>
    <mergeCell ref="H2066:H2068"/>
    <mergeCell ref="I2066:I2068"/>
    <mergeCell ref="J2066:J2068"/>
    <mergeCell ref="K2066:K2068"/>
    <mergeCell ref="L2066:L2068"/>
    <mergeCell ref="N2066:N2068"/>
    <mergeCell ref="O2066:O2068"/>
    <mergeCell ref="P2066:P2068"/>
    <mergeCell ref="P2059:P2060"/>
    <mergeCell ref="N2059:N2060"/>
    <mergeCell ref="P2064:P2065"/>
    <mergeCell ref="I2059:I2060"/>
    <mergeCell ref="B2071:B2073"/>
    <mergeCell ref="C2071:C2073"/>
    <mergeCell ref="D2071:D2073"/>
    <mergeCell ref="E2071:E2073"/>
    <mergeCell ref="H2071:H2073"/>
    <mergeCell ref="I2071:I2073"/>
    <mergeCell ref="J2071:J2073"/>
    <mergeCell ref="K2071:K2073"/>
    <mergeCell ref="L2071:L2073"/>
    <mergeCell ref="N2071:N2073"/>
    <mergeCell ref="O2071:O2073"/>
    <mergeCell ref="P2071:P2073"/>
    <mergeCell ref="C2064:C2065"/>
    <mergeCell ref="C2069:C2070"/>
    <mergeCell ref="E2064:E2065"/>
    <mergeCell ref="K2064:K2065"/>
    <mergeCell ref="O2076:O2078"/>
    <mergeCell ref="P2076:P2078"/>
    <mergeCell ref="O2074:O2075"/>
    <mergeCell ref="P2074:P2075"/>
    <mergeCell ref="B2081:B2083"/>
    <mergeCell ref="C2081:C2083"/>
    <mergeCell ref="D2081:D2083"/>
    <mergeCell ref="E2081:E2083"/>
    <mergeCell ref="H2081:H2083"/>
    <mergeCell ref="I2081:I2083"/>
    <mergeCell ref="J2081:J2083"/>
    <mergeCell ref="K2081:K2083"/>
    <mergeCell ref="L2081:L2083"/>
    <mergeCell ref="N2081:N2083"/>
    <mergeCell ref="O2081:O2083"/>
    <mergeCell ref="P2081:P2083"/>
    <mergeCell ref="N2079:N2080"/>
    <mergeCell ref="K2079:K2080"/>
    <mergeCell ref="D2076:D2078"/>
    <mergeCell ref="E2076:E2078"/>
    <mergeCell ref="H2076:H2078"/>
    <mergeCell ref="I2076:I2078"/>
    <mergeCell ref="E2079:E2080"/>
    <mergeCell ref="B2074:B2075"/>
    <mergeCell ref="B2079:B2080"/>
    <mergeCell ref="J2079:J2080"/>
    <mergeCell ref="O2086:O2088"/>
    <mergeCell ref="P2086:P2088"/>
    <mergeCell ref="B2091:B2093"/>
    <mergeCell ref="C2091:C2093"/>
    <mergeCell ref="D2091:D2093"/>
    <mergeCell ref="E2091:E2093"/>
    <mergeCell ref="H2091:H2093"/>
    <mergeCell ref="I2091:I2093"/>
    <mergeCell ref="J2091:J2093"/>
    <mergeCell ref="K2091:K2093"/>
    <mergeCell ref="L2091:L2093"/>
    <mergeCell ref="N2091:N2093"/>
    <mergeCell ref="O2091:O2093"/>
    <mergeCell ref="P2091:P2093"/>
    <mergeCell ref="O2089:O2090"/>
    <mergeCell ref="B2089:B2090"/>
    <mergeCell ref="H2089:H2090"/>
    <mergeCell ref="I2089:I2090"/>
    <mergeCell ref="J2089:J2090"/>
    <mergeCell ref="K2089:K2090"/>
    <mergeCell ref="L2089:L2090"/>
    <mergeCell ref="N2089:N2090"/>
    <mergeCell ref="P2089:P2090"/>
    <mergeCell ref="L2114:L2115"/>
    <mergeCell ref="B2096:B2098"/>
    <mergeCell ref="C2096:C2098"/>
    <mergeCell ref="D2096:D2098"/>
    <mergeCell ref="E2096:E2098"/>
    <mergeCell ref="H2096:H2098"/>
    <mergeCell ref="I2096:I2098"/>
    <mergeCell ref="J2096:J2098"/>
    <mergeCell ref="K2096:K2098"/>
    <mergeCell ref="L2096:L2098"/>
    <mergeCell ref="N2096:N2098"/>
    <mergeCell ref="O2096:O2098"/>
    <mergeCell ref="P2096:P2098"/>
    <mergeCell ref="B2101:B2103"/>
    <mergeCell ref="C2101:C2103"/>
    <mergeCell ref="D2101:D2103"/>
    <mergeCell ref="E2101:E2103"/>
    <mergeCell ref="H2101:H2103"/>
    <mergeCell ref="I2101:I2103"/>
    <mergeCell ref="J2101:J2103"/>
    <mergeCell ref="K2101:K2103"/>
    <mergeCell ref="L2101:L2103"/>
    <mergeCell ref="N2101:N2103"/>
    <mergeCell ref="O2101:O2103"/>
    <mergeCell ref="P2101:P2103"/>
    <mergeCell ref="E2099:E2100"/>
    <mergeCell ref="H2099:H2100"/>
    <mergeCell ref="D2099:D2100"/>
    <mergeCell ref="P2099:P2100"/>
    <mergeCell ref="L2099:L2100"/>
    <mergeCell ref="C2114:C2115"/>
    <mergeCell ref="B2106:B2108"/>
    <mergeCell ref="C2106:C2108"/>
    <mergeCell ref="D2106:D2108"/>
    <mergeCell ref="E2106:E2108"/>
    <mergeCell ref="H2106:H2108"/>
    <mergeCell ref="I2106:I2108"/>
    <mergeCell ref="J2106:J2108"/>
    <mergeCell ref="K2106:K2108"/>
    <mergeCell ref="L2106:L2108"/>
    <mergeCell ref="N2106:N2108"/>
    <mergeCell ref="O2106:O2108"/>
    <mergeCell ref="P2106:P2108"/>
    <mergeCell ref="B2111:B2113"/>
    <mergeCell ref="C2111:C2113"/>
    <mergeCell ref="D2111:D2113"/>
    <mergeCell ref="E2111:E2113"/>
    <mergeCell ref="H2111:H2113"/>
    <mergeCell ref="I2111:I2113"/>
    <mergeCell ref="J2111:J2113"/>
    <mergeCell ref="K2111:K2113"/>
    <mergeCell ref="L2111:L2113"/>
    <mergeCell ref="N2111:N2113"/>
    <mergeCell ref="O2111:O2113"/>
    <mergeCell ref="P2111:P2113"/>
    <mergeCell ref="I2109:I2110"/>
    <mergeCell ref="D2109:D2110"/>
    <mergeCell ref="E2109:E2110"/>
    <mergeCell ref="E2121:E2123"/>
    <mergeCell ref="H2121:H2123"/>
    <mergeCell ref="I2121:I2123"/>
    <mergeCell ref="J2121:J2123"/>
    <mergeCell ref="K2121:K2123"/>
    <mergeCell ref="L2121:L2123"/>
    <mergeCell ref="N2121:N2123"/>
    <mergeCell ref="O2121:O2123"/>
    <mergeCell ref="P2121:P2123"/>
    <mergeCell ref="B2116:B2118"/>
    <mergeCell ref="B2126:B2128"/>
    <mergeCell ref="C2126:C2128"/>
    <mergeCell ref="D2126:D2128"/>
    <mergeCell ref="E2126:E2128"/>
    <mergeCell ref="H2126:H2128"/>
    <mergeCell ref="I2126:I2128"/>
    <mergeCell ref="J2126:J2128"/>
    <mergeCell ref="K2126:K2128"/>
    <mergeCell ref="L2126:L2128"/>
    <mergeCell ref="N2126:N2128"/>
    <mergeCell ref="O2126:O2128"/>
    <mergeCell ref="P2126:P2128"/>
    <mergeCell ref="L2124:L2125"/>
    <mergeCell ref="I2119:I2120"/>
    <mergeCell ref="E2119:E2120"/>
    <mergeCell ref="D2119:D2120"/>
    <mergeCell ref="E2124:E2125"/>
    <mergeCell ref="O2124:O2125"/>
    <mergeCell ref="C2116:C2118"/>
    <mergeCell ref="D2116:D2118"/>
    <mergeCell ref="E2116:E2118"/>
    <mergeCell ref="H2116:H2118"/>
    <mergeCell ref="A2129:A2158"/>
    <mergeCell ref="A2024:A2128"/>
    <mergeCell ref="B2146:B2148"/>
    <mergeCell ref="C2146:C2148"/>
    <mergeCell ref="D2146:D2148"/>
    <mergeCell ref="E2146:E2148"/>
    <mergeCell ref="H2146:H2148"/>
    <mergeCell ref="I2146:I2148"/>
    <mergeCell ref="J2146:J2148"/>
    <mergeCell ref="K2146:K2148"/>
    <mergeCell ref="L2146:L2148"/>
    <mergeCell ref="N2146:N2148"/>
    <mergeCell ref="O2146:O2148"/>
    <mergeCell ref="P2146:P2148"/>
    <mergeCell ref="B2151:B2153"/>
    <mergeCell ref="C2151:C2153"/>
    <mergeCell ref="D2151:D2153"/>
    <mergeCell ref="E2151:E2153"/>
    <mergeCell ref="B2136:B2138"/>
    <mergeCell ref="C2136:C2138"/>
    <mergeCell ref="D2136:D2138"/>
    <mergeCell ref="E2136:E2138"/>
    <mergeCell ref="H2136:H2138"/>
    <mergeCell ref="I2136:I2138"/>
    <mergeCell ref="J2136:J2138"/>
    <mergeCell ref="K2136:K2138"/>
    <mergeCell ref="L2136:L2138"/>
    <mergeCell ref="N2136:N2138"/>
    <mergeCell ref="O2136:O2138"/>
    <mergeCell ref="P2136:P2138"/>
    <mergeCell ref="I2144:I2145"/>
    <mergeCell ref="O2141:O2143"/>
    <mergeCell ref="B2134:B2135"/>
    <mergeCell ref="K2149:K2150"/>
    <mergeCell ref="J2139:J2140"/>
    <mergeCell ref="P2139:P2140"/>
    <mergeCell ref="K2144:K2145"/>
    <mergeCell ref="J2144:J2145"/>
    <mergeCell ref="D2134:D2135"/>
    <mergeCell ref="E2134:E2135"/>
    <mergeCell ref="H2134:H2135"/>
    <mergeCell ref="I2134:I2135"/>
    <mergeCell ref="J2134:J2135"/>
    <mergeCell ref="D2144:D2145"/>
    <mergeCell ref="O2134:O2135"/>
    <mergeCell ref="L2134:L2135"/>
    <mergeCell ref="H2139:H2140"/>
    <mergeCell ref="C2144:C2145"/>
    <mergeCell ref="B2149:B2150"/>
    <mergeCell ref="D2139:D2140"/>
    <mergeCell ref="P2144:P2145"/>
    <mergeCell ref="O2144:O2145"/>
    <mergeCell ref="D2141:D2143"/>
    <mergeCell ref="E2141:E2143"/>
    <mergeCell ref="H2141:H2143"/>
    <mergeCell ref="I2141:I2143"/>
    <mergeCell ref="J2141:J2143"/>
    <mergeCell ref="K2141:K2143"/>
    <mergeCell ref="L2141:L2143"/>
    <mergeCell ref="P2141:P2143"/>
    <mergeCell ref="E2139:E2140"/>
    <mergeCell ref="O2149:O2150"/>
    <mergeCell ref="N2141:N2143"/>
    <mergeCell ref="N2149:N2150"/>
    <mergeCell ref="M904:M906"/>
    <mergeCell ref="M907:M909"/>
    <mergeCell ref="M910:M912"/>
    <mergeCell ref="M913:M915"/>
    <mergeCell ref="M916:M918"/>
    <mergeCell ref="M874:M876"/>
    <mergeCell ref="M877:M879"/>
    <mergeCell ref="M880:M882"/>
    <mergeCell ref="M883:M885"/>
    <mergeCell ref="M886:M888"/>
    <mergeCell ref="M889:M891"/>
    <mergeCell ref="M919:M921"/>
    <mergeCell ref="M21:M23"/>
    <mergeCell ref="M24:M26"/>
    <mergeCell ref="M27:M29"/>
    <mergeCell ref="M30:M32"/>
    <mergeCell ref="M33:M35"/>
    <mergeCell ref="M39:M41"/>
    <mergeCell ref="M42:M44"/>
    <mergeCell ref="M45:M47"/>
    <mergeCell ref="M48:M50"/>
    <mergeCell ref="M51:M53"/>
    <mergeCell ref="M57:M59"/>
    <mergeCell ref="M60:M62"/>
    <mergeCell ref="M118:M121"/>
    <mergeCell ref="M122:M125"/>
    <mergeCell ref="M126:M129"/>
    <mergeCell ref="M130:M133"/>
    <mergeCell ref="M684:M686"/>
    <mergeCell ref="M687:M689"/>
    <mergeCell ref="M717:M719"/>
    <mergeCell ref="M720:M722"/>
    <mergeCell ref="M1:M2"/>
    <mergeCell ref="M994:M996"/>
    <mergeCell ref="M997:M999"/>
    <mergeCell ref="M372:M374"/>
    <mergeCell ref="M375:M377"/>
    <mergeCell ref="M378:M381"/>
    <mergeCell ref="M382:M385"/>
    <mergeCell ref="M386:M389"/>
    <mergeCell ref="M390:M393"/>
    <mergeCell ref="M394:M397"/>
    <mergeCell ref="M426:M428"/>
    <mergeCell ref="M432:M434"/>
    <mergeCell ref="M818:M821"/>
    <mergeCell ref="M832:M833"/>
    <mergeCell ref="M834:M835"/>
    <mergeCell ref="M836:M837"/>
    <mergeCell ref="M838:M839"/>
    <mergeCell ref="M840:M841"/>
    <mergeCell ref="M988:M990"/>
    <mergeCell ref="M991:M993"/>
    <mergeCell ref="M690:M692"/>
    <mergeCell ref="M696:M698"/>
    <mergeCell ref="M699:M701"/>
    <mergeCell ref="M945:M946"/>
    <mergeCell ref="M947:M948"/>
    <mergeCell ref="M949:M950"/>
    <mergeCell ref="M941:M942"/>
    <mergeCell ref="M943:M944"/>
    <mergeCell ref="M810:M813"/>
    <mergeCell ref="M814:M817"/>
    <mergeCell ref="M898:M900"/>
    <mergeCell ref="M901:M903"/>
    <mergeCell ref="M965:M966"/>
    <mergeCell ref="M967:M968"/>
    <mergeCell ref="M969:M970"/>
    <mergeCell ref="M971:M972"/>
    <mergeCell ref="M973:M975"/>
    <mergeCell ref="M976:M978"/>
    <mergeCell ref="M979:M981"/>
    <mergeCell ref="M982:M984"/>
    <mergeCell ref="M985:M987"/>
    <mergeCell ref="I1006:I1008"/>
    <mergeCell ref="B1003:B1005"/>
    <mergeCell ref="J991:J993"/>
    <mergeCell ref="B982:B984"/>
    <mergeCell ref="C982:C984"/>
    <mergeCell ref="I969:I970"/>
    <mergeCell ref="L969:L970"/>
    <mergeCell ref="D1122:D1125"/>
    <mergeCell ref="B1068:B1069"/>
    <mergeCell ref="C1075:C1077"/>
    <mergeCell ref="B1110:B1113"/>
    <mergeCell ref="C1068:C1069"/>
    <mergeCell ref="D1118:D1121"/>
    <mergeCell ref="B1032:B1033"/>
    <mergeCell ref="C1032:C1033"/>
    <mergeCell ref="C1052:C1054"/>
    <mergeCell ref="C1058:C1060"/>
    <mergeCell ref="L1066:L1067"/>
    <mergeCell ref="K1075:K1077"/>
    <mergeCell ref="K1061:K1063"/>
    <mergeCell ref="L1049:L1051"/>
    <mergeCell ref="L1040:L1042"/>
    <mergeCell ref="B1022:B1024"/>
    <mergeCell ref="P1740:P1742"/>
    <mergeCell ref="B1825:B1828"/>
    <mergeCell ref="C1825:C1828"/>
    <mergeCell ref="D1825:D1828"/>
    <mergeCell ref="E1825:E1828"/>
    <mergeCell ref="H1825:H1828"/>
    <mergeCell ref="I1825:I1828"/>
    <mergeCell ref="J1825:J1828"/>
    <mergeCell ref="K1825:K1828"/>
    <mergeCell ref="L1825:L1828"/>
    <mergeCell ref="N1825:N1828"/>
    <mergeCell ref="O1825:O1828"/>
    <mergeCell ref="P1825:P1828"/>
    <mergeCell ref="B1767:B1769"/>
    <mergeCell ref="C1767:C1769"/>
    <mergeCell ref="D1767:D1769"/>
    <mergeCell ref="E1767:E1769"/>
    <mergeCell ref="H1767:H1769"/>
    <mergeCell ref="I1767:I1769"/>
    <mergeCell ref="J1767:J1769"/>
    <mergeCell ref="K1767:K1769"/>
    <mergeCell ref="N1767:N1769"/>
    <mergeCell ref="O1767:O1769"/>
    <mergeCell ref="P1767:P1769"/>
    <mergeCell ref="B1770:B1772"/>
    <mergeCell ref="C1770:C1772"/>
    <mergeCell ref="D1770:D1772"/>
    <mergeCell ref="E1770:E1772"/>
    <mergeCell ref="H1770:H1772"/>
    <mergeCell ref="I1770:I1772"/>
    <mergeCell ref="O1770:O1772"/>
    <mergeCell ref="P1770:P1772"/>
    <mergeCell ref="O1833:O1836"/>
    <mergeCell ref="B1782:B1784"/>
    <mergeCell ref="C1782:C1784"/>
    <mergeCell ref="D1782:D1784"/>
    <mergeCell ref="E1782:E1784"/>
    <mergeCell ref="H1782:H1784"/>
    <mergeCell ref="I1782:I1784"/>
    <mergeCell ref="J1782:J1784"/>
    <mergeCell ref="K1782:K1784"/>
    <mergeCell ref="L1782:L1784"/>
    <mergeCell ref="N1782:N1784"/>
    <mergeCell ref="O1782:O1784"/>
    <mergeCell ref="P1782:P1784"/>
    <mergeCell ref="B1785:B1787"/>
    <mergeCell ref="C1785:C1787"/>
    <mergeCell ref="D1785:D1787"/>
    <mergeCell ref="E1785:E1787"/>
    <mergeCell ref="H1785:H1787"/>
    <mergeCell ref="I1785:I1787"/>
    <mergeCell ref="J1785:J1787"/>
    <mergeCell ref="K1785:K1787"/>
    <mergeCell ref="L1785:L1787"/>
    <mergeCell ref="N1785:N1787"/>
    <mergeCell ref="O1785:O1787"/>
    <mergeCell ref="P1785:P1787"/>
    <mergeCell ref="K1791:K1793"/>
    <mergeCell ref="D1800:D1802"/>
    <mergeCell ref="D1818:D1820"/>
    <mergeCell ref="N1794:N1796"/>
    <mergeCell ref="E1806:E1808"/>
    <mergeCell ref="K1800:K1802"/>
    <mergeCell ref="O1815:O1817"/>
    <mergeCell ref="P1821:P1824"/>
    <mergeCell ref="N1770:N1772"/>
    <mergeCell ref="N1849:N1852"/>
    <mergeCell ref="O1849:O1852"/>
    <mergeCell ref="P1849:P1852"/>
    <mergeCell ref="J1829:J1832"/>
    <mergeCell ref="K1829:K1832"/>
    <mergeCell ref="L1829:L1832"/>
    <mergeCell ref="N1829:N1832"/>
    <mergeCell ref="O1829:O1832"/>
    <mergeCell ref="P1829:P1832"/>
    <mergeCell ref="H1818:H1820"/>
    <mergeCell ref="E1797:E1799"/>
    <mergeCell ref="H1812:H1814"/>
    <mergeCell ref="O1806:O1808"/>
    <mergeCell ref="B1791:B1793"/>
    <mergeCell ref="H1803:H1805"/>
    <mergeCell ref="I1815:I1817"/>
    <mergeCell ref="B1845:B1848"/>
    <mergeCell ref="C1845:C1848"/>
    <mergeCell ref="D1845:D1848"/>
    <mergeCell ref="E1845:E1848"/>
    <mergeCell ref="H1845:H1848"/>
    <mergeCell ref="I1845:I1848"/>
    <mergeCell ref="J1845:J1848"/>
    <mergeCell ref="K1845:K1848"/>
    <mergeCell ref="L1845:L1848"/>
    <mergeCell ref="N1845:N1848"/>
    <mergeCell ref="O1845:O1848"/>
    <mergeCell ref="P1845:P1848"/>
    <mergeCell ref="I1791:I1793"/>
    <mergeCell ref="D1797:D1799"/>
  </mergeCells>
  <phoneticPr fontId="45" type="noConversion"/>
  <pageMargins left="0.25" right="0.25" top="0.75" bottom="0.75" header="0.3" footer="0.3"/>
  <pageSetup paperSize="9" fitToHeight="0" orientation="portrait" horizontalDpi="4294967295" verticalDpi="4294967295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BE1929"/>
  <sheetViews>
    <sheetView zoomScale="85" zoomScaleNormal="85" workbookViewId="0">
      <pane ySplit="2" topLeftCell="A3" activePane="bottomLeft" state="frozen"/>
      <selection pane="bottomLeft" activeCell="A3" sqref="A3"/>
    </sheetView>
  </sheetViews>
  <sheetFormatPr defaultRowHeight="12.75"/>
  <cols>
    <col min="1" max="1" width="31" customWidth="1"/>
    <col min="2" max="2" width="16.28515625" style="260" customWidth="1"/>
    <col min="3" max="3" width="48.85546875" style="21" customWidth="1"/>
    <col min="4" max="4" width="35.85546875" style="21" bestFit="1" customWidth="1"/>
    <col min="5" max="5" width="15.42578125" style="16" customWidth="1"/>
    <col min="6" max="6" width="8.5703125" style="260" customWidth="1"/>
    <col min="7" max="7" width="19.28515625" style="260" customWidth="1"/>
    <col min="8" max="8" width="10.42578125" style="260" customWidth="1"/>
    <col min="9" max="9" width="19.140625" style="260" customWidth="1"/>
    <col min="10" max="10" width="14.42578125" style="260" customWidth="1"/>
    <col min="11" max="11" width="14" style="260" customWidth="1"/>
    <col min="12" max="13" width="10.85546875" style="260" customWidth="1"/>
    <col min="14" max="14" width="11.85546875" style="260" customWidth="1"/>
    <col min="15" max="15" width="31.5703125" style="260" customWidth="1"/>
    <col min="16" max="16" width="27.85546875" style="260" customWidth="1"/>
    <col min="17" max="17" width="14.42578125" style="260" customWidth="1"/>
    <col min="18" max="18" width="10" style="260" customWidth="1"/>
    <col min="19" max="19" width="10.42578125" style="260" customWidth="1"/>
    <col min="20" max="20" width="11" style="260" customWidth="1"/>
    <col min="21" max="21" width="10" style="260" customWidth="1"/>
    <col min="22" max="22" width="10.5703125" style="260" customWidth="1"/>
    <col min="23" max="23" width="11.28515625" style="260" customWidth="1"/>
    <col min="24" max="24" width="11.5703125" style="260" customWidth="1"/>
    <col min="25" max="25" width="18.5703125" style="260" customWidth="1"/>
    <col min="26" max="26" width="18.42578125" style="260" customWidth="1"/>
    <col min="27" max="28" width="17.140625" style="260" customWidth="1"/>
    <col min="29" max="29" width="11.42578125" style="260" customWidth="1"/>
    <col min="30" max="30" width="12.5703125" style="260" customWidth="1"/>
    <col min="31" max="31" width="88.5703125" style="537" customWidth="1"/>
    <col min="32" max="34" width="9.140625" style="260"/>
  </cols>
  <sheetData>
    <row r="1" spans="1:34" ht="32.25" customHeight="1" thickBot="1">
      <c r="A1" s="5525" t="s">
        <v>617</v>
      </c>
      <c r="B1" s="5526"/>
      <c r="C1" s="5527"/>
      <c r="D1" s="5561" t="s">
        <v>822</v>
      </c>
      <c r="E1" s="5562"/>
      <c r="F1" s="5562"/>
      <c r="G1" s="5562"/>
      <c r="H1" s="5562"/>
      <c r="I1" s="5562"/>
      <c r="J1" s="5562"/>
      <c r="K1" s="5562"/>
      <c r="L1" s="5562"/>
      <c r="M1" s="5563"/>
      <c r="N1" s="5564" t="s">
        <v>823</v>
      </c>
      <c r="O1" s="5564"/>
      <c r="P1" s="5564"/>
      <c r="Q1" s="5564"/>
      <c r="R1" s="5560"/>
      <c r="S1" s="5561" t="s">
        <v>824</v>
      </c>
      <c r="T1" s="5562"/>
      <c r="U1" s="5562"/>
      <c r="V1" s="5563"/>
      <c r="W1" s="5560" t="s">
        <v>825</v>
      </c>
      <c r="X1" s="5526"/>
      <c r="Y1" s="5526"/>
      <c r="Z1" s="5526"/>
      <c r="AA1" s="5527"/>
      <c r="AB1" s="2968"/>
      <c r="AC1" s="460"/>
      <c r="AD1" s="460"/>
      <c r="AE1" s="517"/>
    </row>
    <row r="2" spans="1:34" ht="49.5" customHeight="1" thickBot="1">
      <c r="A2" s="114" t="s">
        <v>826</v>
      </c>
      <c r="B2" s="954" t="s">
        <v>2606</v>
      </c>
      <c r="C2" s="953" t="s">
        <v>827</v>
      </c>
      <c r="D2" s="115" t="s">
        <v>828</v>
      </c>
      <c r="E2" s="115" t="s">
        <v>1220</v>
      </c>
      <c r="F2" s="115" t="s">
        <v>829</v>
      </c>
      <c r="G2" s="115" t="s">
        <v>830</v>
      </c>
      <c r="H2" s="115" t="s">
        <v>622</v>
      </c>
      <c r="I2" s="115" t="s">
        <v>831</v>
      </c>
      <c r="J2" s="115" t="s">
        <v>832</v>
      </c>
      <c r="K2" s="115" t="s">
        <v>833</v>
      </c>
      <c r="L2" s="115" t="s">
        <v>834</v>
      </c>
      <c r="M2" s="115" t="s">
        <v>835</v>
      </c>
      <c r="N2" s="118" t="s">
        <v>836</v>
      </c>
      <c r="O2" s="118" t="s">
        <v>837</v>
      </c>
      <c r="P2" s="118" t="s">
        <v>838</v>
      </c>
      <c r="Q2" s="118" t="s">
        <v>839</v>
      </c>
      <c r="R2" s="118" t="s">
        <v>840</v>
      </c>
      <c r="S2" s="115" t="s">
        <v>841</v>
      </c>
      <c r="T2" s="115" t="s">
        <v>842</v>
      </c>
      <c r="U2" s="115" t="s">
        <v>843</v>
      </c>
      <c r="V2" s="115" t="s">
        <v>844</v>
      </c>
      <c r="W2" s="118" t="s">
        <v>845</v>
      </c>
      <c r="X2" s="118" t="s">
        <v>846</v>
      </c>
      <c r="Y2" s="118" t="s">
        <v>847</v>
      </c>
      <c r="Z2" s="118" t="s">
        <v>848</v>
      </c>
      <c r="AA2" s="118" t="s">
        <v>849</v>
      </c>
      <c r="AB2" s="952" t="s">
        <v>6174</v>
      </c>
      <c r="AC2" s="461" t="s">
        <v>2450</v>
      </c>
      <c r="AD2" s="461" t="s">
        <v>2462</v>
      </c>
      <c r="AE2" s="516" t="s">
        <v>2547</v>
      </c>
    </row>
    <row r="3" spans="1:34" ht="30" customHeight="1" thickBot="1">
      <c r="A3" s="113" t="s">
        <v>850</v>
      </c>
      <c r="B3" s="881"/>
      <c r="C3" s="480"/>
      <c r="D3" s="280" t="s">
        <v>1141</v>
      </c>
      <c r="E3" s="285" t="s">
        <v>1221</v>
      </c>
      <c r="F3" s="285" t="s">
        <v>851</v>
      </c>
      <c r="G3" s="285" t="s">
        <v>852</v>
      </c>
      <c r="H3" s="285" t="s">
        <v>623</v>
      </c>
      <c r="I3" s="481" t="s">
        <v>853</v>
      </c>
      <c r="J3" s="285">
        <v>32</v>
      </c>
      <c r="K3" s="285">
        <v>33</v>
      </c>
      <c r="L3" s="285">
        <v>32</v>
      </c>
      <c r="M3" s="285">
        <v>32</v>
      </c>
      <c r="N3" s="482"/>
      <c r="O3" s="482"/>
      <c r="P3" s="482"/>
      <c r="Q3" s="482"/>
      <c r="R3" s="482"/>
      <c r="S3" s="482"/>
      <c r="T3" s="482"/>
      <c r="U3" s="482"/>
      <c r="V3" s="482"/>
      <c r="W3" s="452"/>
      <c r="X3" s="452"/>
      <c r="Y3" s="452"/>
      <c r="Z3" s="452"/>
      <c r="AA3" s="452"/>
      <c r="AB3" s="3010"/>
      <c r="AC3" s="412"/>
      <c r="AD3" s="412"/>
      <c r="AE3" s="518"/>
    </row>
    <row r="4" spans="1:34" ht="12" customHeight="1">
      <c r="A4" s="5453" t="s">
        <v>161</v>
      </c>
      <c r="B4" s="5156" t="s">
        <v>2463</v>
      </c>
      <c r="C4" s="5549" t="s">
        <v>2908</v>
      </c>
      <c r="D4" s="5241" t="s">
        <v>1151</v>
      </c>
      <c r="E4" s="5156" t="s">
        <v>1221</v>
      </c>
      <c r="F4" s="5156" t="s">
        <v>851</v>
      </c>
      <c r="G4" s="5156" t="s">
        <v>862</v>
      </c>
      <c r="H4" s="5156" t="s">
        <v>624</v>
      </c>
      <c r="I4" s="5320" t="s">
        <v>853</v>
      </c>
      <c r="J4" s="5156">
        <v>384</v>
      </c>
      <c r="K4" s="5156">
        <v>512</v>
      </c>
      <c r="L4" s="5156">
        <v>256</v>
      </c>
      <c r="M4" s="5156">
        <v>384</v>
      </c>
      <c r="N4" s="195" t="s">
        <v>868</v>
      </c>
      <c r="O4" s="195" t="s">
        <v>869</v>
      </c>
      <c r="P4" s="195" t="s">
        <v>869</v>
      </c>
      <c r="Q4" s="195" t="s">
        <v>857</v>
      </c>
      <c r="R4" s="137">
        <v>1405</v>
      </c>
      <c r="S4" s="137" t="s">
        <v>858</v>
      </c>
      <c r="T4" s="137">
        <v>2</v>
      </c>
      <c r="U4" s="137" t="s">
        <v>859</v>
      </c>
      <c r="V4" s="137">
        <v>2</v>
      </c>
      <c r="W4" s="137"/>
      <c r="X4" s="137"/>
      <c r="Y4" s="137"/>
      <c r="Z4" s="137"/>
      <c r="AA4" s="137"/>
      <c r="AB4" s="3011"/>
      <c r="AC4" s="5156" t="s">
        <v>2451</v>
      </c>
      <c r="AD4" s="5156" t="s">
        <v>2452</v>
      </c>
      <c r="AE4" s="5305"/>
    </row>
    <row r="5" spans="1:34" ht="21.75" customHeight="1" thickBot="1">
      <c r="A5" s="5455"/>
      <c r="B5" s="5121"/>
      <c r="C5" s="5550"/>
      <c r="D5" s="5208"/>
      <c r="E5" s="5121"/>
      <c r="F5" s="5121"/>
      <c r="G5" s="5121"/>
      <c r="H5" s="5121"/>
      <c r="I5" s="5287"/>
      <c r="J5" s="5121"/>
      <c r="K5" s="5121"/>
      <c r="L5" s="5121"/>
      <c r="M5" s="5121"/>
      <c r="N5" s="294" t="s">
        <v>860</v>
      </c>
      <c r="O5" s="36" t="s">
        <v>646</v>
      </c>
      <c r="P5" s="36" t="s">
        <v>647</v>
      </c>
      <c r="Q5" s="294" t="s">
        <v>857</v>
      </c>
      <c r="R5" s="36">
        <v>1300</v>
      </c>
      <c r="S5" s="36" t="s">
        <v>858</v>
      </c>
      <c r="T5" s="36">
        <v>2</v>
      </c>
      <c r="U5" s="36" t="s">
        <v>859</v>
      </c>
      <c r="V5" s="36">
        <v>2</v>
      </c>
      <c r="W5" s="36"/>
      <c r="X5" s="36"/>
      <c r="Y5" s="36"/>
      <c r="Z5" s="36"/>
      <c r="AA5" s="36"/>
      <c r="AB5" s="3010"/>
      <c r="AC5" s="5121"/>
      <c r="AD5" s="5121"/>
      <c r="AE5" s="5125"/>
    </row>
    <row r="6" spans="1:34" ht="15" customHeight="1">
      <c r="A6" s="5454" t="s">
        <v>404</v>
      </c>
      <c r="B6" s="5475" t="s">
        <v>2464</v>
      </c>
      <c r="C6" s="5201" t="s">
        <v>998</v>
      </c>
      <c r="D6" s="5558" t="s">
        <v>922</v>
      </c>
      <c r="E6" s="289"/>
      <c r="F6" s="5156" t="s">
        <v>851</v>
      </c>
      <c r="G6" s="5085" t="s">
        <v>862</v>
      </c>
      <c r="H6" s="5085" t="s">
        <v>624</v>
      </c>
      <c r="I6" s="5114" t="s">
        <v>853</v>
      </c>
      <c r="J6" s="5085">
        <v>384</v>
      </c>
      <c r="K6" s="5085">
        <v>1120</v>
      </c>
      <c r="L6" s="5085">
        <v>128</v>
      </c>
      <c r="M6" s="5085">
        <v>320</v>
      </c>
      <c r="N6" s="286" t="s">
        <v>854</v>
      </c>
      <c r="O6" s="286" t="s">
        <v>658</v>
      </c>
      <c r="P6" s="33" t="s">
        <v>856</v>
      </c>
      <c r="Q6" s="286" t="s">
        <v>857</v>
      </c>
      <c r="R6" s="33">
        <v>270</v>
      </c>
      <c r="S6" s="33" t="s">
        <v>858</v>
      </c>
      <c r="T6" s="33">
        <v>2</v>
      </c>
      <c r="U6" s="33" t="s">
        <v>859</v>
      </c>
      <c r="V6" s="33">
        <v>2</v>
      </c>
      <c r="W6" s="33"/>
      <c r="X6" s="33"/>
      <c r="Y6" s="33"/>
      <c r="Z6" s="33"/>
      <c r="AA6" s="33"/>
      <c r="AB6" s="3009"/>
      <c r="AC6" s="5156" t="s">
        <v>2451</v>
      </c>
      <c r="AD6" s="5156" t="s">
        <v>2452</v>
      </c>
      <c r="AE6" s="5305" t="s">
        <v>1390</v>
      </c>
    </row>
    <row r="7" spans="1:34" ht="15" customHeight="1">
      <c r="A7" s="5454"/>
      <c r="B7" s="5477"/>
      <c r="C7" s="5202"/>
      <c r="D7" s="5559"/>
      <c r="E7" s="286"/>
      <c r="F7" s="5086"/>
      <c r="G7" s="5085"/>
      <c r="H7" s="5085"/>
      <c r="I7" s="5114"/>
      <c r="J7" s="5085"/>
      <c r="K7" s="5085"/>
      <c r="L7" s="5085"/>
      <c r="M7" s="5085"/>
      <c r="N7" s="292" t="s">
        <v>860</v>
      </c>
      <c r="O7" s="25" t="s">
        <v>646</v>
      </c>
      <c r="P7" s="25" t="s">
        <v>647</v>
      </c>
      <c r="Q7" s="292" t="s">
        <v>857</v>
      </c>
      <c r="R7" s="25">
        <v>1300</v>
      </c>
      <c r="S7" s="25" t="s">
        <v>858</v>
      </c>
      <c r="T7" s="25">
        <v>2</v>
      </c>
      <c r="U7" s="25" t="s">
        <v>859</v>
      </c>
      <c r="V7" s="25">
        <v>2</v>
      </c>
      <c r="W7" s="25"/>
      <c r="X7" s="25"/>
      <c r="Y7" s="25"/>
      <c r="Z7" s="25"/>
      <c r="AA7" s="25"/>
      <c r="AB7" s="3012"/>
      <c r="AC7" s="5086"/>
      <c r="AD7" s="5086"/>
      <c r="AE7" s="5125"/>
    </row>
    <row r="8" spans="1:34" ht="12" customHeight="1">
      <c r="A8" s="5454"/>
      <c r="B8" s="5084" t="s">
        <v>2463</v>
      </c>
      <c r="C8" s="5214" t="s">
        <v>338</v>
      </c>
      <c r="D8" s="5153" t="s">
        <v>571</v>
      </c>
      <c r="E8" s="5084" t="s">
        <v>1221</v>
      </c>
      <c r="F8" s="5084" t="s">
        <v>851</v>
      </c>
      <c r="G8" s="5084" t="s">
        <v>862</v>
      </c>
      <c r="H8" s="5084" t="s">
        <v>624</v>
      </c>
      <c r="I8" s="5116" t="s">
        <v>853</v>
      </c>
      <c r="J8" s="5291">
        <v>384</v>
      </c>
      <c r="K8" s="5291">
        <v>4906</v>
      </c>
      <c r="L8" s="5084">
        <v>128</v>
      </c>
      <c r="M8" s="5084">
        <v>640</v>
      </c>
      <c r="N8" s="468" t="s">
        <v>854</v>
      </c>
      <c r="O8" s="292" t="s">
        <v>1218</v>
      </c>
      <c r="P8" s="292" t="s">
        <v>1219</v>
      </c>
      <c r="Q8" s="468" t="s">
        <v>857</v>
      </c>
      <c r="R8" s="295">
        <v>270</v>
      </c>
      <c r="S8" s="295" t="s">
        <v>858</v>
      </c>
      <c r="T8" s="295">
        <v>2</v>
      </c>
      <c r="U8" s="25" t="s">
        <v>859</v>
      </c>
      <c r="V8" s="295">
        <v>2</v>
      </c>
      <c r="W8" s="25"/>
      <c r="X8" s="25"/>
      <c r="Y8" s="25"/>
      <c r="Z8" s="25"/>
      <c r="AA8" s="25"/>
      <c r="AB8" s="3013"/>
      <c r="AC8" s="5084" t="s">
        <v>2451</v>
      </c>
      <c r="AD8" s="5084" t="s">
        <v>2452</v>
      </c>
      <c r="AE8" s="5299"/>
    </row>
    <row r="9" spans="1:34" ht="14.25" customHeight="1">
      <c r="A9" s="5454"/>
      <c r="B9" s="5085"/>
      <c r="C9" s="5202"/>
      <c r="D9" s="5154"/>
      <c r="E9" s="5086"/>
      <c r="F9" s="5085"/>
      <c r="G9" s="5085"/>
      <c r="H9" s="5085"/>
      <c r="I9" s="5114"/>
      <c r="J9" s="5236"/>
      <c r="K9" s="5236"/>
      <c r="L9" s="5085"/>
      <c r="M9" s="5085"/>
      <c r="N9" s="292" t="s">
        <v>860</v>
      </c>
      <c r="O9" s="25" t="s">
        <v>646</v>
      </c>
      <c r="P9" s="25" t="s">
        <v>647</v>
      </c>
      <c r="Q9" s="292" t="s">
        <v>857</v>
      </c>
      <c r="R9" s="25">
        <v>1300</v>
      </c>
      <c r="S9" s="25" t="s">
        <v>858</v>
      </c>
      <c r="T9" s="25">
        <v>2</v>
      </c>
      <c r="U9" s="25" t="s">
        <v>859</v>
      </c>
      <c r="V9" s="25">
        <v>2</v>
      </c>
      <c r="W9" s="25"/>
      <c r="X9" s="25"/>
      <c r="Y9" s="25"/>
      <c r="Z9" s="25"/>
      <c r="AA9" s="25"/>
      <c r="AB9" s="3009"/>
      <c r="AC9" s="5085"/>
      <c r="AD9" s="5085"/>
      <c r="AE9" s="5297"/>
    </row>
    <row r="10" spans="1:34" ht="12" customHeight="1">
      <c r="A10" s="5454"/>
      <c r="B10" s="5084" t="s">
        <v>2463</v>
      </c>
      <c r="C10" s="5214" t="s">
        <v>339</v>
      </c>
      <c r="D10" s="5153" t="s">
        <v>572</v>
      </c>
      <c r="E10" s="5084" t="s">
        <v>1222</v>
      </c>
      <c r="F10" s="5084" t="s">
        <v>851</v>
      </c>
      <c r="G10" s="5084" t="s">
        <v>1131</v>
      </c>
      <c r="H10" s="5084" t="s">
        <v>624</v>
      </c>
      <c r="I10" s="5116" t="s">
        <v>873</v>
      </c>
      <c r="J10" s="5291">
        <v>4906</v>
      </c>
      <c r="K10" s="5291">
        <v>12286</v>
      </c>
      <c r="L10" s="5291">
        <v>256</v>
      </c>
      <c r="M10" s="5291">
        <v>790</v>
      </c>
      <c r="N10" s="292" t="s">
        <v>854</v>
      </c>
      <c r="O10" s="91" t="s">
        <v>1135</v>
      </c>
      <c r="P10" s="91" t="s">
        <v>1134</v>
      </c>
      <c r="Q10" s="292" t="s">
        <v>857</v>
      </c>
      <c r="R10" s="25">
        <v>270</v>
      </c>
      <c r="S10" s="25" t="s">
        <v>858</v>
      </c>
      <c r="T10" s="25">
        <v>2</v>
      </c>
      <c r="U10" s="25" t="s">
        <v>859</v>
      </c>
      <c r="V10" s="25">
        <v>2</v>
      </c>
      <c r="W10" s="25"/>
      <c r="X10" s="25"/>
      <c r="Y10" s="25"/>
      <c r="Z10" s="25"/>
      <c r="AA10" s="25"/>
      <c r="AB10" s="3062" t="s">
        <v>6172</v>
      </c>
      <c r="AC10" s="5084" t="s">
        <v>2466</v>
      </c>
      <c r="AD10" s="5084" t="s">
        <v>2452</v>
      </c>
      <c r="AE10" s="5124"/>
    </row>
    <row r="11" spans="1:34" ht="24" customHeight="1">
      <c r="A11" s="5454"/>
      <c r="B11" s="5085"/>
      <c r="C11" s="5201"/>
      <c r="D11" s="5154"/>
      <c r="E11" s="5086"/>
      <c r="F11" s="5085"/>
      <c r="G11" s="5085"/>
      <c r="H11" s="5085"/>
      <c r="I11" s="5114"/>
      <c r="J11" s="5236"/>
      <c r="K11" s="5236"/>
      <c r="L11" s="5236"/>
      <c r="M11" s="5236"/>
      <c r="N11" s="292" t="s">
        <v>860</v>
      </c>
      <c r="O11" s="25" t="s">
        <v>646</v>
      </c>
      <c r="P11" s="25" t="s">
        <v>647</v>
      </c>
      <c r="Q11" s="292" t="s">
        <v>857</v>
      </c>
      <c r="R11" s="25">
        <v>1300</v>
      </c>
      <c r="S11" s="25" t="s">
        <v>858</v>
      </c>
      <c r="T11" s="25">
        <v>2</v>
      </c>
      <c r="U11" s="25" t="s">
        <v>859</v>
      </c>
      <c r="V11" s="25">
        <v>2</v>
      </c>
      <c r="W11" s="25"/>
      <c r="X11" s="25"/>
      <c r="Y11" s="25"/>
      <c r="Z11" s="25"/>
      <c r="AA11" s="25"/>
      <c r="AB11" s="3012"/>
      <c r="AC11" s="5085"/>
      <c r="AD11" s="5085"/>
      <c r="AE11" s="5125"/>
      <c r="AF11" s="91"/>
      <c r="AG11" s="91"/>
      <c r="AH11" s="91"/>
    </row>
    <row r="12" spans="1:34" ht="12" customHeight="1">
      <c r="A12" s="5454"/>
      <c r="B12" s="5084" t="s">
        <v>2463</v>
      </c>
      <c r="C12" s="5214" t="s">
        <v>588</v>
      </c>
      <c r="D12" s="5153" t="s">
        <v>921</v>
      </c>
      <c r="E12" s="5084" t="s">
        <v>1222</v>
      </c>
      <c r="F12" s="5084" t="s">
        <v>851</v>
      </c>
      <c r="G12" s="5084" t="s">
        <v>1131</v>
      </c>
      <c r="H12" s="5084" t="s">
        <v>624</v>
      </c>
      <c r="I12" s="5116" t="s">
        <v>873</v>
      </c>
      <c r="J12" s="5084">
        <v>12286</v>
      </c>
      <c r="K12" s="5084">
        <v>23712</v>
      </c>
      <c r="L12" s="5084">
        <v>512</v>
      </c>
      <c r="M12" s="5084">
        <v>912</v>
      </c>
      <c r="N12" s="292" t="s">
        <v>854</v>
      </c>
      <c r="O12" s="292" t="s">
        <v>866</v>
      </c>
      <c r="P12" s="25" t="s">
        <v>867</v>
      </c>
      <c r="Q12" s="292" t="s">
        <v>857</v>
      </c>
      <c r="R12" s="25">
        <v>270</v>
      </c>
      <c r="S12" s="25" t="s">
        <v>858</v>
      </c>
      <c r="T12" s="25">
        <v>2</v>
      </c>
      <c r="U12" s="25" t="s">
        <v>859</v>
      </c>
      <c r="V12" s="25">
        <v>2</v>
      </c>
      <c r="W12" s="25"/>
      <c r="X12" s="25"/>
      <c r="Y12" s="25"/>
      <c r="Z12" s="25"/>
      <c r="AA12" s="25"/>
      <c r="AB12" s="3062" t="s">
        <v>6173</v>
      </c>
      <c r="AC12" s="5084" t="s">
        <v>2466</v>
      </c>
      <c r="AD12" s="5084" t="s">
        <v>2452</v>
      </c>
      <c r="AE12" s="5124"/>
    </row>
    <row r="13" spans="1:34" ht="23.25" customHeight="1" thickBot="1">
      <c r="A13" s="5455"/>
      <c r="B13" s="5121"/>
      <c r="C13" s="5215"/>
      <c r="D13" s="5208"/>
      <c r="E13" s="5121"/>
      <c r="F13" s="5121"/>
      <c r="G13" s="5121"/>
      <c r="H13" s="5121"/>
      <c r="I13" s="5287"/>
      <c r="J13" s="5121"/>
      <c r="K13" s="5121"/>
      <c r="L13" s="5121"/>
      <c r="M13" s="5121"/>
      <c r="N13" s="294" t="s">
        <v>860</v>
      </c>
      <c r="O13" s="36" t="s">
        <v>646</v>
      </c>
      <c r="P13" s="36" t="s">
        <v>647</v>
      </c>
      <c r="Q13" s="294" t="s">
        <v>857</v>
      </c>
      <c r="R13" s="36">
        <v>1300</v>
      </c>
      <c r="S13" s="36" t="s">
        <v>858</v>
      </c>
      <c r="T13" s="36">
        <v>2</v>
      </c>
      <c r="U13" s="36" t="s">
        <v>859</v>
      </c>
      <c r="V13" s="36">
        <v>2</v>
      </c>
      <c r="W13" s="36"/>
      <c r="X13" s="36"/>
      <c r="Y13" s="36"/>
      <c r="Z13" s="36"/>
      <c r="AA13" s="36"/>
      <c r="AB13" s="3010"/>
      <c r="AC13" s="5121"/>
      <c r="AD13" s="5121"/>
      <c r="AE13" s="5298"/>
      <c r="AF13" s="42"/>
      <c r="AG13" s="42"/>
      <c r="AH13" s="42"/>
    </row>
    <row r="14" spans="1:34" ht="12" customHeight="1">
      <c r="A14" s="5454" t="s">
        <v>3879</v>
      </c>
      <c r="B14" s="5476" t="s">
        <v>2464</v>
      </c>
      <c r="C14" s="5177" t="s">
        <v>4011</v>
      </c>
      <c r="D14" s="5553" t="s">
        <v>923</v>
      </c>
      <c r="E14" s="283"/>
      <c r="F14" s="5085" t="s">
        <v>851</v>
      </c>
      <c r="G14" s="5086" t="s">
        <v>1130</v>
      </c>
      <c r="H14" s="5085" t="s">
        <v>624</v>
      </c>
      <c r="I14" s="5114" t="s">
        <v>873</v>
      </c>
      <c r="J14" s="5085">
        <v>4334</v>
      </c>
      <c r="K14" s="5085">
        <v>5120</v>
      </c>
      <c r="L14" s="5085">
        <v>384</v>
      </c>
      <c r="M14" s="5085">
        <v>832</v>
      </c>
      <c r="N14" s="286" t="s">
        <v>854</v>
      </c>
      <c r="O14" s="286" t="s">
        <v>658</v>
      </c>
      <c r="P14" s="33" t="s">
        <v>856</v>
      </c>
      <c r="Q14" s="286" t="s">
        <v>857</v>
      </c>
      <c r="R14" s="33">
        <v>270</v>
      </c>
      <c r="S14" s="33" t="s">
        <v>858</v>
      </c>
      <c r="T14" s="33">
        <v>2</v>
      </c>
      <c r="U14" s="33" t="s">
        <v>859</v>
      </c>
      <c r="V14" s="33">
        <v>2</v>
      </c>
      <c r="W14" s="33"/>
      <c r="X14" s="33"/>
      <c r="Y14" s="33"/>
      <c r="Z14" s="33"/>
      <c r="AA14" s="33"/>
      <c r="AB14" s="3009"/>
      <c r="AC14" s="5085" t="s">
        <v>2466</v>
      </c>
      <c r="AD14" s="5085" t="s">
        <v>2452</v>
      </c>
      <c r="AE14" s="5305" t="s">
        <v>1390</v>
      </c>
    </row>
    <row r="15" spans="1:34" ht="12" customHeight="1">
      <c r="A15" s="5454"/>
      <c r="B15" s="5476"/>
      <c r="C15" s="5177"/>
      <c r="D15" s="5553"/>
      <c r="E15" s="283"/>
      <c r="F15" s="5085"/>
      <c r="G15" s="5130"/>
      <c r="H15" s="5085"/>
      <c r="I15" s="5114"/>
      <c r="J15" s="5085"/>
      <c r="K15" s="5085"/>
      <c r="L15" s="5085"/>
      <c r="M15" s="5085"/>
      <c r="N15" s="292" t="s">
        <v>874</v>
      </c>
      <c r="O15" s="292" t="s">
        <v>342</v>
      </c>
      <c r="P15" s="292" t="s">
        <v>341</v>
      </c>
      <c r="Q15" s="292" t="s">
        <v>857</v>
      </c>
      <c r="R15" s="25">
        <v>1500</v>
      </c>
      <c r="S15" s="25" t="s">
        <v>858</v>
      </c>
      <c r="T15" s="25">
        <v>2</v>
      </c>
      <c r="U15" s="25" t="s">
        <v>859</v>
      </c>
      <c r="V15" s="25">
        <v>2</v>
      </c>
      <c r="W15" s="25">
        <v>3</v>
      </c>
      <c r="X15" s="25" t="s">
        <v>875</v>
      </c>
      <c r="Y15" s="25" t="s">
        <v>859</v>
      </c>
      <c r="Z15" s="25" t="s">
        <v>876</v>
      </c>
      <c r="AA15" s="25" t="s">
        <v>877</v>
      </c>
      <c r="AB15" s="3009"/>
      <c r="AC15" s="5085"/>
      <c r="AD15" s="5085"/>
      <c r="AE15" s="5126"/>
    </row>
    <row r="16" spans="1:34" ht="12" customHeight="1">
      <c r="A16" s="5454"/>
      <c r="B16" s="5476"/>
      <c r="C16" s="5177"/>
      <c r="D16" s="5553"/>
      <c r="E16" s="283"/>
      <c r="F16" s="5085"/>
      <c r="G16" s="5130"/>
      <c r="H16" s="5085"/>
      <c r="I16" s="5114"/>
      <c r="J16" s="5085"/>
      <c r="K16" s="5085"/>
      <c r="L16" s="5085"/>
      <c r="M16" s="5085"/>
      <c r="N16" s="292" t="s">
        <v>860</v>
      </c>
      <c r="O16" s="25" t="s">
        <v>646</v>
      </c>
      <c r="P16" s="25" t="s">
        <v>647</v>
      </c>
      <c r="Q16" s="292" t="s">
        <v>857</v>
      </c>
      <c r="R16" s="25">
        <v>1300</v>
      </c>
      <c r="S16" s="25" t="s">
        <v>858</v>
      </c>
      <c r="T16" s="25">
        <v>2</v>
      </c>
      <c r="U16" s="25" t="s">
        <v>859</v>
      </c>
      <c r="V16" s="25">
        <v>2</v>
      </c>
      <c r="W16" s="25"/>
      <c r="X16" s="25"/>
      <c r="Y16" s="25"/>
      <c r="Z16" s="25"/>
      <c r="AA16" s="25"/>
      <c r="AB16" s="3009"/>
      <c r="AC16" s="5085"/>
      <c r="AD16" s="5085"/>
      <c r="AE16" s="5125"/>
    </row>
    <row r="17" spans="1:34" ht="12" customHeight="1">
      <c r="A17" s="5454"/>
      <c r="B17" s="5084" t="s">
        <v>2463</v>
      </c>
      <c r="C17" s="5500" t="s">
        <v>2651</v>
      </c>
      <c r="D17" s="5551" t="s">
        <v>573</v>
      </c>
      <c r="E17" s="5116" t="s">
        <v>1223</v>
      </c>
      <c r="F17" s="5084" t="s">
        <v>851</v>
      </c>
      <c r="G17" s="5130" t="s">
        <v>1132</v>
      </c>
      <c r="H17" s="5084" t="s">
        <v>624</v>
      </c>
      <c r="I17" s="5116" t="s">
        <v>873</v>
      </c>
      <c r="J17" s="5084">
        <v>4334</v>
      </c>
      <c r="K17" s="5084">
        <v>8906</v>
      </c>
      <c r="L17" s="5084">
        <v>384</v>
      </c>
      <c r="M17" s="5084">
        <v>832</v>
      </c>
      <c r="N17" s="292" t="s">
        <v>854</v>
      </c>
      <c r="O17" s="292" t="s">
        <v>1218</v>
      </c>
      <c r="P17" s="292" t="s">
        <v>1219</v>
      </c>
      <c r="Q17" s="292" t="s">
        <v>857</v>
      </c>
      <c r="R17" s="25">
        <v>270</v>
      </c>
      <c r="S17" s="25" t="s">
        <v>858</v>
      </c>
      <c r="T17" s="25">
        <v>2</v>
      </c>
      <c r="U17" s="25" t="s">
        <v>859</v>
      </c>
      <c r="V17" s="25">
        <v>2</v>
      </c>
      <c r="W17" s="25"/>
      <c r="X17" s="25"/>
      <c r="Y17" s="25"/>
      <c r="Z17" s="25"/>
      <c r="AA17" s="25"/>
      <c r="AB17" s="3013"/>
      <c r="AC17" s="5084" t="s">
        <v>2466</v>
      </c>
      <c r="AD17" s="5084" t="s">
        <v>2452</v>
      </c>
      <c r="AE17" s="5124"/>
    </row>
    <row r="18" spans="1:34" ht="12" customHeight="1">
      <c r="A18" s="5454"/>
      <c r="B18" s="5085"/>
      <c r="C18" s="5177"/>
      <c r="D18" s="5552"/>
      <c r="E18" s="5114"/>
      <c r="F18" s="5085"/>
      <c r="G18" s="5130"/>
      <c r="H18" s="5085"/>
      <c r="I18" s="5114"/>
      <c r="J18" s="5085"/>
      <c r="K18" s="5085"/>
      <c r="L18" s="5085"/>
      <c r="M18" s="5085"/>
      <c r="N18" s="292" t="s">
        <v>874</v>
      </c>
      <c r="O18" s="292" t="s">
        <v>342</v>
      </c>
      <c r="P18" s="292" t="s">
        <v>341</v>
      </c>
      <c r="Q18" s="292" t="s">
        <v>857</v>
      </c>
      <c r="R18" s="25">
        <v>1500</v>
      </c>
      <c r="S18" s="25" t="s">
        <v>858</v>
      </c>
      <c r="T18" s="25">
        <v>2</v>
      </c>
      <c r="U18" s="25" t="s">
        <v>859</v>
      </c>
      <c r="V18" s="25">
        <v>2</v>
      </c>
      <c r="W18" s="25">
        <v>3</v>
      </c>
      <c r="X18" s="25" t="s">
        <v>875</v>
      </c>
      <c r="Y18" s="25" t="s">
        <v>859</v>
      </c>
      <c r="Z18" s="25" t="s">
        <v>876</v>
      </c>
      <c r="AA18" s="25" t="s">
        <v>877</v>
      </c>
      <c r="AB18" s="3009"/>
      <c r="AC18" s="5085"/>
      <c r="AD18" s="5085"/>
      <c r="AE18" s="5126"/>
    </row>
    <row r="19" spans="1:34" ht="12" customHeight="1">
      <c r="A19" s="5454"/>
      <c r="B19" s="5085"/>
      <c r="C19" s="5177"/>
      <c r="D19" s="5552"/>
      <c r="E19" s="5115"/>
      <c r="F19" s="5085"/>
      <c r="G19" s="5130"/>
      <c r="H19" s="5085"/>
      <c r="I19" s="5114"/>
      <c r="J19" s="5086"/>
      <c r="K19" s="5085"/>
      <c r="L19" s="5085"/>
      <c r="M19" s="5085"/>
      <c r="N19" s="292" t="s">
        <v>860</v>
      </c>
      <c r="O19" s="25" t="s">
        <v>646</v>
      </c>
      <c r="P19" s="25" t="s">
        <v>647</v>
      </c>
      <c r="Q19" s="292" t="s">
        <v>857</v>
      </c>
      <c r="R19" s="25">
        <v>1300</v>
      </c>
      <c r="S19" s="25" t="s">
        <v>858</v>
      </c>
      <c r="T19" s="25">
        <v>2</v>
      </c>
      <c r="U19" s="25" t="s">
        <v>859</v>
      </c>
      <c r="V19" s="25">
        <v>2</v>
      </c>
      <c r="W19" s="25"/>
      <c r="X19" s="25"/>
      <c r="Y19" s="25"/>
      <c r="Z19" s="25"/>
      <c r="AA19" s="25"/>
      <c r="AB19" s="3009"/>
      <c r="AC19" s="5085"/>
      <c r="AD19" s="5085"/>
      <c r="AE19" s="5125"/>
    </row>
    <row r="20" spans="1:34" ht="12" customHeight="1">
      <c r="A20" s="5454"/>
      <c r="B20" s="5130" t="s">
        <v>2463</v>
      </c>
      <c r="C20" s="5513" t="s">
        <v>3627</v>
      </c>
      <c r="D20" s="5557" t="s">
        <v>1281</v>
      </c>
      <c r="E20" s="5084" t="s">
        <v>1224</v>
      </c>
      <c r="F20" s="5130" t="s">
        <v>851</v>
      </c>
      <c r="G20" s="5130" t="s">
        <v>1131</v>
      </c>
      <c r="H20" s="5130" t="s">
        <v>624</v>
      </c>
      <c r="I20" s="5278" t="s">
        <v>873</v>
      </c>
      <c r="J20" s="5130">
        <v>8906</v>
      </c>
      <c r="K20" s="5130">
        <v>16286</v>
      </c>
      <c r="L20" s="5130">
        <v>512</v>
      </c>
      <c r="M20" s="5130">
        <v>1132</v>
      </c>
      <c r="N20" s="292" t="s">
        <v>854</v>
      </c>
      <c r="O20" s="91" t="s">
        <v>1135</v>
      </c>
      <c r="P20" s="91" t="s">
        <v>1134</v>
      </c>
      <c r="Q20" s="292" t="s">
        <v>857</v>
      </c>
      <c r="R20" s="25">
        <v>270</v>
      </c>
      <c r="S20" s="25" t="s">
        <v>858</v>
      </c>
      <c r="T20" s="25">
        <v>2</v>
      </c>
      <c r="U20" s="25" t="s">
        <v>859</v>
      </c>
      <c r="V20" s="25">
        <v>2</v>
      </c>
      <c r="W20" s="25"/>
      <c r="X20" s="25"/>
      <c r="Y20" s="25"/>
      <c r="Z20" s="25"/>
      <c r="AA20" s="25"/>
      <c r="AB20" s="3062" t="s">
        <v>6172</v>
      </c>
      <c r="AC20" s="5130" t="s">
        <v>2468</v>
      </c>
      <c r="AD20" s="5130" t="s">
        <v>2452</v>
      </c>
      <c r="AE20" s="5124"/>
    </row>
    <row r="21" spans="1:34" ht="12" customHeight="1">
      <c r="A21" s="5454"/>
      <c r="B21" s="5130"/>
      <c r="C21" s="5513"/>
      <c r="D21" s="5557"/>
      <c r="E21" s="5085"/>
      <c r="F21" s="5130"/>
      <c r="G21" s="5130"/>
      <c r="H21" s="5130"/>
      <c r="I21" s="5278"/>
      <c r="J21" s="5130"/>
      <c r="K21" s="5130"/>
      <c r="L21" s="5130"/>
      <c r="M21" s="5130"/>
      <c r="N21" s="292" t="s">
        <v>874</v>
      </c>
      <c r="O21" s="292" t="s">
        <v>342</v>
      </c>
      <c r="P21" s="292" t="s">
        <v>341</v>
      </c>
      <c r="Q21" s="292" t="s">
        <v>857</v>
      </c>
      <c r="R21" s="25">
        <v>1500</v>
      </c>
      <c r="S21" s="25" t="s">
        <v>858</v>
      </c>
      <c r="T21" s="25">
        <v>2</v>
      </c>
      <c r="U21" s="25" t="s">
        <v>859</v>
      </c>
      <c r="V21" s="25">
        <v>2</v>
      </c>
      <c r="W21" s="25">
        <v>3</v>
      </c>
      <c r="X21" s="25" t="s">
        <v>875</v>
      </c>
      <c r="Y21" s="25" t="s">
        <v>859</v>
      </c>
      <c r="Z21" s="25" t="s">
        <v>876</v>
      </c>
      <c r="AA21" s="25" t="s">
        <v>877</v>
      </c>
      <c r="AB21" s="3009"/>
      <c r="AC21" s="5130"/>
      <c r="AD21" s="5130"/>
      <c r="AE21" s="5126"/>
    </row>
    <row r="22" spans="1:34" ht="12" customHeight="1">
      <c r="A22" s="5454"/>
      <c r="B22" s="5130"/>
      <c r="C22" s="5513"/>
      <c r="D22" s="5557"/>
      <c r="E22" s="5086"/>
      <c r="F22" s="5130"/>
      <c r="G22" s="5130"/>
      <c r="H22" s="5130"/>
      <c r="I22" s="5278"/>
      <c r="J22" s="5130"/>
      <c r="K22" s="5130"/>
      <c r="L22" s="5130"/>
      <c r="M22" s="5130"/>
      <c r="N22" s="292" t="s">
        <v>860</v>
      </c>
      <c r="O22" s="25" t="s">
        <v>646</v>
      </c>
      <c r="P22" s="25" t="s">
        <v>647</v>
      </c>
      <c r="Q22" s="292" t="s">
        <v>857</v>
      </c>
      <c r="R22" s="25">
        <v>1300</v>
      </c>
      <c r="S22" s="25" t="s">
        <v>858</v>
      </c>
      <c r="T22" s="25">
        <v>2</v>
      </c>
      <c r="U22" s="25" t="s">
        <v>859</v>
      </c>
      <c r="V22" s="25">
        <v>2</v>
      </c>
      <c r="W22" s="25"/>
      <c r="X22" s="25"/>
      <c r="Y22" s="25"/>
      <c r="Z22" s="25"/>
      <c r="AA22" s="25"/>
      <c r="AB22" s="3012"/>
      <c r="AC22" s="5130"/>
      <c r="AD22" s="5130"/>
      <c r="AE22" s="5125"/>
    </row>
    <row r="23" spans="1:34" ht="15.75" customHeight="1">
      <c r="A23" s="5454"/>
      <c r="B23" s="5084" t="s">
        <v>2463</v>
      </c>
      <c r="C23" s="5500" t="s">
        <v>3628</v>
      </c>
      <c r="D23" s="5153" t="s">
        <v>1282</v>
      </c>
      <c r="E23" s="5084" t="s">
        <v>1224</v>
      </c>
      <c r="F23" s="5084" t="s">
        <v>851</v>
      </c>
      <c r="G23" s="5084" t="s">
        <v>1131</v>
      </c>
      <c r="H23" s="5130" t="s">
        <v>624</v>
      </c>
      <c r="I23" s="5278" t="s">
        <v>873</v>
      </c>
      <c r="J23" s="5084">
        <v>11800</v>
      </c>
      <c r="K23" s="5084">
        <v>24480</v>
      </c>
      <c r="L23" s="5084">
        <v>512</v>
      </c>
      <c r="M23" s="5084">
        <v>1424</v>
      </c>
      <c r="N23" s="292" t="s">
        <v>854</v>
      </c>
      <c r="O23" s="292" t="s">
        <v>866</v>
      </c>
      <c r="P23" s="25" t="s">
        <v>867</v>
      </c>
      <c r="Q23" s="292" t="s">
        <v>857</v>
      </c>
      <c r="R23" s="25">
        <v>270</v>
      </c>
      <c r="S23" s="25" t="s">
        <v>858</v>
      </c>
      <c r="T23" s="25">
        <v>2</v>
      </c>
      <c r="U23" s="25" t="s">
        <v>859</v>
      </c>
      <c r="V23" s="25">
        <v>2</v>
      </c>
      <c r="W23" s="25"/>
      <c r="X23" s="25"/>
      <c r="Y23" s="25"/>
      <c r="Z23" s="25"/>
      <c r="AA23" s="25"/>
      <c r="AB23" s="3062" t="s">
        <v>6172</v>
      </c>
      <c r="AC23" s="5084" t="s">
        <v>2468</v>
      </c>
      <c r="AD23" s="5084" t="s">
        <v>2452</v>
      </c>
      <c r="AE23" s="5124"/>
    </row>
    <row r="24" spans="1:34" ht="15.75" customHeight="1">
      <c r="A24" s="5454"/>
      <c r="B24" s="5085"/>
      <c r="C24" s="5177"/>
      <c r="D24" s="5154"/>
      <c r="E24" s="5085"/>
      <c r="F24" s="5085"/>
      <c r="G24" s="5085"/>
      <c r="H24" s="5130"/>
      <c r="I24" s="5278"/>
      <c r="J24" s="5085"/>
      <c r="K24" s="5085"/>
      <c r="L24" s="5085"/>
      <c r="M24" s="5085"/>
      <c r="N24" s="292" t="s">
        <v>874</v>
      </c>
      <c r="O24" s="292" t="s">
        <v>342</v>
      </c>
      <c r="P24" s="292" t="s">
        <v>341</v>
      </c>
      <c r="Q24" s="292" t="s">
        <v>857</v>
      </c>
      <c r="R24" s="25">
        <v>1500</v>
      </c>
      <c r="S24" s="25" t="s">
        <v>858</v>
      </c>
      <c r="T24" s="25">
        <v>2</v>
      </c>
      <c r="U24" s="25" t="s">
        <v>859</v>
      </c>
      <c r="V24" s="25">
        <v>2</v>
      </c>
      <c r="W24" s="25">
        <v>3</v>
      </c>
      <c r="X24" s="25" t="s">
        <v>875</v>
      </c>
      <c r="Y24" s="25" t="s">
        <v>859</v>
      </c>
      <c r="Z24" s="25" t="s">
        <v>876</v>
      </c>
      <c r="AA24" s="25" t="s">
        <v>877</v>
      </c>
      <c r="AB24" s="3009"/>
      <c r="AC24" s="5085"/>
      <c r="AD24" s="5085"/>
      <c r="AE24" s="5126"/>
    </row>
    <row r="25" spans="1:34" ht="15.75" customHeight="1" thickBot="1">
      <c r="A25" s="5455"/>
      <c r="B25" s="5121"/>
      <c r="C25" s="5178"/>
      <c r="D25" s="5208"/>
      <c r="E25" s="5121"/>
      <c r="F25" s="5121"/>
      <c r="G25" s="5121"/>
      <c r="H25" s="5280"/>
      <c r="I25" s="5279"/>
      <c r="J25" s="5121"/>
      <c r="K25" s="5121"/>
      <c r="L25" s="5121"/>
      <c r="M25" s="5121"/>
      <c r="N25" s="294" t="s">
        <v>860</v>
      </c>
      <c r="O25" s="36" t="s">
        <v>646</v>
      </c>
      <c r="P25" s="36" t="s">
        <v>647</v>
      </c>
      <c r="Q25" s="294" t="s">
        <v>857</v>
      </c>
      <c r="R25" s="36">
        <v>1300</v>
      </c>
      <c r="S25" s="36" t="s">
        <v>858</v>
      </c>
      <c r="T25" s="36">
        <v>2</v>
      </c>
      <c r="U25" s="36" t="s">
        <v>859</v>
      </c>
      <c r="V25" s="36">
        <v>2</v>
      </c>
      <c r="W25" s="36"/>
      <c r="X25" s="36"/>
      <c r="Y25" s="36"/>
      <c r="Z25" s="36"/>
      <c r="AA25" s="36"/>
      <c r="AB25" s="3010"/>
      <c r="AC25" s="5121"/>
      <c r="AD25" s="5121"/>
      <c r="AE25" s="5298"/>
    </row>
    <row r="26" spans="1:34" s="909" customFormat="1" ht="12" customHeight="1">
      <c r="A26" s="5454" t="s">
        <v>3829</v>
      </c>
      <c r="B26" s="5487" t="s">
        <v>2464</v>
      </c>
      <c r="C26" s="5497" t="s">
        <v>3880</v>
      </c>
      <c r="D26" s="5493" t="s">
        <v>139</v>
      </c>
      <c r="E26" s="906"/>
      <c r="F26" s="5487" t="s">
        <v>851</v>
      </c>
      <c r="G26" s="5476" t="s">
        <v>1131</v>
      </c>
      <c r="H26" s="5476" t="s">
        <v>624</v>
      </c>
      <c r="I26" s="5476" t="s">
        <v>873</v>
      </c>
      <c r="J26" s="5490">
        <v>11200</v>
      </c>
      <c r="K26" s="5490">
        <v>12128</v>
      </c>
      <c r="L26" s="5490">
        <v>384</v>
      </c>
      <c r="M26" s="5490">
        <v>832</v>
      </c>
      <c r="N26" s="907" t="s">
        <v>854</v>
      </c>
      <c r="O26" s="907" t="s">
        <v>658</v>
      </c>
      <c r="P26" s="901" t="s">
        <v>856</v>
      </c>
      <c r="Q26" s="907" t="s">
        <v>857</v>
      </c>
      <c r="R26" s="901">
        <v>270</v>
      </c>
      <c r="S26" s="901" t="s">
        <v>858</v>
      </c>
      <c r="T26" s="901">
        <v>2</v>
      </c>
      <c r="U26" s="901" t="s">
        <v>859</v>
      </c>
      <c r="V26" s="901">
        <v>2</v>
      </c>
      <c r="W26" s="901"/>
      <c r="X26" s="901"/>
      <c r="Y26" s="901"/>
      <c r="Z26" s="901"/>
      <c r="AA26" s="901"/>
      <c r="AB26" s="3009"/>
      <c r="AC26" s="5487" t="s">
        <v>2466</v>
      </c>
      <c r="AD26" s="5487" t="s">
        <v>2452</v>
      </c>
      <c r="AE26" s="5565" t="s">
        <v>1390</v>
      </c>
      <c r="AF26" s="908"/>
      <c r="AG26" s="908"/>
      <c r="AH26" s="908"/>
    </row>
    <row r="27" spans="1:34" s="909" customFormat="1" ht="12" customHeight="1">
      <c r="A27" s="5454"/>
      <c r="B27" s="5476"/>
      <c r="C27" s="5497"/>
      <c r="D27" s="5493"/>
      <c r="E27" s="906"/>
      <c r="F27" s="5476"/>
      <c r="G27" s="5476"/>
      <c r="H27" s="5476"/>
      <c r="I27" s="5476"/>
      <c r="J27" s="5490"/>
      <c r="K27" s="5490"/>
      <c r="L27" s="5490"/>
      <c r="M27" s="5490"/>
      <c r="N27" s="910" t="s">
        <v>874</v>
      </c>
      <c r="O27" s="910" t="s">
        <v>1158</v>
      </c>
      <c r="P27" s="911" t="s">
        <v>341</v>
      </c>
      <c r="Q27" s="910" t="s">
        <v>857</v>
      </c>
      <c r="R27" s="912">
        <v>1500</v>
      </c>
      <c r="S27" s="912" t="s">
        <v>858</v>
      </c>
      <c r="T27" s="912">
        <v>4</v>
      </c>
      <c r="U27" s="912" t="s">
        <v>859</v>
      </c>
      <c r="V27" s="912">
        <v>4</v>
      </c>
      <c r="W27" s="912">
        <v>6</v>
      </c>
      <c r="X27" s="912" t="s">
        <v>875</v>
      </c>
      <c r="Y27" s="912" t="s">
        <v>859</v>
      </c>
      <c r="Z27" s="912" t="s">
        <v>876</v>
      </c>
      <c r="AA27" s="912" t="s">
        <v>877</v>
      </c>
      <c r="AB27" s="3009"/>
      <c r="AC27" s="5476"/>
      <c r="AD27" s="5476"/>
      <c r="AE27" s="5566"/>
      <c r="AF27" s="908"/>
      <c r="AG27" s="908"/>
      <c r="AH27" s="908"/>
    </row>
    <row r="28" spans="1:34" s="909" customFormat="1" ht="12" customHeight="1">
      <c r="A28" s="5454"/>
      <c r="B28" s="5476"/>
      <c r="C28" s="5497"/>
      <c r="D28" s="5493"/>
      <c r="E28" s="906"/>
      <c r="F28" s="5476"/>
      <c r="G28" s="5476"/>
      <c r="H28" s="5476"/>
      <c r="I28" s="5476"/>
      <c r="J28" s="5490"/>
      <c r="K28" s="5490"/>
      <c r="L28" s="5490"/>
      <c r="M28" s="5490"/>
      <c r="N28" s="910" t="s">
        <v>860</v>
      </c>
      <c r="O28" s="912" t="s">
        <v>646</v>
      </c>
      <c r="P28" s="912" t="s">
        <v>647</v>
      </c>
      <c r="Q28" s="910" t="s">
        <v>857</v>
      </c>
      <c r="R28" s="912">
        <v>1300</v>
      </c>
      <c r="S28" s="912" t="s">
        <v>858</v>
      </c>
      <c r="T28" s="912">
        <v>2</v>
      </c>
      <c r="U28" s="912" t="s">
        <v>859</v>
      </c>
      <c r="V28" s="912">
        <v>2</v>
      </c>
      <c r="W28" s="912"/>
      <c r="X28" s="912"/>
      <c r="Y28" s="912"/>
      <c r="Z28" s="912"/>
      <c r="AA28" s="912"/>
      <c r="AB28" s="3009"/>
      <c r="AC28" s="5476"/>
      <c r="AD28" s="5476"/>
      <c r="AE28" s="5567"/>
      <c r="AF28" s="908"/>
      <c r="AG28" s="908"/>
      <c r="AH28" s="908"/>
    </row>
    <row r="29" spans="1:34" ht="12" customHeight="1">
      <c r="A29" s="5454"/>
      <c r="B29" s="5130" t="s">
        <v>2463</v>
      </c>
      <c r="C29" s="5500" t="s">
        <v>1399</v>
      </c>
      <c r="D29" s="5460" t="s">
        <v>234</v>
      </c>
      <c r="E29" s="5291" t="s">
        <v>1225</v>
      </c>
      <c r="F29" s="5130" t="s">
        <v>851</v>
      </c>
      <c r="G29" s="5130" t="s">
        <v>1131</v>
      </c>
      <c r="H29" s="5084" t="s">
        <v>624</v>
      </c>
      <c r="I29" s="5084" t="s">
        <v>873</v>
      </c>
      <c r="J29" s="5291">
        <v>8320</v>
      </c>
      <c r="K29" s="5291">
        <v>12914</v>
      </c>
      <c r="L29" s="5291">
        <v>384</v>
      </c>
      <c r="M29" s="5291">
        <v>832</v>
      </c>
      <c r="N29" s="292" t="s">
        <v>854</v>
      </c>
      <c r="O29" s="292" t="s">
        <v>1218</v>
      </c>
      <c r="P29" s="2470" t="s">
        <v>1219</v>
      </c>
      <c r="Q29" s="292" t="s">
        <v>857</v>
      </c>
      <c r="R29" s="25">
        <v>270</v>
      </c>
      <c r="S29" s="25" t="s">
        <v>858</v>
      </c>
      <c r="T29" s="25">
        <v>2</v>
      </c>
      <c r="U29" s="25" t="s">
        <v>859</v>
      </c>
      <c r="V29" s="25">
        <v>2</v>
      </c>
      <c r="W29" s="25"/>
      <c r="X29" s="25"/>
      <c r="Y29" s="25"/>
      <c r="Z29" s="25"/>
      <c r="AA29" s="25"/>
      <c r="AB29" s="3013"/>
      <c r="AC29" s="5130" t="s">
        <v>2468</v>
      </c>
      <c r="AD29" s="5130" t="s">
        <v>2452</v>
      </c>
      <c r="AE29" s="5124"/>
    </row>
    <row r="30" spans="1:34" ht="12" customHeight="1">
      <c r="A30" s="5454"/>
      <c r="B30" s="5130"/>
      <c r="C30" s="5177"/>
      <c r="D30" s="5461"/>
      <c r="E30" s="5236"/>
      <c r="F30" s="5130"/>
      <c r="G30" s="5130"/>
      <c r="H30" s="5085"/>
      <c r="I30" s="5085"/>
      <c r="J30" s="5236"/>
      <c r="K30" s="5236"/>
      <c r="L30" s="5236"/>
      <c r="M30" s="5236"/>
      <c r="N30" s="292" t="s">
        <v>874</v>
      </c>
      <c r="O30" s="468" t="s">
        <v>1158</v>
      </c>
      <c r="P30" s="2473" t="s">
        <v>341</v>
      </c>
      <c r="Q30" s="292" t="s">
        <v>857</v>
      </c>
      <c r="R30" s="25">
        <v>1500</v>
      </c>
      <c r="S30" s="25" t="s">
        <v>858</v>
      </c>
      <c r="T30" s="25">
        <v>4</v>
      </c>
      <c r="U30" s="25" t="s">
        <v>859</v>
      </c>
      <c r="V30" s="25">
        <v>4</v>
      </c>
      <c r="W30" s="25">
        <v>6</v>
      </c>
      <c r="X30" s="25" t="s">
        <v>875</v>
      </c>
      <c r="Y30" s="25" t="s">
        <v>859</v>
      </c>
      <c r="Z30" s="25" t="s">
        <v>876</v>
      </c>
      <c r="AA30" s="25" t="s">
        <v>877</v>
      </c>
      <c r="AB30" s="3009"/>
      <c r="AC30" s="5130"/>
      <c r="AD30" s="5130"/>
      <c r="AE30" s="5126"/>
    </row>
    <row r="31" spans="1:34" ht="12" customHeight="1">
      <c r="A31" s="5454"/>
      <c r="B31" s="5130"/>
      <c r="C31" s="5177"/>
      <c r="D31" s="5461"/>
      <c r="E31" s="5237"/>
      <c r="F31" s="5130"/>
      <c r="G31" s="5130"/>
      <c r="H31" s="5085"/>
      <c r="I31" s="5085"/>
      <c r="J31" s="5236"/>
      <c r="K31" s="5236"/>
      <c r="L31" s="5236"/>
      <c r="M31" s="5236"/>
      <c r="N31" s="292" t="s">
        <v>860</v>
      </c>
      <c r="O31" s="25" t="s">
        <v>646</v>
      </c>
      <c r="P31" s="2471" t="s">
        <v>647</v>
      </c>
      <c r="Q31" s="292" t="s">
        <v>857</v>
      </c>
      <c r="R31" s="25">
        <v>1300</v>
      </c>
      <c r="S31" s="25" t="s">
        <v>858</v>
      </c>
      <c r="T31" s="25">
        <v>2</v>
      </c>
      <c r="U31" s="25" t="s">
        <v>859</v>
      </c>
      <c r="V31" s="25">
        <v>2</v>
      </c>
      <c r="W31" s="25"/>
      <c r="X31" s="25"/>
      <c r="Y31" s="25"/>
      <c r="Z31" s="25"/>
      <c r="AA31" s="25"/>
      <c r="AB31" s="3009"/>
      <c r="AC31" s="5130"/>
      <c r="AD31" s="5130"/>
      <c r="AE31" s="5125"/>
    </row>
    <row r="32" spans="1:34" ht="12" customHeight="1">
      <c r="A32" s="5454"/>
      <c r="B32" s="5084" t="s">
        <v>2463</v>
      </c>
      <c r="C32" s="5500" t="s">
        <v>1392</v>
      </c>
      <c r="D32" s="5460" t="s">
        <v>577</v>
      </c>
      <c r="E32" s="5291" t="s">
        <v>1225</v>
      </c>
      <c r="F32" s="5084" t="s">
        <v>851</v>
      </c>
      <c r="G32" s="5084" t="s">
        <v>1131</v>
      </c>
      <c r="H32" s="5084" t="s">
        <v>624</v>
      </c>
      <c r="I32" s="5084" t="s">
        <v>873</v>
      </c>
      <c r="J32" s="5291">
        <v>12914</v>
      </c>
      <c r="K32" s="5291">
        <v>20294</v>
      </c>
      <c r="L32" s="5291">
        <v>512</v>
      </c>
      <c r="M32" s="5291">
        <v>1132</v>
      </c>
      <c r="N32" s="292" t="s">
        <v>854</v>
      </c>
      <c r="O32" s="91" t="s">
        <v>1135</v>
      </c>
      <c r="P32" s="91" t="s">
        <v>1134</v>
      </c>
      <c r="Q32" s="292" t="s">
        <v>857</v>
      </c>
      <c r="R32" s="25">
        <v>270</v>
      </c>
      <c r="S32" s="25" t="s">
        <v>858</v>
      </c>
      <c r="T32" s="25">
        <v>2</v>
      </c>
      <c r="U32" s="25" t="s">
        <v>859</v>
      </c>
      <c r="V32" s="25">
        <v>2</v>
      </c>
      <c r="W32" s="25"/>
      <c r="X32" s="25"/>
      <c r="Y32" s="25"/>
      <c r="Z32" s="25"/>
      <c r="AA32" s="25"/>
      <c r="AB32" s="3062" t="s">
        <v>6172</v>
      </c>
      <c r="AC32" s="5084" t="s">
        <v>2468</v>
      </c>
      <c r="AD32" s="5084" t="s">
        <v>2452</v>
      </c>
      <c r="AE32" s="5124"/>
    </row>
    <row r="33" spans="1:34" ht="12" customHeight="1">
      <c r="A33" s="5454"/>
      <c r="B33" s="5085"/>
      <c r="C33" s="5177"/>
      <c r="D33" s="5461"/>
      <c r="E33" s="5236"/>
      <c r="F33" s="5085"/>
      <c r="G33" s="5085"/>
      <c r="H33" s="5085"/>
      <c r="I33" s="5085"/>
      <c r="J33" s="5236"/>
      <c r="K33" s="5236"/>
      <c r="L33" s="5236"/>
      <c r="M33" s="5236"/>
      <c r="N33" s="292" t="s">
        <v>874</v>
      </c>
      <c r="O33" s="468" t="s">
        <v>1158</v>
      </c>
      <c r="P33" s="2473" t="s">
        <v>341</v>
      </c>
      <c r="Q33" s="292" t="s">
        <v>857</v>
      </c>
      <c r="R33" s="25">
        <v>1500</v>
      </c>
      <c r="S33" s="25" t="s">
        <v>858</v>
      </c>
      <c r="T33" s="25">
        <v>4</v>
      </c>
      <c r="U33" s="25" t="s">
        <v>859</v>
      </c>
      <c r="V33" s="25">
        <v>4</v>
      </c>
      <c r="W33" s="25">
        <v>6</v>
      </c>
      <c r="X33" s="25" t="s">
        <v>875</v>
      </c>
      <c r="Y33" s="25" t="s">
        <v>859</v>
      </c>
      <c r="Z33" s="25" t="s">
        <v>876</v>
      </c>
      <c r="AA33" s="25" t="s">
        <v>877</v>
      </c>
      <c r="AB33" s="3009"/>
      <c r="AC33" s="5085"/>
      <c r="AD33" s="5085"/>
      <c r="AE33" s="5126"/>
    </row>
    <row r="34" spans="1:34" ht="12" customHeight="1">
      <c r="A34" s="5454"/>
      <c r="B34" s="5086"/>
      <c r="C34" s="5177"/>
      <c r="D34" s="5461"/>
      <c r="E34" s="5237"/>
      <c r="F34" s="5086"/>
      <c r="G34" s="5086"/>
      <c r="H34" s="5085"/>
      <c r="I34" s="5085"/>
      <c r="J34" s="5236"/>
      <c r="K34" s="5236"/>
      <c r="L34" s="5236"/>
      <c r="M34" s="5236"/>
      <c r="N34" s="292" t="s">
        <v>860</v>
      </c>
      <c r="O34" s="25" t="s">
        <v>646</v>
      </c>
      <c r="P34" s="2471" t="s">
        <v>647</v>
      </c>
      <c r="Q34" s="292" t="s">
        <v>857</v>
      </c>
      <c r="R34" s="25">
        <v>1300</v>
      </c>
      <c r="S34" s="25" t="s">
        <v>858</v>
      </c>
      <c r="T34" s="25">
        <v>2</v>
      </c>
      <c r="U34" s="25" t="s">
        <v>859</v>
      </c>
      <c r="V34" s="25">
        <v>2</v>
      </c>
      <c r="W34" s="25"/>
      <c r="X34" s="25"/>
      <c r="Y34" s="25"/>
      <c r="Z34" s="25"/>
      <c r="AA34" s="25"/>
      <c r="AB34" s="3012"/>
      <c r="AC34" s="5086"/>
      <c r="AD34" s="5086"/>
      <c r="AE34" s="5125"/>
    </row>
    <row r="35" spans="1:34" ht="12" customHeight="1">
      <c r="A35" s="5454"/>
      <c r="B35" s="5085" t="s">
        <v>2463</v>
      </c>
      <c r="C35" s="5500" t="s">
        <v>3629</v>
      </c>
      <c r="D35" s="5460" t="s">
        <v>235</v>
      </c>
      <c r="E35" s="5291" t="s">
        <v>1225</v>
      </c>
      <c r="F35" s="5085" t="s">
        <v>851</v>
      </c>
      <c r="G35" s="5084" t="s">
        <v>1131</v>
      </c>
      <c r="H35" s="5084" t="s">
        <v>624</v>
      </c>
      <c r="I35" s="5084" t="s">
        <v>873</v>
      </c>
      <c r="J35" s="5291">
        <v>13424</v>
      </c>
      <c r="K35" s="5291">
        <v>24500</v>
      </c>
      <c r="L35" s="5291">
        <v>512</v>
      </c>
      <c r="M35" s="5291">
        <v>1424</v>
      </c>
      <c r="N35" s="292" t="s">
        <v>854</v>
      </c>
      <c r="O35" s="292" t="s">
        <v>866</v>
      </c>
      <c r="P35" s="2471" t="s">
        <v>867</v>
      </c>
      <c r="Q35" s="292" t="s">
        <v>857</v>
      </c>
      <c r="R35" s="25">
        <v>270</v>
      </c>
      <c r="S35" s="25" t="s">
        <v>858</v>
      </c>
      <c r="T35" s="25">
        <v>2</v>
      </c>
      <c r="U35" s="25" t="s">
        <v>859</v>
      </c>
      <c r="V35" s="25">
        <v>2</v>
      </c>
      <c r="W35" s="25"/>
      <c r="X35" s="25"/>
      <c r="Y35" s="25"/>
      <c r="Z35" s="25"/>
      <c r="AA35" s="25"/>
      <c r="AB35" s="3062" t="s">
        <v>6172</v>
      </c>
      <c r="AC35" s="5085" t="s">
        <v>2468</v>
      </c>
      <c r="AD35" s="5085" t="s">
        <v>2452</v>
      </c>
      <c r="AE35" s="5124"/>
    </row>
    <row r="36" spans="1:34" ht="12" customHeight="1">
      <c r="A36" s="5454"/>
      <c r="B36" s="5085"/>
      <c r="C36" s="5177"/>
      <c r="D36" s="5461"/>
      <c r="E36" s="5236"/>
      <c r="F36" s="5085"/>
      <c r="G36" s="5085"/>
      <c r="H36" s="5085"/>
      <c r="I36" s="5085"/>
      <c r="J36" s="5236"/>
      <c r="K36" s="5236"/>
      <c r="L36" s="5236"/>
      <c r="M36" s="5236"/>
      <c r="N36" s="292" t="s">
        <v>874</v>
      </c>
      <c r="O36" s="468" t="s">
        <v>1158</v>
      </c>
      <c r="P36" s="2473" t="s">
        <v>341</v>
      </c>
      <c r="Q36" s="292" t="s">
        <v>857</v>
      </c>
      <c r="R36" s="25">
        <v>1500</v>
      </c>
      <c r="S36" s="25" t="s">
        <v>858</v>
      </c>
      <c r="T36" s="25">
        <v>4</v>
      </c>
      <c r="U36" s="25" t="s">
        <v>859</v>
      </c>
      <c r="V36" s="25">
        <v>4</v>
      </c>
      <c r="W36" s="25">
        <v>6</v>
      </c>
      <c r="X36" s="25" t="s">
        <v>875</v>
      </c>
      <c r="Y36" s="25" t="s">
        <v>859</v>
      </c>
      <c r="Z36" s="25" t="s">
        <v>876</v>
      </c>
      <c r="AA36" s="25" t="s">
        <v>877</v>
      </c>
      <c r="AB36" s="3009"/>
      <c r="AC36" s="5085"/>
      <c r="AD36" s="5085"/>
      <c r="AE36" s="5126"/>
    </row>
    <row r="37" spans="1:34" ht="12" customHeight="1" thickBot="1">
      <c r="A37" s="5455"/>
      <c r="B37" s="5121"/>
      <c r="C37" s="5178"/>
      <c r="D37" s="5462"/>
      <c r="E37" s="5277"/>
      <c r="F37" s="5121"/>
      <c r="G37" s="5086"/>
      <c r="H37" s="5121"/>
      <c r="I37" s="5085"/>
      <c r="J37" s="5277"/>
      <c r="K37" s="5277"/>
      <c r="L37" s="5277"/>
      <c r="M37" s="5277"/>
      <c r="N37" s="294" t="s">
        <v>860</v>
      </c>
      <c r="O37" s="36" t="s">
        <v>646</v>
      </c>
      <c r="P37" s="2472" t="s">
        <v>647</v>
      </c>
      <c r="Q37" s="294" t="s">
        <v>857</v>
      </c>
      <c r="R37" s="36">
        <v>1300</v>
      </c>
      <c r="S37" s="36" t="s">
        <v>858</v>
      </c>
      <c r="T37" s="36">
        <v>2</v>
      </c>
      <c r="U37" s="36" t="s">
        <v>859</v>
      </c>
      <c r="V37" s="36">
        <v>2</v>
      </c>
      <c r="W37" s="36"/>
      <c r="X37" s="36"/>
      <c r="Y37" s="36"/>
      <c r="Z37" s="36"/>
      <c r="AA37" s="36"/>
      <c r="AB37" s="3010"/>
      <c r="AC37" s="5121"/>
      <c r="AD37" s="5121"/>
      <c r="AE37" s="5125"/>
    </row>
    <row r="38" spans="1:34" s="909" customFormat="1" ht="12" customHeight="1">
      <c r="A38" s="5454" t="s">
        <v>220</v>
      </c>
      <c r="B38" s="5475" t="s">
        <v>2464</v>
      </c>
      <c r="C38" s="5497" t="s">
        <v>4012</v>
      </c>
      <c r="D38" s="5492" t="s">
        <v>140</v>
      </c>
      <c r="E38" s="913"/>
      <c r="F38" s="5475" t="s">
        <v>851</v>
      </c>
      <c r="G38" s="5475" t="s">
        <v>862</v>
      </c>
      <c r="H38" s="5475" t="s">
        <v>624</v>
      </c>
      <c r="I38" s="5475" t="s">
        <v>853</v>
      </c>
      <c r="J38" s="5476">
        <v>640</v>
      </c>
      <c r="K38" s="5476">
        <v>1376</v>
      </c>
      <c r="L38" s="5476">
        <v>384</v>
      </c>
      <c r="M38" s="5476">
        <v>576</v>
      </c>
      <c r="N38" s="907" t="s">
        <v>854</v>
      </c>
      <c r="O38" s="907" t="s">
        <v>658</v>
      </c>
      <c r="P38" s="901" t="s">
        <v>856</v>
      </c>
      <c r="Q38" s="907" t="s">
        <v>857</v>
      </c>
      <c r="R38" s="901">
        <v>270</v>
      </c>
      <c r="S38" s="901" t="s">
        <v>858</v>
      </c>
      <c r="T38" s="901">
        <v>2</v>
      </c>
      <c r="U38" s="901" t="s">
        <v>859</v>
      </c>
      <c r="V38" s="901">
        <v>2</v>
      </c>
      <c r="W38" s="901"/>
      <c r="X38" s="901"/>
      <c r="Y38" s="901"/>
      <c r="Z38" s="901"/>
      <c r="AA38" s="901"/>
      <c r="AB38" s="3009"/>
      <c r="AC38" s="5475" t="s">
        <v>2451</v>
      </c>
      <c r="AD38" s="5475" t="s">
        <v>2452</v>
      </c>
      <c r="AE38" s="5568" t="s">
        <v>1390</v>
      </c>
      <c r="AF38" s="908"/>
      <c r="AG38" s="908"/>
      <c r="AH38" s="908"/>
    </row>
    <row r="39" spans="1:34" s="909" customFormat="1" ht="12" customHeight="1">
      <c r="A39" s="5454"/>
      <c r="B39" s="5476"/>
      <c r="C39" s="5497"/>
      <c r="D39" s="5493"/>
      <c r="E39" s="906"/>
      <c r="F39" s="5476"/>
      <c r="G39" s="5476"/>
      <c r="H39" s="5476"/>
      <c r="I39" s="5476"/>
      <c r="J39" s="5476"/>
      <c r="K39" s="5476"/>
      <c r="L39" s="5476"/>
      <c r="M39" s="5476"/>
      <c r="N39" s="910" t="s">
        <v>868</v>
      </c>
      <c r="O39" s="910" t="s">
        <v>869</v>
      </c>
      <c r="P39" s="910" t="s">
        <v>869</v>
      </c>
      <c r="Q39" s="910" t="s">
        <v>857</v>
      </c>
      <c r="R39" s="912">
        <v>1405</v>
      </c>
      <c r="S39" s="912" t="s">
        <v>858</v>
      </c>
      <c r="T39" s="912">
        <v>2</v>
      </c>
      <c r="U39" s="912" t="s">
        <v>859</v>
      </c>
      <c r="V39" s="912">
        <v>2</v>
      </c>
      <c r="W39" s="912"/>
      <c r="X39" s="912"/>
      <c r="Y39" s="912"/>
      <c r="Z39" s="912"/>
      <c r="AA39" s="912"/>
      <c r="AB39" s="3009"/>
      <c r="AC39" s="5476"/>
      <c r="AD39" s="5476"/>
      <c r="AE39" s="5566"/>
      <c r="AF39" s="908"/>
      <c r="AG39" s="908"/>
      <c r="AH39" s="908"/>
    </row>
    <row r="40" spans="1:34" s="909" customFormat="1" ht="12" customHeight="1" thickBot="1">
      <c r="A40" s="5454"/>
      <c r="B40" s="5477"/>
      <c r="C40" s="5497"/>
      <c r="D40" s="5494"/>
      <c r="E40" s="907"/>
      <c r="F40" s="5477"/>
      <c r="G40" s="5477"/>
      <c r="H40" s="5477"/>
      <c r="I40" s="5477"/>
      <c r="J40" s="5476"/>
      <c r="K40" s="5476"/>
      <c r="L40" s="5476"/>
      <c r="M40" s="5476"/>
      <c r="N40" s="910" t="s">
        <v>860</v>
      </c>
      <c r="O40" s="912" t="s">
        <v>646</v>
      </c>
      <c r="P40" s="912" t="s">
        <v>647</v>
      </c>
      <c r="Q40" s="910" t="s">
        <v>857</v>
      </c>
      <c r="R40" s="912">
        <v>1300</v>
      </c>
      <c r="S40" s="912" t="s">
        <v>858</v>
      </c>
      <c r="T40" s="912">
        <v>2</v>
      </c>
      <c r="U40" s="912" t="s">
        <v>859</v>
      </c>
      <c r="V40" s="912">
        <v>2</v>
      </c>
      <c r="W40" s="912"/>
      <c r="X40" s="912"/>
      <c r="Y40" s="912"/>
      <c r="Z40" s="912"/>
      <c r="AA40" s="912"/>
      <c r="AB40" s="3012"/>
      <c r="AC40" s="5477"/>
      <c r="AD40" s="5477"/>
      <c r="AE40" s="5567"/>
      <c r="AF40" s="908"/>
      <c r="AG40" s="908"/>
      <c r="AH40" s="908"/>
    </row>
    <row r="41" spans="1:34" ht="12" customHeight="1">
      <c r="A41" s="5454"/>
      <c r="B41" s="5084" t="s">
        <v>2463</v>
      </c>
      <c r="C41" s="5214" t="s">
        <v>1090</v>
      </c>
      <c r="D41" s="5543" t="s">
        <v>578</v>
      </c>
      <c r="E41" s="5084" t="s">
        <v>1221</v>
      </c>
      <c r="F41" s="5084" t="s">
        <v>851</v>
      </c>
      <c r="G41" s="5084" t="s">
        <v>1385</v>
      </c>
      <c r="H41" s="5084" t="s">
        <v>624</v>
      </c>
      <c r="I41" s="5116" t="s">
        <v>1147</v>
      </c>
      <c r="J41" s="5084">
        <v>640</v>
      </c>
      <c r="K41" s="5084">
        <v>5162</v>
      </c>
      <c r="L41" s="5084">
        <v>384</v>
      </c>
      <c r="M41" s="5084">
        <v>896</v>
      </c>
      <c r="N41" s="292" t="s">
        <v>854</v>
      </c>
      <c r="O41" s="292" t="s">
        <v>1218</v>
      </c>
      <c r="P41" s="292" t="s">
        <v>1219</v>
      </c>
      <c r="Q41" s="292" t="s">
        <v>857</v>
      </c>
      <c r="R41" s="25">
        <v>270</v>
      </c>
      <c r="S41" s="25" t="s">
        <v>858</v>
      </c>
      <c r="T41" s="25">
        <v>2</v>
      </c>
      <c r="U41" s="25" t="s">
        <v>859</v>
      </c>
      <c r="V41" s="25">
        <v>2</v>
      </c>
      <c r="W41" s="25"/>
      <c r="X41" s="25"/>
      <c r="Y41" s="25"/>
      <c r="Z41" s="25"/>
      <c r="AA41" s="25"/>
      <c r="AB41" s="3013"/>
      <c r="AC41" s="5084" t="s">
        <v>2451</v>
      </c>
      <c r="AD41" s="5084" t="s">
        <v>2452</v>
      </c>
      <c r="AE41" s="5305"/>
    </row>
    <row r="42" spans="1:34" ht="12" customHeight="1">
      <c r="A42" s="5454"/>
      <c r="B42" s="5085"/>
      <c r="C42" s="5201"/>
      <c r="D42" s="5544"/>
      <c r="E42" s="5085"/>
      <c r="F42" s="5085"/>
      <c r="G42" s="5085"/>
      <c r="H42" s="5085"/>
      <c r="I42" s="5114"/>
      <c r="J42" s="5085"/>
      <c r="K42" s="5085"/>
      <c r="L42" s="5085"/>
      <c r="M42" s="5085"/>
      <c r="N42" s="292" t="s">
        <v>868</v>
      </c>
      <c r="O42" s="292" t="s">
        <v>869</v>
      </c>
      <c r="P42" s="292" t="s">
        <v>869</v>
      </c>
      <c r="Q42" s="292" t="s">
        <v>857</v>
      </c>
      <c r="R42" s="25">
        <v>1405</v>
      </c>
      <c r="S42" s="25" t="s">
        <v>858</v>
      </c>
      <c r="T42" s="25">
        <v>2</v>
      </c>
      <c r="U42" s="25" t="s">
        <v>859</v>
      </c>
      <c r="V42" s="25">
        <v>2</v>
      </c>
      <c r="W42" s="25"/>
      <c r="X42" s="25"/>
      <c r="Y42" s="25"/>
      <c r="Z42" s="25"/>
      <c r="AA42" s="25"/>
      <c r="AB42" s="3009"/>
      <c r="AC42" s="5085"/>
      <c r="AD42" s="5085"/>
      <c r="AE42" s="5126"/>
    </row>
    <row r="43" spans="1:34" ht="9.75" customHeight="1">
      <c r="A43" s="5454"/>
      <c r="B43" s="5086"/>
      <c r="C43" s="5202"/>
      <c r="D43" s="5545"/>
      <c r="E43" s="5086"/>
      <c r="F43" s="5086"/>
      <c r="G43" s="5086"/>
      <c r="H43" s="5086"/>
      <c r="I43" s="5114"/>
      <c r="J43" s="5085"/>
      <c r="K43" s="5085"/>
      <c r="L43" s="5085"/>
      <c r="M43" s="5085"/>
      <c r="N43" s="292" t="s">
        <v>860</v>
      </c>
      <c r="O43" s="25" t="s">
        <v>646</v>
      </c>
      <c r="P43" s="25" t="s">
        <v>647</v>
      </c>
      <c r="Q43" s="292" t="s">
        <v>857</v>
      </c>
      <c r="R43" s="25">
        <v>1300</v>
      </c>
      <c r="S43" s="25" t="s">
        <v>858</v>
      </c>
      <c r="T43" s="25">
        <v>2</v>
      </c>
      <c r="U43" s="25" t="s">
        <v>859</v>
      </c>
      <c r="V43" s="25">
        <v>2</v>
      </c>
      <c r="W43" s="25"/>
      <c r="X43" s="25"/>
      <c r="Y43" s="25"/>
      <c r="Z43" s="25"/>
      <c r="AA43" s="25"/>
      <c r="AB43" s="3012"/>
      <c r="AC43" s="5086"/>
      <c r="AD43" s="5086"/>
      <c r="AE43" s="5125"/>
    </row>
    <row r="44" spans="1:34" ht="12" customHeight="1">
      <c r="A44" s="5454"/>
      <c r="B44" s="5084" t="s">
        <v>2463</v>
      </c>
      <c r="C44" s="5214" t="s">
        <v>1092</v>
      </c>
      <c r="D44" s="5153" t="s">
        <v>1283</v>
      </c>
      <c r="E44" s="5084" t="s">
        <v>1222</v>
      </c>
      <c r="F44" s="5084" t="s">
        <v>851</v>
      </c>
      <c r="G44" s="5084" t="s">
        <v>1152</v>
      </c>
      <c r="H44" s="5084" t="s">
        <v>624</v>
      </c>
      <c r="I44" s="5116" t="s">
        <v>873</v>
      </c>
      <c r="J44" s="5084">
        <v>5162</v>
      </c>
      <c r="K44" s="5084">
        <v>12542</v>
      </c>
      <c r="L44" s="5084">
        <v>512</v>
      </c>
      <c r="M44" s="5084">
        <v>1046</v>
      </c>
      <c r="N44" s="292" t="s">
        <v>854</v>
      </c>
      <c r="O44" s="91" t="s">
        <v>1135</v>
      </c>
      <c r="P44" s="91" t="s">
        <v>1134</v>
      </c>
      <c r="Q44" s="292" t="s">
        <v>857</v>
      </c>
      <c r="R44" s="25">
        <v>270</v>
      </c>
      <c r="S44" s="25" t="s">
        <v>858</v>
      </c>
      <c r="T44" s="25">
        <v>2</v>
      </c>
      <c r="U44" s="25" t="s">
        <v>859</v>
      </c>
      <c r="V44" s="25">
        <v>2</v>
      </c>
      <c r="W44" s="25"/>
      <c r="X44" s="25"/>
      <c r="Y44" s="25"/>
      <c r="Z44" s="25"/>
      <c r="AA44" s="25"/>
      <c r="AB44" s="3062" t="s">
        <v>6172</v>
      </c>
      <c r="AC44" s="5084" t="s">
        <v>2466</v>
      </c>
      <c r="AD44" s="5084" t="s">
        <v>2452</v>
      </c>
      <c r="AE44" s="5124"/>
    </row>
    <row r="45" spans="1:34" ht="12" customHeight="1">
      <c r="A45" s="5454"/>
      <c r="B45" s="5085"/>
      <c r="C45" s="5201"/>
      <c r="D45" s="5154"/>
      <c r="E45" s="5085"/>
      <c r="F45" s="5085"/>
      <c r="G45" s="5085"/>
      <c r="H45" s="5085"/>
      <c r="I45" s="5114"/>
      <c r="J45" s="5085"/>
      <c r="K45" s="5085"/>
      <c r="L45" s="5085"/>
      <c r="M45" s="5085"/>
      <c r="N45" s="292" t="s">
        <v>868</v>
      </c>
      <c r="O45" s="292" t="s">
        <v>869</v>
      </c>
      <c r="P45" s="292" t="s">
        <v>869</v>
      </c>
      <c r="Q45" s="292" t="s">
        <v>857</v>
      </c>
      <c r="R45" s="25">
        <v>1405</v>
      </c>
      <c r="S45" s="25" t="s">
        <v>858</v>
      </c>
      <c r="T45" s="25">
        <v>2</v>
      </c>
      <c r="U45" s="25" t="s">
        <v>859</v>
      </c>
      <c r="V45" s="25">
        <v>2</v>
      </c>
      <c r="W45" s="25"/>
      <c r="X45" s="25"/>
      <c r="Y45" s="25"/>
      <c r="Z45" s="25"/>
      <c r="AA45" s="25"/>
      <c r="AB45" s="3009"/>
      <c r="AC45" s="5085"/>
      <c r="AD45" s="5085"/>
      <c r="AE45" s="5126"/>
    </row>
    <row r="46" spans="1:34" ht="12" customHeight="1" thickBot="1">
      <c r="A46" s="5454"/>
      <c r="B46" s="5086"/>
      <c r="C46" s="5202"/>
      <c r="D46" s="5155"/>
      <c r="E46" s="5086"/>
      <c r="F46" s="5086"/>
      <c r="G46" s="5086"/>
      <c r="H46" s="5086"/>
      <c r="I46" s="5114"/>
      <c r="J46" s="5086"/>
      <c r="K46" s="5086"/>
      <c r="L46" s="5086"/>
      <c r="M46" s="5086"/>
      <c r="N46" s="292" t="s">
        <v>860</v>
      </c>
      <c r="O46" s="25" t="s">
        <v>646</v>
      </c>
      <c r="P46" s="25" t="s">
        <v>647</v>
      </c>
      <c r="Q46" s="292" t="s">
        <v>857</v>
      </c>
      <c r="R46" s="25">
        <v>1300</v>
      </c>
      <c r="S46" s="25" t="s">
        <v>858</v>
      </c>
      <c r="T46" s="25">
        <v>2</v>
      </c>
      <c r="U46" s="25" t="s">
        <v>859</v>
      </c>
      <c r="V46" s="25">
        <v>2</v>
      </c>
      <c r="W46" s="25"/>
      <c r="X46" s="25"/>
      <c r="Y46" s="25"/>
      <c r="Z46" s="25"/>
      <c r="AA46" s="25"/>
      <c r="AB46" s="3012"/>
      <c r="AC46" s="5086"/>
      <c r="AD46" s="5086"/>
      <c r="AE46" s="5298"/>
    </row>
    <row r="47" spans="1:34" ht="12" customHeight="1">
      <c r="A47" s="5454"/>
      <c r="B47" s="5084" t="s">
        <v>2463</v>
      </c>
      <c r="C47" s="5214" t="s">
        <v>3630</v>
      </c>
      <c r="D47" s="5153" t="s">
        <v>1284</v>
      </c>
      <c r="E47" s="5084" t="s">
        <v>1222</v>
      </c>
      <c r="F47" s="5084" t="s">
        <v>851</v>
      </c>
      <c r="G47" s="5084" t="s">
        <v>1149</v>
      </c>
      <c r="H47" s="5084" t="s">
        <v>624</v>
      </c>
      <c r="I47" s="5116" t="s">
        <v>873</v>
      </c>
      <c r="J47" s="5084">
        <v>12542</v>
      </c>
      <c r="K47" s="5084">
        <v>23968</v>
      </c>
      <c r="L47" s="5084">
        <v>512</v>
      </c>
      <c r="M47" s="5084">
        <v>1168</v>
      </c>
      <c r="N47" s="292" t="s">
        <v>854</v>
      </c>
      <c r="O47" s="292" t="s">
        <v>866</v>
      </c>
      <c r="P47" s="25" t="s">
        <v>867</v>
      </c>
      <c r="Q47" s="292" t="s">
        <v>857</v>
      </c>
      <c r="R47" s="25">
        <v>270</v>
      </c>
      <c r="S47" s="25" t="s">
        <v>858</v>
      </c>
      <c r="T47" s="25">
        <v>2</v>
      </c>
      <c r="U47" s="25" t="s">
        <v>859</v>
      </c>
      <c r="V47" s="25">
        <v>2</v>
      </c>
      <c r="W47" s="25"/>
      <c r="X47" s="25"/>
      <c r="Y47" s="25"/>
      <c r="Z47" s="25"/>
      <c r="AA47" s="25"/>
      <c r="AB47" s="3062" t="s">
        <v>6172</v>
      </c>
      <c r="AC47" s="5084" t="s">
        <v>2468</v>
      </c>
      <c r="AD47" s="5084" t="s">
        <v>2452</v>
      </c>
      <c r="AE47" s="5305"/>
    </row>
    <row r="48" spans="1:34" ht="12" customHeight="1">
      <c r="A48" s="5454"/>
      <c r="B48" s="5085"/>
      <c r="C48" s="5201"/>
      <c r="D48" s="5154"/>
      <c r="E48" s="5085"/>
      <c r="F48" s="5085"/>
      <c r="G48" s="5085"/>
      <c r="H48" s="5085"/>
      <c r="I48" s="5114"/>
      <c r="J48" s="5085"/>
      <c r="K48" s="5085"/>
      <c r="L48" s="5085"/>
      <c r="M48" s="5085"/>
      <c r="N48" s="292" t="s">
        <v>868</v>
      </c>
      <c r="O48" s="292" t="s">
        <v>869</v>
      </c>
      <c r="P48" s="292" t="s">
        <v>869</v>
      </c>
      <c r="Q48" s="292" t="s">
        <v>857</v>
      </c>
      <c r="R48" s="25">
        <v>1405</v>
      </c>
      <c r="S48" s="25" t="s">
        <v>858</v>
      </c>
      <c r="T48" s="25">
        <v>2</v>
      </c>
      <c r="U48" s="25" t="s">
        <v>859</v>
      </c>
      <c r="V48" s="25">
        <v>2</v>
      </c>
      <c r="W48" s="25"/>
      <c r="X48" s="25"/>
      <c r="Y48" s="25"/>
      <c r="Z48" s="25"/>
      <c r="AA48" s="25"/>
      <c r="AB48" s="3009"/>
      <c r="AC48" s="5085"/>
      <c r="AD48" s="5085"/>
      <c r="AE48" s="5126"/>
    </row>
    <row r="49" spans="1:35" ht="12" customHeight="1" thickBot="1">
      <c r="A49" s="5455"/>
      <c r="B49" s="5121"/>
      <c r="C49" s="5215"/>
      <c r="D49" s="5208"/>
      <c r="E49" s="5121"/>
      <c r="F49" s="5121"/>
      <c r="G49" s="5121"/>
      <c r="H49" s="5121"/>
      <c r="I49" s="5287"/>
      <c r="J49" s="5121"/>
      <c r="K49" s="5121"/>
      <c r="L49" s="5121"/>
      <c r="M49" s="5121"/>
      <c r="N49" s="294" t="s">
        <v>860</v>
      </c>
      <c r="O49" s="36" t="s">
        <v>646</v>
      </c>
      <c r="P49" s="36" t="s">
        <v>647</v>
      </c>
      <c r="Q49" s="294" t="s">
        <v>857</v>
      </c>
      <c r="R49" s="36">
        <v>1300</v>
      </c>
      <c r="S49" s="36" t="s">
        <v>858</v>
      </c>
      <c r="T49" s="36">
        <v>2</v>
      </c>
      <c r="U49" s="36" t="s">
        <v>859</v>
      </c>
      <c r="V49" s="36">
        <v>2</v>
      </c>
      <c r="W49" s="36"/>
      <c r="X49" s="36"/>
      <c r="Y49" s="36"/>
      <c r="Z49" s="36"/>
      <c r="AA49" s="36"/>
      <c r="AB49" s="3010"/>
      <c r="AC49" s="5121"/>
      <c r="AD49" s="5121"/>
      <c r="AE49" s="5298"/>
    </row>
    <row r="50" spans="1:35" s="909" customFormat="1" ht="12" customHeight="1">
      <c r="A50" s="5528" t="s">
        <v>3882</v>
      </c>
      <c r="B50" s="5476" t="s">
        <v>2464</v>
      </c>
      <c r="C50" s="5211" t="s">
        <v>3883</v>
      </c>
      <c r="D50" s="5492" t="s">
        <v>142</v>
      </c>
      <c r="E50" s="906"/>
      <c r="F50" s="5476" t="s">
        <v>851</v>
      </c>
      <c r="G50" s="5476" t="s">
        <v>862</v>
      </c>
      <c r="H50" s="5476" t="s">
        <v>624</v>
      </c>
      <c r="I50" s="5476" t="s">
        <v>1142</v>
      </c>
      <c r="J50" s="5476">
        <v>640</v>
      </c>
      <c r="K50" s="5476">
        <v>1376</v>
      </c>
      <c r="L50" s="5476">
        <v>512</v>
      </c>
      <c r="M50" s="5476">
        <v>768</v>
      </c>
      <c r="N50" s="907" t="s">
        <v>854</v>
      </c>
      <c r="O50" s="907" t="s">
        <v>658</v>
      </c>
      <c r="P50" s="901" t="s">
        <v>856</v>
      </c>
      <c r="Q50" s="907" t="s">
        <v>857</v>
      </c>
      <c r="R50" s="901">
        <v>270</v>
      </c>
      <c r="S50" s="901" t="s">
        <v>858</v>
      </c>
      <c r="T50" s="901">
        <v>2</v>
      </c>
      <c r="U50" s="901" t="s">
        <v>859</v>
      </c>
      <c r="V50" s="901">
        <v>2</v>
      </c>
      <c r="W50" s="901"/>
      <c r="X50" s="901"/>
      <c r="Y50" s="901"/>
      <c r="Z50" s="901"/>
      <c r="AA50" s="901"/>
      <c r="AB50" s="3009"/>
      <c r="AC50" s="5475" t="s">
        <v>2451</v>
      </c>
      <c r="AD50" s="5476" t="s">
        <v>2452</v>
      </c>
      <c r="AE50" s="5568" t="s">
        <v>1390</v>
      </c>
      <c r="AF50" s="908"/>
      <c r="AG50" s="908"/>
      <c r="AH50" s="908"/>
    </row>
    <row r="51" spans="1:35" s="909" customFormat="1" ht="12" customHeight="1">
      <c r="A51" s="5528"/>
      <c r="B51" s="5476"/>
      <c r="C51" s="5212"/>
      <c r="D51" s="5493"/>
      <c r="E51" s="906"/>
      <c r="F51" s="5476"/>
      <c r="G51" s="5476"/>
      <c r="H51" s="5476"/>
      <c r="I51" s="5476"/>
      <c r="J51" s="5476"/>
      <c r="K51" s="5476"/>
      <c r="L51" s="5476"/>
      <c r="M51" s="5476"/>
      <c r="N51" s="910" t="s">
        <v>868</v>
      </c>
      <c r="O51" s="910" t="s">
        <v>340</v>
      </c>
      <c r="P51" s="910" t="s">
        <v>340</v>
      </c>
      <c r="Q51" s="910" t="s">
        <v>857</v>
      </c>
      <c r="R51" s="912">
        <v>1400</v>
      </c>
      <c r="S51" s="912" t="s">
        <v>858</v>
      </c>
      <c r="T51" s="912">
        <v>8</v>
      </c>
      <c r="U51" s="912" t="s">
        <v>859</v>
      </c>
      <c r="V51" s="912">
        <v>8</v>
      </c>
      <c r="W51" s="912"/>
      <c r="X51" s="912"/>
      <c r="Y51" s="912"/>
      <c r="Z51" s="912"/>
      <c r="AA51" s="912"/>
      <c r="AB51" s="3009"/>
      <c r="AC51" s="5476"/>
      <c r="AD51" s="5476"/>
      <c r="AE51" s="5566"/>
      <c r="AF51" s="908"/>
      <c r="AG51" s="908"/>
      <c r="AH51" s="908"/>
    </row>
    <row r="52" spans="1:35" s="909" customFormat="1" ht="12" customHeight="1" thickBot="1">
      <c r="A52" s="5528"/>
      <c r="B52" s="5476"/>
      <c r="C52" s="5213"/>
      <c r="D52" s="5494"/>
      <c r="E52" s="906"/>
      <c r="F52" s="5476"/>
      <c r="G52" s="5476"/>
      <c r="H52" s="5476"/>
      <c r="I52" s="5476"/>
      <c r="J52" s="5476"/>
      <c r="K52" s="5476"/>
      <c r="L52" s="5476"/>
      <c r="M52" s="5476"/>
      <c r="N52" s="910" t="s">
        <v>860</v>
      </c>
      <c r="O52" s="912" t="s">
        <v>646</v>
      </c>
      <c r="P52" s="912" t="s">
        <v>647</v>
      </c>
      <c r="Q52" s="910" t="s">
        <v>857</v>
      </c>
      <c r="R52" s="912">
        <v>1300</v>
      </c>
      <c r="S52" s="912" t="s">
        <v>858</v>
      </c>
      <c r="T52" s="912">
        <v>2</v>
      </c>
      <c r="U52" s="912" t="s">
        <v>859</v>
      </c>
      <c r="V52" s="912">
        <v>2</v>
      </c>
      <c r="W52" s="912"/>
      <c r="X52" s="912"/>
      <c r="Y52" s="912"/>
      <c r="Z52" s="912"/>
      <c r="AA52" s="912"/>
      <c r="AB52" s="3012"/>
      <c r="AC52" s="5477"/>
      <c r="AD52" s="5476"/>
      <c r="AE52" s="5567"/>
      <c r="AF52" s="908"/>
      <c r="AG52" s="908"/>
      <c r="AH52" s="908"/>
    </row>
    <row r="53" spans="1:35" ht="12" customHeight="1">
      <c r="A53" s="5528"/>
      <c r="B53" s="5084" t="s">
        <v>2463</v>
      </c>
      <c r="C53" s="5214" t="s">
        <v>3631</v>
      </c>
      <c r="D53" s="5153" t="s">
        <v>580</v>
      </c>
      <c r="E53" s="5084" t="s">
        <v>1221</v>
      </c>
      <c r="F53" s="5084" t="s">
        <v>851</v>
      </c>
      <c r="G53" s="5084" t="s">
        <v>1145</v>
      </c>
      <c r="H53" s="5084" t="s">
        <v>624</v>
      </c>
      <c r="I53" s="5116" t="s">
        <v>1147</v>
      </c>
      <c r="J53" s="5084">
        <v>640</v>
      </c>
      <c r="K53" s="5084">
        <v>5418</v>
      </c>
      <c r="L53" s="5084">
        <v>512</v>
      </c>
      <c r="M53" s="5084">
        <v>1152</v>
      </c>
      <c r="N53" s="292" t="s">
        <v>854</v>
      </c>
      <c r="O53" s="292" t="s">
        <v>1218</v>
      </c>
      <c r="P53" s="292" t="s">
        <v>1219</v>
      </c>
      <c r="Q53" s="292" t="s">
        <v>857</v>
      </c>
      <c r="R53" s="25">
        <v>270</v>
      </c>
      <c r="S53" s="25" t="s">
        <v>858</v>
      </c>
      <c r="T53" s="25">
        <v>2</v>
      </c>
      <c r="U53" s="25" t="s">
        <v>859</v>
      </c>
      <c r="V53" s="25">
        <v>2</v>
      </c>
      <c r="W53" s="25"/>
      <c r="X53" s="25"/>
      <c r="Y53" s="25"/>
      <c r="Z53" s="25"/>
      <c r="AA53" s="25"/>
      <c r="AB53" s="3013"/>
      <c r="AC53" s="5084" t="s">
        <v>2451</v>
      </c>
      <c r="AD53" s="5084" t="s">
        <v>2452</v>
      </c>
      <c r="AE53" s="5305"/>
    </row>
    <row r="54" spans="1:35" ht="12" customHeight="1">
      <c r="A54" s="5528"/>
      <c r="B54" s="5085"/>
      <c r="C54" s="5201"/>
      <c r="D54" s="5154"/>
      <c r="E54" s="5085"/>
      <c r="F54" s="5085"/>
      <c r="G54" s="5085"/>
      <c r="H54" s="5085"/>
      <c r="I54" s="5114"/>
      <c r="J54" s="5085"/>
      <c r="K54" s="5085"/>
      <c r="L54" s="5085"/>
      <c r="M54" s="5085"/>
      <c r="N54" s="292" t="s">
        <v>868</v>
      </c>
      <c r="O54" s="292" t="s">
        <v>340</v>
      </c>
      <c r="P54" s="292" t="s">
        <v>340</v>
      </c>
      <c r="Q54" s="292" t="s">
        <v>857</v>
      </c>
      <c r="R54" s="25">
        <v>1400</v>
      </c>
      <c r="S54" s="25" t="s">
        <v>858</v>
      </c>
      <c r="T54" s="25">
        <v>8</v>
      </c>
      <c r="U54" s="25" t="s">
        <v>859</v>
      </c>
      <c r="V54" s="25">
        <v>8</v>
      </c>
      <c r="W54" s="25"/>
      <c r="X54" s="25"/>
      <c r="Y54" s="25"/>
      <c r="Z54" s="25"/>
      <c r="AA54" s="25"/>
      <c r="AB54" s="3009"/>
      <c r="AC54" s="5085"/>
      <c r="AD54" s="5085"/>
      <c r="AE54" s="5126"/>
    </row>
    <row r="55" spans="1:35" ht="12" customHeight="1" thickBot="1">
      <c r="A55" s="5528"/>
      <c r="B55" s="5085"/>
      <c r="C55" s="5202"/>
      <c r="D55" s="5154"/>
      <c r="E55" s="5086"/>
      <c r="F55" s="5085"/>
      <c r="G55" s="5085"/>
      <c r="H55" s="5085"/>
      <c r="I55" s="5114"/>
      <c r="J55" s="5085"/>
      <c r="K55" s="5085"/>
      <c r="L55" s="5085"/>
      <c r="M55" s="5086"/>
      <c r="N55" s="292" t="s">
        <v>860</v>
      </c>
      <c r="O55" s="25" t="s">
        <v>646</v>
      </c>
      <c r="P55" s="25" t="s">
        <v>647</v>
      </c>
      <c r="Q55" s="292" t="s">
        <v>857</v>
      </c>
      <c r="R55" s="25">
        <v>1300</v>
      </c>
      <c r="S55" s="25" t="s">
        <v>858</v>
      </c>
      <c r="T55" s="25">
        <v>2</v>
      </c>
      <c r="U55" s="25" t="s">
        <v>859</v>
      </c>
      <c r="V55" s="25">
        <v>2</v>
      </c>
      <c r="W55" s="25"/>
      <c r="X55" s="25"/>
      <c r="Y55" s="25"/>
      <c r="Z55" s="25"/>
      <c r="AA55" s="25"/>
      <c r="AB55" s="3009"/>
      <c r="AC55" s="5085"/>
      <c r="AD55" s="5085"/>
      <c r="AE55" s="5125"/>
    </row>
    <row r="56" spans="1:35" ht="12" customHeight="1">
      <c r="A56" s="5528"/>
      <c r="B56" s="5084" t="s">
        <v>2463</v>
      </c>
      <c r="C56" s="5214" t="s">
        <v>1905</v>
      </c>
      <c r="D56" s="5533" t="s">
        <v>1285</v>
      </c>
      <c r="E56" s="5084" t="s">
        <v>1222</v>
      </c>
      <c r="F56" s="5084" t="s">
        <v>851</v>
      </c>
      <c r="G56" s="5084" t="s">
        <v>1149</v>
      </c>
      <c r="H56" s="5084" t="s">
        <v>624</v>
      </c>
      <c r="I56" s="5116" t="s">
        <v>1146</v>
      </c>
      <c r="J56" s="5084">
        <v>5418</v>
      </c>
      <c r="K56" s="5084">
        <v>12798</v>
      </c>
      <c r="L56" s="5084">
        <v>512</v>
      </c>
      <c r="M56" s="5084">
        <v>1302</v>
      </c>
      <c r="N56" s="292" t="s">
        <v>854</v>
      </c>
      <c r="O56" s="91" t="s">
        <v>1135</v>
      </c>
      <c r="P56" s="91" t="s">
        <v>1134</v>
      </c>
      <c r="Q56" s="292" t="s">
        <v>857</v>
      </c>
      <c r="R56" s="25">
        <v>270</v>
      </c>
      <c r="S56" s="25" t="s">
        <v>858</v>
      </c>
      <c r="T56" s="25">
        <v>2</v>
      </c>
      <c r="U56" s="25" t="s">
        <v>859</v>
      </c>
      <c r="V56" s="25">
        <v>2</v>
      </c>
      <c r="W56" s="25"/>
      <c r="X56" s="25"/>
      <c r="Y56" s="25"/>
      <c r="Z56" s="25"/>
      <c r="AA56" s="25"/>
      <c r="AB56" s="3062" t="s">
        <v>6172</v>
      </c>
      <c r="AC56" s="5084" t="s">
        <v>2466</v>
      </c>
      <c r="AD56" s="5084" t="s">
        <v>2452</v>
      </c>
      <c r="AE56" s="5305"/>
    </row>
    <row r="57" spans="1:35" ht="12" customHeight="1">
      <c r="A57" s="5528"/>
      <c r="B57" s="5085"/>
      <c r="C57" s="5201"/>
      <c r="D57" s="5534"/>
      <c r="E57" s="5085"/>
      <c r="F57" s="5085"/>
      <c r="G57" s="5085"/>
      <c r="H57" s="5085"/>
      <c r="I57" s="5114"/>
      <c r="J57" s="5085"/>
      <c r="K57" s="5085"/>
      <c r="L57" s="5085"/>
      <c r="M57" s="5085"/>
      <c r="N57" s="292" t="s">
        <v>868</v>
      </c>
      <c r="O57" s="292" t="s">
        <v>340</v>
      </c>
      <c r="P57" s="292" t="s">
        <v>340</v>
      </c>
      <c r="Q57" s="292" t="s">
        <v>857</v>
      </c>
      <c r="R57" s="25">
        <v>1400</v>
      </c>
      <c r="S57" s="25" t="s">
        <v>858</v>
      </c>
      <c r="T57" s="25">
        <v>8</v>
      </c>
      <c r="U57" s="25" t="s">
        <v>859</v>
      </c>
      <c r="V57" s="25">
        <v>8</v>
      </c>
      <c r="W57" s="25"/>
      <c r="X57" s="25"/>
      <c r="Y57" s="25"/>
      <c r="Z57" s="25"/>
      <c r="AA57" s="25"/>
      <c r="AB57" s="3009"/>
      <c r="AC57" s="5085"/>
      <c r="AD57" s="5085"/>
      <c r="AE57" s="5126"/>
    </row>
    <row r="58" spans="1:35" ht="12" customHeight="1" thickBot="1">
      <c r="A58" s="5528"/>
      <c r="B58" s="5086"/>
      <c r="C58" s="5202"/>
      <c r="D58" s="5535"/>
      <c r="E58" s="5086"/>
      <c r="F58" s="5086"/>
      <c r="G58" s="5086"/>
      <c r="H58" s="5086"/>
      <c r="I58" s="5114"/>
      <c r="J58" s="5086"/>
      <c r="K58" s="5086"/>
      <c r="L58" s="5086"/>
      <c r="M58" s="5086"/>
      <c r="N58" s="292" t="s">
        <v>860</v>
      </c>
      <c r="O58" s="25" t="s">
        <v>646</v>
      </c>
      <c r="P58" s="25" t="s">
        <v>647</v>
      </c>
      <c r="Q58" s="292" t="s">
        <v>857</v>
      </c>
      <c r="R58" s="25">
        <v>1300</v>
      </c>
      <c r="S58" s="25" t="s">
        <v>858</v>
      </c>
      <c r="T58" s="25">
        <v>2</v>
      </c>
      <c r="U58" s="25" t="s">
        <v>859</v>
      </c>
      <c r="V58" s="25">
        <v>2</v>
      </c>
      <c r="W58" s="25"/>
      <c r="X58" s="25"/>
      <c r="Y58" s="25"/>
      <c r="Z58" s="25"/>
      <c r="AA58" s="25"/>
      <c r="AB58" s="3012"/>
      <c r="AC58" s="5086"/>
      <c r="AD58" s="5086"/>
      <c r="AE58" s="5125"/>
    </row>
    <row r="59" spans="1:35" ht="12" customHeight="1">
      <c r="A59" s="5528"/>
      <c r="B59" s="5084" t="s">
        <v>2463</v>
      </c>
      <c r="C59" s="5214" t="s">
        <v>3632</v>
      </c>
      <c r="D59" s="5153" t="s">
        <v>1286</v>
      </c>
      <c r="E59" s="5084" t="s">
        <v>1222</v>
      </c>
      <c r="F59" s="5084" t="s">
        <v>851</v>
      </c>
      <c r="G59" s="5084" t="s">
        <v>1149</v>
      </c>
      <c r="H59" s="5084" t="s">
        <v>624</v>
      </c>
      <c r="I59" s="5116" t="s">
        <v>1146</v>
      </c>
      <c r="J59" s="5084">
        <v>12798</v>
      </c>
      <c r="K59" s="5084">
        <v>23968</v>
      </c>
      <c r="L59" s="5084">
        <v>512</v>
      </c>
      <c r="M59" s="5291">
        <v>1280</v>
      </c>
      <c r="N59" s="292" t="s">
        <v>854</v>
      </c>
      <c r="O59" s="292" t="s">
        <v>866</v>
      </c>
      <c r="P59" s="25" t="s">
        <v>867</v>
      </c>
      <c r="Q59" s="292" t="s">
        <v>857</v>
      </c>
      <c r="R59" s="25">
        <v>270</v>
      </c>
      <c r="S59" s="25" t="s">
        <v>858</v>
      </c>
      <c r="T59" s="25">
        <v>2</v>
      </c>
      <c r="U59" s="25" t="s">
        <v>859</v>
      </c>
      <c r="V59" s="25">
        <v>2</v>
      </c>
      <c r="W59" s="25"/>
      <c r="X59" s="25"/>
      <c r="Y59" s="25"/>
      <c r="Z59" s="25"/>
      <c r="AA59" s="25"/>
      <c r="AB59" s="3062" t="s">
        <v>6172</v>
      </c>
      <c r="AC59" s="5084" t="s">
        <v>2468</v>
      </c>
      <c r="AD59" s="5084" t="s">
        <v>2452</v>
      </c>
      <c r="AE59" s="5305"/>
    </row>
    <row r="60" spans="1:35" ht="12" customHeight="1">
      <c r="A60" s="5528"/>
      <c r="B60" s="5085"/>
      <c r="C60" s="5201"/>
      <c r="D60" s="5154"/>
      <c r="E60" s="5085"/>
      <c r="F60" s="5085"/>
      <c r="G60" s="5085"/>
      <c r="H60" s="5085"/>
      <c r="I60" s="5114"/>
      <c r="J60" s="5085"/>
      <c r="K60" s="5085"/>
      <c r="L60" s="5085"/>
      <c r="M60" s="5236"/>
      <c r="N60" s="292" t="s">
        <v>868</v>
      </c>
      <c r="O60" s="292" t="s">
        <v>340</v>
      </c>
      <c r="P60" s="292" t="s">
        <v>340</v>
      </c>
      <c r="Q60" s="292" t="s">
        <v>857</v>
      </c>
      <c r="R60" s="25">
        <v>1400</v>
      </c>
      <c r="S60" s="25" t="s">
        <v>858</v>
      </c>
      <c r="T60" s="25">
        <v>8</v>
      </c>
      <c r="U60" s="25" t="s">
        <v>859</v>
      </c>
      <c r="V60" s="25">
        <v>8</v>
      </c>
      <c r="W60" s="25"/>
      <c r="X60" s="25"/>
      <c r="Y60" s="25"/>
      <c r="Z60" s="25"/>
      <c r="AA60" s="25"/>
      <c r="AB60" s="3009"/>
      <c r="AC60" s="5085"/>
      <c r="AD60" s="5085"/>
      <c r="AE60" s="5126"/>
    </row>
    <row r="61" spans="1:35" ht="12" customHeight="1" thickBot="1">
      <c r="A61" s="5529"/>
      <c r="B61" s="5121"/>
      <c r="C61" s="5215"/>
      <c r="D61" s="5208"/>
      <c r="E61" s="5121"/>
      <c r="F61" s="5121"/>
      <c r="G61" s="5121"/>
      <c r="H61" s="5121"/>
      <c r="I61" s="5287"/>
      <c r="J61" s="5121"/>
      <c r="K61" s="5121"/>
      <c r="L61" s="5121"/>
      <c r="M61" s="5277"/>
      <c r="N61" s="294" t="s">
        <v>860</v>
      </c>
      <c r="O61" s="36" t="s">
        <v>646</v>
      </c>
      <c r="P61" s="36" t="s">
        <v>647</v>
      </c>
      <c r="Q61" s="294" t="s">
        <v>857</v>
      </c>
      <c r="R61" s="36">
        <v>1300</v>
      </c>
      <c r="S61" s="36" t="s">
        <v>858</v>
      </c>
      <c r="T61" s="36">
        <v>2</v>
      </c>
      <c r="U61" s="36" t="s">
        <v>859</v>
      </c>
      <c r="V61" s="36">
        <v>2</v>
      </c>
      <c r="W61" s="36"/>
      <c r="X61" s="36"/>
      <c r="Y61" s="36"/>
      <c r="Z61" s="36"/>
      <c r="AA61" s="36"/>
      <c r="AB61" s="3010"/>
      <c r="AC61" s="5121"/>
      <c r="AD61" s="5121"/>
      <c r="AE61" s="5298"/>
    </row>
    <row r="62" spans="1:35" s="909" customFormat="1" ht="15" customHeight="1">
      <c r="A62" s="5530" t="s">
        <v>3884</v>
      </c>
      <c r="B62" s="5490" t="s">
        <v>2464</v>
      </c>
      <c r="C62" s="5536" t="s">
        <v>3877</v>
      </c>
      <c r="D62" s="5554"/>
      <c r="E62" s="5521"/>
      <c r="F62" s="5490"/>
      <c r="G62" s="5490"/>
      <c r="H62" s="5523"/>
      <c r="I62" s="5521"/>
      <c r="J62" s="5521"/>
      <c r="K62" s="5521"/>
      <c r="L62" s="5521"/>
      <c r="M62" s="5489"/>
      <c r="N62" s="914"/>
      <c r="O62" s="914"/>
      <c r="P62" s="915"/>
      <c r="Q62" s="915"/>
      <c r="R62" s="914"/>
      <c r="S62" s="915"/>
      <c r="T62" s="915"/>
      <c r="U62" s="915"/>
      <c r="V62" s="915"/>
      <c r="W62" s="916"/>
      <c r="X62" s="916"/>
      <c r="Y62" s="916"/>
      <c r="Z62" s="916"/>
      <c r="AA62" s="916"/>
      <c r="AB62" s="3058"/>
      <c r="AC62" s="5490" t="s">
        <v>2451</v>
      </c>
      <c r="AD62" s="5490" t="s">
        <v>2452</v>
      </c>
      <c r="AE62" s="917"/>
      <c r="AF62" s="918"/>
      <c r="AG62" s="918"/>
      <c r="AH62" s="918"/>
      <c r="AI62" s="919"/>
    </row>
    <row r="63" spans="1:35" s="909" customFormat="1" ht="15">
      <c r="A63" s="5531"/>
      <c r="B63" s="5490"/>
      <c r="C63" s="5536"/>
      <c r="D63" s="5554"/>
      <c r="E63" s="5521"/>
      <c r="F63" s="5490"/>
      <c r="G63" s="5490"/>
      <c r="H63" s="5523"/>
      <c r="I63" s="5521"/>
      <c r="J63" s="5521"/>
      <c r="K63" s="5521"/>
      <c r="L63" s="5521"/>
      <c r="M63" s="5490"/>
      <c r="N63" s="911"/>
      <c r="O63" s="920"/>
      <c r="P63" s="920"/>
      <c r="Q63" s="920"/>
      <c r="R63" s="911"/>
      <c r="S63" s="920"/>
      <c r="T63" s="920"/>
      <c r="U63" s="920"/>
      <c r="V63" s="920"/>
      <c r="W63" s="921"/>
      <c r="X63" s="921"/>
      <c r="Y63" s="921"/>
      <c r="Z63" s="921"/>
      <c r="AA63" s="921"/>
      <c r="AB63" s="3058"/>
      <c r="AC63" s="5490"/>
      <c r="AD63" s="5490"/>
      <c r="AE63" s="922"/>
      <c r="AF63" s="923"/>
      <c r="AG63" s="923"/>
      <c r="AH63" s="923"/>
      <c r="AI63" s="924"/>
    </row>
    <row r="64" spans="1:35" s="909" customFormat="1" ht="15">
      <c r="A64" s="5531"/>
      <c r="B64" s="5490"/>
      <c r="C64" s="5536"/>
      <c r="D64" s="5554"/>
      <c r="E64" s="5521"/>
      <c r="F64" s="5490"/>
      <c r="G64" s="5490"/>
      <c r="H64" s="5523"/>
      <c r="I64" s="5521"/>
      <c r="J64" s="5521"/>
      <c r="K64" s="5521"/>
      <c r="L64" s="5521"/>
      <c r="M64" s="5490"/>
      <c r="N64" s="911"/>
      <c r="O64" s="911"/>
      <c r="P64" s="911"/>
      <c r="Q64" s="911"/>
      <c r="R64" s="911"/>
      <c r="S64" s="920"/>
      <c r="T64" s="920"/>
      <c r="U64" s="920"/>
      <c r="V64" s="920"/>
      <c r="W64" s="921"/>
      <c r="X64" s="921"/>
      <c r="Y64" s="921"/>
      <c r="Z64" s="921"/>
      <c r="AA64" s="921"/>
      <c r="AB64" s="3058"/>
      <c r="AC64" s="5490"/>
      <c r="AD64" s="5490"/>
      <c r="AE64" s="925" t="s">
        <v>1390</v>
      </c>
      <c r="AF64" s="923"/>
      <c r="AG64" s="923"/>
      <c r="AH64" s="923"/>
      <c r="AI64" s="924"/>
    </row>
    <row r="65" spans="1:35" s="909" customFormat="1" ht="15.75" thickBot="1">
      <c r="A65" s="5531"/>
      <c r="B65" s="5491"/>
      <c r="C65" s="5537"/>
      <c r="D65" s="5555"/>
      <c r="E65" s="5522"/>
      <c r="F65" s="5491"/>
      <c r="G65" s="5491"/>
      <c r="H65" s="5524"/>
      <c r="I65" s="5522"/>
      <c r="J65" s="5522"/>
      <c r="K65" s="5522"/>
      <c r="L65" s="5522"/>
      <c r="M65" s="5491"/>
      <c r="N65" s="911"/>
      <c r="O65" s="911"/>
      <c r="P65" s="911"/>
      <c r="Q65" s="920"/>
      <c r="R65" s="911"/>
      <c r="S65" s="920"/>
      <c r="T65" s="920"/>
      <c r="U65" s="920"/>
      <c r="V65" s="920"/>
      <c r="W65" s="921"/>
      <c r="X65" s="921"/>
      <c r="Y65" s="921"/>
      <c r="Z65" s="921"/>
      <c r="AA65" s="921"/>
      <c r="AB65" s="3059"/>
      <c r="AC65" s="5491"/>
      <c r="AD65" s="5491"/>
      <c r="AE65" s="926"/>
      <c r="AF65" s="927"/>
      <c r="AG65" s="927"/>
      <c r="AH65" s="927"/>
      <c r="AI65" s="928"/>
    </row>
    <row r="66" spans="1:35" ht="15" customHeight="1">
      <c r="A66" s="5531"/>
      <c r="B66" s="5291" t="s">
        <v>2463</v>
      </c>
      <c r="C66" s="5538" t="s">
        <v>3633</v>
      </c>
      <c r="D66" s="5546" t="s">
        <v>1406</v>
      </c>
      <c r="E66" s="3812" t="s">
        <v>1221</v>
      </c>
      <c r="F66" s="5291" t="s">
        <v>851</v>
      </c>
      <c r="G66" s="5291" t="s">
        <v>862</v>
      </c>
      <c r="H66" s="5291" t="s">
        <v>624</v>
      </c>
      <c r="I66" s="3812" t="s">
        <v>853</v>
      </c>
      <c r="J66" s="3812">
        <v>1024</v>
      </c>
      <c r="K66" s="3812">
        <v>5546</v>
      </c>
      <c r="L66" s="3812">
        <v>768</v>
      </c>
      <c r="M66" s="5291">
        <v>1275</v>
      </c>
      <c r="N66" s="292" t="s">
        <v>854</v>
      </c>
      <c r="O66" s="292" t="s">
        <v>1218</v>
      </c>
      <c r="P66" s="292" t="s">
        <v>1219</v>
      </c>
      <c r="Q66" s="295" t="s">
        <v>857</v>
      </c>
      <c r="R66" s="468">
        <v>270</v>
      </c>
      <c r="S66" s="295" t="s">
        <v>858</v>
      </c>
      <c r="T66" s="295">
        <v>2</v>
      </c>
      <c r="U66" s="467" t="s">
        <v>859</v>
      </c>
      <c r="V66" s="295">
        <v>2</v>
      </c>
      <c r="W66" s="486"/>
      <c r="X66" s="486"/>
      <c r="Y66" s="486"/>
      <c r="Z66" s="486"/>
      <c r="AA66" s="486"/>
      <c r="AB66" s="3060"/>
      <c r="AC66" s="5291" t="s">
        <v>2451</v>
      </c>
      <c r="AD66" s="5291" t="s">
        <v>2452</v>
      </c>
      <c r="AE66" s="5305" t="s">
        <v>1428</v>
      </c>
      <c r="AF66" s="475"/>
      <c r="AG66" s="475"/>
      <c r="AH66" s="475"/>
      <c r="AI66" s="49"/>
    </row>
    <row r="67" spans="1:35" ht="15">
      <c r="A67" s="5531"/>
      <c r="B67" s="5236"/>
      <c r="C67" s="5539"/>
      <c r="D67" s="5547"/>
      <c r="E67" s="3742"/>
      <c r="F67" s="5236"/>
      <c r="G67" s="5236"/>
      <c r="H67" s="5236"/>
      <c r="I67" s="3742"/>
      <c r="J67" s="3742"/>
      <c r="K67" s="3742"/>
      <c r="L67" s="3742"/>
      <c r="M67" s="5236"/>
      <c r="N67" s="468" t="s">
        <v>868</v>
      </c>
      <c r="O67" s="292" t="s">
        <v>488</v>
      </c>
      <c r="P67" s="292" t="s">
        <v>488</v>
      </c>
      <c r="Q67" s="295" t="s">
        <v>857</v>
      </c>
      <c r="R67" s="468">
        <v>1405</v>
      </c>
      <c r="S67" s="295" t="s">
        <v>858</v>
      </c>
      <c r="T67" s="295">
        <v>2</v>
      </c>
      <c r="U67" s="467" t="s">
        <v>859</v>
      </c>
      <c r="V67" s="295">
        <v>2</v>
      </c>
      <c r="W67" s="486"/>
      <c r="X67" s="486"/>
      <c r="Y67" s="486"/>
      <c r="Z67" s="486"/>
      <c r="AA67" s="486"/>
      <c r="AB67" s="3058"/>
      <c r="AC67" s="5236"/>
      <c r="AD67" s="5236"/>
      <c r="AE67" s="5126"/>
      <c r="AF67" s="476"/>
      <c r="AG67" s="476"/>
      <c r="AH67" s="476"/>
      <c r="AI67" s="50"/>
    </row>
    <row r="68" spans="1:35">
      <c r="A68" s="5531"/>
      <c r="B68" s="5236"/>
      <c r="C68" s="5539"/>
      <c r="D68" s="5547"/>
      <c r="E68" s="3742"/>
      <c r="F68" s="5236"/>
      <c r="G68" s="5236"/>
      <c r="H68" s="5236"/>
      <c r="I68" s="3742"/>
      <c r="J68" s="3742"/>
      <c r="K68" s="3742"/>
      <c r="L68" s="3742"/>
      <c r="M68" s="5236"/>
      <c r="N68" s="468" t="s">
        <v>48</v>
      </c>
      <c r="O68" s="292" t="s">
        <v>340</v>
      </c>
      <c r="P68" s="292" t="s">
        <v>340</v>
      </c>
      <c r="Q68" s="468" t="s">
        <v>857</v>
      </c>
      <c r="R68" s="468">
        <v>1400</v>
      </c>
      <c r="S68" s="295" t="s">
        <v>858</v>
      </c>
      <c r="T68" s="295">
        <v>8</v>
      </c>
      <c r="U68" s="467" t="s">
        <v>859</v>
      </c>
      <c r="V68" s="295">
        <v>8</v>
      </c>
      <c r="W68" s="486"/>
      <c r="X68" s="486"/>
      <c r="Y68" s="486"/>
      <c r="Z68" s="486"/>
      <c r="AA68" s="486"/>
      <c r="AB68" s="3058"/>
      <c r="AC68" s="5236"/>
      <c r="AD68" s="5236"/>
      <c r="AE68" s="5126"/>
    </row>
    <row r="69" spans="1:35" ht="13.5" thickBot="1">
      <c r="A69" s="5531"/>
      <c r="B69" s="5237"/>
      <c r="C69" s="5540"/>
      <c r="D69" s="5556"/>
      <c r="E69" s="3740"/>
      <c r="F69" s="5237"/>
      <c r="G69" s="5237"/>
      <c r="H69" s="5237"/>
      <c r="I69" s="3740"/>
      <c r="J69" s="3740"/>
      <c r="K69" s="3740"/>
      <c r="L69" s="3740"/>
      <c r="M69" s="5237"/>
      <c r="N69" s="468" t="s">
        <v>860</v>
      </c>
      <c r="O69" s="292" t="s">
        <v>646</v>
      </c>
      <c r="P69" s="292" t="s">
        <v>647</v>
      </c>
      <c r="Q69" s="295" t="s">
        <v>857</v>
      </c>
      <c r="R69" s="468">
        <v>1300</v>
      </c>
      <c r="S69" s="295" t="s">
        <v>858</v>
      </c>
      <c r="T69" s="295">
        <v>2</v>
      </c>
      <c r="U69" s="467" t="s">
        <v>859</v>
      </c>
      <c r="V69" s="295">
        <v>2</v>
      </c>
      <c r="W69" s="486"/>
      <c r="X69" s="486"/>
      <c r="Y69" s="486"/>
      <c r="Z69" s="486"/>
      <c r="AA69" s="486"/>
      <c r="AB69" s="3059"/>
      <c r="AC69" s="5237"/>
      <c r="AD69" s="5237"/>
      <c r="AE69" s="5298"/>
    </row>
    <row r="70" spans="1:35" ht="15" customHeight="1">
      <c r="A70" s="5531"/>
      <c r="B70" s="5291" t="s">
        <v>2463</v>
      </c>
      <c r="C70" s="5538" t="s">
        <v>3634</v>
      </c>
      <c r="D70" s="5546" t="s">
        <v>1407</v>
      </c>
      <c r="E70" s="3812" t="s">
        <v>1222</v>
      </c>
      <c r="F70" s="5291" t="s">
        <v>851</v>
      </c>
      <c r="G70" s="5291" t="s">
        <v>1131</v>
      </c>
      <c r="H70" s="5291" t="s">
        <v>624</v>
      </c>
      <c r="I70" s="3812" t="s">
        <v>873</v>
      </c>
      <c r="J70" s="3812">
        <v>5546</v>
      </c>
      <c r="K70" s="3812">
        <v>12848</v>
      </c>
      <c r="L70" s="3812">
        <v>896</v>
      </c>
      <c r="M70" s="5291">
        <v>1430</v>
      </c>
      <c r="N70" s="292" t="s">
        <v>854</v>
      </c>
      <c r="O70" s="91" t="s">
        <v>1135</v>
      </c>
      <c r="P70" s="91" t="s">
        <v>1134</v>
      </c>
      <c r="Q70" s="295" t="s">
        <v>857</v>
      </c>
      <c r="R70" s="468">
        <v>270</v>
      </c>
      <c r="S70" s="295" t="s">
        <v>858</v>
      </c>
      <c r="T70" s="295">
        <v>2</v>
      </c>
      <c r="U70" s="467" t="s">
        <v>859</v>
      </c>
      <c r="V70" s="295">
        <v>2</v>
      </c>
      <c r="W70" s="486"/>
      <c r="X70" s="486"/>
      <c r="Y70" s="486"/>
      <c r="Z70" s="486"/>
      <c r="AA70" s="486"/>
      <c r="AB70" s="3061" t="s">
        <v>6172</v>
      </c>
      <c r="AC70" s="5291" t="s">
        <v>2466</v>
      </c>
      <c r="AD70" s="5291" t="s">
        <v>2452</v>
      </c>
      <c r="AE70" s="5305" t="s">
        <v>1428</v>
      </c>
    </row>
    <row r="71" spans="1:35">
      <c r="A71" s="5531"/>
      <c r="B71" s="5236"/>
      <c r="C71" s="5539"/>
      <c r="D71" s="5547"/>
      <c r="E71" s="3742"/>
      <c r="F71" s="5236"/>
      <c r="G71" s="5236"/>
      <c r="H71" s="5236"/>
      <c r="I71" s="3742"/>
      <c r="J71" s="3742"/>
      <c r="K71" s="3742"/>
      <c r="L71" s="3742"/>
      <c r="M71" s="5236"/>
      <c r="N71" s="468" t="s">
        <v>868</v>
      </c>
      <c r="O71" s="292" t="s">
        <v>488</v>
      </c>
      <c r="P71" s="292" t="s">
        <v>488</v>
      </c>
      <c r="Q71" s="295" t="s">
        <v>857</v>
      </c>
      <c r="R71" s="468">
        <v>1405</v>
      </c>
      <c r="S71" s="295" t="s">
        <v>858</v>
      </c>
      <c r="T71" s="295">
        <v>2</v>
      </c>
      <c r="U71" s="467" t="s">
        <v>859</v>
      </c>
      <c r="V71" s="295">
        <v>2</v>
      </c>
      <c r="W71" s="25"/>
      <c r="X71" s="25"/>
      <c r="Y71" s="25"/>
      <c r="Z71" s="25"/>
      <c r="AA71" s="25"/>
      <c r="AB71" s="3014"/>
      <c r="AC71" s="5236"/>
      <c r="AD71" s="5236"/>
      <c r="AE71" s="5126"/>
    </row>
    <row r="72" spans="1:35">
      <c r="A72" s="5531"/>
      <c r="B72" s="5236"/>
      <c r="C72" s="5539"/>
      <c r="D72" s="5547"/>
      <c r="E72" s="3742"/>
      <c r="F72" s="5236"/>
      <c r="G72" s="5236"/>
      <c r="H72" s="5236"/>
      <c r="I72" s="3742"/>
      <c r="J72" s="3742"/>
      <c r="K72" s="3742"/>
      <c r="L72" s="3742"/>
      <c r="M72" s="5236"/>
      <c r="N72" s="468" t="s">
        <v>48</v>
      </c>
      <c r="O72" s="292" t="s">
        <v>340</v>
      </c>
      <c r="P72" s="292" t="s">
        <v>340</v>
      </c>
      <c r="Q72" s="468" t="s">
        <v>857</v>
      </c>
      <c r="R72" s="468">
        <v>1400</v>
      </c>
      <c r="S72" s="295" t="s">
        <v>858</v>
      </c>
      <c r="T72" s="295">
        <v>8</v>
      </c>
      <c r="U72" s="467" t="s">
        <v>859</v>
      </c>
      <c r="V72" s="295">
        <v>8</v>
      </c>
      <c r="W72" s="25"/>
      <c r="X72" s="25"/>
      <c r="Y72" s="25"/>
      <c r="Z72" s="25"/>
      <c r="AA72" s="25"/>
      <c r="AB72" s="3014"/>
      <c r="AC72" s="5236"/>
      <c r="AD72" s="5236"/>
      <c r="AE72" s="5126"/>
    </row>
    <row r="73" spans="1:35" ht="13.5" thickBot="1">
      <c r="A73" s="5531"/>
      <c r="B73" s="5237"/>
      <c r="C73" s="5540"/>
      <c r="D73" s="5556"/>
      <c r="E73" s="3740"/>
      <c r="F73" s="5237"/>
      <c r="G73" s="5237"/>
      <c r="H73" s="5237"/>
      <c r="I73" s="3740"/>
      <c r="J73" s="3740"/>
      <c r="K73" s="3740"/>
      <c r="L73" s="3740"/>
      <c r="M73" s="5237"/>
      <c r="N73" s="468" t="s">
        <v>860</v>
      </c>
      <c r="O73" s="292" t="s">
        <v>646</v>
      </c>
      <c r="P73" s="292" t="s">
        <v>647</v>
      </c>
      <c r="Q73" s="295" t="s">
        <v>857</v>
      </c>
      <c r="R73" s="468">
        <v>1300</v>
      </c>
      <c r="S73" s="295" t="s">
        <v>858</v>
      </c>
      <c r="T73" s="295">
        <v>2</v>
      </c>
      <c r="U73" s="467" t="s">
        <v>859</v>
      </c>
      <c r="V73" s="295">
        <v>2</v>
      </c>
      <c r="W73" s="25"/>
      <c r="X73" s="25"/>
      <c r="Y73" s="25"/>
      <c r="Z73" s="25"/>
      <c r="AA73" s="25"/>
      <c r="AB73" s="3016"/>
      <c r="AC73" s="5237"/>
      <c r="AD73" s="5237"/>
      <c r="AE73" s="5298"/>
    </row>
    <row r="74" spans="1:35" ht="15" customHeight="1">
      <c r="A74" s="5531"/>
      <c r="B74" s="5291" t="s">
        <v>2463</v>
      </c>
      <c r="C74" s="5538" t="s">
        <v>3635</v>
      </c>
      <c r="D74" s="5546" t="s">
        <v>1408</v>
      </c>
      <c r="E74" s="3812" t="s">
        <v>1222</v>
      </c>
      <c r="F74" s="5291" t="s">
        <v>851</v>
      </c>
      <c r="G74" s="5291" t="s">
        <v>1131</v>
      </c>
      <c r="H74" s="5291" t="s">
        <v>624</v>
      </c>
      <c r="I74" s="3812" t="s">
        <v>873</v>
      </c>
      <c r="J74" s="3812">
        <v>12848</v>
      </c>
      <c r="K74" s="3812">
        <v>24352</v>
      </c>
      <c r="L74" s="3812">
        <v>1152</v>
      </c>
      <c r="M74" s="5291">
        <v>1552</v>
      </c>
      <c r="N74" s="292" t="s">
        <v>854</v>
      </c>
      <c r="O74" s="292" t="s">
        <v>866</v>
      </c>
      <c r="P74" s="25" t="s">
        <v>867</v>
      </c>
      <c r="Q74" s="295" t="s">
        <v>857</v>
      </c>
      <c r="R74" s="468">
        <v>270</v>
      </c>
      <c r="S74" s="295" t="s">
        <v>858</v>
      </c>
      <c r="T74" s="295">
        <v>2</v>
      </c>
      <c r="U74" s="467" t="s">
        <v>859</v>
      </c>
      <c r="V74" s="295">
        <v>2</v>
      </c>
      <c r="W74" s="486"/>
      <c r="X74" s="486"/>
      <c r="Y74" s="486"/>
      <c r="Z74" s="486"/>
      <c r="AA74" s="486"/>
      <c r="AB74" s="3061" t="s">
        <v>6173</v>
      </c>
      <c r="AC74" s="5291" t="s">
        <v>2468</v>
      </c>
      <c r="AD74" s="5291" t="s">
        <v>2452</v>
      </c>
      <c r="AE74" s="5305" t="s">
        <v>1431</v>
      </c>
    </row>
    <row r="75" spans="1:35">
      <c r="A75" s="5531"/>
      <c r="B75" s="5236"/>
      <c r="C75" s="5539"/>
      <c r="D75" s="5547"/>
      <c r="E75" s="3742"/>
      <c r="F75" s="5236"/>
      <c r="G75" s="5236"/>
      <c r="H75" s="5236"/>
      <c r="I75" s="3742"/>
      <c r="J75" s="3742"/>
      <c r="K75" s="3742"/>
      <c r="L75" s="3742"/>
      <c r="M75" s="5236"/>
      <c r="N75" s="468" t="s">
        <v>868</v>
      </c>
      <c r="O75" s="292" t="s">
        <v>488</v>
      </c>
      <c r="P75" s="292" t="s">
        <v>488</v>
      </c>
      <c r="Q75" s="295" t="s">
        <v>857</v>
      </c>
      <c r="R75" s="468">
        <v>1405</v>
      </c>
      <c r="S75" s="295" t="s">
        <v>858</v>
      </c>
      <c r="T75" s="295">
        <v>2</v>
      </c>
      <c r="U75" s="467" t="s">
        <v>859</v>
      </c>
      <c r="V75" s="295">
        <v>2</v>
      </c>
      <c r="W75" s="486"/>
      <c r="X75" s="486"/>
      <c r="Y75" s="486"/>
      <c r="Z75" s="486"/>
      <c r="AA75" s="486"/>
      <c r="AB75" s="3014"/>
      <c r="AC75" s="5236"/>
      <c r="AD75" s="5236"/>
      <c r="AE75" s="5126"/>
    </row>
    <row r="76" spans="1:35">
      <c r="A76" s="5531"/>
      <c r="B76" s="5236"/>
      <c r="C76" s="5539"/>
      <c r="D76" s="5547"/>
      <c r="E76" s="3742"/>
      <c r="F76" s="5236"/>
      <c r="G76" s="5236"/>
      <c r="H76" s="5236"/>
      <c r="I76" s="3742"/>
      <c r="J76" s="3742"/>
      <c r="K76" s="3742"/>
      <c r="L76" s="3742"/>
      <c r="M76" s="5236"/>
      <c r="N76" s="468" t="s">
        <v>48</v>
      </c>
      <c r="O76" s="292" t="s">
        <v>340</v>
      </c>
      <c r="P76" s="292" t="s">
        <v>340</v>
      </c>
      <c r="Q76" s="468" t="s">
        <v>857</v>
      </c>
      <c r="R76" s="468">
        <v>1400</v>
      </c>
      <c r="S76" s="295" t="s">
        <v>858</v>
      </c>
      <c r="T76" s="295">
        <v>8</v>
      </c>
      <c r="U76" s="467" t="s">
        <v>859</v>
      </c>
      <c r="V76" s="295">
        <v>8</v>
      </c>
      <c r="W76" s="486"/>
      <c r="X76" s="486"/>
      <c r="Y76" s="486"/>
      <c r="Z76" s="486"/>
      <c r="AA76" s="486"/>
      <c r="AB76" s="3014"/>
      <c r="AC76" s="5236"/>
      <c r="AD76" s="5236"/>
      <c r="AE76" s="5126"/>
    </row>
    <row r="77" spans="1:35" ht="13.5" thickBot="1">
      <c r="A77" s="5532"/>
      <c r="B77" s="5277"/>
      <c r="C77" s="5541"/>
      <c r="D77" s="5548"/>
      <c r="E77" s="3826"/>
      <c r="F77" s="5277"/>
      <c r="G77" s="5277"/>
      <c r="H77" s="5277"/>
      <c r="I77" s="3826"/>
      <c r="J77" s="3826"/>
      <c r="K77" s="3826"/>
      <c r="L77" s="3826"/>
      <c r="M77" s="5277"/>
      <c r="N77" s="487" t="s">
        <v>860</v>
      </c>
      <c r="O77" s="294" t="s">
        <v>646</v>
      </c>
      <c r="P77" s="294" t="s">
        <v>647</v>
      </c>
      <c r="Q77" s="488" t="s">
        <v>857</v>
      </c>
      <c r="R77" s="487">
        <v>1300</v>
      </c>
      <c r="S77" s="488" t="s">
        <v>858</v>
      </c>
      <c r="T77" s="488">
        <v>2</v>
      </c>
      <c r="U77" s="489" t="s">
        <v>859</v>
      </c>
      <c r="V77" s="488">
        <v>2</v>
      </c>
      <c r="W77" s="490"/>
      <c r="X77" s="490"/>
      <c r="Y77" s="490"/>
      <c r="Z77" s="490"/>
      <c r="AA77" s="490"/>
      <c r="AB77" s="3015"/>
      <c r="AC77" s="5277"/>
      <c r="AD77" s="5277"/>
      <c r="AE77" s="5298"/>
    </row>
    <row r="78" spans="1:35" s="909" customFormat="1" ht="12" customHeight="1">
      <c r="A78" s="5453" t="s">
        <v>3886</v>
      </c>
      <c r="B78" s="5476" t="s">
        <v>2464</v>
      </c>
      <c r="C78" s="5542" t="s">
        <v>3887</v>
      </c>
      <c r="D78" s="5493" t="s">
        <v>144</v>
      </c>
      <c r="E78" s="906"/>
      <c r="F78" s="5476" t="s">
        <v>851</v>
      </c>
      <c r="G78" s="5487" t="s">
        <v>1132</v>
      </c>
      <c r="H78" s="5476" t="s">
        <v>624</v>
      </c>
      <c r="I78" s="5476" t="s">
        <v>873</v>
      </c>
      <c r="J78" s="5476">
        <v>4590</v>
      </c>
      <c r="K78" s="5476">
        <v>5376</v>
      </c>
      <c r="L78" s="5476">
        <v>512</v>
      </c>
      <c r="M78" s="5476">
        <v>1088</v>
      </c>
      <c r="N78" s="907" t="s">
        <v>854</v>
      </c>
      <c r="O78" s="907" t="s">
        <v>658</v>
      </c>
      <c r="P78" s="901" t="s">
        <v>856</v>
      </c>
      <c r="Q78" s="907" t="s">
        <v>857</v>
      </c>
      <c r="R78" s="901">
        <v>270</v>
      </c>
      <c r="S78" s="901" t="s">
        <v>858</v>
      </c>
      <c r="T78" s="901">
        <v>2</v>
      </c>
      <c r="U78" s="901" t="s">
        <v>859</v>
      </c>
      <c r="V78" s="901">
        <v>2</v>
      </c>
      <c r="W78" s="901"/>
      <c r="X78" s="901"/>
      <c r="Y78" s="901"/>
      <c r="Z78" s="901"/>
      <c r="AA78" s="901"/>
      <c r="AB78" s="3009"/>
      <c r="AC78" s="5476" t="s">
        <v>2466</v>
      </c>
      <c r="AD78" s="5476" t="s">
        <v>2452</v>
      </c>
      <c r="AE78" s="5565" t="s">
        <v>1390</v>
      </c>
      <c r="AF78" s="908"/>
      <c r="AG78" s="908"/>
      <c r="AH78" s="908"/>
    </row>
    <row r="79" spans="1:35" s="909" customFormat="1" ht="12" customHeight="1">
      <c r="A79" s="5454"/>
      <c r="B79" s="5476"/>
      <c r="C79" s="5497"/>
      <c r="D79" s="5493"/>
      <c r="E79" s="906"/>
      <c r="F79" s="5476"/>
      <c r="G79" s="5476"/>
      <c r="H79" s="5476"/>
      <c r="I79" s="5476"/>
      <c r="J79" s="5476"/>
      <c r="K79" s="5476"/>
      <c r="L79" s="5476"/>
      <c r="M79" s="5476"/>
      <c r="N79" s="910" t="s">
        <v>874</v>
      </c>
      <c r="O79" s="910" t="s">
        <v>342</v>
      </c>
      <c r="P79" s="910" t="s">
        <v>341</v>
      </c>
      <c r="Q79" s="910" t="s">
        <v>857</v>
      </c>
      <c r="R79" s="912">
        <v>1500</v>
      </c>
      <c r="S79" s="912" t="s">
        <v>858</v>
      </c>
      <c r="T79" s="912">
        <v>2</v>
      </c>
      <c r="U79" s="912" t="s">
        <v>859</v>
      </c>
      <c r="V79" s="912">
        <v>2</v>
      </c>
      <c r="W79" s="912">
        <v>3</v>
      </c>
      <c r="X79" s="912" t="s">
        <v>875</v>
      </c>
      <c r="Y79" s="912" t="s">
        <v>859</v>
      </c>
      <c r="Z79" s="912" t="s">
        <v>876</v>
      </c>
      <c r="AA79" s="912" t="s">
        <v>877</v>
      </c>
      <c r="AB79" s="3009"/>
      <c r="AC79" s="5476"/>
      <c r="AD79" s="5476"/>
      <c r="AE79" s="5566"/>
      <c r="AF79" s="908"/>
      <c r="AG79" s="908"/>
      <c r="AH79" s="908"/>
    </row>
    <row r="80" spans="1:35" s="909" customFormat="1" ht="12" customHeight="1">
      <c r="A80" s="5454"/>
      <c r="B80" s="5476"/>
      <c r="C80" s="5497"/>
      <c r="D80" s="5493"/>
      <c r="E80" s="906"/>
      <c r="F80" s="5476"/>
      <c r="G80" s="5476"/>
      <c r="H80" s="5476"/>
      <c r="I80" s="5476"/>
      <c r="J80" s="5476"/>
      <c r="K80" s="5476"/>
      <c r="L80" s="5476"/>
      <c r="M80" s="5476"/>
      <c r="N80" s="910" t="s">
        <v>868</v>
      </c>
      <c r="O80" s="910" t="s">
        <v>869</v>
      </c>
      <c r="P80" s="910" t="s">
        <v>869</v>
      </c>
      <c r="Q80" s="910" t="s">
        <v>857</v>
      </c>
      <c r="R80" s="912">
        <v>1405</v>
      </c>
      <c r="S80" s="912" t="s">
        <v>858</v>
      </c>
      <c r="T80" s="912">
        <v>2</v>
      </c>
      <c r="U80" s="912" t="s">
        <v>859</v>
      </c>
      <c r="V80" s="912">
        <v>2</v>
      </c>
      <c r="W80" s="912"/>
      <c r="X80" s="912"/>
      <c r="Y80" s="912"/>
      <c r="Z80" s="912"/>
      <c r="AA80" s="912"/>
      <c r="AB80" s="3009"/>
      <c r="AC80" s="5476"/>
      <c r="AD80" s="5476"/>
      <c r="AE80" s="5566"/>
      <c r="AF80" s="908"/>
      <c r="AG80" s="908"/>
      <c r="AH80" s="908"/>
    </row>
    <row r="81" spans="1:34" s="909" customFormat="1" ht="12" customHeight="1">
      <c r="A81" s="5454"/>
      <c r="B81" s="5477"/>
      <c r="C81" s="5499"/>
      <c r="D81" s="5494"/>
      <c r="E81" s="907"/>
      <c r="F81" s="5477"/>
      <c r="G81" s="5477"/>
      <c r="H81" s="5477"/>
      <c r="I81" s="5477"/>
      <c r="J81" s="5477"/>
      <c r="K81" s="5477"/>
      <c r="L81" s="5477"/>
      <c r="M81" s="5477"/>
      <c r="N81" s="910" t="s">
        <v>860</v>
      </c>
      <c r="O81" s="912" t="s">
        <v>646</v>
      </c>
      <c r="P81" s="912" t="s">
        <v>647</v>
      </c>
      <c r="Q81" s="910" t="s">
        <v>857</v>
      </c>
      <c r="R81" s="912">
        <v>1300</v>
      </c>
      <c r="S81" s="912" t="s">
        <v>858</v>
      </c>
      <c r="T81" s="912">
        <v>2</v>
      </c>
      <c r="U81" s="912" t="s">
        <v>859</v>
      </c>
      <c r="V81" s="912">
        <v>2</v>
      </c>
      <c r="W81" s="912"/>
      <c r="X81" s="912"/>
      <c r="Y81" s="912"/>
      <c r="Z81" s="912"/>
      <c r="AA81" s="912"/>
      <c r="AB81" s="3012"/>
      <c r="AC81" s="5477"/>
      <c r="AD81" s="5477"/>
      <c r="AE81" s="5567"/>
      <c r="AF81" s="908"/>
      <c r="AG81" s="908"/>
      <c r="AH81" s="908"/>
    </row>
    <row r="82" spans="1:34" ht="12" customHeight="1">
      <c r="A82" s="5454"/>
      <c r="B82" s="5084" t="s">
        <v>2463</v>
      </c>
      <c r="C82" s="5214" t="s">
        <v>2650</v>
      </c>
      <c r="D82" s="5153" t="s">
        <v>236</v>
      </c>
      <c r="E82" s="5084" t="s">
        <v>1223</v>
      </c>
      <c r="F82" s="5084" t="s">
        <v>851</v>
      </c>
      <c r="G82" s="5084" t="s">
        <v>1132</v>
      </c>
      <c r="H82" s="5084" t="s">
        <v>624</v>
      </c>
      <c r="I82" s="5116" t="s">
        <v>873</v>
      </c>
      <c r="J82" s="5084">
        <v>4590</v>
      </c>
      <c r="K82" s="5084">
        <v>9162</v>
      </c>
      <c r="L82" s="5084">
        <v>512</v>
      </c>
      <c r="M82" s="5084">
        <v>1088</v>
      </c>
      <c r="N82" s="292" t="s">
        <v>854</v>
      </c>
      <c r="O82" s="292" t="s">
        <v>1218</v>
      </c>
      <c r="P82" s="292" t="s">
        <v>1219</v>
      </c>
      <c r="Q82" s="292" t="s">
        <v>857</v>
      </c>
      <c r="R82" s="25">
        <v>270</v>
      </c>
      <c r="S82" s="25" t="s">
        <v>858</v>
      </c>
      <c r="T82" s="25">
        <v>2</v>
      </c>
      <c r="U82" s="25" t="s">
        <v>859</v>
      </c>
      <c r="V82" s="25">
        <v>2</v>
      </c>
      <c r="W82" s="25"/>
      <c r="X82" s="25"/>
      <c r="Y82" s="25"/>
      <c r="Z82" s="25"/>
      <c r="AA82" s="25"/>
      <c r="AB82" s="3013"/>
      <c r="AC82" s="5084" t="s">
        <v>2466</v>
      </c>
      <c r="AD82" s="5084" t="s">
        <v>2452</v>
      </c>
      <c r="AE82" s="5126"/>
    </row>
    <row r="83" spans="1:34" ht="12" customHeight="1">
      <c r="A83" s="5454"/>
      <c r="B83" s="5085"/>
      <c r="C83" s="5201"/>
      <c r="D83" s="5154"/>
      <c r="E83" s="5085"/>
      <c r="F83" s="5085"/>
      <c r="G83" s="5085"/>
      <c r="H83" s="5085"/>
      <c r="I83" s="5114"/>
      <c r="J83" s="5085"/>
      <c r="K83" s="5085"/>
      <c r="L83" s="5085"/>
      <c r="M83" s="5085"/>
      <c r="N83" s="292" t="s">
        <v>874</v>
      </c>
      <c r="O83" s="292" t="s">
        <v>342</v>
      </c>
      <c r="P83" s="292" t="s">
        <v>341</v>
      </c>
      <c r="Q83" s="292" t="s">
        <v>857</v>
      </c>
      <c r="R83" s="25">
        <v>1500</v>
      </c>
      <c r="S83" s="25" t="s">
        <v>858</v>
      </c>
      <c r="T83" s="25">
        <v>2</v>
      </c>
      <c r="U83" s="25" t="s">
        <v>859</v>
      </c>
      <c r="V83" s="25">
        <v>2</v>
      </c>
      <c r="W83" s="25">
        <v>3</v>
      </c>
      <c r="X83" s="25" t="s">
        <v>875</v>
      </c>
      <c r="Y83" s="25" t="s">
        <v>859</v>
      </c>
      <c r="Z83" s="25" t="s">
        <v>876</v>
      </c>
      <c r="AA83" s="25" t="s">
        <v>877</v>
      </c>
      <c r="AB83" s="3009"/>
      <c r="AC83" s="5085"/>
      <c r="AD83" s="5085"/>
      <c r="AE83" s="5126"/>
    </row>
    <row r="84" spans="1:34" ht="12" customHeight="1">
      <c r="A84" s="5454"/>
      <c r="B84" s="5085"/>
      <c r="C84" s="5201"/>
      <c r="D84" s="5154"/>
      <c r="E84" s="5085"/>
      <c r="F84" s="5085"/>
      <c r="G84" s="5085"/>
      <c r="H84" s="5085"/>
      <c r="I84" s="5114"/>
      <c r="J84" s="5085"/>
      <c r="K84" s="5085"/>
      <c r="L84" s="5085"/>
      <c r="M84" s="5085"/>
      <c r="N84" s="292" t="s">
        <v>868</v>
      </c>
      <c r="O84" s="292" t="s">
        <v>869</v>
      </c>
      <c r="P84" s="292" t="s">
        <v>869</v>
      </c>
      <c r="Q84" s="292" t="s">
        <v>857</v>
      </c>
      <c r="R84" s="25">
        <v>1405</v>
      </c>
      <c r="S84" s="25" t="s">
        <v>858</v>
      </c>
      <c r="T84" s="25">
        <v>2</v>
      </c>
      <c r="U84" s="25" t="s">
        <v>859</v>
      </c>
      <c r="V84" s="25">
        <v>2</v>
      </c>
      <c r="W84" s="25"/>
      <c r="X84" s="25"/>
      <c r="Y84" s="25"/>
      <c r="Z84" s="25"/>
      <c r="AA84" s="25"/>
      <c r="AB84" s="3009"/>
      <c r="AC84" s="5085"/>
      <c r="AD84" s="5085"/>
      <c r="AE84" s="5126"/>
    </row>
    <row r="85" spans="1:34" ht="12" customHeight="1">
      <c r="A85" s="5454"/>
      <c r="B85" s="5086"/>
      <c r="C85" s="5202"/>
      <c r="D85" s="5155"/>
      <c r="E85" s="5086"/>
      <c r="F85" s="5086"/>
      <c r="G85" s="5086"/>
      <c r="H85" s="5086"/>
      <c r="I85" s="5115"/>
      <c r="J85" s="5086"/>
      <c r="K85" s="5086"/>
      <c r="L85" s="5086"/>
      <c r="M85" s="5086"/>
      <c r="N85" s="292" t="s">
        <v>860</v>
      </c>
      <c r="O85" s="25" t="s">
        <v>646</v>
      </c>
      <c r="P85" s="25" t="s">
        <v>647</v>
      </c>
      <c r="Q85" s="292" t="s">
        <v>857</v>
      </c>
      <c r="R85" s="25">
        <v>1300</v>
      </c>
      <c r="S85" s="25" t="s">
        <v>858</v>
      </c>
      <c r="T85" s="25">
        <v>2</v>
      </c>
      <c r="U85" s="25" t="s">
        <v>859</v>
      </c>
      <c r="V85" s="25">
        <v>2</v>
      </c>
      <c r="W85" s="25"/>
      <c r="X85" s="25"/>
      <c r="Y85" s="25"/>
      <c r="Z85" s="25"/>
      <c r="AA85" s="25"/>
      <c r="AB85" s="3012"/>
      <c r="AC85" s="5086"/>
      <c r="AD85" s="5086"/>
      <c r="AE85" s="5126"/>
    </row>
    <row r="86" spans="1:34" ht="12" customHeight="1">
      <c r="A86" s="5454"/>
      <c r="B86" s="5084" t="s">
        <v>2463</v>
      </c>
      <c r="C86" s="5214" t="s">
        <v>3636</v>
      </c>
      <c r="D86" s="5153" t="s">
        <v>583</v>
      </c>
      <c r="E86" s="5084" t="s">
        <v>1224</v>
      </c>
      <c r="F86" s="5084" t="s">
        <v>851</v>
      </c>
      <c r="G86" s="5084" t="s">
        <v>1153</v>
      </c>
      <c r="H86" s="5084" t="s">
        <v>624</v>
      </c>
      <c r="I86" s="5116" t="s">
        <v>873</v>
      </c>
      <c r="J86" s="5084">
        <v>9162</v>
      </c>
      <c r="K86" s="5084">
        <v>16542</v>
      </c>
      <c r="L86" s="5084">
        <v>512</v>
      </c>
      <c r="M86" s="5084">
        <v>1388</v>
      </c>
      <c r="N86" s="292" t="s">
        <v>854</v>
      </c>
      <c r="O86" s="91" t="s">
        <v>1135</v>
      </c>
      <c r="P86" s="91" t="s">
        <v>1134</v>
      </c>
      <c r="Q86" s="292" t="s">
        <v>857</v>
      </c>
      <c r="R86" s="25">
        <v>270</v>
      </c>
      <c r="S86" s="25" t="s">
        <v>858</v>
      </c>
      <c r="T86" s="25">
        <v>2</v>
      </c>
      <c r="U86" s="25" t="s">
        <v>859</v>
      </c>
      <c r="V86" s="25">
        <v>2</v>
      </c>
      <c r="W86" s="25"/>
      <c r="X86" s="25"/>
      <c r="Y86" s="25"/>
      <c r="Z86" s="25"/>
      <c r="AA86" s="25"/>
      <c r="AB86" s="3061" t="s">
        <v>6172</v>
      </c>
      <c r="AC86" s="5084" t="s">
        <v>2468</v>
      </c>
      <c r="AD86" s="5084" t="s">
        <v>2452</v>
      </c>
      <c r="AE86" s="5124"/>
    </row>
    <row r="87" spans="1:34" ht="12" customHeight="1">
      <c r="A87" s="5454"/>
      <c r="B87" s="5085"/>
      <c r="C87" s="5201"/>
      <c r="D87" s="5154"/>
      <c r="E87" s="5085"/>
      <c r="F87" s="5085"/>
      <c r="G87" s="5085"/>
      <c r="H87" s="5085"/>
      <c r="I87" s="5114"/>
      <c r="J87" s="5085"/>
      <c r="K87" s="5085"/>
      <c r="L87" s="5085"/>
      <c r="M87" s="5085"/>
      <c r="N87" s="292" t="s">
        <v>874</v>
      </c>
      <c r="O87" s="292" t="s">
        <v>342</v>
      </c>
      <c r="P87" s="292" t="s">
        <v>341</v>
      </c>
      <c r="Q87" s="292" t="s">
        <v>857</v>
      </c>
      <c r="R87" s="25">
        <v>1500</v>
      </c>
      <c r="S87" s="25" t="s">
        <v>858</v>
      </c>
      <c r="T87" s="25">
        <v>2</v>
      </c>
      <c r="U87" s="25" t="s">
        <v>859</v>
      </c>
      <c r="V87" s="25">
        <v>2</v>
      </c>
      <c r="W87" s="25">
        <v>3</v>
      </c>
      <c r="X87" s="25" t="s">
        <v>875</v>
      </c>
      <c r="Y87" s="25" t="s">
        <v>859</v>
      </c>
      <c r="Z87" s="25" t="s">
        <v>876</v>
      </c>
      <c r="AA87" s="25" t="s">
        <v>877</v>
      </c>
      <c r="AB87" s="3014"/>
      <c r="AC87" s="5085"/>
      <c r="AD87" s="5085"/>
      <c r="AE87" s="5126"/>
    </row>
    <row r="88" spans="1:34" ht="12" customHeight="1">
      <c r="A88" s="5454"/>
      <c r="B88" s="5085"/>
      <c r="C88" s="5201"/>
      <c r="D88" s="5154"/>
      <c r="E88" s="5085"/>
      <c r="F88" s="5085"/>
      <c r="G88" s="5085"/>
      <c r="H88" s="5085"/>
      <c r="I88" s="5114"/>
      <c r="J88" s="5085"/>
      <c r="K88" s="5085"/>
      <c r="L88" s="5085"/>
      <c r="M88" s="5085"/>
      <c r="N88" s="292" t="s">
        <v>868</v>
      </c>
      <c r="O88" s="292" t="s">
        <v>869</v>
      </c>
      <c r="P88" s="292" t="s">
        <v>869</v>
      </c>
      <c r="Q88" s="292" t="s">
        <v>857</v>
      </c>
      <c r="R88" s="25">
        <v>1405</v>
      </c>
      <c r="S88" s="25" t="s">
        <v>858</v>
      </c>
      <c r="T88" s="25">
        <v>2</v>
      </c>
      <c r="U88" s="25" t="s">
        <v>859</v>
      </c>
      <c r="V88" s="25">
        <v>2</v>
      </c>
      <c r="W88" s="25"/>
      <c r="X88" s="25"/>
      <c r="Y88" s="25"/>
      <c r="Z88" s="25"/>
      <c r="AA88" s="25"/>
      <c r="AB88" s="3014"/>
      <c r="AC88" s="5085"/>
      <c r="AD88" s="5085"/>
      <c r="AE88" s="5126"/>
    </row>
    <row r="89" spans="1:34" ht="12" customHeight="1">
      <c r="A89" s="5454"/>
      <c r="B89" s="5086"/>
      <c r="C89" s="5202"/>
      <c r="D89" s="5155"/>
      <c r="E89" s="5086"/>
      <c r="F89" s="5086"/>
      <c r="G89" s="5086"/>
      <c r="H89" s="5086"/>
      <c r="I89" s="5115"/>
      <c r="J89" s="5086"/>
      <c r="K89" s="5086"/>
      <c r="L89" s="5086"/>
      <c r="M89" s="5086"/>
      <c r="N89" s="292" t="s">
        <v>860</v>
      </c>
      <c r="O89" s="25" t="s">
        <v>646</v>
      </c>
      <c r="P89" s="25" t="s">
        <v>647</v>
      </c>
      <c r="Q89" s="292" t="s">
        <v>857</v>
      </c>
      <c r="R89" s="25">
        <v>1300</v>
      </c>
      <c r="S89" s="25" t="s">
        <v>858</v>
      </c>
      <c r="T89" s="25">
        <v>2</v>
      </c>
      <c r="U89" s="25" t="s">
        <v>859</v>
      </c>
      <c r="V89" s="25">
        <v>2</v>
      </c>
      <c r="W89" s="25"/>
      <c r="X89" s="25"/>
      <c r="Y89" s="25"/>
      <c r="Z89" s="25"/>
      <c r="AA89" s="25"/>
      <c r="AB89" s="3016"/>
      <c r="AC89" s="5086"/>
      <c r="AD89" s="5086"/>
      <c r="AE89" s="5125"/>
    </row>
    <row r="90" spans="1:34" ht="12" customHeight="1">
      <c r="A90" s="5454"/>
      <c r="B90" s="5084" t="s">
        <v>2463</v>
      </c>
      <c r="C90" s="5214" t="s">
        <v>3637</v>
      </c>
      <c r="D90" s="5153" t="s">
        <v>145</v>
      </c>
      <c r="E90" s="5084" t="s">
        <v>1224</v>
      </c>
      <c r="F90" s="5084" t="s">
        <v>851</v>
      </c>
      <c r="G90" s="5084" t="s">
        <v>1152</v>
      </c>
      <c r="H90" s="5084" t="s">
        <v>624</v>
      </c>
      <c r="I90" s="5116" t="s">
        <v>873</v>
      </c>
      <c r="J90" s="5084">
        <v>12056</v>
      </c>
      <c r="K90" s="5084">
        <v>24736</v>
      </c>
      <c r="L90" s="5084">
        <v>512</v>
      </c>
      <c r="M90" s="5084">
        <v>1680</v>
      </c>
      <c r="N90" s="292" t="s">
        <v>854</v>
      </c>
      <c r="O90" s="292" t="s">
        <v>866</v>
      </c>
      <c r="P90" s="25" t="s">
        <v>867</v>
      </c>
      <c r="Q90" s="292" t="s">
        <v>857</v>
      </c>
      <c r="R90" s="25">
        <v>270</v>
      </c>
      <c r="S90" s="25" t="s">
        <v>858</v>
      </c>
      <c r="T90" s="25">
        <v>2</v>
      </c>
      <c r="U90" s="25" t="s">
        <v>859</v>
      </c>
      <c r="V90" s="25">
        <v>2</v>
      </c>
      <c r="W90" s="25"/>
      <c r="X90" s="25"/>
      <c r="Y90" s="25"/>
      <c r="Z90" s="25"/>
      <c r="AA90" s="25"/>
      <c r="AB90" s="3061" t="s">
        <v>6173</v>
      </c>
      <c r="AC90" s="5084" t="s">
        <v>2468</v>
      </c>
      <c r="AD90" s="5084" t="s">
        <v>2452</v>
      </c>
      <c r="AE90" s="5124"/>
    </row>
    <row r="91" spans="1:34" ht="12" customHeight="1">
      <c r="A91" s="5454"/>
      <c r="B91" s="5085"/>
      <c r="C91" s="5201"/>
      <c r="D91" s="5154"/>
      <c r="E91" s="5085"/>
      <c r="F91" s="5085"/>
      <c r="G91" s="5085"/>
      <c r="H91" s="5085"/>
      <c r="I91" s="5114"/>
      <c r="J91" s="5085"/>
      <c r="K91" s="5085"/>
      <c r="L91" s="5085"/>
      <c r="M91" s="5085"/>
      <c r="N91" s="292" t="s">
        <v>874</v>
      </c>
      <c r="O91" s="292" t="s">
        <v>342</v>
      </c>
      <c r="P91" s="292" t="s">
        <v>341</v>
      </c>
      <c r="Q91" s="292" t="s">
        <v>857</v>
      </c>
      <c r="R91" s="25">
        <v>1500</v>
      </c>
      <c r="S91" s="25" t="s">
        <v>858</v>
      </c>
      <c r="T91" s="25">
        <v>2</v>
      </c>
      <c r="U91" s="25" t="s">
        <v>859</v>
      </c>
      <c r="V91" s="25">
        <v>2</v>
      </c>
      <c r="W91" s="25">
        <v>3</v>
      </c>
      <c r="X91" s="25" t="s">
        <v>875</v>
      </c>
      <c r="Y91" s="25" t="s">
        <v>859</v>
      </c>
      <c r="Z91" s="25" t="s">
        <v>876</v>
      </c>
      <c r="AA91" s="25" t="s">
        <v>877</v>
      </c>
      <c r="AB91" s="3014"/>
      <c r="AC91" s="5085"/>
      <c r="AD91" s="5085"/>
      <c r="AE91" s="5126"/>
    </row>
    <row r="92" spans="1:34" ht="12" customHeight="1">
      <c r="A92" s="5454"/>
      <c r="B92" s="5085"/>
      <c r="C92" s="5201"/>
      <c r="D92" s="5154"/>
      <c r="E92" s="5085"/>
      <c r="F92" s="5085"/>
      <c r="G92" s="5085"/>
      <c r="H92" s="5085"/>
      <c r="I92" s="5114"/>
      <c r="J92" s="5085"/>
      <c r="K92" s="5085"/>
      <c r="L92" s="5085"/>
      <c r="M92" s="5085"/>
      <c r="N92" s="292" t="s">
        <v>868</v>
      </c>
      <c r="O92" s="292" t="s">
        <v>869</v>
      </c>
      <c r="P92" s="292" t="s">
        <v>869</v>
      </c>
      <c r="Q92" s="292" t="s">
        <v>857</v>
      </c>
      <c r="R92" s="25">
        <v>1405</v>
      </c>
      <c r="S92" s="25" t="s">
        <v>858</v>
      </c>
      <c r="T92" s="25">
        <v>2</v>
      </c>
      <c r="U92" s="25" t="s">
        <v>859</v>
      </c>
      <c r="V92" s="25">
        <v>2</v>
      </c>
      <c r="W92" s="25"/>
      <c r="X92" s="25"/>
      <c r="Y92" s="25"/>
      <c r="Z92" s="25"/>
      <c r="AA92" s="25"/>
      <c r="AB92" s="3014"/>
      <c r="AC92" s="5085"/>
      <c r="AD92" s="5085"/>
      <c r="AE92" s="5126"/>
    </row>
    <row r="93" spans="1:34" ht="12" customHeight="1" thickBot="1">
      <c r="A93" s="5455"/>
      <c r="B93" s="5121"/>
      <c r="C93" s="5215"/>
      <c r="D93" s="5208"/>
      <c r="E93" s="5121"/>
      <c r="F93" s="5121"/>
      <c r="G93" s="5121"/>
      <c r="H93" s="5121"/>
      <c r="I93" s="5287"/>
      <c r="J93" s="5121"/>
      <c r="K93" s="5121"/>
      <c r="L93" s="5121"/>
      <c r="M93" s="5121"/>
      <c r="N93" s="294" t="s">
        <v>860</v>
      </c>
      <c r="O93" s="36" t="s">
        <v>646</v>
      </c>
      <c r="P93" s="36" t="s">
        <v>647</v>
      </c>
      <c r="Q93" s="294" t="s">
        <v>857</v>
      </c>
      <c r="R93" s="36">
        <v>1300</v>
      </c>
      <c r="S93" s="36" t="s">
        <v>858</v>
      </c>
      <c r="T93" s="36">
        <v>2</v>
      </c>
      <c r="U93" s="36" t="s">
        <v>859</v>
      </c>
      <c r="V93" s="36">
        <v>2</v>
      </c>
      <c r="W93" s="36"/>
      <c r="X93" s="36"/>
      <c r="Y93" s="36"/>
      <c r="Z93" s="36"/>
      <c r="AA93" s="36"/>
      <c r="AB93" s="3015"/>
      <c r="AC93" s="5121"/>
      <c r="AD93" s="5121"/>
      <c r="AE93" s="5298"/>
    </row>
    <row r="94" spans="1:34" s="909" customFormat="1" ht="12" customHeight="1">
      <c r="A94" s="5454" t="s">
        <v>3916</v>
      </c>
      <c r="B94" s="5476" t="s">
        <v>2464</v>
      </c>
      <c r="C94" s="5211" t="s">
        <v>3889</v>
      </c>
      <c r="D94" s="5493" t="s">
        <v>1287</v>
      </c>
      <c r="E94" s="906"/>
      <c r="F94" s="5476" t="s">
        <v>851</v>
      </c>
      <c r="G94" s="5476" t="s">
        <v>1131</v>
      </c>
      <c r="H94" s="5476" t="s">
        <v>624</v>
      </c>
      <c r="I94" s="5518" t="s">
        <v>873</v>
      </c>
      <c r="J94" s="5490">
        <v>11456</v>
      </c>
      <c r="K94" s="5490">
        <v>12384</v>
      </c>
      <c r="L94" s="5490">
        <v>512</v>
      </c>
      <c r="M94" s="5490">
        <v>1088</v>
      </c>
      <c r="N94" s="907" t="s">
        <v>854</v>
      </c>
      <c r="O94" s="907" t="s">
        <v>658</v>
      </c>
      <c r="P94" s="901" t="s">
        <v>856</v>
      </c>
      <c r="Q94" s="907" t="s">
        <v>857</v>
      </c>
      <c r="R94" s="901">
        <v>270</v>
      </c>
      <c r="S94" s="901" t="s">
        <v>858</v>
      </c>
      <c r="T94" s="901">
        <v>2</v>
      </c>
      <c r="U94" s="901" t="s">
        <v>859</v>
      </c>
      <c r="V94" s="901">
        <v>2</v>
      </c>
      <c r="W94" s="901"/>
      <c r="X94" s="901"/>
      <c r="Y94" s="901"/>
      <c r="Z94" s="901"/>
      <c r="AA94" s="901"/>
      <c r="AB94" s="3009"/>
      <c r="AC94" s="5476" t="s">
        <v>2466</v>
      </c>
      <c r="AD94" s="5476" t="s">
        <v>2452</v>
      </c>
      <c r="AE94" s="5566" t="s">
        <v>1390</v>
      </c>
      <c r="AF94" s="908"/>
      <c r="AG94" s="908"/>
      <c r="AH94" s="908"/>
    </row>
    <row r="95" spans="1:34" s="909" customFormat="1" ht="12" customHeight="1">
      <c r="A95" s="5454"/>
      <c r="B95" s="5476"/>
      <c r="C95" s="5212"/>
      <c r="D95" s="5493"/>
      <c r="E95" s="906"/>
      <c r="F95" s="5476"/>
      <c r="G95" s="5476"/>
      <c r="H95" s="5476"/>
      <c r="I95" s="5518"/>
      <c r="J95" s="5490"/>
      <c r="K95" s="5490"/>
      <c r="L95" s="5490"/>
      <c r="M95" s="5490"/>
      <c r="N95" s="910" t="s">
        <v>874</v>
      </c>
      <c r="O95" s="911" t="s">
        <v>1158</v>
      </c>
      <c r="P95" s="911" t="s">
        <v>341</v>
      </c>
      <c r="Q95" s="910" t="s">
        <v>857</v>
      </c>
      <c r="R95" s="912">
        <v>1500</v>
      </c>
      <c r="S95" s="912" t="s">
        <v>858</v>
      </c>
      <c r="T95" s="912">
        <v>4</v>
      </c>
      <c r="U95" s="912" t="s">
        <v>859</v>
      </c>
      <c r="V95" s="912">
        <v>4</v>
      </c>
      <c r="W95" s="912">
        <v>6</v>
      </c>
      <c r="X95" s="912" t="s">
        <v>875</v>
      </c>
      <c r="Y95" s="912" t="s">
        <v>859</v>
      </c>
      <c r="Z95" s="912" t="s">
        <v>876</v>
      </c>
      <c r="AA95" s="912" t="s">
        <v>877</v>
      </c>
      <c r="AB95" s="3009"/>
      <c r="AC95" s="5476"/>
      <c r="AD95" s="5476"/>
      <c r="AE95" s="5566"/>
      <c r="AF95" s="908"/>
      <c r="AG95" s="908"/>
      <c r="AH95" s="908"/>
    </row>
    <row r="96" spans="1:34" s="909" customFormat="1" ht="12" customHeight="1">
      <c r="A96" s="5454"/>
      <c r="B96" s="5476"/>
      <c r="C96" s="5212"/>
      <c r="D96" s="5493"/>
      <c r="E96" s="906"/>
      <c r="F96" s="5476"/>
      <c r="G96" s="5476"/>
      <c r="H96" s="5476"/>
      <c r="I96" s="5518"/>
      <c r="J96" s="5490"/>
      <c r="K96" s="5490"/>
      <c r="L96" s="5490"/>
      <c r="M96" s="5490"/>
      <c r="N96" s="910" t="s">
        <v>868</v>
      </c>
      <c r="O96" s="910" t="s">
        <v>869</v>
      </c>
      <c r="P96" s="910" t="s">
        <v>869</v>
      </c>
      <c r="Q96" s="910" t="s">
        <v>857</v>
      </c>
      <c r="R96" s="912">
        <v>1405</v>
      </c>
      <c r="S96" s="912" t="s">
        <v>858</v>
      </c>
      <c r="T96" s="912">
        <v>2</v>
      </c>
      <c r="U96" s="912" t="s">
        <v>859</v>
      </c>
      <c r="V96" s="912">
        <v>2</v>
      </c>
      <c r="W96" s="912"/>
      <c r="X96" s="912"/>
      <c r="Y96" s="912"/>
      <c r="Z96" s="912"/>
      <c r="AA96" s="912"/>
      <c r="AB96" s="3009"/>
      <c r="AC96" s="5476"/>
      <c r="AD96" s="5476"/>
      <c r="AE96" s="5566"/>
      <c r="AF96" s="908"/>
      <c r="AG96" s="908"/>
      <c r="AH96" s="908"/>
    </row>
    <row r="97" spans="1:34" s="909" customFormat="1" ht="12" customHeight="1">
      <c r="A97" s="5454"/>
      <c r="B97" s="5477"/>
      <c r="C97" s="5213"/>
      <c r="D97" s="5494"/>
      <c r="E97" s="907"/>
      <c r="F97" s="5477"/>
      <c r="G97" s="5477"/>
      <c r="H97" s="5477"/>
      <c r="I97" s="5519"/>
      <c r="J97" s="5491"/>
      <c r="K97" s="5491"/>
      <c r="L97" s="5491"/>
      <c r="M97" s="5491"/>
      <c r="N97" s="910" t="s">
        <v>860</v>
      </c>
      <c r="O97" s="912" t="s">
        <v>646</v>
      </c>
      <c r="P97" s="912" t="s">
        <v>647</v>
      </c>
      <c r="Q97" s="910" t="s">
        <v>857</v>
      </c>
      <c r="R97" s="912">
        <v>1300</v>
      </c>
      <c r="S97" s="912" t="s">
        <v>858</v>
      </c>
      <c r="T97" s="912">
        <v>2</v>
      </c>
      <c r="U97" s="912" t="s">
        <v>859</v>
      </c>
      <c r="V97" s="912">
        <v>2</v>
      </c>
      <c r="W97" s="912"/>
      <c r="X97" s="912"/>
      <c r="Y97" s="912"/>
      <c r="Z97" s="912"/>
      <c r="AA97" s="912"/>
      <c r="AB97" s="3012"/>
      <c r="AC97" s="5477"/>
      <c r="AD97" s="5477"/>
      <c r="AE97" s="5567"/>
      <c r="AF97" s="908"/>
      <c r="AG97" s="908"/>
      <c r="AH97" s="908"/>
    </row>
    <row r="98" spans="1:34" ht="12" customHeight="1">
      <c r="A98" s="5454"/>
      <c r="B98" s="5084" t="s">
        <v>2463</v>
      </c>
      <c r="C98" s="5214" t="s">
        <v>3638</v>
      </c>
      <c r="D98" s="5515" t="s">
        <v>1288</v>
      </c>
      <c r="E98" s="5291" t="s">
        <v>1225</v>
      </c>
      <c r="F98" s="5084" t="s">
        <v>851</v>
      </c>
      <c r="G98" s="5084" t="s">
        <v>1131</v>
      </c>
      <c r="H98" s="5084" t="s">
        <v>624</v>
      </c>
      <c r="I98" s="5084" t="s">
        <v>873</v>
      </c>
      <c r="J98" s="5291">
        <v>8576</v>
      </c>
      <c r="K98" s="5291">
        <v>13170</v>
      </c>
      <c r="L98" s="5291">
        <v>512</v>
      </c>
      <c r="M98" s="5291">
        <v>1088</v>
      </c>
      <c r="N98" s="292" t="s">
        <v>854</v>
      </c>
      <c r="O98" s="292" t="s">
        <v>1218</v>
      </c>
      <c r="P98" s="2470" t="s">
        <v>1219</v>
      </c>
      <c r="Q98" s="292" t="s">
        <v>857</v>
      </c>
      <c r="R98" s="25">
        <v>270</v>
      </c>
      <c r="S98" s="25" t="s">
        <v>858</v>
      </c>
      <c r="T98" s="25">
        <v>2</v>
      </c>
      <c r="U98" s="25" t="s">
        <v>859</v>
      </c>
      <c r="V98" s="25">
        <v>2</v>
      </c>
      <c r="W98" s="25"/>
      <c r="X98" s="25"/>
      <c r="Y98" s="25"/>
      <c r="Z98" s="25"/>
      <c r="AA98" s="25"/>
      <c r="AB98" s="3013"/>
      <c r="AC98" s="5084" t="s">
        <v>2468</v>
      </c>
      <c r="AD98" s="5084" t="s">
        <v>2452</v>
      </c>
      <c r="AE98" s="5124"/>
    </row>
    <row r="99" spans="1:34" ht="12" customHeight="1">
      <c r="A99" s="5454"/>
      <c r="B99" s="5085"/>
      <c r="C99" s="5201"/>
      <c r="D99" s="5516"/>
      <c r="E99" s="5236"/>
      <c r="F99" s="5085"/>
      <c r="G99" s="5085"/>
      <c r="H99" s="5085"/>
      <c r="I99" s="5085"/>
      <c r="J99" s="5236"/>
      <c r="K99" s="5236"/>
      <c r="L99" s="5236"/>
      <c r="M99" s="5236"/>
      <c r="N99" s="292" t="s">
        <v>874</v>
      </c>
      <c r="O99" s="468" t="s">
        <v>1158</v>
      </c>
      <c r="P99" s="2473" t="s">
        <v>341</v>
      </c>
      <c r="Q99" s="292" t="s">
        <v>857</v>
      </c>
      <c r="R99" s="25">
        <v>1500</v>
      </c>
      <c r="S99" s="25" t="s">
        <v>858</v>
      </c>
      <c r="T99" s="25">
        <v>4</v>
      </c>
      <c r="U99" s="25" t="s">
        <v>859</v>
      </c>
      <c r="V99" s="25">
        <v>4</v>
      </c>
      <c r="W99" s="25">
        <v>6</v>
      </c>
      <c r="X99" s="25" t="s">
        <v>875</v>
      </c>
      <c r="Y99" s="25" t="s">
        <v>859</v>
      </c>
      <c r="Z99" s="25" t="s">
        <v>876</v>
      </c>
      <c r="AA99" s="25" t="s">
        <v>877</v>
      </c>
      <c r="AB99" s="3009"/>
      <c r="AC99" s="5085"/>
      <c r="AD99" s="5085"/>
      <c r="AE99" s="5126"/>
    </row>
    <row r="100" spans="1:34" ht="12" customHeight="1">
      <c r="A100" s="5454"/>
      <c r="B100" s="5085"/>
      <c r="C100" s="5201"/>
      <c r="D100" s="5516"/>
      <c r="E100" s="5236"/>
      <c r="F100" s="5085"/>
      <c r="G100" s="5085"/>
      <c r="H100" s="5085"/>
      <c r="I100" s="5085"/>
      <c r="J100" s="5236"/>
      <c r="K100" s="5236"/>
      <c r="L100" s="5236"/>
      <c r="M100" s="5236"/>
      <c r="N100" s="292" t="s">
        <v>868</v>
      </c>
      <c r="O100" s="292" t="s">
        <v>869</v>
      </c>
      <c r="P100" s="2470" t="s">
        <v>869</v>
      </c>
      <c r="Q100" s="292" t="s">
        <v>857</v>
      </c>
      <c r="R100" s="25">
        <v>1405</v>
      </c>
      <c r="S100" s="25" t="s">
        <v>858</v>
      </c>
      <c r="T100" s="25">
        <v>2</v>
      </c>
      <c r="U100" s="25" t="s">
        <v>859</v>
      </c>
      <c r="V100" s="25">
        <v>2</v>
      </c>
      <c r="W100" s="25"/>
      <c r="X100" s="25"/>
      <c r="Y100" s="25"/>
      <c r="Z100" s="25"/>
      <c r="AA100" s="25"/>
      <c r="AB100" s="3009"/>
      <c r="AC100" s="5085"/>
      <c r="AD100" s="5085"/>
      <c r="AE100" s="5126"/>
    </row>
    <row r="101" spans="1:34" ht="12" customHeight="1">
      <c r="A101" s="5454"/>
      <c r="B101" s="5086"/>
      <c r="C101" s="5202"/>
      <c r="D101" s="5517"/>
      <c r="E101" s="5237"/>
      <c r="F101" s="5086"/>
      <c r="G101" s="5086"/>
      <c r="H101" s="5086"/>
      <c r="I101" s="5086"/>
      <c r="J101" s="5237"/>
      <c r="K101" s="5237"/>
      <c r="L101" s="5237"/>
      <c r="M101" s="5237"/>
      <c r="N101" s="292" t="s">
        <v>860</v>
      </c>
      <c r="O101" s="25" t="s">
        <v>646</v>
      </c>
      <c r="P101" s="2471" t="s">
        <v>647</v>
      </c>
      <c r="Q101" s="292" t="s">
        <v>857</v>
      </c>
      <c r="R101" s="25">
        <v>1300</v>
      </c>
      <c r="S101" s="25" t="s">
        <v>858</v>
      </c>
      <c r="T101" s="25">
        <v>2</v>
      </c>
      <c r="U101" s="25" t="s">
        <v>859</v>
      </c>
      <c r="V101" s="25">
        <v>2</v>
      </c>
      <c r="W101" s="25"/>
      <c r="X101" s="25"/>
      <c r="Y101" s="25"/>
      <c r="Z101" s="25"/>
      <c r="AA101" s="25"/>
      <c r="AB101" s="3012"/>
      <c r="AC101" s="5086"/>
      <c r="AD101" s="5086"/>
      <c r="AE101" s="5125"/>
    </row>
    <row r="102" spans="1:34" ht="12" customHeight="1">
      <c r="A102" s="5454"/>
      <c r="B102" s="5084" t="s">
        <v>2463</v>
      </c>
      <c r="C102" s="5214" t="s">
        <v>3639</v>
      </c>
      <c r="D102" s="5515" t="s">
        <v>585</v>
      </c>
      <c r="E102" s="5291" t="s">
        <v>1225</v>
      </c>
      <c r="F102" s="5084" t="s">
        <v>851</v>
      </c>
      <c r="G102" s="5084" t="s">
        <v>1131</v>
      </c>
      <c r="H102" s="5084" t="s">
        <v>624</v>
      </c>
      <c r="I102" s="5084" t="s">
        <v>873</v>
      </c>
      <c r="J102" s="5291">
        <v>13170</v>
      </c>
      <c r="K102" s="5291">
        <v>20550</v>
      </c>
      <c r="L102" s="5291">
        <v>512</v>
      </c>
      <c r="M102" s="5291">
        <v>1388</v>
      </c>
      <c r="N102" s="292" t="s">
        <v>854</v>
      </c>
      <c r="O102" s="91" t="s">
        <v>1135</v>
      </c>
      <c r="P102" s="91" t="s">
        <v>1134</v>
      </c>
      <c r="Q102" s="292" t="s">
        <v>857</v>
      </c>
      <c r="R102" s="25">
        <v>270</v>
      </c>
      <c r="S102" s="25" t="s">
        <v>858</v>
      </c>
      <c r="T102" s="25">
        <v>2</v>
      </c>
      <c r="U102" s="25" t="s">
        <v>859</v>
      </c>
      <c r="V102" s="25">
        <v>2</v>
      </c>
      <c r="W102" s="25"/>
      <c r="X102" s="25"/>
      <c r="Y102" s="25"/>
      <c r="Z102" s="25"/>
      <c r="AA102" s="25"/>
      <c r="AB102" s="3061" t="s">
        <v>6172</v>
      </c>
      <c r="AC102" s="5084" t="s">
        <v>2468</v>
      </c>
      <c r="AD102" s="5084" t="s">
        <v>2452</v>
      </c>
      <c r="AE102" s="5124"/>
    </row>
    <row r="103" spans="1:34" ht="12" customHeight="1">
      <c r="A103" s="5454"/>
      <c r="B103" s="5085"/>
      <c r="C103" s="5201"/>
      <c r="D103" s="5516"/>
      <c r="E103" s="5236"/>
      <c r="F103" s="5085"/>
      <c r="G103" s="5085"/>
      <c r="H103" s="5085"/>
      <c r="I103" s="5085"/>
      <c r="J103" s="5236"/>
      <c r="K103" s="5236"/>
      <c r="L103" s="5236"/>
      <c r="M103" s="5236"/>
      <c r="N103" s="292" t="s">
        <v>874</v>
      </c>
      <c r="O103" s="468" t="s">
        <v>1158</v>
      </c>
      <c r="P103" s="2473" t="s">
        <v>341</v>
      </c>
      <c r="Q103" s="292" t="s">
        <v>857</v>
      </c>
      <c r="R103" s="25">
        <v>1500</v>
      </c>
      <c r="S103" s="25" t="s">
        <v>858</v>
      </c>
      <c r="T103" s="25">
        <v>4</v>
      </c>
      <c r="U103" s="25" t="s">
        <v>859</v>
      </c>
      <c r="V103" s="25">
        <v>4</v>
      </c>
      <c r="W103" s="25">
        <v>6</v>
      </c>
      <c r="X103" s="25" t="s">
        <v>875</v>
      </c>
      <c r="Y103" s="25" t="s">
        <v>859</v>
      </c>
      <c r="Z103" s="25" t="s">
        <v>876</v>
      </c>
      <c r="AA103" s="25" t="s">
        <v>877</v>
      </c>
      <c r="AB103" s="3014"/>
      <c r="AC103" s="5085"/>
      <c r="AD103" s="5085"/>
      <c r="AE103" s="5126"/>
    </row>
    <row r="104" spans="1:34" ht="12" customHeight="1">
      <c r="A104" s="5454"/>
      <c r="B104" s="5085"/>
      <c r="C104" s="5201"/>
      <c r="D104" s="5516"/>
      <c r="E104" s="5236"/>
      <c r="F104" s="5085"/>
      <c r="G104" s="5085"/>
      <c r="H104" s="5085"/>
      <c r="I104" s="5085"/>
      <c r="J104" s="5236"/>
      <c r="K104" s="5236"/>
      <c r="L104" s="5236"/>
      <c r="M104" s="5236"/>
      <c r="N104" s="292" t="s">
        <v>868</v>
      </c>
      <c r="O104" s="292" t="s">
        <v>869</v>
      </c>
      <c r="P104" s="2470" t="s">
        <v>869</v>
      </c>
      <c r="Q104" s="292" t="s">
        <v>857</v>
      </c>
      <c r="R104" s="25">
        <v>1405</v>
      </c>
      <c r="S104" s="25" t="s">
        <v>858</v>
      </c>
      <c r="T104" s="25">
        <v>2</v>
      </c>
      <c r="U104" s="25" t="s">
        <v>859</v>
      </c>
      <c r="V104" s="25">
        <v>2</v>
      </c>
      <c r="W104" s="25"/>
      <c r="X104" s="25"/>
      <c r="Y104" s="25"/>
      <c r="Z104" s="25"/>
      <c r="AA104" s="25"/>
      <c r="AB104" s="3014"/>
      <c r="AC104" s="5085"/>
      <c r="AD104" s="5085"/>
      <c r="AE104" s="5126"/>
    </row>
    <row r="105" spans="1:34" ht="12" customHeight="1">
      <c r="A105" s="5454"/>
      <c r="B105" s="5086"/>
      <c r="C105" s="5202"/>
      <c r="D105" s="5517"/>
      <c r="E105" s="5237"/>
      <c r="F105" s="5086"/>
      <c r="G105" s="5086"/>
      <c r="H105" s="5086"/>
      <c r="I105" s="5086"/>
      <c r="J105" s="5237"/>
      <c r="K105" s="5237"/>
      <c r="L105" s="5237"/>
      <c r="M105" s="5237"/>
      <c r="N105" s="292" t="s">
        <v>860</v>
      </c>
      <c r="O105" s="25" t="s">
        <v>646</v>
      </c>
      <c r="P105" s="2471" t="s">
        <v>647</v>
      </c>
      <c r="Q105" s="292" t="s">
        <v>857</v>
      </c>
      <c r="R105" s="25">
        <v>1300</v>
      </c>
      <c r="S105" s="25" t="s">
        <v>858</v>
      </c>
      <c r="T105" s="25">
        <v>2</v>
      </c>
      <c r="U105" s="25" t="s">
        <v>859</v>
      </c>
      <c r="V105" s="25">
        <v>2</v>
      </c>
      <c r="W105" s="25"/>
      <c r="X105" s="25"/>
      <c r="Y105" s="25"/>
      <c r="Z105" s="25"/>
      <c r="AA105" s="25"/>
      <c r="AB105" s="3016"/>
      <c r="AC105" s="5086"/>
      <c r="AD105" s="5086"/>
      <c r="AE105" s="5125"/>
    </row>
    <row r="106" spans="1:34" ht="12" customHeight="1">
      <c r="A106" s="5454"/>
      <c r="B106" s="5084" t="s">
        <v>2463</v>
      </c>
      <c r="C106" s="5214" t="s">
        <v>3640</v>
      </c>
      <c r="D106" s="5515" t="s">
        <v>147</v>
      </c>
      <c r="E106" s="5291" t="s">
        <v>1225</v>
      </c>
      <c r="F106" s="5084" t="s">
        <v>851</v>
      </c>
      <c r="G106" s="5084" t="s">
        <v>1131</v>
      </c>
      <c r="H106" s="5084" t="s">
        <v>624</v>
      </c>
      <c r="I106" s="5084" t="s">
        <v>873</v>
      </c>
      <c r="J106" s="5291">
        <v>13680</v>
      </c>
      <c r="K106" s="5291">
        <v>24756</v>
      </c>
      <c r="L106" s="5291">
        <v>512</v>
      </c>
      <c r="M106" s="5291">
        <v>1680</v>
      </c>
      <c r="N106" s="292" t="s">
        <v>854</v>
      </c>
      <c r="O106" s="292" t="s">
        <v>866</v>
      </c>
      <c r="P106" s="2471" t="s">
        <v>867</v>
      </c>
      <c r="Q106" s="292" t="s">
        <v>857</v>
      </c>
      <c r="R106" s="25">
        <v>270</v>
      </c>
      <c r="S106" s="25" t="s">
        <v>858</v>
      </c>
      <c r="T106" s="25">
        <v>2</v>
      </c>
      <c r="U106" s="25" t="s">
        <v>859</v>
      </c>
      <c r="V106" s="25">
        <v>2</v>
      </c>
      <c r="W106" s="25"/>
      <c r="X106" s="25"/>
      <c r="Y106" s="25"/>
      <c r="Z106" s="25"/>
      <c r="AA106" s="25"/>
      <c r="AB106" s="3061" t="s">
        <v>6173</v>
      </c>
      <c r="AC106" s="5084" t="s">
        <v>2468</v>
      </c>
      <c r="AD106" s="5084" t="s">
        <v>2452</v>
      </c>
      <c r="AE106" s="5124"/>
    </row>
    <row r="107" spans="1:34" ht="12" customHeight="1">
      <c r="A107" s="5454"/>
      <c r="B107" s="5085"/>
      <c r="C107" s="5201"/>
      <c r="D107" s="5516"/>
      <c r="E107" s="5236"/>
      <c r="F107" s="5085"/>
      <c r="G107" s="5085"/>
      <c r="H107" s="5085"/>
      <c r="I107" s="5085"/>
      <c r="J107" s="5236"/>
      <c r="K107" s="5236"/>
      <c r="L107" s="5236"/>
      <c r="M107" s="5236"/>
      <c r="N107" s="292" t="s">
        <v>874</v>
      </c>
      <c r="O107" s="468" t="s">
        <v>1158</v>
      </c>
      <c r="P107" s="2473" t="s">
        <v>341</v>
      </c>
      <c r="Q107" s="292" t="s">
        <v>857</v>
      </c>
      <c r="R107" s="25">
        <v>1500</v>
      </c>
      <c r="S107" s="25" t="s">
        <v>858</v>
      </c>
      <c r="T107" s="25">
        <v>4</v>
      </c>
      <c r="U107" s="25" t="s">
        <v>859</v>
      </c>
      <c r="V107" s="25">
        <v>4</v>
      </c>
      <c r="W107" s="25">
        <v>6</v>
      </c>
      <c r="X107" s="25" t="s">
        <v>875</v>
      </c>
      <c r="Y107" s="25" t="s">
        <v>859</v>
      </c>
      <c r="Z107" s="25" t="s">
        <v>876</v>
      </c>
      <c r="AA107" s="25" t="s">
        <v>877</v>
      </c>
      <c r="AB107" s="3014"/>
      <c r="AC107" s="5085"/>
      <c r="AD107" s="5085"/>
      <c r="AE107" s="5126"/>
    </row>
    <row r="108" spans="1:34" ht="12" customHeight="1">
      <c r="A108" s="5454"/>
      <c r="B108" s="5085"/>
      <c r="C108" s="5201"/>
      <c r="D108" s="5516"/>
      <c r="E108" s="5236"/>
      <c r="F108" s="5085"/>
      <c r="G108" s="5085"/>
      <c r="H108" s="5085"/>
      <c r="I108" s="5085"/>
      <c r="J108" s="5236"/>
      <c r="K108" s="5236"/>
      <c r="L108" s="5236"/>
      <c r="M108" s="5236"/>
      <c r="N108" s="292" t="s">
        <v>868</v>
      </c>
      <c r="O108" s="292" t="s">
        <v>869</v>
      </c>
      <c r="P108" s="2470" t="s">
        <v>869</v>
      </c>
      <c r="Q108" s="292" t="s">
        <v>857</v>
      </c>
      <c r="R108" s="25">
        <v>1405</v>
      </c>
      <c r="S108" s="25" t="s">
        <v>858</v>
      </c>
      <c r="T108" s="25">
        <v>2</v>
      </c>
      <c r="U108" s="25" t="s">
        <v>859</v>
      </c>
      <c r="V108" s="25">
        <v>2</v>
      </c>
      <c r="W108" s="25"/>
      <c r="X108" s="25"/>
      <c r="Y108" s="25"/>
      <c r="Z108" s="25"/>
      <c r="AA108" s="25"/>
      <c r="AB108" s="3014"/>
      <c r="AC108" s="5085"/>
      <c r="AD108" s="5085"/>
      <c r="AE108" s="5126"/>
    </row>
    <row r="109" spans="1:34" ht="12" customHeight="1" thickBot="1">
      <c r="A109" s="5455"/>
      <c r="B109" s="5121"/>
      <c r="C109" s="5215"/>
      <c r="D109" s="5520"/>
      <c r="E109" s="5277"/>
      <c r="F109" s="5121"/>
      <c r="G109" s="5121"/>
      <c r="H109" s="5121"/>
      <c r="I109" s="5121"/>
      <c r="J109" s="5277"/>
      <c r="K109" s="5277"/>
      <c r="L109" s="5277"/>
      <c r="M109" s="5277"/>
      <c r="N109" s="294" t="s">
        <v>860</v>
      </c>
      <c r="O109" s="36" t="s">
        <v>646</v>
      </c>
      <c r="P109" s="36" t="s">
        <v>647</v>
      </c>
      <c r="Q109" s="294" t="s">
        <v>857</v>
      </c>
      <c r="R109" s="36">
        <v>1300</v>
      </c>
      <c r="S109" s="36" t="s">
        <v>858</v>
      </c>
      <c r="T109" s="36">
        <v>2</v>
      </c>
      <c r="U109" s="36" t="s">
        <v>859</v>
      </c>
      <c r="V109" s="36">
        <v>2</v>
      </c>
      <c r="W109" s="36"/>
      <c r="X109" s="36"/>
      <c r="Y109" s="36"/>
      <c r="Z109" s="36"/>
      <c r="AA109" s="36"/>
      <c r="AB109" s="3015"/>
      <c r="AC109" s="5121"/>
      <c r="AD109" s="5121"/>
      <c r="AE109" s="5298"/>
    </row>
    <row r="110" spans="1:34" s="909" customFormat="1" ht="12" customHeight="1">
      <c r="A110" s="5454" t="s">
        <v>3890</v>
      </c>
      <c r="B110" s="5476" t="s">
        <v>2464</v>
      </c>
      <c r="C110" s="5497" t="s">
        <v>3891</v>
      </c>
      <c r="D110" s="5493" t="s">
        <v>1289</v>
      </c>
      <c r="E110" s="906"/>
      <c r="F110" s="5476" t="s">
        <v>851</v>
      </c>
      <c r="G110" s="5476" t="s">
        <v>1131</v>
      </c>
      <c r="H110" s="5476" t="s">
        <v>624</v>
      </c>
      <c r="I110" s="5476" t="s">
        <v>873</v>
      </c>
      <c r="J110" s="5476">
        <v>10688</v>
      </c>
      <c r="K110" s="5476">
        <v>11456</v>
      </c>
      <c r="L110" s="5476">
        <v>384</v>
      </c>
      <c r="M110" s="5476">
        <v>832</v>
      </c>
      <c r="N110" s="907" t="s">
        <v>854</v>
      </c>
      <c r="O110" s="907" t="s">
        <v>658</v>
      </c>
      <c r="P110" s="901" t="s">
        <v>856</v>
      </c>
      <c r="Q110" s="907" t="s">
        <v>857</v>
      </c>
      <c r="R110" s="901">
        <v>270</v>
      </c>
      <c r="S110" s="901" t="s">
        <v>858</v>
      </c>
      <c r="T110" s="901">
        <v>2</v>
      </c>
      <c r="U110" s="901" t="s">
        <v>859</v>
      </c>
      <c r="V110" s="901">
        <v>2</v>
      </c>
      <c r="W110" s="901"/>
      <c r="X110" s="901"/>
      <c r="Y110" s="901"/>
      <c r="Z110" s="901"/>
      <c r="AA110" s="901"/>
      <c r="AB110" s="3009"/>
      <c r="AC110" s="5476" t="s">
        <v>2466</v>
      </c>
      <c r="AD110" s="5476" t="s">
        <v>2452</v>
      </c>
      <c r="AE110" s="5566" t="s">
        <v>1390</v>
      </c>
      <c r="AF110" s="908"/>
      <c r="AG110" s="908"/>
      <c r="AH110" s="908"/>
    </row>
    <row r="111" spans="1:34" s="909" customFormat="1" ht="12" customHeight="1">
      <c r="A111" s="5454"/>
      <c r="B111" s="5476"/>
      <c r="C111" s="5497"/>
      <c r="D111" s="5493"/>
      <c r="E111" s="906"/>
      <c r="F111" s="5476"/>
      <c r="G111" s="5476"/>
      <c r="H111" s="5476"/>
      <c r="I111" s="5476"/>
      <c r="J111" s="5476"/>
      <c r="K111" s="5476"/>
      <c r="L111" s="5476"/>
      <c r="M111" s="5476"/>
      <c r="N111" s="910" t="s">
        <v>874</v>
      </c>
      <c r="O111" s="912" t="s">
        <v>344</v>
      </c>
      <c r="P111" s="910" t="s">
        <v>341</v>
      </c>
      <c r="Q111" s="912" t="s">
        <v>857</v>
      </c>
      <c r="R111" s="912">
        <v>1500</v>
      </c>
      <c r="S111" s="912" t="s">
        <v>858</v>
      </c>
      <c r="T111" s="912">
        <v>2</v>
      </c>
      <c r="U111" s="912" t="s">
        <v>859</v>
      </c>
      <c r="V111" s="912">
        <v>2</v>
      </c>
      <c r="W111" s="912">
        <v>3</v>
      </c>
      <c r="X111" s="912" t="s">
        <v>875</v>
      </c>
      <c r="Y111" s="912" t="s">
        <v>859</v>
      </c>
      <c r="Z111" s="912" t="s">
        <v>876</v>
      </c>
      <c r="AA111" s="912" t="s">
        <v>877</v>
      </c>
      <c r="AB111" s="3009"/>
      <c r="AC111" s="5476"/>
      <c r="AD111" s="5476"/>
      <c r="AE111" s="5566"/>
      <c r="AF111" s="908"/>
      <c r="AG111" s="908"/>
      <c r="AH111" s="908"/>
    </row>
    <row r="112" spans="1:34" s="909" customFormat="1" ht="12" customHeight="1">
      <c r="A112" s="5454"/>
      <c r="B112" s="5476"/>
      <c r="C112" s="5497"/>
      <c r="D112" s="5493"/>
      <c r="E112" s="906"/>
      <c r="F112" s="5476"/>
      <c r="G112" s="5476"/>
      <c r="H112" s="5476"/>
      <c r="I112" s="5476"/>
      <c r="J112" s="5476"/>
      <c r="K112" s="5476"/>
      <c r="L112" s="5476"/>
      <c r="M112" s="5476"/>
      <c r="N112" s="910" t="s">
        <v>860</v>
      </c>
      <c r="O112" s="912" t="s">
        <v>646</v>
      </c>
      <c r="P112" s="912" t="s">
        <v>647</v>
      </c>
      <c r="Q112" s="910" t="s">
        <v>857</v>
      </c>
      <c r="R112" s="912">
        <v>1300</v>
      </c>
      <c r="S112" s="912" t="s">
        <v>858</v>
      </c>
      <c r="T112" s="912">
        <v>2</v>
      </c>
      <c r="U112" s="912" t="s">
        <v>859</v>
      </c>
      <c r="V112" s="912">
        <v>2</v>
      </c>
      <c r="W112" s="912"/>
      <c r="X112" s="912"/>
      <c r="Y112" s="912"/>
      <c r="Z112" s="912"/>
      <c r="AA112" s="912"/>
      <c r="AB112" s="3009"/>
      <c r="AC112" s="5476"/>
      <c r="AD112" s="5476"/>
      <c r="AE112" s="5567"/>
      <c r="AF112" s="908"/>
      <c r="AG112" s="908"/>
      <c r="AH112" s="908"/>
    </row>
    <row r="113" spans="1:34" ht="12" customHeight="1">
      <c r="A113" s="5454"/>
      <c r="B113" s="5084" t="s">
        <v>2463</v>
      </c>
      <c r="C113" s="5500" t="s">
        <v>1091</v>
      </c>
      <c r="D113" s="5153" t="s">
        <v>586</v>
      </c>
      <c r="E113" s="5084" t="s">
        <v>1225</v>
      </c>
      <c r="F113" s="5084" t="s">
        <v>851</v>
      </c>
      <c r="G113" s="5084" t="s">
        <v>1131</v>
      </c>
      <c r="H113" s="5084" t="s">
        <v>624</v>
      </c>
      <c r="I113" s="5116" t="s">
        <v>873</v>
      </c>
      <c r="J113" s="5084">
        <v>10688</v>
      </c>
      <c r="K113" s="5084">
        <v>15242</v>
      </c>
      <c r="L113" s="5084">
        <v>384</v>
      </c>
      <c r="M113" s="5084">
        <v>832</v>
      </c>
      <c r="N113" s="292" t="s">
        <v>854</v>
      </c>
      <c r="O113" s="292" t="s">
        <v>1218</v>
      </c>
      <c r="P113" s="292" t="s">
        <v>1219</v>
      </c>
      <c r="Q113" s="292" t="s">
        <v>857</v>
      </c>
      <c r="R113" s="25">
        <v>270</v>
      </c>
      <c r="S113" s="25" t="s">
        <v>858</v>
      </c>
      <c r="T113" s="25">
        <v>2</v>
      </c>
      <c r="U113" s="25" t="s">
        <v>859</v>
      </c>
      <c r="V113" s="25">
        <v>2</v>
      </c>
      <c r="W113" s="25"/>
      <c r="X113" s="25"/>
      <c r="Y113" s="25"/>
      <c r="Z113" s="25"/>
      <c r="AA113" s="25"/>
      <c r="AB113" s="3013"/>
      <c r="AC113" s="5084" t="s">
        <v>2468</v>
      </c>
      <c r="AD113" s="5084" t="s">
        <v>2452</v>
      </c>
      <c r="AE113" s="5124"/>
    </row>
    <row r="114" spans="1:34" ht="12" customHeight="1">
      <c r="A114" s="5454"/>
      <c r="B114" s="5085"/>
      <c r="C114" s="5177"/>
      <c r="D114" s="5154"/>
      <c r="E114" s="5085"/>
      <c r="F114" s="5085"/>
      <c r="G114" s="5085"/>
      <c r="H114" s="5085"/>
      <c r="I114" s="5114"/>
      <c r="J114" s="5085"/>
      <c r="K114" s="5085"/>
      <c r="L114" s="5085"/>
      <c r="M114" s="5085"/>
      <c r="N114" s="292" t="s">
        <v>874</v>
      </c>
      <c r="O114" s="25" t="s">
        <v>344</v>
      </c>
      <c r="P114" s="292" t="s">
        <v>341</v>
      </c>
      <c r="Q114" s="25" t="s">
        <v>857</v>
      </c>
      <c r="R114" s="25">
        <v>1500</v>
      </c>
      <c r="S114" s="25" t="s">
        <v>858</v>
      </c>
      <c r="T114" s="25">
        <v>2</v>
      </c>
      <c r="U114" s="25" t="s">
        <v>859</v>
      </c>
      <c r="V114" s="25">
        <v>2</v>
      </c>
      <c r="W114" s="25">
        <v>3</v>
      </c>
      <c r="X114" s="25" t="s">
        <v>875</v>
      </c>
      <c r="Y114" s="25" t="s">
        <v>859</v>
      </c>
      <c r="Z114" s="25" t="s">
        <v>876</v>
      </c>
      <c r="AA114" s="25" t="s">
        <v>877</v>
      </c>
      <c r="AB114" s="3009"/>
      <c r="AC114" s="5085"/>
      <c r="AD114" s="5085"/>
      <c r="AE114" s="5126"/>
    </row>
    <row r="115" spans="1:34" ht="12" customHeight="1">
      <c r="A115" s="5454"/>
      <c r="B115" s="5085"/>
      <c r="C115" s="5177"/>
      <c r="D115" s="5154"/>
      <c r="E115" s="5086"/>
      <c r="F115" s="5085"/>
      <c r="G115" s="5085"/>
      <c r="H115" s="5085"/>
      <c r="I115" s="5114"/>
      <c r="J115" s="5085"/>
      <c r="K115" s="5085"/>
      <c r="L115" s="5085"/>
      <c r="M115" s="5085"/>
      <c r="N115" s="292" t="s">
        <v>860</v>
      </c>
      <c r="O115" s="25" t="s">
        <v>646</v>
      </c>
      <c r="P115" s="25" t="s">
        <v>647</v>
      </c>
      <c r="Q115" s="292" t="s">
        <v>857</v>
      </c>
      <c r="R115" s="25">
        <v>1300</v>
      </c>
      <c r="S115" s="25" t="s">
        <v>858</v>
      </c>
      <c r="T115" s="25">
        <v>2</v>
      </c>
      <c r="U115" s="25" t="s">
        <v>859</v>
      </c>
      <c r="V115" s="25">
        <v>2</v>
      </c>
      <c r="W115" s="25"/>
      <c r="X115" s="25"/>
      <c r="Y115" s="25"/>
      <c r="Z115" s="25"/>
      <c r="AA115" s="25"/>
      <c r="AB115" s="3009"/>
      <c r="AC115" s="5085"/>
      <c r="AD115" s="5085"/>
      <c r="AE115" s="5125"/>
    </row>
    <row r="116" spans="1:34" ht="12" customHeight="1">
      <c r="A116" s="5454"/>
      <c r="B116" s="5084" t="s">
        <v>2463</v>
      </c>
      <c r="C116" s="5500" t="s">
        <v>3641</v>
      </c>
      <c r="D116" s="5153" t="s">
        <v>1290</v>
      </c>
      <c r="E116" s="5084" t="s">
        <v>1225</v>
      </c>
      <c r="F116" s="5084" t="s">
        <v>851</v>
      </c>
      <c r="G116" s="5084" t="s">
        <v>1131</v>
      </c>
      <c r="H116" s="5084" t="s">
        <v>624</v>
      </c>
      <c r="I116" s="5116" t="s">
        <v>873</v>
      </c>
      <c r="J116" s="5084">
        <v>12910</v>
      </c>
      <c r="K116" s="5084">
        <v>22622</v>
      </c>
      <c r="L116" s="5084">
        <v>512</v>
      </c>
      <c r="M116" s="5084">
        <v>1132</v>
      </c>
      <c r="N116" s="292" t="s">
        <v>854</v>
      </c>
      <c r="O116" s="91" t="s">
        <v>1135</v>
      </c>
      <c r="P116" s="91" t="s">
        <v>1134</v>
      </c>
      <c r="Q116" s="292" t="s">
        <v>857</v>
      </c>
      <c r="R116" s="25">
        <v>270</v>
      </c>
      <c r="S116" s="25" t="s">
        <v>858</v>
      </c>
      <c r="T116" s="25">
        <v>2</v>
      </c>
      <c r="U116" s="25" t="s">
        <v>859</v>
      </c>
      <c r="V116" s="25">
        <v>2</v>
      </c>
      <c r="W116" s="25"/>
      <c r="X116" s="25"/>
      <c r="Y116" s="25"/>
      <c r="Z116" s="25"/>
      <c r="AA116" s="25"/>
      <c r="AB116" s="3062" t="s">
        <v>6172</v>
      </c>
      <c r="AC116" s="5084" t="s">
        <v>2468</v>
      </c>
      <c r="AD116" s="5084" t="s">
        <v>2452</v>
      </c>
      <c r="AE116" s="5124"/>
    </row>
    <row r="117" spans="1:34" ht="12" customHeight="1">
      <c r="A117" s="5454"/>
      <c r="B117" s="5085"/>
      <c r="C117" s="5177"/>
      <c r="D117" s="5154"/>
      <c r="E117" s="5085"/>
      <c r="F117" s="5085"/>
      <c r="G117" s="5085"/>
      <c r="H117" s="5085"/>
      <c r="I117" s="5114"/>
      <c r="J117" s="5085"/>
      <c r="K117" s="5085"/>
      <c r="L117" s="5085"/>
      <c r="M117" s="5085"/>
      <c r="N117" s="292" t="s">
        <v>874</v>
      </c>
      <c r="O117" s="25" t="s">
        <v>344</v>
      </c>
      <c r="P117" s="292" t="s">
        <v>341</v>
      </c>
      <c r="Q117" s="25" t="s">
        <v>857</v>
      </c>
      <c r="R117" s="25">
        <v>1500</v>
      </c>
      <c r="S117" s="25" t="s">
        <v>858</v>
      </c>
      <c r="T117" s="25">
        <v>2</v>
      </c>
      <c r="U117" s="25" t="s">
        <v>859</v>
      </c>
      <c r="V117" s="25">
        <v>2</v>
      </c>
      <c r="W117" s="25">
        <v>3</v>
      </c>
      <c r="X117" s="25" t="s">
        <v>875</v>
      </c>
      <c r="Y117" s="25" t="s">
        <v>859</v>
      </c>
      <c r="Z117" s="25" t="s">
        <v>876</v>
      </c>
      <c r="AA117" s="25" t="s">
        <v>877</v>
      </c>
      <c r="AB117" s="3009"/>
      <c r="AC117" s="5085"/>
      <c r="AD117" s="5085"/>
      <c r="AE117" s="5126"/>
    </row>
    <row r="118" spans="1:34" ht="12" customHeight="1">
      <c r="A118" s="5454"/>
      <c r="B118" s="5085"/>
      <c r="C118" s="5177"/>
      <c r="D118" s="5154"/>
      <c r="E118" s="5086"/>
      <c r="F118" s="5085"/>
      <c r="G118" s="5085"/>
      <c r="H118" s="5085"/>
      <c r="I118" s="5114"/>
      <c r="J118" s="5085"/>
      <c r="K118" s="5085"/>
      <c r="L118" s="5085"/>
      <c r="M118" s="5085"/>
      <c r="N118" s="292" t="s">
        <v>860</v>
      </c>
      <c r="O118" s="25" t="s">
        <v>646</v>
      </c>
      <c r="P118" s="25" t="s">
        <v>647</v>
      </c>
      <c r="Q118" s="292" t="s">
        <v>857</v>
      </c>
      <c r="R118" s="25">
        <v>1300</v>
      </c>
      <c r="S118" s="25" t="s">
        <v>858</v>
      </c>
      <c r="T118" s="25">
        <v>2</v>
      </c>
      <c r="U118" s="25" t="s">
        <v>859</v>
      </c>
      <c r="V118" s="25">
        <v>2</v>
      </c>
      <c r="W118" s="25"/>
      <c r="X118" s="25"/>
      <c r="Y118" s="25"/>
      <c r="Z118" s="25"/>
      <c r="AA118" s="25"/>
      <c r="AB118" s="3012"/>
      <c r="AC118" s="5085"/>
      <c r="AD118" s="5085"/>
      <c r="AE118" s="5125"/>
    </row>
    <row r="119" spans="1:34" ht="12" customHeight="1">
      <c r="A119" s="5454"/>
      <c r="B119" s="5084" t="s">
        <v>2463</v>
      </c>
      <c r="C119" s="5500" t="s">
        <v>3642</v>
      </c>
      <c r="D119" s="5153" t="s">
        <v>1291</v>
      </c>
      <c r="E119" s="5084" t="s">
        <v>1225</v>
      </c>
      <c r="F119" s="5084" t="s">
        <v>851</v>
      </c>
      <c r="G119" s="5084" t="s">
        <v>1131</v>
      </c>
      <c r="H119" s="5084" t="s">
        <v>624</v>
      </c>
      <c r="I119" s="5116" t="s">
        <v>873</v>
      </c>
      <c r="J119" s="5084">
        <v>12910</v>
      </c>
      <c r="K119" s="5084">
        <v>27008</v>
      </c>
      <c r="L119" s="5084">
        <v>512</v>
      </c>
      <c r="M119" s="5084">
        <v>1424</v>
      </c>
      <c r="N119" s="292" t="s">
        <v>854</v>
      </c>
      <c r="O119" s="292" t="s">
        <v>866</v>
      </c>
      <c r="P119" s="25" t="s">
        <v>867</v>
      </c>
      <c r="Q119" s="292" t="s">
        <v>857</v>
      </c>
      <c r="R119" s="25">
        <v>270</v>
      </c>
      <c r="S119" s="25" t="s">
        <v>858</v>
      </c>
      <c r="T119" s="25">
        <v>2</v>
      </c>
      <c r="U119" s="25" t="s">
        <v>859</v>
      </c>
      <c r="V119" s="25">
        <v>2</v>
      </c>
      <c r="W119" s="25"/>
      <c r="X119" s="25"/>
      <c r="Y119" s="25"/>
      <c r="Z119" s="25"/>
      <c r="AA119" s="25"/>
      <c r="AB119" s="3062" t="s">
        <v>6173</v>
      </c>
      <c r="AC119" s="5084" t="s">
        <v>2468</v>
      </c>
      <c r="AD119" s="5084" t="s">
        <v>2452</v>
      </c>
      <c r="AE119" s="5124"/>
    </row>
    <row r="120" spans="1:34" ht="12" customHeight="1">
      <c r="A120" s="5454"/>
      <c r="B120" s="5085"/>
      <c r="C120" s="5177"/>
      <c r="D120" s="5154"/>
      <c r="E120" s="5085"/>
      <c r="F120" s="5085"/>
      <c r="G120" s="5085"/>
      <c r="H120" s="5085"/>
      <c r="I120" s="5114"/>
      <c r="J120" s="5085"/>
      <c r="K120" s="5085"/>
      <c r="L120" s="5085"/>
      <c r="M120" s="5085"/>
      <c r="N120" s="292" t="s">
        <v>874</v>
      </c>
      <c r="O120" s="25" t="s">
        <v>344</v>
      </c>
      <c r="P120" s="292" t="s">
        <v>341</v>
      </c>
      <c r="Q120" s="25" t="s">
        <v>857</v>
      </c>
      <c r="R120" s="25">
        <v>1500</v>
      </c>
      <c r="S120" s="25" t="s">
        <v>858</v>
      </c>
      <c r="T120" s="25">
        <v>2</v>
      </c>
      <c r="U120" s="25" t="s">
        <v>859</v>
      </c>
      <c r="V120" s="25">
        <v>2</v>
      </c>
      <c r="W120" s="25">
        <v>3</v>
      </c>
      <c r="X120" s="25" t="s">
        <v>875</v>
      </c>
      <c r="Y120" s="25" t="s">
        <v>859</v>
      </c>
      <c r="Z120" s="25" t="s">
        <v>876</v>
      </c>
      <c r="AA120" s="25" t="s">
        <v>877</v>
      </c>
      <c r="AB120" s="3009"/>
      <c r="AC120" s="5085"/>
      <c r="AD120" s="5085"/>
      <c r="AE120" s="5126"/>
    </row>
    <row r="121" spans="1:34" ht="12" customHeight="1" thickBot="1">
      <c r="A121" s="5455"/>
      <c r="B121" s="5121"/>
      <c r="C121" s="5178"/>
      <c r="D121" s="5208"/>
      <c r="E121" s="5121"/>
      <c r="F121" s="5121"/>
      <c r="G121" s="5121"/>
      <c r="H121" s="5121"/>
      <c r="I121" s="5287"/>
      <c r="J121" s="5121"/>
      <c r="K121" s="5121"/>
      <c r="L121" s="5121"/>
      <c r="M121" s="5121"/>
      <c r="N121" s="294" t="s">
        <v>860</v>
      </c>
      <c r="O121" s="36" t="s">
        <v>646</v>
      </c>
      <c r="P121" s="36" t="s">
        <v>647</v>
      </c>
      <c r="Q121" s="294" t="s">
        <v>857</v>
      </c>
      <c r="R121" s="36">
        <v>1300</v>
      </c>
      <c r="S121" s="36" t="s">
        <v>858</v>
      </c>
      <c r="T121" s="36">
        <v>2</v>
      </c>
      <c r="U121" s="36" t="s">
        <v>859</v>
      </c>
      <c r="V121" s="36">
        <v>2</v>
      </c>
      <c r="W121" s="36"/>
      <c r="X121" s="36"/>
      <c r="Y121" s="36"/>
      <c r="Z121" s="36"/>
      <c r="AA121" s="36"/>
      <c r="AB121" s="3010"/>
      <c r="AC121" s="5121"/>
      <c r="AD121" s="5121"/>
      <c r="AE121" s="5298"/>
    </row>
    <row r="122" spans="1:34" s="909" customFormat="1" ht="12" customHeight="1">
      <c r="A122" s="5454" t="s">
        <v>3892</v>
      </c>
      <c r="B122" s="5476" t="s">
        <v>2464</v>
      </c>
      <c r="C122" s="5497" t="s">
        <v>3893</v>
      </c>
      <c r="D122" s="5493" t="s">
        <v>150</v>
      </c>
      <c r="E122" s="906"/>
      <c r="F122" s="5476" t="s">
        <v>851</v>
      </c>
      <c r="G122" s="5476" t="s">
        <v>1131</v>
      </c>
      <c r="H122" s="5476" t="s">
        <v>624</v>
      </c>
      <c r="I122" s="5476" t="s">
        <v>873</v>
      </c>
      <c r="J122" s="5476">
        <v>10944</v>
      </c>
      <c r="K122" s="5476">
        <v>11712</v>
      </c>
      <c r="L122" s="5476">
        <v>512</v>
      </c>
      <c r="M122" s="5476">
        <v>1088</v>
      </c>
      <c r="N122" s="907" t="s">
        <v>854</v>
      </c>
      <c r="O122" s="907" t="s">
        <v>658</v>
      </c>
      <c r="P122" s="901" t="s">
        <v>856</v>
      </c>
      <c r="Q122" s="907" t="s">
        <v>857</v>
      </c>
      <c r="R122" s="901">
        <v>270</v>
      </c>
      <c r="S122" s="901" t="s">
        <v>858</v>
      </c>
      <c r="T122" s="901">
        <v>2</v>
      </c>
      <c r="U122" s="901" t="s">
        <v>859</v>
      </c>
      <c r="V122" s="901">
        <v>2</v>
      </c>
      <c r="W122" s="901"/>
      <c r="X122" s="901"/>
      <c r="Y122" s="901"/>
      <c r="Z122" s="901"/>
      <c r="AA122" s="901"/>
      <c r="AB122" s="3009"/>
      <c r="AC122" s="5476" t="s">
        <v>2466</v>
      </c>
      <c r="AD122" s="5476" t="s">
        <v>2452</v>
      </c>
      <c r="AE122" s="5568" t="s">
        <v>1390</v>
      </c>
      <c r="AF122" s="908"/>
      <c r="AG122" s="908"/>
      <c r="AH122" s="908"/>
    </row>
    <row r="123" spans="1:34" s="909" customFormat="1" ht="12" customHeight="1">
      <c r="A123" s="5454"/>
      <c r="B123" s="5476"/>
      <c r="C123" s="5497"/>
      <c r="D123" s="5493"/>
      <c r="E123" s="906"/>
      <c r="F123" s="5476"/>
      <c r="G123" s="5476"/>
      <c r="H123" s="5476"/>
      <c r="I123" s="5476"/>
      <c r="J123" s="5476"/>
      <c r="K123" s="5476"/>
      <c r="L123" s="5476"/>
      <c r="M123" s="5476"/>
      <c r="N123" s="910" t="s">
        <v>874</v>
      </c>
      <c r="O123" s="912" t="s">
        <v>344</v>
      </c>
      <c r="P123" s="910" t="s">
        <v>341</v>
      </c>
      <c r="Q123" s="912" t="s">
        <v>857</v>
      </c>
      <c r="R123" s="912">
        <v>1500</v>
      </c>
      <c r="S123" s="912" t="s">
        <v>858</v>
      </c>
      <c r="T123" s="912">
        <v>2</v>
      </c>
      <c r="U123" s="912" t="s">
        <v>859</v>
      </c>
      <c r="V123" s="912">
        <v>2</v>
      </c>
      <c r="W123" s="912">
        <v>3</v>
      </c>
      <c r="X123" s="912" t="s">
        <v>875</v>
      </c>
      <c r="Y123" s="912" t="s">
        <v>859</v>
      </c>
      <c r="Z123" s="912" t="s">
        <v>876</v>
      </c>
      <c r="AA123" s="912" t="s">
        <v>877</v>
      </c>
      <c r="AB123" s="3009"/>
      <c r="AC123" s="5476"/>
      <c r="AD123" s="5476"/>
      <c r="AE123" s="5566"/>
      <c r="AF123" s="908"/>
      <c r="AG123" s="908"/>
      <c r="AH123" s="908"/>
    </row>
    <row r="124" spans="1:34" s="909" customFormat="1" ht="12" customHeight="1">
      <c r="A124" s="5454"/>
      <c r="B124" s="5476"/>
      <c r="C124" s="5497"/>
      <c r="D124" s="5493"/>
      <c r="E124" s="906"/>
      <c r="F124" s="5476"/>
      <c r="G124" s="5476"/>
      <c r="H124" s="5476"/>
      <c r="I124" s="5476"/>
      <c r="J124" s="5476"/>
      <c r="K124" s="5476"/>
      <c r="L124" s="5476"/>
      <c r="M124" s="5476"/>
      <c r="N124" s="910" t="s">
        <v>868</v>
      </c>
      <c r="O124" s="910" t="s">
        <v>869</v>
      </c>
      <c r="P124" s="910" t="s">
        <v>869</v>
      </c>
      <c r="Q124" s="912" t="s">
        <v>857</v>
      </c>
      <c r="R124" s="912">
        <v>1405</v>
      </c>
      <c r="S124" s="912" t="s">
        <v>858</v>
      </c>
      <c r="T124" s="912">
        <v>2</v>
      </c>
      <c r="U124" s="912" t="s">
        <v>859</v>
      </c>
      <c r="V124" s="912">
        <v>2</v>
      </c>
      <c r="W124" s="912"/>
      <c r="X124" s="912"/>
      <c r="Y124" s="912"/>
      <c r="Z124" s="912"/>
      <c r="AA124" s="912"/>
      <c r="AB124" s="3009"/>
      <c r="AC124" s="5476"/>
      <c r="AD124" s="5476"/>
      <c r="AE124" s="5566"/>
      <c r="AF124" s="908"/>
      <c r="AG124" s="908"/>
      <c r="AH124" s="908"/>
    </row>
    <row r="125" spans="1:34" s="909" customFormat="1" ht="12" customHeight="1">
      <c r="A125" s="5454"/>
      <c r="B125" s="5477"/>
      <c r="C125" s="5499"/>
      <c r="D125" s="5494"/>
      <c r="E125" s="907"/>
      <c r="F125" s="5477"/>
      <c r="G125" s="5477"/>
      <c r="H125" s="5477"/>
      <c r="I125" s="5477"/>
      <c r="J125" s="5477"/>
      <c r="K125" s="5477"/>
      <c r="L125" s="5477"/>
      <c r="M125" s="5477"/>
      <c r="N125" s="910" t="s">
        <v>860</v>
      </c>
      <c r="O125" s="912" t="s">
        <v>646</v>
      </c>
      <c r="P125" s="912" t="s">
        <v>647</v>
      </c>
      <c r="Q125" s="910" t="s">
        <v>857</v>
      </c>
      <c r="R125" s="912">
        <v>1300</v>
      </c>
      <c r="S125" s="912" t="s">
        <v>858</v>
      </c>
      <c r="T125" s="912">
        <v>2</v>
      </c>
      <c r="U125" s="912" t="s">
        <v>859</v>
      </c>
      <c r="V125" s="912">
        <v>2</v>
      </c>
      <c r="W125" s="912"/>
      <c r="X125" s="912"/>
      <c r="Y125" s="912"/>
      <c r="Z125" s="912"/>
      <c r="AA125" s="912"/>
      <c r="AB125" s="3012"/>
      <c r="AC125" s="5477"/>
      <c r="AD125" s="5477"/>
      <c r="AE125" s="5567"/>
      <c r="AF125" s="908"/>
      <c r="AG125" s="908"/>
      <c r="AH125" s="908"/>
    </row>
    <row r="126" spans="1:34" ht="12" customHeight="1">
      <c r="A126" s="5454"/>
      <c r="B126" s="5084" t="s">
        <v>2463</v>
      </c>
      <c r="C126" s="5500" t="s">
        <v>3643</v>
      </c>
      <c r="D126" s="5153" t="s">
        <v>151</v>
      </c>
      <c r="E126" s="5084" t="s">
        <v>1225</v>
      </c>
      <c r="F126" s="5084" t="s">
        <v>851</v>
      </c>
      <c r="G126" s="5084" t="s">
        <v>1131</v>
      </c>
      <c r="H126" s="5084" t="s">
        <v>624</v>
      </c>
      <c r="I126" s="5116" t="s">
        <v>873</v>
      </c>
      <c r="J126" s="5084">
        <v>10944</v>
      </c>
      <c r="K126" s="5084">
        <v>15498</v>
      </c>
      <c r="L126" s="5084">
        <v>512</v>
      </c>
      <c r="M126" s="5084">
        <v>1088</v>
      </c>
      <c r="N126" s="292" t="s">
        <v>854</v>
      </c>
      <c r="O126" s="292" t="s">
        <v>1218</v>
      </c>
      <c r="P126" s="292" t="s">
        <v>1219</v>
      </c>
      <c r="Q126" s="292" t="s">
        <v>857</v>
      </c>
      <c r="R126" s="25">
        <v>270</v>
      </c>
      <c r="S126" s="25" t="s">
        <v>858</v>
      </c>
      <c r="T126" s="25">
        <v>2</v>
      </c>
      <c r="U126" s="25" t="s">
        <v>859</v>
      </c>
      <c r="V126" s="25">
        <v>2</v>
      </c>
      <c r="W126" s="25"/>
      <c r="X126" s="25"/>
      <c r="Y126" s="25"/>
      <c r="Z126" s="25"/>
      <c r="AA126" s="25"/>
      <c r="AB126" s="3013"/>
      <c r="AC126" s="5084" t="s">
        <v>2468</v>
      </c>
      <c r="AD126" s="5084" t="s">
        <v>2452</v>
      </c>
      <c r="AE126" s="5124"/>
    </row>
    <row r="127" spans="1:34" ht="12" customHeight="1">
      <c r="A127" s="5454"/>
      <c r="B127" s="5085"/>
      <c r="C127" s="5177"/>
      <c r="D127" s="5154"/>
      <c r="E127" s="5085"/>
      <c r="F127" s="5085"/>
      <c r="G127" s="5085"/>
      <c r="H127" s="5085"/>
      <c r="I127" s="5114"/>
      <c r="J127" s="5085"/>
      <c r="K127" s="5085"/>
      <c r="L127" s="5085"/>
      <c r="M127" s="5085"/>
      <c r="N127" s="292" t="s">
        <v>874</v>
      </c>
      <c r="O127" s="25" t="s">
        <v>344</v>
      </c>
      <c r="P127" s="292" t="s">
        <v>341</v>
      </c>
      <c r="Q127" s="25" t="s">
        <v>857</v>
      </c>
      <c r="R127" s="25">
        <v>1500</v>
      </c>
      <c r="S127" s="25" t="s">
        <v>858</v>
      </c>
      <c r="T127" s="25">
        <v>2</v>
      </c>
      <c r="U127" s="25" t="s">
        <v>859</v>
      </c>
      <c r="V127" s="25">
        <v>2</v>
      </c>
      <c r="W127" s="25">
        <v>3</v>
      </c>
      <c r="X127" s="25" t="s">
        <v>875</v>
      </c>
      <c r="Y127" s="25" t="s">
        <v>859</v>
      </c>
      <c r="Z127" s="25" t="s">
        <v>876</v>
      </c>
      <c r="AA127" s="25" t="s">
        <v>877</v>
      </c>
      <c r="AB127" s="3009"/>
      <c r="AC127" s="5085"/>
      <c r="AD127" s="5085"/>
      <c r="AE127" s="5126"/>
    </row>
    <row r="128" spans="1:34" ht="12" customHeight="1">
      <c r="A128" s="5454"/>
      <c r="B128" s="5085"/>
      <c r="C128" s="5177"/>
      <c r="D128" s="5154"/>
      <c r="E128" s="5085"/>
      <c r="F128" s="5085"/>
      <c r="G128" s="5085"/>
      <c r="H128" s="5085"/>
      <c r="I128" s="5114"/>
      <c r="J128" s="5085"/>
      <c r="K128" s="5085"/>
      <c r="L128" s="5085"/>
      <c r="M128" s="5085"/>
      <c r="N128" s="292" t="s">
        <v>868</v>
      </c>
      <c r="O128" s="292" t="s">
        <v>869</v>
      </c>
      <c r="P128" s="292" t="s">
        <v>869</v>
      </c>
      <c r="Q128" s="25" t="s">
        <v>857</v>
      </c>
      <c r="R128" s="25">
        <v>1405</v>
      </c>
      <c r="S128" s="25" t="s">
        <v>858</v>
      </c>
      <c r="T128" s="25">
        <v>2</v>
      </c>
      <c r="U128" s="25" t="s">
        <v>859</v>
      </c>
      <c r="V128" s="25">
        <v>2</v>
      </c>
      <c r="W128" s="25"/>
      <c r="X128" s="25"/>
      <c r="Y128" s="25"/>
      <c r="Z128" s="25"/>
      <c r="AA128" s="25"/>
      <c r="AB128" s="3009"/>
      <c r="AC128" s="5085"/>
      <c r="AD128" s="5085"/>
      <c r="AE128" s="5126"/>
    </row>
    <row r="129" spans="1:34" ht="12" customHeight="1">
      <c r="A129" s="5454"/>
      <c r="B129" s="5086"/>
      <c r="C129" s="5199"/>
      <c r="D129" s="5155"/>
      <c r="E129" s="5086"/>
      <c r="F129" s="5086"/>
      <c r="G129" s="5086"/>
      <c r="H129" s="5086"/>
      <c r="I129" s="5115"/>
      <c r="J129" s="5086"/>
      <c r="K129" s="5086"/>
      <c r="L129" s="5086"/>
      <c r="M129" s="5086"/>
      <c r="N129" s="292" t="s">
        <v>860</v>
      </c>
      <c r="O129" s="25" t="s">
        <v>646</v>
      </c>
      <c r="P129" s="25" t="s">
        <v>647</v>
      </c>
      <c r="Q129" s="292" t="s">
        <v>857</v>
      </c>
      <c r="R129" s="25">
        <v>1300</v>
      </c>
      <c r="S129" s="25" t="s">
        <v>858</v>
      </c>
      <c r="T129" s="25">
        <v>2</v>
      </c>
      <c r="U129" s="25" t="s">
        <v>859</v>
      </c>
      <c r="V129" s="25">
        <v>2</v>
      </c>
      <c r="W129" s="25"/>
      <c r="X129" s="25"/>
      <c r="Y129" s="25"/>
      <c r="Z129" s="25"/>
      <c r="AA129" s="25"/>
      <c r="AB129" s="3012"/>
      <c r="AC129" s="5086"/>
      <c r="AD129" s="5086"/>
      <c r="AE129" s="5125"/>
    </row>
    <row r="130" spans="1:34" ht="12" customHeight="1">
      <c r="A130" s="5454"/>
      <c r="B130" s="5084" t="s">
        <v>2463</v>
      </c>
      <c r="C130" s="5500" t="s">
        <v>3644</v>
      </c>
      <c r="D130" s="5153" t="s">
        <v>1143</v>
      </c>
      <c r="E130" s="5084" t="s">
        <v>1225</v>
      </c>
      <c r="F130" s="5084" t="s">
        <v>851</v>
      </c>
      <c r="G130" s="5084" t="s">
        <v>1131</v>
      </c>
      <c r="H130" s="5084" t="s">
        <v>624</v>
      </c>
      <c r="I130" s="5116" t="s">
        <v>873</v>
      </c>
      <c r="J130" s="5084">
        <v>13166</v>
      </c>
      <c r="K130" s="5084">
        <v>22878</v>
      </c>
      <c r="L130" s="5084">
        <v>512</v>
      </c>
      <c r="M130" s="5084">
        <v>1388</v>
      </c>
      <c r="N130" s="292" t="s">
        <v>854</v>
      </c>
      <c r="O130" s="91" t="s">
        <v>1135</v>
      </c>
      <c r="P130" s="91" t="s">
        <v>1134</v>
      </c>
      <c r="Q130" s="292" t="s">
        <v>857</v>
      </c>
      <c r="R130" s="25">
        <v>270</v>
      </c>
      <c r="S130" s="25" t="s">
        <v>858</v>
      </c>
      <c r="T130" s="25">
        <v>2</v>
      </c>
      <c r="U130" s="25" t="s">
        <v>859</v>
      </c>
      <c r="V130" s="25">
        <v>2</v>
      </c>
      <c r="W130" s="25"/>
      <c r="X130" s="25"/>
      <c r="Y130" s="25"/>
      <c r="Z130" s="25"/>
      <c r="AA130" s="25"/>
      <c r="AB130" s="3061" t="s">
        <v>6172</v>
      </c>
      <c r="AC130" s="5084" t="s">
        <v>2468</v>
      </c>
      <c r="AD130" s="5084" t="s">
        <v>2452</v>
      </c>
      <c r="AE130" s="5124"/>
    </row>
    <row r="131" spans="1:34" ht="12" customHeight="1">
      <c r="A131" s="5454"/>
      <c r="B131" s="5085"/>
      <c r="C131" s="5177"/>
      <c r="D131" s="5154"/>
      <c r="E131" s="5085"/>
      <c r="F131" s="5085"/>
      <c r="G131" s="5085"/>
      <c r="H131" s="5085"/>
      <c r="I131" s="5114"/>
      <c r="J131" s="5085"/>
      <c r="K131" s="5085"/>
      <c r="L131" s="5085"/>
      <c r="M131" s="5085"/>
      <c r="N131" s="292" t="s">
        <v>874</v>
      </c>
      <c r="O131" s="25" t="s">
        <v>344</v>
      </c>
      <c r="P131" s="292" t="s">
        <v>341</v>
      </c>
      <c r="Q131" s="25" t="s">
        <v>857</v>
      </c>
      <c r="R131" s="25">
        <v>1500</v>
      </c>
      <c r="S131" s="25" t="s">
        <v>858</v>
      </c>
      <c r="T131" s="25">
        <v>2</v>
      </c>
      <c r="U131" s="25" t="s">
        <v>859</v>
      </c>
      <c r="V131" s="25">
        <v>2</v>
      </c>
      <c r="W131" s="25">
        <v>3</v>
      </c>
      <c r="X131" s="25" t="s">
        <v>875</v>
      </c>
      <c r="Y131" s="25" t="s">
        <v>859</v>
      </c>
      <c r="Z131" s="25" t="s">
        <v>876</v>
      </c>
      <c r="AA131" s="25" t="s">
        <v>877</v>
      </c>
      <c r="AB131" s="3014"/>
      <c r="AC131" s="5085"/>
      <c r="AD131" s="5085"/>
      <c r="AE131" s="5126"/>
    </row>
    <row r="132" spans="1:34" ht="12" customHeight="1">
      <c r="A132" s="5454"/>
      <c r="B132" s="5085"/>
      <c r="C132" s="5177"/>
      <c r="D132" s="5154"/>
      <c r="E132" s="5085"/>
      <c r="F132" s="5085"/>
      <c r="G132" s="5085"/>
      <c r="H132" s="5085"/>
      <c r="I132" s="5114"/>
      <c r="J132" s="5085"/>
      <c r="K132" s="5085"/>
      <c r="L132" s="5085"/>
      <c r="M132" s="5085"/>
      <c r="N132" s="292" t="s">
        <v>868</v>
      </c>
      <c r="O132" s="292" t="s">
        <v>869</v>
      </c>
      <c r="P132" s="292" t="s">
        <v>869</v>
      </c>
      <c r="Q132" s="25" t="s">
        <v>857</v>
      </c>
      <c r="R132" s="25">
        <v>1405</v>
      </c>
      <c r="S132" s="25" t="s">
        <v>858</v>
      </c>
      <c r="T132" s="25">
        <v>2</v>
      </c>
      <c r="U132" s="25" t="s">
        <v>859</v>
      </c>
      <c r="V132" s="25">
        <v>2</v>
      </c>
      <c r="W132" s="25"/>
      <c r="X132" s="25"/>
      <c r="Y132" s="25"/>
      <c r="Z132" s="25"/>
      <c r="AA132" s="25"/>
      <c r="AB132" s="3014"/>
      <c r="AC132" s="5085"/>
      <c r="AD132" s="5085"/>
      <c r="AE132" s="5126"/>
    </row>
    <row r="133" spans="1:34" ht="12" customHeight="1">
      <c r="A133" s="5454"/>
      <c r="B133" s="5086"/>
      <c r="C133" s="5199"/>
      <c r="D133" s="5155"/>
      <c r="E133" s="5086"/>
      <c r="F133" s="5086"/>
      <c r="G133" s="5086"/>
      <c r="H133" s="5086"/>
      <c r="I133" s="5115"/>
      <c r="J133" s="5086"/>
      <c r="K133" s="5086"/>
      <c r="L133" s="5086"/>
      <c r="M133" s="5086"/>
      <c r="N133" s="292" t="s">
        <v>860</v>
      </c>
      <c r="O133" s="25" t="s">
        <v>646</v>
      </c>
      <c r="P133" s="25" t="s">
        <v>647</v>
      </c>
      <c r="Q133" s="292" t="s">
        <v>857</v>
      </c>
      <c r="R133" s="25">
        <v>1300</v>
      </c>
      <c r="S133" s="25" t="s">
        <v>858</v>
      </c>
      <c r="T133" s="25">
        <v>2</v>
      </c>
      <c r="U133" s="25" t="s">
        <v>859</v>
      </c>
      <c r="V133" s="25">
        <v>2</v>
      </c>
      <c r="W133" s="25"/>
      <c r="X133" s="25"/>
      <c r="Y133" s="25"/>
      <c r="Z133" s="25"/>
      <c r="AA133" s="25"/>
      <c r="AB133" s="3016"/>
      <c r="AC133" s="5086"/>
      <c r="AD133" s="5086"/>
      <c r="AE133" s="5125"/>
    </row>
    <row r="134" spans="1:34" ht="12" customHeight="1">
      <c r="A134" s="5454"/>
      <c r="B134" s="5084" t="s">
        <v>2463</v>
      </c>
      <c r="C134" s="5500" t="s">
        <v>3645</v>
      </c>
      <c r="D134" s="5153" t="s">
        <v>1144</v>
      </c>
      <c r="E134" s="5084" t="s">
        <v>1225</v>
      </c>
      <c r="F134" s="5084" t="s">
        <v>851</v>
      </c>
      <c r="G134" s="5084" t="s">
        <v>1131</v>
      </c>
      <c r="H134" s="5084" t="s">
        <v>624</v>
      </c>
      <c r="I134" s="5116" t="s">
        <v>873</v>
      </c>
      <c r="J134" s="5084">
        <v>13166</v>
      </c>
      <c r="K134" s="5084">
        <v>27264</v>
      </c>
      <c r="L134" s="5084">
        <v>512</v>
      </c>
      <c r="M134" s="5084">
        <v>1680</v>
      </c>
      <c r="N134" s="292" t="s">
        <v>854</v>
      </c>
      <c r="O134" s="292" t="s">
        <v>866</v>
      </c>
      <c r="P134" s="25" t="s">
        <v>867</v>
      </c>
      <c r="Q134" s="292" t="s">
        <v>857</v>
      </c>
      <c r="R134" s="25">
        <v>270</v>
      </c>
      <c r="S134" s="25" t="s">
        <v>858</v>
      </c>
      <c r="T134" s="25">
        <v>2</v>
      </c>
      <c r="U134" s="25" t="s">
        <v>859</v>
      </c>
      <c r="V134" s="25">
        <v>2</v>
      </c>
      <c r="W134" s="25"/>
      <c r="X134" s="25"/>
      <c r="Y134" s="25"/>
      <c r="Z134" s="25"/>
      <c r="AA134" s="25"/>
      <c r="AB134" s="3061" t="s">
        <v>6173</v>
      </c>
      <c r="AC134" s="5084" t="s">
        <v>2468</v>
      </c>
      <c r="AD134" s="5084" t="s">
        <v>2452</v>
      </c>
      <c r="AE134" s="5124"/>
    </row>
    <row r="135" spans="1:34" ht="12" customHeight="1">
      <c r="A135" s="5454"/>
      <c r="B135" s="5085"/>
      <c r="C135" s="5177"/>
      <c r="D135" s="5154"/>
      <c r="E135" s="5085"/>
      <c r="F135" s="5085"/>
      <c r="G135" s="5085"/>
      <c r="H135" s="5085"/>
      <c r="I135" s="5114"/>
      <c r="J135" s="5085"/>
      <c r="K135" s="5085"/>
      <c r="L135" s="5085"/>
      <c r="M135" s="5085"/>
      <c r="N135" s="292" t="s">
        <v>874</v>
      </c>
      <c r="O135" s="25" t="s">
        <v>344</v>
      </c>
      <c r="P135" s="292" t="s">
        <v>341</v>
      </c>
      <c r="Q135" s="25" t="s">
        <v>857</v>
      </c>
      <c r="R135" s="25">
        <v>1500</v>
      </c>
      <c r="S135" s="25" t="s">
        <v>858</v>
      </c>
      <c r="T135" s="25">
        <v>2</v>
      </c>
      <c r="U135" s="25" t="s">
        <v>859</v>
      </c>
      <c r="V135" s="25">
        <v>2</v>
      </c>
      <c r="W135" s="25">
        <v>3</v>
      </c>
      <c r="X135" s="25" t="s">
        <v>875</v>
      </c>
      <c r="Y135" s="25" t="s">
        <v>859</v>
      </c>
      <c r="Z135" s="25" t="s">
        <v>876</v>
      </c>
      <c r="AA135" s="25" t="s">
        <v>877</v>
      </c>
      <c r="AB135" s="3014"/>
      <c r="AC135" s="5085"/>
      <c r="AD135" s="5085"/>
      <c r="AE135" s="5126"/>
    </row>
    <row r="136" spans="1:34" ht="12" customHeight="1">
      <c r="A136" s="5454"/>
      <c r="B136" s="5085"/>
      <c r="C136" s="5177"/>
      <c r="D136" s="5154"/>
      <c r="E136" s="5085"/>
      <c r="F136" s="5085"/>
      <c r="G136" s="5085"/>
      <c r="H136" s="5085"/>
      <c r="I136" s="5114"/>
      <c r="J136" s="5085"/>
      <c r="K136" s="5085"/>
      <c r="L136" s="5085"/>
      <c r="M136" s="5085"/>
      <c r="N136" s="292" t="s">
        <v>868</v>
      </c>
      <c r="O136" s="292" t="s">
        <v>869</v>
      </c>
      <c r="P136" s="292" t="s">
        <v>869</v>
      </c>
      <c r="Q136" s="25" t="s">
        <v>857</v>
      </c>
      <c r="R136" s="25">
        <v>1405</v>
      </c>
      <c r="S136" s="25" t="s">
        <v>858</v>
      </c>
      <c r="T136" s="25">
        <v>2</v>
      </c>
      <c r="U136" s="25" t="s">
        <v>859</v>
      </c>
      <c r="V136" s="25">
        <v>2</v>
      </c>
      <c r="W136" s="25"/>
      <c r="X136" s="25"/>
      <c r="Y136" s="25"/>
      <c r="Z136" s="25"/>
      <c r="AA136" s="25"/>
      <c r="AB136" s="3014"/>
      <c r="AC136" s="5085"/>
      <c r="AD136" s="5085"/>
      <c r="AE136" s="5126"/>
    </row>
    <row r="137" spans="1:34" ht="12" customHeight="1" thickBot="1">
      <c r="A137" s="5455"/>
      <c r="B137" s="5121"/>
      <c r="C137" s="5178"/>
      <c r="D137" s="5208"/>
      <c r="E137" s="5121"/>
      <c r="F137" s="5121"/>
      <c r="G137" s="5121"/>
      <c r="H137" s="5121"/>
      <c r="I137" s="5287"/>
      <c r="J137" s="5121"/>
      <c r="K137" s="5121"/>
      <c r="L137" s="5121"/>
      <c r="M137" s="5121"/>
      <c r="N137" s="294" t="s">
        <v>860</v>
      </c>
      <c r="O137" s="36" t="s">
        <v>646</v>
      </c>
      <c r="P137" s="36" t="s">
        <v>647</v>
      </c>
      <c r="Q137" s="294" t="s">
        <v>857</v>
      </c>
      <c r="R137" s="36">
        <v>1300</v>
      </c>
      <c r="S137" s="36" t="s">
        <v>858</v>
      </c>
      <c r="T137" s="36">
        <v>2</v>
      </c>
      <c r="U137" s="36" t="s">
        <v>859</v>
      </c>
      <c r="V137" s="36">
        <v>2</v>
      </c>
      <c r="W137" s="36"/>
      <c r="X137" s="36"/>
      <c r="Y137" s="36"/>
      <c r="Z137" s="36"/>
      <c r="AA137" s="36"/>
      <c r="AB137" s="3015"/>
      <c r="AC137" s="5121"/>
      <c r="AD137" s="5121"/>
      <c r="AE137" s="5298"/>
    </row>
    <row r="138" spans="1:34" ht="12" customHeight="1">
      <c r="A138" s="5502" t="s">
        <v>1340</v>
      </c>
      <c r="B138" s="5318" t="s">
        <v>2463</v>
      </c>
      <c r="C138" s="5177" t="s">
        <v>410</v>
      </c>
      <c r="D138" s="5504" t="s">
        <v>237</v>
      </c>
      <c r="E138" s="5291" t="s">
        <v>1223</v>
      </c>
      <c r="F138" s="5318" t="s">
        <v>851</v>
      </c>
      <c r="G138" s="5130" t="s">
        <v>1132</v>
      </c>
      <c r="H138" s="5505" t="s">
        <v>624</v>
      </c>
      <c r="I138" s="5486" t="s">
        <v>873</v>
      </c>
      <c r="J138" s="5506">
        <v>4192</v>
      </c>
      <c r="K138" s="5514">
        <v>5088</v>
      </c>
      <c r="L138" s="5573">
        <v>384</v>
      </c>
      <c r="M138" s="5573">
        <v>768</v>
      </c>
      <c r="N138" s="292" t="s">
        <v>874</v>
      </c>
      <c r="O138" s="292" t="s">
        <v>342</v>
      </c>
      <c r="P138" s="292" t="s">
        <v>341</v>
      </c>
      <c r="Q138" s="292" t="s">
        <v>857</v>
      </c>
      <c r="R138" s="25">
        <v>1500</v>
      </c>
      <c r="S138" s="25" t="s">
        <v>858</v>
      </c>
      <c r="T138" s="25">
        <v>2</v>
      </c>
      <c r="U138" s="25" t="s">
        <v>859</v>
      </c>
      <c r="V138" s="25">
        <v>2</v>
      </c>
      <c r="W138" s="25">
        <v>3</v>
      </c>
      <c r="X138" s="25" t="s">
        <v>875</v>
      </c>
      <c r="Y138" s="25" t="s">
        <v>859</v>
      </c>
      <c r="Z138" s="25" t="s">
        <v>876</v>
      </c>
      <c r="AA138" s="25" t="s">
        <v>877</v>
      </c>
      <c r="AB138" s="3017"/>
      <c r="AC138" s="5318" t="s">
        <v>2466</v>
      </c>
      <c r="AD138" s="5318" t="s">
        <v>2452</v>
      </c>
      <c r="AE138" s="5577"/>
    </row>
    <row r="139" spans="1:34" ht="26.25" customHeight="1">
      <c r="A139" s="5502"/>
      <c r="B139" s="5318"/>
      <c r="C139" s="5177"/>
      <c r="D139" s="5504"/>
      <c r="E139" s="5237"/>
      <c r="F139" s="5318"/>
      <c r="G139" s="5130"/>
      <c r="H139" s="5505"/>
      <c r="I139" s="5486"/>
      <c r="J139" s="5506"/>
      <c r="K139" s="5514"/>
      <c r="L139" s="5575"/>
      <c r="M139" s="5575"/>
      <c r="N139" s="292" t="s">
        <v>860</v>
      </c>
      <c r="O139" s="25" t="s">
        <v>646</v>
      </c>
      <c r="P139" s="25" t="s">
        <v>647</v>
      </c>
      <c r="Q139" s="292" t="s">
        <v>857</v>
      </c>
      <c r="R139" s="25">
        <v>1300</v>
      </c>
      <c r="S139" s="25" t="s">
        <v>858</v>
      </c>
      <c r="T139" s="25">
        <v>2</v>
      </c>
      <c r="U139" s="25" t="s">
        <v>859</v>
      </c>
      <c r="V139" s="25">
        <v>2</v>
      </c>
      <c r="W139" s="25"/>
      <c r="X139" s="25"/>
      <c r="Y139" s="25"/>
      <c r="Z139" s="25"/>
      <c r="AA139" s="25"/>
      <c r="AB139" s="3017"/>
      <c r="AC139" s="5318"/>
      <c r="AD139" s="5318"/>
      <c r="AE139" s="5576"/>
    </row>
    <row r="140" spans="1:34" ht="12" customHeight="1">
      <c r="A140" s="5502"/>
      <c r="B140" s="5318" t="s">
        <v>2463</v>
      </c>
      <c r="C140" s="5500" t="s">
        <v>3646</v>
      </c>
      <c r="D140" s="5504" t="s">
        <v>1292</v>
      </c>
      <c r="E140" s="5291" t="s">
        <v>1225</v>
      </c>
      <c r="F140" s="5318" t="s">
        <v>851</v>
      </c>
      <c r="G140" s="5130" t="s">
        <v>1148</v>
      </c>
      <c r="H140" s="5318" t="s">
        <v>624</v>
      </c>
      <c r="I140" s="5486" t="s">
        <v>873</v>
      </c>
      <c r="J140" s="5514">
        <v>8730</v>
      </c>
      <c r="K140" s="5514">
        <v>9242</v>
      </c>
      <c r="L140" s="5570">
        <v>384</v>
      </c>
      <c r="M140" s="5570">
        <v>768</v>
      </c>
      <c r="N140" s="292" t="s">
        <v>874</v>
      </c>
      <c r="O140" s="468" t="s">
        <v>1158</v>
      </c>
      <c r="P140" s="2473" t="s">
        <v>341</v>
      </c>
      <c r="Q140" s="292" t="s">
        <v>857</v>
      </c>
      <c r="R140" s="25">
        <v>1500</v>
      </c>
      <c r="S140" s="25" t="s">
        <v>858</v>
      </c>
      <c r="T140" s="25">
        <v>4</v>
      </c>
      <c r="U140" s="25" t="s">
        <v>859</v>
      </c>
      <c r="V140" s="25">
        <v>4</v>
      </c>
      <c r="W140" s="25">
        <v>6</v>
      </c>
      <c r="X140" s="25" t="s">
        <v>875</v>
      </c>
      <c r="Y140" s="25" t="s">
        <v>859</v>
      </c>
      <c r="Z140" s="25" t="s">
        <v>876</v>
      </c>
      <c r="AA140" s="25" t="s">
        <v>877</v>
      </c>
      <c r="AB140" s="3017"/>
      <c r="AC140" s="5318" t="s">
        <v>2466</v>
      </c>
      <c r="AD140" s="5318" t="s">
        <v>2452</v>
      </c>
      <c r="AE140" s="5577"/>
    </row>
    <row r="141" spans="1:34" ht="25.5" customHeight="1">
      <c r="A141" s="5502"/>
      <c r="B141" s="5318"/>
      <c r="C141" s="5177"/>
      <c r="D141" s="5504"/>
      <c r="E141" s="5237"/>
      <c r="F141" s="5318"/>
      <c r="G141" s="5130"/>
      <c r="H141" s="5318"/>
      <c r="I141" s="5486"/>
      <c r="J141" s="5514"/>
      <c r="K141" s="5514"/>
      <c r="L141" s="5571"/>
      <c r="M141" s="5571"/>
      <c r="N141" s="292" t="s">
        <v>860</v>
      </c>
      <c r="O141" s="25" t="s">
        <v>646</v>
      </c>
      <c r="P141" s="25" t="s">
        <v>647</v>
      </c>
      <c r="Q141" s="292" t="s">
        <v>857</v>
      </c>
      <c r="R141" s="25">
        <v>1300</v>
      </c>
      <c r="S141" s="25" t="s">
        <v>858</v>
      </c>
      <c r="T141" s="25">
        <v>2</v>
      </c>
      <c r="U141" s="25" t="s">
        <v>859</v>
      </c>
      <c r="V141" s="25">
        <v>2</v>
      </c>
      <c r="W141" s="25"/>
      <c r="X141" s="25"/>
      <c r="Y141" s="25"/>
      <c r="Z141" s="25"/>
      <c r="AA141" s="25"/>
      <c r="AB141" s="3017"/>
      <c r="AC141" s="5318"/>
      <c r="AD141" s="5318"/>
      <c r="AE141" s="5576"/>
    </row>
    <row r="142" spans="1:34" ht="12" customHeight="1">
      <c r="A142" s="5502"/>
      <c r="B142" s="5318" t="s">
        <v>2463</v>
      </c>
      <c r="C142" s="5511" t="s">
        <v>3647</v>
      </c>
      <c r="D142" s="5508" t="s">
        <v>238</v>
      </c>
      <c r="E142" s="3743" t="s">
        <v>1225</v>
      </c>
      <c r="F142" s="5318" t="s">
        <v>851</v>
      </c>
      <c r="G142" s="5130" t="s">
        <v>1149</v>
      </c>
      <c r="H142" s="5318" t="s">
        <v>624</v>
      </c>
      <c r="I142" s="5486" t="s">
        <v>873</v>
      </c>
      <c r="J142" s="5506">
        <v>10592</v>
      </c>
      <c r="K142" s="5506">
        <v>12224</v>
      </c>
      <c r="L142" s="5573">
        <v>384</v>
      </c>
      <c r="M142" s="5573">
        <v>768</v>
      </c>
      <c r="N142" s="292" t="s">
        <v>874</v>
      </c>
      <c r="O142" s="25" t="s">
        <v>344</v>
      </c>
      <c r="P142" s="292" t="s">
        <v>341</v>
      </c>
      <c r="Q142" s="25" t="s">
        <v>857</v>
      </c>
      <c r="R142" s="25">
        <v>1500</v>
      </c>
      <c r="S142" s="25" t="s">
        <v>858</v>
      </c>
      <c r="T142" s="25">
        <v>2</v>
      </c>
      <c r="U142" s="25" t="s">
        <v>859</v>
      </c>
      <c r="V142" s="25">
        <v>2</v>
      </c>
      <c r="W142" s="25">
        <v>3</v>
      </c>
      <c r="X142" s="25" t="s">
        <v>875</v>
      </c>
      <c r="Y142" s="25" t="s">
        <v>859</v>
      </c>
      <c r="Z142" s="25" t="s">
        <v>876</v>
      </c>
      <c r="AA142" s="25" t="s">
        <v>877</v>
      </c>
      <c r="AB142" s="3017"/>
      <c r="AC142" s="5318" t="s">
        <v>2466</v>
      </c>
      <c r="AD142" s="5318" t="s">
        <v>2452</v>
      </c>
      <c r="AE142" s="5124"/>
    </row>
    <row r="143" spans="1:34" ht="18.75" customHeight="1" thickBot="1">
      <c r="A143" s="5503"/>
      <c r="B143" s="5319"/>
      <c r="C143" s="5512"/>
      <c r="D143" s="5509"/>
      <c r="E143" s="3704"/>
      <c r="F143" s="5319"/>
      <c r="G143" s="5280"/>
      <c r="H143" s="5319"/>
      <c r="I143" s="5488"/>
      <c r="J143" s="5507"/>
      <c r="K143" s="5507"/>
      <c r="L143" s="5574"/>
      <c r="M143" s="5574"/>
      <c r="N143" s="294" t="s">
        <v>860</v>
      </c>
      <c r="O143" s="36" t="s">
        <v>646</v>
      </c>
      <c r="P143" s="36" t="s">
        <v>647</v>
      </c>
      <c r="Q143" s="294" t="s">
        <v>857</v>
      </c>
      <c r="R143" s="36">
        <v>1300</v>
      </c>
      <c r="S143" s="36" t="s">
        <v>858</v>
      </c>
      <c r="T143" s="36">
        <v>2</v>
      </c>
      <c r="U143" s="36" t="s">
        <v>859</v>
      </c>
      <c r="V143" s="36">
        <v>2</v>
      </c>
      <c r="W143" s="452"/>
      <c r="X143" s="452"/>
      <c r="Y143" s="452"/>
      <c r="Z143" s="452"/>
      <c r="AA143" s="452"/>
      <c r="AB143" s="3010"/>
      <c r="AC143" s="5319"/>
      <c r="AD143" s="5319"/>
      <c r="AE143" s="5298"/>
      <c r="AF143" s="42"/>
      <c r="AG143" s="42"/>
      <c r="AH143" s="42"/>
    </row>
    <row r="144" spans="1:34" ht="12" customHeight="1">
      <c r="A144" s="5502" t="s">
        <v>4013</v>
      </c>
      <c r="B144" s="5318" t="s">
        <v>2463</v>
      </c>
      <c r="C144" s="5513" t="s">
        <v>3648</v>
      </c>
      <c r="D144" s="5510" t="s">
        <v>239</v>
      </c>
      <c r="E144" s="5291" t="s">
        <v>1223</v>
      </c>
      <c r="F144" s="5318" t="s">
        <v>851</v>
      </c>
      <c r="G144" s="5084" t="s">
        <v>1132</v>
      </c>
      <c r="H144" s="3743" t="s">
        <v>624</v>
      </c>
      <c r="I144" s="5486" t="s">
        <v>873</v>
      </c>
      <c r="J144" s="5318">
        <v>4193</v>
      </c>
      <c r="K144" s="5572">
        <v>5088</v>
      </c>
      <c r="L144" s="3743">
        <v>384</v>
      </c>
      <c r="M144" s="3743">
        <v>768</v>
      </c>
      <c r="N144" s="292" t="s">
        <v>874</v>
      </c>
      <c r="O144" s="292" t="s">
        <v>342</v>
      </c>
      <c r="P144" s="2470" t="s">
        <v>341</v>
      </c>
      <c r="Q144" s="292" t="s">
        <v>857</v>
      </c>
      <c r="R144" s="25">
        <v>1500</v>
      </c>
      <c r="S144" s="25" t="s">
        <v>858</v>
      </c>
      <c r="T144" s="25">
        <v>2</v>
      </c>
      <c r="U144" s="25" t="s">
        <v>859</v>
      </c>
      <c r="V144" s="25">
        <v>2</v>
      </c>
      <c r="W144" s="25">
        <v>3</v>
      </c>
      <c r="X144" s="25" t="s">
        <v>875</v>
      </c>
      <c r="Y144" s="25" t="s">
        <v>859</v>
      </c>
      <c r="Z144" s="25" t="s">
        <v>876</v>
      </c>
      <c r="AA144" s="25" t="s">
        <v>877</v>
      </c>
      <c r="AB144" s="3017"/>
      <c r="AC144" s="5318" t="s">
        <v>2466</v>
      </c>
      <c r="AD144" s="5318" t="s">
        <v>2452</v>
      </c>
      <c r="AE144" s="5577"/>
      <c r="AF144" s="42"/>
      <c r="AG144" s="42"/>
      <c r="AH144" s="42"/>
    </row>
    <row r="145" spans="1:34" ht="12" customHeight="1">
      <c r="A145" s="5502"/>
      <c r="B145" s="5318"/>
      <c r="C145" s="5513"/>
      <c r="D145" s="5510"/>
      <c r="E145" s="5236"/>
      <c r="F145" s="5318"/>
      <c r="G145" s="5085"/>
      <c r="H145" s="3703"/>
      <c r="I145" s="5486"/>
      <c r="J145" s="5318"/>
      <c r="K145" s="5572"/>
      <c r="L145" s="3703"/>
      <c r="M145" s="3703"/>
      <c r="N145" s="292" t="s">
        <v>868</v>
      </c>
      <c r="O145" s="292" t="s">
        <v>869</v>
      </c>
      <c r="P145" s="2470" t="s">
        <v>869</v>
      </c>
      <c r="Q145" s="292" t="s">
        <v>857</v>
      </c>
      <c r="R145" s="25">
        <v>1405</v>
      </c>
      <c r="S145" s="25" t="s">
        <v>858</v>
      </c>
      <c r="T145" s="25">
        <v>2</v>
      </c>
      <c r="U145" s="25" t="s">
        <v>859</v>
      </c>
      <c r="V145" s="25">
        <v>2</v>
      </c>
      <c r="W145" s="25"/>
      <c r="X145" s="25"/>
      <c r="Y145" s="25"/>
      <c r="Z145" s="25"/>
      <c r="AA145" s="25"/>
      <c r="AB145" s="3017"/>
      <c r="AC145" s="5318"/>
      <c r="AD145" s="5318"/>
      <c r="AE145" s="5337"/>
      <c r="AF145" s="42"/>
      <c r="AG145" s="42"/>
      <c r="AH145" s="42"/>
    </row>
    <row r="146" spans="1:34" ht="12" customHeight="1">
      <c r="A146" s="5502"/>
      <c r="B146" s="5318"/>
      <c r="C146" s="5513"/>
      <c r="D146" s="5510"/>
      <c r="E146" s="5237"/>
      <c r="F146" s="5318"/>
      <c r="G146" s="5085"/>
      <c r="H146" s="3703"/>
      <c r="I146" s="5486"/>
      <c r="J146" s="3743"/>
      <c r="K146" s="5572"/>
      <c r="L146" s="3703"/>
      <c r="M146" s="3703"/>
      <c r="N146" s="292" t="s">
        <v>860</v>
      </c>
      <c r="O146" s="25" t="s">
        <v>646</v>
      </c>
      <c r="P146" s="2471" t="s">
        <v>647</v>
      </c>
      <c r="Q146" s="292" t="s">
        <v>857</v>
      </c>
      <c r="R146" s="25">
        <v>1300</v>
      </c>
      <c r="S146" s="25" t="s">
        <v>858</v>
      </c>
      <c r="T146" s="25">
        <v>2</v>
      </c>
      <c r="U146" s="25" t="s">
        <v>859</v>
      </c>
      <c r="V146" s="25">
        <v>2</v>
      </c>
      <c r="W146" s="25"/>
      <c r="X146" s="25"/>
      <c r="Y146" s="25"/>
      <c r="Z146" s="25"/>
      <c r="AA146" s="25"/>
      <c r="AB146" s="3017"/>
      <c r="AC146" s="5318"/>
      <c r="AD146" s="5318"/>
      <c r="AE146" s="5576"/>
      <c r="AF146" s="42"/>
      <c r="AG146" s="42"/>
      <c r="AH146" s="42"/>
    </row>
    <row r="147" spans="1:34" ht="12" customHeight="1">
      <c r="A147" s="5502"/>
      <c r="B147" s="5318" t="s">
        <v>2463</v>
      </c>
      <c r="C147" s="5513" t="s">
        <v>3649</v>
      </c>
      <c r="D147" s="5510" t="s">
        <v>1270</v>
      </c>
      <c r="E147" s="5291" t="s">
        <v>1225</v>
      </c>
      <c r="F147" s="5318" t="s">
        <v>851</v>
      </c>
      <c r="G147" s="5130" t="s">
        <v>1130</v>
      </c>
      <c r="H147" s="5318" t="s">
        <v>624</v>
      </c>
      <c r="I147" s="5479" t="s">
        <v>873</v>
      </c>
      <c r="J147" s="3812">
        <v>9012</v>
      </c>
      <c r="K147" s="5569">
        <v>9524</v>
      </c>
      <c r="L147" s="3743">
        <v>384</v>
      </c>
      <c r="M147" s="3743">
        <v>768</v>
      </c>
      <c r="N147" s="292" t="s">
        <v>874</v>
      </c>
      <c r="O147" s="468" t="s">
        <v>1158</v>
      </c>
      <c r="P147" s="2473" t="s">
        <v>341</v>
      </c>
      <c r="Q147" s="292" t="s">
        <v>857</v>
      </c>
      <c r="R147" s="25">
        <v>1500</v>
      </c>
      <c r="S147" s="25" t="s">
        <v>858</v>
      </c>
      <c r="T147" s="25">
        <v>4</v>
      </c>
      <c r="U147" s="25" t="s">
        <v>859</v>
      </c>
      <c r="V147" s="25">
        <v>4</v>
      </c>
      <c r="W147" s="25">
        <v>6</v>
      </c>
      <c r="X147" s="25" t="s">
        <v>875</v>
      </c>
      <c r="Y147" s="25" t="s">
        <v>859</v>
      </c>
      <c r="Z147" s="25" t="s">
        <v>876</v>
      </c>
      <c r="AA147" s="25" t="s">
        <v>877</v>
      </c>
      <c r="AB147" s="3017"/>
      <c r="AC147" s="5318" t="s">
        <v>2466</v>
      </c>
      <c r="AD147" s="5318" t="s">
        <v>2452</v>
      </c>
      <c r="AE147" s="5577"/>
      <c r="AF147" s="42"/>
      <c r="AG147" s="42"/>
      <c r="AH147" s="42"/>
    </row>
    <row r="148" spans="1:34" ht="12" customHeight="1">
      <c r="A148" s="5502"/>
      <c r="B148" s="5318"/>
      <c r="C148" s="5513"/>
      <c r="D148" s="5510"/>
      <c r="E148" s="5236"/>
      <c r="F148" s="5318"/>
      <c r="G148" s="5130"/>
      <c r="H148" s="5318"/>
      <c r="I148" s="5479"/>
      <c r="J148" s="3742"/>
      <c r="K148" s="5569"/>
      <c r="L148" s="3703"/>
      <c r="M148" s="3703"/>
      <c r="N148" s="292" t="s">
        <v>868</v>
      </c>
      <c r="O148" s="292" t="s">
        <v>869</v>
      </c>
      <c r="P148" s="2470" t="s">
        <v>869</v>
      </c>
      <c r="Q148" s="292" t="s">
        <v>857</v>
      </c>
      <c r="R148" s="25">
        <v>1405</v>
      </c>
      <c r="S148" s="25" t="s">
        <v>858</v>
      </c>
      <c r="T148" s="25">
        <v>2</v>
      </c>
      <c r="U148" s="25" t="s">
        <v>859</v>
      </c>
      <c r="V148" s="25">
        <v>2</v>
      </c>
      <c r="W148" s="25"/>
      <c r="X148" s="25"/>
      <c r="Y148" s="25"/>
      <c r="Z148" s="25"/>
      <c r="AA148" s="25"/>
      <c r="AB148" s="3017"/>
      <c r="AC148" s="5318"/>
      <c r="AD148" s="5318"/>
      <c r="AE148" s="5337"/>
      <c r="AF148" s="42"/>
      <c r="AG148" s="42"/>
      <c r="AH148" s="42"/>
    </row>
    <row r="149" spans="1:34" ht="12" customHeight="1">
      <c r="A149" s="5502"/>
      <c r="B149" s="5318"/>
      <c r="C149" s="5513"/>
      <c r="D149" s="5510"/>
      <c r="E149" s="5237"/>
      <c r="F149" s="5318"/>
      <c r="G149" s="5130"/>
      <c r="H149" s="5318"/>
      <c r="I149" s="5479"/>
      <c r="J149" s="3740"/>
      <c r="K149" s="5569"/>
      <c r="L149" s="3703"/>
      <c r="M149" s="3703"/>
      <c r="N149" s="292" t="s">
        <v>860</v>
      </c>
      <c r="O149" s="25" t="s">
        <v>646</v>
      </c>
      <c r="P149" s="2471" t="s">
        <v>647</v>
      </c>
      <c r="Q149" s="292" t="s">
        <v>857</v>
      </c>
      <c r="R149" s="25">
        <v>1300</v>
      </c>
      <c r="S149" s="25" t="s">
        <v>858</v>
      </c>
      <c r="T149" s="25">
        <v>2</v>
      </c>
      <c r="U149" s="25" t="s">
        <v>859</v>
      </c>
      <c r="V149" s="25">
        <v>2</v>
      </c>
      <c r="W149" s="25"/>
      <c r="X149" s="25"/>
      <c r="Y149" s="25"/>
      <c r="Z149" s="25"/>
      <c r="AA149" s="25"/>
      <c r="AB149" s="3017"/>
      <c r="AC149" s="5318"/>
      <c r="AD149" s="5318"/>
      <c r="AE149" s="5576"/>
      <c r="AF149" s="42"/>
      <c r="AG149" s="42"/>
      <c r="AH149" s="42"/>
    </row>
    <row r="150" spans="1:34" ht="12" customHeight="1">
      <c r="A150" s="5502"/>
      <c r="B150" s="5318" t="s">
        <v>2463</v>
      </c>
      <c r="C150" s="5500" t="s">
        <v>3650</v>
      </c>
      <c r="D150" s="5152" t="s">
        <v>152</v>
      </c>
      <c r="E150" s="5291" t="s">
        <v>1225</v>
      </c>
      <c r="F150" s="5318" t="s">
        <v>851</v>
      </c>
      <c r="G150" s="5130" t="s">
        <v>1131</v>
      </c>
      <c r="H150" s="5318" t="s">
        <v>624</v>
      </c>
      <c r="I150" s="5486" t="s">
        <v>873</v>
      </c>
      <c r="J150" s="3706">
        <v>10528</v>
      </c>
      <c r="K150" s="5318">
        <v>12224</v>
      </c>
      <c r="L150" s="3743">
        <v>384</v>
      </c>
      <c r="M150" s="3743">
        <v>768</v>
      </c>
      <c r="N150" s="292" t="s">
        <v>874</v>
      </c>
      <c r="O150" s="25" t="s">
        <v>344</v>
      </c>
      <c r="P150" s="2470" t="s">
        <v>341</v>
      </c>
      <c r="Q150" s="25" t="s">
        <v>857</v>
      </c>
      <c r="R150" s="25">
        <v>1500</v>
      </c>
      <c r="S150" s="25" t="s">
        <v>858</v>
      </c>
      <c r="T150" s="25">
        <v>2</v>
      </c>
      <c r="U150" s="25" t="s">
        <v>859</v>
      </c>
      <c r="V150" s="25">
        <v>2</v>
      </c>
      <c r="W150" s="25">
        <v>3</v>
      </c>
      <c r="X150" s="25" t="s">
        <v>875</v>
      </c>
      <c r="Y150" s="25" t="s">
        <v>859</v>
      </c>
      <c r="Z150" s="25" t="s">
        <v>876</v>
      </c>
      <c r="AA150" s="25" t="s">
        <v>877</v>
      </c>
      <c r="AB150" s="3017"/>
      <c r="AC150" s="5318" t="s">
        <v>2466</v>
      </c>
      <c r="AD150" s="5318" t="s">
        <v>2452</v>
      </c>
      <c r="AE150" s="5124"/>
      <c r="AF150" s="42"/>
      <c r="AG150" s="42"/>
      <c r="AH150" s="42"/>
    </row>
    <row r="151" spans="1:34" ht="12" customHeight="1">
      <c r="A151" s="5502"/>
      <c r="B151" s="5318"/>
      <c r="C151" s="5177"/>
      <c r="D151" s="5152"/>
      <c r="E151" s="5236"/>
      <c r="F151" s="5318"/>
      <c r="G151" s="5130"/>
      <c r="H151" s="5318"/>
      <c r="I151" s="5486"/>
      <c r="J151" s="5318"/>
      <c r="K151" s="5318"/>
      <c r="L151" s="3703"/>
      <c r="M151" s="3703"/>
      <c r="N151" s="292" t="s">
        <v>868</v>
      </c>
      <c r="O151" s="292" t="s">
        <v>869</v>
      </c>
      <c r="P151" s="2470" t="s">
        <v>869</v>
      </c>
      <c r="Q151" s="292" t="s">
        <v>857</v>
      </c>
      <c r="R151" s="25">
        <v>1405</v>
      </c>
      <c r="S151" s="25" t="s">
        <v>858</v>
      </c>
      <c r="T151" s="25">
        <v>2</v>
      </c>
      <c r="U151" s="25" t="s">
        <v>859</v>
      </c>
      <c r="V151" s="25">
        <v>2</v>
      </c>
      <c r="W151" s="25"/>
      <c r="X151" s="25"/>
      <c r="Y151" s="25"/>
      <c r="Z151" s="25"/>
      <c r="AA151" s="25"/>
      <c r="AB151" s="3017"/>
      <c r="AC151" s="5318"/>
      <c r="AD151" s="5318"/>
      <c r="AE151" s="5126"/>
      <c r="AF151" s="42"/>
      <c r="AG151" s="42"/>
      <c r="AH151" s="42"/>
    </row>
    <row r="152" spans="1:34" ht="12" customHeight="1" thickBot="1">
      <c r="A152" s="5502"/>
      <c r="B152" s="5318"/>
      <c r="C152" s="5199"/>
      <c r="D152" s="5152"/>
      <c r="E152" s="5237"/>
      <c r="F152" s="5318"/>
      <c r="G152" s="5130"/>
      <c r="H152" s="5318"/>
      <c r="I152" s="5486"/>
      <c r="J152" s="5318"/>
      <c r="K152" s="5318"/>
      <c r="L152" s="3706"/>
      <c r="M152" s="3706"/>
      <c r="N152" s="292" t="s">
        <v>860</v>
      </c>
      <c r="O152" s="25" t="s">
        <v>646</v>
      </c>
      <c r="P152" s="2471" t="s">
        <v>647</v>
      </c>
      <c r="Q152" s="292" t="s">
        <v>857</v>
      </c>
      <c r="R152" s="25">
        <v>1300</v>
      </c>
      <c r="S152" s="25" t="s">
        <v>858</v>
      </c>
      <c r="T152" s="25">
        <v>2</v>
      </c>
      <c r="U152" s="25" t="s">
        <v>859</v>
      </c>
      <c r="V152" s="25">
        <v>2</v>
      </c>
      <c r="W152" s="45"/>
      <c r="X152" s="45"/>
      <c r="Y152" s="45"/>
      <c r="Z152" s="45"/>
      <c r="AA152" s="45"/>
      <c r="AB152" s="3009"/>
      <c r="AC152" s="5318"/>
      <c r="AD152" s="5318"/>
      <c r="AE152" s="5298"/>
      <c r="AF152" s="42"/>
      <c r="AG152" s="42"/>
      <c r="AH152" s="42"/>
    </row>
    <row r="153" spans="1:34" ht="12.75" customHeight="1">
      <c r="A153" s="5453" t="s">
        <v>219</v>
      </c>
      <c r="B153" s="5156" t="s">
        <v>2463</v>
      </c>
      <c r="C153" s="5342" t="s">
        <v>2949</v>
      </c>
      <c r="D153" s="5241" t="s">
        <v>3259</v>
      </c>
      <c r="E153" s="5156" t="s">
        <v>1221</v>
      </c>
      <c r="F153" s="5156" t="s">
        <v>851</v>
      </c>
      <c r="G153" s="5156" t="s">
        <v>862</v>
      </c>
      <c r="H153" s="5156" t="s">
        <v>624</v>
      </c>
      <c r="I153" s="5320" t="s">
        <v>853</v>
      </c>
      <c r="J153" s="5156">
        <v>384</v>
      </c>
      <c r="K153" s="5156">
        <v>768</v>
      </c>
      <c r="L153" s="5156">
        <v>256</v>
      </c>
      <c r="M153" s="5156">
        <v>512</v>
      </c>
      <c r="N153" s="195" t="s">
        <v>868</v>
      </c>
      <c r="O153" s="195" t="s">
        <v>614</v>
      </c>
      <c r="P153" s="195" t="s">
        <v>614</v>
      </c>
      <c r="Q153" s="195" t="s">
        <v>857</v>
      </c>
      <c r="R153" s="137">
        <v>1405</v>
      </c>
      <c r="S153" s="137" t="s">
        <v>858</v>
      </c>
      <c r="T153" s="137">
        <v>3</v>
      </c>
      <c r="U153" s="137" t="s">
        <v>859</v>
      </c>
      <c r="V153" s="137">
        <v>3</v>
      </c>
      <c r="W153" s="137"/>
      <c r="X153" s="137"/>
      <c r="Y153" s="137"/>
      <c r="Z153" s="137"/>
      <c r="AA153" s="137"/>
      <c r="AB153" s="3011"/>
      <c r="AC153" s="5156" t="s">
        <v>2451</v>
      </c>
      <c r="AD153" s="5156" t="s">
        <v>2452</v>
      </c>
      <c r="AE153" s="5305"/>
      <c r="AF153" s="91"/>
      <c r="AG153" s="91"/>
      <c r="AH153" s="91"/>
    </row>
    <row r="154" spans="1:34" ht="12.75" customHeight="1" thickBot="1">
      <c r="A154" s="5455"/>
      <c r="B154" s="5121"/>
      <c r="C154" s="5215"/>
      <c r="D154" s="5208"/>
      <c r="E154" s="5121"/>
      <c r="F154" s="5121"/>
      <c r="G154" s="5121"/>
      <c r="H154" s="5121"/>
      <c r="I154" s="5287"/>
      <c r="J154" s="5121"/>
      <c r="K154" s="5121"/>
      <c r="L154" s="5121"/>
      <c r="M154" s="5121"/>
      <c r="N154" s="294" t="s">
        <v>860</v>
      </c>
      <c r="O154" s="36" t="s">
        <v>646</v>
      </c>
      <c r="P154" s="36" t="s">
        <v>647</v>
      </c>
      <c r="Q154" s="294" t="s">
        <v>857</v>
      </c>
      <c r="R154" s="36">
        <v>1300</v>
      </c>
      <c r="S154" s="36" t="s">
        <v>858</v>
      </c>
      <c r="T154" s="36">
        <v>2</v>
      </c>
      <c r="U154" s="36" t="s">
        <v>859</v>
      </c>
      <c r="V154" s="36">
        <v>2</v>
      </c>
      <c r="W154" s="36"/>
      <c r="X154" s="36"/>
      <c r="Y154" s="36"/>
      <c r="Z154" s="36"/>
      <c r="AA154" s="36"/>
      <c r="AB154" s="3010"/>
      <c r="AC154" s="5121"/>
      <c r="AD154" s="5121"/>
      <c r="AE154" s="5298"/>
      <c r="AF154" s="91"/>
      <c r="AG154" s="91"/>
      <c r="AH154" s="91"/>
    </row>
    <row r="155" spans="1:34" s="909" customFormat="1" ht="12" customHeight="1">
      <c r="A155" s="5495" t="s">
        <v>3895</v>
      </c>
      <c r="B155" s="5487" t="s">
        <v>2464</v>
      </c>
      <c r="C155" s="5497" t="s">
        <v>3896</v>
      </c>
      <c r="D155" s="5496" t="s">
        <v>1294</v>
      </c>
      <c r="E155" s="929"/>
      <c r="F155" s="5487" t="s">
        <v>851</v>
      </c>
      <c r="G155" s="5487" t="s">
        <v>862</v>
      </c>
      <c r="H155" s="5487" t="s">
        <v>624</v>
      </c>
      <c r="I155" s="5487" t="s">
        <v>853</v>
      </c>
      <c r="J155" s="5487">
        <v>640</v>
      </c>
      <c r="K155" s="5487">
        <v>1504</v>
      </c>
      <c r="L155" s="5487">
        <v>384</v>
      </c>
      <c r="M155" s="5487">
        <v>704</v>
      </c>
      <c r="N155" s="910" t="s">
        <v>854</v>
      </c>
      <c r="O155" s="929" t="s">
        <v>658</v>
      </c>
      <c r="P155" s="930" t="s">
        <v>856</v>
      </c>
      <c r="Q155" s="929" t="s">
        <v>857</v>
      </c>
      <c r="R155" s="930">
        <v>270</v>
      </c>
      <c r="S155" s="930" t="s">
        <v>858</v>
      </c>
      <c r="T155" s="930">
        <v>2</v>
      </c>
      <c r="U155" s="930" t="s">
        <v>859</v>
      </c>
      <c r="V155" s="930">
        <v>2</v>
      </c>
      <c r="W155" s="912"/>
      <c r="X155" s="912"/>
      <c r="Y155" s="912"/>
      <c r="Z155" s="912"/>
      <c r="AA155" s="912"/>
      <c r="AB155" s="3013"/>
      <c r="AC155" s="5487" t="s">
        <v>2451</v>
      </c>
      <c r="AD155" s="5487" t="s">
        <v>2452</v>
      </c>
      <c r="AE155" s="5568" t="s">
        <v>1390</v>
      </c>
      <c r="AF155" s="908"/>
      <c r="AG155" s="908"/>
      <c r="AH155" s="908"/>
    </row>
    <row r="156" spans="1:34" s="909" customFormat="1" ht="12" customHeight="1">
      <c r="A156" s="5454"/>
      <c r="B156" s="5476"/>
      <c r="C156" s="5498"/>
      <c r="D156" s="5493"/>
      <c r="E156" s="906"/>
      <c r="F156" s="5476"/>
      <c r="G156" s="5476"/>
      <c r="H156" s="5476"/>
      <c r="I156" s="5476"/>
      <c r="J156" s="5476"/>
      <c r="K156" s="5476"/>
      <c r="L156" s="5476"/>
      <c r="M156" s="5476"/>
      <c r="N156" s="910" t="s">
        <v>868</v>
      </c>
      <c r="O156" s="910" t="s">
        <v>614</v>
      </c>
      <c r="P156" s="910" t="s">
        <v>614</v>
      </c>
      <c r="Q156" s="910" t="s">
        <v>857</v>
      </c>
      <c r="R156" s="912">
        <v>1405</v>
      </c>
      <c r="S156" s="912" t="s">
        <v>858</v>
      </c>
      <c r="T156" s="912">
        <v>3</v>
      </c>
      <c r="U156" s="912" t="s">
        <v>859</v>
      </c>
      <c r="V156" s="912">
        <v>3</v>
      </c>
      <c r="W156" s="912"/>
      <c r="X156" s="912"/>
      <c r="Y156" s="912"/>
      <c r="Z156" s="912"/>
      <c r="AA156" s="912"/>
      <c r="AB156" s="3009"/>
      <c r="AC156" s="5476"/>
      <c r="AD156" s="5476"/>
      <c r="AE156" s="5566"/>
      <c r="AF156" s="908"/>
      <c r="AG156" s="908"/>
      <c r="AH156" s="908"/>
    </row>
    <row r="157" spans="1:34" s="909" customFormat="1" ht="12" customHeight="1">
      <c r="A157" s="5454"/>
      <c r="B157" s="5476"/>
      <c r="C157" s="5499"/>
      <c r="D157" s="5493"/>
      <c r="E157" s="906"/>
      <c r="F157" s="5476"/>
      <c r="G157" s="5477"/>
      <c r="H157" s="5477"/>
      <c r="I157" s="5476"/>
      <c r="J157" s="5476"/>
      <c r="K157" s="5476"/>
      <c r="L157" s="5476"/>
      <c r="M157" s="5476"/>
      <c r="N157" s="910" t="s">
        <v>860</v>
      </c>
      <c r="O157" s="912" t="s">
        <v>646</v>
      </c>
      <c r="P157" s="912" t="s">
        <v>647</v>
      </c>
      <c r="Q157" s="910" t="s">
        <v>857</v>
      </c>
      <c r="R157" s="912">
        <v>1300</v>
      </c>
      <c r="S157" s="912" t="s">
        <v>858</v>
      </c>
      <c r="T157" s="912">
        <v>2</v>
      </c>
      <c r="U157" s="912" t="s">
        <v>859</v>
      </c>
      <c r="V157" s="912">
        <v>2</v>
      </c>
      <c r="W157" s="912"/>
      <c r="X157" s="912"/>
      <c r="Y157" s="912"/>
      <c r="Z157" s="912"/>
      <c r="AA157" s="912"/>
      <c r="AB157" s="3009"/>
      <c r="AC157" s="5476"/>
      <c r="AD157" s="5476"/>
      <c r="AE157" s="5567"/>
      <c r="AF157" s="908"/>
      <c r="AG157" s="908"/>
      <c r="AH157" s="908"/>
    </row>
    <row r="158" spans="1:34" ht="12" customHeight="1">
      <c r="A158" s="5454"/>
      <c r="B158" s="5084" t="s">
        <v>2463</v>
      </c>
      <c r="C158" s="5500" t="s">
        <v>3087</v>
      </c>
      <c r="D158" s="5153" t="s">
        <v>1295</v>
      </c>
      <c r="E158" s="282"/>
      <c r="F158" s="5084" t="s">
        <v>851</v>
      </c>
      <c r="G158" s="5084" t="s">
        <v>1145</v>
      </c>
      <c r="H158" s="5084" t="s">
        <v>624</v>
      </c>
      <c r="I158" s="5116" t="s">
        <v>853</v>
      </c>
      <c r="J158" s="5084">
        <v>640</v>
      </c>
      <c r="K158" s="5084">
        <v>5290</v>
      </c>
      <c r="L158" s="5084">
        <v>384</v>
      </c>
      <c r="M158" s="5084">
        <v>1024</v>
      </c>
      <c r="N158" s="292" t="s">
        <v>854</v>
      </c>
      <c r="O158" s="292" t="s">
        <v>1218</v>
      </c>
      <c r="P158" s="292" t="s">
        <v>1219</v>
      </c>
      <c r="Q158" s="292" t="s">
        <v>857</v>
      </c>
      <c r="R158" s="25">
        <v>270</v>
      </c>
      <c r="S158" s="25" t="s">
        <v>858</v>
      </c>
      <c r="T158" s="25">
        <v>2</v>
      </c>
      <c r="U158" s="25" t="s">
        <v>859</v>
      </c>
      <c r="V158" s="25">
        <v>2</v>
      </c>
      <c r="W158" s="25"/>
      <c r="X158" s="25"/>
      <c r="Y158" s="25"/>
      <c r="Z158" s="25"/>
      <c r="AA158" s="25"/>
      <c r="AB158" s="3013"/>
      <c r="AC158" s="5084" t="s">
        <v>2451</v>
      </c>
      <c r="AD158" s="5084" t="s">
        <v>2452</v>
      </c>
      <c r="AE158" s="5124"/>
    </row>
    <row r="159" spans="1:34" ht="12" customHeight="1">
      <c r="A159" s="5454"/>
      <c r="B159" s="5085"/>
      <c r="C159" s="5177"/>
      <c r="D159" s="5154"/>
      <c r="E159" s="283" t="s">
        <v>1221</v>
      </c>
      <c r="F159" s="5085"/>
      <c r="G159" s="5085"/>
      <c r="H159" s="5085"/>
      <c r="I159" s="5114"/>
      <c r="J159" s="5085"/>
      <c r="K159" s="5085"/>
      <c r="L159" s="5085"/>
      <c r="M159" s="5085"/>
      <c r="N159" s="292" t="s">
        <v>868</v>
      </c>
      <c r="O159" s="292" t="s">
        <v>614</v>
      </c>
      <c r="P159" s="292" t="s">
        <v>614</v>
      </c>
      <c r="Q159" s="292" t="s">
        <v>857</v>
      </c>
      <c r="R159" s="25">
        <v>1405</v>
      </c>
      <c r="S159" s="25" t="s">
        <v>858</v>
      </c>
      <c r="T159" s="25">
        <v>3</v>
      </c>
      <c r="U159" s="25" t="s">
        <v>859</v>
      </c>
      <c r="V159" s="25">
        <v>3</v>
      </c>
      <c r="W159" s="25"/>
      <c r="X159" s="25"/>
      <c r="Y159" s="25"/>
      <c r="Z159" s="25"/>
      <c r="AA159" s="25"/>
      <c r="AB159" s="3009"/>
      <c r="AC159" s="5085"/>
      <c r="AD159" s="5085"/>
      <c r="AE159" s="5126"/>
    </row>
    <row r="160" spans="1:34" ht="12" customHeight="1">
      <c r="A160" s="5454"/>
      <c r="B160" s="5085"/>
      <c r="C160" s="5199"/>
      <c r="D160" s="5154"/>
      <c r="E160" s="283"/>
      <c r="F160" s="5085"/>
      <c r="G160" s="5086"/>
      <c r="H160" s="5086"/>
      <c r="I160" s="5114"/>
      <c r="J160" s="5085"/>
      <c r="K160" s="5085"/>
      <c r="L160" s="5085"/>
      <c r="M160" s="5085"/>
      <c r="N160" s="292" t="s">
        <v>860</v>
      </c>
      <c r="O160" s="25" t="s">
        <v>646</v>
      </c>
      <c r="P160" s="25" t="s">
        <v>647</v>
      </c>
      <c r="Q160" s="292" t="s">
        <v>857</v>
      </c>
      <c r="R160" s="25">
        <v>1300</v>
      </c>
      <c r="S160" s="25" t="s">
        <v>858</v>
      </c>
      <c r="T160" s="25">
        <v>2</v>
      </c>
      <c r="U160" s="25" t="s">
        <v>859</v>
      </c>
      <c r="V160" s="25">
        <v>2</v>
      </c>
      <c r="W160" s="25"/>
      <c r="X160" s="25"/>
      <c r="Y160" s="25"/>
      <c r="Z160" s="25"/>
      <c r="AA160" s="25"/>
      <c r="AB160" s="3009"/>
      <c r="AC160" s="5085"/>
      <c r="AD160" s="5085"/>
      <c r="AE160" s="5125"/>
    </row>
    <row r="161" spans="1:34" ht="12" customHeight="1">
      <c r="A161" s="5454"/>
      <c r="B161" s="5084" t="s">
        <v>2463</v>
      </c>
      <c r="C161" s="5214" t="s">
        <v>3086</v>
      </c>
      <c r="D161" s="5153" t="s">
        <v>155</v>
      </c>
      <c r="E161" s="5084" t="s">
        <v>1222</v>
      </c>
      <c r="F161" s="5084" t="s">
        <v>851</v>
      </c>
      <c r="G161" s="5084" t="s">
        <v>1152</v>
      </c>
      <c r="H161" s="5084" t="s">
        <v>624</v>
      </c>
      <c r="I161" s="5116" t="s">
        <v>873</v>
      </c>
      <c r="J161" s="5084">
        <v>5290</v>
      </c>
      <c r="K161" s="5084">
        <v>12670</v>
      </c>
      <c r="L161" s="5084">
        <v>512</v>
      </c>
      <c r="M161" s="5084">
        <v>1174</v>
      </c>
      <c r="N161" s="292" t="s">
        <v>854</v>
      </c>
      <c r="O161" s="91" t="s">
        <v>1135</v>
      </c>
      <c r="P161" s="91" t="s">
        <v>1134</v>
      </c>
      <c r="Q161" s="292" t="s">
        <v>857</v>
      </c>
      <c r="R161" s="25">
        <v>270</v>
      </c>
      <c r="S161" s="25" t="s">
        <v>858</v>
      </c>
      <c r="T161" s="25">
        <v>2</v>
      </c>
      <c r="U161" s="25" t="s">
        <v>859</v>
      </c>
      <c r="V161" s="25">
        <v>2</v>
      </c>
      <c r="W161" s="25"/>
      <c r="X161" s="25"/>
      <c r="Y161" s="25"/>
      <c r="Z161" s="25"/>
      <c r="AA161" s="25"/>
      <c r="AB161" s="3062" t="s">
        <v>6172</v>
      </c>
      <c r="AC161" s="5084" t="s">
        <v>2466</v>
      </c>
      <c r="AD161" s="5084" t="s">
        <v>2452</v>
      </c>
      <c r="AE161" s="5124"/>
    </row>
    <row r="162" spans="1:34" ht="12" customHeight="1">
      <c r="A162" s="5454"/>
      <c r="B162" s="5085"/>
      <c r="C162" s="5201"/>
      <c r="D162" s="5154"/>
      <c r="E162" s="5085"/>
      <c r="F162" s="5085"/>
      <c r="G162" s="5085"/>
      <c r="H162" s="5085"/>
      <c r="I162" s="5114"/>
      <c r="J162" s="5085"/>
      <c r="K162" s="5085"/>
      <c r="L162" s="5085"/>
      <c r="M162" s="5085"/>
      <c r="N162" s="292" t="s">
        <v>868</v>
      </c>
      <c r="O162" s="292" t="s">
        <v>614</v>
      </c>
      <c r="P162" s="292" t="s">
        <v>614</v>
      </c>
      <c r="Q162" s="292" t="s">
        <v>857</v>
      </c>
      <c r="R162" s="25">
        <v>1405</v>
      </c>
      <c r="S162" s="25" t="s">
        <v>858</v>
      </c>
      <c r="T162" s="25">
        <v>3</v>
      </c>
      <c r="U162" s="25" t="s">
        <v>859</v>
      </c>
      <c r="V162" s="25">
        <v>3</v>
      </c>
      <c r="W162" s="25"/>
      <c r="X162" s="25"/>
      <c r="Y162" s="25"/>
      <c r="Z162" s="25"/>
      <c r="AA162" s="25"/>
      <c r="AB162" s="3009"/>
      <c r="AC162" s="5085"/>
      <c r="AD162" s="5085"/>
      <c r="AE162" s="5126"/>
    </row>
    <row r="163" spans="1:34" ht="12" customHeight="1">
      <c r="A163" s="5454"/>
      <c r="B163" s="5086"/>
      <c r="C163" s="5202"/>
      <c r="D163" s="5154"/>
      <c r="E163" s="5086"/>
      <c r="F163" s="5086"/>
      <c r="G163" s="5086"/>
      <c r="H163" s="5086"/>
      <c r="I163" s="5114"/>
      <c r="J163" s="5085"/>
      <c r="K163" s="5086"/>
      <c r="L163" s="5086"/>
      <c r="M163" s="5086"/>
      <c r="N163" s="292" t="s">
        <v>860</v>
      </c>
      <c r="O163" s="25" t="s">
        <v>646</v>
      </c>
      <c r="P163" s="25" t="s">
        <v>647</v>
      </c>
      <c r="Q163" s="292" t="s">
        <v>857</v>
      </c>
      <c r="R163" s="25">
        <v>1300</v>
      </c>
      <c r="S163" s="25" t="s">
        <v>858</v>
      </c>
      <c r="T163" s="25">
        <v>2</v>
      </c>
      <c r="U163" s="25" t="s">
        <v>859</v>
      </c>
      <c r="V163" s="25">
        <v>2</v>
      </c>
      <c r="W163" s="25"/>
      <c r="X163" s="25"/>
      <c r="Y163" s="25"/>
      <c r="Z163" s="25"/>
      <c r="AA163" s="25"/>
      <c r="AB163" s="3012"/>
      <c r="AC163" s="5086"/>
      <c r="AD163" s="5086"/>
      <c r="AE163" s="5125"/>
    </row>
    <row r="164" spans="1:34" ht="12" customHeight="1">
      <c r="A164" s="5454"/>
      <c r="B164" s="5084" t="s">
        <v>2463</v>
      </c>
      <c r="C164" s="5214" t="s">
        <v>3682</v>
      </c>
      <c r="D164" s="5153" t="s">
        <v>156</v>
      </c>
      <c r="E164" s="5084" t="s">
        <v>1222</v>
      </c>
      <c r="F164" s="5084" t="s">
        <v>851</v>
      </c>
      <c r="G164" s="5085" t="s">
        <v>1149</v>
      </c>
      <c r="H164" s="5084" t="s">
        <v>624</v>
      </c>
      <c r="I164" s="5116" t="s">
        <v>1154</v>
      </c>
      <c r="J164" s="5084">
        <v>12670</v>
      </c>
      <c r="K164" s="5084">
        <v>23968</v>
      </c>
      <c r="L164" s="5084">
        <v>512</v>
      </c>
      <c r="M164" s="5084">
        <v>1168</v>
      </c>
      <c r="N164" s="292" t="s">
        <v>854</v>
      </c>
      <c r="O164" s="292" t="s">
        <v>866</v>
      </c>
      <c r="P164" s="25" t="s">
        <v>867</v>
      </c>
      <c r="Q164" s="292" t="s">
        <v>857</v>
      </c>
      <c r="R164" s="25">
        <v>270</v>
      </c>
      <c r="S164" s="25" t="s">
        <v>858</v>
      </c>
      <c r="T164" s="25">
        <v>2</v>
      </c>
      <c r="U164" s="25" t="s">
        <v>859</v>
      </c>
      <c r="V164" s="25">
        <v>2</v>
      </c>
      <c r="W164" s="25"/>
      <c r="X164" s="25"/>
      <c r="Y164" s="25"/>
      <c r="Z164" s="25"/>
      <c r="AA164" s="25"/>
      <c r="AB164" s="3062" t="s">
        <v>6173</v>
      </c>
      <c r="AC164" s="5084" t="s">
        <v>2468</v>
      </c>
      <c r="AD164" s="5084" t="s">
        <v>2452</v>
      </c>
      <c r="AE164" s="5124"/>
    </row>
    <row r="165" spans="1:34" ht="12" customHeight="1">
      <c r="A165" s="5454"/>
      <c r="B165" s="5085"/>
      <c r="C165" s="5201"/>
      <c r="D165" s="5154"/>
      <c r="E165" s="5085"/>
      <c r="F165" s="5085"/>
      <c r="G165" s="5085"/>
      <c r="H165" s="5085"/>
      <c r="I165" s="5114"/>
      <c r="J165" s="5085"/>
      <c r="K165" s="5085"/>
      <c r="L165" s="5085"/>
      <c r="M165" s="5085"/>
      <c r="N165" s="292" t="s">
        <v>868</v>
      </c>
      <c r="O165" s="292" t="s">
        <v>614</v>
      </c>
      <c r="P165" s="292" t="s">
        <v>614</v>
      </c>
      <c r="Q165" s="292" t="s">
        <v>857</v>
      </c>
      <c r="R165" s="25">
        <v>1405</v>
      </c>
      <c r="S165" s="25" t="s">
        <v>858</v>
      </c>
      <c r="T165" s="25">
        <v>3</v>
      </c>
      <c r="U165" s="25" t="s">
        <v>859</v>
      </c>
      <c r="V165" s="25">
        <v>3</v>
      </c>
      <c r="W165" s="25"/>
      <c r="X165" s="25"/>
      <c r="Y165" s="25"/>
      <c r="Z165" s="25"/>
      <c r="AA165" s="25"/>
      <c r="AB165" s="3009"/>
      <c r="AC165" s="5085"/>
      <c r="AD165" s="5085"/>
      <c r="AE165" s="5126"/>
    </row>
    <row r="166" spans="1:34" ht="12" customHeight="1" thickBot="1">
      <c r="A166" s="5454"/>
      <c r="B166" s="5085"/>
      <c r="C166" s="5215"/>
      <c r="D166" s="5154"/>
      <c r="E166" s="5121"/>
      <c r="F166" s="5085"/>
      <c r="G166" s="5121"/>
      <c r="H166" s="5085"/>
      <c r="I166" s="5287"/>
      <c r="J166" s="5086"/>
      <c r="K166" s="5085"/>
      <c r="L166" s="5085"/>
      <c r="M166" s="5085"/>
      <c r="N166" s="282" t="s">
        <v>860</v>
      </c>
      <c r="O166" s="37" t="s">
        <v>646</v>
      </c>
      <c r="P166" s="37" t="s">
        <v>647</v>
      </c>
      <c r="Q166" s="282" t="s">
        <v>857</v>
      </c>
      <c r="R166" s="37">
        <v>1300</v>
      </c>
      <c r="S166" s="37" t="s">
        <v>858</v>
      </c>
      <c r="T166" s="37">
        <v>2</v>
      </c>
      <c r="U166" s="37" t="s">
        <v>859</v>
      </c>
      <c r="V166" s="37">
        <v>2</v>
      </c>
      <c r="W166" s="37"/>
      <c r="X166" s="37"/>
      <c r="Y166" s="37"/>
      <c r="Z166" s="37"/>
      <c r="AA166" s="37"/>
      <c r="AB166" s="3010"/>
      <c r="AC166" s="5085"/>
      <c r="AD166" s="5085"/>
      <c r="AE166" s="5298"/>
    </row>
    <row r="167" spans="1:34" s="909" customFormat="1" ht="12" customHeight="1">
      <c r="A167" s="5453" t="s">
        <v>3897</v>
      </c>
      <c r="B167" s="5475" t="s">
        <v>2464</v>
      </c>
      <c r="C167" s="5211" t="s">
        <v>3898</v>
      </c>
      <c r="D167" s="5492" t="s">
        <v>1296</v>
      </c>
      <c r="E167" s="913"/>
      <c r="F167" s="5475" t="s">
        <v>851</v>
      </c>
      <c r="G167" s="5487" t="s">
        <v>1150</v>
      </c>
      <c r="H167" s="5475" t="s">
        <v>624</v>
      </c>
      <c r="I167" s="5475" t="s">
        <v>873</v>
      </c>
      <c r="J167" s="5475">
        <v>4590</v>
      </c>
      <c r="K167" s="5475">
        <v>5504</v>
      </c>
      <c r="L167" s="5475">
        <v>512</v>
      </c>
      <c r="M167" s="5475">
        <v>1216</v>
      </c>
      <c r="N167" s="931" t="s">
        <v>854</v>
      </c>
      <c r="O167" s="931" t="s">
        <v>658</v>
      </c>
      <c r="P167" s="902" t="s">
        <v>856</v>
      </c>
      <c r="Q167" s="931" t="s">
        <v>857</v>
      </c>
      <c r="R167" s="902">
        <v>270</v>
      </c>
      <c r="S167" s="902" t="s">
        <v>858</v>
      </c>
      <c r="T167" s="902">
        <v>2</v>
      </c>
      <c r="U167" s="902" t="s">
        <v>859</v>
      </c>
      <c r="V167" s="902">
        <v>2</v>
      </c>
      <c r="W167" s="902"/>
      <c r="X167" s="902"/>
      <c r="Y167" s="902"/>
      <c r="Z167" s="902"/>
      <c r="AA167" s="902"/>
      <c r="AB167" s="3011"/>
      <c r="AC167" s="5475" t="s">
        <v>2466</v>
      </c>
      <c r="AD167" s="5475" t="s">
        <v>2452</v>
      </c>
      <c r="AE167" s="5568" t="s">
        <v>1390</v>
      </c>
      <c r="AF167" s="908"/>
      <c r="AG167" s="908"/>
      <c r="AH167" s="908"/>
    </row>
    <row r="168" spans="1:34" s="909" customFormat="1" ht="12" customHeight="1">
      <c r="A168" s="5454"/>
      <c r="B168" s="5476"/>
      <c r="C168" s="5501"/>
      <c r="D168" s="5493"/>
      <c r="E168" s="906"/>
      <c r="F168" s="5476"/>
      <c r="G168" s="5476"/>
      <c r="H168" s="5476"/>
      <c r="I168" s="5476"/>
      <c r="J168" s="5476"/>
      <c r="K168" s="5476"/>
      <c r="L168" s="5476"/>
      <c r="M168" s="5476"/>
      <c r="N168" s="910" t="s">
        <v>874</v>
      </c>
      <c r="O168" s="910" t="s">
        <v>342</v>
      </c>
      <c r="P168" s="910" t="s">
        <v>341</v>
      </c>
      <c r="Q168" s="910" t="s">
        <v>857</v>
      </c>
      <c r="R168" s="912">
        <v>1500</v>
      </c>
      <c r="S168" s="912" t="s">
        <v>858</v>
      </c>
      <c r="T168" s="912">
        <v>2</v>
      </c>
      <c r="U168" s="912" t="s">
        <v>859</v>
      </c>
      <c r="V168" s="912">
        <v>2</v>
      </c>
      <c r="W168" s="912">
        <v>3</v>
      </c>
      <c r="X168" s="912" t="s">
        <v>875</v>
      </c>
      <c r="Y168" s="912" t="s">
        <v>859</v>
      </c>
      <c r="Z168" s="912" t="s">
        <v>876</v>
      </c>
      <c r="AA168" s="912" t="s">
        <v>877</v>
      </c>
      <c r="AB168" s="3009"/>
      <c r="AC168" s="5476"/>
      <c r="AD168" s="5476"/>
      <c r="AE168" s="5566"/>
      <c r="AF168" s="908"/>
      <c r="AG168" s="908"/>
      <c r="AH168" s="908"/>
    </row>
    <row r="169" spans="1:34" s="909" customFormat="1" ht="12" customHeight="1">
      <c r="A169" s="5454"/>
      <c r="B169" s="5476"/>
      <c r="C169" s="5212"/>
      <c r="D169" s="5493"/>
      <c r="E169" s="906"/>
      <c r="F169" s="5476"/>
      <c r="G169" s="5476"/>
      <c r="H169" s="5476"/>
      <c r="I169" s="5476"/>
      <c r="J169" s="5476"/>
      <c r="K169" s="5476"/>
      <c r="L169" s="5476"/>
      <c r="M169" s="5476"/>
      <c r="N169" s="910" t="s">
        <v>868</v>
      </c>
      <c r="O169" s="910" t="s">
        <v>614</v>
      </c>
      <c r="P169" s="910" t="s">
        <v>614</v>
      </c>
      <c r="Q169" s="910" t="s">
        <v>857</v>
      </c>
      <c r="R169" s="912">
        <v>1405</v>
      </c>
      <c r="S169" s="912" t="s">
        <v>858</v>
      </c>
      <c r="T169" s="912">
        <v>3</v>
      </c>
      <c r="U169" s="912" t="s">
        <v>859</v>
      </c>
      <c r="V169" s="912">
        <v>3</v>
      </c>
      <c r="W169" s="912"/>
      <c r="X169" s="912"/>
      <c r="Y169" s="912"/>
      <c r="Z169" s="912"/>
      <c r="AA169" s="912"/>
      <c r="AB169" s="3009"/>
      <c r="AC169" s="5476"/>
      <c r="AD169" s="5476"/>
      <c r="AE169" s="5566"/>
      <c r="AF169" s="908"/>
      <c r="AG169" s="908"/>
      <c r="AH169" s="908"/>
    </row>
    <row r="170" spans="1:34" s="909" customFormat="1" ht="12" customHeight="1">
      <c r="A170" s="5454"/>
      <c r="B170" s="5477"/>
      <c r="C170" s="5213"/>
      <c r="D170" s="5494"/>
      <c r="E170" s="907"/>
      <c r="F170" s="5477"/>
      <c r="G170" s="5477"/>
      <c r="H170" s="5477"/>
      <c r="I170" s="5477"/>
      <c r="J170" s="5477"/>
      <c r="K170" s="5477"/>
      <c r="L170" s="5477"/>
      <c r="M170" s="5477"/>
      <c r="N170" s="910" t="s">
        <v>860</v>
      </c>
      <c r="O170" s="912" t="s">
        <v>646</v>
      </c>
      <c r="P170" s="912" t="s">
        <v>647</v>
      </c>
      <c r="Q170" s="910" t="s">
        <v>857</v>
      </c>
      <c r="R170" s="912">
        <v>1300</v>
      </c>
      <c r="S170" s="912" t="s">
        <v>858</v>
      </c>
      <c r="T170" s="912">
        <v>2</v>
      </c>
      <c r="U170" s="912" t="s">
        <v>859</v>
      </c>
      <c r="V170" s="912">
        <v>2</v>
      </c>
      <c r="W170" s="912"/>
      <c r="X170" s="912"/>
      <c r="Y170" s="912"/>
      <c r="Z170" s="912"/>
      <c r="AA170" s="912"/>
      <c r="AB170" s="3012"/>
      <c r="AC170" s="5477"/>
      <c r="AD170" s="5477"/>
      <c r="AE170" s="5567"/>
      <c r="AF170" s="908"/>
      <c r="AG170" s="908"/>
      <c r="AH170" s="908"/>
    </row>
    <row r="171" spans="1:34" ht="12" customHeight="1">
      <c r="A171" s="5454"/>
      <c r="B171" s="5084" t="s">
        <v>2463</v>
      </c>
      <c r="C171" s="5214" t="s">
        <v>3683</v>
      </c>
      <c r="D171" s="5153" t="s">
        <v>157</v>
      </c>
      <c r="E171" s="5291" t="s">
        <v>1224</v>
      </c>
      <c r="F171" s="5084" t="s">
        <v>851</v>
      </c>
      <c r="G171" s="5084" t="s">
        <v>1150</v>
      </c>
      <c r="H171" s="5084" t="s">
        <v>624</v>
      </c>
      <c r="I171" s="5116" t="s">
        <v>873</v>
      </c>
      <c r="J171" s="5084">
        <v>4590</v>
      </c>
      <c r="K171" s="5084">
        <v>9290</v>
      </c>
      <c r="L171" s="5084">
        <v>512</v>
      </c>
      <c r="M171" s="5084">
        <v>1216</v>
      </c>
      <c r="N171" s="292" t="s">
        <v>854</v>
      </c>
      <c r="O171" s="292" t="s">
        <v>1218</v>
      </c>
      <c r="P171" s="292" t="s">
        <v>1219</v>
      </c>
      <c r="Q171" s="292" t="s">
        <v>857</v>
      </c>
      <c r="R171" s="25">
        <v>270</v>
      </c>
      <c r="S171" s="25" t="s">
        <v>858</v>
      </c>
      <c r="T171" s="25">
        <v>2</v>
      </c>
      <c r="U171" s="25" t="s">
        <v>859</v>
      </c>
      <c r="V171" s="25">
        <v>2</v>
      </c>
      <c r="W171" s="25"/>
      <c r="X171" s="25"/>
      <c r="Y171" s="25"/>
      <c r="Z171" s="25"/>
      <c r="AA171" s="25"/>
      <c r="AB171" s="3013"/>
      <c r="AC171" s="5084" t="s">
        <v>2466</v>
      </c>
      <c r="AD171" s="5084" t="s">
        <v>2452</v>
      </c>
      <c r="AE171" s="5337"/>
    </row>
    <row r="172" spans="1:34" ht="12" customHeight="1">
      <c r="A172" s="5454"/>
      <c r="B172" s="5085"/>
      <c r="C172" s="5201"/>
      <c r="D172" s="5154"/>
      <c r="E172" s="5236"/>
      <c r="F172" s="5085"/>
      <c r="G172" s="5085"/>
      <c r="H172" s="5085"/>
      <c r="I172" s="5114"/>
      <c r="J172" s="5085"/>
      <c r="K172" s="5085"/>
      <c r="L172" s="5085"/>
      <c r="M172" s="5085"/>
      <c r="N172" s="292" t="s">
        <v>874</v>
      </c>
      <c r="O172" s="292" t="s">
        <v>342</v>
      </c>
      <c r="P172" s="292" t="s">
        <v>341</v>
      </c>
      <c r="Q172" s="292" t="s">
        <v>857</v>
      </c>
      <c r="R172" s="25">
        <v>1500</v>
      </c>
      <c r="S172" s="25" t="s">
        <v>858</v>
      </c>
      <c r="T172" s="25">
        <v>2</v>
      </c>
      <c r="U172" s="25" t="s">
        <v>859</v>
      </c>
      <c r="V172" s="25">
        <v>2</v>
      </c>
      <c r="W172" s="25">
        <v>3</v>
      </c>
      <c r="X172" s="25" t="s">
        <v>875</v>
      </c>
      <c r="Y172" s="25" t="s">
        <v>859</v>
      </c>
      <c r="Z172" s="25" t="s">
        <v>876</v>
      </c>
      <c r="AA172" s="25" t="s">
        <v>877</v>
      </c>
      <c r="AB172" s="3009"/>
      <c r="AC172" s="5085"/>
      <c r="AD172" s="5085"/>
      <c r="AE172" s="5337"/>
    </row>
    <row r="173" spans="1:34" ht="12" customHeight="1">
      <c r="A173" s="5454"/>
      <c r="B173" s="5085"/>
      <c r="C173" s="5201"/>
      <c r="D173" s="5154"/>
      <c r="E173" s="5236"/>
      <c r="F173" s="5085"/>
      <c r="G173" s="5085"/>
      <c r="H173" s="5085"/>
      <c r="I173" s="5114"/>
      <c r="J173" s="5085"/>
      <c r="K173" s="5085"/>
      <c r="L173" s="5085"/>
      <c r="M173" s="5085"/>
      <c r="N173" s="292" t="s">
        <v>868</v>
      </c>
      <c r="O173" s="292" t="s">
        <v>614</v>
      </c>
      <c r="P173" s="292" t="s">
        <v>614</v>
      </c>
      <c r="Q173" s="292" t="s">
        <v>857</v>
      </c>
      <c r="R173" s="25">
        <v>1405</v>
      </c>
      <c r="S173" s="25" t="s">
        <v>858</v>
      </c>
      <c r="T173" s="25">
        <v>3</v>
      </c>
      <c r="U173" s="25" t="s">
        <v>859</v>
      </c>
      <c r="V173" s="25">
        <v>3</v>
      </c>
      <c r="W173" s="25"/>
      <c r="X173" s="25"/>
      <c r="Y173" s="25"/>
      <c r="Z173" s="25"/>
      <c r="AA173" s="25"/>
      <c r="AB173" s="3009"/>
      <c r="AC173" s="5085"/>
      <c r="AD173" s="5085"/>
      <c r="AE173" s="5337"/>
    </row>
    <row r="174" spans="1:34" ht="12" customHeight="1">
      <c r="A174" s="5454"/>
      <c r="B174" s="5086"/>
      <c r="C174" s="5202"/>
      <c r="D174" s="5155"/>
      <c r="E174" s="5237"/>
      <c r="F174" s="5086"/>
      <c r="G174" s="5086"/>
      <c r="H174" s="5086"/>
      <c r="I174" s="5115"/>
      <c r="J174" s="5086"/>
      <c r="K174" s="5086"/>
      <c r="L174" s="5086"/>
      <c r="M174" s="5086"/>
      <c r="N174" s="292" t="s">
        <v>860</v>
      </c>
      <c r="O174" s="25" t="s">
        <v>646</v>
      </c>
      <c r="P174" s="25" t="s">
        <v>647</v>
      </c>
      <c r="Q174" s="292" t="s">
        <v>857</v>
      </c>
      <c r="R174" s="25">
        <v>1300</v>
      </c>
      <c r="S174" s="25" t="s">
        <v>858</v>
      </c>
      <c r="T174" s="25">
        <v>2</v>
      </c>
      <c r="U174" s="25" t="s">
        <v>859</v>
      </c>
      <c r="V174" s="25">
        <v>2</v>
      </c>
      <c r="W174" s="25"/>
      <c r="X174" s="25"/>
      <c r="Y174" s="25"/>
      <c r="Z174" s="25"/>
      <c r="AA174" s="25"/>
      <c r="AB174" s="3012"/>
      <c r="AC174" s="5086"/>
      <c r="AD174" s="5086"/>
      <c r="AE174" s="5576"/>
    </row>
    <row r="175" spans="1:34" ht="12" customHeight="1">
      <c r="A175" s="5454"/>
      <c r="B175" s="5084" t="s">
        <v>2463</v>
      </c>
      <c r="C175" s="5214" t="s">
        <v>3684</v>
      </c>
      <c r="D175" s="5153" t="s">
        <v>158</v>
      </c>
      <c r="E175" s="5084" t="s">
        <v>1224</v>
      </c>
      <c r="F175" s="5084" t="s">
        <v>851</v>
      </c>
      <c r="G175" s="5084" t="s">
        <v>1152</v>
      </c>
      <c r="H175" s="5084" t="s">
        <v>624</v>
      </c>
      <c r="I175" s="5116" t="s">
        <v>873</v>
      </c>
      <c r="J175" s="5084">
        <v>9290</v>
      </c>
      <c r="K175" s="5084">
        <v>16670</v>
      </c>
      <c r="L175" s="5084">
        <v>512</v>
      </c>
      <c r="M175" s="5084">
        <v>1388</v>
      </c>
      <c r="N175" s="292" t="s">
        <v>854</v>
      </c>
      <c r="O175" s="91" t="s">
        <v>1135</v>
      </c>
      <c r="P175" s="91" t="s">
        <v>1134</v>
      </c>
      <c r="Q175" s="292" t="s">
        <v>857</v>
      </c>
      <c r="R175" s="25">
        <v>270</v>
      </c>
      <c r="S175" s="25" t="s">
        <v>858</v>
      </c>
      <c r="T175" s="25">
        <v>8</v>
      </c>
      <c r="U175" s="25" t="s">
        <v>859</v>
      </c>
      <c r="V175" s="25">
        <v>2</v>
      </c>
      <c r="W175" s="25"/>
      <c r="X175" s="25"/>
      <c r="Y175" s="25"/>
      <c r="Z175" s="25"/>
      <c r="AA175" s="25"/>
      <c r="AB175" s="3062" t="s">
        <v>6172</v>
      </c>
      <c r="AC175" s="5084" t="s">
        <v>2468</v>
      </c>
      <c r="AD175" s="5084" t="s">
        <v>2452</v>
      </c>
      <c r="AE175" s="5126"/>
    </row>
    <row r="176" spans="1:34" ht="12" customHeight="1">
      <c r="A176" s="5454"/>
      <c r="B176" s="5085"/>
      <c r="C176" s="5201"/>
      <c r="D176" s="5154"/>
      <c r="E176" s="5085"/>
      <c r="F176" s="5085"/>
      <c r="G176" s="5085"/>
      <c r="H176" s="5085"/>
      <c r="I176" s="5114"/>
      <c r="J176" s="5085"/>
      <c r="K176" s="5085"/>
      <c r="L176" s="5085"/>
      <c r="M176" s="5085"/>
      <c r="N176" s="292" t="s">
        <v>874</v>
      </c>
      <c r="O176" s="292" t="s">
        <v>342</v>
      </c>
      <c r="P176" s="292" t="s">
        <v>341</v>
      </c>
      <c r="Q176" s="292" t="s">
        <v>857</v>
      </c>
      <c r="R176" s="25">
        <v>1500</v>
      </c>
      <c r="S176" s="25" t="s">
        <v>858</v>
      </c>
      <c r="T176" s="25">
        <v>2</v>
      </c>
      <c r="U176" s="25" t="s">
        <v>859</v>
      </c>
      <c r="V176" s="25">
        <v>2</v>
      </c>
      <c r="W176" s="25">
        <v>3</v>
      </c>
      <c r="X176" s="25" t="s">
        <v>875</v>
      </c>
      <c r="Y176" s="25" t="s">
        <v>859</v>
      </c>
      <c r="Z176" s="25" t="s">
        <v>876</v>
      </c>
      <c r="AA176" s="25" t="s">
        <v>877</v>
      </c>
      <c r="AB176" s="3009"/>
      <c r="AC176" s="5085"/>
      <c r="AD176" s="5085"/>
      <c r="AE176" s="5126"/>
    </row>
    <row r="177" spans="1:34" ht="12" customHeight="1">
      <c r="A177" s="5454"/>
      <c r="B177" s="5085"/>
      <c r="C177" s="5201"/>
      <c r="D177" s="5154"/>
      <c r="E177" s="5085"/>
      <c r="F177" s="5085"/>
      <c r="G177" s="5085"/>
      <c r="H177" s="5085"/>
      <c r="I177" s="5114"/>
      <c r="J177" s="5085"/>
      <c r="K177" s="5085"/>
      <c r="L177" s="5085"/>
      <c r="M177" s="5085"/>
      <c r="N177" s="292" t="s">
        <v>868</v>
      </c>
      <c r="O177" s="292" t="s">
        <v>614</v>
      </c>
      <c r="P177" s="292" t="s">
        <v>614</v>
      </c>
      <c r="Q177" s="292" t="s">
        <v>857</v>
      </c>
      <c r="R177" s="25">
        <v>1405</v>
      </c>
      <c r="S177" s="25" t="s">
        <v>858</v>
      </c>
      <c r="T177" s="25">
        <v>3</v>
      </c>
      <c r="U177" s="25" t="s">
        <v>859</v>
      </c>
      <c r="V177" s="25">
        <v>3</v>
      </c>
      <c r="W177" s="25"/>
      <c r="X177" s="25"/>
      <c r="Y177" s="25"/>
      <c r="Z177" s="25"/>
      <c r="AA177" s="25"/>
      <c r="AB177" s="3009"/>
      <c r="AC177" s="5085"/>
      <c r="AD177" s="5085"/>
      <c r="AE177" s="5126"/>
    </row>
    <row r="178" spans="1:34" ht="12" customHeight="1">
      <c r="A178" s="5454"/>
      <c r="B178" s="5086"/>
      <c r="C178" s="5202"/>
      <c r="D178" s="5155"/>
      <c r="E178" s="5086"/>
      <c r="F178" s="5086"/>
      <c r="G178" s="5086"/>
      <c r="H178" s="5086"/>
      <c r="I178" s="5115"/>
      <c r="J178" s="5086"/>
      <c r="K178" s="5086"/>
      <c r="L178" s="5086"/>
      <c r="M178" s="5086"/>
      <c r="N178" s="292" t="s">
        <v>860</v>
      </c>
      <c r="O178" s="25" t="s">
        <v>646</v>
      </c>
      <c r="P178" s="25" t="s">
        <v>647</v>
      </c>
      <c r="Q178" s="292" t="s">
        <v>857</v>
      </c>
      <c r="R178" s="25">
        <v>1300</v>
      </c>
      <c r="S178" s="25" t="s">
        <v>858</v>
      </c>
      <c r="T178" s="25">
        <v>2</v>
      </c>
      <c r="U178" s="25" t="s">
        <v>859</v>
      </c>
      <c r="V178" s="25">
        <v>2</v>
      </c>
      <c r="W178" s="25"/>
      <c r="X178" s="25"/>
      <c r="Y178" s="25"/>
      <c r="Z178" s="25"/>
      <c r="AA178" s="25"/>
      <c r="AB178" s="3012"/>
      <c r="AC178" s="5086"/>
      <c r="AD178" s="5086"/>
      <c r="AE178" s="5126"/>
    </row>
    <row r="179" spans="1:34" ht="12" customHeight="1">
      <c r="A179" s="5454"/>
      <c r="B179" s="5084" t="s">
        <v>2463</v>
      </c>
      <c r="C179" s="5214" t="s">
        <v>3685</v>
      </c>
      <c r="D179" s="5153" t="s">
        <v>1168</v>
      </c>
      <c r="E179" s="5084" t="s">
        <v>1224</v>
      </c>
      <c r="F179" s="5084" t="s">
        <v>851</v>
      </c>
      <c r="G179" s="5084" t="s">
        <v>1153</v>
      </c>
      <c r="H179" s="5084" t="s">
        <v>624</v>
      </c>
      <c r="I179" s="5116" t="s">
        <v>873</v>
      </c>
      <c r="J179" s="5084">
        <v>12120</v>
      </c>
      <c r="K179" s="5084">
        <v>24736</v>
      </c>
      <c r="L179" s="5084">
        <v>512</v>
      </c>
      <c r="M179" s="5084">
        <v>1680</v>
      </c>
      <c r="N179" s="292" t="s">
        <v>854</v>
      </c>
      <c r="O179" s="292" t="s">
        <v>866</v>
      </c>
      <c r="P179" s="25" t="s">
        <v>867</v>
      </c>
      <c r="Q179" s="292" t="s">
        <v>857</v>
      </c>
      <c r="R179" s="25">
        <v>270</v>
      </c>
      <c r="S179" s="25" t="s">
        <v>858</v>
      </c>
      <c r="T179" s="25">
        <v>2</v>
      </c>
      <c r="U179" s="25" t="s">
        <v>859</v>
      </c>
      <c r="V179" s="25">
        <v>2</v>
      </c>
      <c r="W179" s="25"/>
      <c r="X179" s="25"/>
      <c r="Y179" s="25"/>
      <c r="Z179" s="25"/>
      <c r="AA179" s="25"/>
      <c r="AB179" s="3062" t="s">
        <v>6173</v>
      </c>
      <c r="AC179" s="5084" t="s">
        <v>2468</v>
      </c>
      <c r="AD179" s="5084" t="s">
        <v>2452</v>
      </c>
      <c r="AE179" s="5124"/>
    </row>
    <row r="180" spans="1:34" ht="12" customHeight="1">
      <c r="A180" s="5454"/>
      <c r="B180" s="5085"/>
      <c r="C180" s="5201"/>
      <c r="D180" s="5154"/>
      <c r="E180" s="5085"/>
      <c r="F180" s="5085"/>
      <c r="G180" s="5085"/>
      <c r="H180" s="5085"/>
      <c r="I180" s="5114"/>
      <c r="J180" s="5085"/>
      <c r="K180" s="5085"/>
      <c r="L180" s="5085"/>
      <c r="M180" s="5085"/>
      <c r="N180" s="292" t="s">
        <v>874</v>
      </c>
      <c r="O180" s="292" t="s">
        <v>342</v>
      </c>
      <c r="P180" s="292" t="s">
        <v>341</v>
      </c>
      <c r="Q180" s="292" t="s">
        <v>857</v>
      </c>
      <c r="R180" s="25">
        <v>1500</v>
      </c>
      <c r="S180" s="25" t="s">
        <v>858</v>
      </c>
      <c r="T180" s="25">
        <v>2</v>
      </c>
      <c r="U180" s="25" t="s">
        <v>859</v>
      </c>
      <c r="V180" s="25">
        <v>2</v>
      </c>
      <c r="W180" s="25">
        <v>3</v>
      </c>
      <c r="X180" s="25" t="s">
        <v>875</v>
      </c>
      <c r="Y180" s="25" t="s">
        <v>859</v>
      </c>
      <c r="Z180" s="25" t="s">
        <v>876</v>
      </c>
      <c r="AA180" s="25" t="s">
        <v>877</v>
      </c>
      <c r="AB180" s="3009"/>
      <c r="AC180" s="5085"/>
      <c r="AD180" s="5085"/>
      <c r="AE180" s="5126"/>
    </row>
    <row r="181" spans="1:34" ht="12" customHeight="1">
      <c r="A181" s="5454"/>
      <c r="B181" s="5085"/>
      <c r="C181" s="5201"/>
      <c r="D181" s="5154"/>
      <c r="E181" s="5085"/>
      <c r="F181" s="5085"/>
      <c r="G181" s="5085"/>
      <c r="H181" s="5085"/>
      <c r="I181" s="5114"/>
      <c r="J181" s="5085"/>
      <c r="K181" s="5085"/>
      <c r="L181" s="5085"/>
      <c r="M181" s="5085"/>
      <c r="N181" s="292" t="s">
        <v>868</v>
      </c>
      <c r="O181" s="292" t="s">
        <v>614</v>
      </c>
      <c r="P181" s="292" t="s">
        <v>614</v>
      </c>
      <c r="Q181" s="292" t="s">
        <v>857</v>
      </c>
      <c r="R181" s="25">
        <v>1405</v>
      </c>
      <c r="S181" s="25" t="s">
        <v>858</v>
      </c>
      <c r="T181" s="25">
        <v>3</v>
      </c>
      <c r="U181" s="25" t="s">
        <v>859</v>
      </c>
      <c r="V181" s="25">
        <v>3</v>
      </c>
      <c r="W181" s="25"/>
      <c r="X181" s="25"/>
      <c r="Y181" s="25"/>
      <c r="Z181" s="25"/>
      <c r="AA181" s="25"/>
      <c r="AB181" s="3009"/>
      <c r="AC181" s="5085"/>
      <c r="AD181" s="5085"/>
      <c r="AE181" s="5126"/>
    </row>
    <row r="182" spans="1:34" ht="12" customHeight="1" thickBot="1">
      <c r="A182" s="5455"/>
      <c r="B182" s="5121"/>
      <c r="C182" s="5215"/>
      <c r="D182" s="5208"/>
      <c r="E182" s="5086"/>
      <c r="F182" s="5121"/>
      <c r="G182" s="5121"/>
      <c r="H182" s="5121"/>
      <c r="I182" s="5287"/>
      <c r="J182" s="5121"/>
      <c r="K182" s="5121"/>
      <c r="L182" s="5121"/>
      <c r="M182" s="5121"/>
      <c r="N182" s="294" t="s">
        <v>860</v>
      </c>
      <c r="O182" s="36" t="s">
        <v>646</v>
      </c>
      <c r="P182" s="36" t="s">
        <v>647</v>
      </c>
      <c r="Q182" s="294" t="s">
        <v>857</v>
      </c>
      <c r="R182" s="36">
        <v>1300</v>
      </c>
      <c r="S182" s="36" t="s">
        <v>858</v>
      </c>
      <c r="T182" s="36">
        <v>2</v>
      </c>
      <c r="U182" s="36" t="s">
        <v>859</v>
      </c>
      <c r="V182" s="36">
        <v>2</v>
      </c>
      <c r="W182" s="36"/>
      <c r="X182" s="36"/>
      <c r="Y182" s="36"/>
      <c r="Z182" s="36"/>
      <c r="AA182" s="36"/>
      <c r="AB182" s="3010"/>
      <c r="AC182" s="5121"/>
      <c r="AD182" s="5121"/>
      <c r="AE182" s="5298"/>
    </row>
    <row r="183" spans="1:34" s="909" customFormat="1" ht="12" customHeight="1">
      <c r="A183" s="5453" t="s">
        <v>4052</v>
      </c>
      <c r="B183" s="5475" t="s">
        <v>2464</v>
      </c>
      <c r="C183" s="5211" t="s">
        <v>3825</v>
      </c>
      <c r="D183" s="5492" t="s">
        <v>1304</v>
      </c>
      <c r="E183" s="913"/>
      <c r="F183" s="5475" t="s">
        <v>851</v>
      </c>
      <c r="G183" s="5476" t="s">
        <v>1131</v>
      </c>
      <c r="H183" s="5475" t="s">
        <v>624</v>
      </c>
      <c r="I183" s="5475" t="s">
        <v>873</v>
      </c>
      <c r="J183" s="5489">
        <v>11456</v>
      </c>
      <c r="K183" s="5489">
        <v>12512</v>
      </c>
      <c r="L183" s="5489">
        <v>512</v>
      </c>
      <c r="M183" s="5489">
        <v>1216</v>
      </c>
      <c r="N183" s="931" t="s">
        <v>854</v>
      </c>
      <c r="O183" s="931" t="s">
        <v>658</v>
      </c>
      <c r="P183" s="902" t="s">
        <v>856</v>
      </c>
      <c r="Q183" s="931" t="s">
        <v>857</v>
      </c>
      <c r="R183" s="902">
        <v>270</v>
      </c>
      <c r="S183" s="902" t="s">
        <v>858</v>
      </c>
      <c r="T183" s="902">
        <v>2</v>
      </c>
      <c r="U183" s="902" t="s">
        <v>859</v>
      </c>
      <c r="V183" s="902">
        <v>2</v>
      </c>
      <c r="W183" s="902"/>
      <c r="X183" s="902"/>
      <c r="Y183" s="902"/>
      <c r="Z183" s="902"/>
      <c r="AA183" s="902"/>
      <c r="AB183" s="3011"/>
      <c r="AC183" s="5475" t="s">
        <v>2466</v>
      </c>
      <c r="AD183" s="5475" t="s">
        <v>2452</v>
      </c>
      <c r="AE183" s="5566" t="s">
        <v>1390</v>
      </c>
      <c r="AF183" s="908"/>
      <c r="AG183" s="908"/>
      <c r="AH183" s="908"/>
    </row>
    <row r="184" spans="1:34" s="909" customFormat="1" ht="12" customHeight="1">
      <c r="A184" s="5454"/>
      <c r="B184" s="5476"/>
      <c r="C184" s="5212"/>
      <c r="D184" s="5493"/>
      <c r="E184" s="906"/>
      <c r="F184" s="5476"/>
      <c r="G184" s="5476"/>
      <c r="H184" s="5476"/>
      <c r="I184" s="5476"/>
      <c r="J184" s="5490"/>
      <c r="K184" s="5490"/>
      <c r="L184" s="5490"/>
      <c r="M184" s="5490"/>
      <c r="N184" s="910" t="s">
        <v>874</v>
      </c>
      <c r="O184" s="910" t="s">
        <v>1158</v>
      </c>
      <c r="P184" s="911" t="s">
        <v>341</v>
      </c>
      <c r="Q184" s="910" t="s">
        <v>857</v>
      </c>
      <c r="R184" s="912">
        <v>1500</v>
      </c>
      <c r="S184" s="912" t="s">
        <v>858</v>
      </c>
      <c r="T184" s="912">
        <v>4</v>
      </c>
      <c r="U184" s="912" t="s">
        <v>859</v>
      </c>
      <c r="V184" s="912">
        <v>4</v>
      </c>
      <c r="W184" s="912">
        <v>6</v>
      </c>
      <c r="X184" s="912" t="s">
        <v>875</v>
      </c>
      <c r="Y184" s="912" t="s">
        <v>859</v>
      </c>
      <c r="Z184" s="912" t="s">
        <v>876</v>
      </c>
      <c r="AA184" s="912" t="s">
        <v>877</v>
      </c>
      <c r="AB184" s="3009"/>
      <c r="AC184" s="5476"/>
      <c r="AD184" s="5476"/>
      <c r="AE184" s="5566"/>
      <c r="AF184" s="908"/>
      <c r="AG184" s="908"/>
      <c r="AH184" s="908"/>
    </row>
    <row r="185" spans="1:34" s="909" customFormat="1" ht="12" customHeight="1">
      <c r="A185" s="5454"/>
      <c r="B185" s="5476"/>
      <c r="C185" s="5212"/>
      <c r="D185" s="5493"/>
      <c r="E185" s="906"/>
      <c r="F185" s="5476"/>
      <c r="G185" s="5476"/>
      <c r="H185" s="5476"/>
      <c r="I185" s="5476"/>
      <c r="J185" s="5490"/>
      <c r="K185" s="5490"/>
      <c r="L185" s="5490"/>
      <c r="M185" s="5490"/>
      <c r="N185" s="910" t="s">
        <v>868</v>
      </c>
      <c r="O185" s="910" t="s">
        <v>614</v>
      </c>
      <c r="P185" s="910" t="s">
        <v>614</v>
      </c>
      <c r="Q185" s="910" t="s">
        <v>857</v>
      </c>
      <c r="R185" s="912">
        <v>1405</v>
      </c>
      <c r="S185" s="912" t="s">
        <v>858</v>
      </c>
      <c r="T185" s="912">
        <v>3</v>
      </c>
      <c r="U185" s="912" t="s">
        <v>859</v>
      </c>
      <c r="V185" s="912">
        <v>3</v>
      </c>
      <c r="W185" s="912"/>
      <c r="X185" s="912"/>
      <c r="Y185" s="912"/>
      <c r="Z185" s="912"/>
      <c r="AA185" s="912"/>
      <c r="AB185" s="3009"/>
      <c r="AC185" s="5476"/>
      <c r="AD185" s="5476"/>
      <c r="AE185" s="5566"/>
      <c r="AF185" s="908"/>
      <c r="AG185" s="908"/>
      <c r="AH185" s="908"/>
    </row>
    <row r="186" spans="1:34" s="909" customFormat="1" ht="12" customHeight="1">
      <c r="A186" s="5454"/>
      <c r="B186" s="5477"/>
      <c r="C186" s="5213"/>
      <c r="D186" s="5494"/>
      <c r="E186" s="907"/>
      <c r="F186" s="5477"/>
      <c r="G186" s="5477"/>
      <c r="H186" s="5477"/>
      <c r="I186" s="5477"/>
      <c r="J186" s="5491"/>
      <c r="K186" s="5491"/>
      <c r="L186" s="5491"/>
      <c r="M186" s="5491"/>
      <c r="N186" s="910" t="s">
        <v>860</v>
      </c>
      <c r="O186" s="912" t="s">
        <v>646</v>
      </c>
      <c r="P186" s="912" t="s">
        <v>647</v>
      </c>
      <c r="Q186" s="910" t="s">
        <v>857</v>
      </c>
      <c r="R186" s="912">
        <v>1300</v>
      </c>
      <c r="S186" s="912" t="s">
        <v>858</v>
      </c>
      <c r="T186" s="912">
        <v>2</v>
      </c>
      <c r="U186" s="912" t="s">
        <v>859</v>
      </c>
      <c r="V186" s="912">
        <v>2</v>
      </c>
      <c r="W186" s="912"/>
      <c r="X186" s="912"/>
      <c r="Y186" s="912"/>
      <c r="Z186" s="912"/>
      <c r="AA186" s="912"/>
      <c r="AB186" s="3012"/>
      <c r="AC186" s="5477"/>
      <c r="AD186" s="5477"/>
      <c r="AE186" s="5567"/>
      <c r="AF186" s="908"/>
      <c r="AG186" s="908"/>
      <c r="AH186" s="908"/>
    </row>
    <row r="187" spans="1:34" ht="12" customHeight="1">
      <c r="A187" s="5454"/>
      <c r="B187" s="5084" t="s">
        <v>2463</v>
      </c>
      <c r="C187" s="5214" t="s">
        <v>3686</v>
      </c>
      <c r="D187" s="5460" t="s">
        <v>1305</v>
      </c>
      <c r="E187" s="5291" t="s">
        <v>1225</v>
      </c>
      <c r="F187" s="5084" t="s">
        <v>851</v>
      </c>
      <c r="G187" s="5084" t="s">
        <v>1131</v>
      </c>
      <c r="H187" s="5084" t="s">
        <v>624</v>
      </c>
      <c r="I187" s="5116" t="s">
        <v>873</v>
      </c>
      <c r="J187" s="5291">
        <v>8704</v>
      </c>
      <c r="K187" s="5291">
        <v>13298</v>
      </c>
      <c r="L187" s="5291">
        <v>512</v>
      </c>
      <c r="M187" s="5291">
        <v>1216</v>
      </c>
      <c r="N187" s="292" t="s">
        <v>854</v>
      </c>
      <c r="O187" s="292" t="s">
        <v>1218</v>
      </c>
      <c r="P187" s="292" t="s">
        <v>1219</v>
      </c>
      <c r="Q187" s="292" t="s">
        <v>857</v>
      </c>
      <c r="R187" s="25">
        <v>270</v>
      </c>
      <c r="S187" s="25" t="s">
        <v>858</v>
      </c>
      <c r="T187" s="25">
        <v>2</v>
      </c>
      <c r="U187" s="25" t="s">
        <v>859</v>
      </c>
      <c r="V187" s="25">
        <v>2</v>
      </c>
      <c r="W187" s="25"/>
      <c r="X187" s="25"/>
      <c r="Y187" s="25"/>
      <c r="Z187" s="25"/>
      <c r="AA187" s="25"/>
      <c r="AB187" s="3013"/>
      <c r="AC187" s="5084" t="s">
        <v>2468</v>
      </c>
      <c r="AD187" s="5084" t="s">
        <v>2452</v>
      </c>
      <c r="AE187" s="5124"/>
    </row>
    <row r="188" spans="1:34" ht="12" customHeight="1">
      <c r="A188" s="5454"/>
      <c r="B188" s="5085"/>
      <c r="C188" s="5201"/>
      <c r="D188" s="5461"/>
      <c r="E188" s="5236"/>
      <c r="F188" s="5085"/>
      <c r="G188" s="5085"/>
      <c r="H188" s="5085"/>
      <c r="I188" s="5114"/>
      <c r="J188" s="5236"/>
      <c r="K188" s="5236"/>
      <c r="L188" s="5236"/>
      <c r="M188" s="5236"/>
      <c r="N188" s="292" t="s">
        <v>874</v>
      </c>
      <c r="O188" s="468" t="s">
        <v>1158</v>
      </c>
      <c r="P188" s="2473" t="s">
        <v>341</v>
      </c>
      <c r="Q188" s="292" t="s">
        <v>857</v>
      </c>
      <c r="R188" s="25">
        <v>1500</v>
      </c>
      <c r="S188" s="25" t="s">
        <v>858</v>
      </c>
      <c r="T188" s="25">
        <v>4</v>
      </c>
      <c r="U188" s="25" t="s">
        <v>859</v>
      </c>
      <c r="V188" s="25">
        <v>4</v>
      </c>
      <c r="W188" s="25">
        <v>6</v>
      </c>
      <c r="X188" s="25" t="s">
        <v>875</v>
      </c>
      <c r="Y188" s="25" t="s">
        <v>859</v>
      </c>
      <c r="Z188" s="25" t="s">
        <v>876</v>
      </c>
      <c r="AA188" s="25" t="s">
        <v>877</v>
      </c>
      <c r="AB188" s="3009"/>
      <c r="AC188" s="5085"/>
      <c r="AD188" s="5085"/>
      <c r="AE188" s="5126"/>
    </row>
    <row r="189" spans="1:34" ht="12" customHeight="1">
      <c r="A189" s="5454"/>
      <c r="B189" s="5085"/>
      <c r="C189" s="5201"/>
      <c r="D189" s="5461"/>
      <c r="E189" s="5236"/>
      <c r="F189" s="5085"/>
      <c r="G189" s="5085"/>
      <c r="H189" s="5085"/>
      <c r="I189" s="5114"/>
      <c r="J189" s="5236"/>
      <c r="K189" s="5236"/>
      <c r="L189" s="5236"/>
      <c r="M189" s="5236"/>
      <c r="N189" s="292" t="s">
        <v>868</v>
      </c>
      <c r="O189" s="292" t="s">
        <v>614</v>
      </c>
      <c r="P189" s="292" t="s">
        <v>614</v>
      </c>
      <c r="Q189" s="292" t="s">
        <v>857</v>
      </c>
      <c r="R189" s="25">
        <v>1405</v>
      </c>
      <c r="S189" s="25" t="s">
        <v>858</v>
      </c>
      <c r="T189" s="25">
        <v>3</v>
      </c>
      <c r="U189" s="25" t="s">
        <v>859</v>
      </c>
      <c r="V189" s="25">
        <v>3</v>
      </c>
      <c r="W189" s="25"/>
      <c r="X189" s="25"/>
      <c r="Y189" s="25"/>
      <c r="Z189" s="25"/>
      <c r="AA189" s="25"/>
      <c r="AB189" s="3009"/>
      <c r="AC189" s="5085"/>
      <c r="AD189" s="5085"/>
      <c r="AE189" s="5126"/>
    </row>
    <row r="190" spans="1:34" ht="12" customHeight="1">
      <c r="A190" s="5454"/>
      <c r="B190" s="5086"/>
      <c r="C190" s="5202"/>
      <c r="D190" s="5485"/>
      <c r="E190" s="5237"/>
      <c r="F190" s="5086"/>
      <c r="G190" s="5086"/>
      <c r="H190" s="5086"/>
      <c r="I190" s="5115"/>
      <c r="J190" s="5237"/>
      <c r="K190" s="5237"/>
      <c r="L190" s="5237"/>
      <c r="M190" s="5237"/>
      <c r="N190" s="292" t="s">
        <v>860</v>
      </c>
      <c r="O190" s="25" t="s">
        <v>646</v>
      </c>
      <c r="P190" s="25" t="s">
        <v>647</v>
      </c>
      <c r="Q190" s="292" t="s">
        <v>857</v>
      </c>
      <c r="R190" s="25">
        <v>1300</v>
      </c>
      <c r="S190" s="25" t="s">
        <v>858</v>
      </c>
      <c r="T190" s="25">
        <v>2</v>
      </c>
      <c r="U190" s="25" t="s">
        <v>859</v>
      </c>
      <c r="V190" s="25">
        <v>2</v>
      </c>
      <c r="W190" s="25"/>
      <c r="X190" s="25"/>
      <c r="Y190" s="25"/>
      <c r="Z190" s="25"/>
      <c r="AA190" s="25"/>
      <c r="AB190" s="3012"/>
      <c r="AC190" s="5086"/>
      <c r="AD190" s="5086"/>
      <c r="AE190" s="5125"/>
    </row>
    <row r="191" spans="1:34" ht="12" customHeight="1">
      <c r="A191" s="5454"/>
      <c r="B191" s="5084" t="s">
        <v>2463</v>
      </c>
      <c r="C191" s="5214" t="s">
        <v>3687</v>
      </c>
      <c r="D191" s="5460" t="s">
        <v>1273</v>
      </c>
      <c r="E191" s="5291" t="s">
        <v>1225</v>
      </c>
      <c r="F191" s="5084" t="s">
        <v>851</v>
      </c>
      <c r="G191" s="5084" t="s">
        <v>1131</v>
      </c>
      <c r="H191" s="5084" t="s">
        <v>624</v>
      </c>
      <c r="I191" s="5116" t="s">
        <v>873</v>
      </c>
      <c r="J191" s="5291">
        <v>13298</v>
      </c>
      <c r="K191" s="5291">
        <v>20678</v>
      </c>
      <c r="L191" s="5291">
        <v>512</v>
      </c>
      <c r="M191" s="5291">
        <v>1388</v>
      </c>
      <c r="N191" s="292" t="s">
        <v>854</v>
      </c>
      <c r="O191" s="91" t="s">
        <v>1135</v>
      </c>
      <c r="P191" s="91" t="s">
        <v>1134</v>
      </c>
      <c r="Q191" s="292" t="s">
        <v>857</v>
      </c>
      <c r="R191" s="25">
        <v>270</v>
      </c>
      <c r="S191" s="25" t="s">
        <v>858</v>
      </c>
      <c r="T191" s="25">
        <v>2</v>
      </c>
      <c r="U191" s="25" t="s">
        <v>859</v>
      </c>
      <c r="V191" s="25">
        <v>2</v>
      </c>
      <c r="W191" s="25"/>
      <c r="X191" s="25"/>
      <c r="Y191" s="25"/>
      <c r="Z191" s="25"/>
      <c r="AA191" s="25"/>
      <c r="AB191" s="3062" t="s">
        <v>6172</v>
      </c>
      <c r="AC191" s="5084" t="s">
        <v>2468</v>
      </c>
      <c r="AD191" s="5084" t="s">
        <v>2452</v>
      </c>
      <c r="AE191" s="5124"/>
    </row>
    <row r="192" spans="1:34" ht="12" customHeight="1">
      <c r="A192" s="5454"/>
      <c r="B192" s="5085"/>
      <c r="C192" s="5201"/>
      <c r="D192" s="5461"/>
      <c r="E192" s="5236"/>
      <c r="F192" s="5085"/>
      <c r="G192" s="5085"/>
      <c r="H192" s="5085"/>
      <c r="I192" s="5114"/>
      <c r="J192" s="5236"/>
      <c r="K192" s="5236"/>
      <c r="L192" s="5236"/>
      <c r="M192" s="5236"/>
      <c r="N192" s="292" t="s">
        <v>874</v>
      </c>
      <c r="O192" s="468" t="s">
        <v>1158</v>
      </c>
      <c r="P192" s="2473" t="s">
        <v>341</v>
      </c>
      <c r="Q192" s="292" t="s">
        <v>857</v>
      </c>
      <c r="R192" s="25">
        <v>1500</v>
      </c>
      <c r="S192" s="25" t="s">
        <v>858</v>
      </c>
      <c r="T192" s="25">
        <v>4</v>
      </c>
      <c r="U192" s="25" t="s">
        <v>859</v>
      </c>
      <c r="V192" s="25">
        <v>4</v>
      </c>
      <c r="W192" s="25">
        <v>6</v>
      </c>
      <c r="X192" s="25" t="s">
        <v>875</v>
      </c>
      <c r="Y192" s="25" t="s">
        <v>859</v>
      </c>
      <c r="Z192" s="25" t="s">
        <v>876</v>
      </c>
      <c r="AA192" s="25" t="s">
        <v>877</v>
      </c>
      <c r="AB192" s="3009"/>
      <c r="AC192" s="5085"/>
      <c r="AD192" s="5085"/>
      <c r="AE192" s="5126"/>
    </row>
    <row r="193" spans="1:34" ht="12" customHeight="1">
      <c r="A193" s="5454"/>
      <c r="B193" s="5085"/>
      <c r="C193" s="5201"/>
      <c r="D193" s="5461"/>
      <c r="E193" s="5236"/>
      <c r="F193" s="5085"/>
      <c r="G193" s="5085"/>
      <c r="H193" s="5085"/>
      <c r="I193" s="5114"/>
      <c r="J193" s="5236"/>
      <c r="K193" s="5236"/>
      <c r="L193" s="5236"/>
      <c r="M193" s="5236"/>
      <c r="N193" s="292" t="s">
        <v>868</v>
      </c>
      <c r="O193" s="292" t="s">
        <v>614</v>
      </c>
      <c r="P193" s="292" t="s">
        <v>614</v>
      </c>
      <c r="Q193" s="292" t="s">
        <v>857</v>
      </c>
      <c r="R193" s="25">
        <v>1405</v>
      </c>
      <c r="S193" s="25" t="s">
        <v>858</v>
      </c>
      <c r="T193" s="25">
        <v>3</v>
      </c>
      <c r="U193" s="25" t="s">
        <v>859</v>
      </c>
      <c r="V193" s="25">
        <v>3</v>
      </c>
      <c r="W193" s="25"/>
      <c r="X193" s="25"/>
      <c r="Y193" s="25"/>
      <c r="Z193" s="25"/>
      <c r="AA193" s="25"/>
      <c r="AB193" s="3009"/>
      <c r="AC193" s="5085"/>
      <c r="AD193" s="5085"/>
      <c r="AE193" s="5126"/>
    </row>
    <row r="194" spans="1:34" ht="12" customHeight="1">
      <c r="A194" s="5454"/>
      <c r="B194" s="5086"/>
      <c r="C194" s="5202"/>
      <c r="D194" s="5485"/>
      <c r="E194" s="5237"/>
      <c r="F194" s="5086"/>
      <c r="G194" s="5086"/>
      <c r="H194" s="5086"/>
      <c r="I194" s="5115"/>
      <c r="J194" s="5237"/>
      <c r="K194" s="5237"/>
      <c r="L194" s="5237"/>
      <c r="M194" s="5237"/>
      <c r="N194" s="292" t="s">
        <v>860</v>
      </c>
      <c r="O194" s="25" t="s">
        <v>646</v>
      </c>
      <c r="P194" s="25" t="s">
        <v>647</v>
      </c>
      <c r="Q194" s="292" t="s">
        <v>857</v>
      </c>
      <c r="R194" s="25">
        <v>1300</v>
      </c>
      <c r="S194" s="25" t="s">
        <v>858</v>
      </c>
      <c r="T194" s="25">
        <v>2</v>
      </c>
      <c r="U194" s="25" t="s">
        <v>859</v>
      </c>
      <c r="V194" s="25">
        <v>2</v>
      </c>
      <c r="W194" s="25"/>
      <c r="X194" s="25"/>
      <c r="Y194" s="25"/>
      <c r="Z194" s="25"/>
      <c r="AA194" s="25"/>
      <c r="AB194" s="3012"/>
      <c r="AC194" s="5086"/>
      <c r="AD194" s="5086"/>
      <c r="AE194" s="5125"/>
    </row>
    <row r="195" spans="1:34" ht="12" customHeight="1">
      <c r="A195" s="5454"/>
      <c r="B195" s="5084" t="s">
        <v>2463</v>
      </c>
      <c r="C195" s="5214" t="s">
        <v>3688</v>
      </c>
      <c r="D195" s="5460" t="s">
        <v>1274</v>
      </c>
      <c r="E195" s="5291" t="s">
        <v>1225</v>
      </c>
      <c r="F195" s="5084" t="s">
        <v>851</v>
      </c>
      <c r="G195" s="5084" t="s">
        <v>1131</v>
      </c>
      <c r="H195" s="5084" t="s">
        <v>624</v>
      </c>
      <c r="I195" s="5116" t="s">
        <v>873</v>
      </c>
      <c r="J195" s="5291">
        <v>13744</v>
      </c>
      <c r="K195" s="5291">
        <v>24884</v>
      </c>
      <c r="L195" s="5291">
        <v>512</v>
      </c>
      <c r="M195" s="5291">
        <v>1680</v>
      </c>
      <c r="N195" s="292" t="s">
        <v>854</v>
      </c>
      <c r="O195" s="292" t="s">
        <v>866</v>
      </c>
      <c r="P195" s="25" t="s">
        <v>867</v>
      </c>
      <c r="Q195" s="292" t="s">
        <v>857</v>
      </c>
      <c r="R195" s="25">
        <v>270</v>
      </c>
      <c r="S195" s="25" t="s">
        <v>858</v>
      </c>
      <c r="T195" s="25">
        <v>2</v>
      </c>
      <c r="U195" s="25" t="s">
        <v>859</v>
      </c>
      <c r="V195" s="25">
        <v>2</v>
      </c>
      <c r="W195" s="25"/>
      <c r="X195" s="25"/>
      <c r="Y195" s="25"/>
      <c r="Z195" s="25"/>
      <c r="AA195" s="25"/>
      <c r="AB195" s="3062" t="s">
        <v>6173</v>
      </c>
      <c r="AC195" s="5084" t="s">
        <v>2468</v>
      </c>
      <c r="AD195" s="5084" t="s">
        <v>2452</v>
      </c>
      <c r="AE195" s="5124"/>
    </row>
    <row r="196" spans="1:34" ht="12" customHeight="1">
      <c r="A196" s="5454"/>
      <c r="B196" s="5085"/>
      <c r="C196" s="5201"/>
      <c r="D196" s="5461"/>
      <c r="E196" s="5236"/>
      <c r="F196" s="5085"/>
      <c r="G196" s="5085"/>
      <c r="H196" s="5085"/>
      <c r="I196" s="5114"/>
      <c r="J196" s="5236"/>
      <c r="K196" s="5236"/>
      <c r="L196" s="5236"/>
      <c r="M196" s="5236"/>
      <c r="N196" s="292" t="s">
        <v>874</v>
      </c>
      <c r="O196" s="468" t="s">
        <v>1158</v>
      </c>
      <c r="P196" s="2473" t="s">
        <v>341</v>
      </c>
      <c r="Q196" s="292" t="s">
        <v>857</v>
      </c>
      <c r="R196" s="25">
        <v>1500</v>
      </c>
      <c r="S196" s="25" t="s">
        <v>858</v>
      </c>
      <c r="T196" s="25">
        <v>4</v>
      </c>
      <c r="U196" s="25" t="s">
        <v>859</v>
      </c>
      <c r="V196" s="25">
        <v>4</v>
      </c>
      <c r="W196" s="25">
        <v>6</v>
      </c>
      <c r="X196" s="25" t="s">
        <v>875</v>
      </c>
      <c r="Y196" s="25" t="s">
        <v>859</v>
      </c>
      <c r="Z196" s="25" t="s">
        <v>876</v>
      </c>
      <c r="AA196" s="25" t="s">
        <v>877</v>
      </c>
      <c r="AB196" s="3009"/>
      <c r="AC196" s="5085"/>
      <c r="AD196" s="5085"/>
      <c r="AE196" s="5126"/>
    </row>
    <row r="197" spans="1:34" ht="12" customHeight="1">
      <c r="A197" s="5454"/>
      <c r="B197" s="5085"/>
      <c r="C197" s="5201"/>
      <c r="D197" s="5461"/>
      <c r="E197" s="5236"/>
      <c r="F197" s="5085"/>
      <c r="G197" s="5085"/>
      <c r="H197" s="5085"/>
      <c r="I197" s="5114"/>
      <c r="J197" s="5236"/>
      <c r="K197" s="5236"/>
      <c r="L197" s="5236"/>
      <c r="M197" s="5236"/>
      <c r="N197" s="292" t="s">
        <v>868</v>
      </c>
      <c r="O197" s="292" t="s">
        <v>614</v>
      </c>
      <c r="P197" s="292" t="s">
        <v>614</v>
      </c>
      <c r="Q197" s="292" t="s">
        <v>857</v>
      </c>
      <c r="R197" s="25">
        <v>1405</v>
      </c>
      <c r="S197" s="25" t="s">
        <v>858</v>
      </c>
      <c r="T197" s="25">
        <v>3</v>
      </c>
      <c r="U197" s="25" t="s">
        <v>859</v>
      </c>
      <c r="V197" s="25">
        <v>3</v>
      </c>
      <c r="W197" s="25"/>
      <c r="X197" s="25"/>
      <c r="Y197" s="25"/>
      <c r="Z197" s="25"/>
      <c r="AA197" s="25"/>
      <c r="AB197" s="3009"/>
      <c r="AC197" s="5085"/>
      <c r="AD197" s="5085"/>
      <c r="AE197" s="5126"/>
    </row>
    <row r="198" spans="1:34" ht="12" customHeight="1" thickBot="1">
      <c r="A198" s="5455"/>
      <c r="B198" s="5121"/>
      <c r="C198" s="5215"/>
      <c r="D198" s="5462"/>
      <c r="E198" s="5277"/>
      <c r="F198" s="5121"/>
      <c r="G198" s="5121"/>
      <c r="H198" s="5121"/>
      <c r="I198" s="5287"/>
      <c r="J198" s="5277"/>
      <c r="K198" s="5277"/>
      <c r="L198" s="5277"/>
      <c r="M198" s="5277"/>
      <c r="N198" s="294" t="s">
        <v>860</v>
      </c>
      <c r="O198" s="36" t="s">
        <v>646</v>
      </c>
      <c r="P198" s="36" t="s">
        <v>647</v>
      </c>
      <c r="Q198" s="294" t="s">
        <v>857</v>
      </c>
      <c r="R198" s="36">
        <v>1300</v>
      </c>
      <c r="S198" s="36" t="s">
        <v>858</v>
      </c>
      <c r="T198" s="36">
        <v>2</v>
      </c>
      <c r="U198" s="36" t="s">
        <v>859</v>
      </c>
      <c r="V198" s="36">
        <v>2</v>
      </c>
      <c r="W198" s="36"/>
      <c r="X198" s="36"/>
      <c r="Y198" s="36"/>
      <c r="Z198" s="36"/>
      <c r="AA198" s="36"/>
      <c r="AB198" s="3010"/>
      <c r="AC198" s="5121"/>
      <c r="AD198" s="5121"/>
      <c r="AE198" s="5125"/>
    </row>
    <row r="199" spans="1:34" s="909" customFormat="1" ht="12" customHeight="1">
      <c r="A199" s="5453" t="s">
        <v>3900</v>
      </c>
      <c r="B199" s="5475" t="s">
        <v>2464</v>
      </c>
      <c r="C199" s="5211" t="s">
        <v>3824</v>
      </c>
      <c r="D199" s="5492" t="s">
        <v>1298</v>
      </c>
      <c r="E199" s="913"/>
      <c r="F199" s="5475" t="s">
        <v>851</v>
      </c>
      <c r="G199" s="5475" t="s">
        <v>1131</v>
      </c>
      <c r="H199" s="5475" t="s">
        <v>624</v>
      </c>
      <c r="I199" s="5475" t="s">
        <v>873</v>
      </c>
      <c r="J199" s="5475">
        <v>10944</v>
      </c>
      <c r="K199" s="5475">
        <v>11840</v>
      </c>
      <c r="L199" s="5475">
        <v>512</v>
      </c>
      <c r="M199" s="5475">
        <v>1216</v>
      </c>
      <c r="N199" s="931" t="s">
        <v>854</v>
      </c>
      <c r="O199" s="931" t="s">
        <v>658</v>
      </c>
      <c r="P199" s="902" t="s">
        <v>856</v>
      </c>
      <c r="Q199" s="931" t="s">
        <v>857</v>
      </c>
      <c r="R199" s="902">
        <v>270</v>
      </c>
      <c r="S199" s="902" t="s">
        <v>858</v>
      </c>
      <c r="T199" s="902">
        <v>2</v>
      </c>
      <c r="U199" s="902" t="s">
        <v>859</v>
      </c>
      <c r="V199" s="902">
        <v>2</v>
      </c>
      <c r="W199" s="902"/>
      <c r="X199" s="902"/>
      <c r="Y199" s="902"/>
      <c r="Z199" s="902"/>
      <c r="AA199" s="902"/>
      <c r="AB199" s="3011"/>
      <c r="AC199" s="5475" t="s">
        <v>2466</v>
      </c>
      <c r="AD199" s="5475" t="s">
        <v>2452</v>
      </c>
      <c r="AE199" s="5565" t="s">
        <v>1390</v>
      </c>
      <c r="AF199" s="908"/>
      <c r="AG199" s="908"/>
      <c r="AH199" s="908"/>
    </row>
    <row r="200" spans="1:34" s="909" customFormat="1" ht="12" customHeight="1">
      <c r="A200" s="5454"/>
      <c r="B200" s="5476"/>
      <c r="C200" s="5212"/>
      <c r="D200" s="5493"/>
      <c r="E200" s="906"/>
      <c r="F200" s="5476"/>
      <c r="G200" s="5476"/>
      <c r="H200" s="5476"/>
      <c r="I200" s="5476"/>
      <c r="J200" s="5476"/>
      <c r="K200" s="5476"/>
      <c r="L200" s="5476"/>
      <c r="M200" s="5476"/>
      <c r="N200" s="910" t="s">
        <v>874</v>
      </c>
      <c r="O200" s="930" t="s">
        <v>344</v>
      </c>
      <c r="P200" s="929" t="s">
        <v>341</v>
      </c>
      <c r="Q200" s="930" t="s">
        <v>857</v>
      </c>
      <c r="R200" s="930">
        <v>1500</v>
      </c>
      <c r="S200" s="930" t="s">
        <v>858</v>
      </c>
      <c r="T200" s="930">
        <v>2</v>
      </c>
      <c r="U200" s="930" t="s">
        <v>859</v>
      </c>
      <c r="V200" s="930">
        <v>2</v>
      </c>
      <c r="W200" s="912">
        <v>3</v>
      </c>
      <c r="X200" s="912" t="s">
        <v>875</v>
      </c>
      <c r="Y200" s="912" t="s">
        <v>859</v>
      </c>
      <c r="Z200" s="912" t="s">
        <v>876</v>
      </c>
      <c r="AA200" s="912" t="s">
        <v>877</v>
      </c>
      <c r="AB200" s="3009"/>
      <c r="AC200" s="5476"/>
      <c r="AD200" s="5476"/>
      <c r="AE200" s="5566"/>
      <c r="AF200" s="908"/>
      <c r="AG200" s="908"/>
      <c r="AH200" s="908"/>
    </row>
    <row r="201" spans="1:34" s="909" customFormat="1" ht="12" customHeight="1">
      <c r="A201" s="5454"/>
      <c r="B201" s="5476"/>
      <c r="C201" s="5212"/>
      <c r="D201" s="5493"/>
      <c r="E201" s="906"/>
      <c r="F201" s="5476"/>
      <c r="G201" s="5476"/>
      <c r="H201" s="5476"/>
      <c r="I201" s="5476"/>
      <c r="J201" s="5476"/>
      <c r="K201" s="5476"/>
      <c r="L201" s="5476"/>
      <c r="M201" s="5476"/>
      <c r="N201" s="910" t="s">
        <v>868</v>
      </c>
      <c r="O201" s="910" t="s">
        <v>614</v>
      </c>
      <c r="P201" s="910" t="s">
        <v>614</v>
      </c>
      <c r="Q201" s="910" t="s">
        <v>857</v>
      </c>
      <c r="R201" s="912">
        <v>1405</v>
      </c>
      <c r="S201" s="912" t="s">
        <v>858</v>
      </c>
      <c r="T201" s="912">
        <v>3</v>
      </c>
      <c r="U201" s="912" t="s">
        <v>859</v>
      </c>
      <c r="V201" s="912">
        <v>3</v>
      </c>
      <c r="W201" s="912"/>
      <c r="X201" s="912"/>
      <c r="Y201" s="912"/>
      <c r="Z201" s="912"/>
      <c r="AA201" s="912"/>
      <c r="AB201" s="3009"/>
      <c r="AC201" s="5476"/>
      <c r="AD201" s="5476"/>
      <c r="AE201" s="5566"/>
      <c r="AF201" s="908"/>
      <c r="AG201" s="908"/>
      <c r="AH201" s="908"/>
    </row>
    <row r="202" spans="1:34" s="909" customFormat="1" ht="12" customHeight="1">
      <c r="A202" s="5454"/>
      <c r="B202" s="5477"/>
      <c r="C202" s="5213"/>
      <c r="D202" s="5494"/>
      <c r="E202" s="907"/>
      <c r="F202" s="5477"/>
      <c r="G202" s="5477"/>
      <c r="H202" s="5477"/>
      <c r="I202" s="5477"/>
      <c r="J202" s="5477"/>
      <c r="K202" s="5477"/>
      <c r="L202" s="5477"/>
      <c r="M202" s="5477"/>
      <c r="N202" s="910" t="s">
        <v>860</v>
      </c>
      <c r="O202" s="912" t="s">
        <v>646</v>
      </c>
      <c r="P202" s="912" t="s">
        <v>647</v>
      </c>
      <c r="Q202" s="910" t="s">
        <v>857</v>
      </c>
      <c r="R202" s="912">
        <v>1300</v>
      </c>
      <c r="S202" s="912" t="s">
        <v>858</v>
      </c>
      <c r="T202" s="912">
        <v>2</v>
      </c>
      <c r="U202" s="912" t="s">
        <v>859</v>
      </c>
      <c r="V202" s="912">
        <v>2</v>
      </c>
      <c r="W202" s="912"/>
      <c r="X202" s="912"/>
      <c r="Y202" s="912"/>
      <c r="Z202" s="912"/>
      <c r="AA202" s="912"/>
      <c r="AB202" s="3012"/>
      <c r="AC202" s="5477"/>
      <c r="AD202" s="5477"/>
      <c r="AE202" s="5567"/>
      <c r="AF202" s="908"/>
      <c r="AG202" s="908"/>
      <c r="AH202" s="908"/>
    </row>
    <row r="203" spans="1:34" ht="12" customHeight="1">
      <c r="A203" s="5454"/>
      <c r="B203" s="5084" t="s">
        <v>2463</v>
      </c>
      <c r="C203" s="5214" t="s">
        <v>3689</v>
      </c>
      <c r="D203" s="5153" t="s">
        <v>1299</v>
      </c>
      <c r="E203" s="5291" t="s">
        <v>1225</v>
      </c>
      <c r="F203" s="5084" t="s">
        <v>851</v>
      </c>
      <c r="G203" s="5084" t="s">
        <v>1131</v>
      </c>
      <c r="H203" s="5084" t="s">
        <v>624</v>
      </c>
      <c r="I203" s="5116" t="s">
        <v>873</v>
      </c>
      <c r="J203" s="5084">
        <v>10944</v>
      </c>
      <c r="K203" s="5084">
        <v>15626</v>
      </c>
      <c r="L203" s="5084">
        <v>512</v>
      </c>
      <c r="M203" s="5084">
        <v>1216</v>
      </c>
      <c r="N203" s="292" t="s">
        <v>854</v>
      </c>
      <c r="O203" s="292" t="s">
        <v>1218</v>
      </c>
      <c r="P203" s="292" t="s">
        <v>1219</v>
      </c>
      <c r="Q203" s="292" t="s">
        <v>857</v>
      </c>
      <c r="R203" s="25">
        <v>270</v>
      </c>
      <c r="S203" s="25" t="s">
        <v>858</v>
      </c>
      <c r="T203" s="25">
        <v>2</v>
      </c>
      <c r="U203" s="25" t="s">
        <v>859</v>
      </c>
      <c r="V203" s="25">
        <v>2</v>
      </c>
      <c r="W203" s="25"/>
      <c r="X203" s="25"/>
      <c r="Y203" s="25"/>
      <c r="Z203" s="25"/>
      <c r="AA203" s="25"/>
      <c r="AB203" s="3013"/>
      <c r="AC203" s="5084" t="s">
        <v>2468</v>
      </c>
      <c r="AD203" s="5084" t="s">
        <v>2452</v>
      </c>
      <c r="AE203" s="5124"/>
    </row>
    <row r="204" spans="1:34" ht="12" customHeight="1">
      <c r="A204" s="5454"/>
      <c r="B204" s="5085"/>
      <c r="C204" s="5201"/>
      <c r="D204" s="5154"/>
      <c r="E204" s="5236"/>
      <c r="F204" s="5085"/>
      <c r="G204" s="5085"/>
      <c r="H204" s="5085"/>
      <c r="I204" s="5114"/>
      <c r="J204" s="5085"/>
      <c r="K204" s="5085"/>
      <c r="L204" s="5085"/>
      <c r="M204" s="5085"/>
      <c r="N204" s="292" t="s">
        <v>874</v>
      </c>
      <c r="O204" s="25" t="s">
        <v>344</v>
      </c>
      <c r="P204" s="292" t="s">
        <v>341</v>
      </c>
      <c r="Q204" s="25" t="s">
        <v>857</v>
      </c>
      <c r="R204" s="25">
        <v>1500</v>
      </c>
      <c r="S204" s="25" t="s">
        <v>858</v>
      </c>
      <c r="T204" s="25">
        <v>2</v>
      </c>
      <c r="U204" s="25" t="s">
        <v>859</v>
      </c>
      <c r="V204" s="25">
        <v>2</v>
      </c>
      <c r="W204" s="25">
        <v>3</v>
      </c>
      <c r="X204" s="25" t="s">
        <v>875</v>
      </c>
      <c r="Y204" s="25" t="s">
        <v>859</v>
      </c>
      <c r="Z204" s="25" t="s">
        <v>876</v>
      </c>
      <c r="AA204" s="25" t="s">
        <v>877</v>
      </c>
      <c r="AB204" s="3009"/>
      <c r="AC204" s="5085"/>
      <c r="AD204" s="5085"/>
      <c r="AE204" s="5126"/>
    </row>
    <row r="205" spans="1:34" ht="12" customHeight="1">
      <c r="A205" s="5454"/>
      <c r="B205" s="5085"/>
      <c r="C205" s="5201"/>
      <c r="D205" s="5154"/>
      <c r="E205" s="5236"/>
      <c r="F205" s="5085"/>
      <c r="G205" s="5085"/>
      <c r="H205" s="5085"/>
      <c r="I205" s="5114"/>
      <c r="J205" s="5085"/>
      <c r="K205" s="5085"/>
      <c r="L205" s="5085"/>
      <c r="M205" s="5085"/>
      <c r="N205" s="292" t="s">
        <v>868</v>
      </c>
      <c r="O205" s="292" t="s">
        <v>614</v>
      </c>
      <c r="P205" s="292" t="s">
        <v>614</v>
      </c>
      <c r="Q205" s="292" t="s">
        <v>857</v>
      </c>
      <c r="R205" s="25">
        <v>1405</v>
      </c>
      <c r="S205" s="25" t="s">
        <v>858</v>
      </c>
      <c r="T205" s="25">
        <v>3</v>
      </c>
      <c r="U205" s="25" t="s">
        <v>859</v>
      </c>
      <c r="V205" s="25">
        <v>3</v>
      </c>
      <c r="W205" s="25"/>
      <c r="X205" s="25"/>
      <c r="Y205" s="25"/>
      <c r="Z205" s="25"/>
      <c r="AA205" s="25"/>
      <c r="AB205" s="3009"/>
      <c r="AC205" s="5085"/>
      <c r="AD205" s="5085"/>
      <c r="AE205" s="5126"/>
    </row>
    <row r="206" spans="1:34" ht="12" customHeight="1">
      <c r="A206" s="5454"/>
      <c r="B206" s="5086"/>
      <c r="C206" s="5202"/>
      <c r="D206" s="5155"/>
      <c r="E206" s="5237"/>
      <c r="F206" s="5086"/>
      <c r="G206" s="5086"/>
      <c r="H206" s="5086"/>
      <c r="I206" s="5115"/>
      <c r="J206" s="5086"/>
      <c r="K206" s="5086"/>
      <c r="L206" s="5086"/>
      <c r="M206" s="5086"/>
      <c r="N206" s="292" t="s">
        <v>860</v>
      </c>
      <c r="O206" s="25" t="s">
        <v>646</v>
      </c>
      <c r="P206" s="25" t="s">
        <v>647</v>
      </c>
      <c r="Q206" s="292" t="s">
        <v>857</v>
      </c>
      <c r="R206" s="25">
        <v>1300</v>
      </c>
      <c r="S206" s="25" t="s">
        <v>858</v>
      </c>
      <c r="T206" s="25">
        <v>2</v>
      </c>
      <c r="U206" s="25" t="s">
        <v>859</v>
      </c>
      <c r="V206" s="25">
        <v>2</v>
      </c>
      <c r="W206" s="25"/>
      <c r="X206" s="25"/>
      <c r="Y206" s="25"/>
      <c r="Z206" s="25"/>
      <c r="AA206" s="25"/>
      <c r="AB206" s="3012"/>
      <c r="AC206" s="5086"/>
      <c r="AD206" s="5086"/>
      <c r="AE206" s="5125"/>
    </row>
    <row r="207" spans="1:34" ht="12" customHeight="1">
      <c r="A207" s="5454"/>
      <c r="B207" s="5084" t="s">
        <v>2463</v>
      </c>
      <c r="C207" s="5214" t="s">
        <v>3690</v>
      </c>
      <c r="D207" s="5153" t="s">
        <v>1300</v>
      </c>
      <c r="E207" s="5291" t="s">
        <v>1225</v>
      </c>
      <c r="F207" s="5084" t="s">
        <v>851</v>
      </c>
      <c r="G207" s="5084" t="s">
        <v>1131</v>
      </c>
      <c r="H207" s="5084" t="s">
        <v>624</v>
      </c>
      <c r="I207" s="5116" t="s">
        <v>873</v>
      </c>
      <c r="J207" s="5084">
        <v>13230</v>
      </c>
      <c r="K207" s="5084">
        <v>23006</v>
      </c>
      <c r="L207" s="5084">
        <v>512</v>
      </c>
      <c r="M207" s="5084">
        <v>1388</v>
      </c>
      <c r="N207" s="292" t="s">
        <v>854</v>
      </c>
      <c r="O207" s="91" t="s">
        <v>1135</v>
      </c>
      <c r="P207" s="91" t="s">
        <v>1134</v>
      </c>
      <c r="Q207" s="292" t="s">
        <v>857</v>
      </c>
      <c r="R207" s="25">
        <v>270</v>
      </c>
      <c r="S207" s="25" t="s">
        <v>858</v>
      </c>
      <c r="T207" s="25">
        <v>2</v>
      </c>
      <c r="U207" s="25" t="s">
        <v>859</v>
      </c>
      <c r="V207" s="25">
        <v>2</v>
      </c>
      <c r="W207" s="25"/>
      <c r="X207" s="25"/>
      <c r="Y207" s="25"/>
      <c r="Z207" s="25"/>
      <c r="AA207" s="25"/>
      <c r="AB207" s="3062" t="s">
        <v>6172</v>
      </c>
      <c r="AC207" s="5084" t="s">
        <v>2468</v>
      </c>
      <c r="AD207" s="5084" t="s">
        <v>2452</v>
      </c>
      <c r="AE207" s="5124"/>
    </row>
    <row r="208" spans="1:34" ht="12" customHeight="1">
      <c r="A208" s="5454"/>
      <c r="B208" s="5085"/>
      <c r="C208" s="5201"/>
      <c r="D208" s="5154"/>
      <c r="E208" s="5236"/>
      <c r="F208" s="5085"/>
      <c r="G208" s="5085"/>
      <c r="H208" s="5085"/>
      <c r="I208" s="5114"/>
      <c r="J208" s="5085"/>
      <c r="K208" s="5085"/>
      <c r="L208" s="5085"/>
      <c r="M208" s="5085"/>
      <c r="N208" s="292" t="s">
        <v>874</v>
      </c>
      <c r="O208" s="25" t="s">
        <v>344</v>
      </c>
      <c r="P208" s="292" t="s">
        <v>341</v>
      </c>
      <c r="Q208" s="25" t="s">
        <v>857</v>
      </c>
      <c r="R208" s="25">
        <v>1500</v>
      </c>
      <c r="S208" s="25" t="s">
        <v>858</v>
      </c>
      <c r="T208" s="25">
        <v>2</v>
      </c>
      <c r="U208" s="25" t="s">
        <v>859</v>
      </c>
      <c r="V208" s="25">
        <v>2</v>
      </c>
      <c r="W208" s="25">
        <v>3</v>
      </c>
      <c r="X208" s="25" t="s">
        <v>875</v>
      </c>
      <c r="Y208" s="25" t="s">
        <v>859</v>
      </c>
      <c r="Z208" s="25" t="s">
        <v>876</v>
      </c>
      <c r="AA208" s="25" t="s">
        <v>877</v>
      </c>
      <c r="AB208" s="3009"/>
      <c r="AC208" s="5085"/>
      <c r="AD208" s="5085"/>
      <c r="AE208" s="5126"/>
    </row>
    <row r="209" spans="1:34" ht="12" customHeight="1">
      <c r="A209" s="5454"/>
      <c r="B209" s="5085"/>
      <c r="C209" s="5201"/>
      <c r="D209" s="5154"/>
      <c r="E209" s="5236"/>
      <c r="F209" s="5085"/>
      <c r="G209" s="5085"/>
      <c r="H209" s="5085"/>
      <c r="I209" s="5114"/>
      <c r="J209" s="5085"/>
      <c r="K209" s="5085"/>
      <c r="L209" s="5085"/>
      <c r="M209" s="5085"/>
      <c r="N209" s="292" t="s">
        <v>868</v>
      </c>
      <c r="O209" s="292" t="s">
        <v>614</v>
      </c>
      <c r="P209" s="292" t="s">
        <v>614</v>
      </c>
      <c r="Q209" s="292" t="s">
        <v>857</v>
      </c>
      <c r="R209" s="25">
        <v>1405</v>
      </c>
      <c r="S209" s="25" t="s">
        <v>858</v>
      </c>
      <c r="T209" s="25">
        <v>3</v>
      </c>
      <c r="U209" s="25" t="s">
        <v>859</v>
      </c>
      <c r="V209" s="25">
        <v>3</v>
      </c>
      <c r="W209" s="25"/>
      <c r="X209" s="25"/>
      <c r="Y209" s="25"/>
      <c r="Z209" s="25"/>
      <c r="AA209" s="25"/>
      <c r="AB209" s="3009"/>
      <c r="AC209" s="5085"/>
      <c r="AD209" s="5085"/>
      <c r="AE209" s="5126"/>
    </row>
    <row r="210" spans="1:34" ht="12" customHeight="1">
      <c r="A210" s="5454"/>
      <c r="B210" s="5086"/>
      <c r="C210" s="5202"/>
      <c r="D210" s="5155"/>
      <c r="E210" s="5237"/>
      <c r="F210" s="5086"/>
      <c r="G210" s="5086"/>
      <c r="H210" s="5086"/>
      <c r="I210" s="5115"/>
      <c r="J210" s="5086"/>
      <c r="K210" s="5086"/>
      <c r="L210" s="5086"/>
      <c r="M210" s="5086"/>
      <c r="N210" s="292" t="s">
        <v>860</v>
      </c>
      <c r="O210" s="25" t="s">
        <v>646</v>
      </c>
      <c r="P210" s="25" t="s">
        <v>647</v>
      </c>
      <c r="Q210" s="292" t="s">
        <v>857</v>
      </c>
      <c r="R210" s="25">
        <v>1300</v>
      </c>
      <c r="S210" s="25" t="s">
        <v>858</v>
      </c>
      <c r="T210" s="25">
        <v>2</v>
      </c>
      <c r="U210" s="25" t="s">
        <v>859</v>
      </c>
      <c r="V210" s="25">
        <v>2</v>
      </c>
      <c r="W210" s="25"/>
      <c r="X210" s="25"/>
      <c r="Y210" s="25"/>
      <c r="Z210" s="25"/>
      <c r="AA210" s="25"/>
      <c r="AB210" s="3012"/>
      <c r="AC210" s="5086"/>
      <c r="AD210" s="5086"/>
      <c r="AE210" s="5125"/>
    </row>
    <row r="211" spans="1:34" ht="12" customHeight="1">
      <c r="A211" s="5454"/>
      <c r="B211" s="5084" t="s">
        <v>2463</v>
      </c>
      <c r="C211" s="5214" t="s">
        <v>3691</v>
      </c>
      <c r="D211" s="5153" t="s">
        <v>1301</v>
      </c>
      <c r="E211" s="5291" t="s">
        <v>1225</v>
      </c>
      <c r="F211" s="5084" t="s">
        <v>851</v>
      </c>
      <c r="G211" s="5085" t="s">
        <v>1131</v>
      </c>
      <c r="H211" s="5084" t="s">
        <v>624</v>
      </c>
      <c r="I211" s="5116" t="s">
        <v>873</v>
      </c>
      <c r="J211" s="5084">
        <v>13230</v>
      </c>
      <c r="K211" s="5084">
        <v>27264</v>
      </c>
      <c r="L211" s="5084">
        <v>512</v>
      </c>
      <c r="M211" s="5084">
        <v>1680</v>
      </c>
      <c r="N211" s="292" t="s">
        <v>854</v>
      </c>
      <c r="O211" s="292" t="s">
        <v>866</v>
      </c>
      <c r="P211" s="25" t="s">
        <v>867</v>
      </c>
      <c r="Q211" s="292" t="s">
        <v>857</v>
      </c>
      <c r="R211" s="25">
        <v>270</v>
      </c>
      <c r="S211" s="25" t="s">
        <v>858</v>
      </c>
      <c r="T211" s="25">
        <v>2</v>
      </c>
      <c r="U211" s="25" t="s">
        <v>859</v>
      </c>
      <c r="V211" s="25">
        <v>2</v>
      </c>
      <c r="W211" s="25"/>
      <c r="X211" s="25"/>
      <c r="Y211" s="25"/>
      <c r="Z211" s="25"/>
      <c r="AA211" s="25"/>
      <c r="AB211" s="3062" t="s">
        <v>6173</v>
      </c>
      <c r="AC211" s="5084" t="s">
        <v>2468</v>
      </c>
      <c r="AD211" s="5084" t="s">
        <v>2452</v>
      </c>
      <c r="AE211" s="5124"/>
    </row>
    <row r="212" spans="1:34" ht="12" customHeight="1">
      <c r="A212" s="5454"/>
      <c r="B212" s="5085"/>
      <c r="C212" s="5201"/>
      <c r="D212" s="5154"/>
      <c r="E212" s="5236"/>
      <c r="F212" s="5085"/>
      <c r="G212" s="5085"/>
      <c r="H212" s="5085"/>
      <c r="I212" s="5114"/>
      <c r="J212" s="5085"/>
      <c r="K212" s="5085"/>
      <c r="L212" s="5085"/>
      <c r="M212" s="5085"/>
      <c r="N212" s="292" t="s">
        <v>874</v>
      </c>
      <c r="O212" s="25" t="s">
        <v>344</v>
      </c>
      <c r="P212" s="292" t="s">
        <v>341</v>
      </c>
      <c r="Q212" s="25" t="s">
        <v>857</v>
      </c>
      <c r="R212" s="25">
        <v>1500</v>
      </c>
      <c r="S212" s="25" t="s">
        <v>858</v>
      </c>
      <c r="T212" s="25">
        <v>2</v>
      </c>
      <c r="U212" s="25" t="s">
        <v>859</v>
      </c>
      <c r="V212" s="25">
        <v>2</v>
      </c>
      <c r="W212" s="25">
        <v>3</v>
      </c>
      <c r="X212" s="25" t="s">
        <v>875</v>
      </c>
      <c r="Y212" s="25" t="s">
        <v>859</v>
      </c>
      <c r="Z212" s="25" t="s">
        <v>876</v>
      </c>
      <c r="AA212" s="25" t="s">
        <v>877</v>
      </c>
      <c r="AB212" s="3009"/>
      <c r="AC212" s="5085"/>
      <c r="AD212" s="5085"/>
      <c r="AE212" s="5126"/>
    </row>
    <row r="213" spans="1:34" ht="12" customHeight="1">
      <c r="A213" s="5454"/>
      <c r="B213" s="5085"/>
      <c r="C213" s="5201"/>
      <c r="D213" s="5154"/>
      <c r="E213" s="5236"/>
      <c r="F213" s="5085"/>
      <c r="G213" s="5085"/>
      <c r="H213" s="5085"/>
      <c r="I213" s="5114"/>
      <c r="J213" s="5085"/>
      <c r="K213" s="5085"/>
      <c r="L213" s="5085"/>
      <c r="M213" s="5085"/>
      <c r="N213" s="292" t="s">
        <v>868</v>
      </c>
      <c r="O213" s="292" t="s">
        <v>614</v>
      </c>
      <c r="P213" s="292" t="s">
        <v>614</v>
      </c>
      <c r="Q213" s="292" t="s">
        <v>857</v>
      </c>
      <c r="R213" s="25">
        <v>1405</v>
      </c>
      <c r="S213" s="25" t="s">
        <v>858</v>
      </c>
      <c r="T213" s="25">
        <v>3</v>
      </c>
      <c r="U213" s="25" t="s">
        <v>859</v>
      </c>
      <c r="V213" s="25">
        <v>3</v>
      </c>
      <c r="W213" s="25"/>
      <c r="X213" s="25"/>
      <c r="Y213" s="25"/>
      <c r="Z213" s="25"/>
      <c r="AA213" s="25"/>
      <c r="AB213" s="3009"/>
      <c r="AC213" s="5085"/>
      <c r="AD213" s="5085"/>
      <c r="AE213" s="5126"/>
    </row>
    <row r="214" spans="1:34" ht="12" customHeight="1" thickBot="1">
      <c r="A214" s="5455"/>
      <c r="B214" s="5121"/>
      <c r="C214" s="5215"/>
      <c r="D214" s="5208"/>
      <c r="E214" s="5277"/>
      <c r="F214" s="5121"/>
      <c r="G214" s="5121"/>
      <c r="H214" s="5121"/>
      <c r="I214" s="5287"/>
      <c r="J214" s="5121"/>
      <c r="K214" s="5121"/>
      <c r="L214" s="5121"/>
      <c r="M214" s="5121"/>
      <c r="N214" s="294" t="s">
        <v>860</v>
      </c>
      <c r="O214" s="36" t="s">
        <v>646</v>
      </c>
      <c r="P214" s="36" t="s">
        <v>647</v>
      </c>
      <c r="Q214" s="294" t="s">
        <v>857</v>
      </c>
      <c r="R214" s="36">
        <v>1300</v>
      </c>
      <c r="S214" s="36" t="s">
        <v>858</v>
      </c>
      <c r="T214" s="36">
        <v>2</v>
      </c>
      <c r="U214" s="36" t="s">
        <v>859</v>
      </c>
      <c r="V214" s="36">
        <v>2</v>
      </c>
      <c r="W214" s="36"/>
      <c r="X214" s="36"/>
      <c r="Y214" s="36"/>
      <c r="Z214" s="36"/>
      <c r="AA214" s="36"/>
      <c r="AB214" s="3010"/>
      <c r="AC214" s="5121"/>
      <c r="AD214" s="5121"/>
      <c r="AE214" s="5298"/>
    </row>
    <row r="215" spans="1:34" ht="12" customHeight="1">
      <c r="A215" s="5453" t="s">
        <v>3901</v>
      </c>
      <c r="B215" s="5483" t="s">
        <v>2463</v>
      </c>
      <c r="C215" s="5342" t="s">
        <v>3651</v>
      </c>
      <c r="D215" s="5466" t="s">
        <v>1302</v>
      </c>
      <c r="E215" s="5484" t="s">
        <v>1223</v>
      </c>
      <c r="F215" s="5483" t="s">
        <v>851</v>
      </c>
      <c r="G215" s="5276" t="s">
        <v>1132</v>
      </c>
      <c r="H215" s="5483" t="s">
        <v>624</v>
      </c>
      <c r="I215" s="5478" t="s">
        <v>873</v>
      </c>
      <c r="J215" s="3703">
        <v>4192</v>
      </c>
      <c r="K215" s="3699">
        <v>5216</v>
      </c>
      <c r="L215" s="3702">
        <v>384</v>
      </c>
      <c r="M215" s="3702">
        <v>896</v>
      </c>
      <c r="N215" s="289" t="s">
        <v>860</v>
      </c>
      <c r="O215" s="137" t="s">
        <v>646</v>
      </c>
      <c r="P215" s="137" t="s">
        <v>647</v>
      </c>
      <c r="Q215" s="195" t="s">
        <v>857</v>
      </c>
      <c r="R215" s="137">
        <v>1300</v>
      </c>
      <c r="S215" s="137" t="s">
        <v>858</v>
      </c>
      <c r="T215" s="137">
        <v>2</v>
      </c>
      <c r="U215" s="137" t="s">
        <v>859</v>
      </c>
      <c r="V215" s="137">
        <v>2</v>
      </c>
      <c r="W215" s="137"/>
      <c r="X215" s="137"/>
      <c r="Y215" s="137"/>
      <c r="Z215" s="137"/>
      <c r="AA215" s="137"/>
      <c r="AB215" s="1775"/>
      <c r="AC215" s="5483" t="s">
        <v>2466</v>
      </c>
      <c r="AD215" s="5483" t="s">
        <v>2452</v>
      </c>
      <c r="AE215" s="5337"/>
      <c r="AF215" s="42"/>
      <c r="AG215" s="42"/>
      <c r="AH215" s="42"/>
    </row>
    <row r="216" spans="1:34" ht="15" customHeight="1">
      <c r="A216" s="5454"/>
      <c r="B216" s="5318"/>
      <c r="C216" s="5201"/>
      <c r="D216" s="5467"/>
      <c r="E216" s="5464"/>
      <c r="F216" s="5318"/>
      <c r="G216" s="5130"/>
      <c r="H216" s="5318"/>
      <c r="I216" s="5479"/>
      <c r="J216" s="3703"/>
      <c r="K216" s="3700"/>
      <c r="L216" s="3703"/>
      <c r="M216" s="3703"/>
      <c r="N216" s="292" t="s">
        <v>874</v>
      </c>
      <c r="O216" s="25" t="s">
        <v>342</v>
      </c>
      <c r="P216" s="292" t="s">
        <v>341</v>
      </c>
      <c r="Q216" s="25" t="s">
        <v>857</v>
      </c>
      <c r="R216" s="25">
        <v>1500</v>
      </c>
      <c r="S216" s="25" t="s">
        <v>858</v>
      </c>
      <c r="T216" s="25">
        <v>2</v>
      </c>
      <c r="U216" s="25" t="s">
        <v>859</v>
      </c>
      <c r="V216" s="25">
        <v>2</v>
      </c>
      <c r="W216" s="25">
        <v>3</v>
      </c>
      <c r="X216" s="25" t="s">
        <v>875</v>
      </c>
      <c r="Y216" s="25" t="s">
        <v>859</v>
      </c>
      <c r="Z216" s="25" t="s">
        <v>876</v>
      </c>
      <c r="AA216" s="25" t="s">
        <v>877</v>
      </c>
      <c r="AB216" s="3017"/>
      <c r="AC216" s="5318"/>
      <c r="AD216" s="5318"/>
      <c r="AE216" s="5337"/>
      <c r="AF216" s="42"/>
      <c r="AG216" s="42"/>
      <c r="AH216" s="42"/>
    </row>
    <row r="217" spans="1:34" ht="15.75" customHeight="1">
      <c r="A217" s="5454"/>
      <c r="B217" s="5318"/>
      <c r="C217" s="5202"/>
      <c r="D217" s="5468"/>
      <c r="E217" s="5465"/>
      <c r="F217" s="5318"/>
      <c r="G217" s="5130"/>
      <c r="H217" s="5318"/>
      <c r="I217" s="5479"/>
      <c r="J217" s="3706"/>
      <c r="K217" s="5578"/>
      <c r="L217" s="3703"/>
      <c r="M217" s="3703"/>
      <c r="N217" s="292" t="s">
        <v>868</v>
      </c>
      <c r="O217" s="292" t="s">
        <v>614</v>
      </c>
      <c r="P217" s="292" t="s">
        <v>614</v>
      </c>
      <c r="Q217" s="292" t="s">
        <v>857</v>
      </c>
      <c r="R217" s="25">
        <v>1405</v>
      </c>
      <c r="S217" s="25" t="s">
        <v>858</v>
      </c>
      <c r="T217" s="25">
        <v>3</v>
      </c>
      <c r="U217" s="25" t="s">
        <v>859</v>
      </c>
      <c r="V217" s="25">
        <v>3</v>
      </c>
      <c r="W217" s="25"/>
      <c r="X217" s="25"/>
      <c r="Y217" s="25"/>
      <c r="Z217" s="25"/>
      <c r="AA217" s="25"/>
      <c r="AB217" s="3017"/>
      <c r="AC217" s="5318"/>
      <c r="AD217" s="5318"/>
      <c r="AE217" s="5576"/>
      <c r="AF217" s="42"/>
      <c r="AG217" s="42"/>
      <c r="AH217" s="42"/>
    </row>
    <row r="218" spans="1:34" ht="12" customHeight="1">
      <c r="A218" s="5454"/>
      <c r="B218" s="5318" t="s">
        <v>2463</v>
      </c>
      <c r="C218" s="5214" t="s">
        <v>3692</v>
      </c>
      <c r="D218" s="5474" t="s">
        <v>1275</v>
      </c>
      <c r="E218" s="5463" t="s">
        <v>1225</v>
      </c>
      <c r="F218" s="5318" t="s">
        <v>851</v>
      </c>
      <c r="G218" s="5086" t="s">
        <v>1132</v>
      </c>
      <c r="H218" s="5318" t="s">
        <v>624</v>
      </c>
      <c r="I218" s="5486" t="s">
        <v>873</v>
      </c>
      <c r="J218" s="3740">
        <v>9152</v>
      </c>
      <c r="K218" s="5572">
        <v>9664</v>
      </c>
      <c r="L218" s="3812">
        <v>384</v>
      </c>
      <c r="M218" s="3812">
        <v>896</v>
      </c>
      <c r="N218" s="292" t="s">
        <v>860</v>
      </c>
      <c r="O218" s="25" t="s">
        <v>646</v>
      </c>
      <c r="P218" s="25" t="s">
        <v>647</v>
      </c>
      <c r="Q218" s="292" t="s">
        <v>857</v>
      </c>
      <c r="R218" s="25">
        <v>1300</v>
      </c>
      <c r="S218" s="25" t="s">
        <v>858</v>
      </c>
      <c r="T218" s="25">
        <v>2</v>
      </c>
      <c r="U218" s="25" t="s">
        <v>859</v>
      </c>
      <c r="V218" s="25">
        <v>2</v>
      </c>
      <c r="W218" s="25"/>
      <c r="X218" s="25"/>
      <c r="Y218" s="25"/>
      <c r="Z218" s="25"/>
      <c r="AA218" s="25"/>
      <c r="AB218" s="3017"/>
      <c r="AC218" s="5318" t="s">
        <v>2466</v>
      </c>
      <c r="AD218" s="5318" t="s">
        <v>2452</v>
      </c>
      <c r="AE218" s="5577"/>
      <c r="AF218" s="42"/>
      <c r="AG218" s="42"/>
      <c r="AH218" s="42"/>
    </row>
    <row r="219" spans="1:34" ht="12" customHeight="1">
      <c r="A219" s="5454"/>
      <c r="B219" s="5318"/>
      <c r="C219" s="5201"/>
      <c r="D219" s="5467"/>
      <c r="E219" s="5464"/>
      <c r="F219" s="5318"/>
      <c r="G219" s="5130"/>
      <c r="H219" s="5318"/>
      <c r="I219" s="5486"/>
      <c r="J219" s="5572"/>
      <c r="K219" s="5572"/>
      <c r="L219" s="3742"/>
      <c r="M219" s="3742"/>
      <c r="N219" s="282" t="s">
        <v>874</v>
      </c>
      <c r="O219" s="468" t="s">
        <v>1158</v>
      </c>
      <c r="P219" s="2473" t="s">
        <v>341</v>
      </c>
      <c r="Q219" s="292" t="s">
        <v>857</v>
      </c>
      <c r="R219" s="25">
        <v>1500</v>
      </c>
      <c r="S219" s="25" t="s">
        <v>858</v>
      </c>
      <c r="T219" s="25">
        <v>4</v>
      </c>
      <c r="U219" s="25" t="s">
        <v>859</v>
      </c>
      <c r="V219" s="25">
        <v>4</v>
      </c>
      <c r="W219" s="25">
        <v>6</v>
      </c>
      <c r="X219" s="25" t="s">
        <v>875</v>
      </c>
      <c r="Y219" s="25" t="s">
        <v>859</v>
      </c>
      <c r="Z219" s="25" t="s">
        <v>876</v>
      </c>
      <c r="AA219" s="25" t="s">
        <v>877</v>
      </c>
      <c r="AB219" s="3017"/>
      <c r="AC219" s="5318"/>
      <c r="AD219" s="5318"/>
      <c r="AE219" s="5337"/>
      <c r="AF219" s="42"/>
      <c r="AG219" s="42"/>
      <c r="AH219" s="42"/>
    </row>
    <row r="220" spans="1:34" ht="12" customHeight="1">
      <c r="A220" s="5454"/>
      <c r="B220" s="5318"/>
      <c r="C220" s="5202"/>
      <c r="D220" s="5468"/>
      <c r="E220" s="5465"/>
      <c r="F220" s="5318"/>
      <c r="G220" s="5130"/>
      <c r="H220" s="5318"/>
      <c r="I220" s="5486"/>
      <c r="J220" s="5572"/>
      <c r="K220" s="5572"/>
      <c r="L220" s="3742"/>
      <c r="M220" s="3742"/>
      <c r="N220" s="292" t="s">
        <v>868</v>
      </c>
      <c r="O220" s="292" t="s">
        <v>614</v>
      </c>
      <c r="P220" s="292" t="s">
        <v>614</v>
      </c>
      <c r="Q220" s="292" t="s">
        <v>857</v>
      </c>
      <c r="R220" s="25">
        <v>1405</v>
      </c>
      <c r="S220" s="25" t="s">
        <v>858</v>
      </c>
      <c r="T220" s="25">
        <v>3</v>
      </c>
      <c r="U220" s="25" t="s">
        <v>859</v>
      </c>
      <c r="V220" s="25">
        <v>3</v>
      </c>
      <c r="W220" s="25"/>
      <c r="X220" s="25"/>
      <c r="Y220" s="25"/>
      <c r="Z220" s="25"/>
      <c r="AA220" s="25"/>
      <c r="AB220" s="3017"/>
      <c r="AC220" s="5318"/>
      <c r="AD220" s="5318"/>
      <c r="AE220" s="5576"/>
      <c r="AF220" s="42"/>
      <c r="AG220" s="42"/>
      <c r="AH220" s="42"/>
    </row>
    <row r="221" spans="1:34" ht="12" customHeight="1">
      <c r="A221" s="5454"/>
      <c r="B221" s="5318" t="s">
        <v>2463</v>
      </c>
      <c r="C221" s="5214" t="s">
        <v>3693</v>
      </c>
      <c r="D221" s="5457" t="s">
        <v>154</v>
      </c>
      <c r="E221" s="453"/>
      <c r="F221" s="5318" t="s">
        <v>851</v>
      </c>
      <c r="G221" s="5130" t="s">
        <v>1149</v>
      </c>
      <c r="H221" s="5318" t="s">
        <v>624</v>
      </c>
      <c r="I221" s="5486" t="s">
        <v>873</v>
      </c>
      <c r="J221" s="5318">
        <v>10592</v>
      </c>
      <c r="K221" s="5318">
        <v>12352</v>
      </c>
      <c r="L221" s="3743">
        <v>384</v>
      </c>
      <c r="M221" s="3743">
        <v>896</v>
      </c>
      <c r="N221" s="292" t="s">
        <v>860</v>
      </c>
      <c r="O221" s="25" t="s">
        <v>646</v>
      </c>
      <c r="P221" s="25" t="s">
        <v>647</v>
      </c>
      <c r="Q221" s="292" t="s">
        <v>857</v>
      </c>
      <c r="R221" s="25">
        <v>1300</v>
      </c>
      <c r="S221" s="25" t="s">
        <v>858</v>
      </c>
      <c r="T221" s="25">
        <v>2</v>
      </c>
      <c r="U221" s="25" t="s">
        <v>859</v>
      </c>
      <c r="V221" s="25">
        <v>2</v>
      </c>
      <c r="W221" s="25"/>
      <c r="X221" s="25"/>
      <c r="Y221" s="25"/>
      <c r="Z221" s="25"/>
      <c r="AA221" s="25"/>
      <c r="AB221" s="3017"/>
      <c r="AC221" s="5318" t="s">
        <v>2466</v>
      </c>
      <c r="AD221" s="5318" t="s">
        <v>2452</v>
      </c>
      <c r="AE221" s="5124"/>
      <c r="AF221" s="42"/>
      <c r="AG221" s="42"/>
      <c r="AH221" s="42"/>
    </row>
    <row r="222" spans="1:34" ht="12.75" customHeight="1">
      <c r="A222" s="5454"/>
      <c r="B222" s="5318"/>
      <c r="C222" s="5201"/>
      <c r="D222" s="5458"/>
      <c r="E222" s="491" t="s">
        <v>1225</v>
      </c>
      <c r="F222" s="5318"/>
      <c r="G222" s="5130"/>
      <c r="H222" s="5318"/>
      <c r="I222" s="5486"/>
      <c r="J222" s="5318"/>
      <c r="K222" s="5318"/>
      <c r="L222" s="3703"/>
      <c r="M222" s="3703"/>
      <c r="N222" s="282" t="s">
        <v>874</v>
      </c>
      <c r="O222" s="282" t="s">
        <v>344</v>
      </c>
      <c r="P222" s="282" t="s">
        <v>341</v>
      </c>
      <c r="Q222" s="282" t="s">
        <v>857</v>
      </c>
      <c r="R222" s="37">
        <v>1500</v>
      </c>
      <c r="S222" s="37" t="s">
        <v>858</v>
      </c>
      <c r="T222" s="37">
        <v>2</v>
      </c>
      <c r="U222" s="37" t="s">
        <v>859</v>
      </c>
      <c r="V222" s="37">
        <v>2</v>
      </c>
      <c r="W222" s="25">
        <v>3</v>
      </c>
      <c r="X222" s="25" t="s">
        <v>875</v>
      </c>
      <c r="Y222" s="25" t="s">
        <v>859</v>
      </c>
      <c r="Z222" s="25" t="s">
        <v>876</v>
      </c>
      <c r="AA222" s="25" t="s">
        <v>877</v>
      </c>
      <c r="AB222" s="3017"/>
      <c r="AC222" s="5318"/>
      <c r="AD222" s="5318"/>
      <c r="AE222" s="5126"/>
      <c r="AF222" s="42"/>
      <c r="AG222" s="42"/>
      <c r="AH222" s="42"/>
    </row>
    <row r="223" spans="1:34" ht="16.5" customHeight="1" thickBot="1">
      <c r="A223" s="5455"/>
      <c r="B223" s="5319"/>
      <c r="C223" s="5215"/>
      <c r="D223" s="5459"/>
      <c r="E223" s="454"/>
      <c r="F223" s="5319"/>
      <c r="G223" s="5280"/>
      <c r="H223" s="5319"/>
      <c r="I223" s="5488"/>
      <c r="J223" s="5319"/>
      <c r="K223" s="5319"/>
      <c r="L223" s="3704"/>
      <c r="M223" s="3704"/>
      <c r="N223" s="294" t="s">
        <v>868</v>
      </c>
      <c r="O223" s="294" t="s">
        <v>614</v>
      </c>
      <c r="P223" s="294" t="s">
        <v>614</v>
      </c>
      <c r="Q223" s="294" t="s">
        <v>857</v>
      </c>
      <c r="R223" s="36">
        <v>1405</v>
      </c>
      <c r="S223" s="36" t="s">
        <v>858</v>
      </c>
      <c r="T223" s="36">
        <v>3</v>
      </c>
      <c r="U223" s="36" t="s">
        <v>859</v>
      </c>
      <c r="V223" s="36">
        <v>3</v>
      </c>
      <c r="W223" s="36"/>
      <c r="X223" s="36"/>
      <c r="Y223" s="36"/>
      <c r="Z223" s="36"/>
      <c r="AA223" s="36"/>
      <c r="AB223" s="3018"/>
      <c r="AC223" s="5319"/>
      <c r="AD223" s="5319"/>
      <c r="AE223" s="5298"/>
      <c r="AF223" s="42"/>
      <c r="AG223" s="42"/>
      <c r="AH223" s="42"/>
    </row>
    <row r="224" spans="1:34" ht="14.25" customHeight="1">
      <c r="A224" s="5481" t="s">
        <v>216</v>
      </c>
      <c r="B224" s="5156" t="s">
        <v>2463</v>
      </c>
      <c r="C224" s="5176" t="s">
        <v>2967</v>
      </c>
      <c r="D224" s="5472" t="s">
        <v>1155</v>
      </c>
      <c r="E224" s="5156" t="s">
        <v>1221</v>
      </c>
      <c r="F224" s="5156" t="s">
        <v>851</v>
      </c>
      <c r="G224" s="5156" t="s">
        <v>862</v>
      </c>
      <c r="H224" s="5156" t="s">
        <v>624</v>
      </c>
      <c r="I224" s="5320" t="s">
        <v>853</v>
      </c>
      <c r="J224" s="5156">
        <v>640</v>
      </c>
      <c r="K224" s="5156">
        <v>1216</v>
      </c>
      <c r="L224" s="5156">
        <v>512</v>
      </c>
      <c r="M224" s="5156">
        <v>768</v>
      </c>
      <c r="N224" s="195" t="s">
        <v>868</v>
      </c>
      <c r="O224" s="195" t="s">
        <v>340</v>
      </c>
      <c r="P224" s="195" t="s">
        <v>340</v>
      </c>
      <c r="Q224" s="195" t="s">
        <v>857</v>
      </c>
      <c r="R224" s="137">
        <v>1400</v>
      </c>
      <c r="S224" s="137" t="s">
        <v>858</v>
      </c>
      <c r="T224" s="137">
        <v>8</v>
      </c>
      <c r="U224" s="137" t="s">
        <v>859</v>
      </c>
      <c r="V224" s="137">
        <v>8</v>
      </c>
      <c r="W224" s="137"/>
      <c r="X224" s="137"/>
      <c r="Y224" s="137"/>
      <c r="Z224" s="137"/>
      <c r="AA224" s="137"/>
      <c r="AB224" s="3011"/>
      <c r="AC224" s="5156" t="s">
        <v>2451</v>
      </c>
      <c r="AD224" s="5156" t="s">
        <v>2452</v>
      </c>
      <c r="AE224" s="5305"/>
      <c r="AF224" s="42"/>
      <c r="AG224" s="42"/>
      <c r="AH224" s="42"/>
    </row>
    <row r="225" spans="1:34" ht="14.25" customHeight="1" thickBot="1">
      <c r="A225" s="5482"/>
      <c r="B225" s="5121"/>
      <c r="C225" s="5178"/>
      <c r="D225" s="5473"/>
      <c r="E225" s="5121"/>
      <c r="F225" s="5121"/>
      <c r="G225" s="5121"/>
      <c r="H225" s="5121"/>
      <c r="I225" s="5287"/>
      <c r="J225" s="5121"/>
      <c r="K225" s="5121"/>
      <c r="L225" s="5121"/>
      <c r="M225" s="5121"/>
      <c r="N225" s="294" t="s">
        <v>860</v>
      </c>
      <c r="O225" s="36" t="s">
        <v>646</v>
      </c>
      <c r="P225" s="36" t="s">
        <v>647</v>
      </c>
      <c r="Q225" s="294" t="s">
        <v>857</v>
      </c>
      <c r="R225" s="36">
        <v>1300</v>
      </c>
      <c r="S225" s="36" t="s">
        <v>858</v>
      </c>
      <c r="T225" s="36">
        <v>2</v>
      </c>
      <c r="U225" s="36" t="s">
        <v>859</v>
      </c>
      <c r="V225" s="36">
        <v>2</v>
      </c>
      <c r="W225" s="36"/>
      <c r="X225" s="36"/>
      <c r="Y225" s="36"/>
      <c r="Z225" s="36"/>
      <c r="AA225" s="36"/>
      <c r="AB225" s="3010"/>
      <c r="AC225" s="5121"/>
      <c r="AD225" s="5121"/>
      <c r="AE225" s="5298"/>
    </row>
    <row r="226" spans="1:34" ht="12" customHeight="1">
      <c r="A226" s="3869" t="s">
        <v>1655</v>
      </c>
      <c r="B226" s="5084" t="s">
        <v>2463</v>
      </c>
      <c r="C226" s="5223" t="s">
        <v>3652</v>
      </c>
      <c r="D226" s="5456" t="s">
        <v>1617</v>
      </c>
      <c r="E226" s="5084" t="s">
        <v>1222</v>
      </c>
      <c r="F226" s="5084" t="s">
        <v>851</v>
      </c>
      <c r="G226" s="5084" t="s">
        <v>1131</v>
      </c>
      <c r="H226" s="5084" t="s">
        <v>624</v>
      </c>
      <c r="I226" s="5116" t="s">
        <v>873</v>
      </c>
      <c r="J226" s="5291">
        <v>4906</v>
      </c>
      <c r="K226" s="5291">
        <v>12286</v>
      </c>
      <c r="L226" s="5291">
        <v>256</v>
      </c>
      <c r="M226" s="5291">
        <v>1216</v>
      </c>
      <c r="N226" s="292" t="s">
        <v>854</v>
      </c>
      <c r="O226" s="91" t="s">
        <v>1135</v>
      </c>
      <c r="P226" s="91" t="s">
        <v>1708</v>
      </c>
      <c r="Q226" s="292" t="s">
        <v>857</v>
      </c>
      <c r="R226" s="25">
        <v>270</v>
      </c>
      <c r="S226" s="25" t="s">
        <v>858</v>
      </c>
      <c r="T226" s="25">
        <v>2</v>
      </c>
      <c r="U226" s="25" t="s">
        <v>859</v>
      </c>
      <c r="V226" s="25">
        <v>2</v>
      </c>
      <c r="W226" s="25"/>
      <c r="X226" s="25"/>
      <c r="Y226" s="25"/>
      <c r="Z226" s="25"/>
      <c r="AA226" s="25"/>
      <c r="AB226" s="3064" t="s">
        <v>6172</v>
      </c>
      <c r="AC226" s="5084" t="s">
        <v>2466</v>
      </c>
      <c r="AD226" s="5084" t="s">
        <v>2452</v>
      </c>
      <c r="AE226" s="5124"/>
    </row>
    <row r="227" spans="1:34">
      <c r="A227" s="3870"/>
      <c r="B227" s="5085"/>
      <c r="C227" s="5224"/>
      <c r="D227" s="5331"/>
      <c r="E227" s="5086"/>
      <c r="F227" s="5085"/>
      <c r="G227" s="5085"/>
      <c r="H227" s="5085"/>
      <c r="I227" s="5114"/>
      <c r="J227" s="5236"/>
      <c r="K227" s="5236"/>
      <c r="L227" s="5236"/>
      <c r="M227" s="5236"/>
      <c r="N227" s="292" t="s">
        <v>860</v>
      </c>
      <c r="O227" s="25" t="s">
        <v>646</v>
      </c>
      <c r="P227" s="1755" t="s">
        <v>647</v>
      </c>
      <c r="Q227" s="292" t="s">
        <v>857</v>
      </c>
      <c r="R227" s="25">
        <v>1300</v>
      </c>
      <c r="S227" s="25" t="s">
        <v>858</v>
      </c>
      <c r="T227" s="25">
        <v>2</v>
      </c>
      <c r="U227" s="25" t="s">
        <v>859</v>
      </c>
      <c r="V227" s="25">
        <v>2</v>
      </c>
      <c r="W227" s="25"/>
      <c r="X227" s="25"/>
      <c r="Y227" s="25"/>
      <c r="Z227" s="25"/>
      <c r="AA227" s="25"/>
      <c r="AB227" s="3012"/>
      <c r="AC227" s="5085"/>
      <c r="AD227" s="5085"/>
      <c r="AE227" s="5125"/>
      <c r="AF227" s="91"/>
      <c r="AG227" s="91"/>
      <c r="AH227" s="91"/>
    </row>
    <row r="228" spans="1:34" ht="12" customHeight="1">
      <c r="A228" s="3870"/>
      <c r="B228" s="5084" t="s">
        <v>2463</v>
      </c>
      <c r="C228" s="5223" t="s">
        <v>3653</v>
      </c>
      <c r="D228" s="5456" t="s">
        <v>1618</v>
      </c>
      <c r="E228" s="5084" t="s">
        <v>1222</v>
      </c>
      <c r="F228" s="5084" t="s">
        <v>851</v>
      </c>
      <c r="G228" s="5084" t="s">
        <v>1131</v>
      </c>
      <c r="H228" s="5084" t="s">
        <v>624</v>
      </c>
      <c r="I228" s="5116" t="s">
        <v>873</v>
      </c>
      <c r="J228" s="5084">
        <v>12286</v>
      </c>
      <c r="K228" s="5084">
        <v>23712</v>
      </c>
      <c r="L228" s="5084">
        <v>512</v>
      </c>
      <c r="M228" s="5084">
        <v>1216</v>
      </c>
      <c r="N228" s="292" t="s">
        <v>854</v>
      </c>
      <c r="O228" s="292" t="s">
        <v>866</v>
      </c>
      <c r="P228" s="1755" t="s">
        <v>1708</v>
      </c>
      <c r="Q228" s="292" t="s">
        <v>857</v>
      </c>
      <c r="R228" s="25">
        <v>270</v>
      </c>
      <c r="S228" s="25" t="s">
        <v>858</v>
      </c>
      <c r="T228" s="25">
        <v>2</v>
      </c>
      <c r="U228" s="25" t="s">
        <v>859</v>
      </c>
      <c r="V228" s="25">
        <v>2</v>
      </c>
      <c r="W228" s="25"/>
      <c r="X228" s="25"/>
      <c r="Y228" s="25"/>
      <c r="Z228" s="25"/>
      <c r="AA228" s="25"/>
      <c r="AB228" s="3062" t="s">
        <v>6173</v>
      </c>
      <c r="AC228" s="5084" t="s">
        <v>2468</v>
      </c>
      <c r="AD228" s="5084" t="s">
        <v>2452</v>
      </c>
      <c r="AE228" s="5124"/>
    </row>
    <row r="229" spans="1:34" ht="13.5" thickBot="1">
      <c r="A229" s="3863"/>
      <c r="B229" s="5121"/>
      <c r="C229" s="5470"/>
      <c r="D229" s="5332"/>
      <c r="E229" s="5121"/>
      <c r="F229" s="5121"/>
      <c r="G229" s="5121"/>
      <c r="H229" s="5121"/>
      <c r="I229" s="5287"/>
      <c r="J229" s="5121"/>
      <c r="K229" s="5121"/>
      <c r="L229" s="5121"/>
      <c r="M229" s="5121"/>
      <c r="N229" s="294" t="s">
        <v>860</v>
      </c>
      <c r="O229" s="36" t="s">
        <v>646</v>
      </c>
      <c r="P229" s="1756" t="s">
        <v>647</v>
      </c>
      <c r="Q229" s="294" t="s">
        <v>857</v>
      </c>
      <c r="R229" s="36">
        <v>1300</v>
      </c>
      <c r="S229" s="36" t="s">
        <v>858</v>
      </c>
      <c r="T229" s="36">
        <v>2</v>
      </c>
      <c r="U229" s="36" t="s">
        <v>859</v>
      </c>
      <c r="V229" s="36">
        <v>2</v>
      </c>
      <c r="W229" s="36"/>
      <c r="X229" s="36"/>
      <c r="Y229" s="36"/>
      <c r="Z229" s="36"/>
      <c r="AA229" s="36"/>
      <c r="AB229" s="3010"/>
      <c r="AC229" s="5121"/>
      <c r="AD229" s="5121"/>
      <c r="AE229" s="5298"/>
      <c r="AF229" s="42"/>
      <c r="AG229" s="42"/>
      <c r="AH229" s="42"/>
    </row>
    <row r="230" spans="1:34" ht="12" customHeight="1">
      <c r="A230" s="3869" t="s">
        <v>3902</v>
      </c>
      <c r="B230" s="5130" t="s">
        <v>2463</v>
      </c>
      <c r="C230" s="5471" t="s">
        <v>3654</v>
      </c>
      <c r="D230" s="5469" t="s">
        <v>1619</v>
      </c>
      <c r="E230" s="5084" t="s">
        <v>1224</v>
      </c>
      <c r="F230" s="5130" t="s">
        <v>851</v>
      </c>
      <c r="G230" s="5130" t="s">
        <v>1131</v>
      </c>
      <c r="H230" s="5130" t="s">
        <v>624</v>
      </c>
      <c r="I230" s="5278" t="s">
        <v>873</v>
      </c>
      <c r="J230" s="5130">
        <v>8906</v>
      </c>
      <c r="K230" s="5130">
        <v>16286</v>
      </c>
      <c r="L230" s="5130">
        <v>512</v>
      </c>
      <c r="M230" s="5130">
        <v>1472</v>
      </c>
      <c r="N230" s="292" t="s">
        <v>854</v>
      </c>
      <c r="O230" s="91" t="s">
        <v>1135</v>
      </c>
      <c r="P230" s="91" t="s">
        <v>1708</v>
      </c>
      <c r="Q230" s="292" t="s">
        <v>857</v>
      </c>
      <c r="R230" s="25">
        <v>270</v>
      </c>
      <c r="S230" s="25" t="s">
        <v>858</v>
      </c>
      <c r="T230" s="25">
        <v>2</v>
      </c>
      <c r="U230" s="25" t="s">
        <v>859</v>
      </c>
      <c r="V230" s="25">
        <v>2</v>
      </c>
      <c r="W230" s="25"/>
      <c r="X230" s="25"/>
      <c r="Y230" s="25"/>
      <c r="Z230" s="25"/>
      <c r="AA230" s="25"/>
      <c r="AB230" s="3064" t="s">
        <v>6172</v>
      </c>
      <c r="AC230" s="5084" t="s">
        <v>2468</v>
      </c>
      <c r="AD230" s="5130" t="s">
        <v>2452</v>
      </c>
      <c r="AE230" s="5124"/>
    </row>
    <row r="231" spans="1:34" ht="12" customHeight="1">
      <c r="A231" s="3870"/>
      <c r="B231" s="5130"/>
      <c r="C231" s="5471"/>
      <c r="D231" s="5469"/>
      <c r="E231" s="5085"/>
      <c r="F231" s="5130"/>
      <c r="G231" s="5130"/>
      <c r="H231" s="5130"/>
      <c r="I231" s="5278"/>
      <c r="J231" s="5130"/>
      <c r="K231" s="5130"/>
      <c r="L231" s="5130"/>
      <c r="M231" s="5130"/>
      <c r="N231" s="292" t="s">
        <v>874</v>
      </c>
      <c r="O231" s="292" t="s">
        <v>342</v>
      </c>
      <c r="P231" s="1749" t="s">
        <v>341</v>
      </c>
      <c r="Q231" s="292" t="s">
        <v>857</v>
      </c>
      <c r="R231" s="25">
        <v>1500</v>
      </c>
      <c r="S231" s="25" t="s">
        <v>858</v>
      </c>
      <c r="T231" s="25">
        <v>2</v>
      </c>
      <c r="U231" s="25" t="s">
        <v>859</v>
      </c>
      <c r="V231" s="25">
        <v>2</v>
      </c>
      <c r="W231" s="25">
        <v>3</v>
      </c>
      <c r="X231" s="25" t="s">
        <v>875</v>
      </c>
      <c r="Y231" s="25" t="s">
        <v>859</v>
      </c>
      <c r="Z231" s="25" t="s">
        <v>876</v>
      </c>
      <c r="AA231" s="25" t="s">
        <v>877</v>
      </c>
      <c r="AB231" s="3009"/>
      <c r="AC231" s="5085"/>
      <c r="AD231" s="5130"/>
      <c r="AE231" s="5126"/>
    </row>
    <row r="232" spans="1:34" ht="12" customHeight="1">
      <c r="A232" s="3870"/>
      <c r="B232" s="5130"/>
      <c r="C232" s="5471"/>
      <c r="D232" s="5469"/>
      <c r="E232" s="5086"/>
      <c r="F232" s="5130"/>
      <c r="G232" s="5130"/>
      <c r="H232" s="5130"/>
      <c r="I232" s="5278"/>
      <c r="J232" s="5130"/>
      <c r="K232" s="5130"/>
      <c r="L232" s="5130"/>
      <c r="M232" s="5130"/>
      <c r="N232" s="292" t="s">
        <v>860</v>
      </c>
      <c r="O232" s="25" t="s">
        <v>646</v>
      </c>
      <c r="P232" s="1755" t="s">
        <v>647</v>
      </c>
      <c r="Q232" s="292" t="s">
        <v>857</v>
      </c>
      <c r="R232" s="25">
        <v>1300</v>
      </c>
      <c r="S232" s="25" t="s">
        <v>858</v>
      </c>
      <c r="T232" s="25">
        <v>2</v>
      </c>
      <c r="U232" s="25" t="s">
        <v>859</v>
      </c>
      <c r="V232" s="25">
        <v>2</v>
      </c>
      <c r="W232" s="25"/>
      <c r="X232" s="25"/>
      <c r="Y232" s="25"/>
      <c r="Z232" s="25"/>
      <c r="AA232" s="25"/>
      <c r="AB232" s="3012"/>
      <c r="AC232" s="5086"/>
      <c r="AD232" s="5130"/>
      <c r="AE232" s="5125"/>
    </row>
    <row r="233" spans="1:34" ht="12" customHeight="1">
      <c r="A233" s="3870"/>
      <c r="B233" s="5084" t="s">
        <v>2463</v>
      </c>
      <c r="C233" s="5216" t="s">
        <v>3655</v>
      </c>
      <c r="D233" s="5153" t="s">
        <v>1620</v>
      </c>
      <c r="E233" s="5084" t="s">
        <v>1224</v>
      </c>
      <c r="F233" s="5084" t="s">
        <v>851</v>
      </c>
      <c r="G233" s="5084" t="s">
        <v>1131</v>
      </c>
      <c r="H233" s="5130" t="s">
        <v>624</v>
      </c>
      <c r="I233" s="5278" t="s">
        <v>873</v>
      </c>
      <c r="J233" s="5084">
        <v>11800</v>
      </c>
      <c r="K233" s="5084">
        <v>24480</v>
      </c>
      <c r="L233" s="5084">
        <v>512</v>
      </c>
      <c r="M233" s="5084">
        <v>1472</v>
      </c>
      <c r="N233" s="292" t="s">
        <v>854</v>
      </c>
      <c r="O233" s="292" t="s">
        <v>866</v>
      </c>
      <c r="P233" s="1755" t="s">
        <v>1708</v>
      </c>
      <c r="Q233" s="292" t="s">
        <v>857</v>
      </c>
      <c r="R233" s="25">
        <v>270</v>
      </c>
      <c r="S233" s="25" t="s">
        <v>858</v>
      </c>
      <c r="T233" s="25">
        <v>2</v>
      </c>
      <c r="U233" s="25" t="s">
        <v>859</v>
      </c>
      <c r="V233" s="25">
        <v>2</v>
      </c>
      <c r="W233" s="25"/>
      <c r="X233" s="25"/>
      <c r="Y233" s="25"/>
      <c r="Z233" s="25"/>
      <c r="AA233" s="25"/>
      <c r="AB233" s="3062" t="s">
        <v>6173</v>
      </c>
      <c r="AC233" s="5084" t="s">
        <v>2468</v>
      </c>
      <c r="AD233" s="5084" t="s">
        <v>2452</v>
      </c>
      <c r="AE233" s="5124"/>
    </row>
    <row r="234" spans="1:34" ht="12" customHeight="1">
      <c r="A234" s="3870"/>
      <c r="B234" s="5085"/>
      <c r="C234" s="5217"/>
      <c r="D234" s="5154"/>
      <c r="E234" s="5085"/>
      <c r="F234" s="5085"/>
      <c r="G234" s="5085"/>
      <c r="H234" s="5130"/>
      <c r="I234" s="5278"/>
      <c r="J234" s="5085"/>
      <c r="K234" s="5085"/>
      <c r="L234" s="5085"/>
      <c r="M234" s="5085"/>
      <c r="N234" s="292" t="s">
        <v>874</v>
      </c>
      <c r="O234" s="292" t="s">
        <v>342</v>
      </c>
      <c r="P234" s="1749" t="s">
        <v>341</v>
      </c>
      <c r="Q234" s="292" t="s">
        <v>857</v>
      </c>
      <c r="R234" s="25">
        <v>1500</v>
      </c>
      <c r="S234" s="25" t="s">
        <v>858</v>
      </c>
      <c r="T234" s="25">
        <v>2</v>
      </c>
      <c r="U234" s="25" t="s">
        <v>859</v>
      </c>
      <c r="V234" s="25">
        <v>2</v>
      </c>
      <c r="W234" s="25">
        <v>3</v>
      </c>
      <c r="X234" s="25" t="s">
        <v>875</v>
      </c>
      <c r="Y234" s="25" t="s">
        <v>859</v>
      </c>
      <c r="Z234" s="25" t="s">
        <v>876</v>
      </c>
      <c r="AA234" s="25" t="s">
        <v>877</v>
      </c>
      <c r="AB234" s="3009"/>
      <c r="AC234" s="5085"/>
      <c r="AD234" s="5085"/>
      <c r="AE234" s="5126"/>
    </row>
    <row r="235" spans="1:34" ht="12" customHeight="1" thickBot="1">
      <c r="A235" s="3863"/>
      <c r="B235" s="5121"/>
      <c r="C235" s="5218"/>
      <c r="D235" s="5208"/>
      <c r="E235" s="5121"/>
      <c r="F235" s="5121"/>
      <c r="G235" s="5121"/>
      <c r="H235" s="5280"/>
      <c r="I235" s="5279"/>
      <c r="J235" s="5121"/>
      <c r="K235" s="5121"/>
      <c r="L235" s="5121"/>
      <c r="M235" s="5121"/>
      <c r="N235" s="294" t="s">
        <v>860</v>
      </c>
      <c r="O235" s="36" t="s">
        <v>646</v>
      </c>
      <c r="P235" s="1756" t="s">
        <v>647</v>
      </c>
      <c r="Q235" s="294" t="s">
        <v>857</v>
      </c>
      <c r="R235" s="36">
        <v>1300</v>
      </c>
      <c r="S235" s="36" t="s">
        <v>858</v>
      </c>
      <c r="T235" s="36">
        <v>2</v>
      </c>
      <c r="U235" s="36" t="s">
        <v>859</v>
      </c>
      <c r="V235" s="36">
        <v>2</v>
      </c>
      <c r="W235" s="36"/>
      <c r="X235" s="36"/>
      <c r="Y235" s="36"/>
      <c r="Z235" s="36"/>
      <c r="AA235" s="36"/>
      <c r="AB235" s="3010"/>
      <c r="AC235" s="5121"/>
      <c r="AD235" s="5121"/>
      <c r="AE235" s="5298"/>
    </row>
    <row r="236" spans="1:34" ht="12" customHeight="1">
      <c r="A236" s="3869" t="s">
        <v>3903</v>
      </c>
      <c r="B236" s="5084" t="s">
        <v>2463</v>
      </c>
      <c r="C236" s="5216" t="s">
        <v>3656</v>
      </c>
      <c r="D236" s="5460" t="s">
        <v>1621</v>
      </c>
      <c r="E236" s="5291" t="s">
        <v>1225</v>
      </c>
      <c r="F236" s="5084" t="s">
        <v>851</v>
      </c>
      <c r="G236" s="5156" t="s">
        <v>1131</v>
      </c>
      <c r="H236" s="5084" t="s">
        <v>624</v>
      </c>
      <c r="I236" s="5084" t="s">
        <v>873</v>
      </c>
      <c r="J236" s="5291">
        <v>12914</v>
      </c>
      <c r="K236" s="5291">
        <v>20294</v>
      </c>
      <c r="L236" s="5291">
        <v>512</v>
      </c>
      <c r="M236" s="5291">
        <v>1472</v>
      </c>
      <c r="N236" s="292" t="s">
        <v>854</v>
      </c>
      <c r="O236" s="91" t="s">
        <v>1135</v>
      </c>
      <c r="P236" s="91" t="s">
        <v>1708</v>
      </c>
      <c r="Q236" s="292" t="s">
        <v>857</v>
      </c>
      <c r="R236" s="25">
        <v>270</v>
      </c>
      <c r="S236" s="25" t="s">
        <v>858</v>
      </c>
      <c r="T236" s="25">
        <v>2</v>
      </c>
      <c r="U236" s="25" t="s">
        <v>859</v>
      </c>
      <c r="V236" s="25">
        <v>2</v>
      </c>
      <c r="W236" s="25"/>
      <c r="X236" s="25"/>
      <c r="Y236" s="25"/>
      <c r="Z236" s="25"/>
      <c r="AA236" s="25"/>
      <c r="AB236" s="3064" t="s">
        <v>6172</v>
      </c>
      <c r="AC236" s="5084" t="s">
        <v>2468</v>
      </c>
      <c r="AD236" s="5084" t="s">
        <v>2452</v>
      </c>
      <c r="AE236" s="5124"/>
    </row>
    <row r="237" spans="1:34" ht="12" customHeight="1">
      <c r="A237" s="3869"/>
      <c r="B237" s="5085"/>
      <c r="C237" s="5217"/>
      <c r="D237" s="5461"/>
      <c r="E237" s="5236"/>
      <c r="F237" s="5085"/>
      <c r="G237" s="5085"/>
      <c r="H237" s="5085"/>
      <c r="I237" s="5085"/>
      <c r="J237" s="5236"/>
      <c r="K237" s="5236"/>
      <c r="L237" s="5236"/>
      <c r="M237" s="5236"/>
      <c r="N237" s="292" t="s">
        <v>874</v>
      </c>
      <c r="O237" s="468" t="s">
        <v>1158</v>
      </c>
      <c r="P237" s="2473" t="s">
        <v>341</v>
      </c>
      <c r="Q237" s="292" t="s">
        <v>857</v>
      </c>
      <c r="R237" s="25">
        <v>1500</v>
      </c>
      <c r="S237" s="25" t="s">
        <v>858</v>
      </c>
      <c r="T237" s="25">
        <v>4</v>
      </c>
      <c r="U237" s="25" t="s">
        <v>859</v>
      </c>
      <c r="V237" s="25">
        <v>4</v>
      </c>
      <c r="W237" s="25">
        <v>6</v>
      </c>
      <c r="X237" s="25" t="s">
        <v>875</v>
      </c>
      <c r="Y237" s="25" t="s">
        <v>859</v>
      </c>
      <c r="Z237" s="25" t="s">
        <v>876</v>
      </c>
      <c r="AA237" s="25" t="s">
        <v>877</v>
      </c>
      <c r="AB237" s="3009"/>
      <c r="AC237" s="5085"/>
      <c r="AD237" s="5085"/>
      <c r="AE237" s="5126"/>
    </row>
    <row r="238" spans="1:34" ht="12" customHeight="1">
      <c r="A238" s="3869"/>
      <c r="B238" s="5086"/>
      <c r="C238" s="5217"/>
      <c r="D238" s="5461"/>
      <c r="E238" s="5237"/>
      <c r="F238" s="5086"/>
      <c r="G238" s="5086"/>
      <c r="H238" s="5085"/>
      <c r="I238" s="5085"/>
      <c r="J238" s="5236"/>
      <c r="K238" s="5236"/>
      <c r="L238" s="5236"/>
      <c r="M238" s="5236"/>
      <c r="N238" s="292" t="s">
        <v>860</v>
      </c>
      <c r="O238" s="25" t="s">
        <v>646</v>
      </c>
      <c r="P238" s="1755" t="s">
        <v>647</v>
      </c>
      <c r="Q238" s="292" t="s">
        <v>857</v>
      </c>
      <c r="R238" s="25">
        <v>1300</v>
      </c>
      <c r="S238" s="25" t="s">
        <v>858</v>
      </c>
      <c r="T238" s="25">
        <v>2</v>
      </c>
      <c r="U238" s="25" t="s">
        <v>859</v>
      </c>
      <c r="V238" s="25">
        <v>2</v>
      </c>
      <c r="W238" s="25"/>
      <c r="X238" s="25"/>
      <c r="Y238" s="25"/>
      <c r="Z238" s="25"/>
      <c r="AA238" s="25"/>
      <c r="AB238" s="3012"/>
      <c r="AC238" s="5086"/>
      <c r="AD238" s="5086"/>
      <c r="AE238" s="5125"/>
    </row>
    <row r="239" spans="1:34" ht="12" customHeight="1">
      <c r="A239" s="3869"/>
      <c r="B239" s="5085" t="s">
        <v>2463</v>
      </c>
      <c r="C239" s="5216" t="s">
        <v>3665</v>
      </c>
      <c r="D239" s="5460" t="s">
        <v>1622</v>
      </c>
      <c r="E239" s="5291" t="s">
        <v>1225</v>
      </c>
      <c r="F239" s="5085" t="s">
        <v>851</v>
      </c>
      <c r="G239" s="5084" t="s">
        <v>1131</v>
      </c>
      <c r="H239" s="5084" t="s">
        <v>624</v>
      </c>
      <c r="I239" s="5084" t="s">
        <v>873</v>
      </c>
      <c r="J239" s="5291">
        <v>13424</v>
      </c>
      <c r="K239" s="5291">
        <v>24500</v>
      </c>
      <c r="L239" s="5291">
        <v>512</v>
      </c>
      <c r="M239" s="5291">
        <v>1472</v>
      </c>
      <c r="N239" s="292" t="s">
        <v>854</v>
      </c>
      <c r="O239" s="292" t="s">
        <v>866</v>
      </c>
      <c r="P239" s="1755" t="s">
        <v>1708</v>
      </c>
      <c r="Q239" s="292" t="s">
        <v>857</v>
      </c>
      <c r="R239" s="25">
        <v>270</v>
      </c>
      <c r="S239" s="25" t="s">
        <v>858</v>
      </c>
      <c r="T239" s="25">
        <v>2</v>
      </c>
      <c r="U239" s="25" t="s">
        <v>859</v>
      </c>
      <c r="V239" s="25">
        <v>2</v>
      </c>
      <c r="W239" s="25"/>
      <c r="X239" s="25"/>
      <c r="Y239" s="25"/>
      <c r="Z239" s="25"/>
      <c r="AA239" s="25"/>
      <c r="AB239" s="3062" t="s">
        <v>6173</v>
      </c>
      <c r="AC239" s="5085" t="s">
        <v>2468</v>
      </c>
      <c r="AD239" s="5085" t="s">
        <v>2452</v>
      </c>
      <c r="AE239" s="5124"/>
    </row>
    <row r="240" spans="1:34" ht="12" customHeight="1">
      <c r="A240" s="3869"/>
      <c r="B240" s="5085"/>
      <c r="C240" s="5217"/>
      <c r="D240" s="5461"/>
      <c r="E240" s="5236"/>
      <c r="F240" s="5085"/>
      <c r="G240" s="5085"/>
      <c r="H240" s="5085"/>
      <c r="I240" s="5085"/>
      <c r="J240" s="5236"/>
      <c r="K240" s="5236"/>
      <c r="L240" s="5236"/>
      <c r="M240" s="5236"/>
      <c r="N240" s="292" t="s">
        <v>874</v>
      </c>
      <c r="O240" s="468" t="s">
        <v>1158</v>
      </c>
      <c r="P240" s="2473" t="s">
        <v>341</v>
      </c>
      <c r="Q240" s="292" t="s">
        <v>857</v>
      </c>
      <c r="R240" s="25">
        <v>1500</v>
      </c>
      <c r="S240" s="25" t="s">
        <v>858</v>
      </c>
      <c r="T240" s="25">
        <v>4</v>
      </c>
      <c r="U240" s="25" t="s">
        <v>859</v>
      </c>
      <c r="V240" s="25">
        <v>4</v>
      </c>
      <c r="W240" s="25">
        <v>6</v>
      </c>
      <c r="X240" s="25" t="s">
        <v>875</v>
      </c>
      <c r="Y240" s="25" t="s">
        <v>859</v>
      </c>
      <c r="Z240" s="25" t="s">
        <v>876</v>
      </c>
      <c r="AA240" s="25" t="s">
        <v>877</v>
      </c>
      <c r="AB240" s="3009"/>
      <c r="AC240" s="5085"/>
      <c r="AD240" s="5085"/>
      <c r="AE240" s="5126"/>
    </row>
    <row r="241" spans="1:31" ht="12" customHeight="1" thickBot="1">
      <c r="A241" s="3875"/>
      <c r="B241" s="5121"/>
      <c r="C241" s="5218"/>
      <c r="D241" s="5462"/>
      <c r="E241" s="5277"/>
      <c r="F241" s="5121"/>
      <c r="G241" s="5121"/>
      <c r="H241" s="5121"/>
      <c r="I241" s="5121"/>
      <c r="J241" s="5277"/>
      <c r="K241" s="5277"/>
      <c r="L241" s="5277"/>
      <c r="M241" s="5277"/>
      <c r="N241" s="294" t="s">
        <v>860</v>
      </c>
      <c r="O241" s="36" t="s">
        <v>646</v>
      </c>
      <c r="P241" s="1756" t="s">
        <v>647</v>
      </c>
      <c r="Q241" s="294" t="s">
        <v>857</v>
      </c>
      <c r="R241" s="36">
        <v>1300</v>
      </c>
      <c r="S241" s="36" t="s">
        <v>858</v>
      </c>
      <c r="T241" s="36">
        <v>2</v>
      </c>
      <c r="U241" s="36" t="s">
        <v>859</v>
      </c>
      <c r="V241" s="36">
        <v>2</v>
      </c>
      <c r="W241" s="36"/>
      <c r="X241" s="36"/>
      <c r="Y241" s="36"/>
      <c r="Z241" s="36"/>
      <c r="AA241" s="36"/>
      <c r="AB241" s="3010"/>
      <c r="AC241" s="5121"/>
      <c r="AD241" s="5121"/>
      <c r="AE241" s="5125"/>
    </row>
    <row r="242" spans="1:31" ht="12" customHeight="1">
      <c r="A242" s="3869" t="s">
        <v>3904</v>
      </c>
      <c r="B242" s="5084" t="s">
        <v>2463</v>
      </c>
      <c r="C242" s="5223" t="s">
        <v>3657</v>
      </c>
      <c r="D242" s="5153" t="s">
        <v>1623</v>
      </c>
      <c r="E242" s="5084" t="s">
        <v>1222</v>
      </c>
      <c r="F242" s="5084" t="s">
        <v>851</v>
      </c>
      <c r="G242" s="5085" t="s">
        <v>1152</v>
      </c>
      <c r="H242" s="5084" t="s">
        <v>624</v>
      </c>
      <c r="I242" s="5114" t="s">
        <v>873</v>
      </c>
      <c r="J242" s="5084">
        <v>5162</v>
      </c>
      <c r="K242" s="5084">
        <v>12542</v>
      </c>
      <c r="L242" s="5084">
        <v>512</v>
      </c>
      <c r="M242" s="5084">
        <v>1472</v>
      </c>
      <c r="N242" s="292" t="s">
        <v>854</v>
      </c>
      <c r="O242" s="91" t="s">
        <v>1135</v>
      </c>
      <c r="P242" s="91" t="s">
        <v>1708</v>
      </c>
      <c r="Q242" s="292" t="s">
        <v>857</v>
      </c>
      <c r="R242" s="25">
        <v>270</v>
      </c>
      <c r="S242" s="25" t="s">
        <v>858</v>
      </c>
      <c r="T242" s="25">
        <v>2</v>
      </c>
      <c r="U242" s="25" t="s">
        <v>859</v>
      </c>
      <c r="V242" s="25">
        <v>2</v>
      </c>
      <c r="W242" s="25"/>
      <c r="X242" s="25"/>
      <c r="Y242" s="25"/>
      <c r="Z242" s="25"/>
      <c r="AA242" s="25"/>
      <c r="AB242" s="3064" t="s">
        <v>6172</v>
      </c>
      <c r="AC242" s="5084" t="s">
        <v>2466</v>
      </c>
      <c r="AD242" s="5084" t="s">
        <v>2452</v>
      </c>
      <c r="AE242" s="5124"/>
    </row>
    <row r="243" spans="1:31" ht="12" customHeight="1">
      <c r="A243" s="3870"/>
      <c r="B243" s="5085"/>
      <c r="C243" s="5224"/>
      <c r="D243" s="5154"/>
      <c r="E243" s="5085"/>
      <c r="F243" s="5085"/>
      <c r="G243" s="5085"/>
      <c r="H243" s="5085"/>
      <c r="I243" s="5114"/>
      <c r="J243" s="5085"/>
      <c r="K243" s="5085"/>
      <c r="L243" s="5085"/>
      <c r="M243" s="5085"/>
      <c r="N243" s="292" t="s">
        <v>868</v>
      </c>
      <c r="O243" s="292" t="s">
        <v>869</v>
      </c>
      <c r="P243" s="1749" t="s">
        <v>869</v>
      </c>
      <c r="Q243" s="292" t="s">
        <v>857</v>
      </c>
      <c r="R243" s="25">
        <v>1405</v>
      </c>
      <c r="S243" s="25" t="s">
        <v>858</v>
      </c>
      <c r="T243" s="25">
        <v>2</v>
      </c>
      <c r="U243" s="25" t="s">
        <v>859</v>
      </c>
      <c r="V243" s="25">
        <v>2</v>
      </c>
      <c r="W243" s="25"/>
      <c r="X243" s="25"/>
      <c r="Y243" s="25"/>
      <c r="Z243" s="25"/>
      <c r="AA243" s="25"/>
      <c r="AB243" s="3009"/>
      <c r="AC243" s="5085"/>
      <c r="AD243" s="5085"/>
      <c r="AE243" s="5126"/>
    </row>
    <row r="244" spans="1:31" ht="12" customHeight="1" thickBot="1">
      <c r="A244" s="3870"/>
      <c r="B244" s="5086"/>
      <c r="C244" s="5480"/>
      <c r="D244" s="5155"/>
      <c r="E244" s="5086"/>
      <c r="F244" s="5086"/>
      <c r="G244" s="5086"/>
      <c r="H244" s="5086"/>
      <c r="I244" s="5114"/>
      <c r="J244" s="5086"/>
      <c r="K244" s="5086"/>
      <c r="L244" s="5086"/>
      <c r="M244" s="5086"/>
      <c r="N244" s="292" t="s">
        <v>860</v>
      </c>
      <c r="O244" s="25" t="s">
        <v>646</v>
      </c>
      <c r="P244" s="1755" t="s">
        <v>647</v>
      </c>
      <c r="Q244" s="292" t="s">
        <v>857</v>
      </c>
      <c r="R244" s="25">
        <v>1300</v>
      </c>
      <c r="S244" s="25" t="s">
        <v>858</v>
      </c>
      <c r="T244" s="25">
        <v>2</v>
      </c>
      <c r="U244" s="25" t="s">
        <v>859</v>
      </c>
      <c r="V244" s="25">
        <v>2</v>
      </c>
      <c r="W244" s="25"/>
      <c r="X244" s="25"/>
      <c r="Y244" s="25"/>
      <c r="Z244" s="25"/>
      <c r="AA244" s="25"/>
      <c r="AB244" s="3012"/>
      <c r="AC244" s="5086"/>
      <c r="AD244" s="5086"/>
      <c r="AE244" s="5298"/>
    </row>
    <row r="245" spans="1:31" ht="12" customHeight="1">
      <c r="A245" s="3870"/>
      <c r="B245" s="5084" t="s">
        <v>2463</v>
      </c>
      <c r="C245" s="5223" t="s">
        <v>3658</v>
      </c>
      <c r="D245" s="5153" t="s">
        <v>1624</v>
      </c>
      <c r="E245" s="5084" t="s">
        <v>1222</v>
      </c>
      <c r="F245" s="5084" t="s">
        <v>851</v>
      </c>
      <c r="G245" s="5084" t="s">
        <v>1149</v>
      </c>
      <c r="H245" s="5084" t="s">
        <v>624</v>
      </c>
      <c r="I245" s="5116" t="s">
        <v>873</v>
      </c>
      <c r="J245" s="5084">
        <v>12542</v>
      </c>
      <c r="K245" s="5084">
        <v>23968</v>
      </c>
      <c r="L245" s="5084">
        <v>512</v>
      </c>
      <c r="M245" s="5084">
        <v>1472</v>
      </c>
      <c r="N245" s="292" t="s">
        <v>854</v>
      </c>
      <c r="O245" s="292" t="s">
        <v>866</v>
      </c>
      <c r="P245" s="1755" t="s">
        <v>1708</v>
      </c>
      <c r="Q245" s="292" t="s">
        <v>857</v>
      </c>
      <c r="R245" s="25">
        <v>270</v>
      </c>
      <c r="S245" s="25" t="s">
        <v>858</v>
      </c>
      <c r="T245" s="25">
        <v>2</v>
      </c>
      <c r="U245" s="25" t="s">
        <v>859</v>
      </c>
      <c r="V245" s="25">
        <v>2</v>
      </c>
      <c r="W245" s="25"/>
      <c r="X245" s="25"/>
      <c r="Y245" s="25"/>
      <c r="Z245" s="25"/>
      <c r="AA245" s="25"/>
      <c r="AB245" s="3062" t="s">
        <v>6173</v>
      </c>
      <c r="AC245" s="5084" t="s">
        <v>2468</v>
      </c>
      <c r="AD245" s="5084" t="s">
        <v>2452</v>
      </c>
      <c r="AE245" s="5305"/>
    </row>
    <row r="246" spans="1:31" ht="12" customHeight="1">
      <c r="A246" s="3870"/>
      <c r="B246" s="5085"/>
      <c r="C246" s="5224"/>
      <c r="D246" s="5154"/>
      <c r="E246" s="5085"/>
      <c r="F246" s="5085"/>
      <c r="G246" s="5085"/>
      <c r="H246" s="5085"/>
      <c r="I246" s="5114"/>
      <c r="J246" s="5085"/>
      <c r="K246" s="5085"/>
      <c r="L246" s="5085"/>
      <c r="M246" s="5085"/>
      <c r="N246" s="292" t="s">
        <v>868</v>
      </c>
      <c r="O246" s="292" t="s">
        <v>869</v>
      </c>
      <c r="P246" s="1749" t="s">
        <v>869</v>
      </c>
      <c r="Q246" s="292" t="s">
        <v>857</v>
      </c>
      <c r="R246" s="25">
        <v>1405</v>
      </c>
      <c r="S246" s="25" t="s">
        <v>858</v>
      </c>
      <c r="T246" s="25">
        <v>2</v>
      </c>
      <c r="U246" s="25" t="s">
        <v>859</v>
      </c>
      <c r="V246" s="25">
        <v>2</v>
      </c>
      <c r="W246" s="25"/>
      <c r="X246" s="25"/>
      <c r="Y246" s="25"/>
      <c r="Z246" s="25"/>
      <c r="AA246" s="25"/>
      <c r="AB246" s="3009"/>
      <c r="AC246" s="5085"/>
      <c r="AD246" s="5085"/>
      <c r="AE246" s="5126"/>
    </row>
    <row r="247" spans="1:31" ht="12" customHeight="1" thickBot="1">
      <c r="A247" s="3863"/>
      <c r="B247" s="5121"/>
      <c r="C247" s="5470"/>
      <c r="D247" s="5208"/>
      <c r="E247" s="5121"/>
      <c r="F247" s="5121"/>
      <c r="G247" s="5121"/>
      <c r="H247" s="5121"/>
      <c r="I247" s="5287"/>
      <c r="J247" s="5121"/>
      <c r="K247" s="5121"/>
      <c r="L247" s="5121"/>
      <c r="M247" s="5121"/>
      <c r="N247" s="294" t="s">
        <v>860</v>
      </c>
      <c r="O247" s="36" t="s">
        <v>646</v>
      </c>
      <c r="P247" s="1756" t="s">
        <v>647</v>
      </c>
      <c r="Q247" s="294" t="s">
        <v>857</v>
      </c>
      <c r="R247" s="36">
        <v>1300</v>
      </c>
      <c r="S247" s="36" t="s">
        <v>858</v>
      </c>
      <c r="T247" s="36">
        <v>2</v>
      </c>
      <c r="U247" s="36" t="s">
        <v>859</v>
      </c>
      <c r="V247" s="36">
        <v>2</v>
      </c>
      <c r="W247" s="36"/>
      <c r="X247" s="36"/>
      <c r="Y247" s="36"/>
      <c r="Z247" s="36"/>
      <c r="AA247" s="36"/>
      <c r="AB247" s="3010"/>
      <c r="AC247" s="5121"/>
      <c r="AD247" s="5121"/>
      <c r="AE247" s="5298"/>
    </row>
    <row r="248" spans="1:31" ht="12" customHeight="1">
      <c r="A248" s="4438" t="s">
        <v>3905</v>
      </c>
      <c r="B248" s="5084" t="s">
        <v>2463</v>
      </c>
      <c r="C248" s="5223" t="s">
        <v>3659</v>
      </c>
      <c r="D248" s="5533" t="s">
        <v>1625</v>
      </c>
      <c r="E248" s="5084" t="s">
        <v>1222</v>
      </c>
      <c r="F248" s="5084" t="s">
        <v>851</v>
      </c>
      <c r="G248" s="5084" t="s">
        <v>1149</v>
      </c>
      <c r="H248" s="5084" t="s">
        <v>624</v>
      </c>
      <c r="I248" s="5116" t="s">
        <v>1146</v>
      </c>
      <c r="J248" s="5084">
        <v>5418</v>
      </c>
      <c r="K248" s="5084">
        <v>12798</v>
      </c>
      <c r="L248" s="5084">
        <v>512</v>
      </c>
      <c r="M248" s="5084">
        <v>1728</v>
      </c>
      <c r="N248" s="292" t="s">
        <v>854</v>
      </c>
      <c r="O248" s="91" t="s">
        <v>1135</v>
      </c>
      <c r="P248" s="91" t="s">
        <v>1708</v>
      </c>
      <c r="Q248" s="292" t="s">
        <v>857</v>
      </c>
      <c r="R248" s="25">
        <v>270</v>
      </c>
      <c r="S248" s="25" t="s">
        <v>858</v>
      </c>
      <c r="T248" s="25">
        <v>2</v>
      </c>
      <c r="U248" s="25" t="s">
        <v>859</v>
      </c>
      <c r="V248" s="25">
        <v>2</v>
      </c>
      <c r="W248" s="25"/>
      <c r="X248" s="25"/>
      <c r="Y248" s="25"/>
      <c r="Z248" s="25"/>
      <c r="AA248" s="25"/>
      <c r="AB248" s="3064" t="s">
        <v>6172</v>
      </c>
      <c r="AC248" s="5084" t="s">
        <v>2466</v>
      </c>
      <c r="AD248" s="5084" t="s">
        <v>2452</v>
      </c>
      <c r="AE248" s="5305"/>
    </row>
    <row r="249" spans="1:31" ht="12" customHeight="1">
      <c r="A249" s="5585"/>
      <c r="B249" s="5085"/>
      <c r="C249" s="5224"/>
      <c r="D249" s="5534"/>
      <c r="E249" s="5085"/>
      <c r="F249" s="5085"/>
      <c r="G249" s="5085"/>
      <c r="H249" s="5085"/>
      <c r="I249" s="5114"/>
      <c r="J249" s="5085"/>
      <c r="K249" s="5085"/>
      <c r="L249" s="5085"/>
      <c r="M249" s="5085"/>
      <c r="N249" s="292" t="s">
        <v>868</v>
      </c>
      <c r="O249" s="292" t="s">
        <v>340</v>
      </c>
      <c r="P249" s="1749" t="s">
        <v>340</v>
      </c>
      <c r="Q249" s="292" t="s">
        <v>857</v>
      </c>
      <c r="R249" s="25">
        <v>1400</v>
      </c>
      <c r="S249" s="25" t="s">
        <v>858</v>
      </c>
      <c r="T249" s="25">
        <v>8</v>
      </c>
      <c r="U249" s="25" t="s">
        <v>859</v>
      </c>
      <c r="V249" s="25">
        <v>8</v>
      </c>
      <c r="W249" s="25"/>
      <c r="X249" s="25"/>
      <c r="Y249" s="25"/>
      <c r="Z249" s="25"/>
      <c r="AA249" s="25"/>
      <c r="AB249" s="3009"/>
      <c r="AC249" s="5085"/>
      <c r="AD249" s="5085"/>
      <c r="AE249" s="5126"/>
    </row>
    <row r="250" spans="1:31" ht="12" customHeight="1" thickBot="1">
      <c r="A250" s="5585"/>
      <c r="B250" s="5086"/>
      <c r="C250" s="5480"/>
      <c r="D250" s="5535"/>
      <c r="E250" s="5086"/>
      <c r="F250" s="5086"/>
      <c r="G250" s="5086"/>
      <c r="H250" s="5086"/>
      <c r="I250" s="5114"/>
      <c r="J250" s="5086"/>
      <c r="K250" s="5086"/>
      <c r="L250" s="5086"/>
      <c r="M250" s="5086"/>
      <c r="N250" s="292" t="s">
        <v>860</v>
      </c>
      <c r="O250" s="25" t="s">
        <v>646</v>
      </c>
      <c r="P250" s="1755" t="s">
        <v>647</v>
      </c>
      <c r="Q250" s="292" t="s">
        <v>857</v>
      </c>
      <c r="R250" s="25">
        <v>1300</v>
      </c>
      <c r="S250" s="25" t="s">
        <v>858</v>
      </c>
      <c r="T250" s="25">
        <v>2</v>
      </c>
      <c r="U250" s="25" t="s">
        <v>859</v>
      </c>
      <c r="V250" s="25">
        <v>2</v>
      </c>
      <c r="W250" s="25"/>
      <c r="X250" s="25"/>
      <c r="Y250" s="25"/>
      <c r="Z250" s="25"/>
      <c r="AA250" s="25"/>
      <c r="AB250" s="3012"/>
      <c r="AC250" s="5086"/>
      <c r="AD250" s="5086"/>
      <c r="AE250" s="5125"/>
    </row>
    <row r="251" spans="1:31" ht="12" customHeight="1">
      <c r="A251" s="5585"/>
      <c r="B251" s="5084" t="s">
        <v>2463</v>
      </c>
      <c r="C251" s="5223" t="s">
        <v>3660</v>
      </c>
      <c r="D251" s="5153" t="s">
        <v>1626</v>
      </c>
      <c r="E251" s="5084" t="s">
        <v>1222</v>
      </c>
      <c r="F251" s="5084" t="s">
        <v>851</v>
      </c>
      <c r="G251" s="5084" t="s">
        <v>1149</v>
      </c>
      <c r="H251" s="5084" t="s">
        <v>624</v>
      </c>
      <c r="I251" s="5116" t="s">
        <v>1146</v>
      </c>
      <c r="J251" s="5084">
        <v>12798</v>
      </c>
      <c r="K251" s="5084">
        <v>23968</v>
      </c>
      <c r="L251" s="5084">
        <v>512</v>
      </c>
      <c r="M251" s="5291">
        <v>1728</v>
      </c>
      <c r="N251" s="292" t="s">
        <v>854</v>
      </c>
      <c r="O251" s="292" t="s">
        <v>866</v>
      </c>
      <c r="P251" s="1755" t="s">
        <v>1708</v>
      </c>
      <c r="Q251" s="292" t="s">
        <v>857</v>
      </c>
      <c r="R251" s="25">
        <v>270</v>
      </c>
      <c r="S251" s="25" t="s">
        <v>858</v>
      </c>
      <c r="T251" s="25">
        <v>2</v>
      </c>
      <c r="U251" s="25" t="s">
        <v>859</v>
      </c>
      <c r="V251" s="25">
        <v>2</v>
      </c>
      <c r="W251" s="25"/>
      <c r="X251" s="25"/>
      <c r="Y251" s="25"/>
      <c r="Z251" s="25"/>
      <c r="AA251" s="25"/>
      <c r="AB251" s="3062" t="s">
        <v>6173</v>
      </c>
      <c r="AC251" s="5084" t="s">
        <v>2468</v>
      </c>
      <c r="AD251" s="5084" t="s">
        <v>2452</v>
      </c>
      <c r="AE251" s="5305"/>
    </row>
    <row r="252" spans="1:31" ht="12" customHeight="1">
      <c r="A252" s="5585"/>
      <c r="B252" s="5085"/>
      <c r="C252" s="5224"/>
      <c r="D252" s="5154"/>
      <c r="E252" s="5085"/>
      <c r="F252" s="5085"/>
      <c r="G252" s="5085"/>
      <c r="H252" s="5085"/>
      <c r="I252" s="5114"/>
      <c r="J252" s="5085"/>
      <c r="K252" s="5085"/>
      <c r="L252" s="5085"/>
      <c r="M252" s="5236"/>
      <c r="N252" s="292" t="s">
        <v>868</v>
      </c>
      <c r="O252" s="292" t="s">
        <v>340</v>
      </c>
      <c r="P252" s="1749" t="s">
        <v>340</v>
      </c>
      <c r="Q252" s="292" t="s">
        <v>857</v>
      </c>
      <c r="R252" s="25">
        <v>1400</v>
      </c>
      <c r="S252" s="25" t="s">
        <v>858</v>
      </c>
      <c r="T252" s="25">
        <v>8</v>
      </c>
      <c r="U252" s="25" t="s">
        <v>859</v>
      </c>
      <c r="V252" s="25">
        <v>8</v>
      </c>
      <c r="W252" s="25"/>
      <c r="X252" s="25"/>
      <c r="Y252" s="25"/>
      <c r="Z252" s="25"/>
      <c r="AA252" s="25"/>
      <c r="AB252" s="3009"/>
      <c r="AC252" s="5085"/>
      <c r="AD252" s="5085"/>
      <c r="AE252" s="5126"/>
    </row>
    <row r="253" spans="1:31" ht="12" customHeight="1" thickBot="1">
      <c r="A253" s="5586"/>
      <c r="B253" s="5121"/>
      <c r="C253" s="5470"/>
      <c r="D253" s="5208"/>
      <c r="E253" s="5121"/>
      <c r="F253" s="5121"/>
      <c r="G253" s="5121"/>
      <c r="H253" s="5121"/>
      <c r="I253" s="5287"/>
      <c r="J253" s="5121"/>
      <c r="K253" s="5121"/>
      <c r="L253" s="5121"/>
      <c r="M253" s="5277"/>
      <c r="N253" s="294" t="s">
        <v>860</v>
      </c>
      <c r="O253" s="36" t="s">
        <v>646</v>
      </c>
      <c r="P253" s="1756" t="s">
        <v>647</v>
      </c>
      <c r="Q253" s="294" t="s">
        <v>857</v>
      </c>
      <c r="R253" s="36">
        <v>1300</v>
      </c>
      <c r="S253" s="36" t="s">
        <v>858</v>
      </c>
      <c r="T253" s="36">
        <v>2</v>
      </c>
      <c r="U253" s="36" t="s">
        <v>859</v>
      </c>
      <c r="V253" s="36">
        <v>2</v>
      </c>
      <c r="W253" s="36"/>
      <c r="X253" s="36"/>
      <c r="Y253" s="36"/>
      <c r="Z253" s="36"/>
      <c r="AA253" s="36"/>
      <c r="AB253" s="3010"/>
      <c r="AC253" s="5121"/>
      <c r="AD253" s="5121"/>
      <c r="AE253" s="5298"/>
    </row>
    <row r="254" spans="1:31" ht="15" customHeight="1">
      <c r="A254" s="4426" t="s">
        <v>3906</v>
      </c>
      <c r="B254" s="5291" t="s">
        <v>2463</v>
      </c>
      <c r="C254" s="5641" t="s">
        <v>3666</v>
      </c>
      <c r="D254" s="5546" t="s">
        <v>1627</v>
      </c>
      <c r="E254" s="3812" t="s">
        <v>1222</v>
      </c>
      <c r="F254" s="5291" t="s">
        <v>851</v>
      </c>
      <c r="G254" s="5291" t="s">
        <v>1131</v>
      </c>
      <c r="H254" s="5291" t="s">
        <v>624</v>
      </c>
      <c r="I254" s="3812" t="s">
        <v>873</v>
      </c>
      <c r="J254" s="3812">
        <v>5546</v>
      </c>
      <c r="K254" s="3812">
        <v>12848</v>
      </c>
      <c r="L254" s="3812">
        <v>896</v>
      </c>
      <c r="M254" s="5291">
        <v>1856</v>
      </c>
      <c r="N254" s="292" t="s">
        <v>854</v>
      </c>
      <c r="O254" s="91" t="s">
        <v>1135</v>
      </c>
      <c r="P254" s="91" t="s">
        <v>1708</v>
      </c>
      <c r="Q254" s="295" t="s">
        <v>857</v>
      </c>
      <c r="R254" s="468">
        <v>270</v>
      </c>
      <c r="S254" s="295" t="s">
        <v>858</v>
      </c>
      <c r="T254" s="295">
        <v>2</v>
      </c>
      <c r="U254" s="467" t="s">
        <v>859</v>
      </c>
      <c r="V254" s="295">
        <v>2</v>
      </c>
      <c r="W254" s="486"/>
      <c r="X254" s="486"/>
      <c r="Y254" s="486"/>
      <c r="Z254" s="486"/>
      <c r="AA254" s="486"/>
      <c r="AB254" s="3065" t="s">
        <v>6172</v>
      </c>
      <c r="AC254" s="5291" t="s">
        <v>2466</v>
      </c>
      <c r="AD254" s="5291" t="s">
        <v>2452</v>
      </c>
      <c r="AE254" s="5305"/>
    </row>
    <row r="255" spans="1:31">
      <c r="A255" s="5579"/>
      <c r="B255" s="5236"/>
      <c r="C255" s="5642"/>
      <c r="D255" s="5547"/>
      <c r="E255" s="3742"/>
      <c r="F255" s="5236"/>
      <c r="G255" s="5236"/>
      <c r="H255" s="5236"/>
      <c r="I255" s="3742"/>
      <c r="J255" s="3742"/>
      <c r="K255" s="3742"/>
      <c r="L255" s="3742"/>
      <c r="M255" s="5236"/>
      <c r="N255" s="468" t="s">
        <v>868</v>
      </c>
      <c r="O255" s="292" t="s">
        <v>488</v>
      </c>
      <c r="P255" s="1749" t="s">
        <v>488</v>
      </c>
      <c r="Q255" s="295" t="s">
        <v>857</v>
      </c>
      <c r="R255" s="468">
        <v>1405</v>
      </c>
      <c r="S255" s="295" t="s">
        <v>858</v>
      </c>
      <c r="T255" s="295">
        <v>2</v>
      </c>
      <c r="U255" s="467" t="s">
        <v>859</v>
      </c>
      <c r="V255" s="295">
        <v>2</v>
      </c>
      <c r="W255" s="25"/>
      <c r="X255" s="25"/>
      <c r="Y255" s="25"/>
      <c r="Z255" s="25"/>
      <c r="AA255" s="25"/>
      <c r="AB255" s="3014"/>
      <c r="AC255" s="5236"/>
      <c r="AD255" s="5236"/>
      <c r="AE255" s="5126"/>
    </row>
    <row r="256" spans="1:31">
      <c r="A256" s="5579"/>
      <c r="B256" s="5236"/>
      <c r="C256" s="5642"/>
      <c r="D256" s="5547"/>
      <c r="E256" s="3742"/>
      <c r="F256" s="5236"/>
      <c r="G256" s="5236"/>
      <c r="H256" s="5236"/>
      <c r="I256" s="3742"/>
      <c r="J256" s="3742"/>
      <c r="K256" s="3742"/>
      <c r="L256" s="3742"/>
      <c r="M256" s="5236"/>
      <c r="N256" s="468" t="s">
        <v>48</v>
      </c>
      <c r="O256" s="292" t="s">
        <v>340</v>
      </c>
      <c r="P256" s="1749" t="s">
        <v>340</v>
      </c>
      <c r="Q256" s="468" t="s">
        <v>857</v>
      </c>
      <c r="R256" s="468">
        <v>1400</v>
      </c>
      <c r="S256" s="295" t="s">
        <v>858</v>
      </c>
      <c r="T256" s="295">
        <v>8</v>
      </c>
      <c r="U256" s="467" t="s">
        <v>859</v>
      </c>
      <c r="V256" s="295">
        <v>8</v>
      </c>
      <c r="W256" s="25"/>
      <c r="X256" s="25"/>
      <c r="Y256" s="25"/>
      <c r="Z256" s="25"/>
      <c r="AA256" s="25"/>
      <c r="AB256" s="3014"/>
      <c r="AC256" s="5236"/>
      <c r="AD256" s="5236"/>
      <c r="AE256" s="5126"/>
    </row>
    <row r="257" spans="1:31" ht="13.5" thickBot="1">
      <c r="A257" s="5579"/>
      <c r="B257" s="5237"/>
      <c r="C257" s="5645"/>
      <c r="D257" s="5556"/>
      <c r="E257" s="3740"/>
      <c r="F257" s="5237"/>
      <c r="G257" s="5237"/>
      <c r="H257" s="5237"/>
      <c r="I257" s="3740"/>
      <c r="J257" s="3740"/>
      <c r="K257" s="3740"/>
      <c r="L257" s="3740"/>
      <c r="M257" s="5237"/>
      <c r="N257" s="468" t="s">
        <v>860</v>
      </c>
      <c r="O257" s="292" t="s">
        <v>646</v>
      </c>
      <c r="P257" s="1749" t="s">
        <v>647</v>
      </c>
      <c r="Q257" s="295" t="s">
        <v>857</v>
      </c>
      <c r="R257" s="468">
        <v>1300</v>
      </c>
      <c r="S257" s="295" t="s">
        <v>858</v>
      </c>
      <c r="T257" s="295">
        <v>2</v>
      </c>
      <c r="U257" s="467" t="s">
        <v>859</v>
      </c>
      <c r="V257" s="295">
        <v>2</v>
      </c>
      <c r="W257" s="25"/>
      <c r="X257" s="25"/>
      <c r="Y257" s="25"/>
      <c r="Z257" s="25"/>
      <c r="AA257" s="25"/>
      <c r="AB257" s="3016"/>
      <c r="AC257" s="5237"/>
      <c r="AD257" s="5237"/>
      <c r="AE257" s="5298"/>
    </row>
    <row r="258" spans="1:31" ht="15" customHeight="1">
      <c r="A258" s="5579"/>
      <c r="B258" s="5291" t="s">
        <v>2463</v>
      </c>
      <c r="C258" s="5641" t="s">
        <v>3667</v>
      </c>
      <c r="D258" s="5546" t="s">
        <v>1628</v>
      </c>
      <c r="E258" s="3812" t="s">
        <v>1222</v>
      </c>
      <c r="F258" s="5291" t="s">
        <v>851</v>
      </c>
      <c r="G258" s="5291" t="s">
        <v>1131</v>
      </c>
      <c r="H258" s="5291" t="s">
        <v>624</v>
      </c>
      <c r="I258" s="3812" t="s">
        <v>873</v>
      </c>
      <c r="J258" s="3812">
        <v>12848</v>
      </c>
      <c r="K258" s="3812">
        <v>24352</v>
      </c>
      <c r="L258" s="3812">
        <v>1152</v>
      </c>
      <c r="M258" s="5291">
        <v>1856</v>
      </c>
      <c r="N258" s="292" t="s">
        <v>854</v>
      </c>
      <c r="O258" s="292" t="s">
        <v>866</v>
      </c>
      <c r="P258" s="1755" t="s">
        <v>1708</v>
      </c>
      <c r="Q258" s="295" t="s">
        <v>857</v>
      </c>
      <c r="R258" s="468">
        <v>270</v>
      </c>
      <c r="S258" s="295" t="s">
        <v>858</v>
      </c>
      <c r="T258" s="295">
        <v>2</v>
      </c>
      <c r="U258" s="467" t="s">
        <v>859</v>
      </c>
      <c r="V258" s="295">
        <v>2</v>
      </c>
      <c r="W258" s="486"/>
      <c r="X258" s="486"/>
      <c r="Y258" s="486"/>
      <c r="Z258" s="486"/>
      <c r="AA258" s="486"/>
      <c r="AB258" s="3061" t="s">
        <v>6173</v>
      </c>
      <c r="AC258" s="5291" t="s">
        <v>2468</v>
      </c>
      <c r="AD258" s="5291" t="s">
        <v>2452</v>
      </c>
      <c r="AE258" s="5305"/>
    </row>
    <row r="259" spans="1:31">
      <c r="A259" s="5579"/>
      <c r="B259" s="5236"/>
      <c r="C259" s="5642"/>
      <c r="D259" s="5547"/>
      <c r="E259" s="3742"/>
      <c r="F259" s="5236"/>
      <c r="G259" s="5236"/>
      <c r="H259" s="5236"/>
      <c r="I259" s="3742"/>
      <c r="J259" s="3742"/>
      <c r="K259" s="3742"/>
      <c r="L259" s="3742"/>
      <c r="M259" s="5236"/>
      <c r="N259" s="468" t="s">
        <v>868</v>
      </c>
      <c r="O259" s="292" t="s">
        <v>488</v>
      </c>
      <c r="P259" s="1749" t="s">
        <v>488</v>
      </c>
      <c r="Q259" s="295" t="s">
        <v>857</v>
      </c>
      <c r="R259" s="468">
        <v>1405</v>
      </c>
      <c r="S259" s="295" t="s">
        <v>858</v>
      </c>
      <c r="T259" s="295">
        <v>2</v>
      </c>
      <c r="U259" s="467" t="s">
        <v>859</v>
      </c>
      <c r="V259" s="295">
        <v>2</v>
      </c>
      <c r="W259" s="486"/>
      <c r="X259" s="486"/>
      <c r="Y259" s="486"/>
      <c r="Z259" s="486"/>
      <c r="AA259" s="486"/>
      <c r="AB259" s="3014"/>
      <c r="AC259" s="5236"/>
      <c r="AD259" s="5236"/>
      <c r="AE259" s="5126"/>
    </row>
    <row r="260" spans="1:31">
      <c r="A260" s="5579"/>
      <c r="B260" s="5236"/>
      <c r="C260" s="5642"/>
      <c r="D260" s="5547"/>
      <c r="E260" s="3742"/>
      <c r="F260" s="5236"/>
      <c r="G260" s="5236"/>
      <c r="H260" s="5236"/>
      <c r="I260" s="3742"/>
      <c r="J260" s="3742"/>
      <c r="K260" s="3742"/>
      <c r="L260" s="3742"/>
      <c r="M260" s="5236"/>
      <c r="N260" s="468" t="s">
        <v>48</v>
      </c>
      <c r="O260" s="292" t="s">
        <v>340</v>
      </c>
      <c r="P260" s="1749" t="s">
        <v>340</v>
      </c>
      <c r="Q260" s="468" t="s">
        <v>857</v>
      </c>
      <c r="R260" s="468">
        <v>1400</v>
      </c>
      <c r="S260" s="295" t="s">
        <v>858</v>
      </c>
      <c r="T260" s="295">
        <v>8</v>
      </c>
      <c r="U260" s="467" t="s">
        <v>859</v>
      </c>
      <c r="V260" s="295">
        <v>8</v>
      </c>
      <c r="W260" s="486"/>
      <c r="X260" s="486"/>
      <c r="Y260" s="486"/>
      <c r="Z260" s="486"/>
      <c r="AA260" s="486"/>
      <c r="AB260" s="3014"/>
      <c r="AC260" s="5236"/>
      <c r="AD260" s="5236"/>
      <c r="AE260" s="5126"/>
    </row>
    <row r="261" spans="1:31" ht="13.5" thickBot="1">
      <c r="A261" s="5580"/>
      <c r="B261" s="5277"/>
      <c r="C261" s="5643"/>
      <c r="D261" s="5548"/>
      <c r="E261" s="3826"/>
      <c r="F261" s="5277"/>
      <c r="G261" s="5277"/>
      <c r="H261" s="5277"/>
      <c r="I261" s="3826"/>
      <c r="J261" s="3826"/>
      <c r="K261" s="3826"/>
      <c r="L261" s="3826"/>
      <c r="M261" s="5277"/>
      <c r="N261" s="487" t="s">
        <v>860</v>
      </c>
      <c r="O261" s="294" t="s">
        <v>646</v>
      </c>
      <c r="P261" s="1750" t="s">
        <v>647</v>
      </c>
      <c r="Q261" s="488" t="s">
        <v>857</v>
      </c>
      <c r="R261" s="487">
        <v>1300</v>
      </c>
      <c r="S261" s="488" t="s">
        <v>858</v>
      </c>
      <c r="T261" s="488">
        <v>2</v>
      </c>
      <c r="U261" s="489" t="s">
        <v>859</v>
      </c>
      <c r="V261" s="488">
        <v>2</v>
      </c>
      <c r="W261" s="490"/>
      <c r="X261" s="490"/>
      <c r="Y261" s="490"/>
      <c r="Z261" s="490"/>
      <c r="AA261" s="490"/>
      <c r="AB261" s="3015"/>
      <c r="AC261" s="5277"/>
      <c r="AD261" s="5277"/>
      <c r="AE261" s="5298"/>
    </row>
    <row r="262" spans="1:31" ht="12" customHeight="1">
      <c r="A262" s="3869" t="s">
        <v>3907</v>
      </c>
      <c r="B262" s="5084" t="s">
        <v>2463</v>
      </c>
      <c r="C262" s="5223" t="s">
        <v>3661</v>
      </c>
      <c r="D262" s="5153" t="s">
        <v>1629</v>
      </c>
      <c r="E262" s="5084" t="s">
        <v>1224</v>
      </c>
      <c r="F262" s="5084" t="s">
        <v>851</v>
      </c>
      <c r="G262" s="5084" t="s">
        <v>1153</v>
      </c>
      <c r="H262" s="5084" t="s">
        <v>624</v>
      </c>
      <c r="I262" s="5116" t="s">
        <v>873</v>
      </c>
      <c r="J262" s="5084">
        <v>9162</v>
      </c>
      <c r="K262" s="5084">
        <v>16542</v>
      </c>
      <c r="L262" s="5084">
        <v>512</v>
      </c>
      <c r="M262" s="5084">
        <v>1728</v>
      </c>
      <c r="N262" s="292" t="s">
        <v>854</v>
      </c>
      <c r="O262" s="91" t="s">
        <v>1135</v>
      </c>
      <c r="P262" s="91" t="s">
        <v>1708</v>
      </c>
      <c r="Q262" s="292" t="s">
        <v>857</v>
      </c>
      <c r="R262" s="25">
        <v>270</v>
      </c>
      <c r="S262" s="25" t="s">
        <v>858</v>
      </c>
      <c r="T262" s="25">
        <v>2</v>
      </c>
      <c r="U262" s="25" t="s">
        <v>859</v>
      </c>
      <c r="V262" s="25">
        <v>2</v>
      </c>
      <c r="W262" s="25"/>
      <c r="X262" s="25"/>
      <c r="Y262" s="25"/>
      <c r="Z262" s="25"/>
      <c r="AA262" s="25"/>
      <c r="AB262" s="3065" t="s">
        <v>6172</v>
      </c>
      <c r="AC262" s="5084" t="s">
        <v>2468</v>
      </c>
      <c r="AD262" s="5084" t="s">
        <v>2452</v>
      </c>
      <c r="AE262" s="5124"/>
    </row>
    <row r="263" spans="1:31" ht="12" customHeight="1">
      <c r="A263" s="3870"/>
      <c r="B263" s="5085"/>
      <c r="C263" s="5224"/>
      <c r="D263" s="5154"/>
      <c r="E263" s="5085"/>
      <c r="F263" s="5085"/>
      <c r="G263" s="5085"/>
      <c r="H263" s="5085"/>
      <c r="I263" s="5114"/>
      <c r="J263" s="5085"/>
      <c r="K263" s="5085"/>
      <c r="L263" s="5085"/>
      <c r="M263" s="5085"/>
      <c r="N263" s="292" t="s">
        <v>874</v>
      </c>
      <c r="O263" s="292" t="s">
        <v>342</v>
      </c>
      <c r="P263" s="1749" t="s">
        <v>341</v>
      </c>
      <c r="Q263" s="292" t="s">
        <v>857</v>
      </c>
      <c r="R263" s="25">
        <v>1500</v>
      </c>
      <c r="S263" s="25" t="s">
        <v>858</v>
      </c>
      <c r="T263" s="25">
        <v>2</v>
      </c>
      <c r="U263" s="25" t="s">
        <v>859</v>
      </c>
      <c r="V263" s="25">
        <v>2</v>
      </c>
      <c r="W263" s="25">
        <v>3</v>
      </c>
      <c r="X263" s="25" t="s">
        <v>875</v>
      </c>
      <c r="Y263" s="25" t="s">
        <v>859</v>
      </c>
      <c r="Z263" s="25" t="s">
        <v>876</v>
      </c>
      <c r="AA263" s="25" t="s">
        <v>877</v>
      </c>
      <c r="AB263" s="3014"/>
      <c r="AC263" s="5085"/>
      <c r="AD263" s="5085"/>
      <c r="AE263" s="5126"/>
    </row>
    <row r="264" spans="1:31" ht="12" customHeight="1">
      <c r="A264" s="3870"/>
      <c r="B264" s="5085"/>
      <c r="C264" s="5224"/>
      <c r="D264" s="5154"/>
      <c r="E264" s="5085"/>
      <c r="F264" s="5085"/>
      <c r="G264" s="5085"/>
      <c r="H264" s="5085"/>
      <c r="I264" s="5114"/>
      <c r="J264" s="5085"/>
      <c r="K264" s="5085"/>
      <c r="L264" s="5085"/>
      <c r="M264" s="5085"/>
      <c r="N264" s="292" t="s">
        <v>868</v>
      </c>
      <c r="O264" s="292" t="s">
        <v>869</v>
      </c>
      <c r="P264" s="1749" t="s">
        <v>869</v>
      </c>
      <c r="Q264" s="292" t="s">
        <v>857</v>
      </c>
      <c r="R264" s="25">
        <v>1405</v>
      </c>
      <c r="S264" s="25" t="s">
        <v>858</v>
      </c>
      <c r="T264" s="25">
        <v>2</v>
      </c>
      <c r="U264" s="25" t="s">
        <v>859</v>
      </c>
      <c r="V264" s="25">
        <v>2</v>
      </c>
      <c r="W264" s="25"/>
      <c r="X264" s="25"/>
      <c r="Y264" s="25"/>
      <c r="Z264" s="25"/>
      <c r="AA264" s="25"/>
      <c r="AB264" s="3014"/>
      <c r="AC264" s="5085"/>
      <c r="AD264" s="5085"/>
      <c r="AE264" s="5126"/>
    </row>
    <row r="265" spans="1:31" ht="12" customHeight="1">
      <c r="A265" s="3870"/>
      <c r="B265" s="5086"/>
      <c r="C265" s="5480"/>
      <c r="D265" s="5155"/>
      <c r="E265" s="5086"/>
      <c r="F265" s="5086"/>
      <c r="G265" s="5086"/>
      <c r="H265" s="5086"/>
      <c r="I265" s="5115"/>
      <c r="J265" s="5086"/>
      <c r="K265" s="5086"/>
      <c r="L265" s="5086"/>
      <c r="M265" s="5086"/>
      <c r="N265" s="292" t="s">
        <v>860</v>
      </c>
      <c r="O265" s="25" t="s">
        <v>646</v>
      </c>
      <c r="P265" s="1755" t="s">
        <v>647</v>
      </c>
      <c r="Q265" s="292" t="s">
        <v>857</v>
      </c>
      <c r="R265" s="25">
        <v>1300</v>
      </c>
      <c r="S265" s="25" t="s">
        <v>858</v>
      </c>
      <c r="T265" s="25">
        <v>2</v>
      </c>
      <c r="U265" s="25" t="s">
        <v>859</v>
      </c>
      <c r="V265" s="25">
        <v>2</v>
      </c>
      <c r="W265" s="25"/>
      <c r="X265" s="25"/>
      <c r="Y265" s="25"/>
      <c r="Z265" s="25"/>
      <c r="AA265" s="25"/>
      <c r="AB265" s="3016"/>
      <c r="AC265" s="5086"/>
      <c r="AD265" s="5086"/>
      <c r="AE265" s="5125"/>
    </row>
    <row r="266" spans="1:31" ht="12" customHeight="1">
      <c r="A266" s="3870"/>
      <c r="B266" s="5084" t="s">
        <v>2463</v>
      </c>
      <c r="C266" s="5223" t="s">
        <v>3668</v>
      </c>
      <c r="D266" s="5153" t="s">
        <v>1630</v>
      </c>
      <c r="E266" s="5084" t="s">
        <v>1224</v>
      </c>
      <c r="F266" s="5084" t="s">
        <v>851</v>
      </c>
      <c r="G266" s="5084" t="s">
        <v>1152</v>
      </c>
      <c r="H266" s="5084" t="s">
        <v>624</v>
      </c>
      <c r="I266" s="5116" t="s">
        <v>873</v>
      </c>
      <c r="J266" s="5084">
        <v>12056</v>
      </c>
      <c r="K266" s="5084">
        <v>24736</v>
      </c>
      <c r="L266" s="5084">
        <v>512</v>
      </c>
      <c r="M266" s="5084">
        <v>1728</v>
      </c>
      <c r="N266" s="292" t="s">
        <v>854</v>
      </c>
      <c r="O266" s="292" t="s">
        <v>866</v>
      </c>
      <c r="P266" s="1755" t="s">
        <v>1708</v>
      </c>
      <c r="Q266" s="292" t="s">
        <v>857</v>
      </c>
      <c r="R266" s="25">
        <v>270</v>
      </c>
      <c r="S266" s="25" t="s">
        <v>858</v>
      </c>
      <c r="T266" s="25">
        <v>2</v>
      </c>
      <c r="U266" s="25" t="s">
        <v>859</v>
      </c>
      <c r="V266" s="25">
        <v>2</v>
      </c>
      <c r="W266" s="25"/>
      <c r="X266" s="25"/>
      <c r="Y266" s="25"/>
      <c r="Z266" s="25"/>
      <c r="AA266" s="25"/>
      <c r="AB266" s="3061" t="s">
        <v>6173</v>
      </c>
      <c r="AC266" s="5084" t="s">
        <v>2468</v>
      </c>
      <c r="AD266" s="5084" t="s">
        <v>2452</v>
      </c>
      <c r="AE266" s="5124"/>
    </row>
    <row r="267" spans="1:31" ht="12" customHeight="1">
      <c r="A267" s="3870"/>
      <c r="B267" s="5085"/>
      <c r="C267" s="5224"/>
      <c r="D267" s="5154"/>
      <c r="E267" s="5085"/>
      <c r="F267" s="5085"/>
      <c r="G267" s="5085"/>
      <c r="H267" s="5085"/>
      <c r="I267" s="5114"/>
      <c r="J267" s="5085"/>
      <c r="K267" s="5085"/>
      <c r="L267" s="5085"/>
      <c r="M267" s="5085"/>
      <c r="N267" s="292" t="s">
        <v>874</v>
      </c>
      <c r="O267" s="292" t="s">
        <v>342</v>
      </c>
      <c r="P267" s="1749" t="s">
        <v>341</v>
      </c>
      <c r="Q267" s="292" t="s">
        <v>857</v>
      </c>
      <c r="R267" s="25">
        <v>1500</v>
      </c>
      <c r="S267" s="25" t="s">
        <v>858</v>
      </c>
      <c r="T267" s="25">
        <v>2</v>
      </c>
      <c r="U267" s="25" t="s">
        <v>859</v>
      </c>
      <c r="V267" s="25">
        <v>2</v>
      </c>
      <c r="W267" s="25">
        <v>3</v>
      </c>
      <c r="X267" s="25" t="s">
        <v>875</v>
      </c>
      <c r="Y267" s="25" t="s">
        <v>859</v>
      </c>
      <c r="Z267" s="25" t="s">
        <v>876</v>
      </c>
      <c r="AA267" s="25" t="s">
        <v>877</v>
      </c>
      <c r="AB267" s="3014"/>
      <c r="AC267" s="5085"/>
      <c r="AD267" s="5085"/>
      <c r="AE267" s="5126"/>
    </row>
    <row r="268" spans="1:31" ht="12" customHeight="1">
      <c r="A268" s="3870"/>
      <c r="B268" s="5085"/>
      <c r="C268" s="5224"/>
      <c r="D268" s="5154"/>
      <c r="E268" s="5085"/>
      <c r="F268" s="5085"/>
      <c r="G268" s="5085"/>
      <c r="H268" s="5085"/>
      <c r="I268" s="5114"/>
      <c r="J268" s="5085"/>
      <c r="K268" s="5085"/>
      <c r="L268" s="5085"/>
      <c r="M268" s="5085"/>
      <c r="N268" s="292" t="s">
        <v>868</v>
      </c>
      <c r="O268" s="292" t="s">
        <v>869</v>
      </c>
      <c r="P268" s="1749" t="s">
        <v>869</v>
      </c>
      <c r="Q268" s="292" t="s">
        <v>857</v>
      </c>
      <c r="R268" s="25">
        <v>1405</v>
      </c>
      <c r="S268" s="25" t="s">
        <v>858</v>
      </c>
      <c r="T268" s="25">
        <v>2</v>
      </c>
      <c r="U268" s="25" t="s">
        <v>859</v>
      </c>
      <c r="V268" s="25">
        <v>2</v>
      </c>
      <c r="W268" s="25"/>
      <c r="X268" s="25"/>
      <c r="Y268" s="25"/>
      <c r="Z268" s="25"/>
      <c r="AA268" s="25"/>
      <c r="AB268" s="3014"/>
      <c r="AC268" s="5085"/>
      <c r="AD268" s="5085"/>
      <c r="AE268" s="5126"/>
    </row>
    <row r="269" spans="1:31" ht="12" customHeight="1" thickBot="1">
      <c r="A269" s="3863"/>
      <c r="B269" s="5121"/>
      <c r="C269" s="5470"/>
      <c r="D269" s="5208"/>
      <c r="E269" s="5121"/>
      <c r="F269" s="5121"/>
      <c r="G269" s="5121"/>
      <c r="H269" s="5121"/>
      <c r="I269" s="5287"/>
      <c r="J269" s="5121"/>
      <c r="K269" s="5121"/>
      <c r="L269" s="5121"/>
      <c r="M269" s="5121"/>
      <c r="N269" s="294" t="s">
        <v>860</v>
      </c>
      <c r="O269" s="36" t="s">
        <v>646</v>
      </c>
      <c r="P269" s="1756" t="s">
        <v>647</v>
      </c>
      <c r="Q269" s="294" t="s">
        <v>857</v>
      </c>
      <c r="R269" s="36">
        <v>1300</v>
      </c>
      <c r="S269" s="36" t="s">
        <v>858</v>
      </c>
      <c r="T269" s="36">
        <v>2</v>
      </c>
      <c r="U269" s="36" t="s">
        <v>859</v>
      </c>
      <c r="V269" s="36">
        <v>2</v>
      </c>
      <c r="W269" s="36"/>
      <c r="X269" s="36"/>
      <c r="Y269" s="36"/>
      <c r="Z269" s="36"/>
      <c r="AA269" s="36"/>
      <c r="AB269" s="3015"/>
      <c r="AC269" s="5121"/>
      <c r="AD269" s="5121"/>
      <c r="AE269" s="5298"/>
    </row>
    <row r="270" spans="1:31" ht="12" customHeight="1">
      <c r="A270" s="3869" t="s">
        <v>4014</v>
      </c>
      <c r="B270" s="5084" t="s">
        <v>2463</v>
      </c>
      <c r="C270" s="5223" t="s">
        <v>3662</v>
      </c>
      <c r="D270" s="5460" t="s">
        <v>1631</v>
      </c>
      <c r="E270" s="5291" t="s">
        <v>1225</v>
      </c>
      <c r="F270" s="5084" t="s">
        <v>851</v>
      </c>
      <c r="G270" s="5084" t="s">
        <v>1131</v>
      </c>
      <c r="H270" s="5084" t="s">
        <v>624</v>
      </c>
      <c r="I270" s="5084" t="s">
        <v>873</v>
      </c>
      <c r="J270" s="5291">
        <v>13170</v>
      </c>
      <c r="K270" s="5291">
        <v>20550</v>
      </c>
      <c r="L270" s="5291">
        <v>512</v>
      </c>
      <c r="M270" s="5291">
        <v>1728</v>
      </c>
      <c r="N270" s="292" t="s">
        <v>854</v>
      </c>
      <c r="O270" s="91" t="s">
        <v>1135</v>
      </c>
      <c r="P270" s="91" t="s">
        <v>1708</v>
      </c>
      <c r="Q270" s="292" t="s">
        <v>857</v>
      </c>
      <c r="R270" s="25">
        <v>270</v>
      </c>
      <c r="S270" s="25" t="s">
        <v>858</v>
      </c>
      <c r="T270" s="25">
        <v>2</v>
      </c>
      <c r="U270" s="25" t="s">
        <v>859</v>
      </c>
      <c r="V270" s="25">
        <v>2</v>
      </c>
      <c r="W270" s="25"/>
      <c r="X270" s="25"/>
      <c r="Y270" s="25"/>
      <c r="Z270" s="25"/>
      <c r="AA270" s="25"/>
      <c r="AB270" s="3065" t="s">
        <v>6172</v>
      </c>
      <c r="AC270" s="5084" t="s">
        <v>2468</v>
      </c>
      <c r="AD270" s="5084" t="s">
        <v>2452</v>
      </c>
      <c r="AE270" s="5124"/>
    </row>
    <row r="271" spans="1:31" ht="12" customHeight="1">
      <c r="A271" s="3869"/>
      <c r="B271" s="5085"/>
      <c r="C271" s="5224"/>
      <c r="D271" s="5461"/>
      <c r="E271" s="5236"/>
      <c r="F271" s="5085"/>
      <c r="G271" s="5085"/>
      <c r="H271" s="5085"/>
      <c r="I271" s="5085"/>
      <c r="J271" s="5236"/>
      <c r="K271" s="5236"/>
      <c r="L271" s="5236"/>
      <c r="M271" s="5236"/>
      <c r="N271" s="292" t="s">
        <v>874</v>
      </c>
      <c r="O271" s="468" t="s">
        <v>1158</v>
      </c>
      <c r="P271" s="2473" t="s">
        <v>341</v>
      </c>
      <c r="Q271" s="292" t="s">
        <v>857</v>
      </c>
      <c r="R271" s="25">
        <v>1500</v>
      </c>
      <c r="S271" s="25" t="s">
        <v>858</v>
      </c>
      <c r="T271" s="25">
        <v>4</v>
      </c>
      <c r="U271" s="25" t="s">
        <v>859</v>
      </c>
      <c r="V271" s="25">
        <v>4</v>
      </c>
      <c r="W271" s="25">
        <v>6</v>
      </c>
      <c r="X271" s="25" t="s">
        <v>875</v>
      </c>
      <c r="Y271" s="25" t="s">
        <v>859</v>
      </c>
      <c r="Z271" s="25" t="s">
        <v>876</v>
      </c>
      <c r="AA271" s="25" t="s">
        <v>877</v>
      </c>
      <c r="AB271" s="3014"/>
      <c r="AC271" s="5085"/>
      <c r="AD271" s="5085"/>
      <c r="AE271" s="5126"/>
    </row>
    <row r="272" spans="1:31" ht="12" customHeight="1">
      <c r="A272" s="3869"/>
      <c r="B272" s="5085"/>
      <c r="C272" s="5224"/>
      <c r="D272" s="5461"/>
      <c r="E272" s="5236"/>
      <c r="F272" s="5085"/>
      <c r="G272" s="5085"/>
      <c r="H272" s="5085"/>
      <c r="I272" s="5085"/>
      <c r="J272" s="5236"/>
      <c r="K272" s="5236"/>
      <c r="L272" s="5236"/>
      <c r="M272" s="5236"/>
      <c r="N272" s="292" t="s">
        <v>868</v>
      </c>
      <c r="O272" s="292" t="s">
        <v>869</v>
      </c>
      <c r="P272" s="1749" t="s">
        <v>869</v>
      </c>
      <c r="Q272" s="292" t="s">
        <v>857</v>
      </c>
      <c r="R272" s="25">
        <v>1405</v>
      </c>
      <c r="S272" s="25" t="s">
        <v>858</v>
      </c>
      <c r="T272" s="25">
        <v>2</v>
      </c>
      <c r="U272" s="25" t="s">
        <v>859</v>
      </c>
      <c r="V272" s="25">
        <v>2</v>
      </c>
      <c r="W272" s="25"/>
      <c r="X272" s="25"/>
      <c r="Y272" s="25"/>
      <c r="Z272" s="25"/>
      <c r="AA272" s="25"/>
      <c r="AB272" s="3014"/>
      <c r="AC272" s="5085"/>
      <c r="AD272" s="5085"/>
      <c r="AE272" s="5126"/>
    </row>
    <row r="273" spans="1:31" ht="12" customHeight="1">
      <c r="A273" s="3869"/>
      <c r="B273" s="5086"/>
      <c r="C273" s="5480"/>
      <c r="D273" s="5485"/>
      <c r="E273" s="5237"/>
      <c r="F273" s="5086"/>
      <c r="G273" s="5086"/>
      <c r="H273" s="5086"/>
      <c r="I273" s="5086"/>
      <c r="J273" s="5237"/>
      <c r="K273" s="5237"/>
      <c r="L273" s="5237"/>
      <c r="M273" s="5237"/>
      <c r="N273" s="292" t="s">
        <v>860</v>
      </c>
      <c r="O273" s="25" t="s">
        <v>646</v>
      </c>
      <c r="P273" s="1755" t="s">
        <v>647</v>
      </c>
      <c r="Q273" s="292" t="s">
        <v>857</v>
      </c>
      <c r="R273" s="25">
        <v>1300</v>
      </c>
      <c r="S273" s="25" t="s">
        <v>858</v>
      </c>
      <c r="T273" s="25">
        <v>2</v>
      </c>
      <c r="U273" s="25" t="s">
        <v>859</v>
      </c>
      <c r="V273" s="25">
        <v>2</v>
      </c>
      <c r="W273" s="25"/>
      <c r="X273" s="25"/>
      <c r="Y273" s="25"/>
      <c r="Z273" s="25"/>
      <c r="AA273" s="25"/>
      <c r="AB273" s="3016"/>
      <c r="AC273" s="5086"/>
      <c r="AD273" s="5086"/>
      <c r="AE273" s="5125"/>
    </row>
    <row r="274" spans="1:31" ht="12" customHeight="1">
      <c r="A274" s="3869"/>
      <c r="B274" s="5084" t="s">
        <v>2463</v>
      </c>
      <c r="C274" s="5223" t="s">
        <v>3669</v>
      </c>
      <c r="D274" s="5460" t="s">
        <v>1632</v>
      </c>
      <c r="E274" s="5291" t="s">
        <v>1225</v>
      </c>
      <c r="F274" s="5084" t="s">
        <v>851</v>
      </c>
      <c r="G274" s="5084" t="s">
        <v>1131</v>
      </c>
      <c r="H274" s="5084" t="s">
        <v>624</v>
      </c>
      <c r="I274" s="5084" t="s">
        <v>873</v>
      </c>
      <c r="J274" s="5291">
        <v>13680</v>
      </c>
      <c r="K274" s="5291">
        <v>24756</v>
      </c>
      <c r="L274" s="5291">
        <v>512</v>
      </c>
      <c r="M274" s="5291">
        <v>1728</v>
      </c>
      <c r="N274" s="292" t="s">
        <v>854</v>
      </c>
      <c r="O274" s="292" t="s">
        <v>866</v>
      </c>
      <c r="P274" s="1755" t="s">
        <v>1708</v>
      </c>
      <c r="Q274" s="292" t="s">
        <v>857</v>
      </c>
      <c r="R274" s="25">
        <v>270</v>
      </c>
      <c r="S274" s="25" t="s">
        <v>858</v>
      </c>
      <c r="T274" s="25">
        <v>2</v>
      </c>
      <c r="U274" s="25" t="s">
        <v>859</v>
      </c>
      <c r="V274" s="25">
        <v>2</v>
      </c>
      <c r="W274" s="25"/>
      <c r="X274" s="25"/>
      <c r="Y274" s="25"/>
      <c r="Z274" s="25"/>
      <c r="AA274" s="25"/>
      <c r="AB274" s="3061" t="s">
        <v>6173</v>
      </c>
      <c r="AC274" s="5084" t="s">
        <v>2468</v>
      </c>
      <c r="AD274" s="5084" t="s">
        <v>2452</v>
      </c>
      <c r="AE274" s="5124"/>
    </row>
    <row r="275" spans="1:31" ht="12" customHeight="1">
      <c r="A275" s="3869"/>
      <c r="B275" s="5085"/>
      <c r="C275" s="5224"/>
      <c r="D275" s="5461"/>
      <c r="E275" s="5236"/>
      <c r="F275" s="5085"/>
      <c r="G275" s="5085"/>
      <c r="H275" s="5085"/>
      <c r="I275" s="5085"/>
      <c r="J275" s="5236"/>
      <c r="K275" s="5236"/>
      <c r="L275" s="5236"/>
      <c r="M275" s="5236"/>
      <c r="N275" s="292" t="s">
        <v>874</v>
      </c>
      <c r="O275" s="468" t="s">
        <v>1158</v>
      </c>
      <c r="P275" s="2473" t="s">
        <v>341</v>
      </c>
      <c r="Q275" s="292" t="s">
        <v>857</v>
      </c>
      <c r="R275" s="25">
        <v>1500</v>
      </c>
      <c r="S275" s="25" t="s">
        <v>858</v>
      </c>
      <c r="T275" s="25">
        <v>4</v>
      </c>
      <c r="U275" s="25" t="s">
        <v>859</v>
      </c>
      <c r="V275" s="25">
        <v>4</v>
      </c>
      <c r="W275" s="25">
        <v>6</v>
      </c>
      <c r="X275" s="25" t="s">
        <v>875</v>
      </c>
      <c r="Y275" s="25" t="s">
        <v>859</v>
      </c>
      <c r="Z275" s="25" t="s">
        <v>876</v>
      </c>
      <c r="AA275" s="25" t="s">
        <v>877</v>
      </c>
      <c r="AB275" s="3014"/>
      <c r="AC275" s="5085"/>
      <c r="AD275" s="5085"/>
      <c r="AE275" s="5126"/>
    </row>
    <row r="276" spans="1:31" ht="12" customHeight="1">
      <c r="A276" s="3869"/>
      <c r="B276" s="5085"/>
      <c r="C276" s="5224"/>
      <c r="D276" s="5461"/>
      <c r="E276" s="5236"/>
      <c r="F276" s="5085"/>
      <c r="G276" s="5085"/>
      <c r="H276" s="5085"/>
      <c r="I276" s="5085"/>
      <c r="J276" s="5236"/>
      <c r="K276" s="5236"/>
      <c r="L276" s="5236"/>
      <c r="M276" s="5236"/>
      <c r="N276" s="292" t="s">
        <v>868</v>
      </c>
      <c r="O276" s="292" t="s">
        <v>869</v>
      </c>
      <c r="P276" s="1749" t="s">
        <v>869</v>
      </c>
      <c r="Q276" s="292" t="s">
        <v>857</v>
      </c>
      <c r="R276" s="25">
        <v>1405</v>
      </c>
      <c r="S276" s="25" t="s">
        <v>858</v>
      </c>
      <c r="T276" s="25">
        <v>2</v>
      </c>
      <c r="U276" s="25" t="s">
        <v>859</v>
      </c>
      <c r="V276" s="25">
        <v>2</v>
      </c>
      <c r="W276" s="25"/>
      <c r="X276" s="25"/>
      <c r="Y276" s="25"/>
      <c r="Z276" s="25"/>
      <c r="AA276" s="25"/>
      <c r="AB276" s="3014"/>
      <c r="AC276" s="5085"/>
      <c r="AD276" s="5085"/>
      <c r="AE276" s="5126"/>
    </row>
    <row r="277" spans="1:31" ht="12" customHeight="1" thickBot="1">
      <c r="A277" s="3875"/>
      <c r="B277" s="5121"/>
      <c r="C277" s="5470"/>
      <c r="D277" s="5462"/>
      <c r="E277" s="5277"/>
      <c r="F277" s="5121"/>
      <c r="G277" s="5121"/>
      <c r="H277" s="5121"/>
      <c r="I277" s="5121"/>
      <c r="J277" s="5277"/>
      <c r="K277" s="5277"/>
      <c r="L277" s="5277"/>
      <c r="M277" s="5277"/>
      <c r="N277" s="294" t="s">
        <v>860</v>
      </c>
      <c r="O277" s="36" t="s">
        <v>646</v>
      </c>
      <c r="P277" s="1756" t="s">
        <v>647</v>
      </c>
      <c r="Q277" s="294" t="s">
        <v>857</v>
      </c>
      <c r="R277" s="36">
        <v>1300</v>
      </c>
      <c r="S277" s="36" t="s">
        <v>858</v>
      </c>
      <c r="T277" s="36">
        <v>2</v>
      </c>
      <c r="U277" s="36" t="s">
        <v>859</v>
      </c>
      <c r="V277" s="36">
        <v>2</v>
      </c>
      <c r="W277" s="36"/>
      <c r="X277" s="36"/>
      <c r="Y277" s="36"/>
      <c r="Z277" s="36"/>
      <c r="AA277" s="36"/>
      <c r="AB277" s="3015"/>
      <c r="AC277" s="5121"/>
      <c r="AD277" s="5121"/>
      <c r="AE277" s="5298"/>
    </row>
    <row r="278" spans="1:31" ht="12" customHeight="1">
      <c r="A278" s="3869" t="s">
        <v>3909</v>
      </c>
      <c r="B278" s="5084" t="s">
        <v>2463</v>
      </c>
      <c r="C278" s="5216" t="s">
        <v>3663</v>
      </c>
      <c r="D278" s="5153" t="s">
        <v>1633</v>
      </c>
      <c r="E278" s="5084" t="s">
        <v>1225</v>
      </c>
      <c r="F278" s="5084" t="s">
        <v>851</v>
      </c>
      <c r="G278" s="5084" t="s">
        <v>1131</v>
      </c>
      <c r="H278" s="5084" t="s">
        <v>624</v>
      </c>
      <c r="I278" s="5116" t="s">
        <v>873</v>
      </c>
      <c r="J278" s="5084">
        <v>12910</v>
      </c>
      <c r="K278" s="5084">
        <v>22622</v>
      </c>
      <c r="L278" s="5084">
        <v>512</v>
      </c>
      <c r="M278" s="5084">
        <v>1472</v>
      </c>
      <c r="N278" s="292" t="s">
        <v>854</v>
      </c>
      <c r="O278" s="91" t="s">
        <v>1135</v>
      </c>
      <c r="P278" s="91" t="s">
        <v>1708</v>
      </c>
      <c r="Q278" s="292" t="s">
        <v>857</v>
      </c>
      <c r="R278" s="25">
        <v>270</v>
      </c>
      <c r="S278" s="25" t="s">
        <v>858</v>
      </c>
      <c r="T278" s="25">
        <v>2</v>
      </c>
      <c r="U278" s="25" t="s">
        <v>859</v>
      </c>
      <c r="V278" s="25">
        <v>2</v>
      </c>
      <c r="W278" s="25"/>
      <c r="X278" s="25"/>
      <c r="Y278" s="25"/>
      <c r="Z278" s="25"/>
      <c r="AA278" s="25"/>
      <c r="AB278" s="3064" t="s">
        <v>6172</v>
      </c>
      <c r="AC278" s="5084" t="s">
        <v>2468</v>
      </c>
      <c r="AD278" s="5084" t="s">
        <v>2452</v>
      </c>
      <c r="AE278" s="5124"/>
    </row>
    <row r="279" spans="1:31" ht="12" customHeight="1">
      <c r="A279" s="3870"/>
      <c r="B279" s="5085"/>
      <c r="C279" s="5217"/>
      <c r="D279" s="5154"/>
      <c r="E279" s="5085"/>
      <c r="F279" s="5085"/>
      <c r="G279" s="5085"/>
      <c r="H279" s="5085"/>
      <c r="I279" s="5114"/>
      <c r="J279" s="5085"/>
      <c r="K279" s="5085"/>
      <c r="L279" s="5085"/>
      <c r="M279" s="5085"/>
      <c r="N279" s="292" t="s">
        <v>874</v>
      </c>
      <c r="O279" s="25" t="s">
        <v>344</v>
      </c>
      <c r="P279" s="1749" t="s">
        <v>341</v>
      </c>
      <c r="Q279" s="25" t="s">
        <v>857</v>
      </c>
      <c r="R279" s="25">
        <v>1500</v>
      </c>
      <c r="S279" s="25" t="s">
        <v>858</v>
      </c>
      <c r="T279" s="25">
        <v>2</v>
      </c>
      <c r="U279" s="25" t="s">
        <v>859</v>
      </c>
      <c r="V279" s="25">
        <v>2</v>
      </c>
      <c r="W279" s="25">
        <v>3</v>
      </c>
      <c r="X279" s="25" t="s">
        <v>875</v>
      </c>
      <c r="Y279" s="25" t="s">
        <v>859</v>
      </c>
      <c r="Z279" s="25" t="s">
        <v>876</v>
      </c>
      <c r="AA279" s="25" t="s">
        <v>877</v>
      </c>
      <c r="AB279" s="3009"/>
      <c r="AC279" s="5085"/>
      <c r="AD279" s="5085"/>
      <c r="AE279" s="5126"/>
    </row>
    <row r="280" spans="1:31" ht="12" customHeight="1">
      <c r="A280" s="3870"/>
      <c r="B280" s="5085"/>
      <c r="C280" s="5217"/>
      <c r="D280" s="5154"/>
      <c r="E280" s="5086"/>
      <c r="F280" s="5085"/>
      <c r="G280" s="5085"/>
      <c r="H280" s="5085"/>
      <c r="I280" s="5114"/>
      <c r="J280" s="5085"/>
      <c r="K280" s="5085"/>
      <c r="L280" s="5085"/>
      <c r="M280" s="5085"/>
      <c r="N280" s="292" t="s">
        <v>860</v>
      </c>
      <c r="O280" s="25" t="s">
        <v>646</v>
      </c>
      <c r="P280" s="1755" t="s">
        <v>647</v>
      </c>
      <c r="Q280" s="292" t="s">
        <v>857</v>
      </c>
      <c r="R280" s="25">
        <v>1300</v>
      </c>
      <c r="S280" s="25" t="s">
        <v>858</v>
      </c>
      <c r="T280" s="25">
        <v>2</v>
      </c>
      <c r="U280" s="25" t="s">
        <v>859</v>
      </c>
      <c r="V280" s="25">
        <v>2</v>
      </c>
      <c r="W280" s="25"/>
      <c r="X280" s="25"/>
      <c r="Y280" s="25"/>
      <c r="Z280" s="25"/>
      <c r="AA280" s="25"/>
      <c r="AB280" s="3012"/>
      <c r="AC280" s="5085"/>
      <c r="AD280" s="5085"/>
      <c r="AE280" s="5125"/>
    </row>
    <row r="281" spans="1:31" ht="12" customHeight="1">
      <c r="A281" s="3870"/>
      <c r="B281" s="5084" t="s">
        <v>2463</v>
      </c>
      <c r="C281" s="5216" t="s">
        <v>3664</v>
      </c>
      <c r="D281" s="5153" t="s">
        <v>1634</v>
      </c>
      <c r="E281" s="5084" t="s">
        <v>1225</v>
      </c>
      <c r="F281" s="5084" t="s">
        <v>851</v>
      </c>
      <c r="G281" s="5084" t="s">
        <v>1131</v>
      </c>
      <c r="H281" s="5084" t="s">
        <v>624</v>
      </c>
      <c r="I281" s="5116" t="s">
        <v>873</v>
      </c>
      <c r="J281" s="5084">
        <v>12910</v>
      </c>
      <c r="K281" s="5084">
        <v>27008</v>
      </c>
      <c r="L281" s="5084">
        <v>512</v>
      </c>
      <c r="M281" s="5084">
        <v>1472</v>
      </c>
      <c r="N281" s="292" t="s">
        <v>854</v>
      </c>
      <c r="O281" s="292" t="s">
        <v>866</v>
      </c>
      <c r="P281" s="1755" t="s">
        <v>1708</v>
      </c>
      <c r="Q281" s="292" t="s">
        <v>857</v>
      </c>
      <c r="R281" s="25">
        <v>270</v>
      </c>
      <c r="S281" s="25" t="s">
        <v>858</v>
      </c>
      <c r="T281" s="25">
        <v>2</v>
      </c>
      <c r="U281" s="25" t="s">
        <v>859</v>
      </c>
      <c r="V281" s="25">
        <v>2</v>
      </c>
      <c r="W281" s="25"/>
      <c r="X281" s="25"/>
      <c r="Y281" s="25"/>
      <c r="Z281" s="25"/>
      <c r="AA281" s="25"/>
      <c r="AB281" s="3062" t="s">
        <v>6173</v>
      </c>
      <c r="AC281" s="5084" t="s">
        <v>2468</v>
      </c>
      <c r="AD281" s="5084" t="s">
        <v>2452</v>
      </c>
      <c r="AE281" s="5124"/>
    </row>
    <row r="282" spans="1:31" ht="12" customHeight="1">
      <c r="A282" s="3870"/>
      <c r="B282" s="5085"/>
      <c r="C282" s="5217"/>
      <c r="D282" s="5154"/>
      <c r="E282" s="5085"/>
      <c r="F282" s="5085"/>
      <c r="G282" s="5085"/>
      <c r="H282" s="5085"/>
      <c r="I282" s="5114"/>
      <c r="J282" s="5085"/>
      <c r="K282" s="5085"/>
      <c r="L282" s="5085"/>
      <c r="M282" s="5085"/>
      <c r="N282" s="292" t="s">
        <v>874</v>
      </c>
      <c r="O282" s="25" t="s">
        <v>344</v>
      </c>
      <c r="P282" s="1749" t="s">
        <v>341</v>
      </c>
      <c r="Q282" s="25" t="s">
        <v>857</v>
      </c>
      <c r="R282" s="25">
        <v>1500</v>
      </c>
      <c r="S282" s="25" t="s">
        <v>858</v>
      </c>
      <c r="T282" s="25">
        <v>2</v>
      </c>
      <c r="U282" s="25" t="s">
        <v>859</v>
      </c>
      <c r="V282" s="25">
        <v>2</v>
      </c>
      <c r="W282" s="25">
        <v>3</v>
      </c>
      <c r="X282" s="25" t="s">
        <v>875</v>
      </c>
      <c r="Y282" s="25" t="s">
        <v>859</v>
      </c>
      <c r="Z282" s="25" t="s">
        <v>876</v>
      </c>
      <c r="AA282" s="25" t="s">
        <v>877</v>
      </c>
      <c r="AB282" s="3009"/>
      <c r="AC282" s="5085"/>
      <c r="AD282" s="5085"/>
      <c r="AE282" s="5126"/>
    </row>
    <row r="283" spans="1:31" ht="12" customHeight="1" thickBot="1">
      <c r="A283" s="3863"/>
      <c r="B283" s="5121"/>
      <c r="C283" s="5218"/>
      <c r="D283" s="5208"/>
      <c r="E283" s="5121"/>
      <c r="F283" s="5121"/>
      <c r="G283" s="5121"/>
      <c r="H283" s="5121"/>
      <c r="I283" s="5287"/>
      <c r="J283" s="5121"/>
      <c r="K283" s="5121"/>
      <c r="L283" s="5121"/>
      <c r="M283" s="5121"/>
      <c r="N283" s="294" t="s">
        <v>860</v>
      </c>
      <c r="O283" s="36" t="s">
        <v>646</v>
      </c>
      <c r="P283" s="1756" t="s">
        <v>647</v>
      </c>
      <c r="Q283" s="294" t="s">
        <v>857</v>
      </c>
      <c r="R283" s="36">
        <v>1300</v>
      </c>
      <c r="S283" s="36" t="s">
        <v>858</v>
      </c>
      <c r="T283" s="36">
        <v>2</v>
      </c>
      <c r="U283" s="36" t="s">
        <v>859</v>
      </c>
      <c r="V283" s="36">
        <v>2</v>
      </c>
      <c r="W283" s="36"/>
      <c r="X283" s="36"/>
      <c r="Y283" s="36"/>
      <c r="Z283" s="36"/>
      <c r="AA283" s="36"/>
      <c r="AB283" s="3010"/>
      <c r="AC283" s="5121"/>
      <c r="AD283" s="5121"/>
      <c r="AE283" s="5298"/>
    </row>
    <row r="284" spans="1:31" ht="12" customHeight="1">
      <c r="A284" s="3869" t="s">
        <v>3910</v>
      </c>
      <c r="B284" s="5084" t="s">
        <v>2463</v>
      </c>
      <c r="C284" s="5216" t="s">
        <v>3670</v>
      </c>
      <c r="D284" s="5153" t="s">
        <v>1635</v>
      </c>
      <c r="E284" s="5084" t="s">
        <v>1225</v>
      </c>
      <c r="F284" s="5084" t="s">
        <v>851</v>
      </c>
      <c r="G284" s="5084" t="s">
        <v>1131</v>
      </c>
      <c r="H284" s="5084" t="s">
        <v>624</v>
      </c>
      <c r="I284" s="5116" t="s">
        <v>873</v>
      </c>
      <c r="J284" s="5084">
        <v>13166</v>
      </c>
      <c r="K284" s="5084">
        <v>22878</v>
      </c>
      <c r="L284" s="5084">
        <v>512</v>
      </c>
      <c r="M284" s="5084">
        <v>1728</v>
      </c>
      <c r="N284" s="292" t="s">
        <v>854</v>
      </c>
      <c r="O284" s="91" t="s">
        <v>1135</v>
      </c>
      <c r="P284" s="91" t="s">
        <v>1708</v>
      </c>
      <c r="Q284" s="292" t="s">
        <v>857</v>
      </c>
      <c r="R284" s="25">
        <v>270</v>
      </c>
      <c r="S284" s="25" t="s">
        <v>858</v>
      </c>
      <c r="T284" s="25">
        <v>2</v>
      </c>
      <c r="U284" s="25" t="s">
        <v>859</v>
      </c>
      <c r="V284" s="25">
        <v>2</v>
      </c>
      <c r="W284" s="25"/>
      <c r="X284" s="25"/>
      <c r="Y284" s="25"/>
      <c r="Z284" s="25"/>
      <c r="AA284" s="25"/>
      <c r="AB284" s="3065" t="s">
        <v>6172</v>
      </c>
      <c r="AC284" s="5084" t="s">
        <v>2468</v>
      </c>
      <c r="AD284" s="5084" t="s">
        <v>2452</v>
      </c>
      <c r="AE284" s="5124"/>
    </row>
    <row r="285" spans="1:31" ht="12" customHeight="1">
      <c r="A285" s="3870"/>
      <c r="B285" s="5085"/>
      <c r="C285" s="5217"/>
      <c r="D285" s="5154"/>
      <c r="E285" s="5085"/>
      <c r="F285" s="5085"/>
      <c r="G285" s="5085"/>
      <c r="H285" s="5085"/>
      <c r="I285" s="5114"/>
      <c r="J285" s="5085"/>
      <c r="K285" s="5085"/>
      <c r="L285" s="5085"/>
      <c r="M285" s="5085"/>
      <c r="N285" s="292" t="s">
        <v>874</v>
      </c>
      <c r="O285" s="25" t="s">
        <v>344</v>
      </c>
      <c r="P285" s="1749" t="s">
        <v>341</v>
      </c>
      <c r="Q285" s="25" t="s">
        <v>857</v>
      </c>
      <c r="R285" s="25">
        <v>1500</v>
      </c>
      <c r="S285" s="25" t="s">
        <v>858</v>
      </c>
      <c r="T285" s="25">
        <v>2</v>
      </c>
      <c r="U285" s="25" t="s">
        <v>859</v>
      </c>
      <c r="V285" s="25">
        <v>2</v>
      </c>
      <c r="W285" s="25">
        <v>3</v>
      </c>
      <c r="X285" s="25" t="s">
        <v>875</v>
      </c>
      <c r="Y285" s="25" t="s">
        <v>859</v>
      </c>
      <c r="Z285" s="25" t="s">
        <v>876</v>
      </c>
      <c r="AA285" s="25" t="s">
        <v>877</v>
      </c>
      <c r="AB285" s="3014"/>
      <c r="AC285" s="5085"/>
      <c r="AD285" s="5085"/>
      <c r="AE285" s="5126"/>
    </row>
    <row r="286" spans="1:31" ht="12" customHeight="1">
      <c r="A286" s="3870"/>
      <c r="B286" s="5085"/>
      <c r="C286" s="5217"/>
      <c r="D286" s="5154"/>
      <c r="E286" s="5085"/>
      <c r="F286" s="5085"/>
      <c r="G286" s="5085"/>
      <c r="H286" s="5085"/>
      <c r="I286" s="5114"/>
      <c r="J286" s="5085"/>
      <c r="K286" s="5085"/>
      <c r="L286" s="5085"/>
      <c r="M286" s="5085"/>
      <c r="N286" s="292" t="s">
        <v>868</v>
      </c>
      <c r="O286" s="292" t="s">
        <v>869</v>
      </c>
      <c r="P286" s="1749" t="s">
        <v>869</v>
      </c>
      <c r="Q286" s="25" t="s">
        <v>857</v>
      </c>
      <c r="R286" s="25">
        <v>1405</v>
      </c>
      <c r="S286" s="25" t="s">
        <v>858</v>
      </c>
      <c r="T286" s="25">
        <v>2</v>
      </c>
      <c r="U286" s="25" t="s">
        <v>859</v>
      </c>
      <c r="V286" s="25">
        <v>2</v>
      </c>
      <c r="W286" s="25"/>
      <c r="X286" s="25"/>
      <c r="Y286" s="25"/>
      <c r="Z286" s="25"/>
      <c r="AA286" s="25"/>
      <c r="AB286" s="3014"/>
      <c r="AC286" s="5085"/>
      <c r="AD286" s="5085"/>
      <c r="AE286" s="5126"/>
    </row>
    <row r="287" spans="1:31" ht="12" customHeight="1">
      <c r="A287" s="3870"/>
      <c r="B287" s="5086"/>
      <c r="C287" s="5248"/>
      <c r="D287" s="5155"/>
      <c r="E287" s="5086"/>
      <c r="F287" s="5086"/>
      <c r="G287" s="5086"/>
      <c r="H287" s="5086"/>
      <c r="I287" s="5115"/>
      <c r="J287" s="5086"/>
      <c r="K287" s="5086"/>
      <c r="L287" s="5086"/>
      <c r="M287" s="5086"/>
      <c r="N287" s="292" t="s">
        <v>860</v>
      </c>
      <c r="O287" s="25" t="s">
        <v>646</v>
      </c>
      <c r="P287" s="1755" t="s">
        <v>647</v>
      </c>
      <c r="Q287" s="292" t="s">
        <v>857</v>
      </c>
      <c r="R287" s="25">
        <v>1300</v>
      </c>
      <c r="S287" s="25" t="s">
        <v>858</v>
      </c>
      <c r="T287" s="25">
        <v>2</v>
      </c>
      <c r="U287" s="25" t="s">
        <v>859</v>
      </c>
      <c r="V287" s="25">
        <v>2</v>
      </c>
      <c r="W287" s="25"/>
      <c r="X287" s="25"/>
      <c r="Y287" s="25"/>
      <c r="Z287" s="25"/>
      <c r="AA287" s="25"/>
      <c r="AB287" s="3016"/>
      <c r="AC287" s="5086"/>
      <c r="AD287" s="5086"/>
      <c r="AE287" s="5125"/>
    </row>
    <row r="288" spans="1:31" ht="12" customHeight="1">
      <c r="A288" s="3870"/>
      <c r="B288" s="5084" t="s">
        <v>2463</v>
      </c>
      <c r="C288" s="5216" t="s">
        <v>3671</v>
      </c>
      <c r="D288" s="5153" t="s">
        <v>1636</v>
      </c>
      <c r="E288" s="5084" t="s">
        <v>1225</v>
      </c>
      <c r="F288" s="5084" t="s">
        <v>851</v>
      </c>
      <c r="G288" s="5084" t="s">
        <v>1131</v>
      </c>
      <c r="H288" s="5084" t="s">
        <v>624</v>
      </c>
      <c r="I288" s="5116" t="s">
        <v>873</v>
      </c>
      <c r="J288" s="5084">
        <v>13166</v>
      </c>
      <c r="K288" s="5084">
        <v>27264</v>
      </c>
      <c r="L288" s="5084">
        <v>512</v>
      </c>
      <c r="M288" s="5084">
        <v>1728</v>
      </c>
      <c r="N288" s="292" t="s">
        <v>854</v>
      </c>
      <c r="O288" s="292" t="s">
        <v>866</v>
      </c>
      <c r="P288" s="1755" t="s">
        <v>1708</v>
      </c>
      <c r="Q288" s="292" t="s">
        <v>857</v>
      </c>
      <c r="R288" s="25">
        <v>270</v>
      </c>
      <c r="S288" s="25" t="s">
        <v>858</v>
      </c>
      <c r="T288" s="25">
        <v>2</v>
      </c>
      <c r="U288" s="25" t="s">
        <v>859</v>
      </c>
      <c r="V288" s="25">
        <v>2</v>
      </c>
      <c r="W288" s="25"/>
      <c r="X288" s="25"/>
      <c r="Y288" s="25"/>
      <c r="Z288" s="25"/>
      <c r="AA288" s="25"/>
      <c r="AB288" s="3061" t="s">
        <v>6173</v>
      </c>
      <c r="AC288" s="5084" t="s">
        <v>2468</v>
      </c>
      <c r="AD288" s="5084" t="s">
        <v>2452</v>
      </c>
      <c r="AE288" s="5124"/>
    </row>
    <row r="289" spans="1:31" ht="12" customHeight="1">
      <c r="A289" s="3870"/>
      <c r="B289" s="5085"/>
      <c r="C289" s="5217"/>
      <c r="D289" s="5154"/>
      <c r="E289" s="5085"/>
      <c r="F289" s="5085"/>
      <c r="G289" s="5085"/>
      <c r="H289" s="5085"/>
      <c r="I289" s="5114"/>
      <c r="J289" s="5085"/>
      <c r="K289" s="5085"/>
      <c r="L289" s="5085"/>
      <c r="M289" s="5085"/>
      <c r="N289" s="292" t="s">
        <v>874</v>
      </c>
      <c r="O289" s="25" t="s">
        <v>344</v>
      </c>
      <c r="P289" s="1749" t="s">
        <v>341</v>
      </c>
      <c r="Q289" s="25" t="s">
        <v>857</v>
      </c>
      <c r="R289" s="25">
        <v>1500</v>
      </c>
      <c r="S289" s="25" t="s">
        <v>858</v>
      </c>
      <c r="T289" s="25">
        <v>2</v>
      </c>
      <c r="U289" s="25" t="s">
        <v>859</v>
      </c>
      <c r="V289" s="25">
        <v>2</v>
      </c>
      <c r="W289" s="25">
        <v>3</v>
      </c>
      <c r="X289" s="25" t="s">
        <v>875</v>
      </c>
      <c r="Y289" s="25" t="s">
        <v>859</v>
      </c>
      <c r="Z289" s="25" t="s">
        <v>876</v>
      </c>
      <c r="AA289" s="25" t="s">
        <v>877</v>
      </c>
      <c r="AB289" s="3014"/>
      <c r="AC289" s="5085"/>
      <c r="AD289" s="5085"/>
      <c r="AE289" s="5126"/>
    </row>
    <row r="290" spans="1:31" ht="12" customHeight="1">
      <c r="A290" s="3870"/>
      <c r="B290" s="5085"/>
      <c r="C290" s="5217"/>
      <c r="D290" s="5154"/>
      <c r="E290" s="5085"/>
      <c r="F290" s="5085"/>
      <c r="G290" s="5085"/>
      <c r="H290" s="5085"/>
      <c r="I290" s="5114"/>
      <c r="J290" s="5085"/>
      <c r="K290" s="5085"/>
      <c r="L290" s="5085"/>
      <c r="M290" s="5085"/>
      <c r="N290" s="292" t="s">
        <v>868</v>
      </c>
      <c r="O290" s="292" t="s">
        <v>869</v>
      </c>
      <c r="P290" s="1749" t="s">
        <v>869</v>
      </c>
      <c r="Q290" s="25" t="s">
        <v>857</v>
      </c>
      <c r="R290" s="25">
        <v>1405</v>
      </c>
      <c r="S290" s="25" t="s">
        <v>858</v>
      </c>
      <c r="T290" s="25">
        <v>2</v>
      </c>
      <c r="U290" s="25" t="s">
        <v>859</v>
      </c>
      <c r="V290" s="25">
        <v>2</v>
      </c>
      <c r="W290" s="25"/>
      <c r="X290" s="25"/>
      <c r="Y290" s="25"/>
      <c r="Z290" s="25"/>
      <c r="AA290" s="25"/>
      <c r="AB290" s="3014"/>
      <c r="AC290" s="5085"/>
      <c r="AD290" s="5085"/>
      <c r="AE290" s="5126"/>
    </row>
    <row r="291" spans="1:31" ht="12" customHeight="1" thickBot="1">
      <c r="A291" s="3863"/>
      <c r="B291" s="5121"/>
      <c r="C291" s="5218"/>
      <c r="D291" s="5208"/>
      <c r="E291" s="5121"/>
      <c r="F291" s="5121"/>
      <c r="G291" s="5121"/>
      <c r="H291" s="5121"/>
      <c r="I291" s="5287"/>
      <c r="J291" s="5121"/>
      <c r="K291" s="5121"/>
      <c r="L291" s="5121"/>
      <c r="M291" s="5121"/>
      <c r="N291" s="294" t="s">
        <v>860</v>
      </c>
      <c r="O291" s="36" t="s">
        <v>646</v>
      </c>
      <c r="P291" s="1756" t="s">
        <v>647</v>
      </c>
      <c r="Q291" s="294" t="s">
        <v>857</v>
      </c>
      <c r="R291" s="36">
        <v>1300</v>
      </c>
      <c r="S291" s="36" t="s">
        <v>858</v>
      </c>
      <c r="T291" s="36">
        <v>2</v>
      </c>
      <c r="U291" s="36" t="s">
        <v>859</v>
      </c>
      <c r="V291" s="36">
        <v>2</v>
      </c>
      <c r="W291" s="36"/>
      <c r="X291" s="36"/>
      <c r="Y291" s="36"/>
      <c r="Z291" s="36"/>
      <c r="AA291" s="36"/>
      <c r="AB291" s="3015"/>
      <c r="AC291" s="5121"/>
      <c r="AD291" s="5121"/>
      <c r="AE291" s="5298"/>
    </row>
    <row r="292" spans="1:31" ht="12" customHeight="1">
      <c r="A292" s="3869" t="s">
        <v>4015</v>
      </c>
      <c r="B292" s="5084" t="s">
        <v>2463</v>
      </c>
      <c r="C292" s="5223" t="s">
        <v>3694</v>
      </c>
      <c r="D292" s="5153" t="s">
        <v>1637</v>
      </c>
      <c r="E292" s="5084" t="s">
        <v>1222</v>
      </c>
      <c r="F292" s="5084" t="s">
        <v>851</v>
      </c>
      <c r="G292" s="5084" t="s">
        <v>1152</v>
      </c>
      <c r="H292" s="5084" t="s">
        <v>624</v>
      </c>
      <c r="I292" s="5116" t="s">
        <v>873</v>
      </c>
      <c r="J292" s="5084">
        <v>5290</v>
      </c>
      <c r="K292" s="5084">
        <v>12670</v>
      </c>
      <c r="L292" s="5084">
        <v>512</v>
      </c>
      <c r="M292" s="5084">
        <v>1600</v>
      </c>
      <c r="N292" s="292" t="s">
        <v>854</v>
      </c>
      <c r="O292" s="91" t="s">
        <v>1135</v>
      </c>
      <c r="P292" s="91" t="s">
        <v>1708</v>
      </c>
      <c r="Q292" s="292" t="s">
        <v>857</v>
      </c>
      <c r="R292" s="25">
        <v>270</v>
      </c>
      <c r="S292" s="25" t="s">
        <v>858</v>
      </c>
      <c r="T292" s="25">
        <v>2</v>
      </c>
      <c r="U292" s="25" t="s">
        <v>859</v>
      </c>
      <c r="V292" s="25">
        <v>2</v>
      </c>
      <c r="W292" s="25"/>
      <c r="X292" s="25"/>
      <c r="Y292" s="25"/>
      <c r="Z292" s="25"/>
      <c r="AA292" s="25"/>
      <c r="AB292" s="3064" t="s">
        <v>6172</v>
      </c>
      <c r="AC292" s="5084" t="s">
        <v>2466</v>
      </c>
      <c r="AD292" s="5084" t="s">
        <v>2452</v>
      </c>
      <c r="AE292" s="5124"/>
    </row>
    <row r="293" spans="1:31" ht="12" customHeight="1">
      <c r="A293" s="3870"/>
      <c r="B293" s="5085"/>
      <c r="C293" s="5224"/>
      <c r="D293" s="5154"/>
      <c r="E293" s="5085"/>
      <c r="F293" s="5085"/>
      <c r="G293" s="5085"/>
      <c r="H293" s="5085"/>
      <c r="I293" s="5114"/>
      <c r="J293" s="5085"/>
      <c r="K293" s="5085"/>
      <c r="L293" s="5085"/>
      <c r="M293" s="5085"/>
      <c r="N293" s="292" t="s">
        <v>868</v>
      </c>
      <c r="O293" s="292" t="s">
        <v>614</v>
      </c>
      <c r="P293" s="1749" t="s">
        <v>614</v>
      </c>
      <c r="Q293" s="292" t="s">
        <v>857</v>
      </c>
      <c r="R293" s="25">
        <v>1405</v>
      </c>
      <c r="S293" s="25" t="s">
        <v>858</v>
      </c>
      <c r="T293" s="25">
        <v>3</v>
      </c>
      <c r="U293" s="25" t="s">
        <v>859</v>
      </c>
      <c r="V293" s="25">
        <v>3</v>
      </c>
      <c r="W293" s="25"/>
      <c r="X293" s="25"/>
      <c r="Y293" s="25"/>
      <c r="Z293" s="25"/>
      <c r="AA293" s="25"/>
      <c r="AB293" s="3009"/>
      <c r="AC293" s="5085"/>
      <c r="AD293" s="5085"/>
      <c r="AE293" s="5126"/>
    </row>
    <row r="294" spans="1:31" ht="12" customHeight="1">
      <c r="A294" s="3870"/>
      <c r="B294" s="5086"/>
      <c r="C294" s="5480"/>
      <c r="D294" s="5154"/>
      <c r="E294" s="5086"/>
      <c r="F294" s="5086"/>
      <c r="G294" s="5086"/>
      <c r="H294" s="5086"/>
      <c r="I294" s="5114"/>
      <c r="J294" s="5085"/>
      <c r="K294" s="5086"/>
      <c r="L294" s="5086"/>
      <c r="M294" s="5086"/>
      <c r="N294" s="292" t="s">
        <v>860</v>
      </c>
      <c r="O294" s="25" t="s">
        <v>646</v>
      </c>
      <c r="P294" s="1755" t="s">
        <v>647</v>
      </c>
      <c r="Q294" s="292" t="s">
        <v>857</v>
      </c>
      <c r="R294" s="25">
        <v>1300</v>
      </c>
      <c r="S294" s="25" t="s">
        <v>858</v>
      </c>
      <c r="T294" s="25">
        <v>2</v>
      </c>
      <c r="U294" s="25" t="s">
        <v>859</v>
      </c>
      <c r="V294" s="25">
        <v>2</v>
      </c>
      <c r="W294" s="25"/>
      <c r="X294" s="25"/>
      <c r="Y294" s="25"/>
      <c r="Z294" s="25"/>
      <c r="AA294" s="25"/>
      <c r="AB294" s="3012"/>
      <c r="AC294" s="5086"/>
      <c r="AD294" s="5086"/>
      <c r="AE294" s="5125"/>
    </row>
    <row r="295" spans="1:31" ht="12" customHeight="1">
      <c r="A295" s="3870"/>
      <c r="B295" s="5084" t="s">
        <v>2463</v>
      </c>
      <c r="C295" s="5223" t="s">
        <v>3695</v>
      </c>
      <c r="D295" s="5153" t="s">
        <v>1638</v>
      </c>
      <c r="E295" s="5084" t="s">
        <v>1222</v>
      </c>
      <c r="F295" s="5084" t="s">
        <v>851</v>
      </c>
      <c r="G295" s="5085" t="s">
        <v>1149</v>
      </c>
      <c r="H295" s="5084" t="s">
        <v>624</v>
      </c>
      <c r="I295" s="5116" t="s">
        <v>1154</v>
      </c>
      <c r="J295" s="5084">
        <v>12670</v>
      </c>
      <c r="K295" s="5084">
        <v>23968</v>
      </c>
      <c r="L295" s="5084">
        <v>512</v>
      </c>
      <c r="M295" s="5084">
        <v>1600</v>
      </c>
      <c r="N295" s="292" t="s">
        <v>854</v>
      </c>
      <c r="O295" s="292" t="s">
        <v>866</v>
      </c>
      <c r="P295" s="1755" t="s">
        <v>1708</v>
      </c>
      <c r="Q295" s="292" t="s">
        <v>857</v>
      </c>
      <c r="R295" s="25">
        <v>270</v>
      </c>
      <c r="S295" s="25" t="s">
        <v>858</v>
      </c>
      <c r="T295" s="25">
        <v>2</v>
      </c>
      <c r="U295" s="25" t="s">
        <v>859</v>
      </c>
      <c r="V295" s="25">
        <v>2</v>
      </c>
      <c r="W295" s="25"/>
      <c r="X295" s="25"/>
      <c r="Y295" s="25"/>
      <c r="Z295" s="25"/>
      <c r="AA295" s="25"/>
      <c r="AB295" s="3062" t="s">
        <v>6173</v>
      </c>
      <c r="AC295" s="5084" t="s">
        <v>2468</v>
      </c>
      <c r="AD295" s="5084" t="s">
        <v>2452</v>
      </c>
      <c r="AE295" s="5124"/>
    </row>
    <row r="296" spans="1:31" ht="12" customHeight="1">
      <c r="A296" s="3870"/>
      <c r="B296" s="5085"/>
      <c r="C296" s="5224"/>
      <c r="D296" s="5154"/>
      <c r="E296" s="5085"/>
      <c r="F296" s="5085"/>
      <c r="G296" s="5085"/>
      <c r="H296" s="5085"/>
      <c r="I296" s="5114"/>
      <c r="J296" s="5085"/>
      <c r="K296" s="5085"/>
      <c r="L296" s="5085"/>
      <c r="M296" s="5085"/>
      <c r="N296" s="292" t="s">
        <v>868</v>
      </c>
      <c r="O296" s="292" t="s">
        <v>614</v>
      </c>
      <c r="P296" s="1749" t="s">
        <v>614</v>
      </c>
      <c r="Q296" s="292" t="s">
        <v>857</v>
      </c>
      <c r="R296" s="25">
        <v>1405</v>
      </c>
      <c r="S296" s="25" t="s">
        <v>858</v>
      </c>
      <c r="T296" s="25">
        <v>3</v>
      </c>
      <c r="U296" s="25" t="s">
        <v>859</v>
      </c>
      <c r="V296" s="25">
        <v>3</v>
      </c>
      <c r="W296" s="25"/>
      <c r="X296" s="25"/>
      <c r="Y296" s="25"/>
      <c r="Z296" s="25"/>
      <c r="AA296" s="25"/>
      <c r="AB296" s="3009"/>
      <c r="AC296" s="5085"/>
      <c r="AD296" s="5085"/>
      <c r="AE296" s="5126"/>
    </row>
    <row r="297" spans="1:31" ht="12" customHeight="1" thickBot="1">
      <c r="A297" s="3863"/>
      <c r="B297" s="5085"/>
      <c r="C297" s="5470"/>
      <c r="D297" s="5154"/>
      <c r="E297" s="5121"/>
      <c r="F297" s="5085"/>
      <c r="G297" s="5121"/>
      <c r="H297" s="5121"/>
      <c r="I297" s="5287"/>
      <c r="J297" s="5121"/>
      <c r="K297" s="5121"/>
      <c r="L297" s="5121"/>
      <c r="M297" s="5121"/>
      <c r="N297" s="282" t="s">
        <v>860</v>
      </c>
      <c r="O297" s="37" t="s">
        <v>646</v>
      </c>
      <c r="P297" s="1650" t="s">
        <v>647</v>
      </c>
      <c r="Q297" s="282" t="s">
        <v>857</v>
      </c>
      <c r="R297" s="37">
        <v>1300</v>
      </c>
      <c r="S297" s="37" t="s">
        <v>858</v>
      </c>
      <c r="T297" s="37">
        <v>2</v>
      </c>
      <c r="U297" s="37" t="s">
        <v>859</v>
      </c>
      <c r="V297" s="37">
        <v>2</v>
      </c>
      <c r="W297" s="37"/>
      <c r="X297" s="37"/>
      <c r="Y297" s="37"/>
      <c r="Z297" s="37"/>
      <c r="AA297" s="2935"/>
      <c r="AB297" s="3010"/>
      <c r="AC297" s="5085"/>
      <c r="AD297" s="5085"/>
      <c r="AE297" s="5298"/>
    </row>
    <row r="298" spans="1:31" ht="12" customHeight="1">
      <c r="A298" s="3869" t="s">
        <v>3912</v>
      </c>
      <c r="B298" s="5156" t="s">
        <v>2463</v>
      </c>
      <c r="C298" s="5223" t="s">
        <v>3696</v>
      </c>
      <c r="D298" s="5241" t="s">
        <v>1639</v>
      </c>
      <c r="E298" s="5084" t="s">
        <v>1224</v>
      </c>
      <c r="F298" s="5156" t="s">
        <v>851</v>
      </c>
      <c r="G298" s="5084" t="s">
        <v>1152</v>
      </c>
      <c r="H298" s="5085" t="s">
        <v>624</v>
      </c>
      <c r="I298" s="5114" t="s">
        <v>873</v>
      </c>
      <c r="J298" s="5085">
        <v>9290</v>
      </c>
      <c r="K298" s="5085">
        <v>16670</v>
      </c>
      <c r="L298" s="5085">
        <v>512</v>
      </c>
      <c r="M298" s="5085">
        <v>1856</v>
      </c>
      <c r="N298" s="292" t="s">
        <v>854</v>
      </c>
      <c r="O298" s="91" t="s">
        <v>1135</v>
      </c>
      <c r="P298" s="91" t="s">
        <v>1708</v>
      </c>
      <c r="Q298" s="292" t="s">
        <v>857</v>
      </c>
      <c r="R298" s="25">
        <v>270</v>
      </c>
      <c r="S298" s="25" t="s">
        <v>858</v>
      </c>
      <c r="T298" s="25">
        <v>2</v>
      </c>
      <c r="U298" s="25" t="s">
        <v>859</v>
      </c>
      <c r="V298" s="25">
        <v>2</v>
      </c>
      <c r="W298" s="25"/>
      <c r="X298" s="25"/>
      <c r="Y298" s="25"/>
      <c r="Z298" s="25"/>
      <c r="AA298" s="2930"/>
      <c r="AB298" s="3065" t="s">
        <v>6172</v>
      </c>
      <c r="AC298" s="5084" t="s">
        <v>2468</v>
      </c>
      <c r="AD298" s="5156" t="s">
        <v>2452</v>
      </c>
      <c r="AE298" s="5126"/>
    </row>
    <row r="299" spans="1:31" ht="12" customHeight="1">
      <c r="A299" s="3870"/>
      <c r="B299" s="5085"/>
      <c r="C299" s="5224"/>
      <c r="D299" s="5154"/>
      <c r="E299" s="5085"/>
      <c r="F299" s="5085"/>
      <c r="G299" s="5085"/>
      <c r="H299" s="5085"/>
      <c r="I299" s="5114"/>
      <c r="J299" s="5085"/>
      <c r="K299" s="5085"/>
      <c r="L299" s="5085"/>
      <c r="M299" s="5085"/>
      <c r="N299" s="292" t="s">
        <v>874</v>
      </c>
      <c r="O299" s="292" t="s">
        <v>342</v>
      </c>
      <c r="P299" s="1749" t="s">
        <v>341</v>
      </c>
      <c r="Q299" s="292" t="s">
        <v>857</v>
      </c>
      <c r="R299" s="25">
        <v>1500</v>
      </c>
      <c r="S299" s="25" t="s">
        <v>858</v>
      </c>
      <c r="T299" s="25">
        <v>2</v>
      </c>
      <c r="U299" s="25" t="s">
        <v>859</v>
      </c>
      <c r="V299" s="25">
        <v>2</v>
      </c>
      <c r="W299" s="25">
        <v>3</v>
      </c>
      <c r="X299" s="25" t="s">
        <v>875</v>
      </c>
      <c r="Y299" s="25" t="s">
        <v>859</v>
      </c>
      <c r="Z299" s="25" t="s">
        <v>876</v>
      </c>
      <c r="AA299" s="25" t="s">
        <v>877</v>
      </c>
      <c r="AB299" s="3014"/>
      <c r="AC299" s="5085"/>
      <c r="AD299" s="5085"/>
      <c r="AE299" s="5126"/>
    </row>
    <row r="300" spans="1:31" ht="12" customHeight="1">
      <c r="A300" s="3870"/>
      <c r="B300" s="5085"/>
      <c r="C300" s="5224"/>
      <c r="D300" s="5154"/>
      <c r="E300" s="5085"/>
      <c r="F300" s="5085"/>
      <c r="G300" s="5085"/>
      <c r="H300" s="5085"/>
      <c r="I300" s="5114"/>
      <c r="J300" s="5085"/>
      <c r="K300" s="5085"/>
      <c r="L300" s="5085"/>
      <c r="M300" s="5085"/>
      <c r="N300" s="292" t="s">
        <v>868</v>
      </c>
      <c r="O300" s="292" t="s">
        <v>614</v>
      </c>
      <c r="P300" s="1749" t="s">
        <v>614</v>
      </c>
      <c r="Q300" s="292" t="s">
        <v>857</v>
      </c>
      <c r="R300" s="25">
        <v>1405</v>
      </c>
      <c r="S300" s="25" t="s">
        <v>858</v>
      </c>
      <c r="T300" s="25">
        <v>3</v>
      </c>
      <c r="U300" s="25" t="s">
        <v>859</v>
      </c>
      <c r="V300" s="25">
        <v>3</v>
      </c>
      <c r="W300" s="25"/>
      <c r="X300" s="25"/>
      <c r="Y300" s="25"/>
      <c r="Z300" s="25"/>
      <c r="AA300" s="25"/>
      <c r="AB300" s="3014"/>
      <c r="AC300" s="5085"/>
      <c r="AD300" s="5085"/>
      <c r="AE300" s="5126"/>
    </row>
    <row r="301" spans="1:31" ht="12" customHeight="1">
      <c r="A301" s="3870"/>
      <c r="B301" s="5086"/>
      <c r="C301" s="5480"/>
      <c r="D301" s="5155"/>
      <c r="E301" s="5086"/>
      <c r="F301" s="5086"/>
      <c r="G301" s="5086"/>
      <c r="H301" s="5086"/>
      <c r="I301" s="5115"/>
      <c r="J301" s="5086"/>
      <c r="K301" s="5086"/>
      <c r="L301" s="5086"/>
      <c r="M301" s="5086"/>
      <c r="N301" s="292" t="s">
        <v>860</v>
      </c>
      <c r="O301" s="25" t="s">
        <v>646</v>
      </c>
      <c r="P301" s="1755" t="s">
        <v>647</v>
      </c>
      <c r="Q301" s="292" t="s">
        <v>857</v>
      </c>
      <c r="R301" s="25">
        <v>1300</v>
      </c>
      <c r="S301" s="25" t="s">
        <v>858</v>
      </c>
      <c r="T301" s="25">
        <v>2</v>
      </c>
      <c r="U301" s="25" t="s">
        <v>859</v>
      </c>
      <c r="V301" s="25">
        <v>2</v>
      </c>
      <c r="W301" s="25"/>
      <c r="X301" s="25"/>
      <c r="Y301" s="25"/>
      <c r="Z301" s="25"/>
      <c r="AA301" s="25"/>
      <c r="AB301" s="3016"/>
      <c r="AC301" s="5086"/>
      <c r="AD301" s="5086"/>
      <c r="AE301" s="5126"/>
    </row>
    <row r="302" spans="1:31" ht="12" customHeight="1">
      <c r="A302" s="3870"/>
      <c r="B302" s="5084" t="s">
        <v>2463</v>
      </c>
      <c r="C302" s="5223" t="s">
        <v>3697</v>
      </c>
      <c r="D302" s="5153" t="s">
        <v>1640</v>
      </c>
      <c r="E302" s="5084" t="s">
        <v>1224</v>
      </c>
      <c r="F302" s="5084" t="s">
        <v>851</v>
      </c>
      <c r="G302" s="5084" t="s">
        <v>1153</v>
      </c>
      <c r="H302" s="5084" t="s">
        <v>624</v>
      </c>
      <c r="I302" s="5116" t="s">
        <v>873</v>
      </c>
      <c r="J302" s="5084">
        <v>12120</v>
      </c>
      <c r="K302" s="5084">
        <v>24736</v>
      </c>
      <c r="L302" s="5084">
        <v>512</v>
      </c>
      <c r="M302" s="5084">
        <v>1856</v>
      </c>
      <c r="N302" s="292" t="s">
        <v>854</v>
      </c>
      <c r="O302" s="292" t="s">
        <v>866</v>
      </c>
      <c r="P302" s="1755" t="s">
        <v>1708</v>
      </c>
      <c r="Q302" s="292" t="s">
        <v>857</v>
      </c>
      <c r="R302" s="25">
        <v>270</v>
      </c>
      <c r="S302" s="25" t="s">
        <v>858</v>
      </c>
      <c r="T302" s="25">
        <v>2</v>
      </c>
      <c r="U302" s="25" t="s">
        <v>859</v>
      </c>
      <c r="V302" s="25">
        <v>2</v>
      </c>
      <c r="W302" s="25"/>
      <c r="X302" s="25"/>
      <c r="Y302" s="25"/>
      <c r="Z302" s="25"/>
      <c r="AA302" s="25"/>
      <c r="AB302" s="3061" t="s">
        <v>6173</v>
      </c>
      <c r="AC302" s="5084" t="s">
        <v>2468</v>
      </c>
      <c r="AD302" s="5084" t="s">
        <v>2452</v>
      </c>
      <c r="AE302" s="5124"/>
    </row>
    <row r="303" spans="1:31" ht="12" customHeight="1">
      <c r="A303" s="3870"/>
      <c r="B303" s="5085"/>
      <c r="C303" s="5224"/>
      <c r="D303" s="5154"/>
      <c r="E303" s="5085"/>
      <c r="F303" s="5085"/>
      <c r="G303" s="5085"/>
      <c r="H303" s="5085"/>
      <c r="I303" s="5114"/>
      <c r="J303" s="5085"/>
      <c r="K303" s="5085"/>
      <c r="L303" s="5085"/>
      <c r="M303" s="5085"/>
      <c r="N303" s="292" t="s">
        <v>874</v>
      </c>
      <c r="O303" s="292" t="s">
        <v>342</v>
      </c>
      <c r="P303" s="1749" t="s">
        <v>341</v>
      </c>
      <c r="Q303" s="292" t="s">
        <v>857</v>
      </c>
      <c r="R303" s="25">
        <v>1500</v>
      </c>
      <c r="S303" s="25" t="s">
        <v>858</v>
      </c>
      <c r="T303" s="25">
        <v>2</v>
      </c>
      <c r="U303" s="25" t="s">
        <v>859</v>
      </c>
      <c r="V303" s="25">
        <v>2</v>
      </c>
      <c r="W303" s="25">
        <v>3</v>
      </c>
      <c r="X303" s="25" t="s">
        <v>875</v>
      </c>
      <c r="Y303" s="25" t="s">
        <v>859</v>
      </c>
      <c r="Z303" s="25" t="s">
        <v>876</v>
      </c>
      <c r="AA303" s="25" t="s">
        <v>877</v>
      </c>
      <c r="AB303" s="3014"/>
      <c r="AC303" s="5085"/>
      <c r="AD303" s="5085"/>
      <c r="AE303" s="5126"/>
    </row>
    <row r="304" spans="1:31" ht="12" customHeight="1">
      <c r="A304" s="3870"/>
      <c r="B304" s="5085"/>
      <c r="C304" s="5224"/>
      <c r="D304" s="5154"/>
      <c r="E304" s="5085"/>
      <c r="F304" s="5085"/>
      <c r="G304" s="5085"/>
      <c r="H304" s="5085"/>
      <c r="I304" s="5114"/>
      <c r="J304" s="5085"/>
      <c r="K304" s="5085"/>
      <c r="L304" s="5085"/>
      <c r="M304" s="5085"/>
      <c r="N304" s="292" t="s">
        <v>868</v>
      </c>
      <c r="O304" s="292" t="s">
        <v>614</v>
      </c>
      <c r="P304" s="1749" t="s">
        <v>614</v>
      </c>
      <c r="Q304" s="292" t="s">
        <v>857</v>
      </c>
      <c r="R304" s="25">
        <v>1405</v>
      </c>
      <c r="S304" s="25" t="s">
        <v>858</v>
      </c>
      <c r="T304" s="25">
        <v>3</v>
      </c>
      <c r="U304" s="25" t="s">
        <v>859</v>
      </c>
      <c r="V304" s="25">
        <v>3</v>
      </c>
      <c r="W304" s="25"/>
      <c r="X304" s="25"/>
      <c r="Y304" s="25"/>
      <c r="Z304" s="25"/>
      <c r="AA304" s="25"/>
      <c r="AB304" s="3014"/>
      <c r="AC304" s="5085"/>
      <c r="AD304" s="5085"/>
      <c r="AE304" s="5126"/>
    </row>
    <row r="305" spans="1:31" ht="12" customHeight="1" thickBot="1">
      <c r="A305" s="3863"/>
      <c r="B305" s="5121"/>
      <c r="C305" s="5470"/>
      <c r="D305" s="5208"/>
      <c r="E305" s="5085"/>
      <c r="F305" s="5121"/>
      <c r="G305" s="5121"/>
      <c r="H305" s="5121"/>
      <c r="I305" s="5287"/>
      <c r="J305" s="5121"/>
      <c r="K305" s="5121"/>
      <c r="L305" s="5121"/>
      <c r="M305" s="5121"/>
      <c r="N305" s="294" t="s">
        <v>860</v>
      </c>
      <c r="O305" s="36" t="s">
        <v>646</v>
      </c>
      <c r="P305" s="1756" t="s">
        <v>647</v>
      </c>
      <c r="Q305" s="294" t="s">
        <v>857</v>
      </c>
      <c r="R305" s="36">
        <v>1300</v>
      </c>
      <c r="S305" s="36" t="s">
        <v>858</v>
      </c>
      <c r="T305" s="36">
        <v>2</v>
      </c>
      <c r="U305" s="36" t="s">
        <v>859</v>
      </c>
      <c r="V305" s="36">
        <v>2</v>
      </c>
      <c r="W305" s="36"/>
      <c r="X305" s="36"/>
      <c r="Y305" s="36"/>
      <c r="Z305" s="36"/>
      <c r="AA305" s="36"/>
      <c r="AB305" s="3015"/>
      <c r="AC305" s="5121"/>
      <c r="AD305" s="5121"/>
      <c r="AE305" s="5298"/>
    </row>
    <row r="306" spans="1:31" ht="12" customHeight="1">
      <c r="A306" s="3869" t="s">
        <v>3913</v>
      </c>
      <c r="B306" s="5084" t="s">
        <v>2463</v>
      </c>
      <c r="C306" s="5223" t="s">
        <v>3698</v>
      </c>
      <c r="D306" s="5460" t="s">
        <v>1641</v>
      </c>
      <c r="E306" s="5255" t="s">
        <v>1225</v>
      </c>
      <c r="F306" s="5084" t="s">
        <v>851</v>
      </c>
      <c r="G306" s="5084" t="s">
        <v>1131</v>
      </c>
      <c r="H306" s="5084" t="s">
        <v>624</v>
      </c>
      <c r="I306" s="5116" t="s">
        <v>873</v>
      </c>
      <c r="J306" s="5291">
        <v>13298</v>
      </c>
      <c r="K306" s="5291">
        <v>20678</v>
      </c>
      <c r="L306" s="5291">
        <v>512</v>
      </c>
      <c r="M306" s="5291">
        <v>1856</v>
      </c>
      <c r="N306" s="292" t="s">
        <v>854</v>
      </c>
      <c r="O306" s="91" t="s">
        <v>1135</v>
      </c>
      <c r="P306" s="91" t="s">
        <v>1708</v>
      </c>
      <c r="Q306" s="292" t="s">
        <v>857</v>
      </c>
      <c r="R306" s="25">
        <v>270</v>
      </c>
      <c r="S306" s="25" t="s">
        <v>858</v>
      </c>
      <c r="T306" s="25">
        <v>2</v>
      </c>
      <c r="U306" s="25" t="s">
        <v>859</v>
      </c>
      <c r="V306" s="25">
        <v>2</v>
      </c>
      <c r="W306" s="25"/>
      <c r="X306" s="25"/>
      <c r="Y306" s="25"/>
      <c r="Z306" s="25"/>
      <c r="AA306" s="25"/>
      <c r="AB306" s="3065" t="s">
        <v>6172</v>
      </c>
      <c r="AC306" s="5084" t="s">
        <v>2468</v>
      </c>
      <c r="AD306" s="5084" t="s">
        <v>2452</v>
      </c>
      <c r="AE306" s="5124"/>
    </row>
    <row r="307" spans="1:31" ht="12" customHeight="1">
      <c r="A307" s="3869"/>
      <c r="B307" s="5085"/>
      <c r="C307" s="5224"/>
      <c r="D307" s="5461"/>
      <c r="E307" s="5236"/>
      <c r="F307" s="5085"/>
      <c r="G307" s="5085"/>
      <c r="H307" s="5085"/>
      <c r="I307" s="5114"/>
      <c r="J307" s="5236"/>
      <c r="K307" s="5236"/>
      <c r="L307" s="5236"/>
      <c r="M307" s="5236"/>
      <c r="N307" s="292" t="s">
        <v>874</v>
      </c>
      <c r="O307" s="468" t="s">
        <v>1158</v>
      </c>
      <c r="P307" s="2473" t="s">
        <v>341</v>
      </c>
      <c r="Q307" s="292" t="s">
        <v>857</v>
      </c>
      <c r="R307" s="25">
        <v>1500</v>
      </c>
      <c r="S307" s="25" t="s">
        <v>858</v>
      </c>
      <c r="T307" s="25">
        <v>4</v>
      </c>
      <c r="U307" s="25" t="s">
        <v>859</v>
      </c>
      <c r="V307" s="25">
        <v>4</v>
      </c>
      <c r="W307" s="25">
        <v>6</v>
      </c>
      <c r="X307" s="25" t="s">
        <v>875</v>
      </c>
      <c r="Y307" s="25" t="s">
        <v>859</v>
      </c>
      <c r="Z307" s="25" t="s">
        <v>876</v>
      </c>
      <c r="AA307" s="25" t="s">
        <v>877</v>
      </c>
      <c r="AB307" s="3066"/>
      <c r="AC307" s="5085"/>
      <c r="AD307" s="5085"/>
      <c r="AE307" s="5126"/>
    </row>
    <row r="308" spans="1:31" ht="12" customHeight="1">
      <c r="A308" s="3869"/>
      <c r="B308" s="5085"/>
      <c r="C308" s="5224"/>
      <c r="D308" s="5461"/>
      <c r="E308" s="5236"/>
      <c r="F308" s="5085"/>
      <c r="G308" s="5085"/>
      <c r="H308" s="5085"/>
      <c r="I308" s="5114"/>
      <c r="J308" s="5236"/>
      <c r="K308" s="5236"/>
      <c r="L308" s="5236"/>
      <c r="M308" s="5236"/>
      <c r="N308" s="292" t="s">
        <v>868</v>
      </c>
      <c r="O308" s="292" t="s">
        <v>614</v>
      </c>
      <c r="P308" s="1749" t="s">
        <v>614</v>
      </c>
      <c r="Q308" s="292" t="s">
        <v>857</v>
      </c>
      <c r="R308" s="25">
        <v>1405</v>
      </c>
      <c r="S308" s="25" t="s">
        <v>858</v>
      </c>
      <c r="T308" s="25">
        <v>3</v>
      </c>
      <c r="U308" s="25" t="s">
        <v>859</v>
      </c>
      <c r="V308" s="25">
        <v>3</v>
      </c>
      <c r="W308" s="25"/>
      <c r="X308" s="25"/>
      <c r="Y308" s="25"/>
      <c r="Z308" s="25"/>
      <c r="AA308" s="25"/>
      <c r="AB308" s="3014"/>
      <c r="AC308" s="5085"/>
      <c r="AD308" s="5085"/>
      <c r="AE308" s="5126"/>
    </row>
    <row r="309" spans="1:31" ht="12" customHeight="1">
      <c r="A309" s="3869"/>
      <c r="B309" s="5086"/>
      <c r="C309" s="5480"/>
      <c r="D309" s="5485"/>
      <c r="E309" s="5237"/>
      <c r="F309" s="5086"/>
      <c r="G309" s="5086"/>
      <c r="H309" s="5086"/>
      <c r="I309" s="5115"/>
      <c r="J309" s="5237"/>
      <c r="K309" s="5237"/>
      <c r="L309" s="5237"/>
      <c r="M309" s="5237"/>
      <c r="N309" s="292" t="s">
        <v>860</v>
      </c>
      <c r="O309" s="25" t="s">
        <v>646</v>
      </c>
      <c r="P309" s="1755" t="s">
        <v>647</v>
      </c>
      <c r="Q309" s="292" t="s">
        <v>857</v>
      </c>
      <c r="R309" s="25">
        <v>1300</v>
      </c>
      <c r="S309" s="25" t="s">
        <v>858</v>
      </c>
      <c r="T309" s="25">
        <v>2</v>
      </c>
      <c r="U309" s="25" t="s">
        <v>859</v>
      </c>
      <c r="V309" s="25">
        <v>2</v>
      </c>
      <c r="W309" s="25"/>
      <c r="X309" s="25"/>
      <c r="Y309" s="25"/>
      <c r="Z309" s="25"/>
      <c r="AA309" s="25"/>
      <c r="AB309" s="3016"/>
      <c r="AC309" s="5086"/>
      <c r="AD309" s="5086"/>
      <c r="AE309" s="5125"/>
    </row>
    <row r="310" spans="1:31" ht="12" customHeight="1">
      <c r="A310" s="3869"/>
      <c r="B310" s="5084" t="s">
        <v>2463</v>
      </c>
      <c r="C310" s="5223" t="s">
        <v>3699</v>
      </c>
      <c r="D310" s="5460" t="s">
        <v>1642</v>
      </c>
      <c r="E310" s="5291" t="s">
        <v>1225</v>
      </c>
      <c r="F310" s="5084" t="s">
        <v>851</v>
      </c>
      <c r="G310" s="5084" t="s">
        <v>1131</v>
      </c>
      <c r="H310" s="5084" t="s">
        <v>624</v>
      </c>
      <c r="I310" s="5116" t="s">
        <v>873</v>
      </c>
      <c r="J310" s="5291">
        <v>13744</v>
      </c>
      <c r="K310" s="5291">
        <v>24884</v>
      </c>
      <c r="L310" s="5291">
        <v>512</v>
      </c>
      <c r="M310" s="5291">
        <v>1856</v>
      </c>
      <c r="N310" s="292" t="s">
        <v>854</v>
      </c>
      <c r="O310" s="292" t="s">
        <v>866</v>
      </c>
      <c r="P310" s="1755" t="s">
        <v>1708</v>
      </c>
      <c r="Q310" s="292" t="s">
        <v>857</v>
      </c>
      <c r="R310" s="25">
        <v>270</v>
      </c>
      <c r="S310" s="25" t="s">
        <v>858</v>
      </c>
      <c r="T310" s="25">
        <v>2</v>
      </c>
      <c r="U310" s="25" t="s">
        <v>859</v>
      </c>
      <c r="V310" s="25">
        <v>2</v>
      </c>
      <c r="W310" s="25"/>
      <c r="X310" s="25"/>
      <c r="Y310" s="25"/>
      <c r="Z310" s="25"/>
      <c r="AA310" s="25"/>
      <c r="AB310" s="3061" t="s">
        <v>6173</v>
      </c>
      <c r="AC310" s="5084" t="s">
        <v>2468</v>
      </c>
      <c r="AD310" s="5084" t="s">
        <v>2452</v>
      </c>
      <c r="AE310" s="5124"/>
    </row>
    <row r="311" spans="1:31" ht="12" customHeight="1">
      <c r="A311" s="3869"/>
      <c r="B311" s="5085"/>
      <c r="C311" s="5224"/>
      <c r="D311" s="5461"/>
      <c r="E311" s="5236"/>
      <c r="F311" s="5085"/>
      <c r="G311" s="5085"/>
      <c r="H311" s="5085"/>
      <c r="I311" s="5114"/>
      <c r="J311" s="5236"/>
      <c r="K311" s="5236"/>
      <c r="L311" s="5236"/>
      <c r="M311" s="5236"/>
      <c r="N311" s="292" t="s">
        <v>874</v>
      </c>
      <c r="O311" s="468" t="s">
        <v>1158</v>
      </c>
      <c r="P311" s="2473" t="s">
        <v>341</v>
      </c>
      <c r="Q311" s="292" t="s">
        <v>857</v>
      </c>
      <c r="R311" s="25">
        <v>1500</v>
      </c>
      <c r="S311" s="25" t="s">
        <v>858</v>
      </c>
      <c r="T311" s="25">
        <v>4</v>
      </c>
      <c r="U311" s="25" t="s">
        <v>859</v>
      </c>
      <c r="V311" s="25">
        <v>4</v>
      </c>
      <c r="W311" s="25">
        <v>6</v>
      </c>
      <c r="X311" s="25" t="s">
        <v>875</v>
      </c>
      <c r="Y311" s="25" t="s">
        <v>859</v>
      </c>
      <c r="Z311" s="25" t="s">
        <v>876</v>
      </c>
      <c r="AA311" s="25" t="s">
        <v>877</v>
      </c>
      <c r="AB311" s="3014"/>
      <c r="AC311" s="5085"/>
      <c r="AD311" s="5085"/>
      <c r="AE311" s="5126"/>
    </row>
    <row r="312" spans="1:31" ht="12" customHeight="1">
      <c r="A312" s="3869"/>
      <c r="B312" s="5085"/>
      <c r="C312" s="5224"/>
      <c r="D312" s="5461"/>
      <c r="E312" s="5236"/>
      <c r="F312" s="5085"/>
      <c r="G312" s="5085"/>
      <c r="H312" s="5085"/>
      <c r="I312" s="5114"/>
      <c r="J312" s="5236"/>
      <c r="K312" s="5236"/>
      <c r="L312" s="5236"/>
      <c r="M312" s="5236"/>
      <c r="N312" s="292" t="s">
        <v>868</v>
      </c>
      <c r="O312" s="292" t="s">
        <v>614</v>
      </c>
      <c r="P312" s="1749" t="s">
        <v>614</v>
      </c>
      <c r="Q312" s="292" t="s">
        <v>857</v>
      </c>
      <c r="R312" s="25">
        <v>1405</v>
      </c>
      <c r="S312" s="25" t="s">
        <v>858</v>
      </c>
      <c r="T312" s="25">
        <v>3</v>
      </c>
      <c r="U312" s="25" t="s">
        <v>859</v>
      </c>
      <c r="V312" s="25">
        <v>3</v>
      </c>
      <c r="W312" s="25"/>
      <c r="X312" s="25"/>
      <c r="Y312" s="25"/>
      <c r="Z312" s="25"/>
      <c r="AA312" s="25"/>
      <c r="AB312" s="3014"/>
      <c r="AC312" s="5085"/>
      <c r="AD312" s="5085"/>
      <c r="AE312" s="5126"/>
    </row>
    <row r="313" spans="1:31" ht="12" customHeight="1" thickBot="1">
      <c r="A313" s="3875"/>
      <c r="B313" s="5121"/>
      <c r="C313" s="5470"/>
      <c r="D313" s="5462"/>
      <c r="E313" s="5277"/>
      <c r="F313" s="5121"/>
      <c r="G313" s="5121"/>
      <c r="H313" s="5121"/>
      <c r="I313" s="5287"/>
      <c r="J313" s="5277"/>
      <c r="K313" s="5277"/>
      <c r="L313" s="5277"/>
      <c r="M313" s="5277"/>
      <c r="N313" s="294" t="s">
        <v>860</v>
      </c>
      <c r="O313" s="36" t="s">
        <v>646</v>
      </c>
      <c r="P313" s="1756" t="s">
        <v>647</v>
      </c>
      <c r="Q313" s="294" t="s">
        <v>857</v>
      </c>
      <c r="R313" s="36">
        <v>1300</v>
      </c>
      <c r="S313" s="36" t="s">
        <v>858</v>
      </c>
      <c r="T313" s="36">
        <v>2</v>
      </c>
      <c r="U313" s="36" t="s">
        <v>859</v>
      </c>
      <c r="V313" s="36">
        <v>2</v>
      </c>
      <c r="W313" s="36"/>
      <c r="X313" s="36"/>
      <c r="Y313" s="36"/>
      <c r="Z313" s="36"/>
      <c r="AA313" s="36"/>
      <c r="AB313" s="3015"/>
      <c r="AC313" s="5121"/>
      <c r="AD313" s="5121"/>
      <c r="AE313" s="5125"/>
    </row>
    <row r="314" spans="1:31" ht="12" customHeight="1">
      <c r="A314" s="3869" t="s">
        <v>3914</v>
      </c>
      <c r="B314" s="5084" t="s">
        <v>2463</v>
      </c>
      <c r="C314" s="5223" t="s">
        <v>3700</v>
      </c>
      <c r="D314" s="5153" t="s">
        <v>1643</v>
      </c>
      <c r="E314" s="5291" t="s">
        <v>1225</v>
      </c>
      <c r="F314" s="5084" t="s">
        <v>851</v>
      </c>
      <c r="G314" s="5084" t="s">
        <v>1131</v>
      </c>
      <c r="H314" s="5084" t="s">
        <v>624</v>
      </c>
      <c r="I314" s="5116" t="s">
        <v>873</v>
      </c>
      <c r="J314" s="5084">
        <v>13230</v>
      </c>
      <c r="K314" s="5084">
        <v>23006</v>
      </c>
      <c r="L314" s="5084">
        <v>512</v>
      </c>
      <c r="M314" s="5084">
        <v>1856</v>
      </c>
      <c r="N314" s="292" t="s">
        <v>854</v>
      </c>
      <c r="O314" s="91" t="s">
        <v>1135</v>
      </c>
      <c r="P314" s="91" t="s">
        <v>1708</v>
      </c>
      <c r="Q314" s="292" t="s">
        <v>857</v>
      </c>
      <c r="R314" s="25">
        <v>270</v>
      </c>
      <c r="S314" s="25" t="s">
        <v>858</v>
      </c>
      <c r="T314" s="25">
        <v>2</v>
      </c>
      <c r="U314" s="25" t="s">
        <v>859</v>
      </c>
      <c r="V314" s="25">
        <v>2</v>
      </c>
      <c r="W314" s="25"/>
      <c r="X314" s="25"/>
      <c r="Y314" s="25"/>
      <c r="Z314" s="25"/>
      <c r="AA314" s="25"/>
      <c r="AB314" s="3065" t="s">
        <v>6172</v>
      </c>
      <c r="AC314" s="5084" t="s">
        <v>2468</v>
      </c>
      <c r="AD314" s="5084" t="s">
        <v>2452</v>
      </c>
      <c r="AE314" s="5124"/>
    </row>
    <row r="315" spans="1:31" ht="12" customHeight="1">
      <c r="A315" s="3870"/>
      <c r="B315" s="5085"/>
      <c r="C315" s="5224"/>
      <c r="D315" s="5154"/>
      <c r="E315" s="5236"/>
      <c r="F315" s="5085"/>
      <c r="G315" s="5085"/>
      <c r="H315" s="5085"/>
      <c r="I315" s="5114"/>
      <c r="J315" s="5085"/>
      <c r="K315" s="5085"/>
      <c r="L315" s="5085"/>
      <c r="M315" s="5085"/>
      <c r="N315" s="292" t="s">
        <v>874</v>
      </c>
      <c r="O315" s="25" t="s">
        <v>344</v>
      </c>
      <c r="P315" s="1749" t="s">
        <v>341</v>
      </c>
      <c r="Q315" s="25" t="s">
        <v>857</v>
      </c>
      <c r="R315" s="25">
        <v>1500</v>
      </c>
      <c r="S315" s="25" t="s">
        <v>858</v>
      </c>
      <c r="T315" s="25">
        <v>2</v>
      </c>
      <c r="U315" s="25" t="s">
        <v>859</v>
      </c>
      <c r="V315" s="25">
        <v>2</v>
      </c>
      <c r="W315" s="25">
        <v>3</v>
      </c>
      <c r="X315" s="25" t="s">
        <v>875</v>
      </c>
      <c r="Y315" s="25" t="s">
        <v>859</v>
      </c>
      <c r="Z315" s="25" t="s">
        <v>876</v>
      </c>
      <c r="AA315" s="25" t="s">
        <v>877</v>
      </c>
      <c r="AB315" s="3014"/>
      <c r="AC315" s="5085"/>
      <c r="AD315" s="5085"/>
      <c r="AE315" s="5126"/>
    </row>
    <row r="316" spans="1:31" ht="12" customHeight="1">
      <c r="A316" s="3870"/>
      <c r="B316" s="5085"/>
      <c r="C316" s="5224"/>
      <c r="D316" s="5154"/>
      <c r="E316" s="5236"/>
      <c r="F316" s="5085"/>
      <c r="G316" s="5085"/>
      <c r="H316" s="5085"/>
      <c r="I316" s="5114"/>
      <c r="J316" s="5085"/>
      <c r="K316" s="5085"/>
      <c r="L316" s="5085"/>
      <c r="M316" s="5085"/>
      <c r="N316" s="292" t="s">
        <v>868</v>
      </c>
      <c r="O316" s="292" t="s">
        <v>614</v>
      </c>
      <c r="P316" s="1749" t="s">
        <v>614</v>
      </c>
      <c r="Q316" s="292" t="s">
        <v>857</v>
      </c>
      <c r="R316" s="25">
        <v>1405</v>
      </c>
      <c r="S316" s="25" t="s">
        <v>858</v>
      </c>
      <c r="T316" s="25">
        <v>3</v>
      </c>
      <c r="U316" s="25" t="s">
        <v>859</v>
      </c>
      <c r="V316" s="25">
        <v>3</v>
      </c>
      <c r="W316" s="25"/>
      <c r="X316" s="25"/>
      <c r="Y316" s="25"/>
      <c r="Z316" s="25"/>
      <c r="AA316" s="25"/>
      <c r="AB316" s="3014"/>
      <c r="AC316" s="5085"/>
      <c r="AD316" s="5085"/>
      <c r="AE316" s="5126"/>
    </row>
    <row r="317" spans="1:31" ht="12" customHeight="1">
      <c r="A317" s="3870"/>
      <c r="B317" s="5086"/>
      <c r="C317" s="5480"/>
      <c r="D317" s="5155"/>
      <c r="E317" s="5237"/>
      <c r="F317" s="5086"/>
      <c r="G317" s="5086"/>
      <c r="H317" s="5086"/>
      <c r="I317" s="5115"/>
      <c r="J317" s="5086"/>
      <c r="K317" s="5086"/>
      <c r="L317" s="5086"/>
      <c r="M317" s="5086"/>
      <c r="N317" s="292" t="s">
        <v>860</v>
      </c>
      <c r="O317" s="25" t="s">
        <v>646</v>
      </c>
      <c r="P317" s="1755" t="s">
        <v>647</v>
      </c>
      <c r="Q317" s="292" t="s">
        <v>857</v>
      </c>
      <c r="R317" s="25">
        <v>1300</v>
      </c>
      <c r="S317" s="25" t="s">
        <v>858</v>
      </c>
      <c r="T317" s="25">
        <v>2</v>
      </c>
      <c r="U317" s="25" t="s">
        <v>859</v>
      </c>
      <c r="V317" s="25">
        <v>2</v>
      </c>
      <c r="W317" s="25"/>
      <c r="X317" s="25"/>
      <c r="Y317" s="25"/>
      <c r="Z317" s="25"/>
      <c r="AA317" s="25"/>
      <c r="AB317" s="3016"/>
      <c r="AC317" s="5086"/>
      <c r="AD317" s="5086"/>
      <c r="AE317" s="5125"/>
    </row>
    <row r="318" spans="1:31" ht="12" customHeight="1">
      <c r="A318" s="3870"/>
      <c r="B318" s="5084" t="s">
        <v>2463</v>
      </c>
      <c r="C318" s="5223" t="s">
        <v>3701</v>
      </c>
      <c r="D318" s="5153" t="s">
        <v>1644</v>
      </c>
      <c r="E318" s="5291" t="s">
        <v>1225</v>
      </c>
      <c r="F318" s="5084" t="s">
        <v>851</v>
      </c>
      <c r="G318" s="5085" t="s">
        <v>1131</v>
      </c>
      <c r="H318" s="5084" t="s">
        <v>624</v>
      </c>
      <c r="I318" s="5116" t="s">
        <v>873</v>
      </c>
      <c r="J318" s="5084">
        <v>13230</v>
      </c>
      <c r="K318" s="5084">
        <v>27264</v>
      </c>
      <c r="L318" s="5084">
        <v>512</v>
      </c>
      <c r="M318" s="5084">
        <v>1856</v>
      </c>
      <c r="N318" s="292" t="s">
        <v>854</v>
      </c>
      <c r="O318" s="292" t="s">
        <v>866</v>
      </c>
      <c r="P318" s="1755" t="s">
        <v>1708</v>
      </c>
      <c r="Q318" s="292" t="s">
        <v>857</v>
      </c>
      <c r="R318" s="25">
        <v>270</v>
      </c>
      <c r="S318" s="25" t="s">
        <v>858</v>
      </c>
      <c r="T318" s="25">
        <v>2</v>
      </c>
      <c r="U318" s="25" t="s">
        <v>859</v>
      </c>
      <c r="V318" s="25">
        <v>2</v>
      </c>
      <c r="W318" s="25"/>
      <c r="X318" s="25"/>
      <c r="Y318" s="25"/>
      <c r="Z318" s="25"/>
      <c r="AA318" s="25"/>
      <c r="AB318" s="3061" t="s">
        <v>6173</v>
      </c>
      <c r="AC318" s="5084" t="s">
        <v>2468</v>
      </c>
      <c r="AD318" s="5084" t="s">
        <v>2452</v>
      </c>
      <c r="AE318" s="5124"/>
    </row>
    <row r="319" spans="1:31" ht="12" customHeight="1">
      <c r="A319" s="3870"/>
      <c r="B319" s="5085"/>
      <c r="C319" s="5224"/>
      <c r="D319" s="5154"/>
      <c r="E319" s="5236"/>
      <c r="F319" s="5085"/>
      <c r="G319" s="5085"/>
      <c r="H319" s="5085"/>
      <c r="I319" s="5114"/>
      <c r="J319" s="5085"/>
      <c r="K319" s="5085"/>
      <c r="L319" s="5085"/>
      <c r="M319" s="5085"/>
      <c r="N319" s="292" t="s">
        <v>874</v>
      </c>
      <c r="O319" s="25" t="s">
        <v>344</v>
      </c>
      <c r="P319" s="1749" t="s">
        <v>341</v>
      </c>
      <c r="Q319" s="25" t="s">
        <v>857</v>
      </c>
      <c r="R319" s="25">
        <v>1500</v>
      </c>
      <c r="S319" s="25" t="s">
        <v>858</v>
      </c>
      <c r="T319" s="25">
        <v>2</v>
      </c>
      <c r="U319" s="25" t="s">
        <v>859</v>
      </c>
      <c r="V319" s="25">
        <v>2</v>
      </c>
      <c r="W319" s="25">
        <v>3</v>
      </c>
      <c r="X319" s="25" t="s">
        <v>875</v>
      </c>
      <c r="Y319" s="25" t="s">
        <v>859</v>
      </c>
      <c r="Z319" s="25" t="s">
        <v>876</v>
      </c>
      <c r="AA319" s="25" t="s">
        <v>877</v>
      </c>
      <c r="AB319" s="3014"/>
      <c r="AC319" s="5085"/>
      <c r="AD319" s="5085"/>
      <c r="AE319" s="5126"/>
    </row>
    <row r="320" spans="1:31" ht="12" customHeight="1">
      <c r="A320" s="3870"/>
      <c r="B320" s="5085"/>
      <c r="C320" s="5224"/>
      <c r="D320" s="5154"/>
      <c r="E320" s="5236"/>
      <c r="F320" s="5085"/>
      <c r="G320" s="5085"/>
      <c r="H320" s="5085"/>
      <c r="I320" s="5114"/>
      <c r="J320" s="5085"/>
      <c r="K320" s="5085"/>
      <c r="L320" s="5085"/>
      <c r="M320" s="5085"/>
      <c r="N320" s="292" t="s">
        <v>868</v>
      </c>
      <c r="O320" s="292" t="s">
        <v>614</v>
      </c>
      <c r="P320" s="1749" t="s">
        <v>614</v>
      </c>
      <c r="Q320" s="292" t="s">
        <v>857</v>
      </c>
      <c r="R320" s="25">
        <v>1405</v>
      </c>
      <c r="S320" s="25" t="s">
        <v>858</v>
      </c>
      <c r="T320" s="25">
        <v>3</v>
      </c>
      <c r="U320" s="25" t="s">
        <v>859</v>
      </c>
      <c r="V320" s="25">
        <v>3</v>
      </c>
      <c r="W320" s="25"/>
      <c r="X320" s="25"/>
      <c r="Y320" s="25"/>
      <c r="Z320" s="25"/>
      <c r="AA320" s="25"/>
      <c r="AB320" s="3014"/>
      <c r="AC320" s="5085"/>
      <c r="AD320" s="5085"/>
      <c r="AE320" s="5126"/>
    </row>
    <row r="321" spans="1:31" ht="12" customHeight="1" thickBot="1">
      <c r="A321" s="3863"/>
      <c r="B321" s="5121"/>
      <c r="C321" s="5470"/>
      <c r="D321" s="5208"/>
      <c r="E321" s="5277"/>
      <c r="F321" s="5121"/>
      <c r="G321" s="5121"/>
      <c r="H321" s="5121"/>
      <c r="I321" s="5287"/>
      <c r="J321" s="5121"/>
      <c r="K321" s="5121"/>
      <c r="L321" s="5121"/>
      <c r="M321" s="5121"/>
      <c r="N321" s="294" t="s">
        <v>860</v>
      </c>
      <c r="O321" s="36" t="s">
        <v>646</v>
      </c>
      <c r="P321" s="1756" t="s">
        <v>647</v>
      </c>
      <c r="Q321" s="294" t="s">
        <v>857</v>
      </c>
      <c r="R321" s="36">
        <v>1300</v>
      </c>
      <c r="S321" s="36" t="s">
        <v>858</v>
      </c>
      <c r="T321" s="36">
        <v>2</v>
      </c>
      <c r="U321" s="36" t="s">
        <v>859</v>
      </c>
      <c r="V321" s="36">
        <v>2</v>
      </c>
      <c r="W321" s="36"/>
      <c r="X321" s="36"/>
      <c r="Y321" s="36"/>
      <c r="Z321" s="36"/>
      <c r="AA321" s="36"/>
      <c r="AB321" s="3015"/>
      <c r="AC321" s="5121"/>
      <c r="AD321" s="5121"/>
      <c r="AE321" s="5298"/>
    </row>
    <row r="322" spans="1:31" ht="38.25" customHeight="1">
      <c r="A322" s="5592" t="s">
        <v>404</v>
      </c>
      <c r="B322" s="3457" t="s">
        <v>3262</v>
      </c>
      <c r="C322" s="5601" t="s">
        <v>589</v>
      </c>
      <c r="D322" s="5229" t="s">
        <v>950</v>
      </c>
      <c r="E322" s="3702"/>
      <c r="F322" s="5130" t="s">
        <v>851</v>
      </c>
      <c r="G322" s="5130" t="s">
        <v>862</v>
      </c>
      <c r="H322" s="5130" t="s">
        <v>624</v>
      </c>
      <c r="I322" s="5130" t="s">
        <v>853</v>
      </c>
      <c r="J322" s="5130">
        <v>384</v>
      </c>
      <c r="K322" s="5130">
        <v>2016</v>
      </c>
      <c r="L322" s="5130">
        <v>128</v>
      </c>
      <c r="M322" s="5130">
        <v>256</v>
      </c>
      <c r="N322" s="292" t="s">
        <v>854</v>
      </c>
      <c r="O322" s="292" t="s">
        <v>788</v>
      </c>
      <c r="P322" s="292" t="s">
        <v>789</v>
      </c>
      <c r="Q322" s="292" t="s">
        <v>857</v>
      </c>
      <c r="R322" s="25">
        <v>270</v>
      </c>
      <c r="S322" s="25" t="s">
        <v>858</v>
      </c>
      <c r="T322" s="25">
        <v>2</v>
      </c>
      <c r="U322" s="25" t="s">
        <v>859</v>
      </c>
      <c r="V322" s="25">
        <v>2</v>
      </c>
      <c r="W322" s="25"/>
      <c r="X322" s="25"/>
      <c r="Y322" s="25"/>
      <c r="Z322" s="25"/>
      <c r="AA322" s="25"/>
      <c r="AB322" s="3013"/>
      <c r="AC322" s="3743" t="s">
        <v>2451</v>
      </c>
      <c r="AD322" s="3743" t="s">
        <v>2452</v>
      </c>
      <c r="AE322" s="5124" t="s">
        <v>769</v>
      </c>
    </row>
    <row r="323" spans="1:31" ht="12.75" customHeight="1">
      <c r="A323" s="5366"/>
      <c r="B323" s="3458"/>
      <c r="C323" s="5370"/>
      <c r="D323" s="5229" t="s">
        <v>790</v>
      </c>
      <c r="E323" s="3706"/>
      <c r="F323" s="5130" t="s">
        <v>851</v>
      </c>
      <c r="G323" s="5130" t="s">
        <v>852</v>
      </c>
      <c r="H323" s="5130"/>
      <c r="I323" s="5130" t="s">
        <v>853</v>
      </c>
      <c r="J323" s="5130">
        <v>2016</v>
      </c>
      <c r="K323" s="5130">
        <v>8000</v>
      </c>
      <c r="L323" s="5130">
        <v>256</v>
      </c>
      <c r="M323" s="5130">
        <v>512</v>
      </c>
      <c r="N323" s="292" t="s">
        <v>860</v>
      </c>
      <c r="O323" s="25" t="s">
        <v>646</v>
      </c>
      <c r="P323" s="25" t="s">
        <v>647</v>
      </c>
      <c r="Q323" s="292" t="s">
        <v>857</v>
      </c>
      <c r="R323" s="25">
        <v>1300</v>
      </c>
      <c r="S323" s="25" t="s">
        <v>858</v>
      </c>
      <c r="T323" s="25">
        <v>2</v>
      </c>
      <c r="U323" s="25" t="s">
        <v>859</v>
      </c>
      <c r="V323" s="25">
        <v>2</v>
      </c>
      <c r="W323" s="25"/>
      <c r="X323" s="25"/>
      <c r="Y323" s="25"/>
      <c r="Z323" s="25"/>
      <c r="AA323" s="25"/>
      <c r="AB323" s="3012"/>
      <c r="AC323" s="3706"/>
      <c r="AD323" s="3706"/>
      <c r="AE323" s="5125"/>
    </row>
    <row r="324" spans="1:31" ht="38.25" customHeight="1">
      <c r="A324" s="5366"/>
      <c r="B324" s="3457" t="s">
        <v>3262</v>
      </c>
      <c r="C324" s="5219" t="s">
        <v>589</v>
      </c>
      <c r="D324" s="5229" t="s">
        <v>951</v>
      </c>
      <c r="E324" s="5582"/>
      <c r="F324" s="5130" t="s">
        <v>851</v>
      </c>
      <c r="G324" s="5130" t="s">
        <v>852</v>
      </c>
      <c r="H324" s="5130" t="s">
        <v>623</v>
      </c>
      <c r="I324" s="5130" t="s">
        <v>853</v>
      </c>
      <c r="J324" s="5130">
        <v>384</v>
      </c>
      <c r="K324" s="5130">
        <v>2016</v>
      </c>
      <c r="L324" s="5130">
        <v>128</v>
      </c>
      <c r="M324" s="5130">
        <v>256</v>
      </c>
      <c r="N324" s="292" t="s">
        <v>854</v>
      </c>
      <c r="O324" s="292" t="s">
        <v>788</v>
      </c>
      <c r="P324" s="292" t="s">
        <v>789</v>
      </c>
      <c r="Q324" s="292" t="s">
        <v>857</v>
      </c>
      <c r="R324" s="25">
        <v>270</v>
      </c>
      <c r="S324" s="25" t="s">
        <v>858</v>
      </c>
      <c r="T324" s="25">
        <v>2</v>
      </c>
      <c r="U324" s="25" t="s">
        <v>859</v>
      </c>
      <c r="V324" s="25">
        <v>2</v>
      </c>
      <c r="W324" s="25"/>
      <c r="X324" s="25"/>
      <c r="Y324" s="25"/>
      <c r="Z324" s="25"/>
      <c r="AA324" s="25"/>
      <c r="AB324" s="3013"/>
      <c r="AC324" s="3743" t="s">
        <v>2451</v>
      </c>
      <c r="AD324" s="3743" t="s">
        <v>2452</v>
      </c>
      <c r="AE324" s="5317" t="s">
        <v>770</v>
      </c>
    </row>
    <row r="325" spans="1:31" ht="12.75" customHeight="1">
      <c r="A325" s="5366"/>
      <c r="B325" s="3458"/>
      <c r="C325" s="5219"/>
      <c r="D325" s="5229" t="s">
        <v>790</v>
      </c>
      <c r="E325" s="5583"/>
      <c r="F325" s="5130" t="s">
        <v>851</v>
      </c>
      <c r="G325" s="5130" t="s">
        <v>862</v>
      </c>
      <c r="H325" s="5130"/>
      <c r="I325" s="5130" t="s">
        <v>853</v>
      </c>
      <c r="J325" s="5130">
        <v>2016</v>
      </c>
      <c r="K325" s="5130">
        <v>8000</v>
      </c>
      <c r="L325" s="5130">
        <v>256</v>
      </c>
      <c r="M325" s="5130">
        <v>512</v>
      </c>
      <c r="N325" s="292" t="s">
        <v>860</v>
      </c>
      <c r="O325" s="25" t="s">
        <v>646</v>
      </c>
      <c r="P325" s="25" t="s">
        <v>647</v>
      </c>
      <c r="Q325" s="292" t="s">
        <v>857</v>
      </c>
      <c r="R325" s="25">
        <v>1300</v>
      </c>
      <c r="S325" s="25" t="s">
        <v>858</v>
      </c>
      <c r="T325" s="25">
        <v>2</v>
      </c>
      <c r="U325" s="25" t="s">
        <v>859</v>
      </c>
      <c r="V325" s="25">
        <v>2</v>
      </c>
      <c r="W325" s="25"/>
      <c r="X325" s="25"/>
      <c r="Y325" s="25"/>
      <c r="Z325" s="25"/>
      <c r="AA325" s="25"/>
      <c r="AB325" s="3012"/>
      <c r="AC325" s="3706"/>
      <c r="AD325" s="3706"/>
      <c r="AE325" s="5317"/>
    </row>
    <row r="326" spans="1:31" ht="12.75" customHeight="1">
      <c r="A326" s="5366"/>
      <c r="B326" s="3731" t="s">
        <v>3262</v>
      </c>
      <c r="C326" s="5219" t="s">
        <v>338</v>
      </c>
      <c r="D326" s="5587" t="s">
        <v>947</v>
      </c>
      <c r="E326" s="5589"/>
      <c r="F326" s="5148" t="s">
        <v>851</v>
      </c>
      <c r="G326" s="5148" t="s">
        <v>862</v>
      </c>
      <c r="H326" s="5148" t="s">
        <v>624</v>
      </c>
      <c r="I326" s="4559" t="s">
        <v>853</v>
      </c>
      <c r="J326" s="4392">
        <v>384</v>
      </c>
      <c r="K326" s="4392">
        <v>4704</v>
      </c>
      <c r="L326" s="4076">
        <v>128</v>
      </c>
      <c r="M326" s="4076">
        <v>320</v>
      </c>
      <c r="N326" s="2275" t="s">
        <v>854</v>
      </c>
      <c r="O326" s="2271" t="s">
        <v>855</v>
      </c>
      <c r="P326" s="2272" t="s">
        <v>856</v>
      </c>
      <c r="Q326" s="2271" t="s">
        <v>857</v>
      </c>
      <c r="R326" s="2273">
        <v>270</v>
      </c>
      <c r="S326" s="2272" t="s">
        <v>858</v>
      </c>
      <c r="T326" s="2273">
        <v>2</v>
      </c>
      <c r="U326" s="935" t="s">
        <v>859</v>
      </c>
      <c r="V326" s="2274">
        <v>2</v>
      </c>
      <c r="W326" s="2264"/>
      <c r="X326" s="2264"/>
      <c r="Y326" s="2264"/>
      <c r="Z326" s="2264"/>
      <c r="AA326" s="2264"/>
      <c r="AB326" s="3013"/>
      <c r="AC326" s="3743" t="s">
        <v>2451</v>
      </c>
      <c r="AD326" s="3743" t="s">
        <v>2452</v>
      </c>
      <c r="AE326" s="5394" t="s">
        <v>5094</v>
      </c>
    </row>
    <row r="327" spans="1:31" ht="12.75" customHeight="1">
      <c r="A327" s="5366"/>
      <c r="B327" s="3732"/>
      <c r="C327" s="5219"/>
      <c r="D327" s="5588"/>
      <c r="E327" s="5590"/>
      <c r="F327" s="5452"/>
      <c r="G327" s="5452"/>
      <c r="H327" s="5149"/>
      <c r="I327" s="4561"/>
      <c r="J327" s="4393"/>
      <c r="K327" s="4393"/>
      <c r="L327" s="4077"/>
      <c r="M327" s="4077"/>
      <c r="N327" s="825" t="s">
        <v>860</v>
      </c>
      <c r="O327" s="1801" t="s">
        <v>646</v>
      </c>
      <c r="P327" s="1801" t="s">
        <v>647</v>
      </c>
      <c r="Q327" s="995" t="s">
        <v>857</v>
      </c>
      <c r="R327" s="1797">
        <v>1300</v>
      </c>
      <c r="S327" s="1801" t="s">
        <v>858</v>
      </c>
      <c r="T327" s="1797">
        <v>2</v>
      </c>
      <c r="U327" s="935" t="s">
        <v>859</v>
      </c>
      <c r="V327" s="935">
        <v>2</v>
      </c>
      <c r="W327" s="2264"/>
      <c r="X327" s="2264"/>
      <c r="Y327" s="2264"/>
      <c r="Z327" s="2264"/>
      <c r="AA327" s="2264"/>
      <c r="AB327" s="3012"/>
      <c r="AC327" s="3706"/>
      <c r="AD327" s="3706"/>
      <c r="AE327" s="5395"/>
    </row>
    <row r="328" spans="1:31" ht="38.25" customHeight="1">
      <c r="A328" s="5366"/>
      <c r="B328" s="3457" t="s">
        <v>3262</v>
      </c>
      <c r="C328" s="5219" t="s">
        <v>338</v>
      </c>
      <c r="D328" s="5229" t="s">
        <v>948</v>
      </c>
      <c r="E328" s="5582"/>
      <c r="F328" s="5130" t="s">
        <v>851</v>
      </c>
      <c r="G328" s="5130" t="s">
        <v>852</v>
      </c>
      <c r="H328" s="5130" t="s">
        <v>623</v>
      </c>
      <c r="I328" s="5130" t="s">
        <v>853</v>
      </c>
      <c r="J328" s="5130">
        <v>384</v>
      </c>
      <c r="K328" s="5130">
        <v>4704</v>
      </c>
      <c r="L328" s="5130">
        <v>128</v>
      </c>
      <c r="M328" s="5130">
        <v>320</v>
      </c>
      <c r="N328" s="292" t="s">
        <v>854</v>
      </c>
      <c r="O328" s="292" t="s">
        <v>855</v>
      </c>
      <c r="P328" s="25" t="s">
        <v>856</v>
      </c>
      <c r="Q328" s="292" t="s">
        <v>857</v>
      </c>
      <c r="R328" s="25">
        <v>270</v>
      </c>
      <c r="S328" s="25" t="s">
        <v>858</v>
      </c>
      <c r="T328" s="25">
        <v>2</v>
      </c>
      <c r="U328" s="25" t="s">
        <v>859</v>
      </c>
      <c r="V328" s="25">
        <v>2</v>
      </c>
      <c r="W328" s="25"/>
      <c r="X328" s="25"/>
      <c r="Y328" s="25"/>
      <c r="Z328" s="25"/>
      <c r="AA328" s="25"/>
      <c r="AB328" s="3013"/>
      <c r="AC328" s="3743" t="s">
        <v>2451</v>
      </c>
      <c r="AD328" s="3743" t="s">
        <v>2452</v>
      </c>
      <c r="AE328" s="5124" t="s">
        <v>952</v>
      </c>
    </row>
    <row r="329" spans="1:31" ht="24" customHeight="1">
      <c r="A329" s="5366"/>
      <c r="B329" s="3458"/>
      <c r="C329" s="5219"/>
      <c r="D329" s="5581"/>
      <c r="E329" s="5583"/>
      <c r="F329" s="5130"/>
      <c r="G329" s="5130" t="s">
        <v>862</v>
      </c>
      <c r="H329" s="5130"/>
      <c r="I329" s="5130"/>
      <c r="J329" s="5130"/>
      <c r="K329" s="5130"/>
      <c r="L329" s="5130"/>
      <c r="M329" s="5130"/>
      <c r="N329" s="292" t="s">
        <v>860</v>
      </c>
      <c r="O329" s="25" t="s">
        <v>646</v>
      </c>
      <c r="P329" s="25" t="s">
        <v>647</v>
      </c>
      <c r="Q329" s="292" t="s">
        <v>857</v>
      </c>
      <c r="R329" s="25">
        <v>1300</v>
      </c>
      <c r="S329" s="25" t="s">
        <v>858</v>
      </c>
      <c r="T329" s="25">
        <v>2</v>
      </c>
      <c r="U329" s="25" t="s">
        <v>859</v>
      </c>
      <c r="V329" s="25">
        <v>2</v>
      </c>
      <c r="W329" s="25"/>
      <c r="X329" s="25"/>
      <c r="Y329" s="25"/>
      <c r="Z329" s="25"/>
      <c r="AA329" s="25"/>
      <c r="AB329" s="3012"/>
      <c r="AC329" s="3706"/>
      <c r="AD329" s="3706"/>
      <c r="AE329" s="5125"/>
    </row>
    <row r="330" spans="1:31" ht="38.25" customHeight="1">
      <c r="A330" s="5366"/>
      <c r="B330" s="3457" t="s">
        <v>3262</v>
      </c>
      <c r="C330" s="5219" t="s">
        <v>338</v>
      </c>
      <c r="D330" s="5229" t="s">
        <v>526</v>
      </c>
      <c r="E330" s="5582"/>
      <c r="F330" s="5130" t="s">
        <v>851</v>
      </c>
      <c r="G330" s="5130" t="s">
        <v>862</v>
      </c>
      <c r="H330" s="5130" t="s">
        <v>624</v>
      </c>
      <c r="I330" s="5130" t="s">
        <v>853</v>
      </c>
      <c r="J330" s="5130">
        <v>192</v>
      </c>
      <c r="K330" s="5130">
        <v>1024</v>
      </c>
      <c r="L330" s="5130">
        <v>32</v>
      </c>
      <c r="M330" s="5130">
        <v>192</v>
      </c>
      <c r="N330" s="292" t="s">
        <v>854</v>
      </c>
      <c r="O330" s="292" t="s">
        <v>855</v>
      </c>
      <c r="P330" s="25" t="s">
        <v>856</v>
      </c>
      <c r="Q330" s="292" t="s">
        <v>857</v>
      </c>
      <c r="R330" s="25">
        <v>270</v>
      </c>
      <c r="S330" s="25" t="s">
        <v>858</v>
      </c>
      <c r="T330" s="25">
        <v>2</v>
      </c>
      <c r="U330" s="25" t="s">
        <v>859</v>
      </c>
      <c r="V330" s="25">
        <v>2</v>
      </c>
      <c r="W330" s="25"/>
      <c r="X330" s="25"/>
      <c r="Y330" s="25"/>
      <c r="Z330" s="25"/>
      <c r="AA330" s="25"/>
      <c r="AB330" s="3013"/>
      <c r="AC330" s="3743" t="s">
        <v>2451</v>
      </c>
      <c r="AD330" s="3743" t="s">
        <v>2452</v>
      </c>
      <c r="AE330" s="5124" t="s">
        <v>160</v>
      </c>
    </row>
    <row r="331" spans="1:31" ht="22.5" customHeight="1">
      <c r="A331" s="5366"/>
      <c r="B331" s="3458"/>
      <c r="C331" s="5219"/>
      <c r="D331" s="5581"/>
      <c r="E331" s="5583"/>
      <c r="F331" s="5130"/>
      <c r="G331" s="5130" t="s">
        <v>852</v>
      </c>
      <c r="H331" s="5130"/>
      <c r="I331" s="5130"/>
      <c r="J331" s="5130"/>
      <c r="K331" s="5130"/>
      <c r="L331" s="5130"/>
      <c r="M331" s="5130"/>
      <c r="N331" s="292" t="s">
        <v>860</v>
      </c>
      <c r="O331" s="25" t="s">
        <v>646</v>
      </c>
      <c r="P331" s="25" t="s">
        <v>647</v>
      </c>
      <c r="Q331" s="292" t="s">
        <v>857</v>
      </c>
      <c r="R331" s="25">
        <v>1300</v>
      </c>
      <c r="S331" s="25" t="s">
        <v>858</v>
      </c>
      <c r="T331" s="25">
        <v>2</v>
      </c>
      <c r="U331" s="25" t="s">
        <v>859</v>
      </c>
      <c r="V331" s="25">
        <v>2</v>
      </c>
      <c r="W331" s="25"/>
      <c r="X331" s="25"/>
      <c r="Y331" s="25"/>
      <c r="Z331" s="25"/>
      <c r="AA331" s="25"/>
      <c r="AB331" s="3012"/>
      <c r="AC331" s="3706"/>
      <c r="AD331" s="3706"/>
      <c r="AE331" s="5125"/>
    </row>
    <row r="332" spans="1:31" ht="38.25" customHeight="1">
      <c r="A332" s="5366"/>
      <c r="B332" s="3457" t="s">
        <v>3262</v>
      </c>
      <c r="C332" s="5219" t="s">
        <v>338</v>
      </c>
      <c r="D332" s="5229" t="s">
        <v>265</v>
      </c>
      <c r="E332" s="5582"/>
      <c r="F332" s="5130" t="s">
        <v>851</v>
      </c>
      <c r="G332" s="5130" t="s">
        <v>795</v>
      </c>
      <c r="H332" s="5130" t="s">
        <v>624</v>
      </c>
      <c r="I332" s="5130" t="s">
        <v>873</v>
      </c>
      <c r="J332" s="5130">
        <v>128</v>
      </c>
      <c r="K332" s="5130">
        <v>512</v>
      </c>
      <c r="L332" s="5130">
        <v>32</v>
      </c>
      <c r="M332" s="5130">
        <v>192</v>
      </c>
      <c r="N332" s="292" t="s">
        <v>854</v>
      </c>
      <c r="O332" s="292" t="s">
        <v>855</v>
      </c>
      <c r="P332" s="25" t="s">
        <v>856</v>
      </c>
      <c r="Q332" s="292" t="s">
        <v>857</v>
      </c>
      <c r="R332" s="25">
        <v>270</v>
      </c>
      <c r="S332" s="25" t="s">
        <v>858</v>
      </c>
      <c r="T332" s="25">
        <v>2</v>
      </c>
      <c r="U332" s="25" t="s">
        <v>859</v>
      </c>
      <c r="V332" s="25">
        <v>2</v>
      </c>
      <c r="W332" s="25"/>
      <c r="X332" s="25"/>
      <c r="Y332" s="25"/>
      <c r="Z332" s="25"/>
      <c r="AA332" s="25"/>
      <c r="AB332" s="3013"/>
      <c r="AC332" s="3743" t="s">
        <v>2451</v>
      </c>
      <c r="AD332" s="3743" t="s">
        <v>2452</v>
      </c>
      <c r="AE332" s="5124" t="s">
        <v>162</v>
      </c>
    </row>
    <row r="333" spans="1:31" ht="31.5" customHeight="1">
      <c r="A333" s="5366"/>
      <c r="B333" s="3458"/>
      <c r="C333" s="5219"/>
      <c r="D333" s="5581"/>
      <c r="E333" s="5583"/>
      <c r="F333" s="5130"/>
      <c r="G333" s="5130"/>
      <c r="H333" s="5130"/>
      <c r="I333" s="5130"/>
      <c r="J333" s="5130"/>
      <c r="K333" s="5130"/>
      <c r="L333" s="5130"/>
      <c r="M333" s="5130"/>
      <c r="N333" s="292" t="s">
        <v>860</v>
      </c>
      <c r="O333" s="25" t="s">
        <v>646</v>
      </c>
      <c r="P333" s="25" t="s">
        <v>647</v>
      </c>
      <c r="Q333" s="292" t="s">
        <v>857</v>
      </c>
      <c r="R333" s="25">
        <v>1300</v>
      </c>
      <c r="S333" s="25" t="s">
        <v>858</v>
      </c>
      <c r="T333" s="25">
        <v>2</v>
      </c>
      <c r="U333" s="25" t="s">
        <v>859</v>
      </c>
      <c r="V333" s="25">
        <v>2</v>
      </c>
      <c r="W333" s="25"/>
      <c r="X333" s="25"/>
      <c r="Y333" s="25"/>
      <c r="Z333" s="25"/>
      <c r="AA333" s="25"/>
      <c r="AB333" s="3012"/>
      <c r="AC333" s="3706"/>
      <c r="AD333" s="3706"/>
      <c r="AE333" s="5125"/>
    </row>
    <row r="334" spans="1:31" ht="38.25" customHeight="1">
      <c r="A334" s="5366"/>
      <c r="B334" s="3457" t="s">
        <v>3262</v>
      </c>
      <c r="C334" s="5219" t="s">
        <v>338</v>
      </c>
      <c r="D334" s="5229" t="s">
        <v>949</v>
      </c>
      <c r="E334" s="5582"/>
      <c r="F334" s="5130" t="s">
        <v>851</v>
      </c>
      <c r="G334" s="5130" t="s">
        <v>862</v>
      </c>
      <c r="H334" s="5130" t="s">
        <v>624</v>
      </c>
      <c r="I334" s="5130" t="s">
        <v>853</v>
      </c>
      <c r="J334" s="5130">
        <v>384</v>
      </c>
      <c r="K334" s="5130">
        <v>3328</v>
      </c>
      <c r="L334" s="5130">
        <v>128</v>
      </c>
      <c r="M334" s="5130">
        <v>320</v>
      </c>
      <c r="N334" s="292" t="s">
        <v>854</v>
      </c>
      <c r="O334" s="292" t="s">
        <v>855</v>
      </c>
      <c r="P334" s="25" t="s">
        <v>856</v>
      </c>
      <c r="Q334" s="292" t="s">
        <v>857</v>
      </c>
      <c r="R334" s="25">
        <v>270</v>
      </c>
      <c r="S334" s="25" t="s">
        <v>858</v>
      </c>
      <c r="T334" s="25">
        <v>2</v>
      </c>
      <c r="U334" s="25" t="s">
        <v>859</v>
      </c>
      <c r="V334" s="25">
        <v>2</v>
      </c>
      <c r="W334" s="25"/>
      <c r="X334" s="25"/>
      <c r="Y334" s="25"/>
      <c r="Z334" s="25"/>
      <c r="AA334" s="25"/>
      <c r="AB334" s="3013"/>
      <c r="AC334" s="3743" t="s">
        <v>2451</v>
      </c>
      <c r="AD334" s="3743" t="s">
        <v>2452</v>
      </c>
      <c r="AE334" s="5317" t="s">
        <v>3</v>
      </c>
    </row>
    <row r="335" spans="1:31" ht="12.75" customHeight="1" thickBot="1">
      <c r="A335" s="5367"/>
      <c r="B335" s="3458"/>
      <c r="C335" s="5219"/>
      <c r="D335" s="5581"/>
      <c r="E335" s="5583"/>
      <c r="F335" s="5130"/>
      <c r="G335" s="5130" t="s">
        <v>852</v>
      </c>
      <c r="H335" s="5130"/>
      <c r="I335" s="5130"/>
      <c r="J335" s="5130"/>
      <c r="K335" s="5130"/>
      <c r="L335" s="5130"/>
      <c r="M335" s="5130"/>
      <c r="N335" s="292" t="s">
        <v>860</v>
      </c>
      <c r="O335" s="25" t="s">
        <v>646</v>
      </c>
      <c r="P335" s="25" t="s">
        <v>647</v>
      </c>
      <c r="Q335" s="292" t="s">
        <v>857</v>
      </c>
      <c r="R335" s="25">
        <v>1300</v>
      </c>
      <c r="S335" s="25" t="s">
        <v>858</v>
      </c>
      <c r="T335" s="25">
        <v>2</v>
      </c>
      <c r="U335" s="25" t="s">
        <v>859</v>
      </c>
      <c r="V335" s="25">
        <v>2</v>
      </c>
      <c r="W335" s="25"/>
      <c r="X335" s="25"/>
      <c r="Y335" s="25"/>
      <c r="Z335" s="25"/>
      <c r="AA335" s="2935"/>
      <c r="AB335" s="3010"/>
      <c r="AC335" s="3706"/>
      <c r="AD335" s="3706"/>
      <c r="AE335" s="5317"/>
    </row>
    <row r="336" spans="1:31" ht="12.75" customHeight="1">
      <c r="A336" s="5592" t="s">
        <v>3879</v>
      </c>
      <c r="B336" s="5631" t="s">
        <v>3262</v>
      </c>
      <c r="C336" s="5604" t="s">
        <v>3826</v>
      </c>
      <c r="D336" s="5602" t="s">
        <v>466</v>
      </c>
      <c r="E336" s="5584"/>
      <c r="F336" s="5156" t="s">
        <v>851</v>
      </c>
      <c r="G336" s="5156" t="s">
        <v>872</v>
      </c>
      <c r="H336" s="5156" t="s">
        <v>624</v>
      </c>
      <c r="I336" s="5156" t="s">
        <v>873</v>
      </c>
      <c r="J336" s="5156">
        <v>4192</v>
      </c>
      <c r="K336" s="5156">
        <v>6016</v>
      </c>
      <c r="L336" s="5156">
        <v>384</v>
      </c>
      <c r="M336" s="5156">
        <v>768</v>
      </c>
      <c r="N336" s="286" t="s">
        <v>854</v>
      </c>
      <c r="O336" s="286" t="s">
        <v>788</v>
      </c>
      <c r="P336" s="286" t="s">
        <v>789</v>
      </c>
      <c r="Q336" s="286" t="s">
        <v>857</v>
      </c>
      <c r="R336" s="33">
        <v>270</v>
      </c>
      <c r="S336" s="33" t="s">
        <v>858</v>
      </c>
      <c r="T336" s="33">
        <v>2</v>
      </c>
      <c r="U336" s="33" t="s">
        <v>859</v>
      </c>
      <c r="V336" s="33">
        <v>2</v>
      </c>
      <c r="W336" s="33"/>
      <c r="X336" s="33"/>
      <c r="Y336" s="33"/>
      <c r="Z336" s="33"/>
      <c r="AA336" s="33"/>
      <c r="AB336" s="3009"/>
      <c r="AC336" s="5156" t="s">
        <v>2466</v>
      </c>
      <c r="AD336" s="5156" t="s">
        <v>2452</v>
      </c>
      <c r="AE336" s="5305" t="s">
        <v>467</v>
      </c>
    </row>
    <row r="337" spans="1:31">
      <c r="A337" s="5596"/>
      <c r="B337" s="5437"/>
      <c r="C337" s="5220"/>
      <c r="D337" s="5206"/>
      <c r="E337" s="5227"/>
      <c r="F337" s="5085"/>
      <c r="G337" s="5085"/>
      <c r="H337" s="5085"/>
      <c r="I337" s="5085"/>
      <c r="J337" s="5085"/>
      <c r="K337" s="5085"/>
      <c r="L337" s="5085"/>
      <c r="M337" s="5085"/>
      <c r="N337" s="292" t="s">
        <v>874</v>
      </c>
      <c r="O337" s="292" t="s">
        <v>342</v>
      </c>
      <c r="P337" s="292" t="s">
        <v>341</v>
      </c>
      <c r="Q337" s="292" t="s">
        <v>857</v>
      </c>
      <c r="R337" s="25">
        <v>1500</v>
      </c>
      <c r="S337" s="25" t="s">
        <v>858</v>
      </c>
      <c r="T337" s="25">
        <v>2</v>
      </c>
      <c r="U337" s="25" t="s">
        <v>859</v>
      </c>
      <c r="V337" s="25">
        <v>2</v>
      </c>
      <c r="W337" s="25">
        <v>3</v>
      </c>
      <c r="X337" s="25" t="s">
        <v>875</v>
      </c>
      <c r="Y337" s="25" t="s">
        <v>859</v>
      </c>
      <c r="Z337" s="25" t="s">
        <v>876</v>
      </c>
      <c r="AA337" s="25" t="s">
        <v>877</v>
      </c>
      <c r="AB337" s="3009"/>
      <c r="AC337" s="5085"/>
      <c r="AD337" s="5085"/>
      <c r="AE337" s="5126"/>
    </row>
    <row r="338" spans="1:31">
      <c r="A338" s="5596"/>
      <c r="B338" s="5443"/>
      <c r="C338" s="5221"/>
      <c r="D338" s="5374"/>
      <c r="E338" s="5228"/>
      <c r="F338" s="5086"/>
      <c r="G338" s="5086"/>
      <c r="H338" s="5086"/>
      <c r="I338" s="5086"/>
      <c r="J338" s="5086"/>
      <c r="K338" s="5086"/>
      <c r="L338" s="5086"/>
      <c r="M338" s="5086"/>
      <c r="N338" s="292" t="s">
        <v>860</v>
      </c>
      <c r="O338" s="25" t="s">
        <v>646</v>
      </c>
      <c r="P338" s="25" t="s">
        <v>647</v>
      </c>
      <c r="Q338" s="292" t="s">
        <v>857</v>
      </c>
      <c r="R338" s="25">
        <v>1300</v>
      </c>
      <c r="S338" s="25" t="s">
        <v>858</v>
      </c>
      <c r="T338" s="25">
        <v>2</v>
      </c>
      <c r="U338" s="25" t="s">
        <v>859</v>
      </c>
      <c r="V338" s="25">
        <v>2</v>
      </c>
      <c r="W338" s="25"/>
      <c r="X338" s="25"/>
      <c r="Y338" s="25"/>
      <c r="Z338" s="25"/>
      <c r="AA338" s="25"/>
      <c r="AB338" s="3012"/>
      <c r="AC338" s="5086"/>
      <c r="AD338" s="5086"/>
      <c r="AE338" s="5125"/>
    </row>
    <row r="339" spans="1:31" ht="12.75" customHeight="1">
      <c r="A339" s="5596"/>
      <c r="B339" s="5591" t="s">
        <v>3262</v>
      </c>
      <c r="C339" s="5186" t="s">
        <v>3826</v>
      </c>
      <c r="D339" s="5225" t="s">
        <v>468</v>
      </c>
      <c r="E339" s="5226"/>
      <c r="F339" s="5084" t="s">
        <v>851</v>
      </c>
      <c r="G339" s="5084" t="s">
        <v>887</v>
      </c>
      <c r="H339" s="5084" t="s">
        <v>623</v>
      </c>
      <c r="I339" s="5084" t="s">
        <v>873</v>
      </c>
      <c r="J339" s="5084">
        <v>4192</v>
      </c>
      <c r="K339" s="5084">
        <v>6016</v>
      </c>
      <c r="L339" s="5084">
        <v>384</v>
      </c>
      <c r="M339" s="5084">
        <v>768</v>
      </c>
      <c r="N339" s="292" t="s">
        <v>854</v>
      </c>
      <c r="O339" s="292" t="s">
        <v>788</v>
      </c>
      <c r="P339" s="292" t="s">
        <v>789</v>
      </c>
      <c r="Q339" s="292" t="s">
        <v>857</v>
      </c>
      <c r="R339" s="25">
        <v>270</v>
      </c>
      <c r="S339" s="25" t="s">
        <v>858</v>
      </c>
      <c r="T339" s="25">
        <v>2</v>
      </c>
      <c r="U339" s="25" t="s">
        <v>859</v>
      </c>
      <c r="V339" s="25">
        <v>2</v>
      </c>
      <c r="W339" s="25"/>
      <c r="X339" s="25"/>
      <c r="Y339" s="25"/>
      <c r="Z339" s="25"/>
      <c r="AA339" s="25"/>
      <c r="AB339" s="3013"/>
      <c r="AC339" s="5084" t="s">
        <v>2466</v>
      </c>
      <c r="AD339" s="5084" t="s">
        <v>2452</v>
      </c>
      <c r="AE339" s="5124" t="s">
        <v>678</v>
      </c>
    </row>
    <row r="340" spans="1:31">
      <c r="A340" s="5596"/>
      <c r="B340" s="5437"/>
      <c r="C340" s="5220"/>
      <c r="D340" s="5206"/>
      <c r="E340" s="5227"/>
      <c r="F340" s="5085"/>
      <c r="G340" s="5085"/>
      <c r="H340" s="5085"/>
      <c r="I340" s="5085"/>
      <c r="J340" s="5085"/>
      <c r="K340" s="5085"/>
      <c r="L340" s="5085"/>
      <c r="M340" s="5085"/>
      <c r="N340" s="292" t="s">
        <v>874</v>
      </c>
      <c r="O340" s="292" t="s">
        <v>342</v>
      </c>
      <c r="P340" s="292" t="s">
        <v>341</v>
      </c>
      <c r="Q340" s="292" t="s">
        <v>857</v>
      </c>
      <c r="R340" s="25">
        <v>1500</v>
      </c>
      <c r="S340" s="25" t="s">
        <v>858</v>
      </c>
      <c r="T340" s="25">
        <v>2</v>
      </c>
      <c r="U340" s="25" t="s">
        <v>859</v>
      </c>
      <c r="V340" s="25">
        <v>2</v>
      </c>
      <c r="W340" s="25">
        <v>3</v>
      </c>
      <c r="X340" s="25" t="s">
        <v>875</v>
      </c>
      <c r="Y340" s="25" t="s">
        <v>859</v>
      </c>
      <c r="Z340" s="25" t="s">
        <v>876</v>
      </c>
      <c r="AA340" s="25" t="s">
        <v>877</v>
      </c>
      <c r="AB340" s="3009"/>
      <c r="AC340" s="5085"/>
      <c r="AD340" s="5085"/>
      <c r="AE340" s="5126"/>
    </row>
    <row r="341" spans="1:31">
      <c r="A341" s="5596"/>
      <c r="B341" s="5443"/>
      <c r="C341" s="5221"/>
      <c r="D341" s="5374"/>
      <c r="E341" s="5228"/>
      <c r="F341" s="5086"/>
      <c r="G341" s="5086"/>
      <c r="H341" s="5086"/>
      <c r="I341" s="5086"/>
      <c r="J341" s="5086"/>
      <c r="K341" s="5086"/>
      <c r="L341" s="5086"/>
      <c r="M341" s="5086"/>
      <c r="N341" s="292" t="s">
        <v>860</v>
      </c>
      <c r="O341" s="25" t="s">
        <v>646</v>
      </c>
      <c r="P341" s="25" t="s">
        <v>647</v>
      </c>
      <c r="Q341" s="292" t="s">
        <v>857</v>
      </c>
      <c r="R341" s="25">
        <v>1300</v>
      </c>
      <c r="S341" s="25" t="s">
        <v>858</v>
      </c>
      <c r="T341" s="25">
        <v>2</v>
      </c>
      <c r="U341" s="25" t="s">
        <v>859</v>
      </c>
      <c r="V341" s="25">
        <v>2</v>
      </c>
      <c r="W341" s="25"/>
      <c r="X341" s="25"/>
      <c r="Y341" s="25"/>
      <c r="Z341" s="25"/>
      <c r="AA341" s="25"/>
      <c r="AB341" s="3012"/>
      <c r="AC341" s="5086"/>
      <c r="AD341" s="5086"/>
      <c r="AE341" s="5125"/>
    </row>
    <row r="342" spans="1:31" ht="12.75" customHeight="1">
      <c r="A342" s="5596"/>
      <c r="B342" s="5591" t="s">
        <v>3262</v>
      </c>
      <c r="C342" s="5186" t="s">
        <v>3827</v>
      </c>
      <c r="D342" s="5225" t="s">
        <v>679</v>
      </c>
      <c r="E342" s="5226"/>
      <c r="F342" s="5084" t="s">
        <v>851</v>
      </c>
      <c r="G342" s="5084" t="s">
        <v>872</v>
      </c>
      <c r="H342" s="5084" t="s">
        <v>624</v>
      </c>
      <c r="I342" s="5084" t="s">
        <v>873</v>
      </c>
      <c r="J342" s="5084">
        <v>5816</v>
      </c>
      <c r="K342" s="5084">
        <v>12000</v>
      </c>
      <c r="L342" s="5084">
        <v>512</v>
      </c>
      <c r="M342" s="5084">
        <v>1024</v>
      </c>
      <c r="N342" s="292" t="s">
        <v>854</v>
      </c>
      <c r="O342" s="292" t="s">
        <v>791</v>
      </c>
      <c r="P342" s="25" t="s">
        <v>864</v>
      </c>
      <c r="Q342" s="292" t="s">
        <v>857</v>
      </c>
      <c r="R342" s="25">
        <v>270</v>
      </c>
      <c r="S342" s="25" t="s">
        <v>858</v>
      </c>
      <c r="T342" s="25">
        <v>2</v>
      </c>
      <c r="U342" s="25" t="s">
        <v>859</v>
      </c>
      <c r="V342" s="25">
        <v>2</v>
      </c>
      <c r="W342" s="25"/>
      <c r="X342" s="25"/>
      <c r="Y342" s="25"/>
      <c r="Z342" s="25"/>
      <c r="AA342" s="25"/>
      <c r="AB342" s="3013"/>
      <c r="AC342" s="5084" t="s">
        <v>2466</v>
      </c>
      <c r="AD342" s="5084" t="s">
        <v>2452</v>
      </c>
      <c r="AE342" s="5124" t="s">
        <v>680</v>
      </c>
    </row>
    <row r="343" spans="1:31">
      <c r="A343" s="5596"/>
      <c r="B343" s="5437"/>
      <c r="C343" s="5220"/>
      <c r="D343" s="5206"/>
      <c r="E343" s="5227"/>
      <c r="F343" s="5085"/>
      <c r="G343" s="5085"/>
      <c r="H343" s="5085"/>
      <c r="I343" s="5085"/>
      <c r="J343" s="5085"/>
      <c r="K343" s="5085"/>
      <c r="L343" s="5085"/>
      <c r="M343" s="5085"/>
      <c r="N343" s="292" t="s">
        <v>874</v>
      </c>
      <c r="O343" s="292" t="s">
        <v>342</v>
      </c>
      <c r="P343" s="292" t="s">
        <v>341</v>
      </c>
      <c r="Q343" s="292" t="s">
        <v>857</v>
      </c>
      <c r="R343" s="25">
        <v>1500</v>
      </c>
      <c r="S343" s="25" t="s">
        <v>858</v>
      </c>
      <c r="T343" s="25">
        <v>2</v>
      </c>
      <c r="U343" s="25" t="s">
        <v>859</v>
      </c>
      <c r="V343" s="25">
        <v>2</v>
      </c>
      <c r="W343" s="25">
        <v>3</v>
      </c>
      <c r="X343" s="25" t="s">
        <v>875</v>
      </c>
      <c r="Y343" s="25" t="s">
        <v>859</v>
      </c>
      <c r="Z343" s="25" t="s">
        <v>876</v>
      </c>
      <c r="AA343" s="25" t="s">
        <v>877</v>
      </c>
      <c r="AB343" s="3009"/>
      <c r="AC343" s="5085"/>
      <c r="AD343" s="5085"/>
      <c r="AE343" s="5126"/>
    </row>
    <row r="344" spans="1:31">
      <c r="A344" s="5596"/>
      <c r="B344" s="5443"/>
      <c r="C344" s="5221"/>
      <c r="D344" s="5374"/>
      <c r="E344" s="5228"/>
      <c r="F344" s="5086"/>
      <c r="G344" s="5086"/>
      <c r="H344" s="5086"/>
      <c r="I344" s="5086"/>
      <c r="J344" s="5086"/>
      <c r="K344" s="5086"/>
      <c r="L344" s="5086"/>
      <c r="M344" s="5086"/>
      <c r="N344" s="292" t="s">
        <v>860</v>
      </c>
      <c r="O344" s="25" t="s">
        <v>646</v>
      </c>
      <c r="P344" s="25" t="s">
        <v>647</v>
      </c>
      <c r="Q344" s="292" t="s">
        <v>857</v>
      </c>
      <c r="R344" s="25">
        <v>1300</v>
      </c>
      <c r="S344" s="25" t="s">
        <v>858</v>
      </c>
      <c r="T344" s="25">
        <v>2</v>
      </c>
      <c r="U344" s="25" t="s">
        <v>859</v>
      </c>
      <c r="V344" s="25">
        <v>2</v>
      </c>
      <c r="W344" s="25"/>
      <c r="X344" s="25"/>
      <c r="Y344" s="25"/>
      <c r="Z344" s="25"/>
      <c r="AA344" s="25"/>
      <c r="AB344" s="3012"/>
      <c r="AC344" s="5086"/>
      <c r="AD344" s="5086"/>
      <c r="AE344" s="5125"/>
    </row>
    <row r="345" spans="1:31" ht="18" customHeight="1">
      <c r="A345" s="5596"/>
      <c r="B345" s="5591" t="s">
        <v>3262</v>
      </c>
      <c r="C345" s="5186" t="s">
        <v>3828</v>
      </c>
      <c r="D345" s="5225" t="s">
        <v>687</v>
      </c>
      <c r="E345" s="5226"/>
      <c r="F345" s="5084" t="s">
        <v>851</v>
      </c>
      <c r="G345" s="5084" t="s">
        <v>862</v>
      </c>
      <c r="H345" s="5084" t="s">
        <v>624</v>
      </c>
      <c r="I345" s="5084" t="s">
        <v>853</v>
      </c>
      <c r="J345" s="5084">
        <v>11800</v>
      </c>
      <c r="K345" s="5084">
        <v>20000</v>
      </c>
      <c r="L345" s="5084">
        <v>512</v>
      </c>
      <c r="M345" s="5084">
        <v>1280</v>
      </c>
      <c r="N345" s="292" t="s">
        <v>854</v>
      </c>
      <c r="O345" s="292" t="s">
        <v>793</v>
      </c>
      <c r="P345" s="25" t="s">
        <v>794</v>
      </c>
      <c r="Q345" s="292" t="s">
        <v>857</v>
      </c>
      <c r="R345" s="25">
        <v>270</v>
      </c>
      <c r="S345" s="25" t="s">
        <v>858</v>
      </c>
      <c r="T345" s="25">
        <v>2</v>
      </c>
      <c r="U345" s="25" t="s">
        <v>859</v>
      </c>
      <c r="V345" s="25">
        <v>2</v>
      </c>
      <c r="W345" s="25"/>
      <c r="X345" s="25"/>
      <c r="Y345" s="25"/>
      <c r="Z345" s="25"/>
      <c r="AA345" s="25"/>
      <c r="AB345" s="3013"/>
      <c r="AC345" s="5084" t="s">
        <v>2468</v>
      </c>
      <c r="AD345" s="5084" t="s">
        <v>2452</v>
      </c>
      <c r="AE345" s="5124" t="s">
        <v>688</v>
      </c>
    </row>
    <row r="346" spans="1:31" ht="18" customHeight="1">
      <c r="A346" s="5596"/>
      <c r="B346" s="5437"/>
      <c r="C346" s="5220"/>
      <c r="D346" s="5206"/>
      <c r="E346" s="5227"/>
      <c r="F346" s="5085"/>
      <c r="G346" s="5085"/>
      <c r="H346" s="5085"/>
      <c r="I346" s="5085"/>
      <c r="J346" s="5085"/>
      <c r="K346" s="5085"/>
      <c r="L346" s="5085"/>
      <c r="M346" s="5085"/>
      <c r="N346" s="292" t="s">
        <v>874</v>
      </c>
      <c r="O346" s="292" t="s">
        <v>342</v>
      </c>
      <c r="P346" s="292" t="s">
        <v>341</v>
      </c>
      <c r="Q346" s="292" t="s">
        <v>857</v>
      </c>
      <c r="R346" s="25">
        <v>1500</v>
      </c>
      <c r="S346" s="25" t="s">
        <v>858</v>
      </c>
      <c r="T346" s="25">
        <v>2</v>
      </c>
      <c r="U346" s="25" t="s">
        <v>859</v>
      </c>
      <c r="V346" s="25">
        <v>2</v>
      </c>
      <c r="W346" s="25">
        <v>3</v>
      </c>
      <c r="X346" s="25" t="s">
        <v>875</v>
      </c>
      <c r="Y346" s="25" t="s">
        <v>859</v>
      </c>
      <c r="Z346" s="25" t="s">
        <v>876</v>
      </c>
      <c r="AA346" s="25" t="s">
        <v>877</v>
      </c>
      <c r="AB346" s="3009"/>
      <c r="AC346" s="5085"/>
      <c r="AD346" s="5085"/>
      <c r="AE346" s="5126"/>
    </row>
    <row r="347" spans="1:31" ht="18" customHeight="1">
      <c r="A347" s="5596"/>
      <c r="B347" s="5443"/>
      <c r="C347" s="5221"/>
      <c r="D347" s="5374"/>
      <c r="E347" s="5228"/>
      <c r="F347" s="5086"/>
      <c r="G347" s="5086"/>
      <c r="H347" s="5086"/>
      <c r="I347" s="5086"/>
      <c r="J347" s="5086"/>
      <c r="K347" s="5086"/>
      <c r="L347" s="5086"/>
      <c r="M347" s="5086"/>
      <c r="N347" s="292" t="s">
        <v>860</v>
      </c>
      <c r="O347" s="25" t="s">
        <v>646</v>
      </c>
      <c r="P347" s="25" t="s">
        <v>647</v>
      </c>
      <c r="Q347" s="292" t="s">
        <v>857</v>
      </c>
      <c r="R347" s="25">
        <v>1300</v>
      </c>
      <c r="S347" s="25" t="s">
        <v>858</v>
      </c>
      <c r="T347" s="25">
        <v>2</v>
      </c>
      <c r="U347" s="25" t="s">
        <v>859</v>
      </c>
      <c r="V347" s="25">
        <v>2</v>
      </c>
      <c r="W347" s="25"/>
      <c r="X347" s="25"/>
      <c r="Y347" s="25"/>
      <c r="Z347" s="25"/>
      <c r="AA347" s="25"/>
      <c r="AB347" s="3012"/>
      <c r="AC347" s="5086"/>
      <c r="AD347" s="5086"/>
      <c r="AE347" s="5125"/>
    </row>
    <row r="348" spans="1:31" ht="12.75" customHeight="1">
      <c r="A348" s="5596"/>
      <c r="B348" s="5591" t="s">
        <v>3262</v>
      </c>
      <c r="C348" s="5186" t="s">
        <v>4016</v>
      </c>
      <c r="D348" s="5225" t="s">
        <v>660</v>
      </c>
      <c r="E348" s="5226"/>
      <c r="F348" s="5084" t="s">
        <v>851</v>
      </c>
      <c r="G348" s="5084" t="s">
        <v>862</v>
      </c>
      <c r="H348" s="5084" t="s">
        <v>624</v>
      </c>
      <c r="I348" s="5084" t="s">
        <v>853</v>
      </c>
      <c r="J348" s="5084">
        <v>4334</v>
      </c>
      <c r="K348" s="5084">
        <v>5120</v>
      </c>
      <c r="L348" s="5084">
        <v>384</v>
      </c>
      <c r="M348" s="5084">
        <v>832</v>
      </c>
      <c r="N348" s="292" t="s">
        <v>854</v>
      </c>
      <c r="O348" s="292" t="s">
        <v>658</v>
      </c>
      <c r="P348" s="25" t="s">
        <v>856</v>
      </c>
      <c r="Q348" s="292" t="s">
        <v>857</v>
      </c>
      <c r="R348" s="25">
        <v>270</v>
      </c>
      <c r="S348" s="25" t="s">
        <v>858</v>
      </c>
      <c r="T348" s="25">
        <v>2</v>
      </c>
      <c r="U348" s="25" t="s">
        <v>859</v>
      </c>
      <c r="V348" s="25">
        <v>2</v>
      </c>
      <c r="W348" s="25"/>
      <c r="X348" s="25"/>
      <c r="Y348" s="25"/>
      <c r="Z348" s="25"/>
      <c r="AA348" s="25"/>
      <c r="AB348" s="3013"/>
      <c r="AC348" s="5084" t="s">
        <v>2466</v>
      </c>
      <c r="AD348" s="5084" t="s">
        <v>2452</v>
      </c>
      <c r="AE348" s="5124" t="s">
        <v>650</v>
      </c>
    </row>
    <row r="349" spans="1:31">
      <c r="A349" s="5596"/>
      <c r="B349" s="5437"/>
      <c r="C349" s="5220"/>
      <c r="D349" s="5206"/>
      <c r="E349" s="5227"/>
      <c r="F349" s="5085"/>
      <c r="G349" s="5085"/>
      <c r="H349" s="5085"/>
      <c r="I349" s="5085"/>
      <c r="J349" s="5085"/>
      <c r="K349" s="5085"/>
      <c r="L349" s="5085"/>
      <c r="M349" s="5085"/>
      <c r="N349" s="292" t="s">
        <v>874</v>
      </c>
      <c r="O349" s="292" t="s">
        <v>342</v>
      </c>
      <c r="P349" s="292" t="s">
        <v>341</v>
      </c>
      <c r="Q349" s="292" t="s">
        <v>857</v>
      </c>
      <c r="R349" s="25">
        <v>1500</v>
      </c>
      <c r="S349" s="25" t="s">
        <v>858</v>
      </c>
      <c r="T349" s="25">
        <v>2</v>
      </c>
      <c r="U349" s="25" t="s">
        <v>859</v>
      </c>
      <c r="V349" s="25">
        <v>2</v>
      </c>
      <c r="W349" s="25">
        <v>3</v>
      </c>
      <c r="X349" s="25" t="s">
        <v>875</v>
      </c>
      <c r="Y349" s="25" t="s">
        <v>859</v>
      </c>
      <c r="Z349" s="25" t="s">
        <v>876</v>
      </c>
      <c r="AA349" s="25" t="s">
        <v>877</v>
      </c>
      <c r="AB349" s="3009"/>
      <c r="AC349" s="5085"/>
      <c r="AD349" s="5085"/>
      <c r="AE349" s="5126"/>
    </row>
    <row r="350" spans="1:31">
      <c r="A350" s="5596"/>
      <c r="B350" s="5443"/>
      <c r="C350" s="5221"/>
      <c r="D350" s="5374"/>
      <c r="E350" s="5228"/>
      <c r="F350" s="5086"/>
      <c r="G350" s="5086"/>
      <c r="H350" s="5086"/>
      <c r="I350" s="5086"/>
      <c r="J350" s="5086"/>
      <c r="K350" s="5086"/>
      <c r="L350" s="5086"/>
      <c r="M350" s="5086"/>
      <c r="N350" s="292" t="s">
        <v>860</v>
      </c>
      <c r="O350" s="25" t="s">
        <v>646</v>
      </c>
      <c r="P350" s="25" t="s">
        <v>647</v>
      </c>
      <c r="Q350" s="292" t="s">
        <v>857</v>
      </c>
      <c r="R350" s="25">
        <v>1300</v>
      </c>
      <c r="S350" s="25" t="s">
        <v>858</v>
      </c>
      <c r="T350" s="25">
        <v>2</v>
      </c>
      <c r="U350" s="25" t="s">
        <v>859</v>
      </c>
      <c r="V350" s="25">
        <v>2</v>
      </c>
      <c r="W350" s="25"/>
      <c r="X350" s="25"/>
      <c r="Y350" s="25"/>
      <c r="Z350" s="25"/>
      <c r="AA350" s="25"/>
      <c r="AB350" s="3012"/>
      <c r="AC350" s="5086"/>
      <c r="AD350" s="5086"/>
      <c r="AE350" s="5125"/>
    </row>
    <row r="351" spans="1:31" ht="17.25" customHeight="1">
      <c r="A351" s="5596"/>
      <c r="B351" s="5591" t="s">
        <v>3262</v>
      </c>
      <c r="C351" s="5186" t="s">
        <v>3628</v>
      </c>
      <c r="D351" s="5225" t="s">
        <v>351</v>
      </c>
      <c r="E351" s="5226"/>
      <c r="F351" s="5084" t="s">
        <v>851</v>
      </c>
      <c r="G351" s="5084" t="s">
        <v>862</v>
      </c>
      <c r="H351" s="5084" t="s">
        <v>624</v>
      </c>
      <c r="I351" s="5084" t="s">
        <v>853</v>
      </c>
      <c r="J351" s="5084">
        <v>11800</v>
      </c>
      <c r="K351" s="5084">
        <v>24480</v>
      </c>
      <c r="L351" s="5084">
        <v>512</v>
      </c>
      <c r="M351" s="5084">
        <v>1424</v>
      </c>
      <c r="N351" s="292" t="s">
        <v>854</v>
      </c>
      <c r="O351" s="292" t="s">
        <v>866</v>
      </c>
      <c r="P351" s="25" t="s">
        <v>867</v>
      </c>
      <c r="Q351" s="292" t="s">
        <v>857</v>
      </c>
      <c r="R351" s="25">
        <v>270</v>
      </c>
      <c r="S351" s="25" t="s">
        <v>858</v>
      </c>
      <c r="T351" s="25">
        <v>2</v>
      </c>
      <c r="U351" s="25" t="s">
        <v>859</v>
      </c>
      <c r="V351" s="25">
        <v>2</v>
      </c>
      <c r="W351" s="25"/>
      <c r="X351" s="25"/>
      <c r="Y351" s="25"/>
      <c r="Z351" s="25"/>
      <c r="AA351" s="25"/>
      <c r="AB351" s="3013"/>
      <c r="AC351" s="5084" t="s">
        <v>2468</v>
      </c>
      <c r="AD351" s="5084" t="s">
        <v>2452</v>
      </c>
      <c r="AE351" s="5124" t="s">
        <v>352</v>
      </c>
    </row>
    <row r="352" spans="1:31" ht="17.25" customHeight="1">
      <c r="A352" s="5596"/>
      <c r="B352" s="5437"/>
      <c r="C352" s="5220"/>
      <c r="D352" s="5206"/>
      <c r="E352" s="5227"/>
      <c r="F352" s="5085"/>
      <c r="G352" s="5085"/>
      <c r="H352" s="5085"/>
      <c r="I352" s="5085"/>
      <c r="J352" s="5085"/>
      <c r="K352" s="5085"/>
      <c r="L352" s="5085"/>
      <c r="M352" s="5085"/>
      <c r="N352" s="292" t="s">
        <v>874</v>
      </c>
      <c r="O352" s="292" t="s">
        <v>342</v>
      </c>
      <c r="P352" s="292" t="s">
        <v>341</v>
      </c>
      <c r="Q352" s="292" t="s">
        <v>857</v>
      </c>
      <c r="R352" s="25">
        <v>1500</v>
      </c>
      <c r="S352" s="25" t="s">
        <v>858</v>
      </c>
      <c r="T352" s="25">
        <v>2</v>
      </c>
      <c r="U352" s="25" t="s">
        <v>859</v>
      </c>
      <c r="V352" s="25">
        <v>2</v>
      </c>
      <c r="W352" s="25">
        <v>3</v>
      </c>
      <c r="X352" s="25" t="s">
        <v>875</v>
      </c>
      <c r="Y352" s="25" t="s">
        <v>859</v>
      </c>
      <c r="Z352" s="25" t="s">
        <v>876</v>
      </c>
      <c r="AA352" s="25" t="s">
        <v>877</v>
      </c>
      <c r="AB352" s="3009"/>
      <c r="AC352" s="5085"/>
      <c r="AD352" s="5085"/>
      <c r="AE352" s="5126"/>
    </row>
    <row r="353" spans="1:34" ht="17.25" customHeight="1">
      <c r="A353" s="5596"/>
      <c r="B353" s="5443"/>
      <c r="C353" s="5221"/>
      <c r="D353" s="5374"/>
      <c r="E353" s="5228"/>
      <c r="F353" s="5086"/>
      <c r="G353" s="5086"/>
      <c r="H353" s="5086"/>
      <c r="I353" s="5086"/>
      <c r="J353" s="5086"/>
      <c r="K353" s="5086"/>
      <c r="L353" s="5086"/>
      <c r="M353" s="5086"/>
      <c r="N353" s="292" t="s">
        <v>860</v>
      </c>
      <c r="O353" s="25" t="s">
        <v>646</v>
      </c>
      <c r="P353" s="25" t="s">
        <v>647</v>
      </c>
      <c r="Q353" s="292" t="s">
        <v>857</v>
      </c>
      <c r="R353" s="25">
        <v>1300</v>
      </c>
      <c r="S353" s="25" t="s">
        <v>858</v>
      </c>
      <c r="T353" s="25">
        <v>2</v>
      </c>
      <c r="U353" s="25" t="s">
        <v>859</v>
      </c>
      <c r="V353" s="25">
        <v>2</v>
      </c>
      <c r="W353" s="25"/>
      <c r="X353" s="25"/>
      <c r="Y353" s="25"/>
      <c r="Z353" s="25"/>
      <c r="AA353" s="25"/>
      <c r="AB353" s="3012"/>
      <c r="AC353" s="5086"/>
      <c r="AD353" s="5086"/>
      <c r="AE353" s="5125"/>
    </row>
    <row r="354" spans="1:34" ht="12.75" customHeight="1">
      <c r="A354" s="5596"/>
      <c r="B354" s="5591" t="s">
        <v>3262</v>
      </c>
      <c r="C354" s="5186" t="s">
        <v>3702</v>
      </c>
      <c r="D354" s="5225" t="s">
        <v>659</v>
      </c>
      <c r="E354" s="5226"/>
      <c r="F354" s="5084" t="s">
        <v>851</v>
      </c>
      <c r="G354" s="5084" t="s">
        <v>852</v>
      </c>
      <c r="H354" s="5084" t="s">
        <v>623</v>
      </c>
      <c r="I354" s="5084" t="s">
        <v>853</v>
      </c>
      <c r="J354" s="5084">
        <v>4192</v>
      </c>
      <c r="K354" s="5084">
        <v>5120</v>
      </c>
      <c r="L354" s="5084">
        <v>384</v>
      </c>
      <c r="M354" s="5084">
        <v>832</v>
      </c>
      <c r="N354" s="292" t="s">
        <v>854</v>
      </c>
      <c r="O354" s="292" t="s">
        <v>658</v>
      </c>
      <c r="P354" s="25" t="s">
        <v>856</v>
      </c>
      <c r="Q354" s="292" t="s">
        <v>857</v>
      </c>
      <c r="R354" s="25">
        <v>270</v>
      </c>
      <c r="S354" s="25" t="s">
        <v>858</v>
      </c>
      <c r="T354" s="25">
        <v>2</v>
      </c>
      <c r="U354" s="25" t="s">
        <v>859</v>
      </c>
      <c r="V354" s="25">
        <v>2</v>
      </c>
      <c r="W354" s="25"/>
      <c r="X354" s="25"/>
      <c r="Y354" s="25"/>
      <c r="Z354" s="25"/>
      <c r="AA354" s="25"/>
      <c r="AB354" s="3013"/>
      <c r="AC354" s="5084" t="s">
        <v>2466</v>
      </c>
      <c r="AD354" s="5084" t="s">
        <v>2452</v>
      </c>
      <c r="AE354" s="5124" t="s">
        <v>651</v>
      </c>
    </row>
    <row r="355" spans="1:34">
      <c r="A355" s="5596"/>
      <c r="B355" s="5437"/>
      <c r="C355" s="5220"/>
      <c r="D355" s="5206"/>
      <c r="E355" s="5227"/>
      <c r="F355" s="5085"/>
      <c r="G355" s="5085"/>
      <c r="H355" s="5085"/>
      <c r="I355" s="5085"/>
      <c r="J355" s="5085"/>
      <c r="K355" s="5085"/>
      <c r="L355" s="5085"/>
      <c r="M355" s="5085"/>
      <c r="N355" s="292" t="s">
        <v>874</v>
      </c>
      <c r="O355" s="292" t="s">
        <v>342</v>
      </c>
      <c r="P355" s="292" t="s">
        <v>341</v>
      </c>
      <c r="Q355" s="292" t="s">
        <v>857</v>
      </c>
      <c r="R355" s="25">
        <v>1500</v>
      </c>
      <c r="S355" s="25" t="s">
        <v>858</v>
      </c>
      <c r="T355" s="25">
        <v>2</v>
      </c>
      <c r="U355" s="25" t="s">
        <v>859</v>
      </c>
      <c r="V355" s="25">
        <v>2</v>
      </c>
      <c r="W355" s="25">
        <v>3</v>
      </c>
      <c r="X355" s="25" t="s">
        <v>875</v>
      </c>
      <c r="Y355" s="25" t="s">
        <v>859</v>
      </c>
      <c r="Z355" s="25" t="s">
        <v>876</v>
      </c>
      <c r="AA355" s="25" t="s">
        <v>877</v>
      </c>
      <c r="AB355" s="3009"/>
      <c r="AC355" s="5085"/>
      <c r="AD355" s="5085"/>
      <c r="AE355" s="5126"/>
    </row>
    <row r="356" spans="1:34">
      <c r="A356" s="5596"/>
      <c r="B356" s="5443"/>
      <c r="C356" s="5221"/>
      <c r="D356" s="5374"/>
      <c r="E356" s="5228"/>
      <c r="F356" s="5086"/>
      <c r="G356" s="5086"/>
      <c r="H356" s="5086"/>
      <c r="I356" s="5086"/>
      <c r="J356" s="5086"/>
      <c r="K356" s="5086"/>
      <c r="L356" s="5086"/>
      <c r="M356" s="5086"/>
      <c r="N356" s="292" t="s">
        <v>860</v>
      </c>
      <c r="O356" s="25" t="s">
        <v>646</v>
      </c>
      <c r="P356" s="25" t="s">
        <v>647</v>
      </c>
      <c r="Q356" s="292" t="s">
        <v>857</v>
      </c>
      <c r="R356" s="25">
        <v>1300</v>
      </c>
      <c r="S356" s="25" t="s">
        <v>858</v>
      </c>
      <c r="T356" s="25">
        <v>2</v>
      </c>
      <c r="U356" s="25" t="s">
        <v>859</v>
      </c>
      <c r="V356" s="25">
        <v>2</v>
      </c>
      <c r="W356" s="25"/>
      <c r="X356" s="25"/>
      <c r="Y356" s="25"/>
      <c r="Z356" s="25"/>
      <c r="AA356" s="25"/>
      <c r="AB356" s="3012"/>
      <c r="AC356" s="5086"/>
      <c r="AD356" s="5086"/>
      <c r="AE356" s="5125"/>
    </row>
    <row r="357" spans="1:34" ht="12.75" customHeight="1">
      <c r="A357" s="5365" t="s">
        <v>1061</v>
      </c>
      <c r="B357" s="5593" t="s">
        <v>3262</v>
      </c>
      <c r="C357" s="5597" t="s">
        <v>3831</v>
      </c>
      <c r="D357" s="5225" t="s">
        <v>750</v>
      </c>
      <c r="E357" s="5226"/>
      <c r="F357" s="5291" t="s">
        <v>851</v>
      </c>
      <c r="G357" s="5291" t="s">
        <v>872</v>
      </c>
      <c r="H357" s="5291" t="s">
        <v>624</v>
      </c>
      <c r="I357" s="5291" t="s">
        <v>873</v>
      </c>
      <c r="J357" s="5291">
        <v>12832</v>
      </c>
      <c r="K357" s="5291">
        <v>27008</v>
      </c>
      <c r="L357" s="5291">
        <v>512</v>
      </c>
      <c r="M357" s="5291">
        <v>1280</v>
      </c>
      <c r="N357" s="290" t="s">
        <v>854</v>
      </c>
      <c r="O357" s="290" t="s">
        <v>793</v>
      </c>
      <c r="P357" s="297" t="s">
        <v>794</v>
      </c>
      <c r="Q357" s="290" t="s">
        <v>857</v>
      </c>
      <c r="R357" s="297">
        <v>270</v>
      </c>
      <c r="S357" s="295" t="s">
        <v>858</v>
      </c>
      <c r="T357" s="25">
        <v>2</v>
      </c>
      <c r="U357" s="25" t="s">
        <v>859</v>
      </c>
      <c r="V357" s="37">
        <v>2</v>
      </c>
      <c r="W357" s="25"/>
      <c r="X357" s="25"/>
      <c r="Y357" s="25"/>
      <c r="Z357" s="25"/>
      <c r="AA357" s="25"/>
      <c r="AB357" s="3013"/>
      <c r="AC357" s="5291" t="s">
        <v>2468</v>
      </c>
      <c r="AD357" s="5291" t="s">
        <v>2452</v>
      </c>
      <c r="AE357" s="5317" t="s">
        <v>1397</v>
      </c>
    </row>
    <row r="358" spans="1:34">
      <c r="A358" s="5366"/>
      <c r="B358" s="5594"/>
      <c r="C358" s="5598"/>
      <c r="D358" s="5206"/>
      <c r="E358" s="5227"/>
      <c r="F358" s="5236"/>
      <c r="G358" s="5236"/>
      <c r="H358" s="5236"/>
      <c r="I358" s="5236"/>
      <c r="J358" s="5236"/>
      <c r="K358" s="5236"/>
      <c r="L358" s="5236"/>
      <c r="M358" s="5236"/>
      <c r="N358" s="468" t="s">
        <v>874</v>
      </c>
      <c r="O358" s="468" t="s">
        <v>343</v>
      </c>
      <c r="P358" s="468" t="s">
        <v>341</v>
      </c>
      <c r="Q358" s="468" t="s">
        <v>857</v>
      </c>
      <c r="R358" s="295">
        <v>1500</v>
      </c>
      <c r="S358" s="295" t="s">
        <v>858</v>
      </c>
      <c r="T358" s="25">
        <v>4</v>
      </c>
      <c r="U358" s="25" t="s">
        <v>859</v>
      </c>
      <c r="V358" s="25">
        <v>4</v>
      </c>
      <c r="W358" s="25">
        <v>6</v>
      </c>
      <c r="X358" s="25" t="s">
        <v>875</v>
      </c>
      <c r="Y358" s="25" t="s">
        <v>859</v>
      </c>
      <c r="Z358" s="25" t="s">
        <v>876</v>
      </c>
      <c r="AA358" s="25" t="s">
        <v>877</v>
      </c>
      <c r="AB358" s="3009"/>
      <c r="AC358" s="5236"/>
      <c r="AD358" s="5236"/>
      <c r="AE358" s="5317"/>
    </row>
    <row r="359" spans="1:34" ht="28.5" customHeight="1" thickBot="1">
      <c r="A359" s="5367"/>
      <c r="B359" s="5595"/>
      <c r="C359" s="5599"/>
      <c r="D359" s="5207"/>
      <c r="E359" s="5600"/>
      <c r="F359" s="5277"/>
      <c r="G359" s="5277"/>
      <c r="H359" s="5277"/>
      <c r="I359" s="5277"/>
      <c r="J359" s="5277"/>
      <c r="K359" s="5277"/>
      <c r="L359" s="5277"/>
      <c r="M359" s="5277"/>
      <c r="N359" s="487" t="s">
        <v>860</v>
      </c>
      <c r="O359" s="488" t="s">
        <v>646</v>
      </c>
      <c r="P359" s="488" t="s">
        <v>647</v>
      </c>
      <c r="Q359" s="487" t="s">
        <v>857</v>
      </c>
      <c r="R359" s="488">
        <v>1300</v>
      </c>
      <c r="S359" s="488" t="s">
        <v>858</v>
      </c>
      <c r="T359" s="36">
        <v>2</v>
      </c>
      <c r="U359" s="36" t="s">
        <v>859</v>
      </c>
      <c r="V359" s="36">
        <v>2</v>
      </c>
      <c r="W359" s="36"/>
      <c r="X359" s="36"/>
      <c r="Y359" s="36"/>
      <c r="Z359" s="36"/>
      <c r="AA359" s="36"/>
      <c r="AB359" s="3010"/>
      <c r="AC359" s="5277"/>
      <c r="AD359" s="5277"/>
      <c r="AE359" s="5393"/>
    </row>
    <row r="360" spans="1:34" ht="16.5" customHeight="1">
      <c r="A360" s="5365" t="s">
        <v>3890</v>
      </c>
      <c r="B360" s="5591" t="s">
        <v>3262</v>
      </c>
      <c r="C360" s="5186" t="s">
        <v>3834</v>
      </c>
      <c r="D360" s="5225" t="s">
        <v>891</v>
      </c>
      <c r="E360" s="5226"/>
      <c r="F360" s="5084" t="s">
        <v>851</v>
      </c>
      <c r="G360" s="5084" t="s">
        <v>872</v>
      </c>
      <c r="H360" s="5084" t="s">
        <v>624</v>
      </c>
      <c r="I360" s="5084" t="s">
        <v>873</v>
      </c>
      <c r="J360" s="5084">
        <v>12224</v>
      </c>
      <c r="K360" s="5084">
        <v>26208</v>
      </c>
      <c r="L360" s="5084">
        <v>512</v>
      </c>
      <c r="M360" s="5084">
        <v>1280</v>
      </c>
      <c r="N360" s="282" t="s">
        <v>854</v>
      </c>
      <c r="O360" s="282" t="s">
        <v>793</v>
      </c>
      <c r="P360" s="37" t="s">
        <v>794</v>
      </c>
      <c r="Q360" s="282" t="s">
        <v>857</v>
      </c>
      <c r="R360" s="37">
        <v>270</v>
      </c>
      <c r="S360" s="25" t="s">
        <v>858</v>
      </c>
      <c r="T360" s="25">
        <v>2</v>
      </c>
      <c r="U360" s="25" t="s">
        <v>859</v>
      </c>
      <c r="V360" s="37">
        <v>2</v>
      </c>
      <c r="W360" s="25"/>
      <c r="X360" s="25"/>
      <c r="Y360" s="25"/>
      <c r="Z360" s="25"/>
      <c r="AA360" s="25"/>
      <c r="AB360" s="3013"/>
      <c r="AC360" s="5084" t="s">
        <v>2468</v>
      </c>
      <c r="AD360" s="5084" t="s">
        <v>2452</v>
      </c>
      <c r="AE360" s="5317" t="s">
        <v>1396</v>
      </c>
    </row>
    <row r="361" spans="1:34" ht="23.25" customHeight="1">
      <c r="A361" s="5366"/>
      <c r="B361" s="5437"/>
      <c r="C361" s="5220"/>
      <c r="D361" s="5206"/>
      <c r="E361" s="5227"/>
      <c r="F361" s="5085"/>
      <c r="G361" s="5085"/>
      <c r="H361" s="5085"/>
      <c r="I361" s="5085"/>
      <c r="J361" s="5085"/>
      <c r="K361" s="5085"/>
      <c r="L361" s="5085"/>
      <c r="M361" s="5085"/>
      <c r="N361" s="292" t="s">
        <v>874</v>
      </c>
      <c r="O361" s="25" t="s">
        <v>344</v>
      </c>
      <c r="P361" s="292" t="s">
        <v>341</v>
      </c>
      <c r="Q361" s="25" t="s">
        <v>857</v>
      </c>
      <c r="R361" s="25">
        <v>1500</v>
      </c>
      <c r="S361" s="25" t="s">
        <v>858</v>
      </c>
      <c r="T361" s="25">
        <v>2</v>
      </c>
      <c r="U361" s="25" t="s">
        <v>859</v>
      </c>
      <c r="V361" s="37">
        <v>2</v>
      </c>
      <c r="W361" s="25">
        <v>3</v>
      </c>
      <c r="X361" s="25" t="s">
        <v>875</v>
      </c>
      <c r="Y361" s="25" t="s">
        <v>859</v>
      </c>
      <c r="Z361" s="25" t="s">
        <v>876</v>
      </c>
      <c r="AA361" s="25" t="s">
        <v>877</v>
      </c>
      <c r="AB361" s="3009"/>
      <c r="AC361" s="5085"/>
      <c r="AD361" s="5085"/>
      <c r="AE361" s="5317"/>
    </row>
    <row r="362" spans="1:34" ht="13.5" customHeight="1" thickBot="1">
      <c r="A362" s="5367"/>
      <c r="B362" s="5632"/>
      <c r="C362" s="5187"/>
      <c r="D362" s="5207"/>
      <c r="E362" s="5600"/>
      <c r="F362" s="5121"/>
      <c r="G362" s="5121"/>
      <c r="H362" s="5121"/>
      <c r="I362" s="5121"/>
      <c r="J362" s="5121"/>
      <c r="K362" s="5121"/>
      <c r="L362" s="5121"/>
      <c r="M362" s="5121"/>
      <c r="N362" s="294" t="s">
        <v>860</v>
      </c>
      <c r="O362" s="36" t="s">
        <v>646</v>
      </c>
      <c r="P362" s="36" t="s">
        <v>647</v>
      </c>
      <c r="Q362" s="294" t="s">
        <v>857</v>
      </c>
      <c r="R362" s="36">
        <v>1300</v>
      </c>
      <c r="S362" s="36" t="s">
        <v>858</v>
      </c>
      <c r="T362" s="36">
        <v>2</v>
      </c>
      <c r="U362" s="36" t="s">
        <v>859</v>
      </c>
      <c r="V362" s="36">
        <v>2</v>
      </c>
      <c r="W362" s="36"/>
      <c r="X362" s="36"/>
      <c r="Y362" s="36"/>
      <c r="Z362" s="36"/>
      <c r="AA362" s="36"/>
      <c r="AB362" s="3010"/>
      <c r="AC362" s="5121"/>
      <c r="AD362" s="5121"/>
      <c r="AE362" s="5393"/>
    </row>
    <row r="363" spans="1:34" s="14" customFormat="1" ht="25.5" customHeight="1">
      <c r="A363" s="5592" t="s">
        <v>886</v>
      </c>
      <c r="B363" s="3457" t="s">
        <v>3262</v>
      </c>
      <c r="C363" s="5186" t="s">
        <v>410</v>
      </c>
      <c r="D363" s="5359" t="s">
        <v>898</v>
      </c>
      <c r="E363" s="5226"/>
      <c r="F363" s="3743" t="s">
        <v>851</v>
      </c>
      <c r="G363" s="5084" t="s">
        <v>872</v>
      </c>
      <c r="H363" s="3743" t="s">
        <v>624</v>
      </c>
      <c r="I363" s="3743" t="s">
        <v>873</v>
      </c>
      <c r="J363" s="3743">
        <v>4192</v>
      </c>
      <c r="K363" s="3743">
        <v>4864</v>
      </c>
      <c r="L363" s="3743">
        <v>256</v>
      </c>
      <c r="M363" s="3743">
        <v>768</v>
      </c>
      <c r="N363" s="1814" t="s">
        <v>874</v>
      </c>
      <c r="O363" s="1815" t="s">
        <v>342</v>
      </c>
      <c r="P363" s="1815" t="s">
        <v>341</v>
      </c>
      <c r="Q363" s="1814" t="s">
        <v>857</v>
      </c>
      <c r="R363" s="1813">
        <v>1500</v>
      </c>
      <c r="S363" s="1813" t="s">
        <v>858</v>
      </c>
      <c r="T363" s="1813">
        <v>2</v>
      </c>
      <c r="U363" s="1816" t="s">
        <v>859</v>
      </c>
      <c r="V363" s="1813">
        <v>2</v>
      </c>
      <c r="W363" s="1813">
        <v>3</v>
      </c>
      <c r="X363" s="1813" t="s">
        <v>875</v>
      </c>
      <c r="Y363" s="1813" t="s">
        <v>859</v>
      </c>
      <c r="Z363" s="1813" t="s">
        <v>876</v>
      </c>
      <c r="AA363" s="1813" t="s">
        <v>877</v>
      </c>
      <c r="AB363" s="3013"/>
      <c r="AC363" s="3743" t="s">
        <v>2466</v>
      </c>
      <c r="AD363" s="3743" t="s">
        <v>2452</v>
      </c>
      <c r="AE363" s="5317" t="s">
        <v>124</v>
      </c>
      <c r="AF363" s="42"/>
      <c r="AG363" s="42"/>
      <c r="AH363" s="42"/>
    </row>
    <row r="364" spans="1:34" s="136" customFormat="1" ht="13.5" thickBot="1">
      <c r="A364" s="5367"/>
      <c r="B364" s="3458"/>
      <c r="C364" s="5221"/>
      <c r="D364" s="5361"/>
      <c r="E364" s="5228"/>
      <c r="F364" s="3706"/>
      <c r="G364" s="5086"/>
      <c r="H364" s="3706"/>
      <c r="I364" s="3706"/>
      <c r="J364" s="3706"/>
      <c r="K364" s="3706"/>
      <c r="L364" s="3706"/>
      <c r="M364" s="3706"/>
      <c r="N364" s="1815" t="s">
        <v>860</v>
      </c>
      <c r="O364" s="1816" t="s">
        <v>646</v>
      </c>
      <c r="P364" s="1816" t="s">
        <v>647</v>
      </c>
      <c r="Q364" s="1815" t="s">
        <v>857</v>
      </c>
      <c r="R364" s="1816">
        <v>1300</v>
      </c>
      <c r="S364" s="1816" t="s">
        <v>858</v>
      </c>
      <c r="T364" s="1816">
        <v>2</v>
      </c>
      <c r="U364" s="1816" t="s">
        <v>859</v>
      </c>
      <c r="V364" s="1816">
        <v>2</v>
      </c>
      <c r="W364" s="1816"/>
      <c r="X364" s="1816"/>
      <c r="Y364" s="1816"/>
      <c r="Z364" s="1816"/>
      <c r="AA364" s="1816"/>
      <c r="AB364" s="3012"/>
      <c r="AC364" s="3706"/>
      <c r="AD364" s="3706"/>
      <c r="AE364" s="5317"/>
      <c r="AF364" s="457"/>
      <c r="AG364" s="457"/>
      <c r="AH364" s="457"/>
    </row>
    <row r="365" spans="1:34" ht="38.25" customHeight="1">
      <c r="A365" s="5592" t="s">
        <v>220</v>
      </c>
      <c r="B365" s="5433" t="s">
        <v>3262</v>
      </c>
      <c r="C365" s="5219" t="s">
        <v>1090</v>
      </c>
      <c r="D365" s="5229" t="s">
        <v>284</v>
      </c>
      <c r="E365" s="5603"/>
      <c r="F365" s="5130" t="s">
        <v>851</v>
      </c>
      <c r="G365" s="5130" t="s">
        <v>862</v>
      </c>
      <c r="H365" s="5130" t="s">
        <v>624</v>
      </c>
      <c r="I365" s="5130" t="s">
        <v>853</v>
      </c>
      <c r="J365" s="5130">
        <v>640</v>
      </c>
      <c r="K365" s="5130">
        <v>2272</v>
      </c>
      <c r="L365" s="5130">
        <v>384</v>
      </c>
      <c r="M365" s="5130">
        <v>512</v>
      </c>
      <c r="N365" s="292" t="s">
        <v>854</v>
      </c>
      <c r="O365" s="292" t="s">
        <v>788</v>
      </c>
      <c r="P365" s="292" t="s">
        <v>789</v>
      </c>
      <c r="Q365" s="292" t="s">
        <v>857</v>
      </c>
      <c r="R365" s="25">
        <v>270</v>
      </c>
      <c r="S365" s="25" t="s">
        <v>858</v>
      </c>
      <c r="T365" s="25">
        <v>2</v>
      </c>
      <c r="U365" s="25" t="s">
        <v>859</v>
      </c>
      <c r="V365" s="25">
        <v>2</v>
      </c>
      <c r="W365" s="25"/>
      <c r="X365" s="25"/>
      <c r="Y365" s="25"/>
      <c r="Z365" s="25"/>
      <c r="AA365" s="25"/>
      <c r="AB365" s="3017"/>
      <c r="AC365" s="5130" t="s">
        <v>2451</v>
      </c>
      <c r="AD365" s="5130" t="s">
        <v>2452</v>
      </c>
      <c r="AE365" s="5124" t="s">
        <v>1012</v>
      </c>
    </row>
    <row r="366" spans="1:34">
      <c r="A366" s="5366"/>
      <c r="B366" s="5433"/>
      <c r="C366" s="5219"/>
      <c r="D366" s="5229"/>
      <c r="E366" s="5603"/>
      <c r="F366" s="5130"/>
      <c r="G366" s="5130"/>
      <c r="H366" s="5130"/>
      <c r="I366" s="5130"/>
      <c r="J366" s="5130"/>
      <c r="K366" s="5130"/>
      <c r="L366" s="5130"/>
      <c r="M366" s="5130"/>
      <c r="N366" s="292" t="s">
        <v>868</v>
      </c>
      <c r="O366" s="292" t="s">
        <v>869</v>
      </c>
      <c r="P366" s="292" t="s">
        <v>869</v>
      </c>
      <c r="Q366" s="292" t="s">
        <v>857</v>
      </c>
      <c r="R366" s="25">
        <v>1405</v>
      </c>
      <c r="S366" s="25" t="s">
        <v>858</v>
      </c>
      <c r="T366" s="25">
        <v>2</v>
      </c>
      <c r="U366" s="25" t="s">
        <v>859</v>
      </c>
      <c r="V366" s="25">
        <v>2</v>
      </c>
      <c r="W366" s="25"/>
      <c r="X366" s="25"/>
      <c r="Y366" s="25"/>
      <c r="Z366" s="25"/>
      <c r="AA366" s="25"/>
      <c r="AB366" s="3017"/>
      <c r="AC366" s="5130"/>
      <c r="AD366" s="5130"/>
      <c r="AE366" s="5126"/>
    </row>
    <row r="367" spans="1:34" ht="12.75" customHeight="1">
      <c r="A367" s="5368"/>
      <c r="B367" s="5433"/>
      <c r="C367" s="5219"/>
      <c r="D367" s="5229" t="s">
        <v>790</v>
      </c>
      <c r="E367" s="5603"/>
      <c r="F367" s="5130" t="s">
        <v>851</v>
      </c>
      <c r="G367" s="5130" t="s">
        <v>852</v>
      </c>
      <c r="H367" s="5130"/>
      <c r="I367" s="5130" t="s">
        <v>853</v>
      </c>
      <c r="J367" s="5130">
        <v>2016</v>
      </c>
      <c r="K367" s="5130">
        <v>8000</v>
      </c>
      <c r="L367" s="5130">
        <v>256</v>
      </c>
      <c r="M367" s="5130">
        <v>512</v>
      </c>
      <c r="N367" s="292" t="s">
        <v>860</v>
      </c>
      <c r="O367" s="25" t="s">
        <v>646</v>
      </c>
      <c r="P367" s="25" t="s">
        <v>647</v>
      </c>
      <c r="Q367" s="292" t="s">
        <v>857</v>
      </c>
      <c r="R367" s="25">
        <v>1300</v>
      </c>
      <c r="S367" s="25" t="s">
        <v>858</v>
      </c>
      <c r="T367" s="25">
        <v>2</v>
      </c>
      <c r="U367" s="25" t="s">
        <v>859</v>
      </c>
      <c r="V367" s="25">
        <v>2</v>
      </c>
      <c r="W367" s="25"/>
      <c r="X367" s="25"/>
      <c r="Y367" s="25"/>
      <c r="Z367" s="25"/>
      <c r="AA367" s="25"/>
      <c r="AB367" s="3017"/>
      <c r="AC367" s="5130"/>
      <c r="AD367" s="5130"/>
      <c r="AE367" s="5125"/>
    </row>
    <row r="368" spans="1:34" ht="12.75" customHeight="1">
      <c r="A368" s="5365" t="s">
        <v>3886</v>
      </c>
      <c r="B368" s="5591" t="s">
        <v>3262</v>
      </c>
      <c r="C368" s="5186" t="s">
        <v>2650</v>
      </c>
      <c r="D368" s="5225" t="s">
        <v>289</v>
      </c>
      <c r="E368" s="5226"/>
      <c r="F368" s="5084" t="s">
        <v>851</v>
      </c>
      <c r="G368" s="5084" t="s">
        <v>872</v>
      </c>
      <c r="H368" s="5084" t="s">
        <v>624</v>
      </c>
      <c r="I368" s="5084" t="s">
        <v>873</v>
      </c>
      <c r="J368" s="5084">
        <v>4192</v>
      </c>
      <c r="K368" s="5084">
        <v>6272</v>
      </c>
      <c r="L368" s="5084">
        <v>512</v>
      </c>
      <c r="M368" s="5084">
        <v>768</v>
      </c>
      <c r="N368" s="292" t="s">
        <v>854</v>
      </c>
      <c r="O368" s="292" t="s">
        <v>788</v>
      </c>
      <c r="P368" s="292" t="s">
        <v>789</v>
      </c>
      <c r="Q368" s="292" t="s">
        <v>857</v>
      </c>
      <c r="R368" s="25">
        <v>270</v>
      </c>
      <c r="S368" s="25" t="s">
        <v>858</v>
      </c>
      <c r="T368" s="25">
        <v>2</v>
      </c>
      <c r="U368" s="25" t="s">
        <v>859</v>
      </c>
      <c r="V368" s="25">
        <v>2</v>
      </c>
      <c r="W368" s="25"/>
      <c r="X368" s="25"/>
      <c r="Y368" s="25"/>
      <c r="Z368" s="25"/>
      <c r="AA368" s="25"/>
      <c r="AB368" s="3013"/>
      <c r="AC368" s="5084" t="s">
        <v>2466</v>
      </c>
      <c r="AD368" s="5084" t="s">
        <v>2452</v>
      </c>
      <c r="AE368" s="5317" t="s">
        <v>1025</v>
      </c>
    </row>
    <row r="369" spans="1:34">
      <c r="A369" s="5366"/>
      <c r="B369" s="5437"/>
      <c r="C369" s="5220"/>
      <c r="D369" s="5206"/>
      <c r="E369" s="5227"/>
      <c r="F369" s="5085"/>
      <c r="G369" s="5085"/>
      <c r="H369" s="5085"/>
      <c r="I369" s="5085"/>
      <c r="J369" s="5085"/>
      <c r="K369" s="5085"/>
      <c r="L369" s="5085"/>
      <c r="M369" s="5085"/>
      <c r="N369" s="292" t="s">
        <v>874</v>
      </c>
      <c r="O369" s="292" t="s">
        <v>342</v>
      </c>
      <c r="P369" s="292" t="s">
        <v>341</v>
      </c>
      <c r="Q369" s="292" t="s">
        <v>857</v>
      </c>
      <c r="R369" s="25">
        <v>1500</v>
      </c>
      <c r="S369" s="25" t="s">
        <v>858</v>
      </c>
      <c r="T369" s="25">
        <v>2</v>
      </c>
      <c r="U369" s="25" t="s">
        <v>859</v>
      </c>
      <c r="V369" s="25">
        <v>2</v>
      </c>
      <c r="W369" s="25">
        <v>3</v>
      </c>
      <c r="X369" s="25" t="s">
        <v>875</v>
      </c>
      <c r="Y369" s="25" t="s">
        <v>859</v>
      </c>
      <c r="Z369" s="25" t="s">
        <v>876</v>
      </c>
      <c r="AA369" s="25" t="s">
        <v>877</v>
      </c>
      <c r="AB369" s="3009"/>
      <c r="AC369" s="5085"/>
      <c r="AD369" s="5085"/>
      <c r="AE369" s="5317"/>
    </row>
    <row r="370" spans="1:34">
      <c r="A370" s="5366"/>
      <c r="B370" s="5437"/>
      <c r="C370" s="5220"/>
      <c r="D370" s="5206"/>
      <c r="E370" s="5227"/>
      <c r="F370" s="5085"/>
      <c r="G370" s="5085"/>
      <c r="H370" s="5085"/>
      <c r="I370" s="5085"/>
      <c r="J370" s="5085"/>
      <c r="K370" s="5085"/>
      <c r="L370" s="5085"/>
      <c r="M370" s="5085"/>
      <c r="N370" s="292" t="s">
        <v>868</v>
      </c>
      <c r="O370" s="292" t="s">
        <v>869</v>
      </c>
      <c r="P370" s="292" t="s">
        <v>869</v>
      </c>
      <c r="Q370" s="292" t="s">
        <v>857</v>
      </c>
      <c r="R370" s="25">
        <v>1405</v>
      </c>
      <c r="S370" s="25" t="s">
        <v>858</v>
      </c>
      <c r="T370" s="25">
        <v>2</v>
      </c>
      <c r="U370" s="25" t="s">
        <v>859</v>
      </c>
      <c r="V370" s="25">
        <v>2</v>
      </c>
      <c r="W370" s="25"/>
      <c r="X370" s="25"/>
      <c r="Y370" s="25"/>
      <c r="Z370" s="25"/>
      <c r="AA370" s="25"/>
      <c r="AB370" s="3009"/>
      <c r="AC370" s="5085"/>
      <c r="AD370" s="5085"/>
      <c r="AE370" s="5317"/>
    </row>
    <row r="371" spans="1:34" ht="13.5" thickBot="1">
      <c r="A371" s="5366"/>
      <c r="B371" s="5443"/>
      <c r="C371" s="5221"/>
      <c r="D371" s="5374"/>
      <c r="E371" s="5228"/>
      <c r="F371" s="5086"/>
      <c r="G371" s="5086"/>
      <c r="H371" s="5086"/>
      <c r="I371" s="5086"/>
      <c r="J371" s="5086"/>
      <c r="K371" s="5086"/>
      <c r="L371" s="5086"/>
      <c r="M371" s="5086"/>
      <c r="N371" s="292" t="s">
        <v>860</v>
      </c>
      <c r="O371" s="25" t="s">
        <v>646</v>
      </c>
      <c r="P371" s="25" t="s">
        <v>647</v>
      </c>
      <c r="Q371" s="292" t="s">
        <v>857</v>
      </c>
      <c r="R371" s="25">
        <v>1300</v>
      </c>
      <c r="S371" s="25" t="s">
        <v>858</v>
      </c>
      <c r="T371" s="25">
        <v>2</v>
      </c>
      <c r="U371" s="25" t="s">
        <v>859</v>
      </c>
      <c r="V371" s="25">
        <v>2</v>
      </c>
      <c r="W371" s="25"/>
      <c r="X371" s="25"/>
      <c r="Y371" s="25"/>
      <c r="Z371" s="25"/>
      <c r="AA371" s="25"/>
      <c r="AB371" s="3012"/>
      <c r="AC371" s="5086"/>
      <c r="AD371" s="5086"/>
      <c r="AE371" s="5317"/>
    </row>
    <row r="372" spans="1:34" ht="12.75" customHeight="1">
      <c r="A372" s="3519" t="s">
        <v>220</v>
      </c>
      <c r="B372" s="5631" t="s">
        <v>2648</v>
      </c>
      <c r="C372" s="5232" t="s">
        <v>1090</v>
      </c>
      <c r="D372" s="3827" t="s">
        <v>416</v>
      </c>
      <c r="E372" s="5156" t="s">
        <v>1485</v>
      </c>
      <c r="F372" s="5156" t="s">
        <v>851</v>
      </c>
      <c r="G372" s="5156" t="s">
        <v>1131</v>
      </c>
      <c r="H372" s="5156" t="s">
        <v>624</v>
      </c>
      <c r="I372" s="5156" t="s">
        <v>873</v>
      </c>
      <c r="J372" s="5156">
        <v>640</v>
      </c>
      <c r="K372" s="5156">
        <v>4960</v>
      </c>
      <c r="L372" s="5156">
        <v>384</v>
      </c>
      <c r="M372" s="5156">
        <v>576</v>
      </c>
      <c r="N372" s="195" t="s">
        <v>854</v>
      </c>
      <c r="O372" s="286" t="s">
        <v>855</v>
      </c>
      <c r="P372" s="33" t="s">
        <v>856</v>
      </c>
      <c r="Q372" s="195" t="s">
        <v>857</v>
      </c>
      <c r="R372" s="137">
        <v>270</v>
      </c>
      <c r="S372" s="137" t="s">
        <v>858</v>
      </c>
      <c r="T372" s="137">
        <v>2</v>
      </c>
      <c r="U372" s="137" t="s">
        <v>859</v>
      </c>
      <c r="V372" s="137">
        <v>2</v>
      </c>
      <c r="W372" s="137"/>
      <c r="X372" s="137"/>
      <c r="Y372" s="137"/>
      <c r="Z372" s="137"/>
      <c r="AA372" s="137"/>
      <c r="AB372" s="3011"/>
      <c r="AC372" s="5156" t="s">
        <v>2451</v>
      </c>
      <c r="AD372" s="5156" t="s">
        <v>2452</v>
      </c>
      <c r="AE372" s="5390"/>
    </row>
    <row r="373" spans="1:34" ht="12.75" customHeight="1">
      <c r="A373" s="3520"/>
      <c r="B373" s="5437"/>
      <c r="C373" s="5106"/>
      <c r="D373" s="3807"/>
      <c r="E373" s="5085"/>
      <c r="F373" s="5085"/>
      <c r="G373" s="5085"/>
      <c r="H373" s="5085"/>
      <c r="I373" s="5085"/>
      <c r="J373" s="5085"/>
      <c r="K373" s="5085"/>
      <c r="L373" s="5085"/>
      <c r="M373" s="5085"/>
      <c r="N373" s="292" t="s">
        <v>868</v>
      </c>
      <c r="O373" s="292" t="s">
        <v>869</v>
      </c>
      <c r="P373" s="292" t="s">
        <v>869</v>
      </c>
      <c r="Q373" s="292" t="s">
        <v>857</v>
      </c>
      <c r="R373" s="25">
        <v>1405</v>
      </c>
      <c r="S373" s="25" t="s">
        <v>858</v>
      </c>
      <c r="T373" s="25">
        <v>2</v>
      </c>
      <c r="U373" s="25" t="s">
        <v>859</v>
      </c>
      <c r="V373" s="25">
        <v>2</v>
      </c>
      <c r="W373" s="25"/>
      <c r="X373" s="25"/>
      <c r="Y373" s="25"/>
      <c r="Z373" s="25"/>
      <c r="AA373" s="25"/>
      <c r="AB373" s="3009"/>
      <c r="AC373" s="5085"/>
      <c r="AD373" s="5085"/>
      <c r="AE373" s="5317"/>
    </row>
    <row r="374" spans="1:34" ht="12.75" customHeight="1">
      <c r="A374" s="3520"/>
      <c r="B374" s="5437"/>
      <c r="C374" s="5106"/>
      <c r="D374" s="3807"/>
      <c r="E374" s="5085"/>
      <c r="F374" s="5085"/>
      <c r="G374" s="5085"/>
      <c r="H374" s="5085"/>
      <c r="I374" s="5085"/>
      <c r="J374" s="5085"/>
      <c r="K374" s="5085"/>
      <c r="L374" s="5085"/>
      <c r="M374" s="5085"/>
      <c r="N374" s="282" t="s">
        <v>860</v>
      </c>
      <c r="O374" s="37" t="s">
        <v>646</v>
      </c>
      <c r="P374" s="37" t="s">
        <v>647</v>
      </c>
      <c r="Q374" s="282" t="s">
        <v>857</v>
      </c>
      <c r="R374" s="37">
        <v>1300</v>
      </c>
      <c r="S374" s="37" t="s">
        <v>858</v>
      </c>
      <c r="T374" s="37">
        <v>2</v>
      </c>
      <c r="U374" s="37" t="s">
        <v>859</v>
      </c>
      <c r="V374" s="37">
        <v>2</v>
      </c>
      <c r="W374" s="37"/>
      <c r="X374" s="37"/>
      <c r="Y374" s="37"/>
      <c r="Z374" s="37"/>
      <c r="AA374" s="37"/>
      <c r="AB374" s="3009"/>
      <c r="AC374" s="5085"/>
      <c r="AD374" s="5085"/>
      <c r="AE374" s="5124"/>
    </row>
    <row r="375" spans="1:34" ht="12.75" customHeight="1">
      <c r="A375" s="3520"/>
      <c r="B375" s="5433" t="s">
        <v>2648</v>
      </c>
      <c r="C375" s="5434" t="s">
        <v>1090</v>
      </c>
      <c r="D375" s="5152" t="s">
        <v>417</v>
      </c>
      <c r="E375" s="5130" t="s">
        <v>1489</v>
      </c>
      <c r="F375" s="5130" t="s">
        <v>851</v>
      </c>
      <c r="G375" s="5130" t="s">
        <v>1488</v>
      </c>
      <c r="H375" s="5130" t="s">
        <v>624</v>
      </c>
      <c r="I375" s="5130" t="s">
        <v>873</v>
      </c>
      <c r="J375" s="5130">
        <v>640</v>
      </c>
      <c r="K375" s="5130">
        <v>4960</v>
      </c>
      <c r="L375" s="5130">
        <v>384</v>
      </c>
      <c r="M375" s="5130">
        <v>576</v>
      </c>
      <c r="N375" s="292" t="s">
        <v>854</v>
      </c>
      <c r="O375" s="292" t="s">
        <v>855</v>
      </c>
      <c r="P375" s="25" t="s">
        <v>856</v>
      </c>
      <c r="Q375" s="292" t="s">
        <v>857</v>
      </c>
      <c r="R375" s="25">
        <v>270</v>
      </c>
      <c r="S375" s="25" t="s">
        <v>858</v>
      </c>
      <c r="T375" s="25">
        <v>2</v>
      </c>
      <c r="U375" s="25" t="s">
        <v>859</v>
      </c>
      <c r="V375" s="25">
        <v>2</v>
      </c>
      <c r="W375" s="25"/>
      <c r="X375" s="25"/>
      <c r="Y375" s="25"/>
      <c r="Z375" s="25"/>
      <c r="AA375" s="25"/>
      <c r="AB375" s="3013"/>
      <c r="AC375" s="5130" t="s">
        <v>2451</v>
      </c>
      <c r="AD375" s="5130" t="s">
        <v>2452</v>
      </c>
      <c r="AE375" s="5317"/>
    </row>
    <row r="376" spans="1:34" ht="12.75" customHeight="1">
      <c r="A376" s="3520"/>
      <c r="B376" s="5433"/>
      <c r="C376" s="5434"/>
      <c r="D376" s="5152"/>
      <c r="E376" s="5130"/>
      <c r="F376" s="5130"/>
      <c r="G376" s="5130"/>
      <c r="H376" s="5130"/>
      <c r="I376" s="5130"/>
      <c r="J376" s="5130"/>
      <c r="K376" s="5130"/>
      <c r="L376" s="5130"/>
      <c r="M376" s="5130"/>
      <c r="N376" s="292" t="s">
        <v>868</v>
      </c>
      <c r="O376" s="292" t="s">
        <v>869</v>
      </c>
      <c r="P376" s="292" t="s">
        <v>869</v>
      </c>
      <c r="Q376" s="292" t="s">
        <v>857</v>
      </c>
      <c r="R376" s="25">
        <v>1405</v>
      </c>
      <c r="S376" s="25" t="s">
        <v>858</v>
      </c>
      <c r="T376" s="25">
        <v>2</v>
      </c>
      <c r="U376" s="25" t="s">
        <v>859</v>
      </c>
      <c r="V376" s="25">
        <v>2</v>
      </c>
      <c r="W376" s="25"/>
      <c r="X376" s="25"/>
      <c r="Y376" s="25"/>
      <c r="Z376" s="25"/>
      <c r="AA376" s="25"/>
      <c r="AB376" s="3009"/>
      <c r="AC376" s="5130"/>
      <c r="AD376" s="5130"/>
      <c r="AE376" s="5317"/>
    </row>
    <row r="377" spans="1:34" ht="12.75" customHeight="1">
      <c r="A377" s="3520"/>
      <c r="B377" s="5433"/>
      <c r="C377" s="5434"/>
      <c r="D377" s="5152"/>
      <c r="E377" s="5130"/>
      <c r="F377" s="5130"/>
      <c r="G377" s="5130"/>
      <c r="H377" s="5130"/>
      <c r="I377" s="5130"/>
      <c r="J377" s="5130"/>
      <c r="K377" s="5130"/>
      <c r="L377" s="5130"/>
      <c r="M377" s="5130"/>
      <c r="N377" s="292" t="s">
        <v>860</v>
      </c>
      <c r="O377" s="25" t="s">
        <v>646</v>
      </c>
      <c r="P377" s="25" t="s">
        <v>647</v>
      </c>
      <c r="Q377" s="292" t="s">
        <v>857</v>
      </c>
      <c r="R377" s="25">
        <v>1300</v>
      </c>
      <c r="S377" s="25" t="s">
        <v>858</v>
      </c>
      <c r="T377" s="25">
        <v>2</v>
      </c>
      <c r="U377" s="25" t="s">
        <v>859</v>
      </c>
      <c r="V377" s="25">
        <v>2</v>
      </c>
      <c r="W377" s="25"/>
      <c r="X377" s="25"/>
      <c r="Y377" s="25"/>
      <c r="Z377" s="25"/>
      <c r="AA377" s="25"/>
      <c r="AB377" s="3012"/>
      <c r="AC377" s="5130"/>
      <c r="AD377" s="5130"/>
      <c r="AE377" s="5317"/>
    </row>
    <row r="378" spans="1:34" ht="12.75" customHeight="1">
      <c r="A378" s="3520"/>
      <c r="B378" s="5433" t="s">
        <v>2648</v>
      </c>
      <c r="C378" s="5434" t="s">
        <v>1090</v>
      </c>
      <c r="D378" s="5152" t="s">
        <v>418</v>
      </c>
      <c r="E378" s="5130" t="s">
        <v>1486</v>
      </c>
      <c r="F378" s="5130" t="s">
        <v>851</v>
      </c>
      <c r="G378" s="5130" t="s">
        <v>1491</v>
      </c>
      <c r="H378" s="5130" t="s">
        <v>624</v>
      </c>
      <c r="I378" s="5130" t="s">
        <v>873</v>
      </c>
      <c r="J378" s="5130">
        <v>640</v>
      </c>
      <c r="K378" s="5130">
        <v>4960</v>
      </c>
      <c r="L378" s="5130">
        <v>384</v>
      </c>
      <c r="M378" s="5130">
        <v>576</v>
      </c>
      <c r="N378" s="292" t="s">
        <v>854</v>
      </c>
      <c r="O378" s="292" t="s">
        <v>855</v>
      </c>
      <c r="P378" s="25" t="s">
        <v>856</v>
      </c>
      <c r="Q378" s="292" t="s">
        <v>857</v>
      </c>
      <c r="R378" s="25">
        <v>270</v>
      </c>
      <c r="S378" s="25" t="s">
        <v>858</v>
      </c>
      <c r="T378" s="25">
        <v>2</v>
      </c>
      <c r="U378" s="25" t="s">
        <v>859</v>
      </c>
      <c r="V378" s="25">
        <v>2</v>
      </c>
      <c r="W378" s="25"/>
      <c r="X378" s="25"/>
      <c r="Y378" s="25"/>
      <c r="Z378" s="25"/>
      <c r="AA378" s="25"/>
      <c r="AB378" s="3013"/>
      <c r="AC378" s="5130" t="s">
        <v>2451</v>
      </c>
      <c r="AD378" s="5130" t="s">
        <v>2452</v>
      </c>
      <c r="AE378" s="5317"/>
    </row>
    <row r="379" spans="1:34" ht="12.75" customHeight="1">
      <c r="A379" s="3520"/>
      <c r="B379" s="5433"/>
      <c r="C379" s="5434"/>
      <c r="D379" s="5152"/>
      <c r="E379" s="5130"/>
      <c r="F379" s="5130"/>
      <c r="G379" s="5130"/>
      <c r="H379" s="5130"/>
      <c r="I379" s="5130"/>
      <c r="J379" s="5130"/>
      <c r="K379" s="5130"/>
      <c r="L379" s="5130"/>
      <c r="M379" s="5130"/>
      <c r="N379" s="292" t="s">
        <v>868</v>
      </c>
      <c r="O379" s="292" t="s">
        <v>869</v>
      </c>
      <c r="P379" s="292" t="s">
        <v>869</v>
      </c>
      <c r="Q379" s="292" t="s">
        <v>857</v>
      </c>
      <c r="R379" s="25">
        <v>1405</v>
      </c>
      <c r="S379" s="25" t="s">
        <v>858</v>
      </c>
      <c r="T379" s="25">
        <v>2</v>
      </c>
      <c r="U379" s="25" t="s">
        <v>859</v>
      </c>
      <c r="V379" s="25">
        <v>2</v>
      </c>
      <c r="W379" s="25"/>
      <c r="X379" s="25"/>
      <c r="Y379" s="25"/>
      <c r="Z379" s="25"/>
      <c r="AA379" s="25"/>
      <c r="AB379" s="3009"/>
      <c r="AC379" s="5130"/>
      <c r="AD379" s="5130"/>
      <c r="AE379" s="5317"/>
    </row>
    <row r="380" spans="1:34" ht="12.75" customHeight="1">
      <c r="A380" s="3520"/>
      <c r="B380" s="5433"/>
      <c r="C380" s="5434"/>
      <c r="D380" s="5152"/>
      <c r="E380" s="5130"/>
      <c r="F380" s="5130"/>
      <c r="G380" s="5130"/>
      <c r="H380" s="5130"/>
      <c r="I380" s="5130"/>
      <c r="J380" s="5130"/>
      <c r="K380" s="5130"/>
      <c r="L380" s="5130"/>
      <c r="M380" s="5130"/>
      <c r="N380" s="292" t="s">
        <v>860</v>
      </c>
      <c r="O380" s="25" t="s">
        <v>646</v>
      </c>
      <c r="P380" s="25" t="s">
        <v>647</v>
      </c>
      <c r="Q380" s="292" t="s">
        <v>857</v>
      </c>
      <c r="R380" s="25">
        <v>1300</v>
      </c>
      <c r="S380" s="25" t="s">
        <v>858</v>
      </c>
      <c r="T380" s="25">
        <v>2</v>
      </c>
      <c r="U380" s="25" t="s">
        <v>859</v>
      </c>
      <c r="V380" s="25">
        <v>2</v>
      </c>
      <c r="W380" s="25"/>
      <c r="X380" s="25"/>
      <c r="Y380" s="25"/>
      <c r="Z380" s="25"/>
      <c r="AA380" s="25"/>
      <c r="AB380" s="3012"/>
      <c r="AC380" s="5130"/>
      <c r="AD380" s="5130"/>
      <c r="AE380" s="5317"/>
    </row>
    <row r="381" spans="1:34" ht="12.75" customHeight="1">
      <c r="A381" s="3520"/>
      <c r="B381" s="5591" t="s">
        <v>2648</v>
      </c>
      <c r="C381" s="5105" t="s">
        <v>1090</v>
      </c>
      <c r="D381" s="3806" t="s">
        <v>419</v>
      </c>
      <c r="E381" s="5084" t="s">
        <v>1487</v>
      </c>
      <c r="F381" s="5084" t="s">
        <v>851</v>
      </c>
      <c r="G381" s="5084" t="s">
        <v>1490</v>
      </c>
      <c r="H381" s="5084" t="s">
        <v>624</v>
      </c>
      <c r="I381" s="5084" t="s">
        <v>873</v>
      </c>
      <c r="J381" s="5084">
        <v>640</v>
      </c>
      <c r="K381" s="5084">
        <v>3584</v>
      </c>
      <c r="L381" s="5084">
        <v>384</v>
      </c>
      <c r="M381" s="5084">
        <v>576</v>
      </c>
      <c r="N381" s="1354" t="s">
        <v>854</v>
      </c>
      <c r="O381" s="1354" t="s">
        <v>855</v>
      </c>
      <c r="P381" s="1355" t="s">
        <v>856</v>
      </c>
      <c r="Q381" s="1354" t="s">
        <v>857</v>
      </c>
      <c r="R381" s="1355">
        <v>270</v>
      </c>
      <c r="S381" s="1355" t="s">
        <v>858</v>
      </c>
      <c r="T381" s="1355">
        <v>2</v>
      </c>
      <c r="U381" s="1355" t="s">
        <v>859</v>
      </c>
      <c r="V381" s="1355">
        <v>2</v>
      </c>
      <c r="W381" s="1355"/>
      <c r="X381" s="1355"/>
      <c r="Y381" s="1355"/>
      <c r="Z381" s="1355"/>
      <c r="AA381" s="1355"/>
      <c r="AB381" s="3013"/>
      <c r="AC381" s="5084" t="s">
        <v>2451</v>
      </c>
      <c r="AD381" s="5084" t="s">
        <v>2452</v>
      </c>
      <c r="AE381" s="5317"/>
    </row>
    <row r="382" spans="1:34" ht="12.75" customHeight="1">
      <c r="A382" s="3520"/>
      <c r="B382" s="5437"/>
      <c r="C382" s="5106"/>
      <c r="D382" s="3807"/>
      <c r="E382" s="5085"/>
      <c r="F382" s="5085"/>
      <c r="G382" s="5085"/>
      <c r="H382" s="5085"/>
      <c r="I382" s="5085"/>
      <c r="J382" s="5085"/>
      <c r="K382" s="5085"/>
      <c r="L382" s="5085"/>
      <c r="M382" s="5085"/>
      <c r="N382" s="1354" t="s">
        <v>868</v>
      </c>
      <c r="O382" s="1354" t="s">
        <v>869</v>
      </c>
      <c r="P382" s="1354" t="s">
        <v>869</v>
      </c>
      <c r="Q382" s="1354" t="s">
        <v>857</v>
      </c>
      <c r="R382" s="1355">
        <v>1405</v>
      </c>
      <c r="S382" s="1355" t="s">
        <v>858</v>
      </c>
      <c r="T382" s="1355">
        <v>2</v>
      </c>
      <c r="U382" s="1355" t="s">
        <v>859</v>
      </c>
      <c r="V382" s="1355">
        <v>2</v>
      </c>
      <c r="W382" s="1355"/>
      <c r="X382" s="1355"/>
      <c r="Y382" s="1355"/>
      <c r="Z382" s="1355"/>
      <c r="AA382" s="1355"/>
      <c r="AB382" s="3009"/>
      <c r="AC382" s="5085"/>
      <c r="AD382" s="5085"/>
      <c r="AE382" s="5317"/>
    </row>
    <row r="383" spans="1:34" ht="13.5" customHeight="1">
      <c r="A383" s="3520"/>
      <c r="B383" s="5628"/>
      <c r="C383" s="5107"/>
      <c r="D383" s="3811"/>
      <c r="E383" s="5086"/>
      <c r="F383" s="5086"/>
      <c r="G383" s="5086"/>
      <c r="H383" s="5086"/>
      <c r="I383" s="5086"/>
      <c r="J383" s="5086"/>
      <c r="K383" s="5086"/>
      <c r="L383" s="5086"/>
      <c r="M383" s="5086"/>
      <c r="N383" s="1354" t="s">
        <v>860</v>
      </c>
      <c r="O383" s="1355" t="s">
        <v>646</v>
      </c>
      <c r="P383" s="1355" t="s">
        <v>647</v>
      </c>
      <c r="Q383" s="1354" t="s">
        <v>857</v>
      </c>
      <c r="R383" s="1355">
        <v>1300</v>
      </c>
      <c r="S383" s="1355" t="s">
        <v>858</v>
      </c>
      <c r="T383" s="1355">
        <v>2</v>
      </c>
      <c r="U383" s="1355" t="s">
        <v>859</v>
      </c>
      <c r="V383" s="1355">
        <v>2</v>
      </c>
      <c r="W383" s="1355"/>
      <c r="X383" s="1355"/>
      <c r="Y383" s="1355"/>
      <c r="Z383" s="1355"/>
      <c r="AA383" s="1355"/>
      <c r="AB383" s="3012"/>
      <c r="AC383" s="5086"/>
      <c r="AD383" s="5086"/>
      <c r="AE383" s="5317"/>
    </row>
    <row r="384" spans="1:34" s="4" customFormat="1" ht="12" customHeight="1">
      <c r="A384" s="3520"/>
      <c r="B384" s="5272" t="s">
        <v>3263</v>
      </c>
      <c r="C384" s="5441" t="s">
        <v>1090</v>
      </c>
      <c r="D384" s="5605" t="s">
        <v>3412</v>
      </c>
      <c r="E384" s="5085" t="s">
        <v>1485</v>
      </c>
      <c r="F384" s="5085" t="s">
        <v>851</v>
      </c>
      <c r="G384" s="5085" t="s">
        <v>1152</v>
      </c>
      <c r="H384" s="5085" t="s">
        <v>624</v>
      </c>
      <c r="I384" s="5114" t="s">
        <v>3411</v>
      </c>
      <c r="J384" s="5085">
        <v>384</v>
      </c>
      <c r="K384" s="5085">
        <v>2272</v>
      </c>
      <c r="L384" s="5085">
        <v>288</v>
      </c>
      <c r="M384" s="5085">
        <v>384</v>
      </c>
      <c r="N384" s="1352" t="s">
        <v>854</v>
      </c>
      <c r="O384" s="1352" t="s">
        <v>1218</v>
      </c>
      <c r="P384" s="1352" t="s">
        <v>1219</v>
      </c>
      <c r="Q384" s="1352" t="s">
        <v>857</v>
      </c>
      <c r="R384" s="1340">
        <v>270</v>
      </c>
      <c r="S384" s="1340" t="s">
        <v>858</v>
      </c>
      <c r="T384" s="1340">
        <v>2</v>
      </c>
      <c r="U384" s="1340" t="s">
        <v>859</v>
      </c>
      <c r="V384" s="1340">
        <v>2</v>
      </c>
      <c r="W384" s="1340"/>
      <c r="X384" s="1340"/>
      <c r="Y384" s="1340"/>
      <c r="Z384" s="1340"/>
      <c r="AA384" s="1340"/>
      <c r="AB384" s="3009"/>
      <c r="AC384" s="5085" t="s">
        <v>2451</v>
      </c>
      <c r="AD384" s="5085" t="s">
        <v>2452</v>
      </c>
      <c r="AE384" s="5126" t="s">
        <v>3115</v>
      </c>
      <c r="AF384" s="91"/>
      <c r="AG384" s="91"/>
      <c r="AH384" s="91"/>
    </row>
    <row r="385" spans="1:34" s="4" customFormat="1" ht="12" customHeight="1">
      <c r="A385" s="3520"/>
      <c r="B385" s="5272"/>
      <c r="C385" s="5267"/>
      <c r="D385" s="5606"/>
      <c r="E385" s="5085"/>
      <c r="F385" s="5085"/>
      <c r="G385" s="5085"/>
      <c r="H385" s="5085"/>
      <c r="I385" s="5114"/>
      <c r="J385" s="5085"/>
      <c r="K385" s="5085"/>
      <c r="L385" s="5085"/>
      <c r="M385" s="5085"/>
      <c r="N385" s="1354" t="s">
        <v>868</v>
      </c>
      <c r="O385" s="1354" t="s">
        <v>869</v>
      </c>
      <c r="P385" s="1354" t="s">
        <v>869</v>
      </c>
      <c r="Q385" s="1354" t="s">
        <v>857</v>
      </c>
      <c r="R385" s="1355">
        <v>1405</v>
      </c>
      <c r="S385" s="1355" t="s">
        <v>858</v>
      </c>
      <c r="T385" s="1355">
        <v>2</v>
      </c>
      <c r="U385" s="1355" t="s">
        <v>859</v>
      </c>
      <c r="V385" s="1355">
        <v>2</v>
      </c>
      <c r="W385" s="1355"/>
      <c r="X385" s="1355"/>
      <c r="Y385" s="1355"/>
      <c r="Z385" s="1355"/>
      <c r="AA385" s="1355"/>
      <c r="AB385" s="3009"/>
      <c r="AC385" s="5085"/>
      <c r="AD385" s="5085"/>
      <c r="AE385" s="5126"/>
      <c r="AF385" s="91"/>
      <c r="AG385" s="91"/>
      <c r="AH385" s="91"/>
    </row>
    <row r="386" spans="1:34" s="4" customFormat="1" ht="9.75" customHeight="1">
      <c r="A386" s="3520"/>
      <c r="B386" s="5273"/>
      <c r="C386" s="5442"/>
      <c r="D386" s="5607"/>
      <c r="E386" s="5086"/>
      <c r="F386" s="5086"/>
      <c r="G386" s="5086"/>
      <c r="H386" s="5086"/>
      <c r="I386" s="5114"/>
      <c r="J386" s="5085"/>
      <c r="K386" s="5085"/>
      <c r="L386" s="5085"/>
      <c r="M386" s="5085"/>
      <c r="N386" s="1354" t="s">
        <v>860</v>
      </c>
      <c r="O386" s="1355" t="s">
        <v>646</v>
      </c>
      <c r="P386" s="1355" t="s">
        <v>647</v>
      </c>
      <c r="Q386" s="1354" t="s">
        <v>857</v>
      </c>
      <c r="R386" s="1355">
        <v>1300</v>
      </c>
      <c r="S386" s="1355" t="s">
        <v>858</v>
      </c>
      <c r="T386" s="1355">
        <v>2</v>
      </c>
      <c r="U386" s="1355" t="s">
        <v>859</v>
      </c>
      <c r="V386" s="1355">
        <v>2</v>
      </c>
      <c r="W386" s="1355"/>
      <c r="X386" s="1355"/>
      <c r="Y386" s="1355"/>
      <c r="Z386" s="1355"/>
      <c r="AA386" s="1355"/>
      <c r="AB386" s="3012"/>
      <c r="AC386" s="5086"/>
      <c r="AD386" s="5086"/>
      <c r="AE386" s="5125"/>
      <c r="AF386" s="91"/>
      <c r="AG386" s="91"/>
      <c r="AH386" s="91"/>
    </row>
    <row r="387" spans="1:34" ht="12.75" customHeight="1">
      <c r="A387" s="3520"/>
      <c r="B387" s="5591" t="s">
        <v>2648</v>
      </c>
      <c r="C387" s="5105" t="s">
        <v>1090</v>
      </c>
      <c r="D387" s="5644" t="s">
        <v>1544</v>
      </c>
      <c r="E387" s="5084" t="s">
        <v>1485</v>
      </c>
      <c r="F387" s="5084" t="s">
        <v>851</v>
      </c>
      <c r="G387" s="5084" t="s">
        <v>1131</v>
      </c>
      <c r="H387" s="5084" t="s">
        <v>624</v>
      </c>
      <c r="I387" s="5084" t="s">
        <v>873</v>
      </c>
      <c r="J387" s="5084">
        <v>384</v>
      </c>
      <c r="K387" s="5084">
        <v>3328</v>
      </c>
      <c r="L387" s="5084">
        <v>288</v>
      </c>
      <c r="M387" s="5084">
        <v>384</v>
      </c>
      <c r="N387" s="292" t="s">
        <v>854</v>
      </c>
      <c r="O387" s="292" t="s">
        <v>1218</v>
      </c>
      <c r="P387" s="292" t="s">
        <v>1219</v>
      </c>
      <c r="Q387" s="292" t="s">
        <v>857</v>
      </c>
      <c r="R387" s="25">
        <v>270</v>
      </c>
      <c r="S387" s="25" t="s">
        <v>858</v>
      </c>
      <c r="T387" s="25">
        <v>2</v>
      </c>
      <c r="U387" s="25" t="s">
        <v>859</v>
      </c>
      <c r="V387" s="25">
        <v>2</v>
      </c>
      <c r="W387" s="25"/>
      <c r="X387" s="25"/>
      <c r="Y387" s="25"/>
      <c r="Z387" s="25"/>
      <c r="AA387" s="25"/>
      <c r="AB387" s="3013"/>
      <c r="AC387" s="5084" t="s">
        <v>2451</v>
      </c>
      <c r="AD387" s="5084" t="s">
        <v>2452</v>
      </c>
      <c r="AE387" s="5317"/>
    </row>
    <row r="388" spans="1:34" ht="12.75" customHeight="1">
      <c r="A388" s="3520"/>
      <c r="B388" s="5437"/>
      <c r="C388" s="5106"/>
      <c r="D388" s="3807"/>
      <c r="E388" s="5085"/>
      <c r="F388" s="5085"/>
      <c r="G388" s="5085"/>
      <c r="H388" s="5085"/>
      <c r="I388" s="5085"/>
      <c r="J388" s="5085"/>
      <c r="K388" s="5085"/>
      <c r="L388" s="5085"/>
      <c r="M388" s="5085"/>
      <c r="N388" s="292" t="s">
        <v>868</v>
      </c>
      <c r="O388" s="292" t="s">
        <v>869</v>
      </c>
      <c r="P388" s="292" t="s">
        <v>869</v>
      </c>
      <c r="Q388" s="292" t="s">
        <v>857</v>
      </c>
      <c r="R388" s="25">
        <v>1405</v>
      </c>
      <c r="S388" s="25" t="s">
        <v>858</v>
      </c>
      <c r="T388" s="25">
        <v>2</v>
      </c>
      <c r="U388" s="25" t="s">
        <v>859</v>
      </c>
      <c r="V388" s="25">
        <v>2</v>
      </c>
      <c r="W388" s="25"/>
      <c r="X388" s="25"/>
      <c r="Y388" s="25"/>
      <c r="Z388" s="25"/>
      <c r="AA388" s="25"/>
      <c r="AB388" s="3009"/>
      <c r="AC388" s="5085"/>
      <c r="AD388" s="5085"/>
      <c r="AE388" s="5317"/>
    </row>
    <row r="389" spans="1:34" ht="12.75" customHeight="1">
      <c r="A389" s="3520"/>
      <c r="B389" s="5443"/>
      <c r="C389" s="5107"/>
      <c r="D389" s="3811"/>
      <c r="E389" s="5086"/>
      <c r="F389" s="5086"/>
      <c r="G389" s="5086"/>
      <c r="H389" s="5086"/>
      <c r="I389" s="5086"/>
      <c r="J389" s="5086"/>
      <c r="K389" s="5086"/>
      <c r="L389" s="5086"/>
      <c r="M389" s="5086"/>
      <c r="N389" s="292" t="s">
        <v>860</v>
      </c>
      <c r="O389" s="25" t="s">
        <v>646</v>
      </c>
      <c r="P389" s="25" t="s">
        <v>647</v>
      </c>
      <c r="Q389" s="292" t="s">
        <v>857</v>
      </c>
      <c r="R389" s="25">
        <v>1300</v>
      </c>
      <c r="S389" s="25" t="s">
        <v>858</v>
      </c>
      <c r="T389" s="25">
        <v>2</v>
      </c>
      <c r="U389" s="25" t="s">
        <v>859</v>
      </c>
      <c r="V389" s="25">
        <v>2</v>
      </c>
      <c r="W389" s="25"/>
      <c r="X389" s="25"/>
      <c r="Y389" s="25"/>
      <c r="Z389" s="25"/>
      <c r="AA389" s="25"/>
      <c r="AB389" s="3012"/>
      <c r="AC389" s="5086"/>
      <c r="AD389" s="5086"/>
      <c r="AE389" s="5317"/>
    </row>
    <row r="390" spans="1:34" ht="12.75" customHeight="1">
      <c r="A390" s="3520"/>
      <c r="B390" s="5591" t="s">
        <v>3263</v>
      </c>
      <c r="C390" s="5106" t="s">
        <v>1090</v>
      </c>
      <c r="D390" s="5608" t="s">
        <v>1545</v>
      </c>
      <c r="E390" s="5085" t="s">
        <v>1485</v>
      </c>
      <c r="F390" s="5085" t="s">
        <v>851</v>
      </c>
      <c r="G390" s="5085" t="s">
        <v>1131</v>
      </c>
      <c r="H390" s="5085" t="s">
        <v>624</v>
      </c>
      <c r="I390" s="5085" t="s">
        <v>873</v>
      </c>
      <c r="J390" s="5084">
        <v>384</v>
      </c>
      <c r="K390" s="5084">
        <v>1280</v>
      </c>
      <c r="L390" s="5084">
        <v>288</v>
      </c>
      <c r="M390" s="5084">
        <v>384</v>
      </c>
      <c r="N390" s="286" t="s">
        <v>854</v>
      </c>
      <c r="O390" s="292" t="s">
        <v>1218</v>
      </c>
      <c r="P390" s="292" t="s">
        <v>1219</v>
      </c>
      <c r="Q390" s="286" t="s">
        <v>857</v>
      </c>
      <c r="R390" s="33">
        <v>270</v>
      </c>
      <c r="S390" s="33" t="s">
        <v>858</v>
      </c>
      <c r="T390" s="33">
        <v>2</v>
      </c>
      <c r="U390" s="33" t="s">
        <v>859</v>
      </c>
      <c r="V390" s="33">
        <v>2</v>
      </c>
      <c r="W390" s="33"/>
      <c r="X390" s="33"/>
      <c r="Y390" s="33"/>
      <c r="Z390" s="33"/>
      <c r="AA390" s="33"/>
      <c r="AB390" s="3009"/>
      <c r="AC390" s="5085" t="s">
        <v>2451</v>
      </c>
      <c r="AD390" s="5085" t="s">
        <v>2452</v>
      </c>
      <c r="AE390" s="5125"/>
    </row>
    <row r="391" spans="1:34" ht="12.75" customHeight="1">
      <c r="A391" s="3520"/>
      <c r="B391" s="5437"/>
      <c r="C391" s="5106"/>
      <c r="D391" s="3807"/>
      <c r="E391" s="5085"/>
      <c r="F391" s="5085"/>
      <c r="G391" s="5085"/>
      <c r="H391" s="5085"/>
      <c r="I391" s="5085"/>
      <c r="J391" s="5085"/>
      <c r="K391" s="5085"/>
      <c r="L391" s="5085"/>
      <c r="M391" s="5085"/>
      <c r="N391" s="292" t="s">
        <v>868</v>
      </c>
      <c r="O391" s="292" t="s">
        <v>869</v>
      </c>
      <c r="P391" s="292" t="s">
        <v>869</v>
      </c>
      <c r="Q391" s="292" t="s">
        <v>857</v>
      </c>
      <c r="R391" s="25">
        <v>1405</v>
      </c>
      <c r="S391" s="25" t="s">
        <v>858</v>
      </c>
      <c r="T391" s="25">
        <v>2</v>
      </c>
      <c r="U391" s="25" t="s">
        <v>859</v>
      </c>
      <c r="V391" s="25">
        <v>2</v>
      </c>
      <c r="W391" s="25"/>
      <c r="X391" s="25"/>
      <c r="Y391" s="25"/>
      <c r="Z391" s="25"/>
      <c r="AA391" s="25"/>
      <c r="AB391" s="3009"/>
      <c r="AC391" s="5085"/>
      <c r="AD391" s="5085"/>
      <c r="AE391" s="5317"/>
    </row>
    <row r="392" spans="1:34" ht="13.5" customHeight="1">
      <c r="A392" s="3520"/>
      <c r="B392" s="5443"/>
      <c r="C392" s="5106"/>
      <c r="D392" s="3807"/>
      <c r="E392" s="5085"/>
      <c r="F392" s="5085"/>
      <c r="G392" s="5085"/>
      <c r="H392" s="5085"/>
      <c r="I392" s="5085"/>
      <c r="J392" s="5085"/>
      <c r="K392" s="5085"/>
      <c r="L392" s="5085"/>
      <c r="M392" s="5085"/>
      <c r="N392" s="968" t="s">
        <v>860</v>
      </c>
      <c r="O392" s="973" t="s">
        <v>646</v>
      </c>
      <c r="P392" s="973" t="s">
        <v>647</v>
      </c>
      <c r="Q392" s="968" t="s">
        <v>857</v>
      </c>
      <c r="R392" s="973">
        <v>1300</v>
      </c>
      <c r="S392" s="973" t="s">
        <v>858</v>
      </c>
      <c r="T392" s="973">
        <v>2</v>
      </c>
      <c r="U392" s="973" t="s">
        <v>859</v>
      </c>
      <c r="V392" s="973">
        <v>2</v>
      </c>
      <c r="W392" s="973"/>
      <c r="X392" s="973"/>
      <c r="Y392" s="973"/>
      <c r="Z392" s="973"/>
      <c r="AA392" s="973"/>
      <c r="AB392" s="3009"/>
      <c r="AC392" s="5085"/>
      <c r="AD392" s="5085"/>
      <c r="AE392" s="5124"/>
    </row>
    <row r="393" spans="1:34" s="4" customFormat="1" ht="12" customHeight="1">
      <c r="A393" s="3520"/>
      <c r="B393" s="5271" t="s">
        <v>3263</v>
      </c>
      <c r="C393" s="5441" t="s">
        <v>1092</v>
      </c>
      <c r="D393" s="3673" t="s">
        <v>3413</v>
      </c>
      <c r="E393" s="5084" t="s">
        <v>3396</v>
      </c>
      <c r="F393" s="5084" t="s">
        <v>851</v>
      </c>
      <c r="G393" s="5084" t="s">
        <v>862</v>
      </c>
      <c r="H393" s="5084" t="s">
        <v>624</v>
      </c>
      <c r="I393" s="5116" t="s">
        <v>853</v>
      </c>
      <c r="J393" s="5084">
        <v>5162</v>
      </c>
      <c r="K393" s="5084">
        <v>12542</v>
      </c>
      <c r="L393" s="5084">
        <v>512</v>
      </c>
      <c r="M393" s="5084">
        <v>1046</v>
      </c>
      <c r="N393" s="1354" t="s">
        <v>854</v>
      </c>
      <c r="O393" s="235" t="s">
        <v>1135</v>
      </c>
      <c r="P393" s="235" t="s">
        <v>1134</v>
      </c>
      <c r="Q393" s="1354" t="s">
        <v>857</v>
      </c>
      <c r="R393" s="1355">
        <v>270</v>
      </c>
      <c r="S393" s="1355" t="s">
        <v>858</v>
      </c>
      <c r="T393" s="1355">
        <v>2</v>
      </c>
      <c r="U393" s="1355" t="s">
        <v>859</v>
      </c>
      <c r="V393" s="1355">
        <v>2</v>
      </c>
      <c r="W393" s="1355"/>
      <c r="X393" s="1355"/>
      <c r="Y393" s="1355"/>
      <c r="Z393" s="1355"/>
      <c r="AA393" s="1355"/>
      <c r="AB393" s="3062" t="s">
        <v>6172</v>
      </c>
      <c r="AC393" s="5084" t="s">
        <v>2466</v>
      </c>
      <c r="AD393" s="5084" t="s">
        <v>2452</v>
      </c>
      <c r="AE393" s="5124" t="s">
        <v>3286</v>
      </c>
      <c r="AF393" s="91"/>
      <c r="AG393" s="91"/>
      <c r="AH393" s="91"/>
    </row>
    <row r="394" spans="1:34" s="4" customFormat="1" ht="12" customHeight="1">
      <c r="A394" s="3520"/>
      <c r="B394" s="5272"/>
      <c r="C394" s="5267"/>
      <c r="D394" s="3674"/>
      <c r="E394" s="5085"/>
      <c r="F394" s="5085"/>
      <c r="G394" s="5085"/>
      <c r="H394" s="5085"/>
      <c r="I394" s="5114"/>
      <c r="J394" s="5085"/>
      <c r="K394" s="5085"/>
      <c r="L394" s="5085"/>
      <c r="M394" s="5085"/>
      <c r="N394" s="1354" t="s">
        <v>868</v>
      </c>
      <c r="O394" s="1354" t="s">
        <v>869</v>
      </c>
      <c r="P394" s="1354" t="s">
        <v>869</v>
      </c>
      <c r="Q394" s="1354" t="s">
        <v>857</v>
      </c>
      <c r="R394" s="1355">
        <v>1405</v>
      </c>
      <c r="S394" s="1355" t="s">
        <v>858</v>
      </c>
      <c r="T394" s="1355">
        <v>2</v>
      </c>
      <c r="U394" s="1355" t="s">
        <v>859</v>
      </c>
      <c r="V394" s="1355">
        <v>2</v>
      </c>
      <c r="W394" s="1355"/>
      <c r="X394" s="1355"/>
      <c r="Y394" s="1355"/>
      <c r="Z394" s="1355"/>
      <c r="AA394" s="1355"/>
      <c r="AB394" s="3009"/>
      <c r="AC394" s="5085"/>
      <c r="AD394" s="5085"/>
      <c r="AE394" s="5126"/>
      <c r="AF394" s="91"/>
      <c r="AG394" s="91"/>
      <c r="AH394" s="91"/>
    </row>
    <row r="395" spans="1:34" s="4" customFormat="1" ht="12" customHeight="1">
      <c r="A395" s="3520"/>
      <c r="B395" s="5273"/>
      <c r="C395" s="5442"/>
      <c r="D395" s="3675"/>
      <c r="E395" s="5086"/>
      <c r="F395" s="5086"/>
      <c r="G395" s="5086"/>
      <c r="H395" s="5086"/>
      <c r="I395" s="5114"/>
      <c r="J395" s="5086"/>
      <c r="K395" s="5086"/>
      <c r="L395" s="5086"/>
      <c r="M395" s="5086"/>
      <c r="N395" s="1354" t="s">
        <v>860</v>
      </c>
      <c r="O395" s="1355" t="s">
        <v>646</v>
      </c>
      <c r="P395" s="1355" t="s">
        <v>647</v>
      </c>
      <c r="Q395" s="1354" t="s">
        <v>857</v>
      </c>
      <c r="R395" s="1355">
        <v>1300</v>
      </c>
      <c r="S395" s="1355" t="s">
        <v>858</v>
      </c>
      <c r="T395" s="1355">
        <v>2</v>
      </c>
      <c r="U395" s="1355" t="s">
        <v>859</v>
      </c>
      <c r="V395" s="1355">
        <v>2</v>
      </c>
      <c r="W395" s="1355"/>
      <c r="X395" s="1355"/>
      <c r="Y395" s="1355"/>
      <c r="Z395" s="1355"/>
      <c r="AA395" s="1355"/>
      <c r="AB395" s="3012"/>
      <c r="AC395" s="5086"/>
      <c r="AD395" s="5086"/>
      <c r="AE395" s="5125"/>
      <c r="AF395" s="91"/>
      <c r="AG395" s="91"/>
      <c r="AH395" s="91"/>
    </row>
    <row r="396" spans="1:34" ht="12" customHeight="1">
      <c r="A396" s="3520"/>
      <c r="B396" s="5238" t="s">
        <v>2648</v>
      </c>
      <c r="C396" s="5441" t="s">
        <v>1092</v>
      </c>
      <c r="D396" s="5245" t="s">
        <v>2701</v>
      </c>
      <c r="E396" s="5084" t="s">
        <v>1222</v>
      </c>
      <c r="F396" s="5084" t="s">
        <v>851</v>
      </c>
      <c r="G396" s="5084" t="s">
        <v>1152</v>
      </c>
      <c r="H396" s="5084" t="s">
        <v>624</v>
      </c>
      <c r="I396" s="5116" t="s">
        <v>873</v>
      </c>
      <c r="J396" s="5084">
        <v>5162</v>
      </c>
      <c r="K396" s="5084">
        <v>8000</v>
      </c>
      <c r="L396" s="5084">
        <v>384</v>
      </c>
      <c r="M396" s="5084">
        <v>768</v>
      </c>
      <c r="N396" s="1152" t="s">
        <v>854</v>
      </c>
      <c r="O396" s="978" t="s">
        <v>1135</v>
      </c>
      <c r="P396" s="978" t="s">
        <v>1134</v>
      </c>
      <c r="Q396" s="1152" t="s">
        <v>857</v>
      </c>
      <c r="R396" s="1153">
        <v>270</v>
      </c>
      <c r="S396" s="1153" t="s">
        <v>858</v>
      </c>
      <c r="T396" s="1153">
        <v>2</v>
      </c>
      <c r="U396" s="1153" t="s">
        <v>859</v>
      </c>
      <c r="V396" s="1153">
        <v>2</v>
      </c>
      <c r="W396" s="1153"/>
      <c r="X396" s="1153"/>
      <c r="Y396" s="1153"/>
      <c r="Z396" s="1153"/>
      <c r="AA396" s="1153"/>
      <c r="AB396" s="3062" t="s">
        <v>6172</v>
      </c>
      <c r="AC396" s="5084" t="s">
        <v>2466</v>
      </c>
      <c r="AD396" s="5084" t="s">
        <v>2452</v>
      </c>
      <c r="AE396" s="5301" t="s">
        <v>3115</v>
      </c>
    </row>
    <row r="397" spans="1:34" ht="12" customHeight="1">
      <c r="A397" s="3520"/>
      <c r="B397" s="5242"/>
      <c r="C397" s="5267"/>
      <c r="D397" s="5209"/>
      <c r="E397" s="5085"/>
      <c r="F397" s="5085"/>
      <c r="G397" s="5085"/>
      <c r="H397" s="5085"/>
      <c r="I397" s="5114"/>
      <c r="J397" s="5085"/>
      <c r="K397" s="5085"/>
      <c r="L397" s="5085"/>
      <c r="M397" s="5085"/>
      <c r="N397" s="1152" t="s">
        <v>868</v>
      </c>
      <c r="O397" s="1152" t="s">
        <v>869</v>
      </c>
      <c r="P397" s="1152" t="s">
        <v>869</v>
      </c>
      <c r="Q397" s="1152" t="s">
        <v>857</v>
      </c>
      <c r="R397" s="1153">
        <v>1405</v>
      </c>
      <c r="S397" s="1153" t="s">
        <v>858</v>
      </c>
      <c r="T397" s="1153">
        <v>2</v>
      </c>
      <c r="U397" s="1153" t="s">
        <v>859</v>
      </c>
      <c r="V397" s="1153">
        <v>2</v>
      </c>
      <c r="W397" s="1153"/>
      <c r="X397" s="1153"/>
      <c r="Y397" s="1153"/>
      <c r="Z397" s="1153"/>
      <c r="AA397" s="1153"/>
      <c r="AB397" s="3009"/>
      <c r="AC397" s="5085"/>
      <c r="AD397" s="5085"/>
      <c r="AE397" s="5302"/>
    </row>
    <row r="398" spans="1:34" ht="12" customHeight="1">
      <c r="A398" s="3520"/>
      <c r="B398" s="5246"/>
      <c r="C398" s="5442"/>
      <c r="D398" s="5233"/>
      <c r="E398" s="5086"/>
      <c r="F398" s="5086"/>
      <c r="G398" s="5086"/>
      <c r="H398" s="5086"/>
      <c r="I398" s="5115"/>
      <c r="J398" s="5086"/>
      <c r="K398" s="5086"/>
      <c r="L398" s="5086"/>
      <c r="M398" s="5086"/>
      <c r="N398" s="1152" t="s">
        <v>860</v>
      </c>
      <c r="O398" s="1153" t="s">
        <v>646</v>
      </c>
      <c r="P398" s="1153" t="s">
        <v>647</v>
      </c>
      <c r="Q398" s="1152" t="s">
        <v>857</v>
      </c>
      <c r="R398" s="1153">
        <v>1300</v>
      </c>
      <c r="S398" s="1153" t="s">
        <v>858</v>
      </c>
      <c r="T398" s="1153">
        <v>2</v>
      </c>
      <c r="U398" s="1153" t="s">
        <v>859</v>
      </c>
      <c r="V398" s="1153">
        <v>2</v>
      </c>
      <c r="W398" s="1153"/>
      <c r="X398" s="1153"/>
      <c r="Y398" s="1153"/>
      <c r="Z398" s="1153"/>
      <c r="AA398" s="1153"/>
      <c r="AB398" s="3012"/>
      <c r="AC398" s="5086"/>
      <c r="AD398" s="5086"/>
      <c r="AE398" s="5303"/>
    </row>
    <row r="399" spans="1:34" s="4" customFormat="1" ht="12" customHeight="1">
      <c r="A399" s="3520"/>
      <c r="B399" s="5271" t="s">
        <v>2648</v>
      </c>
      <c r="C399" s="5441" t="s">
        <v>1092</v>
      </c>
      <c r="D399" s="3673" t="s">
        <v>3414</v>
      </c>
      <c r="E399" s="5084" t="s">
        <v>1222</v>
      </c>
      <c r="F399" s="5084" t="s">
        <v>851</v>
      </c>
      <c r="G399" s="5084" t="s">
        <v>1152</v>
      </c>
      <c r="H399" s="5084" t="s">
        <v>624</v>
      </c>
      <c r="I399" s="5116" t="s">
        <v>873</v>
      </c>
      <c r="J399" s="5084">
        <v>5162</v>
      </c>
      <c r="K399" s="5084">
        <v>6360</v>
      </c>
      <c r="L399" s="5084">
        <v>512</v>
      </c>
      <c r="M399" s="5084">
        <v>652</v>
      </c>
      <c r="N399" s="1354" t="s">
        <v>854</v>
      </c>
      <c r="O399" s="235" t="s">
        <v>1135</v>
      </c>
      <c r="P399" s="235" t="s">
        <v>1134</v>
      </c>
      <c r="Q399" s="1354" t="s">
        <v>857</v>
      </c>
      <c r="R399" s="1355">
        <v>270</v>
      </c>
      <c r="S399" s="1355" t="s">
        <v>858</v>
      </c>
      <c r="T399" s="1355">
        <v>2</v>
      </c>
      <c r="U399" s="1355" t="s">
        <v>859</v>
      </c>
      <c r="V399" s="1355">
        <v>2</v>
      </c>
      <c r="W399" s="1355"/>
      <c r="X399" s="1355"/>
      <c r="Y399" s="1355"/>
      <c r="Z399" s="1355"/>
      <c r="AA399" s="1355"/>
      <c r="AB399" s="3062" t="s">
        <v>6172</v>
      </c>
      <c r="AC399" s="5084" t="s">
        <v>2466</v>
      </c>
      <c r="AD399" s="5084" t="s">
        <v>2452</v>
      </c>
      <c r="AE399" s="5124" t="s">
        <v>3115</v>
      </c>
      <c r="AF399" s="91"/>
      <c r="AG399" s="91"/>
      <c r="AH399" s="91"/>
    </row>
    <row r="400" spans="1:34" s="4" customFormat="1" ht="12" customHeight="1">
      <c r="A400" s="3520"/>
      <c r="B400" s="5272"/>
      <c r="C400" s="5267"/>
      <c r="D400" s="3674"/>
      <c r="E400" s="5085"/>
      <c r="F400" s="5085"/>
      <c r="G400" s="5085"/>
      <c r="H400" s="5085"/>
      <c r="I400" s="5114"/>
      <c r="J400" s="5085"/>
      <c r="K400" s="5085"/>
      <c r="L400" s="5085"/>
      <c r="M400" s="5085"/>
      <c r="N400" s="1354" t="s">
        <v>868</v>
      </c>
      <c r="O400" s="1354" t="s">
        <v>869</v>
      </c>
      <c r="P400" s="1354" t="s">
        <v>869</v>
      </c>
      <c r="Q400" s="1354" t="s">
        <v>857</v>
      </c>
      <c r="R400" s="1355">
        <v>1405</v>
      </c>
      <c r="S400" s="1355" t="s">
        <v>858</v>
      </c>
      <c r="T400" s="1355">
        <v>2</v>
      </c>
      <c r="U400" s="1355" t="s">
        <v>859</v>
      </c>
      <c r="V400" s="1355">
        <v>2</v>
      </c>
      <c r="W400" s="1355"/>
      <c r="X400" s="1355"/>
      <c r="Y400" s="1355"/>
      <c r="Z400" s="1355"/>
      <c r="AA400" s="1355"/>
      <c r="AB400" s="3009"/>
      <c r="AC400" s="5085"/>
      <c r="AD400" s="5085"/>
      <c r="AE400" s="5126"/>
      <c r="AF400" s="91"/>
      <c r="AG400" s="91"/>
      <c r="AH400" s="91"/>
    </row>
    <row r="401" spans="1:34" s="4" customFormat="1" ht="12" customHeight="1">
      <c r="A401" s="3520"/>
      <c r="B401" s="5273"/>
      <c r="C401" s="5442"/>
      <c r="D401" s="3675"/>
      <c r="E401" s="5086"/>
      <c r="F401" s="5086"/>
      <c r="G401" s="5086"/>
      <c r="H401" s="5086"/>
      <c r="I401" s="5114"/>
      <c r="J401" s="5086"/>
      <c r="K401" s="5086"/>
      <c r="L401" s="5086"/>
      <c r="M401" s="5086"/>
      <c r="N401" s="1354" t="s">
        <v>860</v>
      </c>
      <c r="O401" s="1355" t="s">
        <v>646</v>
      </c>
      <c r="P401" s="1355" t="s">
        <v>647</v>
      </c>
      <c r="Q401" s="1354" t="s">
        <v>857</v>
      </c>
      <c r="R401" s="1355">
        <v>1300</v>
      </c>
      <c r="S401" s="1355" t="s">
        <v>858</v>
      </c>
      <c r="T401" s="1355">
        <v>2</v>
      </c>
      <c r="U401" s="1355" t="s">
        <v>859</v>
      </c>
      <c r="V401" s="1355">
        <v>2</v>
      </c>
      <c r="W401" s="1355"/>
      <c r="X401" s="1355"/>
      <c r="Y401" s="1355"/>
      <c r="Z401" s="1355"/>
      <c r="AA401" s="1355"/>
      <c r="AB401" s="3012"/>
      <c r="AC401" s="5086"/>
      <c r="AD401" s="5086"/>
      <c r="AE401" s="5125"/>
      <c r="AF401" s="91"/>
      <c r="AG401" s="91"/>
      <c r="AH401" s="91"/>
    </row>
    <row r="402" spans="1:34" s="4" customFormat="1" ht="12" customHeight="1">
      <c r="A402" s="3520"/>
      <c r="B402" s="5271" t="s">
        <v>3263</v>
      </c>
      <c r="C402" s="5441" t="s">
        <v>3630</v>
      </c>
      <c r="D402" s="3676" t="s">
        <v>3415</v>
      </c>
      <c r="E402" s="5084" t="s">
        <v>3396</v>
      </c>
      <c r="F402" s="5084" t="s">
        <v>851</v>
      </c>
      <c r="G402" s="5084" t="s">
        <v>862</v>
      </c>
      <c r="H402" s="5084" t="s">
        <v>624</v>
      </c>
      <c r="I402" s="5116" t="s">
        <v>853</v>
      </c>
      <c r="J402" s="5084">
        <v>12542</v>
      </c>
      <c r="K402" s="5084">
        <v>23968</v>
      </c>
      <c r="L402" s="5084">
        <v>512</v>
      </c>
      <c r="M402" s="5084">
        <v>1168</v>
      </c>
      <c r="N402" s="1354" t="s">
        <v>854</v>
      </c>
      <c r="O402" s="1354" t="s">
        <v>866</v>
      </c>
      <c r="P402" s="1355" t="s">
        <v>867</v>
      </c>
      <c r="Q402" s="1354" t="s">
        <v>857</v>
      </c>
      <c r="R402" s="1355">
        <v>270</v>
      </c>
      <c r="S402" s="1355" t="s">
        <v>858</v>
      </c>
      <c r="T402" s="1355">
        <v>2</v>
      </c>
      <c r="U402" s="1355" t="s">
        <v>859</v>
      </c>
      <c r="V402" s="1355">
        <v>2</v>
      </c>
      <c r="W402" s="1355"/>
      <c r="X402" s="1355"/>
      <c r="Y402" s="1355"/>
      <c r="Z402" s="1355"/>
      <c r="AA402" s="1355"/>
      <c r="AB402" s="3062" t="s">
        <v>6173</v>
      </c>
      <c r="AC402" s="5084" t="s">
        <v>2468</v>
      </c>
      <c r="AD402" s="5084" t="s">
        <v>2452</v>
      </c>
      <c r="AE402" s="5126" t="s">
        <v>3286</v>
      </c>
      <c r="AF402" s="91"/>
      <c r="AG402" s="91"/>
      <c r="AH402" s="91"/>
    </row>
    <row r="403" spans="1:34" s="4" customFormat="1" ht="12" customHeight="1">
      <c r="A403" s="3520"/>
      <c r="B403" s="5272"/>
      <c r="C403" s="5267"/>
      <c r="D403" s="3644"/>
      <c r="E403" s="5085"/>
      <c r="F403" s="5085"/>
      <c r="G403" s="5085"/>
      <c r="H403" s="5085"/>
      <c r="I403" s="5114"/>
      <c r="J403" s="5085"/>
      <c r="K403" s="5085"/>
      <c r="L403" s="5085"/>
      <c r="M403" s="5085"/>
      <c r="N403" s="1354" t="s">
        <v>868</v>
      </c>
      <c r="O403" s="1354" t="s">
        <v>869</v>
      </c>
      <c r="P403" s="1354" t="s">
        <v>869</v>
      </c>
      <c r="Q403" s="1354" t="s">
        <v>857</v>
      </c>
      <c r="R403" s="1355">
        <v>1405</v>
      </c>
      <c r="S403" s="1355" t="s">
        <v>858</v>
      </c>
      <c r="T403" s="1355">
        <v>2</v>
      </c>
      <c r="U403" s="1355" t="s">
        <v>859</v>
      </c>
      <c r="V403" s="1355">
        <v>2</v>
      </c>
      <c r="W403" s="1355"/>
      <c r="X403" s="1355"/>
      <c r="Y403" s="1355"/>
      <c r="Z403" s="1355"/>
      <c r="AA403" s="1355"/>
      <c r="AB403" s="3009"/>
      <c r="AC403" s="5085"/>
      <c r="AD403" s="5085"/>
      <c r="AE403" s="5126"/>
      <c r="AF403" s="91"/>
      <c r="AG403" s="91"/>
      <c r="AH403" s="91"/>
    </row>
    <row r="404" spans="1:34" s="4" customFormat="1" ht="12" customHeight="1">
      <c r="A404" s="3520"/>
      <c r="B404" s="5273"/>
      <c r="C404" s="5442"/>
      <c r="D404" s="3645"/>
      <c r="E404" s="5086"/>
      <c r="F404" s="5086"/>
      <c r="G404" s="5086"/>
      <c r="H404" s="5086"/>
      <c r="I404" s="5115"/>
      <c r="J404" s="5086"/>
      <c r="K404" s="5086"/>
      <c r="L404" s="5086"/>
      <c r="M404" s="5086"/>
      <c r="N404" s="1354" t="s">
        <v>860</v>
      </c>
      <c r="O404" s="1355" t="s">
        <v>646</v>
      </c>
      <c r="P404" s="1355" t="s">
        <v>647</v>
      </c>
      <c r="Q404" s="1354" t="s">
        <v>857</v>
      </c>
      <c r="R404" s="1355">
        <v>1300</v>
      </c>
      <c r="S404" s="1355" t="s">
        <v>858</v>
      </c>
      <c r="T404" s="1355">
        <v>2</v>
      </c>
      <c r="U404" s="1355" t="s">
        <v>859</v>
      </c>
      <c r="V404" s="1355">
        <v>2</v>
      </c>
      <c r="W404" s="1355"/>
      <c r="X404" s="1355"/>
      <c r="Y404" s="1355"/>
      <c r="Z404" s="1355"/>
      <c r="AA404" s="1355"/>
      <c r="AB404" s="3012"/>
      <c r="AC404" s="5086"/>
      <c r="AD404" s="5086"/>
      <c r="AE404" s="5125"/>
      <c r="AF404" s="91"/>
      <c r="AG404" s="91"/>
      <c r="AH404" s="91"/>
    </row>
    <row r="405" spans="1:34" s="4" customFormat="1" ht="12" customHeight="1">
      <c r="A405" s="3520"/>
      <c r="B405" s="5272" t="s">
        <v>2648</v>
      </c>
      <c r="C405" s="5267" t="s">
        <v>3630</v>
      </c>
      <c r="D405" s="3644" t="s">
        <v>3416</v>
      </c>
      <c r="E405" s="5085" t="s">
        <v>1222</v>
      </c>
      <c r="F405" s="5085" t="s">
        <v>851</v>
      </c>
      <c r="G405" s="5085" t="s">
        <v>1149</v>
      </c>
      <c r="H405" s="5085" t="s">
        <v>624</v>
      </c>
      <c r="I405" s="5114" t="s">
        <v>873</v>
      </c>
      <c r="J405" s="5085">
        <v>12542</v>
      </c>
      <c r="K405" s="5085">
        <v>16854</v>
      </c>
      <c r="L405" s="5085">
        <v>512</v>
      </c>
      <c r="M405" s="5085">
        <v>894</v>
      </c>
      <c r="N405" s="1352" t="s">
        <v>854</v>
      </c>
      <c r="O405" s="1352" t="s">
        <v>866</v>
      </c>
      <c r="P405" s="1340" t="s">
        <v>867</v>
      </c>
      <c r="Q405" s="1352" t="s">
        <v>857</v>
      </c>
      <c r="R405" s="1340">
        <v>270</v>
      </c>
      <c r="S405" s="1340" t="s">
        <v>858</v>
      </c>
      <c r="T405" s="1340">
        <v>2</v>
      </c>
      <c r="U405" s="1340" t="s">
        <v>859</v>
      </c>
      <c r="V405" s="1340">
        <v>2</v>
      </c>
      <c r="W405" s="1340"/>
      <c r="X405" s="1340"/>
      <c r="Y405" s="1340"/>
      <c r="Z405" s="1340"/>
      <c r="AA405" s="1340"/>
      <c r="AB405" s="3062" t="s">
        <v>6173</v>
      </c>
      <c r="AC405" s="5085" t="s">
        <v>2468</v>
      </c>
      <c r="AD405" s="5085" t="s">
        <v>2452</v>
      </c>
      <c r="AE405" s="5126" t="s">
        <v>3115</v>
      </c>
      <c r="AF405" s="91"/>
      <c r="AG405" s="91"/>
      <c r="AH405" s="91"/>
    </row>
    <row r="406" spans="1:34" s="4" customFormat="1" ht="12" customHeight="1">
      <c r="A406" s="3520"/>
      <c r="B406" s="5272"/>
      <c r="C406" s="5267"/>
      <c r="D406" s="3644"/>
      <c r="E406" s="5085"/>
      <c r="F406" s="5085"/>
      <c r="G406" s="5085"/>
      <c r="H406" s="5085"/>
      <c r="I406" s="5114"/>
      <c r="J406" s="5085"/>
      <c r="K406" s="5085"/>
      <c r="L406" s="5085"/>
      <c r="M406" s="5085"/>
      <c r="N406" s="1354" t="s">
        <v>868</v>
      </c>
      <c r="O406" s="1354" t="s">
        <v>869</v>
      </c>
      <c r="P406" s="1354" t="s">
        <v>869</v>
      </c>
      <c r="Q406" s="1354" t="s">
        <v>857</v>
      </c>
      <c r="R406" s="1355">
        <v>1405</v>
      </c>
      <c r="S406" s="1355" t="s">
        <v>858</v>
      </c>
      <c r="T406" s="1355">
        <v>2</v>
      </c>
      <c r="U406" s="1355" t="s">
        <v>859</v>
      </c>
      <c r="V406" s="1355">
        <v>2</v>
      </c>
      <c r="W406" s="1355"/>
      <c r="X406" s="1355"/>
      <c r="Y406" s="1355"/>
      <c r="Z406" s="1355"/>
      <c r="AA406" s="1355"/>
      <c r="AB406" s="3009"/>
      <c r="AC406" s="5085"/>
      <c r="AD406" s="5085"/>
      <c r="AE406" s="5126"/>
      <c r="AF406" s="91"/>
      <c r="AG406" s="91"/>
      <c r="AH406" s="91"/>
    </row>
    <row r="407" spans="1:34" s="4" customFormat="1" ht="12" customHeight="1">
      <c r="A407" s="3520"/>
      <c r="B407" s="5436"/>
      <c r="C407" s="5442"/>
      <c r="D407" s="3645"/>
      <c r="E407" s="5086"/>
      <c r="F407" s="5086"/>
      <c r="G407" s="5086"/>
      <c r="H407" s="5086"/>
      <c r="I407" s="5115"/>
      <c r="J407" s="5086"/>
      <c r="K407" s="5086"/>
      <c r="L407" s="5086"/>
      <c r="M407" s="5086"/>
      <c r="N407" s="1354" t="s">
        <v>860</v>
      </c>
      <c r="O407" s="1355" t="s">
        <v>646</v>
      </c>
      <c r="P407" s="1355" t="s">
        <v>647</v>
      </c>
      <c r="Q407" s="1354" t="s">
        <v>857</v>
      </c>
      <c r="R407" s="1355">
        <v>1300</v>
      </c>
      <c r="S407" s="1355" t="s">
        <v>858</v>
      </c>
      <c r="T407" s="1355">
        <v>2</v>
      </c>
      <c r="U407" s="1355" t="s">
        <v>859</v>
      </c>
      <c r="V407" s="1355">
        <v>2</v>
      </c>
      <c r="W407" s="1355"/>
      <c r="X407" s="1355"/>
      <c r="Y407" s="1355"/>
      <c r="Z407" s="1355"/>
      <c r="AA407" s="1355"/>
      <c r="AB407" s="3012"/>
      <c r="AC407" s="5086"/>
      <c r="AD407" s="5086"/>
      <c r="AE407" s="5125"/>
      <c r="AF407" s="91"/>
      <c r="AG407" s="91"/>
      <c r="AH407" s="91"/>
    </row>
    <row r="408" spans="1:34" ht="12" customHeight="1">
      <c r="A408" s="3520"/>
      <c r="B408" s="5242" t="s">
        <v>2648</v>
      </c>
      <c r="C408" s="5634" t="s">
        <v>3630</v>
      </c>
      <c r="D408" s="5609" t="s">
        <v>3136</v>
      </c>
      <c r="E408" s="5282" t="s">
        <v>1222</v>
      </c>
      <c r="F408" s="5282" t="s">
        <v>851</v>
      </c>
      <c r="G408" s="5282" t="s">
        <v>1149</v>
      </c>
      <c r="H408" s="5282" t="s">
        <v>624</v>
      </c>
      <c r="I408" s="5114" t="s">
        <v>873</v>
      </c>
      <c r="J408" s="5282">
        <v>12542</v>
      </c>
      <c r="K408" s="5314">
        <v>14484</v>
      </c>
      <c r="L408" s="5282">
        <v>512</v>
      </c>
      <c r="M408" s="5285">
        <v>804</v>
      </c>
      <c r="N408" s="1198" t="s">
        <v>854</v>
      </c>
      <c r="O408" s="1198" t="s">
        <v>866</v>
      </c>
      <c r="P408" s="1199" t="s">
        <v>867</v>
      </c>
      <c r="Q408" s="1198" t="s">
        <v>857</v>
      </c>
      <c r="R408" s="1199">
        <v>270</v>
      </c>
      <c r="S408" s="1199" t="s">
        <v>858</v>
      </c>
      <c r="T408" s="1199">
        <v>2</v>
      </c>
      <c r="U408" s="1199" t="s">
        <v>859</v>
      </c>
      <c r="V408" s="1199">
        <v>2</v>
      </c>
      <c r="W408" s="1199"/>
      <c r="X408" s="1199"/>
      <c r="Y408" s="1199"/>
      <c r="Z408" s="1199"/>
      <c r="AA408" s="1199"/>
      <c r="AB408" s="3062" t="s">
        <v>6173</v>
      </c>
      <c r="AC408" s="5282" t="s">
        <v>2468</v>
      </c>
      <c r="AD408" s="5282" t="s">
        <v>2452</v>
      </c>
      <c r="AE408" s="5296" t="s">
        <v>3115</v>
      </c>
    </row>
    <row r="409" spans="1:34" ht="12" customHeight="1">
      <c r="A409" s="3520"/>
      <c r="B409" s="5242"/>
      <c r="C409" s="5634"/>
      <c r="D409" s="5609"/>
      <c r="E409" s="5282"/>
      <c r="F409" s="5282"/>
      <c r="G409" s="5282"/>
      <c r="H409" s="5282"/>
      <c r="I409" s="5114"/>
      <c r="J409" s="5282"/>
      <c r="K409" s="5314"/>
      <c r="L409" s="5282"/>
      <c r="M409" s="5285"/>
      <c r="N409" s="1200" t="s">
        <v>868</v>
      </c>
      <c r="O409" s="1200" t="s">
        <v>869</v>
      </c>
      <c r="P409" s="1200" t="s">
        <v>869</v>
      </c>
      <c r="Q409" s="1200" t="s">
        <v>857</v>
      </c>
      <c r="R409" s="1201">
        <v>1405</v>
      </c>
      <c r="S409" s="1201" t="s">
        <v>858</v>
      </c>
      <c r="T409" s="1201">
        <v>2</v>
      </c>
      <c r="U409" s="1201" t="s">
        <v>859</v>
      </c>
      <c r="V409" s="1201">
        <v>2</v>
      </c>
      <c r="W409" s="1201"/>
      <c r="X409" s="1201"/>
      <c r="Y409" s="1201"/>
      <c r="Z409" s="1201"/>
      <c r="AA409" s="1201"/>
      <c r="AB409" s="3009"/>
      <c r="AC409" s="5282"/>
      <c r="AD409" s="5282"/>
      <c r="AE409" s="5296"/>
    </row>
    <row r="410" spans="1:34" ht="12" customHeight="1" thickBot="1">
      <c r="A410" s="3521"/>
      <c r="B410" s="5239"/>
      <c r="C410" s="5638"/>
      <c r="D410" s="5610"/>
      <c r="E410" s="5304"/>
      <c r="F410" s="5304"/>
      <c r="G410" s="5304"/>
      <c r="H410" s="5304"/>
      <c r="I410" s="5287"/>
      <c r="J410" s="5304"/>
      <c r="K410" s="5396"/>
      <c r="L410" s="5304"/>
      <c r="M410" s="5307"/>
      <c r="N410" s="1202" t="s">
        <v>860</v>
      </c>
      <c r="O410" s="1203" t="s">
        <v>646</v>
      </c>
      <c r="P410" s="1203" t="s">
        <v>647</v>
      </c>
      <c r="Q410" s="1202" t="s">
        <v>857</v>
      </c>
      <c r="R410" s="1203">
        <v>1300</v>
      </c>
      <c r="S410" s="1203" t="s">
        <v>858</v>
      </c>
      <c r="T410" s="1203">
        <v>2</v>
      </c>
      <c r="U410" s="1203" t="s">
        <v>859</v>
      </c>
      <c r="V410" s="1203">
        <v>2</v>
      </c>
      <c r="W410" s="1203"/>
      <c r="X410" s="1203"/>
      <c r="Y410" s="1203"/>
      <c r="Z410" s="1203"/>
      <c r="AA410" s="1203"/>
      <c r="AB410" s="3010"/>
      <c r="AC410" s="5304"/>
      <c r="AD410" s="5304"/>
      <c r="AE410" s="5306"/>
    </row>
    <row r="411" spans="1:34" s="4" customFormat="1" ht="12" customHeight="1">
      <c r="A411" s="3519" t="s">
        <v>3886</v>
      </c>
      <c r="B411" s="5274" t="s">
        <v>3263</v>
      </c>
      <c r="C411" s="5266" t="s">
        <v>2650</v>
      </c>
      <c r="D411" s="3778" t="s">
        <v>3418</v>
      </c>
      <c r="E411" s="5156" t="s">
        <v>3402</v>
      </c>
      <c r="F411" s="5156" t="s">
        <v>851</v>
      </c>
      <c r="G411" s="5156" t="s">
        <v>862</v>
      </c>
      <c r="H411" s="5156" t="s">
        <v>624</v>
      </c>
      <c r="I411" s="5320" t="s">
        <v>853</v>
      </c>
      <c r="J411" s="5156">
        <v>4590</v>
      </c>
      <c r="K411" s="5156">
        <v>9162</v>
      </c>
      <c r="L411" s="5156">
        <v>512</v>
      </c>
      <c r="M411" s="5156">
        <v>1088</v>
      </c>
      <c r="N411" s="1358" t="s">
        <v>854</v>
      </c>
      <c r="O411" s="1358" t="s">
        <v>1218</v>
      </c>
      <c r="P411" s="1358" t="s">
        <v>1219</v>
      </c>
      <c r="Q411" s="1358" t="s">
        <v>857</v>
      </c>
      <c r="R411" s="1362">
        <v>270</v>
      </c>
      <c r="S411" s="1362" t="s">
        <v>858</v>
      </c>
      <c r="T411" s="1362">
        <v>2</v>
      </c>
      <c r="U411" s="1362" t="s">
        <v>859</v>
      </c>
      <c r="V411" s="1362">
        <v>2</v>
      </c>
      <c r="W411" s="1362"/>
      <c r="X411" s="1362"/>
      <c r="Y411" s="1362"/>
      <c r="Z411" s="1362"/>
      <c r="AA411" s="1362"/>
      <c r="AB411" s="3011"/>
      <c r="AC411" s="5156" t="s">
        <v>2466</v>
      </c>
      <c r="AD411" s="5156" t="s">
        <v>2452</v>
      </c>
      <c r="AE411" s="5305" t="s">
        <v>3286</v>
      </c>
      <c r="AF411" s="91"/>
      <c r="AG411" s="91"/>
      <c r="AH411" s="91"/>
    </row>
    <row r="412" spans="1:34" s="4" customFormat="1" ht="12" customHeight="1">
      <c r="A412" s="3520"/>
      <c r="B412" s="5272"/>
      <c r="C412" s="5267"/>
      <c r="D412" s="3779"/>
      <c r="E412" s="5085"/>
      <c r="F412" s="5085"/>
      <c r="G412" s="5085"/>
      <c r="H412" s="5085"/>
      <c r="I412" s="5114"/>
      <c r="J412" s="5085"/>
      <c r="K412" s="5085"/>
      <c r="L412" s="5085"/>
      <c r="M412" s="5085"/>
      <c r="N412" s="1354" t="s">
        <v>874</v>
      </c>
      <c r="O412" s="1354" t="s">
        <v>342</v>
      </c>
      <c r="P412" s="1354" t="s">
        <v>341</v>
      </c>
      <c r="Q412" s="1354" t="s">
        <v>857</v>
      </c>
      <c r="R412" s="1355">
        <v>1500</v>
      </c>
      <c r="S412" s="1355" t="s">
        <v>858</v>
      </c>
      <c r="T412" s="1355">
        <v>2</v>
      </c>
      <c r="U412" s="1355" t="s">
        <v>859</v>
      </c>
      <c r="V412" s="1355">
        <v>2</v>
      </c>
      <c r="W412" s="1355">
        <v>3</v>
      </c>
      <c r="X412" s="1355" t="s">
        <v>875</v>
      </c>
      <c r="Y412" s="1355" t="s">
        <v>859</v>
      </c>
      <c r="Z412" s="1355" t="s">
        <v>876</v>
      </c>
      <c r="AA412" s="1355" t="s">
        <v>877</v>
      </c>
      <c r="AB412" s="3009"/>
      <c r="AC412" s="5085"/>
      <c r="AD412" s="5085"/>
      <c r="AE412" s="5126"/>
      <c r="AF412" s="91"/>
      <c r="AG412" s="91"/>
      <c r="AH412" s="91"/>
    </row>
    <row r="413" spans="1:34" s="4" customFormat="1" ht="12" customHeight="1">
      <c r="A413" s="3520"/>
      <c r="B413" s="5272"/>
      <c r="C413" s="5267"/>
      <c r="D413" s="3779"/>
      <c r="E413" s="5085"/>
      <c r="F413" s="5085"/>
      <c r="G413" s="5085"/>
      <c r="H413" s="5085"/>
      <c r="I413" s="5114"/>
      <c r="J413" s="5085"/>
      <c r="K413" s="5085"/>
      <c r="L413" s="5085"/>
      <c r="M413" s="5085"/>
      <c r="N413" s="1354" t="s">
        <v>868</v>
      </c>
      <c r="O413" s="1354" t="s">
        <v>869</v>
      </c>
      <c r="P413" s="1354" t="s">
        <v>869</v>
      </c>
      <c r="Q413" s="1354" t="s">
        <v>857</v>
      </c>
      <c r="R413" s="1355">
        <v>1405</v>
      </c>
      <c r="S413" s="1355" t="s">
        <v>858</v>
      </c>
      <c r="T413" s="1355">
        <v>2</v>
      </c>
      <c r="U413" s="1355" t="s">
        <v>859</v>
      </c>
      <c r="V413" s="1355">
        <v>2</v>
      </c>
      <c r="W413" s="1355"/>
      <c r="X413" s="1355"/>
      <c r="Y413" s="1355"/>
      <c r="Z413" s="1355"/>
      <c r="AA413" s="1355"/>
      <c r="AB413" s="3009"/>
      <c r="AC413" s="5085"/>
      <c r="AD413" s="5085"/>
      <c r="AE413" s="5126"/>
      <c r="AF413" s="91"/>
      <c r="AG413" s="91"/>
      <c r="AH413" s="91"/>
    </row>
    <row r="414" spans="1:34" s="4" customFormat="1" ht="12" customHeight="1">
      <c r="A414" s="3520"/>
      <c r="B414" s="5436"/>
      <c r="C414" s="5442"/>
      <c r="D414" s="3780"/>
      <c r="E414" s="5086"/>
      <c r="F414" s="5086"/>
      <c r="G414" s="5086"/>
      <c r="H414" s="5086"/>
      <c r="I414" s="5115"/>
      <c r="J414" s="5086"/>
      <c r="K414" s="5086"/>
      <c r="L414" s="5086"/>
      <c r="M414" s="5086"/>
      <c r="N414" s="1354" t="s">
        <v>860</v>
      </c>
      <c r="O414" s="1355" t="s">
        <v>646</v>
      </c>
      <c r="P414" s="1355" t="s">
        <v>647</v>
      </c>
      <c r="Q414" s="1354" t="s">
        <v>857</v>
      </c>
      <c r="R414" s="1355">
        <v>1300</v>
      </c>
      <c r="S414" s="1355" t="s">
        <v>858</v>
      </c>
      <c r="T414" s="1355">
        <v>2</v>
      </c>
      <c r="U414" s="1355" t="s">
        <v>859</v>
      </c>
      <c r="V414" s="1355">
        <v>2</v>
      </c>
      <c r="W414" s="1355"/>
      <c r="X414" s="1355"/>
      <c r="Y414" s="1355"/>
      <c r="Z414" s="1355"/>
      <c r="AA414" s="1355"/>
      <c r="AB414" s="3012"/>
      <c r="AC414" s="5086"/>
      <c r="AD414" s="5086"/>
      <c r="AE414" s="5126"/>
      <c r="AF414" s="91"/>
      <c r="AG414" s="91"/>
      <c r="AH414" s="91"/>
    </row>
    <row r="415" spans="1:34" ht="12.75" customHeight="1">
      <c r="A415" s="3520"/>
      <c r="B415" s="5443" t="s">
        <v>2648</v>
      </c>
      <c r="C415" s="5095" t="s">
        <v>2650</v>
      </c>
      <c r="D415" s="3811" t="s">
        <v>420</v>
      </c>
      <c r="E415" s="5086" t="s">
        <v>1224</v>
      </c>
      <c r="F415" s="5086" t="s">
        <v>851</v>
      </c>
      <c r="G415" s="5086" t="s">
        <v>1130</v>
      </c>
      <c r="H415" s="5086" t="s">
        <v>624</v>
      </c>
      <c r="I415" s="5086" t="s">
        <v>873</v>
      </c>
      <c r="J415" s="5086">
        <v>4590</v>
      </c>
      <c r="K415" s="5086">
        <v>8960</v>
      </c>
      <c r="L415" s="5086">
        <v>512</v>
      </c>
      <c r="M415" s="5086">
        <v>1088</v>
      </c>
      <c r="N415" s="286" t="s">
        <v>854</v>
      </c>
      <c r="O415" s="969" t="s">
        <v>1218</v>
      </c>
      <c r="P415" s="969" t="s">
        <v>1219</v>
      </c>
      <c r="Q415" s="286" t="s">
        <v>857</v>
      </c>
      <c r="R415" s="33">
        <v>270</v>
      </c>
      <c r="S415" s="33" t="s">
        <v>858</v>
      </c>
      <c r="T415" s="33">
        <v>2</v>
      </c>
      <c r="U415" s="33" t="s">
        <v>859</v>
      </c>
      <c r="V415" s="33">
        <v>2</v>
      </c>
      <c r="W415" s="33"/>
      <c r="X415" s="33"/>
      <c r="Y415" s="33"/>
      <c r="Z415" s="33"/>
      <c r="AA415" s="33"/>
      <c r="AB415" s="3013"/>
      <c r="AC415" s="5086" t="s">
        <v>2466</v>
      </c>
      <c r="AD415" s="5086" t="s">
        <v>2452</v>
      </c>
      <c r="AE415" s="5126"/>
    </row>
    <row r="416" spans="1:34" ht="12.75" customHeight="1">
      <c r="A416" s="3520"/>
      <c r="B416" s="5433"/>
      <c r="C416" s="5270"/>
      <c r="D416" s="5152"/>
      <c r="E416" s="5130"/>
      <c r="F416" s="5130"/>
      <c r="G416" s="5130"/>
      <c r="H416" s="5130"/>
      <c r="I416" s="5130"/>
      <c r="J416" s="5130"/>
      <c r="K416" s="5130"/>
      <c r="L416" s="5130"/>
      <c r="M416" s="5130"/>
      <c r="N416" s="292" t="s">
        <v>874</v>
      </c>
      <c r="O416" s="292" t="s">
        <v>342</v>
      </c>
      <c r="P416" s="292" t="s">
        <v>341</v>
      </c>
      <c r="Q416" s="292" t="s">
        <v>857</v>
      </c>
      <c r="R416" s="25">
        <v>1500</v>
      </c>
      <c r="S416" s="25" t="s">
        <v>858</v>
      </c>
      <c r="T416" s="25">
        <v>2</v>
      </c>
      <c r="U416" s="25" t="s">
        <v>859</v>
      </c>
      <c r="V416" s="25">
        <v>2</v>
      </c>
      <c r="W416" s="25">
        <v>3</v>
      </c>
      <c r="X416" s="25" t="s">
        <v>875</v>
      </c>
      <c r="Y416" s="25" t="s">
        <v>859</v>
      </c>
      <c r="Z416" s="25" t="s">
        <v>876</v>
      </c>
      <c r="AA416" s="25" t="s">
        <v>877</v>
      </c>
      <c r="AB416" s="3009"/>
      <c r="AC416" s="5130"/>
      <c r="AD416" s="5130"/>
      <c r="AE416" s="5126"/>
    </row>
    <row r="417" spans="1:31" ht="12.75" customHeight="1">
      <c r="A417" s="3520"/>
      <c r="B417" s="5433"/>
      <c r="C417" s="5270"/>
      <c r="D417" s="5152"/>
      <c r="E417" s="5130"/>
      <c r="F417" s="5130"/>
      <c r="G417" s="5130"/>
      <c r="H417" s="5130"/>
      <c r="I417" s="5130"/>
      <c r="J417" s="5130"/>
      <c r="K417" s="5130"/>
      <c r="L417" s="5130"/>
      <c r="M417" s="5130"/>
      <c r="N417" s="292" t="s">
        <v>868</v>
      </c>
      <c r="O417" s="292" t="s">
        <v>869</v>
      </c>
      <c r="P417" s="292" t="s">
        <v>869</v>
      </c>
      <c r="Q417" s="292" t="s">
        <v>857</v>
      </c>
      <c r="R417" s="25">
        <v>1405</v>
      </c>
      <c r="S417" s="25" t="s">
        <v>858</v>
      </c>
      <c r="T417" s="25">
        <v>2</v>
      </c>
      <c r="U417" s="25" t="s">
        <v>859</v>
      </c>
      <c r="V417" s="25">
        <v>2</v>
      </c>
      <c r="W417" s="25"/>
      <c r="X417" s="25"/>
      <c r="Y417" s="25"/>
      <c r="Z417" s="25"/>
      <c r="AA417" s="25"/>
      <c r="AB417" s="3009"/>
      <c r="AC417" s="5130"/>
      <c r="AD417" s="5130"/>
      <c r="AE417" s="5126"/>
    </row>
    <row r="418" spans="1:31" ht="12.75" customHeight="1">
      <c r="A418" s="3520"/>
      <c r="B418" s="5433"/>
      <c r="C418" s="5270"/>
      <c r="D418" s="5152"/>
      <c r="E418" s="5130"/>
      <c r="F418" s="5130"/>
      <c r="G418" s="5130"/>
      <c r="H418" s="5130"/>
      <c r="I418" s="5130"/>
      <c r="J418" s="5130"/>
      <c r="K418" s="5130"/>
      <c r="L418" s="5130"/>
      <c r="M418" s="5130"/>
      <c r="N418" s="292" t="s">
        <v>860</v>
      </c>
      <c r="O418" s="25" t="s">
        <v>646</v>
      </c>
      <c r="P418" s="25" t="s">
        <v>647</v>
      </c>
      <c r="Q418" s="292" t="s">
        <v>857</v>
      </c>
      <c r="R418" s="25">
        <v>1300</v>
      </c>
      <c r="S418" s="25" t="s">
        <v>858</v>
      </c>
      <c r="T418" s="25">
        <v>2</v>
      </c>
      <c r="U418" s="25" t="s">
        <v>859</v>
      </c>
      <c r="V418" s="25">
        <v>2</v>
      </c>
      <c r="W418" s="25"/>
      <c r="X418" s="25"/>
      <c r="Y418" s="25"/>
      <c r="Z418" s="25"/>
      <c r="AA418" s="25"/>
      <c r="AB418" s="3012"/>
      <c r="AC418" s="5130"/>
      <c r="AD418" s="5130"/>
      <c r="AE418" s="5125"/>
    </row>
    <row r="419" spans="1:31" ht="12.75" customHeight="1">
      <c r="A419" s="3520"/>
      <c r="B419" s="5443" t="s">
        <v>2648</v>
      </c>
      <c r="C419" s="5095" t="s">
        <v>2650</v>
      </c>
      <c r="D419" s="3811" t="s">
        <v>421</v>
      </c>
      <c r="E419" s="5086" t="s">
        <v>1492</v>
      </c>
      <c r="F419" s="5086" t="s">
        <v>851</v>
      </c>
      <c r="G419" s="5086" t="s">
        <v>1488</v>
      </c>
      <c r="H419" s="5086" t="s">
        <v>624</v>
      </c>
      <c r="I419" s="5086" t="s">
        <v>873</v>
      </c>
      <c r="J419" s="5086">
        <v>4590</v>
      </c>
      <c r="K419" s="5086">
        <v>8960</v>
      </c>
      <c r="L419" s="5086">
        <v>512</v>
      </c>
      <c r="M419" s="5086">
        <v>1088</v>
      </c>
      <c r="N419" s="286" t="s">
        <v>854</v>
      </c>
      <c r="O419" s="292" t="s">
        <v>1218</v>
      </c>
      <c r="P419" s="292" t="s">
        <v>1219</v>
      </c>
      <c r="Q419" s="286" t="s">
        <v>857</v>
      </c>
      <c r="R419" s="33">
        <v>270</v>
      </c>
      <c r="S419" s="33" t="s">
        <v>858</v>
      </c>
      <c r="T419" s="33">
        <v>2</v>
      </c>
      <c r="U419" s="33" t="s">
        <v>859</v>
      </c>
      <c r="V419" s="33">
        <v>2</v>
      </c>
      <c r="W419" s="33"/>
      <c r="X419" s="33"/>
      <c r="Y419" s="33"/>
      <c r="Z419" s="33"/>
      <c r="AA419" s="33"/>
      <c r="AB419" s="3013"/>
      <c r="AC419" s="5086" t="s">
        <v>2466</v>
      </c>
      <c r="AD419" s="5086" t="s">
        <v>2452</v>
      </c>
      <c r="AE419" s="5124"/>
    </row>
    <row r="420" spans="1:31" ht="12.75" customHeight="1">
      <c r="A420" s="3520"/>
      <c r="B420" s="5433"/>
      <c r="C420" s="5270"/>
      <c r="D420" s="5152"/>
      <c r="E420" s="5130"/>
      <c r="F420" s="5130"/>
      <c r="G420" s="5130"/>
      <c r="H420" s="5130"/>
      <c r="I420" s="5130"/>
      <c r="J420" s="5130"/>
      <c r="K420" s="5130"/>
      <c r="L420" s="5130"/>
      <c r="M420" s="5130"/>
      <c r="N420" s="292" t="s">
        <v>874</v>
      </c>
      <c r="O420" s="292" t="s">
        <v>342</v>
      </c>
      <c r="P420" s="292" t="s">
        <v>341</v>
      </c>
      <c r="Q420" s="292" t="s">
        <v>857</v>
      </c>
      <c r="R420" s="25">
        <v>1500</v>
      </c>
      <c r="S420" s="25" t="s">
        <v>858</v>
      </c>
      <c r="T420" s="25">
        <v>2</v>
      </c>
      <c r="U420" s="25" t="s">
        <v>859</v>
      </c>
      <c r="V420" s="25">
        <v>2</v>
      </c>
      <c r="W420" s="25">
        <v>3</v>
      </c>
      <c r="X420" s="25" t="s">
        <v>875</v>
      </c>
      <c r="Y420" s="25" t="s">
        <v>859</v>
      </c>
      <c r="Z420" s="25" t="s">
        <v>876</v>
      </c>
      <c r="AA420" s="25" t="s">
        <v>877</v>
      </c>
      <c r="AB420" s="3009"/>
      <c r="AC420" s="5130"/>
      <c r="AD420" s="5130"/>
      <c r="AE420" s="5126"/>
    </row>
    <row r="421" spans="1:31" ht="12.75" customHeight="1">
      <c r="A421" s="3520"/>
      <c r="B421" s="5433"/>
      <c r="C421" s="5270"/>
      <c r="D421" s="5152"/>
      <c r="E421" s="5130"/>
      <c r="F421" s="5130"/>
      <c r="G421" s="5130"/>
      <c r="H421" s="5130"/>
      <c r="I421" s="5130"/>
      <c r="J421" s="5130"/>
      <c r="K421" s="5130"/>
      <c r="L421" s="5130"/>
      <c r="M421" s="5130"/>
      <c r="N421" s="292" t="s">
        <v>868</v>
      </c>
      <c r="O421" s="292" t="s">
        <v>869</v>
      </c>
      <c r="P421" s="292" t="s">
        <v>869</v>
      </c>
      <c r="Q421" s="292" t="s">
        <v>857</v>
      </c>
      <c r="R421" s="25">
        <v>1405</v>
      </c>
      <c r="S421" s="25" t="s">
        <v>858</v>
      </c>
      <c r="T421" s="25">
        <v>2</v>
      </c>
      <c r="U421" s="25" t="s">
        <v>859</v>
      </c>
      <c r="V421" s="25">
        <v>2</v>
      </c>
      <c r="W421" s="25"/>
      <c r="X421" s="25"/>
      <c r="Y421" s="25"/>
      <c r="Z421" s="25"/>
      <c r="AA421" s="25"/>
      <c r="AB421" s="3009"/>
      <c r="AC421" s="5130"/>
      <c r="AD421" s="5130"/>
      <c r="AE421" s="5126"/>
    </row>
    <row r="422" spans="1:31" ht="12.75" customHeight="1">
      <c r="A422" s="3520"/>
      <c r="B422" s="5433"/>
      <c r="C422" s="5270"/>
      <c r="D422" s="5152"/>
      <c r="E422" s="5130"/>
      <c r="F422" s="5130"/>
      <c r="G422" s="5130"/>
      <c r="H422" s="5130"/>
      <c r="I422" s="5130"/>
      <c r="J422" s="5130"/>
      <c r="K422" s="5130"/>
      <c r="L422" s="5130"/>
      <c r="M422" s="5130"/>
      <c r="N422" s="292" t="s">
        <v>860</v>
      </c>
      <c r="O422" s="25" t="s">
        <v>646</v>
      </c>
      <c r="P422" s="25" t="s">
        <v>647</v>
      </c>
      <c r="Q422" s="292" t="s">
        <v>857</v>
      </c>
      <c r="R422" s="25">
        <v>1300</v>
      </c>
      <c r="S422" s="25" t="s">
        <v>858</v>
      </c>
      <c r="T422" s="25">
        <v>2</v>
      </c>
      <c r="U422" s="25" t="s">
        <v>859</v>
      </c>
      <c r="V422" s="25">
        <v>2</v>
      </c>
      <c r="W422" s="25"/>
      <c r="X422" s="25"/>
      <c r="Y422" s="25"/>
      <c r="Z422" s="25"/>
      <c r="AA422" s="25"/>
      <c r="AB422" s="3012"/>
      <c r="AC422" s="5130"/>
      <c r="AD422" s="5130"/>
      <c r="AE422" s="5125"/>
    </row>
    <row r="423" spans="1:31" ht="12.75" customHeight="1">
      <c r="A423" s="3520"/>
      <c r="B423" s="5443" t="s">
        <v>2648</v>
      </c>
      <c r="C423" s="5095" t="s">
        <v>2650</v>
      </c>
      <c r="D423" s="3811" t="s">
        <v>422</v>
      </c>
      <c r="E423" s="5086" t="s">
        <v>1493</v>
      </c>
      <c r="F423" s="5086" t="s">
        <v>851</v>
      </c>
      <c r="G423" s="5086" t="s">
        <v>1491</v>
      </c>
      <c r="H423" s="5086" t="s">
        <v>624</v>
      </c>
      <c r="I423" s="5086" t="s">
        <v>873</v>
      </c>
      <c r="J423" s="5086">
        <v>4590</v>
      </c>
      <c r="K423" s="5086">
        <v>8960</v>
      </c>
      <c r="L423" s="5086">
        <v>512</v>
      </c>
      <c r="M423" s="5086">
        <v>1088</v>
      </c>
      <c r="N423" s="286" t="s">
        <v>854</v>
      </c>
      <c r="O423" s="286" t="s">
        <v>855</v>
      </c>
      <c r="P423" s="33" t="s">
        <v>856</v>
      </c>
      <c r="Q423" s="286" t="s">
        <v>857</v>
      </c>
      <c r="R423" s="33">
        <v>270</v>
      </c>
      <c r="S423" s="33" t="s">
        <v>858</v>
      </c>
      <c r="T423" s="33">
        <v>2</v>
      </c>
      <c r="U423" s="33" t="s">
        <v>859</v>
      </c>
      <c r="V423" s="33">
        <v>2</v>
      </c>
      <c r="W423" s="33"/>
      <c r="X423" s="33"/>
      <c r="Y423" s="33"/>
      <c r="Z423" s="33"/>
      <c r="AA423" s="33"/>
      <c r="AB423" s="3013"/>
      <c r="AC423" s="5086" t="s">
        <v>2466</v>
      </c>
      <c r="AD423" s="5086" t="s">
        <v>2452</v>
      </c>
      <c r="AE423" s="5124"/>
    </row>
    <row r="424" spans="1:31" ht="12.75" customHeight="1">
      <c r="A424" s="3520"/>
      <c r="B424" s="5433"/>
      <c r="C424" s="5270"/>
      <c r="D424" s="5152"/>
      <c r="E424" s="5130"/>
      <c r="F424" s="5130"/>
      <c r="G424" s="5130"/>
      <c r="H424" s="5130"/>
      <c r="I424" s="5130"/>
      <c r="J424" s="5130"/>
      <c r="K424" s="5130"/>
      <c r="L424" s="5130"/>
      <c r="M424" s="5130"/>
      <c r="N424" s="292" t="s">
        <v>874</v>
      </c>
      <c r="O424" s="292" t="s">
        <v>342</v>
      </c>
      <c r="P424" s="292" t="s">
        <v>341</v>
      </c>
      <c r="Q424" s="292" t="s">
        <v>857</v>
      </c>
      <c r="R424" s="25">
        <v>1500</v>
      </c>
      <c r="S424" s="25" t="s">
        <v>858</v>
      </c>
      <c r="T424" s="25">
        <v>2</v>
      </c>
      <c r="U424" s="25" t="s">
        <v>859</v>
      </c>
      <c r="V424" s="25">
        <v>2</v>
      </c>
      <c r="W424" s="25">
        <v>3</v>
      </c>
      <c r="X424" s="25" t="s">
        <v>875</v>
      </c>
      <c r="Y424" s="25" t="s">
        <v>859</v>
      </c>
      <c r="Z424" s="25" t="s">
        <v>876</v>
      </c>
      <c r="AA424" s="25" t="s">
        <v>877</v>
      </c>
      <c r="AB424" s="3009"/>
      <c r="AC424" s="5130"/>
      <c r="AD424" s="5130"/>
      <c r="AE424" s="5126"/>
    </row>
    <row r="425" spans="1:31" ht="12.75" customHeight="1">
      <c r="A425" s="3520"/>
      <c r="B425" s="5433"/>
      <c r="C425" s="5270"/>
      <c r="D425" s="5152"/>
      <c r="E425" s="5130"/>
      <c r="F425" s="5130"/>
      <c r="G425" s="5130"/>
      <c r="H425" s="5130"/>
      <c r="I425" s="5130"/>
      <c r="J425" s="5130"/>
      <c r="K425" s="5130"/>
      <c r="L425" s="5130"/>
      <c r="M425" s="5130"/>
      <c r="N425" s="292" t="s">
        <v>868</v>
      </c>
      <c r="O425" s="292" t="s">
        <v>869</v>
      </c>
      <c r="P425" s="292" t="s">
        <v>869</v>
      </c>
      <c r="Q425" s="292" t="s">
        <v>857</v>
      </c>
      <c r="R425" s="25">
        <v>1405</v>
      </c>
      <c r="S425" s="25" t="s">
        <v>858</v>
      </c>
      <c r="T425" s="25">
        <v>2</v>
      </c>
      <c r="U425" s="25" t="s">
        <v>859</v>
      </c>
      <c r="V425" s="25">
        <v>2</v>
      </c>
      <c r="W425" s="25"/>
      <c r="X425" s="25"/>
      <c r="Y425" s="25"/>
      <c r="Z425" s="25"/>
      <c r="AA425" s="25"/>
      <c r="AB425" s="3009"/>
      <c r="AC425" s="5130"/>
      <c r="AD425" s="5130"/>
      <c r="AE425" s="5126"/>
    </row>
    <row r="426" spans="1:31" ht="12.75" customHeight="1">
      <c r="A426" s="3520"/>
      <c r="B426" s="5433"/>
      <c r="C426" s="5270"/>
      <c r="D426" s="5152"/>
      <c r="E426" s="5130"/>
      <c r="F426" s="5130"/>
      <c r="G426" s="5130"/>
      <c r="H426" s="5130"/>
      <c r="I426" s="5130"/>
      <c r="J426" s="5130"/>
      <c r="K426" s="5130"/>
      <c r="L426" s="5130"/>
      <c r="M426" s="5130"/>
      <c r="N426" s="292" t="s">
        <v>860</v>
      </c>
      <c r="O426" s="25" t="s">
        <v>646</v>
      </c>
      <c r="P426" s="25" t="s">
        <v>647</v>
      </c>
      <c r="Q426" s="292" t="s">
        <v>857</v>
      </c>
      <c r="R426" s="25">
        <v>1300</v>
      </c>
      <c r="S426" s="25" t="s">
        <v>858</v>
      </c>
      <c r="T426" s="25">
        <v>2</v>
      </c>
      <c r="U426" s="25" t="s">
        <v>859</v>
      </c>
      <c r="V426" s="25">
        <v>2</v>
      </c>
      <c r="W426" s="25"/>
      <c r="X426" s="25"/>
      <c r="Y426" s="25"/>
      <c r="Z426" s="25"/>
      <c r="AA426" s="25"/>
      <c r="AB426" s="3012"/>
      <c r="AC426" s="5130"/>
      <c r="AD426" s="5130"/>
      <c r="AE426" s="5125"/>
    </row>
    <row r="427" spans="1:31" ht="12.75" customHeight="1">
      <c r="A427" s="3520"/>
      <c r="B427" s="5443" t="s">
        <v>2648</v>
      </c>
      <c r="C427" s="5095" t="s">
        <v>2650</v>
      </c>
      <c r="D427" s="3811" t="s">
        <v>423</v>
      </c>
      <c r="E427" s="5086" t="s">
        <v>1224</v>
      </c>
      <c r="F427" s="5086" t="s">
        <v>851</v>
      </c>
      <c r="G427" s="5086" t="s">
        <v>1130</v>
      </c>
      <c r="H427" s="5086" t="s">
        <v>624</v>
      </c>
      <c r="I427" s="5086" t="s">
        <v>873</v>
      </c>
      <c r="J427" s="5086">
        <v>4448</v>
      </c>
      <c r="K427" s="5086">
        <v>8064</v>
      </c>
      <c r="L427" s="5086">
        <v>512</v>
      </c>
      <c r="M427" s="5086">
        <v>832</v>
      </c>
      <c r="N427" s="286" t="s">
        <v>854</v>
      </c>
      <c r="O427" s="286" t="s">
        <v>855</v>
      </c>
      <c r="P427" s="33" t="s">
        <v>856</v>
      </c>
      <c r="Q427" s="286" t="s">
        <v>857</v>
      </c>
      <c r="R427" s="33">
        <v>270</v>
      </c>
      <c r="S427" s="33" t="s">
        <v>858</v>
      </c>
      <c r="T427" s="33">
        <v>2</v>
      </c>
      <c r="U427" s="33" t="s">
        <v>859</v>
      </c>
      <c r="V427" s="33">
        <v>2</v>
      </c>
      <c r="W427" s="33"/>
      <c r="X427" s="33"/>
      <c r="Y427" s="33"/>
      <c r="Z427" s="33"/>
      <c r="AA427" s="33"/>
      <c r="AB427" s="3013"/>
      <c r="AC427" s="5086" t="s">
        <v>2466</v>
      </c>
      <c r="AD427" s="5086" t="s">
        <v>2452</v>
      </c>
      <c r="AE427" s="5124"/>
    </row>
    <row r="428" spans="1:31" ht="12.75" customHeight="1">
      <c r="A428" s="3520"/>
      <c r="B428" s="5433"/>
      <c r="C428" s="5270"/>
      <c r="D428" s="5152"/>
      <c r="E428" s="5130"/>
      <c r="F428" s="5130"/>
      <c r="G428" s="5130"/>
      <c r="H428" s="5130"/>
      <c r="I428" s="5130"/>
      <c r="J428" s="5130"/>
      <c r="K428" s="5130"/>
      <c r="L428" s="5130"/>
      <c r="M428" s="5130"/>
      <c r="N428" s="292" t="s">
        <v>874</v>
      </c>
      <c r="O428" s="292" t="s">
        <v>342</v>
      </c>
      <c r="P428" s="292" t="s">
        <v>341</v>
      </c>
      <c r="Q428" s="292" t="s">
        <v>857</v>
      </c>
      <c r="R428" s="25">
        <v>1500</v>
      </c>
      <c r="S428" s="25" t="s">
        <v>858</v>
      </c>
      <c r="T428" s="25">
        <v>2</v>
      </c>
      <c r="U428" s="25" t="s">
        <v>859</v>
      </c>
      <c r="V428" s="25">
        <v>2</v>
      </c>
      <c r="W428" s="25">
        <v>3</v>
      </c>
      <c r="X428" s="25" t="s">
        <v>875</v>
      </c>
      <c r="Y428" s="25" t="s">
        <v>859</v>
      </c>
      <c r="Z428" s="25" t="s">
        <v>876</v>
      </c>
      <c r="AA428" s="25" t="s">
        <v>877</v>
      </c>
      <c r="AB428" s="3009"/>
      <c r="AC428" s="5130"/>
      <c r="AD428" s="5130"/>
      <c r="AE428" s="5126"/>
    </row>
    <row r="429" spans="1:31" ht="12.75" customHeight="1">
      <c r="A429" s="3520"/>
      <c r="B429" s="5433"/>
      <c r="C429" s="5270"/>
      <c r="D429" s="5152"/>
      <c r="E429" s="5130"/>
      <c r="F429" s="5130"/>
      <c r="G429" s="5130"/>
      <c r="H429" s="5130"/>
      <c r="I429" s="5130"/>
      <c r="J429" s="5130"/>
      <c r="K429" s="5130"/>
      <c r="L429" s="5130"/>
      <c r="M429" s="5130"/>
      <c r="N429" s="292" t="s">
        <v>868</v>
      </c>
      <c r="O429" s="292" t="s">
        <v>869</v>
      </c>
      <c r="P429" s="292" t="s">
        <v>869</v>
      </c>
      <c r="Q429" s="292" t="s">
        <v>857</v>
      </c>
      <c r="R429" s="25">
        <v>1405</v>
      </c>
      <c r="S429" s="25" t="s">
        <v>858</v>
      </c>
      <c r="T429" s="25">
        <v>2</v>
      </c>
      <c r="U429" s="25" t="s">
        <v>859</v>
      </c>
      <c r="V429" s="25">
        <v>2</v>
      </c>
      <c r="W429" s="25"/>
      <c r="X429" s="25"/>
      <c r="Y429" s="25"/>
      <c r="Z429" s="25"/>
      <c r="AA429" s="25"/>
      <c r="AB429" s="3009"/>
      <c r="AC429" s="5130"/>
      <c r="AD429" s="5130"/>
      <c r="AE429" s="5126"/>
    </row>
    <row r="430" spans="1:31" ht="13.5" customHeight="1">
      <c r="A430" s="3520"/>
      <c r="B430" s="5433"/>
      <c r="C430" s="5270"/>
      <c r="D430" s="5152"/>
      <c r="E430" s="5130"/>
      <c r="F430" s="5130"/>
      <c r="G430" s="5130"/>
      <c r="H430" s="5130"/>
      <c r="I430" s="5130"/>
      <c r="J430" s="5130"/>
      <c r="K430" s="5130"/>
      <c r="L430" s="5130"/>
      <c r="M430" s="5130"/>
      <c r="N430" s="292" t="s">
        <v>860</v>
      </c>
      <c r="O430" s="25" t="s">
        <v>646</v>
      </c>
      <c r="P430" s="25" t="s">
        <v>647</v>
      </c>
      <c r="Q430" s="292" t="s">
        <v>857</v>
      </c>
      <c r="R430" s="25">
        <v>1300</v>
      </c>
      <c r="S430" s="25" t="s">
        <v>858</v>
      </c>
      <c r="T430" s="25">
        <v>2</v>
      </c>
      <c r="U430" s="25" t="s">
        <v>859</v>
      </c>
      <c r="V430" s="25">
        <v>2</v>
      </c>
      <c r="W430" s="25"/>
      <c r="X430" s="25"/>
      <c r="Y430" s="25"/>
      <c r="Z430" s="25"/>
      <c r="AA430" s="25"/>
      <c r="AB430" s="3012"/>
      <c r="AC430" s="5130"/>
      <c r="AD430" s="5130"/>
      <c r="AE430" s="5125"/>
    </row>
    <row r="431" spans="1:31" ht="12.75" customHeight="1">
      <c r="A431" s="3520"/>
      <c r="B431" s="5443" t="s">
        <v>2648</v>
      </c>
      <c r="C431" s="5095" t="s">
        <v>2650</v>
      </c>
      <c r="D431" s="3811" t="s">
        <v>424</v>
      </c>
      <c r="E431" s="5086" t="s">
        <v>1224</v>
      </c>
      <c r="F431" s="5086" t="s">
        <v>851</v>
      </c>
      <c r="G431" s="5086" t="s">
        <v>1130</v>
      </c>
      <c r="H431" s="5086" t="s">
        <v>624</v>
      </c>
      <c r="I431" s="5086" t="s">
        <v>873</v>
      </c>
      <c r="J431" s="5086">
        <v>4192</v>
      </c>
      <c r="K431" s="5086">
        <v>6272</v>
      </c>
      <c r="L431" s="5086">
        <v>512</v>
      </c>
      <c r="M431" s="5086">
        <v>768</v>
      </c>
      <c r="N431" s="286" t="s">
        <v>854</v>
      </c>
      <c r="O431" s="286" t="s">
        <v>855</v>
      </c>
      <c r="P431" s="33" t="s">
        <v>856</v>
      </c>
      <c r="Q431" s="286" t="s">
        <v>857</v>
      </c>
      <c r="R431" s="33">
        <v>270</v>
      </c>
      <c r="S431" s="33" t="s">
        <v>858</v>
      </c>
      <c r="T431" s="33">
        <v>2</v>
      </c>
      <c r="U431" s="33" t="s">
        <v>859</v>
      </c>
      <c r="V431" s="33">
        <v>2</v>
      </c>
      <c r="W431" s="33"/>
      <c r="X431" s="33"/>
      <c r="Y431" s="33"/>
      <c r="Z431" s="33"/>
      <c r="AA431" s="33"/>
      <c r="AB431" s="3013"/>
      <c r="AC431" s="5086" t="s">
        <v>2466</v>
      </c>
      <c r="AD431" s="5086" t="s">
        <v>2452</v>
      </c>
      <c r="AE431" s="5126"/>
    </row>
    <row r="432" spans="1:31" ht="12.75" customHeight="1">
      <c r="A432" s="3520"/>
      <c r="B432" s="5433"/>
      <c r="C432" s="5270"/>
      <c r="D432" s="5152"/>
      <c r="E432" s="5130"/>
      <c r="F432" s="5130"/>
      <c r="G432" s="5130"/>
      <c r="H432" s="5130"/>
      <c r="I432" s="5130"/>
      <c r="J432" s="5130"/>
      <c r="K432" s="5130"/>
      <c r="L432" s="5130"/>
      <c r="M432" s="5130"/>
      <c r="N432" s="292" t="s">
        <v>874</v>
      </c>
      <c r="O432" s="292" t="s">
        <v>342</v>
      </c>
      <c r="P432" s="292" t="s">
        <v>341</v>
      </c>
      <c r="Q432" s="292" t="s">
        <v>857</v>
      </c>
      <c r="R432" s="25">
        <v>1500</v>
      </c>
      <c r="S432" s="25" t="s">
        <v>858</v>
      </c>
      <c r="T432" s="25">
        <v>2</v>
      </c>
      <c r="U432" s="25" t="s">
        <v>859</v>
      </c>
      <c r="V432" s="25">
        <v>2</v>
      </c>
      <c r="W432" s="25">
        <v>3</v>
      </c>
      <c r="X432" s="25" t="s">
        <v>875</v>
      </c>
      <c r="Y432" s="25" t="s">
        <v>859</v>
      </c>
      <c r="Z432" s="25" t="s">
        <v>876</v>
      </c>
      <c r="AA432" s="25" t="s">
        <v>877</v>
      </c>
      <c r="AB432" s="3009"/>
      <c r="AC432" s="5130"/>
      <c r="AD432" s="5130"/>
      <c r="AE432" s="5126"/>
    </row>
    <row r="433" spans="1:34" ht="12.75" customHeight="1">
      <c r="A433" s="3520"/>
      <c r="B433" s="5433"/>
      <c r="C433" s="5270"/>
      <c r="D433" s="5152"/>
      <c r="E433" s="5130"/>
      <c r="F433" s="5130"/>
      <c r="G433" s="5130"/>
      <c r="H433" s="5130"/>
      <c r="I433" s="5130"/>
      <c r="J433" s="5130"/>
      <c r="K433" s="5130"/>
      <c r="L433" s="5130"/>
      <c r="M433" s="5130"/>
      <c r="N433" s="292" t="s">
        <v>868</v>
      </c>
      <c r="O433" s="292" t="s">
        <v>869</v>
      </c>
      <c r="P433" s="292" t="s">
        <v>869</v>
      </c>
      <c r="Q433" s="292" t="s">
        <v>857</v>
      </c>
      <c r="R433" s="25">
        <v>1405</v>
      </c>
      <c r="S433" s="25" t="s">
        <v>858</v>
      </c>
      <c r="T433" s="25">
        <v>2</v>
      </c>
      <c r="U433" s="25" t="s">
        <v>859</v>
      </c>
      <c r="V433" s="25">
        <v>2</v>
      </c>
      <c r="W433" s="25"/>
      <c r="X433" s="25"/>
      <c r="Y433" s="25"/>
      <c r="Z433" s="25"/>
      <c r="AA433" s="25"/>
      <c r="AB433" s="3009"/>
      <c r="AC433" s="5130"/>
      <c r="AD433" s="5130"/>
      <c r="AE433" s="5126"/>
    </row>
    <row r="434" spans="1:34" ht="13.5" customHeight="1">
      <c r="A434" s="3520"/>
      <c r="B434" s="5440"/>
      <c r="C434" s="5270"/>
      <c r="D434" s="5152"/>
      <c r="E434" s="5130"/>
      <c r="F434" s="5130"/>
      <c r="G434" s="5130"/>
      <c r="H434" s="5130"/>
      <c r="I434" s="5130"/>
      <c r="J434" s="5130"/>
      <c r="K434" s="5130"/>
      <c r="L434" s="5130"/>
      <c r="M434" s="5130"/>
      <c r="N434" s="292" t="s">
        <v>860</v>
      </c>
      <c r="O434" s="972" t="s">
        <v>646</v>
      </c>
      <c r="P434" s="25" t="s">
        <v>647</v>
      </c>
      <c r="Q434" s="292" t="s">
        <v>857</v>
      </c>
      <c r="R434" s="25">
        <v>1300</v>
      </c>
      <c r="S434" s="25" t="s">
        <v>858</v>
      </c>
      <c r="T434" s="25">
        <v>2</v>
      </c>
      <c r="U434" s="25" t="s">
        <v>859</v>
      </c>
      <c r="V434" s="25">
        <v>2</v>
      </c>
      <c r="W434" s="25"/>
      <c r="X434" s="25"/>
      <c r="Y434" s="25"/>
      <c r="Z434" s="25"/>
      <c r="AA434" s="25"/>
      <c r="AB434" s="3012"/>
      <c r="AC434" s="5130"/>
      <c r="AD434" s="5130"/>
      <c r="AE434" s="5126"/>
    </row>
    <row r="435" spans="1:34" s="4" customFormat="1" ht="12" customHeight="1">
      <c r="A435" s="3520"/>
      <c r="B435" s="5271" t="s">
        <v>3263</v>
      </c>
      <c r="C435" s="5441" t="s">
        <v>3636</v>
      </c>
      <c r="D435" s="3507" t="s">
        <v>3419</v>
      </c>
      <c r="E435" s="5084" t="s">
        <v>3402</v>
      </c>
      <c r="F435" s="5084" t="s">
        <v>851</v>
      </c>
      <c r="G435" s="5084" t="s">
        <v>862</v>
      </c>
      <c r="H435" s="5084" t="s">
        <v>624</v>
      </c>
      <c r="I435" s="5116" t="s">
        <v>853</v>
      </c>
      <c r="J435" s="5084">
        <v>9162</v>
      </c>
      <c r="K435" s="5084">
        <v>16542</v>
      </c>
      <c r="L435" s="5084">
        <v>512</v>
      </c>
      <c r="M435" s="5084">
        <v>1388</v>
      </c>
      <c r="N435" s="1354" t="s">
        <v>854</v>
      </c>
      <c r="O435" s="235" t="s">
        <v>1135</v>
      </c>
      <c r="P435" s="235" t="s">
        <v>1134</v>
      </c>
      <c r="Q435" s="1354" t="s">
        <v>857</v>
      </c>
      <c r="R435" s="1355">
        <v>270</v>
      </c>
      <c r="S435" s="1355" t="s">
        <v>858</v>
      </c>
      <c r="T435" s="1355">
        <v>2</v>
      </c>
      <c r="U435" s="1355" t="s">
        <v>859</v>
      </c>
      <c r="V435" s="1355">
        <v>2</v>
      </c>
      <c r="W435" s="1355"/>
      <c r="X435" s="1355"/>
      <c r="Y435" s="1355"/>
      <c r="Z435" s="1355"/>
      <c r="AA435" s="1355"/>
      <c r="AB435" s="3062" t="s">
        <v>6172</v>
      </c>
      <c r="AC435" s="5084" t="s">
        <v>2468</v>
      </c>
      <c r="AD435" s="5084" t="s">
        <v>2452</v>
      </c>
      <c r="AE435" s="5124" t="s">
        <v>3286</v>
      </c>
      <c r="AF435" s="91"/>
      <c r="AG435" s="91"/>
      <c r="AH435" s="91"/>
    </row>
    <row r="436" spans="1:34" s="4" customFormat="1" ht="12" customHeight="1">
      <c r="A436" s="3520"/>
      <c r="B436" s="5272"/>
      <c r="C436" s="5267"/>
      <c r="D436" s="3508"/>
      <c r="E436" s="5085"/>
      <c r="F436" s="5085"/>
      <c r="G436" s="5085"/>
      <c r="H436" s="5085"/>
      <c r="I436" s="5114"/>
      <c r="J436" s="5085"/>
      <c r="K436" s="5085"/>
      <c r="L436" s="5085"/>
      <c r="M436" s="5085"/>
      <c r="N436" s="1354" t="s">
        <v>874</v>
      </c>
      <c r="O436" s="1354" t="s">
        <v>342</v>
      </c>
      <c r="P436" s="1354" t="s">
        <v>341</v>
      </c>
      <c r="Q436" s="1354" t="s">
        <v>857</v>
      </c>
      <c r="R436" s="1355">
        <v>1500</v>
      </c>
      <c r="S436" s="1355" t="s">
        <v>858</v>
      </c>
      <c r="T436" s="1355">
        <v>2</v>
      </c>
      <c r="U436" s="1355" t="s">
        <v>859</v>
      </c>
      <c r="V436" s="1355">
        <v>2</v>
      </c>
      <c r="W436" s="1355">
        <v>3</v>
      </c>
      <c r="X436" s="1355" t="s">
        <v>875</v>
      </c>
      <c r="Y436" s="1355" t="s">
        <v>859</v>
      </c>
      <c r="Z436" s="1355" t="s">
        <v>876</v>
      </c>
      <c r="AA436" s="1355" t="s">
        <v>877</v>
      </c>
      <c r="AB436" s="3009"/>
      <c r="AC436" s="5085"/>
      <c r="AD436" s="5085"/>
      <c r="AE436" s="5126"/>
      <c r="AF436" s="91"/>
      <c r="AG436" s="91"/>
      <c r="AH436" s="91"/>
    </row>
    <row r="437" spans="1:34" s="4" customFormat="1" ht="12" customHeight="1">
      <c r="A437" s="3520"/>
      <c r="B437" s="5272"/>
      <c r="C437" s="5267"/>
      <c r="D437" s="3508"/>
      <c r="E437" s="5085"/>
      <c r="F437" s="5085"/>
      <c r="G437" s="5085"/>
      <c r="H437" s="5085"/>
      <c r="I437" s="5114"/>
      <c r="J437" s="5085"/>
      <c r="K437" s="5085"/>
      <c r="L437" s="5085"/>
      <c r="M437" s="5085"/>
      <c r="N437" s="1354" t="s">
        <v>868</v>
      </c>
      <c r="O437" s="1354" t="s">
        <v>869</v>
      </c>
      <c r="P437" s="1354" t="s">
        <v>869</v>
      </c>
      <c r="Q437" s="1354" t="s">
        <v>857</v>
      </c>
      <c r="R437" s="1355">
        <v>1405</v>
      </c>
      <c r="S437" s="1355" t="s">
        <v>858</v>
      </c>
      <c r="T437" s="1355">
        <v>2</v>
      </c>
      <c r="U437" s="1355" t="s">
        <v>859</v>
      </c>
      <c r="V437" s="1355">
        <v>2</v>
      </c>
      <c r="W437" s="1355"/>
      <c r="X437" s="1355"/>
      <c r="Y437" s="1355"/>
      <c r="Z437" s="1355"/>
      <c r="AA437" s="1355"/>
      <c r="AB437" s="3009"/>
      <c r="AC437" s="5085"/>
      <c r="AD437" s="5085"/>
      <c r="AE437" s="5126"/>
      <c r="AF437" s="91"/>
      <c r="AG437" s="91"/>
      <c r="AH437" s="91"/>
    </row>
    <row r="438" spans="1:34" s="4" customFormat="1" ht="12" customHeight="1">
      <c r="A438" s="3520"/>
      <c r="B438" s="5273"/>
      <c r="C438" s="5442"/>
      <c r="D438" s="3509"/>
      <c r="E438" s="5086"/>
      <c r="F438" s="5086"/>
      <c r="G438" s="5086"/>
      <c r="H438" s="5086"/>
      <c r="I438" s="5115"/>
      <c r="J438" s="5086"/>
      <c r="K438" s="5086"/>
      <c r="L438" s="5086"/>
      <c r="M438" s="5086"/>
      <c r="N438" s="1354" t="s">
        <v>860</v>
      </c>
      <c r="O438" s="1355" t="s">
        <v>646</v>
      </c>
      <c r="P438" s="1355" t="s">
        <v>647</v>
      </c>
      <c r="Q438" s="1354" t="s">
        <v>857</v>
      </c>
      <c r="R438" s="1355">
        <v>1300</v>
      </c>
      <c r="S438" s="1355" t="s">
        <v>858</v>
      </c>
      <c r="T438" s="1355">
        <v>2</v>
      </c>
      <c r="U438" s="1355" t="s">
        <v>859</v>
      </c>
      <c r="V438" s="1355">
        <v>2</v>
      </c>
      <c r="W438" s="1355"/>
      <c r="X438" s="1355"/>
      <c r="Y438" s="1355"/>
      <c r="Z438" s="1355"/>
      <c r="AA438" s="1355"/>
      <c r="AB438" s="3012"/>
      <c r="AC438" s="5086"/>
      <c r="AD438" s="5086"/>
      <c r="AE438" s="5125"/>
      <c r="AF438" s="91"/>
      <c r="AG438" s="91"/>
      <c r="AH438" s="91"/>
    </row>
    <row r="439" spans="1:34" ht="12" customHeight="1">
      <c r="A439" s="3520"/>
      <c r="B439" s="5238" t="s">
        <v>2648</v>
      </c>
      <c r="C439" s="5441" t="s">
        <v>3636</v>
      </c>
      <c r="D439" s="5245" t="s">
        <v>2702</v>
      </c>
      <c r="E439" s="5084" t="s">
        <v>1224</v>
      </c>
      <c r="F439" s="5084" t="s">
        <v>851</v>
      </c>
      <c r="G439" s="5084" t="s">
        <v>1153</v>
      </c>
      <c r="H439" s="5084" t="s">
        <v>624</v>
      </c>
      <c r="I439" s="5116" t="s">
        <v>873</v>
      </c>
      <c r="J439" s="5084">
        <v>9162</v>
      </c>
      <c r="K439" s="5084">
        <v>12000</v>
      </c>
      <c r="L439" s="5084">
        <v>512</v>
      </c>
      <c r="M439" s="5084">
        <v>1024</v>
      </c>
      <c r="N439" s="1152" t="s">
        <v>854</v>
      </c>
      <c r="O439" s="91" t="s">
        <v>1135</v>
      </c>
      <c r="P439" s="91" t="s">
        <v>1134</v>
      </c>
      <c r="Q439" s="1152" t="s">
        <v>857</v>
      </c>
      <c r="R439" s="1153">
        <v>270</v>
      </c>
      <c r="S439" s="1153" t="s">
        <v>858</v>
      </c>
      <c r="T439" s="1153">
        <v>2</v>
      </c>
      <c r="U439" s="1153" t="s">
        <v>859</v>
      </c>
      <c r="V439" s="1153">
        <v>2</v>
      </c>
      <c r="W439" s="1153"/>
      <c r="X439" s="1153"/>
      <c r="Y439" s="1153"/>
      <c r="Z439" s="1153"/>
      <c r="AA439" s="1153"/>
      <c r="AB439" s="3062" t="s">
        <v>6172</v>
      </c>
      <c r="AC439" s="5084" t="s">
        <v>2468</v>
      </c>
      <c r="AD439" s="5084" t="s">
        <v>2452</v>
      </c>
      <c r="AE439" s="5124" t="s">
        <v>3115</v>
      </c>
    </row>
    <row r="440" spans="1:34" ht="12" customHeight="1">
      <c r="A440" s="3520"/>
      <c r="B440" s="5242"/>
      <c r="C440" s="5267"/>
      <c r="D440" s="5209"/>
      <c r="E440" s="5085"/>
      <c r="F440" s="5085"/>
      <c r="G440" s="5085"/>
      <c r="H440" s="5085"/>
      <c r="I440" s="5114"/>
      <c r="J440" s="5085"/>
      <c r="K440" s="5085"/>
      <c r="L440" s="5085"/>
      <c r="M440" s="5085"/>
      <c r="N440" s="1152" t="s">
        <v>874</v>
      </c>
      <c r="O440" s="1152" t="s">
        <v>342</v>
      </c>
      <c r="P440" s="1152" t="s">
        <v>341</v>
      </c>
      <c r="Q440" s="1152" t="s">
        <v>857</v>
      </c>
      <c r="R440" s="1153">
        <v>1500</v>
      </c>
      <c r="S440" s="1153" t="s">
        <v>858</v>
      </c>
      <c r="T440" s="1153">
        <v>2</v>
      </c>
      <c r="U440" s="1153" t="s">
        <v>859</v>
      </c>
      <c r="V440" s="1153">
        <v>2</v>
      </c>
      <c r="W440" s="1153">
        <v>3</v>
      </c>
      <c r="X440" s="1153" t="s">
        <v>875</v>
      </c>
      <c r="Y440" s="1153" t="s">
        <v>859</v>
      </c>
      <c r="Z440" s="1153" t="s">
        <v>876</v>
      </c>
      <c r="AA440" s="1153" t="s">
        <v>877</v>
      </c>
      <c r="AB440" s="3009"/>
      <c r="AC440" s="5085"/>
      <c r="AD440" s="5085"/>
      <c r="AE440" s="5126"/>
    </row>
    <row r="441" spans="1:34" ht="12" customHeight="1">
      <c r="A441" s="3520"/>
      <c r="B441" s="5242"/>
      <c r="C441" s="5267"/>
      <c r="D441" s="5209"/>
      <c r="E441" s="5085"/>
      <c r="F441" s="5085"/>
      <c r="G441" s="5085"/>
      <c r="H441" s="5085"/>
      <c r="I441" s="5114"/>
      <c r="J441" s="5085"/>
      <c r="K441" s="5085"/>
      <c r="L441" s="5085"/>
      <c r="M441" s="5085"/>
      <c r="N441" s="1152" t="s">
        <v>868</v>
      </c>
      <c r="O441" s="1152" t="s">
        <v>869</v>
      </c>
      <c r="P441" s="1152" t="s">
        <v>869</v>
      </c>
      <c r="Q441" s="1152" t="s">
        <v>857</v>
      </c>
      <c r="R441" s="1153">
        <v>1405</v>
      </c>
      <c r="S441" s="1153" t="s">
        <v>858</v>
      </c>
      <c r="T441" s="1153">
        <v>2</v>
      </c>
      <c r="U441" s="1153" t="s">
        <v>859</v>
      </c>
      <c r="V441" s="1153">
        <v>2</v>
      </c>
      <c r="W441" s="1153"/>
      <c r="X441" s="1153"/>
      <c r="Y441" s="1153"/>
      <c r="Z441" s="1153"/>
      <c r="AA441" s="1153"/>
      <c r="AB441" s="3009"/>
      <c r="AC441" s="5085"/>
      <c r="AD441" s="5085"/>
      <c r="AE441" s="5126"/>
    </row>
    <row r="442" spans="1:34" ht="12" customHeight="1">
      <c r="A442" s="3520"/>
      <c r="B442" s="5611"/>
      <c r="C442" s="5442"/>
      <c r="D442" s="5233"/>
      <c r="E442" s="5086"/>
      <c r="F442" s="5086"/>
      <c r="G442" s="5086"/>
      <c r="H442" s="5086"/>
      <c r="I442" s="5115"/>
      <c r="J442" s="5086"/>
      <c r="K442" s="5086"/>
      <c r="L442" s="5086"/>
      <c r="M442" s="5086"/>
      <c r="N442" s="1152" t="s">
        <v>860</v>
      </c>
      <c r="O442" s="1153" t="s">
        <v>646</v>
      </c>
      <c r="P442" s="1153" t="s">
        <v>647</v>
      </c>
      <c r="Q442" s="1152" t="s">
        <v>857</v>
      </c>
      <c r="R442" s="1153">
        <v>1300</v>
      </c>
      <c r="S442" s="1153" t="s">
        <v>858</v>
      </c>
      <c r="T442" s="1153">
        <v>2</v>
      </c>
      <c r="U442" s="1153" t="s">
        <v>859</v>
      </c>
      <c r="V442" s="1153">
        <v>2</v>
      </c>
      <c r="W442" s="1153"/>
      <c r="X442" s="1153"/>
      <c r="Y442" s="1153"/>
      <c r="Z442" s="1153"/>
      <c r="AA442" s="1153"/>
      <c r="AB442" s="3012"/>
      <c r="AC442" s="5086"/>
      <c r="AD442" s="5086"/>
      <c r="AE442" s="5125"/>
    </row>
    <row r="443" spans="1:34" s="4" customFormat="1" ht="12" customHeight="1">
      <c r="A443" s="3520"/>
      <c r="B443" s="5272" t="s">
        <v>3263</v>
      </c>
      <c r="C443" s="5441" t="s">
        <v>3637</v>
      </c>
      <c r="D443" s="3498" t="s">
        <v>3420</v>
      </c>
      <c r="E443" s="5084" t="s">
        <v>3402</v>
      </c>
      <c r="F443" s="5085" t="s">
        <v>851</v>
      </c>
      <c r="G443" s="5084" t="s">
        <v>862</v>
      </c>
      <c r="H443" s="5085" t="s">
        <v>624</v>
      </c>
      <c r="I443" s="5116" t="s">
        <v>853</v>
      </c>
      <c r="J443" s="5085">
        <v>12056</v>
      </c>
      <c r="K443" s="5085">
        <v>24736</v>
      </c>
      <c r="L443" s="5085">
        <v>512</v>
      </c>
      <c r="M443" s="5085">
        <v>1680</v>
      </c>
      <c r="N443" s="1352" t="s">
        <v>854</v>
      </c>
      <c r="O443" s="1352" t="s">
        <v>866</v>
      </c>
      <c r="P443" s="1340" t="s">
        <v>867</v>
      </c>
      <c r="Q443" s="1352" t="s">
        <v>857</v>
      </c>
      <c r="R443" s="1340">
        <v>270</v>
      </c>
      <c r="S443" s="1340" t="s">
        <v>858</v>
      </c>
      <c r="T443" s="1340">
        <v>2</v>
      </c>
      <c r="U443" s="1340" t="s">
        <v>859</v>
      </c>
      <c r="V443" s="1340">
        <v>2</v>
      </c>
      <c r="W443" s="1340"/>
      <c r="X443" s="1340"/>
      <c r="Y443" s="1340"/>
      <c r="Z443" s="1340"/>
      <c r="AA443" s="1340"/>
      <c r="AB443" s="3062" t="s">
        <v>6173</v>
      </c>
      <c r="AC443" s="5085" t="s">
        <v>2468</v>
      </c>
      <c r="AD443" s="5085" t="s">
        <v>2452</v>
      </c>
      <c r="AE443" s="5126" t="s">
        <v>3286</v>
      </c>
      <c r="AF443" s="91"/>
      <c r="AG443" s="91"/>
      <c r="AH443" s="91"/>
    </row>
    <row r="444" spans="1:34" s="4" customFormat="1" ht="12" customHeight="1">
      <c r="A444" s="3520"/>
      <c r="B444" s="5272"/>
      <c r="C444" s="5267"/>
      <c r="D444" s="3498"/>
      <c r="E444" s="5085"/>
      <c r="F444" s="5085"/>
      <c r="G444" s="5085"/>
      <c r="H444" s="5085"/>
      <c r="I444" s="5114"/>
      <c r="J444" s="5085"/>
      <c r="K444" s="5085"/>
      <c r="L444" s="5085"/>
      <c r="M444" s="5085"/>
      <c r="N444" s="1354" t="s">
        <v>874</v>
      </c>
      <c r="O444" s="1354" t="s">
        <v>342</v>
      </c>
      <c r="P444" s="1354" t="s">
        <v>341</v>
      </c>
      <c r="Q444" s="1354" t="s">
        <v>857</v>
      </c>
      <c r="R444" s="1355">
        <v>1500</v>
      </c>
      <c r="S444" s="1355" t="s">
        <v>858</v>
      </c>
      <c r="T444" s="1355">
        <v>2</v>
      </c>
      <c r="U444" s="1355" t="s">
        <v>859</v>
      </c>
      <c r="V444" s="1355">
        <v>2</v>
      </c>
      <c r="W444" s="1355">
        <v>3</v>
      </c>
      <c r="X444" s="1355" t="s">
        <v>875</v>
      </c>
      <c r="Y444" s="1355" t="s">
        <v>859</v>
      </c>
      <c r="Z444" s="1355" t="s">
        <v>876</v>
      </c>
      <c r="AA444" s="1355" t="s">
        <v>877</v>
      </c>
      <c r="AB444" s="3009"/>
      <c r="AC444" s="5085"/>
      <c r="AD444" s="5085"/>
      <c r="AE444" s="5126"/>
      <c r="AF444" s="91"/>
      <c r="AG444" s="91"/>
      <c r="AH444" s="91"/>
    </row>
    <row r="445" spans="1:34" s="4" customFormat="1" ht="12" customHeight="1">
      <c r="A445" s="3520"/>
      <c r="B445" s="5272"/>
      <c r="C445" s="5267"/>
      <c r="D445" s="3498"/>
      <c r="E445" s="5085"/>
      <c r="F445" s="5085"/>
      <c r="G445" s="5085"/>
      <c r="H445" s="5085"/>
      <c r="I445" s="5114"/>
      <c r="J445" s="5085"/>
      <c r="K445" s="5085"/>
      <c r="L445" s="5085"/>
      <c r="M445" s="5085"/>
      <c r="N445" s="1354" t="s">
        <v>868</v>
      </c>
      <c r="O445" s="1354" t="s">
        <v>869</v>
      </c>
      <c r="P445" s="1354" t="s">
        <v>869</v>
      </c>
      <c r="Q445" s="1354" t="s">
        <v>857</v>
      </c>
      <c r="R445" s="1355">
        <v>1405</v>
      </c>
      <c r="S445" s="1355" t="s">
        <v>858</v>
      </c>
      <c r="T445" s="1355">
        <v>2</v>
      </c>
      <c r="U445" s="1355" t="s">
        <v>859</v>
      </c>
      <c r="V445" s="1355">
        <v>2</v>
      </c>
      <c r="W445" s="1355"/>
      <c r="X445" s="1355"/>
      <c r="Y445" s="1355"/>
      <c r="Z445" s="1355"/>
      <c r="AA445" s="1355"/>
      <c r="AB445" s="3009"/>
      <c r="AC445" s="5085"/>
      <c r="AD445" s="5085"/>
      <c r="AE445" s="5126"/>
      <c r="AF445" s="91"/>
      <c r="AG445" s="91"/>
      <c r="AH445" s="91"/>
    </row>
    <row r="446" spans="1:34" s="4" customFormat="1" ht="12" customHeight="1">
      <c r="A446" s="3520"/>
      <c r="B446" s="5436"/>
      <c r="C446" s="5442"/>
      <c r="D446" s="3510"/>
      <c r="E446" s="5086"/>
      <c r="F446" s="5086"/>
      <c r="G446" s="5086"/>
      <c r="H446" s="5086"/>
      <c r="I446" s="5115"/>
      <c r="J446" s="5086"/>
      <c r="K446" s="5086"/>
      <c r="L446" s="5086"/>
      <c r="M446" s="5086"/>
      <c r="N446" s="1354" t="s">
        <v>860</v>
      </c>
      <c r="O446" s="1355" t="s">
        <v>646</v>
      </c>
      <c r="P446" s="1355" t="s">
        <v>647</v>
      </c>
      <c r="Q446" s="1354" t="s">
        <v>857</v>
      </c>
      <c r="R446" s="1355">
        <v>1300</v>
      </c>
      <c r="S446" s="1355" t="s">
        <v>858</v>
      </c>
      <c r="T446" s="1355">
        <v>2</v>
      </c>
      <c r="U446" s="1355" t="s">
        <v>859</v>
      </c>
      <c r="V446" s="1355">
        <v>2</v>
      </c>
      <c r="W446" s="1355"/>
      <c r="X446" s="1355"/>
      <c r="Y446" s="1355"/>
      <c r="Z446" s="1355"/>
      <c r="AA446" s="1355"/>
      <c r="AB446" s="3012"/>
      <c r="AC446" s="5086"/>
      <c r="AD446" s="5086"/>
      <c r="AE446" s="5125"/>
      <c r="AF446" s="91"/>
      <c r="AG446" s="91"/>
      <c r="AH446" s="91"/>
    </row>
    <row r="447" spans="1:34" ht="12" customHeight="1">
      <c r="A447" s="3520"/>
      <c r="B447" s="5242" t="s">
        <v>2648</v>
      </c>
      <c r="C447" s="5634" t="s">
        <v>3637</v>
      </c>
      <c r="D447" s="3647" t="s">
        <v>3137</v>
      </c>
      <c r="E447" s="5282" t="s">
        <v>1224</v>
      </c>
      <c r="F447" s="5282" t="s">
        <v>851</v>
      </c>
      <c r="G447" s="5282" t="s">
        <v>1152</v>
      </c>
      <c r="H447" s="5282" t="s">
        <v>624</v>
      </c>
      <c r="I447" s="5114" t="s">
        <v>873</v>
      </c>
      <c r="J447" s="5289">
        <v>12056</v>
      </c>
      <c r="K447" s="5293">
        <v>16112</v>
      </c>
      <c r="L447" s="5282">
        <v>512</v>
      </c>
      <c r="M447" s="5285">
        <v>968</v>
      </c>
      <c r="N447" s="1198" t="s">
        <v>854</v>
      </c>
      <c r="O447" s="1198" t="s">
        <v>866</v>
      </c>
      <c r="P447" s="1199" t="s">
        <v>867</v>
      </c>
      <c r="Q447" s="1198" t="s">
        <v>857</v>
      </c>
      <c r="R447" s="1199">
        <v>270</v>
      </c>
      <c r="S447" s="1199" t="s">
        <v>858</v>
      </c>
      <c r="T447" s="1199">
        <v>2</v>
      </c>
      <c r="U447" s="1199" t="s">
        <v>859</v>
      </c>
      <c r="V447" s="1199">
        <v>2</v>
      </c>
      <c r="W447" s="1199"/>
      <c r="X447" s="1199"/>
      <c r="Y447" s="1199"/>
      <c r="Z447" s="1199"/>
      <c r="AA447" s="1199"/>
      <c r="AB447" s="3062" t="s">
        <v>6173</v>
      </c>
      <c r="AC447" s="5282" t="s">
        <v>2468</v>
      </c>
      <c r="AD447" s="5282" t="s">
        <v>2452</v>
      </c>
      <c r="AE447" s="5296" t="s">
        <v>3115</v>
      </c>
    </row>
    <row r="448" spans="1:34" ht="12" customHeight="1">
      <c r="A448" s="3520"/>
      <c r="B448" s="5242"/>
      <c r="C448" s="5634"/>
      <c r="D448" s="3647"/>
      <c r="E448" s="5282"/>
      <c r="F448" s="5282"/>
      <c r="G448" s="5282"/>
      <c r="H448" s="5282"/>
      <c r="I448" s="5114"/>
      <c r="J448" s="5289"/>
      <c r="K448" s="5293"/>
      <c r="L448" s="5282"/>
      <c r="M448" s="5285"/>
      <c r="N448" s="1200" t="s">
        <v>874</v>
      </c>
      <c r="O448" s="1200" t="s">
        <v>342</v>
      </c>
      <c r="P448" s="1200" t="s">
        <v>341</v>
      </c>
      <c r="Q448" s="1200" t="s">
        <v>857</v>
      </c>
      <c r="R448" s="1201">
        <v>1500</v>
      </c>
      <c r="S448" s="1201" t="s">
        <v>858</v>
      </c>
      <c r="T448" s="1201">
        <v>2</v>
      </c>
      <c r="U448" s="1201" t="s">
        <v>859</v>
      </c>
      <c r="V448" s="1201">
        <v>2</v>
      </c>
      <c r="W448" s="1201">
        <v>3</v>
      </c>
      <c r="X448" s="1201" t="s">
        <v>875</v>
      </c>
      <c r="Y448" s="1201" t="s">
        <v>859</v>
      </c>
      <c r="Z448" s="1201" t="s">
        <v>876</v>
      </c>
      <c r="AA448" s="1201" t="s">
        <v>877</v>
      </c>
      <c r="AB448" s="3009"/>
      <c r="AC448" s="5282"/>
      <c r="AD448" s="5282"/>
      <c r="AE448" s="5296"/>
    </row>
    <row r="449" spans="1:34" ht="12" customHeight="1">
      <c r="A449" s="3520"/>
      <c r="B449" s="5242"/>
      <c r="C449" s="5634"/>
      <c r="D449" s="3647"/>
      <c r="E449" s="5282"/>
      <c r="F449" s="5282"/>
      <c r="G449" s="5282"/>
      <c r="H449" s="5282"/>
      <c r="I449" s="5114"/>
      <c r="J449" s="5289"/>
      <c r="K449" s="5293"/>
      <c r="L449" s="5282"/>
      <c r="M449" s="5285"/>
      <c r="N449" s="1200" t="s">
        <v>868</v>
      </c>
      <c r="O449" s="1200" t="s">
        <v>869</v>
      </c>
      <c r="P449" s="1200" t="s">
        <v>869</v>
      </c>
      <c r="Q449" s="1200" t="s">
        <v>857</v>
      </c>
      <c r="R449" s="1201">
        <v>1405</v>
      </c>
      <c r="S449" s="1201" t="s">
        <v>858</v>
      </c>
      <c r="T449" s="1201">
        <v>2</v>
      </c>
      <c r="U449" s="1201" t="s">
        <v>859</v>
      </c>
      <c r="V449" s="1201">
        <v>2</v>
      </c>
      <c r="W449" s="1201"/>
      <c r="X449" s="1201"/>
      <c r="Y449" s="1201"/>
      <c r="Z449" s="1201"/>
      <c r="AA449" s="1201"/>
      <c r="AB449" s="3009"/>
      <c r="AC449" s="5282"/>
      <c r="AD449" s="5282"/>
      <c r="AE449" s="5296"/>
    </row>
    <row r="450" spans="1:34" ht="12" customHeight="1" thickBot="1">
      <c r="A450" s="3521"/>
      <c r="B450" s="5239"/>
      <c r="C450" s="5638"/>
      <c r="D450" s="3773"/>
      <c r="E450" s="5304"/>
      <c r="F450" s="5304"/>
      <c r="G450" s="5304"/>
      <c r="H450" s="5304"/>
      <c r="I450" s="5287"/>
      <c r="J450" s="5451"/>
      <c r="K450" s="5308"/>
      <c r="L450" s="5304"/>
      <c r="M450" s="5307"/>
      <c r="N450" s="1202" t="s">
        <v>860</v>
      </c>
      <c r="O450" s="1203" t="s">
        <v>646</v>
      </c>
      <c r="P450" s="1203" t="s">
        <v>647</v>
      </c>
      <c r="Q450" s="1202" t="s">
        <v>857</v>
      </c>
      <c r="R450" s="1203">
        <v>1300</v>
      </c>
      <c r="S450" s="1203" t="s">
        <v>858</v>
      </c>
      <c r="T450" s="1203">
        <v>2</v>
      </c>
      <c r="U450" s="1203" t="s">
        <v>859</v>
      </c>
      <c r="V450" s="1203">
        <v>2</v>
      </c>
      <c r="W450" s="1203"/>
      <c r="X450" s="1203"/>
      <c r="Y450" s="1203"/>
      <c r="Z450" s="1203"/>
      <c r="AA450" s="1203"/>
      <c r="AB450" s="3012"/>
      <c r="AC450" s="5304"/>
      <c r="AD450" s="5304"/>
      <c r="AE450" s="5306"/>
    </row>
    <row r="451" spans="1:34" ht="12" customHeight="1">
      <c r="A451" s="3519" t="s">
        <v>3916</v>
      </c>
      <c r="B451" s="5242" t="s">
        <v>2648</v>
      </c>
      <c r="C451" s="5633" t="s">
        <v>3638</v>
      </c>
      <c r="D451" s="3727" t="s">
        <v>3138</v>
      </c>
      <c r="E451" s="5291" t="s">
        <v>1225</v>
      </c>
      <c r="F451" s="5300" t="s">
        <v>851</v>
      </c>
      <c r="G451" s="5300" t="s">
        <v>1131</v>
      </c>
      <c r="H451" s="5300" t="s">
        <v>624</v>
      </c>
      <c r="I451" s="5300" t="s">
        <v>873</v>
      </c>
      <c r="J451" s="5291">
        <v>8576</v>
      </c>
      <c r="K451" s="5313">
        <v>10718</v>
      </c>
      <c r="L451" s="5291">
        <v>512</v>
      </c>
      <c r="M451" s="5284">
        <v>830</v>
      </c>
      <c r="N451" s="1200" t="s">
        <v>854</v>
      </c>
      <c r="O451" s="1200" t="s">
        <v>1218</v>
      </c>
      <c r="P451" s="1200" t="s">
        <v>1219</v>
      </c>
      <c r="Q451" s="1200" t="s">
        <v>857</v>
      </c>
      <c r="R451" s="1201">
        <v>270</v>
      </c>
      <c r="S451" s="1201" t="s">
        <v>858</v>
      </c>
      <c r="T451" s="1201">
        <v>2</v>
      </c>
      <c r="U451" s="1201" t="s">
        <v>859</v>
      </c>
      <c r="V451" s="1201">
        <v>2</v>
      </c>
      <c r="W451" s="1201"/>
      <c r="X451" s="1201"/>
      <c r="Y451" s="1201"/>
      <c r="Z451" s="1201"/>
      <c r="AA451" s="1201"/>
      <c r="AB451" s="3019"/>
      <c r="AC451" s="5300" t="s">
        <v>2468</v>
      </c>
      <c r="AD451" s="5300" t="s">
        <v>2452</v>
      </c>
      <c r="AE451" s="5299" t="s">
        <v>3115</v>
      </c>
    </row>
    <row r="452" spans="1:34" ht="12" customHeight="1">
      <c r="A452" s="3520"/>
      <c r="B452" s="5242"/>
      <c r="C452" s="5634"/>
      <c r="D452" s="3722"/>
      <c r="E452" s="5236"/>
      <c r="F452" s="5282"/>
      <c r="G452" s="5282"/>
      <c r="H452" s="5282"/>
      <c r="I452" s="5282"/>
      <c r="J452" s="5236"/>
      <c r="K452" s="5314"/>
      <c r="L452" s="5236"/>
      <c r="M452" s="5285"/>
      <c r="N452" s="1200" t="s">
        <v>874</v>
      </c>
      <c r="O452" s="1158" t="s">
        <v>1158</v>
      </c>
      <c r="P452" s="2473" t="s">
        <v>341</v>
      </c>
      <c r="Q452" s="1200" t="s">
        <v>857</v>
      </c>
      <c r="R452" s="1201">
        <v>1500</v>
      </c>
      <c r="S452" s="1201" t="s">
        <v>858</v>
      </c>
      <c r="T452" s="1201">
        <v>4</v>
      </c>
      <c r="U452" s="1201" t="s">
        <v>859</v>
      </c>
      <c r="V452" s="1201">
        <v>4</v>
      </c>
      <c r="W452" s="1201">
        <v>6</v>
      </c>
      <c r="X452" s="1201" t="s">
        <v>875</v>
      </c>
      <c r="Y452" s="1201" t="s">
        <v>859</v>
      </c>
      <c r="Z452" s="1201" t="s">
        <v>876</v>
      </c>
      <c r="AA452" s="1201" t="s">
        <v>877</v>
      </c>
      <c r="AB452" s="3020"/>
      <c r="AC452" s="5282"/>
      <c r="AD452" s="5282"/>
      <c r="AE452" s="5296"/>
    </row>
    <row r="453" spans="1:34" ht="12" customHeight="1">
      <c r="A453" s="3520"/>
      <c r="B453" s="5242"/>
      <c r="C453" s="5634"/>
      <c r="D453" s="3722"/>
      <c r="E453" s="5236"/>
      <c r="F453" s="5282"/>
      <c r="G453" s="5282"/>
      <c r="H453" s="5282"/>
      <c r="I453" s="5282"/>
      <c r="J453" s="5236"/>
      <c r="K453" s="5314"/>
      <c r="L453" s="5236"/>
      <c r="M453" s="5285"/>
      <c r="N453" s="1200" t="s">
        <v>868</v>
      </c>
      <c r="O453" s="1200" t="s">
        <v>869</v>
      </c>
      <c r="P453" s="1200" t="s">
        <v>869</v>
      </c>
      <c r="Q453" s="1200" t="s">
        <v>857</v>
      </c>
      <c r="R453" s="1201">
        <v>1405</v>
      </c>
      <c r="S453" s="1201" t="s">
        <v>858</v>
      </c>
      <c r="T453" s="1201">
        <v>2</v>
      </c>
      <c r="U453" s="1201" t="s">
        <v>859</v>
      </c>
      <c r="V453" s="1201">
        <v>2</v>
      </c>
      <c r="W453" s="1201"/>
      <c r="X453" s="1201"/>
      <c r="Y453" s="1201"/>
      <c r="Z453" s="1201"/>
      <c r="AA453" s="1201"/>
      <c r="AB453" s="3020"/>
      <c r="AC453" s="5282"/>
      <c r="AD453" s="5282"/>
      <c r="AE453" s="5296"/>
    </row>
    <row r="454" spans="1:34" ht="12" customHeight="1">
      <c r="A454" s="3520"/>
      <c r="B454" s="5611"/>
      <c r="C454" s="5635"/>
      <c r="D454" s="3723"/>
      <c r="E454" s="5237"/>
      <c r="F454" s="5283"/>
      <c r="G454" s="5283"/>
      <c r="H454" s="5283"/>
      <c r="I454" s="5283"/>
      <c r="J454" s="5237"/>
      <c r="K454" s="5315"/>
      <c r="L454" s="5237"/>
      <c r="M454" s="5286"/>
      <c r="N454" s="1200" t="s">
        <v>860</v>
      </c>
      <c r="O454" s="1201" t="s">
        <v>646</v>
      </c>
      <c r="P454" s="1201" t="s">
        <v>647</v>
      </c>
      <c r="Q454" s="1200" t="s">
        <v>857</v>
      </c>
      <c r="R454" s="1201">
        <v>1300</v>
      </c>
      <c r="S454" s="1201" t="s">
        <v>858</v>
      </c>
      <c r="T454" s="1201">
        <v>2</v>
      </c>
      <c r="U454" s="1201" t="s">
        <v>859</v>
      </c>
      <c r="V454" s="1201">
        <v>2</v>
      </c>
      <c r="W454" s="1201"/>
      <c r="X454" s="1201"/>
      <c r="Y454" s="1201"/>
      <c r="Z454" s="1201"/>
      <c r="AA454" s="1201"/>
      <c r="AB454" s="3021"/>
      <c r="AC454" s="5283"/>
      <c r="AD454" s="5283"/>
      <c r="AE454" s="5297"/>
    </row>
    <row r="455" spans="1:34" ht="12" customHeight="1">
      <c r="A455" s="3520"/>
      <c r="B455" s="5238" t="s">
        <v>2648</v>
      </c>
      <c r="C455" s="5639" t="s">
        <v>3639</v>
      </c>
      <c r="D455" s="5043" t="s">
        <v>3139</v>
      </c>
      <c r="E455" s="5291" t="s">
        <v>1225</v>
      </c>
      <c r="F455" s="5300" t="s">
        <v>851</v>
      </c>
      <c r="G455" s="5300" t="s">
        <v>1131</v>
      </c>
      <c r="H455" s="5300" t="s">
        <v>624</v>
      </c>
      <c r="I455" s="5300" t="s">
        <v>873</v>
      </c>
      <c r="J455" s="5309">
        <v>13170</v>
      </c>
      <c r="K455" s="5312">
        <v>14368</v>
      </c>
      <c r="L455" s="5291">
        <v>512</v>
      </c>
      <c r="M455" s="5284">
        <v>908</v>
      </c>
      <c r="N455" s="1200" t="s">
        <v>854</v>
      </c>
      <c r="O455" s="1206" t="s">
        <v>1135</v>
      </c>
      <c r="P455" s="1206" t="s">
        <v>1134</v>
      </c>
      <c r="Q455" s="1200" t="s">
        <v>857</v>
      </c>
      <c r="R455" s="1201">
        <v>270</v>
      </c>
      <c r="S455" s="1201" t="s">
        <v>858</v>
      </c>
      <c r="T455" s="1201">
        <v>2</v>
      </c>
      <c r="U455" s="1201" t="s">
        <v>859</v>
      </c>
      <c r="V455" s="1201">
        <v>2</v>
      </c>
      <c r="W455" s="1201"/>
      <c r="X455" s="1201"/>
      <c r="Y455" s="1201"/>
      <c r="Z455" s="1201"/>
      <c r="AA455" s="1201"/>
      <c r="AB455" s="3062" t="s">
        <v>6172</v>
      </c>
      <c r="AC455" s="5300" t="s">
        <v>2468</v>
      </c>
      <c r="AD455" s="5300" t="s">
        <v>2452</v>
      </c>
      <c r="AE455" s="5299" t="s">
        <v>3115</v>
      </c>
    </row>
    <row r="456" spans="1:34" ht="12" customHeight="1">
      <c r="A456" s="3520"/>
      <c r="B456" s="5242"/>
      <c r="C456" s="5634"/>
      <c r="D456" s="5044"/>
      <c r="E456" s="5236"/>
      <c r="F456" s="5282"/>
      <c r="G456" s="5282"/>
      <c r="H456" s="5282"/>
      <c r="I456" s="5282"/>
      <c r="J456" s="5310"/>
      <c r="K456" s="5293"/>
      <c r="L456" s="5236"/>
      <c r="M456" s="5285"/>
      <c r="N456" s="1200" t="s">
        <v>874</v>
      </c>
      <c r="O456" s="1367" t="s">
        <v>1158</v>
      </c>
      <c r="P456" s="2473" t="s">
        <v>341</v>
      </c>
      <c r="Q456" s="1200" t="s">
        <v>857</v>
      </c>
      <c r="R456" s="1201">
        <v>1500</v>
      </c>
      <c r="S456" s="1201" t="s">
        <v>858</v>
      </c>
      <c r="T456" s="1201">
        <v>4</v>
      </c>
      <c r="U456" s="1201" t="s">
        <v>859</v>
      </c>
      <c r="V456" s="1201">
        <v>4</v>
      </c>
      <c r="W456" s="1201">
        <v>6</v>
      </c>
      <c r="X456" s="1201" t="s">
        <v>875</v>
      </c>
      <c r="Y456" s="1201" t="s">
        <v>859</v>
      </c>
      <c r="Z456" s="1201" t="s">
        <v>876</v>
      </c>
      <c r="AA456" s="1201" t="s">
        <v>877</v>
      </c>
      <c r="AB456" s="3009"/>
      <c r="AC456" s="5282"/>
      <c r="AD456" s="5282"/>
      <c r="AE456" s="5296"/>
    </row>
    <row r="457" spans="1:34" ht="12" customHeight="1">
      <c r="A457" s="3520"/>
      <c r="B457" s="5242"/>
      <c r="C457" s="5634"/>
      <c r="D457" s="5044"/>
      <c r="E457" s="5236"/>
      <c r="F457" s="5282"/>
      <c r="G457" s="5282"/>
      <c r="H457" s="5282"/>
      <c r="I457" s="5282"/>
      <c r="J457" s="5310"/>
      <c r="K457" s="5293"/>
      <c r="L457" s="5236"/>
      <c r="M457" s="5285"/>
      <c r="N457" s="1200" t="s">
        <v>868</v>
      </c>
      <c r="O457" s="1200" t="s">
        <v>869</v>
      </c>
      <c r="P457" s="1200" t="s">
        <v>869</v>
      </c>
      <c r="Q457" s="1200" t="s">
        <v>857</v>
      </c>
      <c r="R457" s="1201">
        <v>1405</v>
      </c>
      <c r="S457" s="1201" t="s">
        <v>858</v>
      </c>
      <c r="T457" s="1201">
        <v>2</v>
      </c>
      <c r="U457" s="1201" t="s">
        <v>859</v>
      </c>
      <c r="V457" s="1201">
        <v>2</v>
      </c>
      <c r="W457" s="1201"/>
      <c r="X457" s="1201"/>
      <c r="Y457" s="1201"/>
      <c r="Z457" s="1201"/>
      <c r="AA457" s="1201"/>
      <c r="AB457" s="3009"/>
      <c r="AC457" s="5282"/>
      <c r="AD457" s="5282"/>
      <c r="AE457" s="5296"/>
    </row>
    <row r="458" spans="1:34" ht="12" customHeight="1">
      <c r="A458" s="3520"/>
      <c r="B458" s="5611"/>
      <c r="C458" s="5635"/>
      <c r="D458" s="5045"/>
      <c r="E458" s="5237"/>
      <c r="F458" s="5283"/>
      <c r="G458" s="5283"/>
      <c r="H458" s="5283"/>
      <c r="I458" s="5283"/>
      <c r="J458" s="5311"/>
      <c r="K458" s="5294"/>
      <c r="L458" s="5237"/>
      <c r="M458" s="5286"/>
      <c r="N458" s="1200" t="s">
        <v>860</v>
      </c>
      <c r="O458" s="1201" t="s">
        <v>646</v>
      </c>
      <c r="P458" s="1201" t="s">
        <v>647</v>
      </c>
      <c r="Q458" s="1200" t="s">
        <v>857</v>
      </c>
      <c r="R458" s="1201">
        <v>1300</v>
      </c>
      <c r="S458" s="1201" t="s">
        <v>858</v>
      </c>
      <c r="T458" s="1201">
        <v>2</v>
      </c>
      <c r="U458" s="1201" t="s">
        <v>859</v>
      </c>
      <c r="V458" s="1201">
        <v>2</v>
      </c>
      <c r="W458" s="1201"/>
      <c r="X458" s="1201"/>
      <c r="Y458" s="1201"/>
      <c r="Z458" s="1201"/>
      <c r="AA458" s="1201"/>
      <c r="AB458" s="3012"/>
      <c r="AC458" s="5283"/>
      <c r="AD458" s="5283"/>
      <c r="AE458" s="5297"/>
    </row>
    <row r="459" spans="1:34" s="4" customFormat="1" ht="12" customHeight="1">
      <c r="A459" s="3520"/>
      <c r="B459" s="5272" t="s">
        <v>2648</v>
      </c>
      <c r="C459" s="5441" t="s">
        <v>3640</v>
      </c>
      <c r="D459" s="3552" t="s">
        <v>3421</v>
      </c>
      <c r="E459" s="5236" t="s">
        <v>1225</v>
      </c>
      <c r="F459" s="5085" t="s">
        <v>851</v>
      </c>
      <c r="G459" s="5085" t="s">
        <v>1131</v>
      </c>
      <c r="H459" s="5085" t="s">
        <v>624</v>
      </c>
      <c r="I459" s="5085" t="s">
        <v>873</v>
      </c>
      <c r="J459" s="5236">
        <v>13680</v>
      </c>
      <c r="K459" s="5236">
        <v>20120</v>
      </c>
      <c r="L459" s="5236">
        <v>512</v>
      </c>
      <c r="M459" s="5236">
        <v>968</v>
      </c>
      <c r="N459" s="1352" t="s">
        <v>854</v>
      </c>
      <c r="O459" s="1352" t="s">
        <v>866</v>
      </c>
      <c r="P459" s="1340" t="s">
        <v>867</v>
      </c>
      <c r="Q459" s="1352" t="s">
        <v>857</v>
      </c>
      <c r="R459" s="1340">
        <v>270</v>
      </c>
      <c r="S459" s="1340" t="s">
        <v>858</v>
      </c>
      <c r="T459" s="1340">
        <v>2</v>
      </c>
      <c r="U459" s="1340" t="s">
        <v>859</v>
      </c>
      <c r="V459" s="1340">
        <v>2</v>
      </c>
      <c r="W459" s="1340"/>
      <c r="X459" s="1340"/>
      <c r="Y459" s="1340"/>
      <c r="Z459" s="1340"/>
      <c r="AA459" s="1340"/>
      <c r="AB459" s="3062" t="s">
        <v>6173</v>
      </c>
      <c r="AC459" s="5085" t="s">
        <v>2468</v>
      </c>
      <c r="AD459" s="5085" t="s">
        <v>2452</v>
      </c>
      <c r="AE459" s="5126" t="s">
        <v>3115</v>
      </c>
      <c r="AF459" s="91"/>
      <c r="AG459" s="91"/>
      <c r="AH459" s="91"/>
    </row>
    <row r="460" spans="1:34" s="4" customFormat="1" ht="12" customHeight="1">
      <c r="A460" s="3520"/>
      <c r="B460" s="5272"/>
      <c r="C460" s="5267"/>
      <c r="D460" s="3552"/>
      <c r="E460" s="5236"/>
      <c r="F460" s="5085"/>
      <c r="G460" s="5085"/>
      <c r="H460" s="5085"/>
      <c r="I460" s="5085"/>
      <c r="J460" s="5236"/>
      <c r="K460" s="5236"/>
      <c r="L460" s="5236"/>
      <c r="M460" s="5236"/>
      <c r="N460" s="1354" t="s">
        <v>874</v>
      </c>
      <c r="O460" s="1367" t="s">
        <v>1158</v>
      </c>
      <c r="P460" s="2473" t="s">
        <v>341</v>
      </c>
      <c r="Q460" s="1354" t="s">
        <v>857</v>
      </c>
      <c r="R460" s="1355">
        <v>1500</v>
      </c>
      <c r="S460" s="1355" t="s">
        <v>858</v>
      </c>
      <c r="T460" s="1355">
        <v>4</v>
      </c>
      <c r="U460" s="1355" t="s">
        <v>859</v>
      </c>
      <c r="V460" s="1355">
        <v>4</v>
      </c>
      <c r="W460" s="1355">
        <v>6</v>
      </c>
      <c r="X460" s="1355" t="s">
        <v>875</v>
      </c>
      <c r="Y460" s="1355" t="s">
        <v>859</v>
      </c>
      <c r="Z460" s="1355" t="s">
        <v>876</v>
      </c>
      <c r="AA460" s="1355" t="s">
        <v>877</v>
      </c>
      <c r="AB460" s="3009"/>
      <c r="AC460" s="5085"/>
      <c r="AD460" s="5085"/>
      <c r="AE460" s="5126"/>
      <c r="AF460" s="91"/>
      <c r="AG460" s="91"/>
      <c r="AH460" s="91"/>
    </row>
    <row r="461" spans="1:34" s="4" customFormat="1" ht="12" customHeight="1">
      <c r="A461" s="3520"/>
      <c r="B461" s="5272"/>
      <c r="C461" s="5267"/>
      <c r="D461" s="3552"/>
      <c r="E461" s="5236"/>
      <c r="F461" s="5085"/>
      <c r="G461" s="5085"/>
      <c r="H461" s="5085"/>
      <c r="I461" s="5085"/>
      <c r="J461" s="5236"/>
      <c r="K461" s="5236"/>
      <c r="L461" s="5236"/>
      <c r="M461" s="5236"/>
      <c r="N461" s="1354" t="s">
        <v>868</v>
      </c>
      <c r="O461" s="1354" t="s">
        <v>869</v>
      </c>
      <c r="P461" s="1354" t="s">
        <v>869</v>
      </c>
      <c r="Q461" s="1354" t="s">
        <v>857</v>
      </c>
      <c r="R461" s="1355">
        <v>1405</v>
      </c>
      <c r="S461" s="1355" t="s">
        <v>858</v>
      </c>
      <c r="T461" s="1355">
        <v>2</v>
      </c>
      <c r="U461" s="1355" t="s">
        <v>859</v>
      </c>
      <c r="V461" s="1355">
        <v>2</v>
      </c>
      <c r="W461" s="1355"/>
      <c r="X461" s="1355"/>
      <c r="Y461" s="1355"/>
      <c r="Z461" s="1355"/>
      <c r="AA461" s="1355"/>
      <c r="AB461" s="3009"/>
      <c r="AC461" s="5085"/>
      <c r="AD461" s="5085"/>
      <c r="AE461" s="5126"/>
      <c r="AF461" s="91"/>
      <c r="AG461" s="91"/>
      <c r="AH461" s="91"/>
    </row>
    <row r="462" spans="1:34" s="4" customFormat="1" ht="12" customHeight="1" thickBot="1">
      <c r="A462" s="3521"/>
      <c r="B462" s="5275"/>
      <c r="C462" s="5268"/>
      <c r="D462" s="3553"/>
      <c r="E462" s="5277"/>
      <c r="F462" s="5121"/>
      <c r="G462" s="5121"/>
      <c r="H462" s="5121"/>
      <c r="I462" s="5121"/>
      <c r="J462" s="5277"/>
      <c r="K462" s="5277"/>
      <c r="L462" s="5277"/>
      <c r="M462" s="5277"/>
      <c r="N462" s="1357" t="s">
        <v>860</v>
      </c>
      <c r="O462" s="1356" t="s">
        <v>646</v>
      </c>
      <c r="P462" s="1356" t="s">
        <v>647</v>
      </c>
      <c r="Q462" s="1357" t="s">
        <v>857</v>
      </c>
      <c r="R462" s="1356">
        <v>1300</v>
      </c>
      <c r="S462" s="1356" t="s">
        <v>858</v>
      </c>
      <c r="T462" s="1356">
        <v>2</v>
      </c>
      <c r="U462" s="1356" t="s">
        <v>859</v>
      </c>
      <c r="V462" s="1356">
        <v>2</v>
      </c>
      <c r="W462" s="1356"/>
      <c r="X462" s="1356"/>
      <c r="Y462" s="1356"/>
      <c r="Z462" s="1356"/>
      <c r="AA462" s="1356"/>
      <c r="AB462" s="3010"/>
      <c r="AC462" s="5121"/>
      <c r="AD462" s="5121"/>
      <c r="AE462" s="5298"/>
      <c r="AF462" s="91"/>
      <c r="AG462" s="91"/>
      <c r="AH462" s="91"/>
    </row>
    <row r="463" spans="1:34" ht="12" customHeight="1">
      <c r="A463" s="3519" t="s">
        <v>3892</v>
      </c>
      <c r="B463" s="5242" t="s">
        <v>2648</v>
      </c>
      <c r="C463" s="5444" t="s">
        <v>3643</v>
      </c>
      <c r="D463" s="3724" t="s">
        <v>3140</v>
      </c>
      <c r="E463" s="5281" t="s">
        <v>1225</v>
      </c>
      <c r="F463" s="5281" t="s">
        <v>851</v>
      </c>
      <c r="G463" s="5281" t="s">
        <v>1131</v>
      </c>
      <c r="H463" s="5281" t="s">
        <v>624</v>
      </c>
      <c r="I463" s="5320" t="s">
        <v>873</v>
      </c>
      <c r="J463" s="5288">
        <v>10944</v>
      </c>
      <c r="K463" s="5292">
        <v>13046</v>
      </c>
      <c r="L463" s="5281">
        <v>512</v>
      </c>
      <c r="M463" s="5392">
        <v>830</v>
      </c>
      <c r="N463" s="1204" t="s">
        <v>854</v>
      </c>
      <c r="O463" s="1204" t="s">
        <v>1218</v>
      </c>
      <c r="P463" s="1204" t="s">
        <v>1219</v>
      </c>
      <c r="Q463" s="1204" t="s">
        <v>857</v>
      </c>
      <c r="R463" s="1205">
        <v>270</v>
      </c>
      <c r="S463" s="1205" t="s">
        <v>858</v>
      </c>
      <c r="T463" s="1205">
        <v>2</v>
      </c>
      <c r="U463" s="1205" t="s">
        <v>859</v>
      </c>
      <c r="V463" s="1205">
        <v>2</v>
      </c>
      <c r="W463" s="1205"/>
      <c r="X463" s="1205"/>
      <c r="Y463" s="1205"/>
      <c r="Z463" s="1205"/>
      <c r="AA463" s="1205"/>
      <c r="AB463" s="3063"/>
      <c r="AC463" s="5281" t="s">
        <v>2468</v>
      </c>
      <c r="AD463" s="5281" t="s">
        <v>2452</v>
      </c>
      <c r="AE463" s="5295" t="s">
        <v>3115</v>
      </c>
    </row>
    <row r="464" spans="1:34" ht="12" customHeight="1">
      <c r="A464" s="3520"/>
      <c r="B464" s="5242"/>
      <c r="C464" s="5445"/>
      <c r="D464" s="3725"/>
      <c r="E464" s="5282"/>
      <c r="F464" s="5282"/>
      <c r="G464" s="5282"/>
      <c r="H464" s="5282"/>
      <c r="I464" s="5114"/>
      <c r="J464" s="5289"/>
      <c r="K464" s="5293"/>
      <c r="L464" s="5282"/>
      <c r="M464" s="5285"/>
      <c r="N464" s="1200" t="s">
        <v>874</v>
      </c>
      <c r="O464" s="1201" t="s">
        <v>344</v>
      </c>
      <c r="P464" s="1200" t="s">
        <v>341</v>
      </c>
      <c r="Q464" s="1201" t="s">
        <v>857</v>
      </c>
      <c r="R464" s="1201">
        <v>1500</v>
      </c>
      <c r="S464" s="1201" t="s">
        <v>858</v>
      </c>
      <c r="T464" s="1201">
        <v>2</v>
      </c>
      <c r="U464" s="1201" t="s">
        <v>859</v>
      </c>
      <c r="V464" s="1201">
        <v>2</v>
      </c>
      <c r="W464" s="1201">
        <v>3</v>
      </c>
      <c r="X464" s="1201" t="s">
        <v>875</v>
      </c>
      <c r="Y464" s="1201" t="s">
        <v>859</v>
      </c>
      <c r="Z464" s="1201" t="s">
        <v>876</v>
      </c>
      <c r="AA464" s="1201" t="s">
        <v>877</v>
      </c>
      <c r="AB464" s="3020"/>
      <c r="AC464" s="5282"/>
      <c r="AD464" s="5282"/>
      <c r="AE464" s="5296"/>
    </row>
    <row r="465" spans="1:34" ht="12" customHeight="1">
      <c r="A465" s="3520"/>
      <c r="B465" s="5242"/>
      <c r="C465" s="5445"/>
      <c r="D465" s="3725"/>
      <c r="E465" s="5282"/>
      <c r="F465" s="5282"/>
      <c r="G465" s="5282"/>
      <c r="H465" s="5282"/>
      <c r="I465" s="5114"/>
      <c r="J465" s="5289"/>
      <c r="K465" s="5293"/>
      <c r="L465" s="5282"/>
      <c r="M465" s="5285"/>
      <c r="N465" s="1200" t="s">
        <v>868</v>
      </c>
      <c r="O465" s="1200" t="s">
        <v>869</v>
      </c>
      <c r="P465" s="1200" t="s">
        <v>869</v>
      </c>
      <c r="Q465" s="1201" t="s">
        <v>857</v>
      </c>
      <c r="R465" s="1201">
        <v>1405</v>
      </c>
      <c r="S465" s="1201" t="s">
        <v>858</v>
      </c>
      <c r="T465" s="1201">
        <v>2</v>
      </c>
      <c r="U465" s="1201" t="s">
        <v>859</v>
      </c>
      <c r="V465" s="1201">
        <v>2</v>
      </c>
      <c r="W465" s="1201"/>
      <c r="X465" s="1201"/>
      <c r="Y465" s="1201"/>
      <c r="Z465" s="1201"/>
      <c r="AA465" s="1201"/>
      <c r="AB465" s="3020"/>
      <c r="AC465" s="5282"/>
      <c r="AD465" s="5282"/>
      <c r="AE465" s="5296"/>
    </row>
    <row r="466" spans="1:34" ht="12" customHeight="1">
      <c r="A466" s="3520"/>
      <c r="B466" s="5611"/>
      <c r="C466" s="5446"/>
      <c r="D466" s="3726"/>
      <c r="E466" s="5283"/>
      <c r="F466" s="5283"/>
      <c r="G466" s="5283"/>
      <c r="H466" s="5283"/>
      <c r="I466" s="5115"/>
      <c r="J466" s="5290"/>
      <c r="K466" s="5294"/>
      <c r="L466" s="5283"/>
      <c r="M466" s="5286"/>
      <c r="N466" s="1200" t="s">
        <v>860</v>
      </c>
      <c r="O466" s="1201" t="s">
        <v>646</v>
      </c>
      <c r="P466" s="1201" t="s">
        <v>647</v>
      </c>
      <c r="Q466" s="1200" t="s">
        <v>857</v>
      </c>
      <c r="R466" s="1201">
        <v>1300</v>
      </c>
      <c r="S466" s="1201" t="s">
        <v>858</v>
      </c>
      <c r="T466" s="1201">
        <v>2</v>
      </c>
      <c r="U466" s="1201" t="s">
        <v>859</v>
      </c>
      <c r="V466" s="1201">
        <v>2</v>
      </c>
      <c r="W466" s="1201"/>
      <c r="X466" s="1201"/>
      <c r="Y466" s="1201"/>
      <c r="Z466" s="1201"/>
      <c r="AA466" s="1201"/>
      <c r="AB466" s="3021"/>
      <c r="AC466" s="5283"/>
      <c r="AD466" s="5283"/>
      <c r="AE466" s="5297"/>
    </row>
    <row r="467" spans="1:34" ht="12" customHeight="1">
      <c r="A467" s="3520"/>
      <c r="B467" s="5238" t="s">
        <v>2648</v>
      </c>
      <c r="C467" s="5447" t="s">
        <v>3644</v>
      </c>
      <c r="D467" s="3752" t="s">
        <v>3141</v>
      </c>
      <c r="E467" s="5300" t="s">
        <v>1225</v>
      </c>
      <c r="F467" s="5300" t="s">
        <v>851</v>
      </c>
      <c r="G467" s="5300" t="s">
        <v>1131</v>
      </c>
      <c r="H467" s="5300" t="s">
        <v>624</v>
      </c>
      <c r="I467" s="5116" t="s">
        <v>873</v>
      </c>
      <c r="J467" s="5300">
        <v>13166</v>
      </c>
      <c r="K467" s="5313">
        <v>16696</v>
      </c>
      <c r="L467" s="5300">
        <v>512</v>
      </c>
      <c r="M467" s="5284">
        <v>908</v>
      </c>
      <c r="N467" s="1200" t="s">
        <v>854</v>
      </c>
      <c r="O467" s="1206" t="s">
        <v>1135</v>
      </c>
      <c r="P467" s="1206" t="s">
        <v>1134</v>
      </c>
      <c r="Q467" s="1200" t="s">
        <v>857</v>
      </c>
      <c r="R467" s="1201">
        <v>270</v>
      </c>
      <c r="S467" s="1201" t="s">
        <v>858</v>
      </c>
      <c r="T467" s="1201">
        <v>2</v>
      </c>
      <c r="U467" s="1201" t="s">
        <v>859</v>
      </c>
      <c r="V467" s="1201">
        <v>2</v>
      </c>
      <c r="W467" s="1201"/>
      <c r="X467" s="1201"/>
      <c r="Y467" s="1201"/>
      <c r="Z467" s="1201"/>
      <c r="AA467" s="1201"/>
      <c r="AB467" s="3062" t="s">
        <v>6172</v>
      </c>
      <c r="AC467" s="5300" t="s">
        <v>2468</v>
      </c>
      <c r="AD467" s="5300" t="s">
        <v>2452</v>
      </c>
      <c r="AE467" s="5299" t="s">
        <v>3115</v>
      </c>
    </row>
    <row r="468" spans="1:34" ht="12" customHeight="1">
      <c r="A468" s="3520"/>
      <c r="B468" s="5242"/>
      <c r="C468" s="5445"/>
      <c r="D468" s="3725"/>
      <c r="E468" s="5282"/>
      <c r="F468" s="5282"/>
      <c r="G468" s="5282"/>
      <c r="H468" s="5282"/>
      <c r="I468" s="5114"/>
      <c r="J468" s="5282"/>
      <c r="K468" s="5314"/>
      <c r="L468" s="5282"/>
      <c r="M468" s="5285"/>
      <c r="N468" s="1200" t="s">
        <v>874</v>
      </c>
      <c r="O468" s="1201" t="s">
        <v>344</v>
      </c>
      <c r="P468" s="1200" t="s">
        <v>341</v>
      </c>
      <c r="Q468" s="1201" t="s">
        <v>857</v>
      </c>
      <c r="R468" s="1201">
        <v>1500</v>
      </c>
      <c r="S468" s="1201" t="s">
        <v>858</v>
      </c>
      <c r="T468" s="1201">
        <v>2</v>
      </c>
      <c r="U468" s="1201" t="s">
        <v>859</v>
      </c>
      <c r="V468" s="1201">
        <v>2</v>
      </c>
      <c r="W468" s="1201">
        <v>3</v>
      </c>
      <c r="X468" s="1201" t="s">
        <v>875</v>
      </c>
      <c r="Y468" s="1201" t="s">
        <v>859</v>
      </c>
      <c r="Z468" s="1201" t="s">
        <v>876</v>
      </c>
      <c r="AA468" s="1201" t="s">
        <v>877</v>
      </c>
      <c r="AB468" s="3009"/>
      <c r="AC468" s="5282"/>
      <c r="AD468" s="5282"/>
      <c r="AE468" s="5296"/>
    </row>
    <row r="469" spans="1:34" ht="12" customHeight="1">
      <c r="A469" s="3520"/>
      <c r="B469" s="5242"/>
      <c r="C469" s="5445"/>
      <c r="D469" s="3725"/>
      <c r="E469" s="5282"/>
      <c r="F469" s="5282"/>
      <c r="G469" s="5282"/>
      <c r="H469" s="5282"/>
      <c r="I469" s="5114"/>
      <c r="J469" s="5282"/>
      <c r="K469" s="5314"/>
      <c r="L469" s="5282"/>
      <c r="M469" s="5285"/>
      <c r="N469" s="1200" t="s">
        <v>868</v>
      </c>
      <c r="O469" s="1200" t="s">
        <v>869</v>
      </c>
      <c r="P469" s="1200" t="s">
        <v>869</v>
      </c>
      <c r="Q469" s="1201" t="s">
        <v>857</v>
      </c>
      <c r="R469" s="1201">
        <v>1405</v>
      </c>
      <c r="S469" s="1201" t="s">
        <v>858</v>
      </c>
      <c r="T469" s="1201">
        <v>2</v>
      </c>
      <c r="U469" s="1201" t="s">
        <v>859</v>
      </c>
      <c r="V469" s="1201">
        <v>2</v>
      </c>
      <c r="W469" s="1201"/>
      <c r="X469" s="1201"/>
      <c r="Y469" s="1201"/>
      <c r="Z469" s="1201"/>
      <c r="AA469" s="1201"/>
      <c r="AB469" s="3009"/>
      <c r="AC469" s="5282"/>
      <c r="AD469" s="5282"/>
      <c r="AE469" s="5296"/>
    </row>
    <row r="470" spans="1:34" ht="12" customHeight="1">
      <c r="A470" s="3520"/>
      <c r="B470" s="5611"/>
      <c r="C470" s="5446"/>
      <c r="D470" s="3726"/>
      <c r="E470" s="5283"/>
      <c r="F470" s="5283"/>
      <c r="G470" s="5283"/>
      <c r="H470" s="5283"/>
      <c r="I470" s="5115"/>
      <c r="J470" s="5283"/>
      <c r="K470" s="5315"/>
      <c r="L470" s="5283"/>
      <c r="M470" s="5286"/>
      <c r="N470" s="1200" t="s">
        <v>860</v>
      </c>
      <c r="O470" s="1201" t="s">
        <v>646</v>
      </c>
      <c r="P470" s="1201" t="s">
        <v>647</v>
      </c>
      <c r="Q470" s="1200" t="s">
        <v>857</v>
      </c>
      <c r="R470" s="1201">
        <v>1300</v>
      </c>
      <c r="S470" s="1201" t="s">
        <v>858</v>
      </c>
      <c r="T470" s="1201">
        <v>2</v>
      </c>
      <c r="U470" s="1201" t="s">
        <v>859</v>
      </c>
      <c r="V470" s="1201">
        <v>2</v>
      </c>
      <c r="W470" s="1201"/>
      <c r="X470" s="1201"/>
      <c r="Y470" s="1201"/>
      <c r="Z470" s="1201"/>
      <c r="AA470" s="1201"/>
      <c r="AB470" s="3012"/>
      <c r="AC470" s="5283"/>
      <c r="AD470" s="5283"/>
      <c r="AE470" s="5297"/>
    </row>
    <row r="471" spans="1:34" s="4" customFormat="1" ht="12" customHeight="1">
      <c r="A471" s="3520"/>
      <c r="B471" s="5272" t="s">
        <v>2648</v>
      </c>
      <c r="C471" s="5093" t="s">
        <v>3645</v>
      </c>
      <c r="D471" s="3498" t="s">
        <v>3425</v>
      </c>
      <c r="E471" s="5085" t="s">
        <v>1225</v>
      </c>
      <c r="F471" s="5085" t="s">
        <v>851</v>
      </c>
      <c r="G471" s="5085" t="s">
        <v>1131</v>
      </c>
      <c r="H471" s="5085" t="s">
        <v>624</v>
      </c>
      <c r="I471" s="5114" t="s">
        <v>873</v>
      </c>
      <c r="J471" s="5085">
        <v>13166</v>
      </c>
      <c r="K471" s="5085">
        <v>22448</v>
      </c>
      <c r="L471" s="5085">
        <v>512</v>
      </c>
      <c r="M471" s="5085">
        <v>968</v>
      </c>
      <c r="N471" s="1352" t="s">
        <v>854</v>
      </c>
      <c r="O471" s="1352" t="s">
        <v>866</v>
      </c>
      <c r="P471" s="1340" t="s">
        <v>867</v>
      </c>
      <c r="Q471" s="1352" t="s">
        <v>857</v>
      </c>
      <c r="R471" s="1340">
        <v>270</v>
      </c>
      <c r="S471" s="1340" t="s">
        <v>858</v>
      </c>
      <c r="T471" s="1340">
        <v>2</v>
      </c>
      <c r="U471" s="1340" t="s">
        <v>859</v>
      </c>
      <c r="V471" s="1340">
        <v>2</v>
      </c>
      <c r="W471" s="1340"/>
      <c r="X471" s="1340"/>
      <c r="Y471" s="1340"/>
      <c r="Z471" s="1340"/>
      <c r="AA471" s="1340"/>
      <c r="AB471" s="3062" t="s">
        <v>6173</v>
      </c>
      <c r="AC471" s="5085" t="s">
        <v>2468</v>
      </c>
      <c r="AD471" s="5085" t="s">
        <v>2452</v>
      </c>
      <c r="AE471" s="5126" t="s">
        <v>3115</v>
      </c>
      <c r="AF471" s="91"/>
      <c r="AG471" s="91"/>
      <c r="AH471" s="91"/>
    </row>
    <row r="472" spans="1:34" s="4" customFormat="1" ht="12" customHeight="1">
      <c r="A472" s="3520"/>
      <c r="B472" s="5272"/>
      <c r="C472" s="5094"/>
      <c r="D472" s="3498"/>
      <c r="E472" s="5085"/>
      <c r="F472" s="5085"/>
      <c r="G472" s="5085"/>
      <c r="H472" s="5085"/>
      <c r="I472" s="5114"/>
      <c r="J472" s="5085"/>
      <c r="K472" s="5085"/>
      <c r="L472" s="5085"/>
      <c r="M472" s="5085"/>
      <c r="N472" s="1354" t="s">
        <v>874</v>
      </c>
      <c r="O472" s="1355" t="s">
        <v>344</v>
      </c>
      <c r="P472" s="1354" t="s">
        <v>341</v>
      </c>
      <c r="Q472" s="1355" t="s">
        <v>857</v>
      </c>
      <c r="R472" s="1355">
        <v>1500</v>
      </c>
      <c r="S472" s="1355" t="s">
        <v>858</v>
      </c>
      <c r="T472" s="1355">
        <v>2</v>
      </c>
      <c r="U472" s="1355" t="s">
        <v>859</v>
      </c>
      <c r="V472" s="1355">
        <v>2</v>
      </c>
      <c r="W472" s="1355">
        <v>3</v>
      </c>
      <c r="X472" s="1355" t="s">
        <v>875</v>
      </c>
      <c r="Y472" s="1355" t="s">
        <v>859</v>
      </c>
      <c r="Z472" s="1355" t="s">
        <v>876</v>
      </c>
      <c r="AA472" s="1355" t="s">
        <v>877</v>
      </c>
      <c r="AB472" s="3009"/>
      <c r="AC472" s="5085"/>
      <c r="AD472" s="5085"/>
      <c r="AE472" s="5126"/>
      <c r="AF472" s="91"/>
      <c r="AG472" s="91"/>
      <c r="AH472" s="91"/>
    </row>
    <row r="473" spans="1:34" s="4" customFormat="1" ht="12" customHeight="1">
      <c r="A473" s="3520"/>
      <c r="B473" s="5272"/>
      <c r="C473" s="5094"/>
      <c r="D473" s="3498"/>
      <c r="E473" s="5085"/>
      <c r="F473" s="5085"/>
      <c r="G473" s="5085"/>
      <c r="H473" s="5085"/>
      <c r="I473" s="5114"/>
      <c r="J473" s="5085"/>
      <c r="K473" s="5085"/>
      <c r="L473" s="5085"/>
      <c r="M473" s="5085"/>
      <c r="N473" s="1354" t="s">
        <v>868</v>
      </c>
      <c r="O473" s="1354" t="s">
        <v>869</v>
      </c>
      <c r="P473" s="1354" t="s">
        <v>869</v>
      </c>
      <c r="Q473" s="1355" t="s">
        <v>857</v>
      </c>
      <c r="R473" s="1355">
        <v>1405</v>
      </c>
      <c r="S473" s="1355" t="s">
        <v>858</v>
      </c>
      <c r="T473" s="1355">
        <v>2</v>
      </c>
      <c r="U473" s="1355" t="s">
        <v>859</v>
      </c>
      <c r="V473" s="1355">
        <v>2</v>
      </c>
      <c r="W473" s="1355"/>
      <c r="X473" s="1355"/>
      <c r="Y473" s="1355"/>
      <c r="Z473" s="1355"/>
      <c r="AA473" s="1355"/>
      <c r="AB473" s="3009"/>
      <c r="AC473" s="5085"/>
      <c r="AD473" s="5085"/>
      <c r="AE473" s="5126"/>
      <c r="AF473" s="91"/>
      <c r="AG473" s="91"/>
      <c r="AH473" s="91"/>
    </row>
    <row r="474" spans="1:34" s="4" customFormat="1" ht="12" customHeight="1" thickBot="1">
      <c r="A474" s="3521"/>
      <c r="B474" s="5275"/>
      <c r="C474" s="5180"/>
      <c r="D474" s="3499"/>
      <c r="E474" s="5121"/>
      <c r="F474" s="5121"/>
      <c r="G474" s="5121"/>
      <c r="H474" s="5121"/>
      <c r="I474" s="5287"/>
      <c r="J474" s="5121"/>
      <c r="K474" s="5121"/>
      <c r="L474" s="5121"/>
      <c r="M474" s="5121"/>
      <c r="N474" s="1357" t="s">
        <v>860</v>
      </c>
      <c r="O474" s="1356" t="s">
        <v>646</v>
      </c>
      <c r="P474" s="1356" t="s">
        <v>647</v>
      </c>
      <c r="Q474" s="1357" t="s">
        <v>857</v>
      </c>
      <c r="R474" s="1356">
        <v>1300</v>
      </c>
      <c r="S474" s="1356" t="s">
        <v>858</v>
      </c>
      <c r="T474" s="1356">
        <v>2</v>
      </c>
      <c r="U474" s="1356" t="s">
        <v>859</v>
      </c>
      <c r="V474" s="1356">
        <v>2</v>
      </c>
      <c r="W474" s="1356"/>
      <c r="X474" s="1356"/>
      <c r="Y474" s="1356"/>
      <c r="Z474" s="1356"/>
      <c r="AA474" s="1356"/>
      <c r="AB474" s="3010"/>
      <c r="AC474" s="5121"/>
      <c r="AD474" s="5121"/>
      <c r="AE474" s="5298"/>
      <c r="AF474" s="91"/>
      <c r="AG474" s="91"/>
      <c r="AH474" s="91"/>
    </row>
    <row r="475" spans="1:34" ht="12.75" customHeight="1">
      <c r="A475" s="3519" t="s">
        <v>404</v>
      </c>
      <c r="B475" s="5631" t="s">
        <v>2648</v>
      </c>
      <c r="C475" s="5232" t="s">
        <v>338</v>
      </c>
      <c r="D475" s="5450" t="s">
        <v>1553</v>
      </c>
      <c r="E475" s="5156" t="s">
        <v>1485</v>
      </c>
      <c r="F475" s="5156" t="s">
        <v>851</v>
      </c>
      <c r="G475" s="5156" t="s">
        <v>1131</v>
      </c>
      <c r="H475" s="5156" t="s">
        <v>624</v>
      </c>
      <c r="I475" s="5156" t="s">
        <v>873</v>
      </c>
      <c r="J475" s="5156">
        <v>384</v>
      </c>
      <c r="K475" s="5156">
        <v>4704</v>
      </c>
      <c r="L475" s="5156">
        <v>128</v>
      </c>
      <c r="M475" s="5156">
        <v>640</v>
      </c>
      <c r="N475" s="195" t="s">
        <v>854</v>
      </c>
      <c r="O475" s="969" t="s">
        <v>1218</v>
      </c>
      <c r="P475" s="969" t="s">
        <v>1219</v>
      </c>
      <c r="Q475" s="195" t="s">
        <v>857</v>
      </c>
      <c r="R475" s="137">
        <v>270</v>
      </c>
      <c r="S475" s="137" t="s">
        <v>858</v>
      </c>
      <c r="T475" s="137">
        <v>2</v>
      </c>
      <c r="U475" s="137" t="s">
        <v>859</v>
      </c>
      <c r="V475" s="137">
        <v>2</v>
      </c>
      <c r="W475" s="499"/>
      <c r="X475" s="499"/>
      <c r="Y475" s="499"/>
      <c r="Z475" s="499"/>
      <c r="AA475" s="499"/>
      <c r="AB475" s="3011"/>
      <c r="AC475" s="5156" t="s">
        <v>2451</v>
      </c>
      <c r="AD475" s="5156" t="s">
        <v>2452</v>
      </c>
      <c r="AE475" s="5305"/>
    </row>
    <row r="476" spans="1:34" ht="12.75" customHeight="1">
      <c r="A476" s="3520"/>
      <c r="B476" s="5443"/>
      <c r="C476" s="5107"/>
      <c r="D476" s="5449"/>
      <c r="E476" s="5086"/>
      <c r="F476" s="5086"/>
      <c r="G476" s="5086"/>
      <c r="H476" s="5086"/>
      <c r="I476" s="5086"/>
      <c r="J476" s="5086"/>
      <c r="K476" s="5086"/>
      <c r="L476" s="5086"/>
      <c r="M476" s="5086"/>
      <c r="N476" s="292" t="s">
        <v>860</v>
      </c>
      <c r="O476" s="25" t="s">
        <v>646</v>
      </c>
      <c r="P476" s="25" t="s">
        <v>647</v>
      </c>
      <c r="Q476" s="292" t="s">
        <v>857</v>
      </c>
      <c r="R476" s="25">
        <v>1300</v>
      </c>
      <c r="S476" s="25" t="s">
        <v>858</v>
      </c>
      <c r="T476" s="25">
        <v>2</v>
      </c>
      <c r="U476" s="25" t="s">
        <v>859</v>
      </c>
      <c r="V476" s="25">
        <v>2</v>
      </c>
      <c r="W476" s="465"/>
      <c r="X476" s="465"/>
      <c r="Y476" s="465"/>
      <c r="Z476" s="465"/>
      <c r="AA476" s="465"/>
      <c r="AB476" s="3012"/>
      <c r="AC476" s="5086"/>
      <c r="AD476" s="5086"/>
      <c r="AE476" s="5125"/>
    </row>
    <row r="477" spans="1:34" ht="12.75" customHeight="1">
      <c r="A477" s="3520"/>
      <c r="B477" s="5591" t="s">
        <v>2648</v>
      </c>
      <c r="C477" s="5105" t="s">
        <v>338</v>
      </c>
      <c r="D477" s="5448" t="s">
        <v>1554</v>
      </c>
      <c r="E477" s="5084" t="s">
        <v>1489</v>
      </c>
      <c r="F477" s="5084" t="s">
        <v>851</v>
      </c>
      <c r="G477" s="5084" t="s">
        <v>1488</v>
      </c>
      <c r="H477" s="5084" t="s">
        <v>624</v>
      </c>
      <c r="I477" s="5084" t="s">
        <v>873</v>
      </c>
      <c r="J477" s="5084">
        <v>384</v>
      </c>
      <c r="K477" s="5084">
        <v>4704</v>
      </c>
      <c r="L477" s="5084">
        <v>128</v>
      </c>
      <c r="M477" s="5084">
        <v>640</v>
      </c>
      <c r="N477" s="292" t="s">
        <v>854</v>
      </c>
      <c r="O477" s="292" t="s">
        <v>1218</v>
      </c>
      <c r="P477" s="292" t="s">
        <v>1219</v>
      </c>
      <c r="Q477" s="292" t="s">
        <v>857</v>
      </c>
      <c r="R477" s="25">
        <v>270</v>
      </c>
      <c r="S477" s="25" t="s">
        <v>858</v>
      </c>
      <c r="T477" s="25">
        <v>2</v>
      </c>
      <c r="U477" s="25" t="s">
        <v>859</v>
      </c>
      <c r="V477" s="25">
        <v>2</v>
      </c>
      <c r="W477" s="465"/>
      <c r="X477" s="465"/>
      <c r="Y477" s="465"/>
      <c r="Z477" s="465"/>
      <c r="AA477" s="465"/>
      <c r="AB477" s="3013"/>
      <c r="AC477" s="5084" t="s">
        <v>2451</v>
      </c>
      <c r="AD477" s="5084" t="s">
        <v>2452</v>
      </c>
      <c r="AE477" s="5124"/>
    </row>
    <row r="478" spans="1:34" ht="12.75" customHeight="1">
      <c r="A478" s="3520"/>
      <c r="B478" s="5443"/>
      <c r="C478" s="5107"/>
      <c r="D478" s="5449"/>
      <c r="E478" s="5086"/>
      <c r="F478" s="5086"/>
      <c r="G478" s="5086"/>
      <c r="H478" s="5086"/>
      <c r="I478" s="5086"/>
      <c r="J478" s="5086"/>
      <c r="K478" s="5086"/>
      <c r="L478" s="5086"/>
      <c r="M478" s="5086"/>
      <c r="N478" s="292" t="s">
        <v>860</v>
      </c>
      <c r="O478" s="25" t="s">
        <v>646</v>
      </c>
      <c r="P478" s="25" t="s">
        <v>647</v>
      </c>
      <c r="Q478" s="292" t="s">
        <v>857</v>
      </c>
      <c r="R478" s="25">
        <v>1300</v>
      </c>
      <c r="S478" s="25" t="s">
        <v>858</v>
      </c>
      <c r="T478" s="25">
        <v>2</v>
      </c>
      <c r="U478" s="25" t="s">
        <v>859</v>
      </c>
      <c r="V478" s="25">
        <v>2</v>
      </c>
      <c r="W478" s="465"/>
      <c r="X478" s="465"/>
      <c r="Y478" s="465"/>
      <c r="Z478" s="465"/>
      <c r="AA478" s="465"/>
      <c r="AB478" s="3012"/>
      <c r="AC478" s="5086"/>
      <c r="AD478" s="5086"/>
      <c r="AE478" s="5125"/>
    </row>
    <row r="479" spans="1:34" ht="12.75" customHeight="1">
      <c r="A479" s="3520"/>
      <c r="B479" s="5437" t="s">
        <v>2648</v>
      </c>
      <c r="C479" s="5106" t="s">
        <v>338</v>
      </c>
      <c r="D479" s="5154" t="s">
        <v>425</v>
      </c>
      <c r="E479" s="5085" t="s">
        <v>1485</v>
      </c>
      <c r="F479" s="5085" t="s">
        <v>851</v>
      </c>
      <c r="G479" s="5085" t="s">
        <v>1131</v>
      </c>
      <c r="H479" s="5085" t="s">
        <v>624</v>
      </c>
      <c r="I479" s="5085" t="s">
        <v>873</v>
      </c>
      <c r="J479" s="5085">
        <v>384</v>
      </c>
      <c r="K479" s="5085">
        <v>3328</v>
      </c>
      <c r="L479" s="5085">
        <v>128</v>
      </c>
      <c r="M479" s="5085">
        <v>320</v>
      </c>
      <c r="N479" s="286" t="s">
        <v>854</v>
      </c>
      <c r="O479" s="286" t="s">
        <v>855</v>
      </c>
      <c r="P479" s="33" t="s">
        <v>856</v>
      </c>
      <c r="Q479" s="286" t="s">
        <v>857</v>
      </c>
      <c r="R479" s="33">
        <v>270</v>
      </c>
      <c r="S479" s="33" t="s">
        <v>858</v>
      </c>
      <c r="T479" s="33">
        <v>2</v>
      </c>
      <c r="U479" s="33" t="s">
        <v>859</v>
      </c>
      <c r="V479" s="33">
        <v>2</v>
      </c>
      <c r="W479" s="500"/>
      <c r="X479" s="500"/>
      <c r="Y479" s="500"/>
      <c r="Z479" s="500"/>
      <c r="AA479" s="500"/>
      <c r="AB479" s="3009"/>
      <c r="AC479" s="5085" t="s">
        <v>2451</v>
      </c>
      <c r="AD479" s="5085" t="s">
        <v>2452</v>
      </c>
      <c r="AE479" s="5126"/>
    </row>
    <row r="480" spans="1:34" ht="12.75" customHeight="1">
      <c r="A480" s="3520"/>
      <c r="B480" s="5443"/>
      <c r="C480" s="5107"/>
      <c r="D480" s="5155"/>
      <c r="E480" s="5086"/>
      <c r="F480" s="5086"/>
      <c r="G480" s="5086"/>
      <c r="H480" s="5086"/>
      <c r="I480" s="5086"/>
      <c r="J480" s="5086"/>
      <c r="K480" s="5086"/>
      <c r="L480" s="5086"/>
      <c r="M480" s="5086"/>
      <c r="N480" s="292" t="s">
        <v>860</v>
      </c>
      <c r="O480" s="25" t="s">
        <v>646</v>
      </c>
      <c r="P480" s="25" t="s">
        <v>647</v>
      </c>
      <c r="Q480" s="292" t="s">
        <v>857</v>
      </c>
      <c r="R480" s="25">
        <v>1300</v>
      </c>
      <c r="S480" s="25" t="s">
        <v>858</v>
      </c>
      <c r="T480" s="25">
        <v>2</v>
      </c>
      <c r="U480" s="25" t="s">
        <v>859</v>
      </c>
      <c r="V480" s="25">
        <v>2</v>
      </c>
      <c r="W480" s="465"/>
      <c r="X480" s="465"/>
      <c r="Y480" s="465"/>
      <c r="Z480" s="465"/>
      <c r="AA480" s="465"/>
      <c r="AB480" s="3012"/>
      <c r="AC480" s="5086"/>
      <c r="AD480" s="5086"/>
      <c r="AE480" s="5125"/>
    </row>
    <row r="481" spans="1:34" ht="12.75" customHeight="1">
      <c r="A481" s="3520"/>
      <c r="B481" s="5437" t="s">
        <v>2648</v>
      </c>
      <c r="C481" s="5106" t="s">
        <v>338</v>
      </c>
      <c r="D481" s="5154" t="s">
        <v>426</v>
      </c>
      <c r="E481" s="5085" t="s">
        <v>1494</v>
      </c>
      <c r="F481" s="5085" t="s">
        <v>851</v>
      </c>
      <c r="G481" s="5085" t="s">
        <v>1131</v>
      </c>
      <c r="H481" s="5085" t="s">
        <v>624</v>
      </c>
      <c r="I481" s="5085" t="s">
        <v>873</v>
      </c>
      <c r="J481" s="5085">
        <v>384</v>
      </c>
      <c r="K481" s="5085">
        <v>2016</v>
      </c>
      <c r="L481" s="5085">
        <v>128</v>
      </c>
      <c r="M481" s="5085">
        <v>256</v>
      </c>
      <c r="N481" s="286" t="s">
        <v>854</v>
      </c>
      <c r="O481" s="286" t="s">
        <v>855</v>
      </c>
      <c r="P481" s="33" t="s">
        <v>856</v>
      </c>
      <c r="Q481" s="286" t="s">
        <v>857</v>
      </c>
      <c r="R481" s="33">
        <v>270</v>
      </c>
      <c r="S481" s="33" t="s">
        <v>858</v>
      </c>
      <c r="T481" s="33">
        <v>2</v>
      </c>
      <c r="U481" s="33" t="s">
        <v>859</v>
      </c>
      <c r="V481" s="33">
        <v>2</v>
      </c>
      <c r="W481" s="500"/>
      <c r="X481" s="500"/>
      <c r="Y481" s="500"/>
      <c r="Z481" s="500"/>
      <c r="AA481" s="500"/>
      <c r="AB481" s="3009"/>
      <c r="AC481" s="5085" t="s">
        <v>2451</v>
      </c>
      <c r="AD481" s="5085" t="s">
        <v>2452</v>
      </c>
      <c r="AE481" s="5126"/>
    </row>
    <row r="482" spans="1:34" ht="12.75" customHeight="1">
      <c r="A482" s="3520"/>
      <c r="B482" s="5443"/>
      <c r="C482" s="5107"/>
      <c r="D482" s="5155"/>
      <c r="E482" s="5086"/>
      <c r="F482" s="5086"/>
      <c r="G482" s="5086"/>
      <c r="H482" s="5086"/>
      <c r="I482" s="5086"/>
      <c r="J482" s="5086"/>
      <c r="K482" s="5086"/>
      <c r="L482" s="5086"/>
      <c r="M482" s="5086"/>
      <c r="N482" s="292" t="s">
        <v>860</v>
      </c>
      <c r="O482" s="25" t="s">
        <v>646</v>
      </c>
      <c r="P482" s="25" t="s">
        <v>647</v>
      </c>
      <c r="Q482" s="292" t="s">
        <v>857</v>
      </c>
      <c r="R482" s="25">
        <v>1300</v>
      </c>
      <c r="S482" s="25" t="s">
        <v>858</v>
      </c>
      <c r="T482" s="25">
        <v>2</v>
      </c>
      <c r="U482" s="25" t="s">
        <v>859</v>
      </c>
      <c r="V482" s="25">
        <v>2</v>
      </c>
      <c r="W482" s="465"/>
      <c r="X482" s="465"/>
      <c r="Y482" s="465"/>
      <c r="Z482" s="465"/>
      <c r="AA482" s="465"/>
      <c r="AB482" s="3012"/>
      <c r="AC482" s="5086"/>
      <c r="AD482" s="5086"/>
      <c r="AE482" s="5125"/>
    </row>
    <row r="483" spans="1:34" ht="12.75" customHeight="1">
      <c r="A483" s="3520"/>
      <c r="B483" s="5591" t="s">
        <v>2648</v>
      </c>
      <c r="C483" s="5105" t="s">
        <v>338</v>
      </c>
      <c r="D483" s="5153" t="s">
        <v>427</v>
      </c>
      <c r="E483" s="5084" t="s">
        <v>1489</v>
      </c>
      <c r="F483" s="5084" t="s">
        <v>851</v>
      </c>
      <c r="G483" s="5084" t="s">
        <v>1495</v>
      </c>
      <c r="H483" s="5084" t="s">
        <v>624</v>
      </c>
      <c r="I483" s="5084" t="s">
        <v>873</v>
      </c>
      <c r="J483" s="5084">
        <v>192</v>
      </c>
      <c r="K483" s="5084">
        <v>1024</v>
      </c>
      <c r="L483" s="5084">
        <v>64</v>
      </c>
      <c r="M483" s="5084">
        <v>192</v>
      </c>
      <c r="N483" s="1354" t="s">
        <v>854</v>
      </c>
      <c r="O483" s="1354" t="s">
        <v>855</v>
      </c>
      <c r="P483" s="1355" t="s">
        <v>856</v>
      </c>
      <c r="Q483" s="1354" t="s">
        <v>857</v>
      </c>
      <c r="R483" s="1355">
        <v>270</v>
      </c>
      <c r="S483" s="1355" t="s">
        <v>858</v>
      </c>
      <c r="T483" s="1355">
        <v>2</v>
      </c>
      <c r="U483" s="1355" t="s">
        <v>859</v>
      </c>
      <c r="V483" s="1355">
        <v>2</v>
      </c>
      <c r="W483" s="465"/>
      <c r="X483" s="465"/>
      <c r="Y483" s="465"/>
      <c r="Z483" s="465"/>
      <c r="AA483" s="465"/>
      <c r="AB483" s="3013"/>
      <c r="AC483" s="5084" t="s">
        <v>2451</v>
      </c>
      <c r="AD483" s="5084" t="s">
        <v>2452</v>
      </c>
      <c r="AE483" s="5124"/>
    </row>
    <row r="484" spans="1:34" ht="13.5" customHeight="1">
      <c r="A484" s="3520"/>
      <c r="B484" s="5443"/>
      <c r="C484" s="5107"/>
      <c r="D484" s="5155"/>
      <c r="E484" s="5086"/>
      <c r="F484" s="5086"/>
      <c r="G484" s="5086"/>
      <c r="H484" s="5086"/>
      <c r="I484" s="5086"/>
      <c r="J484" s="5086"/>
      <c r="K484" s="5086"/>
      <c r="L484" s="5086"/>
      <c r="M484" s="5086"/>
      <c r="N484" s="1354" t="s">
        <v>860</v>
      </c>
      <c r="O484" s="1355" t="s">
        <v>646</v>
      </c>
      <c r="P484" s="1355" t="s">
        <v>647</v>
      </c>
      <c r="Q484" s="1354" t="s">
        <v>857</v>
      </c>
      <c r="R484" s="1355">
        <v>1300</v>
      </c>
      <c r="S484" s="1355" t="s">
        <v>858</v>
      </c>
      <c r="T484" s="1355">
        <v>2</v>
      </c>
      <c r="U484" s="1355" t="s">
        <v>859</v>
      </c>
      <c r="V484" s="1355">
        <v>2</v>
      </c>
      <c r="W484" s="465"/>
      <c r="X484" s="465"/>
      <c r="Y484" s="465"/>
      <c r="Z484" s="465"/>
      <c r="AA484" s="465"/>
      <c r="AB484" s="3012"/>
      <c r="AC484" s="5086"/>
      <c r="AD484" s="5086"/>
      <c r="AE484" s="5125"/>
    </row>
    <row r="485" spans="1:34" s="4" customFormat="1" ht="12.75" customHeight="1">
      <c r="A485" s="3520"/>
      <c r="B485" s="5272" t="s">
        <v>3263</v>
      </c>
      <c r="C485" s="5267" t="s">
        <v>339</v>
      </c>
      <c r="D485" s="5438" t="s">
        <v>3397</v>
      </c>
      <c r="E485" s="5085" t="s">
        <v>3396</v>
      </c>
      <c r="F485" s="5085" t="s">
        <v>851</v>
      </c>
      <c r="G485" s="5085" t="s">
        <v>862</v>
      </c>
      <c r="H485" s="5085" t="s">
        <v>624</v>
      </c>
      <c r="I485" s="5114" t="s">
        <v>853</v>
      </c>
      <c r="J485" s="5236">
        <v>4906</v>
      </c>
      <c r="K485" s="5236">
        <v>12286</v>
      </c>
      <c r="L485" s="5236">
        <v>256</v>
      </c>
      <c r="M485" s="5236">
        <v>790</v>
      </c>
      <c r="N485" s="1352" t="s">
        <v>854</v>
      </c>
      <c r="O485" s="235" t="s">
        <v>1135</v>
      </c>
      <c r="P485" s="235" t="s">
        <v>1134</v>
      </c>
      <c r="Q485" s="1352" t="s">
        <v>857</v>
      </c>
      <c r="R485" s="1340">
        <v>270</v>
      </c>
      <c r="S485" s="1340" t="s">
        <v>858</v>
      </c>
      <c r="T485" s="1340">
        <v>2</v>
      </c>
      <c r="U485" s="1340" t="s">
        <v>859</v>
      </c>
      <c r="V485" s="1340">
        <v>2</v>
      </c>
      <c r="W485" s="1340"/>
      <c r="X485" s="1340"/>
      <c r="Y485" s="1340"/>
      <c r="Z485" s="1340"/>
      <c r="AA485" s="1340"/>
      <c r="AB485" s="3062" t="s">
        <v>6172</v>
      </c>
      <c r="AC485" s="5085" t="s">
        <v>2466</v>
      </c>
      <c r="AD485" s="5085" t="s">
        <v>2452</v>
      </c>
      <c r="AE485" s="5126" t="s">
        <v>3286</v>
      </c>
      <c r="AF485" s="91"/>
      <c r="AG485" s="91"/>
      <c r="AH485" s="91"/>
    </row>
    <row r="486" spans="1:34" s="4" customFormat="1" ht="12.75" customHeight="1">
      <c r="A486" s="3520"/>
      <c r="B486" s="5272"/>
      <c r="C486" s="5267"/>
      <c r="D486" s="5439"/>
      <c r="E486" s="5086"/>
      <c r="F486" s="5085"/>
      <c r="G486" s="5085"/>
      <c r="H486" s="5085"/>
      <c r="I486" s="5114"/>
      <c r="J486" s="5236"/>
      <c r="K486" s="5236"/>
      <c r="L486" s="5236"/>
      <c r="M486" s="5236"/>
      <c r="N486" s="1354" t="s">
        <v>860</v>
      </c>
      <c r="O486" s="1355" t="s">
        <v>646</v>
      </c>
      <c r="P486" s="1355" t="s">
        <v>647</v>
      </c>
      <c r="Q486" s="1354" t="s">
        <v>857</v>
      </c>
      <c r="R486" s="1355">
        <v>1300</v>
      </c>
      <c r="S486" s="1355" t="s">
        <v>858</v>
      </c>
      <c r="T486" s="1355">
        <v>2</v>
      </c>
      <c r="U486" s="1355" t="s">
        <v>859</v>
      </c>
      <c r="V486" s="1355">
        <v>2</v>
      </c>
      <c r="W486" s="1355"/>
      <c r="X486" s="1355"/>
      <c r="Y486" s="1355"/>
      <c r="Z486" s="1355"/>
      <c r="AA486" s="1355"/>
      <c r="AB486" s="3012"/>
      <c r="AC486" s="5085"/>
      <c r="AD486" s="5085"/>
      <c r="AE486" s="5125"/>
      <c r="AF486" s="91"/>
      <c r="AG486" s="91"/>
      <c r="AH486" s="91"/>
    </row>
    <row r="487" spans="1:34" s="4" customFormat="1" ht="12.75" customHeight="1">
      <c r="A487" s="3520"/>
      <c r="B487" s="5271" t="s">
        <v>2648</v>
      </c>
      <c r="C487" s="5441" t="s">
        <v>339</v>
      </c>
      <c r="D487" s="3602" t="s">
        <v>3398</v>
      </c>
      <c r="E487" s="5084" t="s">
        <v>1222</v>
      </c>
      <c r="F487" s="5084" t="s">
        <v>851</v>
      </c>
      <c r="G487" s="5084" t="s">
        <v>1131</v>
      </c>
      <c r="H487" s="5084" t="s">
        <v>624</v>
      </c>
      <c r="I487" s="5116" t="s">
        <v>873</v>
      </c>
      <c r="J487" s="5291">
        <v>4906</v>
      </c>
      <c r="K487" s="5291">
        <v>7744</v>
      </c>
      <c r="L487" s="5291">
        <v>256</v>
      </c>
      <c r="M487" s="5291">
        <v>512</v>
      </c>
      <c r="N487" s="1354" t="s">
        <v>854</v>
      </c>
      <c r="O487" s="235" t="s">
        <v>1135</v>
      </c>
      <c r="P487" s="235" t="s">
        <v>1134</v>
      </c>
      <c r="Q487" s="1354" t="s">
        <v>857</v>
      </c>
      <c r="R487" s="1355">
        <v>270</v>
      </c>
      <c r="S487" s="1355" t="s">
        <v>858</v>
      </c>
      <c r="T487" s="1355">
        <v>2</v>
      </c>
      <c r="U487" s="1355" t="s">
        <v>859</v>
      </c>
      <c r="V487" s="1355">
        <v>2</v>
      </c>
      <c r="W487" s="1355"/>
      <c r="X487" s="1355"/>
      <c r="Y487" s="1355"/>
      <c r="Z487" s="1355"/>
      <c r="AA487" s="1355"/>
      <c r="AB487" s="3062" t="s">
        <v>6172</v>
      </c>
      <c r="AC487" s="5084" t="s">
        <v>2466</v>
      </c>
      <c r="AD487" s="5084" t="s">
        <v>2452</v>
      </c>
      <c r="AE487" s="5124" t="s">
        <v>3115</v>
      </c>
      <c r="AF487" s="91"/>
      <c r="AG487" s="91"/>
      <c r="AH487" s="91"/>
    </row>
    <row r="488" spans="1:34" s="4" customFormat="1" ht="12.75" customHeight="1">
      <c r="A488" s="3520"/>
      <c r="B488" s="5272"/>
      <c r="C488" s="5267"/>
      <c r="D488" s="3510"/>
      <c r="E488" s="5086"/>
      <c r="F488" s="5085"/>
      <c r="G488" s="5085"/>
      <c r="H488" s="5085"/>
      <c r="I488" s="5114"/>
      <c r="J488" s="5237"/>
      <c r="K488" s="5237"/>
      <c r="L488" s="5236"/>
      <c r="M488" s="5237"/>
      <c r="N488" s="1354" t="s">
        <v>860</v>
      </c>
      <c r="O488" s="1355" t="s">
        <v>646</v>
      </c>
      <c r="P488" s="1355" t="s">
        <v>647</v>
      </c>
      <c r="Q488" s="1354" t="s">
        <v>857</v>
      </c>
      <c r="R488" s="1355">
        <v>1300</v>
      </c>
      <c r="S488" s="1355" t="s">
        <v>858</v>
      </c>
      <c r="T488" s="1355">
        <v>2</v>
      </c>
      <c r="U488" s="1355" t="s">
        <v>859</v>
      </c>
      <c r="V488" s="1355">
        <v>2</v>
      </c>
      <c r="W488" s="1355"/>
      <c r="X488" s="1355"/>
      <c r="Y488" s="1355"/>
      <c r="Z488" s="1355"/>
      <c r="AA488" s="1355"/>
      <c r="AB488" s="3012"/>
      <c r="AC488" s="5085"/>
      <c r="AD488" s="5085"/>
      <c r="AE488" s="5125"/>
      <c r="AF488" s="91"/>
      <c r="AG488" s="91"/>
      <c r="AH488" s="91"/>
    </row>
    <row r="489" spans="1:34" s="4" customFormat="1" ht="12.75" customHeight="1">
      <c r="A489" s="3520"/>
      <c r="B489" s="5271" t="s">
        <v>2648</v>
      </c>
      <c r="C489" s="5441" t="s">
        <v>339</v>
      </c>
      <c r="D489" s="3602" t="s">
        <v>3399</v>
      </c>
      <c r="E489" s="5084" t="s">
        <v>1222</v>
      </c>
      <c r="F489" s="5084" t="s">
        <v>851</v>
      </c>
      <c r="G489" s="5084" t="s">
        <v>1131</v>
      </c>
      <c r="H489" s="5084" t="s">
        <v>624</v>
      </c>
      <c r="I489" s="5116" t="s">
        <v>873</v>
      </c>
      <c r="J489" s="5291">
        <v>4906</v>
      </c>
      <c r="K489" s="5291">
        <v>6104</v>
      </c>
      <c r="L489" s="5291">
        <v>256</v>
      </c>
      <c r="M489" s="5291">
        <v>396</v>
      </c>
      <c r="N489" s="1354" t="s">
        <v>854</v>
      </c>
      <c r="O489" s="235" t="s">
        <v>1135</v>
      </c>
      <c r="P489" s="235" t="s">
        <v>1134</v>
      </c>
      <c r="Q489" s="1354" t="s">
        <v>857</v>
      </c>
      <c r="R489" s="1355">
        <v>270</v>
      </c>
      <c r="S489" s="1355" t="s">
        <v>858</v>
      </c>
      <c r="T489" s="1355">
        <v>2</v>
      </c>
      <c r="U489" s="1355" t="s">
        <v>859</v>
      </c>
      <c r="V489" s="1355">
        <v>2</v>
      </c>
      <c r="W489" s="1355"/>
      <c r="X489" s="1355"/>
      <c r="Y489" s="1355"/>
      <c r="Z489" s="1355"/>
      <c r="AA489" s="1355"/>
      <c r="AB489" s="3062" t="s">
        <v>6172</v>
      </c>
      <c r="AC489" s="5084" t="s">
        <v>2466</v>
      </c>
      <c r="AD489" s="5084" t="s">
        <v>2452</v>
      </c>
      <c r="AE489" s="5124" t="s">
        <v>3115</v>
      </c>
      <c r="AF489" s="91"/>
      <c r="AG489" s="91"/>
      <c r="AH489" s="91"/>
    </row>
    <row r="490" spans="1:34" s="4" customFormat="1" ht="12.75" customHeight="1">
      <c r="A490" s="3520"/>
      <c r="B490" s="5272"/>
      <c r="C490" s="5267"/>
      <c r="D490" s="3510"/>
      <c r="E490" s="5086"/>
      <c r="F490" s="5085"/>
      <c r="G490" s="5085"/>
      <c r="H490" s="5085"/>
      <c r="I490" s="5114"/>
      <c r="J490" s="5236"/>
      <c r="K490" s="5237"/>
      <c r="L490" s="5236"/>
      <c r="M490" s="5237"/>
      <c r="N490" s="1354" t="s">
        <v>860</v>
      </c>
      <c r="O490" s="1355" t="s">
        <v>646</v>
      </c>
      <c r="P490" s="1355" t="s">
        <v>647</v>
      </c>
      <c r="Q490" s="1354" t="s">
        <v>857</v>
      </c>
      <c r="R490" s="1355">
        <v>1300</v>
      </c>
      <c r="S490" s="1355" t="s">
        <v>858</v>
      </c>
      <c r="T490" s="1355">
        <v>2</v>
      </c>
      <c r="U490" s="1355" t="s">
        <v>859</v>
      </c>
      <c r="V490" s="1355">
        <v>2</v>
      </c>
      <c r="W490" s="1355"/>
      <c r="X490" s="1355"/>
      <c r="Y490" s="1355"/>
      <c r="Z490" s="1355"/>
      <c r="AA490" s="1355"/>
      <c r="AB490" s="3012"/>
      <c r="AC490" s="5085"/>
      <c r="AD490" s="5085"/>
      <c r="AE490" s="5125"/>
      <c r="AF490" s="91"/>
      <c r="AG490" s="91"/>
      <c r="AH490" s="91"/>
    </row>
    <row r="491" spans="1:34" s="4" customFormat="1" ht="12.75" customHeight="1">
      <c r="A491" s="3520"/>
      <c r="B491" s="5271" t="s">
        <v>3263</v>
      </c>
      <c r="C491" s="5441" t="s">
        <v>588</v>
      </c>
      <c r="D491" s="5231" t="s">
        <v>3400</v>
      </c>
      <c r="E491" s="5084" t="s">
        <v>3396</v>
      </c>
      <c r="F491" s="5084" t="s">
        <v>851</v>
      </c>
      <c r="G491" s="5084" t="s">
        <v>862</v>
      </c>
      <c r="H491" s="5084" t="s">
        <v>624</v>
      </c>
      <c r="I491" s="5116" t="s">
        <v>853</v>
      </c>
      <c r="J491" s="5084">
        <v>12286</v>
      </c>
      <c r="K491" s="5084">
        <v>23712</v>
      </c>
      <c r="L491" s="5084">
        <v>512</v>
      </c>
      <c r="M491" s="5084">
        <v>912</v>
      </c>
      <c r="N491" s="1354" t="s">
        <v>854</v>
      </c>
      <c r="O491" s="1354" t="s">
        <v>866</v>
      </c>
      <c r="P491" s="1355" t="s">
        <v>867</v>
      </c>
      <c r="Q491" s="1354" t="s">
        <v>857</v>
      </c>
      <c r="R491" s="1355">
        <v>270</v>
      </c>
      <c r="S491" s="1355" t="s">
        <v>858</v>
      </c>
      <c r="T491" s="1355">
        <v>2</v>
      </c>
      <c r="U491" s="1355" t="s">
        <v>859</v>
      </c>
      <c r="V491" s="1355">
        <v>2</v>
      </c>
      <c r="W491" s="1355"/>
      <c r="X491" s="1355"/>
      <c r="Y491" s="1355"/>
      <c r="Z491" s="1355"/>
      <c r="AA491" s="1355"/>
      <c r="AB491" s="3062" t="s">
        <v>6173</v>
      </c>
      <c r="AC491" s="5084" t="s">
        <v>2466</v>
      </c>
      <c r="AD491" s="5084" t="s">
        <v>2452</v>
      </c>
      <c r="AE491" s="5124" t="s">
        <v>3286</v>
      </c>
      <c r="AF491" s="91"/>
      <c r="AG491" s="91"/>
      <c r="AH491" s="91"/>
    </row>
    <row r="492" spans="1:34" s="4" customFormat="1" ht="12.75" customHeight="1">
      <c r="A492" s="3520"/>
      <c r="B492" s="5273"/>
      <c r="C492" s="5442"/>
      <c r="D492" s="4272"/>
      <c r="E492" s="5086"/>
      <c r="F492" s="5086"/>
      <c r="G492" s="5085"/>
      <c r="H492" s="5086"/>
      <c r="I492" s="5114"/>
      <c r="J492" s="5086"/>
      <c r="K492" s="5086"/>
      <c r="L492" s="5086"/>
      <c r="M492" s="5086"/>
      <c r="N492" s="1354" t="s">
        <v>860</v>
      </c>
      <c r="O492" s="1355" t="s">
        <v>646</v>
      </c>
      <c r="P492" s="1355" t="s">
        <v>647</v>
      </c>
      <c r="Q492" s="1354" t="s">
        <v>857</v>
      </c>
      <c r="R492" s="1355">
        <v>1300</v>
      </c>
      <c r="S492" s="1355" t="s">
        <v>858</v>
      </c>
      <c r="T492" s="1355">
        <v>2</v>
      </c>
      <c r="U492" s="1355" t="s">
        <v>859</v>
      </c>
      <c r="V492" s="1355">
        <v>2</v>
      </c>
      <c r="W492" s="1355"/>
      <c r="X492" s="1355"/>
      <c r="Y492" s="1355"/>
      <c r="Z492" s="1355"/>
      <c r="AA492" s="1355"/>
      <c r="AB492" s="3012"/>
      <c r="AC492" s="5086"/>
      <c r="AD492" s="5086"/>
      <c r="AE492" s="5125"/>
      <c r="AF492" s="235"/>
      <c r="AG492" s="235"/>
      <c r="AH492" s="235"/>
    </row>
    <row r="493" spans="1:34" s="4" customFormat="1" ht="12.75" customHeight="1">
      <c r="A493" s="3520"/>
      <c r="B493" s="5271" t="s">
        <v>2648</v>
      </c>
      <c r="C493" s="5441" t="s">
        <v>588</v>
      </c>
      <c r="D493" s="3602" t="s">
        <v>3401</v>
      </c>
      <c r="E493" s="5084" t="s">
        <v>1222</v>
      </c>
      <c r="F493" s="5084" t="s">
        <v>851</v>
      </c>
      <c r="G493" s="5084" t="s">
        <v>1131</v>
      </c>
      <c r="H493" s="5084" t="s">
        <v>624</v>
      </c>
      <c r="I493" s="5116" t="s">
        <v>873</v>
      </c>
      <c r="J493" s="5084">
        <v>12286</v>
      </c>
      <c r="K493" s="5084">
        <v>16598</v>
      </c>
      <c r="L493" s="5084">
        <v>512</v>
      </c>
      <c r="M493" s="5084">
        <v>638</v>
      </c>
      <c r="N493" s="1354" t="s">
        <v>854</v>
      </c>
      <c r="O493" s="1354" t="s">
        <v>866</v>
      </c>
      <c r="P493" s="1355" t="s">
        <v>867</v>
      </c>
      <c r="Q493" s="1354" t="s">
        <v>857</v>
      </c>
      <c r="R493" s="1355">
        <v>270</v>
      </c>
      <c r="S493" s="1355" t="s">
        <v>858</v>
      </c>
      <c r="T493" s="1355">
        <v>2</v>
      </c>
      <c r="U493" s="1355" t="s">
        <v>859</v>
      </c>
      <c r="V493" s="1355">
        <v>2</v>
      </c>
      <c r="W493" s="1355"/>
      <c r="X493" s="1355"/>
      <c r="Y493" s="1355"/>
      <c r="Z493" s="1355"/>
      <c r="AA493" s="1355"/>
      <c r="AB493" s="3062" t="s">
        <v>6172</v>
      </c>
      <c r="AC493" s="5084" t="s">
        <v>2466</v>
      </c>
      <c r="AD493" s="5084" t="s">
        <v>2452</v>
      </c>
      <c r="AE493" s="5124" t="s">
        <v>3115</v>
      </c>
      <c r="AF493" s="91"/>
      <c r="AG493" s="91"/>
      <c r="AH493" s="91"/>
    </row>
    <row r="494" spans="1:34" s="4" customFormat="1" ht="12.75" customHeight="1">
      <c r="A494" s="3520"/>
      <c r="B494" s="5273"/>
      <c r="C494" s="5442"/>
      <c r="D494" s="3510"/>
      <c r="E494" s="5086"/>
      <c r="F494" s="5086"/>
      <c r="G494" s="5086"/>
      <c r="H494" s="5086"/>
      <c r="I494" s="5115"/>
      <c r="J494" s="5086"/>
      <c r="K494" s="5086"/>
      <c r="L494" s="5086"/>
      <c r="M494" s="5086"/>
      <c r="N494" s="1354" t="s">
        <v>860</v>
      </c>
      <c r="O494" s="1355" t="s">
        <v>646</v>
      </c>
      <c r="P494" s="1355" t="s">
        <v>647</v>
      </c>
      <c r="Q494" s="1354" t="s">
        <v>857</v>
      </c>
      <c r="R494" s="1355">
        <v>1300</v>
      </c>
      <c r="S494" s="1355" t="s">
        <v>858</v>
      </c>
      <c r="T494" s="1355">
        <v>2</v>
      </c>
      <c r="U494" s="1355" t="s">
        <v>859</v>
      </c>
      <c r="V494" s="1355">
        <v>2</v>
      </c>
      <c r="W494" s="1355"/>
      <c r="X494" s="1355"/>
      <c r="Y494" s="1355"/>
      <c r="Z494" s="1355"/>
      <c r="AA494" s="1355"/>
      <c r="AB494" s="3012"/>
      <c r="AC494" s="5086"/>
      <c r="AD494" s="5086"/>
      <c r="AE494" s="5125"/>
      <c r="AF494" s="235"/>
      <c r="AG494" s="235"/>
      <c r="AH494" s="235"/>
    </row>
    <row r="495" spans="1:34" s="4" customFormat="1" ht="12.75" customHeight="1">
      <c r="A495" s="3520"/>
      <c r="B495" s="5272" t="s">
        <v>2648</v>
      </c>
      <c r="C495" s="5267" t="s">
        <v>588</v>
      </c>
      <c r="D495" s="3602" t="s">
        <v>3426</v>
      </c>
      <c r="E495" s="5085" t="s">
        <v>1222</v>
      </c>
      <c r="F495" s="5085" t="s">
        <v>851</v>
      </c>
      <c r="G495" s="5085" t="s">
        <v>1131</v>
      </c>
      <c r="H495" s="5085" t="s">
        <v>624</v>
      </c>
      <c r="I495" s="5114" t="s">
        <v>873</v>
      </c>
      <c r="J495" s="5085">
        <v>12286</v>
      </c>
      <c r="K495" s="5085">
        <v>14228</v>
      </c>
      <c r="L495" s="5085">
        <v>512</v>
      </c>
      <c r="M495" s="5085">
        <v>548</v>
      </c>
      <c r="N495" s="1352" t="s">
        <v>854</v>
      </c>
      <c r="O495" s="1352" t="s">
        <v>866</v>
      </c>
      <c r="P495" s="1340" t="s">
        <v>867</v>
      </c>
      <c r="Q495" s="1352" t="s">
        <v>857</v>
      </c>
      <c r="R495" s="1340">
        <v>270</v>
      </c>
      <c r="S495" s="1340" t="s">
        <v>858</v>
      </c>
      <c r="T495" s="1340">
        <v>2</v>
      </c>
      <c r="U495" s="1340" t="s">
        <v>859</v>
      </c>
      <c r="V495" s="1340">
        <v>2</v>
      </c>
      <c r="W495" s="1340"/>
      <c r="X495" s="1340"/>
      <c r="Y495" s="1340"/>
      <c r="Z495" s="1340"/>
      <c r="AA495" s="1340"/>
      <c r="AB495" s="3062" t="s">
        <v>6173</v>
      </c>
      <c r="AC495" s="5085" t="s">
        <v>2466</v>
      </c>
      <c r="AD495" s="5085" t="s">
        <v>2452</v>
      </c>
      <c r="AE495" s="5124" t="s">
        <v>3115</v>
      </c>
      <c r="AF495" s="91"/>
      <c r="AG495" s="91"/>
      <c r="AH495" s="91"/>
    </row>
    <row r="496" spans="1:34" s="4" customFormat="1" ht="12.75" customHeight="1" thickBot="1">
      <c r="A496" s="3521"/>
      <c r="B496" s="5275"/>
      <c r="C496" s="5268"/>
      <c r="D496" s="3499"/>
      <c r="E496" s="5121"/>
      <c r="F496" s="5121"/>
      <c r="G496" s="5121"/>
      <c r="H496" s="5121"/>
      <c r="I496" s="5287"/>
      <c r="J496" s="5121"/>
      <c r="K496" s="5121"/>
      <c r="L496" s="5121"/>
      <c r="M496" s="5121"/>
      <c r="N496" s="1357" t="s">
        <v>860</v>
      </c>
      <c r="O496" s="1356" t="s">
        <v>646</v>
      </c>
      <c r="P496" s="1356" t="s">
        <v>647</v>
      </c>
      <c r="Q496" s="1357" t="s">
        <v>857</v>
      </c>
      <c r="R496" s="1356">
        <v>1300</v>
      </c>
      <c r="S496" s="1356" t="s">
        <v>858</v>
      </c>
      <c r="T496" s="1356">
        <v>2</v>
      </c>
      <c r="U496" s="1356" t="s">
        <v>859</v>
      </c>
      <c r="V496" s="1356">
        <v>2</v>
      </c>
      <c r="W496" s="1356"/>
      <c r="X496" s="1356"/>
      <c r="Y496" s="1356"/>
      <c r="Z496" s="1356"/>
      <c r="AA496" s="1356"/>
      <c r="AB496" s="3010"/>
      <c r="AC496" s="5121"/>
      <c r="AD496" s="5121"/>
      <c r="AE496" s="5298"/>
      <c r="AF496" s="235"/>
      <c r="AG496" s="235"/>
      <c r="AH496" s="235"/>
    </row>
    <row r="497" spans="1:34" s="4" customFormat="1" ht="12" customHeight="1">
      <c r="A497" s="5249" t="s">
        <v>3879</v>
      </c>
      <c r="B497" s="5274" t="s">
        <v>3263</v>
      </c>
      <c r="C497" s="5161" t="s">
        <v>2651</v>
      </c>
      <c r="D497" s="3753" t="s">
        <v>3403</v>
      </c>
      <c r="E497" s="5320" t="s">
        <v>3402</v>
      </c>
      <c r="F497" s="5156" t="s">
        <v>851</v>
      </c>
      <c r="G497" s="5276" t="s">
        <v>862</v>
      </c>
      <c r="H497" s="5156" t="s">
        <v>624</v>
      </c>
      <c r="I497" s="5320" t="s">
        <v>853</v>
      </c>
      <c r="J497" s="5156">
        <v>4334</v>
      </c>
      <c r="K497" s="5156">
        <v>8906</v>
      </c>
      <c r="L497" s="5156">
        <v>384</v>
      </c>
      <c r="M497" s="5156">
        <v>832</v>
      </c>
      <c r="N497" s="1358" t="s">
        <v>854</v>
      </c>
      <c r="O497" s="1358" t="s">
        <v>1218</v>
      </c>
      <c r="P497" s="1358" t="s">
        <v>1219</v>
      </c>
      <c r="Q497" s="1358" t="s">
        <v>857</v>
      </c>
      <c r="R497" s="1362">
        <v>270</v>
      </c>
      <c r="S497" s="1362" t="s">
        <v>858</v>
      </c>
      <c r="T497" s="1362">
        <v>2</v>
      </c>
      <c r="U497" s="1362" t="s">
        <v>859</v>
      </c>
      <c r="V497" s="1362">
        <v>2</v>
      </c>
      <c r="W497" s="1362"/>
      <c r="X497" s="1362"/>
      <c r="Y497" s="1362"/>
      <c r="Z497" s="1362"/>
      <c r="AA497" s="1362"/>
      <c r="AB497" s="3011"/>
      <c r="AC497" s="5156" t="s">
        <v>2466</v>
      </c>
      <c r="AD497" s="5156" t="s">
        <v>2452</v>
      </c>
      <c r="AE497" s="5305" t="s">
        <v>3286</v>
      </c>
      <c r="AF497" s="91"/>
      <c r="AG497" s="91"/>
      <c r="AH497" s="91"/>
    </row>
    <row r="498" spans="1:34" s="4" customFormat="1" ht="12" customHeight="1">
      <c r="A498" s="5250"/>
      <c r="B498" s="5272"/>
      <c r="C498" s="5094"/>
      <c r="D498" s="3754"/>
      <c r="E498" s="5114"/>
      <c r="F498" s="5085"/>
      <c r="G498" s="5130"/>
      <c r="H498" s="5085"/>
      <c r="I498" s="5114"/>
      <c r="J498" s="5085"/>
      <c r="K498" s="5085"/>
      <c r="L498" s="5085"/>
      <c r="M498" s="5085"/>
      <c r="N498" s="1354" t="s">
        <v>874</v>
      </c>
      <c r="O498" s="1354" t="s">
        <v>342</v>
      </c>
      <c r="P498" s="1354" t="s">
        <v>341</v>
      </c>
      <c r="Q498" s="1354" t="s">
        <v>857</v>
      </c>
      <c r="R498" s="1355">
        <v>1500</v>
      </c>
      <c r="S498" s="1355" t="s">
        <v>858</v>
      </c>
      <c r="T498" s="1355">
        <v>2</v>
      </c>
      <c r="U498" s="1355" t="s">
        <v>859</v>
      </c>
      <c r="V498" s="1355">
        <v>2</v>
      </c>
      <c r="W498" s="1355">
        <v>3</v>
      </c>
      <c r="X498" s="1355" t="s">
        <v>875</v>
      </c>
      <c r="Y498" s="1355" t="s">
        <v>859</v>
      </c>
      <c r="Z498" s="1355" t="s">
        <v>876</v>
      </c>
      <c r="AA498" s="1355" t="s">
        <v>877</v>
      </c>
      <c r="AB498" s="3009"/>
      <c r="AC498" s="5085"/>
      <c r="AD498" s="5085"/>
      <c r="AE498" s="5126"/>
      <c r="AF498" s="91"/>
      <c r="AG498" s="91"/>
      <c r="AH498" s="91"/>
    </row>
    <row r="499" spans="1:34" s="4" customFormat="1" ht="12" customHeight="1">
      <c r="A499" s="5250"/>
      <c r="B499" s="5436"/>
      <c r="C499" s="5095"/>
      <c r="D499" s="3755"/>
      <c r="E499" s="5115"/>
      <c r="F499" s="5086"/>
      <c r="G499" s="5130"/>
      <c r="H499" s="5086"/>
      <c r="I499" s="5115"/>
      <c r="J499" s="5086"/>
      <c r="K499" s="5086"/>
      <c r="L499" s="5086"/>
      <c r="M499" s="5086"/>
      <c r="N499" s="1354" t="s">
        <v>860</v>
      </c>
      <c r="O499" s="1355" t="s">
        <v>646</v>
      </c>
      <c r="P499" s="1355" t="s">
        <v>647</v>
      </c>
      <c r="Q499" s="1354" t="s">
        <v>857</v>
      </c>
      <c r="R499" s="1355">
        <v>1300</v>
      </c>
      <c r="S499" s="1355" t="s">
        <v>858</v>
      </c>
      <c r="T499" s="1355">
        <v>2</v>
      </c>
      <c r="U499" s="1355" t="s">
        <v>859</v>
      </c>
      <c r="V499" s="1355">
        <v>2</v>
      </c>
      <c r="W499" s="1355"/>
      <c r="X499" s="1355"/>
      <c r="Y499" s="1355"/>
      <c r="Z499" s="1355"/>
      <c r="AA499" s="1355"/>
      <c r="AB499" s="3012"/>
      <c r="AC499" s="5086"/>
      <c r="AD499" s="5086"/>
      <c r="AE499" s="5125"/>
      <c r="AF499" s="91"/>
      <c r="AG499" s="91"/>
      <c r="AH499" s="91"/>
    </row>
    <row r="500" spans="1:34" ht="12.75" customHeight="1">
      <c r="A500" s="5250"/>
      <c r="B500" s="5437" t="s">
        <v>2648</v>
      </c>
      <c r="C500" s="5106" t="s">
        <v>2651</v>
      </c>
      <c r="D500" s="3807" t="s">
        <v>430</v>
      </c>
      <c r="E500" s="5085" t="s">
        <v>1224</v>
      </c>
      <c r="F500" s="5085" t="s">
        <v>851</v>
      </c>
      <c r="G500" s="5085" t="s">
        <v>1130</v>
      </c>
      <c r="H500" s="5085" t="s">
        <v>624</v>
      </c>
      <c r="I500" s="5085" t="s">
        <v>873</v>
      </c>
      <c r="J500" s="5085">
        <v>4334</v>
      </c>
      <c r="K500" s="5085">
        <v>8704</v>
      </c>
      <c r="L500" s="5085">
        <v>384</v>
      </c>
      <c r="M500" s="5085">
        <v>832</v>
      </c>
      <c r="N500" s="1352" t="s">
        <v>854</v>
      </c>
      <c r="O500" s="1352" t="s">
        <v>1218</v>
      </c>
      <c r="P500" s="1352" t="s">
        <v>1219</v>
      </c>
      <c r="Q500" s="1352" t="s">
        <v>857</v>
      </c>
      <c r="R500" s="1340">
        <v>270</v>
      </c>
      <c r="S500" s="1340" t="s">
        <v>858</v>
      </c>
      <c r="T500" s="1340">
        <v>2</v>
      </c>
      <c r="U500" s="1340" t="s">
        <v>859</v>
      </c>
      <c r="V500" s="1340">
        <v>2</v>
      </c>
      <c r="W500" s="1340"/>
      <c r="X500" s="1340"/>
      <c r="Y500" s="1340"/>
      <c r="Z500" s="1340"/>
      <c r="AA500" s="1340"/>
      <c r="AB500" s="3009"/>
      <c r="AC500" s="5085" t="s">
        <v>2466</v>
      </c>
      <c r="AD500" s="5085" t="s">
        <v>2452</v>
      </c>
      <c r="AE500" s="5125"/>
    </row>
    <row r="501" spans="1:34">
      <c r="A501" s="5250"/>
      <c r="B501" s="5437"/>
      <c r="C501" s="5106"/>
      <c r="D501" s="3807"/>
      <c r="E501" s="5085"/>
      <c r="F501" s="5085"/>
      <c r="G501" s="5085"/>
      <c r="H501" s="5085"/>
      <c r="I501" s="5085"/>
      <c r="J501" s="5085"/>
      <c r="K501" s="5085"/>
      <c r="L501" s="5085"/>
      <c r="M501" s="5085"/>
      <c r="N501" s="292" t="s">
        <v>874</v>
      </c>
      <c r="O501" s="1354" t="s">
        <v>342</v>
      </c>
      <c r="P501" s="1354" t="s">
        <v>341</v>
      </c>
      <c r="Q501" s="292" t="s">
        <v>857</v>
      </c>
      <c r="R501" s="25">
        <v>1500</v>
      </c>
      <c r="S501" s="25" t="s">
        <v>858</v>
      </c>
      <c r="T501" s="25">
        <v>2</v>
      </c>
      <c r="U501" s="25" t="s">
        <v>859</v>
      </c>
      <c r="V501" s="25">
        <v>2</v>
      </c>
      <c r="W501" s="25">
        <v>3</v>
      </c>
      <c r="X501" s="25" t="s">
        <v>875</v>
      </c>
      <c r="Y501" s="25" t="s">
        <v>859</v>
      </c>
      <c r="Z501" s="25" t="s">
        <v>876</v>
      </c>
      <c r="AA501" s="25" t="s">
        <v>877</v>
      </c>
      <c r="AB501" s="3009"/>
      <c r="AC501" s="5085"/>
      <c r="AD501" s="5085"/>
      <c r="AE501" s="5317"/>
    </row>
    <row r="502" spans="1:34">
      <c r="A502" s="5250"/>
      <c r="B502" s="5437"/>
      <c r="C502" s="5106"/>
      <c r="D502" s="3807"/>
      <c r="E502" s="5085"/>
      <c r="F502" s="5085"/>
      <c r="G502" s="5085"/>
      <c r="H502" s="5085"/>
      <c r="I502" s="5085"/>
      <c r="J502" s="5085"/>
      <c r="K502" s="5085"/>
      <c r="L502" s="5085"/>
      <c r="M502" s="5085"/>
      <c r="N502" s="282" t="s">
        <v>860</v>
      </c>
      <c r="O502" s="1341" t="s">
        <v>646</v>
      </c>
      <c r="P502" s="1341" t="s">
        <v>647</v>
      </c>
      <c r="Q502" s="282" t="s">
        <v>857</v>
      </c>
      <c r="R502" s="37">
        <v>1300</v>
      </c>
      <c r="S502" s="37" t="s">
        <v>858</v>
      </c>
      <c r="T502" s="37">
        <v>2</v>
      </c>
      <c r="U502" s="37" t="s">
        <v>859</v>
      </c>
      <c r="V502" s="37">
        <v>2</v>
      </c>
      <c r="W502" s="37"/>
      <c r="X502" s="37"/>
      <c r="Y502" s="37"/>
      <c r="Z502" s="37"/>
      <c r="AA502" s="37"/>
      <c r="AB502" s="3009"/>
      <c r="AC502" s="5085"/>
      <c r="AD502" s="5085"/>
      <c r="AE502" s="5124"/>
    </row>
    <row r="503" spans="1:34" ht="12.75" customHeight="1">
      <c r="A503" s="5250"/>
      <c r="B503" s="5433" t="s">
        <v>2648</v>
      </c>
      <c r="C503" s="5434" t="s">
        <v>2651</v>
      </c>
      <c r="D503" s="5152" t="s">
        <v>431</v>
      </c>
      <c r="E503" s="5130" t="s">
        <v>1492</v>
      </c>
      <c r="F503" s="5130" t="s">
        <v>851</v>
      </c>
      <c r="G503" s="5130" t="s">
        <v>1488</v>
      </c>
      <c r="H503" s="5130" t="s">
        <v>624</v>
      </c>
      <c r="I503" s="5130" t="s">
        <v>873</v>
      </c>
      <c r="J503" s="5130">
        <v>4334</v>
      </c>
      <c r="K503" s="5130">
        <v>8704</v>
      </c>
      <c r="L503" s="5130">
        <v>384</v>
      </c>
      <c r="M503" s="5130">
        <v>832</v>
      </c>
      <c r="N503" s="292" t="s">
        <v>854</v>
      </c>
      <c r="O503" s="1354" t="s">
        <v>1218</v>
      </c>
      <c r="P503" s="1355" t="s">
        <v>1219</v>
      </c>
      <c r="Q503" s="292" t="s">
        <v>857</v>
      </c>
      <c r="R503" s="25">
        <v>270</v>
      </c>
      <c r="S503" s="25" t="s">
        <v>858</v>
      </c>
      <c r="T503" s="25">
        <v>2</v>
      </c>
      <c r="U503" s="25" t="s">
        <v>859</v>
      </c>
      <c r="V503" s="25">
        <v>2</v>
      </c>
      <c r="W503" s="25"/>
      <c r="X503" s="25"/>
      <c r="Y503" s="25"/>
      <c r="Z503" s="25"/>
      <c r="AA503" s="25"/>
      <c r="AB503" s="3013"/>
      <c r="AC503" s="5130" t="s">
        <v>2466</v>
      </c>
      <c r="AD503" s="5130" t="s">
        <v>2452</v>
      </c>
      <c r="AE503" s="5316"/>
    </row>
    <row r="504" spans="1:34">
      <c r="A504" s="5250"/>
      <c r="B504" s="5433"/>
      <c r="C504" s="5434"/>
      <c r="D504" s="5152"/>
      <c r="E504" s="5130"/>
      <c r="F504" s="5130"/>
      <c r="G504" s="5130"/>
      <c r="H504" s="5130"/>
      <c r="I504" s="5130"/>
      <c r="J504" s="5130"/>
      <c r="K504" s="5130"/>
      <c r="L504" s="5130"/>
      <c r="M504" s="5130"/>
      <c r="N504" s="292" t="s">
        <v>874</v>
      </c>
      <c r="O504" s="1354" t="s">
        <v>342</v>
      </c>
      <c r="P504" s="1354" t="s">
        <v>341</v>
      </c>
      <c r="Q504" s="292" t="s">
        <v>857</v>
      </c>
      <c r="R504" s="25">
        <v>1500</v>
      </c>
      <c r="S504" s="25" t="s">
        <v>858</v>
      </c>
      <c r="T504" s="25">
        <v>2</v>
      </c>
      <c r="U504" s="25" t="s">
        <v>859</v>
      </c>
      <c r="V504" s="25">
        <v>2</v>
      </c>
      <c r="W504" s="25">
        <v>3</v>
      </c>
      <c r="X504" s="25" t="s">
        <v>875</v>
      </c>
      <c r="Y504" s="25" t="s">
        <v>859</v>
      </c>
      <c r="Z504" s="25" t="s">
        <v>876</v>
      </c>
      <c r="AA504" s="25" t="s">
        <v>877</v>
      </c>
      <c r="AB504" s="3009"/>
      <c r="AC504" s="5130"/>
      <c r="AD504" s="5130"/>
      <c r="AE504" s="5316"/>
    </row>
    <row r="505" spans="1:34">
      <c r="A505" s="5250"/>
      <c r="B505" s="5433"/>
      <c r="C505" s="5434"/>
      <c r="D505" s="5152"/>
      <c r="E505" s="5130"/>
      <c r="F505" s="5130"/>
      <c r="G505" s="5130"/>
      <c r="H505" s="5130"/>
      <c r="I505" s="5130"/>
      <c r="J505" s="5130"/>
      <c r="K505" s="5130"/>
      <c r="L505" s="5130"/>
      <c r="M505" s="5130"/>
      <c r="N505" s="292" t="s">
        <v>860</v>
      </c>
      <c r="O505" s="1355" t="s">
        <v>646</v>
      </c>
      <c r="P505" s="1355" t="s">
        <v>647</v>
      </c>
      <c r="Q505" s="292" t="s">
        <v>857</v>
      </c>
      <c r="R505" s="25">
        <v>1300</v>
      </c>
      <c r="S505" s="25" t="s">
        <v>858</v>
      </c>
      <c r="T505" s="25">
        <v>2</v>
      </c>
      <c r="U505" s="25" t="s">
        <v>859</v>
      </c>
      <c r="V505" s="25">
        <v>2</v>
      </c>
      <c r="W505" s="25"/>
      <c r="X505" s="25"/>
      <c r="Y505" s="25"/>
      <c r="Z505" s="25"/>
      <c r="AA505" s="25"/>
      <c r="AB505" s="3012"/>
      <c r="AC505" s="5130"/>
      <c r="AD505" s="5130"/>
      <c r="AE505" s="5316"/>
    </row>
    <row r="506" spans="1:34" ht="12.75" customHeight="1">
      <c r="A506" s="5250"/>
      <c r="B506" s="5433" t="s">
        <v>2648</v>
      </c>
      <c r="C506" s="5434" t="s">
        <v>2651</v>
      </c>
      <c r="D506" s="5152" t="s">
        <v>432</v>
      </c>
      <c r="E506" s="5130" t="s">
        <v>1224</v>
      </c>
      <c r="F506" s="5130" t="s">
        <v>851</v>
      </c>
      <c r="G506" s="5130" t="s">
        <v>1130</v>
      </c>
      <c r="H506" s="5130" t="s">
        <v>624</v>
      </c>
      <c r="I506" s="5130" t="s">
        <v>873</v>
      </c>
      <c r="J506" s="5130">
        <v>4192</v>
      </c>
      <c r="K506" s="5130">
        <v>8096</v>
      </c>
      <c r="L506" s="5130">
        <v>384</v>
      </c>
      <c r="M506" s="5130">
        <v>832</v>
      </c>
      <c r="N506" s="292" t="s">
        <v>854</v>
      </c>
      <c r="O506" s="1354" t="s">
        <v>1218</v>
      </c>
      <c r="P506" s="1355" t="s">
        <v>1219</v>
      </c>
      <c r="Q506" s="292" t="s">
        <v>857</v>
      </c>
      <c r="R506" s="25">
        <v>270</v>
      </c>
      <c r="S506" s="25" t="s">
        <v>858</v>
      </c>
      <c r="T506" s="25">
        <v>2</v>
      </c>
      <c r="U506" s="25" t="s">
        <v>859</v>
      </c>
      <c r="V506" s="25">
        <v>2</v>
      </c>
      <c r="W506" s="25"/>
      <c r="X506" s="25"/>
      <c r="Y506" s="25"/>
      <c r="Z506" s="25"/>
      <c r="AA506" s="25"/>
      <c r="AB506" s="3013"/>
      <c r="AC506" s="5130" t="s">
        <v>2466</v>
      </c>
      <c r="AD506" s="5130" t="s">
        <v>2452</v>
      </c>
      <c r="AE506" s="5316"/>
    </row>
    <row r="507" spans="1:34">
      <c r="A507" s="5250"/>
      <c r="B507" s="5433"/>
      <c r="C507" s="5434"/>
      <c r="D507" s="5152"/>
      <c r="E507" s="5130"/>
      <c r="F507" s="5130"/>
      <c r="G507" s="5130"/>
      <c r="H507" s="5130"/>
      <c r="I507" s="5130"/>
      <c r="J507" s="5130"/>
      <c r="K507" s="5130"/>
      <c r="L507" s="5130"/>
      <c r="M507" s="5130"/>
      <c r="N507" s="292" t="s">
        <v>874</v>
      </c>
      <c r="O507" s="292" t="s">
        <v>342</v>
      </c>
      <c r="P507" s="292" t="s">
        <v>341</v>
      </c>
      <c r="Q507" s="292" t="s">
        <v>857</v>
      </c>
      <c r="R507" s="25">
        <v>1500</v>
      </c>
      <c r="S507" s="25" t="s">
        <v>858</v>
      </c>
      <c r="T507" s="25">
        <v>2</v>
      </c>
      <c r="U507" s="25" t="s">
        <v>859</v>
      </c>
      <c r="V507" s="25">
        <v>2</v>
      </c>
      <c r="W507" s="25">
        <v>3</v>
      </c>
      <c r="X507" s="25" t="s">
        <v>875</v>
      </c>
      <c r="Y507" s="25" t="s">
        <v>859</v>
      </c>
      <c r="Z507" s="25" t="s">
        <v>876</v>
      </c>
      <c r="AA507" s="25" t="s">
        <v>877</v>
      </c>
      <c r="AB507" s="3009"/>
      <c r="AC507" s="5130"/>
      <c r="AD507" s="5130"/>
      <c r="AE507" s="5316"/>
    </row>
    <row r="508" spans="1:34">
      <c r="A508" s="5250"/>
      <c r="B508" s="5433"/>
      <c r="C508" s="5434"/>
      <c r="D508" s="5152"/>
      <c r="E508" s="5130"/>
      <c r="F508" s="5130"/>
      <c r="G508" s="5130"/>
      <c r="H508" s="5130"/>
      <c r="I508" s="5130"/>
      <c r="J508" s="5130"/>
      <c r="K508" s="5130"/>
      <c r="L508" s="5130"/>
      <c r="M508" s="5130"/>
      <c r="N508" s="292" t="s">
        <v>860</v>
      </c>
      <c r="O508" s="25" t="s">
        <v>646</v>
      </c>
      <c r="P508" s="25" t="s">
        <v>647</v>
      </c>
      <c r="Q508" s="292" t="s">
        <v>857</v>
      </c>
      <c r="R508" s="25">
        <v>1300</v>
      </c>
      <c r="S508" s="25" t="s">
        <v>858</v>
      </c>
      <c r="T508" s="25">
        <v>2</v>
      </c>
      <c r="U508" s="25" t="s">
        <v>859</v>
      </c>
      <c r="V508" s="25">
        <v>2</v>
      </c>
      <c r="W508" s="25"/>
      <c r="X508" s="25"/>
      <c r="Y508" s="25"/>
      <c r="Z508" s="25"/>
      <c r="AA508" s="25"/>
      <c r="AB508" s="3012"/>
      <c r="AC508" s="5130"/>
      <c r="AD508" s="5130"/>
      <c r="AE508" s="5316"/>
    </row>
    <row r="509" spans="1:34" ht="12.75" customHeight="1">
      <c r="A509" s="5250"/>
      <c r="B509" s="5433" t="s">
        <v>2648</v>
      </c>
      <c r="C509" s="5434" t="s">
        <v>2651</v>
      </c>
      <c r="D509" s="5152" t="s">
        <v>428</v>
      </c>
      <c r="E509" s="5130" t="s">
        <v>1496</v>
      </c>
      <c r="F509" s="5130" t="s">
        <v>851</v>
      </c>
      <c r="G509" s="5130" t="s">
        <v>1488</v>
      </c>
      <c r="H509" s="5130" t="s">
        <v>624</v>
      </c>
      <c r="I509" s="5130" t="s">
        <v>873</v>
      </c>
      <c r="J509" s="5130">
        <v>4192</v>
      </c>
      <c r="K509" s="5130">
        <v>6016</v>
      </c>
      <c r="L509" s="5130">
        <v>384</v>
      </c>
      <c r="M509" s="5130">
        <v>768</v>
      </c>
      <c r="N509" s="292" t="s">
        <v>854</v>
      </c>
      <c r="O509" s="292" t="s">
        <v>855</v>
      </c>
      <c r="P509" s="25" t="s">
        <v>856</v>
      </c>
      <c r="Q509" s="292" t="s">
        <v>857</v>
      </c>
      <c r="R509" s="25">
        <v>270</v>
      </c>
      <c r="S509" s="25" t="s">
        <v>858</v>
      </c>
      <c r="T509" s="25">
        <v>2</v>
      </c>
      <c r="U509" s="25" t="s">
        <v>859</v>
      </c>
      <c r="V509" s="25">
        <v>2</v>
      </c>
      <c r="W509" s="25"/>
      <c r="X509" s="25"/>
      <c r="Y509" s="25"/>
      <c r="Z509" s="25"/>
      <c r="AA509" s="25"/>
      <c r="AB509" s="3013"/>
      <c r="AC509" s="5130" t="s">
        <v>2466</v>
      </c>
      <c r="AD509" s="5130" t="s">
        <v>2452</v>
      </c>
      <c r="AE509" s="5316"/>
    </row>
    <row r="510" spans="1:34">
      <c r="A510" s="5250"/>
      <c r="B510" s="5433"/>
      <c r="C510" s="5434"/>
      <c r="D510" s="5152"/>
      <c r="E510" s="5130"/>
      <c r="F510" s="5130"/>
      <c r="G510" s="5130"/>
      <c r="H510" s="5130"/>
      <c r="I510" s="5130"/>
      <c r="J510" s="5130"/>
      <c r="K510" s="5130"/>
      <c r="L510" s="5130"/>
      <c r="M510" s="5130"/>
      <c r="N510" s="292" t="s">
        <v>874</v>
      </c>
      <c r="O510" s="292" t="s">
        <v>342</v>
      </c>
      <c r="P510" s="292" t="s">
        <v>341</v>
      </c>
      <c r="Q510" s="292" t="s">
        <v>857</v>
      </c>
      <c r="R510" s="25">
        <v>1500</v>
      </c>
      <c r="S510" s="25" t="s">
        <v>858</v>
      </c>
      <c r="T510" s="25">
        <v>2</v>
      </c>
      <c r="U510" s="25" t="s">
        <v>859</v>
      </c>
      <c r="V510" s="25">
        <v>2</v>
      </c>
      <c r="W510" s="25">
        <v>3</v>
      </c>
      <c r="X510" s="25" t="s">
        <v>875</v>
      </c>
      <c r="Y510" s="25" t="s">
        <v>859</v>
      </c>
      <c r="Z510" s="25" t="s">
        <v>876</v>
      </c>
      <c r="AA510" s="25" t="s">
        <v>877</v>
      </c>
      <c r="AB510" s="3009"/>
      <c r="AC510" s="5130"/>
      <c r="AD510" s="5130"/>
      <c r="AE510" s="5316"/>
    </row>
    <row r="511" spans="1:34">
      <c r="A511" s="5250"/>
      <c r="B511" s="5433"/>
      <c r="C511" s="5434"/>
      <c r="D511" s="5152"/>
      <c r="E511" s="5130"/>
      <c r="F511" s="5130"/>
      <c r="G511" s="5130"/>
      <c r="H511" s="5130"/>
      <c r="I511" s="5130"/>
      <c r="J511" s="5130"/>
      <c r="K511" s="5130"/>
      <c r="L511" s="5130"/>
      <c r="M511" s="5130"/>
      <c r="N511" s="292" t="s">
        <v>860</v>
      </c>
      <c r="O511" s="25" t="s">
        <v>646</v>
      </c>
      <c r="P511" s="25" t="s">
        <v>647</v>
      </c>
      <c r="Q511" s="292" t="s">
        <v>857</v>
      </c>
      <c r="R511" s="25">
        <v>1300</v>
      </c>
      <c r="S511" s="25" t="s">
        <v>858</v>
      </c>
      <c r="T511" s="25">
        <v>2</v>
      </c>
      <c r="U511" s="25" t="s">
        <v>859</v>
      </c>
      <c r="V511" s="25">
        <v>2</v>
      </c>
      <c r="W511" s="25"/>
      <c r="X511" s="25"/>
      <c r="Y511" s="25"/>
      <c r="Z511" s="25"/>
      <c r="AA511" s="25"/>
      <c r="AB511" s="3012"/>
      <c r="AC511" s="5130"/>
      <c r="AD511" s="5130"/>
      <c r="AE511" s="5316"/>
    </row>
    <row r="512" spans="1:34" ht="12.75" customHeight="1">
      <c r="A512" s="5250"/>
      <c r="B512" s="5433" t="s">
        <v>2648</v>
      </c>
      <c r="C512" s="5434" t="s">
        <v>2651</v>
      </c>
      <c r="D512" s="5152" t="s">
        <v>429</v>
      </c>
      <c r="E512" s="5130" t="s">
        <v>1492</v>
      </c>
      <c r="F512" s="5130" t="s">
        <v>851</v>
      </c>
      <c r="G512" s="5130" t="s">
        <v>1495</v>
      </c>
      <c r="H512" s="5130" t="s">
        <v>624</v>
      </c>
      <c r="I512" s="5130" t="s">
        <v>873</v>
      </c>
      <c r="J512" s="5130">
        <v>4192</v>
      </c>
      <c r="K512" s="5130">
        <v>5024</v>
      </c>
      <c r="L512" s="5130">
        <v>256</v>
      </c>
      <c r="M512" s="5130">
        <v>512</v>
      </c>
      <c r="N512" s="1354" t="s">
        <v>854</v>
      </c>
      <c r="O512" s="1354" t="s">
        <v>855</v>
      </c>
      <c r="P512" s="1355" t="s">
        <v>856</v>
      </c>
      <c r="Q512" s="1354" t="s">
        <v>857</v>
      </c>
      <c r="R512" s="1355">
        <v>270</v>
      </c>
      <c r="S512" s="1355" t="s">
        <v>858</v>
      </c>
      <c r="T512" s="1355">
        <v>2</v>
      </c>
      <c r="U512" s="1355" t="s">
        <v>859</v>
      </c>
      <c r="V512" s="1355">
        <v>2</v>
      </c>
      <c r="W512" s="1355"/>
      <c r="X512" s="1355"/>
      <c r="Y512" s="1355"/>
      <c r="Z512" s="1355"/>
      <c r="AA512" s="1355"/>
      <c r="AB512" s="3013"/>
      <c r="AC512" s="5130" t="s">
        <v>2466</v>
      </c>
      <c r="AD512" s="5130" t="s">
        <v>2452</v>
      </c>
      <c r="AE512" s="5316"/>
    </row>
    <row r="513" spans="1:34">
      <c r="A513" s="5250"/>
      <c r="B513" s="5433"/>
      <c r="C513" s="5434"/>
      <c r="D513" s="5152"/>
      <c r="E513" s="5130"/>
      <c r="F513" s="5130"/>
      <c r="G513" s="5130"/>
      <c r="H513" s="5130"/>
      <c r="I513" s="5130"/>
      <c r="J513" s="5130"/>
      <c r="K513" s="5130"/>
      <c r="L513" s="5130"/>
      <c r="M513" s="5130"/>
      <c r="N513" s="1354" t="s">
        <v>874</v>
      </c>
      <c r="O513" s="1354" t="s">
        <v>342</v>
      </c>
      <c r="P513" s="1354" t="s">
        <v>341</v>
      </c>
      <c r="Q513" s="1354" t="s">
        <v>857</v>
      </c>
      <c r="R513" s="1355">
        <v>1500</v>
      </c>
      <c r="S513" s="1355" t="s">
        <v>858</v>
      </c>
      <c r="T513" s="1355">
        <v>2</v>
      </c>
      <c r="U513" s="1355" t="s">
        <v>859</v>
      </c>
      <c r="V513" s="1355">
        <v>2</v>
      </c>
      <c r="W513" s="1355">
        <v>3</v>
      </c>
      <c r="X513" s="1355" t="s">
        <v>875</v>
      </c>
      <c r="Y513" s="1355" t="s">
        <v>859</v>
      </c>
      <c r="Z513" s="1355" t="s">
        <v>876</v>
      </c>
      <c r="AA513" s="1355" t="s">
        <v>877</v>
      </c>
      <c r="AB513" s="3009"/>
      <c r="AC513" s="5130"/>
      <c r="AD513" s="5130"/>
      <c r="AE513" s="5316"/>
    </row>
    <row r="514" spans="1:34">
      <c r="A514" s="5250"/>
      <c r="B514" s="5440"/>
      <c r="C514" s="5434"/>
      <c r="D514" s="5152"/>
      <c r="E514" s="5130"/>
      <c r="F514" s="5130"/>
      <c r="G514" s="5130"/>
      <c r="H514" s="5130"/>
      <c r="I514" s="5130"/>
      <c r="J514" s="5130"/>
      <c r="K514" s="5130"/>
      <c r="L514" s="5130"/>
      <c r="M514" s="5130"/>
      <c r="N514" s="1354" t="s">
        <v>860</v>
      </c>
      <c r="O514" s="1355" t="s">
        <v>646</v>
      </c>
      <c r="P514" s="1355" t="s">
        <v>647</v>
      </c>
      <c r="Q514" s="1354" t="s">
        <v>857</v>
      </c>
      <c r="R514" s="1355">
        <v>1300</v>
      </c>
      <c r="S514" s="1355" t="s">
        <v>858</v>
      </c>
      <c r="T514" s="1355">
        <v>2</v>
      </c>
      <c r="U514" s="1355" t="s">
        <v>859</v>
      </c>
      <c r="V514" s="1355">
        <v>2</v>
      </c>
      <c r="W514" s="1355"/>
      <c r="X514" s="1355"/>
      <c r="Y514" s="1355"/>
      <c r="Z514" s="1355"/>
      <c r="AA514" s="1355"/>
      <c r="AB514" s="3012"/>
      <c r="AC514" s="5130"/>
      <c r="AD514" s="5130"/>
      <c r="AE514" s="5316"/>
    </row>
    <row r="515" spans="1:34" s="4" customFormat="1" ht="12" customHeight="1">
      <c r="A515" s="5250"/>
      <c r="B515" s="5273" t="s">
        <v>3263</v>
      </c>
      <c r="C515" s="5095" t="s">
        <v>3627</v>
      </c>
      <c r="D515" s="3508" t="s">
        <v>3404</v>
      </c>
      <c r="E515" s="5114" t="s">
        <v>3402</v>
      </c>
      <c r="F515" s="5086" t="s">
        <v>851</v>
      </c>
      <c r="G515" s="5086" t="s">
        <v>862</v>
      </c>
      <c r="H515" s="5086" t="s">
        <v>624</v>
      </c>
      <c r="I515" s="5114" t="s">
        <v>853</v>
      </c>
      <c r="J515" s="5086">
        <v>8906</v>
      </c>
      <c r="K515" s="5086">
        <v>16286</v>
      </c>
      <c r="L515" s="5086">
        <v>512</v>
      </c>
      <c r="M515" s="5086">
        <v>1132</v>
      </c>
      <c r="N515" s="1352" t="s">
        <v>854</v>
      </c>
      <c r="O515" s="235" t="s">
        <v>1135</v>
      </c>
      <c r="P515" s="235" t="s">
        <v>1134</v>
      </c>
      <c r="Q515" s="1352" t="s">
        <v>857</v>
      </c>
      <c r="R515" s="1340">
        <v>270</v>
      </c>
      <c r="S515" s="1340" t="s">
        <v>858</v>
      </c>
      <c r="T515" s="1340">
        <v>2</v>
      </c>
      <c r="U515" s="1340" t="s">
        <v>859</v>
      </c>
      <c r="V515" s="1340">
        <v>2</v>
      </c>
      <c r="W515" s="1340"/>
      <c r="X515" s="1340"/>
      <c r="Y515" s="1340"/>
      <c r="Z515" s="1340"/>
      <c r="AA515" s="1340"/>
      <c r="AB515" s="3062" t="s">
        <v>6172</v>
      </c>
      <c r="AC515" s="5086" t="s">
        <v>2468</v>
      </c>
      <c r="AD515" s="5086" t="s">
        <v>2452</v>
      </c>
      <c r="AE515" s="5126" t="s">
        <v>3286</v>
      </c>
      <c r="AF515" s="91"/>
      <c r="AG515" s="91"/>
      <c r="AH515" s="91"/>
    </row>
    <row r="516" spans="1:34" s="4" customFormat="1" ht="12" customHeight="1">
      <c r="A516" s="5250"/>
      <c r="B516" s="5435"/>
      <c r="C516" s="5270"/>
      <c r="D516" s="3508"/>
      <c r="E516" s="5114"/>
      <c r="F516" s="5130"/>
      <c r="G516" s="5130"/>
      <c r="H516" s="5130"/>
      <c r="I516" s="5114"/>
      <c r="J516" s="5130"/>
      <c r="K516" s="5130"/>
      <c r="L516" s="5130"/>
      <c r="M516" s="5130"/>
      <c r="N516" s="1354" t="s">
        <v>874</v>
      </c>
      <c r="O516" s="1354" t="s">
        <v>342</v>
      </c>
      <c r="P516" s="1354" t="s">
        <v>341</v>
      </c>
      <c r="Q516" s="1354" t="s">
        <v>857</v>
      </c>
      <c r="R516" s="1355">
        <v>1500</v>
      </c>
      <c r="S516" s="1355" t="s">
        <v>858</v>
      </c>
      <c r="T516" s="1355">
        <v>2</v>
      </c>
      <c r="U516" s="1355" t="s">
        <v>859</v>
      </c>
      <c r="V516" s="1355">
        <v>2</v>
      </c>
      <c r="W516" s="1355">
        <v>3</v>
      </c>
      <c r="X516" s="1355" t="s">
        <v>875</v>
      </c>
      <c r="Y516" s="1355" t="s">
        <v>859</v>
      </c>
      <c r="Z516" s="1355" t="s">
        <v>876</v>
      </c>
      <c r="AA516" s="1355" t="s">
        <v>877</v>
      </c>
      <c r="AB516" s="3009"/>
      <c r="AC516" s="5130"/>
      <c r="AD516" s="5130"/>
      <c r="AE516" s="5126"/>
      <c r="AF516" s="91"/>
      <c r="AG516" s="91"/>
      <c r="AH516" s="91"/>
    </row>
    <row r="517" spans="1:34" s="4" customFormat="1" ht="12" customHeight="1">
      <c r="A517" s="5250"/>
      <c r="B517" s="5435"/>
      <c r="C517" s="5270"/>
      <c r="D517" s="3509"/>
      <c r="E517" s="5115"/>
      <c r="F517" s="5130"/>
      <c r="G517" s="5130"/>
      <c r="H517" s="5130"/>
      <c r="I517" s="5114"/>
      <c r="J517" s="5130"/>
      <c r="K517" s="5130"/>
      <c r="L517" s="5130"/>
      <c r="M517" s="5130"/>
      <c r="N517" s="1354" t="s">
        <v>860</v>
      </c>
      <c r="O517" s="1355" t="s">
        <v>646</v>
      </c>
      <c r="P517" s="1355" t="s">
        <v>647</v>
      </c>
      <c r="Q517" s="1354" t="s">
        <v>857</v>
      </c>
      <c r="R517" s="1355">
        <v>1300</v>
      </c>
      <c r="S517" s="1355" t="s">
        <v>858</v>
      </c>
      <c r="T517" s="1355">
        <v>2</v>
      </c>
      <c r="U517" s="1355" t="s">
        <v>859</v>
      </c>
      <c r="V517" s="1355">
        <v>2</v>
      </c>
      <c r="W517" s="1355"/>
      <c r="X517" s="1355"/>
      <c r="Y517" s="1355"/>
      <c r="Z517" s="1355"/>
      <c r="AA517" s="1355"/>
      <c r="AB517" s="3012"/>
      <c r="AC517" s="5130"/>
      <c r="AD517" s="5130"/>
      <c r="AE517" s="5125"/>
      <c r="AF517" s="91"/>
      <c r="AG517" s="91"/>
      <c r="AH517" s="91"/>
    </row>
    <row r="518" spans="1:34" s="4" customFormat="1" ht="12" customHeight="1">
      <c r="A518" s="5250"/>
      <c r="B518" s="5435" t="s">
        <v>2648</v>
      </c>
      <c r="C518" s="5270" t="s">
        <v>3627</v>
      </c>
      <c r="D518" s="3507" t="s">
        <v>3405</v>
      </c>
      <c r="E518" s="5084" t="s">
        <v>1224</v>
      </c>
      <c r="F518" s="5130" t="s">
        <v>851</v>
      </c>
      <c r="G518" s="5130" t="s">
        <v>1131</v>
      </c>
      <c r="H518" s="5130" t="s">
        <v>624</v>
      </c>
      <c r="I518" s="5278" t="s">
        <v>873</v>
      </c>
      <c r="J518" s="5130">
        <v>8906</v>
      </c>
      <c r="K518" s="5130">
        <v>11744</v>
      </c>
      <c r="L518" s="5130">
        <v>512</v>
      </c>
      <c r="M518" s="5130">
        <v>768</v>
      </c>
      <c r="N518" s="1354" t="s">
        <v>854</v>
      </c>
      <c r="O518" s="235" t="s">
        <v>1135</v>
      </c>
      <c r="P518" s="235" t="s">
        <v>1134</v>
      </c>
      <c r="Q518" s="1354" t="s">
        <v>857</v>
      </c>
      <c r="R518" s="1355">
        <v>270</v>
      </c>
      <c r="S518" s="1355" t="s">
        <v>858</v>
      </c>
      <c r="T518" s="1355">
        <v>2</v>
      </c>
      <c r="U518" s="1355" t="s">
        <v>859</v>
      </c>
      <c r="V518" s="1355">
        <v>2</v>
      </c>
      <c r="W518" s="1355"/>
      <c r="X518" s="1355"/>
      <c r="Y518" s="1355"/>
      <c r="Z518" s="1355"/>
      <c r="AA518" s="1355"/>
      <c r="AB518" s="3062" t="s">
        <v>6172</v>
      </c>
      <c r="AC518" s="5130" t="s">
        <v>2468</v>
      </c>
      <c r="AD518" s="5130" t="s">
        <v>2452</v>
      </c>
      <c r="AE518" s="5124" t="s">
        <v>3115</v>
      </c>
      <c r="AF518" s="91"/>
      <c r="AG518" s="91"/>
      <c r="AH518" s="91"/>
    </row>
    <row r="519" spans="1:34" s="4" customFormat="1" ht="12" customHeight="1">
      <c r="A519" s="5250"/>
      <c r="B519" s="5435"/>
      <c r="C519" s="5270"/>
      <c r="D519" s="3508"/>
      <c r="E519" s="5085"/>
      <c r="F519" s="5130"/>
      <c r="G519" s="5130"/>
      <c r="H519" s="5130"/>
      <c r="I519" s="5278"/>
      <c r="J519" s="5130"/>
      <c r="K519" s="5130"/>
      <c r="L519" s="5130"/>
      <c r="M519" s="5130"/>
      <c r="N519" s="1354" t="s">
        <v>874</v>
      </c>
      <c r="O519" s="1354" t="s">
        <v>342</v>
      </c>
      <c r="P519" s="1354" t="s">
        <v>341</v>
      </c>
      <c r="Q519" s="1354" t="s">
        <v>857</v>
      </c>
      <c r="R519" s="1355">
        <v>1500</v>
      </c>
      <c r="S519" s="1355" t="s">
        <v>858</v>
      </c>
      <c r="T519" s="1355">
        <v>2</v>
      </c>
      <c r="U519" s="1355" t="s">
        <v>859</v>
      </c>
      <c r="V519" s="1355">
        <v>2</v>
      </c>
      <c r="W519" s="1355">
        <v>3</v>
      </c>
      <c r="X519" s="1355" t="s">
        <v>875</v>
      </c>
      <c r="Y519" s="1355" t="s">
        <v>859</v>
      </c>
      <c r="Z519" s="1355" t="s">
        <v>876</v>
      </c>
      <c r="AA519" s="1355" t="s">
        <v>877</v>
      </c>
      <c r="AB519" s="3009"/>
      <c r="AC519" s="5130"/>
      <c r="AD519" s="5130"/>
      <c r="AE519" s="5126"/>
      <c r="AF519" s="91"/>
      <c r="AG519" s="91"/>
      <c r="AH519" s="91"/>
    </row>
    <row r="520" spans="1:34" s="4" customFormat="1" ht="12" customHeight="1">
      <c r="A520" s="5250"/>
      <c r="B520" s="5435"/>
      <c r="C520" s="5270"/>
      <c r="D520" s="3509"/>
      <c r="E520" s="5086"/>
      <c r="F520" s="5130"/>
      <c r="G520" s="5130"/>
      <c r="H520" s="5130"/>
      <c r="I520" s="5278"/>
      <c r="J520" s="5130"/>
      <c r="K520" s="5130"/>
      <c r="L520" s="5130"/>
      <c r="M520" s="5130"/>
      <c r="N520" s="1354" t="s">
        <v>860</v>
      </c>
      <c r="O520" s="1355" t="s">
        <v>646</v>
      </c>
      <c r="P520" s="1355" t="s">
        <v>647</v>
      </c>
      <c r="Q520" s="1354" t="s">
        <v>857</v>
      </c>
      <c r="R520" s="1355">
        <v>1300</v>
      </c>
      <c r="S520" s="1355" t="s">
        <v>858</v>
      </c>
      <c r="T520" s="1355">
        <v>2</v>
      </c>
      <c r="U520" s="1355" t="s">
        <v>859</v>
      </c>
      <c r="V520" s="1355">
        <v>2</v>
      </c>
      <c r="W520" s="1355"/>
      <c r="X520" s="1355"/>
      <c r="Y520" s="1355"/>
      <c r="Z520" s="1355"/>
      <c r="AA520" s="1355"/>
      <c r="AB520" s="3012"/>
      <c r="AC520" s="5130"/>
      <c r="AD520" s="5130"/>
      <c r="AE520" s="5125"/>
      <c r="AF520" s="91"/>
      <c r="AG520" s="91"/>
      <c r="AH520" s="91"/>
    </row>
    <row r="521" spans="1:34" s="4" customFormat="1" ht="12" customHeight="1">
      <c r="A521" s="5250"/>
      <c r="B521" s="5271" t="s">
        <v>3263</v>
      </c>
      <c r="C521" s="5093" t="s">
        <v>3628</v>
      </c>
      <c r="D521" s="3602" t="s">
        <v>3406</v>
      </c>
      <c r="E521" s="5116" t="s">
        <v>3402</v>
      </c>
      <c r="F521" s="5084" t="s">
        <v>851</v>
      </c>
      <c r="G521" s="5130" t="s">
        <v>862</v>
      </c>
      <c r="H521" s="5130" t="s">
        <v>624</v>
      </c>
      <c r="I521" s="5116" t="s">
        <v>853</v>
      </c>
      <c r="J521" s="5084">
        <v>11800</v>
      </c>
      <c r="K521" s="5084">
        <v>24480</v>
      </c>
      <c r="L521" s="5084">
        <v>512</v>
      </c>
      <c r="M521" s="5084">
        <v>1424</v>
      </c>
      <c r="N521" s="1354" t="s">
        <v>854</v>
      </c>
      <c r="O521" s="1354" t="s">
        <v>866</v>
      </c>
      <c r="P521" s="1355" t="s">
        <v>867</v>
      </c>
      <c r="Q521" s="1354" t="s">
        <v>857</v>
      </c>
      <c r="R521" s="1355">
        <v>270</v>
      </c>
      <c r="S521" s="1355" t="s">
        <v>858</v>
      </c>
      <c r="T521" s="1355">
        <v>2</v>
      </c>
      <c r="U521" s="1355" t="s">
        <v>859</v>
      </c>
      <c r="V521" s="1355">
        <v>2</v>
      </c>
      <c r="W521" s="1355"/>
      <c r="X521" s="1355"/>
      <c r="Y521" s="1355"/>
      <c r="Z521" s="1355"/>
      <c r="AA521" s="1355"/>
      <c r="AB521" s="3062" t="s">
        <v>6173</v>
      </c>
      <c r="AC521" s="5084" t="s">
        <v>2468</v>
      </c>
      <c r="AD521" s="5084" t="s">
        <v>2452</v>
      </c>
      <c r="AE521" s="5124" t="s">
        <v>3286</v>
      </c>
      <c r="AF521" s="91"/>
      <c r="AG521" s="91"/>
      <c r="AH521" s="91"/>
    </row>
    <row r="522" spans="1:34" s="4" customFormat="1" ht="12" customHeight="1">
      <c r="A522" s="5250"/>
      <c r="B522" s="5272"/>
      <c r="C522" s="5094"/>
      <c r="D522" s="3498"/>
      <c r="E522" s="5114"/>
      <c r="F522" s="5085"/>
      <c r="G522" s="5130"/>
      <c r="H522" s="5130"/>
      <c r="I522" s="5114"/>
      <c r="J522" s="5085"/>
      <c r="K522" s="5085"/>
      <c r="L522" s="5085"/>
      <c r="M522" s="5085"/>
      <c r="N522" s="1354" t="s">
        <v>874</v>
      </c>
      <c r="O522" s="1354" t="s">
        <v>342</v>
      </c>
      <c r="P522" s="1354" t="s">
        <v>341</v>
      </c>
      <c r="Q522" s="1354" t="s">
        <v>857</v>
      </c>
      <c r="R522" s="1355">
        <v>1500</v>
      </c>
      <c r="S522" s="1355" t="s">
        <v>858</v>
      </c>
      <c r="T522" s="1355">
        <v>2</v>
      </c>
      <c r="U522" s="1355" t="s">
        <v>859</v>
      </c>
      <c r="V522" s="1355">
        <v>2</v>
      </c>
      <c r="W522" s="1355">
        <v>3</v>
      </c>
      <c r="X522" s="1355" t="s">
        <v>875</v>
      </c>
      <c r="Y522" s="1355" t="s">
        <v>859</v>
      </c>
      <c r="Z522" s="1355" t="s">
        <v>876</v>
      </c>
      <c r="AA522" s="1355" t="s">
        <v>877</v>
      </c>
      <c r="AB522" s="3009"/>
      <c r="AC522" s="5085"/>
      <c r="AD522" s="5085"/>
      <c r="AE522" s="5126"/>
      <c r="AF522" s="91"/>
      <c r="AG522" s="91"/>
      <c r="AH522" s="91"/>
    </row>
    <row r="523" spans="1:34" s="4" customFormat="1" ht="12" customHeight="1">
      <c r="A523" s="5250"/>
      <c r="B523" s="5273"/>
      <c r="C523" s="5095"/>
      <c r="D523" s="3510"/>
      <c r="E523" s="5115"/>
      <c r="F523" s="5086"/>
      <c r="G523" s="5130"/>
      <c r="H523" s="5130"/>
      <c r="I523" s="5115"/>
      <c r="J523" s="5086"/>
      <c r="K523" s="5086"/>
      <c r="L523" s="5086"/>
      <c r="M523" s="5086"/>
      <c r="N523" s="1354" t="s">
        <v>860</v>
      </c>
      <c r="O523" s="1355" t="s">
        <v>646</v>
      </c>
      <c r="P523" s="1355" t="s">
        <v>647</v>
      </c>
      <c r="Q523" s="1354" t="s">
        <v>857</v>
      </c>
      <c r="R523" s="1355">
        <v>1300</v>
      </c>
      <c r="S523" s="1355" t="s">
        <v>858</v>
      </c>
      <c r="T523" s="1355">
        <v>2</v>
      </c>
      <c r="U523" s="1355" t="s">
        <v>859</v>
      </c>
      <c r="V523" s="1355">
        <v>2</v>
      </c>
      <c r="W523" s="1355"/>
      <c r="X523" s="1355"/>
      <c r="Y523" s="1355"/>
      <c r="Z523" s="1355"/>
      <c r="AA523" s="1355"/>
      <c r="AB523" s="3012"/>
      <c r="AC523" s="5086"/>
      <c r="AD523" s="5086"/>
      <c r="AE523" s="5125"/>
      <c r="AF523" s="91"/>
      <c r="AG523" s="91"/>
      <c r="AH523" s="91"/>
    </row>
    <row r="524" spans="1:34" s="4" customFormat="1" ht="12" customHeight="1">
      <c r="A524" s="5250"/>
      <c r="B524" s="5272" t="s">
        <v>2648</v>
      </c>
      <c r="C524" s="5094" t="s">
        <v>3628</v>
      </c>
      <c r="D524" s="3498" t="s">
        <v>3407</v>
      </c>
      <c r="E524" s="5085" t="s">
        <v>1224</v>
      </c>
      <c r="F524" s="5085" t="s">
        <v>851</v>
      </c>
      <c r="G524" s="5085" t="s">
        <v>1131</v>
      </c>
      <c r="H524" s="5086" t="s">
        <v>624</v>
      </c>
      <c r="I524" s="5115" t="s">
        <v>873</v>
      </c>
      <c r="J524" s="5085">
        <v>11800</v>
      </c>
      <c r="K524" s="5085">
        <v>15856</v>
      </c>
      <c r="L524" s="5085">
        <v>512</v>
      </c>
      <c r="M524" s="5085">
        <v>712</v>
      </c>
      <c r="N524" s="1352" t="s">
        <v>854</v>
      </c>
      <c r="O524" s="1352" t="s">
        <v>866</v>
      </c>
      <c r="P524" s="1340" t="s">
        <v>867</v>
      </c>
      <c r="Q524" s="1352" t="s">
        <v>857</v>
      </c>
      <c r="R524" s="1340">
        <v>270</v>
      </c>
      <c r="S524" s="1340" t="s">
        <v>858</v>
      </c>
      <c r="T524" s="1340">
        <v>2</v>
      </c>
      <c r="U524" s="1340" t="s">
        <v>859</v>
      </c>
      <c r="V524" s="1340">
        <v>2</v>
      </c>
      <c r="W524" s="1340"/>
      <c r="X524" s="1340"/>
      <c r="Y524" s="1340"/>
      <c r="Z524" s="1340"/>
      <c r="AA524" s="1340"/>
      <c r="AB524" s="3062" t="s">
        <v>6173</v>
      </c>
      <c r="AC524" s="5085" t="s">
        <v>2468</v>
      </c>
      <c r="AD524" s="5085" t="s">
        <v>2452</v>
      </c>
      <c r="AE524" s="5124" t="s">
        <v>3115</v>
      </c>
      <c r="AF524" s="91"/>
      <c r="AG524" s="91"/>
      <c r="AH524" s="91"/>
    </row>
    <row r="525" spans="1:34" s="4" customFormat="1" ht="12" customHeight="1">
      <c r="A525" s="5250"/>
      <c r="B525" s="5272"/>
      <c r="C525" s="5094"/>
      <c r="D525" s="3498"/>
      <c r="E525" s="5085"/>
      <c r="F525" s="5085"/>
      <c r="G525" s="5085"/>
      <c r="H525" s="5130"/>
      <c r="I525" s="5278"/>
      <c r="J525" s="5085"/>
      <c r="K525" s="5085"/>
      <c r="L525" s="5085"/>
      <c r="M525" s="5085"/>
      <c r="N525" s="1354" t="s">
        <v>874</v>
      </c>
      <c r="O525" s="1354" t="s">
        <v>342</v>
      </c>
      <c r="P525" s="1354" t="s">
        <v>341</v>
      </c>
      <c r="Q525" s="1354" t="s">
        <v>857</v>
      </c>
      <c r="R525" s="1355">
        <v>1500</v>
      </c>
      <c r="S525" s="1355" t="s">
        <v>858</v>
      </c>
      <c r="T525" s="1355">
        <v>2</v>
      </c>
      <c r="U525" s="1355" t="s">
        <v>859</v>
      </c>
      <c r="V525" s="1355">
        <v>2</v>
      </c>
      <c r="W525" s="1355">
        <v>3</v>
      </c>
      <c r="X525" s="1355" t="s">
        <v>875</v>
      </c>
      <c r="Y525" s="1355" t="s">
        <v>859</v>
      </c>
      <c r="Z525" s="1355" t="s">
        <v>876</v>
      </c>
      <c r="AA525" s="1355" t="s">
        <v>877</v>
      </c>
      <c r="AB525" s="3009"/>
      <c r="AC525" s="5085"/>
      <c r="AD525" s="5085"/>
      <c r="AE525" s="5126"/>
      <c r="AF525" s="91"/>
      <c r="AG525" s="91"/>
      <c r="AH525" s="91"/>
    </row>
    <row r="526" spans="1:34" s="4" customFormat="1" ht="12" customHeight="1" thickBot="1">
      <c r="A526" s="5251"/>
      <c r="B526" s="5275"/>
      <c r="C526" s="5180"/>
      <c r="D526" s="3499"/>
      <c r="E526" s="5121"/>
      <c r="F526" s="5121"/>
      <c r="G526" s="5121"/>
      <c r="H526" s="5280"/>
      <c r="I526" s="5279"/>
      <c r="J526" s="5121"/>
      <c r="K526" s="5121"/>
      <c r="L526" s="5121"/>
      <c r="M526" s="5121"/>
      <c r="N526" s="1357" t="s">
        <v>860</v>
      </c>
      <c r="O526" s="1356" t="s">
        <v>646</v>
      </c>
      <c r="P526" s="1356" t="s">
        <v>647</v>
      </c>
      <c r="Q526" s="1357" t="s">
        <v>857</v>
      </c>
      <c r="R526" s="1356">
        <v>1300</v>
      </c>
      <c r="S526" s="1356" t="s">
        <v>858</v>
      </c>
      <c r="T526" s="1356">
        <v>2</v>
      </c>
      <c r="U526" s="1356" t="s">
        <v>859</v>
      </c>
      <c r="V526" s="1356">
        <v>2</v>
      </c>
      <c r="W526" s="1356"/>
      <c r="X526" s="1356"/>
      <c r="Y526" s="1356"/>
      <c r="Z526" s="1356"/>
      <c r="AA526" s="1356"/>
      <c r="AB526" s="3010"/>
      <c r="AC526" s="5121"/>
      <c r="AD526" s="5121"/>
      <c r="AE526" s="5298"/>
      <c r="AF526" s="91"/>
      <c r="AG526" s="91"/>
      <c r="AH526" s="91"/>
    </row>
    <row r="527" spans="1:34" s="4" customFormat="1" ht="12" customHeight="1">
      <c r="A527" s="5252" t="s">
        <v>3829</v>
      </c>
      <c r="B527" s="5636" t="s">
        <v>2648</v>
      </c>
      <c r="C527" s="5161" t="s">
        <v>1399</v>
      </c>
      <c r="D527" s="3497" t="s">
        <v>3408</v>
      </c>
      <c r="E527" s="5255" t="s">
        <v>1225</v>
      </c>
      <c r="F527" s="5276" t="s">
        <v>851</v>
      </c>
      <c r="G527" s="5276" t="s">
        <v>1131</v>
      </c>
      <c r="H527" s="5156" t="s">
        <v>624</v>
      </c>
      <c r="I527" s="5156" t="s">
        <v>873</v>
      </c>
      <c r="J527" s="5255">
        <v>8320</v>
      </c>
      <c r="K527" s="5255">
        <v>10462</v>
      </c>
      <c r="L527" s="5255">
        <v>384</v>
      </c>
      <c r="M527" s="5255">
        <v>574</v>
      </c>
      <c r="N527" s="1358" t="s">
        <v>854</v>
      </c>
      <c r="O527" s="1358" t="s">
        <v>1218</v>
      </c>
      <c r="P527" s="1358" t="s">
        <v>1219</v>
      </c>
      <c r="Q527" s="1358" t="s">
        <v>857</v>
      </c>
      <c r="R527" s="1362">
        <v>270</v>
      </c>
      <c r="S527" s="1362" t="s">
        <v>858</v>
      </c>
      <c r="T527" s="1362">
        <v>2</v>
      </c>
      <c r="U527" s="1362" t="s">
        <v>859</v>
      </c>
      <c r="V527" s="1362">
        <v>2</v>
      </c>
      <c r="W527" s="1362"/>
      <c r="X527" s="1362"/>
      <c r="Y527" s="1362"/>
      <c r="Z527" s="1362"/>
      <c r="AA527" s="1362"/>
      <c r="AB527" s="3009"/>
      <c r="AC527" s="5276" t="s">
        <v>2468</v>
      </c>
      <c r="AD527" s="5276" t="s">
        <v>2452</v>
      </c>
      <c r="AE527" s="5305" t="s">
        <v>3115</v>
      </c>
      <c r="AF527" s="91"/>
      <c r="AG527" s="91"/>
      <c r="AH527" s="91"/>
    </row>
    <row r="528" spans="1:34" s="4" customFormat="1" ht="12" customHeight="1">
      <c r="A528" s="5253"/>
      <c r="B528" s="5435"/>
      <c r="C528" s="5094"/>
      <c r="D528" s="3508"/>
      <c r="E528" s="5236"/>
      <c r="F528" s="5130"/>
      <c r="G528" s="5130"/>
      <c r="H528" s="5085"/>
      <c r="I528" s="5085"/>
      <c r="J528" s="5236"/>
      <c r="K528" s="5236"/>
      <c r="L528" s="5236"/>
      <c r="M528" s="5236"/>
      <c r="N528" s="1354" t="s">
        <v>874</v>
      </c>
      <c r="O528" s="1367" t="s">
        <v>1158</v>
      </c>
      <c r="P528" s="2473" t="s">
        <v>341</v>
      </c>
      <c r="Q528" s="1354" t="s">
        <v>857</v>
      </c>
      <c r="R528" s="1355">
        <v>1500</v>
      </c>
      <c r="S528" s="1355" t="s">
        <v>858</v>
      </c>
      <c r="T528" s="1355">
        <v>4</v>
      </c>
      <c r="U528" s="1355" t="s">
        <v>859</v>
      </c>
      <c r="V528" s="1355">
        <v>4</v>
      </c>
      <c r="W528" s="1355">
        <v>6</v>
      </c>
      <c r="X528" s="1355" t="s">
        <v>875</v>
      </c>
      <c r="Y528" s="1355" t="s">
        <v>859</v>
      </c>
      <c r="Z528" s="1355" t="s">
        <v>876</v>
      </c>
      <c r="AA528" s="1355" t="s">
        <v>877</v>
      </c>
      <c r="AB528" s="3009"/>
      <c r="AC528" s="5130"/>
      <c r="AD528" s="5130"/>
      <c r="AE528" s="5126"/>
      <c r="AF528" s="91"/>
      <c r="AG528" s="91"/>
      <c r="AH528" s="91"/>
    </row>
    <row r="529" spans="1:34" s="4" customFormat="1" ht="12" customHeight="1">
      <c r="A529" s="5253"/>
      <c r="B529" s="5435"/>
      <c r="C529" s="5094"/>
      <c r="D529" s="3509"/>
      <c r="E529" s="5237"/>
      <c r="F529" s="5130"/>
      <c r="G529" s="5130"/>
      <c r="H529" s="5085"/>
      <c r="I529" s="5085"/>
      <c r="J529" s="5236"/>
      <c r="K529" s="5236"/>
      <c r="L529" s="5236"/>
      <c r="M529" s="5236"/>
      <c r="N529" s="1354" t="s">
        <v>860</v>
      </c>
      <c r="O529" s="1355" t="s">
        <v>646</v>
      </c>
      <c r="P529" s="1355" t="s">
        <v>647</v>
      </c>
      <c r="Q529" s="1354" t="s">
        <v>857</v>
      </c>
      <c r="R529" s="1355">
        <v>1300</v>
      </c>
      <c r="S529" s="1355" t="s">
        <v>858</v>
      </c>
      <c r="T529" s="1355">
        <v>2</v>
      </c>
      <c r="U529" s="1355" t="s">
        <v>859</v>
      </c>
      <c r="V529" s="1355">
        <v>2</v>
      </c>
      <c r="W529" s="1355"/>
      <c r="X529" s="1355"/>
      <c r="Y529" s="1355"/>
      <c r="Z529" s="1355"/>
      <c r="AA529" s="1355"/>
      <c r="AB529" s="3012"/>
      <c r="AC529" s="5130"/>
      <c r="AD529" s="5130"/>
      <c r="AE529" s="5125"/>
      <c r="AF529" s="91"/>
      <c r="AG529" s="91"/>
      <c r="AH529" s="91"/>
    </row>
    <row r="530" spans="1:34" s="4" customFormat="1" ht="12" customHeight="1">
      <c r="A530" s="5253"/>
      <c r="B530" s="5271" t="s">
        <v>2648</v>
      </c>
      <c r="C530" s="5093" t="s">
        <v>1392</v>
      </c>
      <c r="D530" s="3507" t="s">
        <v>3409</v>
      </c>
      <c r="E530" s="5291" t="s">
        <v>1225</v>
      </c>
      <c r="F530" s="5084" t="s">
        <v>851</v>
      </c>
      <c r="G530" s="5084" t="s">
        <v>1131</v>
      </c>
      <c r="H530" s="5084" t="s">
        <v>624</v>
      </c>
      <c r="I530" s="5084" t="s">
        <v>873</v>
      </c>
      <c r="J530" s="5291">
        <v>12914</v>
      </c>
      <c r="K530" s="5291">
        <v>14112</v>
      </c>
      <c r="L530" s="5291">
        <v>512</v>
      </c>
      <c r="M530" s="5291">
        <v>652</v>
      </c>
      <c r="N530" s="1354" t="s">
        <v>854</v>
      </c>
      <c r="O530" s="978" t="s">
        <v>1135</v>
      </c>
      <c r="P530" s="978" t="s">
        <v>1134</v>
      </c>
      <c r="Q530" s="1354" t="s">
        <v>857</v>
      </c>
      <c r="R530" s="1355">
        <v>270</v>
      </c>
      <c r="S530" s="1355" t="s">
        <v>858</v>
      </c>
      <c r="T530" s="1355">
        <v>2</v>
      </c>
      <c r="U530" s="1355" t="s">
        <v>859</v>
      </c>
      <c r="V530" s="1355">
        <v>2</v>
      </c>
      <c r="W530" s="1355"/>
      <c r="X530" s="1355"/>
      <c r="Y530" s="1355"/>
      <c r="Z530" s="1355"/>
      <c r="AA530" s="1355"/>
      <c r="AB530" s="3062" t="s">
        <v>6172</v>
      </c>
      <c r="AC530" s="5084" t="s">
        <v>2468</v>
      </c>
      <c r="AD530" s="5084" t="s">
        <v>2452</v>
      </c>
      <c r="AE530" s="5124" t="s">
        <v>3115</v>
      </c>
      <c r="AF530" s="91"/>
      <c r="AG530" s="91"/>
      <c r="AH530" s="91"/>
    </row>
    <row r="531" spans="1:34" s="4" customFormat="1" ht="12" customHeight="1">
      <c r="A531" s="5253"/>
      <c r="B531" s="5272"/>
      <c r="C531" s="5094"/>
      <c r="D531" s="3508"/>
      <c r="E531" s="5236"/>
      <c r="F531" s="5085"/>
      <c r="G531" s="5085"/>
      <c r="H531" s="5085"/>
      <c r="I531" s="5085"/>
      <c r="J531" s="5236"/>
      <c r="K531" s="5236"/>
      <c r="L531" s="5236"/>
      <c r="M531" s="5236"/>
      <c r="N531" s="1354" t="s">
        <v>874</v>
      </c>
      <c r="O531" s="1367" t="s">
        <v>1158</v>
      </c>
      <c r="P531" s="2473" t="s">
        <v>341</v>
      </c>
      <c r="Q531" s="1354" t="s">
        <v>857</v>
      </c>
      <c r="R531" s="1355">
        <v>1500</v>
      </c>
      <c r="S531" s="1355" t="s">
        <v>858</v>
      </c>
      <c r="T531" s="1355">
        <v>4</v>
      </c>
      <c r="U531" s="1355" t="s">
        <v>859</v>
      </c>
      <c r="V531" s="1355">
        <v>4</v>
      </c>
      <c r="W531" s="1355">
        <v>6</v>
      </c>
      <c r="X531" s="1355" t="s">
        <v>875</v>
      </c>
      <c r="Y531" s="1355" t="s">
        <v>859</v>
      </c>
      <c r="Z531" s="1355" t="s">
        <v>876</v>
      </c>
      <c r="AA531" s="1355" t="s">
        <v>877</v>
      </c>
      <c r="AB531" s="3009"/>
      <c r="AC531" s="5085"/>
      <c r="AD531" s="5085"/>
      <c r="AE531" s="5126"/>
      <c r="AF531" s="91"/>
      <c r="AG531" s="91"/>
      <c r="AH531" s="91"/>
    </row>
    <row r="532" spans="1:34" s="4" customFormat="1" ht="12" customHeight="1">
      <c r="A532" s="5253"/>
      <c r="B532" s="5273"/>
      <c r="C532" s="5095"/>
      <c r="D532" s="3509"/>
      <c r="E532" s="5237"/>
      <c r="F532" s="5086"/>
      <c r="G532" s="5086"/>
      <c r="H532" s="5086"/>
      <c r="I532" s="5086"/>
      <c r="J532" s="5237"/>
      <c r="K532" s="5237"/>
      <c r="L532" s="5237"/>
      <c r="M532" s="5237"/>
      <c r="N532" s="1354" t="s">
        <v>860</v>
      </c>
      <c r="O532" s="1355" t="s">
        <v>646</v>
      </c>
      <c r="P532" s="1355" t="s">
        <v>647</v>
      </c>
      <c r="Q532" s="1354" t="s">
        <v>857</v>
      </c>
      <c r="R532" s="1355">
        <v>1300</v>
      </c>
      <c r="S532" s="1355" t="s">
        <v>858</v>
      </c>
      <c r="T532" s="1355">
        <v>2</v>
      </c>
      <c r="U532" s="1355" t="s">
        <v>859</v>
      </c>
      <c r="V532" s="1355">
        <v>2</v>
      </c>
      <c r="W532" s="1355"/>
      <c r="X532" s="1355"/>
      <c r="Y532" s="1355"/>
      <c r="Z532" s="1355"/>
      <c r="AA532" s="1355"/>
      <c r="AB532" s="3012"/>
      <c r="AC532" s="5086"/>
      <c r="AD532" s="5086"/>
      <c r="AE532" s="5125"/>
      <c r="AF532" s="91"/>
      <c r="AG532" s="91"/>
      <c r="AH532" s="91"/>
    </row>
    <row r="533" spans="1:34" s="4" customFormat="1" ht="12" customHeight="1">
      <c r="A533" s="5253"/>
      <c r="B533" s="5272" t="s">
        <v>2648</v>
      </c>
      <c r="C533" s="5094" t="s">
        <v>3629</v>
      </c>
      <c r="D533" s="3552" t="s">
        <v>3410</v>
      </c>
      <c r="E533" s="5236" t="s">
        <v>1225</v>
      </c>
      <c r="F533" s="5085" t="s">
        <v>851</v>
      </c>
      <c r="G533" s="5085" t="s">
        <v>1131</v>
      </c>
      <c r="H533" s="5085" t="s">
        <v>624</v>
      </c>
      <c r="I533" s="5085" t="s">
        <v>873</v>
      </c>
      <c r="J533" s="5236">
        <v>13424</v>
      </c>
      <c r="K533" s="5236">
        <v>19864</v>
      </c>
      <c r="L533" s="5236">
        <v>512</v>
      </c>
      <c r="M533" s="5236">
        <v>712</v>
      </c>
      <c r="N533" s="1352" t="s">
        <v>854</v>
      </c>
      <c r="O533" s="1352" t="s">
        <v>866</v>
      </c>
      <c r="P533" s="1340" t="s">
        <v>867</v>
      </c>
      <c r="Q533" s="1352" t="s">
        <v>857</v>
      </c>
      <c r="R533" s="1340">
        <v>270</v>
      </c>
      <c r="S533" s="1340" t="s">
        <v>858</v>
      </c>
      <c r="T533" s="1340">
        <v>2</v>
      </c>
      <c r="U533" s="1340" t="s">
        <v>859</v>
      </c>
      <c r="V533" s="1340">
        <v>2</v>
      </c>
      <c r="W533" s="1340"/>
      <c r="X533" s="1340"/>
      <c r="Y533" s="1340"/>
      <c r="Z533" s="1340"/>
      <c r="AA533" s="1340"/>
      <c r="AB533" s="3062" t="s">
        <v>6173</v>
      </c>
      <c r="AC533" s="5085" t="s">
        <v>2468</v>
      </c>
      <c r="AD533" s="5085" t="s">
        <v>2452</v>
      </c>
      <c r="AE533" s="5126" t="s">
        <v>3115</v>
      </c>
      <c r="AF533" s="91"/>
      <c r="AG533" s="91"/>
      <c r="AH533" s="91"/>
    </row>
    <row r="534" spans="1:34" s="4" customFormat="1" ht="12" customHeight="1">
      <c r="A534" s="5253"/>
      <c r="B534" s="5272"/>
      <c r="C534" s="5094"/>
      <c r="D534" s="3552"/>
      <c r="E534" s="5236"/>
      <c r="F534" s="5085"/>
      <c r="G534" s="5085"/>
      <c r="H534" s="5085"/>
      <c r="I534" s="5085"/>
      <c r="J534" s="5236"/>
      <c r="K534" s="5236"/>
      <c r="L534" s="5236"/>
      <c r="M534" s="5236"/>
      <c r="N534" s="1354" t="s">
        <v>874</v>
      </c>
      <c r="O534" s="1367" t="s">
        <v>1158</v>
      </c>
      <c r="P534" s="2473" t="s">
        <v>341</v>
      </c>
      <c r="Q534" s="1354" t="s">
        <v>857</v>
      </c>
      <c r="R534" s="1355">
        <v>1500</v>
      </c>
      <c r="S534" s="1355" t="s">
        <v>858</v>
      </c>
      <c r="T534" s="1355">
        <v>4</v>
      </c>
      <c r="U534" s="1355" t="s">
        <v>859</v>
      </c>
      <c r="V534" s="1355">
        <v>4</v>
      </c>
      <c r="W534" s="1355">
        <v>6</v>
      </c>
      <c r="X534" s="1355" t="s">
        <v>875</v>
      </c>
      <c r="Y534" s="1355" t="s">
        <v>859</v>
      </c>
      <c r="Z534" s="1355" t="s">
        <v>876</v>
      </c>
      <c r="AA534" s="1355" t="s">
        <v>877</v>
      </c>
      <c r="AB534" s="3009"/>
      <c r="AC534" s="5085"/>
      <c r="AD534" s="5085"/>
      <c r="AE534" s="5126"/>
      <c r="AF534" s="91"/>
      <c r="AG534" s="91"/>
      <c r="AH534" s="91"/>
    </row>
    <row r="535" spans="1:34" s="4" customFormat="1" ht="12" customHeight="1" thickBot="1">
      <c r="A535" s="5254"/>
      <c r="B535" s="5275"/>
      <c r="C535" s="5180"/>
      <c r="D535" s="3553"/>
      <c r="E535" s="5277"/>
      <c r="F535" s="5121"/>
      <c r="G535" s="5121"/>
      <c r="H535" s="5121"/>
      <c r="I535" s="5121"/>
      <c r="J535" s="5277"/>
      <c r="K535" s="5277"/>
      <c r="L535" s="5277"/>
      <c r="M535" s="5277"/>
      <c r="N535" s="1357" t="s">
        <v>860</v>
      </c>
      <c r="O535" s="1356" t="s">
        <v>646</v>
      </c>
      <c r="P535" s="1356" t="s">
        <v>647</v>
      </c>
      <c r="Q535" s="1357" t="s">
        <v>857</v>
      </c>
      <c r="R535" s="1356">
        <v>1300</v>
      </c>
      <c r="S535" s="1356" t="s">
        <v>858</v>
      </c>
      <c r="T535" s="1356">
        <v>2</v>
      </c>
      <c r="U535" s="1356" t="s">
        <v>859</v>
      </c>
      <c r="V535" s="1356">
        <v>2</v>
      </c>
      <c r="W535" s="1356"/>
      <c r="X535" s="1356"/>
      <c r="Y535" s="1356"/>
      <c r="Z535" s="1356"/>
      <c r="AA535" s="1356"/>
      <c r="AB535" s="3010"/>
      <c r="AC535" s="5121"/>
      <c r="AD535" s="5121"/>
      <c r="AE535" s="5298"/>
      <c r="AF535" s="91"/>
      <c r="AG535" s="91"/>
      <c r="AH535" s="91"/>
    </row>
    <row r="536" spans="1:34" s="4" customFormat="1" ht="12" customHeight="1">
      <c r="A536" s="5252" t="s">
        <v>3890</v>
      </c>
      <c r="B536" s="5271" t="s">
        <v>2648</v>
      </c>
      <c r="C536" s="5093" t="s">
        <v>1091</v>
      </c>
      <c r="D536" s="3507" t="s">
        <v>3422</v>
      </c>
      <c r="E536" s="5084" t="s">
        <v>1225</v>
      </c>
      <c r="F536" s="5084" t="s">
        <v>851</v>
      </c>
      <c r="G536" s="5084" t="s">
        <v>1131</v>
      </c>
      <c r="H536" s="5084" t="s">
        <v>624</v>
      </c>
      <c r="I536" s="5116" t="s">
        <v>873</v>
      </c>
      <c r="J536" s="5084">
        <v>10688</v>
      </c>
      <c r="K536" s="5084">
        <v>12790</v>
      </c>
      <c r="L536" s="5084">
        <v>384</v>
      </c>
      <c r="M536" s="5084">
        <v>574</v>
      </c>
      <c r="N536" s="1354" t="s">
        <v>854</v>
      </c>
      <c r="O536" s="1354" t="s">
        <v>1218</v>
      </c>
      <c r="P536" s="1354" t="s">
        <v>1219</v>
      </c>
      <c r="Q536" s="1354" t="s">
        <v>857</v>
      </c>
      <c r="R536" s="1355">
        <v>270</v>
      </c>
      <c r="S536" s="1355" t="s">
        <v>858</v>
      </c>
      <c r="T536" s="1355">
        <v>2</v>
      </c>
      <c r="U536" s="1355" t="s">
        <v>859</v>
      </c>
      <c r="V536" s="1355">
        <v>2</v>
      </c>
      <c r="W536" s="1355"/>
      <c r="X536" s="1355"/>
      <c r="Y536" s="1355"/>
      <c r="Z536" s="1355"/>
      <c r="AA536" s="1355"/>
      <c r="AB536" s="3013"/>
      <c r="AC536" s="5084" t="s">
        <v>2468</v>
      </c>
      <c r="AD536" s="5084" t="s">
        <v>2452</v>
      </c>
      <c r="AE536" s="5124" t="s">
        <v>3115</v>
      </c>
      <c r="AF536" s="91"/>
      <c r="AG536" s="91"/>
      <c r="AH536" s="91"/>
    </row>
    <row r="537" spans="1:34" s="4" customFormat="1" ht="12" customHeight="1">
      <c r="A537" s="5253"/>
      <c r="B537" s="5272"/>
      <c r="C537" s="5094"/>
      <c r="D537" s="3508"/>
      <c r="E537" s="5085"/>
      <c r="F537" s="5085"/>
      <c r="G537" s="5085"/>
      <c r="H537" s="5085"/>
      <c r="I537" s="5114"/>
      <c r="J537" s="5085"/>
      <c r="K537" s="5085"/>
      <c r="L537" s="5085"/>
      <c r="M537" s="5085"/>
      <c r="N537" s="1354" t="s">
        <v>874</v>
      </c>
      <c r="O537" s="1355" t="s">
        <v>344</v>
      </c>
      <c r="P537" s="1354" t="s">
        <v>341</v>
      </c>
      <c r="Q537" s="1355" t="s">
        <v>857</v>
      </c>
      <c r="R537" s="1355">
        <v>1500</v>
      </c>
      <c r="S537" s="1355" t="s">
        <v>858</v>
      </c>
      <c r="T537" s="1355">
        <v>2</v>
      </c>
      <c r="U537" s="1355" t="s">
        <v>859</v>
      </c>
      <c r="V537" s="1355">
        <v>2</v>
      </c>
      <c r="W537" s="1355">
        <v>3</v>
      </c>
      <c r="X537" s="1355" t="s">
        <v>875</v>
      </c>
      <c r="Y537" s="1355" t="s">
        <v>859</v>
      </c>
      <c r="Z537" s="1355" t="s">
        <v>876</v>
      </c>
      <c r="AA537" s="1355" t="s">
        <v>877</v>
      </c>
      <c r="AB537" s="3009"/>
      <c r="AC537" s="5085"/>
      <c r="AD537" s="5085"/>
      <c r="AE537" s="5126"/>
      <c r="AF537" s="91"/>
      <c r="AG537" s="91"/>
      <c r="AH537" s="91"/>
    </row>
    <row r="538" spans="1:34" s="4" customFormat="1" ht="12" customHeight="1">
      <c r="A538" s="5253"/>
      <c r="B538" s="5272"/>
      <c r="C538" s="5094"/>
      <c r="D538" s="3509"/>
      <c r="E538" s="5086"/>
      <c r="F538" s="5085"/>
      <c r="G538" s="5085"/>
      <c r="H538" s="5085"/>
      <c r="I538" s="5114"/>
      <c r="J538" s="5085"/>
      <c r="K538" s="5085"/>
      <c r="L538" s="5085"/>
      <c r="M538" s="5085"/>
      <c r="N538" s="1354" t="s">
        <v>860</v>
      </c>
      <c r="O538" s="1355" t="s">
        <v>646</v>
      </c>
      <c r="P538" s="1355" t="s">
        <v>647</v>
      </c>
      <c r="Q538" s="1354" t="s">
        <v>857</v>
      </c>
      <c r="R538" s="1355">
        <v>1300</v>
      </c>
      <c r="S538" s="1355" t="s">
        <v>858</v>
      </c>
      <c r="T538" s="1355">
        <v>2</v>
      </c>
      <c r="U538" s="1355" t="s">
        <v>859</v>
      </c>
      <c r="V538" s="1355">
        <v>2</v>
      </c>
      <c r="W538" s="1355"/>
      <c r="X538" s="1355"/>
      <c r="Y538" s="1355"/>
      <c r="Z538" s="1355"/>
      <c r="AA538" s="1355"/>
      <c r="AB538" s="3009"/>
      <c r="AC538" s="5085"/>
      <c r="AD538" s="5085"/>
      <c r="AE538" s="5125"/>
      <c r="AF538" s="91"/>
      <c r="AG538" s="91"/>
      <c r="AH538" s="91"/>
    </row>
    <row r="539" spans="1:34" s="4" customFormat="1" ht="12" customHeight="1">
      <c r="A539" s="5253"/>
      <c r="B539" s="5271" t="s">
        <v>2648</v>
      </c>
      <c r="C539" s="5093" t="s">
        <v>3641</v>
      </c>
      <c r="D539" s="3507" t="s">
        <v>3423</v>
      </c>
      <c r="E539" s="5084" t="s">
        <v>1225</v>
      </c>
      <c r="F539" s="5084" t="s">
        <v>851</v>
      </c>
      <c r="G539" s="5084" t="s">
        <v>1131</v>
      </c>
      <c r="H539" s="5084" t="s">
        <v>624</v>
      </c>
      <c r="I539" s="5116" t="s">
        <v>873</v>
      </c>
      <c r="J539" s="5084">
        <v>12910</v>
      </c>
      <c r="K539" s="5084">
        <v>16440</v>
      </c>
      <c r="L539" s="5084">
        <v>512</v>
      </c>
      <c r="M539" s="5084">
        <v>652</v>
      </c>
      <c r="N539" s="1354" t="s">
        <v>854</v>
      </c>
      <c r="O539" s="978" t="s">
        <v>1135</v>
      </c>
      <c r="P539" s="978" t="s">
        <v>1134</v>
      </c>
      <c r="Q539" s="1354" t="s">
        <v>857</v>
      </c>
      <c r="R539" s="1355">
        <v>270</v>
      </c>
      <c r="S539" s="1355" t="s">
        <v>858</v>
      </c>
      <c r="T539" s="1355">
        <v>2</v>
      </c>
      <c r="U539" s="1355" t="s">
        <v>859</v>
      </c>
      <c r="V539" s="1355">
        <v>2</v>
      </c>
      <c r="W539" s="1355"/>
      <c r="X539" s="1355"/>
      <c r="Y539" s="1355"/>
      <c r="Z539" s="1355"/>
      <c r="AA539" s="1355"/>
      <c r="AB539" s="3062" t="s">
        <v>6172</v>
      </c>
      <c r="AC539" s="5084" t="s">
        <v>2468</v>
      </c>
      <c r="AD539" s="5084" t="s">
        <v>2452</v>
      </c>
      <c r="AE539" s="5124" t="s">
        <v>3115</v>
      </c>
      <c r="AF539" s="91"/>
      <c r="AG539" s="91"/>
      <c r="AH539" s="91"/>
    </row>
    <row r="540" spans="1:34" s="4" customFormat="1" ht="12" customHeight="1">
      <c r="A540" s="5253"/>
      <c r="B540" s="5272"/>
      <c r="C540" s="5094"/>
      <c r="D540" s="3508"/>
      <c r="E540" s="5085"/>
      <c r="F540" s="5085"/>
      <c r="G540" s="5085"/>
      <c r="H540" s="5085"/>
      <c r="I540" s="5114"/>
      <c r="J540" s="5085"/>
      <c r="K540" s="5085"/>
      <c r="L540" s="5085"/>
      <c r="M540" s="5085"/>
      <c r="N540" s="1354" t="s">
        <v>874</v>
      </c>
      <c r="O540" s="1355" t="s">
        <v>344</v>
      </c>
      <c r="P540" s="1354" t="s">
        <v>341</v>
      </c>
      <c r="Q540" s="1355" t="s">
        <v>857</v>
      </c>
      <c r="R540" s="1355">
        <v>1500</v>
      </c>
      <c r="S540" s="1355" t="s">
        <v>858</v>
      </c>
      <c r="T540" s="1355">
        <v>2</v>
      </c>
      <c r="U540" s="1355" t="s">
        <v>859</v>
      </c>
      <c r="V540" s="1355">
        <v>2</v>
      </c>
      <c r="W540" s="1355">
        <v>3</v>
      </c>
      <c r="X540" s="1355" t="s">
        <v>875</v>
      </c>
      <c r="Y540" s="1355" t="s">
        <v>859</v>
      </c>
      <c r="Z540" s="1355" t="s">
        <v>876</v>
      </c>
      <c r="AA540" s="1355" t="s">
        <v>877</v>
      </c>
      <c r="AB540" s="3009"/>
      <c r="AC540" s="5085"/>
      <c r="AD540" s="5085"/>
      <c r="AE540" s="5126"/>
      <c r="AF540" s="91"/>
      <c r="AG540" s="91"/>
      <c r="AH540" s="91"/>
    </row>
    <row r="541" spans="1:34" s="4" customFormat="1" ht="12" customHeight="1">
      <c r="A541" s="5253"/>
      <c r="B541" s="5273"/>
      <c r="C541" s="5095"/>
      <c r="D541" s="3509"/>
      <c r="E541" s="5086"/>
      <c r="F541" s="5086"/>
      <c r="G541" s="5086"/>
      <c r="H541" s="5086"/>
      <c r="I541" s="5115"/>
      <c r="J541" s="5086"/>
      <c r="K541" s="5086"/>
      <c r="L541" s="5086"/>
      <c r="M541" s="5086"/>
      <c r="N541" s="1354" t="s">
        <v>860</v>
      </c>
      <c r="O541" s="1355" t="s">
        <v>646</v>
      </c>
      <c r="P541" s="1355" t="s">
        <v>647</v>
      </c>
      <c r="Q541" s="1354" t="s">
        <v>857</v>
      </c>
      <c r="R541" s="1355">
        <v>1300</v>
      </c>
      <c r="S541" s="1355" t="s">
        <v>858</v>
      </c>
      <c r="T541" s="1355">
        <v>2</v>
      </c>
      <c r="U541" s="1355" t="s">
        <v>859</v>
      </c>
      <c r="V541" s="1355">
        <v>2</v>
      </c>
      <c r="W541" s="1355"/>
      <c r="X541" s="1355"/>
      <c r="Y541" s="1355"/>
      <c r="Z541" s="1355"/>
      <c r="AA541" s="1355"/>
      <c r="AB541" s="3012"/>
      <c r="AC541" s="5086"/>
      <c r="AD541" s="5086"/>
      <c r="AE541" s="5125"/>
      <c r="AF541" s="91"/>
      <c r="AG541" s="91"/>
      <c r="AH541" s="91"/>
    </row>
    <row r="542" spans="1:34" s="4" customFormat="1" ht="12" customHeight="1">
      <c r="A542" s="5253"/>
      <c r="B542" s="5272" t="s">
        <v>2648</v>
      </c>
      <c r="C542" s="5094" t="s">
        <v>3642</v>
      </c>
      <c r="D542" s="3498" t="s">
        <v>3424</v>
      </c>
      <c r="E542" s="5085" t="s">
        <v>1225</v>
      </c>
      <c r="F542" s="5085" t="s">
        <v>851</v>
      </c>
      <c r="G542" s="5085" t="s">
        <v>1131</v>
      </c>
      <c r="H542" s="5085" t="s">
        <v>624</v>
      </c>
      <c r="I542" s="5114" t="s">
        <v>873</v>
      </c>
      <c r="J542" s="5085">
        <v>12910</v>
      </c>
      <c r="K542" s="5085">
        <v>22192</v>
      </c>
      <c r="L542" s="5085">
        <v>512</v>
      </c>
      <c r="M542" s="5085">
        <v>712</v>
      </c>
      <c r="N542" s="1352" t="s">
        <v>854</v>
      </c>
      <c r="O542" s="1352" t="s">
        <v>866</v>
      </c>
      <c r="P542" s="1340" t="s">
        <v>867</v>
      </c>
      <c r="Q542" s="1352" t="s">
        <v>857</v>
      </c>
      <c r="R542" s="1340">
        <v>270</v>
      </c>
      <c r="S542" s="1340" t="s">
        <v>858</v>
      </c>
      <c r="T542" s="1340">
        <v>2</v>
      </c>
      <c r="U542" s="1340" t="s">
        <v>859</v>
      </c>
      <c r="V542" s="1340">
        <v>2</v>
      </c>
      <c r="W542" s="1340"/>
      <c r="X542" s="1340"/>
      <c r="Y542" s="1340"/>
      <c r="Z542" s="1340"/>
      <c r="AA542" s="1340"/>
      <c r="AB542" s="3062" t="s">
        <v>6173</v>
      </c>
      <c r="AC542" s="5085" t="s">
        <v>2468</v>
      </c>
      <c r="AD542" s="5085" t="s">
        <v>2452</v>
      </c>
      <c r="AE542" s="5126" t="s">
        <v>3115</v>
      </c>
      <c r="AF542" s="91"/>
      <c r="AG542" s="91"/>
      <c r="AH542" s="91"/>
    </row>
    <row r="543" spans="1:34" s="4" customFormat="1" ht="12" customHeight="1">
      <c r="A543" s="5253"/>
      <c r="B543" s="5272"/>
      <c r="C543" s="5094"/>
      <c r="D543" s="3498"/>
      <c r="E543" s="5085"/>
      <c r="F543" s="5085"/>
      <c r="G543" s="5085"/>
      <c r="H543" s="5085"/>
      <c r="I543" s="5114"/>
      <c r="J543" s="5085"/>
      <c r="K543" s="5085"/>
      <c r="L543" s="5085"/>
      <c r="M543" s="5085"/>
      <c r="N543" s="1354" t="s">
        <v>874</v>
      </c>
      <c r="O543" s="1355" t="s">
        <v>344</v>
      </c>
      <c r="P543" s="1354" t="s">
        <v>341</v>
      </c>
      <c r="Q543" s="1355" t="s">
        <v>857</v>
      </c>
      <c r="R543" s="1355">
        <v>1500</v>
      </c>
      <c r="S543" s="1355" t="s">
        <v>858</v>
      </c>
      <c r="T543" s="1355">
        <v>2</v>
      </c>
      <c r="U543" s="1355" t="s">
        <v>859</v>
      </c>
      <c r="V543" s="1355">
        <v>2</v>
      </c>
      <c r="W543" s="1355">
        <v>3</v>
      </c>
      <c r="X543" s="1355" t="s">
        <v>875</v>
      </c>
      <c r="Y543" s="1355" t="s">
        <v>859</v>
      </c>
      <c r="Z543" s="1355" t="s">
        <v>876</v>
      </c>
      <c r="AA543" s="1355" t="s">
        <v>877</v>
      </c>
      <c r="AB543" s="3009"/>
      <c r="AC543" s="5085"/>
      <c r="AD543" s="5085"/>
      <c r="AE543" s="5126"/>
      <c r="AF543" s="91"/>
      <c r="AG543" s="91"/>
      <c r="AH543" s="91"/>
    </row>
    <row r="544" spans="1:34" s="4" customFormat="1" ht="12" customHeight="1" thickBot="1">
      <c r="A544" s="5254"/>
      <c r="B544" s="5275"/>
      <c r="C544" s="5180"/>
      <c r="D544" s="3499"/>
      <c r="E544" s="5121"/>
      <c r="F544" s="5121"/>
      <c r="G544" s="5121"/>
      <c r="H544" s="5121"/>
      <c r="I544" s="5287"/>
      <c r="J544" s="5121"/>
      <c r="K544" s="5121"/>
      <c r="L544" s="5121"/>
      <c r="M544" s="5121"/>
      <c r="N544" s="1357" t="s">
        <v>860</v>
      </c>
      <c r="O544" s="1356" t="s">
        <v>646</v>
      </c>
      <c r="P544" s="1356" t="s">
        <v>647</v>
      </c>
      <c r="Q544" s="1357" t="s">
        <v>857</v>
      </c>
      <c r="R544" s="1356">
        <v>1300</v>
      </c>
      <c r="S544" s="1356" t="s">
        <v>858</v>
      </c>
      <c r="T544" s="1356">
        <v>2</v>
      </c>
      <c r="U544" s="1356" t="s">
        <v>859</v>
      </c>
      <c r="V544" s="1356">
        <v>2</v>
      </c>
      <c r="W544" s="1356"/>
      <c r="X544" s="1356"/>
      <c r="Y544" s="1356"/>
      <c r="Z544" s="1356"/>
      <c r="AA544" s="1356"/>
      <c r="AB544" s="3010"/>
      <c r="AC544" s="5121"/>
      <c r="AD544" s="5121"/>
      <c r="AE544" s="5298"/>
      <c r="AF544" s="91"/>
      <c r="AG544" s="91"/>
      <c r="AH544" s="91"/>
    </row>
    <row r="545" spans="1:34" s="4" customFormat="1" ht="12" customHeight="1">
      <c r="A545" s="5262" t="s">
        <v>1063</v>
      </c>
      <c r="B545" s="5274" t="s">
        <v>3263</v>
      </c>
      <c r="C545" s="5266" t="s">
        <v>3631</v>
      </c>
      <c r="D545" s="3497" t="s">
        <v>3417</v>
      </c>
      <c r="E545" s="5156" t="s">
        <v>1221</v>
      </c>
      <c r="F545" s="5156" t="s">
        <v>851</v>
      </c>
      <c r="G545" s="5156" t="s">
        <v>1145</v>
      </c>
      <c r="H545" s="5156" t="s">
        <v>624</v>
      </c>
      <c r="I545" s="5320" t="s">
        <v>1147</v>
      </c>
      <c r="J545" s="5156">
        <v>640</v>
      </c>
      <c r="K545" s="5156">
        <v>2966</v>
      </c>
      <c r="L545" s="5156">
        <v>512</v>
      </c>
      <c r="M545" s="5156">
        <v>830</v>
      </c>
      <c r="N545" s="1358" t="s">
        <v>854</v>
      </c>
      <c r="O545" s="1358" t="s">
        <v>1218</v>
      </c>
      <c r="P545" s="1358" t="s">
        <v>1219</v>
      </c>
      <c r="Q545" s="1358" t="s">
        <v>857</v>
      </c>
      <c r="R545" s="1362">
        <v>270</v>
      </c>
      <c r="S545" s="1362" t="s">
        <v>858</v>
      </c>
      <c r="T545" s="1362">
        <v>2</v>
      </c>
      <c r="U545" s="1362" t="s">
        <v>859</v>
      </c>
      <c r="V545" s="1362">
        <v>2</v>
      </c>
      <c r="W545" s="1362"/>
      <c r="X545" s="1362"/>
      <c r="Y545" s="1362"/>
      <c r="Z545" s="1362"/>
      <c r="AA545" s="1362"/>
      <c r="AB545" s="3011"/>
      <c r="AC545" s="5156" t="s">
        <v>2451</v>
      </c>
      <c r="AD545" s="5156" t="s">
        <v>2452</v>
      </c>
      <c r="AE545" s="5305" t="s">
        <v>3115</v>
      </c>
      <c r="AF545" s="91"/>
      <c r="AG545" s="91"/>
      <c r="AH545" s="91"/>
    </row>
    <row r="546" spans="1:34" s="4" customFormat="1" ht="12" customHeight="1">
      <c r="A546" s="5263"/>
      <c r="B546" s="5272"/>
      <c r="C546" s="5267"/>
      <c r="D546" s="3498"/>
      <c r="E546" s="5085"/>
      <c r="F546" s="5085"/>
      <c r="G546" s="5085"/>
      <c r="H546" s="5085"/>
      <c r="I546" s="5114"/>
      <c r="J546" s="5085"/>
      <c r="K546" s="5085"/>
      <c r="L546" s="5085"/>
      <c r="M546" s="5085"/>
      <c r="N546" s="1354" t="s">
        <v>868</v>
      </c>
      <c r="O546" s="1354" t="s">
        <v>340</v>
      </c>
      <c r="P546" s="1354" t="s">
        <v>340</v>
      </c>
      <c r="Q546" s="1354" t="s">
        <v>857</v>
      </c>
      <c r="R546" s="1355">
        <v>1400</v>
      </c>
      <c r="S546" s="1355" t="s">
        <v>858</v>
      </c>
      <c r="T546" s="1355">
        <v>8</v>
      </c>
      <c r="U546" s="1355" t="s">
        <v>859</v>
      </c>
      <c r="V546" s="1355">
        <v>8</v>
      </c>
      <c r="W546" s="1355"/>
      <c r="X546" s="1355"/>
      <c r="Y546" s="1355"/>
      <c r="Z546" s="1355"/>
      <c r="AA546" s="1355"/>
      <c r="AB546" s="3009"/>
      <c r="AC546" s="5085"/>
      <c r="AD546" s="5085"/>
      <c r="AE546" s="5126"/>
      <c r="AF546" s="91"/>
      <c r="AG546" s="91"/>
      <c r="AH546" s="91"/>
    </row>
    <row r="547" spans="1:34" s="4" customFormat="1" ht="12" customHeight="1" thickBot="1">
      <c r="A547" s="5264"/>
      <c r="B547" s="5275"/>
      <c r="C547" s="5268"/>
      <c r="D547" s="3499"/>
      <c r="E547" s="5121"/>
      <c r="F547" s="5121"/>
      <c r="G547" s="5121"/>
      <c r="H547" s="5121"/>
      <c r="I547" s="5287"/>
      <c r="J547" s="5121"/>
      <c r="K547" s="5121"/>
      <c r="L547" s="5121"/>
      <c r="M547" s="5121"/>
      <c r="N547" s="1357" t="s">
        <v>860</v>
      </c>
      <c r="O547" s="1356" t="s">
        <v>646</v>
      </c>
      <c r="P547" s="1356" t="s">
        <v>647</v>
      </c>
      <c r="Q547" s="1357" t="s">
        <v>857</v>
      </c>
      <c r="R547" s="1356">
        <v>1300</v>
      </c>
      <c r="S547" s="1356" t="s">
        <v>858</v>
      </c>
      <c r="T547" s="1356">
        <v>2</v>
      </c>
      <c r="U547" s="1356" t="s">
        <v>859</v>
      </c>
      <c r="V547" s="1356">
        <v>2</v>
      </c>
      <c r="W547" s="1356"/>
      <c r="X547" s="1356"/>
      <c r="Y547" s="1356"/>
      <c r="Z547" s="1356"/>
      <c r="AA547" s="1356"/>
      <c r="AB547" s="3010"/>
      <c r="AC547" s="5121"/>
      <c r="AD547" s="5121"/>
      <c r="AE547" s="5298"/>
      <c r="AF547" s="91"/>
      <c r="AG547" s="91"/>
      <c r="AH547" s="91"/>
    </row>
    <row r="548" spans="1:34" ht="12.75" customHeight="1">
      <c r="A548" s="5249" t="s">
        <v>886</v>
      </c>
      <c r="B548" s="5637" t="s">
        <v>2648</v>
      </c>
      <c r="C548" s="5232" t="s">
        <v>410</v>
      </c>
      <c r="D548" s="5241" t="s">
        <v>433</v>
      </c>
      <c r="E548" s="5156" t="s">
        <v>1224</v>
      </c>
      <c r="F548" s="5156" t="s">
        <v>851</v>
      </c>
      <c r="G548" s="5156" t="s">
        <v>1130</v>
      </c>
      <c r="H548" s="5156" t="s">
        <v>624</v>
      </c>
      <c r="I548" s="5156" t="s">
        <v>873</v>
      </c>
      <c r="J548" s="5156">
        <v>4192</v>
      </c>
      <c r="K548" s="5156">
        <v>5088</v>
      </c>
      <c r="L548" s="5156">
        <v>384</v>
      </c>
      <c r="M548" s="5156">
        <v>768</v>
      </c>
      <c r="N548" s="195" t="s">
        <v>874</v>
      </c>
      <c r="O548" s="195" t="s">
        <v>342</v>
      </c>
      <c r="P548" s="195" t="s">
        <v>341</v>
      </c>
      <c r="Q548" s="195" t="s">
        <v>857</v>
      </c>
      <c r="R548" s="137">
        <v>1500</v>
      </c>
      <c r="S548" s="137" t="s">
        <v>858</v>
      </c>
      <c r="T548" s="137">
        <v>2</v>
      </c>
      <c r="U548" s="137" t="s">
        <v>859</v>
      </c>
      <c r="V548" s="137">
        <v>2</v>
      </c>
      <c r="W548" s="137">
        <v>3</v>
      </c>
      <c r="X548" s="137" t="s">
        <v>875</v>
      </c>
      <c r="Y548" s="137" t="s">
        <v>859</v>
      </c>
      <c r="Z548" s="137" t="s">
        <v>876</v>
      </c>
      <c r="AA548" s="137" t="s">
        <v>877</v>
      </c>
      <c r="AB548" s="3011"/>
      <c r="AC548" s="5156" t="s">
        <v>2466</v>
      </c>
      <c r="AD548" s="5156" t="s">
        <v>2452</v>
      </c>
      <c r="AE548" s="5126"/>
    </row>
    <row r="549" spans="1:34" ht="12.75" customHeight="1">
      <c r="A549" s="5250"/>
      <c r="B549" s="5246"/>
      <c r="C549" s="5107"/>
      <c r="D549" s="5155"/>
      <c r="E549" s="5086"/>
      <c r="F549" s="5086"/>
      <c r="G549" s="5086"/>
      <c r="H549" s="5086"/>
      <c r="I549" s="5086"/>
      <c r="J549" s="5086"/>
      <c r="K549" s="5086"/>
      <c r="L549" s="5086"/>
      <c r="M549" s="5086"/>
      <c r="N549" s="292" t="s">
        <v>860</v>
      </c>
      <c r="O549" s="25" t="s">
        <v>646</v>
      </c>
      <c r="P549" s="25" t="s">
        <v>647</v>
      </c>
      <c r="Q549" s="292" t="s">
        <v>857</v>
      </c>
      <c r="R549" s="25">
        <v>1300</v>
      </c>
      <c r="S549" s="25" t="s">
        <v>858</v>
      </c>
      <c r="T549" s="25">
        <v>2</v>
      </c>
      <c r="U549" s="25" t="s">
        <v>859</v>
      </c>
      <c r="V549" s="25">
        <v>2</v>
      </c>
      <c r="W549" s="465"/>
      <c r="X549" s="465"/>
      <c r="Y549" s="465"/>
      <c r="Z549" s="465"/>
      <c r="AA549" s="465"/>
      <c r="AB549" s="3012"/>
      <c r="AC549" s="5086"/>
      <c r="AD549" s="5086"/>
      <c r="AE549" s="5125"/>
    </row>
    <row r="550" spans="1:34" ht="12.75" customHeight="1">
      <c r="A550" s="5250"/>
      <c r="B550" s="5242" t="s">
        <v>2648</v>
      </c>
      <c r="C550" s="5106" t="s">
        <v>410</v>
      </c>
      <c r="D550" s="5154" t="s">
        <v>434</v>
      </c>
      <c r="E550" s="5085" t="s">
        <v>1492</v>
      </c>
      <c r="F550" s="5085" t="s">
        <v>851</v>
      </c>
      <c r="G550" s="5085" t="s">
        <v>1488</v>
      </c>
      <c r="H550" s="5085" t="s">
        <v>624</v>
      </c>
      <c r="I550" s="5085" t="s">
        <v>873</v>
      </c>
      <c r="J550" s="5085">
        <v>4192</v>
      </c>
      <c r="K550" s="5085">
        <v>5088</v>
      </c>
      <c r="L550" s="5085">
        <v>384</v>
      </c>
      <c r="M550" s="5085">
        <v>768</v>
      </c>
      <c r="N550" s="286" t="s">
        <v>874</v>
      </c>
      <c r="O550" s="292" t="s">
        <v>342</v>
      </c>
      <c r="P550" s="292" t="s">
        <v>341</v>
      </c>
      <c r="Q550" s="286" t="s">
        <v>857</v>
      </c>
      <c r="R550" s="33">
        <v>1500</v>
      </c>
      <c r="S550" s="33" t="s">
        <v>858</v>
      </c>
      <c r="T550" s="33">
        <v>2</v>
      </c>
      <c r="U550" s="33" t="s">
        <v>859</v>
      </c>
      <c r="V550" s="33">
        <v>2</v>
      </c>
      <c r="W550" s="25">
        <v>3</v>
      </c>
      <c r="X550" s="25" t="s">
        <v>875</v>
      </c>
      <c r="Y550" s="25" t="s">
        <v>859</v>
      </c>
      <c r="Z550" s="25" t="s">
        <v>876</v>
      </c>
      <c r="AA550" s="25" t="s">
        <v>877</v>
      </c>
      <c r="AB550" s="3009"/>
      <c r="AC550" s="5085" t="s">
        <v>2466</v>
      </c>
      <c r="AD550" s="5085" t="s">
        <v>2452</v>
      </c>
      <c r="AE550" s="5126"/>
    </row>
    <row r="551" spans="1:34" ht="12.75" customHeight="1">
      <c r="A551" s="5250"/>
      <c r="B551" s="5246"/>
      <c r="C551" s="5107"/>
      <c r="D551" s="5155"/>
      <c r="E551" s="5086"/>
      <c r="F551" s="5086"/>
      <c r="G551" s="5086"/>
      <c r="H551" s="5086"/>
      <c r="I551" s="5086"/>
      <c r="J551" s="5086"/>
      <c r="K551" s="5086"/>
      <c r="L551" s="5086"/>
      <c r="M551" s="5086"/>
      <c r="N551" s="292" t="s">
        <v>860</v>
      </c>
      <c r="O551" s="25" t="s">
        <v>646</v>
      </c>
      <c r="P551" s="25" t="s">
        <v>647</v>
      </c>
      <c r="Q551" s="292" t="s">
        <v>857</v>
      </c>
      <c r="R551" s="25">
        <v>1300</v>
      </c>
      <c r="S551" s="25" t="s">
        <v>858</v>
      </c>
      <c r="T551" s="25">
        <v>2</v>
      </c>
      <c r="U551" s="25" t="s">
        <v>859</v>
      </c>
      <c r="V551" s="25">
        <v>2</v>
      </c>
      <c r="W551" s="465"/>
      <c r="X551" s="465"/>
      <c r="Y551" s="465"/>
      <c r="Z551" s="465"/>
      <c r="AA551" s="465"/>
      <c r="AB551" s="3012"/>
      <c r="AC551" s="5086"/>
      <c r="AD551" s="5086"/>
      <c r="AE551" s="5125"/>
    </row>
    <row r="552" spans="1:34" ht="12.75" customHeight="1">
      <c r="A552" s="5250"/>
      <c r="B552" s="5242" t="s">
        <v>2648</v>
      </c>
      <c r="C552" s="5106" t="s">
        <v>410</v>
      </c>
      <c r="D552" s="5154" t="s">
        <v>435</v>
      </c>
      <c r="E552" s="5085" t="s">
        <v>1224</v>
      </c>
      <c r="F552" s="5085" t="s">
        <v>851</v>
      </c>
      <c r="G552" s="5085" t="s">
        <v>1130</v>
      </c>
      <c r="H552" s="5085" t="s">
        <v>624</v>
      </c>
      <c r="I552" s="5085" t="s">
        <v>873</v>
      </c>
      <c r="J552" s="5085">
        <v>4192</v>
      </c>
      <c r="K552" s="5085">
        <v>5024</v>
      </c>
      <c r="L552" s="5085">
        <v>256</v>
      </c>
      <c r="M552" s="5085">
        <v>768</v>
      </c>
      <c r="N552" s="286" t="s">
        <v>874</v>
      </c>
      <c r="O552" s="292" t="s">
        <v>342</v>
      </c>
      <c r="P552" s="292" t="s">
        <v>341</v>
      </c>
      <c r="Q552" s="286" t="s">
        <v>857</v>
      </c>
      <c r="R552" s="33">
        <v>1500</v>
      </c>
      <c r="S552" s="33" t="s">
        <v>858</v>
      </c>
      <c r="T552" s="33">
        <v>2</v>
      </c>
      <c r="U552" s="33" t="s">
        <v>859</v>
      </c>
      <c r="V552" s="33">
        <v>2</v>
      </c>
      <c r="W552" s="25">
        <v>3</v>
      </c>
      <c r="X552" s="25" t="s">
        <v>875</v>
      </c>
      <c r="Y552" s="25" t="s">
        <v>859</v>
      </c>
      <c r="Z552" s="25" t="s">
        <v>876</v>
      </c>
      <c r="AA552" s="25" t="s">
        <v>877</v>
      </c>
      <c r="AB552" s="3009"/>
      <c r="AC552" s="5085" t="s">
        <v>2466</v>
      </c>
      <c r="AD552" s="5085" t="s">
        <v>2452</v>
      </c>
      <c r="AE552" s="5126"/>
    </row>
    <row r="553" spans="1:34" ht="12.75" customHeight="1">
      <c r="A553" s="5250"/>
      <c r="B553" s="5246"/>
      <c r="C553" s="5107"/>
      <c r="D553" s="5155"/>
      <c r="E553" s="5086"/>
      <c r="F553" s="5086"/>
      <c r="G553" s="5086"/>
      <c r="H553" s="5086"/>
      <c r="I553" s="5086"/>
      <c r="J553" s="5086"/>
      <c r="K553" s="5086"/>
      <c r="L553" s="5086"/>
      <c r="M553" s="5086"/>
      <c r="N553" s="292" t="s">
        <v>860</v>
      </c>
      <c r="O553" s="25" t="s">
        <v>646</v>
      </c>
      <c r="P553" s="25" t="s">
        <v>647</v>
      </c>
      <c r="Q553" s="292" t="s">
        <v>857</v>
      </c>
      <c r="R553" s="25">
        <v>1300</v>
      </c>
      <c r="S553" s="25" t="s">
        <v>858</v>
      </c>
      <c r="T553" s="25">
        <v>2</v>
      </c>
      <c r="U553" s="25" t="s">
        <v>859</v>
      </c>
      <c r="V553" s="25">
        <v>2</v>
      </c>
      <c r="W553" s="465"/>
      <c r="X553" s="465"/>
      <c r="Y553" s="465"/>
      <c r="Z553" s="465"/>
      <c r="AA553" s="465"/>
      <c r="AB553" s="3012"/>
      <c r="AC553" s="5086"/>
      <c r="AD553" s="5086"/>
      <c r="AE553" s="5125"/>
    </row>
    <row r="554" spans="1:34" ht="12.75" customHeight="1">
      <c r="A554" s="5250"/>
      <c r="B554" s="5242" t="s">
        <v>2648</v>
      </c>
      <c r="C554" s="5106" t="s">
        <v>410</v>
      </c>
      <c r="D554" s="5154" t="s">
        <v>436</v>
      </c>
      <c r="E554" s="5085" t="s">
        <v>1496</v>
      </c>
      <c r="F554" s="5085" t="s">
        <v>851</v>
      </c>
      <c r="G554" s="5085" t="s">
        <v>1488</v>
      </c>
      <c r="H554" s="5085" t="s">
        <v>624</v>
      </c>
      <c r="I554" s="5085" t="s">
        <v>873</v>
      </c>
      <c r="J554" s="5085">
        <v>4192</v>
      </c>
      <c r="K554" s="5085">
        <v>5024</v>
      </c>
      <c r="L554" s="5085">
        <v>256</v>
      </c>
      <c r="M554" s="5085">
        <v>768</v>
      </c>
      <c r="N554" s="286" t="s">
        <v>874</v>
      </c>
      <c r="O554" s="292" t="s">
        <v>342</v>
      </c>
      <c r="P554" s="292" t="s">
        <v>341</v>
      </c>
      <c r="Q554" s="286" t="s">
        <v>857</v>
      </c>
      <c r="R554" s="33">
        <v>1500</v>
      </c>
      <c r="S554" s="33" t="s">
        <v>858</v>
      </c>
      <c r="T554" s="33">
        <v>2</v>
      </c>
      <c r="U554" s="33" t="s">
        <v>859</v>
      </c>
      <c r="V554" s="33">
        <v>2</v>
      </c>
      <c r="W554" s="25">
        <v>3</v>
      </c>
      <c r="X554" s="25" t="s">
        <v>875</v>
      </c>
      <c r="Y554" s="25" t="s">
        <v>859</v>
      </c>
      <c r="Z554" s="25" t="s">
        <v>876</v>
      </c>
      <c r="AA554" s="25" t="s">
        <v>877</v>
      </c>
      <c r="AB554" s="3009"/>
      <c r="AC554" s="5085" t="s">
        <v>2466</v>
      </c>
      <c r="AD554" s="5085" t="s">
        <v>2452</v>
      </c>
      <c r="AE554" s="5126"/>
    </row>
    <row r="555" spans="1:34" ht="12.75" customHeight="1">
      <c r="A555" s="5250"/>
      <c r="B555" s="5246"/>
      <c r="C555" s="5107"/>
      <c r="D555" s="5155"/>
      <c r="E555" s="5086"/>
      <c r="F555" s="5086"/>
      <c r="G555" s="5086"/>
      <c r="H555" s="5086"/>
      <c r="I555" s="5086"/>
      <c r="J555" s="5086"/>
      <c r="K555" s="5086"/>
      <c r="L555" s="5086"/>
      <c r="M555" s="5086"/>
      <c r="N555" s="292" t="s">
        <v>860</v>
      </c>
      <c r="O555" s="25" t="s">
        <v>646</v>
      </c>
      <c r="P555" s="25" t="s">
        <v>647</v>
      </c>
      <c r="Q555" s="292" t="s">
        <v>857</v>
      </c>
      <c r="R555" s="25">
        <v>1300</v>
      </c>
      <c r="S555" s="25" t="s">
        <v>858</v>
      </c>
      <c r="T555" s="25">
        <v>2</v>
      </c>
      <c r="U555" s="25" t="s">
        <v>859</v>
      </c>
      <c r="V555" s="25">
        <v>2</v>
      </c>
      <c r="W555" s="465"/>
      <c r="X555" s="465"/>
      <c r="Y555" s="465"/>
      <c r="Z555" s="465"/>
      <c r="AA555" s="465"/>
      <c r="AB555" s="3012"/>
      <c r="AC555" s="5086"/>
      <c r="AD555" s="5086"/>
      <c r="AE555" s="5125"/>
    </row>
    <row r="556" spans="1:34" ht="12.75" customHeight="1">
      <c r="A556" s="5250"/>
      <c r="B556" s="5242" t="s">
        <v>2648</v>
      </c>
      <c r="C556" s="5106" t="s">
        <v>410</v>
      </c>
      <c r="D556" s="5154" t="s">
        <v>437</v>
      </c>
      <c r="E556" s="5085" t="s">
        <v>1492</v>
      </c>
      <c r="F556" s="5085" t="s">
        <v>851</v>
      </c>
      <c r="G556" s="5085" t="s">
        <v>1495</v>
      </c>
      <c r="H556" s="5085" t="s">
        <v>624</v>
      </c>
      <c r="I556" s="5085" t="s">
        <v>873</v>
      </c>
      <c r="J556" s="5085">
        <v>4192</v>
      </c>
      <c r="K556" s="5085">
        <v>5024</v>
      </c>
      <c r="L556" s="5085">
        <v>256</v>
      </c>
      <c r="M556" s="5085">
        <v>768</v>
      </c>
      <c r="N556" s="286" t="s">
        <v>874</v>
      </c>
      <c r="O556" s="292" t="s">
        <v>342</v>
      </c>
      <c r="P556" s="292" t="s">
        <v>341</v>
      </c>
      <c r="Q556" s="286" t="s">
        <v>857</v>
      </c>
      <c r="R556" s="33">
        <v>1500</v>
      </c>
      <c r="S556" s="33" t="s">
        <v>858</v>
      </c>
      <c r="T556" s="33">
        <v>2</v>
      </c>
      <c r="U556" s="33" t="s">
        <v>859</v>
      </c>
      <c r="V556" s="33">
        <v>2</v>
      </c>
      <c r="W556" s="25">
        <v>3</v>
      </c>
      <c r="X556" s="25" t="s">
        <v>875</v>
      </c>
      <c r="Y556" s="25" t="s">
        <v>859</v>
      </c>
      <c r="Z556" s="25" t="s">
        <v>876</v>
      </c>
      <c r="AA556" s="25" t="s">
        <v>877</v>
      </c>
      <c r="AB556" s="3009"/>
      <c r="AC556" s="5085" t="s">
        <v>2466</v>
      </c>
      <c r="AD556" s="5085" t="s">
        <v>2452</v>
      </c>
      <c r="AE556" s="5126"/>
    </row>
    <row r="557" spans="1:34" ht="12.75" customHeight="1" thickBot="1">
      <c r="A557" s="5251"/>
      <c r="B557" s="5239"/>
      <c r="C557" s="5175"/>
      <c r="D557" s="5208"/>
      <c r="E557" s="5121"/>
      <c r="F557" s="5121"/>
      <c r="G557" s="5121"/>
      <c r="H557" s="5121"/>
      <c r="I557" s="5121"/>
      <c r="J557" s="5121"/>
      <c r="K557" s="5121"/>
      <c r="L557" s="5121"/>
      <c r="M557" s="5121"/>
      <c r="N557" s="294" t="s">
        <v>860</v>
      </c>
      <c r="O557" s="36" t="s">
        <v>646</v>
      </c>
      <c r="P557" s="36" t="s">
        <v>647</v>
      </c>
      <c r="Q557" s="294" t="s">
        <v>857</v>
      </c>
      <c r="R557" s="36">
        <v>1300</v>
      </c>
      <c r="S557" s="36" t="s">
        <v>858</v>
      </c>
      <c r="T557" s="36">
        <v>2</v>
      </c>
      <c r="U557" s="36" t="s">
        <v>859</v>
      </c>
      <c r="V557" s="36">
        <v>2</v>
      </c>
      <c r="W557" s="501"/>
      <c r="X557" s="501"/>
      <c r="Y557" s="501"/>
      <c r="Z557" s="501"/>
      <c r="AA557" s="501"/>
      <c r="AB557" s="3010"/>
      <c r="AC557" s="5121"/>
      <c r="AD557" s="5121"/>
      <c r="AE557" s="5125"/>
    </row>
    <row r="558" spans="1:34" ht="38.25" customHeight="1">
      <c r="A558" s="5252" t="s">
        <v>1654</v>
      </c>
      <c r="B558" s="5238" t="s">
        <v>3263</v>
      </c>
      <c r="C558" s="5203" t="s">
        <v>3652</v>
      </c>
      <c r="D558" s="5231" t="s">
        <v>2548</v>
      </c>
      <c r="E558" s="5084" t="s">
        <v>1222</v>
      </c>
      <c r="F558" s="5084" t="s">
        <v>851</v>
      </c>
      <c r="G558" s="5084" t="s">
        <v>1131</v>
      </c>
      <c r="H558" s="5084" t="s">
        <v>624</v>
      </c>
      <c r="I558" s="5116" t="s">
        <v>873</v>
      </c>
      <c r="J558" s="5130">
        <v>2016</v>
      </c>
      <c r="K558" s="5130">
        <v>8000</v>
      </c>
      <c r="L558" s="5291">
        <v>256</v>
      </c>
      <c r="M558" s="5291">
        <v>1216</v>
      </c>
      <c r="N558" s="871" t="s">
        <v>854</v>
      </c>
      <c r="O558" s="91" t="s">
        <v>1135</v>
      </c>
      <c r="P558" s="962" t="s">
        <v>1708</v>
      </c>
      <c r="Q558" s="871" t="s">
        <v>857</v>
      </c>
      <c r="R558" s="874">
        <v>270</v>
      </c>
      <c r="S558" s="874" t="s">
        <v>858</v>
      </c>
      <c r="T558" s="874">
        <v>2</v>
      </c>
      <c r="U558" s="874" t="s">
        <v>859</v>
      </c>
      <c r="V558" s="874">
        <v>2</v>
      </c>
      <c r="W558" s="874"/>
      <c r="X558" s="874"/>
      <c r="Y558" s="874"/>
      <c r="Z558" s="874"/>
      <c r="AA558" s="874"/>
      <c r="AB558" s="3064" t="s">
        <v>6172</v>
      </c>
      <c r="AC558" s="5084" t="s">
        <v>2466</v>
      </c>
      <c r="AD558" s="5084" t="s">
        <v>2452</v>
      </c>
      <c r="AE558" s="5124" t="s">
        <v>2618</v>
      </c>
    </row>
    <row r="559" spans="1:34" ht="12.75" customHeight="1">
      <c r="A559" s="5253"/>
      <c r="B559" s="5242"/>
      <c r="C559" s="5134"/>
      <c r="D559" s="4833"/>
      <c r="E559" s="5085"/>
      <c r="F559" s="5085"/>
      <c r="G559" s="5085"/>
      <c r="H559" s="5085"/>
      <c r="I559" s="5114"/>
      <c r="J559" s="5084">
        <v>8000</v>
      </c>
      <c r="K559" s="5084">
        <v>16000</v>
      </c>
      <c r="L559" s="5236"/>
      <c r="M559" s="5236"/>
      <c r="N559" s="873" t="s">
        <v>860</v>
      </c>
      <c r="O559" s="869" t="s">
        <v>646</v>
      </c>
      <c r="P559" s="963" t="s">
        <v>647</v>
      </c>
      <c r="Q559" s="873" t="s">
        <v>857</v>
      </c>
      <c r="R559" s="869">
        <v>1300</v>
      </c>
      <c r="S559" s="869" t="s">
        <v>858</v>
      </c>
      <c r="T559" s="869">
        <v>2</v>
      </c>
      <c r="U559" s="869" t="s">
        <v>859</v>
      </c>
      <c r="V559" s="869">
        <v>2</v>
      </c>
      <c r="W559" s="869"/>
      <c r="X559" s="869"/>
      <c r="Y559" s="869"/>
      <c r="Z559" s="869"/>
      <c r="AA559" s="869"/>
      <c r="AB559" s="3012"/>
      <c r="AC559" s="5085"/>
      <c r="AD559" s="5085"/>
      <c r="AE559" s="5126"/>
    </row>
    <row r="560" spans="1:34" ht="38.25" customHeight="1">
      <c r="A560" s="5253"/>
      <c r="B560" s="5238" t="s">
        <v>3263</v>
      </c>
      <c r="C560" s="5133" t="s">
        <v>3652</v>
      </c>
      <c r="D560" s="5245" t="s">
        <v>2628</v>
      </c>
      <c r="E560" s="5084" t="s">
        <v>2612</v>
      </c>
      <c r="F560" s="5084" t="s">
        <v>851</v>
      </c>
      <c r="G560" s="5084" t="s">
        <v>2611</v>
      </c>
      <c r="H560" s="5084" t="s">
        <v>624</v>
      </c>
      <c r="I560" s="5116" t="s">
        <v>873</v>
      </c>
      <c r="J560" s="5130">
        <v>2016</v>
      </c>
      <c r="K560" s="5130">
        <v>8000</v>
      </c>
      <c r="L560" s="5291">
        <v>256</v>
      </c>
      <c r="M560" s="5291">
        <v>912</v>
      </c>
      <c r="N560" s="943" t="s">
        <v>854</v>
      </c>
      <c r="O560" s="91" t="s">
        <v>1135</v>
      </c>
      <c r="P560" s="962" t="s">
        <v>1708</v>
      </c>
      <c r="Q560" s="943" t="s">
        <v>857</v>
      </c>
      <c r="R560" s="940">
        <v>270</v>
      </c>
      <c r="S560" s="940" t="s">
        <v>858</v>
      </c>
      <c r="T560" s="940">
        <v>2</v>
      </c>
      <c r="U560" s="940" t="s">
        <v>859</v>
      </c>
      <c r="V560" s="940">
        <v>2</v>
      </c>
      <c r="W560" s="940"/>
      <c r="X560" s="940"/>
      <c r="Y560" s="940"/>
      <c r="Z560" s="940"/>
      <c r="AA560" s="940"/>
      <c r="AB560" s="3062" t="s">
        <v>6172</v>
      </c>
      <c r="AC560" s="5084" t="s">
        <v>2466</v>
      </c>
      <c r="AD560" s="5084" t="s">
        <v>2452</v>
      </c>
      <c r="AE560" s="5124" t="s">
        <v>2619</v>
      </c>
    </row>
    <row r="561" spans="1:31" ht="12.75" customHeight="1">
      <c r="A561" s="5253"/>
      <c r="B561" s="5242"/>
      <c r="C561" s="5133"/>
      <c r="D561" s="5209"/>
      <c r="E561" s="5085"/>
      <c r="F561" s="5085"/>
      <c r="G561" s="5085"/>
      <c r="H561" s="5085"/>
      <c r="I561" s="5114"/>
      <c r="J561" s="5084">
        <v>8000</v>
      </c>
      <c r="K561" s="5084">
        <v>16000</v>
      </c>
      <c r="L561" s="5236"/>
      <c r="M561" s="5236"/>
      <c r="N561" s="938" t="s">
        <v>860</v>
      </c>
      <c r="O561" s="939" t="s">
        <v>646</v>
      </c>
      <c r="P561" s="963" t="s">
        <v>647</v>
      </c>
      <c r="Q561" s="938" t="s">
        <v>857</v>
      </c>
      <c r="R561" s="939">
        <v>1300</v>
      </c>
      <c r="S561" s="939" t="s">
        <v>858</v>
      </c>
      <c r="T561" s="939">
        <v>2</v>
      </c>
      <c r="U561" s="939" t="s">
        <v>859</v>
      </c>
      <c r="V561" s="939">
        <v>2</v>
      </c>
      <c r="W561" s="939"/>
      <c r="X561" s="939"/>
      <c r="Y561" s="939"/>
      <c r="Z561" s="939"/>
      <c r="AA561" s="939"/>
      <c r="AB561" s="3012"/>
      <c r="AC561" s="5085"/>
      <c r="AD561" s="5085"/>
      <c r="AE561" s="5126"/>
    </row>
    <row r="562" spans="1:31" ht="38.25" customHeight="1">
      <c r="A562" s="5253"/>
      <c r="B562" s="5238" t="s">
        <v>3263</v>
      </c>
      <c r="C562" s="5151" t="s">
        <v>3652</v>
      </c>
      <c r="D562" s="5204" t="s">
        <v>2550</v>
      </c>
      <c r="E562" s="5084" t="s">
        <v>1222</v>
      </c>
      <c r="F562" s="5084" t="s">
        <v>851</v>
      </c>
      <c r="G562" s="5084" t="s">
        <v>1131</v>
      </c>
      <c r="H562" s="5084" t="s">
        <v>624</v>
      </c>
      <c r="I562" s="5116" t="s">
        <v>873</v>
      </c>
      <c r="J562" s="5291">
        <v>4906</v>
      </c>
      <c r="K562" s="5130">
        <v>6144</v>
      </c>
      <c r="L562" s="5130">
        <v>128</v>
      </c>
      <c r="M562" s="5291">
        <v>1216</v>
      </c>
      <c r="N562" s="871" t="s">
        <v>854</v>
      </c>
      <c r="O562" s="91" t="s">
        <v>1135</v>
      </c>
      <c r="P562" s="962" t="s">
        <v>1708</v>
      </c>
      <c r="Q562" s="871" t="s">
        <v>857</v>
      </c>
      <c r="R562" s="874">
        <v>270</v>
      </c>
      <c r="S562" s="874" t="s">
        <v>858</v>
      </c>
      <c r="T562" s="874">
        <v>2</v>
      </c>
      <c r="U562" s="874" t="s">
        <v>859</v>
      </c>
      <c r="V562" s="874">
        <v>2</v>
      </c>
      <c r="W562" s="874"/>
      <c r="X562" s="874"/>
      <c r="Y562" s="874"/>
      <c r="Z562" s="874"/>
      <c r="AA562" s="874"/>
      <c r="AB562" s="3062" t="s">
        <v>6172</v>
      </c>
      <c r="AC562" s="5084" t="s">
        <v>2466</v>
      </c>
      <c r="AD562" s="5084" t="s">
        <v>2452</v>
      </c>
      <c r="AE562" s="5317" t="s">
        <v>2616</v>
      </c>
    </row>
    <row r="563" spans="1:31" ht="12.75" customHeight="1">
      <c r="A563" s="5253"/>
      <c r="B563" s="5242"/>
      <c r="C563" s="5134"/>
      <c r="D563" s="5205"/>
      <c r="E563" s="5086"/>
      <c r="F563" s="5085"/>
      <c r="G563" s="5085"/>
      <c r="H563" s="5085"/>
      <c r="I563" s="5114"/>
      <c r="J563" s="5236"/>
      <c r="K563" s="5130"/>
      <c r="L563" s="5130"/>
      <c r="M563" s="5236"/>
      <c r="N563" s="871" t="s">
        <v>860</v>
      </c>
      <c r="O563" s="874" t="s">
        <v>646</v>
      </c>
      <c r="P563" s="962" t="s">
        <v>647</v>
      </c>
      <c r="Q563" s="871" t="s">
        <v>857</v>
      </c>
      <c r="R563" s="874">
        <v>1300</v>
      </c>
      <c r="S563" s="874" t="s">
        <v>858</v>
      </c>
      <c r="T563" s="874">
        <v>2</v>
      </c>
      <c r="U563" s="874" t="s">
        <v>859</v>
      </c>
      <c r="V563" s="874">
        <v>2</v>
      </c>
      <c r="W563" s="874"/>
      <c r="X563" s="874"/>
      <c r="Y563" s="874"/>
      <c r="Z563" s="874"/>
      <c r="AA563" s="874"/>
      <c r="AB563" s="3012"/>
      <c r="AC563" s="5085"/>
      <c r="AD563" s="5085"/>
      <c r="AE563" s="5317"/>
    </row>
    <row r="564" spans="1:31" ht="38.25" customHeight="1">
      <c r="A564" s="5253"/>
      <c r="B564" s="5238" t="s">
        <v>3263</v>
      </c>
      <c r="C564" s="5151" t="s">
        <v>3652</v>
      </c>
      <c r="D564" s="5204" t="s">
        <v>2631</v>
      </c>
      <c r="E564" s="5084" t="s">
        <v>2612</v>
      </c>
      <c r="F564" s="5084" t="s">
        <v>851</v>
      </c>
      <c r="G564" s="5084" t="s">
        <v>2611</v>
      </c>
      <c r="H564" s="5084" t="s">
        <v>624</v>
      </c>
      <c r="I564" s="5116" t="s">
        <v>873</v>
      </c>
      <c r="J564" s="5291">
        <v>4906</v>
      </c>
      <c r="K564" s="5130">
        <v>6144</v>
      </c>
      <c r="L564" s="5130">
        <v>128</v>
      </c>
      <c r="M564" s="5291">
        <v>912</v>
      </c>
      <c r="N564" s="888" t="s">
        <v>854</v>
      </c>
      <c r="O564" s="91" t="s">
        <v>1135</v>
      </c>
      <c r="P564" s="962" t="s">
        <v>1708</v>
      </c>
      <c r="Q564" s="888" t="s">
        <v>857</v>
      </c>
      <c r="R564" s="889">
        <v>270</v>
      </c>
      <c r="S564" s="889" t="s">
        <v>858</v>
      </c>
      <c r="T564" s="889">
        <v>2</v>
      </c>
      <c r="U564" s="889" t="s">
        <v>859</v>
      </c>
      <c r="V564" s="889">
        <v>2</v>
      </c>
      <c r="W564" s="889"/>
      <c r="X564" s="889"/>
      <c r="Y564" s="889"/>
      <c r="Z564" s="889"/>
      <c r="AA564" s="889"/>
      <c r="AB564" s="3062" t="s">
        <v>6172</v>
      </c>
      <c r="AC564" s="5084" t="s">
        <v>2466</v>
      </c>
      <c r="AD564" s="5084" t="s">
        <v>2452</v>
      </c>
      <c r="AE564" s="5391" t="s">
        <v>2617</v>
      </c>
    </row>
    <row r="565" spans="1:31" ht="12.75" customHeight="1">
      <c r="A565" s="5253"/>
      <c r="B565" s="5242"/>
      <c r="C565" s="5134"/>
      <c r="D565" s="5205"/>
      <c r="E565" s="5086"/>
      <c r="F565" s="5085"/>
      <c r="G565" s="5085"/>
      <c r="H565" s="5085"/>
      <c r="I565" s="5114"/>
      <c r="J565" s="5236"/>
      <c r="K565" s="5130"/>
      <c r="L565" s="5130"/>
      <c r="M565" s="5236"/>
      <c r="N565" s="888" t="s">
        <v>860</v>
      </c>
      <c r="O565" s="889" t="s">
        <v>646</v>
      </c>
      <c r="P565" s="962" t="s">
        <v>647</v>
      </c>
      <c r="Q565" s="888" t="s">
        <v>857</v>
      </c>
      <c r="R565" s="889">
        <v>1300</v>
      </c>
      <c r="S565" s="889" t="s">
        <v>858</v>
      </c>
      <c r="T565" s="889">
        <v>2</v>
      </c>
      <c r="U565" s="889" t="s">
        <v>859</v>
      </c>
      <c r="V565" s="889">
        <v>2</v>
      </c>
      <c r="W565" s="889"/>
      <c r="X565" s="889"/>
      <c r="Y565" s="889"/>
      <c r="Z565" s="889"/>
      <c r="AA565" s="889"/>
      <c r="AB565" s="3012"/>
      <c r="AC565" s="5085"/>
      <c r="AD565" s="5085"/>
      <c r="AE565" s="5317"/>
    </row>
    <row r="566" spans="1:31" ht="38.25" customHeight="1">
      <c r="A566" s="5253"/>
      <c r="B566" s="5238" t="s">
        <v>3263</v>
      </c>
      <c r="C566" s="5151" t="s">
        <v>3653</v>
      </c>
      <c r="D566" s="5245" t="s">
        <v>2549</v>
      </c>
      <c r="E566" s="5084" t="s">
        <v>1222</v>
      </c>
      <c r="F566" s="5084" t="s">
        <v>851</v>
      </c>
      <c r="G566" s="5084" t="s">
        <v>1131</v>
      </c>
      <c r="H566" s="5084" t="s">
        <v>624</v>
      </c>
      <c r="I566" s="5116" t="s">
        <v>873</v>
      </c>
      <c r="J566" s="5130">
        <v>8000</v>
      </c>
      <c r="K566" s="5130">
        <v>16000</v>
      </c>
      <c r="L566" s="5084">
        <v>512</v>
      </c>
      <c r="M566" s="5084">
        <v>1216</v>
      </c>
      <c r="N566" s="871" t="s">
        <v>854</v>
      </c>
      <c r="O566" s="871" t="s">
        <v>866</v>
      </c>
      <c r="P566" s="962" t="s">
        <v>1708</v>
      </c>
      <c r="Q566" s="871" t="s">
        <v>857</v>
      </c>
      <c r="R566" s="874">
        <v>270</v>
      </c>
      <c r="S566" s="874" t="s">
        <v>858</v>
      </c>
      <c r="T566" s="874">
        <v>2</v>
      </c>
      <c r="U566" s="874" t="s">
        <v>859</v>
      </c>
      <c r="V566" s="874">
        <v>2</v>
      </c>
      <c r="W566" s="874"/>
      <c r="X566" s="874"/>
      <c r="Y566" s="874"/>
      <c r="Z566" s="874"/>
      <c r="AA566" s="874"/>
      <c r="AB566" s="3062" t="s">
        <v>6173</v>
      </c>
      <c r="AC566" s="5084" t="s">
        <v>2468</v>
      </c>
      <c r="AD566" s="5084" t="s">
        <v>2452</v>
      </c>
      <c r="AE566" s="5124" t="s">
        <v>2620</v>
      </c>
    </row>
    <row r="567" spans="1:31" ht="12.75" customHeight="1">
      <c r="A567" s="5253"/>
      <c r="B567" s="5246"/>
      <c r="C567" s="5134"/>
      <c r="D567" s="5233"/>
      <c r="E567" s="5086"/>
      <c r="F567" s="5086"/>
      <c r="G567" s="5086"/>
      <c r="H567" s="5086"/>
      <c r="I567" s="5115"/>
      <c r="J567" s="5130">
        <v>384</v>
      </c>
      <c r="K567" s="5130">
        <v>2016</v>
      </c>
      <c r="L567" s="5086"/>
      <c r="M567" s="5086"/>
      <c r="N567" s="871" t="s">
        <v>860</v>
      </c>
      <c r="O567" s="874" t="s">
        <v>646</v>
      </c>
      <c r="P567" s="962" t="s">
        <v>647</v>
      </c>
      <c r="Q567" s="871" t="s">
        <v>857</v>
      </c>
      <c r="R567" s="874">
        <v>1300</v>
      </c>
      <c r="S567" s="874" t="s">
        <v>858</v>
      </c>
      <c r="T567" s="874">
        <v>2</v>
      </c>
      <c r="U567" s="874" t="s">
        <v>859</v>
      </c>
      <c r="V567" s="874">
        <v>2</v>
      </c>
      <c r="W567" s="874"/>
      <c r="X567" s="874"/>
      <c r="Y567" s="874"/>
      <c r="Z567" s="874"/>
      <c r="AA567" s="874"/>
      <c r="AB567" s="3012"/>
      <c r="AC567" s="5086"/>
      <c r="AD567" s="5086"/>
      <c r="AE567" s="5125"/>
    </row>
    <row r="568" spans="1:31" ht="38.25" customHeight="1">
      <c r="A568" s="5253"/>
      <c r="B568" s="5238" t="s">
        <v>3263</v>
      </c>
      <c r="C568" s="5151" t="s">
        <v>3653</v>
      </c>
      <c r="D568" s="5245" t="s">
        <v>2634</v>
      </c>
      <c r="E568" s="5084" t="s">
        <v>2612</v>
      </c>
      <c r="F568" s="5084" t="s">
        <v>851</v>
      </c>
      <c r="G568" s="5084" t="s">
        <v>2611</v>
      </c>
      <c r="H568" s="5084" t="s">
        <v>624</v>
      </c>
      <c r="I568" s="5116" t="s">
        <v>873</v>
      </c>
      <c r="J568" s="5130">
        <v>8000</v>
      </c>
      <c r="K568" s="5130">
        <v>16000</v>
      </c>
      <c r="L568" s="5084">
        <v>512</v>
      </c>
      <c r="M568" s="5291">
        <v>912</v>
      </c>
      <c r="N568" s="888" t="s">
        <v>854</v>
      </c>
      <c r="O568" s="888" t="s">
        <v>866</v>
      </c>
      <c r="P568" s="962" t="s">
        <v>1708</v>
      </c>
      <c r="Q568" s="888" t="s">
        <v>857</v>
      </c>
      <c r="R568" s="889">
        <v>270</v>
      </c>
      <c r="S568" s="889" t="s">
        <v>858</v>
      </c>
      <c r="T568" s="889">
        <v>2</v>
      </c>
      <c r="U568" s="889" t="s">
        <v>859</v>
      </c>
      <c r="V568" s="889">
        <v>2</v>
      </c>
      <c r="W568" s="889"/>
      <c r="X568" s="889"/>
      <c r="Y568" s="889"/>
      <c r="Z568" s="889"/>
      <c r="AA568" s="889"/>
      <c r="AB568" s="3062" t="s">
        <v>6173</v>
      </c>
      <c r="AC568" s="5084" t="s">
        <v>2468</v>
      </c>
      <c r="AD568" s="5084" t="s">
        <v>2452</v>
      </c>
      <c r="AE568" s="5124" t="s">
        <v>2621</v>
      </c>
    </row>
    <row r="569" spans="1:31" ht="12.75" customHeight="1">
      <c r="A569" s="5253"/>
      <c r="B569" s="5242"/>
      <c r="C569" s="5134"/>
      <c r="D569" s="5233"/>
      <c r="E569" s="5086"/>
      <c r="F569" s="5086"/>
      <c r="G569" s="5085"/>
      <c r="H569" s="5086"/>
      <c r="I569" s="5115"/>
      <c r="J569" s="5130">
        <v>384</v>
      </c>
      <c r="K569" s="5130">
        <v>2016</v>
      </c>
      <c r="L569" s="5086"/>
      <c r="M569" s="5236"/>
      <c r="N569" s="888" t="s">
        <v>860</v>
      </c>
      <c r="O569" s="889" t="s">
        <v>646</v>
      </c>
      <c r="P569" s="962" t="s">
        <v>647</v>
      </c>
      <c r="Q569" s="888" t="s">
        <v>857</v>
      </c>
      <c r="R569" s="889">
        <v>1300</v>
      </c>
      <c r="S569" s="889" t="s">
        <v>858</v>
      </c>
      <c r="T569" s="889">
        <v>2</v>
      </c>
      <c r="U569" s="889" t="s">
        <v>859</v>
      </c>
      <c r="V569" s="889">
        <v>2</v>
      </c>
      <c r="W569" s="889"/>
      <c r="X569" s="889"/>
      <c r="Y569" s="889"/>
      <c r="Z569" s="889"/>
      <c r="AA569" s="889"/>
      <c r="AB569" s="3012"/>
      <c r="AC569" s="5086"/>
      <c r="AD569" s="5086"/>
      <c r="AE569" s="5125"/>
    </row>
    <row r="570" spans="1:31" ht="38.25" customHeight="1">
      <c r="A570" s="5253"/>
      <c r="B570" s="5238" t="s">
        <v>3263</v>
      </c>
      <c r="C570" s="5151" t="s">
        <v>3653</v>
      </c>
      <c r="D570" s="5245" t="s">
        <v>2551</v>
      </c>
      <c r="E570" s="5084" t="s">
        <v>1222</v>
      </c>
      <c r="F570" s="5084" t="s">
        <v>851</v>
      </c>
      <c r="G570" s="5084" t="s">
        <v>1131</v>
      </c>
      <c r="H570" s="5084" t="s">
        <v>624</v>
      </c>
      <c r="I570" s="5116" t="s">
        <v>873</v>
      </c>
      <c r="J570" s="5130">
        <v>10240</v>
      </c>
      <c r="K570" s="5130">
        <v>12288</v>
      </c>
      <c r="L570" s="5130">
        <v>128</v>
      </c>
      <c r="M570" s="5084">
        <v>1216</v>
      </c>
      <c r="N570" s="888" t="s">
        <v>854</v>
      </c>
      <c r="O570" s="888" t="s">
        <v>866</v>
      </c>
      <c r="P570" s="962" t="s">
        <v>1708</v>
      </c>
      <c r="Q570" s="888" t="s">
        <v>857</v>
      </c>
      <c r="R570" s="889">
        <v>270</v>
      </c>
      <c r="S570" s="889" t="s">
        <v>858</v>
      </c>
      <c r="T570" s="889">
        <v>2</v>
      </c>
      <c r="U570" s="889" t="s">
        <v>859</v>
      </c>
      <c r="V570" s="889">
        <v>2</v>
      </c>
      <c r="W570" s="889"/>
      <c r="X570" s="889"/>
      <c r="Y570" s="889"/>
      <c r="Z570" s="889"/>
      <c r="AA570" s="889"/>
      <c r="AB570" s="3062" t="s">
        <v>6173</v>
      </c>
      <c r="AC570" s="5084" t="s">
        <v>2466</v>
      </c>
      <c r="AD570" s="5084" t="s">
        <v>2452</v>
      </c>
      <c r="AE570" s="5124" t="s">
        <v>2622</v>
      </c>
    </row>
    <row r="571" spans="1:31">
      <c r="A571" s="5253"/>
      <c r="B571" s="5246"/>
      <c r="C571" s="5134"/>
      <c r="D571" s="5233"/>
      <c r="E571" s="5086"/>
      <c r="F571" s="5086"/>
      <c r="G571" s="5086"/>
      <c r="H571" s="5086"/>
      <c r="I571" s="5115"/>
      <c r="J571" s="5130"/>
      <c r="K571" s="5130"/>
      <c r="L571" s="5130"/>
      <c r="M571" s="5086"/>
      <c r="N571" s="888" t="s">
        <v>860</v>
      </c>
      <c r="O571" s="889" t="s">
        <v>646</v>
      </c>
      <c r="P571" s="962" t="s">
        <v>647</v>
      </c>
      <c r="Q571" s="888" t="s">
        <v>857</v>
      </c>
      <c r="R571" s="889">
        <v>1300</v>
      </c>
      <c r="S571" s="889" t="s">
        <v>858</v>
      </c>
      <c r="T571" s="889">
        <v>2</v>
      </c>
      <c r="U571" s="889" t="s">
        <v>859</v>
      </c>
      <c r="V571" s="889">
        <v>2</v>
      </c>
      <c r="W571" s="889"/>
      <c r="X571" s="889"/>
      <c r="Y571" s="889"/>
      <c r="Z571" s="889"/>
      <c r="AA571" s="889"/>
      <c r="AB571" s="3012"/>
      <c r="AC571" s="5086"/>
      <c r="AD571" s="5086"/>
      <c r="AE571" s="5125"/>
    </row>
    <row r="572" spans="1:31" ht="38.25" customHeight="1">
      <c r="A572" s="5253"/>
      <c r="B572" s="5238" t="s">
        <v>3263</v>
      </c>
      <c r="C572" s="5133" t="s">
        <v>3653</v>
      </c>
      <c r="D572" s="5209" t="s">
        <v>2637</v>
      </c>
      <c r="E572" s="5085" t="s">
        <v>2612</v>
      </c>
      <c r="F572" s="5085" t="s">
        <v>851</v>
      </c>
      <c r="G572" s="5084" t="s">
        <v>2611</v>
      </c>
      <c r="H572" s="5085" t="s">
        <v>624</v>
      </c>
      <c r="I572" s="5114" t="s">
        <v>873</v>
      </c>
      <c r="J572" s="5130">
        <v>10240</v>
      </c>
      <c r="K572" s="5130">
        <v>12288</v>
      </c>
      <c r="L572" s="5130">
        <v>128</v>
      </c>
      <c r="M572" s="5291">
        <v>912</v>
      </c>
      <c r="N572" s="891" t="s">
        <v>854</v>
      </c>
      <c r="O572" s="891" t="s">
        <v>866</v>
      </c>
      <c r="P572" s="964" t="s">
        <v>1708</v>
      </c>
      <c r="Q572" s="891" t="s">
        <v>857</v>
      </c>
      <c r="R572" s="890">
        <v>270</v>
      </c>
      <c r="S572" s="890" t="s">
        <v>858</v>
      </c>
      <c r="T572" s="890">
        <v>2</v>
      </c>
      <c r="U572" s="890" t="s">
        <v>859</v>
      </c>
      <c r="V572" s="890">
        <v>2</v>
      </c>
      <c r="W572" s="890"/>
      <c r="X572" s="890"/>
      <c r="Y572" s="890"/>
      <c r="Z572" s="890"/>
      <c r="AA572" s="890"/>
      <c r="AB572" s="3062" t="s">
        <v>6173</v>
      </c>
      <c r="AC572" s="5085" t="s">
        <v>2466</v>
      </c>
      <c r="AD572" s="5085" t="s">
        <v>2452</v>
      </c>
      <c r="AE572" s="5126" t="s">
        <v>2623</v>
      </c>
    </row>
    <row r="573" spans="1:31" ht="13.5" thickBot="1">
      <c r="A573" s="5254"/>
      <c r="B573" s="5239"/>
      <c r="C573" s="5222"/>
      <c r="D573" s="5210"/>
      <c r="E573" s="5121"/>
      <c r="F573" s="5121"/>
      <c r="G573" s="5121"/>
      <c r="H573" s="5121"/>
      <c r="I573" s="5287"/>
      <c r="J573" s="5280"/>
      <c r="K573" s="5280"/>
      <c r="L573" s="5280"/>
      <c r="M573" s="5277"/>
      <c r="N573" s="872" t="s">
        <v>860</v>
      </c>
      <c r="O573" s="875" t="s">
        <v>646</v>
      </c>
      <c r="P573" s="966" t="s">
        <v>647</v>
      </c>
      <c r="Q573" s="872" t="s">
        <v>857</v>
      </c>
      <c r="R573" s="875">
        <v>1300</v>
      </c>
      <c r="S573" s="875" t="s">
        <v>858</v>
      </c>
      <c r="T573" s="875">
        <v>2</v>
      </c>
      <c r="U573" s="875" t="s">
        <v>859</v>
      </c>
      <c r="V573" s="875">
        <v>2</v>
      </c>
      <c r="W573" s="875"/>
      <c r="X573" s="875"/>
      <c r="Y573" s="875"/>
      <c r="Z573" s="875"/>
      <c r="AA573" s="875"/>
      <c r="AB573" s="3010"/>
      <c r="AC573" s="5121"/>
      <c r="AD573" s="5121"/>
      <c r="AE573" s="5298"/>
    </row>
    <row r="574" spans="1:31" ht="12.75" customHeight="1">
      <c r="A574" s="5252" t="s">
        <v>4054</v>
      </c>
      <c r="B574" s="5240" t="s">
        <v>3263</v>
      </c>
      <c r="C574" s="5258" t="s">
        <v>3654</v>
      </c>
      <c r="D574" s="5200" t="s">
        <v>2552</v>
      </c>
      <c r="E574" s="5084" t="s">
        <v>1224</v>
      </c>
      <c r="F574" s="5130" t="s">
        <v>851</v>
      </c>
      <c r="G574" s="5086" t="s">
        <v>1131</v>
      </c>
      <c r="H574" s="5130" t="s">
        <v>624</v>
      </c>
      <c r="I574" s="5278" t="s">
        <v>873</v>
      </c>
      <c r="J574" s="5085">
        <v>5816</v>
      </c>
      <c r="K574" s="5085">
        <v>12000</v>
      </c>
      <c r="L574" s="5086">
        <v>512</v>
      </c>
      <c r="M574" s="5086">
        <v>1472</v>
      </c>
      <c r="N574" s="871" t="s">
        <v>854</v>
      </c>
      <c r="O574" s="91" t="s">
        <v>1135</v>
      </c>
      <c r="P574" s="91" t="s">
        <v>1708</v>
      </c>
      <c r="Q574" s="871" t="s">
        <v>857</v>
      </c>
      <c r="R574" s="874">
        <v>270</v>
      </c>
      <c r="S574" s="874" t="s">
        <v>858</v>
      </c>
      <c r="T574" s="874">
        <v>2</v>
      </c>
      <c r="U574" s="874" t="s">
        <v>859</v>
      </c>
      <c r="V574" s="874">
        <v>2</v>
      </c>
      <c r="W574" s="874"/>
      <c r="X574" s="874"/>
      <c r="Y574" s="874"/>
      <c r="Z574" s="874"/>
      <c r="AA574" s="874"/>
      <c r="AB574" s="3064" t="s">
        <v>6172</v>
      </c>
      <c r="AC574" s="5084" t="s">
        <v>2466</v>
      </c>
      <c r="AD574" s="5130" t="s">
        <v>2452</v>
      </c>
      <c r="AE574" s="5124" t="s">
        <v>2615</v>
      </c>
    </row>
    <row r="575" spans="1:31">
      <c r="A575" s="5253"/>
      <c r="B575" s="5240"/>
      <c r="C575" s="5169"/>
      <c r="D575" s="5200"/>
      <c r="E575" s="5085"/>
      <c r="F575" s="5130"/>
      <c r="G575" s="5130"/>
      <c r="H575" s="5130"/>
      <c r="I575" s="5278"/>
      <c r="J575" s="5085"/>
      <c r="K575" s="5085"/>
      <c r="L575" s="5130"/>
      <c r="M575" s="5130"/>
      <c r="N575" s="871" t="s">
        <v>874</v>
      </c>
      <c r="O575" s="871" t="s">
        <v>342</v>
      </c>
      <c r="P575" s="965" t="s">
        <v>341</v>
      </c>
      <c r="Q575" s="871" t="s">
        <v>857</v>
      </c>
      <c r="R575" s="874">
        <v>1500</v>
      </c>
      <c r="S575" s="874" t="s">
        <v>858</v>
      </c>
      <c r="T575" s="874">
        <v>2</v>
      </c>
      <c r="U575" s="874" t="s">
        <v>859</v>
      </c>
      <c r="V575" s="874">
        <v>2</v>
      </c>
      <c r="W575" s="874">
        <v>3</v>
      </c>
      <c r="X575" s="874" t="s">
        <v>875</v>
      </c>
      <c r="Y575" s="874" t="s">
        <v>859</v>
      </c>
      <c r="Z575" s="874" t="s">
        <v>876</v>
      </c>
      <c r="AA575" s="874" t="s">
        <v>877</v>
      </c>
      <c r="AB575" s="3009"/>
      <c r="AC575" s="5085"/>
      <c r="AD575" s="5130"/>
      <c r="AE575" s="5126"/>
    </row>
    <row r="576" spans="1:31">
      <c r="A576" s="5253"/>
      <c r="B576" s="5240"/>
      <c r="C576" s="5170"/>
      <c r="D576" s="5200"/>
      <c r="E576" s="5086"/>
      <c r="F576" s="5130"/>
      <c r="G576" s="5130"/>
      <c r="H576" s="5130"/>
      <c r="I576" s="5278"/>
      <c r="J576" s="5086"/>
      <c r="K576" s="5086"/>
      <c r="L576" s="5130"/>
      <c r="M576" s="5130"/>
      <c r="N576" s="871" t="s">
        <v>860</v>
      </c>
      <c r="O576" s="874" t="s">
        <v>646</v>
      </c>
      <c r="P576" s="962" t="s">
        <v>647</v>
      </c>
      <c r="Q576" s="871" t="s">
        <v>857</v>
      </c>
      <c r="R576" s="874">
        <v>1300</v>
      </c>
      <c r="S576" s="874" t="s">
        <v>858</v>
      </c>
      <c r="T576" s="874">
        <v>2</v>
      </c>
      <c r="U576" s="874" t="s">
        <v>859</v>
      </c>
      <c r="V576" s="874">
        <v>2</v>
      </c>
      <c r="W576" s="874"/>
      <c r="X576" s="874"/>
      <c r="Y576" s="874"/>
      <c r="Z576" s="874"/>
      <c r="AA576" s="874"/>
      <c r="AB576" s="3012"/>
      <c r="AC576" s="5086"/>
      <c r="AD576" s="5130"/>
      <c r="AE576" s="5125"/>
    </row>
    <row r="577" spans="1:31" ht="12.75" customHeight="1">
      <c r="A577" s="5253"/>
      <c r="B577" s="5238" t="s">
        <v>3263</v>
      </c>
      <c r="C577" s="5169" t="s">
        <v>3655</v>
      </c>
      <c r="D577" s="5245" t="s">
        <v>2553</v>
      </c>
      <c r="E577" s="5084" t="s">
        <v>1224</v>
      </c>
      <c r="F577" s="5084" t="s">
        <v>851</v>
      </c>
      <c r="G577" s="5084" t="s">
        <v>1131</v>
      </c>
      <c r="H577" s="5130" t="s">
        <v>624</v>
      </c>
      <c r="I577" s="5278" t="s">
        <v>873</v>
      </c>
      <c r="J577" s="5084">
        <v>11800</v>
      </c>
      <c r="K577" s="5084">
        <v>20000</v>
      </c>
      <c r="L577" s="5084">
        <v>512</v>
      </c>
      <c r="M577" s="5084">
        <v>1472</v>
      </c>
      <c r="N577" s="871" t="s">
        <v>854</v>
      </c>
      <c r="O577" s="871" t="s">
        <v>866</v>
      </c>
      <c r="P577" s="962" t="s">
        <v>1708</v>
      </c>
      <c r="Q577" s="871" t="s">
        <v>857</v>
      </c>
      <c r="R577" s="874">
        <v>270</v>
      </c>
      <c r="S577" s="874" t="s">
        <v>858</v>
      </c>
      <c r="T577" s="874">
        <v>2</v>
      </c>
      <c r="U577" s="874" t="s">
        <v>859</v>
      </c>
      <c r="V577" s="874">
        <v>2</v>
      </c>
      <c r="W577" s="874"/>
      <c r="X577" s="874"/>
      <c r="Y577" s="874"/>
      <c r="Z577" s="874"/>
      <c r="AA577" s="874"/>
      <c r="AB577" s="3062" t="s">
        <v>6173</v>
      </c>
      <c r="AC577" s="5084" t="s">
        <v>2468</v>
      </c>
      <c r="AD577" s="5084" t="s">
        <v>2452</v>
      </c>
      <c r="AE577" s="5124" t="s">
        <v>2614</v>
      </c>
    </row>
    <row r="578" spans="1:31">
      <c r="A578" s="5253"/>
      <c r="B578" s="5242"/>
      <c r="C578" s="5169"/>
      <c r="D578" s="5209"/>
      <c r="E578" s="5085"/>
      <c r="F578" s="5085"/>
      <c r="G578" s="5085"/>
      <c r="H578" s="5130"/>
      <c r="I578" s="5278"/>
      <c r="J578" s="5085"/>
      <c r="K578" s="5085"/>
      <c r="L578" s="5085"/>
      <c r="M578" s="5085"/>
      <c r="N578" s="871" t="s">
        <v>874</v>
      </c>
      <c r="O578" s="871" t="s">
        <v>342</v>
      </c>
      <c r="P578" s="965" t="s">
        <v>341</v>
      </c>
      <c r="Q578" s="871" t="s">
        <v>857</v>
      </c>
      <c r="R578" s="874">
        <v>1500</v>
      </c>
      <c r="S578" s="874" t="s">
        <v>858</v>
      </c>
      <c r="T578" s="874">
        <v>2</v>
      </c>
      <c r="U578" s="874" t="s">
        <v>859</v>
      </c>
      <c r="V578" s="874">
        <v>2</v>
      </c>
      <c r="W578" s="874">
        <v>3</v>
      </c>
      <c r="X578" s="874" t="s">
        <v>875</v>
      </c>
      <c r="Y578" s="874" t="s">
        <v>859</v>
      </c>
      <c r="Z578" s="874" t="s">
        <v>876</v>
      </c>
      <c r="AA578" s="874" t="s">
        <v>877</v>
      </c>
      <c r="AB578" s="3009"/>
      <c r="AC578" s="5085"/>
      <c r="AD578" s="5085"/>
      <c r="AE578" s="5126"/>
    </row>
    <row r="579" spans="1:31" ht="13.5" thickBot="1">
      <c r="A579" s="5254"/>
      <c r="B579" s="5239"/>
      <c r="C579" s="5265"/>
      <c r="D579" s="5210"/>
      <c r="E579" s="5121"/>
      <c r="F579" s="5121"/>
      <c r="G579" s="5121"/>
      <c r="H579" s="5280"/>
      <c r="I579" s="5279"/>
      <c r="J579" s="5121"/>
      <c r="K579" s="5121"/>
      <c r="L579" s="5121"/>
      <c r="M579" s="5121"/>
      <c r="N579" s="872" t="s">
        <v>860</v>
      </c>
      <c r="O579" s="875" t="s">
        <v>646</v>
      </c>
      <c r="P579" s="966" t="s">
        <v>647</v>
      </c>
      <c r="Q579" s="872" t="s">
        <v>857</v>
      </c>
      <c r="R579" s="875">
        <v>1300</v>
      </c>
      <c r="S579" s="875" t="s">
        <v>858</v>
      </c>
      <c r="T579" s="875">
        <v>2</v>
      </c>
      <c r="U579" s="875" t="s">
        <v>859</v>
      </c>
      <c r="V579" s="875">
        <v>2</v>
      </c>
      <c r="W579" s="875"/>
      <c r="X579" s="875"/>
      <c r="Y579" s="875"/>
      <c r="Z579" s="875"/>
      <c r="AA579" s="875"/>
      <c r="AB579" s="3010"/>
      <c r="AC579" s="5121"/>
      <c r="AD579" s="5121"/>
      <c r="AE579" s="5298"/>
    </row>
    <row r="580" spans="1:31" ht="19.5" customHeight="1">
      <c r="A580" s="5252" t="s">
        <v>4055</v>
      </c>
      <c r="B580" s="5242" t="s">
        <v>3263</v>
      </c>
      <c r="C580" s="5203" t="s">
        <v>3659</v>
      </c>
      <c r="D580" s="5269" t="s">
        <v>2554</v>
      </c>
      <c r="E580" s="5156" t="s">
        <v>1222</v>
      </c>
      <c r="F580" s="5156" t="s">
        <v>851</v>
      </c>
      <c r="G580" s="5156" t="s">
        <v>1149</v>
      </c>
      <c r="H580" s="5156" t="s">
        <v>624</v>
      </c>
      <c r="I580" s="5320" t="s">
        <v>1146</v>
      </c>
      <c r="J580" s="5156">
        <v>2272</v>
      </c>
      <c r="K580" s="5156">
        <v>8256</v>
      </c>
      <c r="L580" s="5156">
        <v>512</v>
      </c>
      <c r="M580" s="5156">
        <v>1728</v>
      </c>
      <c r="N580" s="887" t="s">
        <v>854</v>
      </c>
      <c r="O580" s="892" t="s">
        <v>1135</v>
      </c>
      <c r="P580" s="509" t="s">
        <v>1708</v>
      </c>
      <c r="Q580" s="887" t="s">
        <v>857</v>
      </c>
      <c r="R580" s="892">
        <v>270</v>
      </c>
      <c r="S580" s="892" t="s">
        <v>858</v>
      </c>
      <c r="T580" s="870">
        <v>2</v>
      </c>
      <c r="U580" s="870" t="s">
        <v>859</v>
      </c>
      <c r="V580" s="870">
        <v>2</v>
      </c>
      <c r="W580" s="870"/>
      <c r="X580" s="870"/>
      <c r="Y580" s="870"/>
      <c r="Z580" s="870"/>
      <c r="AA580" s="870"/>
      <c r="AB580" s="3064" t="s">
        <v>6172</v>
      </c>
      <c r="AC580" s="5085" t="s">
        <v>2466</v>
      </c>
      <c r="AD580" s="5085" t="s">
        <v>2452</v>
      </c>
      <c r="AE580" s="5126" t="s">
        <v>2618</v>
      </c>
    </row>
    <row r="581" spans="1:31" ht="19.5" customHeight="1">
      <c r="A581" s="5253"/>
      <c r="B581" s="5242"/>
      <c r="C581" s="5133"/>
      <c r="D581" s="5209"/>
      <c r="E581" s="5085"/>
      <c r="F581" s="5085"/>
      <c r="G581" s="5085"/>
      <c r="H581" s="5085"/>
      <c r="I581" s="5114"/>
      <c r="J581" s="5085"/>
      <c r="K581" s="5085"/>
      <c r="L581" s="5085"/>
      <c r="M581" s="5085"/>
      <c r="N581" s="888" t="s">
        <v>868</v>
      </c>
      <c r="O581" s="888" t="s">
        <v>340</v>
      </c>
      <c r="P581" s="965" t="s">
        <v>340</v>
      </c>
      <c r="Q581" s="888" t="s">
        <v>857</v>
      </c>
      <c r="R581" s="889">
        <v>1400</v>
      </c>
      <c r="S581" s="889" t="s">
        <v>858</v>
      </c>
      <c r="T581" s="874">
        <v>8</v>
      </c>
      <c r="U581" s="874" t="s">
        <v>859</v>
      </c>
      <c r="V581" s="874">
        <v>8</v>
      </c>
      <c r="W581" s="874"/>
      <c r="X581" s="874"/>
      <c r="Y581" s="874"/>
      <c r="Z581" s="874"/>
      <c r="AA581" s="874"/>
      <c r="AB581" s="3009"/>
      <c r="AC581" s="5085"/>
      <c r="AD581" s="5085"/>
      <c r="AE581" s="5126"/>
    </row>
    <row r="582" spans="1:31" ht="19.5" customHeight="1">
      <c r="A582" s="5253"/>
      <c r="B582" s="5246"/>
      <c r="C582" s="5134"/>
      <c r="D582" s="5233"/>
      <c r="E582" s="5086"/>
      <c r="F582" s="5086"/>
      <c r="G582" s="5086"/>
      <c r="H582" s="5086"/>
      <c r="I582" s="5115"/>
      <c r="J582" s="5086"/>
      <c r="K582" s="5086"/>
      <c r="L582" s="5086"/>
      <c r="M582" s="5086"/>
      <c r="N582" s="888" t="s">
        <v>860</v>
      </c>
      <c r="O582" s="889" t="s">
        <v>646</v>
      </c>
      <c r="P582" s="962" t="s">
        <v>647</v>
      </c>
      <c r="Q582" s="888" t="s">
        <v>857</v>
      </c>
      <c r="R582" s="889">
        <v>1300</v>
      </c>
      <c r="S582" s="889" t="s">
        <v>858</v>
      </c>
      <c r="T582" s="874">
        <v>2</v>
      </c>
      <c r="U582" s="874" t="s">
        <v>859</v>
      </c>
      <c r="V582" s="874">
        <v>2</v>
      </c>
      <c r="W582" s="874"/>
      <c r="X582" s="874"/>
      <c r="Y582" s="874"/>
      <c r="Z582" s="874"/>
      <c r="AA582" s="874"/>
      <c r="AB582" s="3012"/>
      <c r="AC582" s="5086"/>
      <c r="AD582" s="5086"/>
      <c r="AE582" s="5125"/>
    </row>
    <row r="583" spans="1:31" ht="18.75" customHeight="1">
      <c r="A583" s="5253"/>
      <c r="B583" s="5238" t="s">
        <v>3263</v>
      </c>
      <c r="C583" s="5133" t="s">
        <v>3659</v>
      </c>
      <c r="D583" s="5209" t="s">
        <v>2646</v>
      </c>
      <c r="E583" s="5085" t="s">
        <v>2612</v>
      </c>
      <c r="F583" s="5085" t="s">
        <v>851</v>
      </c>
      <c r="G583" s="5085" t="s">
        <v>2613</v>
      </c>
      <c r="H583" s="5085" t="s">
        <v>624</v>
      </c>
      <c r="I583" s="5114" t="s">
        <v>1146</v>
      </c>
      <c r="J583" s="5085">
        <v>2272</v>
      </c>
      <c r="K583" s="5085">
        <v>8256</v>
      </c>
      <c r="L583" s="5085">
        <v>512</v>
      </c>
      <c r="M583" s="5084">
        <v>1280</v>
      </c>
      <c r="N583" s="891" t="s">
        <v>854</v>
      </c>
      <c r="O583" s="890" t="s">
        <v>1135</v>
      </c>
      <c r="P583" s="91" t="s">
        <v>1708</v>
      </c>
      <c r="Q583" s="891" t="s">
        <v>857</v>
      </c>
      <c r="R583" s="890">
        <v>270</v>
      </c>
      <c r="S583" s="890" t="s">
        <v>858</v>
      </c>
      <c r="T583" s="890">
        <v>2</v>
      </c>
      <c r="U583" s="890" t="s">
        <v>859</v>
      </c>
      <c r="V583" s="890">
        <v>2</v>
      </c>
      <c r="W583" s="890"/>
      <c r="X583" s="890"/>
      <c r="Y583" s="890"/>
      <c r="Z583" s="890"/>
      <c r="AA583" s="890"/>
      <c r="AB583" s="3062" t="s">
        <v>6172</v>
      </c>
      <c r="AC583" s="5085" t="s">
        <v>2466</v>
      </c>
      <c r="AD583" s="5085" t="s">
        <v>2452</v>
      </c>
      <c r="AE583" s="5126" t="s">
        <v>2624</v>
      </c>
    </row>
    <row r="584" spans="1:31" ht="18.75" customHeight="1">
      <c r="A584" s="5253"/>
      <c r="B584" s="5242"/>
      <c r="C584" s="5133"/>
      <c r="D584" s="5209"/>
      <c r="E584" s="5085"/>
      <c r="F584" s="5085"/>
      <c r="G584" s="5085"/>
      <c r="H584" s="5085"/>
      <c r="I584" s="5114"/>
      <c r="J584" s="5085"/>
      <c r="K584" s="5085"/>
      <c r="L584" s="5085"/>
      <c r="M584" s="5085"/>
      <c r="N584" s="888" t="s">
        <v>868</v>
      </c>
      <c r="O584" s="888" t="s">
        <v>340</v>
      </c>
      <c r="P584" s="965" t="s">
        <v>340</v>
      </c>
      <c r="Q584" s="888" t="s">
        <v>857</v>
      </c>
      <c r="R584" s="889">
        <v>1400</v>
      </c>
      <c r="S584" s="889" t="s">
        <v>858</v>
      </c>
      <c r="T584" s="889">
        <v>8</v>
      </c>
      <c r="U584" s="889" t="s">
        <v>859</v>
      </c>
      <c r="V584" s="889">
        <v>8</v>
      </c>
      <c r="W584" s="889"/>
      <c r="X584" s="889"/>
      <c r="Y584" s="889"/>
      <c r="Z584" s="889"/>
      <c r="AA584" s="889"/>
      <c r="AB584" s="3009"/>
      <c r="AC584" s="5085"/>
      <c r="AD584" s="5085"/>
      <c r="AE584" s="5126"/>
    </row>
    <row r="585" spans="1:31" ht="18.75" customHeight="1" thickBot="1">
      <c r="A585" s="5253"/>
      <c r="B585" s="5246"/>
      <c r="C585" s="5134"/>
      <c r="D585" s="5233"/>
      <c r="E585" s="5086"/>
      <c r="F585" s="5086"/>
      <c r="G585" s="5086"/>
      <c r="H585" s="5086"/>
      <c r="I585" s="5114"/>
      <c r="J585" s="5085"/>
      <c r="K585" s="5085"/>
      <c r="L585" s="5086"/>
      <c r="M585" s="5086"/>
      <c r="N585" s="888" t="s">
        <v>860</v>
      </c>
      <c r="O585" s="889" t="s">
        <v>646</v>
      </c>
      <c r="P585" s="962" t="s">
        <v>647</v>
      </c>
      <c r="Q585" s="888" t="s">
        <v>857</v>
      </c>
      <c r="R585" s="889">
        <v>1300</v>
      </c>
      <c r="S585" s="889" t="s">
        <v>858</v>
      </c>
      <c r="T585" s="889">
        <v>2</v>
      </c>
      <c r="U585" s="889" t="s">
        <v>859</v>
      </c>
      <c r="V585" s="889">
        <v>2</v>
      </c>
      <c r="W585" s="889"/>
      <c r="X585" s="889"/>
      <c r="Y585" s="889"/>
      <c r="Z585" s="889"/>
      <c r="AA585" s="889"/>
      <c r="AB585" s="3012"/>
      <c r="AC585" s="5086"/>
      <c r="AD585" s="5086"/>
      <c r="AE585" s="5125"/>
    </row>
    <row r="586" spans="1:31" ht="12.75" customHeight="1">
      <c r="A586" s="5253"/>
      <c r="B586" s="5238" t="s">
        <v>3263</v>
      </c>
      <c r="C586" s="5133" t="s">
        <v>3660</v>
      </c>
      <c r="D586" s="5245" t="s">
        <v>2555</v>
      </c>
      <c r="E586" s="5084" t="s">
        <v>1222</v>
      </c>
      <c r="F586" s="5084" t="s">
        <v>851</v>
      </c>
      <c r="G586" s="5084" t="s">
        <v>1149</v>
      </c>
      <c r="H586" s="5084" t="s">
        <v>624</v>
      </c>
      <c r="I586" s="5116" t="s">
        <v>1146</v>
      </c>
      <c r="J586" s="5084">
        <v>8256</v>
      </c>
      <c r="K586" s="5084">
        <v>16256</v>
      </c>
      <c r="L586" s="5084">
        <v>512</v>
      </c>
      <c r="M586" s="5291">
        <v>1728</v>
      </c>
      <c r="N586" s="888" t="s">
        <v>854</v>
      </c>
      <c r="O586" s="888" t="s">
        <v>866</v>
      </c>
      <c r="P586" s="962" t="s">
        <v>1708</v>
      </c>
      <c r="Q586" s="888" t="s">
        <v>857</v>
      </c>
      <c r="R586" s="889">
        <v>270</v>
      </c>
      <c r="S586" s="889" t="s">
        <v>858</v>
      </c>
      <c r="T586" s="889">
        <v>2</v>
      </c>
      <c r="U586" s="889" t="s">
        <v>859</v>
      </c>
      <c r="V586" s="889">
        <v>2</v>
      </c>
      <c r="W586" s="889"/>
      <c r="X586" s="889"/>
      <c r="Y586" s="889"/>
      <c r="Z586" s="889"/>
      <c r="AA586" s="889"/>
      <c r="AB586" s="3062" t="s">
        <v>6173</v>
      </c>
      <c r="AC586" s="5084" t="s">
        <v>2468</v>
      </c>
      <c r="AD586" s="5084" t="s">
        <v>2452</v>
      </c>
      <c r="AE586" s="5305" t="s">
        <v>2620</v>
      </c>
    </row>
    <row r="587" spans="1:31" ht="15.75" customHeight="1">
      <c r="A587" s="5253"/>
      <c r="B587" s="5242"/>
      <c r="C587" s="5133"/>
      <c r="D587" s="5256"/>
      <c r="E587" s="5085"/>
      <c r="F587" s="5085"/>
      <c r="G587" s="5085"/>
      <c r="H587" s="5085"/>
      <c r="I587" s="5114"/>
      <c r="J587" s="5085"/>
      <c r="K587" s="5085"/>
      <c r="L587" s="5085"/>
      <c r="M587" s="5236"/>
      <c r="N587" s="888" t="s">
        <v>868</v>
      </c>
      <c r="O587" s="888" t="s">
        <v>340</v>
      </c>
      <c r="P587" s="965" t="s">
        <v>340</v>
      </c>
      <c r="Q587" s="888" t="s">
        <v>857</v>
      </c>
      <c r="R587" s="889">
        <v>1400</v>
      </c>
      <c r="S587" s="889" t="s">
        <v>858</v>
      </c>
      <c r="T587" s="889">
        <v>8</v>
      </c>
      <c r="U587" s="889" t="s">
        <v>859</v>
      </c>
      <c r="V587" s="889">
        <v>8</v>
      </c>
      <c r="W587" s="889"/>
      <c r="X587" s="889"/>
      <c r="Y587" s="889"/>
      <c r="Z587" s="889"/>
      <c r="AA587" s="889"/>
      <c r="AB587" s="3009"/>
      <c r="AC587" s="5085"/>
      <c r="AD587" s="5085"/>
      <c r="AE587" s="5126"/>
    </row>
    <row r="588" spans="1:31" ht="21.75" customHeight="1">
      <c r="A588" s="5253"/>
      <c r="B588" s="5246"/>
      <c r="C588" s="5134"/>
      <c r="D588" s="5257"/>
      <c r="E588" s="5086"/>
      <c r="F588" s="5086"/>
      <c r="G588" s="5086"/>
      <c r="H588" s="5086"/>
      <c r="I588" s="5115"/>
      <c r="J588" s="5086"/>
      <c r="K588" s="5086"/>
      <c r="L588" s="5086"/>
      <c r="M588" s="5237"/>
      <c r="N588" s="888" t="s">
        <v>860</v>
      </c>
      <c r="O588" s="889" t="s">
        <v>646</v>
      </c>
      <c r="P588" s="962" t="s">
        <v>647</v>
      </c>
      <c r="Q588" s="888" t="s">
        <v>857</v>
      </c>
      <c r="R588" s="889">
        <v>1300</v>
      </c>
      <c r="S588" s="889" t="s">
        <v>858</v>
      </c>
      <c r="T588" s="889">
        <v>2</v>
      </c>
      <c r="U588" s="889" t="s">
        <v>859</v>
      </c>
      <c r="V588" s="889">
        <v>2</v>
      </c>
      <c r="W588" s="889"/>
      <c r="X588" s="889"/>
      <c r="Y588" s="889"/>
      <c r="Z588" s="889"/>
      <c r="AA588" s="889"/>
      <c r="AB588" s="3012"/>
      <c r="AC588" s="5086"/>
      <c r="AD588" s="5086"/>
      <c r="AE588" s="5125"/>
    </row>
    <row r="589" spans="1:31" ht="12.75" customHeight="1">
      <c r="A589" s="5253"/>
      <c r="B589" s="5242" t="s">
        <v>3263</v>
      </c>
      <c r="C589" s="5133" t="s">
        <v>3660</v>
      </c>
      <c r="D589" s="5209" t="s">
        <v>2644</v>
      </c>
      <c r="E589" s="5085" t="s">
        <v>2612</v>
      </c>
      <c r="F589" s="5085" t="s">
        <v>851</v>
      </c>
      <c r="G589" s="5085" t="s">
        <v>2613</v>
      </c>
      <c r="H589" s="5085" t="s">
        <v>624</v>
      </c>
      <c r="I589" s="5114" t="s">
        <v>1146</v>
      </c>
      <c r="J589" s="5085">
        <v>8256</v>
      </c>
      <c r="K589" s="5085">
        <v>16256</v>
      </c>
      <c r="L589" s="5085">
        <v>512</v>
      </c>
      <c r="M589" s="5084">
        <v>1280</v>
      </c>
      <c r="N589" s="891" t="s">
        <v>854</v>
      </c>
      <c r="O589" s="891" t="s">
        <v>866</v>
      </c>
      <c r="P589" s="964" t="s">
        <v>1708</v>
      </c>
      <c r="Q589" s="891" t="s">
        <v>857</v>
      </c>
      <c r="R589" s="890">
        <v>270</v>
      </c>
      <c r="S589" s="890" t="s">
        <v>858</v>
      </c>
      <c r="T589" s="890">
        <v>2</v>
      </c>
      <c r="U589" s="890" t="s">
        <v>859</v>
      </c>
      <c r="V589" s="890">
        <v>2</v>
      </c>
      <c r="W589" s="890"/>
      <c r="X589" s="890"/>
      <c r="Y589" s="890"/>
      <c r="Z589" s="890"/>
      <c r="AA589" s="890"/>
      <c r="AB589" s="3062" t="s">
        <v>6172</v>
      </c>
      <c r="AC589" s="5085" t="s">
        <v>2468</v>
      </c>
      <c r="AD589" s="5085" t="s">
        <v>2452</v>
      </c>
      <c r="AE589" s="5126" t="s">
        <v>2621</v>
      </c>
    </row>
    <row r="590" spans="1:31" ht="15.75" customHeight="1">
      <c r="A590" s="5253"/>
      <c r="B590" s="5242"/>
      <c r="C590" s="5133"/>
      <c r="D590" s="5256"/>
      <c r="E590" s="5085"/>
      <c r="F590" s="5085"/>
      <c r="G590" s="5085"/>
      <c r="H590" s="5085"/>
      <c r="I590" s="5114"/>
      <c r="J590" s="5085"/>
      <c r="K590" s="5085"/>
      <c r="L590" s="5085"/>
      <c r="M590" s="5085"/>
      <c r="N590" s="871" t="s">
        <v>868</v>
      </c>
      <c r="O590" s="871" t="s">
        <v>340</v>
      </c>
      <c r="P590" s="965" t="s">
        <v>340</v>
      </c>
      <c r="Q590" s="871" t="s">
        <v>857</v>
      </c>
      <c r="R590" s="874">
        <v>1400</v>
      </c>
      <c r="S590" s="874" t="s">
        <v>858</v>
      </c>
      <c r="T590" s="874">
        <v>8</v>
      </c>
      <c r="U590" s="874" t="s">
        <v>859</v>
      </c>
      <c r="V590" s="874">
        <v>8</v>
      </c>
      <c r="W590" s="874"/>
      <c r="X590" s="874"/>
      <c r="Y590" s="874"/>
      <c r="Z590" s="874"/>
      <c r="AA590" s="874"/>
      <c r="AB590" s="3009"/>
      <c r="AC590" s="5085"/>
      <c r="AD590" s="5085"/>
      <c r="AE590" s="5126"/>
    </row>
    <row r="591" spans="1:31" ht="21.75" customHeight="1" thickBot="1">
      <c r="A591" s="5254"/>
      <c r="B591" s="5239"/>
      <c r="C591" s="5222"/>
      <c r="D591" s="5261"/>
      <c r="E591" s="5121"/>
      <c r="F591" s="5121"/>
      <c r="G591" s="5121"/>
      <c r="H591" s="5121"/>
      <c r="I591" s="5287"/>
      <c r="J591" s="5121"/>
      <c r="K591" s="5121"/>
      <c r="L591" s="5121"/>
      <c r="M591" s="5086"/>
      <c r="N591" s="872" t="s">
        <v>860</v>
      </c>
      <c r="O591" s="875" t="s">
        <v>646</v>
      </c>
      <c r="P591" s="966" t="s">
        <v>647</v>
      </c>
      <c r="Q591" s="872" t="s">
        <v>857</v>
      </c>
      <c r="R591" s="875">
        <v>1300</v>
      </c>
      <c r="S591" s="875" t="s">
        <v>858</v>
      </c>
      <c r="T591" s="875">
        <v>2</v>
      </c>
      <c r="U591" s="875" t="s">
        <v>859</v>
      </c>
      <c r="V591" s="875">
        <v>2</v>
      </c>
      <c r="W591" s="875"/>
      <c r="X591" s="875"/>
      <c r="Y591" s="875"/>
      <c r="Z591" s="875"/>
      <c r="AA591" s="875"/>
      <c r="AB591" s="3010"/>
      <c r="AC591" s="5121"/>
      <c r="AD591" s="5121"/>
      <c r="AE591" s="5298"/>
    </row>
    <row r="592" spans="1:31" ht="30.75" customHeight="1">
      <c r="A592" s="877" t="s">
        <v>404</v>
      </c>
      <c r="B592" s="1775" t="s">
        <v>2464</v>
      </c>
      <c r="C592" s="759" t="s">
        <v>593</v>
      </c>
      <c r="D592" s="743" t="s">
        <v>127</v>
      </c>
      <c r="E592" s="2465" t="s">
        <v>127</v>
      </c>
      <c r="F592" s="2465" t="s">
        <v>851</v>
      </c>
      <c r="G592" s="2462" t="s">
        <v>1130</v>
      </c>
      <c r="H592" s="2462" t="s">
        <v>624</v>
      </c>
      <c r="I592" s="2462" t="s">
        <v>873</v>
      </c>
      <c r="J592" s="2465">
        <v>384</v>
      </c>
      <c r="K592" s="2465">
        <v>512</v>
      </c>
      <c r="L592" s="2465">
        <v>64</v>
      </c>
      <c r="M592" s="2465">
        <v>192</v>
      </c>
      <c r="N592" s="2462" t="s">
        <v>854</v>
      </c>
      <c r="O592" s="2462" t="s">
        <v>855</v>
      </c>
      <c r="P592" s="2465" t="s">
        <v>856</v>
      </c>
      <c r="Q592" s="2462" t="s">
        <v>857</v>
      </c>
      <c r="R592" s="2465">
        <v>270</v>
      </c>
      <c r="S592" s="2465" t="s">
        <v>858</v>
      </c>
      <c r="T592" s="2465">
        <v>2</v>
      </c>
      <c r="U592" s="2465" t="s">
        <v>859</v>
      </c>
      <c r="V592" s="2465">
        <v>2</v>
      </c>
      <c r="W592" s="2465"/>
      <c r="X592" s="2465"/>
      <c r="Y592" s="2465"/>
      <c r="Z592" s="2465"/>
      <c r="AA592" s="2465"/>
      <c r="AB592" s="2989"/>
      <c r="AC592" s="2465" t="s">
        <v>2451</v>
      </c>
      <c r="AD592" s="2465" t="s">
        <v>2452</v>
      </c>
      <c r="AE592" s="2464" t="s">
        <v>5441</v>
      </c>
    </row>
    <row r="593" spans="1:51" ht="30.75" customHeight="1" thickBot="1">
      <c r="A593" s="2475" t="s">
        <v>5429</v>
      </c>
      <c r="B593" s="2452" t="s">
        <v>2464</v>
      </c>
      <c r="C593" s="2476" t="s">
        <v>5433</v>
      </c>
      <c r="D593" s="2446" t="s">
        <v>5430</v>
      </c>
      <c r="E593" s="2458" t="s">
        <v>5434</v>
      </c>
      <c r="F593" s="2447" t="s">
        <v>851</v>
      </c>
      <c r="G593" s="2463" t="s">
        <v>1130</v>
      </c>
      <c r="H593" s="2459" t="s">
        <v>624</v>
      </c>
      <c r="I593" s="2459" t="s">
        <v>873</v>
      </c>
      <c r="J593" s="2452">
        <v>256</v>
      </c>
      <c r="K593" s="2452">
        <v>4704</v>
      </c>
      <c r="L593" s="2452">
        <v>128</v>
      </c>
      <c r="M593" s="2452">
        <v>512</v>
      </c>
      <c r="N593" s="2459" t="s">
        <v>854</v>
      </c>
      <c r="O593" s="2459" t="s">
        <v>1218</v>
      </c>
      <c r="P593" s="2459" t="s">
        <v>1219</v>
      </c>
      <c r="Q593" s="2459" t="s">
        <v>857</v>
      </c>
      <c r="R593" s="2447">
        <v>270</v>
      </c>
      <c r="S593" s="2447" t="s">
        <v>858</v>
      </c>
      <c r="T593" s="2447">
        <v>2</v>
      </c>
      <c r="U593" s="2447" t="s">
        <v>859</v>
      </c>
      <c r="V593" s="2447">
        <v>2</v>
      </c>
      <c r="W593" s="2447"/>
      <c r="X593" s="2447"/>
      <c r="Y593" s="2447"/>
      <c r="Z593" s="2447"/>
      <c r="AA593" s="2447"/>
      <c r="AB593" s="2981"/>
      <c r="AC593" s="2447" t="s">
        <v>2451</v>
      </c>
      <c r="AD593" s="2447" t="s">
        <v>2452</v>
      </c>
      <c r="AE593" s="2477" t="s">
        <v>5431</v>
      </c>
    </row>
    <row r="594" spans="1:51" ht="12.75" customHeight="1">
      <c r="A594" s="5259" t="s">
        <v>3917</v>
      </c>
      <c r="B594" s="5091" t="s">
        <v>2464</v>
      </c>
      <c r="C594" s="5243" t="s">
        <v>2650</v>
      </c>
      <c r="D594" s="5206" t="s">
        <v>662</v>
      </c>
      <c r="E594" s="3702" t="s">
        <v>5436</v>
      </c>
      <c r="F594" s="5085" t="s">
        <v>851</v>
      </c>
      <c r="G594" s="5085" t="s">
        <v>872</v>
      </c>
      <c r="H594" s="5085" t="s">
        <v>624</v>
      </c>
      <c r="I594" s="5085" t="s">
        <v>873</v>
      </c>
      <c r="J594" s="5085">
        <v>4928</v>
      </c>
      <c r="K594" s="5085">
        <v>8960</v>
      </c>
      <c r="L594" s="5085">
        <v>512</v>
      </c>
      <c r="M594" s="5085">
        <v>1088</v>
      </c>
      <c r="N594" s="2434" t="s">
        <v>854</v>
      </c>
      <c r="O594" s="2434" t="s">
        <v>855</v>
      </c>
      <c r="P594" s="2429" t="s">
        <v>856</v>
      </c>
      <c r="Q594" s="2434" t="s">
        <v>857</v>
      </c>
      <c r="R594" s="2429">
        <v>270</v>
      </c>
      <c r="S594" s="2429" t="s">
        <v>858</v>
      </c>
      <c r="T594" s="2429">
        <v>2</v>
      </c>
      <c r="U594" s="2429" t="s">
        <v>859</v>
      </c>
      <c r="V594" s="2429">
        <v>2</v>
      </c>
      <c r="W594" s="2429"/>
      <c r="X594" s="2429"/>
      <c r="Y594" s="2429"/>
      <c r="Z594" s="2429"/>
      <c r="AA594" s="2429"/>
      <c r="AB594" s="2980"/>
      <c r="AC594" s="5085" t="s">
        <v>2466</v>
      </c>
      <c r="AD594" s="5085" t="s">
        <v>2452</v>
      </c>
      <c r="AE594" s="5126" t="s">
        <v>1398</v>
      </c>
    </row>
    <row r="595" spans="1:51">
      <c r="A595" s="5259"/>
      <c r="B595" s="5091"/>
      <c r="C595" s="5243"/>
      <c r="D595" s="5206"/>
      <c r="E595" s="3703"/>
      <c r="F595" s="5085"/>
      <c r="G595" s="5085"/>
      <c r="H595" s="5085"/>
      <c r="I595" s="5085"/>
      <c r="J595" s="5085"/>
      <c r="K595" s="5085"/>
      <c r="L595" s="5085"/>
      <c r="M595" s="5085"/>
      <c r="N595" s="292" t="s">
        <v>874</v>
      </c>
      <c r="O595" s="292" t="s">
        <v>342</v>
      </c>
      <c r="P595" s="292" t="s">
        <v>341</v>
      </c>
      <c r="Q595" s="292" t="s">
        <v>857</v>
      </c>
      <c r="R595" s="25">
        <v>1500</v>
      </c>
      <c r="S595" s="25" t="s">
        <v>858</v>
      </c>
      <c r="T595" s="25">
        <v>2</v>
      </c>
      <c r="U595" s="25" t="s">
        <v>859</v>
      </c>
      <c r="V595" s="25">
        <v>2</v>
      </c>
      <c r="W595" s="25">
        <v>3</v>
      </c>
      <c r="X595" s="25" t="s">
        <v>875</v>
      </c>
      <c r="Y595" s="25" t="s">
        <v>859</v>
      </c>
      <c r="Z595" s="25" t="s">
        <v>876</v>
      </c>
      <c r="AA595" s="25" t="s">
        <v>877</v>
      </c>
      <c r="AB595" s="2980"/>
      <c r="AC595" s="5085"/>
      <c r="AD595" s="5085"/>
      <c r="AE595" s="5126"/>
    </row>
    <row r="596" spans="1:51">
      <c r="A596" s="5259"/>
      <c r="B596" s="5091"/>
      <c r="C596" s="5243"/>
      <c r="D596" s="5206"/>
      <c r="E596" s="3703"/>
      <c r="F596" s="5085"/>
      <c r="G596" s="5085"/>
      <c r="H596" s="5085"/>
      <c r="I596" s="5085"/>
      <c r="J596" s="5085"/>
      <c r="K596" s="5085"/>
      <c r="L596" s="5085"/>
      <c r="M596" s="5085"/>
      <c r="N596" s="292" t="s">
        <v>868</v>
      </c>
      <c r="O596" s="292" t="s">
        <v>869</v>
      </c>
      <c r="P596" s="292" t="s">
        <v>869</v>
      </c>
      <c r="Q596" s="292" t="s">
        <v>857</v>
      </c>
      <c r="R596" s="25">
        <v>1405</v>
      </c>
      <c r="S596" s="25" t="s">
        <v>858</v>
      </c>
      <c r="T596" s="25">
        <v>2</v>
      </c>
      <c r="U596" s="25" t="s">
        <v>859</v>
      </c>
      <c r="V596" s="25">
        <v>2</v>
      </c>
      <c r="W596" s="25"/>
      <c r="X596" s="25"/>
      <c r="Y596" s="25"/>
      <c r="Z596" s="25"/>
      <c r="AA596" s="25"/>
      <c r="AB596" s="2980"/>
      <c r="AC596" s="5085"/>
      <c r="AD596" s="5085"/>
      <c r="AE596" s="5126"/>
    </row>
    <row r="597" spans="1:51" ht="18" customHeight="1" thickBot="1">
      <c r="A597" s="5260"/>
      <c r="B597" s="5135"/>
      <c r="C597" s="5244"/>
      <c r="D597" s="5207"/>
      <c r="E597" s="3704"/>
      <c r="F597" s="5121"/>
      <c r="G597" s="5121"/>
      <c r="H597" s="5121"/>
      <c r="I597" s="5121"/>
      <c r="J597" s="5121"/>
      <c r="K597" s="5121"/>
      <c r="L597" s="5121"/>
      <c r="M597" s="5121"/>
      <c r="N597" s="294" t="s">
        <v>860</v>
      </c>
      <c r="O597" s="36" t="s">
        <v>646</v>
      </c>
      <c r="P597" s="36" t="s">
        <v>647</v>
      </c>
      <c r="Q597" s="294" t="s">
        <v>857</v>
      </c>
      <c r="R597" s="36">
        <v>1300</v>
      </c>
      <c r="S597" s="36" t="s">
        <v>858</v>
      </c>
      <c r="T597" s="36">
        <v>2</v>
      </c>
      <c r="U597" s="36" t="s">
        <v>859</v>
      </c>
      <c r="V597" s="36">
        <v>2</v>
      </c>
      <c r="W597" s="36"/>
      <c r="X597" s="36"/>
      <c r="Y597" s="36"/>
      <c r="Z597" s="36"/>
      <c r="AA597" s="36"/>
      <c r="AB597" s="2981"/>
      <c r="AC597" s="5121"/>
      <c r="AD597" s="5121"/>
      <c r="AE597" s="5298"/>
    </row>
    <row r="598" spans="1:51" ht="38.25">
      <c r="A598" s="3876" t="s">
        <v>4114</v>
      </c>
      <c r="B598" s="1901" t="s">
        <v>2463</v>
      </c>
      <c r="C598" s="1945" t="s">
        <v>3673</v>
      </c>
      <c r="D598" s="186" t="s">
        <v>1248</v>
      </c>
      <c r="E598" s="1901" t="s">
        <v>1221</v>
      </c>
      <c r="F598" s="1901" t="s">
        <v>851</v>
      </c>
      <c r="G598" s="1901" t="s">
        <v>862</v>
      </c>
      <c r="H598" s="1901" t="s">
        <v>624</v>
      </c>
      <c r="I598" s="1901" t="s">
        <v>853</v>
      </c>
      <c r="J598" s="1901">
        <v>128</v>
      </c>
      <c r="K598" s="1901">
        <v>608</v>
      </c>
      <c r="L598" s="1901">
        <v>64</v>
      </c>
      <c r="M598" s="1901">
        <v>320</v>
      </c>
      <c r="N598" s="1901" t="s">
        <v>854</v>
      </c>
      <c r="O598" s="1921" t="s">
        <v>167</v>
      </c>
      <c r="P598" s="474" t="s">
        <v>856</v>
      </c>
      <c r="Q598" s="1921" t="s">
        <v>857</v>
      </c>
      <c r="R598" s="474">
        <v>270</v>
      </c>
      <c r="S598" s="474" t="s">
        <v>858</v>
      </c>
      <c r="T598" s="474">
        <v>2</v>
      </c>
      <c r="U598" s="474" t="s">
        <v>859</v>
      </c>
      <c r="V598" s="474">
        <v>2</v>
      </c>
      <c r="W598" s="1946"/>
      <c r="X598" s="1946"/>
      <c r="Y598" s="1946"/>
      <c r="Z598" s="1946"/>
      <c r="AA598" s="1946"/>
      <c r="AB598" s="1946"/>
      <c r="AC598" s="1901" t="s">
        <v>2451</v>
      </c>
      <c r="AD598" s="1901" t="s">
        <v>2453</v>
      </c>
      <c r="AE598" s="1947" t="s">
        <v>135</v>
      </c>
      <c r="AF598" s="477"/>
      <c r="AG598" s="477"/>
      <c r="AH598" s="477"/>
      <c r="AI598" s="44"/>
      <c r="AJ598" s="44"/>
      <c r="AK598" s="44"/>
      <c r="AL598" s="44"/>
      <c r="AM598" s="44"/>
      <c r="AN598" s="44"/>
      <c r="AO598" s="44"/>
      <c r="AP598" s="44"/>
      <c r="AQ598" s="44"/>
      <c r="AR598" s="44"/>
      <c r="AS598" s="44"/>
      <c r="AT598" s="44"/>
      <c r="AU598" s="44"/>
      <c r="AV598" s="44"/>
      <c r="AW598" s="44"/>
      <c r="AX598" s="44"/>
      <c r="AY598" s="44"/>
    </row>
    <row r="599" spans="1:51" ht="54" customHeight="1">
      <c r="A599" s="3877"/>
      <c r="B599" s="1888" t="s">
        <v>2463</v>
      </c>
      <c r="C599" s="1895" t="s">
        <v>3674</v>
      </c>
      <c r="D599" s="1903" t="s">
        <v>13</v>
      </c>
      <c r="E599" s="1886" t="s">
        <v>1221</v>
      </c>
      <c r="F599" s="1888" t="s">
        <v>851</v>
      </c>
      <c r="G599" s="1888" t="s">
        <v>862</v>
      </c>
      <c r="H599" s="1888" t="s">
        <v>624</v>
      </c>
      <c r="I599" s="1888" t="s">
        <v>853</v>
      </c>
      <c r="J599" s="1888">
        <v>128</v>
      </c>
      <c r="K599" s="1888">
        <v>1216</v>
      </c>
      <c r="L599" s="1888">
        <v>64</v>
      </c>
      <c r="M599" s="1888">
        <v>320</v>
      </c>
      <c r="N599" s="1890" t="s">
        <v>854</v>
      </c>
      <c r="O599" s="1920" t="s">
        <v>164</v>
      </c>
      <c r="P599" s="1916" t="s">
        <v>856</v>
      </c>
      <c r="Q599" s="1920" t="s">
        <v>857</v>
      </c>
      <c r="R599" s="1916">
        <v>270</v>
      </c>
      <c r="S599" s="1916" t="s">
        <v>858</v>
      </c>
      <c r="T599" s="1916">
        <v>2</v>
      </c>
      <c r="U599" s="1916" t="s">
        <v>859</v>
      </c>
      <c r="V599" s="1916">
        <v>2</v>
      </c>
      <c r="W599" s="486"/>
      <c r="X599" s="486"/>
      <c r="Y599" s="486"/>
      <c r="Z599" s="486"/>
      <c r="AA599" s="486"/>
      <c r="AB599" s="2969"/>
      <c r="AC599" s="1888" t="s">
        <v>2451</v>
      </c>
      <c r="AD599" s="1888" t="s">
        <v>2453</v>
      </c>
      <c r="AE599" s="520" t="s">
        <v>2671</v>
      </c>
      <c r="AF599" s="477"/>
      <c r="AG599" s="477"/>
      <c r="AH599" s="477"/>
      <c r="AI599" s="44"/>
      <c r="AJ599" s="44"/>
      <c r="AK599" s="44"/>
      <c r="AL599" s="44"/>
      <c r="AM599" s="44"/>
      <c r="AN599" s="44"/>
      <c r="AO599" s="44"/>
      <c r="AP599" s="44"/>
      <c r="AQ599" s="44"/>
      <c r="AR599" s="44"/>
      <c r="AS599" s="44"/>
      <c r="AT599" s="44"/>
      <c r="AU599" s="44"/>
      <c r="AV599" s="44"/>
      <c r="AW599" s="44"/>
      <c r="AX599" s="44"/>
      <c r="AY599" s="44"/>
    </row>
    <row r="600" spans="1:51" ht="55.5" customHeight="1">
      <c r="A600" s="3877"/>
      <c r="B600" s="1888" t="s">
        <v>2463</v>
      </c>
      <c r="C600" s="1895" t="s">
        <v>3675</v>
      </c>
      <c r="D600" s="1902" t="s">
        <v>14</v>
      </c>
      <c r="E600" s="1888" t="s">
        <v>1221</v>
      </c>
      <c r="F600" s="1888" t="s">
        <v>851</v>
      </c>
      <c r="G600" s="1888" t="s">
        <v>862</v>
      </c>
      <c r="H600" s="1888" t="s">
        <v>624</v>
      </c>
      <c r="I600" s="1888" t="s">
        <v>853</v>
      </c>
      <c r="J600" s="1888">
        <v>384</v>
      </c>
      <c r="K600" s="1888">
        <v>2400</v>
      </c>
      <c r="L600" s="1888">
        <v>128</v>
      </c>
      <c r="M600" s="1888">
        <v>320</v>
      </c>
      <c r="N600" s="1890" t="s">
        <v>854</v>
      </c>
      <c r="O600" s="1920" t="s">
        <v>165</v>
      </c>
      <c r="P600" s="1916" t="s">
        <v>856</v>
      </c>
      <c r="Q600" s="1920" t="s">
        <v>857</v>
      </c>
      <c r="R600" s="1920">
        <v>270</v>
      </c>
      <c r="S600" s="1916" t="s">
        <v>858</v>
      </c>
      <c r="T600" s="1916">
        <v>2</v>
      </c>
      <c r="U600" s="1916" t="s">
        <v>859</v>
      </c>
      <c r="V600" s="1916">
        <v>2</v>
      </c>
      <c r="W600" s="486"/>
      <c r="X600" s="486"/>
      <c r="Y600" s="486"/>
      <c r="Z600" s="486"/>
      <c r="AA600" s="486"/>
      <c r="AB600" s="2969"/>
      <c r="AC600" s="1888" t="s">
        <v>2451</v>
      </c>
      <c r="AD600" s="1888" t="s">
        <v>2453</v>
      </c>
      <c r="AE600" s="520" t="s">
        <v>136</v>
      </c>
      <c r="AF600" s="477"/>
      <c r="AG600" s="477"/>
      <c r="AH600" s="477"/>
      <c r="AI600" s="44"/>
      <c r="AJ600" s="44"/>
      <c r="AK600" s="44"/>
      <c r="AL600" s="44"/>
      <c r="AM600" s="44"/>
      <c r="AN600" s="44"/>
      <c r="AO600" s="44"/>
      <c r="AP600" s="44"/>
      <c r="AQ600" s="44"/>
      <c r="AR600" s="44"/>
      <c r="AS600" s="44"/>
      <c r="AT600" s="44"/>
      <c r="AU600" s="44"/>
      <c r="AV600" s="44"/>
      <c r="AW600" s="44"/>
      <c r="AX600" s="44"/>
      <c r="AY600" s="44"/>
    </row>
    <row r="601" spans="1:51" ht="56.25" customHeight="1">
      <c r="A601" s="4159"/>
      <c r="B601" s="1890" t="s">
        <v>2463</v>
      </c>
      <c r="C601" s="505" t="s">
        <v>3676</v>
      </c>
      <c r="D601" s="1927" t="s">
        <v>15</v>
      </c>
      <c r="E601" s="1890" t="s">
        <v>1221</v>
      </c>
      <c r="F601" s="1890" t="s">
        <v>851</v>
      </c>
      <c r="G601" s="1890" t="s">
        <v>862</v>
      </c>
      <c r="H601" s="1890" t="s">
        <v>624</v>
      </c>
      <c r="I601" s="1890" t="s">
        <v>853</v>
      </c>
      <c r="J601" s="1890">
        <v>384</v>
      </c>
      <c r="K601" s="1890">
        <v>3616</v>
      </c>
      <c r="L601" s="1890">
        <v>128</v>
      </c>
      <c r="M601" s="1890">
        <v>320</v>
      </c>
      <c r="N601" s="1890" t="s">
        <v>854</v>
      </c>
      <c r="O601" s="1920" t="s">
        <v>166</v>
      </c>
      <c r="P601" s="1916" t="s">
        <v>856</v>
      </c>
      <c r="Q601" s="1920" t="s">
        <v>857</v>
      </c>
      <c r="R601" s="1916">
        <v>270</v>
      </c>
      <c r="S601" s="1916" t="s">
        <v>858</v>
      </c>
      <c r="T601" s="1916">
        <v>2</v>
      </c>
      <c r="U601" s="1916" t="s">
        <v>859</v>
      </c>
      <c r="V601" s="1916">
        <v>2</v>
      </c>
      <c r="W601" s="486"/>
      <c r="X601" s="486"/>
      <c r="Y601" s="486"/>
      <c r="Z601" s="486"/>
      <c r="AA601" s="486"/>
      <c r="AB601" s="486"/>
      <c r="AC601" s="1890" t="s">
        <v>2451</v>
      </c>
      <c r="AD601" s="1890" t="s">
        <v>2453</v>
      </c>
      <c r="AE601" s="523" t="s">
        <v>2672</v>
      </c>
      <c r="AF601" s="477"/>
      <c r="AG601" s="477"/>
      <c r="AH601" s="477"/>
      <c r="AI601" s="44"/>
      <c r="AJ601" s="44"/>
      <c r="AK601" s="44"/>
      <c r="AL601" s="44"/>
      <c r="AM601" s="44"/>
      <c r="AN601" s="44"/>
      <c r="AO601" s="44"/>
      <c r="AP601" s="44"/>
      <c r="AQ601" s="44"/>
      <c r="AR601" s="44"/>
      <c r="AS601" s="44"/>
      <c r="AT601" s="44"/>
      <c r="AU601" s="44"/>
      <c r="AV601" s="44"/>
      <c r="AW601" s="44"/>
      <c r="AX601" s="44"/>
      <c r="AY601" s="44"/>
    </row>
    <row r="602" spans="1:51" ht="39.75" customHeight="1">
      <c r="A602" s="3877" t="s">
        <v>4115</v>
      </c>
      <c r="B602" s="880" t="s">
        <v>2463</v>
      </c>
      <c r="C602" s="1484" t="s">
        <v>3677</v>
      </c>
      <c r="D602" s="284" t="s">
        <v>244</v>
      </c>
      <c r="E602" s="283" t="s">
        <v>1221</v>
      </c>
      <c r="F602" s="283" t="s">
        <v>851</v>
      </c>
      <c r="G602" s="283" t="s">
        <v>862</v>
      </c>
      <c r="H602" s="283" t="s">
        <v>624</v>
      </c>
      <c r="I602" s="283" t="s">
        <v>853</v>
      </c>
      <c r="J602" s="283">
        <v>385</v>
      </c>
      <c r="K602" s="283">
        <v>4906</v>
      </c>
      <c r="L602" s="283">
        <v>128</v>
      </c>
      <c r="M602" s="283">
        <v>640</v>
      </c>
      <c r="N602" s="286" t="s">
        <v>854</v>
      </c>
      <c r="O602" s="286" t="s">
        <v>1218</v>
      </c>
      <c r="P602" s="33" t="s">
        <v>1219</v>
      </c>
      <c r="Q602" s="286" t="s">
        <v>857</v>
      </c>
      <c r="R602" s="286">
        <v>270</v>
      </c>
      <c r="S602" s="33" t="s">
        <v>858</v>
      </c>
      <c r="T602" s="33">
        <v>2</v>
      </c>
      <c r="U602" s="33" t="s">
        <v>859</v>
      </c>
      <c r="V602" s="33">
        <v>2</v>
      </c>
      <c r="W602" s="33"/>
      <c r="X602" s="33"/>
      <c r="Y602" s="33"/>
      <c r="Z602" s="33"/>
      <c r="AA602" s="33"/>
      <c r="AB602" s="2980"/>
      <c r="AC602" s="413" t="s">
        <v>2451</v>
      </c>
      <c r="AD602" s="413" t="s">
        <v>2453</v>
      </c>
      <c r="AE602" s="521" t="s">
        <v>1447</v>
      </c>
      <c r="AF602" s="91"/>
      <c r="AG602" s="91"/>
      <c r="AH602" s="91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</row>
    <row r="603" spans="1:51" ht="23.25" customHeight="1">
      <c r="A603" s="3877"/>
      <c r="B603" s="879" t="s">
        <v>2463</v>
      </c>
      <c r="C603" s="1483" t="s">
        <v>3678</v>
      </c>
      <c r="D603" s="281" t="s">
        <v>245</v>
      </c>
      <c r="E603" s="282" t="s">
        <v>1222</v>
      </c>
      <c r="F603" s="282" t="s">
        <v>851</v>
      </c>
      <c r="G603" s="282" t="s">
        <v>1131</v>
      </c>
      <c r="H603" s="282" t="s">
        <v>624</v>
      </c>
      <c r="I603" s="282" t="s">
        <v>873</v>
      </c>
      <c r="J603" s="282">
        <v>4907</v>
      </c>
      <c r="K603" s="282">
        <v>12286</v>
      </c>
      <c r="L603" s="282">
        <v>256</v>
      </c>
      <c r="M603" s="282">
        <v>790</v>
      </c>
      <c r="N603" s="292" t="s">
        <v>854</v>
      </c>
      <c r="O603" s="292" t="s">
        <v>1135</v>
      </c>
      <c r="P603" s="25" t="s">
        <v>1134</v>
      </c>
      <c r="Q603" s="292" t="s">
        <v>857</v>
      </c>
      <c r="R603" s="292">
        <v>270</v>
      </c>
      <c r="S603" s="25" t="s">
        <v>858</v>
      </c>
      <c r="T603" s="25">
        <v>2</v>
      </c>
      <c r="U603" s="25" t="s">
        <v>859</v>
      </c>
      <c r="V603" s="25">
        <v>2</v>
      </c>
      <c r="W603" s="25"/>
      <c r="X603" s="25"/>
      <c r="Y603" s="25"/>
      <c r="Z603" s="25"/>
      <c r="AA603" s="25"/>
      <c r="AB603" s="2983"/>
      <c r="AC603" s="411" t="s">
        <v>2466</v>
      </c>
      <c r="AD603" s="411" t="s">
        <v>2453</v>
      </c>
      <c r="AE603" s="519" t="s">
        <v>1448</v>
      </c>
      <c r="AF603" s="91"/>
      <c r="AG603" s="91"/>
      <c r="AH603" s="91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</row>
    <row r="604" spans="1:51" ht="23.25" customHeight="1" thickBot="1">
      <c r="A604" s="3878"/>
      <c r="B604" s="882" t="s">
        <v>2463</v>
      </c>
      <c r="C604" s="134" t="s">
        <v>3679</v>
      </c>
      <c r="D604" s="34" t="s">
        <v>246</v>
      </c>
      <c r="E604" s="294" t="s">
        <v>1222</v>
      </c>
      <c r="F604" s="294" t="s">
        <v>851</v>
      </c>
      <c r="G604" s="294" t="s">
        <v>1131</v>
      </c>
      <c r="H604" s="36" t="s">
        <v>624</v>
      </c>
      <c r="I604" s="294" t="s">
        <v>873</v>
      </c>
      <c r="J604" s="294">
        <v>12287</v>
      </c>
      <c r="K604" s="294">
        <v>23712</v>
      </c>
      <c r="L604" s="294">
        <v>512</v>
      </c>
      <c r="M604" s="294">
        <v>912</v>
      </c>
      <c r="N604" s="294" t="s">
        <v>854</v>
      </c>
      <c r="O604" s="294" t="s">
        <v>866</v>
      </c>
      <c r="P604" s="36" t="s">
        <v>867</v>
      </c>
      <c r="Q604" s="294" t="s">
        <v>857</v>
      </c>
      <c r="R604" s="294">
        <v>270</v>
      </c>
      <c r="S604" s="36" t="s">
        <v>858</v>
      </c>
      <c r="T604" s="36">
        <v>2</v>
      </c>
      <c r="U604" s="36" t="s">
        <v>859</v>
      </c>
      <c r="V604" s="36">
        <v>2</v>
      </c>
      <c r="W604" s="36"/>
      <c r="X604" s="36"/>
      <c r="Y604" s="36"/>
      <c r="Z604" s="36"/>
      <c r="AA604" s="36"/>
      <c r="AB604" s="2988"/>
      <c r="AC604" s="422" t="s">
        <v>2468</v>
      </c>
      <c r="AD604" s="422" t="s">
        <v>2453</v>
      </c>
      <c r="AE604" s="2028" t="s">
        <v>799</v>
      </c>
    </row>
    <row r="605" spans="1:51" ht="29.25" customHeight="1">
      <c r="A605" s="3936" t="s">
        <v>4691</v>
      </c>
      <c r="B605" s="5156" t="s">
        <v>2463</v>
      </c>
      <c r="C605" s="5247" t="s">
        <v>3835</v>
      </c>
      <c r="D605" s="5241" t="s">
        <v>3092</v>
      </c>
      <c r="E605" s="5255" t="s">
        <v>1221</v>
      </c>
      <c r="F605" s="5156" t="s">
        <v>851</v>
      </c>
      <c r="G605" s="5156" t="s">
        <v>862</v>
      </c>
      <c r="H605" s="5156" t="s">
        <v>624</v>
      </c>
      <c r="I605" s="5320" t="s">
        <v>853</v>
      </c>
      <c r="J605" s="5255">
        <v>512</v>
      </c>
      <c r="K605" s="5255">
        <v>5162</v>
      </c>
      <c r="L605" s="5255">
        <v>256</v>
      </c>
      <c r="M605" s="5255">
        <v>896</v>
      </c>
      <c r="N605" s="1136" t="s">
        <v>854</v>
      </c>
      <c r="O605" s="1142" t="s">
        <v>1218</v>
      </c>
      <c r="P605" s="1143" t="s">
        <v>1219</v>
      </c>
      <c r="Q605" s="1142" t="s">
        <v>857</v>
      </c>
      <c r="R605" s="1143">
        <v>270</v>
      </c>
      <c r="S605" s="1143" t="s">
        <v>858</v>
      </c>
      <c r="T605" s="1143">
        <v>2</v>
      </c>
      <c r="U605" s="1143" t="s">
        <v>859</v>
      </c>
      <c r="V605" s="1143">
        <v>2</v>
      </c>
      <c r="W605" s="1128"/>
      <c r="X605" s="1128"/>
      <c r="Y605" s="1128"/>
      <c r="Z605" s="1128"/>
      <c r="AA605" s="1128"/>
      <c r="AB605" s="2979"/>
      <c r="AC605" s="5156" t="s">
        <v>2451</v>
      </c>
      <c r="AD605" s="5156" t="s">
        <v>2458</v>
      </c>
      <c r="AE605" s="5305" t="s">
        <v>4761</v>
      </c>
    </row>
    <row r="606" spans="1:51" ht="29.25" customHeight="1">
      <c r="A606" s="4832"/>
      <c r="B606" s="5086"/>
      <c r="C606" s="5248"/>
      <c r="D606" s="5155"/>
      <c r="E606" s="5237"/>
      <c r="F606" s="5086"/>
      <c r="G606" s="5086"/>
      <c r="H606" s="5086"/>
      <c r="I606" s="5115"/>
      <c r="J606" s="5237"/>
      <c r="K606" s="5237"/>
      <c r="L606" s="5237"/>
      <c r="M606" s="5237"/>
      <c r="N606" s="1138" t="s">
        <v>379</v>
      </c>
      <c r="O606" s="1137" t="s">
        <v>380</v>
      </c>
      <c r="P606" s="1137" t="s">
        <v>380</v>
      </c>
      <c r="Q606" s="1138" t="s">
        <v>857</v>
      </c>
      <c r="R606" s="1129">
        <v>3992</v>
      </c>
      <c r="S606" s="1137" t="s">
        <v>858</v>
      </c>
      <c r="T606" s="1129">
        <v>2</v>
      </c>
      <c r="U606" s="1137" t="s">
        <v>859</v>
      </c>
      <c r="V606" s="1129">
        <v>2</v>
      </c>
      <c r="W606" s="1129"/>
      <c r="X606" s="1129"/>
      <c r="Y606" s="1129"/>
      <c r="Z606" s="1129"/>
      <c r="AA606" s="1129"/>
      <c r="AB606" s="2982"/>
      <c r="AC606" s="5086"/>
      <c r="AD606" s="5086"/>
      <c r="AE606" s="5125"/>
    </row>
    <row r="607" spans="1:51" ht="23.25" customHeight="1">
      <c r="A607" s="3937" t="s">
        <v>4690</v>
      </c>
      <c r="B607" s="5085" t="s">
        <v>2463</v>
      </c>
      <c r="C607" s="5201" t="s">
        <v>3796</v>
      </c>
      <c r="D607" s="5154" t="s">
        <v>2530</v>
      </c>
      <c r="E607" s="5085" t="s">
        <v>1221</v>
      </c>
      <c r="F607" s="5085" t="s">
        <v>851</v>
      </c>
      <c r="G607" s="5085" t="s">
        <v>862</v>
      </c>
      <c r="H607" s="5085" t="s">
        <v>624</v>
      </c>
      <c r="I607" s="5114" t="s">
        <v>853</v>
      </c>
      <c r="J607" s="5085">
        <v>384</v>
      </c>
      <c r="K607" s="5085">
        <v>512</v>
      </c>
      <c r="L607" s="5085">
        <v>384</v>
      </c>
      <c r="M607" s="5085">
        <v>512</v>
      </c>
      <c r="N607" s="1134" t="s">
        <v>868</v>
      </c>
      <c r="O607" s="1134" t="s">
        <v>869</v>
      </c>
      <c r="P607" s="1134" t="s">
        <v>869</v>
      </c>
      <c r="Q607" s="1134" t="s">
        <v>857</v>
      </c>
      <c r="R607" s="1129">
        <v>3997</v>
      </c>
      <c r="S607" s="1129" t="s">
        <v>858</v>
      </c>
      <c r="T607" s="1129">
        <v>8</v>
      </c>
      <c r="U607" s="1129" t="s">
        <v>859</v>
      </c>
      <c r="V607" s="1129">
        <v>8</v>
      </c>
      <c r="W607" s="1129"/>
      <c r="X607" s="1129"/>
      <c r="Y607" s="1129"/>
      <c r="Z607" s="1129"/>
      <c r="AA607" s="1129"/>
      <c r="AB607" s="2980"/>
      <c r="AC607" s="5085" t="s">
        <v>2451</v>
      </c>
      <c r="AD607" s="5085" t="s">
        <v>2458</v>
      </c>
      <c r="AE607" s="5126" t="s">
        <v>4762</v>
      </c>
    </row>
    <row r="608" spans="1:51" ht="23.25" customHeight="1">
      <c r="A608" s="3937"/>
      <c r="B608" s="5086"/>
      <c r="C608" s="5202"/>
      <c r="D608" s="5155"/>
      <c r="E608" s="5086"/>
      <c r="F608" s="5086"/>
      <c r="G608" s="5086"/>
      <c r="H608" s="5086"/>
      <c r="I608" s="5115"/>
      <c r="J608" s="5086"/>
      <c r="K608" s="5086"/>
      <c r="L608" s="5086"/>
      <c r="M608" s="5086"/>
      <c r="N608" s="835" t="s">
        <v>379</v>
      </c>
      <c r="O608" s="833" t="s">
        <v>380</v>
      </c>
      <c r="P608" s="833" t="s">
        <v>380</v>
      </c>
      <c r="Q608" s="835" t="s">
        <v>857</v>
      </c>
      <c r="R608" s="833">
        <v>3992</v>
      </c>
      <c r="S608" s="833" t="s">
        <v>858</v>
      </c>
      <c r="T608" s="833">
        <v>2</v>
      </c>
      <c r="U608" s="833" t="s">
        <v>859</v>
      </c>
      <c r="V608" s="833">
        <v>2</v>
      </c>
      <c r="W608" s="833"/>
      <c r="X608" s="833"/>
      <c r="Y608" s="833"/>
      <c r="Z608" s="833"/>
      <c r="AA608" s="833"/>
      <c r="AB608" s="2982"/>
      <c r="AC608" s="5086"/>
      <c r="AD608" s="5086"/>
      <c r="AE608" s="5125"/>
    </row>
    <row r="609" spans="1:31" ht="25.5" customHeight="1">
      <c r="A609" s="3937"/>
      <c r="B609" s="5085" t="s">
        <v>2463</v>
      </c>
      <c r="C609" s="5201" t="s">
        <v>3797</v>
      </c>
      <c r="D609" s="5154" t="s">
        <v>2531</v>
      </c>
      <c r="E609" s="5085" t="s">
        <v>1221</v>
      </c>
      <c r="F609" s="5085" t="s">
        <v>851</v>
      </c>
      <c r="G609" s="5085" t="s">
        <v>862</v>
      </c>
      <c r="H609" s="5085" t="s">
        <v>624</v>
      </c>
      <c r="I609" s="5114" t="s">
        <v>853</v>
      </c>
      <c r="J609" s="5085">
        <v>640</v>
      </c>
      <c r="K609" s="5085">
        <v>768</v>
      </c>
      <c r="L609" s="5085">
        <v>608</v>
      </c>
      <c r="M609" s="5085">
        <v>768</v>
      </c>
      <c r="N609" s="835" t="s">
        <v>868</v>
      </c>
      <c r="O609" s="835" t="s">
        <v>340</v>
      </c>
      <c r="P609" s="835" t="s">
        <v>340</v>
      </c>
      <c r="Q609" s="835" t="s">
        <v>857</v>
      </c>
      <c r="R609" s="833">
        <v>3997</v>
      </c>
      <c r="S609" s="833" t="s">
        <v>858</v>
      </c>
      <c r="T609" s="833">
        <v>8</v>
      </c>
      <c r="U609" s="833" t="s">
        <v>859</v>
      </c>
      <c r="V609" s="833">
        <v>8</v>
      </c>
      <c r="W609" s="837"/>
      <c r="X609" s="837"/>
      <c r="Y609" s="837"/>
      <c r="Z609" s="837"/>
      <c r="AA609" s="837"/>
      <c r="AB609" s="2980"/>
      <c r="AC609" s="5085" t="s">
        <v>2451</v>
      </c>
      <c r="AD609" s="5085" t="s">
        <v>2458</v>
      </c>
      <c r="AE609" s="5126" t="s">
        <v>4763</v>
      </c>
    </row>
    <row r="610" spans="1:31" ht="25.5" customHeight="1">
      <c r="A610" s="4832"/>
      <c r="B610" s="5086"/>
      <c r="C610" s="5202"/>
      <c r="D610" s="5155"/>
      <c r="E610" s="5086"/>
      <c r="F610" s="5086"/>
      <c r="G610" s="5086"/>
      <c r="H610" s="5086"/>
      <c r="I610" s="5115"/>
      <c r="J610" s="5086"/>
      <c r="K610" s="5086"/>
      <c r="L610" s="5086"/>
      <c r="M610" s="5086"/>
      <c r="N610" s="835" t="s">
        <v>379</v>
      </c>
      <c r="O610" s="833" t="s">
        <v>380</v>
      </c>
      <c r="P610" s="833" t="s">
        <v>380</v>
      </c>
      <c r="Q610" s="835" t="s">
        <v>857</v>
      </c>
      <c r="R610" s="833">
        <v>3992</v>
      </c>
      <c r="S610" s="833" t="s">
        <v>858</v>
      </c>
      <c r="T610" s="833">
        <v>2</v>
      </c>
      <c r="U610" s="833" t="s">
        <v>859</v>
      </c>
      <c r="V610" s="833">
        <v>2</v>
      </c>
      <c r="W610" s="833"/>
      <c r="X610" s="833"/>
      <c r="Y610" s="833"/>
      <c r="Z610" s="833"/>
      <c r="AA610" s="833"/>
      <c r="AB610" s="2982"/>
      <c r="AC610" s="5086"/>
      <c r="AD610" s="5086"/>
      <c r="AE610" s="5125"/>
    </row>
    <row r="611" spans="1:31" ht="12.75" customHeight="1">
      <c r="A611" s="4156" t="s">
        <v>4689</v>
      </c>
      <c r="B611" s="5085" t="s">
        <v>2463</v>
      </c>
      <c r="C611" s="5177" t="s">
        <v>3776</v>
      </c>
      <c r="D611" s="3807" t="s">
        <v>1742</v>
      </c>
      <c r="E611" s="5085" t="s">
        <v>1221</v>
      </c>
      <c r="F611" s="5085" t="s">
        <v>851</v>
      </c>
      <c r="G611" s="5085" t="s">
        <v>862</v>
      </c>
      <c r="H611" s="5085" t="s">
        <v>624</v>
      </c>
      <c r="I611" s="5085" t="s">
        <v>853</v>
      </c>
      <c r="J611" s="5085">
        <v>512</v>
      </c>
      <c r="K611" s="5085">
        <v>1120</v>
      </c>
      <c r="L611" s="5085">
        <v>416</v>
      </c>
      <c r="M611" s="5085">
        <v>832</v>
      </c>
      <c r="N611" s="286" t="s">
        <v>854</v>
      </c>
      <c r="O611" s="291" t="s">
        <v>1219</v>
      </c>
      <c r="P611" s="33" t="s">
        <v>856</v>
      </c>
      <c r="Q611" s="286" t="s">
        <v>857</v>
      </c>
      <c r="R611" s="33">
        <v>270</v>
      </c>
      <c r="S611" s="33" t="s">
        <v>858</v>
      </c>
      <c r="T611" s="33">
        <v>2</v>
      </c>
      <c r="U611" s="33" t="s">
        <v>859</v>
      </c>
      <c r="V611" s="33">
        <v>2</v>
      </c>
      <c r="W611" s="45"/>
      <c r="X611" s="45"/>
      <c r="Y611" s="45"/>
      <c r="Z611" s="45"/>
      <c r="AA611" s="45"/>
      <c r="AB611" s="2980"/>
      <c r="AC611" s="5085" t="s">
        <v>2451</v>
      </c>
      <c r="AD611" s="5085" t="s">
        <v>2458</v>
      </c>
      <c r="AE611" s="5126" t="s">
        <v>4764</v>
      </c>
    </row>
    <row r="612" spans="1:31" ht="12.75" customHeight="1">
      <c r="A612" s="4156"/>
      <c r="B612" s="5085"/>
      <c r="C612" s="5177"/>
      <c r="D612" s="3807"/>
      <c r="E612" s="5085"/>
      <c r="F612" s="5085"/>
      <c r="G612" s="5085"/>
      <c r="H612" s="5085"/>
      <c r="I612" s="5085"/>
      <c r="J612" s="5085"/>
      <c r="K612" s="5085"/>
      <c r="L612" s="5085"/>
      <c r="M612" s="5085"/>
      <c r="N612" s="292" t="s">
        <v>868</v>
      </c>
      <c r="O612" s="292" t="s">
        <v>869</v>
      </c>
      <c r="P612" s="292" t="s">
        <v>869</v>
      </c>
      <c r="Q612" s="292" t="s">
        <v>857</v>
      </c>
      <c r="R612" s="25">
        <v>3997</v>
      </c>
      <c r="S612" s="25" t="s">
        <v>858</v>
      </c>
      <c r="T612" s="25">
        <v>8</v>
      </c>
      <c r="U612" s="25" t="s">
        <v>859</v>
      </c>
      <c r="V612" s="25">
        <v>8</v>
      </c>
      <c r="W612" s="45"/>
      <c r="X612" s="45"/>
      <c r="Y612" s="45"/>
      <c r="Z612" s="45"/>
      <c r="AA612" s="45"/>
      <c r="AB612" s="2980"/>
      <c r="AC612" s="5085"/>
      <c r="AD612" s="5085"/>
      <c r="AE612" s="5126"/>
    </row>
    <row r="613" spans="1:31">
      <c r="A613" s="4156"/>
      <c r="B613" s="5086"/>
      <c r="C613" s="5199"/>
      <c r="D613" s="3811"/>
      <c r="E613" s="5086"/>
      <c r="F613" s="5086"/>
      <c r="G613" s="5086"/>
      <c r="H613" s="5086"/>
      <c r="I613" s="5086"/>
      <c r="J613" s="5086"/>
      <c r="K613" s="5086"/>
      <c r="L613" s="5086"/>
      <c r="M613" s="5086"/>
      <c r="N613" s="292" t="s">
        <v>379</v>
      </c>
      <c r="O613" s="292" t="s">
        <v>380</v>
      </c>
      <c r="P613" s="292" t="s">
        <v>380</v>
      </c>
      <c r="Q613" s="292" t="s">
        <v>857</v>
      </c>
      <c r="R613" s="25">
        <v>3992</v>
      </c>
      <c r="S613" s="25" t="s">
        <v>858</v>
      </c>
      <c r="T613" s="25">
        <v>2</v>
      </c>
      <c r="U613" s="25" t="s">
        <v>859</v>
      </c>
      <c r="V613" s="25">
        <v>2</v>
      </c>
      <c r="W613" s="33"/>
      <c r="X613" s="33"/>
      <c r="Y613" s="33"/>
      <c r="Z613" s="33"/>
      <c r="AA613" s="33"/>
      <c r="AB613" s="2982"/>
      <c r="AC613" s="5086"/>
      <c r="AD613" s="5086"/>
      <c r="AE613" s="5125"/>
    </row>
    <row r="614" spans="1:31" ht="12.75" customHeight="1">
      <c r="A614" s="4156"/>
      <c r="B614" s="5084" t="s">
        <v>2463</v>
      </c>
      <c r="C614" s="5177" t="s">
        <v>3712</v>
      </c>
      <c r="D614" s="3806" t="s">
        <v>1743</v>
      </c>
      <c r="E614" s="5084" t="s">
        <v>1221</v>
      </c>
      <c r="F614" s="5084" t="s">
        <v>851</v>
      </c>
      <c r="G614" s="5085" t="s">
        <v>862</v>
      </c>
      <c r="H614" s="5084" t="s">
        <v>624</v>
      </c>
      <c r="I614" s="5084" t="s">
        <v>853</v>
      </c>
      <c r="J614" s="5085">
        <v>512</v>
      </c>
      <c r="K614" s="5085">
        <v>1728</v>
      </c>
      <c r="L614" s="5085">
        <v>416</v>
      </c>
      <c r="M614" s="5085">
        <v>832</v>
      </c>
      <c r="N614" s="286" t="s">
        <v>854</v>
      </c>
      <c r="O614" s="291" t="s">
        <v>1744</v>
      </c>
      <c r="P614" s="33" t="s">
        <v>856</v>
      </c>
      <c r="Q614" s="292" t="s">
        <v>857</v>
      </c>
      <c r="R614" s="25">
        <v>270</v>
      </c>
      <c r="S614" s="25" t="s">
        <v>858</v>
      </c>
      <c r="T614" s="25">
        <v>2</v>
      </c>
      <c r="U614" s="25" t="s">
        <v>859</v>
      </c>
      <c r="V614" s="25">
        <v>2</v>
      </c>
      <c r="W614" s="45"/>
      <c r="X614" s="45"/>
      <c r="Y614" s="45"/>
      <c r="Z614" s="45"/>
      <c r="AA614" s="45"/>
      <c r="AB614" s="2980"/>
      <c r="AC614" s="5084" t="s">
        <v>2451</v>
      </c>
      <c r="AD614" s="5084" t="s">
        <v>2458</v>
      </c>
      <c r="AE614" s="5126" t="s">
        <v>4762</v>
      </c>
    </row>
    <row r="615" spans="1:31">
      <c r="A615" s="4156"/>
      <c r="B615" s="5085"/>
      <c r="C615" s="5177"/>
      <c r="D615" s="3807"/>
      <c r="E615" s="5085"/>
      <c r="F615" s="5085"/>
      <c r="G615" s="5085"/>
      <c r="H615" s="5085"/>
      <c r="I615" s="5085"/>
      <c r="J615" s="5085"/>
      <c r="K615" s="5085"/>
      <c r="L615" s="5085"/>
      <c r="M615" s="5085"/>
      <c r="N615" s="292" t="s">
        <v>868</v>
      </c>
      <c r="O615" s="292" t="s">
        <v>869</v>
      </c>
      <c r="P615" s="292" t="s">
        <v>869</v>
      </c>
      <c r="Q615" s="292" t="s">
        <v>857</v>
      </c>
      <c r="R615" s="25">
        <v>3997</v>
      </c>
      <c r="S615" s="25" t="s">
        <v>858</v>
      </c>
      <c r="T615" s="25">
        <v>8</v>
      </c>
      <c r="U615" s="25" t="s">
        <v>859</v>
      </c>
      <c r="V615" s="25">
        <v>8</v>
      </c>
      <c r="W615" s="45"/>
      <c r="X615" s="45"/>
      <c r="Y615" s="45"/>
      <c r="Z615" s="45"/>
      <c r="AA615" s="45"/>
      <c r="AB615" s="2980"/>
      <c r="AC615" s="5085"/>
      <c r="AD615" s="5085"/>
      <c r="AE615" s="5126"/>
    </row>
    <row r="616" spans="1:31" ht="12.75" customHeight="1">
      <c r="A616" s="4156"/>
      <c r="B616" s="5086"/>
      <c r="C616" s="5199"/>
      <c r="D616" s="3811"/>
      <c r="E616" s="5086"/>
      <c r="F616" s="5086"/>
      <c r="G616" s="5086"/>
      <c r="H616" s="5086"/>
      <c r="I616" s="5086"/>
      <c r="J616" s="5086"/>
      <c r="K616" s="5086"/>
      <c r="L616" s="5086"/>
      <c r="M616" s="5086"/>
      <c r="N616" s="292" t="s">
        <v>379</v>
      </c>
      <c r="O616" s="292" t="s">
        <v>380</v>
      </c>
      <c r="P616" s="292" t="s">
        <v>380</v>
      </c>
      <c r="Q616" s="292" t="s">
        <v>857</v>
      </c>
      <c r="R616" s="25">
        <v>3992</v>
      </c>
      <c r="S616" s="25" t="s">
        <v>858</v>
      </c>
      <c r="T616" s="25">
        <v>2</v>
      </c>
      <c r="U616" s="25" t="s">
        <v>859</v>
      </c>
      <c r="V616" s="25">
        <v>2</v>
      </c>
      <c r="W616" s="33"/>
      <c r="X616" s="33"/>
      <c r="Y616" s="33"/>
      <c r="Z616" s="33"/>
      <c r="AA616" s="33"/>
      <c r="AB616" s="2982"/>
      <c r="AC616" s="5086"/>
      <c r="AD616" s="5086"/>
      <c r="AE616" s="5125"/>
    </row>
    <row r="617" spans="1:31" ht="12.75" customHeight="1">
      <c r="A617" s="4156"/>
      <c r="B617" s="5085" t="s">
        <v>2463</v>
      </c>
      <c r="C617" s="5106" t="s">
        <v>3778</v>
      </c>
      <c r="D617" s="3807" t="s">
        <v>953</v>
      </c>
      <c r="E617" s="5084" t="s">
        <v>1221</v>
      </c>
      <c r="F617" s="5085" t="s">
        <v>851</v>
      </c>
      <c r="G617" s="5085" t="s">
        <v>862</v>
      </c>
      <c r="H617" s="5085" t="s">
        <v>624</v>
      </c>
      <c r="I617" s="5085" t="s">
        <v>853</v>
      </c>
      <c r="J617" s="5085">
        <v>645</v>
      </c>
      <c r="K617" s="5085">
        <v>2656</v>
      </c>
      <c r="L617" s="5085">
        <v>384</v>
      </c>
      <c r="M617" s="5085">
        <v>576</v>
      </c>
      <c r="N617" s="286" t="s">
        <v>854</v>
      </c>
      <c r="O617" s="291" t="s">
        <v>165</v>
      </c>
      <c r="P617" s="33" t="s">
        <v>856</v>
      </c>
      <c r="Q617" s="286" t="s">
        <v>857</v>
      </c>
      <c r="R617" s="33">
        <v>270</v>
      </c>
      <c r="S617" s="33" t="s">
        <v>858</v>
      </c>
      <c r="T617" s="33">
        <v>2</v>
      </c>
      <c r="U617" s="33" t="s">
        <v>859</v>
      </c>
      <c r="V617" s="33">
        <v>2</v>
      </c>
      <c r="W617" s="500"/>
      <c r="X617" s="500"/>
      <c r="Y617" s="500"/>
      <c r="Z617" s="500"/>
      <c r="AA617" s="500"/>
      <c r="AB617" s="2972"/>
      <c r="AC617" s="5085" t="s">
        <v>2451</v>
      </c>
      <c r="AD617" s="5085" t="s">
        <v>2458</v>
      </c>
      <c r="AE617" s="5126" t="s">
        <v>4762</v>
      </c>
    </row>
    <row r="618" spans="1:31" ht="12.75" customHeight="1">
      <c r="A618" s="4156"/>
      <c r="B618" s="5085"/>
      <c r="C618" s="5106"/>
      <c r="D618" s="3807"/>
      <c r="E618" s="5085"/>
      <c r="F618" s="5085"/>
      <c r="G618" s="5085"/>
      <c r="H618" s="5085"/>
      <c r="I618" s="5085"/>
      <c r="J618" s="5085"/>
      <c r="K618" s="5085"/>
      <c r="L618" s="5085"/>
      <c r="M618" s="5085"/>
      <c r="N618" s="292" t="s">
        <v>868</v>
      </c>
      <c r="O618" s="292" t="s">
        <v>869</v>
      </c>
      <c r="P618" s="292" t="s">
        <v>869</v>
      </c>
      <c r="Q618" s="292" t="s">
        <v>857</v>
      </c>
      <c r="R618" s="25">
        <v>3997</v>
      </c>
      <c r="S618" s="25" t="s">
        <v>858</v>
      </c>
      <c r="T618" s="25">
        <v>8</v>
      </c>
      <c r="U618" s="25" t="s">
        <v>859</v>
      </c>
      <c r="V618" s="25">
        <v>8</v>
      </c>
      <c r="W618" s="465"/>
      <c r="X618" s="465"/>
      <c r="Y618" s="465"/>
      <c r="Z618" s="465"/>
      <c r="AA618" s="465"/>
      <c r="AB618" s="2972"/>
      <c r="AC618" s="5085"/>
      <c r="AD618" s="5085"/>
      <c r="AE618" s="5126"/>
    </row>
    <row r="619" spans="1:31" ht="12.75" customHeight="1">
      <c r="A619" s="4156"/>
      <c r="B619" s="5086"/>
      <c r="C619" s="5107"/>
      <c r="D619" s="3811"/>
      <c r="E619" s="5086"/>
      <c r="F619" s="5086"/>
      <c r="G619" s="5086"/>
      <c r="H619" s="5086"/>
      <c r="I619" s="5086"/>
      <c r="J619" s="5086"/>
      <c r="K619" s="5086"/>
      <c r="L619" s="5086"/>
      <c r="M619" s="5086"/>
      <c r="N619" s="292" t="s">
        <v>379</v>
      </c>
      <c r="O619" s="292" t="s">
        <v>380</v>
      </c>
      <c r="P619" s="292" t="s">
        <v>380</v>
      </c>
      <c r="Q619" s="292" t="s">
        <v>857</v>
      </c>
      <c r="R619" s="25">
        <v>3992</v>
      </c>
      <c r="S619" s="25" t="s">
        <v>858</v>
      </c>
      <c r="T619" s="25">
        <v>2</v>
      </c>
      <c r="U619" s="25" t="s">
        <v>859</v>
      </c>
      <c r="V619" s="25">
        <v>2</v>
      </c>
      <c r="W619" s="465"/>
      <c r="X619" s="465"/>
      <c r="Y619" s="465"/>
      <c r="Z619" s="465"/>
      <c r="AA619" s="465"/>
      <c r="AB619" s="500"/>
      <c r="AC619" s="5086"/>
      <c r="AD619" s="5086"/>
      <c r="AE619" s="5125"/>
    </row>
    <row r="620" spans="1:31" ht="12.75" customHeight="1">
      <c r="A620" s="4156"/>
      <c r="B620" s="5084" t="s">
        <v>2463</v>
      </c>
      <c r="C620" s="5105" t="s">
        <v>3713</v>
      </c>
      <c r="D620" s="3806" t="s">
        <v>1163</v>
      </c>
      <c r="E620" s="5084" t="s">
        <v>1221</v>
      </c>
      <c r="F620" s="5084" t="s">
        <v>851</v>
      </c>
      <c r="G620" s="5084" t="s">
        <v>862</v>
      </c>
      <c r="H620" s="5084" t="s">
        <v>624</v>
      </c>
      <c r="I620" s="5084" t="s">
        <v>853</v>
      </c>
      <c r="J620" s="5084">
        <v>643</v>
      </c>
      <c r="K620" s="5084">
        <v>5162</v>
      </c>
      <c r="L620" s="5084">
        <v>384</v>
      </c>
      <c r="M620" s="5084">
        <v>896</v>
      </c>
      <c r="N620" s="292" t="s">
        <v>854</v>
      </c>
      <c r="O620" s="286" t="s">
        <v>1218</v>
      </c>
      <c r="P620" s="33" t="s">
        <v>1219</v>
      </c>
      <c r="Q620" s="292" t="s">
        <v>857</v>
      </c>
      <c r="R620" s="25">
        <v>270</v>
      </c>
      <c r="S620" s="25" t="s">
        <v>858</v>
      </c>
      <c r="T620" s="25">
        <v>2</v>
      </c>
      <c r="U620" s="25" t="s">
        <v>859</v>
      </c>
      <c r="V620" s="25">
        <v>2</v>
      </c>
      <c r="W620" s="25"/>
      <c r="X620" s="25"/>
      <c r="Y620" s="25"/>
      <c r="Z620" s="25"/>
      <c r="AA620" s="25"/>
      <c r="AB620" s="2983"/>
      <c r="AC620" s="5084" t="s">
        <v>2451</v>
      </c>
      <c r="AD620" s="5084" t="s">
        <v>2458</v>
      </c>
      <c r="AE620" s="5124" t="s">
        <v>4762</v>
      </c>
    </row>
    <row r="621" spans="1:31" ht="12.75" customHeight="1">
      <c r="A621" s="4156"/>
      <c r="B621" s="5085"/>
      <c r="C621" s="5106"/>
      <c r="D621" s="3807"/>
      <c r="E621" s="5085"/>
      <c r="F621" s="5085"/>
      <c r="G621" s="5085"/>
      <c r="H621" s="5085"/>
      <c r="I621" s="5085"/>
      <c r="J621" s="5085"/>
      <c r="K621" s="5085"/>
      <c r="L621" s="5085"/>
      <c r="M621" s="5085"/>
      <c r="N621" s="292" t="s">
        <v>868</v>
      </c>
      <c r="O621" s="292" t="s">
        <v>869</v>
      </c>
      <c r="P621" s="292" t="s">
        <v>869</v>
      </c>
      <c r="Q621" s="292" t="s">
        <v>857</v>
      </c>
      <c r="R621" s="25">
        <v>3997</v>
      </c>
      <c r="S621" s="25" t="s">
        <v>858</v>
      </c>
      <c r="T621" s="25">
        <v>8</v>
      </c>
      <c r="U621" s="25" t="s">
        <v>859</v>
      </c>
      <c r="V621" s="25">
        <v>8</v>
      </c>
      <c r="W621" s="25"/>
      <c r="X621" s="25"/>
      <c r="Y621" s="25"/>
      <c r="Z621" s="25"/>
      <c r="AA621" s="25"/>
      <c r="AB621" s="2980"/>
      <c r="AC621" s="5085"/>
      <c r="AD621" s="5085"/>
      <c r="AE621" s="5126"/>
    </row>
    <row r="622" spans="1:31" ht="12.75" customHeight="1">
      <c r="A622" s="4156"/>
      <c r="B622" s="5086"/>
      <c r="C622" s="5107"/>
      <c r="D622" s="3811"/>
      <c r="E622" s="5086"/>
      <c r="F622" s="5086"/>
      <c r="G622" s="5086"/>
      <c r="H622" s="5086"/>
      <c r="I622" s="5086"/>
      <c r="J622" s="5086"/>
      <c r="K622" s="5086"/>
      <c r="L622" s="5086"/>
      <c r="M622" s="5086"/>
      <c r="N622" s="292" t="s">
        <v>379</v>
      </c>
      <c r="O622" s="292" t="s">
        <v>380</v>
      </c>
      <c r="P622" s="292" t="s">
        <v>380</v>
      </c>
      <c r="Q622" s="292" t="s">
        <v>857</v>
      </c>
      <c r="R622" s="25">
        <v>3992</v>
      </c>
      <c r="S622" s="25" t="s">
        <v>858</v>
      </c>
      <c r="T622" s="25">
        <v>2</v>
      </c>
      <c r="U622" s="25" t="s">
        <v>859</v>
      </c>
      <c r="V622" s="25">
        <v>2</v>
      </c>
      <c r="W622" s="25"/>
      <c r="X622" s="25"/>
      <c r="Y622" s="25"/>
      <c r="Z622" s="25"/>
      <c r="AA622" s="25"/>
      <c r="AB622" s="2982"/>
      <c r="AC622" s="5086"/>
      <c r="AD622" s="5086"/>
      <c r="AE622" s="5125"/>
    </row>
    <row r="623" spans="1:31" ht="12.75" customHeight="1">
      <c r="A623" s="4156"/>
      <c r="B623" s="5084" t="s">
        <v>2463</v>
      </c>
      <c r="C623" s="5105" t="s">
        <v>3714</v>
      </c>
      <c r="D623" s="3806" t="s">
        <v>1164</v>
      </c>
      <c r="E623" s="5084" t="s">
        <v>1222</v>
      </c>
      <c r="F623" s="5084" t="s">
        <v>851</v>
      </c>
      <c r="G623" s="5084" t="s">
        <v>1131</v>
      </c>
      <c r="H623" s="5084" t="s">
        <v>624</v>
      </c>
      <c r="I623" s="5084" t="s">
        <v>873</v>
      </c>
      <c r="J623" s="5084">
        <v>5167</v>
      </c>
      <c r="K623" s="5084">
        <v>12542</v>
      </c>
      <c r="L623" s="5084">
        <v>512</v>
      </c>
      <c r="M623" s="5084">
        <v>1046</v>
      </c>
      <c r="N623" s="292" t="s">
        <v>854</v>
      </c>
      <c r="O623" s="292" t="s">
        <v>1135</v>
      </c>
      <c r="P623" s="25" t="s">
        <v>1134</v>
      </c>
      <c r="Q623" s="292" t="s">
        <v>857</v>
      </c>
      <c r="R623" s="25">
        <v>270</v>
      </c>
      <c r="S623" s="25" t="s">
        <v>858</v>
      </c>
      <c r="T623" s="25">
        <v>2</v>
      </c>
      <c r="U623" s="25" t="s">
        <v>859</v>
      </c>
      <c r="V623" s="25">
        <v>2</v>
      </c>
      <c r="W623" s="465"/>
      <c r="X623" s="465"/>
      <c r="Y623" s="465"/>
      <c r="Z623" s="465"/>
      <c r="AA623" s="465"/>
      <c r="AB623" s="2971"/>
      <c r="AC623" s="5084" t="s">
        <v>2466</v>
      </c>
      <c r="AD623" s="5084" t="s">
        <v>2458</v>
      </c>
      <c r="AE623" s="5124" t="s">
        <v>4762</v>
      </c>
    </row>
    <row r="624" spans="1:31" ht="12.75" customHeight="1">
      <c r="A624" s="4156"/>
      <c r="B624" s="5085"/>
      <c r="C624" s="5106"/>
      <c r="D624" s="3807"/>
      <c r="E624" s="5085"/>
      <c r="F624" s="5085"/>
      <c r="G624" s="5085"/>
      <c r="H624" s="5085"/>
      <c r="I624" s="5085"/>
      <c r="J624" s="5085"/>
      <c r="K624" s="5085"/>
      <c r="L624" s="5085"/>
      <c r="M624" s="5085"/>
      <c r="N624" s="292" t="s">
        <v>868</v>
      </c>
      <c r="O624" s="292" t="s">
        <v>869</v>
      </c>
      <c r="P624" s="292" t="s">
        <v>869</v>
      </c>
      <c r="Q624" s="292" t="s">
        <v>857</v>
      </c>
      <c r="R624" s="25">
        <v>3997</v>
      </c>
      <c r="S624" s="25" t="s">
        <v>858</v>
      </c>
      <c r="T624" s="25">
        <v>8</v>
      </c>
      <c r="U624" s="25" t="s">
        <v>859</v>
      </c>
      <c r="V624" s="25">
        <v>8</v>
      </c>
      <c r="W624" s="465"/>
      <c r="X624" s="465"/>
      <c r="Y624" s="465"/>
      <c r="Z624" s="465"/>
      <c r="AA624" s="465"/>
      <c r="AB624" s="2972"/>
      <c r="AC624" s="5085"/>
      <c r="AD624" s="5085"/>
      <c r="AE624" s="5126"/>
    </row>
    <row r="625" spans="1:31" ht="12.75" customHeight="1">
      <c r="A625" s="4156"/>
      <c r="B625" s="5086"/>
      <c r="C625" s="5107"/>
      <c r="D625" s="3811"/>
      <c r="E625" s="5086"/>
      <c r="F625" s="5086"/>
      <c r="G625" s="5085"/>
      <c r="H625" s="5086"/>
      <c r="I625" s="5086"/>
      <c r="J625" s="5086"/>
      <c r="K625" s="5086"/>
      <c r="L625" s="5086"/>
      <c r="M625" s="5086"/>
      <c r="N625" s="292" t="s">
        <v>379</v>
      </c>
      <c r="O625" s="292" t="s">
        <v>380</v>
      </c>
      <c r="P625" s="292" t="s">
        <v>380</v>
      </c>
      <c r="Q625" s="292" t="s">
        <v>857</v>
      </c>
      <c r="R625" s="25">
        <v>3992</v>
      </c>
      <c r="S625" s="25" t="s">
        <v>858</v>
      </c>
      <c r="T625" s="25">
        <v>2</v>
      </c>
      <c r="U625" s="25" t="s">
        <v>859</v>
      </c>
      <c r="V625" s="25">
        <v>2</v>
      </c>
      <c r="W625" s="465"/>
      <c r="X625" s="465"/>
      <c r="Y625" s="465"/>
      <c r="Z625" s="465"/>
      <c r="AA625" s="465"/>
      <c r="AB625" s="500"/>
      <c r="AC625" s="5086"/>
      <c r="AD625" s="5086"/>
      <c r="AE625" s="5125"/>
    </row>
    <row r="626" spans="1:31" ht="12.75" customHeight="1">
      <c r="A626" s="4156"/>
      <c r="B626" s="5084" t="s">
        <v>2463</v>
      </c>
      <c r="C626" s="5105" t="s">
        <v>3715</v>
      </c>
      <c r="D626" s="3806" t="s">
        <v>1165</v>
      </c>
      <c r="E626" s="5084" t="s">
        <v>1222</v>
      </c>
      <c r="F626" s="5084" t="s">
        <v>851</v>
      </c>
      <c r="G626" s="5084" t="s">
        <v>1131</v>
      </c>
      <c r="H626" s="5084" t="s">
        <v>624</v>
      </c>
      <c r="I626" s="5084" t="s">
        <v>873</v>
      </c>
      <c r="J626" s="5084">
        <v>12547</v>
      </c>
      <c r="K626" s="5084">
        <v>23968</v>
      </c>
      <c r="L626" s="5084">
        <v>512</v>
      </c>
      <c r="M626" s="5084">
        <v>1168</v>
      </c>
      <c r="N626" s="292" t="s">
        <v>854</v>
      </c>
      <c r="O626" s="292" t="s">
        <v>866</v>
      </c>
      <c r="P626" s="25" t="s">
        <v>867</v>
      </c>
      <c r="Q626" s="292" t="s">
        <v>857</v>
      </c>
      <c r="R626" s="25">
        <v>270</v>
      </c>
      <c r="S626" s="25" t="s">
        <v>858</v>
      </c>
      <c r="T626" s="25">
        <v>2</v>
      </c>
      <c r="U626" s="25" t="s">
        <v>859</v>
      </c>
      <c r="V626" s="25">
        <v>2</v>
      </c>
      <c r="W626" s="465"/>
      <c r="X626" s="465"/>
      <c r="Y626" s="465"/>
      <c r="Z626" s="465"/>
      <c r="AA626" s="465"/>
      <c r="AB626" s="2971"/>
      <c r="AC626" s="5084" t="s">
        <v>2468</v>
      </c>
      <c r="AD626" s="5084" t="s">
        <v>2458</v>
      </c>
      <c r="AE626" s="5124" t="s">
        <v>4762</v>
      </c>
    </row>
    <row r="627" spans="1:31" ht="12.75" customHeight="1">
      <c r="A627" s="4156"/>
      <c r="B627" s="5085"/>
      <c r="C627" s="5106"/>
      <c r="D627" s="3807"/>
      <c r="E627" s="5085"/>
      <c r="F627" s="5085"/>
      <c r="G627" s="5085"/>
      <c r="H627" s="5085"/>
      <c r="I627" s="5085"/>
      <c r="J627" s="5085"/>
      <c r="K627" s="5085"/>
      <c r="L627" s="5085"/>
      <c r="M627" s="5085"/>
      <c r="N627" s="292" t="s">
        <v>868</v>
      </c>
      <c r="O627" s="292" t="s">
        <v>869</v>
      </c>
      <c r="P627" s="292" t="s">
        <v>869</v>
      </c>
      <c r="Q627" s="292" t="s">
        <v>857</v>
      </c>
      <c r="R627" s="25">
        <v>3997</v>
      </c>
      <c r="S627" s="25" t="s">
        <v>858</v>
      </c>
      <c r="T627" s="25">
        <v>8</v>
      </c>
      <c r="U627" s="25" t="s">
        <v>859</v>
      </c>
      <c r="V627" s="25">
        <v>8</v>
      </c>
      <c r="W627" s="465"/>
      <c r="X627" s="465"/>
      <c r="Y627" s="465"/>
      <c r="Z627" s="465"/>
      <c r="AA627" s="465"/>
      <c r="AB627" s="2972"/>
      <c r="AC627" s="5085"/>
      <c r="AD627" s="5085"/>
      <c r="AE627" s="5126"/>
    </row>
    <row r="628" spans="1:31" ht="12.75" customHeight="1">
      <c r="A628" s="4156"/>
      <c r="B628" s="5086"/>
      <c r="C628" s="5107"/>
      <c r="D628" s="3811"/>
      <c r="E628" s="5086"/>
      <c r="F628" s="5086"/>
      <c r="G628" s="5085"/>
      <c r="H628" s="5086"/>
      <c r="I628" s="5086"/>
      <c r="J628" s="5086"/>
      <c r="K628" s="5086"/>
      <c r="L628" s="5086"/>
      <c r="M628" s="5086"/>
      <c r="N628" s="292" t="s">
        <v>379</v>
      </c>
      <c r="O628" s="292" t="s">
        <v>380</v>
      </c>
      <c r="P628" s="292" t="s">
        <v>380</v>
      </c>
      <c r="Q628" s="292" t="s">
        <v>857</v>
      </c>
      <c r="R628" s="25">
        <v>3992</v>
      </c>
      <c r="S628" s="25" t="s">
        <v>858</v>
      </c>
      <c r="T628" s="25">
        <v>2</v>
      </c>
      <c r="U628" s="25" t="s">
        <v>859</v>
      </c>
      <c r="V628" s="25">
        <v>2</v>
      </c>
      <c r="W628" s="465"/>
      <c r="X628" s="465"/>
      <c r="Y628" s="465"/>
      <c r="Z628" s="465"/>
      <c r="AA628" s="465"/>
      <c r="AB628" s="500"/>
      <c r="AC628" s="5086"/>
      <c r="AD628" s="5086"/>
      <c r="AE628" s="5125"/>
    </row>
    <row r="629" spans="1:31" ht="12.75" customHeight="1">
      <c r="A629" s="4156"/>
      <c r="B629" s="5084" t="s">
        <v>2463</v>
      </c>
      <c r="C629" s="5105" t="s">
        <v>3779</v>
      </c>
      <c r="D629" s="5123" t="s">
        <v>524</v>
      </c>
      <c r="E629" s="5084" t="s">
        <v>1221</v>
      </c>
      <c r="F629" s="5084" t="s">
        <v>851</v>
      </c>
      <c r="G629" s="5084" t="s">
        <v>862</v>
      </c>
      <c r="H629" s="5084" t="s">
        <v>624</v>
      </c>
      <c r="I629" s="5084" t="s">
        <v>853</v>
      </c>
      <c r="J629" s="5084">
        <v>645</v>
      </c>
      <c r="K629" s="5084">
        <v>2912</v>
      </c>
      <c r="L629" s="5084">
        <v>512</v>
      </c>
      <c r="M629" s="5084">
        <v>768</v>
      </c>
      <c r="N629" s="292" t="s">
        <v>854</v>
      </c>
      <c r="O629" s="468" t="s">
        <v>165</v>
      </c>
      <c r="P629" s="25" t="s">
        <v>856</v>
      </c>
      <c r="Q629" s="292" t="s">
        <v>857</v>
      </c>
      <c r="R629" s="25">
        <v>270</v>
      </c>
      <c r="S629" s="25" t="s">
        <v>858</v>
      </c>
      <c r="T629" s="25">
        <v>2</v>
      </c>
      <c r="U629" s="25" t="s">
        <v>859</v>
      </c>
      <c r="V629" s="25">
        <v>2</v>
      </c>
      <c r="W629" s="465"/>
      <c r="X629" s="465"/>
      <c r="Y629" s="465"/>
      <c r="Z629" s="465"/>
      <c r="AA629" s="465"/>
      <c r="AB629" s="2971"/>
      <c r="AC629" s="5084" t="s">
        <v>2451</v>
      </c>
      <c r="AD629" s="5084" t="s">
        <v>2458</v>
      </c>
      <c r="AE629" s="5124" t="s">
        <v>4763</v>
      </c>
    </row>
    <row r="630" spans="1:31" ht="12.75" customHeight="1">
      <c r="A630" s="4156"/>
      <c r="B630" s="5085"/>
      <c r="C630" s="5106"/>
      <c r="D630" s="5119"/>
      <c r="E630" s="5085"/>
      <c r="F630" s="5085"/>
      <c r="G630" s="5085"/>
      <c r="H630" s="5085"/>
      <c r="I630" s="5085"/>
      <c r="J630" s="5085"/>
      <c r="K630" s="5085"/>
      <c r="L630" s="5085"/>
      <c r="M630" s="5085"/>
      <c r="N630" s="292" t="s">
        <v>868</v>
      </c>
      <c r="O630" s="292" t="s">
        <v>340</v>
      </c>
      <c r="P630" s="292" t="s">
        <v>340</v>
      </c>
      <c r="Q630" s="292" t="s">
        <v>857</v>
      </c>
      <c r="R630" s="25">
        <v>3997</v>
      </c>
      <c r="S630" s="25" t="s">
        <v>858</v>
      </c>
      <c r="T630" s="25">
        <v>8</v>
      </c>
      <c r="U630" s="25" t="s">
        <v>859</v>
      </c>
      <c r="V630" s="25">
        <v>8</v>
      </c>
      <c r="W630" s="465"/>
      <c r="X630" s="465"/>
      <c r="Y630" s="465"/>
      <c r="Z630" s="465"/>
      <c r="AA630" s="465"/>
      <c r="AB630" s="2972"/>
      <c r="AC630" s="5085"/>
      <c r="AD630" s="5085"/>
      <c r="AE630" s="5126"/>
    </row>
    <row r="631" spans="1:31" ht="12.75" customHeight="1">
      <c r="A631" s="4156"/>
      <c r="B631" s="5086"/>
      <c r="C631" s="5107"/>
      <c r="D631" s="5120"/>
      <c r="E631" s="5086"/>
      <c r="F631" s="5086"/>
      <c r="G631" s="5086"/>
      <c r="H631" s="5086"/>
      <c r="I631" s="5086"/>
      <c r="J631" s="5086"/>
      <c r="K631" s="5086"/>
      <c r="L631" s="5086"/>
      <c r="M631" s="5086"/>
      <c r="N631" s="292" t="s">
        <v>379</v>
      </c>
      <c r="O631" s="292" t="s">
        <v>380</v>
      </c>
      <c r="P631" s="292" t="s">
        <v>380</v>
      </c>
      <c r="Q631" s="292" t="s">
        <v>857</v>
      </c>
      <c r="R631" s="25">
        <v>3992</v>
      </c>
      <c r="S631" s="25" t="s">
        <v>858</v>
      </c>
      <c r="T631" s="25">
        <v>2</v>
      </c>
      <c r="U631" s="25" t="s">
        <v>859</v>
      </c>
      <c r="V631" s="25">
        <v>2</v>
      </c>
      <c r="W631" s="465"/>
      <c r="X631" s="465"/>
      <c r="Y631" s="465"/>
      <c r="Z631" s="465"/>
      <c r="AA631" s="465"/>
      <c r="AB631" s="500"/>
      <c r="AC631" s="5086"/>
      <c r="AD631" s="5086"/>
      <c r="AE631" s="5125"/>
    </row>
    <row r="632" spans="1:31" ht="12.75" customHeight="1">
      <c r="A632" s="4156"/>
      <c r="B632" s="5084" t="s">
        <v>2463</v>
      </c>
      <c r="C632" s="5105" t="s">
        <v>3717</v>
      </c>
      <c r="D632" s="3806" t="s">
        <v>1166</v>
      </c>
      <c r="E632" s="5084" t="s">
        <v>1221</v>
      </c>
      <c r="F632" s="5084" t="s">
        <v>851</v>
      </c>
      <c r="G632" s="5084" t="s">
        <v>862</v>
      </c>
      <c r="H632" s="5084" t="s">
        <v>624</v>
      </c>
      <c r="I632" s="5084" t="s">
        <v>853</v>
      </c>
      <c r="J632" s="5084">
        <v>643</v>
      </c>
      <c r="K632" s="5084">
        <v>5418</v>
      </c>
      <c r="L632" s="5084">
        <v>512</v>
      </c>
      <c r="M632" s="5084">
        <v>1152</v>
      </c>
      <c r="N632" s="292" t="s">
        <v>854</v>
      </c>
      <c r="O632" s="286" t="s">
        <v>1218</v>
      </c>
      <c r="P632" s="33" t="s">
        <v>1219</v>
      </c>
      <c r="Q632" s="292" t="s">
        <v>857</v>
      </c>
      <c r="R632" s="25">
        <v>270</v>
      </c>
      <c r="S632" s="25" t="s">
        <v>858</v>
      </c>
      <c r="T632" s="25">
        <v>2</v>
      </c>
      <c r="U632" s="25" t="s">
        <v>859</v>
      </c>
      <c r="V632" s="25">
        <v>2</v>
      </c>
      <c r="W632" s="25"/>
      <c r="X632" s="25"/>
      <c r="Y632" s="25"/>
      <c r="Z632" s="25"/>
      <c r="AA632" s="25"/>
      <c r="AB632" s="2983"/>
      <c r="AC632" s="5084" t="s">
        <v>2451</v>
      </c>
      <c r="AD632" s="5084" t="s">
        <v>2458</v>
      </c>
      <c r="AE632" s="5124" t="s">
        <v>4763</v>
      </c>
    </row>
    <row r="633" spans="1:31" ht="12.75" customHeight="1">
      <c r="A633" s="4156"/>
      <c r="B633" s="5085"/>
      <c r="C633" s="5106"/>
      <c r="D633" s="3807"/>
      <c r="E633" s="5085"/>
      <c r="F633" s="5085"/>
      <c r="G633" s="5085"/>
      <c r="H633" s="5085"/>
      <c r="I633" s="5085"/>
      <c r="J633" s="5085"/>
      <c r="K633" s="5085"/>
      <c r="L633" s="5085"/>
      <c r="M633" s="5085"/>
      <c r="N633" s="292" t="s">
        <v>868</v>
      </c>
      <c r="O633" s="292" t="s">
        <v>340</v>
      </c>
      <c r="P633" s="292" t="s">
        <v>340</v>
      </c>
      <c r="Q633" s="292" t="s">
        <v>857</v>
      </c>
      <c r="R633" s="25">
        <v>3997</v>
      </c>
      <c r="S633" s="25" t="s">
        <v>858</v>
      </c>
      <c r="T633" s="25">
        <v>8</v>
      </c>
      <c r="U633" s="25" t="s">
        <v>859</v>
      </c>
      <c r="V633" s="25">
        <v>8</v>
      </c>
      <c r="W633" s="25"/>
      <c r="X633" s="25"/>
      <c r="Y633" s="25"/>
      <c r="Z633" s="25"/>
      <c r="AA633" s="25"/>
      <c r="AB633" s="2980"/>
      <c r="AC633" s="5085"/>
      <c r="AD633" s="5085"/>
      <c r="AE633" s="5126"/>
    </row>
    <row r="634" spans="1:31" ht="12.75" customHeight="1">
      <c r="A634" s="4156"/>
      <c r="B634" s="5086"/>
      <c r="C634" s="5107"/>
      <c r="D634" s="3811"/>
      <c r="E634" s="5086"/>
      <c r="F634" s="5086"/>
      <c r="G634" s="5086"/>
      <c r="H634" s="5086"/>
      <c r="I634" s="5086"/>
      <c r="J634" s="5086"/>
      <c r="K634" s="5086"/>
      <c r="L634" s="5086"/>
      <c r="M634" s="5086"/>
      <c r="N634" s="292" t="s">
        <v>379</v>
      </c>
      <c r="O634" s="292" t="s">
        <v>380</v>
      </c>
      <c r="P634" s="292" t="s">
        <v>380</v>
      </c>
      <c r="Q634" s="292" t="s">
        <v>857</v>
      </c>
      <c r="R634" s="25">
        <v>3992</v>
      </c>
      <c r="S634" s="25" t="s">
        <v>858</v>
      </c>
      <c r="T634" s="25">
        <v>2</v>
      </c>
      <c r="U634" s="25" t="s">
        <v>859</v>
      </c>
      <c r="V634" s="25">
        <v>2</v>
      </c>
      <c r="W634" s="25"/>
      <c r="X634" s="25"/>
      <c r="Y634" s="25"/>
      <c r="Z634" s="25"/>
      <c r="AA634" s="25"/>
      <c r="AB634" s="2982"/>
      <c r="AC634" s="5086"/>
      <c r="AD634" s="5086"/>
      <c r="AE634" s="5125"/>
    </row>
    <row r="635" spans="1:31" ht="18" customHeight="1">
      <c r="A635" s="4156"/>
      <c r="B635" s="5084" t="s">
        <v>2463</v>
      </c>
      <c r="C635" s="5105" t="s">
        <v>3718</v>
      </c>
      <c r="D635" s="3806" t="s">
        <v>4354</v>
      </c>
      <c r="E635" s="5084" t="s">
        <v>1222</v>
      </c>
      <c r="F635" s="5084" t="s">
        <v>851</v>
      </c>
      <c r="G635" s="5084" t="s">
        <v>1131</v>
      </c>
      <c r="H635" s="5084" t="s">
        <v>624</v>
      </c>
      <c r="I635" s="5084" t="s">
        <v>873</v>
      </c>
      <c r="J635" s="5084">
        <v>5423</v>
      </c>
      <c r="K635" s="5084">
        <v>12798</v>
      </c>
      <c r="L635" s="5084">
        <v>512</v>
      </c>
      <c r="M635" s="5084">
        <v>1302</v>
      </c>
      <c r="N635" s="292" t="s">
        <v>854</v>
      </c>
      <c r="O635" s="292" t="s">
        <v>1135</v>
      </c>
      <c r="P635" s="25" t="s">
        <v>1134</v>
      </c>
      <c r="Q635" s="292" t="s">
        <v>857</v>
      </c>
      <c r="R635" s="25">
        <v>270</v>
      </c>
      <c r="S635" s="25" t="s">
        <v>858</v>
      </c>
      <c r="T635" s="25">
        <v>2</v>
      </c>
      <c r="U635" s="25" t="s">
        <v>859</v>
      </c>
      <c r="V635" s="25">
        <v>2</v>
      </c>
      <c r="W635" s="465"/>
      <c r="X635" s="465"/>
      <c r="Y635" s="465"/>
      <c r="Z635" s="465"/>
      <c r="AA635" s="465"/>
      <c r="AB635" s="2971"/>
      <c r="AC635" s="5084" t="s">
        <v>2466</v>
      </c>
      <c r="AD635" s="5084" t="s">
        <v>2458</v>
      </c>
      <c r="AE635" s="5124" t="s">
        <v>4765</v>
      </c>
    </row>
    <row r="636" spans="1:31" ht="18" customHeight="1">
      <c r="A636" s="4156"/>
      <c r="B636" s="5085"/>
      <c r="C636" s="5106"/>
      <c r="D636" s="3807"/>
      <c r="E636" s="5085"/>
      <c r="F636" s="5085"/>
      <c r="G636" s="5085"/>
      <c r="H636" s="5085"/>
      <c r="I636" s="5085"/>
      <c r="J636" s="5085"/>
      <c r="K636" s="5085"/>
      <c r="L636" s="5085"/>
      <c r="M636" s="5085"/>
      <c r="N636" s="292" t="s">
        <v>868</v>
      </c>
      <c r="O636" s="292" t="s">
        <v>340</v>
      </c>
      <c r="P636" s="292" t="s">
        <v>340</v>
      </c>
      <c r="Q636" s="292" t="s">
        <v>857</v>
      </c>
      <c r="R636" s="25">
        <v>3997</v>
      </c>
      <c r="S636" s="25" t="s">
        <v>858</v>
      </c>
      <c r="T636" s="1757">
        <v>16</v>
      </c>
      <c r="U636" s="25" t="s">
        <v>859</v>
      </c>
      <c r="V636" s="25">
        <v>8</v>
      </c>
      <c r="W636" s="465"/>
      <c r="X636" s="465"/>
      <c r="Y636" s="465"/>
      <c r="Z636" s="465"/>
      <c r="AA636" s="465"/>
      <c r="AB636" s="2972"/>
      <c r="AC636" s="5085"/>
      <c r="AD636" s="5085"/>
      <c r="AE636" s="5126"/>
    </row>
    <row r="637" spans="1:31" ht="18" customHeight="1">
      <c r="A637" s="4156"/>
      <c r="B637" s="5086"/>
      <c r="C637" s="5107"/>
      <c r="D637" s="3811"/>
      <c r="E637" s="5086"/>
      <c r="F637" s="5086"/>
      <c r="G637" s="5085"/>
      <c r="H637" s="5086"/>
      <c r="I637" s="5086"/>
      <c r="J637" s="5086"/>
      <c r="K637" s="5086"/>
      <c r="L637" s="5086"/>
      <c r="M637" s="5086"/>
      <c r="N637" s="292" t="s">
        <v>379</v>
      </c>
      <c r="O637" s="292" t="s">
        <v>380</v>
      </c>
      <c r="P637" s="292" t="s">
        <v>380</v>
      </c>
      <c r="Q637" s="292" t="s">
        <v>857</v>
      </c>
      <c r="R637" s="25">
        <v>3992</v>
      </c>
      <c r="S637" s="25" t="s">
        <v>858</v>
      </c>
      <c r="T637" s="25">
        <v>2</v>
      </c>
      <c r="U637" s="25" t="s">
        <v>859</v>
      </c>
      <c r="V637" s="25">
        <v>2</v>
      </c>
      <c r="W637" s="465"/>
      <c r="X637" s="465"/>
      <c r="Y637" s="465"/>
      <c r="Z637" s="465"/>
      <c r="AA637" s="465"/>
      <c r="AB637" s="500"/>
      <c r="AC637" s="5086"/>
      <c r="AD637" s="5086"/>
      <c r="AE637" s="5125"/>
    </row>
    <row r="638" spans="1:31" ht="18" customHeight="1">
      <c r="A638" s="4156"/>
      <c r="B638" s="5084" t="s">
        <v>2463</v>
      </c>
      <c r="C638" s="5105" t="s">
        <v>3719</v>
      </c>
      <c r="D638" s="3806" t="s">
        <v>1167</v>
      </c>
      <c r="E638" s="5084" t="s">
        <v>1222</v>
      </c>
      <c r="F638" s="5084" t="s">
        <v>851</v>
      </c>
      <c r="G638" s="5084" t="s">
        <v>1131</v>
      </c>
      <c r="H638" s="5084" t="s">
        <v>624</v>
      </c>
      <c r="I638" s="5084" t="s">
        <v>873</v>
      </c>
      <c r="J638" s="5084">
        <v>12803</v>
      </c>
      <c r="K638" s="5084">
        <v>23968</v>
      </c>
      <c r="L638" s="5084">
        <v>512</v>
      </c>
      <c r="M638" s="5084">
        <v>1280</v>
      </c>
      <c r="N638" s="2720" t="s">
        <v>854</v>
      </c>
      <c r="O638" s="2720" t="s">
        <v>866</v>
      </c>
      <c r="P638" s="2727" t="s">
        <v>867</v>
      </c>
      <c r="Q638" s="2720" t="s">
        <v>857</v>
      </c>
      <c r="R638" s="2727">
        <v>270</v>
      </c>
      <c r="S638" s="2727" t="s">
        <v>858</v>
      </c>
      <c r="T638" s="2727">
        <v>2</v>
      </c>
      <c r="U638" s="2727" t="s">
        <v>859</v>
      </c>
      <c r="V638" s="2727">
        <v>2</v>
      </c>
      <c r="W638" s="465"/>
      <c r="X638" s="465"/>
      <c r="Y638" s="465"/>
      <c r="Z638" s="465"/>
      <c r="AA638" s="465"/>
      <c r="AB638" s="2971"/>
      <c r="AC638" s="5084" t="s">
        <v>2468</v>
      </c>
      <c r="AD638" s="5084" t="s">
        <v>2458</v>
      </c>
      <c r="AE638" s="5124" t="s">
        <v>4763</v>
      </c>
    </row>
    <row r="639" spans="1:31" ht="18" customHeight="1">
      <c r="A639" s="4156"/>
      <c r="B639" s="5085"/>
      <c r="C639" s="5106"/>
      <c r="D639" s="3807"/>
      <c r="E639" s="5085"/>
      <c r="F639" s="5085"/>
      <c r="G639" s="5085"/>
      <c r="H639" s="5085"/>
      <c r="I639" s="5085"/>
      <c r="J639" s="5085"/>
      <c r="K639" s="5085"/>
      <c r="L639" s="5085"/>
      <c r="M639" s="5085"/>
      <c r="N639" s="2720" t="s">
        <v>868</v>
      </c>
      <c r="O639" s="2720" t="s">
        <v>340</v>
      </c>
      <c r="P639" s="2720" t="s">
        <v>340</v>
      </c>
      <c r="Q639" s="2720" t="s">
        <v>857</v>
      </c>
      <c r="R639" s="2727">
        <v>3997</v>
      </c>
      <c r="S639" s="2727" t="s">
        <v>858</v>
      </c>
      <c r="T639" s="2727">
        <v>8</v>
      </c>
      <c r="U639" s="2727" t="s">
        <v>859</v>
      </c>
      <c r="V639" s="2727">
        <v>8</v>
      </c>
      <c r="W639" s="465"/>
      <c r="X639" s="465"/>
      <c r="Y639" s="465"/>
      <c r="Z639" s="465"/>
      <c r="AA639" s="465"/>
      <c r="AB639" s="2972"/>
      <c r="AC639" s="5085"/>
      <c r="AD639" s="5085"/>
      <c r="AE639" s="5126"/>
    </row>
    <row r="640" spans="1:31" ht="18" customHeight="1" thickBot="1">
      <c r="A640" s="4157"/>
      <c r="B640" s="5086"/>
      <c r="C640" s="5107"/>
      <c r="D640" s="3811"/>
      <c r="E640" s="5086"/>
      <c r="F640" s="5086"/>
      <c r="G640" s="5086"/>
      <c r="H640" s="5086"/>
      <c r="I640" s="5086"/>
      <c r="J640" s="5086"/>
      <c r="K640" s="5086"/>
      <c r="L640" s="5086"/>
      <c r="M640" s="5086"/>
      <c r="N640" s="2720" t="s">
        <v>379</v>
      </c>
      <c r="O640" s="2720" t="s">
        <v>380</v>
      </c>
      <c r="P640" s="2720" t="s">
        <v>380</v>
      </c>
      <c r="Q640" s="2720" t="s">
        <v>857</v>
      </c>
      <c r="R640" s="2727">
        <v>3992</v>
      </c>
      <c r="S640" s="2727" t="s">
        <v>858</v>
      </c>
      <c r="T640" s="2727">
        <v>2</v>
      </c>
      <c r="U640" s="2727" t="s">
        <v>859</v>
      </c>
      <c r="V640" s="2727">
        <v>2</v>
      </c>
      <c r="W640" s="465"/>
      <c r="X640" s="465"/>
      <c r="Y640" s="465"/>
      <c r="Z640" s="465"/>
      <c r="AA640" s="465"/>
      <c r="AB640" s="500"/>
      <c r="AC640" s="5086"/>
      <c r="AD640" s="5086"/>
      <c r="AE640" s="5125"/>
    </row>
    <row r="641" spans="1:31" ht="32.25" customHeight="1">
      <c r="A641" s="5131" t="s">
        <v>5891</v>
      </c>
      <c r="B641" s="4056" t="s">
        <v>2463</v>
      </c>
      <c r="C641" s="5133" t="s">
        <v>5109</v>
      </c>
      <c r="D641" s="4139" t="s">
        <v>5689</v>
      </c>
      <c r="E641" s="5084" t="s">
        <v>1222</v>
      </c>
      <c r="F641" s="5084" t="s">
        <v>851</v>
      </c>
      <c r="G641" s="5084" t="s">
        <v>1131</v>
      </c>
      <c r="H641" s="5084" t="s">
        <v>624</v>
      </c>
      <c r="I641" s="5084" t="s">
        <v>873</v>
      </c>
      <c r="J641" s="5090">
        <v>5163</v>
      </c>
      <c r="K641" s="5084">
        <v>12542</v>
      </c>
      <c r="L641" s="5084">
        <v>384</v>
      </c>
      <c r="M641" s="5084">
        <v>1472</v>
      </c>
      <c r="N641" s="2720" t="s">
        <v>854</v>
      </c>
      <c r="O641" s="2720" t="s">
        <v>1135</v>
      </c>
      <c r="P641" s="2727" t="s">
        <v>5201</v>
      </c>
      <c r="Q641" s="2720" t="s">
        <v>857</v>
      </c>
      <c r="R641" s="2786">
        <v>270</v>
      </c>
      <c r="S641" s="2727" t="s">
        <v>858</v>
      </c>
      <c r="T641" s="2727">
        <v>2</v>
      </c>
      <c r="U641" s="2727" t="s">
        <v>859</v>
      </c>
      <c r="V641" s="2727">
        <v>2</v>
      </c>
      <c r="W641" s="486"/>
      <c r="X641" s="486"/>
      <c r="Y641" s="486"/>
      <c r="Z641" s="486"/>
      <c r="AA641" s="486"/>
      <c r="AB641" s="2969"/>
      <c r="AC641" s="5084" t="s">
        <v>2466</v>
      </c>
      <c r="AD641" s="5136" t="s">
        <v>2458</v>
      </c>
      <c r="AE641" s="5138" t="s">
        <v>5702</v>
      </c>
    </row>
    <row r="642" spans="1:31" ht="32.25" customHeight="1" thickBot="1">
      <c r="A642" s="5132"/>
      <c r="B642" s="4646"/>
      <c r="C642" s="5134"/>
      <c r="D642" s="4468"/>
      <c r="E642" s="5121"/>
      <c r="F642" s="5121"/>
      <c r="G642" s="5121"/>
      <c r="H642" s="5121"/>
      <c r="I642" s="5121"/>
      <c r="J642" s="5135"/>
      <c r="K642" s="5121"/>
      <c r="L642" s="5121"/>
      <c r="M642" s="5121"/>
      <c r="N642" s="2721" t="s">
        <v>379</v>
      </c>
      <c r="O642" s="2725" t="s">
        <v>3055</v>
      </c>
      <c r="P642" s="2715" t="s">
        <v>3055</v>
      </c>
      <c r="Q642" s="2734" t="s">
        <v>857</v>
      </c>
      <c r="R642" s="2715">
        <v>3992</v>
      </c>
      <c r="S642" s="2715" t="s">
        <v>858</v>
      </c>
      <c r="T642" s="2715">
        <v>2</v>
      </c>
      <c r="U642" s="2715" t="s">
        <v>859</v>
      </c>
      <c r="V642" s="2715">
        <v>2</v>
      </c>
      <c r="W642" s="2728"/>
      <c r="X642" s="2728"/>
      <c r="Y642" s="2728"/>
      <c r="Z642" s="2728"/>
      <c r="AA642" s="2728"/>
      <c r="AB642" s="2981"/>
      <c r="AC642" s="5121"/>
      <c r="AD642" s="5137"/>
      <c r="AE642" s="5139"/>
    </row>
    <row r="643" spans="1:31" ht="24" customHeight="1">
      <c r="A643" s="5235" t="s">
        <v>4744</v>
      </c>
      <c r="B643" s="5085" t="s">
        <v>2463</v>
      </c>
      <c r="C643" s="5230" t="s">
        <v>3835</v>
      </c>
      <c r="D643" s="5209" t="s">
        <v>3092</v>
      </c>
      <c r="E643" s="5236" t="s">
        <v>1221</v>
      </c>
      <c r="F643" s="5085" t="s">
        <v>851</v>
      </c>
      <c r="G643" s="5085" t="s">
        <v>862</v>
      </c>
      <c r="H643" s="5085" t="s">
        <v>624</v>
      </c>
      <c r="I643" s="5114" t="s">
        <v>853</v>
      </c>
      <c r="J643" s="5236">
        <v>514</v>
      </c>
      <c r="K643" s="5236">
        <v>5162</v>
      </c>
      <c r="L643" s="5236">
        <v>256</v>
      </c>
      <c r="M643" s="5236">
        <v>896</v>
      </c>
      <c r="N643" s="1430" t="s">
        <v>854</v>
      </c>
      <c r="O643" s="1433" t="s">
        <v>1218</v>
      </c>
      <c r="P643" s="1421" t="s">
        <v>1219</v>
      </c>
      <c r="Q643" s="1433" t="s">
        <v>857</v>
      </c>
      <c r="R643" s="2038">
        <v>3977</v>
      </c>
      <c r="S643" s="1421" t="s">
        <v>858</v>
      </c>
      <c r="T643" s="1421">
        <v>2</v>
      </c>
      <c r="U643" s="1421" t="s">
        <v>859</v>
      </c>
      <c r="V643" s="1421">
        <v>2</v>
      </c>
      <c r="W643" s="1421"/>
      <c r="X643" s="1421"/>
      <c r="Y643" s="1421"/>
      <c r="Z643" s="1421"/>
      <c r="AA643" s="1421"/>
      <c r="AB643" s="2980"/>
      <c r="AC643" s="5085" t="s">
        <v>2451</v>
      </c>
      <c r="AD643" s="5085" t="s">
        <v>2458</v>
      </c>
      <c r="AE643" s="5126" t="s">
        <v>4655</v>
      </c>
    </row>
    <row r="644" spans="1:31" ht="24" customHeight="1">
      <c r="A644" s="4660"/>
      <c r="B644" s="5086"/>
      <c r="C644" s="5171"/>
      <c r="D644" s="5233"/>
      <c r="E644" s="5237"/>
      <c r="F644" s="5086"/>
      <c r="G644" s="5086"/>
      <c r="H644" s="5086"/>
      <c r="I644" s="5115"/>
      <c r="J644" s="5237"/>
      <c r="K644" s="5237"/>
      <c r="L644" s="5237"/>
      <c r="M644" s="5237"/>
      <c r="N644" s="1435" t="s">
        <v>379</v>
      </c>
      <c r="O644" s="1439" t="s">
        <v>380</v>
      </c>
      <c r="P644" s="1439" t="s">
        <v>380</v>
      </c>
      <c r="Q644" s="1435" t="s">
        <v>857</v>
      </c>
      <c r="R644" s="2038">
        <v>3992</v>
      </c>
      <c r="S644" s="1439" t="s">
        <v>858</v>
      </c>
      <c r="T644" s="1421">
        <v>2</v>
      </c>
      <c r="U644" s="1439" t="s">
        <v>859</v>
      </c>
      <c r="V644" s="1421">
        <v>2</v>
      </c>
      <c r="W644" s="1439"/>
      <c r="X644" s="1439"/>
      <c r="Y644" s="1439"/>
      <c r="Z644" s="1439"/>
      <c r="AA644" s="1439"/>
      <c r="AB644" s="2982"/>
      <c r="AC644" s="5086"/>
      <c r="AD644" s="5086"/>
      <c r="AE644" s="5125"/>
    </row>
    <row r="645" spans="1:31" ht="20.25" customHeight="1">
      <c r="A645" s="4659" t="s">
        <v>4746</v>
      </c>
      <c r="B645" s="5085" t="s">
        <v>2463</v>
      </c>
      <c r="C645" s="5234" t="s">
        <v>3796</v>
      </c>
      <c r="D645" s="5209" t="s">
        <v>2530</v>
      </c>
      <c r="E645" s="5085" t="s">
        <v>1221</v>
      </c>
      <c r="F645" s="5085" t="s">
        <v>851</v>
      </c>
      <c r="G645" s="5085" t="s">
        <v>862</v>
      </c>
      <c r="H645" s="5085" t="s">
        <v>624</v>
      </c>
      <c r="I645" s="5114" t="s">
        <v>853</v>
      </c>
      <c r="J645" s="5085">
        <v>384</v>
      </c>
      <c r="K645" s="5085">
        <v>512</v>
      </c>
      <c r="L645" s="5085">
        <v>384</v>
      </c>
      <c r="M645" s="5085">
        <v>512</v>
      </c>
      <c r="N645" s="1433" t="s">
        <v>868</v>
      </c>
      <c r="O645" s="1433" t="s">
        <v>869</v>
      </c>
      <c r="P645" s="1433" t="s">
        <v>869</v>
      </c>
      <c r="Q645" s="1433" t="s">
        <v>857</v>
      </c>
      <c r="R645" s="2038">
        <v>3982</v>
      </c>
      <c r="S645" s="1421" t="s">
        <v>858</v>
      </c>
      <c r="T645" s="1421">
        <v>8</v>
      </c>
      <c r="U645" s="1421" t="s">
        <v>859</v>
      </c>
      <c r="V645" s="1421">
        <v>8</v>
      </c>
      <c r="W645" s="1439"/>
      <c r="X645" s="1439"/>
      <c r="Y645" s="1439"/>
      <c r="Z645" s="1439"/>
      <c r="AA645" s="1439"/>
      <c r="AB645" s="2980"/>
      <c r="AC645" s="5085" t="s">
        <v>2451</v>
      </c>
      <c r="AD645" s="5085" t="s">
        <v>2458</v>
      </c>
      <c r="AE645" s="5126" t="s">
        <v>4656</v>
      </c>
    </row>
    <row r="646" spans="1:31" ht="20.25" customHeight="1">
      <c r="A646" s="4659"/>
      <c r="B646" s="5086"/>
      <c r="C646" s="5173"/>
      <c r="D646" s="5233"/>
      <c r="E646" s="5086"/>
      <c r="F646" s="5086"/>
      <c r="G646" s="5086"/>
      <c r="H646" s="5086"/>
      <c r="I646" s="5115"/>
      <c r="J646" s="5086"/>
      <c r="K646" s="5086"/>
      <c r="L646" s="5086"/>
      <c r="M646" s="5086"/>
      <c r="N646" s="1435" t="s">
        <v>379</v>
      </c>
      <c r="O646" s="1439" t="s">
        <v>380</v>
      </c>
      <c r="P646" s="1439" t="s">
        <v>380</v>
      </c>
      <c r="Q646" s="1435" t="s">
        <v>857</v>
      </c>
      <c r="R646" s="2052">
        <v>3992</v>
      </c>
      <c r="S646" s="1439" t="s">
        <v>858</v>
      </c>
      <c r="T646" s="1439">
        <v>2</v>
      </c>
      <c r="U646" s="1439" t="s">
        <v>859</v>
      </c>
      <c r="V646" s="1439">
        <v>2</v>
      </c>
      <c r="W646" s="1439"/>
      <c r="X646" s="1439"/>
      <c r="Y646" s="1439"/>
      <c r="Z646" s="1439"/>
      <c r="AA646" s="1439"/>
      <c r="AB646" s="2982"/>
      <c r="AC646" s="5086"/>
      <c r="AD646" s="5086"/>
      <c r="AE646" s="5125"/>
    </row>
    <row r="647" spans="1:31" ht="24.75" customHeight="1">
      <c r="A647" s="4659"/>
      <c r="B647" s="5085" t="s">
        <v>2463</v>
      </c>
      <c r="C647" s="5234" t="s">
        <v>3797</v>
      </c>
      <c r="D647" s="5209" t="s">
        <v>2531</v>
      </c>
      <c r="E647" s="5085" t="s">
        <v>1221</v>
      </c>
      <c r="F647" s="5085" t="s">
        <v>851</v>
      </c>
      <c r="G647" s="5085" t="s">
        <v>862</v>
      </c>
      <c r="H647" s="5085" t="s">
        <v>624</v>
      </c>
      <c r="I647" s="5114" t="s">
        <v>853</v>
      </c>
      <c r="J647" s="5085">
        <v>640</v>
      </c>
      <c r="K647" s="5085">
        <v>768</v>
      </c>
      <c r="L647" s="5085">
        <v>608</v>
      </c>
      <c r="M647" s="5085">
        <v>768</v>
      </c>
      <c r="N647" s="1435" t="s">
        <v>868</v>
      </c>
      <c r="O647" s="1435" t="s">
        <v>340</v>
      </c>
      <c r="P647" s="1435" t="s">
        <v>340</v>
      </c>
      <c r="Q647" s="1435" t="s">
        <v>857</v>
      </c>
      <c r="R647" s="2038">
        <v>3982</v>
      </c>
      <c r="S647" s="1439" t="s">
        <v>858</v>
      </c>
      <c r="T647" s="1439">
        <v>8</v>
      </c>
      <c r="U647" s="1439" t="s">
        <v>859</v>
      </c>
      <c r="V647" s="1439">
        <v>8</v>
      </c>
      <c r="W647" s="1439"/>
      <c r="X647" s="1439"/>
      <c r="Y647" s="1439"/>
      <c r="Z647" s="1439"/>
      <c r="AA647" s="1439"/>
      <c r="AB647" s="2980"/>
      <c r="AC647" s="5085" t="s">
        <v>2451</v>
      </c>
      <c r="AD647" s="5085" t="s">
        <v>2458</v>
      </c>
      <c r="AE647" s="5126" t="s">
        <v>4657</v>
      </c>
    </row>
    <row r="648" spans="1:31" ht="24.75" customHeight="1">
      <c r="A648" s="4660"/>
      <c r="B648" s="5086"/>
      <c r="C648" s="5173"/>
      <c r="D648" s="5233"/>
      <c r="E648" s="5086"/>
      <c r="F648" s="5086"/>
      <c r="G648" s="5086"/>
      <c r="H648" s="5086"/>
      <c r="I648" s="5115"/>
      <c r="J648" s="5086"/>
      <c r="K648" s="5086"/>
      <c r="L648" s="5086"/>
      <c r="M648" s="5086"/>
      <c r="N648" s="1435" t="s">
        <v>379</v>
      </c>
      <c r="O648" s="1439" t="s">
        <v>380</v>
      </c>
      <c r="P648" s="1439" t="s">
        <v>380</v>
      </c>
      <c r="Q648" s="1435" t="s">
        <v>857</v>
      </c>
      <c r="R648" s="2052">
        <v>3992</v>
      </c>
      <c r="S648" s="1439" t="s">
        <v>858</v>
      </c>
      <c r="T648" s="1439">
        <v>2</v>
      </c>
      <c r="U648" s="1439" t="s">
        <v>859</v>
      </c>
      <c r="V648" s="1439">
        <v>2</v>
      </c>
      <c r="W648" s="1439"/>
      <c r="X648" s="1439"/>
      <c r="Y648" s="1439"/>
      <c r="Z648" s="1439"/>
      <c r="AA648" s="1439"/>
      <c r="AB648" s="2982"/>
      <c r="AC648" s="5086"/>
      <c r="AD648" s="5086"/>
      <c r="AE648" s="5125"/>
    </row>
    <row r="649" spans="1:31" ht="15" customHeight="1">
      <c r="A649" s="5193" t="s">
        <v>4745</v>
      </c>
      <c r="B649" s="5084" t="s">
        <v>2463</v>
      </c>
      <c r="C649" s="5105" t="s">
        <v>3776</v>
      </c>
      <c r="D649" s="3530" t="s">
        <v>1742</v>
      </c>
      <c r="E649" s="5084" t="s">
        <v>1221</v>
      </c>
      <c r="F649" s="5084" t="s">
        <v>851</v>
      </c>
      <c r="G649" s="5084" t="s">
        <v>862</v>
      </c>
      <c r="H649" s="5084" t="s">
        <v>624</v>
      </c>
      <c r="I649" s="5084" t="s">
        <v>853</v>
      </c>
      <c r="J649" s="5084">
        <v>512</v>
      </c>
      <c r="K649" s="5084">
        <v>1120</v>
      </c>
      <c r="L649" s="5084">
        <v>416</v>
      </c>
      <c r="M649" s="5084">
        <v>832</v>
      </c>
      <c r="N649" s="1890" t="s">
        <v>854</v>
      </c>
      <c r="O649" s="1920" t="s">
        <v>1219</v>
      </c>
      <c r="P649" s="1912" t="s">
        <v>856</v>
      </c>
      <c r="Q649" s="1890" t="s">
        <v>857</v>
      </c>
      <c r="R649" s="2052">
        <v>3977</v>
      </c>
      <c r="S649" s="1912" t="s">
        <v>858</v>
      </c>
      <c r="T649" s="1912">
        <v>2</v>
      </c>
      <c r="U649" s="1912" t="s">
        <v>859</v>
      </c>
      <c r="V649" s="1912">
        <v>2</v>
      </c>
      <c r="W649" s="1912"/>
      <c r="X649" s="1912"/>
      <c r="Y649" s="1912"/>
      <c r="Z649" s="1912"/>
      <c r="AA649" s="1912"/>
      <c r="AB649" s="2983"/>
      <c r="AC649" s="5084" t="s">
        <v>2451</v>
      </c>
      <c r="AD649" s="5084" t="s">
        <v>2458</v>
      </c>
      <c r="AE649" s="5124" t="s">
        <v>4692</v>
      </c>
    </row>
    <row r="650" spans="1:31" ht="15" customHeight="1">
      <c r="A650" s="5194"/>
      <c r="B650" s="5085"/>
      <c r="C650" s="5106"/>
      <c r="D650" s="3531"/>
      <c r="E650" s="5085"/>
      <c r="F650" s="5085"/>
      <c r="G650" s="5085"/>
      <c r="H650" s="5085"/>
      <c r="I650" s="5085"/>
      <c r="J650" s="5085"/>
      <c r="K650" s="5085"/>
      <c r="L650" s="5085"/>
      <c r="M650" s="5085"/>
      <c r="N650" s="1890" t="s">
        <v>868</v>
      </c>
      <c r="O650" s="1890" t="s">
        <v>869</v>
      </c>
      <c r="P650" s="1890" t="s">
        <v>869</v>
      </c>
      <c r="Q650" s="1890" t="s">
        <v>857</v>
      </c>
      <c r="R650" s="2038">
        <v>3982</v>
      </c>
      <c r="S650" s="1912" t="s">
        <v>858</v>
      </c>
      <c r="T650" s="1912">
        <v>8</v>
      </c>
      <c r="U650" s="1912" t="s">
        <v>859</v>
      </c>
      <c r="V650" s="1912">
        <v>8</v>
      </c>
      <c r="W650" s="1912"/>
      <c r="X650" s="1912"/>
      <c r="Y650" s="1912"/>
      <c r="Z650" s="1912"/>
      <c r="AA650" s="1912"/>
      <c r="AB650" s="2980"/>
      <c r="AC650" s="5085"/>
      <c r="AD650" s="5085"/>
      <c r="AE650" s="5126"/>
    </row>
    <row r="651" spans="1:31" ht="15" customHeight="1">
      <c r="A651" s="5194"/>
      <c r="B651" s="5086"/>
      <c r="C651" s="5107"/>
      <c r="D651" s="3532"/>
      <c r="E651" s="5086"/>
      <c r="F651" s="5086"/>
      <c r="G651" s="5086"/>
      <c r="H651" s="5086"/>
      <c r="I651" s="5086"/>
      <c r="J651" s="5086"/>
      <c r="K651" s="5086"/>
      <c r="L651" s="5086"/>
      <c r="M651" s="5086"/>
      <c r="N651" s="1890" t="s">
        <v>379</v>
      </c>
      <c r="O651" s="1890" t="s">
        <v>380</v>
      </c>
      <c r="P651" s="1890" t="s">
        <v>380</v>
      </c>
      <c r="Q651" s="1890" t="s">
        <v>857</v>
      </c>
      <c r="R651" s="2052">
        <v>3992</v>
      </c>
      <c r="S651" s="1912" t="s">
        <v>858</v>
      </c>
      <c r="T651" s="1912">
        <v>2</v>
      </c>
      <c r="U651" s="1912" t="s">
        <v>859</v>
      </c>
      <c r="V651" s="1912">
        <v>2</v>
      </c>
      <c r="W651" s="1912"/>
      <c r="X651" s="1912"/>
      <c r="Y651" s="1912"/>
      <c r="Z651" s="1912"/>
      <c r="AA651" s="1912"/>
      <c r="AB651" s="2982"/>
      <c r="AC651" s="5086"/>
      <c r="AD651" s="5086"/>
      <c r="AE651" s="5125"/>
    </row>
    <row r="652" spans="1:31" ht="12.75" customHeight="1">
      <c r="A652" s="5194"/>
      <c r="B652" s="5084" t="s">
        <v>2463</v>
      </c>
      <c r="C652" s="5105" t="s">
        <v>3712</v>
      </c>
      <c r="D652" s="3530" t="s">
        <v>1743</v>
      </c>
      <c r="E652" s="5084" t="s">
        <v>1221</v>
      </c>
      <c r="F652" s="5084" t="s">
        <v>851</v>
      </c>
      <c r="G652" s="5085" t="s">
        <v>862</v>
      </c>
      <c r="H652" s="5084" t="s">
        <v>624</v>
      </c>
      <c r="I652" s="5084" t="s">
        <v>853</v>
      </c>
      <c r="J652" s="5085">
        <v>512</v>
      </c>
      <c r="K652" s="5085">
        <v>1728</v>
      </c>
      <c r="L652" s="5085">
        <v>416</v>
      </c>
      <c r="M652" s="5085">
        <v>832</v>
      </c>
      <c r="N652" s="1887" t="s">
        <v>854</v>
      </c>
      <c r="O652" s="1899" t="s">
        <v>1744</v>
      </c>
      <c r="P652" s="1857" t="s">
        <v>856</v>
      </c>
      <c r="Q652" s="1890" t="s">
        <v>857</v>
      </c>
      <c r="R652" s="2038">
        <v>3977</v>
      </c>
      <c r="S652" s="1912" t="s">
        <v>858</v>
      </c>
      <c r="T652" s="1912">
        <v>2</v>
      </c>
      <c r="U652" s="1912" t="s">
        <v>859</v>
      </c>
      <c r="V652" s="1912">
        <v>2</v>
      </c>
      <c r="W652" s="1912"/>
      <c r="X652" s="1912"/>
      <c r="Y652" s="1912"/>
      <c r="Z652" s="1912"/>
      <c r="AA652" s="1912"/>
      <c r="AB652" s="2983"/>
      <c r="AC652" s="5084" t="s">
        <v>2451</v>
      </c>
      <c r="AD652" s="5084" t="s">
        <v>2458</v>
      </c>
      <c r="AE652" s="5126" t="s">
        <v>4659</v>
      </c>
    </row>
    <row r="653" spans="1:31" ht="12.75" customHeight="1">
      <c r="A653" s="5194"/>
      <c r="B653" s="5085"/>
      <c r="C653" s="5106"/>
      <c r="D653" s="3531"/>
      <c r="E653" s="5085"/>
      <c r="F653" s="5085"/>
      <c r="G653" s="5085"/>
      <c r="H653" s="5085"/>
      <c r="I653" s="5085"/>
      <c r="J653" s="5085"/>
      <c r="K653" s="5085"/>
      <c r="L653" s="5085"/>
      <c r="M653" s="5085"/>
      <c r="N653" s="1890" t="s">
        <v>868</v>
      </c>
      <c r="O653" s="1890" t="s">
        <v>869</v>
      </c>
      <c r="P653" s="1890" t="s">
        <v>869</v>
      </c>
      <c r="Q653" s="1890" t="s">
        <v>857</v>
      </c>
      <c r="R653" s="2038">
        <v>3982</v>
      </c>
      <c r="S653" s="1912" t="s">
        <v>858</v>
      </c>
      <c r="T653" s="1912">
        <v>8</v>
      </c>
      <c r="U653" s="1912" t="s">
        <v>859</v>
      </c>
      <c r="V653" s="1912">
        <v>8</v>
      </c>
      <c r="W653" s="1912"/>
      <c r="X653" s="1912"/>
      <c r="Y653" s="1912"/>
      <c r="Z653" s="1912"/>
      <c r="AA653" s="1912"/>
      <c r="AB653" s="2980"/>
      <c r="AC653" s="5085"/>
      <c r="AD653" s="5085"/>
      <c r="AE653" s="5126"/>
    </row>
    <row r="654" spans="1:31">
      <c r="A654" s="5194"/>
      <c r="B654" s="5086"/>
      <c r="C654" s="5107"/>
      <c r="D654" s="3532"/>
      <c r="E654" s="5086"/>
      <c r="F654" s="5086"/>
      <c r="G654" s="5086"/>
      <c r="H654" s="5086"/>
      <c r="I654" s="5086"/>
      <c r="J654" s="5086"/>
      <c r="K654" s="5086"/>
      <c r="L654" s="5086"/>
      <c r="M654" s="5086"/>
      <c r="N654" s="1890" t="s">
        <v>379</v>
      </c>
      <c r="O654" s="1890" t="s">
        <v>380</v>
      </c>
      <c r="P654" s="1890" t="s">
        <v>380</v>
      </c>
      <c r="Q654" s="1890" t="s">
        <v>857</v>
      </c>
      <c r="R654" s="2052">
        <v>3992</v>
      </c>
      <c r="S654" s="1912" t="s">
        <v>858</v>
      </c>
      <c r="T654" s="1912">
        <v>2</v>
      </c>
      <c r="U654" s="1912" t="s">
        <v>859</v>
      </c>
      <c r="V654" s="1912">
        <v>2</v>
      </c>
      <c r="W654" s="1912"/>
      <c r="X654" s="1912"/>
      <c r="Y654" s="1912"/>
      <c r="Z654" s="1912"/>
      <c r="AA654" s="1912"/>
      <c r="AB654" s="2982"/>
      <c r="AC654" s="5086"/>
      <c r="AD654" s="5086"/>
      <c r="AE654" s="5125"/>
    </row>
    <row r="655" spans="1:31" ht="12.75" customHeight="1">
      <c r="A655" s="5194"/>
      <c r="B655" s="5085" t="s">
        <v>2463</v>
      </c>
      <c r="C655" s="5106" t="s">
        <v>3778</v>
      </c>
      <c r="D655" s="3531" t="s">
        <v>953</v>
      </c>
      <c r="E655" s="5084" t="s">
        <v>1221</v>
      </c>
      <c r="F655" s="5085" t="s">
        <v>851</v>
      </c>
      <c r="G655" s="5085" t="s">
        <v>862</v>
      </c>
      <c r="H655" s="5085" t="s">
        <v>624</v>
      </c>
      <c r="I655" s="5085" t="s">
        <v>853</v>
      </c>
      <c r="J655" s="5085">
        <v>645</v>
      </c>
      <c r="K655" s="5085">
        <v>2656</v>
      </c>
      <c r="L655" s="5085">
        <v>384</v>
      </c>
      <c r="M655" s="5085">
        <v>576</v>
      </c>
      <c r="N655" s="1887" t="s">
        <v>854</v>
      </c>
      <c r="O655" s="1899" t="s">
        <v>165</v>
      </c>
      <c r="P655" s="1857" t="s">
        <v>856</v>
      </c>
      <c r="Q655" s="1887" t="s">
        <v>857</v>
      </c>
      <c r="R655" s="2038">
        <v>3977</v>
      </c>
      <c r="S655" s="1857" t="s">
        <v>858</v>
      </c>
      <c r="T655" s="1857">
        <v>2</v>
      </c>
      <c r="U655" s="1857" t="s">
        <v>859</v>
      </c>
      <c r="V655" s="1857">
        <v>2</v>
      </c>
      <c r="W655" s="500"/>
      <c r="X655" s="500"/>
      <c r="Y655" s="500"/>
      <c r="Z655" s="500"/>
      <c r="AA655" s="500"/>
      <c r="AB655" s="2972"/>
      <c r="AC655" s="5085" t="s">
        <v>2451</v>
      </c>
      <c r="AD655" s="5085" t="s">
        <v>2458</v>
      </c>
      <c r="AE655" s="5126" t="s">
        <v>4660</v>
      </c>
    </row>
    <row r="656" spans="1:31" ht="12.75" customHeight="1">
      <c r="A656" s="5194"/>
      <c r="B656" s="5085"/>
      <c r="C656" s="5106"/>
      <c r="D656" s="3531"/>
      <c r="E656" s="5085"/>
      <c r="F656" s="5085"/>
      <c r="G656" s="5085"/>
      <c r="H656" s="5085"/>
      <c r="I656" s="5085"/>
      <c r="J656" s="5085"/>
      <c r="K656" s="5085"/>
      <c r="L656" s="5085"/>
      <c r="M656" s="5085"/>
      <c r="N656" s="1890" t="s">
        <v>868</v>
      </c>
      <c r="O656" s="1890" t="s">
        <v>869</v>
      </c>
      <c r="P656" s="1890" t="s">
        <v>869</v>
      </c>
      <c r="Q656" s="1890" t="s">
        <v>857</v>
      </c>
      <c r="R656" s="2038">
        <v>3982</v>
      </c>
      <c r="S656" s="1912" t="s">
        <v>858</v>
      </c>
      <c r="T656" s="1912">
        <v>8</v>
      </c>
      <c r="U656" s="1912" t="s">
        <v>859</v>
      </c>
      <c r="V656" s="1912">
        <v>8</v>
      </c>
      <c r="W656" s="465"/>
      <c r="X656" s="465"/>
      <c r="Y656" s="465"/>
      <c r="Z656" s="465"/>
      <c r="AA656" s="465"/>
      <c r="AB656" s="2972"/>
      <c r="AC656" s="5085"/>
      <c r="AD656" s="5085"/>
      <c r="AE656" s="5126"/>
    </row>
    <row r="657" spans="1:31" ht="12.75" customHeight="1">
      <c r="A657" s="5194"/>
      <c r="B657" s="5086"/>
      <c r="C657" s="5107"/>
      <c r="D657" s="3532"/>
      <c r="E657" s="5086"/>
      <c r="F657" s="5086"/>
      <c r="G657" s="5086"/>
      <c r="H657" s="5086"/>
      <c r="I657" s="5086"/>
      <c r="J657" s="5086"/>
      <c r="K657" s="5086"/>
      <c r="L657" s="5086"/>
      <c r="M657" s="5086"/>
      <c r="N657" s="1890" t="s">
        <v>379</v>
      </c>
      <c r="O657" s="1890" t="s">
        <v>380</v>
      </c>
      <c r="P657" s="1890" t="s">
        <v>380</v>
      </c>
      <c r="Q657" s="1890" t="s">
        <v>857</v>
      </c>
      <c r="R657" s="2052">
        <v>3992</v>
      </c>
      <c r="S657" s="1912" t="s">
        <v>858</v>
      </c>
      <c r="T657" s="1912">
        <v>2</v>
      </c>
      <c r="U657" s="1912" t="s">
        <v>859</v>
      </c>
      <c r="V657" s="1912">
        <v>2</v>
      </c>
      <c r="W657" s="465"/>
      <c r="X657" s="465"/>
      <c r="Y657" s="465"/>
      <c r="Z657" s="465"/>
      <c r="AA657" s="465"/>
      <c r="AB657" s="500"/>
      <c r="AC657" s="5086"/>
      <c r="AD657" s="5086"/>
      <c r="AE657" s="5125"/>
    </row>
    <row r="658" spans="1:31" ht="12.75" customHeight="1">
      <c r="A658" s="5194"/>
      <c r="B658" s="5084" t="s">
        <v>2463</v>
      </c>
      <c r="C658" s="5105" t="s">
        <v>3713</v>
      </c>
      <c r="D658" s="3530" t="s">
        <v>1163</v>
      </c>
      <c r="E658" s="5084" t="s">
        <v>1221</v>
      </c>
      <c r="F658" s="5084" t="s">
        <v>851</v>
      </c>
      <c r="G658" s="5084" t="s">
        <v>862</v>
      </c>
      <c r="H658" s="5084" t="s">
        <v>624</v>
      </c>
      <c r="I658" s="5084" t="s">
        <v>853</v>
      </c>
      <c r="J658" s="5084">
        <v>643</v>
      </c>
      <c r="K658" s="5084">
        <v>5162</v>
      </c>
      <c r="L658" s="5084">
        <v>384</v>
      </c>
      <c r="M658" s="5084">
        <v>896</v>
      </c>
      <c r="N658" s="1890" t="s">
        <v>854</v>
      </c>
      <c r="O658" s="1887" t="s">
        <v>1218</v>
      </c>
      <c r="P658" s="1857" t="s">
        <v>1219</v>
      </c>
      <c r="Q658" s="1890" t="s">
        <v>857</v>
      </c>
      <c r="R658" s="2038">
        <v>3977</v>
      </c>
      <c r="S658" s="1912" t="s">
        <v>858</v>
      </c>
      <c r="T658" s="1912">
        <v>2</v>
      </c>
      <c r="U658" s="1912" t="s">
        <v>859</v>
      </c>
      <c r="V658" s="1912">
        <v>2</v>
      </c>
      <c r="W658" s="1912"/>
      <c r="X658" s="1912"/>
      <c r="Y658" s="1912"/>
      <c r="Z658" s="1912"/>
      <c r="AA658" s="1912"/>
      <c r="AB658" s="2983"/>
      <c r="AC658" s="5084" t="s">
        <v>2451</v>
      </c>
      <c r="AD658" s="5084" t="s">
        <v>2458</v>
      </c>
      <c r="AE658" s="5124" t="s">
        <v>4661</v>
      </c>
    </row>
    <row r="659" spans="1:31" ht="12.75" customHeight="1">
      <c r="A659" s="5194"/>
      <c r="B659" s="5085"/>
      <c r="C659" s="5106"/>
      <c r="D659" s="3531"/>
      <c r="E659" s="5085"/>
      <c r="F659" s="5085"/>
      <c r="G659" s="5085"/>
      <c r="H659" s="5085"/>
      <c r="I659" s="5085"/>
      <c r="J659" s="5085"/>
      <c r="K659" s="5085"/>
      <c r="L659" s="5085"/>
      <c r="M659" s="5085"/>
      <c r="N659" s="1890" t="s">
        <v>868</v>
      </c>
      <c r="O659" s="1890" t="s">
        <v>869</v>
      </c>
      <c r="P659" s="1890" t="s">
        <v>869</v>
      </c>
      <c r="Q659" s="1890" t="s">
        <v>857</v>
      </c>
      <c r="R659" s="2038">
        <v>3982</v>
      </c>
      <c r="S659" s="1912" t="s">
        <v>858</v>
      </c>
      <c r="T659" s="1912">
        <v>8</v>
      </c>
      <c r="U659" s="1912" t="s">
        <v>859</v>
      </c>
      <c r="V659" s="1912">
        <v>8</v>
      </c>
      <c r="W659" s="1912"/>
      <c r="X659" s="1912"/>
      <c r="Y659" s="1912"/>
      <c r="Z659" s="1912"/>
      <c r="AA659" s="1912"/>
      <c r="AB659" s="2980"/>
      <c r="AC659" s="5085"/>
      <c r="AD659" s="5085"/>
      <c r="AE659" s="5126"/>
    </row>
    <row r="660" spans="1:31" ht="12.75" customHeight="1">
      <c r="A660" s="5194"/>
      <c r="B660" s="5086"/>
      <c r="C660" s="5107"/>
      <c r="D660" s="3532"/>
      <c r="E660" s="5086"/>
      <c r="F660" s="5086"/>
      <c r="G660" s="5086"/>
      <c r="H660" s="5086"/>
      <c r="I660" s="5086"/>
      <c r="J660" s="5086"/>
      <c r="K660" s="5086"/>
      <c r="L660" s="5086"/>
      <c r="M660" s="5086"/>
      <c r="N660" s="1890" t="s">
        <v>379</v>
      </c>
      <c r="O660" s="1890" t="s">
        <v>380</v>
      </c>
      <c r="P660" s="1890" t="s">
        <v>380</v>
      </c>
      <c r="Q660" s="1890" t="s">
        <v>857</v>
      </c>
      <c r="R660" s="2052">
        <v>3992</v>
      </c>
      <c r="S660" s="1912" t="s">
        <v>858</v>
      </c>
      <c r="T660" s="1912">
        <v>2</v>
      </c>
      <c r="U660" s="1912" t="s">
        <v>859</v>
      </c>
      <c r="V660" s="1912">
        <v>2</v>
      </c>
      <c r="W660" s="1912"/>
      <c r="X660" s="1912"/>
      <c r="Y660" s="1912"/>
      <c r="Z660" s="1912"/>
      <c r="AA660" s="1912"/>
      <c r="AB660" s="2982"/>
      <c r="AC660" s="5086"/>
      <c r="AD660" s="5086"/>
      <c r="AE660" s="5125"/>
    </row>
    <row r="661" spans="1:31" ht="12.75" customHeight="1">
      <c r="A661" s="5194"/>
      <c r="B661" s="5084" t="s">
        <v>2463</v>
      </c>
      <c r="C661" s="5105" t="s">
        <v>3714</v>
      </c>
      <c r="D661" s="3530" t="s">
        <v>1164</v>
      </c>
      <c r="E661" s="5084" t="s">
        <v>1222</v>
      </c>
      <c r="F661" s="5084" t="s">
        <v>851</v>
      </c>
      <c r="G661" s="5084" t="s">
        <v>1131</v>
      </c>
      <c r="H661" s="5084" t="s">
        <v>624</v>
      </c>
      <c r="I661" s="5084" t="s">
        <v>873</v>
      </c>
      <c r="J661" s="5084">
        <v>5167</v>
      </c>
      <c r="K661" s="5084">
        <v>12542</v>
      </c>
      <c r="L661" s="5084">
        <v>512</v>
      </c>
      <c r="M661" s="5084">
        <v>1046</v>
      </c>
      <c r="N661" s="1890" t="s">
        <v>854</v>
      </c>
      <c r="O661" s="1890" t="s">
        <v>1135</v>
      </c>
      <c r="P661" s="1912" t="s">
        <v>1134</v>
      </c>
      <c r="Q661" s="1890" t="s">
        <v>857</v>
      </c>
      <c r="R661" s="2038">
        <v>3977</v>
      </c>
      <c r="S661" s="1912" t="s">
        <v>858</v>
      </c>
      <c r="T661" s="1912">
        <v>2</v>
      </c>
      <c r="U661" s="1912" t="s">
        <v>859</v>
      </c>
      <c r="V661" s="1912">
        <v>2</v>
      </c>
      <c r="W661" s="465"/>
      <c r="X661" s="465"/>
      <c r="Y661" s="465"/>
      <c r="Z661" s="465"/>
      <c r="AA661" s="465"/>
      <c r="AB661" s="2971"/>
      <c r="AC661" s="5084" t="s">
        <v>2466</v>
      </c>
      <c r="AD661" s="5084" t="s">
        <v>2458</v>
      </c>
      <c r="AE661" s="5124" t="s">
        <v>4662</v>
      </c>
    </row>
    <row r="662" spans="1:31" ht="12.75" customHeight="1">
      <c r="A662" s="5194"/>
      <c r="B662" s="5085"/>
      <c r="C662" s="5106"/>
      <c r="D662" s="3531"/>
      <c r="E662" s="5085"/>
      <c r="F662" s="5085"/>
      <c r="G662" s="5085"/>
      <c r="H662" s="5085"/>
      <c r="I662" s="5085"/>
      <c r="J662" s="5085"/>
      <c r="K662" s="5085"/>
      <c r="L662" s="5085"/>
      <c r="M662" s="5085"/>
      <c r="N662" s="1890" t="s">
        <v>868</v>
      </c>
      <c r="O662" s="1890" t="s">
        <v>869</v>
      </c>
      <c r="P662" s="1890" t="s">
        <v>869</v>
      </c>
      <c r="Q662" s="1890" t="s">
        <v>857</v>
      </c>
      <c r="R662" s="2038">
        <v>3982</v>
      </c>
      <c r="S662" s="1912" t="s">
        <v>858</v>
      </c>
      <c r="T662" s="1912">
        <v>8</v>
      </c>
      <c r="U662" s="1912" t="s">
        <v>859</v>
      </c>
      <c r="V662" s="1912">
        <v>8</v>
      </c>
      <c r="W662" s="465"/>
      <c r="X662" s="465"/>
      <c r="Y662" s="465"/>
      <c r="Z662" s="465"/>
      <c r="AA662" s="465"/>
      <c r="AB662" s="2972"/>
      <c r="AC662" s="5085"/>
      <c r="AD662" s="5085"/>
      <c r="AE662" s="5126"/>
    </row>
    <row r="663" spans="1:31" ht="12.75" customHeight="1">
      <c r="A663" s="5194"/>
      <c r="B663" s="5086"/>
      <c r="C663" s="5107"/>
      <c r="D663" s="3532"/>
      <c r="E663" s="5086"/>
      <c r="F663" s="5086"/>
      <c r="G663" s="5085"/>
      <c r="H663" s="5086"/>
      <c r="I663" s="5086"/>
      <c r="J663" s="5086"/>
      <c r="K663" s="5086"/>
      <c r="L663" s="5086"/>
      <c r="M663" s="5086"/>
      <c r="N663" s="1890" t="s">
        <v>379</v>
      </c>
      <c r="O663" s="1890" t="s">
        <v>380</v>
      </c>
      <c r="P663" s="1890" t="s">
        <v>380</v>
      </c>
      <c r="Q663" s="1890" t="s">
        <v>857</v>
      </c>
      <c r="R663" s="2052">
        <v>3992</v>
      </c>
      <c r="S663" s="1912" t="s">
        <v>858</v>
      </c>
      <c r="T663" s="1912">
        <v>2</v>
      </c>
      <c r="U663" s="1912" t="s">
        <v>859</v>
      </c>
      <c r="V663" s="1912">
        <v>2</v>
      </c>
      <c r="W663" s="465"/>
      <c r="X663" s="465"/>
      <c r="Y663" s="465"/>
      <c r="Z663" s="465"/>
      <c r="AA663" s="465"/>
      <c r="AB663" s="500"/>
      <c r="AC663" s="5086"/>
      <c r="AD663" s="5086"/>
      <c r="AE663" s="5125"/>
    </row>
    <row r="664" spans="1:31" ht="12.75" customHeight="1">
      <c r="A664" s="5194"/>
      <c r="B664" s="5084" t="s">
        <v>2463</v>
      </c>
      <c r="C664" s="5105" t="s">
        <v>3715</v>
      </c>
      <c r="D664" s="3530" t="s">
        <v>1165</v>
      </c>
      <c r="E664" s="5084" t="s">
        <v>1222</v>
      </c>
      <c r="F664" s="5084" t="s">
        <v>851</v>
      </c>
      <c r="G664" s="5084" t="s">
        <v>1131</v>
      </c>
      <c r="H664" s="5084" t="s">
        <v>624</v>
      </c>
      <c r="I664" s="5084" t="s">
        <v>873</v>
      </c>
      <c r="J664" s="5084">
        <v>12547</v>
      </c>
      <c r="K664" s="5084">
        <v>23968</v>
      </c>
      <c r="L664" s="5084">
        <v>512</v>
      </c>
      <c r="M664" s="5084">
        <v>1168</v>
      </c>
      <c r="N664" s="1890" t="s">
        <v>854</v>
      </c>
      <c r="O664" s="1890" t="s">
        <v>866</v>
      </c>
      <c r="P664" s="1912" t="s">
        <v>867</v>
      </c>
      <c r="Q664" s="1890" t="s">
        <v>857</v>
      </c>
      <c r="R664" s="2038">
        <v>3977</v>
      </c>
      <c r="S664" s="1912" t="s">
        <v>858</v>
      </c>
      <c r="T664" s="1912">
        <v>2</v>
      </c>
      <c r="U664" s="1912" t="s">
        <v>859</v>
      </c>
      <c r="V664" s="1912">
        <v>2</v>
      </c>
      <c r="W664" s="465"/>
      <c r="X664" s="465"/>
      <c r="Y664" s="465"/>
      <c r="Z664" s="465"/>
      <c r="AA664" s="465"/>
      <c r="AB664" s="2971"/>
      <c r="AC664" s="5084" t="s">
        <v>2468</v>
      </c>
      <c r="AD664" s="5084" t="s">
        <v>2458</v>
      </c>
      <c r="AE664" s="5124" t="s">
        <v>4663</v>
      </c>
    </row>
    <row r="665" spans="1:31" ht="12.75" customHeight="1">
      <c r="A665" s="5194"/>
      <c r="B665" s="5085"/>
      <c r="C665" s="5106"/>
      <c r="D665" s="3531"/>
      <c r="E665" s="5085"/>
      <c r="F665" s="5085"/>
      <c r="G665" s="5085"/>
      <c r="H665" s="5085"/>
      <c r="I665" s="5085"/>
      <c r="J665" s="5085"/>
      <c r="K665" s="5085"/>
      <c r="L665" s="5085"/>
      <c r="M665" s="5085"/>
      <c r="N665" s="1890" t="s">
        <v>868</v>
      </c>
      <c r="O665" s="1890" t="s">
        <v>869</v>
      </c>
      <c r="P665" s="1890" t="s">
        <v>869</v>
      </c>
      <c r="Q665" s="1890" t="s">
        <v>857</v>
      </c>
      <c r="R665" s="2038">
        <v>3982</v>
      </c>
      <c r="S665" s="1912" t="s">
        <v>858</v>
      </c>
      <c r="T665" s="1912">
        <v>8</v>
      </c>
      <c r="U665" s="1912" t="s">
        <v>859</v>
      </c>
      <c r="V665" s="1912">
        <v>8</v>
      </c>
      <c r="W665" s="465"/>
      <c r="X665" s="465"/>
      <c r="Y665" s="465"/>
      <c r="Z665" s="465"/>
      <c r="AA665" s="465"/>
      <c r="AB665" s="2972"/>
      <c r="AC665" s="5085"/>
      <c r="AD665" s="5085"/>
      <c r="AE665" s="5126"/>
    </row>
    <row r="666" spans="1:31" ht="12.75" customHeight="1">
      <c r="A666" s="5194"/>
      <c r="B666" s="5086"/>
      <c r="C666" s="5107"/>
      <c r="D666" s="3532"/>
      <c r="E666" s="5086"/>
      <c r="F666" s="5086"/>
      <c r="G666" s="5085"/>
      <c r="H666" s="5086"/>
      <c r="I666" s="5086"/>
      <c r="J666" s="5086"/>
      <c r="K666" s="5086"/>
      <c r="L666" s="5086"/>
      <c r="M666" s="5086"/>
      <c r="N666" s="1890" t="s">
        <v>379</v>
      </c>
      <c r="O666" s="1890" t="s">
        <v>380</v>
      </c>
      <c r="P666" s="1890" t="s">
        <v>380</v>
      </c>
      <c r="Q666" s="1890" t="s">
        <v>857</v>
      </c>
      <c r="R666" s="2052">
        <v>3992</v>
      </c>
      <c r="S666" s="1912" t="s">
        <v>858</v>
      </c>
      <c r="T666" s="1912">
        <v>2</v>
      </c>
      <c r="U666" s="1912" t="s">
        <v>859</v>
      </c>
      <c r="V666" s="1912">
        <v>2</v>
      </c>
      <c r="W666" s="465"/>
      <c r="X666" s="465"/>
      <c r="Y666" s="465"/>
      <c r="Z666" s="465"/>
      <c r="AA666" s="465"/>
      <c r="AB666" s="500"/>
      <c r="AC666" s="5086"/>
      <c r="AD666" s="5086"/>
      <c r="AE666" s="5125"/>
    </row>
    <row r="667" spans="1:31" ht="12.75" customHeight="1">
      <c r="A667" s="5194"/>
      <c r="B667" s="5084" t="s">
        <v>2463</v>
      </c>
      <c r="C667" s="5105" t="s">
        <v>3779</v>
      </c>
      <c r="D667" s="5625" t="s">
        <v>524</v>
      </c>
      <c r="E667" s="5084" t="s">
        <v>1221</v>
      </c>
      <c r="F667" s="5084" t="s">
        <v>851</v>
      </c>
      <c r="G667" s="5084" t="s">
        <v>862</v>
      </c>
      <c r="H667" s="5084" t="s">
        <v>624</v>
      </c>
      <c r="I667" s="5084" t="s">
        <v>853</v>
      </c>
      <c r="J667" s="5084">
        <v>645</v>
      </c>
      <c r="K667" s="5084">
        <v>2912</v>
      </c>
      <c r="L667" s="5084">
        <v>512</v>
      </c>
      <c r="M667" s="5084">
        <v>768</v>
      </c>
      <c r="N667" s="1890" t="s">
        <v>854</v>
      </c>
      <c r="O667" s="1920" t="s">
        <v>165</v>
      </c>
      <c r="P667" s="1912" t="s">
        <v>856</v>
      </c>
      <c r="Q667" s="1890" t="s">
        <v>857</v>
      </c>
      <c r="R667" s="2038">
        <v>3977</v>
      </c>
      <c r="S667" s="1912" t="s">
        <v>858</v>
      </c>
      <c r="T667" s="1912">
        <v>2</v>
      </c>
      <c r="U667" s="1912" t="s">
        <v>859</v>
      </c>
      <c r="V667" s="1912">
        <v>2</v>
      </c>
      <c r="W667" s="465"/>
      <c r="X667" s="465"/>
      <c r="Y667" s="465"/>
      <c r="Z667" s="465"/>
      <c r="AA667" s="465"/>
      <c r="AB667" s="2971"/>
      <c r="AC667" s="5084" t="s">
        <v>2451</v>
      </c>
      <c r="AD667" s="5084" t="s">
        <v>2458</v>
      </c>
      <c r="AE667" s="5124" t="s">
        <v>4664</v>
      </c>
    </row>
    <row r="668" spans="1:31" ht="12.75" customHeight="1">
      <c r="A668" s="5194"/>
      <c r="B668" s="5085"/>
      <c r="C668" s="5106"/>
      <c r="D668" s="5626"/>
      <c r="E668" s="5085"/>
      <c r="F668" s="5085"/>
      <c r="G668" s="5085"/>
      <c r="H668" s="5085"/>
      <c r="I668" s="5085"/>
      <c r="J668" s="5085"/>
      <c r="K668" s="5085"/>
      <c r="L668" s="5085"/>
      <c r="M668" s="5085"/>
      <c r="N668" s="1890" t="s">
        <v>868</v>
      </c>
      <c r="O668" s="1890" t="s">
        <v>340</v>
      </c>
      <c r="P668" s="1890" t="s">
        <v>340</v>
      </c>
      <c r="Q668" s="1890" t="s">
        <v>857</v>
      </c>
      <c r="R668" s="2038">
        <v>3982</v>
      </c>
      <c r="S668" s="1912" t="s">
        <v>858</v>
      </c>
      <c r="T668" s="1912">
        <v>8</v>
      </c>
      <c r="U668" s="1912" t="s">
        <v>859</v>
      </c>
      <c r="V668" s="1912">
        <v>8</v>
      </c>
      <c r="W668" s="465"/>
      <c r="X668" s="465"/>
      <c r="Y668" s="465"/>
      <c r="Z668" s="465"/>
      <c r="AA668" s="465"/>
      <c r="AB668" s="2972"/>
      <c r="AC668" s="5085"/>
      <c r="AD668" s="5085"/>
      <c r="AE668" s="5126"/>
    </row>
    <row r="669" spans="1:31" ht="12.75" customHeight="1">
      <c r="A669" s="5194"/>
      <c r="B669" s="5086"/>
      <c r="C669" s="5107"/>
      <c r="D669" s="5627"/>
      <c r="E669" s="5086"/>
      <c r="F669" s="5086"/>
      <c r="G669" s="5086"/>
      <c r="H669" s="5086"/>
      <c r="I669" s="5086"/>
      <c r="J669" s="5086"/>
      <c r="K669" s="5086"/>
      <c r="L669" s="5086"/>
      <c r="M669" s="5086"/>
      <c r="N669" s="1890" t="s">
        <v>379</v>
      </c>
      <c r="O669" s="1890" t="s">
        <v>380</v>
      </c>
      <c r="P669" s="1890" t="s">
        <v>380</v>
      </c>
      <c r="Q669" s="1890" t="s">
        <v>857</v>
      </c>
      <c r="R669" s="2052">
        <v>3992</v>
      </c>
      <c r="S669" s="1912" t="s">
        <v>858</v>
      </c>
      <c r="T669" s="1912">
        <v>2</v>
      </c>
      <c r="U669" s="1912" t="s">
        <v>859</v>
      </c>
      <c r="V669" s="1912">
        <v>2</v>
      </c>
      <c r="W669" s="465"/>
      <c r="X669" s="465"/>
      <c r="Y669" s="465"/>
      <c r="Z669" s="465"/>
      <c r="AA669" s="465"/>
      <c r="AB669" s="500"/>
      <c r="AC669" s="5086"/>
      <c r="AD669" s="5086"/>
      <c r="AE669" s="5125"/>
    </row>
    <row r="670" spans="1:31" ht="12.75" customHeight="1">
      <c r="A670" s="5194"/>
      <c r="B670" s="5084" t="s">
        <v>2463</v>
      </c>
      <c r="C670" s="5105" t="s">
        <v>3717</v>
      </c>
      <c r="D670" s="3530" t="s">
        <v>1166</v>
      </c>
      <c r="E670" s="5084" t="s">
        <v>1221</v>
      </c>
      <c r="F670" s="5084" t="s">
        <v>851</v>
      </c>
      <c r="G670" s="5084" t="s">
        <v>862</v>
      </c>
      <c r="H670" s="5084" t="s">
        <v>624</v>
      </c>
      <c r="I670" s="5084" t="s">
        <v>853</v>
      </c>
      <c r="J670" s="5084">
        <v>643</v>
      </c>
      <c r="K670" s="5084">
        <v>5418</v>
      </c>
      <c r="L670" s="5084">
        <v>512</v>
      </c>
      <c r="M670" s="5084">
        <v>1152</v>
      </c>
      <c r="N670" s="1890" t="s">
        <v>854</v>
      </c>
      <c r="O670" s="1887" t="s">
        <v>1218</v>
      </c>
      <c r="P670" s="1857" t="s">
        <v>1219</v>
      </c>
      <c r="Q670" s="1890" t="s">
        <v>857</v>
      </c>
      <c r="R670" s="2038">
        <v>3977</v>
      </c>
      <c r="S670" s="1912" t="s">
        <v>858</v>
      </c>
      <c r="T670" s="1912">
        <v>2</v>
      </c>
      <c r="U670" s="1912" t="s">
        <v>859</v>
      </c>
      <c r="V670" s="1912">
        <v>2</v>
      </c>
      <c r="W670" s="1912"/>
      <c r="X670" s="1912"/>
      <c r="Y670" s="1912"/>
      <c r="Z670" s="1912"/>
      <c r="AA670" s="1912"/>
      <c r="AB670" s="2983"/>
      <c r="AC670" s="5084" t="s">
        <v>2451</v>
      </c>
      <c r="AD670" s="5084" t="s">
        <v>2458</v>
      </c>
      <c r="AE670" s="5124" t="s">
        <v>4665</v>
      </c>
    </row>
    <row r="671" spans="1:31" ht="12.75" customHeight="1">
      <c r="A671" s="5194"/>
      <c r="B671" s="5085"/>
      <c r="C671" s="5106"/>
      <c r="D671" s="3531"/>
      <c r="E671" s="5085"/>
      <c r="F671" s="5085"/>
      <c r="G671" s="5085"/>
      <c r="H671" s="5085"/>
      <c r="I671" s="5085"/>
      <c r="J671" s="5085"/>
      <c r="K671" s="5085"/>
      <c r="L671" s="5085"/>
      <c r="M671" s="5085"/>
      <c r="N671" s="1890" t="s">
        <v>868</v>
      </c>
      <c r="O671" s="1890" t="s">
        <v>340</v>
      </c>
      <c r="P671" s="1890" t="s">
        <v>340</v>
      </c>
      <c r="Q671" s="1890" t="s">
        <v>857</v>
      </c>
      <c r="R671" s="2038">
        <v>3982</v>
      </c>
      <c r="S671" s="1912" t="s">
        <v>858</v>
      </c>
      <c r="T671" s="1912">
        <v>8</v>
      </c>
      <c r="U671" s="1912" t="s">
        <v>859</v>
      </c>
      <c r="V671" s="1912">
        <v>8</v>
      </c>
      <c r="W671" s="1912"/>
      <c r="X671" s="1912"/>
      <c r="Y671" s="1912"/>
      <c r="Z671" s="1912"/>
      <c r="AA671" s="1912"/>
      <c r="AB671" s="2980"/>
      <c r="AC671" s="5085"/>
      <c r="AD671" s="5085"/>
      <c r="AE671" s="5126"/>
    </row>
    <row r="672" spans="1:31" ht="12.75" customHeight="1">
      <c r="A672" s="5194"/>
      <c r="B672" s="5086"/>
      <c r="C672" s="5107"/>
      <c r="D672" s="3532"/>
      <c r="E672" s="5086"/>
      <c r="F672" s="5086"/>
      <c r="G672" s="5086"/>
      <c r="H672" s="5086"/>
      <c r="I672" s="5086"/>
      <c r="J672" s="5086"/>
      <c r="K672" s="5086"/>
      <c r="L672" s="5086"/>
      <c r="M672" s="5086"/>
      <c r="N672" s="1890" t="s">
        <v>379</v>
      </c>
      <c r="O672" s="1890" t="s">
        <v>380</v>
      </c>
      <c r="P672" s="1890" t="s">
        <v>380</v>
      </c>
      <c r="Q672" s="1890" t="s">
        <v>857</v>
      </c>
      <c r="R672" s="2052">
        <v>3992</v>
      </c>
      <c r="S672" s="1912" t="s">
        <v>858</v>
      </c>
      <c r="T672" s="1912">
        <v>2</v>
      </c>
      <c r="U672" s="1912" t="s">
        <v>859</v>
      </c>
      <c r="V672" s="1912">
        <v>2</v>
      </c>
      <c r="W672" s="1912"/>
      <c r="X672" s="1912"/>
      <c r="Y672" s="1912"/>
      <c r="Z672" s="1912"/>
      <c r="AA672" s="1912"/>
      <c r="AB672" s="2982"/>
      <c r="AC672" s="5086"/>
      <c r="AD672" s="5086"/>
      <c r="AE672" s="5125"/>
    </row>
    <row r="673" spans="1:34" ht="12.75" customHeight="1">
      <c r="A673" s="5194"/>
      <c r="B673" s="5084" t="s">
        <v>2463</v>
      </c>
      <c r="C673" s="5105" t="s">
        <v>3718</v>
      </c>
      <c r="D673" s="3530" t="s">
        <v>4354</v>
      </c>
      <c r="E673" s="5084" t="s">
        <v>1222</v>
      </c>
      <c r="F673" s="5084" t="s">
        <v>851</v>
      </c>
      <c r="G673" s="5084" t="s">
        <v>1131</v>
      </c>
      <c r="H673" s="5084" t="s">
        <v>624</v>
      </c>
      <c r="I673" s="5084" t="s">
        <v>873</v>
      </c>
      <c r="J673" s="5084">
        <v>5423</v>
      </c>
      <c r="K673" s="5084">
        <v>12798</v>
      </c>
      <c r="L673" s="5084">
        <v>512</v>
      </c>
      <c r="M673" s="5084">
        <v>1302</v>
      </c>
      <c r="N673" s="1890" t="s">
        <v>854</v>
      </c>
      <c r="O673" s="1890" t="s">
        <v>1135</v>
      </c>
      <c r="P673" s="1912" t="s">
        <v>1134</v>
      </c>
      <c r="Q673" s="1890" t="s">
        <v>857</v>
      </c>
      <c r="R673" s="2038">
        <v>3977</v>
      </c>
      <c r="S673" s="1912" t="s">
        <v>858</v>
      </c>
      <c r="T673" s="1912">
        <v>2</v>
      </c>
      <c r="U673" s="1912" t="s">
        <v>859</v>
      </c>
      <c r="V673" s="1912">
        <v>2</v>
      </c>
      <c r="W673" s="465"/>
      <c r="X673" s="465"/>
      <c r="Y673" s="465"/>
      <c r="Z673" s="465"/>
      <c r="AA673" s="465"/>
      <c r="AB673" s="2971"/>
      <c r="AC673" s="5084" t="s">
        <v>2466</v>
      </c>
      <c r="AD673" s="5084" t="s">
        <v>2458</v>
      </c>
      <c r="AE673" s="5124" t="s">
        <v>4666</v>
      </c>
    </row>
    <row r="674" spans="1:34" ht="12.75" customHeight="1">
      <c r="A674" s="5194"/>
      <c r="B674" s="5085"/>
      <c r="C674" s="5106"/>
      <c r="D674" s="3531"/>
      <c r="E674" s="5085"/>
      <c r="F674" s="5085"/>
      <c r="G674" s="5085"/>
      <c r="H674" s="5085"/>
      <c r="I674" s="5085"/>
      <c r="J674" s="5085"/>
      <c r="K674" s="5085"/>
      <c r="L674" s="5085"/>
      <c r="M674" s="5085"/>
      <c r="N674" s="1890" t="s">
        <v>868</v>
      </c>
      <c r="O674" s="1890" t="s">
        <v>340</v>
      </c>
      <c r="P674" s="1890" t="s">
        <v>340</v>
      </c>
      <c r="Q674" s="1890" t="s">
        <v>857</v>
      </c>
      <c r="R674" s="2038">
        <v>3982</v>
      </c>
      <c r="S674" s="1912" t="s">
        <v>858</v>
      </c>
      <c r="T674" s="1581">
        <v>16</v>
      </c>
      <c r="U674" s="1912" t="s">
        <v>859</v>
      </c>
      <c r="V674" s="1912">
        <v>8</v>
      </c>
      <c r="W674" s="465"/>
      <c r="X674" s="465"/>
      <c r="Y674" s="465"/>
      <c r="Z674" s="465"/>
      <c r="AA674" s="465"/>
      <c r="AB674" s="2972"/>
      <c r="AC674" s="5085"/>
      <c r="AD674" s="5085"/>
      <c r="AE674" s="5126"/>
    </row>
    <row r="675" spans="1:34" ht="12.75" customHeight="1">
      <c r="A675" s="5194"/>
      <c r="B675" s="5086"/>
      <c r="C675" s="5107"/>
      <c r="D675" s="3532"/>
      <c r="E675" s="5086"/>
      <c r="F675" s="5086"/>
      <c r="G675" s="5085"/>
      <c r="H675" s="5086"/>
      <c r="I675" s="5086"/>
      <c r="J675" s="5086"/>
      <c r="K675" s="5086"/>
      <c r="L675" s="5086"/>
      <c r="M675" s="5086"/>
      <c r="N675" s="1890" t="s">
        <v>379</v>
      </c>
      <c r="O675" s="1890" t="s">
        <v>380</v>
      </c>
      <c r="P675" s="1890" t="s">
        <v>380</v>
      </c>
      <c r="Q675" s="1890" t="s">
        <v>857</v>
      </c>
      <c r="R675" s="2052">
        <v>3992</v>
      </c>
      <c r="S675" s="1912" t="s">
        <v>858</v>
      </c>
      <c r="T675" s="1912">
        <v>2</v>
      </c>
      <c r="U675" s="1912" t="s">
        <v>859</v>
      </c>
      <c r="V675" s="1912">
        <v>2</v>
      </c>
      <c r="W675" s="465"/>
      <c r="X675" s="465"/>
      <c r="Y675" s="465"/>
      <c r="Z675" s="465"/>
      <c r="AA675" s="465"/>
      <c r="AB675" s="500"/>
      <c r="AC675" s="5086"/>
      <c r="AD675" s="5086"/>
      <c r="AE675" s="5125"/>
    </row>
    <row r="676" spans="1:34" ht="12.75" customHeight="1">
      <c r="A676" s="5194"/>
      <c r="B676" s="5084" t="s">
        <v>2463</v>
      </c>
      <c r="C676" s="5163" t="s">
        <v>3719</v>
      </c>
      <c r="D676" s="3530" t="s">
        <v>1167</v>
      </c>
      <c r="E676" s="5084" t="s">
        <v>1222</v>
      </c>
      <c r="F676" s="5084" t="s">
        <v>851</v>
      </c>
      <c r="G676" s="5084" t="s">
        <v>1131</v>
      </c>
      <c r="H676" s="5084" t="s">
        <v>624</v>
      </c>
      <c r="I676" s="5084" t="s">
        <v>873</v>
      </c>
      <c r="J676" s="5084">
        <v>12803</v>
      </c>
      <c r="K676" s="5084">
        <v>23968</v>
      </c>
      <c r="L676" s="5084">
        <v>512</v>
      </c>
      <c r="M676" s="5084">
        <v>1280</v>
      </c>
      <c r="N676" s="1890" t="s">
        <v>854</v>
      </c>
      <c r="O676" s="1890" t="s">
        <v>866</v>
      </c>
      <c r="P676" s="1912" t="s">
        <v>867</v>
      </c>
      <c r="Q676" s="1890" t="s">
        <v>857</v>
      </c>
      <c r="R676" s="2038">
        <v>3977</v>
      </c>
      <c r="S676" s="1912" t="s">
        <v>858</v>
      </c>
      <c r="T676" s="1912">
        <v>2</v>
      </c>
      <c r="U676" s="1912" t="s">
        <v>859</v>
      </c>
      <c r="V676" s="1912">
        <v>2</v>
      </c>
      <c r="W676" s="465"/>
      <c r="X676" s="465"/>
      <c r="Y676" s="465"/>
      <c r="Z676" s="465"/>
      <c r="AA676" s="465"/>
      <c r="AB676" s="2971"/>
      <c r="AC676" s="5084" t="s">
        <v>2468</v>
      </c>
      <c r="AD676" s="5084" t="s">
        <v>2458</v>
      </c>
      <c r="AE676" s="5124" t="s">
        <v>4667</v>
      </c>
    </row>
    <row r="677" spans="1:34" ht="12.75" customHeight="1">
      <c r="A677" s="5194"/>
      <c r="B677" s="5085"/>
      <c r="C677" s="5164"/>
      <c r="D677" s="3531"/>
      <c r="E677" s="5085"/>
      <c r="F677" s="5085"/>
      <c r="G677" s="5085"/>
      <c r="H677" s="5085"/>
      <c r="I677" s="5085"/>
      <c r="J677" s="5085"/>
      <c r="K677" s="5085"/>
      <c r="L677" s="5085"/>
      <c r="M677" s="5085"/>
      <c r="N677" s="1890" t="s">
        <v>868</v>
      </c>
      <c r="O677" s="1890" t="s">
        <v>340</v>
      </c>
      <c r="P677" s="1890" t="s">
        <v>340</v>
      </c>
      <c r="Q677" s="1890" t="s">
        <v>857</v>
      </c>
      <c r="R677" s="2038">
        <v>3982</v>
      </c>
      <c r="S677" s="1912" t="s">
        <v>858</v>
      </c>
      <c r="T677" s="1912">
        <v>8</v>
      </c>
      <c r="U677" s="1912" t="s">
        <v>859</v>
      </c>
      <c r="V677" s="1912">
        <v>8</v>
      </c>
      <c r="W677" s="465"/>
      <c r="X677" s="465"/>
      <c r="Y677" s="465"/>
      <c r="Z677" s="465"/>
      <c r="AA677" s="465"/>
      <c r="AB677" s="2972"/>
      <c r="AC677" s="5085"/>
      <c r="AD677" s="5085"/>
      <c r="AE677" s="5126"/>
    </row>
    <row r="678" spans="1:34" ht="13.5" customHeight="1">
      <c r="A678" s="5195"/>
      <c r="B678" s="5086"/>
      <c r="C678" s="5171"/>
      <c r="D678" s="3532"/>
      <c r="E678" s="5086"/>
      <c r="F678" s="5086"/>
      <c r="G678" s="5086"/>
      <c r="H678" s="5086"/>
      <c r="I678" s="5086"/>
      <c r="J678" s="5086"/>
      <c r="K678" s="5086"/>
      <c r="L678" s="5086"/>
      <c r="M678" s="5086"/>
      <c r="N678" s="1890" t="s">
        <v>379</v>
      </c>
      <c r="O678" s="1890" t="s">
        <v>380</v>
      </c>
      <c r="P678" s="1890" t="s">
        <v>380</v>
      </c>
      <c r="Q678" s="1890" t="s">
        <v>857</v>
      </c>
      <c r="R678" s="2052">
        <v>3992</v>
      </c>
      <c r="S678" s="1912" t="s">
        <v>858</v>
      </c>
      <c r="T678" s="1912">
        <v>2</v>
      </c>
      <c r="U678" s="1912" t="s">
        <v>859</v>
      </c>
      <c r="V678" s="1912">
        <v>2</v>
      </c>
      <c r="W678" s="465"/>
      <c r="X678" s="465"/>
      <c r="Y678" s="465"/>
      <c r="Z678" s="465"/>
      <c r="AA678" s="465"/>
      <c r="AB678" s="500"/>
      <c r="AC678" s="5086"/>
      <c r="AD678" s="5086"/>
      <c r="AE678" s="5125"/>
    </row>
    <row r="679" spans="1:34" s="87" customFormat="1" ht="18.75" customHeight="1">
      <c r="A679" s="4659" t="s">
        <v>4747</v>
      </c>
      <c r="B679" s="5085" t="s">
        <v>2463</v>
      </c>
      <c r="C679" s="5142" t="s">
        <v>4740</v>
      </c>
      <c r="D679" s="4845" t="s">
        <v>3470</v>
      </c>
      <c r="E679" s="5085" t="s">
        <v>1223</v>
      </c>
      <c r="F679" s="5085" t="s">
        <v>851</v>
      </c>
      <c r="G679" s="5085" t="s">
        <v>1130</v>
      </c>
      <c r="H679" s="5085" t="s">
        <v>624</v>
      </c>
      <c r="I679" s="5085" t="s">
        <v>873</v>
      </c>
      <c r="J679" s="5085">
        <v>3768</v>
      </c>
      <c r="K679" s="5085">
        <v>8450</v>
      </c>
      <c r="L679" s="5085">
        <v>512</v>
      </c>
      <c r="M679" s="5085">
        <v>1408</v>
      </c>
      <c r="N679" s="1887" t="s">
        <v>854</v>
      </c>
      <c r="O679" s="1433" t="s">
        <v>1218</v>
      </c>
      <c r="P679" s="471" t="s">
        <v>1219</v>
      </c>
      <c r="Q679" s="1887" t="s">
        <v>857</v>
      </c>
      <c r="R679" s="2038">
        <v>3977</v>
      </c>
      <c r="S679" s="1857" t="s">
        <v>858</v>
      </c>
      <c r="T679" s="1857">
        <v>2</v>
      </c>
      <c r="U679" s="1857" t="s">
        <v>859</v>
      </c>
      <c r="V679" s="1857">
        <v>2</v>
      </c>
      <c r="W679" s="1420"/>
      <c r="X679" s="1420"/>
      <c r="Y679" s="1420"/>
      <c r="Z679" s="1420"/>
      <c r="AA679" s="1420"/>
      <c r="AB679" s="2980"/>
      <c r="AC679" s="5085" t="s">
        <v>2466</v>
      </c>
      <c r="AD679" s="5085" t="s">
        <v>2458</v>
      </c>
      <c r="AE679" s="5386" t="s">
        <v>4693</v>
      </c>
      <c r="AF679" s="260"/>
      <c r="AG679" s="260"/>
      <c r="AH679" s="260"/>
    </row>
    <row r="680" spans="1:34" s="87" customFormat="1" ht="18.75" customHeight="1">
      <c r="A680" s="4659"/>
      <c r="B680" s="5085"/>
      <c r="C680" s="5140"/>
      <c r="D680" s="4845"/>
      <c r="E680" s="5085"/>
      <c r="F680" s="5085"/>
      <c r="G680" s="5085"/>
      <c r="H680" s="5085"/>
      <c r="I680" s="5085"/>
      <c r="J680" s="5085"/>
      <c r="K680" s="5085"/>
      <c r="L680" s="5085"/>
      <c r="M680" s="5085"/>
      <c r="N680" s="1435" t="s">
        <v>874</v>
      </c>
      <c r="O680" s="1433" t="s">
        <v>3490</v>
      </c>
      <c r="P680" s="469" t="s">
        <v>341</v>
      </c>
      <c r="Q680" s="1435" t="s">
        <v>857</v>
      </c>
      <c r="R680" s="2052">
        <v>3988</v>
      </c>
      <c r="S680" s="1439" t="s">
        <v>858</v>
      </c>
      <c r="T680" s="1439">
        <v>4</v>
      </c>
      <c r="U680" s="1439" t="s">
        <v>859</v>
      </c>
      <c r="V680" s="1439">
        <v>4</v>
      </c>
      <c r="W680" s="1439">
        <v>3</v>
      </c>
      <c r="X680" s="1439" t="s">
        <v>875</v>
      </c>
      <c r="Y680" s="1439" t="s">
        <v>859</v>
      </c>
      <c r="Z680" s="1439" t="s">
        <v>876</v>
      </c>
      <c r="AA680" s="1439" t="s">
        <v>877</v>
      </c>
      <c r="AB680" s="2980"/>
      <c r="AC680" s="5085"/>
      <c r="AD680" s="5085"/>
      <c r="AE680" s="5386"/>
      <c r="AF680" s="260"/>
      <c r="AG680" s="260"/>
      <c r="AH680" s="260"/>
    </row>
    <row r="681" spans="1:34" s="87" customFormat="1" ht="18.75" customHeight="1">
      <c r="A681" s="4659"/>
      <c r="B681" s="5085"/>
      <c r="C681" s="5140"/>
      <c r="D681" s="4845"/>
      <c r="E681" s="5085"/>
      <c r="F681" s="5085"/>
      <c r="G681" s="5085"/>
      <c r="H681" s="5085"/>
      <c r="I681" s="5085"/>
      <c r="J681" s="5085"/>
      <c r="K681" s="5085"/>
      <c r="L681" s="5085"/>
      <c r="M681" s="5085"/>
      <c r="N681" s="1433" t="s">
        <v>868</v>
      </c>
      <c r="O681" s="1435" t="s">
        <v>869</v>
      </c>
      <c r="P681" s="469" t="s">
        <v>869</v>
      </c>
      <c r="Q681" s="1435" t="s">
        <v>857</v>
      </c>
      <c r="R681" s="2052">
        <v>3982</v>
      </c>
      <c r="S681" s="1439" t="s">
        <v>858</v>
      </c>
      <c r="T681" s="1439">
        <v>8</v>
      </c>
      <c r="U681" s="1439" t="s">
        <v>859</v>
      </c>
      <c r="V681" s="1439">
        <v>8</v>
      </c>
      <c r="W681" s="1421"/>
      <c r="X681" s="1421"/>
      <c r="Y681" s="1421"/>
      <c r="Z681" s="1421"/>
      <c r="AA681" s="1421"/>
      <c r="AB681" s="2980"/>
      <c r="AC681" s="5085"/>
      <c r="AD681" s="5085"/>
      <c r="AE681" s="5386"/>
      <c r="AF681" s="260"/>
      <c r="AG681" s="260"/>
      <c r="AH681" s="260"/>
    </row>
    <row r="682" spans="1:34" s="87" customFormat="1" ht="18.75" customHeight="1">
      <c r="A682" s="4659"/>
      <c r="B682" s="5086"/>
      <c r="C682" s="5141"/>
      <c r="D682" s="4846"/>
      <c r="E682" s="5086"/>
      <c r="F682" s="5086"/>
      <c r="G682" s="5086"/>
      <c r="H682" s="5086"/>
      <c r="I682" s="5086"/>
      <c r="J682" s="5086"/>
      <c r="K682" s="5086"/>
      <c r="L682" s="5086"/>
      <c r="M682" s="5086"/>
      <c r="N682" s="1433" t="s">
        <v>379</v>
      </c>
      <c r="O682" s="1434" t="s">
        <v>3055</v>
      </c>
      <c r="P682" s="1424" t="s">
        <v>3055</v>
      </c>
      <c r="Q682" s="1434" t="s">
        <v>857</v>
      </c>
      <c r="R682" s="2053">
        <v>3992</v>
      </c>
      <c r="S682" s="1424" t="s">
        <v>858</v>
      </c>
      <c r="T682" s="1424">
        <v>2</v>
      </c>
      <c r="U682" s="1424" t="s">
        <v>859</v>
      </c>
      <c r="V682" s="1424">
        <v>2</v>
      </c>
      <c r="W682" s="1421"/>
      <c r="X682" s="1421"/>
      <c r="Y682" s="1421"/>
      <c r="Z682" s="1421"/>
      <c r="AA682" s="1421"/>
      <c r="AB682" s="2982"/>
      <c r="AC682" s="5086"/>
      <c r="AD682" s="5086"/>
      <c r="AE682" s="5387"/>
      <c r="AF682" s="260"/>
      <c r="AG682" s="260"/>
      <c r="AH682" s="260"/>
    </row>
    <row r="683" spans="1:34" s="87" customFormat="1" ht="18.75" customHeight="1">
      <c r="A683" s="4659"/>
      <c r="B683" s="5084" t="s">
        <v>2463</v>
      </c>
      <c r="C683" s="5142" t="s">
        <v>4739</v>
      </c>
      <c r="D683" s="4845" t="s">
        <v>3515</v>
      </c>
      <c r="E683" s="5084" t="s">
        <v>1223</v>
      </c>
      <c r="F683" s="5084" t="s">
        <v>851</v>
      </c>
      <c r="G683" s="5084" t="s">
        <v>1130</v>
      </c>
      <c r="H683" s="5084" t="s">
        <v>624</v>
      </c>
      <c r="I683" s="5084" t="s">
        <v>873</v>
      </c>
      <c r="J683" s="5084">
        <v>4024</v>
      </c>
      <c r="K683" s="5084">
        <v>8706</v>
      </c>
      <c r="L683" s="5084">
        <v>608</v>
      </c>
      <c r="M683" s="5084">
        <v>1664</v>
      </c>
      <c r="N683" s="1435" t="s">
        <v>854</v>
      </c>
      <c r="O683" s="1433" t="s">
        <v>1218</v>
      </c>
      <c r="P683" s="471" t="s">
        <v>1219</v>
      </c>
      <c r="Q683" s="1435" t="s">
        <v>857</v>
      </c>
      <c r="R683" s="2052">
        <v>3977</v>
      </c>
      <c r="S683" s="1439" t="s">
        <v>858</v>
      </c>
      <c r="T683" s="1439">
        <v>2</v>
      </c>
      <c r="U683" s="1439" t="s">
        <v>859</v>
      </c>
      <c r="V683" s="1439">
        <v>2</v>
      </c>
      <c r="W683" s="1420"/>
      <c r="X683" s="1420"/>
      <c r="Y683" s="1420"/>
      <c r="Z683" s="1420"/>
      <c r="AA683" s="1420"/>
      <c r="AB683" s="2980"/>
      <c r="AC683" s="5084" t="s">
        <v>2466</v>
      </c>
      <c r="AD683" s="5084" t="s">
        <v>2458</v>
      </c>
      <c r="AE683" s="5385" t="s">
        <v>4694</v>
      </c>
      <c r="AF683" s="260"/>
      <c r="AG683" s="260"/>
      <c r="AH683" s="260"/>
    </row>
    <row r="684" spans="1:34" s="87" customFormat="1" ht="18.75" customHeight="1">
      <c r="A684" s="4659"/>
      <c r="B684" s="5085"/>
      <c r="C684" s="5140"/>
      <c r="D684" s="4845"/>
      <c r="E684" s="5085"/>
      <c r="F684" s="5085"/>
      <c r="G684" s="5085"/>
      <c r="H684" s="5085"/>
      <c r="I684" s="5085"/>
      <c r="J684" s="5085"/>
      <c r="K684" s="5085"/>
      <c r="L684" s="5085"/>
      <c r="M684" s="5085"/>
      <c r="N684" s="1435" t="s">
        <v>874</v>
      </c>
      <c r="O684" s="1433" t="s">
        <v>3490</v>
      </c>
      <c r="P684" s="469" t="s">
        <v>341</v>
      </c>
      <c r="Q684" s="1435" t="s">
        <v>857</v>
      </c>
      <c r="R684" s="2052">
        <v>3988</v>
      </c>
      <c r="S684" s="1439" t="s">
        <v>858</v>
      </c>
      <c r="T684" s="1439">
        <v>4</v>
      </c>
      <c r="U684" s="1439" t="s">
        <v>859</v>
      </c>
      <c r="V684" s="1439">
        <v>4</v>
      </c>
      <c r="W684" s="1439">
        <v>3</v>
      </c>
      <c r="X684" s="1439" t="s">
        <v>875</v>
      </c>
      <c r="Y684" s="1439" t="s">
        <v>859</v>
      </c>
      <c r="Z684" s="1439" t="s">
        <v>876</v>
      </c>
      <c r="AA684" s="1439" t="s">
        <v>877</v>
      </c>
      <c r="AB684" s="2980"/>
      <c r="AC684" s="5085"/>
      <c r="AD684" s="5085"/>
      <c r="AE684" s="5386"/>
      <c r="AF684" s="260"/>
      <c r="AG684" s="260"/>
      <c r="AH684" s="260"/>
    </row>
    <row r="685" spans="1:34" s="87" customFormat="1" ht="18.75" customHeight="1">
      <c r="A685" s="4659"/>
      <c r="B685" s="5085"/>
      <c r="C685" s="5140"/>
      <c r="D685" s="4845"/>
      <c r="E685" s="5085"/>
      <c r="F685" s="5085"/>
      <c r="G685" s="5085"/>
      <c r="H685" s="5085"/>
      <c r="I685" s="5085"/>
      <c r="J685" s="5085"/>
      <c r="K685" s="5085"/>
      <c r="L685" s="5085"/>
      <c r="M685" s="5085"/>
      <c r="N685" s="1433" t="s">
        <v>868</v>
      </c>
      <c r="O685" s="1435" t="s">
        <v>340</v>
      </c>
      <c r="P685" s="1435" t="s">
        <v>340</v>
      </c>
      <c r="Q685" s="1435" t="s">
        <v>857</v>
      </c>
      <c r="R685" s="2052">
        <v>3982</v>
      </c>
      <c r="S685" s="1439" t="s">
        <v>858</v>
      </c>
      <c r="T685" s="1439">
        <v>8</v>
      </c>
      <c r="U685" s="1439" t="s">
        <v>859</v>
      </c>
      <c r="V685" s="1439">
        <v>8</v>
      </c>
      <c r="W685" s="1421"/>
      <c r="X685" s="1421"/>
      <c r="Y685" s="1421"/>
      <c r="Z685" s="1421"/>
      <c r="AA685" s="1421"/>
      <c r="AB685" s="2980"/>
      <c r="AC685" s="5085"/>
      <c r="AD685" s="5085"/>
      <c r="AE685" s="5386"/>
      <c r="AF685" s="260"/>
      <c r="AG685" s="260"/>
      <c r="AH685" s="260"/>
    </row>
    <row r="686" spans="1:34" s="87" customFormat="1" ht="18.75" customHeight="1">
      <c r="A686" s="4660"/>
      <c r="B686" s="5086"/>
      <c r="C686" s="5141"/>
      <c r="D686" s="4846"/>
      <c r="E686" s="5086"/>
      <c r="F686" s="5086"/>
      <c r="G686" s="5086"/>
      <c r="H686" s="5086"/>
      <c r="I686" s="5086"/>
      <c r="J686" s="5086"/>
      <c r="K686" s="5086"/>
      <c r="L686" s="5086"/>
      <c r="M686" s="5086"/>
      <c r="N686" s="1433" t="s">
        <v>379</v>
      </c>
      <c r="O686" s="1434" t="s">
        <v>3055</v>
      </c>
      <c r="P686" s="1424" t="s">
        <v>3055</v>
      </c>
      <c r="Q686" s="1434" t="s">
        <v>857</v>
      </c>
      <c r="R686" s="2053">
        <v>3992</v>
      </c>
      <c r="S686" s="1424" t="s">
        <v>858</v>
      </c>
      <c r="T686" s="1424">
        <v>2</v>
      </c>
      <c r="U686" s="1424" t="s">
        <v>859</v>
      </c>
      <c r="V686" s="1424">
        <v>2</v>
      </c>
      <c r="W686" s="1421"/>
      <c r="X686" s="1421"/>
      <c r="Y686" s="1421"/>
      <c r="Z686" s="1421"/>
      <c r="AA686" s="1421"/>
      <c r="AB686" s="2982"/>
      <c r="AC686" s="5086"/>
      <c r="AD686" s="5086"/>
      <c r="AE686" s="5387"/>
      <c r="AF686" s="260"/>
      <c r="AG686" s="260"/>
      <c r="AH686" s="260"/>
    </row>
    <row r="687" spans="1:34" s="87" customFormat="1" ht="18.75" customHeight="1">
      <c r="A687" s="5196" t="s">
        <v>4748</v>
      </c>
      <c r="B687" s="5084" t="s">
        <v>2463</v>
      </c>
      <c r="C687" s="5142" t="s">
        <v>4738</v>
      </c>
      <c r="D687" s="4845" t="s">
        <v>3496</v>
      </c>
      <c r="E687" s="5084" t="s">
        <v>1223</v>
      </c>
      <c r="F687" s="5084" t="s">
        <v>851</v>
      </c>
      <c r="G687" s="5084" t="s">
        <v>1130</v>
      </c>
      <c r="H687" s="5084" t="s">
        <v>624</v>
      </c>
      <c r="I687" s="5084" t="s">
        <v>873</v>
      </c>
      <c r="J687" s="5084">
        <v>4768</v>
      </c>
      <c r="K687" s="5084">
        <v>6944</v>
      </c>
      <c r="L687" s="5084">
        <v>512</v>
      </c>
      <c r="M687" s="5084">
        <v>1088</v>
      </c>
      <c r="N687" s="1435" t="s">
        <v>854</v>
      </c>
      <c r="O687" s="1433" t="s">
        <v>3082</v>
      </c>
      <c r="P687" s="471" t="s">
        <v>856</v>
      </c>
      <c r="Q687" s="1435" t="s">
        <v>857</v>
      </c>
      <c r="R687" s="2052">
        <v>3977</v>
      </c>
      <c r="S687" s="1439" t="s">
        <v>858</v>
      </c>
      <c r="T687" s="1439">
        <v>2</v>
      </c>
      <c r="U687" s="1439" t="s">
        <v>859</v>
      </c>
      <c r="V687" s="1439">
        <v>2</v>
      </c>
      <c r="W687" s="1420"/>
      <c r="X687" s="1420"/>
      <c r="Y687" s="1420"/>
      <c r="Z687" s="1420"/>
      <c r="AA687" s="1420"/>
      <c r="AB687" s="2980"/>
      <c r="AC687" s="5084" t="s">
        <v>2466</v>
      </c>
      <c r="AD687" s="5084" t="s">
        <v>2458</v>
      </c>
      <c r="AE687" s="5385" t="s">
        <v>4695</v>
      </c>
      <c r="AF687" s="260"/>
      <c r="AG687" s="260"/>
      <c r="AH687" s="260"/>
    </row>
    <row r="688" spans="1:34" s="87" customFormat="1" ht="18.75" customHeight="1">
      <c r="A688" s="4659"/>
      <c r="B688" s="5085"/>
      <c r="C688" s="5140"/>
      <c r="D688" s="4845"/>
      <c r="E688" s="5085"/>
      <c r="F688" s="5085"/>
      <c r="G688" s="5085"/>
      <c r="H688" s="5085"/>
      <c r="I688" s="5085"/>
      <c r="J688" s="5085"/>
      <c r="K688" s="5085"/>
      <c r="L688" s="5085"/>
      <c r="M688" s="5085"/>
      <c r="N688" s="1435" t="s">
        <v>874</v>
      </c>
      <c r="O688" s="1433" t="s">
        <v>3491</v>
      </c>
      <c r="P688" s="469" t="s">
        <v>3085</v>
      </c>
      <c r="Q688" s="1435" t="s">
        <v>857</v>
      </c>
      <c r="R688" s="2052">
        <v>3988</v>
      </c>
      <c r="S688" s="1439" t="s">
        <v>858</v>
      </c>
      <c r="T688" s="1439">
        <v>4</v>
      </c>
      <c r="U688" s="1439" t="s">
        <v>859</v>
      </c>
      <c r="V688" s="1439">
        <v>4</v>
      </c>
      <c r="W688" s="1439">
        <v>3</v>
      </c>
      <c r="X688" s="1439" t="s">
        <v>875</v>
      </c>
      <c r="Y688" s="1439" t="s">
        <v>859</v>
      </c>
      <c r="Z688" s="1439" t="s">
        <v>876</v>
      </c>
      <c r="AA688" s="1439" t="s">
        <v>877</v>
      </c>
      <c r="AB688" s="2980"/>
      <c r="AC688" s="5085"/>
      <c r="AD688" s="5085"/>
      <c r="AE688" s="5386"/>
      <c r="AF688" s="260"/>
      <c r="AG688" s="260"/>
      <c r="AH688" s="260"/>
    </row>
    <row r="689" spans="1:34" s="87" customFormat="1" ht="18.75" customHeight="1">
      <c r="A689" s="4659"/>
      <c r="B689" s="5085"/>
      <c r="C689" s="5140"/>
      <c r="D689" s="4845"/>
      <c r="E689" s="5085"/>
      <c r="F689" s="5085"/>
      <c r="G689" s="5085"/>
      <c r="H689" s="5085"/>
      <c r="I689" s="5085"/>
      <c r="J689" s="5085"/>
      <c r="K689" s="5085"/>
      <c r="L689" s="5085"/>
      <c r="M689" s="5085"/>
      <c r="N689" s="1433" t="s">
        <v>868</v>
      </c>
      <c r="O689" s="1435" t="s">
        <v>869</v>
      </c>
      <c r="P689" s="469" t="s">
        <v>869</v>
      </c>
      <c r="Q689" s="1435" t="s">
        <v>857</v>
      </c>
      <c r="R689" s="2052">
        <v>3982</v>
      </c>
      <c r="S689" s="1439" t="s">
        <v>858</v>
      </c>
      <c r="T689" s="1439">
        <v>8</v>
      </c>
      <c r="U689" s="1439" t="s">
        <v>859</v>
      </c>
      <c r="V689" s="1439">
        <v>8</v>
      </c>
      <c r="W689" s="1421"/>
      <c r="X689" s="1421"/>
      <c r="Y689" s="1421"/>
      <c r="Z689" s="1421"/>
      <c r="AA689" s="1421"/>
      <c r="AB689" s="2980"/>
      <c r="AC689" s="5085"/>
      <c r="AD689" s="5085"/>
      <c r="AE689" s="5386"/>
      <c r="AF689" s="260"/>
      <c r="AG689" s="260"/>
      <c r="AH689" s="260"/>
    </row>
    <row r="690" spans="1:34" s="87" customFormat="1" ht="18.75" customHeight="1">
      <c r="A690" s="4659"/>
      <c r="B690" s="5086"/>
      <c r="C690" s="5141"/>
      <c r="D690" s="4846"/>
      <c r="E690" s="5086"/>
      <c r="F690" s="5086"/>
      <c r="G690" s="5086"/>
      <c r="H690" s="5086"/>
      <c r="I690" s="5086"/>
      <c r="J690" s="5086"/>
      <c r="K690" s="5086"/>
      <c r="L690" s="5086"/>
      <c r="M690" s="5086"/>
      <c r="N690" s="1433" t="s">
        <v>379</v>
      </c>
      <c r="O690" s="1434" t="s">
        <v>3055</v>
      </c>
      <c r="P690" s="1424" t="s">
        <v>3055</v>
      </c>
      <c r="Q690" s="1434" t="s">
        <v>857</v>
      </c>
      <c r="R690" s="2053">
        <v>3992</v>
      </c>
      <c r="S690" s="1424" t="s">
        <v>858</v>
      </c>
      <c r="T690" s="1424">
        <v>2</v>
      </c>
      <c r="U690" s="1424" t="s">
        <v>859</v>
      </c>
      <c r="V690" s="1424">
        <v>2</v>
      </c>
      <c r="W690" s="1421"/>
      <c r="X690" s="1421"/>
      <c r="Y690" s="1421"/>
      <c r="Z690" s="1421"/>
      <c r="AA690" s="1421"/>
      <c r="AB690" s="2982"/>
      <c r="AC690" s="5086"/>
      <c r="AD690" s="5086"/>
      <c r="AE690" s="5387"/>
      <c r="AF690" s="260"/>
      <c r="AG690" s="260"/>
      <c r="AH690" s="260"/>
    </row>
    <row r="691" spans="1:34" s="87" customFormat="1" ht="18.75" customHeight="1">
      <c r="A691" s="4659"/>
      <c r="B691" s="5084" t="s">
        <v>2463</v>
      </c>
      <c r="C691" s="5142" t="s">
        <v>3730</v>
      </c>
      <c r="D691" s="4845" t="s">
        <v>3495</v>
      </c>
      <c r="E691" s="5084" t="s">
        <v>1224</v>
      </c>
      <c r="F691" s="5084" t="s">
        <v>851</v>
      </c>
      <c r="G691" s="5084" t="s">
        <v>1130</v>
      </c>
      <c r="H691" s="5084" t="s">
        <v>624</v>
      </c>
      <c r="I691" s="5084" t="s">
        <v>873</v>
      </c>
      <c r="J691" s="5084">
        <v>4769</v>
      </c>
      <c r="K691" s="5084">
        <v>9450</v>
      </c>
      <c r="L691" s="5084">
        <v>512</v>
      </c>
      <c r="M691" s="5084">
        <v>1408</v>
      </c>
      <c r="N691" s="1435" t="s">
        <v>854</v>
      </c>
      <c r="O691" s="1433" t="s">
        <v>1218</v>
      </c>
      <c r="P691" s="471" t="s">
        <v>3085</v>
      </c>
      <c r="Q691" s="1435" t="s">
        <v>857</v>
      </c>
      <c r="R691" s="2052">
        <v>3977</v>
      </c>
      <c r="S691" s="1439" t="s">
        <v>858</v>
      </c>
      <c r="T691" s="1439">
        <v>2</v>
      </c>
      <c r="U691" s="1439" t="s">
        <v>859</v>
      </c>
      <c r="V691" s="1439">
        <v>2</v>
      </c>
      <c r="W691" s="1420"/>
      <c r="X691" s="1420"/>
      <c r="Y691" s="1420"/>
      <c r="Z691" s="1420"/>
      <c r="AA691" s="1420"/>
      <c r="AB691" s="2980"/>
      <c r="AC691" s="5084" t="s">
        <v>2466</v>
      </c>
      <c r="AD691" s="5084" t="s">
        <v>2458</v>
      </c>
      <c r="AE691" s="5385" t="s">
        <v>4696</v>
      </c>
      <c r="AF691" s="260"/>
      <c r="AG691" s="260"/>
      <c r="AH691" s="260"/>
    </row>
    <row r="692" spans="1:34" s="87" customFormat="1" ht="18.75" customHeight="1">
      <c r="A692" s="4659"/>
      <c r="B692" s="5085"/>
      <c r="C692" s="5140"/>
      <c r="D692" s="4845"/>
      <c r="E692" s="5085"/>
      <c r="F692" s="5085"/>
      <c r="G692" s="5085"/>
      <c r="H692" s="5085"/>
      <c r="I692" s="5085"/>
      <c r="J692" s="5085"/>
      <c r="K692" s="5085"/>
      <c r="L692" s="5085"/>
      <c r="M692" s="5085"/>
      <c r="N692" s="1435" t="s">
        <v>874</v>
      </c>
      <c r="O692" s="1433" t="s">
        <v>3491</v>
      </c>
      <c r="P692" s="469" t="s">
        <v>341</v>
      </c>
      <c r="Q692" s="1435" t="s">
        <v>857</v>
      </c>
      <c r="R692" s="2052">
        <v>3988</v>
      </c>
      <c r="S692" s="1439" t="s">
        <v>858</v>
      </c>
      <c r="T692" s="1439">
        <v>4</v>
      </c>
      <c r="U692" s="1439" t="s">
        <v>859</v>
      </c>
      <c r="V692" s="1439">
        <v>4</v>
      </c>
      <c r="W692" s="1439">
        <v>3</v>
      </c>
      <c r="X692" s="1439" t="s">
        <v>875</v>
      </c>
      <c r="Y692" s="1439" t="s">
        <v>859</v>
      </c>
      <c r="Z692" s="1439" t="s">
        <v>876</v>
      </c>
      <c r="AA692" s="1439" t="s">
        <v>877</v>
      </c>
      <c r="AB692" s="2980"/>
      <c r="AC692" s="5085"/>
      <c r="AD692" s="5085"/>
      <c r="AE692" s="5386"/>
      <c r="AF692" s="260"/>
      <c r="AG692" s="260"/>
      <c r="AH692" s="260"/>
    </row>
    <row r="693" spans="1:34" s="87" customFormat="1" ht="18.75" customHeight="1">
      <c r="A693" s="4659"/>
      <c r="B693" s="5085"/>
      <c r="C693" s="5140"/>
      <c r="D693" s="4845"/>
      <c r="E693" s="5085"/>
      <c r="F693" s="5085"/>
      <c r="G693" s="5085"/>
      <c r="H693" s="5085"/>
      <c r="I693" s="5085"/>
      <c r="J693" s="5085"/>
      <c r="K693" s="5085"/>
      <c r="L693" s="5085"/>
      <c r="M693" s="5085"/>
      <c r="N693" s="1433" t="s">
        <v>868</v>
      </c>
      <c r="O693" s="1435" t="s">
        <v>869</v>
      </c>
      <c r="P693" s="469" t="s">
        <v>869</v>
      </c>
      <c r="Q693" s="1435" t="s">
        <v>857</v>
      </c>
      <c r="R693" s="2052">
        <v>3982</v>
      </c>
      <c r="S693" s="1439" t="s">
        <v>858</v>
      </c>
      <c r="T693" s="1439">
        <v>8</v>
      </c>
      <c r="U693" s="1439" t="s">
        <v>859</v>
      </c>
      <c r="V693" s="1439">
        <v>8</v>
      </c>
      <c r="W693" s="1421"/>
      <c r="X693" s="1421"/>
      <c r="Y693" s="1421"/>
      <c r="Z693" s="1421"/>
      <c r="AA693" s="1421"/>
      <c r="AB693" s="2980"/>
      <c r="AC693" s="5085"/>
      <c r="AD693" s="5085"/>
      <c r="AE693" s="5386"/>
      <c r="AF693" s="260"/>
      <c r="AG693" s="260"/>
      <c r="AH693" s="260"/>
    </row>
    <row r="694" spans="1:34" s="87" customFormat="1" ht="18.75" customHeight="1">
      <c r="A694" s="4659"/>
      <c r="B694" s="5086"/>
      <c r="C694" s="5141"/>
      <c r="D694" s="4846"/>
      <c r="E694" s="5086"/>
      <c r="F694" s="5086"/>
      <c r="G694" s="5086"/>
      <c r="H694" s="5086"/>
      <c r="I694" s="5086"/>
      <c r="J694" s="5086"/>
      <c r="K694" s="5086"/>
      <c r="L694" s="5086"/>
      <c r="M694" s="5086"/>
      <c r="N694" s="1433" t="s">
        <v>379</v>
      </c>
      <c r="O694" s="1434" t="s">
        <v>3055</v>
      </c>
      <c r="P694" s="1424" t="s">
        <v>3055</v>
      </c>
      <c r="Q694" s="1434" t="s">
        <v>857</v>
      </c>
      <c r="R694" s="2053">
        <v>3992</v>
      </c>
      <c r="S694" s="1424" t="s">
        <v>858</v>
      </c>
      <c r="T694" s="1424">
        <v>2</v>
      </c>
      <c r="U694" s="1424" t="s">
        <v>859</v>
      </c>
      <c r="V694" s="1424">
        <v>2</v>
      </c>
      <c r="W694" s="1421"/>
      <c r="X694" s="1421"/>
      <c r="Y694" s="1421"/>
      <c r="Z694" s="1421"/>
      <c r="AA694" s="1421"/>
      <c r="AB694" s="2982"/>
      <c r="AC694" s="5086"/>
      <c r="AD694" s="5086"/>
      <c r="AE694" s="5387"/>
      <c r="AF694" s="260"/>
      <c r="AG694" s="260"/>
      <c r="AH694" s="260"/>
    </row>
    <row r="695" spans="1:34" s="87" customFormat="1" ht="18.75" customHeight="1">
      <c r="A695" s="4659"/>
      <c r="B695" s="5084" t="s">
        <v>2463</v>
      </c>
      <c r="C695" s="5142" t="s">
        <v>3731</v>
      </c>
      <c r="D695" s="4845" t="s">
        <v>3494</v>
      </c>
      <c r="E695" s="5084" t="s">
        <v>1224</v>
      </c>
      <c r="F695" s="5084" t="s">
        <v>851</v>
      </c>
      <c r="G695" s="5084" t="s">
        <v>1131</v>
      </c>
      <c r="H695" s="5084" t="s">
        <v>624</v>
      </c>
      <c r="I695" s="5084" t="s">
        <v>873</v>
      </c>
      <c r="J695" s="5084">
        <v>9291</v>
      </c>
      <c r="K695" s="5084">
        <v>16830</v>
      </c>
      <c r="L695" s="5084">
        <v>512</v>
      </c>
      <c r="M695" s="5084">
        <v>1558</v>
      </c>
      <c r="N695" s="1435" t="s">
        <v>854</v>
      </c>
      <c r="O695" s="1433" t="s">
        <v>3239</v>
      </c>
      <c r="P695" s="471" t="s">
        <v>1134</v>
      </c>
      <c r="Q695" s="1435" t="s">
        <v>857</v>
      </c>
      <c r="R695" s="2052">
        <v>3977</v>
      </c>
      <c r="S695" s="1439" t="s">
        <v>858</v>
      </c>
      <c r="T695" s="1439">
        <v>2</v>
      </c>
      <c r="U695" s="1439" t="s">
        <v>859</v>
      </c>
      <c r="V695" s="1439">
        <v>2</v>
      </c>
      <c r="W695" s="1420"/>
      <c r="X695" s="1420"/>
      <c r="Y695" s="1420"/>
      <c r="Z695" s="1420"/>
      <c r="AA695" s="1420"/>
      <c r="AB695" s="2980"/>
      <c r="AC695" s="5084" t="s">
        <v>2466</v>
      </c>
      <c r="AD695" s="5084" t="s">
        <v>2458</v>
      </c>
      <c r="AE695" s="5385" t="s">
        <v>4697</v>
      </c>
      <c r="AF695" s="260"/>
      <c r="AG695" s="260"/>
      <c r="AH695" s="260"/>
    </row>
    <row r="696" spans="1:34" s="87" customFormat="1" ht="18.75" customHeight="1">
      <c r="A696" s="4659"/>
      <c r="B696" s="5085"/>
      <c r="C696" s="5140"/>
      <c r="D696" s="4845"/>
      <c r="E696" s="5085"/>
      <c r="F696" s="5085"/>
      <c r="G696" s="5085"/>
      <c r="H696" s="5085"/>
      <c r="I696" s="5085"/>
      <c r="J696" s="5085"/>
      <c r="K696" s="5085"/>
      <c r="L696" s="5085"/>
      <c r="M696" s="5085"/>
      <c r="N696" s="1435" t="s">
        <v>874</v>
      </c>
      <c r="O696" s="1433" t="s">
        <v>3491</v>
      </c>
      <c r="P696" s="469" t="s">
        <v>341</v>
      </c>
      <c r="Q696" s="1435" t="s">
        <v>857</v>
      </c>
      <c r="R696" s="2052">
        <v>3988</v>
      </c>
      <c r="S696" s="1439" t="s">
        <v>858</v>
      </c>
      <c r="T696" s="1439">
        <v>4</v>
      </c>
      <c r="U696" s="1439" t="s">
        <v>859</v>
      </c>
      <c r="V696" s="1439">
        <v>4</v>
      </c>
      <c r="W696" s="1439">
        <v>3</v>
      </c>
      <c r="X696" s="1439" t="s">
        <v>875</v>
      </c>
      <c r="Y696" s="1439" t="s">
        <v>859</v>
      </c>
      <c r="Z696" s="1439" t="s">
        <v>876</v>
      </c>
      <c r="AA696" s="1439" t="s">
        <v>877</v>
      </c>
      <c r="AB696" s="2980"/>
      <c r="AC696" s="5085"/>
      <c r="AD696" s="5085"/>
      <c r="AE696" s="5386"/>
      <c r="AF696" s="260"/>
      <c r="AG696" s="260"/>
      <c r="AH696" s="260"/>
    </row>
    <row r="697" spans="1:34" s="87" customFormat="1" ht="18.75" customHeight="1">
      <c r="A697" s="4659"/>
      <c r="B697" s="5085"/>
      <c r="C697" s="5140"/>
      <c r="D697" s="4845"/>
      <c r="E697" s="5085"/>
      <c r="F697" s="5085"/>
      <c r="G697" s="5085"/>
      <c r="H697" s="5085"/>
      <c r="I697" s="5085"/>
      <c r="J697" s="5085"/>
      <c r="K697" s="5085"/>
      <c r="L697" s="5085"/>
      <c r="M697" s="5085"/>
      <c r="N697" s="1433" t="s">
        <v>868</v>
      </c>
      <c r="O697" s="1435" t="s">
        <v>869</v>
      </c>
      <c r="P697" s="469" t="s">
        <v>869</v>
      </c>
      <c r="Q697" s="1435" t="s">
        <v>857</v>
      </c>
      <c r="R697" s="2052">
        <v>3982</v>
      </c>
      <c r="S697" s="1439" t="s">
        <v>858</v>
      </c>
      <c r="T697" s="1439">
        <v>8</v>
      </c>
      <c r="U697" s="1439" t="s">
        <v>859</v>
      </c>
      <c r="V697" s="1439">
        <v>8</v>
      </c>
      <c r="W697" s="1421"/>
      <c r="X697" s="1421"/>
      <c r="Y697" s="1421"/>
      <c r="Z697" s="1421"/>
      <c r="AA697" s="1421"/>
      <c r="AB697" s="2980"/>
      <c r="AC697" s="5085"/>
      <c r="AD697" s="5085"/>
      <c r="AE697" s="5386"/>
      <c r="AF697" s="260"/>
      <c r="AG697" s="260"/>
      <c r="AH697" s="260"/>
    </row>
    <row r="698" spans="1:34" s="87" customFormat="1" ht="18.75" customHeight="1">
      <c r="A698" s="4659"/>
      <c r="B698" s="5086"/>
      <c r="C698" s="5141"/>
      <c r="D698" s="4846"/>
      <c r="E698" s="5086"/>
      <c r="F698" s="5086"/>
      <c r="G698" s="5086"/>
      <c r="H698" s="5086"/>
      <c r="I698" s="5086"/>
      <c r="J698" s="5086"/>
      <c r="K698" s="5086"/>
      <c r="L698" s="5086"/>
      <c r="M698" s="5086"/>
      <c r="N698" s="1433" t="s">
        <v>379</v>
      </c>
      <c r="O698" s="1434" t="s">
        <v>3055</v>
      </c>
      <c r="P698" s="1424" t="s">
        <v>3055</v>
      </c>
      <c r="Q698" s="1434" t="s">
        <v>857</v>
      </c>
      <c r="R698" s="2053">
        <v>3992</v>
      </c>
      <c r="S698" s="1424" t="s">
        <v>858</v>
      </c>
      <c r="T698" s="1424">
        <v>2</v>
      </c>
      <c r="U698" s="1424" t="s">
        <v>859</v>
      </c>
      <c r="V698" s="1424">
        <v>2</v>
      </c>
      <c r="W698" s="1421"/>
      <c r="X698" s="1421"/>
      <c r="Y698" s="1421"/>
      <c r="Z698" s="1421"/>
      <c r="AA698" s="1421"/>
      <c r="AB698" s="2982"/>
      <c r="AC698" s="5086"/>
      <c r="AD698" s="5086"/>
      <c r="AE698" s="5387"/>
      <c r="AF698" s="260"/>
      <c r="AG698" s="260"/>
      <c r="AH698" s="260"/>
    </row>
    <row r="699" spans="1:34" s="87" customFormat="1" ht="18.75" customHeight="1">
      <c r="A699" s="4659"/>
      <c r="B699" s="5084" t="s">
        <v>2463</v>
      </c>
      <c r="C699" s="5142" t="s">
        <v>4752</v>
      </c>
      <c r="D699" s="4845" t="s">
        <v>4753</v>
      </c>
      <c r="E699" s="5084" t="s">
        <v>1224</v>
      </c>
      <c r="F699" s="5084" t="s">
        <v>851</v>
      </c>
      <c r="G699" s="5084" t="s">
        <v>1131</v>
      </c>
      <c r="H699" s="5084" t="s">
        <v>624</v>
      </c>
      <c r="I699" s="5084" t="s">
        <v>873</v>
      </c>
      <c r="J699" s="5084">
        <v>16670</v>
      </c>
      <c r="K699" s="5084">
        <v>28256</v>
      </c>
      <c r="L699" s="5084">
        <v>512</v>
      </c>
      <c r="M699" s="5084">
        <v>1680</v>
      </c>
      <c r="N699" s="2025" t="s">
        <v>854</v>
      </c>
      <c r="O699" s="2040" t="s">
        <v>866</v>
      </c>
      <c r="P699" s="2042" t="s">
        <v>867</v>
      </c>
      <c r="Q699" s="2025" t="s">
        <v>857</v>
      </c>
      <c r="R699" s="2052">
        <v>3977</v>
      </c>
      <c r="S699" s="2027" t="s">
        <v>858</v>
      </c>
      <c r="T699" s="2027">
        <v>2</v>
      </c>
      <c r="U699" s="2027" t="s">
        <v>859</v>
      </c>
      <c r="V699" s="2027">
        <v>2</v>
      </c>
      <c r="W699" s="2013"/>
      <c r="X699" s="2013"/>
      <c r="Y699" s="2013"/>
      <c r="Z699" s="2013"/>
      <c r="AA699" s="2013"/>
      <c r="AB699" s="2980"/>
      <c r="AC699" s="5084" t="s">
        <v>2466</v>
      </c>
      <c r="AD699" s="5084" t="s">
        <v>2458</v>
      </c>
      <c r="AE699" s="5385" t="s">
        <v>4789</v>
      </c>
      <c r="AF699" s="260"/>
      <c r="AG699" s="260"/>
      <c r="AH699" s="260"/>
    </row>
    <row r="700" spans="1:34" s="87" customFormat="1" ht="18.75" customHeight="1">
      <c r="A700" s="4659"/>
      <c r="B700" s="5085"/>
      <c r="C700" s="5140"/>
      <c r="D700" s="4845"/>
      <c r="E700" s="5085"/>
      <c r="F700" s="5085"/>
      <c r="G700" s="5085"/>
      <c r="H700" s="5085"/>
      <c r="I700" s="5085"/>
      <c r="J700" s="5085"/>
      <c r="K700" s="5085"/>
      <c r="L700" s="5085"/>
      <c r="M700" s="5085"/>
      <c r="N700" s="2025" t="s">
        <v>874</v>
      </c>
      <c r="O700" s="2022" t="s">
        <v>3491</v>
      </c>
      <c r="P700" s="469" t="s">
        <v>341</v>
      </c>
      <c r="Q700" s="2025" t="s">
        <v>857</v>
      </c>
      <c r="R700" s="2052">
        <v>3988</v>
      </c>
      <c r="S700" s="2027" t="s">
        <v>858</v>
      </c>
      <c r="T700" s="2027">
        <v>4</v>
      </c>
      <c r="U700" s="2027" t="s">
        <v>859</v>
      </c>
      <c r="V700" s="2027">
        <v>4</v>
      </c>
      <c r="W700" s="2027">
        <v>3</v>
      </c>
      <c r="X700" s="2027" t="s">
        <v>875</v>
      </c>
      <c r="Y700" s="2027" t="s">
        <v>859</v>
      </c>
      <c r="Z700" s="2027" t="s">
        <v>876</v>
      </c>
      <c r="AA700" s="2027" t="s">
        <v>877</v>
      </c>
      <c r="AB700" s="2980"/>
      <c r="AC700" s="5085"/>
      <c r="AD700" s="5085"/>
      <c r="AE700" s="5386"/>
      <c r="AF700" s="260"/>
      <c r="AG700" s="260"/>
      <c r="AH700" s="260"/>
    </row>
    <row r="701" spans="1:34" s="87" customFormat="1" ht="18.75" customHeight="1">
      <c r="A701" s="4659"/>
      <c r="B701" s="5085"/>
      <c r="C701" s="5140"/>
      <c r="D701" s="4845"/>
      <c r="E701" s="5085"/>
      <c r="F701" s="5085"/>
      <c r="G701" s="5085"/>
      <c r="H701" s="5085"/>
      <c r="I701" s="5085"/>
      <c r="J701" s="5085"/>
      <c r="K701" s="5085"/>
      <c r="L701" s="5085"/>
      <c r="M701" s="5085"/>
      <c r="N701" s="2022" t="s">
        <v>868</v>
      </c>
      <c r="O701" s="2025" t="s">
        <v>869</v>
      </c>
      <c r="P701" s="469" t="s">
        <v>869</v>
      </c>
      <c r="Q701" s="2025" t="s">
        <v>857</v>
      </c>
      <c r="R701" s="2052">
        <v>3982</v>
      </c>
      <c r="S701" s="2027" t="s">
        <v>858</v>
      </c>
      <c r="T701" s="2027">
        <v>8</v>
      </c>
      <c r="U701" s="2027" t="s">
        <v>859</v>
      </c>
      <c r="V701" s="2027">
        <v>8</v>
      </c>
      <c r="W701" s="2014"/>
      <c r="X701" s="2014"/>
      <c r="Y701" s="2014"/>
      <c r="Z701" s="2014"/>
      <c r="AA701" s="2014"/>
      <c r="AB701" s="2980"/>
      <c r="AC701" s="5085"/>
      <c r="AD701" s="5085"/>
      <c r="AE701" s="5386"/>
      <c r="AF701" s="260"/>
      <c r="AG701" s="260"/>
      <c r="AH701" s="260"/>
    </row>
    <row r="702" spans="1:34" s="87" customFormat="1" ht="18.75" customHeight="1">
      <c r="A702" s="4659"/>
      <c r="B702" s="5086"/>
      <c r="C702" s="5141"/>
      <c r="D702" s="4846"/>
      <c r="E702" s="5086"/>
      <c r="F702" s="5086"/>
      <c r="G702" s="5086"/>
      <c r="H702" s="5086"/>
      <c r="I702" s="5086"/>
      <c r="J702" s="5086"/>
      <c r="K702" s="5086"/>
      <c r="L702" s="5086"/>
      <c r="M702" s="5086"/>
      <c r="N702" s="2022" t="s">
        <v>379</v>
      </c>
      <c r="O702" s="2023" t="s">
        <v>3055</v>
      </c>
      <c r="P702" s="2015" t="s">
        <v>3055</v>
      </c>
      <c r="Q702" s="2023" t="s">
        <v>857</v>
      </c>
      <c r="R702" s="2053">
        <v>3992</v>
      </c>
      <c r="S702" s="2015" t="s">
        <v>858</v>
      </c>
      <c r="T702" s="2015">
        <v>2</v>
      </c>
      <c r="U702" s="2015" t="s">
        <v>859</v>
      </c>
      <c r="V702" s="2015">
        <v>2</v>
      </c>
      <c r="W702" s="2014"/>
      <c r="X702" s="2014"/>
      <c r="Y702" s="2014"/>
      <c r="Z702" s="2014"/>
      <c r="AA702" s="2014"/>
      <c r="AB702" s="2982"/>
      <c r="AC702" s="5086"/>
      <c r="AD702" s="5086"/>
      <c r="AE702" s="5387"/>
      <c r="AF702" s="260"/>
      <c r="AG702" s="260"/>
      <c r="AH702" s="260"/>
    </row>
    <row r="703" spans="1:34" s="87" customFormat="1" ht="18.75" customHeight="1">
      <c r="A703" s="4659"/>
      <c r="B703" s="5084" t="s">
        <v>2463</v>
      </c>
      <c r="C703" s="5142" t="s">
        <v>4737</v>
      </c>
      <c r="D703" s="4845" t="s">
        <v>3505</v>
      </c>
      <c r="E703" s="5084" t="s">
        <v>1223</v>
      </c>
      <c r="F703" s="5084" t="s">
        <v>851</v>
      </c>
      <c r="G703" s="5084" t="s">
        <v>1130</v>
      </c>
      <c r="H703" s="5084" t="s">
        <v>624</v>
      </c>
      <c r="I703" s="5084" t="s">
        <v>873</v>
      </c>
      <c r="J703" s="5084">
        <v>5024</v>
      </c>
      <c r="K703" s="5084">
        <v>7200</v>
      </c>
      <c r="L703" s="5084">
        <v>608</v>
      </c>
      <c r="M703" s="5084">
        <v>1344</v>
      </c>
      <c r="N703" s="1435" t="s">
        <v>854</v>
      </c>
      <c r="O703" s="1433" t="s">
        <v>3082</v>
      </c>
      <c r="P703" s="471" t="s">
        <v>856</v>
      </c>
      <c r="Q703" s="1435" t="s">
        <v>857</v>
      </c>
      <c r="R703" s="2052">
        <v>3977</v>
      </c>
      <c r="S703" s="1439" t="s">
        <v>858</v>
      </c>
      <c r="T703" s="1439">
        <v>2</v>
      </c>
      <c r="U703" s="1439" t="s">
        <v>859</v>
      </c>
      <c r="V703" s="1439">
        <v>2</v>
      </c>
      <c r="W703" s="1420"/>
      <c r="X703" s="1420"/>
      <c r="Y703" s="1420"/>
      <c r="Z703" s="1420"/>
      <c r="AA703" s="1420"/>
      <c r="AB703" s="2980"/>
      <c r="AC703" s="5084" t="s">
        <v>2466</v>
      </c>
      <c r="AD703" s="5084" t="s">
        <v>2458</v>
      </c>
      <c r="AE703" s="5385" t="s">
        <v>4698</v>
      </c>
      <c r="AF703" s="260"/>
      <c r="AG703" s="260"/>
      <c r="AH703" s="260"/>
    </row>
    <row r="704" spans="1:34" s="87" customFormat="1" ht="18.75" customHeight="1">
      <c r="A704" s="4659"/>
      <c r="B704" s="5085"/>
      <c r="C704" s="5140"/>
      <c r="D704" s="4845"/>
      <c r="E704" s="5085"/>
      <c r="F704" s="5085"/>
      <c r="G704" s="5085"/>
      <c r="H704" s="5085"/>
      <c r="I704" s="5085"/>
      <c r="J704" s="5085"/>
      <c r="K704" s="5085"/>
      <c r="L704" s="5085"/>
      <c r="M704" s="5085"/>
      <c r="N704" s="1435" t="s">
        <v>874</v>
      </c>
      <c r="O704" s="1433" t="s">
        <v>3491</v>
      </c>
      <c r="P704" s="469" t="s">
        <v>341</v>
      </c>
      <c r="Q704" s="1435" t="s">
        <v>857</v>
      </c>
      <c r="R704" s="2052">
        <v>3988</v>
      </c>
      <c r="S704" s="1439" t="s">
        <v>858</v>
      </c>
      <c r="T704" s="1439">
        <v>4</v>
      </c>
      <c r="U704" s="1439" t="s">
        <v>859</v>
      </c>
      <c r="V704" s="1439">
        <v>4</v>
      </c>
      <c r="W704" s="1439">
        <v>3</v>
      </c>
      <c r="X704" s="1439" t="s">
        <v>875</v>
      </c>
      <c r="Y704" s="1439" t="s">
        <v>859</v>
      </c>
      <c r="Z704" s="1439" t="s">
        <v>876</v>
      </c>
      <c r="AA704" s="1439" t="s">
        <v>877</v>
      </c>
      <c r="AB704" s="2980"/>
      <c r="AC704" s="5085"/>
      <c r="AD704" s="5085"/>
      <c r="AE704" s="5386"/>
      <c r="AF704" s="260"/>
      <c r="AG704" s="260"/>
      <c r="AH704" s="260"/>
    </row>
    <row r="705" spans="1:34" s="87" customFormat="1" ht="18.75" customHeight="1">
      <c r="A705" s="4659"/>
      <c r="B705" s="5085"/>
      <c r="C705" s="5140"/>
      <c r="D705" s="4845"/>
      <c r="E705" s="5085"/>
      <c r="F705" s="5085"/>
      <c r="G705" s="5085"/>
      <c r="H705" s="5085"/>
      <c r="I705" s="5085"/>
      <c r="J705" s="5085"/>
      <c r="K705" s="5085"/>
      <c r="L705" s="5085"/>
      <c r="M705" s="5085"/>
      <c r="N705" s="1433" t="s">
        <v>868</v>
      </c>
      <c r="O705" s="1435" t="s">
        <v>340</v>
      </c>
      <c r="P705" s="469" t="s">
        <v>340</v>
      </c>
      <c r="Q705" s="1435" t="s">
        <v>857</v>
      </c>
      <c r="R705" s="2052">
        <v>3982</v>
      </c>
      <c r="S705" s="1439" t="s">
        <v>858</v>
      </c>
      <c r="T705" s="1439">
        <v>8</v>
      </c>
      <c r="U705" s="1439" t="s">
        <v>859</v>
      </c>
      <c r="V705" s="1439">
        <v>8</v>
      </c>
      <c r="W705" s="1421"/>
      <c r="X705" s="1421"/>
      <c r="Y705" s="1421"/>
      <c r="Z705" s="1421"/>
      <c r="AA705" s="1421"/>
      <c r="AB705" s="2980"/>
      <c r="AC705" s="5085"/>
      <c r="AD705" s="5085"/>
      <c r="AE705" s="5386"/>
      <c r="AF705" s="260"/>
      <c r="AG705" s="260"/>
      <c r="AH705" s="260"/>
    </row>
    <row r="706" spans="1:34" s="87" customFormat="1" ht="18.75" customHeight="1">
      <c r="A706" s="4659"/>
      <c r="B706" s="5086"/>
      <c r="C706" s="5141"/>
      <c r="D706" s="4846"/>
      <c r="E706" s="5086"/>
      <c r="F706" s="5086"/>
      <c r="G706" s="5086"/>
      <c r="H706" s="5086"/>
      <c r="I706" s="5086"/>
      <c r="J706" s="5086"/>
      <c r="K706" s="5086"/>
      <c r="L706" s="5086"/>
      <c r="M706" s="5086"/>
      <c r="N706" s="1433" t="s">
        <v>379</v>
      </c>
      <c r="O706" s="1434" t="s">
        <v>3055</v>
      </c>
      <c r="P706" s="1424" t="s">
        <v>3055</v>
      </c>
      <c r="Q706" s="1434" t="s">
        <v>857</v>
      </c>
      <c r="R706" s="2053">
        <v>3992</v>
      </c>
      <c r="S706" s="1424" t="s">
        <v>858</v>
      </c>
      <c r="T706" s="1424">
        <v>2</v>
      </c>
      <c r="U706" s="1424" t="s">
        <v>859</v>
      </c>
      <c r="V706" s="1424">
        <v>2</v>
      </c>
      <c r="W706" s="1421"/>
      <c r="X706" s="1421"/>
      <c r="Y706" s="1421"/>
      <c r="Z706" s="1421"/>
      <c r="AA706" s="1421"/>
      <c r="AB706" s="2982"/>
      <c r="AC706" s="5086"/>
      <c r="AD706" s="5086"/>
      <c r="AE706" s="5387"/>
      <c r="AF706" s="260"/>
      <c r="AG706" s="260"/>
      <c r="AH706" s="260"/>
    </row>
    <row r="707" spans="1:34" s="87" customFormat="1" ht="18.75" customHeight="1">
      <c r="A707" s="4659"/>
      <c r="B707" s="5084" t="s">
        <v>2463</v>
      </c>
      <c r="C707" s="5142" t="s">
        <v>4736</v>
      </c>
      <c r="D707" s="4845" t="s">
        <v>3506</v>
      </c>
      <c r="E707" s="5084" t="s">
        <v>1224</v>
      </c>
      <c r="F707" s="5084" t="s">
        <v>851</v>
      </c>
      <c r="G707" s="5084" t="s">
        <v>1130</v>
      </c>
      <c r="H707" s="5084" t="s">
        <v>624</v>
      </c>
      <c r="I707" s="5084" t="s">
        <v>873</v>
      </c>
      <c r="J707" s="5084">
        <v>5024</v>
      </c>
      <c r="K707" s="5084">
        <v>9706</v>
      </c>
      <c r="L707" s="5084">
        <v>608</v>
      </c>
      <c r="M707" s="5084">
        <v>1664</v>
      </c>
      <c r="N707" s="1435" t="s">
        <v>854</v>
      </c>
      <c r="O707" s="1433" t="s">
        <v>1218</v>
      </c>
      <c r="P707" s="471" t="s">
        <v>3085</v>
      </c>
      <c r="Q707" s="1435" t="s">
        <v>857</v>
      </c>
      <c r="R707" s="2052">
        <v>3977</v>
      </c>
      <c r="S707" s="1439" t="s">
        <v>858</v>
      </c>
      <c r="T707" s="1439">
        <v>2</v>
      </c>
      <c r="U707" s="1439" t="s">
        <v>859</v>
      </c>
      <c r="V707" s="1439">
        <v>2</v>
      </c>
      <c r="W707" s="1420"/>
      <c r="X707" s="1420"/>
      <c r="Y707" s="1420"/>
      <c r="Z707" s="1420"/>
      <c r="AA707" s="1420"/>
      <c r="AB707" s="2980"/>
      <c r="AC707" s="5084" t="s">
        <v>2466</v>
      </c>
      <c r="AD707" s="5084" t="s">
        <v>2458</v>
      </c>
      <c r="AE707" s="5385" t="s">
        <v>4699</v>
      </c>
      <c r="AF707" s="260"/>
      <c r="AG707" s="260"/>
      <c r="AH707" s="260"/>
    </row>
    <row r="708" spans="1:34" s="87" customFormat="1" ht="18.75" customHeight="1">
      <c r="A708" s="4659"/>
      <c r="B708" s="5085"/>
      <c r="C708" s="5140"/>
      <c r="D708" s="4845"/>
      <c r="E708" s="5085"/>
      <c r="F708" s="5085"/>
      <c r="G708" s="5085"/>
      <c r="H708" s="5085"/>
      <c r="I708" s="5085"/>
      <c r="J708" s="5085"/>
      <c r="K708" s="5085"/>
      <c r="L708" s="5085"/>
      <c r="M708" s="5085"/>
      <c r="N708" s="1435" t="s">
        <v>874</v>
      </c>
      <c r="O708" s="1433" t="s">
        <v>3491</v>
      </c>
      <c r="P708" s="469" t="s">
        <v>341</v>
      </c>
      <c r="Q708" s="1435" t="s">
        <v>857</v>
      </c>
      <c r="R708" s="2052">
        <v>3988</v>
      </c>
      <c r="S708" s="1439" t="s">
        <v>858</v>
      </c>
      <c r="T708" s="1439">
        <v>4</v>
      </c>
      <c r="U708" s="1439" t="s">
        <v>859</v>
      </c>
      <c r="V708" s="1439">
        <v>4</v>
      </c>
      <c r="W708" s="1439">
        <v>3</v>
      </c>
      <c r="X708" s="1439" t="s">
        <v>875</v>
      </c>
      <c r="Y708" s="1439" t="s">
        <v>859</v>
      </c>
      <c r="Z708" s="1439" t="s">
        <v>876</v>
      </c>
      <c r="AA708" s="1439" t="s">
        <v>877</v>
      </c>
      <c r="AB708" s="2980"/>
      <c r="AC708" s="5085"/>
      <c r="AD708" s="5085"/>
      <c r="AE708" s="5386"/>
      <c r="AF708" s="260"/>
      <c r="AG708" s="260"/>
      <c r="AH708" s="260"/>
    </row>
    <row r="709" spans="1:34" s="87" customFormat="1" ht="18.75" customHeight="1">
      <c r="A709" s="4659"/>
      <c r="B709" s="5085"/>
      <c r="C709" s="5140"/>
      <c r="D709" s="4845"/>
      <c r="E709" s="5085"/>
      <c r="F709" s="5085"/>
      <c r="G709" s="5085"/>
      <c r="H709" s="5085"/>
      <c r="I709" s="5085"/>
      <c r="J709" s="5085"/>
      <c r="K709" s="5085"/>
      <c r="L709" s="5085"/>
      <c r="M709" s="5085"/>
      <c r="N709" s="1433" t="s">
        <v>868</v>
      </c>
      <c r="O709" s="1435" t="s">
        <v>340</v>
      </c>
      <c r="P709" s="469" t="s">
        <v>340</v>
      </c>
      <c r="Q709" s="1435" t="s">
        <v>857</v>
      </c>
      <c r="R709" s="2052">
        <v>3982</v>
      </c>
      <c r="S709" s="1439" t="s">
        <v>858</v>
      </c>
      <c r="T709" s="1439">
        <v>8</v>
      </c>
      <c r="U709" s="1439" t="s">
        <v>859</v>
      </c>
      <c r="V709" s="1439">
        <v>8</v>
      </c>
      <c r="W709" s="1421"/>
      <c r="X709" s="1421"/>
      <c r="Y709" s="1421"/>
      <c r="Z709" s="1421"/>
      <c r="AA709" s="1421"/>
      <c r="AB709" s="2980"/>
      <c r="AC709" s="5085"/>
      <c r="AD709" s="5085"/>
      <c r="AE709" s="5386"/>
      <c r="AF709" s="260"/>
      <c r="AG709" s="260"/>
      <c r="AH709" s="260"/>
    </row>
    <row r="710" spans="1:34" s="87" customFormat="1" ht="18.75" customHeight="1">
      <c r="A710" s="4659"/>
      <c r="B710" s="5086"/>
      <c r="C710" s="5141"/>
      <c r="D710" s="4846"/>
      <c r="E710" s="5086"/>
      <c r="F710" s="5086"/>
      <c r="G710" s="5086"/>
      <c r="H710" s="5086"/>
      <c r="I710" s="5086"/>
      <c r="J710" s="5086"/>
      <c r="K710" s="5086"/>
      <c r="L710" s="5086"/>
      <c r="M710" s="5086"/>
      <c r="N710" s="1433" t="s">
        <v>379</v>
      </c>
      <c r="O710" s="1434" t="s">
        <v>3055</v>
      </c>
      <c r="P710" s="1424" t="s">
        <v>3055</v>
      </c>
      <c r="Q710" s="1434" t="s">
        <v>857</v>
      </c>
      <c r="R710" s="2053">
        <v>3992</v>
      </c>
      <c r="S710" s="1424" t="s">
        <v>858</v>
      </c>
      <c r="T710" s="1424">
        <v>2</v>
      </c>
      <c r="U710" s="1424" t="s">
        <v>859</v>
      </c>
      <c r="V710" s="1424">
        <v>2</v>
      </c>
      <c r="W710" s="1421"/>
      <c r="X710" s="1421"/>
      <c r="Y710" s="1421"/>
      <c r="Z710" s="1421"/>
      <c r="AA710" s="1421"/>
      <c r="AB710" s="2982"/>
      <c r="AC710" s="5086"/>
      <c r="AD710" s="5086"/>
      <c r="AE710" s="5387"/>
      <c r="AF710" s="260"/>
      <c r="AG710" s="260"/>
      <c r="AH710" s="260"/>
    </row>
    <row r="711" spans="1:34" s="87" customFormat="1" ht="18.75" customHeight="1">
      <c r="A711" s="4659"/>
      <c r="B711" s="5084" t="s">
        <v>2463</v>
      </c>
      <c r="C711" s="5142" t="s">
        <v>4735</v>
      </c>
      <c r="D711" s="4845" t="s">
        <v>3507</v>
      </c>
      <c r="E711" s="5084" t="s">
        <v>1224</v>
      </c>
      <c r="F711" s="5084" t="s">
        <v>851</v>
      </c>
      <c r="G711" s="5084" t="s">
        <v>1131</v>
      </c>
      <c r="H711" s="5084" t="s">
        <v>624</v>
      </c>
      <c r="I711" s="5084" t="s">
        <v>873</v>
      </c>
      <c r="J711" s="5084">
        <v>9546</v>
      </c>
      <c r="K711" s="5084">
        <v>17086</v>
      </c>
      <c r="L711" s="5084">
        <v>608</v>
      </c>
      <c r="M711" s="5084">
        <v>1814</v>
      </c>
      <c r="N711" s="1435" t="s">
        <v>854</v>
      </c>
      <c r="O711" s="1433" t="s">
        <v>3239</v>
      </c>
      <c r="P711" s="471" t="s">
        <v>1134</v>
      </c>
      <c r="Q711" s="1435" t="s">
        <v>857</v>
      </c>
      <c r="R711" s="2052">
        <v>3977</v>
      </c>
      <c r="S711" s="1439" t="s">
        <v>858</v>
      </c>
      <c r="T711" s="1439">
        <v>2</v>
      </c>
      <c r="U711" s="1439" t="s">
        <v>859</v>
      </c>
      <c r="V711" s="1439">
        <v>2</v>
      </c>
      <c r="W711" s="1420"/>
      <c r="X711" s="1420"/>
      <c r="Y711" s="1420"/>
      <c r="Z711" s="1420"/>
      <c r="AA711" s="1420"/>
      <c r="AB711" s="2980"/>
      <c r="AC711" s="5084" t="s">
        <v>2468</v>
      </c>
      <c r="AD711" s="5084" t="s">
        <v>2458</v>
      </c>
      <c r="AE711" s="5385" t="s">
        <v>4700</v>
      </c>
      <c r="AF711" s="260"/>
      <c r="AG711" s="260"/>
      <c r="AH711" s="260"/>
    </row>
    <row r="712" spans="1:34" s="87" customFormat="1" ht="18.75" customHeight="1">
      <c r="A712" s="4659"/>
      <c r="B712" s="5085"/>
      <c r="C712" s="5140"/>
      <c r="D712" s="4845"/>
      <c r="E712" s="5085"/>
      <c r="F712" s="5085"/>
      <c r="G712" s="5085"/>
      <c r="H712" s="5085"/>
      <c r="I712" s="5085"/>
      <c r="J712" s="5085"/>
      <c r="K712" s="5085"/>
      <c r="L712" s="5085"/>
      <c r="M712" s="5085"/>
      <c r="N712" s="1435" t="s">
        <v>874</v>
      </c>
      <c r="O712" s="1433" t="s">
        <v>3491</v>
      </c>
      <c r="P712" s="469" t="s">
        <v>341</v>
      </c>
      <c r="Q712" s="1435" t="s">
        <v>857</v>
      </c>
      <c r="R712" s="2052">
        <v>3988</v>
      </c>
      <c r="S712" s="1439" t="s">
        <v>858</v>
      </c>
      <c r="T712" s="1439">
        <v>4</v>
      </c>
      <c r="U712" s="1439" t="s">
        <v>859</v>
      </c>
      <c r="V712" s="1439">
        <v>4</v>
      </c>
      <c r="W712" s="1439">
        <v>3</v>
      </c>
      <c r="X712" s="1439" t="s">
        <v>875</v>
      </c>
      <c r="Y712" s="1439" t="s">
        <v>859</v>
      </c>
      <c r="Z712" s="1439" t="s">
        <v>876</v>
      </c>
      <c r="AA712" s="1439" t="s">
        <v>877</v>
      </c>
      <c r="AB712" s="2980"/>
      <c r="AC712" s="5085"/>
      <c r="AD712" s="5085"/>
      <c r="AE712" s="5386"/>
      <c r="AF712" s="260"/>
      <c r="AG712" s="260"/>
      <c r="AH712" s="260"/>
    </row>
    <row r="713" spans="1:34" s="87" customFormat="1" ht="18.75" customHeight="1">
      <c r="A713" s="4659"/>
      <c r="B713" s="5085"/>
      <c r="C713" s="5140"/>
      <c r="D713" s="4845"/>
      <c r="E713" s="5085"/>
      <c r="F713" s="5085"/>
      <c r="G713" s="5085"/>
      <c r="H713" s="5085"/>
      <c r="I713" s="5085"/>
      <c r="J713" s="5085"/>
      <c r="K713" s="5085"/>
      <c r="L713" s="5085"/>
      <c r="M713" s="5085"/>
      <c r="N713" s="1433" t="s">
        <v>868</v>
      </c>
      <c r="O713" s="1435" t="s">
        <v>340</v>
      </c>
      <c r="P713" s="469" t="s">
        <v>340</v>
      </c>
      <c r="Q713" s="1435" t="s">
        <v>857</v>
      </c>
      <c r="R713" s="2052">
        <v>3982</v>
      </c>
      <c r="S713" s="1439" t="s">
        <v>858</v>
      </c>
      <c r="T713" s="1439">
        <v>8</v>
      </c>
      <c r="U713" s="1439" t="s">
        <v>859</v>
      </c>
      <c r="V713" s="1439">
        <v>8</v>
      </c>
      <c r="W713" s="1421"/>
      <c r="X713" s="1421"/>
      <c r="Y713" s="1421"/>
      <c r="Z713" s="1421"/>
      <c r="AA713" s="1421"/>
      <c r="AB713" s="2980"/>
      <c r="AC713" s="5085"/>
      <c r="AD713" s="5085"/>
      <c r="AE713" s="5386"/>
      <c r="AF713" s="260"/>
      <c r="AG713" s="260"/>
      <c r="AH713" s="260"/>
    </row>
    <row r="714" spans="1:34" s="87" customFormat="1" ht="18.75" customHeight="1">
      <c r="A714" s="4659"/>
      <c r="B714" s="5086"/>
      <c r="C714" s="5141"/>
      <c r="D714" s="4846"/>
      <c r="E714" s="5086"/>
      <c r="F714" s="5086"/>
      <c r="G714" s="5086"/>
      <c r="H714" s="5086"/>
      <c r="I714" s="5086"/>
      <c r="J714" s="5086"/>
      <c r="K714" s="5086"/>
      <c r="L714" s="5086"/>
      <c r="M714" s="5086"/>
      <c r="N714" s="1433" t="s">
        <v>379</v>
      </c>
      <c r="O714" s="1434" t="s">
        <v>3055</v>
      </c>
      <c r="P714" s="1424" t="s">
        <v>3055</v>
      </c>
      <c r="Q714" s="1434" t="s">
        <v>857</v>
      </c>
      <c r="R714" s="2053">
        <v>3992</v>
      </c>
      <c r="S714" s="1424" t="s">
        <v>858</v>
      </c>
      <c r="T714" s="1424">
        <v>2</v>
      </c>
      <c r="U714" s="1424" t="s">
        <v>859</v>
      </c>
      <c r="V714" s="1424">
        <v>2</v>
      </c>
      <c r="W714" s="1421"/>
      <c r="X714" s="1421"/>
      <c r="Y714" s="1421"/>
      <c r="Z714" s="1421"/>
      <c r="AA714" s="1421"/>
      <c r="AB714" s="2982"/>
      <c r="AC714" s="5086"/>
      <c r="AD714" s="5086"/>
      <c r="AE714" s="5387"/>
      <c r="AF714" s="260"/>
      <c r="AG714" s="260"/>
      <c r="AH714" s="260"/>
    </row>
    <row r="715" spans="1:34" s="87" customFormat="1" ht="18.75" customHeight="1">
      <c r="A715" s="4659"/>
      <c r="B715" s="5084" t="s">
        <v>2463</v>
      </c>
      <c r="C715" s="5142" t="s">
        <v>4755</v>
      </c>
      <c r="D715" s="4845" t="s">
        <v>4756</v>
      </c>
      <c r="E715" s="5084" t="s">
        <v>1224</v>
      </c>
      <c r="F715" s="5084" t="s">
        <v>851</v>
      </c>
      <c r="G715" s="5084" t="s">
        <v>1131</v>
      </c>
      <c r="H715" s="5084" t="s">
        <v>624</v>
      </c>
      <c r="I715" s="5084" t="s">
        <v>873</v>
      </c>
      <c r="J715" s="5084">
        <v>16926</v>
      </c>
      <c r="K715" s="5084">
        <v>28512</v>
      </c>
      <c r="L715" s="5084">
        <v>608</v>
      </c>
      <c r="M715" s="5084">
        <v>1936</v>
      </c>
      <c r="N715" s="2025" t="s">
        <v>854</v>
      </c>
      <c r="O715" s="2040" t="s">
        <v>866</v>
      </c>
      <c r="P715" s="2042" t="s">
        <v>867</v>
      </c>
      <c r="Q715" s="2025" t="s">
        <v>857</v>
      </c>
      <c r="R715" s="2052">
        <v>3977</v>
      </c>
      <c r="S715" s="2027" t="s">
        <v>858</v>
      </c>
      <c r="T715" s="2027">
        <v>2</v>
      </c>
      <c r="U715" s="2027" t="s">
        <v>859</v>
      </c>
      <c r="V715" s="2027">
        <v>2</v>
      </c>
      <c r="W715" s="2013"/>
      <c r="X715" s="2013"/>
      <c r="Y715" s="2013"/>
      <c r="Z715" s="2013"/>
      <c r="AA715" s="2013"/>
      <c r="AB715" s="2980"/>
      <c r="AC715" s="5084" t="s">
        <v>2466</v>
      </c>
      <c r="AD715" s="5084" t="s">
        <v>2458</v>
      </c>
      <c r="AE715" s="5385" t="s">
        <v>4790</v>
      </c>
      <c r="AF715" s="260"/>
      <c r="AG715" s="260"/>
      <c r="AH715" s="260"/>
    </row>
    <row r="716" spans="1:34" s="87" customFormat="1" ht="18.75" customHeight="1">
      <c r="A716" s="4659"/>
      <c r="B716" s="5085"/>
      <c r="C716" s="5140"/>
      <c r="D716" s="4845"/>
      <c r="E716" s="5085"/>
      <c r="F716" s="5085"/>
      <c r="G716" s="5085"/>
      <c r="H716" s="5085"/>
      <c r="I716" s="5085"/>
      <c r="J716" s="5085"/>
      <c r="K716" s="5085"/>
      <c r="L716" s="5085"/>
      <c r="M716" s="5085"/>
      <c r="N716" s="2025" t="s">
        <v>874</v>
      </c>
      <c r="O716" s="2022" t="s">
        <v>3491</v>
      </c>
      <c r="P716" s="469" t="s">
        <v>341</v>
      </c>
      <c r="Q716" s="2025" t="s">
        <v>857</v>
      </c>
      <c r="R716" s="2052">
        <v>3988</v>
      </c>
      <c r="S716" s="2027" t="s">
        <v>858</v>
      </c>
      <c r="T716" s="2027">
        <v>4</v>
      </c>
      <c r="U716" s="2027" t="s">
        <v>859</v>
      </c>
      <c r="V716" s="2027">
        <v>4</v>
      </c>
      <c r="W716" s="2027">
        <v>3</v>
      </c>
      <c r="X716" s="2027" t="s">
        <v>875</v>
      </c>
      <c r="Y716" s="2027" t="s">
        <v>859</v>
      </c>
      <c r="Z716" s="2027" t="s">
        <v>876</v>
      </c>
      <c r="AA716" s="2027" t="s">
        <v>877</v>
      </c>
      <c r="AB716" s="2980"/>
      <c r="AC716" s="5085"/>
      <c r="AD716" s="5085"/>
      <c r="AE716" s="5386"/>
      <c r="AF716" s="260"/>
      <c r="AG716" s="260"/>
      <c r="AH716" s="260"/>
    </row>
    <row r="717" spans="1:34" s="87" customFormat="1" ht="18.75" customHeight="1">
      <c r="A717" s="4659"/>
      <c r="B717" s="5085"/>
      <c r="C717" s="5140"/>
      <c r="D717" s="4845"/>
      <c r="E717" s="5085"/>
      <c r="F717" s="5085"/>
      <c r="G717" s="5085"/>
      <c r="H717" s="5085"/>
      <c r="I717" s="5085"/>
      <c r="J717" s="5085"/>
      <c r="K717" s="5085"/>
      <c r="L717" s="5085"/>
      <c r="M717" s="5085"/>
      <c r="N717" s="2022" t="s">
        <v>868</v>
      </c>
      <c r="O717" s="2040" t="s">
        <v>340</v>
      </c>
      <c r="P717" s="2040" t="s">
        <v>340</v>
      </c>
      <c r="Q717" s="2025" t="s">
        <v>857</v>
      </c>
      <c r="R717" s="2052">
        <v>3982</v>
      </c>
      <c r="S717" s="2027" t="s">
        <v>858</v>
      </c>
      <c r="T717" s="2027">
        <v>8</v>
      </c>
      <c r="U717" s="2027" t="s">
        <v>859</v>
      </c>
      <c r="V717" s="2027">
        <v>8</v>
      </c>
      <c r="W717" s="2014"/>
      <c r="X717" s="2014"/>
      <c r="Y717" s="2014"/>
      <c r="Z717" s="2014"/>
      <c r="AA717" s="2014"/>
      <c r="AB717" s="2980"/>
      <c r="AC717" s="5085"/>
      <c r="AD717" s="5085"/>
      <c r="AE717" s="5386"/>
      <c r="AF717" s="260"/>
      <c r="AG717" s="260"/>
      <c r="AH717" s="260"/>
    </row>
    <row r="718" spans="1:34" s="87" customFormat="1" ht="18.75" customHeight="1">
      <c r="A718" s="4660"/>
      <c r="B718" s="5086"/>
      <c r="C718" s="5141"/>
      <c r="D718" s="4846"/>
      <c r="E718" s="5086"/>
      <c r="F718" s="5086"/>
      <c r="G718" s="5086"/>
      <c r="H718" s="5086"/>
      <c r="I718" s="5086"/>
      <c r="J718" s="5086"/>
      <c r="K718" s="5086"/>
      <c r="L718" s="5086"/>
      <c r="M718" s="5086"/>
      <c r="N718" s="2022" t="s">
        <v>379</v>
      </c>
      <c r="O718" s="2023" t="s">
        <v>3055</v>
      </c>
      <c r="P718" s="2015" t="s">
        <v>3055</v>
      </c>
      <c r="Q718" s="2023" t="s">
        <v>857</v>
      </c>
      <c r="R718" s="2053">
        <v>3992</v>
      </c>
      <c r="S718" s="2015" t="s">
        <v>858</v>
      </c>
      <c r="T718" s="2015">
        <v>2</v>
      </c>
      <c r="U718" s="2015" t="s">
        <v>859</v>
      </c>
      <c r="V718" s="2015">
        <v>2</v>
      </c>
      <c r="W718" s="2014"/>
      <c r="X718" s="2014"/>
      <c r="Y718" s="2014"/>
      <c r="Z718" s="2014"/>
      <c r="AA718" s="2014"/>
      <c r="AB718" s="2982"/>
      <c r="AC718" s="5086"/>
      <c r="AD718" s="5086"/>
      <c r="AE718" s="5387"/>
      <c r="AF718" s="260"/>
      <c r="AG718" s="260"/>
      <c r="AH718" s="260"/>
    </row>
    <row r="719" spans="1:34" s="87" customFormat="1" ht="18.75" customHeight="1">
      <c r="A719" s="4659" t="s">
        <v>4749</v>
      </c>
      <c r="B719" s="5084" t="s">
        <v>2463</v>
      </c>
      <c r="C719" s="5142" t="s">
        <v>3733</v>
      </c>
      <c r="D719" s="4845" t="s">
        <v>3511</v>
      </c>
      <c r="E719" s="5084" t="s">
        <v>1225</v>
      </c>
      <c r="F719" s="5084" t="s">
        <v>851</v>
      </c>
      <c r="G719" s="5084" t="s">
        <v>1131</v>
      </c>
      <c r="H719" s="5084" t="s">
        <v>624</v>
      </c>
      <c r="I719" s="5084" t="s">
        <v>873</v>
      </c>
      <c r="J719" s="5084">
        <v>6769</v>
      </c>
      <c r="K719" s="5084">
        <v>11450</v>
      </c>
      <c r="L719" s="5084">
        <v>512</v>
      </c>
      <c r="M719" s="5084">
        <v>1408</v>
      </c>
      <c r="N719" s="1435" t="s">
        <v>854</v>
      </c>
      <c r="O719" s="1433" t="s">
        <v>1218</v>
      </c>
      <c r="P719" s="471" t="s">
        <v>1219</v>
      </c>
      <c r="Q719" s="1435" t="s">
        <v>857</v>
      </c>
      <c r="R719" s="2052">
        <v>3977</v>
      </c>
      <c r="S719" s="1439" t="s">
        <v>858</v>
      </c>
      <c r="T719" s="1439">
        <v>2</v>
      </c>
      <c r="U719" s="1439" t="s">
        <v>859</v>
      </c>
      <c r="V719" s="1439">
        <v>2</v>
      </c>
      <c r="W719" s="1420"/>
      <c r="X719" s="1420"/>
      <c r="Y719" s="1420"/>
      <c r="Z719" s="1420"/>
      <c r="AA719" s="1420"/>
      <c r="AB719" s="2980"/>
      <c r="AC719" s="5084" t="s">
        <v>2466</v>
      </c>
      <c r="AD719" s="5084" t="s">
        <v>2458</v>
      </c>
      <c r="AE719" s="5385" t="s">
        <v>4701</v>
      </c>
      <c r="AF719" s="260"/>
      <c r="AG719" s="260"/>
      <c r="AH719" s="260"/>
    </row>
    <row r="720" spans="1:34" s="87" customFormat="1" ht="18.75" customHeight="1">
      <c r="A720" s="4659"/>
      <c r="B720" s="5085"/>
      <c r="C720" s="5140"/>
      <c r="D720" s="4845"/>
      <c r="E720" s="5085"/>
      <c r="F720" s="5085"/>
      <c r="G720" s="5085"/>
      <c r="H720" s="5085"/>
      <c r="I720" s="5085"/>
      <c r="J720" s="5085"/>
      <c r="K720" s="5085"/>
      <c r="L720" s="5085"/>
      <c r="M720" s="5085"/>
      <c r="N720" s="1435" t="s">
        <v>874</v>
      </c>
      <c r="O720" s="1433" t="s">
        <v>3504</v>
      </c>
      <c r="P720" s="469" t="s">
        <v>341</v>
      </c>
      <c r="Q720" s="1435" t="s">
        <v>857</v>
      </c>
      <c r="R720" s="2052">
        <v>3988</v>
      </c>
      <c r="S720" s="1439" t="s">
        <v>858</v>
      </c>
      <c r="T720" s="1439">
        <v>4</v>
      </c>
      <c r="U720" s="1439" t="s">
        <v>859</v>
      </c>
      <c r="V720" s="1439">
        <v>4</v>
      </c>
      <c r="W720" s="1439">
        <v>6</v>
      </c>
      <c r="X720" s="1439" t="s">
        <v>875</v>
      </c>
      <c r="Y720" s="1439" t="s">
        <v>859</v>
      </c>
      <c r="Z720" s="1439" t="s">
        <v>876</v>
      </c>
      <c r="AA720" s="1439" t="s">
        <v>877</v>
      </c>
      <c r="AB720" s="2980"/>
      <c r="AC720" s="5085"/>
      <c r="AD720" s="5085"/>
      <c r="AE720" s="5386"/>
      <c r="AF720" s="260"/>
      <c r="AG720" s="260"/>
      <c r="AH720" s="260"/>
    </row>
    <row r="721" spans="1:34" s="87" customFormat="1" ht="18.75" customHeight="1">
      <c r="A721" s="4659"/>
      <c r="B721" s="5085"/>
      <c r="C721" s="5140"/>
      <c r="D721" s="4845"/>
      <c r="E721" s="5085"/>
      <c r="F721" s="5085"/>
      <c r="G721" s="5085"/>
      <c r="H721" s="5085"/>
      <c r="I721" s="5085"/>
      <c r="J721" s="5085"/>
      <c r="K721" s="5085"/>
      <c r="L721" s="5085"/>
      <c r="M721" s="5085"/>
      <c r="N721" s="1433" t="s">
        <v>868</v>
      </c>
      <c r="O721" s="1435" t="s">
        <v>869</v>
      </c>
      <c r="P721" s="469" t="s">
        <v>869</v>
      </c>
      <c r="Q721" s="1435" t="s">
        <v>857</v>
      </c>
      <c r="R721" s="2052">
        <v>3982</v>
      </c>
      <c r="S721" s="1439" t="s">
        <v>858</v>
      </c>
      <c r="T721" s="1439">
        <v>8</v>
      </c>
      <c r="U721" s="1439" t="s">
        <v>859</v>
      </c>
      <c r="V721" s="1439">
        <v>8</v>
      </c>
      <c r="W721" s="1421"/>
      <c r="X721" s="1421"/>
      <c r="Y721" s="1421"/>
      <c r="Z721" s="1421"/>
      <c r="AA721" s="1421"/>
      <c r="AB721" s="2980"/>
      <c r="AC721" s="5085"/>
      <c r="AD721" s="5085"/>
      <c r="AE721" s="5386"/>
      <c r="AF721" s="260"/>
      <c r="AG721" s="260"/>
      <c r="AH721" s="260"/>
    </row>
    <row r="722" spans="1:34" s="87" customFormat="1" ht="18.75" customHeight="1">
      <c r="A722" s="4659"/>
      <c r="B722" s="5086"/>
      <c r="C722" s="5141"/>
      <c r="D722" s="4846"/>
      <c r="E722" s="5086"/>
      <c r="F722" s="5086"/>
      <c r="G722" s="5086"/>
      <c r="H722" s="5086"/>
      <c r="I722" s="5086"/>
      <c r="J722" s="5086"/>
      <c r="K722" s="5086"/>
      <c r="L722" s="5086"/>
      <c r="M722" s="5086"/>
      <c r="N722" s="1433" t="s">
        <v>379</v>
      </c>
      <c r="O722" s="1434" t="s">
        <v>3055</v>
      </c>
      <c r="P722" s="1424" t="s">
        <v>3055</v>
      </c>
      <c r="Q722" s="1434" t="s">
        <v>857</v>
      </c>
      <c r="R722" s="2053">
        <v>3992</v>
      </c>
      <c r="S722" s="1424" t="s">
        <v>858</v>
      </c>
      <c r="T722" s="1424">
        <v>2</v>
      </c>
      <c r="U722" s="1424" t="s">
        <v>859</v>
      </c>
      <c r="V722" s="1424">
        <v>2</v>
      </c>
      <c r="W722" s="1421"/>
      <c r="X722" s="1421"/>
      <c r="Y722" s="1421"/>
      <c r="Z722" s="1421"/>
      <c r="AA722" s="1421"/>
      <c r="AB722" s="2982"/>
      <c r="AC722" s="5086"/>
      <c r="AD722" s="5086"/>
      <c r="AE722" s="5387"/>
      <c r="AF722" s="260"/>
      <c r="AG722" s="260"/>
      <c r="AH722" s="260"/>
    </row>
    <row r="723" spans="1:34" s="87" customFormat="1" ht="18.75" customHeight="1">
      <c r="A723" s="4659"/>
      <c r="B723" s="5084" t="s">
        <v>2463</v>
      </c>
      <c r="C723" s="5142" t="s">
        <v>4734</v>
      </c>
      <c r="D723" s="4845" t="s">
        <v>3516</v>
      </c>
      <c r="E723" s="5084" t="s">
        <v>1225</v>
      </c>
      <c r="F723" s="5084" t="s">
        <v>851</v>
      </c>
      <c r="G723" s="5084" t="s">
        <v>1131</v>
      </c>
      <c r="H723" s="5084" t="s">
        <v>624</v>
      </c>
      <c r="I723" s="5084" t="s">
        <v>873</v>
      </c>
      <c r="J723" s="5084">
        <v>7024</v>
      </c>
      <c r="K723" s="5084">
        <v>11706</v>
      </c>
      <c r="L723" s="5084">
        <v>608</v>
      </c>
      <c r="M723" s="5084">
        <v>1664</v>
      </c>
      <c r="N723" s="1435" t="s">
        <v>854</v>
      </c>
      <c r="O723" s="1433" t="s">
        <v>1218</v>
      </c>
      <c r="P723" s="471" t="s">
        <v>1219</v>
      </c>
      <c r="Q723" s="1435" t="s">
        <v>857</v>
      </c>
      <c r="R723" s="2052">
        <v>3977</v>
      </c>
      <c r="S723" s="1439" t="s">
        <v>858</v>
      </c>
      <c r="T723" s="1439">
        <v>2</v>
      </c>
      <c r="U723" s="1439" t="s">
        <v>859</v>
      </c>
      <c r="V723" s="1439">
        <v>2</v>
      </c>
      <c r="W723" s="1420"/>
      <c r="X723" s="1420"/>
      <c r="Y723" s="1420"/>
      <c r="Z723" s="1420"/>
      <c r="AA723" s="1420"/>
      <c r="AB723" s="2980"/>
      <c r="AC723" s="5084" t="s">
        <v>2466</v>
      </c>
      <c r="AD723" s="5084" t="s">
        <v>2458</v>
      </c>
      <c r="AE723" s="5385" t="s">
        <v>4702</v>
      </c>
      <c r="AF723" s="260"/>
      <c r="AG723" s="260"/>
      <c r="AH723" s="260"/>
    </row>
    <row r="724" spans="1:34" s="87" customFormat="1" ht="18.75" customHeight="1">
      <c r="A724" s="4659"/>
      <c r="B724" s="5085"/>
      <c r="C724" s="5140"/>
      <c r="D724" s="4845"/>
      <c r="E724" s="5085"/>
      <c r="F724" s="5085"/>
      <c r="G724" s="5085"/>
      <c r="H724" s="5085"/>
      <c r="I724" s="5085"/>
      <c r="J724" s="5085"/>
      <c r="K724" s="5085"/>
      <c r="L724" s="5085"/>
      <c r="M724" s="5085"/>
      <c r="N724" s="1435" t="s">
        <v>874</v>
      </c>
      <c r="O724" s="1433" t="s">
        <v>3504</v>
      </c>
      <c r="P724" s="469" t="s">
        <v>341</v>
      </c>
      <c r="Q724" s="1435" t="s">
        <v>857</v>
      </c>
      <c r="R724" s="2052">
        <v>3988</v>
      </c>
      <c r="S724" s="1439" t="s">
        <v>858</v>
      </c>
      <c r="T724" s="1439">
        <v>4</v>
      </c>
      <c r="U724" s="1439" t="s">
        <v>859</v>
      </c>
      <c r="V724" s="1439">
        <v>4</v>
      </c>
      <c r="W724" s="1439">
        <v>6</v>
      </c>
      <c r="X724" s="1439" t="s">
        <v>875</v>
      </c>
      <c r="Y724" s="1439" t="s">
        <v>859</v>
      </c>
      <c r="Z724" s="1439" t="s">
        <v>876</v>
      </c>
      <c r="AA724" s="1439" t="s">
        <v>877</v>
      </c>
      <c r="AB724" s="2980"/>
      <c r="AC724" s="5085"/>
      <c r="AD724" s="5085"/>
      <c r="AE724" s="5386"/>
      <c r="AF724" s="260"/>
      <c r="AG724" s="260"/>
      <c r="AH724" s="260"/>
    </row>
    <row r="725" spans="1:34" s="87" customFormat="1" ht="18.75" customHeight="1">
      <c r="A725" s="4659"/>
      <c r="B725" s="5085"/>
      <c r="C725" s="5140"/>
      <c r="D725" s="4845"/>
      <c r="E725" s="5085"/>
      <c r="F725" s="5085"/>
      <c r="G725" s="5085"/>
      <c r="H725" s="5085"/>
      <c r="I725" s="5085"/>
      <c r="J725" s="5085"/>
      <c r="K725" s="5085"/>
      <c r="L725" s="5085"/>
      <c r="M725" s="5085"/>
      <c r="N725" s="1433" t="s">
        <v>868</v>
      </c>
      <c r="O725" s="1435" t="s">
        <v>340</v>
      </c>
      <c r="P725" s="469" t="s">
        <v>340</v>
      </c>
      <c r="Q725" s="1435" t="s">
        <v>857</v>
      </c>
      <c r="R725" s="2052">
        <v>3982</v>
      </c>
      <c r="S725" s="1439" t="s">
        <v>858</v>
      </c>
      <c r="T725" s="1439">
        <v>8</v>
      </c>
      <c r="U725" s="1439" t="s">
        <v>859</v>
      </c>
      <c r="V725" s="1439">
        <v>8</v>
      </c>
      <c r="W725" s="1421"/>
      <c r="X725" s="1421"/>
      <c r="Y725" s="1421"/>
      <c r="Z725" s="1421"/>
      <c r="AA725" s="1421"/>
      <c r="AB725" s="2980"/>
      <c r="AC725" s="5085"/>
      <c r="AD725" s="5085"/>
      <c r="AE725" s="5386"/>
      <c r="AF725" s="260"/>
      <c r="AG725" s="260"/>
      <c r="AH725" s="260"/>
    </row>
    <row r="726" spans="1:34" s="87" customFormat="1" ht="18.75" customHeight="1">
      <c r="A726" s="4660"/>
      <c r="B726" s="5086"/>
      <c r="C726" s="5141"/>
      <c r="D726" s="4846"/>
      <c r="E726" s="5086"/>
      <c r="F726" s="5086"/>
      <c r="G726" s="5086"/>
      <c r="H726" s="5086"/>
      <c r="I726" s="5086"/>
      <c r="J726" s="5086"/>
      <c r="K726" s="5086"/>
      <c r="L726" s="5086"/>
      <c r="M726" s="5086"/>
      <c r="N726" s="1433" t="s">
        <v>379</v>
      </c>
      <c r="O726" s="1434" t="s">
        <v>3055</v>
      </c>
      <c r="P726" s="1424" t="s">
        <v>3055</v>
      </c>
      <c r="Q726" s="1434" t="s">
        <v>857</v>
      </c>
      <c r="R726" s="2053">
        <v>3992</v>
      </c>
      <c r="S726" s="1424" t="s">
        <v>858</v>
      </c>
      <c r="T726" s="1424">
        <v>2</v>
      </c>
      <c r="U726" s="1424" t="s">
        <v>859</v>
      </c>
      <c r="V726" s="1424">
        <v>2</v>
      </c>
      <c r="W726" s="1421"/>
      <c r="X726" s="1421"/>
      <c r="Y726" s="1421"/>
      <c r="Z726" s="1421"/>
      <c r="AA726" s="1421"/>
      <c r="AB726" s="2982"/>
      <c r="AC726" s="5086"/>
      <c r="AD726" s="5086"/>
      <c r="AE726" s="5387"/>
      <c r="AF726" s="260"/>
      <c r="AG726" s="260"/>
      <c r="AH726" s="260"/>
    </row>
    <row r="727" spans="1:34" s="87" customFormat="1" ht="18.75" customHeight="1">
      <c r="A727" s="5196" t="s">
        <v>4750</v>
      </c>
      <c r="B727" s="5084" t="s">
        <v>2463</v>
      </c>
      <c r="C727" s="5142" t="s">
        <v>4733</v>
      </c>
      <c r="D727" s="4845" t="s">
        <v>3493</v>
      </c>
      <c r="E727" s="5084" t="s">
        <v>1225</v>
      </c>
      <c r="F727" s="5084" t="s">
        <v>851</v>
      </c>
      <c r="G727" s="5084" t="s">
        <v>1131</v>
      </c>
      <c r="H727" s="5084" t="s">
        <v>624</v>
      </c>
      <c r="I727" s="5084" t="s">
        <v>873</v>
      </c>
      <c r="J727" s="5084">
        <v>8768</v>
      </c>
      <c r="K727" s="5084">
        <v>10944</v>
      </c>
      <c r="L727" s="5084">
        <v>512</v>
      </c>
      <c r="M727" s="5084">
        <v>1088</v>
      </c>
      <c r="N727" s="1435" t="s">
        <v>854</v>
      </c>
      <c r="O727" s="1433" t="s">
        <v>3082</v>
      </c>
      <c r="P727" s="471" t="s">
        <v>856</v>
      </c>
      <c r="Q727" s="1435" t="s">
        <v>857</v>
      </c>
      <c r="R727" s="2052">
        <v>3977</v>
      </c>
      <c r="S727" s="1439" t="s">
        <v>858</v>
      </c>
      <c r="T727" s="1439">
        <v>2</v>
      </c>
      <c r="U727" s="1439" t="s">
        <v>859</v>
      </c>
      <c r="V727" s="1439">
        <v>2</v>
      </c>
      <c r="W727" s="1420"/>
      <c r="X727" s="1420"/>
      <c r="Y727" s="1420"/>
      <c r="Z727" s="1420"/>
      <c r="AA727" s="1420"/>
      <c r="AB727" s="2980"/>
      <c r="AC727" s="5084" t="s">
        <v>2466</v>
      </c>
      <c r="AD727" s="5084" t="s">
        <v>2458</v>
      </c>
      <c r="AE727" s="5385" t="s">
        <v>4703</v>
      </c>
      <c r="AF727" s="260"/>
      <c r="AG727" s="260"/>
      <c r="AH727" s="260"/>
    </row>
    <row r="728" spans="1:34" s="87" customFormat="1" ht="18.75" customHeight="1">
      <c r="A728" s="4659"/>
      <c r="B728" s="5085"/>
      <c r="C728" s="5140"/>
      <c r="D728" s="4845"/>
      <c r="E728" s="5085"/>
      <c r="F728" s="5085"/>
      <c r="G728" s="5085"/>
      <c r="H728" s="5085"/>
      <c r="I728" s="5085"/>
      <c r="J728" s="5085"/>
      <c r="K728" s="5085"/>
      <c r="L728" s="5085"/>
      <c r="M728" s="5085"/>
      <c r="N728" s="1435" t="s">
        <v>874</v>
      </c>
      <c r="O728" s="1433" t="s">
        <v>3492</v>
      </c>
      <c r="P728" s="469" t="s">
        <v>341</v>
      </c>
      <c r="Q728" s="1435" t="s">
        <v>857</v>
      </c>
      <c r="R728" s="2052">
        <v>3988</v>
      </c>
      <c r="S728" s="1439" t="s">
        <v>858</v>
      </c>
      <c r="T728" s="1439">
        <v>4</v>
      </c>
      <c r="U728" s="1439" t="s">
        <v>859</v>
      </c>
      <c r="V728" s="1439">
        <v>4</v>
      </c>
      <c r="W728" s="1439">
        <v>6</v>
      </c>
      <c r="X728" s="1439" t="s">
        <v>875</v>
      </c>
      <c r="Y728" s="1439" t="s">
        <v>859</v>
      </c>
      <c r="Z728" s="1439" t="s">
        <v>876</v>
      </c>
      <c r="AA728" s="1439" t="s">
        <v>877</v>
      </c>
      <c r="AB728" s="2980"/>
      <c r="AC728" s="5085"/>
      <c r="AD728" s="5085"/>
      <c r="AE728" s="5386"/>
      <c r="AF728" s="260"/>
      <c r="AG728" s="260"/>
      <c r="AH728" s="260"/>
    </row>
    <row r="729" spans="1:34" s="87" customFormat="1" ht="18.75" customHeight="1">
      <c r="A729" s="4659"/>
      <c r="B729" s="5085"/>
      <c r="C729" s="5140"/>
      <c r="D729" s="4845"/>
      <c r="E729" s="5085"/>
      <c r="F729" s="5085"/>
      <c r="G729" s="5085"/>
      <c r="H729" s="5085"/>
      <c r="I729" s="5085"/>
      <c r="J729" s="5085"/>
      <c r="K729" s="5085"/>
      <c r="L729" s="5085"/>
      <c r="M729" s="5085"/>
      <c r="N729" s="1433" t="s">
        <v>868</v>
      </c>
      <c r="O729" s="1435" t="s">
        <v>869</v>
      </c>
      <c r="P729" s="469" t="s">
        <v>869</v>
      </c>
      <c r="Q729" s="1435" t="s">
        <v>857</v>
      </c>
      <c r="R729" s="2052">
        <v>3982</v>
      </c>
      <c r="S729" s="1439" t="s">
        <v>858</v>
      </c>
      <c r="T729" s="1439">
        <v>8</v>
      </c>
      <c r="U729" s="1439" t="s">
        <v>859</v>
      </c>
      <c r="V729" s="1439">
        <v>8</v>
      </c>
      <c r="W729" s="1421"/>
      <c r="X729" s="1421"/>
      <c r="Y729" s="1421"/>
      <c r="Z729" s="1421"/>
      <c r="AA729" s="1421"/>
      <c r="AB729" s="2980"/>
      <c r="AC729" s="5085"/>
      <c r="AD729" s="5085"/>
      <c r="AE729" s="5386"/>
      <c r="AF729" s="260"/>
      <c r="AG729" s="260"/>
      <c r="AH729" s="260"/>
    </row>
    <row r="730" spans="1:34" s="87" customFormat="1" ht="18.75" customHeight="1">
      <c r="A730" s="4659"/>
      <c r="B730" s="5086"/>
      <c r="C730" s="5141"/>
      <c r="D730" s="4846"/>
      <c r="E730" s="5086"/>
      <c r="F730" s="5086"/>
      <c r="G730" s="5086"/>
      <c r="H730" s="5086"/>
      <c r="I730" s="5086"/>
      <c r="J730" s="5086"/>
      <c r="K730" s="5086"/>
      <c r="L730" s="5086"/>
      <c r="M730" s="5086"/>
      <c r="N730" s="1433" t="s">
        <v>379</v>
      </c>
      <c r="O730" s="1434" t="s">
        <v>3055</v>
      </c>
      <c r="P730" s="1424" t="s">
        <v>3055</v>
      </c>
      <c r="Q730" s="1434" t="s">
        <v>857</v>
      </c>
      <c r="R730" s="2053">
        <v>3992</v>
      </c>
      <c r="S730" s="1424" t="s">
        <v>858</v>
      </c>
      <c r="T730" s="1424">
        <v>2</v>
      </c>
      <c r="U730" s="1424" t="s">
        <v>859</v>
      </c>
      <c r="V730" s="1424">
        <v>2</v>
      </c>
      <c r="W730" s="1421"/>
      <c r="X730" s="1421"/>
      <c r="Y730" s="1421"/>
      <c r="Z730" s="1421"/>
      <c r="AA730" s="1421"/>
      <c r="AB730" s="2982"/>
      <c r="AC730" s="5086"/>
      <c r="AD730" s="5086"/>
      <c r="AE730" s="5387"/>
      <c r="AF730" s="260"/>
      <c r="AG730" s="260"/>
      <c r="AH730" s="260"/>
    </row>
    <row r="731" spans="1:34" s="87" customFormat="1" ht="18.75" customHeight="1">
      <c r="A731" s="4659"/>
      <c r="B731" s="5084" t="s">
        <v>2463</v>
      </c>
      <c r="C731" s="5142" t="s">
        <v>3736</v>
      </c>
      <c r="D731" s="4845" t="s">
        <v>3497</v>
      </c>
      <c r="E731" s="5084" t="s">
        <v>1225</v>
      </c>
      <c r="F731" s="5084" t="s">
        <v>851</v>
      </c>
      <c r="G731" s="5084" t="s">
        <v>1131</v>
      </c>
      <c r="H731" s="5084" t="s">
        <v>624</v>
      </c>
      <c r="I731" s="5084" t="s">
        <v>873</v>
      </c>
      <c r="J731" s="5084">
        <v>8769</v>
      </c>
      <c r="K731" s="5084">
        <v>13450</v>
      </c>
      <c r="L731" s="5084">
        <v>512</v>
      </c>
      <c r="M731" s="5084">
        <v>1408</v>
      </c>
      <c r="N731" s="1435" t="s">
        <v>854</v>
      </c>
      <c r="O731" s="1433" t="s">
        <v>3084</v>
      </c>
      <c r="P731" s="471" t="s">
        <v>3085</v>
      </c>
      <c r="Q731" s="1435" t="s">
        <v>857</v>
      </c>
      <c r="R731" s="2052">
        <v>3977</v>
      </c>
      <c r="S731" s="1439" t="s">
        <v>858</v>
      </c>
      <c r="T731" s="1439">
        <v>2</v>
      </c>
      <c r="U731" s="1439" t="s">
        <v>859</v>
      </c>
      <c r="V731" s="1439">
        <v>2</v>
      </c>
      <c r="W731" s="1420"/>
      <c r="X731" s="1420"/>
      <c r="Y731" s="1420"/>
      <c r="Z731" s="1420"/>
      <c r="AA731" s="1420"/>
      <c r="AB731" s="2980"/>
      <c r="AC731" s="5084" t="s">
        <v>2466</v>
      </c>
      <c r="AD731" s="5084" t="s">
        <v>2458</v>
      </c>
      <c r="AE731" s="5385" t="s">
        <v>4704</v>
      </c>
      <c r="AF731" s="260"/>
      <c r="AG731" s="260"/>
      <c r="AH731" s="260"/>
    </row>
    <row r="732" spans="1:34" s="87" customFormat="1" ht="18.75" customHeight="1">
      <c r="A732" s="4659"/>
      <c r="B732" s="5085"/>
      <c r="C732" s="5140"/>
      <c r="D732" s="4845"/>
      <c r="E732" s="5085"/>
      <c r="F732" s="5085"/>
      <c r="G732" s="5085"/>
      <c r="H732" s="5085"/>
      <c r="I732" s="5085"/>
      <c r="J732" s="5085"/>
      <c r="K732" s="5085"/>
      <c r="L732" s="5085"/>
      <c r="M732" s="5085"/>
      <c r="N732" s="1435" t="s">
        <v>874</v>
      </c>
      <c r="O732" s="1433" t="s">
        <v>3492</v>
      </c>
      <c r="P732" s="469" t="s">
        <v>341</v>
      </c>
      <c r="Q732" s="1435" t="s">
        <v>857</v>
      </c>
      <c r="R732" s="2052">
        <v>3988</v>
      </c>
      <c r="S732" s="1439" t="s">
        <v>858</v>
      </c>
      <c r="T732" s="1439">
        <v>4</v>
      </c>
      <c r="U732" s="1439" t="s">
        <v>859</v>
      </c>
      <c r="V732" s="1439">
        <v>4</v>
      </c>
      <c r="W732" s="1439">
        <v>6</v>
      </c>
      <c r="X732" s="1439" t="s">
        <v>875</v>
      </c>
      <c r="Y732" s="1439" t="s">
        <v>859</v>
      </c>
      <c r="Z732" s="1439" t="s">
        <v>876</v>
      </c>
      <c r="AA732" s="1439" t="s">
        <v>877</v>
      </c>
      <c r="AB732" s="2980"/>
      <c r="AC732" s="5085"/>
      <c r="AD732" s="5085"/>
      <c r="AE732" s="5386"/>
      <c r="AF732" s="260"/>
      <c r="AG732" s="260"/>
      <c r="AH732" s="260"/>
    </row>
    <row r="733" spans="1:34" s="87" customFormat="1" ht="18.75" customHeight="1">
      <c r="A733" s="4659"/>
      <c r="B733" s="5085"/>
      <c r="C733" s="5140"/>
      <c r="D733" s="4845"/>
      <c r="E733" s="5085"/>
      <c r="F733" s="5085"/>
      <c r="G733" s="5085"/>
      <c r="H733" s="5085"/>
      <c r="I733" s="5085"/>
      <c r="J733" s="5085"/>
      <c r="K733" s="5085"/>
      <c r="L733" s="5085"/>
      <c r="M733" s="5085"/>
      <c r="N733" s="1433" t="s">
        <v>868</v>
      </c>
      <c r="O733" s="1435" t="s">
        <v>869</v>
      </c>
      <c r="P733" s="469" t="s">
        <v>869</v>
      </c>
      <c r="Q733" s="1435" t="s">
        <v>857</v>
      </c>
      <c r="R733" s="2052">
        <v>3982</v>
      </c>
      <c r="S733" s="1439" t="s">
        <v>858</v>
      </c>
      <c r="T733" s="1439">
        <v>8</v>
      </c>
      <c r="U733" s="1439" t="s">
        <v>859</v>
      </c>
      <c r="V733" s="1439">
        <v>8</v>
      </c>
      <c r="W733" s="1421"/>
      <c r="X733" s="1421"/>
      <c r="Y733" s="1421"/>
      <c r="Z733" s="1421"/>
      <c r="AA733" s="1421"/>
      <c r="AB733" s="2980"/>
      <c r="AC733" s="5085"/>
      <c r="AD733" s="5085"/>
      <c r="AE733" s="5386"/>
      <c r="AF733" s="260"/>
      <c r="AG733" s="260"/>
      <c r="AH733" s="260"/>
    </row>
    <row r="734" spans="1:34" s="87" customFormat="1" ht="18.75" customHeight="1">
      <c r="A734" s="4659"/>
      <c r="B734" s="5086"/>
      <c r="C734" s="5141"/>
      <c r="D734" s="4846"/>
      <c r="E734" s="5086"/>
      <c r="F734" s="5086"/>
      <c r="G734" s="5086"/>
      <c r="H734" s="5086"/>
      <c r="I734" s="5086"/>
      <c r="J734" s="5086"/>
      <c r="K734" s="5086"/>
      <c r="L734" s="5086"/>
      <c r="M734" s="5086"/>
      <c r="N734" s="1433" t="s">
        <v>379</v>
      </c>
      <c r="O734" s="1434" t="s">
        <v>3055</v>
      </c>
      <c r="P734" s="1424" t="s">
        <v>3055</v>
      </c>
      <c r="Q734" s="1434" t="s">
        <v>857</v>
      </c>
      <c r="R734" s="2053">
        <v>3992</v>
      </c>
      <c r="S734" s="1424" t="s">
        <v>858</v>
      </c>
      <c r="T734" s="1424">
        <v>2</v>
      </c>
      <c r="U734" s="1424" t="s">
        <v>859</v>
      </c>
      <c r="V734" s="1424">
        <v>2</v>
      </c>
      <c r="W734" s="1421"/>
      <c r="X734" s="1421"/>
      <c r="Y734" s="1421"/>
      <c r="Z734" s="1421"/>
      <c r="AA734" s="1421"/>
      <c r="AB734" s="2982"/>
      <c r="AC734" s="5086"/>
      <c r="AD734" s="5086"/>
      <c r="AE734" s="5387"/>
      <c r="AF734" s="260"/>
      <c r="AG734" s="260"/>
      <c r="AH734" s="260"/>
    </row>
    <row r="735" spans="1:34" s="87" customFormat="1" ht="18.75" customHeight="1">
      <c r="A735" s="4659"/>
      <c r="B735" s="5084" t="s">
        <v>2463</v>
      </c>
      <c r="C735" s="5142" t="s">
        <v>3737</v>
      </c>
      <c r="D735" s="4845" t="s">
        <v>3499</v>
      </c>
      <c r="E735" s="5084" t="s">
        <v>1225</v>
      </c>
      <c r="F735" s="5084" t="s">
        <v>851</v>
      </c>
      <c r="G735" s="5084" t="s">
        <v>1131</v>
      </c>
      <c r="H735" s="5084" t="s">
        <v>624</v>
      </c>
      <c r="I735" s="5084" t="s">
        <v>873</v>
      </c>
      <c r="J735" s="5084">
        <v>13290</v>
      </c>
      <c r="K735" s="5084">
        <v>20830</v>
      </c>
      <c r="L735" s="5084">
        <v>512</v>
      </c>
      <c r="M735" s="5084">
        <v>1558</v>
      </c>
      <c r="N735" s="1435" t="s">
        <v>854</v>
      </c>
      <c r="O735" s="1433" t="s">
        <v>3239</v>
      </c>
      <c r="P735" s="471" t="s">
        <v>1134</v>
      </c>
      <c r="Q735" s="1435" t="s">
        <v>857</v>
      </c>
      <c r="R735" s="2052">
        <v>3977</v>
      </c>
      <c r="S735" s="1439" t="s">
        <v>858</v>
      </c>
      <c r="T735" s="1439">
        <v>2</v>
      </c>
      <c r="U735" s="1439" t="s">
        <v>859</v>
      </c>
      <c r="V735" s="1439">
        <v>2</v>
      </c>
      <c r="W735" s="1420"/>
      <c r="X735" s="1420"/>
      <c r="Y735" s="1420"/>
      <c r="Z735" s="1420"/>
      <c r="AA735" s="1420"/>
      <c r="AB735" s="2980"/>
      <c r="AC735" s="5084" t="s">
        <v>2468</v>
      </c>
      <c r="AD735" s="5084" t="s">
        <v>2458</v>
      </c>
      <c r="AE735" s="5385" t="s">
        <v>4705</v>
      </c>
      <c r="AF735" s="260"/>
      <c r="AG735" s="260"/>
      <c r="AH735" s="260"/>
    </row>
    <row r="736" spans="1:34" s="87" customFormat="1" ht="18.75" customHeight="1">
      <c r="A736" s="4659"/>
      <c r="B736" s="5085"/>
      <c r="C736" s="5140"/>
      <c r="D736" s="4845"/>
      <c r="E736" s="5085"/>
      <c r="F736" s="5085"/>
      <c r="G736" s="5085"/>
      <c r="H736" s="5085"/>
      <c r="I736" s="5085"/>
      <c r="J736" s="5085"/>
      <c r="K736" s="5085"/>
      <c r="L736" s="5085"/>
      <c r="M736" s="5085"/>
      <c r="N736" s="1435" t="s">
        <v>874</v>
      </c>
      <c r="O736" s="1433" t="s">
        <v>3492</v>
      </c>
      <c r="P736" s="469" t="s">
        <v>341</v>
      </c>
      <c r="Q736" s="1435" t="s">
        <v>857</v>
      </c>
      <c r="R736" s="2052">
        <v>3988</v>
      </c>
      <c r="S736" s="1439" t="s">
        <v>858</v>
      </c>
      <c r="T736" s="1439">
        <v>4</v>
      </c>
      <c r="U736" s="1439" t="s">
        <v>859</v>
      </c>
      <c r="V736" s="1439">
        <v>4</v>
      </c>
      <c r="W736" s="1439">
        <v>6</v>
      </c>
      <c r="X736" s="1439" t="s">
        <v>875</v>
      </c>
      <c r="Y736" s="1439" t="s">
        <v>859</v>
      </c>
      <c r="Z736" s="1439" t="s">
        <v>876</v>
      </c>
      <c r="AA736" s="1439" t="s">
        <v>877</v>
      </c>
      <c r="AB736" s="2980"/>
      <c r="AC736" s="5085"/>
      <c r="AD736" s="5085"/>
      <c r="AE736" s="5386"/>
      <c r="AF736" s="260"/>
      <c r="AG736" s="260"/>
      <c r="AH736" s="260"/>
    </row>
    <row r="737" spans="1:34" s="87" customFormat="1" ht="18.75" customHeight="1">
      <c r="A737" s="4659"/>
      <c r="B737" s="5085"/>
      <c r="C737" s="5140"/>
      <c r="D737" s="4845"/>
      <c r="E737" s="5085"/>
      <c r="F737" s="5085"/>
      <c r="G737" s="5085"/>
      <c r="H737" s="5085"/>
      <c r="I737" s="5085"/>
      <c r="J737" s="5085"/>
      <c r="K737" s="5085"/>
      <c r="L737" s="5085"/>
      <c r="M737" s="5085"/>
      <c r="N737" s="1433" t="s">
        <v>868</v>
      </c>
      <c r="O737" s="1435" t="s">
        <v>869</v>
      </c>
      <c r="P737" s="469" t="s">
        <v>869</v>
      </c>
      <c r="Q737" s="1435" t="s">
        <v>857</v>
      </c>
      <c r="R737" s="2052">
        <v>3982</v>
      </c>
      <c r="S737" s="1439" t="s">
        <v>858</v>
      </c>
      <c r="T737" s="1439">
        <v>8</v>
      </c>
      <c r="U737" s="1439" t="s">
        <v>859</v>
      </c>
      <c r="V737" s="1439">
        <v>8</v>
      </c>
      <c r="W737" s="1421"/>
      <c r="X737" s="1421"/>
      <c r="Y737" s="1421"/>
      <c r="Z737" s="1421"/>
      <c r="AA737" s="1421"/>
      <c r="AB737" s="2980"/>
      <c r="AC737" s="5085"/>
      <c r="AD737" s="5085"/>
      <c r="AE737" s="5386"/>
      <c r="AF737" s="260"/>
      <c r="AG737" s="260"/>
      <c r="AH737" s="260"/>
    </row>
    <row r="738" spans="1:34" s="87" customFormat="1" ht="18.75" customHeight="1">
      <c r="A738" s="4659"/>
      <c r="B738" s="5086"/>
      <c r="C738" s="5141"/>
      <c r="D738" s="4846"/>
      <c r="E738" s="5086"/>
      <c r="F738" s="5086"/>
      <c r="G738" s="5086"/>
      <c r="H738" s="5086"/>
      <c r="I738" s="5086"/>
      <c r="J738" s="5086"/>
      <c r="K738" s="5086"/>
      <c r="L738" s="5086"/>
      <c r="M738" s="5086"/>
      <c r="N738" s="1433" t="s">
        <v>379</v>
      </c>
      <c r="O738" s="1434" t="s">
        <v>3055</v>
      </c>
      <c r="P738" s="1424" t="s">
        <v>3055</v>
      </c>
      <c r="Q738" s="1434" t="s">
        <v>857</v>
      </c>
      <c r="R738" s="2053">
        <v>3992</v>
      </c>
      <c r="S738" s="1424" t="s">
        <v>858</v>
      </c>
      <c r="T738" s="1424">
        <v>2</v>
      </c>
      <c r="U738" s="1424" t="s">
        <v>859</v>
      </c>
      <c r="V738" s="1424">
        <v>2</v>
      </c>
      <c r="W738" s="1421"/>
      <c r="X738" s="1421"/>
      <c r="Y738" s="1421"/>
      <c r="Z738" s="1421"/>
      <c r="AA738" s="1421"/>
      <c r="AB738" s="2982"/>
      <c r="AC738" s="5086"/>
      <c r="AD738" s="5086"/>
      <c r="AE738" s="5387"/>
      <c r="AF738" s="260"/>
      <c r="AG738" s="260"/>
      <c r="AH738" s="260"/>
    </row>
    <row r="739" spans="1:34" s="87" customFormat="1" ht="18.75" customHeight="1">
      <c r="A739" s="4659"/>
      <c r="B739" s="5084" t="s">
        <v>2463</v>
      </c>
      <c r="C739" s="5142" t="s">
        <v>4757</v>
      </c>
      <c r="D739" s="4845" t="s">
        <v>4758</v>
      </c>
      <c r="E739" s="5084" t="s">
        <v>1225</v>
      </c>
      <c r="F739" s="5084" t="s">
        <v>851</v>
      </c>
      <c r="G739" s="5084" t="s">
        <v>1131</v>
      </c>
      <c r="H739" s="5084" t="s">
        <v>624</v>
      </c>
      <c r="I739" s="5084" t="s">
        <v>873</v>
      </c>
      <c r="J739" s="5084">
        <v>20670</v>
      </c>
      <c r="K739" s="5084">
        <v>32000</v>
      </c>
      <c r="L739" s="5084">
        <v>512</v>
      </c>
      <c r="M739" s="5084">
        <v>1680</v>
      </c>
      <c r="N739" s="2025" t="s">
        <v>854</v>
      </c>
      <c r="O739" s="2040" t="s">
        <v>866</v>
      </c>
      <c r="P739" s="2042" t="s">
        <v>867</v>
      </c>
      <c r="Q739" s="2025" t="s">
        <v>857</v>
      </c>
      <c r="R739" s="912">
        <v>3977</v>
      </c>
      <c r="S739" s="2027" t="s">
        <v>858</v>
      </c>
      <c r="T739" s="2027">
        <v>2</v>
      </c>
      <c r="U739" s="2027" t="s">
        <v>859</v>
      </c>
      <c r="V739" s="2027">
        <v>2</v>
      </c>
      <c r="W739" s="2013"/>
      <c r="X739" s="2013"/>
      <c r="Y739" s="2013"/>
      <c r="Z739" s="2013"/>
      <c r="AA739" s="2013"/>
      <c r="AB739" s="2980"/>
      <c r="AC739" s="5084" t="s">
        <v>2468</v>
      </c>
      <c r="AD739" s="5084" t="s">
        <v>2458</v>
      </c>
      <c r="AE739" s="5385" t="s">
        <v>4791</v>
      </c>
      <c r="AF739" s="260"/>
      <c r="AG739" s="260"/>
      <c r="AH739" s="260"/>
    </row>
    <row r="740" spans="1:34" s="87" customFormat="1" ht="18.75" customHeight="1">
      <c r="A740" s="4659"/>
      <c r="B740" s="5085"/>
      <c r="C740" s="5140"/>
      <c r="D740" s="4845"/>
      <c r="E740" s="5085"/>
      <c r="F740" s="5085"/>
      <c r="G740" s="5085"/>
      <c r="H740" s="5085"/>
      <c r="I740" s="5085"/>
      <c r="J740" s="5085"/>
      <c r="K740" s="5085"/>
      <c r="L740" s="5085"/>
      <c r="M740" s="5085"/>
      <c r="N740" s="2025" t="s">
        <v>874</v>
      </c>
      <c r="O740" s="2022" t="s">
        <v>3492</v>
      </c>
      <c r="P740" s="469" t="s">
        <v>341</v>
      </c>
      <c r="Q740" s="2025" t="s">
        <v>857</v>
      </c>
      <c r="R740" s="912">
        <v>3988</v>
      </c>
      <c r="S740" s="2027" t="s">
        <v>858</v>
      </c>
      <c r="T740" s="2027">
        <v>4</v>
      </c>
      <c r="U740" s="2027" t="s">
        <v>859</v>
      </c>
      <c r="V740" s="2027">
        <v>4</v>
      </c>
      <c r="W740" s="2027">
        <v>6</v>
      </c>
      <c r="X740" s="2027" t="s">
        <v>875</v>
      </c>
      <c r="Y740" s="2027" t="s">
        <v>859</v>
      </c>
      <c r="Z740" s="2027" t="s">
        <v>876</v>
      </c>
      <c r="AA740" s="2027" t="s">
        <v>877</v>
      </c>
      <c r="AB740" s="2980"/>
      <c r="AC740" s="5085"/>
      <c r="AD740" s="5085"/>
      <c r="AE740" s="5386"/>
      <c r="AF740" s="260"/>
      <c r="AG740" s="260"/>
      <c r="AH740" s="260"/>
    </row>
    <row r="741" spans="1:34" s="87" customFormat="1" ht="18.75" customHeight="1">
      <c r="A741" s="4659"/>
      <c r="B741" s="5085"/>
      <c r="C741" s="5140"/>
      <c r="D741" s="4845"/>
      <c r="E741" s="5085"/>
      <c r="F741" s="5085"/>
      <c r="G741" s="5085"/>
      <c r="H741" s="5085"/>
      <c r="I741" s="5085"/>
      <c r="J741" s="5085"/>
      <c r="K741" s="5085"/>
      <c r="L741" s="5085"/>
      <c r="M741" s="5085"/>
      <c r="N741" s="2022" t="s">
        <v>868</v>
      </c>
      <c r="O741" s="2025" t="s">
        <v>869</v>
      </c>
      <c r="P741" s="469" t="s">
        <v>869</v>
      </c>
      <c r="Q741" s="2025" t="s">
        <v>857</v>
      </c>
      <c r="R741" s="912">
        <v>3982</v>
      </c>
      <c r="S741" s="2027" t="s">
        <v>858</v>
      </c>
      <c r="T741" s="2027">
        <v>8</v>
      </c>
      <c r="U741" s="2027" t="s">
        <v>859</v>
      </c>
      <c r="V741" s="2027">
        <v>8</v>
      </c>
      <c r="W741" s="2014"/>
      <c r="X741" s="2014"/>
      <c r="Y741" s="2014"/>
      <c r="Z741" s="2014"/>
      <c r="AA741" s="2014"/>
      <c r="AB741" s="2980"/>
      <c r="AC741" s="5085"/>
      <c r="AD741" s="5085"/>
      <c r="AE741" s="5386"/>
      <c r="AF741" s="260"/>
      <c r="AG741" s="260"/>
      <c r="AH741" s="260"/>
    </row>
    <row r="742" spans="1:34" s="87" customFormat="1" ht="18.75" customHeight="1">
      <c r="A742" s="4659"/>
      <c r="B742" s="5086"/>
      <c r="C742" s="5141"/>
      <c r="D742" s="4846"/>
      <c r="E742" s="5086"/>
      <c r="F742" s="5086"/>
      <c r="G742" s="5086"/>
      <c r="H742" s="5086"/>
      <c r="I742" s="5086"/>
      <c r="J742" s="5086"/>
      <c r="K742" s="5086"/>
      <c r="L742" s="5086"/>
      <c r="M742" s="5086"/>
      <c r="N742" s="2022" t="s">
        <v>379</v>
      </c>
      <c r="O742" s="2023" t="s">
        <v>3055</v>
      </c>
      <c r="P742" s="2015" t="s">
        <v>3055</v>
      </c>
      <c r="Q742" s="2023" t="s">
        <v>857</v>
      </c>
      <c r="R742" s="2246">
        <v>3992</v>
      </c>
      <c r="S742" s="2015" t="s">
        <v>858</v>
      </c>
      <c r="T742" s="2015">
        <v>2</v>
      </c>
      <c r="U742" s="2015" t="s">
        <v>859</v>
      </c>
      <c r="V742" s="2015">
        <v>2</v>
      </c>
      <c r="W742" s="2014"/>
      <c r="X742" s="2014"/>
      <c r="Y742" s="2014"/>
      <c r="Z742" s="2014"/>
      <c r="AA742" s="2014"/>
      <c r="AB742" s="2982"/>
      <c r="AC742" s="5086"/>
      <c r="AD742" s="5086"/>
      <c r="AE742" s="5387"/>
      <c r="AF742" s="260"/>
      <c r="AG742" s="260"/>
      <c r="AH742" s="260"/>
    </row>
    <row r="743" spans="1:34" s="87" customFormat="1" ht="18.75" customHeight="1">
      <c r="A743" s="4659"/>
      <c r="B743" s="5084" t="s">
        <v>2463</v>
      </c>
      <c r="C743" s="5142" t="s">
        <v>4732</v>
      </c>
      <c r="D743" s="4845" t="s">
        <v>3508</v>
      </c>
      <c r="E743" s="5084" t="s">
        <v>1225</v>
      </c>
      <c r="F743" s="5084" t="s">
        <v>851</v>
      </c>
      <c r="G743" s="5084" t="s">
        <v>1131</v>
      </c>
      <c r="H743" s="5084" t="s">
        <v>624</v>
      </c>
      <c r="I743" s="5084" t="s">
        <v>873</v>
      </c>
      <c r="J743" s="5084">
        <v>9024</v>
      </c>
      <c r="K743" s="5084">
        <v>11200</v>
      </c>
      <c r="L743" s="5084">
        <v>608</v>
      </c>
      <c r="M743" s="5084">
        <v>1344</v>
      </c>
      <c r="N743" s="1435" t="s">
        <v>854</v>
      </c>
      <c r="O743" s="1433" t="s">
        <v>3082</v>
      </c>
      <c r="P743" s="471" t="s">
        <v>856</v>
      </c>
      <c r="Q743" s="1435" t="s">
        <v>857</v>
      </c>
      <c r="R743" s="912">
        <v>3977</v>
      </c>
      <c r="S743" s="1439" t="s">
        <v>858</v>
      </c>
      <c r="T743" s="1439">
        <v>2</v>
      </c>
      <c r="U743" s="1439" t="s">
        <v>859</v>
      </c>
      <c r="V743" s="1439">
        <v>2</v>
      </c>
      <c r="W743" s="1420"/>
      <c r="X743" s="1420"/>
      <c r="Y743" s="1420"/>
      <c r="Z743" s="1420"/>
      <c r="AA743" s="1420"/>
      <c r="AB743" s="2980"/>
      <c r="AC743" s="5084" t="s">
        <v>2466</v>
      </c>
      <c r="AD743" s="5084" t="s">
        <v>2458</v>
      </c>
      <c r="AE743" s="5385" t="s">
        <v>4706</v>
      </c>
      <c r="AF743" s="260"/>
      <c r="AG743" s="260"/>
      <c r="AH743" s="260"/>
    </row>
    <row r="744" spans="1:34" s="87" customFormat="1" ht="18.75" customHeight="1">
      <c r="A744" s="4659"/>
      <c r="B744" s="5085"/>
      <c r="C744" s="5140"/>
      <c r="D744" s="4845"/>
      <c r="E744" s="5085"/>
      <c r="F744" s="5085"/>
      <c r="G744" s="5085"/>
      <c r="H744" s="5085"/>
      <c r="I744" s="5085"/>
      <c r="J744" s="5085"/>
      <c r="K744" s="5085"/>
      <c r="L744" s="5085"/>
      <c r="M744" s="5085"/>
      <c r="N744" s="1435" t="s">
        <v>874</v>
      </c>
      <c r="O744" s="1433" t="s">
        <v>3492</v>
      </c>
      <c r="P744" s="469" t="s">
        <v>341</v>
      </c>
      <c r="Q744" s="1435" t="s">
        <v>857</v>
      </c>
      <c r="R744" s="912">
        <v>3988</v>
      </c>
      <c r="S744" s="1439" t="s">
        <v>858</v>
      </c>
      <c r="T744" s="1439">
        <v>4</v>
      </c>
      <c r="U744" s="1439" t="s">
        <v>859</v>
      </c>
      <c r="V744" s="1439">
        <v>4</v>
      </c>
      <c r="W744" s="1439">
        <v>6</v>
      </c>
      <c r="X744" s="1439" t="s">
        <v>875</v>
      </c>
      <c r="Y744" s="1439" t="s">
        <v>859</v>
      </c>
      <c r="Z744" s="1439" t="s">
        <v>876</v>
      </c>
      <c r="AA744" s="1439" t="s">
        <v>877</v>
      </c>
      <c r="AB744" s="2980"/>
      <c r="AC744" s="5085"/>
      <c r="AD744" s="5085"/>
      <c r="AE744" s="5386"/>
      <c r="AF744" s="260"/>
      <c r="AG744" s="260"/>
      <c r="AH744" s="260"/>
    </row>
    <row r="745" spans="1:34" s="87" customFormat="1" ht="18.75" customHeight="1">
      <c r="A745" s="4659"/>
      <c r="B745" s="5085"/>
      <c r="C745" s="5140"/>
      <c r="D745" s="4845"/>
      <c r="E745" s="5085"/>
      <c r="F745" s="5085"/>
      <c r="G745" s="5085"/>
      <c r="H745" s="5085"/>
      <c r="I745" s="5085"/>
      <c r="J745" s="5085"/>
      <c r="K745" s="5085"/>
      <c r="L745" s="5085"/>
      <c r="M745" s="5085"/>
      <c r="N745" s="1433" t="s">
        <v>868</v>
      </c>
      <c r="O745" s="1435" t="s">
        <v>340</v>
      </c>
      <c r="P745" s="1435" t="s">
        <v>340</v>
      </c>
      <c r="Q745" s="1435" t="s">
        <v>857</v>
      </c>
      <c r="R745" s="912">
        <v>3982</v>
      </c>
      <c r="S745" s="1439" t="s">
        <v>858</v>
      </c>
      <c r="T745" s="1439">
        <v>8</v>
      </c>
      <c r="U745" s="1439" t="s">
        <v>859</v>
      </c>
      <c r="V745" s="1439">
        <v>8</v>
      </c>
      <c r="W745" s="1421"/>
      <c r="X745" s="1421"/>
      <c r="Y745" s="1421"/>
      <c r="Z745" s="1421"/>
      <c r="AA745" s="1421"/>
      <c r="AB745" s="2980"/>
      <c r="AC745" s="5085"/>
      <c r="AD745" s="5085"/>
      <c r="AE745" s="5386"/>
      <c r="AF745" s="260"/>
      <c r="AG745" s="260"/>
      <c r="AH745" s="260"/>
    </row>
    <row r="746" spans="1:34" s="87" customFormat="1" ht="18.75" customHeight="1">
      <c r="A746" s="4659"/>
      <c r="B746" s="5086"/>
      <c r="C746" s="5141"/>
      <c r="D746" s="4846"/>
      <c r="E746" s="5086"/>
      <c r="F746" s="5086"/>
      <c r="G746" s="5086"/>
      <c r="H746" s="5086"/>
      <c r="I746" s="5086"/>
      <c r="J746" s="5086"/>
      <c r="K746" s="5086"/>
      <c r="L746" s="5086"/>
      <c r="M746" s="5086"/>
      <c r="N746" s="1433" t="s">
        <v>379</v>
      </c>
      <c r="O746" s="1434" t="s">
        <v>3055</v>
      </c>
      <c r="P746" s="1424" t="s">
        <v>3055</v>
      </c>
      <c r="Q746" s="1434" t="s">
        <v>857</v>
      </c>
      <c r="R746" s="2246">
        <v>3992</v>
      </c>
      <c r="S746" s="1424" t="s">
        <v>858</v>
      </c>
      <c r="T746" s="1424">
        <v>2</v>
      </c>
      <c r="U746" s="1424" t="s">
        <v>859</v>
      </c>
      <c r="V746" s="1424">
        <v>2</v>
      </c>
      <c r="W746" s="1421"/>
      <c r="X746" s="1421"/>
      <c r="Y746" s="1421"/>
      <c r="Z746" s="1421"/>
      <c r="AA746" s="1421"/>
      <c r="AB746" s="2982"/>
      <c r="AC746" s="5086"/>
      <c r="AD746" s="5086"/>
      <c r="AE746" s="5387"/>
      <c r="AF746" s="260"/>
      <c r="AG746" s="260"/>
      <c r="AH746" s="260"/>
    </row>
    <row r="747" spans="1:34" s="87" customFormat="1" ht="18.75" customHeight="1">
      <c r="A747" s="4659"/>
      <c r="B747" s="5084" t="s">
        <v>2463</v>
      </c>
      <c r="C747" s="5142" t="s">
        <v>4731</v>
      </c>
      <c r="D747" s="4845" t="s">
        <v>3510</v>
      </c>
      <c r="E747" s="5084" t="s">
        <v>1225</v>
      </c>
      <c r="F747" s="5084" t="s">
        <v>851</v>
      </c>
      <c r="G747" s="5084" t="s">
        <v>1131</v>
      </c>
      <c r="H747" s="5084" t="s">
        <v>624</v>
      </c>
      <c r="I747" s="5084" t="s">
        <v>873</v>
      </c>
      <c r="J747" s="5084">
        <v>9024</v>
      </c>
      <c r="K747" s="5084">
        <v>13706</v>
      </c>
      <c r="L747" s="5084">
        <v>608</v>
      </c>
      <c r="M747" s="5084">
        <v>1664</v>
      </c>
      <c r="N747" s="1435" t="s">
        <v>854</v>
      </c>
      <c r="O747" s="1433" t="s">
        <v>3084</v>
      </c>
      <c r="P747" s="471" t="s">
        <v>3085</v>
      </c>
      <c r="Q747" s="1435" t="s">
        <v>857</v>
      </c>
      <c r="R747" s="912">
        <v>3977</v>
      </c>
      <c r="S747" s="1439" t="s">
        <v>858</v>
      </c>
      <c r="T747" s="1439">
        <v>2</v>
      </c>
      <c r="U747" s="1439" t="s">
        <v>859</v>
      </c>
      <c r="V747" s="1439">
        <v>2</v>
      </c>
      <c r="W747" s="1420"/>
      <c r="X747" s="1420"/>
      <c r="Y747" s="1420"/>
      <c r="Z747" s="1420"/>
      <c r="AA747" s="1420"/>
      <c r="AB747" s="2980"/>
      <c r="AC747" s="5084" t="s">
        <v>2466</v>
      </c>
      <c r="AD747" s="5084" t="s">
        <v>2458</v>
      </c>
      <c r="AE747" s="5385" t="s">
        <v>4707</v>
      </c>
      <c r="AF747" s="260"/>
      <c r="AG747" s="260"/>
      <c r="AH747" s="260"/>
    </row>
    <row r="748" spans="1:34" s="87" customFormat="1" ht="18.75" customHeight="1">
      <c r="A748" s="4659"/>
      <c r="B748" s="5085"/>
      <c r="C748" s="5140"/>
      <c r="D748" s="4845"/>
      <c r="E748" s="5085"/>
      <c r="F748" s="5085"/>
      <c r="G748" s="5085"/>
      <c r="H748" s="5085"/>
      <c r="I748" s="5085"/>
      <c r="J748" s="5085"/>
      <c r="K748" s="5085"/>
      <c r="L748" s="5085"/>
      <c r="M748" s="5085"/>
      <c r="N748" s="1435" t="s">
        <v>874</v>
      </c>
      <c r="O748" s="1433" t="s">
        <v>3492</v>
      </c>
      <c r="P748" s="469" t="s">
        <v>341</v>
      </c>
      <c r="Q748" s="1435" t="s">
        <v>857</v>
      </c>
      <c r="R748" s="912">
        <v>3988</v>
      </c>
      <c r="S748" s="1439" t="s">
        <v>858</v>
      </c>
      <c r="T748" s="1439">
        <v>4</v>
      </c>
      <c r="U748" s="1439" t="s">
        <v>859</v>
      </c>
      <c r="V748" s="1439">
        <v>4</v>
      </c>
      <c r="W748" s="1439">
        <v>6</v>
      </c>
      <c r="X748" s="1439" t="s">
        <v>875</v>
      </c>
      <c r="Y748" s="1439" t="s">
        <v>859</v>
      </c>
      <c r="Z748" s="1439" t="s">
        <v>876</v>
      </c>
      <c r="AA748" s="1439" t="s">
        <v>877</v>
      </c>
      <c r="AB748" s="2980"/>
      <c r="AC748" s="5085"/>
      <c r="AD748" s="5085"/>
      <c r="AE748" s="5386"/>
      <c r="AF748" s="260"/>
      <c r="AG748" s="260"/>
      <c r="AH748" s="260"/>
    </row>
    <row r="749" spans="1:34" s="87" customFormat="1" ht="18.75" customHeight="1">
      <c r="A749" s="4659"/>
      <c r="B749" s="5085"/>
      <c r="C749" s="5140"/>
      <c r="D749" s="4845"/>
      <c r="E749" s="5085"/>
      <c r="F749" s="5085"/>
      <c r="G749" s="5085"/>
      <c r="H749" s="5085"/>
      <c r="I749" s="5085"/>
      <c r="J749" s="5085"/>
      <c r="K749" s="5085"/>
      <c r="L749" s="5085"/>
      <c r="M749" s="5085"/>
      <c r="N749" s="1433" t="s">
        <v>868</v>
      </c>
      <c r="O749" s="1435" t="s">
        <v>340</v>
      </c>
      <c r="P749" s="1435" t="s">
        <v>340</v>
      </c>
      <c r="Q749" s="1435" t="s">
        <v>857</v>
      </c>
      <c r="R749" s="912">
        <v>3982</v>
      </c>
      <c r="S749" s="1439" t="s">
        <v>858</v>
      </c>
      <c r="T749" s="1439">
        <v>8</v>
      </c>
      <c r="U749" s="1439" t="s">
        <v>859</v>
      </c>
      <c r="V749" s="1439">
        <v>8</v>
      </c>
      <c r="W749" s="1421"/>
      <c r="X749" s="1421"/>
      <c r="Y749" s="1421"/>
      <c r="Z749" s="1421"/>
      <c r="AA749" s="1421"/>
      <c r="AB749" s="2980"/>
      <c r="AC749" s="5085"/>
      <c r="AD749" s="5085"/>
      <c r="AE749" s="5386"/>
      <c r="AF749" s="260"/>
      <c r="AG749" s="260"/>
      <c r="AH749" s="260"/>
    </row>
    <row r="750" spans="1:34" s="87" customFormat="1" ht="18.75" customHeight="1">
      <c r="A750" s="4659"/>
      <c r="B750" s="5086"/>
      <c r="C750" s="5141"/>
      <c r="D750" s="4846"/>
      <c r="E750" s="5086"/>
      <c r="F750" s="5086"/>
      <c r="G750" s="5086"/>
      <c r="H750" s="5086"/>
      <c r="I750" s="5086"/>
      <c r="J750" s="5086"/>
      <c r="K750" s="5086"/>
      <c r="L750" s="5086"/>
      <c r="M750" s="5086"/>
      <c r="N750" s="1433" t="s">
        <v>379</v>
      </c>
      <c r="O750" s="1434" t="s">
        <v>3055</v>
      </c>
      <c r="P750" s="1424" t="s">
        <v>3055</v>
      </c>
      <c r="Q750" s="1434" t="s">
        <v>857</v>
      </c>
      <c r="R750" s="2246">
        <v>3992</v>
      </c>
      <c r="S750" s="1424" t="s">
        <v>858</v>
      </c>
      <c r="T750" s="1424">
        <v>2</v>
      </c>
      <c r="U750" s="1424" t="s">
        <v>859</v>
      </c>
      <c r="V750" s="1424">
        <v>2</v>
      </c>
      <c r="W750" s="1421"/>
      <c r="X750" s="1421"/>
      <c r="Y750" s="1421"/>
      <c r="Z750" s="1421"/>
      <c r="AA750" s="1421"/>
      <c r="AB750" s="2982"/>
      <c r="AC750" s="5086"/>
      <c r="AD750" s="5086"/>
      <c r="AE750" s="5387"/>
      <c r="AF750" s="260"/>
      <c r="AG750" s="260"/>
      <c r="AH750" s="260"/>
    </row>
    <row r="751" spans="1:34" s="87" customFormat="1" ht="18.75" customHeight="1">
      <c r="A751" s="4659"/>
      <c r="B751" s="5084" t="s">
        <v>2463</v>
      </c>
      <c r="C751" s="5140" t="s">
        <v>4741</v>
      </c>
      <c r="D751" s="4845" t="s">
        <v>3509</v>
      </c>
      <c r="E751" s="5084" t="s">
        <v>1225</v>
      </c>
      <c r="F751" s="5084" t="s">
        <v>851</v>
      </c>
      <c r="G751" s="5084" t="s">
        <v>1131</v>
      </c>
      <c r="H751" s="5084" t="s">
        <v>624</v>
      </c>
      <c r="I751" s="5084" t="s">
        <v>873</v>
      </c>
      <c r="J751" s="5084">
        <v>13546</v>
      </c>
      <c r="K751" s="5084">
        <v>21086</v>
      </c>
      <c r="L751" s="5084">
        <v>608</v>
      </c>
      <c r="M751" s="5084">
        <v>1814</v>
      </c>
      <c r="N751" s="1435" t="s">
        <v>854</v>
      </c>
      <c r="O751" s="1433" t="s">
        <v>3239</v>
      </c>
      <c r="P751" s="471" t="s">
        <v>1134</v>
      </c>
      <c r="Q751" s="1435" t="s">
        <v>857</v>
      </c>
      <c r="R751" s="912">
        <v>3977</v>
      </c>
      <c r="S751" s="1439" t="s">
        <v>858</v>
      </c>
      <c r="T751" s="1439">
        <v>2</v>
      </c>
      <c r="U751" s="1439" t="s">
        <v>859</v>
      </c>
      <c r="V751" s="1439">
        <v>2</v>
      </c>
      <c r="W751" s="1420"/>
      <c r="X751" s="1420"/>
      <c r="Y751" s="1420"/>
      <c r="Z751" s="1420"/>
      <c r="AA751" s="1420"/>
      <c r="AB751" s="2980"/>
      <c r="AC751" s="5084" t="s">
        <v>2468</v>
      </c>
      <c r="AD751" s="5084" t="s">
        <v>2458</v>
      </c>
      <c r="AE751" s="5385" t="s">
        <v>4708</v>
      </c>
      <c r="AF751" s="260"/>
      <c r="AG751" s="260"/>
      <c r="AH751" s="260"/>
    </row>
    <row r="752" spans="1:34" s="87" customFormat="1" ht="18.75" customHeight="1">
      <c r="A752" s="4659"/>
      <c r="B752" s="5085"/>
      <c r="C752" s="5140"/>
      <c r="D752" s="4845"/>
      <c r="E752" s="5085"/>
      <c r="F752" s="5085"/>
      <c r="G752" s="5085"/>
      <c r="H752" s="5085"/>
      <c r="I752" s="5085"/>
      <c r="J752" s="5085"/>
      <c r="K752" s="5085"/>
      <c r="L752" s="5085"/>
      <c r="M752" s="5085"/>
      <c r="N752" s="1435" t="s">
        <v>874</v>
      </c>
      <c r="O752" s="1433" t="s">
        <v>3492</v>
      </c>
      <c r="P752" s="469" t="s">
        <v>341</v>
      </c>
      <c r="Q752" s="1435" t="s">
        <v>857</v>
      </c>
      <c r="R752" s="912">
        <v>3988</v>
      </c>
      <c r="S752" s="1439" t="s">
        <v>858</v>
      </c>
      <c r="T752" s="1439">
        <v>4</v>
      </c>
      <c r="U752" s="1439" t="s">
        <v>859</v>
      </c>
      <c r="V752" s="1439">
        <v>4</v>
      </c>
      <c r="W752" s="1439">
        <v>6</v>
      </c>
      <c r="X752" s="1439" t="s">
        <v>875</v>
      </c>
      <c r="Y752" s="1439" t="s">
        <v>859</v>
      </c>
      <c r="Z752" s="1439" t="s">
        <v>876</v>
      </c>
      <c r="AA752" s="1439" t="s">
        <v>877</v>
      </c>
      <c r="AB752" s="2980"/>
      <c r="AC752" s="5085"/>
      <c r="AD752" s="5085"/>
      <c r="AE752" s="5386"/>
      <c r="AF752" s="260"/>
      <c r="AG752" s="260"/>
      <c r="AH752" s="260"/>
    </row>
    <row r="753" spans="1:34" s="87" customFormat="1" ht="18.75" customHeight="1">
      <c r="A753" s="4659"/>
      <c r="B753" s="5085"/>
      <c r="C753" s="5140"/>
      <c r="D753" s="4845"/>
      <c r="E753" s="5085"/>
      <c r="F753" s="5085"/>
      <c r="G753" s="5085"/>
      <c r="H753" s="5085"/>
      <c r="I753" s="5085"/>
      <c r="J753" s="5085"/>
      <c r="K753" s="5085"/>
      <c r="L753" s="5085"/>
      <c r="M753" s="5085"/>
      <c r="N753" s="1433" t="s">
        <v>868</v>
      </c>
      <c r="O753" s="1435" t="s">
        <v>340</v>
      </c>
      <c r="P753" s="1435" t="s">
        <v>340</v>
      </c>
      <c r="Q753" s="1435" t="s">
        <v>857</v>
      </c>
      <c r="R753" s="912">
        <v>3982</v>
      </c>
      <c r="S753" s="1439" t="s">
        <v>858</v>
      </c>
      <c r="T753" s="1439">
        <v>8</v>
      </c>
      <c r="U753" s="1439" t="s">
        <v>859</v>
      </c>
      <c r="V753" s="1439">
        <v>8</v>
      </c>
      <c r="W753" s="1421"/>
      <c r="X753" s="1421"/>
      <c r="Y753" s="1421"/>
      <c r="Z753" s="1421"/>
      <c r="AA753" s="1421"/>
      <c r="AB753" s="2980"/>
      <c r="AC753" s="5085"/>
      <c r="AD753" s="5085"/>
      <c r="AE753" s="5386"/>
      <c r="AF753" s="260"/>
      <c r="AG753" s="260"/>
      <c r="AH753" s="260"/>
    </row>
    <row r="754" spans="1:34" s="87" customFormat="1" ht="18.75" customHeight="1">
      <c r="A754" s="4659"/>
      <c r="B754" s="5086"/>
      <c r="C754" s="5141"/>
      <c r="D754" s="4846"/>
      <c r="E754" s="5086"/>
      <c r="F754" s="5086"/>
      <c r="G754" s="5086"/>
      <c r="H754" s="5086"/>
      <c r="I754" s="5086"/>
      <c r="J754" s="5086"/>
      <c r="K754" s="5086"/>
      <c r="L754" s="5086"/>
      <c r="M754" s="5086"/>
      <c r="N754" s="1433" t="s">
        <v>379</v>
      </c>
      <c r="O754" s="1434" t="s">
        <v>3055</v>
      </c>
      <c r="P754" s="1424" t="s">
        <v>3055</v>
      </c>
      <c r="Q754" s="1434" t="s">
        <v>857</v>
      </c>
      <c r="R754" s="2246">
        <v>3992</v>
      </c>
      <c r="S754" s="1424" t="s">
        <v>858</v>
      </c>
      <c r="T754" s="1424">
        <v>2</v>
      </c>
      <c r="U754" s="1424" t="s">
        <v>859</v>
      </c>
      <c r="V754" s="1424">
        <v>2</v>
      </c>
      <c r="W754" s="1421"/>
      <c r="X754" s="1421"/>
      <c r="Y754" s="1421"/>
      <c r="Z754" s="1421"/>
      <c r="AA754" s="1421"/>
      <c r="AB754" s="2982"/>
      <c r="AC754" s="5086"/>
      <c r="AD754" s="5086"/>
      <c r="AE754" s="5387"/>
      <c r="AF754" s="260"/>
      <c r="AG754" s="260"/>
      <c r="AH754" s="260"/>
    </row>
    <row r="755" spans="1:34" s="87" customFormat="1" ht="18.75" customHeight="1">
      <c r="A755" s="4659"/>
      <c r="B755" s="5084" t="s">
        <v>2463</v>
      </c>
      <c r="C755" s="5142" t="s">
        <v>4759</v>
      </c>
      <c r="D755" s="4845" t="s">
        <v>4760</v>
      </c>
      <c r="E755" s="5084" t="s">
        <v>1225</v>
      </c>
      <c r="F755" s="5084" t="s">
        <v>851</v>
      </c>
      <c r="G755" s="5084" t="s">
        <v>1131</v>
      </c>
      <c r="H755" s="5084" t="s">
        <v>624</v>
      </c>
      <c r="I755" s="5084" t="s">
        <v>873</v>
      </c>
      <c r="J755" s="5084">
        <v>20926</v>
      </c>
      <c r="K755" s="5084">
        <v>32000</v>
      </c>
      <c r="L755" s="5084">
        <v>608</v>
      </c>
      <c r="M755" s="5084">
        <v>1936</v>
      </c>
      <c r="N755" s="2025" t="s">
        <v>854</v>
      </c>
      <c r="O755" s="2040" t="s">
        <v>866</v>
      </c>
      <c r="P755" s="2042" t="s">
        <v>867</v>
      </c>
      <c r="Q755" s="2025" t="s">
        <v>857</v>
      </c>
      <c r="R755" s="912">
        <v>3977</v>
      </c>
      <c r="S755" s="2027" t="s">
        <v>858</v>
      </c>
      <c r="T755" s="2027">
        <v>2</v>
      </c>
      <c r="U755" s="2027" t="s">
        <v>859</v>
      </c>
      <c r="V755" s="2027">
        <v>2</v>
      </c>
      <c r="W755" s="2013"/>
      <c r="X755" s="2013"/>
      <c r="Y755" s="2013"/>
      <c r="Z755" s="2013"/>
      <c r="AA755" s="2013"/>
      <c r="AB755" s="2980"/>
      <c r="AC755" s="5084" t="s">
        <v>2468</v>
      </c>
      <c r="AD755" s="5084" t="s">
        <v>2458</v>
      </c>
      <c r="AE755" s="5385" t="s">
        <v>4792</v>
      </c>
      <c r="AF755" s="260"/>
      <c r="AG755" s="260"/>
      <c r="AH755" s="260"/>
    </row>
    <row r="756" spans="1:34" s="87" customFormat="1" ht="18.75" customHeight="1">
      <c r="A756" s="4659"/>
      <c r="B756" s="5085"/>
      <c r="C756" s="5140"/>
      <c r="D756" s="4845"/>
      <c r="E756" s="5085"/>
      <c r="F756" s="5085"/>
      <c r="G756" s="5085"/>
      <c r="H756" s="5085"/>
      <c r="I756" s="5085"/>
      <c r="J756" s="5085"/>
      <c r="K756" s="5085"/>
      <c r="L756" s="5085"/>
      <c r="M756" s="5085"/>
      <c r="N756" s="2025" t="s">
        <v>874</v>
      </c>
      <c r="O756" s="2039" t="s">
        <v>3492</v>
      </c>
      <c r="P756" s="2040" t="s">
        <v>341</v>
      </c>
      <c r="Q756" s="2025" t="s">
        <v>857</v>
      </c>
      <c r="R756" s="912">
        <v>3988</v>
      </c>
      <c r="S756" s="2027" t="s">
        <v>858</v>
      </c>
      <c r="T756" s="2027">
        <v>4</v>
      </c>
      <c r="U756" s="2027" t="s">
        <v>859</v>
      </c>
      <c r="V756" s="2027">
        <v>4</v>
      </c>
      <c r="W756" s="2027">
        <v>6</v>
      </c>
      <c r="X756" s="2027" t="s">
        <v>875</v>
      </c>
      <c r="Y756" s="2027" t="s">
        <v>859</v>
      </c>
      <c r="Z756" s="2027" t="s">
        <v>876</v>
      </c>
      <c r="AA756" s="2027" t="s">
        <v>877</v>
      </c>
      <c r="AB756" s="2980"/>
      <c r="AC756" s="5085"/>
      <c r="AD756" s="5085"/>
      <c r="AE756" s="5386"/>
      <c r="AF756" s="260"/>
      <c r="AG756" s="260"/>
      <c r="AH756" s="260"/>
    </row>
    <row r="757" spans="1:34" s="87" customFormat="1" ht="18.75" customHeight="1">
      <c r="A757" s="4659"/>
      <c r="B757" s="5085"/>
      <c r="C757" s="5140"/>
      <c r="D757" s="4845"/>
      <c r="E757" s="5085"/>
      <c r="F757" s="5085"/>
      <c r="G757" s="5085"/>
      <c r="H757" s="5085"/>
      <c r="I757" s="5085"/>
      <c r="J757" s="5085"/>
      <c r="K757" s="5085"/>
      <c r="L757" s="5085"/>
      <c r="M757" s="5085"/>
      <c r="N757" s="2022" t="s">
        <v>868</v>
      </c>
      <c r="O757" s="2040" t="s">
        <v>340</v>
      </c>
      <c r="P757" s="2040" t="s">
        <v>340</v>
      </c>
      <c r="Q757" s="2025" t="s">
        <v>857</v>
      </c>
      <c r="R757" s="912">
        <v>3982</v>
      </c>
      <c r="S757" s="2027" t="s">
        <v>858</v>
      </c>
      <c r="T757" s="2027">
        <v>8</v>
      </c>
      <c r="U757" s="2027" t="s">
        <v>859</v>
      </c>
      <c r="V757" s="2027">
        <v>8</v>
      </c>
      <c r="W757" s="2014"/>
      <c r="X757" s="2014"/>
      <c r="Y757" s="2014"/>
      <c r="Z757" s="2014"/>
      <c r="AA757" s="2014"/>
      <c r="AB757" s="2980"/>
      <c r="AC757" s="5085"/>
      <c r="AD757" s="5085"/>
      <c r="AE757" s="5386"/>
      <c r="AF757" s="260"/>
      <c r="AG757" s="260"/>
      <c r="AH757" s="260"/>
    </row>
    <row r="758" spans="1:34" s="87" customFormat="1" ht="18.75" customHeight="1">
      <c r="A758" s="4660"/>
      <c r="B758" s="5086"/>
      <c r="C758" s="5141"/>
      <c r="D758" s="4846"/>
      <c r="E758" s="5086"/>
      <c r="F758" s="5086"/>
      <c r="G758" s="5086"/>
      <c r="H758" s="5086"/>
      <c r="I758" s="5086"/>
      <c r="J758" s="5086"/>
      <c r="K758" s="5086"/>
      <c r="L758" s="5086"/>
      <c r="M758" s="5086"/>
      <c r="N758" s="2022" t="s">
        <v>379</v>
      </c>
      <c r="O758" s="2023" t="s">
        <v>3055</v>
      </c>
      <c r="P758" s="2015" t="s">
        <v>3055</v>
      </c>
      <c r="Q758" s="2023" t="s">
        <v>857</v>
      </c>
      <c r="R758" s="2246">
        <v>3992</v>
      </c>
      <c r="S758" s="2015" t="s">
        <v>858</v>
      </c>
      <c r="T758" s="2015">
        <v>2</v>
      </c>
      <c r="U758" s="2015" t="s">
        <v>859</v>
      </c>
      <c r="V758" s="2015">
        <v>2</v>
      </c>
      <c r="W758" s="2014"/>
      <c r="X758" s="2014"/>
      <c r="Y758" s="2014"/>
      <c r="Z758" s="2014"/>
      <c r="AA758" s="2014"/>
      <c r="AB758" s="2982"/>
      <c r="AC758" s="5086"/>
      <c r="AD758" s="5086"/>
      <c r="AE758" s="5387"/>
      <c r="AF758" s="260"/>
      <c r="AG758" s="260"/>
      <c r="AH758" s="260"/>
    </row>
    <row r="759" spans="1:34" s="87" customFormat="1" ht="18.75" customHeight="1">
      <c r="A759" s="5196" t="s">
        <v>4751</v>
      </c>
      <c r="B759" s="5084" t="s">
        <v>2463</v>
      </c>
      <c r="C759" s="5140" t="s">
        <v>4729</v>
      </c>
      <c r="D759" s="4845" t="s">
        <v>3500</v>
      </c>
      <c r="E759" s="5084" t="s">
        <v>1225</v>
      </c>
      <c r="F759" s="5084" t="s">
        <v>851</v>
      </c>
      <c r="G759" s="5084" t="s">
        <v>1131</v>
      </c>
      <c r="H759" s="5084" t="s">
        <v>624</v>
      </c>
      <c r="I759" s="5084" t="s">
        <v>873</v>
      </c>
      <c r="J759" s="5084">
        <v>10768</v>
      </c>
      <c r="K759" s="5084">
        <v>12944</v>
      </c>
      <c r="L759" s="5084">
        <v>512</v>
      </c>
      <c r="M759" s="5084">
        <v>1088</v>
      </c>
      <c r="N759" s="1435" t="s">
        <v>854</v>
      </c>
      <c r="O759" s="1433" t="s">
        <v>3082</v>
      </c>
      <c r="P759" s="471" t="s">
        <v>856</v>
      </c>
      <c r="Q759" s="1435" t="s">
        <v>857</v>
      </c>
      <c r="R759" s="2052">
        <v>3977</v>
      </c>
      <c r="S759" s="1439" t="s">
        <v>858</v>
      </c>
      <c r="T759" s="1439">
        <v>2</v>
      </c>
      <c r="U759" s="1439" t="s">
        <v>859</v>
      </c>
      <c r="V759" s="1439">
        <v>2</v>
      </c>
      <c r="W759" s="1420"/>
      <c r="X759" s="1420"/>
      <c r="Y759" s="1420"/>
      <c r="Z759" s="1420"/>
      <c r="AA759" s="1420"/>
      <c r="AB759" s="2980"/>
      <c r="AC759" s="5084" t="s">
        <v>2466</v>
      </c>
      <c r="AD759" s="5084" t="s">
        <v>2458</v>
      </c>
      <c r="AE759" s="5385" t="s">
        <v>4709</v>
      </c>
      <c r="AF759" s="260"/>
      <c r="AG759" s="260"/>
      <c r="AH759" s="260"/>
    </row>
    <row r="760" spans="1:34" s="87" customFormat="1" ht="18.75" customHeight="1">
      <c r="A760" s="4659"/>
      <c r="B760" s="5085"/>
      <c r="C760" s="5140"/>
      <c r="D760" s="4845"/>
      <c r="E760" s="5085"/>
      <c r="F760" s="5085"/>
      <c r="G760" s="5085"/>
      <c r="H760" s="5085"/>
      <c r="I760" s="5085"/>
      <c r="J760" s="5085"/>
      <c r="K760" s="5085"/>
      <c r="L760" s="5085"/>
      <c r="M760" s="5085"/>
      <c r="N760" s="1435" t="s">
        <v>874</v>
      </c>
      <c r="O760" s="1433" t="s">
        <v>344</v>
      </c>
      <c r="P760" s="469" t="s">
        <v>341</v>
      </c>
      <c r="Q760" s="1435" t="s">
        <v>857</v>
      </c>
      <c r="R760" s="2052">
        <v>3988</v>
      </c>
      <c r="S760" s="1439" t="s">
        <v>858</v>
      </c>
      <c r="T760" s="1439">
        <v>4</v>
      </c>
      <c r="U760" s="1439" t="s">
        <v>859</v>
      </c>
      <c r="V760" s="1439">
        <v>4</v>
      </c>
      <c r="W760" s="1439">
        <v>6</v>
      </c>
      <c r="X760" s="1439" t="s">
        <v>875</v>
      </c>
      <c r="Y760" s="1439" t="s">
        <v>859</v>
      </c>
      <c r="Z760" s="1439" t="s">
        <v>876</v>
      </c>
      <c r="AA760" s="1439" t="s">
        <v>877</v>
      </c>
      <c r="AB760" s="2980"/>
      <c r="AC760" s="5085"/>
      <c r="AD760" s="5085"/>
      <c r="AE760" s="5386"/>
      <c r="AF760" s="260"/>
      <c r="AG760" s="260"/>
      <c r="AH760" s="260"/>
    </row>
    <row r="761" spans="1:34" s="87" customFormat="1" ht="18.75" customHeight="1">
      <c r="A761" s="4659"/>
      <c r="B761" s="5085"/>
      <c r="C761" s="5140"/>
      <c r="D761" s="4845"/>
      <c r="E761" s="5085"/>
      <c r="F761" s="5085"/>
      <c r="G761" s="5085"/>
      <c r="H761" s="5085"/>
      <c r="I761" s="5085"/>
      <c r="J761" s="5085"/>
      <c r="K761" s="5085"/>
      <c r="L761" s="5085"/>
      <c r="M761" s="5085"/>
      <c r="N761" s="1433" t="s">
        <v>868</v>
      </c>
      <c r="O761" s="1435" t="s">
        <v>869</v>
      </c>
      <c r="P761" s="469" t="s">
        <v>869</v>
      </c>
      <c r="Q761" s="1435" t="s">
        <v>857</v>
      </c>
      <c r="R761" s="2052">
        <v>3982</v>
      </c>
      <c r="S761" s="1439" t="s">
        <v>858</v>
      </c>
      <c r="T761" s="1439">
        <v>8</v>
      </c>
      <c r="U761" s="1439" t="s">
        <v>859</v>
      </c>
      <c r="V761" s="1439">
        <v>8</v>
      </c>
      <c r="W761" s="1421"/>
      <c r="X761" s="1421"/>
      <c r="Y761" s="1421"/>
      <c r="Z761" s="1421"/>
      <c r="AA761" s="1421"/>
      <c r="AB761" s="2980"/>
      <c r="AC761" s="5085"/>
      <c r="AD761" s="5085"/>
      <c r="AE761" s="5386"/>
      <c r="AF761" s="260"/>
      <c r="AG761" s="260"/>
      <c r="AH761" s="260"/>
    </row>
    <row r="762" spans="1:34" s="87" customFormat="1" ht="18.75" customHeight="1">
      <c r="A762" s="4659"/>
      <c r="B762" s="5086"/>
      <c r="C762" s="5141"/>
      <c r="D762" s="4846"/>
      <c r="E762" s="5086"/>
      <c r="F762" s="5086"/>
      <c r="G762" s="5086"/>
      <c r="H762" s="5086"/>
      <c r="I762" s="5086"/>
      <c r="J762" s="5086"/>
      <c r="K762" s="5086"/>
      <c r="L762" s="5086"/>
      <c r="M762" s="5086"/>
      <c r="N762" s="1433" t="s">
        <v>379</v>
      </c>
      <c r="O762" s="1434" t="s">
        <v>3055</v>
      </c>
      <c r="P762" s="1424" t="s">
        <v>3055</v>
      </c>
      <c r="Q762" s="1434" t="s">
        <v>857</v>
      </c>
      <c r="R762" s="2053">
        <v>3992</v>
      </c>
      <c r="S762" s="1424" t="s">
        <v>858</v>
      </c>
      <c r="T762" s="1424">
        <v>2</v>
      </c>
      <c r="U762" s="1424" t="s">
        <v>859</v>
      </c>
      <c r="V762" s="1424">
        <v>2</v>
      </c>
      <c r="W762" s="1421"/>
      <c r="X762" s="1421"/>
      <c r="Y762" s="1421"/>
      <c r="Z762" s="1421"/>
      <c r="AA762" s="1421"/>
      <c r="AB762" s="2982"/>
      <c r="AC762" s="5086"/>
      <c r="AD762" s="5086"/>
      <c r="AE762" s="5387"/>
      <c r="AF762" s="260"/>
      <c r="AG762" s="260"/>
      <c r="AH762" s="260"/>
    </row>
    <row r="763" spans="1:34" s="87" customFormat="1" ht="18.75" customHeight="1">
      <c r="A763" s="4659"/>
      <c r="B763" s="5084" t="s">
        <v>2463</v>
      </c>
      <c r="C763" s="5140" t="s">
        <v>4616</v>
      </c>
      <c r="D763" s="4845" t="s">
        <v>3501</v>
      </c>
      <c r="E763" s="5084" t="s">
        <v>1225</v>
      </c>
      <c r="F763" s="5084" t="s">
        <v>851</v>
      </c>
      <c r="G763" s="5084" t="s">
        <v>1131</v>
      </c>
      <c r="H763" s="5084" t="s">
        <v>624</v>
      </c>
      <c r="I763" s="5084" t="s">
        <v>873</v>
      </c>
      <c r="J763" s="5084">
        <v>10768</v>
      </c>
      <c r="K763" s="5084">
        <v>15450</v>
      </c>
      <c r="L763" s="5084">
        <v>512</v>
      </c>
      <c r="M763" s="5084">
        <v>1408</v>
      </c>
      <c r="N763" s="1435" t="s">
        <v>854</v>
      </c>
      <c r="O763" s="1433" t="s">
        <v>3084</v>
      </c>
      <c r="P763" s="471" t="s">
        <v>3085</v>
      </c>
      <c r="Q763" s="1435" t="s">
        <v>857</v>
      </c>
      <c r="R763" s="2052">
        <v>3977</v>
      </c>
      <c r="S763" s="1439" t="s">
        <v>858</v>
      </c>
      <c r="T763" s="1439">
        <v>2</v>
      </c>
      <c r="U763" s="1439" t="s">
        <v>859</v>
      </c>
      <c r="V763" s="1439">
        <v>2</v>
      </c>
      <c r="W763" s="1420"/>
      <c r="X763" s="1420"/>
      <c r="Y763" s="1420"/>
      <c r="Z763" s="1420"/>
      <c r="AA763" s="1420"/>
      <c r="AB763" s="2980"/>
      <c r="AC763" s="5084" t="s">
        <v>2466</v>
      </c>
      <c r="AD763" s="5084" t="s">
        <v>2458</v>
      </c>
      <c r="AE763" s="5385" t="s">
        <v>4710</v>
      </c>
      <c r="AF763" s="260"/>
      <c r="AG763" s="260"/>
      <c r="AH763" s="260"/>
    </row>
    <row r="764" spans="1:34" s="87" customFormat="1" ht="18.75" customHeight="1">
      <c r="A764" s="4659"/>
      <c r="B764" s="5085"/>
      <c r="C764" s="5140"/>
      <c r="D764" s="4845"/>
      <c r="E764" s="5085"/>
      <c r="F764" s="5085"/>
      <c r="G764" s="5085"/>
      <c r="H764" s="5085"/>
      <c r="I764" s="5085"/>
      <c r="J764" s="5085"/>
      <c r="K764" s="5085"/>
      <c r="L764" s="5085"/>
      <c r="M764" s="5085"/>
      <c r="N764" s="1435" t="s">
        <v>874</v>
      </c>
      <c r="O764" s="1433" t="s">
        <v>344</v>
      </c>
      <c r="P764" s="469" t="s">
        <v>341</v>
      </c>
      <c r="Q764" s="1435" t="s">
        <v>857</v>
      </c>
      <c r="R764" s="2052">
        <v>3988</v>
      </c>
      <c r="S764" s="1439" t="s">
        <v>858</v>
      </c>
      <c r="T764" s="1439">
        <v>4</v>
      </c>
      <c r="U764" s="1439" t="s">
        <v>859</v>
      </c>
      <c r="V764" s="1439">
        <v>4</v>
      </c>
      <c r="W764" s="1439">
        <v>6</v>
      </c>
      <c r="X764" s="1439" t="s">
        <v>875</v>
      </c>
      <c r="Y764" s="1439" t="s">
        <v>859</v>
      </c>
      <c r="Z764" s="1439" t="s">
        <v>876</v>
      </c>
      <c r="AA764" s="1439" t="s">
        <v>877</v>
      </c>
      <c r="AB764" s="2980"/>
      <c r="AC764" s="5085"/>
      <c r="AD764" s="5085"/>
      <c r="AE764" s="5386"/>
      <c r="AF764" s="260"/>
      <c r="AG764" s="260"/>
      <c r="AH764" s="260"/>
    </row>
    <row r="765" spans="1:34" s="87" customFormat="1" ht="18.75" customHeight="1">
      <c r="A765" s="4659"/>
      <c r="B765" s="5085"/>
      <c r="C765" s="5140"/>
      <c r="D765" s="4845"/>
      <c r="E765" s="5085"/>
      <c r="F765" s="5085"/>
      <c r="G765" s="5085"/>
      <c r="H765" s="5085"/>
      <c r="I765" s="5085"/>
      <c r="J765" s="5085"/>
      <c r="K765" s="5085"/>
      <c r="L765" s="5085"/>
      <c r="M765" s="5085"/>
      <c r="N765" s="1433" t="s">
        <v>868</v>
      </c>
      <c r="O765" s="1435" t="s">
        <v>869</v>
      </c>
      <c r="P765" s="469" t="s">
        <v>869</v>
      </c>
      <c r="Q765" s="1435" t="s">
        <v>857</v>
      </c>
      <c r="R765" s="2052">
        <v>3982</v>
      </c>
      <c r="S765" s="1439" t="s">
        <v>858</v>
      </c>
      <c r="T765" s="1439">
        <v>8</v>
      </c>
      <c r="U765" s="1439" t="s">
        <v>859</v>
      </c>
      <c r="V765" s="1439">
        <v>8</v>
      </c>
      <c r="W765" s="1421"/>
      <c r="X765" s="1421"/>
      <c r="Y765" s="1421"/>
      <c r="Z765" s="1421"/>
      <c r="AA765" s="1421"/>
      <c r="AB765" s="2980"/>
      <c r="AC765" s="5085"/>
      <c r="AD765" s="5085"/>
      <c r="AE765" s="5386"/>
      <c r="AF765" s="260"/>
      <c r="AG765" s="260"/>
      <c r="AH765" s="260"/>
    </row>
    <row r="766" spans="1:34" s="87" customFormat="1" ht="18.75" customHeight="1">
      <c r="A766" s="4659"/>
      <c r="B766" s="5086"/>
      <c r="C766" s="5141"/>
      <c r="D766" s="4846"/>
      <c r="E766" s="5086"/>
      <c r="F766" s="5086"/>
      <c r="G766" s="5086"/>
      <c r="H766" s="5086"/>
      <c r="I766" s="5086"/>
      <c r="J766" s="5086"/>
      <c r="K766" s="5086"/>
      <c r="L766" s="5086"/>
      <c r="M766" s="5086"/>
      <c r="N766" s="1433" t="s">
        <v>379</v>
      </c>
      <c r="O766" s="1434" t="s">
        <v>3055</v>
      </c>
      <c r="P766" s="1424" t="s">
        <v>3055</v>
      </c>
      <c r="Q766" s="1434" t="s">
        <v>857</v>
      </c>
      <c r="R766" s="2053">
        <v>3992</v>
      </c>
      <c r="S766" s="1424" t="s">
        <v>858</v>
      </c>
      <c r="T766" s="1424">
        <v>2</v>
      </c>
      <c r="U766" s="1424" t="s">
        <v>859</v>
      </c>
      <c r="V766" s="1424">
        <v>2</v>
      </c>
      <c r="W766" s="1421"/>
      <c r="X766" s="1421"/>
      <c r="Y766" s="1421"/>
      <c r="Z766" s="1421"/>
      <c r="AA766" s="1421"/>
      <c r="AB766" s="2982"/>
      <c r="AC766" s="5086"/>
      <c r="AD766" s="5086"/>
      <c r="AE766" s="5387"/>
      <c r="AF766" s="260"/>
      <c r="AG766" s="260"/>
      <c r="AH766" s="260"/>
    </row>
    <row r="767" spans="1:34" s="87" customFormat="1" ht="18.75" customHeight="1">
      <c r="A767" s="4659"/>
      <c r="B767" s="5084" t="s">
        <v>2463</v>
      </c>
      <c r="C767" s="5140" t="s">
        <v>4617</v>
      </c>
      <c r="D767" s="4845" t="s">
        <v>3502</v>
      </c>
      <c r="E767" s="5084" t="s">
        <v>1225</v>
      </c>
      <c r="F767" s="5084" t="s">
        <v>851</v>
      </c>
      <c r="G767" s="5084" t="s">
        <v>1131</v>
      </c>
      <c r="H767" s="5084" t="s">
        <v>624</v>
      </c>
      <c r="I767" s="5084" t="s">
        <v>873</v>
      </c>
      <c r="J767" s="5084">
        <v>15290</v>
      </c>
      <c r="K767" s="5084">
        <v>22830</v>
      </c>
      <c r="L767" s="5084">
        <v>512</v>
      </c>
      <c r="M767" s="5084">
        <v>1558</v>
      </c>
      <c r="N767" s="1435" t="s">
        <v>854</v>
      </c>
      <c r="O767" s="1433" t="s">
        <v>3239</v>
      </c>
      <c r="P767" s="471" t="s">
        <v>3503</v>
      </c>
      <c r="Q767" s="1435" t="s">
        <v>857</v>
      </c>
      <c r="R767" s="2052">
        <v>3977</v>
      </c>
      <c r="S767" s="1439" t="s">
        <v>858</v>
      </c>
      <c r="T767" s="1439">
        <v>2</v>
      </c>
      <c r="U767" s="1439" t="s">
        <v>859</v>
      </c>
      <c r="V767" s="1439">
        <v>2</v>
      </c>
      <c r="W767" s="1420"/>
      <c r="X767" s="1420"/>
      <c r="Y767" s="1420"/>
      <c r="Z767" s="1420"/>
      <c r="AA767" s="1420"/>
      <c r="AB767" s="2980"/>
      <c r="AC767" s="5084" t="s">
        <v>2468</v>
      </c>
      <c r="AD767" s="5084" t="s">
        <v>2458</v>
      </c>
      <c r="AE767" s="5385" t="s">
        <v>4711</v>
      </c>
      <c r="AF767" s="260"/>
      <c r="AG767" s="260"/>
      <c r="AH767" s="260"/>
    </row>
    <row r="768" spans="1:34" s="87" customFormat="1" ht="18.75" customHeight="1">
      <c r="A768" s="4659"/>
      <c r="B768" s="5085"/>
      <c r="C768" s="5140"/>
      <c r="D768" s="4845"/>
      <c r="E768" s="5085"/>
      <c r="F768" s="5085"/>
      <c r="G768" s="5085"/>
      <c r="H768" s="5085"/>
      <c r="I768" s="5085"/>
      <c r="J768" s="5085"/>
      <c r="K768" s="5085"/>
      <c r="L768" s="5085"/>
      <c r="M768" s="5085"/>
      <c r="N768" s="1435" t="s">
        <v>874</v>
      </c>
      <c r="O768" s="1433" t="s">
        <v>344</v>
      </c>
      <c r="P768" s="469" t="s">
        <v>341</v>
      </c>
      <c r="Q768" s="1435" t="s">
        <v>857</v>
      </c>
      <c r="R768" s="2052">
        <v>3988</v>
      </c>
      <c r="S768" s="1439" t="s">
        <v>858</v>
      </c>
      <c r="T768" s="1439">
        <v>4</v>
      </c>
      <c r="U768" s="1439" t="s">
        <v>859</v>
      </c>
      <c r="V768" s="1439">
        <v>4</v>
      </c>
      <c r="W768" s="1439">
        <v>6</v>
      </c>
      <c r="X768" s="1439" t="s">
        <v>875</v>
      </c>
      <c r="Y768" s="1439" t="s">
        <v>859</v>
      </c>
      <c r="Z768" s="1439" t="s">
        <v>876</v>
      </c>
      <c r="AA768" s="1439" t="s">
        <v>877</v>
      </c>
      <c r="AB768" s="2980"/>
      <c r="AC768" s="5085"/>
      <c r="AD768" s="5085"/>
      <c r="AE768" s="5386"/>
      <c r="AF768" s="260"/>
      <c r="AG768" s="260"/>
      <c r="AH768" s="260"/>
    </row>
    <row r="769" spans="1:34" s="87" customFormat="1" ht="18.75" customHeight="1">
      <c r="A769" s="4659"/>
      <c r="B769" s="5085"/>
      <c r="C769" s="5140"/>
      <c r="D769" s="4845"/>
      <c r="E769" s="5085"/>
      <c r="F769" s="5085"/>
      <c r="G769" s="5085"/>
      <c r="H769" s="5085"/>
      <c r="I769" s="5085"/>
      <c r="J769" s="5085"/>
      <c r="K769" s="5085"/>
      <c r="L769" s="5085"/>
      <c r="M769" s="5085"/>
      <c r="N769" s="1433" t="s">
        <v>868</v>
      </c>
      <c r="O769" s="1435" t="s">
        <v>869</v>
      </c>
      <c r="P769" s="469" t="s">
        <v>869</v>
      </c>
      <c r="Q769" s="1435" t="s">
        <v>857</v>
      </c>
      <c r="R769" s="2052">
        <v>3982</v>
      </c>
      <c r="S769" s="1439" t="s">
        <v>858</v>
      </c>
      <c r="T769" s="1439">
        <v>8</v>
      </c>
      <c r="U769" s="1439" t="s">
        <v>859</v>
      </c>
      <c r="V769" s="1439">
        <v>8</v>
      </c>
      <c r="W769" s="1421"/>
      <c r="X769" s="1421"/>
      <c r="Y769" s="1421"/>
      <c r="Z769" s="1421"/>
      <c r="AA769" s="1421"/>
      <c r="AB769" s="2980"/>
      <c r="AC769" s="5085"/>
      <c r="AD769" s="5085"/>
      <c r="AE769" s="5386"/>
      <c r="AF769" s="260"/>
      <c r="AG769" s="260"/>
      <c r="AH769" s="260"/>
    </row>
    <row r="770" spans="1:34" s="87" customFormat="1" ht="18.75" customHeight="1">
      <c r="A770" s="4659"/>
      <c r="B770" s="5086"/>
      <c r="C770" s="5141"/>
      <c r="D770" s="4846"/>
      <c r="E770" s="5086"/>
      <c r="F770" s="5086"/>
      <c r="G770" s="5086"/>
      <c r="H770" s="5086"/>
      <c r="I770" s="5086"/>
      <c r="J770" s="5086"/>
      <c r="K770" s="5086"/>
      <c r="L770" s="5086"/>
      <c r="M770" s="5086"/>
      <c r="N770" s="1433" t="s">
        <v>379</v>
      </c>
      <c r="O770" s="1434" t="s">
        <v>3055</v>
      </c>
      <c r="P770" s="1424" t="s">
        <v>3055</v>
      </c>
      <c r="Q770" s="1434" t="s">
        <v>857</v>
      </c>
      <c r="R770" s="2053">
        <v>3992</v>
      </c>
      <c r="S770" s="1424" t="s">
        <v>858</v>
      </c>
      <c r="T770" s="1424">
        <v>2</v>
      </c>
      <c r="U770" s="1424" t="s">
        <v>859</v>
      </c>
      <c r="V770" s="1424">
        <v>2</v>
      </c>
      <c r="W770" s="1421"/>
      <c r="X770" s="1421"/>
      <c r="Y770" s="1421"/>
      <c r="Z770" s="1421"/>
      <c r="AA770" s="1421"/>
      <c r="AB770" s="2982"/>
      <c r="AC770" s="5086"/>
      <c r="AD770" s="5086"/>
      <c r="AE770" s="5387"/>
      <c r="AF770" s="260"/>
      <c r="AG770" s="260"/>
      <c r="AH770" s="260"/>
    </row>
    <row r="771" spans="1:34" s="87" customFormat="1" ht="18.75" customHeight="1">
      <c r="A771" s="4659"/>
      <c r="B771" s="5084" t="s">
        <v>2463</v>
      </c>
      <c r="C771" s="5140" t="s">
        <v>4727</v>
      </c>
      <c r="D771" s="4845" t="s">
        <v>3512</v>
      </c>
      <c r="E771" s="5084" t="s">
        <v>1225</v>
      </c>
      <c r="F771" s="5084" t="s">
        <v>851</v>
      </c>
      <c r="G771" s="5084" t="s">
        <v>1131</v>
      </c>
      <c r="H771" s="5084" t="s">
        <v>624</v>
      </c>
      <c r="I771" s="5084" t="s">
        <v>873</v>
      </c>
      <c r="J771" s="5084">
        <v>11024</v>
      </c>
      <c r="K771" s="5084">
        <v>13200</v>
      </c>
      <c r="L771" s="5084">
        <v>608</v>
      </c>
      <c r="M771" s="5084">
        <v>1344</v>
      </c>
      <c r="N771" s="1435" t="s">
        <v>854</v>
      </c>
      <c r="O771" s="1433" t="s">
        <v>3082</v>
      </c>
      <c r="P771" s="471" t="s">
        <v>856</v>
      </c>
      <c r="Q771" s="1435" t="s">
        <v>857</v>
      </c>
      <c r="R771" s="2052">
        <v>3977</v>
      </c>
      <c r="S771" s="1439" t="s">
        <v>858</v>
      </c>
      <c r="T771" s="1439">
        <v>2</v>
      </c>
      <c r="U771" s="1439" t="s">
        <v>859</v>
      </c>
      <c r="V771" s="1439">
        <v>2</v>
      </c>
      <c r="W771" s="1420"/>
      <c r="X771" s="1420"/>
      <c r="Y771" s="1420"/>
      <c r="Z771" s="1420"/>
      <c r="AA771" s="1420"/>
      <c r="AB771" s="2980"/>
      <c r="AC771" s="5084" t="s">
        <v>2466</v>
      </c>
      <c r="AD771" s="5084" t="s">
        <v>2458</v>
      </c>
      <c r="AE771" s="5385" t="s">
        <v>4712</v>
      </c>
      <c r="AF771" s="260"/>
      <c r="AG771" s="260"/>
      <c r="AH771" s="260"/>
    </row>
    <row r="772" spans="1:34" s="87" customFormat="1" ht="18.75" customHeight="1">
      <c r="A772" s="4659"/>
      <c r="B772" s="5085"/>
      <c r="C772" s="5140"/>
      <c r="D772" s="4845"/>
      <c r="E772" s="5085"/>
      <c r="F772" s="5085"/>
      <c r="G772" s="5085"/>
      <c r="H772" s="5085"/>
      <c r="I772" s="5085"/>
      <c r="J772" s="5085"/>
      <c r="K772" s="5085"/>
      <c r="L772" s="5085"/>
      <c r="M772" s="5085"/>
      <c r="N772" s="1435" t="s">
        <v>874</v>
      </c>
      <c r="O772" s="1433" t="s">
        <v>344</v>
      </c>
      <c r="P772" s="469" t="s">
        <v>341</v>
      </c>
      <c r="Q772" s="1435" t="s">
        <v>857</v>
      </c>
      <c r="R772" s="2052">
        <v>3988</v>
      </c>
      <c r="S772" s="1439" t="s">
        <v>858</v>
      </c>
      <c r="T772" s="1439">
        <v>4</v>
      </c>
      <c r="U772" s="1439" t="s">
        <v>859</v>
      </c>
      <c r="V772" s="1439">
        <v>4</v>
      </c>
      <c r="W772" s="1439">
        <v>6</v>
      </c>
      <c r="X772" s="1439" t="s">
        <v>875</v>
      </c>
      <c r="Y772" s="1439" t="s">
        <v>859</v>
      </c>
      <c r="Z772" s="1439" t="s">
        <v>876</v>
      </c>
      <c r="AA772" s="1439" t="s">
        <v>877</v>
      </c>
      <c r="AB772" s="2980"/>
      <c r="AC772" s="5085"/>
      <c r="AD772" s="5085"/>
      <c r="AE772" s="5386"/>
      <c r="AF772" s="260"/>
      <c r="AG772" s="260"/>
      <c r="AH772" s="260"/>
    </row>
    <row r="773" spans="1:34" s="87" customFormat="1" ht="18.75" customHeight="1">
      <c r="A773" s="4659"/>
      <c r="B773" s="5085"/>
      <c r="C773" s="5140"/>
      <c r="D773" s="4845"/>
      <c r="E773" s="5085"/>
      <c r="F773" s="5085"/>
      <c r="G773" s="5085"/>
      <c r="H773" s="5085"/>
      <c r="I773" s="5085"/>
      <c r="J773" s="5085"/>
      <c r="K773" s="5085"/>
      <c r="L773" s="5085"/>
      <c r="M773" s="5085"/>
      <c r="N773" s="1433" t="s">
        <v>868</v>
      </c>
      <c r="O773" s="1435" t="s">
        <v>340</v>
      </c>
      <c r="P773" s="1435" t="s">
        <v>340</v>
      </c>
      <c r="Q773" s="1435" t="s">
        <v>857</v>
      </c>
      <c r="R773" s="2052">
        <v>3982</v>
      </c>
      <c r="S773" s="1439" t="s">
        <v>858</v>
      </c>
      <c r="T773" s="1439">
        <v>8</v>
      </c>
      <c r="U773" s="1439" t="s">
        <v>859</v>
      </c>
      <c r="V773" s="1439">
        <v>8</v>
      </c>
      <c r="W773" s="1421"/>
      <c r="X773" s="1421"/>
      <c r="Y773" s="1421"/>
      <c r="Z773" s="1421"/>
      <c r="AA773" s="1421"/>
      <c r="AB773" s="2980"/>
      <c r="AC773" s="5085"/>
      <c r="AD773" s="5085"/>
      <c r="AE773" s="5386"/>
      <c r="AF773" s="260"/>
      <c r="AG773" s="260"/>
      <c r="AH773" s="260"/>
    </row>
    <row r="774" spans="1:34" s="87" customFormat="1" ht="18.75" customHeight="1">
      <c r="A774" s="4659"/>
      <c r="B774" s="5086"/>
      <c r="C774" s="5141"/>
      <c r="D774" s="4846"/>
      <c r="E774" s="5086"/>
      <c r="F774" s="5086"/>
      <c r="G774" s="5086"/>
      <c r="H774" s="5086"/>
      <c r="I774" s="5086"/>
      <c r="J774" s="5086"/>
      <c r="K774" s="5086"/>
      <c r="L774" s="5086"/>
      <c r="M774" s="5086"/>
      <c r="N774" s="1433" t="s">
        <v>379</v>
      </c>
      <c r="O774" s="1434" t="s">
        <v>3055</v>
      </c>
      <c r="P774" s="1424" t="s">
        <v>3055</v>
      </c>
      <c r="Q774" s="1434" t="s">
        <v>857</v>
      </c>
      <c r="R774" s="2053">
        <v>3992</v>
      </c>
      <c r="S774" s="1424" t="s">
        <v>858</v>
      </c>
      <c r="T774" s="1424">
        <v>2</v>
      </c>
      <c r="U774" s="1424" t="s">
        <v>859</v>
      </c>
      <c r="V774" s="1424">
        <v>2</v>
      </c>
      <c r="W774" s="1421"/>
      <c r="X774" s="1421"/>
      <c r="Y774" s="1421"/>
      <c r="Z774" s="1421"/>
      <c r="AA774" s="1421"/>
      <c r="AB774" s="2982"/>
      <c r="AC774" s="5086"/>
      <c r="AD774" s="5086"/>
      <c r="AE774" s="5387"/>
      <c r="AF774" s="260"/>
      <c r="AG774" s="260"/>
      <c r="AH774" s="260"/>
    </row>
    <row r="775" spans="1:34" s="87" customFormat="1" ht="18.75" customHeight="1">
      <c r="A775" s="4659"/>
      <c r="B775" s="5084" t="s">
        <v>2463</v>
      </c>
      <c r="C775" s="5140" t="s">
        <v>4742</v>
      </c>
      <c r="D775" s="4845" t="s">
        <v>3513</v>
      </c>
      <c r="E775" s="5084" t="s">
        <v>1225</v>
      </c>
      <c r="F775" s="5084" t="s">
        <v>851</v>
      </c>
      <c r="G775" s="5084" t="s">
        <v>1131</v>
      </c>
      <c r="H775" s="5084" t="s">
        <v>624</v>
      </c>
      <c r="I775" s="5084" t="s">
        <v>873</v>
      </c>
      <c r="J775" s="5084">
        <v>11024</v>
      </c>
      <c r="K775" s="5084">
        <v>15706</v>
      </c>
      <c r="L775" s="5084">
        <v>608</v>
      </c>
      <c r="M775" s="5084">
        <v>1664</v>
      </c>
      <c r="N775" s="1435" t="s">
        <v>854</v>
      </c>
      <c r="O775" s="1433" t="s">
        <v>3084</v>
      </c>
      <c r="P775" s="471" t="s">
        <v>3085</v>
      </c>
      <c r="Q775" s="1435" t="s">
        <v>857</v>
      </c>
      <c r="R775" s="2052">
        <v>3977</v>
      </c>
      <c r="S775" s="1439" t="s">
        <v>858</v>
      </c>
      <c r="T775" s="1439">
        <v>2</v>
      </c>
      <c r="U775" s="1439" t="s">
        <v>859</v>
      </c>
      <c r="V775" s="1439">
        <v>2</v>
      </c>
      <c r="W775" s="1420"/>
      <c r="X775" s="1420"/>
      <c r="Y775" s="1420"/>
      <c r="Z775" s="1420"/>
      <c r="AA775" s="1420"/>
      <c r="AB775" s="2980"/>
      <c r="AC775" s="5084" t="s">
        <v>2466</v>
      </c>
      <c r="AD775" s="5084" t="s">
        <v>2458</v>
      </c>
      <c r="AE775" s="5385" t="s">
        <v>4713</v>
      </c>
      <c r="AF775" s="260"/>
      <c r="AG775" s="260"/>
      <c r="AH775" s="260"/>
    </row>
    <row r="776" spans="1:34" s="87" customFormat="1" ht="18.75" customHeight="1">
      <c r="A776" s="4659"/>
      <c r="B776" s="5085"/>
      <c r="C776" s="5140"/>
      <c r="D776" s="4845"/>
      <c r="E776" s="5085"/>
      <c r="F776" s="5085"/>
      <c r="G776" s="5085"/>
      <c r="H776" s="5085"/>
      <c r="I776" s="5085"/>
      <c r="J776" s="5085"/>
      <c r="K776" s="5085"/>
      <c r="L776" s="5085"/>
      <c r="M776" s="5085"/>
      <c r="N776" s="1435" t="s">
        <v>874</v>
      </c>
      <c r="O776" s="1433" t="s">
        <v>344</v>
      </c>
      <c r="P776" s="469" t="s">
        <v>341</v>
      </c>
      <c r="Q776" s="1435" t="s">
        <v>857</v>
      </c>
      <c r="R776" s="2052">
        <v>3988</v>
      </c>
      <c r="S776" s="1439" t="s">
        <v>858</v>
      </c>
      <c r="T776" s="1439">
        <v>4</v>
      </c>
      <c r="U776" s="1439" t="s">
        <v>859</v>
      </c>
      <c r="V776" s="1439">
        <v>4</v>
      </c>
      <c r="W776" s="1439">
        <v>6</v>
      </c>
      <c r="X776" s="1439" t="s">
        <v>875</v>
      </c>
      <c r="Y776" s="1439" t="s">
        <v>859</v>
      </c>
      <c r="Z776" s="1439" t="s">
        <v>876</v>
      </c>
      <c r="AA776" s="1439" t="s">
        <v>877</v>
      </c>
      <c r="AB776" s="2980"/>
      <c r="AC776" s="5085"/>
      <c r="AD776" s="5085"/>
      <c r="AE776" s="5386"/>
      <c r="AF776" s="260"/>
      <c r="AG776" s="260"/>
      <c r="AH776" s="260"/>
    </row>
    <row r="777" spans="1:34" s="87" customFormat="1" ht="18.75" customHeight="1">
      <c r="A777" s="4659"/>
      <c r="B777" s="5085"/>
      <c r="C777" s="5140"/>
      <c r="D777" s="4845"/>
      <c r="E777" s="5085"/>
      <c r="F777" s="5085"/>
      <c r="G777" s="5085"/>
      <c r="H777" s="5085"/>
      <c r="I777" s="5085"/>
      <c r="J777" s="5085"/>
      <c r="K777" s="5085"/>
      <c r="L777" s="5085"/>
      <c r="M777" s="5085"/>
      <c r="N777" s="1433" t="s">
        <v>868</v>
      </c>
      <c r="O777" s="1435" t="s">
        <v>340</v>
      </c>
      <c r="P777" s="1435" t="s">
        <v>340</v>
      </c>
      <c r="Q777" s="1435" t="s">
        <v>857</v>
      </c>
      <c r="R777" s="2052">
        <v>3982</v>
      </c>
      <c r="S777" s="1439" t="s">
        <v>858</v>
      </c>
      <c r="T777" s="1439">
        <v>8</v>
      </c>
      <c r="U777" s="1439" t="s">
        <v>859</v>
      </c>
      <c r="V777" s="1439">
        <v>8</v>
      </c>
      <c r="W777" s="1421"/>
      <c r="X777" s="1421"/>
      <c r="Y777" s="1421"/>
      <c r="Z777" s="1421"/>
      <c r="AA777" s="1421"/>
      <c r="AB777" s="2980"/>
      <c r="AC777" s="5085"/>
      <c r="AD777" s="5085"/>
      <c r="AE777" s="5386"/>
      <c r="AF777" s="260"/>
      <c r="AG777" s="260"/>
      <c r="AH777" s="260"/>
    </row>
    <row r="778" spans="1:34" s="87" customFormat="1" ht="18.75" customHeight="1">
      <c r="A778" s="4659"/>
      <c r="B778" s="5086"/>
      <c r="C778" s="5141"/>
      <c r="D778" s="4846"/>
      <c r="E778" s="5086"/>
      <c r="F778" s="5086"/>
      <c r="G778" s="5086"/>
      <c r="H778" s="5086"/>
      <c r="I778" s="5086"/>
      <c r="J778" s="5086"/>
      <c r="K778" s="5086"/>
      <c r="L778" s="5086"/>
      <c r="M778" s="5086"/>
      <c r="N778" s="1433" t="s">
        <v>379</v>
      </c>
      <c r="O778" s="1434" t="s">
        <v>3055</v>
      </c>
      <c r="P778" s="1424" t="s">
        <v>3055</v>
      </c>
      <c r="Q778" s="1434" t="s">
        <v>857</v>
      </c>
      <c r="R778" s="2053">
        <v>3992</v>
      </c>
      <c r="S778" s="1424" t="s">
        <v>858</v>
      </c>
      <c r="T778" s="1424">
        <v>2</v>
      </c>
      <c r="U778" s="1424" t="s">
        <v>859</v>
      </c>
      <c r="V778" s="1424">
        <v>2</v>
      </c>
      <c r="W778" s="1421"/>
      <c r="X778" s="1421"/>
      <c r="Y778" s="1421"/>
      <c r="Z778" s="1421"/>
      <c r="AA778" s="1421"/>
      <c r="AB778" s="2982"/>
      <c r="AC778" s="5086"/>
      <c r="AD778" s="5086"/>
      <c r="AE778" s="5387"/>
      <c r="AF778" s="260"/>
      <c r="AG778" s="260"/>
      <c r="AH778" s="260"/>
    </row>
    <row r="779" spans="1:34" s="87" customFormat="1" ht="18.75" customHeight="1">
      <c r="A779" s="4659"/>
      <c r="B779" s="5084" t="s">
        <v>2463</v>
      </c>
      <c r="C779" s="5142" t="s">
        <v>4725</v>
      </c>
      <c r="D779" s="4844" t="s">
        <v>3514</v>
      </c>
      <c r="E779" s="5084" t="s">
        <v>1225</v>
      </c>
      <c r="F779" s="5084" t="s">
        <v>851</v>
      </c>
      <c r="G779" s="5084" t="s">
        <v>1131</v>
      </c>
      <c r="H779" s="5084" t="s">
        <v>624</v>
      </c>
      <c r="I779" s="5084" t="s">
        <v>873</v>
      </c>
      <c r="J779" s="5084">
        <v>15546</v>
      </c>
      <c r="K779" s="5084">
        <v>23086</v>
      </c>
      <c r="L779" s="5084">
        <v>608</v>
      </c>
      <c r="M779" s="5084">
        <v>1814</v>
      </c>
      <c r="N779" s="1435" t="s">
        <v>854</v>
      </c>
      <c r="O779" s="1435" t="s">
        <v>3239</v>
      </c>
      <c r="P779" s="1408" t="s">
        <v>3503</v>
      </c>
      <c r="Q779" s="1435" t="s">
        <v>857</v>
      </c>
      <c r="R779" s="2052">
        <v>3977</v>
      </c>
      <c r="S779" s="1439" t="s">
        <v>858</v>
      </c>
      <c r="T779" s="1439">
        <v>2</v>
      </c>
      <c r="U779" s="1439" t="s">
        <v>859</v>
      </c>
      <c r="V779" s="1439">
        <v>2</v>
      </c>
      <c r="W779" s="1423"/>
      <c r="X779" s="1423"/>
      <c r="Y779" s="1423"/>
      <c r="Z779" s="1423"/>
      <c r="AA779" s="1423"/>
      <c r="AB779" s="2983"/>
      <c r="AC779" s="5084" t="s">
        <v>2468</v>
      </c>
      <c r="AD779" s="5084" t="s">
        <v>2458</v>
      </c>
      <c r="AE779" s="5385" t="s">
        <v>4714</v>
      </c>
      <c r="AF779" s="260"/>
      <c r="AG779" s="260"/>
      <c r="AH779" s="260"/>
    </row>
    <row r="780" spans="1:34" s="87" customFormat="1" ht="18.75" customHeight="1">
      <c r="A780" s="4659"/>
      <c r="B780" s="5085"/>
      <c r="C780" s="5140"/>
      <c r="D780" s="4845"/>
      <c r="E780" s="5085"/>
      <c r="F780" s="5085"/>
      <c r="G780" s="5085"/>
      <c r="H780" s="5085"/>
      <c r="I780" s="5085"/>
      <c r="J780" s="5085"/>
      <c r="K780" s="5085"/>
      <c r="L780" s="5085"/>
      <c r="M780" s="5085"/>
      <c r="N780" s="1435" t="s">
        <v>874</v>
      </c>
      <c r="O780" s="1433" t="s">
        <v>344</v>
      </c>
      <c r="P780" s="469" t="s">
        <v>341</v>
      </c>
      <c r="Q780" s="1435" t="s">
        <v>857</v>
      </c>
      <c r="R780" s="2052">
        <v>3988</v>
      </c>
      <c r="S780" s="1439" t="s">
        <v>858</v>
      </c>
      <c r="T780" s="1439">
        <v>4</v>
      </c>
      <c r="U780" s="1439" t="s">
        <v>859</v>
      </c>
      <c r="V780" s="1439">
        <v>4</v>
      </c>
      <c r="W780" s="1439">
        <v>6</v>
      </c>
      <c r="X780" s="1439" t="s">
        <v>875</v>
      </c>
      <c r="Y780" s="1439" t="s">
        <v>859</v>
      </c>
      <c r="Z780" s="1439" t="s">
        <v>876</v>
      </c>
      <c r="AA780" s="1439" t="s">
        <v>877</v>
      </c>
      <c r="AB780" s="2980"/>
      <c r="AC780" s="5085"/>
      <c r="AD780" s="5085"/>
      <c r="AE780" s="5386"/>
      <c r="AF780" s="260"/>
      <c r="AG780" s="260"/>
      <c r="AH780" s="260"/>
    </row>
    <row r="781" spans="1:34" s="87" customFormat="1" ht="18.75" customHeight="1">
      <c r="A781" s="4659"/>
      <c r="B781" s="5085"/>
      <c r="C781" s="5140"/>
      <c r="D781" s="4845"/>
      <c r="E781" s="5085"/>
      <c r="F781" s="5085"/>
      <c r="G781" s="5085"/>
      <c r="H781" s="5085"/>
      <c r="I781" s="5085"/>
      <c r="J781" s="5085"/>
      <c r="K781" s="5085"/>
      <c r="L781" s="5085"/>
      <c r="M781" s="5085"/>
      <c r="N781" s="1433" t="s">
        <v>868</v>
      </c>
      <c r="O781" s="1435" t="s">
        <v>340</v>
      </c>
      <c r="P781" s="1435" t="s">
        <v>340</v>
      </c>
      <c r="Q781" s="1435" t="s">
        <v>857</v>
      </c>
      <c r="R781" s="2052">
        <v>3982</v>
      </c>
      <c r="S781" s="1439" t="s">
        <v>858</v>
      </c>
      <c r="T781" s="1439">
        <v>8</v>
      </c>
      <c r="U781" s="1439" t="s">
        <v>859</v>
      </c>
      <c r="V781" s="1439">
        <v>8</v>
      </c>
      <c r="W781" s="1421"/>
      <c r="X781" s="1421"/>
      <c r="Y781" s="1421"/>
      <c r="Z781" s="1421"/>
      <c r="AA781" s="1421"/>
      <c r="AB781" s="2980"/>
      <c r="AC781" s="5085"/>
      <c r="AD781" s="5085"/>
      <c r="AE781" s="5386"/>
      <c r="AF781" s="260"/>
      <c r="AG781" s="260"/>
      <c r="AH781" s="260"/>
    </row>
    <row r="782" spans="1:34" s="87" customFormat="1" ht="18.75" customHeight="1" thickBot="1">
      <c r="A782" s="4660"/>
      <c r="B782" s="5121"/>
      <c r="C782" s="5646"/>
      <c r="D782" s="5159"/>
      <c r="E782" s="5121"/>
      <c r="F782" s="5121"/>
      <c r="G782" s="5121"/>
      <c r="H782" s="5121"/>
      <c r="I782" s="5121"/>
      <c r="J782" s="5121"/>
      <c r="K782" s="5121"/>
      <c r="L782" s="5121"/>
      <c r="M782" s="5121"/>
      <c r="N782" s="1431" t="s">
        <v>379</v>
      </c>
      <c r="O782" s="1432" t="s">
        <v>3055</v>
      </c>
      <c r="P782" s="1425" t="s">
        <v>3055</v>
      </c>
      <c r="Q782" s="1432" t="s">
        <v>857</v>
      </c>
      <c r="R782" s="2054">
        <v>3992</v>
      </c>
      <c r="S782" s="1425" t="s">
        <v>858</v>
      </c>
      <c r="T782" s="1425">
        <v>2</v>
      </c>
      <c r="U782" s="1425" t="s">
        <v>859</v>
      </c>
      <c r="V782" s="1425">
        <v>2</v>
      </c>
      <c r="W782" s="1422"/>
      <c r="X782" s="1422"/>
      <c r="Y782" s="1422"/>
      <c r="Z782" s="1422"/>
      <c r="AA782" s="1422"/>
      <c r="AB782" s="2981"/>
      <c r="AC782" s="5121"/>
      <c r="AD782" s="5121"/>
      <c r="AE782" s="5614"/>
      <c r="AF782" s="260"/>
      <c r="AG782" s="260"/>
      <c r="AH782" s="260"/>
    </row>
    <row r="783" spans="1:34" ht="32.25" customHeight="1">
      <c r="A783" s="5131" t="s">
        <v>5890</v>
      </c>
      <c r="B783" s="5197" t="s">
        <v>2463</v>
      </c>
      <c r="C783" s="5151" t="s">
        <v>5109</v>
      </c>
      <c r="D783" s="4844" t="s">
        <v>5689</v>
      </c>
      <c r="E783" s="5084" t="s">
        <v>1222</v>
      </c>
      <c r="F783" s="5084" t="s">
        <v>851</v>
      </c>
      <c r="G783" s="5084" t="s">
        <v>1131</v>
      </c>
      <c r="H783" s="5084" t="s">
        <v>624</v>
      </c>
      <c r="I783" s="5084" t="s">
        <v>873</v>
      </c>
      <c r="J783" s="5084">
        <v>5163</v>
      </c>
      <c r="K783" s="5084">
        <v>12542</v>
      </c>
      <c r="L783" s="5084">
        <v>384</v>
      </c>
      <c r="M783" s="5084">
        <v>1472</v>
      </c>
      <c r="N783" s="2720" t="s">
        <v>854</v>
      </c>
      <c r="O783" s="2720" t="s">
        <v>1135</v>
      </c>
      <c r="P783" s="2727" t="s">
        <v>5201</v>
      </c>
      <c r="Q783" s="2720" t="s">
        <v>857</v>
      </c>
      <c r="R783" s="2732">
        <v>3977</v>
      </c>
      <c r="S783" s="2727" t="s">
        <v>858</v>
      </c>
      <c r="T783" s="2727">
        <v>2</v>
      </c>
      <c r="U783" s="2727" t="s">
        <v>859</v>
      </c>
      <c r="V783" s="2727">
        <v>2</v>
      </c>
      <c r="W783" s="485"/>
      <c r="X783" s="485"/>
      <c r="Y783" s="485"/>
      <c r="Z783" s="485"/>
      <c r="AA783" s="485"/>
      <c r="AB783" s="2970"/>
      <c r="AC783" s="5084" t="s">
        <v>2466</v>
      </c>
      <c r="AD783" s="5084" t="s">
        <v>2458</v>
      </c>
      <c r="AE783" s="5388" t="s">
        <v>5701</v>
      </c>
    </row>
    <row r="784" spans="1:34" ht="32.25" customHeight="1" thickBot="1">
      <c r="A784" s="5132"/>
      <c r="B784" s="5198"/>
      <c r="C784" s="5134"/>
      <c r="D784" s="4846"/>
      <c r="E784" s="5086"/>
      <c r="F784" s="5086"/>
      <c r="G784" s="5086"/>
      <c r="H784" s="5086"/>
      <c r="I784" s="5086"/>
      <c r="J784" s="5086"/>
      <c r="K784" s="5086"/>
      <c r="L784" s="5086"/>
      <c r="M784" s="5086"/>
      <c r="N784" s="2719" t="s">
        <v>379</v>
      </c>
      <c r="O784" s="2726" t="s">
        <v>3055</v>
      </c>
      <c r="P784" s="2712" t="s">
        <v>3055</v>
      </c>
      <c r="Q784" s="1106" t="s">
        <v>857</v>
      </c>
      <c r="R784" s="2053">
        <v>3992</v>
      </c>
      <c r="S784" s="2712" t="s">
        <v>858</v>
      </c>
      <c r="T784" s="2712">
        <v>2</v>
      </c>
      <c r="U784" s="2712" t="s">
        <v>859</v>
      </c>
      <c r="V784" s="2712">
        <v>2</v>
      </c>
      <c r="W784" s="2727"/>
      <c r="X784" s="2727"/>
      <c r="Y784" s="2727"/>
      <c r="Z784" s="2727"/>
      <c r="AA784" s="2727"/>
      <c r="AB784" s="2982"/>
      <c r="AC784" s="5086"/>
      <c r="AD784" s="5086"/>
      <c r="AE784" s="5389"/>
    </row>
    <row r="785" spans="1:51" ht="25.5">
      <c r="A785" s="4648" t="s">
        <v>4117</v>
      </c>
      <c r="B785" s="1901" t="s">
        <v>2463</v>
      </c>
      <c r="C785" s="1948" t="s">
        <v>3673</v>
      </c>
      <c r="D785" s="186" t="s">
        <v>1248</v>
      </c>
      <c r="E785" s="1901" t="s">
        <v>1221</v>
      </c>
      <c r="F785" s="1901" t="s">
        <v>851</v>
      </c>
      <c r="G785" s="1901" t="s">
        <v>862</v>
      </c>
      <c r="H785" s="1901" t="s">
        <v>624</v>
      </c>
      <c r="I785" s="1901" t="s">
        <v>853</v>
      </c>
      <c r="J785" s="1901">
        <v>128</v>
      </c>
      <c r="K785" s="1901">
        <v>608</v>
      </c>
      <c r="L785" s="1901">
        <v>64</v>
      </c>
      <c r="M785" s="1901">
        <v>320</v>
      </c>
      <c r="N785" s="1901" t="s">
        <v>854</v>
      </c>
      <c r="O785" s="1921" t="s">
        <v>1219</v>
      </c>
      <c r="P785" s="474" t="s">
        <v>856</v>
      </c>
      <c r="Q785" s="1921" t="s">
        <v>857</v>
      </c>
      <c r="R785" s="474">
        <v>3978</v>
      </c>
      <c r="S785" s="474" t="s">
        <v>858</v>
      </c>
      <c r="T785" s="474">
        <v>2</v>
      </c>
      <c r="U785" s="474" t="s">
        <v>859</v>
      </c>
      <c r="V785" s="474">
        <v>2</v>
      </c>
      <c r="W785" s="1946"/>
      <c r="X785" s="1946"/>
      <c r="Y785" s="1946"/>
      <c r="Z785" s="1946"/>
      <c r="AA785" s="1946"/>
      <c r="AB785" s="1946"/>
      <c r="AC785" s="1901" t="s">
        <v>2451</v>
      </c>
      <c r="AD785" s="1901" t="s">
        <v>2471</v>
      </c>
      <c r="AE785" s="1947" t="s">
        <v>2794</v>
      </c>
      <c r="AF785" s="477"/>
      <c r="AG785" s="477"/>
      <c r="AH785" s="477"/>
      <c r="AI785" s="44"/>
      <c r="AJ785" s="44"/>
      <c r="AK785" s="44"/>
      <c r="AL785" s="44"/>
      <c r="AM785" s="44"/>
      <c r="AN785" s="44"/>
      <c r="AO785" s="44"/>
      <c r="AP785" s="44"/>
      <c r="AQ785" s="44"/>
      <c r="AR785" s="44"/>
      <c r="AS785" s="44"/>
      <c r="AT785" s="44"/>
      <c r="AU785" s="44"/>
      <c r="AV785" s="44"/>
      <c r="AW785" s="44"/>
      <c r="AX785" s="44"/>
      <c r="AY785" s="44"/>
    </row>
    <row r="786" spans="1:51" ht="25.5" customHeight="1">
      <c r="A786" s="4156"/>
      <c r="B786" s="1890" t="s">
        <v>2463</v>
      </c>
      <c r="C786" s="991" t="s">
        <v>3674</v>
      </c>
      <c r="D786" s="1927" t="s">
        <v>13</v>
      </c>
      <c r="E786" s="1890" t="s">
        <v>1221</v>
      </c>
      <c r="F786" s="1890" t="s">
        <v>851</v>
      </c>
      <c r="G786" s="1890" t="s">
        <v>862</v>
      </c>
      <c r="H786" s="1890" t="s">
        <v>624</v>
      </c>
      <c r="I786" s="1890" t="s">
        <v>853</v>
      </c>
      <c r="J786" s="1890">
        <v>128</v>
      </c>
      <c r="K786" s="1890">
        <v>1216</v>
      </c>
      <c r="L786" s="1890">
        <v>64</v>
      </c>
      <c r="M786" s="1890">
        <v>320</v>
      </c>
      <c r="N786" s="1890" t="s">
        <v>854</v>
      </c>
      <c r="O786" s="1920" t="s">
        <v>164</v>
      </c>
      <c r="P786" s="1916" t="s">
        <v>856</v>
      </c>
      <c r="Q786" s="1920" t="s">
        <v>857</v>
      </c>
      <c r="R786" s="1916">
        <v>3978</v>
      </c>
      <c r="S786" s="1916" t="s">
        <v>858</v>
      </c>
      <c r="T786" s="1916">
        <v>2</v>
      </c>
      <c r="U786" s="1916" t="s">
        <v>859</v>
      </c>
      <c r="V786" s="1916">
        <v>2</v>
      </c>
      <c r="W786" s="486"/>
      <c r="X786" s="486"/>
      <c r="Y786" s="486"/>
      <c r="Z786" s="486"/>
      <c r="AA786" s="486"/>
      <c r="AB786" s="486"/>
      <c r="AC786" s="1890" t="s">
        <v>2451</v>
      </c>
      <c r="AD786" s="1890" t="s">
        <v>2471</v>
      </c>
      <c r="AE786" s="523" t="s">
        <v>2795</v>
      </c>
      <c r="AF786" s="477"/>
      <c r="AG786" s="477"/>
      <c r="AH786" s="477"/>
      <c r="AI786" s="44"/>
      <c r="AJ786" s="44"/>
      <c r="AK786" s="44"/>
      <c r="AL786" s="44"/>
      <c r="AM786" s="44"/>
      <c r="AN786" s="44"/>
      <c r="AO786" s="44"/>
      <c r="AP786" s="44"/>
      <c r="AQ786" s="44"/>
      <c r="AR786" s="44"/>
      <c r="AS786" s="44"/>
      <c r="AT786" s="44"/>
      <c r="AU786" s="44"/>
      <c r="AV786" s="44"/>
      <c r="AW786" s="44"/>
      <c r="AX786" s="44"/>
      <c r="AY786" s="44"/>
    </row>
    <row r="787" spans="1:51" ht="25.5">
      <c r="A787" s="4156"/>
      <c r="B787" s="1890" t="s">
        <v>2463</v>
      </c>
      <c r="C787" s="1909" t="s">
        <v>3675</v>
      </c>
      <c r="D787" s="1903" t="s">
        <v>14</v>
      </c>
      <c r="E787" s="1887" t="s">
        <v>1221</v>
      </c>
      <c r="F787" s="1887" t="s">
        <v>851</v>
      </c>
      <c r="G787" s="1887" t="s">
        <v>862</v>
      </c>
      <c r="H787" s="1887" t="s">
        <v>624</v>
      </c>
      <c r="I787" s="1887" t="s">
        <v>853</v>
      </c>
      <c r="J787" s="1887">
        <v>384</v>
      </c>
      <c r="K787" s="1887">
        <v>2400</v>
      </c>
      <c r="L787" s="1887">
        <v>128</v>
      </c>
      <c r="M787" s="1887">
        <v>320</v>
      </c>
      <c r="N787" s="1887" t="s">
        <v>854</v>
      </c>
      <c r="O787" s="1899" t="s">
        <v>165</v>
      </c>
      <c r="P787" s="1858" t="s">
        <v>856</v>
      </c>
      <c r="Q787" s="1899" t="s">
        <v>857</v>
      </c>
      <c r="R787" s="1899">
        <v>3978</v>
      </c>
      <c r="S787" s="1858" t="s">
        <v>858</v>
      </c>
      <c r="T787" s="1858">
        <v>2</v>
      </c>
      <c r="U787" s="1858" t="s">
        <v>859</v>
      </c>
      <c r="V787" s="1858">
        <v>2</v>
      </c>
      <c r="W787" s="485"/>
      <c r="X787" s="485"/>
      <c r="Y787" s="485"/>
      <c r="Z787" s="485"/>
      <c r="AA787" s="485"/>
      <c r="AB787" s="485"/>
      <c r="AC787" s="1887" t="s">
        <v>2451</v>
      </c>
      <c r="AD787" s="1890" t="s">
        <v>2471</v>
      </c>
      <c r="AE787" s="524" t="s">
        <v>2796</v>
      </c>
      <c r="AF787" s="477"/>
      <c r="AG787" s="477"/>
      <c r="AH787" s="477"/>
      <c r="AI787" s="44"/>
      <c r="AJ787" s="44"/>
      <c r="AK787" s="44"/>
      <c r="AL787" s="44"/>
      <c r="AM787" s="44"/>
      <c r="AN787" s="44"/>
      <c r="AO787" s="44"/>
      <c r="AP787" s="44"/>
      <c r="AQ787" s="44"/>
      <c r="AR787" s="44"/>
      <c r="AS787" s="44"/>
      <c r="AT787" s="44"/>
      <c r="AU787" s="44"/>
      <c r="AV787" s="44"/>
      <c r="AW787" s="44"/>
      <c r="AX787" s="44"/>
      <c r="AY787" s="44"/>
    </row>
    <row r="788" spans="1:51" ht="28.5" customHeight="1">
      <c r="A788" s="4156"/>
      <c r="B788" s="1890" t="s">
        <v>2463</v>
      </c>
      <c r="C788" s="991" t="s">
        <v>3676</v>
      </c>
      <c r="D788" s="1927" t="s">
        <v>15</v>
      </c>
      <c r="E788" s="1890" t="s">
        <v>1221</v>
      </c>
      <c r="F788" s="1890" t="s">
        <v>851</v>
      </c>
      <c r="G788" s="1890" t="s">
        <v>862</v>
      </c>
      <c r="H788" s="1890" t="s">
        <v>624</v>
      </c>
      <c r="I788" s="1890" t="s">
        <v>853</v>
      </c>
      <c r="J788" s="1890">
        <v>384</v>
      </c>
      <c r="K788" s="1890">
        <v>3616</v>
      </c>
      <c r="L788" s="1890">
        <v>128</v>
      </c>
      <c r="M788" s="1890">
        <v>320</v>
      </c>
      <c r="N788" s="1890" t="s">
        <v>854</v>
      </c>
      <c r="O788" s="1920" t="s">
        <v>166</v>
      </c>
      <c r="P788" s="1916" t="s">
        <v>856</v>
      </c>
      <c r="Q788" s="1920" t="s">
        <v>857</v>
      </c>
      <c r="R788" s="1916">
        <v>3978</v>
      </c>
      <c r="S788" s="1916" t="s">
        <v>858</v>
      </c>
      <c r="T788" s="1916">
        <v>2</v>
      </c>
      <c r="U788" s="1916" t="s">
        <v>859</v>
      </c>
      <c r="V788" s="1916">
        <v>2</v>
      </c>
      <c r="W788" s="486"/>
      <c r="X788" s="486"/>
      <c r="Y788" s="486"/>
      <c r="Z788" s="486"/>
      <c r="AA788" s="486"/>
      <c r="AB788" s="486"/>
      <c r="AC788" s="1890" t="s">
        <v>2451</v>
      </c>
      <c r="AD788" s="1890" t="s">
        <v>2471</v>
      </c>
      <c r="AE788" s="523" t="s">
        <v>2797</v>
      </c>
      <c r="AF788" s="477"/>
      <c r="AG788" s="477"/>
      <c r="AH788" s="477"/>
      <c r="AI788" s="44"/>
      <c r="AJ788" s="44"/>
      <c r="AK788" s="44"/>
      <c r="AL788" s="44"/>
      <c r="AM788" s="44"/>
      <c r="AN788" s="44"/>
      <c r="AO788" s="44"/>
      <c r="AP788" s="44"/>
      <c r="AQ788" s="44"/>
      <c r="AR788" s="44"/>
      <c r="AS788" s="44"/>
      <c r="AT788" s="44"/>
      <c r="AU788" s="44"/>
      <c r="AV788" s="44"/>
      <c r="AW788" s="44"/>
      <c r="AX788" s="44"/>
      <c r="AY788" s="44"/>
    </row>
    <row r="789" spans="1:51" ht="29.25" customHeight="1">
      <c r="A789" s="4156"/>
      <c r="B789" s="1886" t="s">
        <v>2463</v>
      </c>
      <c r="C789" s="1897" t="s">
        <v>3677</v>
      </c>
      <c r="D789" s="1914" t="s">
        <v>244</v>
      </c>
      <c r="E789" s="1886" t="s">
        <v>1221</v>
      </c>
      <c r="F789" s="1886" t="s">
        <v>851</v>
      </c>
      <c r="G789" s="1886" t="s">
        <v>862</v>
      </c>
      <c r="H789" s="1886" t="s">
        <v>624</v>
      </c>
      <c r="I789" s="1886" t="s">
        <v>853</v>
      </c>
      <c r="J789" s="1886">
        <v>385</v>
      </c>
      <c r="K789" s="1886">
        <v>4906</v>
      </c>
      <c r="L789" s="1886">
        <v>128</v>
      </c>
      <c r="M789" s="1886">
        <v>640</v>
      </c>
      <c r="N789" s="1887" t="s">
        <v>854</v>
      </c>
      <c r="O789" s="1887" t="s">
        <v>1218</v>
      </c>
      <c r="P789" s="1857" t="s">
        <v>1219</v>
      </c>
      <c r="Q789" s="1887" t="s">
        <v>857</v>
      </c>
      <c r="R789" s="1887">
        <v>3978</v>
      </c>
      <c r="S789" s="1857" t="s">
        <v>858</v>
      </c>
      <c r="T789" s="1857">
        <v>2</v>
      </c>
      <c r="U789" s="1857" t="s">
        <v>859</v>
      </c>
      <c r="V789" s="1857">
        <v>2</v>
      </c>
      <c r="W789" s="1857"/>
      <c r="X789" s="1857"/>
      <c r="Y789" s="1857"/>
      <c r="Z789" s="1857"/>
      <c r="AA789" s="1857"/>
      <c r="AB789" s="2980"/>
      <c r="AC789" s="1886" t="s">
        <v>2451</v>
      </c>
      <c r="AD789" s="1886" t="s">
        <v>2471</v>
      </c>
      <c r="AE789" s="524" t="s">
        <v>2798</v>
      </c>
      <c r="AF789" s="91"/>
      <c r="AG789" s="91"/>
      <c r="AH789" s="91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</row>
    <row r="790" spans="1:51" ht="27.75" customHeight="1">
      <c r="A790" s="4156"/>
      <c r="B790" s="1888" t="s">
        <v>2463</v>
      </c>
      <c r="C790" s="1908" t="s">
        <v>3678</v>
      </c>
      <c r="D790" s="1902" t="s">
        <v>245</v>
      </c>
      <c r="E790" s="1888" t="s">
        <v>1222</v>
      </c>
      <c r="F790" s="1888" t="s">
        <v>851</v>
      </c>
      <c r="G790" s="1888" t="s">
        <v>1131</v>
      </c>
      <c r="H790" s="1888" t="s">
        <v>624</v>
      </c>
      <c r="I790" s="1888" t="s">
        <v>873</v>
      </c>
      <c r="J790" s="1888">
        <v>4907</v>
      </c>
      <c r="K790" s="1888">
        <v>12286</v>
      </c>
      <c r="L790" s="1888">
        <v>256</v>
      </c>
      <c r="M790" s="1888">
        <v>790</v>
      </c>
      <c r="N790" s="1890" t="s">
        <v>854</v>
      </c>
      <c r="O790" s="1890" t="s">
        <v>1135</v>
      </c>
      <c r="P790" s="1912" t="s">
        <v>1134</v>
      </c>
      <c r="Q790" s="1890" t="s">
        <v>857</v>
      </c>
      <c r="R790" s="1890">
        <v>3978</v>
      </c>
      <c r="S790" s="1912" t="s">
        <v>858</v>
      </c>
      <c r="T790" s="1912">
        <v>2</v>
      </c>
      <c r="U790" s="1912" t="s">
        <v>859</v>
      </c>
      <c r="V790" s="1912">
        <v>2</v>
      </c>
      <c r="W790" s="1912"/>
      <c r="X790" s="1912"/>
      <c r="Y790" s="1912"/>
      <c r="Z790" s="1912"/>
      <c r="AA790" s="1912"/>
      <c r="AB790" s="2983"/>
      <c r="AC790" s="1888" t="s">
        <v>2466</v>
      </c>
      <c r="AD790" s="1888" t="s">
        <v>2471</v>
      </c>
      <c r="AE790" s="524" t="s">
        <v>2799</v>
      </c>
      <c r="AF790" s="91"/>
      <c r="AG790" s="91"/>
      <c r="AH790" s="91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</row>
    <row r="791" spans="1:51" ht="28.5" customHeight="1">
      <c r="A791" s="4204"/>
      <c r="B791" s="1890" t="s">
        <v>2463</v>
      </c>
      <c r="C791" s="991" t="s">
        <v>3679</v>
      </c>
      <c r="D791" s="1927" t="s">
        <v>246</v>
      </c>
      <c r="E791" s="1890" t="s">
        <v>1222</v>
      </c>
      <c r="F791" s="1890" t="s">
        <v>851</v>
      </c>
      <c r="G791" s="1890" t="s">
        <v>1131</v>
      </c>
      <c r="H791" s="1912" t="s">
        <v>624</v>
      </c>
      <c r="I791" s="1890" t="s">
        <v>873</v>
      </c>
      <c r="J791" s="1890">
        <v>12287</v>
      </c>
      <c r="K791" s="1890">
        <v>23712</v>
      </c>
      <c r="L791" s="1890">
        <v>512</v>
      </c>
      <c r="M791" s="1890">
        <v>912</v>
      </c>
      <c r="N791" s="1890" t="s">
        <v>854</v>
      </c>
      <c r="O791" s="1890" t="s">
        <v>866</v>
      </c>
      <c r="P791" s="1912" t="s">
        <v>867</v>
      </c>
      <c r="Q791" s="1890" t="s">
        <v>857</v>
      </c>
      <c r="R791" s="1890">
        <v>3978</v>
      </c>
      <c r="S791" s="1912" t="s">
        <v>858</v>
      </c>
      <c r="T791" s="1912">
        <v>2</v>
      </c>
      <c r="U791" s="1912" t="s">
        <v>859</v>
      </c>
      <c r="V791" s="1912">
        <v>2</v>
      </c>
      <c r="W791" s="1912"/>
      <c r="X791" s="1912"/>
      <c r="Y791" s="1912"/>
      <c r="Z791" s="1912"/>
      <c r="AA791" s="1912"/>
      <c r="AB791" s="2987"/>
      <c r="AC791" s="1890" t="s">
        <v>2468</v>
      </c>
      <c r="AD791" s="1890" t="s">
        <v>2471</v>
      </c>
      <c r="AE791" s="523" t="s">
        <v>2800</v>
      </c>
    </row>
    <row r="792" spans="1:51" ht="25.5">
      <c r="A792" s="3877" t="s">
        <v>4165</v>
      </c>
      <c r="B792" s="1887" t="s">
        <v>2463</v>
      </c>
      <c r="C792" s="1894" t="s">
        <v>3751</v>
      </c>
      <c r="D792" s="1570" t="s">
        <v>4166</v>
      </c>
      <c r="E792" s="1887" t="s">
        <v>1221</v>
      </c>
      <c r="F792" s="1886" t="s">
        <v>851</v>
      </c>
      <c r="G792" s="1887" t="s">
        <v>862</v>
      </c>
      <c r="H792" s="1887" t="s">
        <v>624</v>
      </c>
      <c r="I792" s="1887" t="s">
        <v>853</v>
      </c>
      <c r="J792" s="1887">
        <v>283</v>
      </c>
      <c r="K792" s="1886">
        <v>314</v>
      </c>
      <c r="L792" s="1886">
        <v>282</v>
      </c>
      <c r="M792" s="1886">
        <v>314</v>
      </c>
      <c r="N792" s="1886" t="s">
        <v>868</v>
      </c>
      <c r="O792" s="1886" t="s">
        <v>869</v>
      </c>
      <c r="P792" s="1886" t="s">
        <v>869</v>
      </c>
      <c r="Q792" s="1886" t="s">
        <v>857</v>
      </c>
      <c r="R792" s="1857">
        <v>3999</v>
      </c>
      <c r="S792" s="1857" t="s">
        <v>858</v>
      </c>
      <c r="T792" s="1857">
        <v>2</v>
      </c>
      <c r="U792" s="1857" t="s">
        <v>859</v>
      </c>
      <c r="V792" s="1857">
        <v>2</v>
      </c>
      <c r="W792" s="1857"/>
      <c r="X792" s="1857"/>
      <c r="Y792" s="1857"/>
      <c r="Z792" s="1857"/>
      <c r="AA792" s="1857"/>
      <c r="AB792" s="2982"/>
      <c r="AC792" s="1887" t="s">
        <v>2451</v>
      </c>
      <c r="AD792" s="1887" t="s">
        <v>2471</v>
      </c>
      <c r="AE792" s="1575" t="s">
        <v>4207</v>
      </c>
    </row>
    <row r="793" spans="1:51" ht="25.5">
      <c r="A793" s="3877"/>
      <c r="B793" s="1572" t="s">
        <v>2463</v>
      </c>
      <c r="C793" s="1547" t="s">
        <v>3803</v>
      </c>
      <c r="D793" s="1571" t="s">
        <v>4167</v>
      </c>
      <c r="E793" s="1545" t="s">
        <v>1221</v>
      </c>
      <c r="F793" s="1550" t="s">
        <v>851</v>
      </c>
      <c r="G793" s="1545" t="s">
        <v>862</v>
      </c>
      <c r="H793" s="1545" t="s">
        <v>624</v>
      </c>
      <c r="I793" s="1545" t="s">
        <v>853</v>
      </c>
      <c r="J793" s="1572">
        <v>423</v>
      </c>
      <c r="K793" s="1550">
        <v>454</v>
      </c>
      <c r="L793" s="1550">
        <v>422</v>
      </c>
      <c r="M793" s="1550">
        <v>454</v>
      </c>
      <c r="N793" s="1550" t="s">
        <v>868</v>
      </c>
      <c r="O793" s="1550" t="s">
        <v>3521</v>
      </c>
      <c r="P793" s="1550" t="s">
        <v>3521</v>
      </c>
      <c r="Q793" s="1550" t="s">
        <v>857</v>
      </c>
      <c r="R793" s="1539">
        <v>3999</v>
      </c>
      <c r="S793" s="1539" t="s">
        <v>858</v>
      </c>
      <c r="T793" s="1825">
        <v>8</v>
      </c>
      <c r="U793" s="1825" t="s">
        <v>859</v>
      </c>
      <c r="V793" s="1825">
        <v>8</v>
      </c>
      <c r="W793" s="1539"/>
      <c r="X793" s="1539"/>
      <c r="Y793" s="1539"/>
      <c r="Z793" s="1539"/>
      <c r="AA793" s="1539"/>
      <c r="AB793" s="2980"/>
      <c r="AC793" s="1545" t="s">
        <v>2451</v>
      </c>
      <c r="AD793" s="1545" t="s">
        <v>2471</v>
      </c>
      <c r="AE793" s="1575" t="s">
        <v>4208</v>
      </c>
    </row>
    <row r="794" spans="1:51" ht="26.25" customHeight="1">
      <c r="A794" s="4159"/>
      <c r="B794" s="1574" t="s">
        <v>2463</v>
      </c>
      <c r="C794" s="1559" t="s">
        <v>3752</v>
      </c>
      <c r="D794" s="1571" t="s">
        <v>4169</v>
      </c>
      <c r="E794" s="1550" t="s">
        <v>1221</v>
      </c>
      <c r="F794" s="1550" t="s">
        <v>851</v>
      </c>
      <c r="G794" s="1550" t="s">
        <v>862</v>
      </c>
      <c r="H794" s="1550" t="s">
        <v>624</v>
      </c>
      <c r="I794" s="1550" t="s">
        <v>853</v>
      </c>
      <c r="J794" s="1574">
        <v>565</v>
      </c>
      <c r="K794" s="1550">
        <v>596</v>
      </c>
      <c r="L794" s="1550">
        <v>564</v>
      </c>
      <c r="M794" s="1550">
        <v>596</v>
      </c>
      <c r="N794" s="1550" t="s">
        <v>868</v>
      </c>
      <c r="O794" s="1550" t="s">
        <v>340</v>
      </c>
      <c r="P794" s="1550" t="s">
        <v>340</v>
      </c>
      <c r="Q794" s="1550" t="s">
        <v>857</v>
      </c>
      <c r="R794" s="1555">
        <v>3999</v>
      </c>
      <c r="S794" s="1555" t="s">
        <v>858</v>
      </c>
      <c r="T794" s="1843">
        <v>8</v>
      </c>
      <c r="U794" s="1843" t="s">
        <v>859</v>
      </c>
      <c r="V794" s="1843">
        <v>8</v>
      </c>
      <c r="W794" s="1555"/>
      <c r="X794" s="1555"/>
      <c r="Y794" s="1555"/>
      <c r="Z794" s="1555"/>
      <c r="AA794" s="1555"/>
      <c r="AB794" s="2987"/>
      <c r="AC794" s="1550" t="s">
        <v>2451</v>
      </c>
      <c r="AD794" s="1550" t="s">
        <v>2471</v>
      </c>
      <c r="AE794" s="1576" t="s">
        <v>4209</v>
      </c>
    </row>
    <row r="795" spans="1:51" ht="21" customHeight="1">
      <c r="A795" s="4158" t="s">
        <v>3942</v>
      </c>
      <c r="B795" s="5085" t="s">
        <v>2463</v>
      </c>
      <c r="C795" s="5094" t="s">
        <v>3798</v>
      </c>
      <c r="D795" s="4167" t="s">
        <v>4396</v>
      </c>
      <c r="E795" s="5085" t="s">
        <v>1221</v>
      </c>
      <c r="F795" s="5085" t="s">
        <v>851</v>
      </c>
      <c r="G795" s="5085" t="s">
        <v>862</v>
      </c>
      <c r="H795" s="5085" t="s">
        <v>624</v>
      </c>
      <c r="I795" s="5085" t="s">
        <v>853</v>
      </c>
      <c r="J795" s="5085">
        <v>288</v>
      </c>
      <c r="K795" s="5085">
        <v>1472</v>
      </c>
      <c r="L795" s="5085">
        <v>384</v>
      </c>
      <c r="M795" s="5085">
        <v>576</v>
      </c>
      <c r="N795" s="1837" t="s">
        <v>854</v>
      </c>
      <c r="O795" s="1837" t="s">
        <v>1744</v>
      </c>
      <c r="P795" s="1825" t="s">
        <v>856</v>
      </c>
      <c r="Q795" s="1837" t="s">
        <v>857</v>
      </c>
      <c r="R795" s="1825">
        <v>3978</v>
      </c>
      <c r="S795" s="1825" t="s">
        <v>858</v>
      </c>
      <c r="T795" s="1825">
        <v>2</v>
      </c>
      <c r="U795" s="1825" t="s">
        <v>859</v>
      </c>
      <c r="V795" s="1825">
        <v>2</v>
      </c>
      <c r="W795" s="1825"/>
      <c r="X795" s="1825"/>
      <c r="Y795" s="1825"/>
      <c r="Z795" s="1825"/>
      <c r="AA795" s="1825"/>
      <c r="AB795" s="2980"/>
      <c r="AC795" s="5085" t="s">
        <v>2451</v>
      </c>
      <c r="AD795" s="5085" t="s">
        <v>2471</v>
      </c>
      <c r="AE795" s="5125" t="s">
        <v>4523</v>
      </c>
    </row>
    <row r="796" spans="1:51" ht="21" customHeight="1">
      <c r="A796" s="3877"/>
      <c r="B796" s="5086"/>
      <c r="C796" s="5095"/>
      <c r="D796" s="4079"/>
      <c r="E796" s="5086"/>
      <c r="F796" s="5086"/>
      <c r="G796" s="5086"/>
      <c r="H796" s="5086"/>
      <c r="I796" s="5086"/>
      <c r="J796" s="5086"/>
      <c r="K796" s="5086"/>
      <c r="L796" s="5086"/>
      <c r="M796" s="5086"/>
      <c r="N796" s="1840" t="s">
        <v>868</v>
      </c>
      <c r="O796" s="1840" t="s">
        <v>869</v>
      </c>
      <c r="P796" s="1840" t="s">
        <v>869</v>
      </c>
      <c r="Q796" s="1840" t="s">
        <v>857</v>
      </c>
      <c r="R796" s="1843">
        <v>3999</v>
      </c>
      <c r="S796" s="1843" t="s">
        <v>858</v>
      </c>
      <c r="T796" s="1843">
        <v>2</v>
      </c>
      <c r="U796" s="1843" t="s">
        <v>859</v>
      </c>
      <c r="V796" s="1843">
        <v>2</v>
      </c>
      <c r="W796" s="1843"/>
      <c r="X796" s="1843"/>
      <c r="Y796" s="1843"/>
      <c r="Z796" s="1843"/>
      <c r="AA796" s="1843"/>
      <c r="AB796" s="2982"/>
      <c r="AC796" s="5086"/>
      <c r="AD796" s="5086"/>
      <c r="AE796" s="5317"/>
    </row>
    <row r="797" spans="1:51" ht="21" customHeight="1">
      <c r="A797" s="3877"/>
      <c r="B797" s="5085" t="s">
        <v>2463</v>
      </c>
      <c r="C797" s="5094" t="s">
        <v>3754</v>
      </c>
      <c r="D797" s="4167" t="s">
        <v>1095</v>
      </c>
      <c r="E797" s="5085" t="s">
        <v>1221</v>
      </c>
      <c r="F797" s="5085" t="s">
        <v>851</v>
      </c>
      <c r="G797" s="5085" t="s">
        <v>862</v>
      </c>
      <c r="H797" s="5085" t="s">
        <v>624</v>
      </c>
      <c r="I797" s="5085" t="s">
        <v>853</v>
      </c>
      <c r="J797" s="5085">
        <v>644</v>
      </c>
      <c r="K797" s="5085">
        <v>5162</v>
      </c>
      <c r="L797" s="5085">
        <v>384</v>
      </c>
      <c r="M797" s="5085">
        <v>896</v>
      </c>
      <c r="N797" s="1095" t="s">
        <v>854</v>
      </c>
      <c r="O797" s="1095" t="s">
        <v>1218</v>
      </c>
      <c r="P797" s="1094" t="s">
        <v>1219</v>
      </c>
      <c r="Q797" s="1095" t="s">
        <v>857</v>
      </c>
      <c r="R797" s="1094">
        <v>3978</v>
      </c>
      <c r="S797" s="1025" t="s">
        <v>858</v>
      </c>
      <c r="T797" s="1025">
        <v>2</v>
      </c>
      <c r="U797" s="1025" t="s">
        <v>859</v>
      </c>
      <c r="V797" s="1025">
        <v>2</v>
      </c>
      <c r="W797" s="1025"/>
      <c r="X797" s="1025"/>
      <c r="Y797" s="1025"/>
      <c r="Z797" s="1025"/>
      <c r="AA797" s="1025"/>
      <c r="AB797" s="2980"/>
      <c r="AC797" s="5085" t="s">
        <v>2451</v>
      </c>
      <c r="AD797" s="5085" t="s">
        <v>2471</v>
      </c>
      <c r="AE797" s="5125" t="s">
        <v>3073</v>
      </c>
    </row>
    <row r="798" spans="1:51" ht="21" customHeight="1">
      <c r="A798" s="3877"/>
      <c r="B798" s="5086"/>
      <c r="C798" s="5095"/>
      <c r="D798" s="4079"/>
      <c r="E798" s="5086"/>
      <c r="F798" s="5086"/>
      <c r="G798" s="5086"/>
      <c r="H798" s="5086"/>
      <c r="I798" s="5086"/>
      <c r="J798" s="5086"/>
      <c r="K798" s="5086"/>
      <c r="L798" s="5086"/>
      <c r="M798" s="5086"/>
      <c r="N798" s="1097" t="s">
        <v>868</v>
      </c>
      <c r="O798" s="1097" t="s">
        <v>869</v>
      </c>
      <c r="P798" s="1097" t="s">
        <v>869</v>
      </c>
      <c r="Q798" s="1097" t="s">
        <v>857</v>
      </c>
      <c r="R798" s="1098">
        <v>3999</v>
      </c>
      <c r="S798" s="1029" t="s">
        <v>858</v>
      </c>
      <c r="T798" s="1029">
        <v>2</v>
      </c>
      <c r="U798" s="1029" t="s">
        <v>859</v>
      </c>
      <c r="V798" s="1029">
        <v>2</v>
      </c>
      <c r="W798" s="1029"/>
      <c r="X798" s="1029"/>
      <c r="Y798" s="1029"/>
      <c r="Z798" s="1029"/>
      <c r="AA798" s="1029"/>
      <c r="AB798" s="2982"/>
      <c r="AC798" s="5086"/>
      <c r="AD798" s="5086"/>
      <c r="AE798" s="5317"/>
    </row>
    <row r="799" spans="1:51" ht="21" customHeight="1">
      <c r="A799" s="3877"/>
      <c r="B799" s="5084" t="s">
        <v>2463</v>
      </c>
      <c r="C799" s="5093" t="s">
        <v>3755</v>
      </c>
      <c r="D799" s="4139" t="s">
        <v>1096</v>
      </c>
      <c r="E799" s="5084" t="s">
        <v>1222</v>
      </c>
      <c r="F799" s="5084" t="s">
        <v>851</v>
      </c>
      <c r="G799" s="5084" t="s">
        <v>1131</v>
      </c>
      <c r="H799" s="5084" t="s">
        <v>624</v>
      </c>
      <c r="I799" s="5084" t="s">
        <v>873</v>
      </c>
      <c r="J799" s="5084">
        <v>5166</v>
      </c>
      <c r="K799" s="5084">
        <v>12542</v>
      </c>
      <c r="L799" s="5084">
        <v>512</v>
      </c>
      <c r="M799" s="5084">
        <v>1046</v>
      </c>
      <c r="N799" s="1097" t="s">
        <v>854</v>
      </c>
      <c r="O799" s="1097" t="s">
        <v>1135</v>
      </c>
      <c r="P799" s="1098" t="s">
        <v>1134</v>
      </c>
      <c r="Q799" s="1097" t="s">
        <v>857</v>
      </c>
      <c r="R799" s="1098">
        <v>3978</v>
      </c>
      <c r="S799" s="1029" t="s">
        <v>858</v>
      </c>
      <c r="T799" s="1029">
        <v>2</v>
      </c>
      <c r="U799" s="1029" t="s">
        <v>859</v>
      </c>
      <c r="V799" s="1029">
        <v>2</v>
      </c>
      <c r="W799" s="1029"/>
      <c r="X799" s="1029"/>
      <c r="Y799" s="1029"/>
      <c r="Z799" s="1029"/>
      <c r="AA799" s="1029"/>
      <c r="AB799" s="2983"/>
      <c r="AC799" s="5084" t="s">
        <v>2466</v>
      </c>
      <c r="AD799" s="5084" t="s">
        <v>2471</v>
      </c>
      <c r="AE799" s="5317" t="s">
        <v>3073</v>
      </c>
    </row>
    <row r="800" spans="1:51" ht="21" customHeight="1">
      <c r="A800" s="3877"/>
      <c r="B800" s="5085"/>
      <c r="C800" s="5094"/>
      <c r="D800" s="4079"/>
      <c r="E800" s="5086"/>
      <c r="F800" s="5085"/>
      <c r="G800" s="5086"/>
      <c r="H800" s="5085"/>
      <c r="I800" s="5086"/>
      <c r="J800" s="5085"/>
      <c r="K800" s="5085"/>
      <c r="L800" s="5085"/>
      <c r="M800" s="5085"/>
      <c r="N800" s="1097" t="s">
        <v>868</v>
      </c>
      <c r="O800" s="1097" t="s">
        <v>869</v>
      </c>
      <c r="P800" s="1097" t="s">
        <v>869</v>
      </c>
      <c r="Q800" s="1097" t="s">
        <v>857</v>
      </c>
      <c r="R800" s="1098">
        <v>3999</v>
      </c>
      <c r="S800" s="1029" t="s">
        <v>858</v>
      </c>
      <c r="T800" s="1029">
        <v>2</v>
      </c>
      <c r="U800" s="1029" t="s">
        <v>859</v>
      </c>
      <c r="V800" s="1029">
        <v>2</v>
      </c>
      <c r="W800" s="1029"/>
      <c r="X800" s="1029"/>
      <c r="Y800" s="1029"/>
      <c r="Z800" s="1029"/>
      <c r="AA800" s="1029"/>
      <c r="AB800" s="2980"/>
      <c r="AC800" s="5085"/>
      <c r="AD800" s="5085"/>
      <c r="AE800" s="5317"/>
    </row>
    <row r="801" spans="1:34" s="14" customFormat="1" ht="21" customHeight="1">
      <c r="A801" s="3877"/>
      <c r="B801" s="5084" t="s">
        <v>2463</v>
      </c>
      <c r="C801" s="5093" t="s">
        <v>3756</v>
      </c>
      <c r="D801" s="4139" t="s">
        <v>1097</v>
      </c>
      <c r="E801" s="5084" t="s">
        <v>1222</v>
      </c>
      <c r="F801" s="5084" t="s">
        <v>851</v>
      </c>
      <c r="G801" s="5084" t="s">
        <v>1131</v>
      </c>
      <c r="H801" s="5084" t="s">
        <v>624</v>
      </c>
      <c r="I801" s="5084" t="s">
        <v>873</v>
      </c>
      <c r="J801" s="5084">
        <v>12546</v>
      </c>
      <c r="K801" s="5084">
        <v>23968</v>
      </c>
      <c r="L801" s="5084">
        <v>512</v>
      </c>
      <c r="M801" s="5084">
        <v>1168</v>
      </c>
      <c r="N801" s="1550" t="s">
        <v>854</v>
      </c>
      <c r="O801" s="1550" t="s">
        <v>866</v>
      </c>
      <c r="P801" s="1555" t="s">
        <v>867</v>
      </c>
      <c r="Q801" s="1550" t="s">
        <v>857</v>
      </c>
      <c r="R801" s="1555">
        <v>3978</v>
      </c>
      <c r="S801" s="1555" t="s">
        <v>858</v>
      </c>
      <c r="T801" s="1555">
        <v>2</v>
      </c>
      <c r="U801" s="1555" t="s">
        <v>859</v>
      </c>
      <c r="V801" s="1555">
        <v>2</v>
      </c>
      <c r="W801" s="1555"/>
      <c r="X801" s="1555"/>
      <c r="Y801" s="1555"/>
      <c r="Z801" s="1555"/>
      <c r="AA801" s="1555"/>
      <c r="AB801" s="2983"/>
      <c r="AC801" s="5084" t="s">
        <v>2468</v>
      </c>
      <c r="AD801" s="5084" t="s">
        <v>2471</v>
      </c>
      <c r="AE801" s="5317" t="s">
        <v>3073</v>
      </c>
      <c r="AF801" s="42"/>
      <c r="AG801" s="42"/>
      <c r="AH801" s="42"/>
    </row>
    <row r="802" spans="1:34" s="136" customFormat="1" ht="21" customHeight="1">
      <c r="A802" s="3877"/>
      <c r="B802" s="5086"/>
      <c r="C802" s="5095"/>
      <c r="D802" s="4079"/>
      <c r="E802" s="5086"/>
      <c r="F802" s="5086"/>
      <c r="G802" s="5086"/>
      <c r="H802" s="5086"/>
      <c r="I802" s="5086"/>
      <c r="J802" s="5086"/>
      <c r="K802" s="5086"/>
      <c r="L802" s="5086"/>
      <c r="M802" s="5086"/>
      <c r="N802" s="1550" t="s">
        <v>868</v>
      </c>
      <c r="O802" s="1550" t="s">
        <v>869</v>
      </c>
      <c r="P802" s="1550" t="s">
        <v>869</v>
      </c>
      <c r="Q802" s="1550" t="s">
        <v>857</v>
      </c>
      <c r="R802" s="1555">
        <v>3999</v>
      </c>
      <c r="S802" s="1555" t="s">
        <v>858</v>
      </c>
      <c r="T802" s="1555">
        <v>2</v>
      </c>
      <c r="U802" s="1555" t="s">
        <v>859</v>
      </c>
      <c r="V802" s="1555">
        <v>2</v>
      </c>
      <c r="W802" s="1555"/>
      <c r="X802" s="1555"/>
      <c r="Y802" s="1555"/>
      <c r="Z802" s="1555"/>
      <c r="AA802" s="1555"/>
      <c r="AB802" s="2982"/>
      <c r="AC802" s="5086"/>
      <c r="AD802" s="5086"/>
      <c r="AE802" s="5317"/>
      <c r="AF802" s="457"/>
      <c r="AG802" s="457"/>
      <c r="AH802" s="457"/>
    </row>
    <row r="803" spans="1:34" ht="21" customHeight="1">
      <c r="A803" s="3877"/>
      <c r="B803" s="5084" t="s">
        <v>2463</v>
      </c>
      <c r="C803" s="5157" t="s">
        <v>4473</v>
      </c>
      <c r="D803" s="4167" t="s">
        <v>4400</v>
      </c>
      <c r="E803" s="5085" t="s">
        <v>1221</v>
      </c>
      <c r="F803" s="5084" t="s">
        <v>851</v>
      </c>
      <c r="G803" s="5084" t="s">
        <v>862</v>
      </c>
      <c r="H803" s="5084" t="s">
        <v>624</v>
      </c>
      <c r="I803" s="5084" t="s">
        <v>853</v>
      </c>
      <c r="J803" s="5084">
        <v>513</v>
      </c>
      <c r="K803" s="5084">
        <v>1600</v>
      </c>
      <c r="L803" s="5084">
        <v>416</v>
      </c>
      <c r="M803" s="5084">
        <v>704</v>
      </c>
      <c r="N803" s="1837" t="s">
        <v>854</v>
      </c>
      <c r="O803" s="1837" t="s">
        <v>164</v>
      </c>
      <c r="P803" s="1825" t="s">
        <v>856</v>
      </c>
      <c r="Q803" s="1837" t="s">
        <v>857</v>
      </c>
      <c r="R803" s="1825">
        <v>3978</v>
      </c>
      <c r="S803" s="1825" t="s">
        <v>858</v>
      </c>
      <c r="T803" s="1825">
        <v>2</v>
      </c>
      <c r="U803" s="1825" t="s">
        <v>859</v>
      </c>
      <c r="V803" s="1825">
        <v>2</v>
      </c>
      <c r="W803" s="1825"/>
      <c r="X803" s="1825"/>
      <c r="Y803" s="1825"/>
      <c r="Z803" s="1825"/>
      <c r="AA803" s="1825"/>
      <c r="AB803" s="2980"/>
      <c r="AC803" s="5084" t="s">
        <v>2451</v>
      </c>
      <c r="AD803" s="5084" t="s">
        <v>2471</v>
      </c>
      <c r="AE803" s="5125" t="s">
        <v>4543</v>
      </c>
    </row>
    <row r="804" spans="1:34" ht="21" customHeight="1">
      <c r="A804" s="3877"/>
      <c r="B804" s="5086"/>
      <c r="C804" s="5158"/>
      <c r="D804" s="4079"/>
      <c r="E804" s="5086"/>
      <c r="F804" s="5086"/>
      <c r="G804" s="5086"/>
      <c r="H804" s="5086"/>
      <c r="I804" s="5086"/>
      <c r="J804" s="5086"/>
      <c r="K804" s="5086"/>
      <c r="L804" s="5086"/>
      <c r="M804" s="5086"/>
      <c r="N804" s="1840" t="s">
        <v>868</v>
      </c>
      <c r="O804" s="1840" t="s">
        <v>3521</v>
      </c>
      <c r="P804" s="1840" t="s">
        <v>3521</v>
      </c>
      <c r="Q804" s="1840" t="s">
        <v>857</v>
      </c>
      <c r="R804" s="1843">
        <v>3999</v>
      </c>
      <c r="S804" s="1843" t="s">
        <v>858</v>
      </c>
      <c r="T804" s="1843">
        <v>8</v>
      </c>
      <c r="U804" s="1843" t="s">
        <v>859</v>
      </c>
      <c r="V804" s="1843">
        <v>8</v>
      </c>
      <c r="W804" s="1843"/>
      <c r="X804" s="1843"/>
      <c r="Y804" s="1843"/>
      <c r="Z804" s="1843"/>
      <c r="AA804" s="1843"/>
      <c r="AB804" s="2982"/>
      <c r="AC804" s="5086"/>
      <c r="AD804" s="5086"/>
      <c r="AE804" s="5317"/>
    </row>
    <row r="805" spans="1:34" ht="21" customHeight="1">
      <c r="A805" s="3877"/>
      <c r="B805" s="5085" t="s">
        <v>2463</v>
      </c>
      <c r="C805" s="5160" t="s">
        <v>3804</v>
      </c>
      <c r="D805" s="4167" t="s">
        <v>4149</v>
      </c>
      <c r="E805" s="5085" t="s">
        <v>1221</v>
      </c>
      <c r="F805" s="5085" t="s">
        <v>851</v>
      </c>
      <c r="G805" s="5085" t="s">
        <v>862</v>
      </c>
      <c r="H805" s="5085" t="s">
        <v>624</v>
      </c>
      <c r="I805" s="5085" t="s">
        <v>853</v>
      </c>
      <c r="J805" s="5085">
        <v>769</v>
      </c>
      <c r="K805" s="5085">
        <v>5290</v>
      </c>
      <c r="L805" s="5085">
        <v>512</v>
      </c>
      <c r="M805" s="5085">
        <v>1024</v>
      </c>
      <c r="N805" s="1546" t="s">
        <v>854</v>
      </c>
      <c r="O805" s="1546" t="s">
        <v>1218</v>
      </c>
      <c r="P805" s="1539" t="s">
        <v>1219</v>
      </c>
      <c r="Q805" s="1546" t="s">
        <v>857</v>
      </c>
      <c r="R805" s="1539">
        <v>3978</v>
      </c>
      <c r="S805" s="1539" t="s">
        <v>858</v>
      </c>
      <c r="T805" s="1539">
        <v>2</v>
      </c>
      <c r="U805" s="1539" t="s">
        <v>859</v>
      </c>
      <c r="V805" s="1539">
        <v>2</v>
      </c>
      <c r="W805" s="1539"/>
      <c r="X805" s="1539"/>
      <c r="Y805" s="1539"/>
      <c r="Z805" s="1539"/>
      <c r="AA805" s="1539"/>
      <c r="AB805" s="2980"/>
      <c r="AC805" s="5085" t="s">
        <v>2451</v>
      </c>
      <c r="AD805" s="5085" t="s">
        <v>2471</v>
      </c>
      <c r="AE805" s="5125" t="s">
        <v>4153</v>
      </c>
    </row>
    <row r="806" spans="1:34" ht="21" customHeight="1">
      <c r="A806" s="3877"/>
      <c r="B806" s="5085"/>
      <c r="C806" s="5160"/>
      <c r="D806" s="4079"/>
      <c r="E806" s="5086"/>
      <c r="F806" s="5085"/>
      <c r="G806" s="5085"/>
      <c r="H806" s="5085"/>
      <c r="I806" s="5086"/>
      <c r="J806" s="5085"/>
      <c r="K806" s="5085"/>
      <c r="L806" s="5085"/>
      <c r="M806" s="5085"/>
      <c r="N806" s="1550" t="s">
        <v>868</v>
      </c>
      <c r="O806" s="1550" t="s">
        <v>3521</v>
      </c>
      <c r="P806" s="1550" t="s">
        <v>3521</v>
      </c>
      <c r="Q806" s="1550" t="s">
        <v>857</v>
      </c>
      <c r="R806" s="1555">
        <v>3999</v>
      </c>
      <c r="S806" s="1555" t="s">
        <v>858</v>
      </c>
      <c r="T806" s="1555">
        <v>8</v>
      </c>
      <c r="U806" s="1555" t="s">
        <v>859</v>
      </c>
      <c r="V806" s="1555">
        <v>8</v>
      </c>
      <c r="W806" s="1555"/>
      <c r="X806" s="1555"/>
      <c r="Y806" s="1555"/>
      <c r="Z806" s="1555"/>
      <c r="AA806" s="1555"/>
      <c r="AB806" s="2980"/>
      <c r="AC806" s="5085"/>
      <c r="AD806" s="5085"/>
      <c r="AE806" s="5317"/>
    </row>
    <row r="807" spans="1:34" ht="21" customHeight="1">
      <c r="A807" s="3877"/>
      <c r="B807" s="5084" t="s">
        <v>2463</v>
      </c>
      <c r="C807" s="5157" t="s">
        <v>3805</v>
      </c>
      <c r="D807" s="4139" t="s">
        <v>4152</v>
      </c>
      <c r="E807" s="5084" t="s">
        <v>1222</v>
      </c>
      <c r="F807" s="5084" t="s">
        <v>851</v>
      </c>
      <c r="G807" s="5084" t="s">
        <v>1131</v>
      </c>
      <c r="H807" s="5084" t="s">
        <v>624</v>
      </c>
      <c r="I807" s="5084" t="s">
        <v>873</v>
      </c>
      <c r="J807" s="5084">
        <v>5292</v>
      </c>
      <c r="K807" s="5084">
        <v>12670</v>
      </c>
      <c r="L807" s="5084">
        <v>512</v>
      </c>
      <c r="M807" s="5084">
        <v>1174</v>
      </c>
      <c r="N807" s="1550" t="s">
        <v>854</v>
      </c>
      <c r="O807" s="1550" t="s">
        <v>1135</v>
      </c>
      <c r="P807" s="1555" t="s">
        <v>1134</v>
      </c>
      <c r="Q807" s="1550" t="s">
        <v>857</v>
      </c>
      <c r="R807" s="1555">
        <v>3978</v>
      </c>
      <c r="S807" s="1555" t="s">
        <v>858</v>
      </c>
      <c r="T807" s="1555">
        <v>2</v>
      </c>
      <c r="U807" s="1555" t="s">
        <v>859</v>
      </c>
      <c r="V807" s="1555">
        <v>2</v>
      </c>
      <c r="W807" s="1555"/>
      <c r="X807" s="1555"/>
      <c r="Y807" s="1555"/>
      <c r="Z807" s="1555"/>
      <c r="AA807" s="1555"/>
      <c r="AB807" s="2983"/>
      <c r="AC807" s="5084" t="s">
        <v>2466</v>
      </c>
      <c r="AD807" s="5084" t="s">
        <v>2471</v>
      </c>
      <c r="AE807" s="5125" t="s">
        <v>4153</v>
      </c>
    </row>
    <row r="808" spans="1:34" ht="21" customHeight="1">
      <c r="A808" s="3877"/>
      <c r="B808" s="5085"/>
      <c r="C808" s="5160"/>
      <c r="D808" s="4079"/>
      <c r="E808" s="5086"/>
      <c r="F808" s="5085"/>
      <c r="G808" s="5086"/>
      <c r="H808" s="5085"/>
      <c r="I808" s="5086"/>
      <c r="J808" s="5085"/>
      <c r="K808" s="5085"/>
      <c r="L808" s="5085"/>
      <c r="M808" s="5085"/>
      <c r="N808" s="1550" t="s">
        <v>868</v>
      </c>
      <c r="O808" s="1550" t="s">
        <v>3521</v>
      </c>
      <c r="P808" s="1550" t="s">
        <v>3521</v>
      </c>
      <c r="Q808" s="1550" t="s">
        <v>857</v>
      </c>
      <c r="R808" s="1555">
        <v>3999</v>
      </c>
      <c r="S808" s="1555" t="s">
        <v>858</v>
      </c>
      <c r="T808" s="1555">
        <v>8</v>
      </c>
      <c r="U808" s="1555" t="s">
        <v>859</v>
      </c>
      <c r="V808" s="1555">
        <v>8</v>
      </c>
      <c r="W808" s="1555"/>
      <c r="X808" s="1555"/>
      <c r="Y808" s="1555"/>
      <c r="Z808" s="1555"/>
      <c r="AA808" s="1555"/>
      <c r="AB808" s="2980"/>
      <c r="AC808" s="5085"/>
      <c r="AD808" s="5085"/>
      <c r="AE808" s="5317"/>
    </row>
    <row r="809" spans="1:34" ht="21.75" customHeight="1">
      <c r="A809" s="3877"/>
      <c r="B809" s="5084" t="s">
        <v>2463</v>
      </c>
      <c r="C809" s="5105" t="s">
        <v>3806</v>
      </c>
      <c r="D809" s="4139" t="s">
        <v>4170</v>
      </c>
      <c r="E809" s="5084" t="s">
        <v>1222</v>
      </c>
      <c r="F809" s="5084" t="s">
        <v>851</v>
      </c>
      <c r="G809" s="5084" t="s">
        <v>1131</v>
      </c>
      <c r="H809" s="5084" t="s">
        <v>624</v>
      </c>
      <c r="I809" s="5084" t="s">
        <v>873</v>
      </c>
      <c r="J809" s="5084">
        <v>12671</v>
      </c>
      <c r="K809" s="5084">
        <v>24096</v>
      </c>
      <c r="L809" s="5084">
        <v>512</v>
      </c>
      <c r="M809" s="5084">
        <v>1296</v>
      </c>
      <c r="N809" s="1550" t="s">
        <v>854</v>
      </c>
      <c r="O809" s="1550" t="s">
        <v>866</v>
      </c>
      <c r="P809" s="1555" t="s">
        <v>867</v>
      </c>
      <c r="Q809" s="463" t="s">
        <v>857</v>
      </c>
      <c r="R809" s="1577">
        <v>3978</v>
      </c>
      <c r="S809" s="464" t="s">
        <v>858</v>
      </c>
      <c r="T809" s="1555">
        <v>2</v>
      </c>
      <c r="U809" s="1555" t="s">
        <v>859</v>
      </c>
      <c r="V809" s="1555">
        <v>2</v>
      </c>
      <c r="W809" s="465"/>
      <c r="X809" s="465"/>
      <c r="Y809" s="465"/>
      <c r="Z809" s="465"/>
      <c r="AA809" s="465"/>
      <c r="AB809" s="2971"/>
      <c r="AC809" s="5084" t="s">
        <v>2468</v>
      </c>
      <c r="AD809" s="5084" t="s">
        <v>2471</v>
      </c>
      <c r="AE809" s="5125" t="s">
        <v>4239</v>
      </c>
    </row>
    <row r="810" spans="1:34" ht="21.75" customHeight="1">
      <c r="A810" s="3877"/>
      <c r="B810" s="5085"/>
      <c r="C810" s="5106"/>
      <c r="D810" s="4079"/>
      <c r="E810" s="5086"/>
      <c r="F810" s="5085"/>
      <c r="G810" s="5086"/>
      <c r="H810" s="5085"/>
      <c r="I810" s="5085"/>
      <c r="J810" s="5085"/>
      <c r="K810" s="5085"/>
      <c r="L810" s="5085"/>
      <c r="M810" s="5085"/>
      <c r="N810" s="1550" t="s">
        <v>868</v>
      </c>
      <c r="O810" s="1574" t="s">
        <v>614</v>
      </c>
      <c r="P810" s="1574" t="s">
        <v>614</v>
      </c>
      <c r="Q810" s="1574" t="s">
        <v>857</v>
      </c>
      <c r="R810" s="1577">
        <v>3999</v>
      </c>
      <c r="S810" s="1577" t="s">
        <v>858</v>
      </c>
      <c r="T810" s="1577">
        <v>8</v>
      </c>
      <c r="U810" s="1577" t="s">
        <v>859</v>
      </c>
      <c r="V810" s="1577">
        <v>8</v>
      </c>
      <c r="W810" s="465"/>
      <c r="X810" s="465"/>
      <c r="Y810" s="465"/>
      <c r="Z810" s="465"/>
      <c r="AA810" s="465"/>
      <c r="AB810" s="2972"/>
      <c r="AC810" s="5085"/>
      <c r="AD810" s="5085"/>
      <c r="AE810" s="5317"/>
    </row>
    <row r="811" spans="1:34" ht="21" customHeight="1">
      <c r="A811" s="3877"/>
      <c r="B811" s="5084" t="s">
        <v>2463</v>
      </c>
      <c r="C811" s="5157" t="s">
        <v>4264</v>
      </c>
      <c r="D811" s="4167" t="s">
        <v>4404</v>
      </c>
      <c r="E811" s="5085" t="s">
        <v>1221</v>
      </c>
      <c r="F811" s="5084" t="s">
        <v>851</v>
      </c>
      <c r="G811" s="5084" t="s">
        <v>862</v>
      </c>
      <c r="H811" s="5084" t="s">
        <v>624</v>
      </c>
      <c r="I811" s="5084" t="s">
        <v>853</v>
      </c>
      <c r="J811" s="5084">
        <v>641</v>
      </c>
      <c r="K811" s="5084">
        <v>1728</v>
      </c>
      <c r="L811" s="5084">
        <v>544</v>
      </c>
      <c r="M811" s="5084">
        <v>832</v>
      </c>
      <c r="N811" s="1887" t="s">
        <v>854</v>
      </c>
      <c r="O811" s="1887" t="s">
        <v>164</v>
      </c>
      <c r="P811" s="1857" t="s">
        <v>856</v>
      </c>
      <c r="Q811" s="1887" t="s">
        <v>857</v>
      </c>
      <c r="R811" s="1857">
        <v>3978</v>
      </c>
      <c r="S811" s="1857" t="s">
        <v>858</v>
      </c>
      <c r="T811" s="1857">
        <v>2</v>
      </c>
      <c r="U811" s="1857" t="s">
        <v>859</v>
      </c>
      <c r="V811" s="1857">
        <v>2</v>
      </c>
      <c r="W811" s="1857"/>
      <c r="X811" s="1857"/>
      <c r="Y811" s="1857"/>
      <c r="Z811" s="1857"/>
      <c r="AA811" s="1857"/>
      <c r="AB811" s="2980"/>
      <c r="AC811" s="5084" t="s">
        <v>2451</v>
      </c>
      <c r="AD811" s="5084" t="s">
        <v>2471</v>
      </c>
      <c r="AE811" s="5125" t="s">
        <v>4544</v>
      </c>
    </row>
    <row r="812" spans="1:34" ht="21" customHeight="1">
      <c r="A812" s="3877"/>
      <c r="B812" s="5086"/>
      <c r="C812" s="5158"/>
      <c r="D812" s="4079"/>
      <c r="E812" s="5086"/>
      <c r="F812" s="5086"/>
      <c r="G812" s="5086"/>
      <c r="H812" s="5086"/>
      <c r="I812" s="5086"/>
      <c r="J812" s="5086"/>
      <c r="K812" s="5086"/>
      <c r="L812" s="5086"/>
      <c r="M812" s="5086"/>
      <c r="N812" s="1890" t="s">
        <v>868</v>
      </c>
      <c r="O812" s="1890" t="s">
        <v>340</v>
      </c>
      <c r="P812" s="1890" t="s">
        <v>340</v>
      </c>
      <c r="Q812" s="1890" t="s">
        <v>857</v>
      </c>
      <c r="R812" s="1912">
        <v>3999</v>
      </c>
      <c r="S812" s="1912" t="s">
        <v>858</v>
      </c>
      <c r="T812" s="1912">
        <v>8</v>
      </c>
      <c r="U812" s="1912" t="s">
        <v>859</v>
      </c>
      <c r="V812" s="1912">
        <v>8</v>
      </c>
      <c r="W812" s="1912"/>
      <c r="X812" s="1912"/>
      <c r="Y812" s="1912"/>
      <c r="Z812" s="1912"/>
      <c r="AA812" s="1912"/>
      <c r="AB812" s="2982"/>
      <c r="AC812" s="5086"/>
      <c r="AD812" s="5086"/>
      <c r="AE812" s="5317"/>
    </row>
    <row r="813" spans="1:34" ht="21" customHeight="1">
      <c r="A813" s="3877"/>
      <c r="B813" s="5084" t="s">
        <v>2463</v>
      </c>
      <c r="C813" s="5093" t="s">
        <v>3758</v>
      </c>
      <c r="D813" s="3806" t="s">
        <v>1101</v>
      </c>
      <c r="E813" s="5084" t="s">
        <v>1221</v>
      </c>
      <c r="F813" s="5084" t="s">
        <v>851</v>
      </c>
      <c r="G813" s="5084" t="s">
        <v>862</v>
      </c>
      <c r="H813" s="5084" t="s">
        <v>624</v>
      </c>
      <c r="I813" s="5084" t="s">
        <v>853</v>
      </c>
      <c r="J813" s="5084">
        <v>644</v>
      </c>
      <c r="K813" s="5084">
        <v>5418</v>
      </c>
      <c r="L813" s="5084">
        <v>512</v>
      </c>
      <c r="M813" s="5084">
        <v>1152</v>
      </c>
      <c r="N813" s="1097" t="s">
        <v>854</v>
      </c>
      <c r="O813" s="1095" t="s">
        <v>1218</v>
      </c>
      <c r="P813" s="1094" t="s">
        <v>1219</v>
      </c>
      <c r="Q813" s="1097" t="s">
        <v>857</v>
      </c>
      <c r="R813" s="1098">
        <v>3978</v>
      </c>
      <c r="S813" s="1029" t="s">
        <v>858</v>
      </c>
      <c r="T813" s="1029">
        <v>2</v>
      </c>
      <c r="U813" s="1029" t="s">
        <v>859</v>
      </c>
      <c r="V813" s="1029">
        <v>2</v>
      </c>
      <c r="W813" s="1029"/>
      <c r="X813" s="1029"/>
      <c r="Y813" s="1029"/>
      <c r="Z813" s="1029"/>
      <c r="AA813" s="1029"/>
      <c r="AB813" s="2983"/>
      <c r="AC813" s="5084" t="s">
        <v>2451</v>
      </c>
      <c r="AD813" s="5084" t="s">
        <v>2471</v>
      </c>
      <c r="AE813" s="5317" t="s">
        <v>3074</v>
      </c>
    </row>
    <row r="814" spans="1:34" ht="21" customHeight="1">
      <c r="A814" s="3877"/>
      <c r="B814" s="5085"/>
      <c r="C814" s="5094"/>
      <c r="D814" s="3811"/>
      <c r="E814" s="5086"/>
      <c r="F814" s="5085"/>
      <c r="G814" s="5085"/>
      <c r="H814" s="5085"/>
      <c r="I814" s="5085"/>
      <c r="J814" s="5085"/>
      <c r="K814" s="5085"/>
      <c r="L814" s="5085"/>
      <c r="M814" s="5085"/>
      <c r="N814" s="1097" t="s">
        <v>868</v>
      </c>
      <c r="O814" s="1097" t="s">
        <v>340</v>
      </c>
      <c r="P814" s="1097" t="s">
        <v>340</v>
      </c>
      <c r="Q814" s="1097" t="s">
        <v>857</v>
      </c>
      <c r="R814" s="1098">
        <v>3999</v>
      </c>
      <c r="S814" s="1029" t="s">
        <v>858</v>
      </c>
      <c r="T814" s="1029">
        <v>8</v>
      </c>
      <c r="U814" s="1029" t="s">
        <v>859</v>
      </c>
      <c r="V814" s="1029">
        <v>8</v>
      </c>
      <c r="W814" s="1029"/>
      <c r="X814" s="1029"/>
      <c r="Y814" s="1029"/>
      <c r="Z814" s="1029"/>
      <c r="AA814" s="1029"/>
      <c r="AB814" s="2980"/>
      <c r="AC814" s="5085"/>
      <c r="AD814" s="5085"/>
      <c r="AE814" s="5317"/>
    </row>
    <row r="815" spans="1:34" ht="21" customHeight="1">
      <c r="A815" s="3877"/>
      <c r="B815" s="5084" t="s">
        <v>2463</v>
      </c>
      <c r="C815" s="5093" t="s">
        <v>3759</v>
      </c>
      <c r="D815" s="3806" t="s">
        <v>1098</v>
      </c>
      <c r="E815" s="5084" t="s">
        <v>1222</v>
      </c>
      <c r="F815" s="5084" t="s">
        <v>851</v>
      </c>
      <c r="G815" s="5084" t="s">
        <v>1131</v>
      </c>
      <c r="H815" s="5084" t="s">
        <v>624</v>
      </c>
      <c r="I815" s="5084" t="s">
        <v>873</v>
      </c>
      <c r="J815" s="5084">
        <v>5422</v>
      </c>
      <c r="K815" s="5084">
        <v>12798</v>
      </c>
      <c r="L815" s="5084">
        <v>512</v>
      </c>
      <c r="M815" s="5084">
        <v>1302</v>
      </c>
      <c r="N815" s="1097" t="s">
        <v>854</v>
      </c>
      <c r="O815" s="1097" t="s">
        <v>1135</v>
      </c>
      <c r="P815" s="1098" t="s">
        <v>1134</v>
      </c>
      <c r="Q815" s="1097" t="s">
        <v>857</v>
      </c>
      <c r="R815" s="1098">
        <v>3978</v>
      </c>
      <c r="S815" s="1029" t="s">
        <v>858</v>
      </c>
      <c r="T815" s="1029">
        <v>2</v>
      </c>
      <c r="U815" s="1029" t="s">
        <v>859</v>
      </c>
      <c r="V815" s="1029">
        <v>2</v>
      </c>
      <c r="W815" s="1029"/>
      <c r="X815" s="1029"/>
      <c r="Y815" s="1029"/>
      <c r="Z815" s="1029"/>
      <c r="AA815" s="1029"/>
      <c r="AB815" s="2983"/>
      <c r="AC815" s="5084" t="s">
        <v>2466</v>
      </c>
      <c r="AD815" s="5084" t="s">
        <v>2471</v>
      </c>
      <c r="AE815" s="5317" t="s">
        <v>3074</v>
      </c>
    </row>
    <row r="816" spans="1:34" ht="21" customHeight="1">
      <c r="A816" s="3877"/>
      <c r="B816" s="5085"/>
      <c r="C816" s="5094"/>
      <c r="D816" s="3811"/>
      <c r="E816" s="5086"/>
      <c r="F816" s="5085"/>
      <c r="G816" s="5086"/>
      <c r="H816" s="5085"/>
      <c r="I816" s="5086"/>
      <c r="J816" s="5085"/>
      <c r="K816" s="5085"/>
      <c r="L816" s="5085"/>
      <c r="M816" s="5085"/>
      <c r="N816" s="1097" t="s">
        <v>868</v>
      </c>
      <c r="O816" s="1097" t="s">
        <v>340</v>
      </c>
      <c r="P816" s="1097" t="s">
        <v>340</v>
      </c>
      <c r="Q816" s="1097" t="s">
        <v>857</v>
      </c>
      <c r="R816" s="1098">
        <v>3999</v>
      </c>
      <c r="S816" s="1029" t="s">
        <v>858</v>
      </c>
      <c r="T816" s="1029">
        <v>8</v>
      </c>
      <c r="U816" s="1029" t="s">
        <v>859</v>
      </c>
      <c r="V816" s="1029">
        <v>8</v>
      </c>
      <c r="W816" s="1029"/>
      <c r="X816" s="1029"/>
      <c r="Y816" s="1029"/>
      <c r="Z816" s="1029"/>
      <c r="AA816" s="1029"/>
      <c r="AB816" s="2980"/>
      <c r="AC816" s="5085"/>
      <c r="AD816" s="5085"/>
      <c r="AE816" s="5317"/>
    </row>
    <row r="817" spans="1:31" ht="21" customHeight="1">
      <c r="A817" s="3877"/>
      <c r="B817" s="5084" t="s">
        <v>2463</v>
      </c>
      <c r="C817" s="5093" t="s">
        <v>3760</v>
      </c>
      <c r="D817" s="3806" t="s">
        <v>1102</v>
      </c>
      <c r="E817" s="5084" t="s">
        <v>1222</v>
      </c>
      <c r="F817" s="5084" t="s">
        <v>851</v>
      </c>
      <c r="G817" s="5084" t="s">
        <v>1131</v>
      </c>
      <c r="H817" s="5084" t="s">
        <v>624</v>
      </c>
      <c r="I817" s="5084" t="s">
        <v>873</v>
      </c>
      <c r="J817" s="5084">
        <v>12802</v>
      </c>
      <c r="K817" s="5084">
        <v>23968</v>
      </c>
      <c r="L817" s="5084">
        <v>512</v>
      </c>
      <c r="M817" s="5084">
        <v>1280</v>
      </c>
      <c r="N817" s="1097" t="s">
        <v>854</v>
      </c>
      <c r="O817" s="1097" t="s">
        <v>866</v>
      </c>
      <c r="P817" s="1098" t="s">
        <v>867</v>
      </c>
      <c r="Q817" s="1097" t="s">
        <v>857</v>
      </c>
      <c r="R817" s="1098">
        <v>3978</v>
      </c>
      <c r="S817" s="1029" t="s">
        <v>858</v>
      </c>
      <c r="T817" s="1029">
        <v>2</v>
      </c>
      <c r="U817" s="1029" t="s">
        <v>859</v>
      </c>
      <c r="V817" s="1029">
        <v>2</v>
      </c>
      <c r="W817" s="1029"/>
      <c r="X817" s="1029"/>
      <c r="Y817" s="1029"/>
      <c r="Z817" s="1029"/>
      <c r="AA817" s="1029"/>
      <c r="AB817" s="2983"/>
      <c r="AC817" s="5084" t="s">
        <v>2468</v>
      </c>
      <c r="AD817" s="5084" t="s">
        <v>2471</v>
      </c>
      <c r="AE817" s="5317" t="s">
        <v>3074</v>
      </c>
    </row>
    <row r="818" spans="1:31" ht="21" customHeight="1">
      <c r="A818" s="4159"/>
      <c r="B818" s="5086"/>
      <c r="C818" s="5095"/>
      <c r="D818" s="3811"/>
      <c r="E818" s="5086"/>
      <c r="F818" s="5086"/>
      <c r="G818" s="5086"/>
      <c r="H818" s="5086"/>
      <c r="I818" s="5086"/>
      <c r="J818" s="5085"/>
      <c r="K818" s="5086"/>
      <c r="L818" s="5086"/>
      <c r="M818" s="5086"/>
      <c r="N818" s="1097" t="s">
        <v>868</v>
      </c>
      <c r="O818" s="1097" t="s">
        <v>340</v>
      </c>
      <c r="P818" s="1097" t="s">
        <v>340</v>
      </c>
      <c r="Q818" s="1097" t="s">
        <v>857</v>
      </c>
      <c r="R818" s="1098">
        <v>3999</v>
      </c>
      <c r="S818" s="1029" t="s">
        <v>858</v>
      </c>
      <c r="T818" s="1029">
        <v>8</v>
      </c>
      <c r="U818" s="1029" t="s">
        <v>859</v>
      </c>
      <c r="V818" s="1029">
        <v>8</v>
      </c>
      <c r="W818" s="1029"/>
      <c r="X818" s="1029"/>
      <c r="Y818" s="1029"/>
      <c r="Z818" s="1029"/>
      <c r="AA818" s="1029"/>
      <c r="AB818" s="2982"/>
      <c r="AC818" s="5086"/>
      <c r="AD818" s="5086"/>
      <c r="AE818" s="5317"/>
    </row>
    <row r="819" spans="1:31" ht="21" customHeight="1">
      <c r="A819" s="4203" t="s">
        <v>4070</v>
      </c>
      <c r="B819" s="5084" t="s">
        <v>2463</v>
      </c>
      <c r="C819" s="5093" t="s">
        <v>3780</v>
      </c>
      <c r="D819" s="3806" t="s">
        <v>1099</v>
      </c>
      <c r="E819" s="5084" t="s">
        <v>1223</v>
      </c>
      <c r="F819" s="5084" t="s">
        <v>851</v>
      </c>
      <c r="G819" s="5130" t="s">
        <v>1130</v>
      </c>
      <c r="H819" s="5084" t="s">
        <v>624</v>
      </c>
      <c r="I819" s="5084" t="s">
        <v>873</v>
      </c>
      <c r="J819" s="5084">
        <v>4334</v>
      </c>
      <c r="K819" s="5084">
        <v>5216</v>
      </c>
      <c r="L819" s="5084">
        <v>384</v>
      </c>
      <c r="M819" s="5084">
        <v>832</v>
      </c>
      <c r="N819" s="1097" t="s">
        <v>854</v>
      </c>
      <c r="O819" s="1099" t="s">
        <v>164</v>
      </c>
      <c r="P819" s="1100" t="s">
        <v>856</v>
      </c>
      <c r="Q819" s="1099" t="s">
        <v>857</v>
      </c>
      <c r="R819" s="1098">
        <v>3978</v>
      </c>
      <c r="S819" s="1037" t="s">
        <v>858</v>
      </c>
      <c r="T819" s="1037">
        <v>2</v>
      </c>
      <c r="U819" s="1037" t="s">
        <v>859</v>
      </c>
      <c r="V819" s="1037">
        <v>2</v>
      </c>
      <c r="W819" s="1029"/>
      <c r="X819" s="1029"/>
      <c r="Y819" s="1029"/>
      <c r="Z819" s="1029"/>
      <c r="AA819" s="1029"/>
      <c r="AB819" s="2983"/>
      <c r="AC819" s="5084" t="s">
        <v>2466</v>
      </c>
      <c r="AD819" s="5084" t="s">
        <v>2471</v>
      </c>
      <c r="AE819" s="5317" t="s">
        <v>3075</v>
      </c>
    </row>
    <row r="820" spans="1:31" ht="21" customHeight="1">
      <c r="A820" s="4156"/>
      <c r="B820" s="5086"/>
      <c r="C820" s="5094"/>
      <c r="D820" s="3811"/>
      <c r="E820" s="5086"/>
      <c r="F820" s="5085"/>
      <c r="G820" s="5130"/>
      <c r="H820" s="5085"/>
      <c r="I820" s="5085"/>
      <c r="J820" s="5085"/>
      <c r="K820" s="5085"/>
      <c r="L820" s="5085"/>
      <c r="M820" s="5085"/>
      <c r="N820" s="1097" t="s">
        <v>874</v>
      </c>
      <c r="O820" s="2719" t="s">
        <v>3491</v>
      </c>
      <c r="P820" s="1097" t="s">
        <v>341</v>
      </c>
      <c r="Q820" s="1097" t="s">
        <v>857</v>
      </c>
      <c r="R820" s="1098">
        <v>3987</v>
      </c>
      <c r="S820" s="1029" t="s">
        <v>858</v>
      </c>
      <c r="T820" s="1029">
        <v>2</v>
      </c>
      <c r="U820" s="1029" t="s">
        <v>859</v>
      </c>
      <c r="V820" s="1029">
        <v>2</v>
      </c>
      <c r="W820" s="1029">
        <v>3</v>
      </c>
      <c r="X820" s="1029" t="s">
        <v>875</v>
      </c>
      <c r="Y820" s="1029" t="s">
        <v>859</v>
      </c>
      <c r="Z820" s="1029" t="s">
        <v>876</v>
      </c>
      <c r="AA820" s="1029" t="s">
        <v>877</v>
      </c>
      <c r="AB820" s="2980"/>
      <c r="AC820" s="5085"/>
      <c r="AD820" s="5085"/>
      <c r="AE820" s="5317"/>
    </row>
    <row r="821" spans="1:31" ht="21" customHeight="1">
      <c r="A821" s="4156"/>
      <c r="B821" s="5084" t="s">
        <v>2463</v>
      </c>
      <c r="C821" s="5093" t="s">
        <v>3742</v>
      </c>
      <c r="D821" s="3806" t="s">
        <v>1100</v>
      </c>
      <c r="E821" s="5084" t="s">
        <v>1223</v>
      </c>
      <c r="F821" s="5084" t="s">
        <v>851</v>
      </c>
      <c r="G821" s="5130" t="s">
        <v>1130</v>
      </c>
      <c r="H821" s="5084" t="s">
        <v>624</v>
      </c>
      <c r="I821" s="5084" t="s">
        <v>873</v>
      </c>
      <c r="J821" s="5084">
        <v>4270</v>
      </c>
      <c r="K821" s="5084">
        <v>8906</v>
      </c>
      <c r="L821" s="5084">
        <v>384</v>
      </c>
      <c r="M821" s="5084">
        <v>832</v>
      </c>
      <c r="N821" s="1097" t="s">
        <v>854</v>
      </c>
      <c r="O821" s="1095" t="s">
        <v>1218</v>
      </c>
      <c r="P821" s="1094" t="s">
        <v>1219</v>
      </c>
      <c r="Q821" s="1097" t="s">
        <v>857</v>
      </c>
      <c r="R821" s="1098">
        <v>3978</v>
      </c>
      <c r="S821" s="1029" t="s">
        <v>858</v>
      </c>
      <c r="T821" s="1029">
        <v>2</v>
      </c>
      <c r="U821" s="1029" t="s">
        <v>859</v>
      </c>
      <c r="V821" s="1029">
        <v>2</v>
      </c>
      <c r="W821" s="1029"/>
      <c r="X821" s="1029"/>
      <c r="Y821" s="1029"/>
      <c r="Z821" s="1029"/>
      <c r="AA821" s="1029"/>
      <c r="AB821" s="2983"/>
      <c r="AC821" s="5084" t="s">
        <v>2466</v>
      </c>
      <c r="AD821" s="5084" t="s">
        <v>2471</v>
      </c>
      <c r="AE821" s="5317" t="s">
        <v>3076</v>
      </c>
    </row>
    <row r="822" spans="1:31" ht="21" customHeight="1">
      <c r="A822" s="4156"/>
      <c r="B822" s="5086"/>
      <c r="C822" s="5094"/>
      <c r="D822" s="3811"/>
      <c r="E822" s="5086"/>
      <c r="F822" s="5085"/>
      <c r="G822" s="5130"/>
      <c r="H822" s="5085"/>
      <c r="I822" s="5085"/>
      <c r="J822" s="5086"/>
      <c r="K822" s="5086"/>
      <c r="L822" s="5086"/>
      <c r="M822" s="5086"/>
      <c r="N822" s="1097" t="s">
        <v>874</v>
      </c>
      <c r="O822" s="2719" t="s">
        <v>3491</v>
      </c>
      <c r="P822" s="1097" t="s">
        <v>341</v>
      </c>
      <c r="Q822" s="1097" t="s">
        <v>857</v>
      </c>
      <c r="R822" s="1098">
        <v>3987</v>
      </c>
      <c r="S822" s="1029" t="s">
        <v>858</v>
      </c>
      <c r="T822" s="1029">
        <v>2</v>
      </c>
      <c r="U822" s="1029" t="s">
        <v>859</v>
      </c>
      <c r="V822" s="1029">
        <v>2</v>
      </c>
      <c r="W822" s="1029">
        <v>3</v>
      </c>
      <c r="X822" s="1029" t="s">
        <v>875</v>
      </c>
      <c r="Y822" s="1029" t="s">
        <v>859</v>
      </c>
      <c r="Z822" s="1029" t="s">
        <v>876</v>
      </c>
      <c r="AA822" s="1029" t="s">
        <v>877</v>
      </c>
      <c r="AB822" s="2980"/>
      <c r="AC822" s="5085"/>
      <c r="AD822" s="5085"/>
      <c r="AE822" s="5317"/>
    </row>
    <row r="823" spans="1:31" ht="21" customHeight="1">
      <c r="A823" s="5191"/>
      <c r="B823" s="5084" t="s">
        <v>2463</v>
      </c>
      <c r="C823" s="5093" t="s">
        <v>3743</v>
      </c>
      <c r="D823" s="3806" t="s">
        <v>1103</v>
      </c>
      <c r="E823" s="5084" t="s">
        <v>1224</v>
      </c>
      <c r="F823" s="5084" t="s">
        <v>851</v>
      </c>
      <c r="G823" s="5084" t="s">
        <v>1131</v>
      </c>
      <c r="H823" s="5084" t="s">
        <v>624</v>
      </c>
      <c r="I823" s="5084" t="s">
        <v>873</v>
      </c>
      <c r="J823" s="5084">
        <v>8907</v>
      </c>
      <c r="K823" s="5084">
        <v>16286</v>
      </c>
      <c r="L823" s="5084">
        <v>512</v>
      </c>
      <c r="M823" s="5084">
        <v>1132</v>
      </c>
      <c r="N823" s="1097" t="s">
        <v>854</v>
      </c>
      <c r="O823" s="1097" t="s">
        <v>1135</v>
      </c>
      <c r="P823" s="1098" t="s">
        <v>1134</v>
      </c>
      <c r="Q823" s="1097" t="s">
        <v>857</v>
      </c>
      <c r="R823" s="1098">
        <v>3978</v>
      </c>
      <c r="S823" s="1029" t="s">
        <v>858</v>
      </c>
      <c r="T823" s="1029">
        <v>2</v>
      </c>
      <c r="U823" s="1029" t="s">
        <v>859</v>
      </c>
      <c r="V823" s="1029">
        <v>2</v>
      </c>
      <c r="W823" s="1029"/>
      <c r="X823" s="1029"/>
      <c r="Y823" s="1029"/>
      <c r="Z823" s="1029"/>
      <c r="AA823" s="1029"/>
      <c r="AB823" s="2983"/>
      <c r="AC823" s="5084" t="s">
        <v>2468</v>
      </c>
      <c r="AD823" s="5084" t="s">
        <v>2471</v>
      </c>
      <c r="AE823" s="5317" t="s">
        <v>3076</v>
      </c>
    </row>
    <row r="824" spans="1:31" ht="21" customHeight="1">
      <c r="A824" s="5192"/>
      <c r="B824" s="5086"/>
      <c r="C824" s="5095"/>
      <c r="D824" s="3811"/>
      <c r="E824" s="5086"/>
      <c r="F824" s="5086"/>
      <c r="G824" s="5086"/>
      <c r="H824" s="5086"/>
      <c r="I824" s="5086"/>
      <c r="J824" s="5086"/>
      <c r="K824" s="5086"/>
      <c r="L824" s="5086"/>
      <c r="M824" s="5086"/>
      <c r="N824" s="1097" t="s">
        <v>874</v>
      </c>
      <c r="O824" s="2730" t="s">
        <v>3491</v>
      </c>
      <c r="P824" s="1097" t="s">
        <v>341</v>
      </c>
      <c r="Q824" s="1097" t="s">
        <v>857</v>
      </c>
      <c r="R824" s="1098">
        <v>3987</v>
      </c>
      <c r="S824" s="1029" t="s">
        <v>858</v>
      </c>
      <c r="T824" s="1029">
        <v>2</v>
      </c>
      <c r="U824" s="1029" t="s">
        <v>859</v>
      </c>
      <c r="V824" s="1029">
        <v>2</v>
      </c>
      <c r="W824" s="1029">
        <v>3</v>
      </c>
      <c r="X824" s="1029" t="s">
        <v>875</v>
      </c>
      <c r="Y824" s="1029" t="s">
        <v>859</v>
      </c>
      <c r="Z824" s="1029" t="s">
        <v>876</v>
      </c>
      <c r="AA824" s="1029" t="s">
        <v>877</v>
      </c>
      <c r="AB824" s="2982"/>
      <c r="AC824" s="5086"/>
      <c r="AD824" s="5086"/>
      <c r="AE824" s="5317"/>
    </row>
    <row r="825" spans="1:31" ht="21" customHeight="1">
      <c r="A825" s="4203" t="s">
        <v>4461</v>
      </c>
      <c r="B825" s="5084" t="s">
        <v>2463</v>
      </c>
      <c r="C825" s="5093" t="s">
        <v>3746</v>
      </c>
      <c r="D825" s="4139" t="s">
        <v>4409</v>
      </c>
      <c r="E825" s="5084" t="s">
        <v>1225</v>
      </c>
      <c r="F825" s="5084" t="s">
        <v>851</v>
      </c>
      <c r="G825" s="5130" t="s">
        <v>1131</v>
      </c>
      <c r="H825" s="5084" t="s">
        <v>624</v>
      </c>
      <c r="I825" s="5084" t="s">
        <v>873</v>
      </c>
      <c r="J825" s="5084">
        <v>6386</v>
      </c>
      <c r="K825" s="5084">
        <v>10938</v>
      </c>
      <c r="L825" s="5084">
        <v>320</v>
      </c>
      <c r="M825" s="5084">
        <v>896</v>
      </c>
      <c r="N825" s="1840" t="s">
        <v>854</v>
      </c>
      <c r="O825" s="1837" t="s">
        <v>1218</v>
      </c>
      <c r="P825" s="1825" t="s">
        <v>1219</v>
      </c>
      <c r="Q825" s="1840" t="s">
        <v>857</v>
      </c>
      <c r="R825" s="1843">
        <v>3978</v>
      </c>
      <c r="S825" s="1843" t="s">
        <v>858</v>
      </c>
      <c r="T825" s="1843">
        <v>2</v>
      </c>
      <c r="U825" s="1843" t="s">
        <v>859</v>
      </c>
      <c r="V825" s="1843">
        <v>2</v>
      </c>
      <c r="W825" s="1843"/>
      <c r="X825" s="1843"/>
      <c r="Y825" s="1843"/>
      <c r="Z825" s="1843"/>
      <c r="AA825" s="1843"/>
      <c r="AB825" s="2983"/>
      <c r="AC825" s="5084" t="s">
        <v>2466</v>
      </c>
      <c r="AD825" s="5084" t="s">
        <v>2471</v>
      </c>
      <c r="AE825" s="5317" t="s">
        <v>4525</v>
      </c>
    </row>
    <row r="826" spans="1:31" ht="21" customHeight="1">
      <c r="A826" s="4156"/>
      <c r="B826" s="5086"/>
      <c r="C826" s="5094"/>
      <c r="D826" s="4079"/>
      <c r="E826" s="5086"/>
      <c r="F826" s="5085"/>
      <c r="G826" s="5130"/>
      <c r="H826" s="5085"/>
      <c r="I826" s="5085"/>
      <c r="J826" s="5086"/>
      <c r="K826" s="5086"/>
      <c r="L826" s="5086"/>
      <c r="M826" s="5086"/>
      <c r="N826" s="1840" t="s">
        <v>874</v>
      </c>
      <c r="O826" s="2720" t="s">
        <v>3504</v>
      </c>
      <c r="P826" s="1840" t="s">
        <v>341</v>
      </c>
      <c r="Q826" s="1840" t="s">
        <v>857</v>
      </c>
      <c r="R826" s="1843">
        <v>3987</v>
      </c>
      <c r="S826" s="1843" t="s">
        <v>858</v>
      </c>
      <c r="T826" s="1843">
        <v>2</v>
      </c>
      <c r="U826" s="1843" t="s">
        <v>859</v>
      </c>
      <c r="V826" s="1843">
        <v>2</v>
      </c>
      <c r="W826" s="1843">
        <v>6</v>
      </c>
      <c r="X826" s="1843" t="s">
        <v>875</v>
      </c>
      <c r="Y826" s="1843" t="s">
        <v>859</v>
      </c>
      <c r="Z826" s="1843" t="s">
        <v>876</v>
      </c>
      <c r="AA826" s="1843" t="s">
        <v>877</v>
      </c>
      <c r="AB826" s="2980"/>
      <c r="AC826" s="5085"/>
      <c r="AD826" s="5085"/>
      <c r="AE826" s="5317"/>
    </row>
    <row r="827" spans="1:31" ht="21" customHeight="1">
      <c r="A827" s="4156"/>
      <c r="B827" s="5084" t="s">
        <v>2463</v>
      </c>
      <c r="C827" s="5093" t="s">
        <v>3747</v>
      </c>
      <c r="D827" s="4139" t="s">
        <v>4412</v>
      </c>
      <c r="E827" s="5084" t="s">
        <v>1225</v>
      </c>
      <c r="F827" s="5084" t="s">
        <v>851</v>
      </c>
      <c r="G827" s="5130" t="s">
        <v>1131</v>
      </c>
      <c r="H827" s="5084" t="s">
        <v>624</v>
      </c>
      <c r="I827" s="5084" t="s">
        <v>873</v>
      </c>
      <c r="J827" s="5084">
        <v>10938</v>
      </c>
      <c r="K827" s="5084">
        <v>18318</v>
      </c>
      <c r="L827" s="5084">
        <v>448</v>
      </c>
      <c r="M827" s="5084">
        <v>1046</v>
      </c>
      <c r="N827" s="1840" t="s">
        <v>854</v>
      </c>
      <c r="O827" s="1840" t="s">
        <v>1135</v>
      </c>
      <c r="P827" s="1843" t="s">
        <v>1134</v>
      </c>
      <c r="Q827" s="1840" t="s">
        <v>857</v>
      </c>
      <c r="R827" s="1843">
        <v>3978</v>
      </c>
      <c r="S827" s="1843" t="s">
        <v>858</v>
      </c>
      <c r="T827" s="1843">
        <v>2</v>
      </c>
      <c r="U827" s="1843" t="s">
        <v>859</v>
      </c>
      <c r="V827" s="1843">
        <v>2</v>
      </c>
      <c r="W827" s="1843"/>
      <c r="X827" s="1843"/>
      <c r="Y827" s="1843"/>
      <c r="Z827" s="1843"/>
      <c r="AA827" s="1843"/>
      <c r="AB827" s="2983"/>
      <c r="AC827" s="5084" t="s">
        <v>2466</v>
      </c>
      <c r="AD827" s="5084" t="s">
        <v>2471</v>
      </c>
      <c r="AE827" s="5317" t="s">
        <v>4552</v>
      </c>
    </row>
    <row r="828" spans="1:31" ht="21" customHeight="1">
      <c r="A828" s="4204"/>
      <c r="B828" s="5086"/>
      <c r="C828" s="5094"/>
      <c r="D828" s="4079"/>
      <c r="E828" s="5086"/>
      <c r="F828" s="5085"/>
      <c r="G828" s="5130"/>
      <c r="H828" s="5085"/>
      <c r="I828" s="5085"/>
      <c r="J828" s="5086"/>
      <c r="K828" s="5086"/>
      <c r="L828" s="5086"/>
      <c r="M828" s="5086"/>
      <c r="N828" s="1840" t="s">
        <v>874</v>
      </c>
      <c r="O828" s="2720" t="s">
        <v>3504</v>
      </c>
      <c r="P828" s="1840" t="s">
        <v>341</v>
      </c>
      <c r="Q828" s="1840" t="s">
        <v>857</v>
      </c>
      <c r="R828" s="1843">
        <v>3987</v>
      </c>
      <c r="S828" s="1843" t="s">
        <v>858</v>
      </c>
      <c r="T828" s="1843">
        <v>2</v>
      </c>
      <c r="U828" s="1843" t="s">
        <v>859</v>
      </c>
      <c r="V828" s="1843">
        <v>2</v>
      </c>
      <c r="W828" s="1843">
        <v>6</v>
      </c>
      <c r="X828" s="1843" t="s">
        <v>875</v>
      </c>
      <c r="Y828" s="1843" t="s">
        <v>859</v>
      </c>
      <c r="Z828" s="1843" t="s">
        <v>876</v>
      </c>
      <c r="AA828" s="1843" t="s">
        <v>877</v>
      </c>
      <c r="AB828" s="2980"/>
      <c r="AC828" s="5085"/>
      <c r="AD828" s="5085"/>
      <c r="AE828" s="5317"/>
    </row>
    <row r="829" spans="1:31" ht="21" customHeight="1">
      <c r="A829" s="4203" t="s">
        <v>4118</v>
      </c>
      <c r="B829" s="5084" t="s">
        <v>2463</v>
      </c>
      <c r="C829" s="5093" t="s">
        <v>3781</v>
      </c>
      <c r="D829" s="4139" t="s">
        <v>1104</v>
      </c>
      <c r="E829" s="5084" t="s">
        <v>1225</v>
      </c>
      <c r="F829" s="5084" t="s">
        <v>851</v>
      </c>
      <c r="G829" s="5130" t="s">
        <v>1130</v>
      </c>
      <c r="H829" s="5084" t="s">
        <v>624</v>
      </c>
      <c r="I829" s="5084" t="s">
        <v>873</v>
      </c>
      <c r="J829" s="5084">
        <v>8224</v>
      </c>
      <c r="K829" s="5084">
        <v>9248</v>
      </c>
      <c r="L829" s="5084">
        <v>384</v>
      </c>
      <c r="M829" s="5084">
        <v>832</v>
      </c>
      <c r="N829" s="1097" t="s">
        <v>854</v>
      </c>
      <c r="O829" s="1099" t="s">
        <v>164</v>
      </c>
      <c r="P829" s="1100" t="s">
        <v>856</v>
      </c>
      <c r="Q829" s="1099" t="s">
        <v>857</v>
      </c>
      <c r="R829" s="1098">
        <v>3978</v>
      </c>
      <c r="S829" s="1037" t="s">
        <v>858</v>
      </c>
      <c r="T829" s="1037">
        <v>2</v>
      </c>
      <c r="U829" s="1037" t="s">
        <v>859</v>
      </c>
      <c r="V829" s="1037">
        <v>2</v>
      </c>
      <c r="W829" s="1029"/>
      <c r="X829" s="1029"/>
      <c r="Y829" s="1029"/>
      <c r="Z829" s="1029"/>
      <c r="AA829" s="1029"/>
      <c r="AB829" s="2983"/>
      <c r="AC829" s="5084" t="s">
        <v>2466</v>
      </c>
      <c r="AD829" s="5084" t="s">
        <v>2471</v>
      </c>
      <c r="AE829" s="5317" t="s">
        <v>3077</v>
      </c>
    </row>
    <row r="830" spans="1:31" ht="21" customHeight="1">
      <c r="A830" s="4156"/>
      <c r="B830" s="5086"/>
      <c r="C830" s="5094"/>
      <c r="D830" s="4079"/>
      <c r="E830" s="5086"/>
      <c r="F830" s="5085"/>
      <c r="G830" s="5130"/>
      <c r="H830" s="5085"/>
      <c r="I830" s="5085"/>
      <c r="J830" s="5085"/>
      <c r="K830" s="5085"/>
      <c r="L830" s="5085"/>
      <c r="M830" s="5085"/>
      <c r="N830" s="1097" t="s">
        <v>874</v>
      </c>
      <c r="O830" s="1097" t="s">
        <v>525</v>
      </c>
      <c r="P830" s="1097" t="s">
        <v>341</v>
      </c>
      <c r="Q830" s="1097" t="s">
        <v>857</v>
      </c>
      <c r="R830" s="1098">
        <v>3987</v>
      </c>
      <c r="S830" s="1029" t="s">
        <v>858</v>
      </c>
      <c r="T830" s="1029">
        <v>4</v>
      </c>
      <c r="U830" s="1029" t="s">
        <v>859</v>
      </c>
      <c r="V830" s="1029">
        <v>4</v>
      </c>
      <c r="W830" s="1029">
        <v>6</v>
      </c>
      <c r="X830" s="1029" t="s">
        <v>875</v>
      </c>
      <c r="Y830" s="1029" t="s">
        <v>859</v>
      </c>
      <c r="Z830" s="1029" t="s">
        <v>876</v>
      </c>
      <c r="AA830" s="1029" t="s">
        <v>877</v>
      </c>
      <c r="AB830" s="2980"/>
      <c r="AC830" s="5085"/>
      <c r="AD830" s="5085"/>
      <c r="AE830" s="5317"/>
    </row>
    <row r="831" spans="1:31" ht="21" customHeight="1">
      <c r="A831" s="4156"/>
      <c r="B831" s="5084" t="s">
        <v>2463</v>
      </c>
      <c r="C831" s="5093" t="s">
        <v>3749</v>
      </c>
      <c r="D831" s="4139" t="s">
        <v>4494</v>
      </c>
      <c r="E831" s="5084" t="s">
        <v>1225</v>
      </c>
      <c r="F831" s="5084" t="s">
        <v>851</v>
      </c>
      <c r="G831" s="5084" t="s">
        <v>1131</v>
      </c>
      <c r="H831" s="5084" t="s">
        <v>624</v>
      </c>
      <c r="I831" s="5084" t="s">
        <v>873</v>
      </c>
      <c r="J831" s="5084">
        <v>8224</v>
      </c>
      <c r="K831" s="5084">
        <v>12938</v>
      </c>
      <c r="L831" s="5084">
        <v>384</v>
      </c>
      <c r="M831" s="5084">
        <v>832</v>
      </c>
      <c r="N831" s="1097" t="s">
        <v>854</v>
      </c>
      <c r="O831" s="1095" t="s">
        <v>1218</v>
      </c>
      <c r="P831" s="1094" t="s">
        <v>1219</v>
      </c>
      <c r="Q831" s="1097" t="s">
        <v>857</v>
      </c>
      <c r="R831" s="1098">
        <v>3978</v>
      </c>
      <c r="S831" s="1029" t="s">
        <v>858</v>
      </c>
      <c r="T831" s="1029">
        <v>2</v>
      </c>
      <c r="U831" s="1029" t="s">
        <v>859</v>
      </c>
      <c r="V831" s="1029">
        <v>2</v>
      </c>
      <c r="W831" s="1029"/>
      <c r="X831" s="1029"/>
      <c r="Y831" s="1029"/>
      <c r="Z831" s="1029"/>
      <c r="AA831" s="1029"/>
      <c r="AB831" s="2983"/>
      <c r="AC831" s="5084" t="s">
        <v>2468</v>
      </c>
      <c r="AD831" s="5084" t="s">
        <v>2471</v>
      </c>
      <c r="AE831" s="5317" t="s">
        <v>4542</v>
      </c>
    </row>
    <row r="832" spans="1:31" ht="21" customHeight="1">
      <c r="A832" s="4156"/>
      <c r="B832" s="5086"/>
      <c r="C832" s="5094"/>
      <c r="D832" s="4079"/>
      <c r="E832" s="5086"/>
      <c r="F832" s="5085"/>
      <c r="G832" s="5086"/>
      <c r="H832" s="5085"/>
      <c r="I832" s="5085"/>
      <c r="J832" s="5086"/>
      <c r="K832" s="5086"/>
      <c r="L832" s="5086"/>
      <c r="M832" s="5086"/>
      <c r="N832" s="1097" t="s">
        <v>874</v>
      </c>
      <c r="O832" s="1097" t="s">
        <v>525</v>
      </c>
      <c r="P832" s="1097" t="s">
        <v>341</v>
      </c>
      <c r="Q832" s="1097" t="s">
        <v>857</v>
      </c>
      <c r="R832" s="1098">
        <v>3987</v>
      </c>
      <c r="S832" s="1029" t="s">
        <v>858</v>
      </c>
      <c r="T832" s="1029">
        <v>4</v>
      </c>
      <c r="U832" s="1029" t="s">
        <v>859</v>
      </c>
      <c r="V832" s="1029">
        <v>4</v>
      </c>
      <c r="W832" s="1029">
        <v>6</v>
      </c>
      <c r="X832" s="1029" t="s">
        <v>875</v>
      </c>
      <c r="Y832" s="1029" t="s">
        <v>859</v>
      </c>
      <c r="Z832" s="1029" t="s">
        <v>876</v>
      </c>
      <c r="AA832" s="1029" t="s">
        <v>877</v>
      </c>
      <c r="AB832" s="2980"/>
      <c r="AC832" s="5085"/>
      <c r="AD832" s="5085"/>
      <c r="AE832" s="5317"/>
    </row>
    <row r="833" spans="1:31" ht="21" customHeight="1">
      <c r="A833" s="5191"/>
      <c r="B833" s="5084" t="s">
        <v>2463</v>
      </c>
      <c r="C833" s="5093" t="s">
        <v>3750</v>
      </c>
      <c r="D833" s="4139" t="s">
        <v>4495</v>
      </c>
      <c r="E833" s="5084" t="s">
        <v>1225</v>
      </c>
      <c r="F833" s="5084" t="s">
        <v>851</v>
      </c>
      <c r="G833" s="5084" t="s">
        <v>1131</v>
      </c>
      <c r="H833" s="5084" t="s">
        <v>624</v>
      </c>
      <c r="I833" s="5084" t="s">
        <v>873</v>
      </c>
      <c r="J833" s="5084">
        <v>12938</v>
      </c>
      <c r="K833" s="5084">
        <v>20318</v>
      </c>
      <c r="L833" s="5084">
        <v>512</v>
      </c>
      <c r="M833" s="5084">
        <v>1132</v>
      </c>
      <c r="N833" s="1097" t="s">
        <v>854</v>
      </c>
      <c r="O833" s="1097" t="s">
        <v>1135</v>
      </c>
      <c r="P833" s="1098" t="s">
        <v>1134</v>
      </c>
      <c r="Q833" s="1097" t="s">
        <v>857</v>
      </c>
      <c r="R833" s="1098">
        <v>3978</v>
      </c>
      <c r="S833" s="1029" t="s">
        <v>858</v>
      </c>
      <c r="T833" s="1029">
        <v>2</v>
      </c>
      <c r="U833" s="1029" t="s">
        <v>859</v>
      </c>
      <c r="V833" s="1029">
        <v>2</v>
      </c>
      <c r="W833" s="1029"/>
      <c r="X833" s="1029"/>
      <c r="Y833" s="1029"/>
      <c r="Z833" s="1029"/>
      <c r="AA833" s="1029"/>
      <c r="AB833" s="2983"/>
      <c r="AC833" s="5084" t="s">
        <v>2468</v>
      </c>
      <c r="AD833" s="5084" t="s">
        <v>2471</v>
      </c>
      <c r="AE833" s="5317" t="s">
        <v>4542</v>
      </c>
    </row>
    <row r="834" spans="1:31" ht="21" customHeight="1">
      <c r="A834" s="5192"/>
      <c r="B834" s="5086"/>
      <c r="C834" s="5095"/>
      <c r="D834" s="4079"/>
      <c r="E834" s="5086"/>
      <c r="F834" s="5086"/>
      <c r="G834" s="5086"/>
      <c r="H834" s="5086"/>
      <c r="I834" s="5086"/>
      <c r="J834" s="5086"/>
      <c r="K834" s="5086"/>
      <c r="L834" s="5086"/>
      <c r="M834" s="5086"/>
      <c r="N834" s="1097" t="s">
        <v>874</v>
      </c>
      <c r="O834" s="1097" t="s">
        <v>525</v>
      </c>
      <c r="P834" s="1097" t="s">
        <v>341</v>
      </c>
      <c r="Q834" s="1097" t="s">
        <v>857</v>
      </c>
      <c r="R834" s="1098">
        <v>3987</v>
      </c>
      <c r="S834" s="1029" t="s">
        <v>858</v>
      </c>
      <c r="T834" s="1029">
        <v>4</v>
      </c>
      <c r="U834" s="1029" t="s">
        <v>859</v>
      </c>
      <c r="V834" s="1029">
        <v>4</v>
      </c>
      <c r="W834" s="1029">
        <v>6</v>
      </c>
      <c r="X834" s="1029" t="s">
        <v>875</v>
      </c>
      <c r="Y834" s="1029" t="s">
        <v>859</v>
      </c>
      <c r="Z834" s="1029" t="s">
        <v>876</v>
      </c>
      <c r="AA834" s="1029" t="s">
        <v>877</v>
      </c>
      <c r="AB834" s="2982"/>
      <c r="AC834" s="5086"/>
      <c r="AD834" s="5086"/>
      <c r="AE834" s="5317"/>
    </row>
    <row r="835" spans="1:31" ht="21" customHeight="1">
      <c r="A835" s="4203" t="s">
        <v>4464</v>
      </c>
      <c r="B835" s="5084" t="s">
        <v>2463</v>
      </c>
      <c r="C835" s="5093" t="s">
        <v>3782</v>
      </c>
      <c r="D835" s="4167" t="s">
        <v>1105</v>
      </c>
      <c r="E835" s="5084" t="s">
        <v>1225</v>
      </c>
      <c r="F835" s="5084" t="s">
        <v>851</v>
      </c>
      <c r="G835" s="5084" t="s">
        <v>1131</v>
      </c>
      <c r="H835" s="5084" t="s">
        <v>624</v>
      </c>
      <c r="I835" s="5084" t="s">
        <v>873</v>
      </c>
      <c r="J835" s="5084">
        <v>10624</v>
      </c>
      <c r="K835" s="5084">
        <v>15242</v>
      </c>
      <c r="L835" s="5084">
        <v>384</v>
      </c>
      <c r="M835" s="5084">
        <v>832</v>
      </c>
      <c r="N835" s="1097" t="s">
        <v>854</v>
      </c>
      <c r="O835" s="1095" t="s">
        <v>1218</v>
      </c>
      <c r="P835" s="1094" t="s">
        <v>1219</v>
      </c>
      <c r="Q835" s="1097" t="s">
        <v>857</v>
      </c>
      <c r="R835" s="1098">
        <v>3978</v>
      </c>
      <c r="S835" s="1029" t="s">
        <v>858</v>
      </c>
      <c r="T835" s="1029">
        <v>2</v>
      </c>
      <c r="U835" s="1029" t="s">
        <v>859</v>
      </c>
      <c r="V835" s="1029">
        <v>2</v>
      </c>
      <c r="W835" s="1029"/>
      <c r="X835" s="1029"/>
      <c r="Y835" s="1029"/>
      <c r="Z835" s="1029"/>
      <c r="AA835" s="1029"/>
      <c r="AB835" s="2983"/>
      <c r="AC835" s="5084" t="s">
        <v>2468</v>
      </c>
      <c r="AD835" s="5084" t="s">
        <v>2471</v>
      </c>
      <c r="AE835" s="5317" t="s">
        <v>3076</v>
      </c>
    </row>
    <row r="836" spans="1:31" ht="21" customHeight="1">
      <c r="A836" s="4156"/>
      <c r="B836" s="5086"/>
      <c r="C836" s="5095"/>
      <c r="D836" s="4079"/>
      <c r="E836" s="5086"/>
      <c r="F836" s="5086"/>
      <c r="G836" s="5086"/>
      <c r="H836" s="5086"/>
      <c r="I836" s="5086"/>
      <c r="J836" s="5086"/>
      <c r="K836" s="5086"/>
      <c r="L836" s="5086"/>
      <c r="M836" s="5086"/>
      <c r="N836" s="1097" t="s">
        <v>874</v>
      </c>
      <c r="O836" s="1097" t="s">
        <v>344</v>
      </c>
      <c r="P836" s="1097" t="s">
        <v>341</v>
      </c>
      <c r="Q836" s="1097" t="s">
        <v>857</v>
      </c>
      <c r="R836" s="1098">
        <v>3987</v>
      </c>
      <c r="S836" s="1029" t="s">
        <v>858</v>
      </c>
      <c r="T836" s="1029">
        <v>2</v>
      </c>
      <c r="U836" s="1029" t="s">
        <v>859</v>
      </c>
      <c r="V836" s="1029">
        <v>2</v>
      </c>
      <c r="W836" s="1029">
        <v>6</v>
      </c>
      <c r="X836" s="1029" t="s">
        <v>875</v>
      </c>
      <c r="Y836" s="1029" t="s">
        <v>859</v>
      </c>
      <c r="Z836" s="1029" t="s">
        <v>876</v>
      </c>
      <c r="AA836" s="1029" t="s">
        <v>877</v>
      </c>
      <c r="AB836" s="2982"/>
      <c r="AC836" s="5086"/>
      <c r="AD836" s="5086"/>
      <c r="AE836" s="5317"/>
    </row>
    <row r="837" spans="1:31" ht="21" customHeight="1">
      <c r="A837" s="4156"/>
      <c r="B837" s="5084" t="s">
        <v>2463</v>
      </c>
      <c r="C837" s="5093" t="s">
        <v>4414</v>
      </c>
      <c r="D837" s="4167" t="s">
        <v>4415</v>
      </c>
      <c r="E837" s="5084" t="s">
        <v>1225</v>
      </c>
      <c r="F837" s="5084" t="s">
        <v>851</v>
      </c>
      <c r="G837" s="5084" t="s">
        <v>1131</v>
      </c>
      <c r="H837" s="5084" t="s">
        <v>624</v>
      </c>
      <c r="I837" s="5084" t="s">
        <v>873</v>
      </c>
      <c r="J837" s="5084">
        <v>15242</v>
      </c>
      <c r="K837" s="5084">
        <v>22318</v>
      </c>
      <c r="L837" s="5084">
        <v>448</v>
      </c>
      <c r="M837" s="5084">
        <v>1046</v>
      </c>
      <c r="N837" s="1840" t="s">
        <v>854</v>
      </c>
      <c r="O837" s="1840" t="s">
        <v>1135</v>
      </c>
      <c r="P837" s="1843" t="s">
        <v>1134</v>
      </c>
      <c r="Q837" s="1840" t="s">
        <v>857</v>
      </c>
      <c r="R837" s="1843">
        <v>3978</v>
      </c>
      <c r="S837" s="1843" t="s">
        <v>858</v>
      </c>
      <c r="T837" s="1843">
        <v>2</v>
      </c>
      <c r="U837" s="1843" t="s">
        <v>859</v>
      </c>
      <c r="V837" s="1843">
        <v>2</v>
      </c>
      <c r="W837" s="1843"/>
      <c r="X837" s="1843"/>
      <c r="Y837" s="1843"/>
      <c r="Z837" s="1843"/>
      <c r="AA837" s="1843"/>
      <c r="AB837" s="2983"/>
      <c r="AC837" s="5084" t="s">
        <v>2468</v>
      </c>
      <c r="AD837" s="5084" t="s">
        <v>2471</v>
      </c>
      <c r="AE837" s="5317" t="s">
        <v>4551</v>
      </c>
    </row>
    <row r="838" spans="1:31" ht="21" customHeight="1">
      <c r="A838" s="4204"/>
      <c r="B838" s="5086"/>
      <c r="C838" s="5095"/>
      <c r="D838" s="4079"/>
      <c r="E838" s="5086"/>
      <c r="F838" s="5086"/>
      <c r="G838" s="5086"/>
      <c r="H838" s="5086"/>
      <c r="I838" s="5086"/>
      <c r="J838" s="5086"/>
      <c r="K838" s="5086"/>
      <c r="L838" s="5086"/>
      <c r="M838" s="5086"/>
      <c r="N838" s="1840" t="s">
        <v>874</v>
      </c>
      <c r="O838" s="1840" t="s">
        <v>344</v>
      </c>
      <c r="P838" s="1840" t="s">
        <v>341</v>
      </c>
      <c r="Q838" s="1840" t="s">
        <v>857</v>
      </c>
      <c r="R838" s="1843">
        <v>3987</v>
      </c>
      <c r="S838" s="1843" t="s">
        <v>858</v>
      </c>
      <c r="T838" s="1843">
        <v>2</v>
      </c>
      <c r="U838" s="1843" t="s">
        <v>859</v>
      </c>
      <c r="V838" s="1843">
        <v>2</v>
      </c>
      <c r="W838" s="1843">
        <v>6</v>
      </c>
      <c r="X838" s="1843" t="s">
        <v>875</v>
      </c>
      <c r="Y838" s="1843" t="s">
        <v>859</v>
      </c>
      <c r="Z838" s="1843" t="s">
        <v>876</v>
      </c>
      <c r="AA838" s="1843" t="s">
        <v>877</v>
      </c>
      <c r="AB838" s="2982"/>
      <c r="AC838" s="5086"/>
      <c r="AD838" s="5086"/>
      <c r="AE838" s="5317"/>
    </row>
    <row r="839" spans="1:31" ht="19.5" customHeight="1">
      <c r="A839" s="4203" t="s">
        <v>4231</v>
      </c>
      <c r="B839" s="5084" t="s">
        <v>2463</v>
      </c>
      <c r="C839" s="5093" t="s">
        <v>3783</v>
      </c>
      <c r="D839" s="3806" t="s">
        <v>1106</v>
      </c>
      <c r="E839" s="5084" t="s">
        <v>1223</v>
      </c>
      <c r="F839" s="5084" t="s">
        <v>851</v>
      </c>
      <c r="G839" s="5084" t="s">
        <v>1130</v>
      </c>
      <c r="H839" s="5084" t="s">
        <v>624</v>
      </c>
      <c r="I839" s="5084" t="s">
        <v>873</v>
      </c>
      <c r="J839" s="5084">
        <v>4576</v>
      </c>
      <c r="K839" s="5084">
        <v>5472</v>
      </c>
      <c r="L839" s="5084">
        <v>512</v>
      </c>
      <c r="M839" s="5084">
        <v>1088</v>
      </c>
      <c r="N839" s="1097" t="s">
        <v>854</v>
      </c>
      <c r="O839" s="1099" t="s">
        <v>164</v>
      </c>
      <c r="P839" s="1100" t="s">
        <v>856</v>
      </c>
      <c r="Q839" s="1099" t="s">
        <v>857</v>
      </c>
      <c r="R839" s="1098">
        <v>3978</v>
      </c>
      <c r="S839" s="1037" t="s">
        <v>858</v>
      </c>
      <c r="T839" s="1037">
        <v>2</v>
      </c>
      <c r="U839" s="1037" t="s">
        <v>859</v>
      </c>
      <c r="V839" s="1037">
        <v>2</v>
      </c>
      <c r="W839" s="1029"/>
      <c r="X839" s="1029"/>
      <c r="Y839" s="1029"/>
      <c r="Z839" s="1029"/>
      <c r="AA839" s="1029"/>
      <c r="AB839" s="2983"/>
      <c r="AC839" s="5084" t="s">
        <v>2466</v>
      </c>
      <c r="AD839" s="5084" t="s">
        <v>2471</v>
      </c>
      <c r="AE839" s="5317" t="s">
        <v>3078</v>
      </c>
    </row>
    <row r="840" spans="1:31" ht="19.5" customHeight="1">
      <c r="A840" s="4156"/>
      <c r="B840" s="5085"/>
      <c r="C840" s="5094"/>
      <c r="D840" s="3807"/>
      <c r="E840" s="5085"/>
      <c r="F840" s="5085"/>
      <c r="G840" s="5085"/>
      <c r="H840" s="5085"/>
      <c r="I840" s="5085"/>
      <c r="J840" s="5085"/>
      <c r="K840" s="5085"/>
      <c r="L840" s="5085"/>
      <c r="M840" s="5085"/>
      <c r="N840" s="1097" t="s">
        <v>874</v>
      </c>
      <c r="O840" s="2719" t="s">
        <v>3491</v>
      </c>
      <c r="P840" s="1097" t="s">
        <v>341</v>
      </c>
      <c r="Q840" s="1097" t="s">
        <v>857</v>
      </c>
      <c r="R840" s="1098">
        <v>3987</v>
      </c>
      <c r="S840" s="1029" t="s">
        <v>858</v>
      </c>
      <c r="T840" s="1029">
        <v>2</v>
      </c>
      <c r="U840" s="1029" t="s">
        <v>859</v>
      </c>
      <c r="V840" s="1029">
        <v>2</v>
      </c>
      <c r="W840" s="1029">
        <v>3</v>
      </c>
      <c r="X840" s="1029" t="s">
        <v>875</v>
      </c>
      <c r="Y840" s="1029" t="s">
        <v>859</v>
      </c>
      <c r="Z840" s="1029" t="s">
        <v>876</v>
      </c>
      <c r="AA840" s="1029" t="s">
        <v>877</v>
      </c>
      <c r="AB840" s="2980"/>
      <c r="AC840" s="5085"/>
      <c r="AD840" s="5085"/>
      <c r="AE840" s="5317"/>
    </row>
    <row r="841" spans="1:31" ht="19.5" customHeight="1">
      <c r="A841" s="4156"/>
      <c r="B841" s="5085"/>
      <c r="C841" s="5094"/>
      <c r="D841" s="3811"/>
      <c r="E841" s="5086"/>
      <c r="F841" s="5085"/>
      <c r="G841" s="5085"/>
      <c r="H841" s="5085"/>
      <c r="I841" s="5085"/>
      <c r="J841" s="5085"/>
      <c r="K841" s="5085"/>
      <c r="L841" s="5085"/>
      <c r="M841" s="5085"/>
      <c r="N841" s="1097" t="s">
        <v>868</v>
      </c>
      <c r="O841" s="1097" t="s">
        <v>869</v>
      </c>
      <c r="P841" s="1097" t="s">
        <v>869</v>
      </c>
      <c r="Q841" s="1097" t="s">
        <v>857</v>
      </c>
      <c r="R841" s="1098">
        <v>3999</v>
      </c>
      <c r="S841" s="1029" t="s">
        <v>858</v>
      </c>
      <c r="T841" s="1029">
        <v>2</v>
      </c>
      <c r="U841" s="1029" t="s">
        <v>859</v>
      </c>
      <c r="V841" s="1029">
        <v>2</v>
      </c>
      <c r="W841" s="1029"/>
      <c r="X841" s="1029"/>
      <c r="Y841" s="1029"/>
      <c r="Z841" s="1029"/>
      <c r="AA841" s="1029"/>
      <c r="AB841" s="2980"/>
      <c r="AC841" s="5085"/>
      <c r="AD841" s="5085"/>
      <c r="AE841" s="5317"/>
    </row>
    <row r="842" spans="1:31" ht="19.5" customHeight="1">
      <c r="A842" s="4156"/>
      <c r="B842" s="5084" t="s">
        <v>2463</v>
      </c>
      <c r="C842" s="5093" t="s">
        <v>3762</v>
      </c>
      <c r="D842" s="3806" t="s">
        <v>1107</v>
      </c>
      <c r="E842" s="5084" t="s">
        <v>1223</v>
      </c>
      <c r="F842" s="5084" t="s">
        <v>851</v>
      </c>
      <c r="G842" s="5084" t="s">
        <v>1130</v>
      </c>
      <c r="H842" s="5084" t="s">
        <v>624</v>
      </c>
      <c r="I842" s="5084" t="s">
        <v>873</v>
      </c>
      <c r="J842" s="3743">
        <v>4591</v>
      </c>
      <c r="K842" s="5084">
        <v>9162</v>
      </c>
      <c r="L842" s="5084">
        <v>512</v>
      </c>
      <c r="M842" s="5084">
        <v>1088</v>
      </c>
      <c r="N842" s="1097" t="s">
        <v>854</v>
      </c>
      <c r="O842" s="1095" t="s">
        <v>1218</v>
      </c>
      <c r="P842" s="1094" t="s">
        <v>1219</v>
      </c>
      <c r="Q842" s="1097" t="s">
        <v>857</v>
      </c>
      <c r="R842" s="1098">
        <v>3978</v>
      </c>
      <c r="S842" s="1029" t="s">
        <v>858</v>
      </c>
      <c r="T842" s="1029">
        <v>2</v>
      </c>
      <c r="U842" s="1029" t="s">
        <v>859</v>
      </c>
      <c r="V842" s="1029">
        <v>2</v>
      </c>
      <c r="W842" s="1029"/>
      <c r="X842" s="1029"/>
      <c r="Y842" s="1029"/>
      <c r="Z842" s="1029"/>
      <c r="AA842" s="1029"/>
      <c r="AB842" s="2983"/>
      <c r="AC842" s="5084" t="s">
        <v>2466</v>
      </c>
      <c r="AD842" s="5084" t="s">
        <v>2471</v>
      </c>
      <c r="AE842" s="5317" t="s">
        <v>3079</v>
      </c>
    </row>
    <row r="843" spans="1:31" ht="19.5" customHeight="1">
      <c r="A843" s="4156"/>
      <c r="B843" s="5085"/>
      <c r="C843" s="5094"/>
      <c r="D843" s="3807"/>
      <c r="E843" s="5085"/>
      <c r="F843" s="5085"/>
      <c r="G843" s="5085"/>
      <c r="H843" s="5085"/>
      <c r="I843" s="5085"/>
      <c r="J843" s="3703"/>
      <c r="K843" s="5085"/>
      <c r="L843" s="5085"/>
      <c r="M843" s="5085"/>
      <c r="N843" s="1097" t="s">
        <v>874</v>
      </c>
      <c r="O843" s="2719" t="s">
        <v>3491</v>
      </c>
      <c r="P843" s="1097" t="s">
        <v>341</v>
      </c>
      <c r="Q843" s="1097" t="s">
        <v>857</v>
      </c>
      <c r="R843" s="1098">
        <v>3987</v>
      </c>
      <c r="S843" s="1029" t="s">
        <v>858</v>
      </c>
      <c r="T843" s="1029">
        <v>2</v>
      </c>
      <c r="U843" s="1029" t="s">
        <v>859</v>
      </c>
      <c r="V843" s="1029">
        <v>2</v>
      </c>
      <c r="W843" s="1029">
        <v>3</v>
      </c>
      <c r="X843" s="1029" t="s">
        <v>875</v>
      </c>
      <c r="Y843" s="1029" t="s">
        <v>859</v>
      </c>
      <c r="Z843" s="1029" t="s">
        <v>876</v>
      </c>
      <c r="AA843" s="1029" t="s">
        <v>877</v>
      </c>
      <c r="AB843" s="2980"/>
      <c r="AC843" s="5085"/>
      <c r="AD843" s="5085"/>
      <c r="AE843" s="5317"/>
    </row>
    <row r="844" spans="1:31" ht="19.5" customHeight="1">
      <c r="A844" s="4156"/>
      <c r="B844" s="5085"/>
      <c r="C844" s="5094"/>
      <c r="D844" s="3811"/>
      <c r="E844" s="5086"/>
      <c r="F844" s="5085"/>
      <c r="G844" s="5085"/>
      <c r="H844" s="5085"/>
      <c r="I844" s="5085"/>
      <c r="J844" s="3706"/>
      <c r="K844" s="5086"/>
      <c r="L844" s="5086"/>
      <c r="M844" s="5086"/>
      <c r="N844" s="1097" t="s">
        <v>868</v>
      </c>
      <c r="O844" s="1097" t="s">
        <v>869</v>
      </c>
      <c r="P844" s="1097" t="s">
        <v>869</v>
      </c>
      <c r="Q844" s="1097" t="s">
        <v>857</v>
      </c>
      <c r="R844" s="1098">
        <v>3999</v>
      </c>
      <c r="S844" s="1029" t="s">
        <v>858</v>
      </c>
      <c r="T844" s="1577">
        <v>2</v>
      </c>
      <c r="U844" s="1577" t="s">
        <v>859</v>
      </c>
      <c r="V844" s="1577">
        <v>2</v>
      </c>
      <c r="W844" s="1029"/>
      <c r="X844" s="1029"/>
      <c r="Y844" s="1029"/>
      <c r="Z844" s="1029"/>
      <c r="AA844" s="1029"/>
      <c r="AB844" s="2980"/>
      <c r="AC844" s="5085"/>
      <c r="AD844" s="5085"/>
      <c r="AE844" s="5317"/>
    </row>
    <row r="845" spans="1:31" ht="19.5" customHeight="1">
      <c r="A845" s="4156"/>
      <c r="B845" s="5084" t="s">
        <v>2463</v>
      </c>
      <c r="C845" s="5093" t="s">
        <v>3763</v>
      </c>
      <c r="D845" s="3806" t="s">
        <v>1108</v>
      </c>
      <c r="E845" s="5084" t="s">
        <v>1224</v>
      </c>
      <c r="F845" s="5084" t="s">
        <v>851</v>
      </c>
      <c r="G845" s="5084" t="s">
        <v>1131</v>
      </c>
      <c r="H845" s="5084" t="s">
        <v>624</v>
      </c>
      <c r="I845" s="5084" t="s">
        <v>873</v>
      </c>
      <c r="J845" s="5084">
        <v>9163</v>
      </c>
      <c r="K845" s="5084">
        <v>16542</v>
      </c>
      <c r="L845" s="5084">
        <v>512</v>
      </c>
      <c r="M845" s="5084">
        <v>1388</v>
      </c>
      <c r="N845" s="1097" t="s">
        <v>854</v>
      </c>
      <c r="O845" s="1097" t="s">
        <v>1135</v>
      </c>
      <c r="P845" s="1098" t="s">
        <v>1134</v>
      </c>
      <c r="Q845" s="1097" t="s">
        <v>857</v>
      </c>
      <c r="R845" s="1098">
        <v>3978</v>
      </c>
      <c r="S845" s="1029" t="s">
        <v>858</v>
      </c>
      <c r="T845" s="1577">
        <v>2</v>
      </c>
      <c r="U845" s="1577" t="s">
        <v>859</v>
      </c>
      <c r="V845" s="1577">
        <v>2</v>
      </c>
      <c r="W845" s="1029"/>
      <c r="X845" s="1029"/>
      <c r="Y845" s="1029"/>
      <c r="Z845" s="1029"/>
      <c r="AA845" s="1029"/>
      <c r="AB845" s="2983"/>
      <c r="AC845" s="5084" t="s">
        <v>2468</v>
      </c>
      <c r="AD845" s="5084" t="s">
        <v>2471</v>
      </c>
      <c r="AE845" s="5317" t="s">
        <v>3080</v>
      </c>
    </row>
    <row r="846" spans="1:31" ht="19.5" customHeight="1">
      <c r="A846" s="4156"/>
      <c r="B846" s="5085"/>
      <c r="C846" s="5094"/>
      <c r="D846" s="3807"/>
      <c r="E846" s="5085"/>
      <c r="F846" s="5085"/>
      <c r="G846" s="5085"/>
      <c r="H846" s="5085"/>
      <c r="I846" s="5085"/>
      <c r="J846" s="5085"/>
      <c r="K846" s="5085"/>
      <c r="L846" s="5085"/>
      <c r="M846" s="5085"/>
      <c r="N846" s="1097" t="s">
        <v>874</v>
      </c>
      <c r="O846" s="2719" t="s">
        <v>3491</v>
      </c>
      <c r="P846" s="1097" t="s">
        <v>341</v>
      </c>
      <c r="Q846" s="1097" t="s">
        <v>857</v>
      </c>
      <c r="R846" s="1098">
        <v>3987</v>
      </c>
      <c r="S846" s="1029" t="s">
        <v>858</v>
      </c>
      <c r="T846" s="1577">
        <v>2</v>
      </c>
      <c r="U846" s="1577" t="s">
        <v>859</v>
      </c>
      <c r="V846" s="1577">
        <v>2</v>
      </c>
      <c r="W846" s="1029">
        <v>3</v>
      </c>
      <c r="X846" s="1029" t="s">
        <v>875</v>
      </c>
      <c r="Y846" s="1029" t="s">
        <v>859</v>
      </c>
      <c r="Z846" s="1029" t="s">
        <v>876</v>
      </c>
      <c r="AA846" s="1029" t="s">
        <v>877</v>
      </c>
      <c r="AB846" s="2980"/>
      <c r="AC846" s="5085"/>
      <c r="AD846" s="5085"/>
      <c r="AE846" s="5317"/>
    </row>
    <row r="847" spans="1:31" ht="19.5" customHeight="1">
      <c r="A847" s="4156"/>
      <c r="B847" s="5086"/>
      <c r="C847" s="5095"/>
      <c r="D847" s="3811"/>
      <c r="E847" s="5086"/>
      <c r="F847" s="5086"/>
      <c r="G847" s="5085"/>
      <c r="H847" s="5086"/>
      <c r="I847" s="5086"/>
      <c r="J847" s="5086"/>
      <c r="K847" s="5086"/>
      <c r="L847" s="5086"/>
      <c r="M847" s="5086"/>
      <c r="N847" s="1097" t="s">
        <v>868</v>
      </c>
      <c r="O847" s="1097" t="s">
        <v>869</v>
      </c>
      <c r="P847" s="1097" t="s">
        <v>869</v>
      </c>
      <c r="Q847" s="1097" t="s">
        <v>857</v>
      </c>
      <c r="R847" s="1098">
        <v>3999</v>
      </c>
      <c r="S847" s="1029" t="s">
        <v>858</v>
      </c>
      <c r="T847" s="1577">
        <v>2</v>
      </c>
      <c r="U847" s="1577" t="s">
        <v>859</v>
      </c>
      <c r="V847" s="1577">
        <v>2</v>
      </c>
      <c r="W847" s="1029"/>
      <c r="X847" s="1029"/>
      <c r="Y847" s="1029"/>
      <c r="Z847" s="1029"/>
      <c r="AA847" s="1029"/>
      <c r="AB847" s="2982"/>
      <c r="AC847" s="5086"/>
      <c r="AD847" s="5086"/>
      <c r="AE847" s="5317"/>
    </row>
    <row r="848" spans="1:31" ht="19.5" customHeight="1">
      <c r="A848" s="4156"/>
      <c r="B848" s="5084" t="s">
        <v>2463</v>
      </c>
      <c r="C848" s="5093" t="s">
        <v>4210</v>
      </c>
      <c r="D848" s="4139" t="s">
        <v>4172</v>
      </c>
      <c r="E848" s="5084" t="s">
        <v>1223</v>
      </c>
      <c r="F848" s="5084" t="s">
        <v>851</v>
      </c>
      <c r="G848" s="5084" t="s">
        <v>1130</v>
      </c>
      <c r="H848" s="5084" t="s">
        <v>624</v>
      </c>
      <c r="I848" s="5084" t="s">
        <v>873</v>
      </c>
      <c r="J848" s="5084">
        <v>4512</v>
      </c>
      <c r="K848" s="5084">
        <v>5632</v>
      </c>
      <c r="L848" s="5084">
        <v>512</v>
      </c>
      <c r="M848" s="5084">
        <v>960</v>
      </c>
      <c r="N848" s="1550" t="s">
        <v>854</v>
      </c>
      <c r="O848" s="1556" t="s">
        <v>164</v>
      </c>
      <c r="P848" s="1558" t="s">
        <v>856</v>
      </c>
      <c r="Q848" s="1556" t="s">
        <v>857</v>
      </c>
      <c r="R848" s="1555">
        <v>3978</v>
      </c>
      <c r="S848" s="1558" t="s">
        <v>858</v>
      </c>
      <c r="T848" s="1578">
        <v>2</v>
      </c>
      <c r="U848" s="1578" t="s">
        <v>859</v>
      </c>
      <c r="V848" s="1578">
        <v>2</v>
      </c>
      <c r="W848" s="1555"/>
      <c r="X848" s="1555"/>
      <c r="Y848" s="1555"/>
      <c r="Z848" s="1555"/>
      <c r="AA848" s="1555"/>
      <c r="AB848" s="2983"/>
      <c r="AC848" s="5084" t="s">
        <v>2466</v>
      </c>
      <c r="AD848" s="5084" t="s">
        <v>2471</v>
      </c>
      <c r="AE848" s="5317" t="s">
        <v>4211</v>
      </c>
    </row>
    <row r="849" spans="1:31" ht="19.5" customHeight="1">
      <c r="A849" s="4156"/>
      <c r="B849" s="5085"/>
      <c r="C849" s="5094"/>
      <c r="D849" s="4167"/>
      <c r="E849" s="5085"/>
      <c r="F849" s="5085"/>
      <c r="G849" s="5085"/>
      <c r="H849" s="5085"/>
      <c r="I849" s="5085"/>
      <c r="J849" s="5085"/>
      <c r="K849" s="5085"/>
      <c r="L849" s="5085"/>
      <c r="M849" s="5085"/>
      <c r="N849" s="1550" t="s">
        <v>874</v>
      </c>
      <c r="O849" s="2719" t="s">
        <v>3491</v>
      </c>
      <c r="P849" s="1550" t="s">
        <v>341</v>
      </c>
      <c r="Q849" s="1550" t="s">
        <v>857</v>
      </c>
      <c r="R849" s="1555">
        <v>3987</v>
      </c>
      <c r="S849" s="1555" t="s">
        <v>858</v>
      </c>
      <c r="T849" s="1577">
        <v>2</v>
      </c>
      <c r="U849" s="1577" t="s">
        <v>859</v>
      </c>
      <c r="V849" s="1577">
        <v>2</v>
      </c>
      <c r="W849" s="1555">
        <v>3</v>
      </c>
      <c r="X849" s="1555" t="s">
        <v>875</v>
      </c>
      <c r="Y849" s="1555" t="s">
        <v>859</v>
      </c>
      <c r="Z849" s="1555" t="s">
        <v>876</v>
      </c>
      <c r="AA849" s="1555" t="s">
        <v>877</v>
      </c>
      <c r="AB849" s="2980"/>
      <c r="AC849" s="5085"/>
      <c r="AD849" s="5085"/>
      <c r="AE849" s="5317"/>
    </row>
    <row r="850" spans="1:31" ht="19.5" customHeight="1">
      <c r="A850" s="4156"/>
      <c r="B850" s="5085"/>
      <c r="C850" s="5094"/>
      <c r="D850" s="4079"/>
      <c r="E850" s="5086"/>
      <c r="F850" s="5085"/>
      <c r="G850" s="5085"/>
      <c r="H850" s="5085"/>
      <c r="I850" s="5085"/>
      <c r="J850" s="5085"/>
      <c r="K850" s="5085"/>
      <c r="L850" s="5085"/>
      <c r="M850" s="5085"/>
      <c r="N850" s="1550" t="s">
        <v>868</v>
      </c>
      <c r="O850" s="1574" t="s">
        <v>614</v>
      </c>
      <c r="P850" s="1574" t="s">
        <v>614</v>
      </c>
      <c r="Q850" s="1550" t="s">
        <v>857</v>
      </c>
      <c r="R850" s="1555">
        <v>3999</v>
      </c>
      <c r="S850" s="1555" t="s">
        <v>858</v>
      </c>
      <c r="T850" s="1577">
        <v>8</v>
      </c>
      <c r="U850" s="1577" t="s">
        <v>859</v>
      </c>
      <c r="V850" s="1577">
        <v>8</v>
      </c>
      <c r="W850" s="1555"/>
      <c r="X850" s="1555"/>
      <c r="Y850" s="1555"/>
      <c r="Z850" s="1555"/>
      <c r="AA850" s="1555"/>
      <c r="AB850" s="2980"/>
      <c r="AC850" s="5085"/>
      <c r="AD850" s="5085"/>
      <c r="AE850" s="5317"/>
    </row>
    <row r="851" spans="1:31" ht="19.5" customHeight="1">
      <c r="A851" s="4156"/>
      <c r="B851" s="5084" t="s">
        <v>2463</v>
      </c>
      <c r="C851" s="5093" t="s">
        <v>4174</v>
      </c>
      <c r="D851" s="4139" t="s">
        <v>4175</v>
      </c>
      <c r="E851" s="5084" t="s">
        <v>1224</v>
      </c>
      <c r="F851" s="5084" t="s">
        <v>851</v>
      </c>
      <c r="G851" s="5084" t="s">
        <v>1130</v>
      </c>
      <c r="H851" s="5084" t="s">
        <v>624</v>
      </c>
      <c r="I851" s="5084" t="s">
        <v>873</v>
      </c>
      <c r="J851" s="3743">
        <v>4768</v>
      </c>
      <c r="K851" s="5084">
        <v>9322</v>
      </c>
      <c r="L851" s="5084">
        <v>512</v>
      </c>
      <c r="M851" s="5084">
        <v>1280</v>
      </c>
      <c r="N851" s="1550" t="s">
        <v>854</v>
      </c>
      <c r="O851" s="1573" t="s">
        <v>1218</v>
      </c>
      <c r="P851" s="1857" t="s">
        <v>1219</v>
      </c>
      <c r="Q851" s="1550" t="s">
        <v>857</v>
      </c>
      <c r="R851" s="1555">
        <v>3978</v>
      </c>
      <c r="S851" s="1555" t="s">
        <v>858</v>
      </c>
      <c r="T851" s="1577">
        <v>2</v>
      </c>
      <c r="U851" s="1577" t="s">
        <v>859</v>
      </c>
      <c r="V851" s="1577">
        <v>2</v>
      </c>
      <c r="W851" s="1555"/>
      <c r="X851" s="1555"/>
      <c r="Y851" s="1555"/>
      <c r="Z851" s="1555"/>
      <c r="AA851" s="1555"/>
      <c r="AB851" s="2983"/>
      <c r="AC851" s="5084" t="s">
        <v>2466</v>
      </c>
      <c r="AD851" s="5084" t="s">
        <v>2471</v>
      </c>
      <c r="AE851" s="5317" t="s">
        <v>4211</v>
      </c>
    </row>
    <row r="852" spans="1:31" ht="19.5" customHeight="1">
      <c r="A852" s="4156"/>
      <c r="B852" s="5085"/>
      <c r="C852" s="5094"/>
      <c r="D852" s="4167"/>
      <c r="E852" s="5085"/>
      <c r="F852" s="5085"/>
      <c r="G852" s="5085"/>
      <c r="H852" s="5085"/>
      <c r="I852" s="5085"/>
      <c r="J852" s="3703"/>
      <c r="K852" s="5085"/>
      <c r="L852" s="5085"/>
      <c r="M852" s="5085"/>
      <c r="N852" s="1550" t="s">
        <v>874</v>
      </c>
      <c r="O852" s="2719" t="s">
        <v>3491</v>
      </c>
      <c r="P852" s="1574" t="s">
        <v>341</v>
      </c>
      <c r="Q852" s="1550" t="s">
        <v>857</v>
      </c>
      <c r="R852" s="1555">
        <v>3987</v>
      </c>
      <c r="S852" s="1555" t="s">
        <v>858</v>
      </c>
      <c r="T852" s="1577">
        <v>2</v>
      </c>
      <c r="U852" s="1577" t="s">
        <v>859</v>
      </c>
      <c r="V852" s="1577">
        <v>2</v>
      </c>
      <c r="W852" s="1555">
        <v>3</v>
      </c>
      <c r="X852" s="1555" t="s">
        <v>875</v>
      </c>
      <c r="Y852" s="1555" t="s">
        <v>859</v>
      </c>
      <c r="Z852" s="1555" t="s">
        <v>876</v>
      </c>
      <c r="AA852" s="1555" t="s">
        <v>877</v>
      </c>
      <c r="AB852" s="2980"/>
      <c r="AC852" s="5085"/>
      <c r="AD852" s="5085"/>
      <c r="AE852" s="5317"/>
    </row>
    <row r="853" spans="1:31" ht="19.5" customHeight="1">
      <c r="A853" s="4156"/>
      <c r="B853" s="5085"/>
      <c r="C853" s="5094"/>
      <c r="D853" s="4079"/>
      <c r="E853" s="5086"/>
      <c r="F853" s="5085"/>
      <c r="G853" s="5085"/>
      <c r="H853" s="5085"/>
      <c r="I853" s="5085"/>
      <c r="J853" s="3706"/>
      <c r="K853" s="5086"/>
      <c r="L853" s="5086"/>
      <c r="M853" s="5086"/>
      <c r="N853" s="1550" t="s">
        <v>868</v>
      </c>
      <c r="O853" s="1574" t="s">
        <v>614</v>
      </c>
      <c r="P853" s="1574" t="s">
        <v>614</v>
      </c>
      <c r="Q853" s="1550" t="s">
        <v>857</v>
      </c>
      <c r="R853" s="1555">
        <v>3999</v>
      </c>
      <c r="S853" s="1555" t="s">
        <v>858</v>
      </c>
      <c r="T853" s="1577">
        <v>8</v>
      </c>
      <c r="U853" s="1577" t="s">
        <v>859</v>
      </c>
      <c r="V853" s="1577">
        <v>8</v>
      </c>
      <c r="W853" s="1555"/>
      <c r="X853" s="1555"/>
      <c r="Y853" s="1555"/>
      <c r="Z853" s="1555"/>
      <c r="AA853" s="1555"/>
      <c r="AB853" s="2980"/>
      <c r="AC853" s="5085"/>
      <c r="AD853" s="5085"/>
      <c r="AE853" s="5317"/>
    </row>
    <row r="854" spans="1:31" ht="19.5" customHeight="1">
      <c r="A854" s="4156"/>
      <c r="B854" s="5084" t="s">
        <v>2463</v>
      </c>
      <c r="C854" s="5093" t="s">
        <v>4177</v>
      </c>
      <c r="D854" s="4139" t="s">
        <v>4178</v>
      </c>
      <c r="E854" s="5084" t="s">
        <v>1224</v>
      </c>
      <c r="F854" s="5084" t="s">
        <v>851</v>
      </c>
      <c r="G854" s="5084" t="s">
        <v>1131</v>
      </c>
      <c r="H854" s="5084" t="s">
        <v>624</v>
      </c>
      <c r="I854" s="5084" t="s">
        <v>873</v>
      </c>
      <c r="J854" s="3743">
        <v>9290</v>
      </c>
      <c r="K854" s="5084">
        <v>16702</v>
      </c>
      <c r="L854" s="5084">
        <v>512</v>
      </c>
      <c r="M854" s="5084">
        <v>1430</v>
      </c>
      <c r="N854" s="1550" t="s">
        <v>854</v>
      </c>
      <c r="O854" s="1573" t="s">
        <v>3239</v>
      </c>
      <c r="P854" s="1569" t="s">
        <v>1134</v>
      </c>
      <c r="Q854" s="1550" t="s">
        <v>857</v>
      </c>
      <c r="R854" s="1555">
        <v>3978</v>
      </c>
      <c r="S854" s="1555" t="s">
        <v>858</v>
      </c>
      <c r="T854" s="1577">
        <v>2</v>
      </c>
      <c r="U854" s="1577" t="s">
        <v>859</v>
      </c>
      <c r="V854" s="1577">
        <v>2</v>
      </c>
      <c r="W854" s="1555"/>
      <c r="X854" s="1555"/>
      <c r="Y854" s="1555"/>
      <c r="Z854" s="1555"/>
      <c r="AA854" s="1555"/>
      <c r="AB854" s="2983"/>
      <c r="AC854" s="5084" t="s">
        <v>2466</v>
      </c>
      <c r="AD854" s="5084" t="s">
        <v>2471</v>
      </c>
      <c r="AE854" s="5317" t="s">
        <v>4211</v>
      </c>
    </row>
    <row r="855" spans="1:31" ht="19.5" customHeight="1">
      <c r="A855" s="4156"/>
      <c r="B855" s="5085"/>
      <c r="C855" s="5094"/>
      <c r="D855" s="4167"/>
      <c r="E855" s="5085"/>
      <c r="F855" s="5085"/>
      <c r="G855" s="5085"/>
      <c r="H855" s="5085"/>
      <c r="I855" s="5085"/>
      <c r="J855" s="3703"/>
      <c r="K855" s="5085"/>
      <c r="L855" s="5085"/>
      <c r="M855" s="5085"/>
      <c r="N855" s="1550" t="s">
        <v>874</v>
      </c>
      <c r="O855" s="2719" t="s">
        <v>3491</v>
      </c>
      <c r="P855" s="1574" t="s">
        <v>341</v>
      </c>
      <c r="Q855" s="1550" t="s">
        <v>857</v>
      </c>
      <c r="R855" s="1555">
        <v>3987</v>
      </c>
      <c r="S855" s="1555" t="s">
        <v>858</v>
      </c>
      <c r="T855" s="1577">
        <v>2</v>
      </c>
      <c r="U855" s="1577" t="s">
        <v>859</v>
      </c>
      <c r="V855" s="1577">
        <v>2</v>
      </c>
      <c r="W855" s="1555">
        <v>3</v>
      </c>
      <c r="X855" s="1555" t="s">
        <v>875</v>
      </c>
      <c r="Y855" s="1555" t="s">
        <v>859</v>
      </c>
      <c r="Z855" s="1555" t="s">
        <v>876</v>
      </c>
      <c r="AA855" s="1555" t="s">
        <v>877</v>
      </c>
      <c r="AB855" s="2980"/>
      <c r="AC855" s="5085"/>
      <c r="AD855" s="5085"/>
      <c r="AE855" s="5317"/>
    </row>
    <row r="856" spans="1:31" ht="19.5" customHeight="1">
      <c r="A856" s="4204"/>
      <c r="B856" s="5085"/>
      <c r="C856" s="5094"/>
      <c r="D856" s="4079"/>
      <c r="E856" s="5086"/>
      <c r="F856" s="5085"/>
      <c r="G856" s="5085"/>
      <c r="H856" s="5085"/>
      <c r="I856" s="5085"/>
      <c r="J856" s="3706"/>
      <c r="K856" s="5086"/>
      <c r="L856" s="5086"/>
      <c r="M856" s="5086"/>
      <c r="N856" s="1550" t="s">
        <v>868</v>
      </c>
      <c r="O856" s="1574" t="s">
        <v>614</v>
      </c>
      <c r="P856" s="1574" t="s">
        <v>614</v>
      </c>
      <c r="Q856" s="1550" t="s">
        <v>857</v>
      </c>
      <c r="R856" s="1555">
        <v>3999</v>
      </c>
      <c r="S856" s="1555" t="s">
        <v>858</v>
      </c>
      <c r="T856" s="1577">
        <v>8</v>
      </c>
      <c r="U856" s="1577" t="s">
        <v>859</v>
      </c>
      <c r="V856" s="1577">
        <v>8</v>
      </c>
      <c r="W856" s="1555"/>
      <c r="X856" s="1555"/>
      <c r="Y856" s="1555"/>
      <c r="Z856" s="1555"/>
      <c r="AA856" s="1555"/>
      <c r="AB856" s="2980"/>
      <c r="AC856" s="5085"/>
      <c r="AD856" s="5085"/>
      <c r="AE856" s="5317"/>
    </row>
    <row r="857" spans="1:31" ht="19.5" customHeight="1">
      <c r="A857" s="4203" t="s">
        <v>4419</v>
      </c>
      <c r="B857" s="5084" t="s">
        <v>2463</v>
      </c>
      <c r="C857" s="5093" t="s">
        <v>3767</v>
      </c>
      <c r="D857" s="4139" t="s">
        <v>4420</v>
      </c>
      <c r="E857" s="5084" t="s">
        <v>4475</v>
      </c>
      <c r="F857" s="5084" t="s">
        <v>851</v>
      </c>
      <c r="G857" s="5084" t="s">
        <v>1131</v>
      </c>
      <c r="H857" s="5084" t="s">
        <v>624</v>
      </c>
      <c r="I857" s="5084" t="s">
        <v>873</v>
      </c>
      <c r="J857" s="5084">
        <v>6640</v>
      </c>
      <c r="K857" s="5084">
        <v>11194</v>
      </c>
      <c r="L857" s="5084">
        <v>512</v>
      </c>
      <c r="M857" s="5084">
        <v>1152</v>
      </c>
      <c r="N857" s="1890" t="s">
        <v>854</v>
      </c>
      <c r="O857" s="1920" t="s">
        <v>3084</v>
      </c>
      <c r="P857" s="1916" t="s">
        <v>1219</v>
      </c>
      <c r="Q857" s="1920" t="s">
        <v>857</v>
      </c>
      <c r="R857" s="1912">
        <v>3978</v>
      </c>
      <c r="S857" s="1916" t="s">
        <v>858</v>
      </c>
      <c r="T857" s="1916">
        <v>2</v>
      </c>
      <c r="U857" s="1916" t="s">
        <v>859</v>
      </c>
      <c r="V857" s="1916">
        <v>2</v>
      </c>
      <c r="W857" s="1912"/>
      <c r="X857" s="1912"/>
      <c r="Y857" s="1912"/>
      <c r="Z857" s="1912"/>
      <c r="AA857" s="1912"/>
      <c r="AB857" s="2983"/>
      <c r="AC857" s="5084" t="s">
        <v>2466</v>
      </c>
      <c r="AD857" s="5084" t="s">
        <v>2471</v>
      </c>
      <c r="AE857" s="5317" t="s">
        <v>4550</v>
      </c>
    </row>
    <row r="858" spans="1:31" ht="19.5" customHeight="1">
      <c r="A858" s="4156"/>
      <c r="B858" s="5085"/>
      <c r="C858" s="5094"/>
      <c r="D858" s="4167"/>
      <c r="E858" s="5085"/>
      <c r="F858" s="5085"/>
      <c r="G858" s="5085"/>
      <c r="H858" s="5085"/>
      <c r="I858" s="5085"/>
      <c r="J858" s="5085"/>
      <c r="K858" s="5085"/>
      <c r="L858" s="5085"/>
      <c r="M858" s="5085"/>
      <c r="N858" s="1890" t="s">
        <v>874</v>
      </c>
      <c r="O858" s="1890" t="s">
        <v>3504</v>
      </c>
      <c r="P858" s="1890" t="s">
        <v>341</v>
      </c>
      <c r="Q858" s="1890" t="s">
        <v>857</v>
      </c>
      <c r="R858" s="1912">
        <v>3987</v>
      </c>
      <c r="S858" s="1912" t="s">
        <v>858</v>
      </c>
      <c r="T858" s="1912">
        <v>2</v>
      </c>
      <c r="U858" s="1912" t="s">
        <v>859</v>
      </c>
      <c r="V858" s="1912">
        <v>2</v>
      </c>
      <c r="W858" s="1912">
        <v>6</v>
      </c>
      <c r="X858" s="1912" t="s">
        <v>875</v>
      </c>
      <c r="Y858" s="1912" t="s">
        <v>859</v>
      </c>
      <c r="Z858" s="1912" t="s">
        <v>876</v>
      </c>
      <c r="AA858" s="1912" t="s">
        <v>877</v>
      </c>
      <c r="AB858" s="2980"/>
      <c r="AC858" s="5085"/>
      <c r="AD858" s="5085"/>
      <c r="AE858" s="5317"/>
    </row>
    <row r="859" spans="1:31" ht="19.5" customHeight="1">
      <c r="A859" s="4156"/>
      <c r="B859" s="5085"/>
      <c r="C859" s="5094"/>
      <c r="D859" s="4079"/>
      <c r="E859" s="5086"/>
      <c r="F859" s="5085"/>
      <c r="G859" s="5085"/>
      <c r="H859" s="5085"/>
      <c r="I859" s="5085"/>
      <c r="J859" s="5085"/>
      <c r="K859" s="5085"/>
      <c r="L859" s="5085"/>
      <c r="M859" s="5085"/>
      <c r="N859" s="1890" t="s">
        <v>868</v>
      </c>
      <c r="O859" s="1890" t="s">
        <v>869</v>
      </c>
      <c r="P859" s="1890" t="s">
        <v>869</v>
      </c>
      <c r="Q859" s="1890" t="s">
        <v>857</v>
      </c>
      <c r="R859" s="1912">
        <v>3999</v>
      </c>
      <c r="S859" s="1912" t="s">
        <v>858</v>
      </c>
      <c r="T859" s="1912">
        <v>2</v>
      </c>
      <c r="U859" s="1912" t="s">
        <v>859</v>
      </c>
      <c r="V859" s="1912">
        <v>2</v>
      </c>
      <c r="W859" s="1912"/>
      <c r="X859" s="1912"/>
      <c r="Y859" s="1912"/>
      <c r="Z859" s="1912"/>
      <c r="AA859" s="1912"/>
      <c r="AB859" s="2980"/>
      <c r="AC859" s="5085"/>
      <c r="AD859" s="5085"/>
      <c r="AE859" s="5317"/>
    </row>
    <row r="860" spans="1:31" ht="19.5" customHeight="1">
      <c r="A860" s="4156"/>
      <c r="B860" s="5084" t="s">
        <v>2463</v>
      </c>
      <c r="C860" s="5093" t="s">
        <v>3768</v>
      </c>
      <c r="D860" s="4139" t="s">
        <v>4423</v>
      </c>
      <c r="E860" s="5084" t="s">
        <v>4475</v>
      </c>
      <c r="F860" s="5084" t="s">
        <v>851</v>
      </c>
      <c r="G860" s="5084" t="s">
        <v>1131</v>
      </c>
      <c r="H860" s="5084" t="s">
        <v>624</v>
      </c>
      <c r="I860" s="5084" t="s">
        <v>873</v>
      </c>
      <c r="J860" s="3743">
        <v>11194</v>
      </c>
      <c r="K860" s="5084">
        <v>18574</v>
      </c>
      <c r="L860" s="5084">
        <v>512</v>
      </c>
      <c r="M860" s="5084">
        <v>1302</v>
      </c>
      <c r="N860" s="1890" t="s">
        <v>854</v>
      </c>
      <c r="O860" s="1890" t="s">
        <v>1135</v>
      </c>
      <c r="P860" s="1912" t="s">
        <v>1134</v>
      </c>
      <c r="Q860" s="1890" t="s">
        <v>857</v>
      </c>
      <c r="R860" s="1912">
        <v>3978</v>
      </c>
      <c r="S860" s="1912" t="s">
        <v>858</v>
      </c>
      <c r="T860" s="1912">
        <v>2</v>
      </c>
      <c r="U860" s="1912" t="s">
        <v>859</v>
      </c>
      <c r="V860" s="1912">
        <v>2</v>
      </c>
      <c r="W860" s="1912"/>
      <c r="X860" s="1912"/>
      <c r="Y860" s="1912"/>
      <c r="Z860" s="1912"/>
      <c r="AA860" s="1912"/>
      <c r="AB860" s="2983"/>
      <c r="AC860" s="5084" t="s">
        <v>2468</v>
      </c>
      <c r="AD860" s="5084" t="s">
        <v>2471</v>
      </c>
      <c r="AE860" s="5317" t="s">
        <v>4549</v>
      </c>
    </row>
    <row r="861" spans="1:31" ht="19.5" customHeight="1">
      <c r="A861" s="4156"/>
      <c r="B861" s="5085"/>
      <c r="C861" s="5094"/>
      <c r="D861" s="4167"/>
      <c r="E861" s="5085"/>
      <c r="F861" s="5085"/>
      <c r="G861" s="5085"/>
      <c r="H861" s="5085"/>
      <c r="I861" s="5085"/>
      <c r="J861" s="3703"/>
      <c r="K861" s="5085"/>
      <c r="L861" s="5085"/>
      <c r="M861" s="5085"/>
      <c r="N861" s="1890" t="s">
        <v>874</v>
      </c>
      <c r="O861" s="1890" t="s">
        <v>3504</v>
      </c>
      <c r="P861" s="1890" t="s">
        <v>341</v>
      </c>
      <c r="Q861" s="1890" t="s">
        <v>857</v>
      </c>
      <c r="R861" s="1912">
        <v>3987</v>
      </c>
      <c r="S861" s="1912" t="s">
        <v>858</v>
      </c>
      <c r="T861" s="1912">
        <v>2</v>
      </c>
      <c r="U861" s="1912" t="s">
        <v>859</v>
      </c>
      <c r="V861" s="1912">
        <v>2</v>
      </c>
      <c r="W861" s="1912">
        <v>6</v>
      </c>
      <c r="X861" s="1912" t="s">
        <v>875</v>
      </c>
      <c r="Y861" s="1912" t="s">
        <v>859</v>
      </c>
      <c r="Z861" s="1912" t="s">
        <v>876</v>
      </c>
      <c r="AA861" s="1912" t="s">
        <v>877</v>
      </c>
      <c r="AB861" s="2980"/>
      <c r="AC861" s="5085"/>
      <c r="AD861" s="5085"/>
      <c r="AE861" s="5317"/>
    </row>
    <row r="862" spans="1:31" ht="19.5" customHeight="1">
      <c r="A862" s="4156"/>
      <c r="B862" s="5085"/>
      <c r="C862" s="5094"/>
      <c r="D862" s="4079"/>
      <c r="E862" s="5086"/>
      <c r="F862" s="5085"/>
      <c r="G862" s="5085"/>
      <c r="H862" s="5085"/>
      <c r="I862" s="5085"/>
      <c r="J862" s="3706"/>
      <c r="K862" s="5086"/>
      <c r="L862" s="5086"/>
      <c r="M862" s="5086"/>
      <c r="N862" s="1890" t="s">
        <v>868</v>
      </c>
      <c r="O862" s="1890" t="s">
        <v>869</v>
      </c>
      <c r="P862" s="1890" t="s">
        <v>869</v>
      </c>
      <c r="Q862" s="1890" t="s">
        <v>857</v>
      </c>
      <c r="R862" s="1912">
        <v>3999</v>
      </c>
      <c r="S862" s="1912" t="s">
        <v>858</v>
      </c>
      <c r="T862" s="1912">
        <v>2</v>
      </c>
      <c r="U862" s="1912" t="s">
        <v>859</v>
      </c>
      <c r="V862" s="1912">
        <v>2</v>
      </c>
      <c r="W862" s="1912"/>
      <c r="X862" s="1912"/>
      <c r="Y862" s="1912"/>
      <c r="Z862" s="1912"/>
      <c r="AA862" s="1912"/>
      <c r="AB862" s="2982"/>
      <c r="AC862" s="5086"/>
      <c r="AD862" s="5085"/>
      <c r="AE862" s="5317"/>
    </row>
    <row r="863" spans="1:31" ht="19.5" customHeight="1">
      <c r="A863" s="4156"/>
      <c r="B863" s="5084" t="s">
        <v>2463</v>
      </c>
      <c r="C863" s="5093" t="s">
        <v>4426</v>
      </c>
      <c r="D863" s="4139" t="s">
        <v>4427</v>
      </c>
      <c r="E863" s="5084" t="s">
        <v>4475</v>
      </c>
      <c r="F863" s="5084" t="s">
        <v>851</v>
      </c>
      <c r="G863" s="5084" t="s">
        <v>1131</v>
      </c>
      <c r="H863" s="5084" t="s">
        <v>624</v>
      </c>
      <c r="I863" s="5084" t="s">
        <v>873</v>
      </c>
      <c r="J863" s="5084">
        <v>6768</v>
      </c>
      <c r="K863" s="5084">
        <v>11322</v>
      </c>
      <c r="L863" s="5084">
        <v>512</v>
      </c>
      <c r="M863" s="5084">
        <v>1280</v>
      </c>
      <c r="N863" s="1890" t="s">
        <v>854</v>
      </c>
      <c r="O863" s="1920" t="s">
        <v>3084</v>
      </c>
      <c r="P863" s="1916" t="s">
        <v>1219</v>
      </c>
      <c r="Q863" s="1920" t="s">
        <v>857</v>
      </c>
      <c r="R863" s="1912">
        <v>3978</v>
      </c>
      <c r="S863" s="1916" t="s">
        <v>858</v>
      </c>
      <c r="T863" s="1916">
        <v>2</v>
      </c>
      <c r="U863" s="1916" t="s">
        <v>859</v>
      </c>
      <c r="V863" s="1916">
        <v>2</v>
      </c>
      <c r="W863" s="1912"/>
      <c r="X863" s="1912"/>
      <c r="Y863" s="1912"/>
      <c r="Z863" s="1912"/>
      <c r="AA863" s="1912"/>
      <c r="AB863" s="2983"/>
      <c r="AC863" s="5084" t="s">
        <v>2466</v>
      </c>
      <c r="AD863" s="5084" t="s">
        <v>2471</v>
      </c>
      <c r="AE863" s="5317" t="s">
        <v>4548</v>
      </c>
    </row>
    <row r="864" spans="1:31" ht="19.5" customHeight="1">
      <c r="A864" s="4156"/>
      <c r="B864" s="5085"/>
      <c r="C864" s="5094"/>
      <c r="D864" s="4167"/>
      <c r="E864" s="5085"/>
      <c r="F864" s="5085"/>
      <c r="G864" s="5085"/>
      <c r="H864" s="5085"/>
      <c r="I864" s="5085"/>
      <c r="J864" s="5085"/>
      <c r="K864" s="5085"/>
      <c r="L864" s="5085"/>
      <c r="M864" s="5085"/>
      <c r="N864" s="1890" t="s">
        <v>874</v>
      </c>
      <c r="O864" s="1890" t="s">
        <v>3504</v>
      </c>
      <c r="P864" s="1890" t="s">
        <v>341</v>
      </c>
      <c r="Q864" s="1890" t="s">
        <v>857</v>
      </c>
      <c r="R864" s="1912">
        <v>3987</v>
      </c>
      <c r="S864" s="1912" t="s">
        <v>858</v>
      </c>
      <c r="T864" s="1912">
        <v>2</v>
      </c>
      <c r="U864" s="1912" t="s">
        <v>859</v>
      </c>
      <c r="V864" s="1912">
        <v>2</v>
      </c>
      <c r="W864" s="1912">
        <v>6</v>
      </c>
      <c r="X864" s="1912" t="s">
        <v>875</v>
      </c>
      <c r="Y864" s="1912" t="s">
        <v>859</v>
      </c>
      <c r="Z864" s="1912" t="s">
        <v>876</v>
      </c>
      <c r="AA864" s="1912" t="s">
        <v>877</v>
      </c>
      <c r="AB864" s="2980"/>
      <c r="AC864" s="5085"/>
      <c r="AD864" s="5085"/>
      <c r="AE864" s="5317"/>
    </row>
    <row r="865" spans="1:31" ht="19.5" customHeight="1">
      <c r="A865" s="4156"/>
      <c r="B865" s="5086"/>
      <c r="C865" s="5095"/>
      <c r="D865" s="4079"/>
      <c r="E865" s="5086"/>
      <c r="F865" s="5085"/>
      <c r="G865" s="5085"/>
      <c r="H865" s="5086"/>
      <c r="I865" s="5086"/>
      <c r="J865" s="5086"/>
      <c r="K865" s="5086"/>
      <c r="L865" s="5086"/>
      <c r="M865" s="5086"/>
      <c r="N865" s="1890" t="s">
        <v>868</v>
      </c>
      <c r="O865" s="1890" t="s">
        <v>614</v>
      </c>
      <c r="P865" s="1890" t="s">
        <v>614</v>
      </c>
      <c r="Q865" s="1890" t="s">
        <v>857</v>
      </c>
      <c r="R865" s="1912">
        <v>3999</v>
      </c>
      <c r="S865" s="1912" t="s">
        <v>858</v>
      </c>
      <c r="T865" s="1912">
        <v>8</v>
      </c>
      <c r="U865" s="1912" t="s">
        <v>859</v>
      </c>
      <c r="V865" s="1912">
        <v>8</v>
      </c>
      <c r="W865" s="1912"/>
      <c r="X865" s="1912"/>
      <c r="Y865" s="1912"/>
      <c r="Z865" s="1912"/>
      <c r="AA865" s="1912"/>
      <c r="AB865" s="2982"/>
      <c r="AC865" s="5086"/>
      <c r="AD865" s="5086"/>
      <c r="AE865" s="5317"/>
    </row>
    <row r="866" spans="1:31" ht="19.5" customHeight="1">
      <c r="A866" s="4156"/>
      <c r="B866" s="5084" t="s">
        <v>2463</v>
      </c>
      <c r="C866" s="5093" t="s">
        <v>4430</v>
      </c>
      <c r="D866" s="4139" t="s">
        <v>4431</v>
      </c>
      <c r="E866" s="5084" t="s">
        <v>4475</v>
      </c>
      <c r="F866" s="5084" t="s">
        <v>851</v>
      </c>
      <c r="G866" s="5084" t="s">
        <v>1131</v>
      </c>
      <c r="H866" s="5084" t="s">
        <v>624</v>
      </c>
      <c r="I866" s="5084" t="s">
        <v>873</v>
      </c>
      <c r="J866" s="5084">
        <v>11322</v>
      </c>
      <c r="K866" s="5084">
        <v>18702</v>
      </c>
      <c r="L866" s="5084">
        <v>512</v>
      </c>
      <c r="M866" s="5084">
        <v>1430</v>
      </c>
      <c r="N866" s="1890" t="s">
        <v>854</v>
      </c>
      <c r="O866" s="1890" t="s">
        <v>1135</v>
      </c>
      <c r="P866" s="1912" t="s">
        <v>1134</v>
      </c>
      <c r="Q866" s="1920" t="s">
        <v>857</v>
      </c>
      <c r="R866" s="1912">
        <v>3978</v>
      </c>
      <c r="S866" s="1916" t="s">
        <v>858</v>
      </c>
      <c r="T866" s="1916">
        <v>2</v>
      </c>
      <c r="U866" s="1916" t="s">
        <v>859</v>
      </c>
      <c r="V866" s="1916">
        <v>2</v>
      </c>
      <c r="W866" s="1912"/>
      <c r="X866" s="1912"/>
      <c r="Y866" s="1912"/>
      <c r="Z866" s="1912"/>
      <c r="AA866" s="1912"/>
      <c r="AB866" s="2983"/>
      <c r="AC866" s="5084" t="s">
        <v>2468</v>
      </c>
      <c r="AD866" s="5084" t="s">
        <v>2471</v>
      </c>
      <c r="AE866" s="5317" t="s">
        <v>4547</v>
      </c>
    </row>
    <row r="867" spans="1:31" ht="19.5" customHeight="1">
      <c r="A867" s="4156"/>
      <c r="B867" s="5085"/>
      <c r="C867" s="5094"/>
      <c r="D867" s="4167"/>
      <c r="E867" s="5085"/>
      <c r="F867" s="5085"/>
      <c r="G867" s="5085"/>
      <c r="H867" s="5085"/>
      <c r="I867" s="5085"/>
      <c r="J867" s="5085"/>
      <c r="K867" s="5085"/>
      <c r="L867" s="5085"/>
      <c r="M867" s="5085"/>
      <c r="N867" s="1890" t="s">
        <v>874</v>
      </c>
      <c r="O867" s="1890" t="s">
        <v>3504</v>
      </c>
      <c r="P867" s="1890" t="s">
        <v>341</v>
      </c>
      <c r="Q867" s="1890" t="s">
        <v>857</v>
      </c>
      <c r="R867" s="1912">
        <v>3987</v>
      </c>
      <c r="S867" s="1912" t="s">
        <v>858</v>
      </c>
      <c r="T867" s="1912">
        <v>2</v>
      </c>
      <c r="U867" s="1912" t="s">
        <v>859</v>
      </c>
      <c r="V867" s="1912">
        <v>2</v>
      </c>
      <c r="W867" s="1912">
        <v>6</v>
      </c>
      <c r="X867" s="1912" t="s">
        <v>875</v>
      </c>
      <c r="Y867" s="1912" t="s">
        <v>859</v>
      </c>
      <c r="Z867" s="1912" t="s">
        <v>876</v>
      </c>
      <c r="AA867" s="1912" t="s">
        <v>877</v>
      </c>
      <c r="AB867" s="2980"/>
      <c r="AC867" s="5085"/>
      <c r="AD867" s="5085"/>
      <c r="AE867" s="5317"/>
    </row>
    <row r="868" spans="1:31" ht="19.5" customHeight="1">
      <c r="A868" s="4204"/>
      <c r="B868" s="5085"/>
      <c r="C868" s="5094"/>
      <c r="D868" s="4079"/>
      <c r="E868" s="5086"/>
      <c r="F868" s="5085"/>
      <c r="G868" s="5085"/>
      <c r="H868" s="5085"/>
      <c r="I868" s="5085"/>
      <c r="J868" s="5085"/>
      <c r="K868" s="5085"/>
      <c r="L868" s="5085"/>
      <c r="M868" s="5085"/>
      <c r="N868" s="1890" t="s">
        <v>868</v>
      </c>
      <c r="O868" s="1890" t="s">
        <v>614</v>
      </c>
      <c r="P868" s="1890" t="s">
        <v>614</v>
      </c>
      <c r="Q868" s="1890" t="s">
        <v>857</v>
      </c>
      <c r="R868" s="1912">
        <v>3999</v>
      </c>
      <c r="S868" s="1912" t="s">
        <v>858</v>
      </c>
      <c r="T868" s="1912">
        <v>8</v>
      </c>
      <c r="U868" s="1912" t="s">
        <v>859</v>
      </c>
      <c r="V868" s="1912">
        <v>8</v>
      </c>
      <c r="W868" s="1912"/>
      <c r="X868" s="1912"/>
      <c r="Y868" s="1912"/>
      <c r="Z868" s="1912"/>
      <c r="AA868" s="1912"/>
      <c r="AB868" s="2980"/>
      <c r="AC868" s="5085"/>
      <c r="AD868" s="5085"/>
      <c r="AE868" s="5317"/>
    </row>
    <row r="869" spans="1:31" ht="19.5" customHeight="1">
      <c r="A869" s="4203" t="s">
        <v>4490</v>
      </c>
      <c r="B869" s="5084" t="s">
        <v>2463</v>
      </c>
      <c r="C869" s="5093" t="s">
        <v>3784</v>
      </c>
      <c r="D869" s="4139" t="s">
        <v>1109</v>
      </c>
      <c r="E869" s="5084" t="s">
        <v>1225</v>
      </c>
      <c r="F869" s="5084" t="s">
        <v>851</v>
      </c>
      <c r="G869" s="5084" t="s">
        <v>1130</v>
      </c>
      <c r="H869" s="5084" t="s">
        <v>624</v>
      </c>
      <c r="I869" s="5084" t="s">
        <v>873</v>
      </c>
      <c r="J869" s="5084">
        <v>8224</v>
      </c>
      <c r="K869" s="5084">
        <v>9504</v>
      </c>
      <c r="L869" s="5084">
        <v>512</v>
      </c>
      <c r="M869" s="5084">
        <v>1088</v>
      </c>
      <c r="N869" s="1097" t="s">
        <v>854</v>
      </c>
      <c r="O869" s="1579" t="s">
        <v>164</v>
      </c>
      <c r="P869" s="1578" t="s">
        <v>856</v>
      </c>
      <c r="Q869" s="1099" t="s">
        <v>857</v>
      </c>
      <c r="R869" s="1098">
        <v>3978</v>
      </c>
      <c r="S869" s="1037" t="s">
        <v>858</v>
      </c>
      <c r="T869" s="1037">
        <v>2</v>
      </c>
      <c r="U869" s="1037" t="s">
        <v>859</v>
      </c>
      <c r="V869" s="1037">
        <v>2</v>
      </c>
      <c r="W869" s="1029"/>
      <c r="X869" s="1029"/>
      <c r="Y869" s="1029"/>
      <c r="Z869" s="1029"/>
      <c r="AA869" s="1029"/>
      <c r="AB869" s="2983"/>
      <c r="AC869" s="5084" t="s">
        <v>2466</v>
      </c>
      <c r="AD869" s="5084" t="s">
        <v>2471</v>
      </c>
      <c r="AE869" s="5317" t="s">
        <v>3081</v>
      </c>
    </row>
    <row r="870" spans="1:31" ht="19.5" customHeight="1">
      <c r="A870" s="4156"/>
      <c r="B870" s="5085"/>
      <c r="C870" s="5094"/>
      <c r="D870" s="4167"/>
      <c r="E870" s="5085"/>
      <c r="F870" s="5085"/>
      <c r="G870" s="5085"/>
      <c r="H870" s="5085"/>
      <c r="I870" s="5085"/>
      <c r="J870" s="5085"/>
      <c r="K870" s="5085"/>
      <c r="L870" s="5085"/>
      <c r="M870" s="5085"/>
      <c r="N870" s="1097" t="s">
        <v>874</v>
      </c>
      <c r="O870" s="1574" t="s">
        <v>525</v>
      </c>
      <c r="P870" s="1574" t="s">
        <v>341</v>
      </c>
      <c r="Q870" s="1097" t="s">
        <v>857</v>
      </c>
      <c r="R870" s="1098">
        <v>3987</v>
      </c>
      <c r="S870" s="1029" t="s">
        <v>858</v>
      </c>
      <c r="T870" s="1029">
        <v>4</v>
      </c>
      <c r="U870" s="1029" t="s">
        <v>859</v>
      </c>
      <c r="V870" s="1029">
        <v>4</v>
      </c>
      <c r="W870" s="1029">
        <v>6</v>
      </c>
      <c r="X870" s="1029" t="s">
        <v>875</v>
      </c>
      <c r="Y870" s="1029" t="s">
        <v>859</v>
      </c>
      <c r="Z870" s="1029" t="s">
        <v>876</v>
      </c>
      <c r="AA870" s="1029" t="s">
        <v>877</v>
      </c>
      <c r="AB870" s="2980"/>
      <c r="AC870" s="5085"/>
      <c r="AD870" s="5085"/>
      <c r="AE870" s="5317"/>
    </row>
    <row r="871" spans="1:31" ht="19.5" customHeight="1">
      <c r="A871" s="4156"/>
      <c r="B871" s="5085"/>
      <c r="C871" s="5094"/>
      <c r="D871" s="4079"/>
      <c r="E871" s="5086"/>
      <c r="F871" s="5085"/>
      <c r="G871" s="5085"/>
      <c r="H871" s="5085"/>
      <c r="I871" s="5085"/>
      <c r="J871" s="5085"/>
      <c r="K871" s="5085"/>
      <c r="L871" s="5085"/>
      <c r="M871" s="5085"/>
      <c r="N871" s="1097" t="s">
        <v>868</v>
      </c>
      <c r="O871" s="1574" t="s">
        <v>869</v>
      </c>
      <c r="P871" s="1574" t="s">
        <v>869</v>
      </c>
      <c r="Q871" s="1097" t="s">
        <v>857</v>
      </c>
      <c r="R871" s="1098">
        <v>3999</v>
      </c>
      <c r="S871" s="1029" t="s">
        <v>858</v>
      </c>
      <c r="T871" s="1029">
        <v>2</v>
      </c>
      <c r="U871" s="1029" t="s">
        <v>859</v>
      </c>
      <c r="V871" s="1029">
        <v>2</v>
      </c>
      <c r="W871" s="1029"/>
      <c r="X871" s="1029"/>
      <c r="Y871" s="1029"/>
      <c r="Z871" s="1029"/>
      <c r="AA871" s="1029"/>
      <c r="AB871" s="2980"/>
      <c r="AC871" s="5085"/>
      <c r="AD871" s="5085"/>
      <c r="AE871" s="5317"/>
    </row>
    <row r="872" spans="1:31" ht="19.5" customHeight="1">
      <c r="A872" s="4156"/>
      <c r="B872" s="5084" t="s">
        <v>2463</v>
      </c>
      <c r="C872" s="5093" t="s">
        <v>3772</v>
      </c>
      <c r="D872" s="4139" t="s">
        <v>4491</v>
      </c>
      <c r="E872" s="5084" t="s">
        <v>1225</v>
      </c>
      <c r="F872" s="5084" t="s">
        <v>851</v>
      </c>
      <c r="G872" s="5084" t="s">
        <v>1131</v>
      </c>
      <c r="H872" s="5084" t="s">
        <v>624</v>
      </c>
      <c r="I872" s="5084" t="s">
        <v>873</v>
      </c>
      <c r="J872" s="5084">
        <v>8224</v>
      </c>
      <c r="K872" s="5084">
        <v>13194</v>
      </c>
      <c r="L872" s="5084">
        <v>512</v>
      </c>
      <c r="M872" s="5084">
        <v>1088</v>
      </c>
      <c r="N872" s="1097" t="s">
        <v>854</v>
      </c>
      <c r="O872" s="1573" t="s">
        <v>1218</v>
      </c>
      <c r="P872" s="1569" t="s">
        <v>1219</v>
      </c>
      <c r="Q872" s="1097" t="s">
        <v>857</v>
      </c>
      <c r="R872" s="1098">
        <v>3978</v>
      </c>
      <c r="S872" s="1029" t="s">
        <v>858</v>
      </c>
      <c r="T872" s="1029">
        <v>2</v>
      </c>
      <c r="U872" s="1029" t="s">
        <v>859</v>
      </c>
      <c r="V872" s="1029">
        <v>2</v>
      </c>
      <c r="W872" s="1029"/>
      <c r="X872" s="1029"/>
      <c r="Y872" s="1029"/>
      <c r="Z872" s="1029"/>
      <c r="AA872" s="1029"/>
      <c r="AB872" s="2983"/>
      <c r="AC872" s="5084" t="s">
        <v>2468</v>
      </c>
      <c r="AD872" s="5084" t="s">
        <v>2471</v>
      </c>
      <c r="AE872" s="5317" t="s">
        <v>4538</v>
      </c>
    </row>
    <row r="873" spans="1:31" ht="19.5" customHeight="1">
      <c r="A873" s="4156"/>
      <c r="B873" s="5085"/>
      <c r="C873" s="5094"/>
      <c r="D873" s="4167"/>
      <c r="E873" s="5085"/>
      <c r="F873" s="5085"/>
      <c r="G873" s="5085"/>
      <c r="H873" s="5085"/>
      <c r="I873" s="5085"/>
      <c r="J873" s="5085"/>
      <c r="K873" s="5085"/>
      <c r="L873" s="5085"/>
      <c r="M873" s="5085"/>
      <c r="N873" s="1097" t="s">
        <v>874</v>
      </c>
      <c r="O873" s="1574" t="s">
        <v>525</v>
      </c>
      <c r="P873" s="1574" t="s">
        <v>341</v>
      </c>
      <c r="Q873" s="1097" t="s">
        <v>857</v>
      </c>
      <c r="R873" s="1098">
        <v>3987</v>
      </c>
      <c r="S873" s="1029" t="s">
        <v>858</v>
      </c>
      <c r="T873" s="1029">
        <v>4</v>
      </c>
      <c r="U873" s="1029" t="s">
        <v>859</v>
      </c>
      <c r="V873" s="1029">
        <v>4</v>
      </c>
      <c r="W873" s="1029">
        <v>6</v>
      </c>
      <c r="X873" s="1029" t="s">
        <v>875</v>
      </c>
      <c r="Y873" s="1029" t="s">
        <v>859</v>
      </c>
      <c r="Z873" s="1029" t="s">
        <v>876</v>
      </c>
      <c r="AA873" s="1029" t="s">
        <v>877</v>
      </c>
      <c r="AB873" s="2980"/>
      <c r="AC873" s="5085"/>
      <c r="AD873" s="5085"/>
      <c r="AE873" s="5317"/>
    </row>
    <row r="874" spans="1:31" ht="19.5" customHeight="1">
      <c r="A874" s="4156"/>
      <c r="B874" s="5085"/>
      <c r="C874" s="5094"/>
      <c r="D874" s="4079"/>
      <c r="E874" s="5086"/>
      <c r="F874" s="5085"/>
      <c r="G874" s="5085"/>
      <c r="H874" s="5085"/>
      <c r="I874" s="5085"/>
      <c r="J874" s="5086"/>
      <c r="K874" s="5086"/>
      <c r="L874" s="5086"/>
      <c r="M874" s="5086"/>
      <c r="N874" s="1097" t="s">
        <v>868</v>
      </c>
      <c r="O874" s="1574" t="s">
        <v>869</v>
      </c>
      <c r="P874" s="1574" t="s">
        <v>869</v>
      </c>
      <c r="Q874" s="1097" t="s">
        <v>857</v>
      </c>
      <c r="R874" s="1098">
        <v>3999</v>
      </c>
      <c r="S874" s="1029" t="s">
        <v>858</v>
      </c>
      <c r="T874" s="1029">
        <v>2</v>
      </c>
      <c r="U874" s="1029" t="s">
        <v>859</v>
      </c>
      <c r="V874" s="1029">
        <v>2</v>
      </c>
      <c r="W874" s="1029"/>
      <c r="X874" s="1029"/>
      <c r="Y874" s="1029"/>
      <c r="Z874" s="1029"/>
      <c r="AA874" s="1029"/>
      <c r="AB874" s="2980"/>
      <c r="AC874" s="5085"/>
      <c r="AD874" s="5085"/>
      <c r="AE874" s="5317"/>
    </row>
    <row r="875" spans="1:31" ht="19.5" customHeight="1">
      <c r="A875" s="4156"/>
      <c r="B875" s="5084" t="s">
        <v>2463</v>
      </c>
      <c r="C875" s="5093" t="s">
        <v>3773</v>
      </c>
      <c r="D875" s="4139" t="s">
        <v>4492</v>
      </c>
      <c r="E875" s="5084" t="s">
        <v>1225</v>
      </c>
      <c r="F875" s="5084" t="s">
        <v>851</v>
      </c>
      <c r="G875" s="5084" t="s">
        <v>1131</v>
      </c>
      <c r="H875" s="5084" t="s">
        <v>624</v>
      </c>
      <c r="I875" s="5084" t="s">
        <v>873</v>
      </c>
      <c r="J875" s="5084">
        <v>13194</v>
      </c>
      <c r="K875" s="5084">
        <v>20574</v>
      </c>
      <c r="L875" s="5084">
        <v>512</v>
      </c>
      <c r="M875" s="5084">
        <v>1388</v>
      </c>
      <c r="N875" s="1097" t="s">
        <v>854</v>
      </c>
      <c r="O875" s="1574" t="s">
        <v>1135</v>
      </c>
      <c r="P875" s="1577" t="s">
        <v>1134</v>
      </c>
      <c r="Q875" s="1097" t="s">
        <v>857</v>
      </c>
      <c r="R875" s="1098">
        <v>3978</v>
      </c>
      <c r="S875" s="1029" t="s">
        <v>858</v>
      </c>
      <c r="T875" s="1029">
        <v>2</v>
      </c>
      <c r="U875" s="1029" t="s">
        <v>859</v>
      </c>
      <c r="V875" s="1029">
        <v>2</v>
      </c>
      <c r="W875" s="1029"/>
      <c r="X875" s="1029"/>
      <c r="Y875" s="1029"/>
      <c r="Z875" s="1029"/>
      <c r="AA875" s="1029"/>
      <c r="AB875" s="2983"/>
      <c r="AC875" s="5084" t="s">
        <v>2468</v>
      </c>
      <c r="AD875" s="5084" t="s">
        <v>2471</v>
      </c>
      <c r="AE875" s="5317" t="s">
        <v>4539</v>
      </c>
    </row>
    <row r="876" spans="1:31" ht="19.5" customHeight="1">
      <c r="A876" s="4156"/>
      <c r="B876" s="5085"/>
      <c r="C876" s="5094"/>
      <c r="D876" s="4167"/>
      <c r="E876" s="5085"/>
      <c r="F876" s="5085"/>
      <c r="G876" s="5085"/>
      <c r="H876" s="5085"/>
      <c r="I876" s="5085"/>
      <c r="J876" s="5085"/>
      <c r="K876" s="5085"/>
      <c r="L876" s="5085"/>
      <c r="M876" s="5085"/>
      <c r="N876" s="1097" t="s">
        <v>874</v>
      </c>
      <c r="O876" s="1574" t="s">
        <v>525</v>
      </c>
      <c r="P876" s="1574" t="s">
        <v>341</v>
      </c>
      <c r="Q876" s="1097" t="s">
        <v>857</v>
      </c>
      <c r="R876" s="1098">
        <v>3987</v>
      </c>
      <c r="S876" s="1029" t="s">
        <v>858</v>
      </c>
      <c r="T876" s="1029">
        <v>4</v>
      </c>
      <c r="U876" s="1029" t="s">
        <v>859</v>
      </c>
      <c r="V876" s="1029">
        <v>4</v>
      </c>
      <c r="W876" s="1029">
        <v>6</v>
      </c>
      <c r="X876" s="1029" t="s">
        <v>875</v>
      </c>
      <c r="Y876" s="1029" t="s">
        <v>859</v>
      </c>
      <c r="Z876" s="1029" t="s">
        <v>876</v>
      </c>
      <c r="AA876" s="1029" t="s">
        <v>877</v>
      </c>
      <c r="AB876" s="2980"/>
      <c r="AC876" s="5085"/>
      <c r="AD876" s="5085"/>
      <c r="AE876" s="5317"/>
    </row>
    <row r="877" spans="1:31" ht="19.5" customHeight="1">
      <c r="A877" s="4156"/>
      <c r="B877" s="5086"/>
      <c r="C877" s="5095"/>
      <c r="D877" s="4079"/>
      <c r="E877" s="5086"/>
      <c r="F877" s="5086"/>
      <c r="G877" s="5085"/>
      <c r="H877" s="5086"/>
      <c r="I877" s="5086"/>
      <c r="J877" s="5086"/>
      <c r="K877" s="5086"/>
      <c r="L877" s="5086"/>
      <c r="M877" s="5086"/>
      <c r="N877" s="1097" t="s">
        <v>868</v>
      </c>
      <c r="O877" s="1574" t="s">
        <v>869</v>
      </c>
      <c r="P877" s="1574" t="s">
        <v>869</v>
      </c>
      <c r="Q877" s="1097" t="s">
        <v>857</v>
      </c>
      <c r="R877" s="1098">
        <v>3999</v>
      </c>
      <c r="S877" s="1029" t="s">
        <v>858</v>
      </c>
      <c r="T877" s="1029">
        <v>2</v>
      </c>
      <c r="U877" s="1029" t="s">
        <v>859</v>
      </c>
      <c r="V877" s="1029">
        <v>2</v>
      </c>
      <c r="W877" s="1029"/>
      <c r="X877" s="1029"/>
      <c r="Y877" s="1029"/>
      <c r="Z877" s="1029"/>
      <c r="AA877" s="1029"/>
      <c r="AB877" s="2982"/>
      <c r="AC877" s="5086"/>
      <c r="AD877" s="5086"/>
      <c r="AE877" s="5317"/>
    </row>
    <row r="878" spans="1:31" ht="19.5" customHeight="1">
      <c r="A878" s="4156"/>
      <c r="B878" s="5084" t="s">
        <v>2463</v>
      </c>
      <c r="C878" s="5168" t="s">
        <v>4180</v>
      </c>
      <c r="D878" s="4139" t="s">
        <v>4181</v>
      </c>
      <c r="E878" s="5084" t="s">
        <v>1225</v>
      </c>
      <c r="F878" s="5084" t="s">
        <v>851</v>
      </c>
      <c r="G878" s="5084" t="s">
        <v>1130</v>
      </c>
      <c r="H878" s="5084" t="s">
        <v>624</v>
      </c>
      <c r="I878" s="5084" t="s">
        <v>873</v>
      </c>
      <c r="J878" s="5084">
        <v>8512</v>
      </c>
      <c r="K878" s="5084">
        <v>9632</v>
      </c>
      <c r="L878" s="5084">
        <v>512</v>
      </c>
      <c r="M878" s="5084">
        <v>960</v>
      </c>
      <c r="N878" s="1550" t="s">
        <v>854</v>
      </c>
      <c r="O878" s="1579" t="s">
        <v>164</v>
      </c>
      <c r="P878" s="1578" t="s">
        <v>856</v>
      </c>
      <c r="Q878" s="1556" t="s">
        <v>857</v>
      </c>
      <c r="R878" s="1555">
        <v>3978</v>
      </c>
      <c r="S878" s="1558" t="s">
        <v>858</v>
      </c>
      <c r="T878" s="1558">
        <v>2</v>
      </c>
      <c r="U878" s="1558" t="s">
        <v>859</v>
      </c>
      <c r="V878" s="1558">
        <v>2</v>
      </c>
      <c r="W878" s="1555"/>
      <c r="X878" s="1555"/>
      <c r="Y878" s="1555"/>
      <c r="Z878" s="1555"/>
      <c r="AA878" s="1555"/>
      <c r="AB878" s="2983"/>
      <c r="AC878" s="5084" t="s">
        <v>2466</v>
      </c>
      <c r="AD878" s="5084" t="s">
        <v>2471</v>
      </c>
      <c r="AE878" s="5317" t="s">
        <v>4212</v>
      </c>
    </row>
    <row r="879" spans="1:31" ht="19.5" customHeight="1">
      <c r="A879" s="4156"/>
      <c r="B879" s="5085"/>
      <c r="C879" s="5169"/>
      <c r="D879" s="4167"/>
      <c r="E879" s="5085"/>
      <c r="F879" s="5085"/>
      <c r="G879" s="5085"/>
      <c r="H879" s="5085"/>
      <c r="I879" s="5085"/>
      <c r="J879" s="5085"/>
      <c r="K879" s="5085"/>
      <c r="L879" s="5085"/>
      <c r="M879" s="5085"/>
      <c r="N879" s="1550" t="s">
        <v>874</v>
      </c>
      <c r="O879" s="1574" t="s">
        <v>525</v>
      </c>
      <c r="P879" s="1574" t="s">
        <v>341</v>
      </c>
      <c r="Q879" s="1550" t="s">
        <v>857</v>
      </c>
      <c r="R879" s="1555">
        <v>3987</v>
      </c>
      <c r="S879" s="1555" t="s">
        <v>858</v>
      </c>
      <c r="T879" s="1555">
        <v>4</v>
      </c>
      <c r="U879" s="1555" t="s">
        <v>859</v>
      </c>
      <c r="V879" s="1555">
        <v>4</v>
      </c>
      <c r="W879" s="1555">
        <v>6</v>
      </c>
      <c r="X879" s="1555" t="s">
        <v>875</v>
      </c>
      <c r="Y879" s="1555" t="s">
        <v>859</v>
      </c>
      <c r="Z879" s="1555" t="s">
        <v>876</v>
      </c>
      <c r="AA879" s="1555" t="s">
        <v>877</v>
      </c>
      <c r="AB879" s="2980"/>
      <c r="AC879" s="5085"/>
      <c r="AD879" s="5085"/>
      <c r="AE879" s="5317"/>
    </row>
    <row r="880" spans="1:31" ht="19.5" customHeight="1">
      <c r="A880" s="4156"/>
      <c r="B880" s="5085"/>
      <c r="C880" s="5169"/>
      <c r="D880" s="4079"/>
      <c r="E880" s="5086"/>
      <c r="F880" s="5085"/>
      <c r="G880" s="5085"/>
      <c r="H880" s="5085"/>
      <c r="I880" s="5085"/>
      <c r="J880" s="5085"/>
      <c r="K880" s="5085"/>
      <c r="L880" s="5085"/>
      <c r="M880" s="5085"/>
      <c r="N880" s="1550" t="s">
        <v>868</v>
      </c>
      <c r="O880" s="1574" t="s">
        <v>614</v>
      </c>
      <c r="P880" s="1574" t="s">
        <v>614</v>
      </c>
      <c r="Q880" s="1550" t="s">
        <v>857</v>
      </c>
      <c r="R880" s="1555">
        <v>3999</v>
      </c>
      <c r="S880" s="1555" t="s">
        <v>858</v>
      </c>
      <c r="T880" s="1577">
        <v>8</v>
      </c>
      <c r="U880" s="1577" t="s">
        <v>859</v>
      </c>
      <c r="V880" s="1577">
        <v>8</v>
      </c>
      <c r="W880" s="1555"/>
      <c r="X880" s="1555"/>
      <c r="Y880" s="1555"/>
      <c r="Z880" s="1555"/>
      <c r="AA880" s="1555"/>
      <c r="AB880" s="2980"/>
      <c r="AC880" s="5085"/>
      <c r="AD880" s="5085"/>
      <c r="AE880" s="5317"/>
    </row>
    <row r="881" spans="1:31" ht="19.5" customHeight="1">
      <c r="A881" s="4156"/>
      <c r="B881" s="5084" t="s">
        <v>2463</v>
      </c>
      <c r="C881" s="5168" t="s">
        <v>4183</v>
      </c>
      <c r="D881" s="4139" t="s">
        <v>4488</v>
      </c>
      <c r="E881" s="5084" t="s">
        <v>1225</v>
      </c>
      <c r="F881" s="5084" t="s">
        <v>851</v>
      </c>
      <c r="G881" s="5084" t="s">
        <v>1131</v>
      </c>
      <c r="H881" s="5084" t="s">
        <v>624</v>
      </c>
      <c r="I881" s="5084" t="s">
        <v>873</v>
      </c>
      <c r="J881" s="5084">
        <v>8768</v>
      </c>
      <c r="K881" s="5084">
        <v>13322</v>
      </c>
      <c r="L881" s="5084">
        <v>512</v>
      </c>
      <c r="M881" s="5084">
        <v>1280</v>
      </c>
      <c r="N881" s="1550" t="s">
        <v>854</v>
      </c>
      <c r="O881" s="1573" t="s">
        <v>1218</v>
      </c>
      <c r="P881" s="1569" t="s">
        <v>1219</v>
      </c>
      <c r="Q881" s="1550" t="s">
        <v>857</v>
      </c>
      <c r="R881" s="1555">
        <v>3978</v>
      </c>
      <c r="S881" s="1555" t="s">
        <v>858</v>
      </c>
      <c r="T881" s="1577">
        <v>2</v>
      </c>
      <c r="U881" s="1577" t="s">
        <v>859</v>
      </c>
      <c r="V881" s="1577">
        <v>2</v>
      </c>
      <c r="W881" s="1555"/>
      <c r="X881" s="1555"/>
      <c r="Y881" s="1555"/>
      <c r="Z881" s="1555"/>
      <c r="AA881" s="1555"/>
      <c r="AB881" s="2983"/>
      <c r="AC881" s="5084" t="s">
        <v>2468</v>
      </c>
      <c r="AD881" s="5084" t="s">
        <v>2471</v>
      </c>
      <c r="AE881" s="5317" t="s">
        <v>4540</v>
      </c>
    </row>
    <row r="882" spans="1:31" ht="19.5" customHeight="1">
      <c r="A882" s="4156"/>
      <c r="B882" s="5085"/>
      <c r="C882" s="5169"/>
      <c r="D882" s="4167"/>
      <c r="E882" s="5085"/>
      <c r="F882" s="5085"/>
      <c r="G882" s="5085"/>
      <c r="H882" s="5085"/>
      <c r="I882" s="5085"/>
      <c r="J882" s="5085"/>
      <c r="K882" s="5085"/>
      <c r="L882" s="5085"/>
      <c r="M882" s="5085"/>
      <c r="N882" s="1550" t="s">
        <v>874</v>
      </c>
      <c r="O882" s="1574" t="s">
        <v>525</v>
      </c>
      <c r="P882" s="1574" t="s">
        <v>341</v>
      </c>
      <c r="Q882" s="1550" t="s">
        <v>857</v>
      </c>
      <c r="R882" s="1555">
        <v>3987</v>
      </c>
      <c r="S882" s="1555" t="s">
        <v>858</v>
      </c>
      <c r="T882" s="1577">
        <v>4</v>
      </c>
      <c r="U882" s="1577" t="s">
        <v>859</v>
      </c>
      <c r="V882" s="1577">
        <v>4</v>
      </c>
      <c r="W882" s="1555">
        <v>6</v>
      </c>
      <c r="X882" s="1555" t="s">
        <v>875</v>
      </c>
      <c r="Y882" s="1555" t="s">
        <v>859</v>
      </c>
      <c r="Z882" s="1555" t="s">
        <v>876</v>
      </c>
      <c r="AA882" s="1555" t="s">
        <v>877</v>
      </c>
      <c r="AB882" s="2980"/>
      <c r="AC882" s="5085"/>
      <c r="AD882" s="5085"/>
      <c r="AE882" s="5317"/>
    </row>
    <row r="883" spans="1:31" ht="19.5" customHeight="1">
      <c r="A883" s="4156"/>
      <c r="B883" s="5085"/>
      <c r="C883" s="5169"/>
      <c r="D883" s="4079"/>
      <c r="E883" s="5086"/>
      <c r="F883" s="5085"/>
      <c r="G883" s="5085"/>
      <c r="H883" s="5085"/>
      <c r="I883" s="5085"/>
      <c r="J883" s="5086"/>
      <c r="K883" s="5086"/>
      <c r="L883" s="5086"/>
      <c r="M883" s="5086"/>
      <c r="N883" s="1550" t="s">
        <v>868</v>
      </c>
      <c r="O883" s="1574" t="s">
        <v>614</v>
      </c>
      <c r="P883" s="1574" t="s">
        <v>614</v>
      </c>
      <c r="Q883" s="1550" t="s">
        <v>857</v>
      </c>
      <c r="R883" s="1555">
        <v>3999</v>
      </c>
      <c r="S883" s="1555" t="s">
        <v>858</v>
      </c>
      <c r="T883" s="1577">
        <v>8</v>
      </c>
      <c r="U883" s="1577" t="s">
        <v>859</v>
      </c>
      <c r="V883" s="1577">
        <v>8</v>
      </c>
      <c r="W883" s="1555"/>
      <c r="X883" s="1555"/>
      <c r="Y883" s="1555"/>
      <c r="Z883" s="1555"/>
      <c r="AA883" s="1555"/>
      <c r="AB883" s="2980"/>
      <c r="AC883" s="5085"/>
      <c r="AD883" s="5085"/>
      <c r="AE883" s="5317"/>
    </row>
    <row r="884" spans="1:31" ht="19.5" customHeight="1">
      <c r="A884" s="4156"/>
      <c r="B884" s="5084" t="s">
        <v>2463</v>
      </c>
      <c r="C884" s="5168" t="s">
        <v>4185</v>
      </c>
      <c r="D884" s="4139" t="s">
        <v>4489</v>
      </c>
      <c r="E884" s="5084" t="s">
        <v>1225</v>
      </c>
      <c r="F884" s="5084" t="s">
        <v>851</v>
      </c>
      <c r="G884" s="5084" t="s">
        <v>1131</v>
      </c>
      <c r="H884" s="5084" t="s">
        <v>624</v>
      </c>
      <c r="I884" s="5084" t="s">
        <v>873</v>
      </c>
      <c r="J884" s="5084">
        <v>13290</v>
      </c>
      <c r="K884" s="5084">
        <v>20702</v>
      </c>
      <c r="L884" s="5084">
        <v>512</v>
      </c>
      <c r="M884" s="5084">
        <v>1430</v>
      </c>
      <c r="N884" s="1550" t="s">
        <v>854</v>
      </c>
      <c r="O884" s="1574" t="s">
        <v>1135</v>
      </c>
      <c r="P884" s="1577" t="s">
        <v>1134</v>
      </c>
      <c r="Q884" s="1550" t="s">
        <v>857</v>
      </c>
      <c r="R884" s="1555">
        <v>3978</v>
      </c>
      <c r="S884" s="1555" t="s">
        <v>858</v>
      </c>
      <c r="T884" s="1577">
        <v>2</v>
      </c>
      <c r="U884" s="1577" t="s">
        <v>859</v>
      </c>
      <c r="V884" s="1577">
        <v>2</v>
      </c>
      <c r="W884" s="1555"/>
      <c r="X884" s="1555"/>
      <c r="Y884" s="1555"/>
      <c r="Z884" s="1555"/>
      <c r="AA884" s="1555"/>
      <c r="AB884" s="2983"/>
      <c r="AC884" s="5084" t="s">
        <v>2468</v>
      </c>
      <c r="AD884" s="5084" t="s">
        <v>2471</v>
      </c>
      <c r="AE884" s="5317" t="s">
        <v>4541</v>
      </c>
    </row>
    <row r="885" spans="1:31" ht="19.5" customHeight="1">
      <c r="A885" s="4156"/>
      <c r="B885" s="5085"/>
      <c r="C885" s="5169"/>
      <c r="D885" s="4167"/>
      <c r="E885" s="5085"/>
      <c r="F885" s="5085"/>
      <c r="G885" s="5085"/>
      <c r="H885" s="5085"/>
      <c r="I885" s="5085"/>
      <c r="J885" s="5085"/>
      <c r="K885" s="5085"/>
      <c r="L885" s="5085"/>
      <c r="M885" s="5085"/>
      <c r="N885" s="1550" t="s">
        <v>874</v>
      </c>
      <c r="O885" s="1574" t="s">
        <v>525</v>
      </c>
      <c r="P885" s="1574" t="s">
        <v>341</v>
      </c>
      <c r="Q885" s="1550" t="s">
        <v>857</v>
      </c>
      <c r="R885" s="1555">
        <v>3987</v>
      </c>
      <c r="S885" s="1555" t="s">
        <v>858</v>
      </c>
      <c r="T885" s="1577">
        <v>4</v>
      </c>
      <c r="U885" s="1577" t="s">
        <v>859</v>
      </c>
      <c r="V885" s="1577">
        <v>4</v>
      </c>
      <c r="W885" s="1555">
        <v>6</v>
      </c>
      <c r="X885" s="1555" t="s">
        <v>875</v>
      </c>
      <c r="Y885" s="1555" t="s">
        <v>859</v>
      </c>
      <c r="Z885" s="1555" t="s">
        <v>876</v>
      </c>
      <c r="AA885" s="1555" t="s">
        <v>877</v>
      </c>
      <c r="AB885" s="2980"/>
      <c r="AC885" s="5085"/>
      <c r="AD885" s="5085"/>
      <c r="AE885" s="5317"/>
    </row>
    <row r="886" spans="1:31" ht="19.5" customHeight="1">
      <c r="A886" s="4204"/>
      <c r="B886" s="5086"/>
      <c r="C886" s="5170"/>
      <c r="D886" s="4079"/>
      <c r="E886" s="5086"/>
      <c r="F886" s="5086"/>
      <c r="G886" s="5085"/>
      <c r="H886" s="5086"/>
      <c r="I886" s="5086"/>
      <c r="J886" s="5086"/>
      <c r="K886" s="5086"/>
      <c r="L886" s="5086"/>
      <c r="M886" s="5086"/>
      <c r="N886" s="1550" t="s">
        <v>868</v>
      </c>
      <c r="O886" s="1574" t="s">
        <v>614</v>
      </c>
      <c r="P886" s="1574" t="s">
        <v>614</v>
      </c>
      <c r="Q886" s="1550" t="s">
        <v>857</v>
      </c>
      <c r="R886" s="1555">
        <v>3999</v>
      </c>
      <c r="S886" s="1555" t="s">
        <v>858</v>
      </c>
      <c r="T886" s="1577">
        <v>8</v>
      </c>
      <c r="U886" s="1577" t="s">
        <v>859</v>
      </c>
      <c r="V886" s="1577">
        <v>8</v>
      </c>
      <c r="W886" s="1555"/>
      <c r="X886" s="1555"/>
      <c r="Y886" s="1555"/>
      <c r="Z886" s="1555"/>
      <c r="AA886" s="1555"/>
      <c r="AB886" s="2982"/>
      <c r="AC886" s="5086"/>
      <c r="AD886" s="5086"/>
      <c r="AE886" s="5317"/>
    </row>
    <row r="887" spans="1:31" ht="18.75" customHeight="1">
      <c r="A887" s="4203" t="s">
        <v>4441</v>
      </c>
      <c r="B887" s="5084" t="s">
        <v>2463</v>
      </c>
      <c r="C887" s="5168" t="s">
        <v>3785</v>
      </c>
      <c r="D887" s="3806" t="s">
        <v>1110</v>
      </c>
      <c r="E887" s="5084" t="s">
        <v>1225</v>
      </c>
      <c r="F887" s="5084" t="s">
        <v>851</v>
      </c>
      <c r="G887" s="5084" t="s">
        <v>1131</v>
      </c>
      <c r="H887" s="5084" t="s">
        <v>624</v>
      </c>
      <c r="I887" s="5084" t="s">
        <v>873</v>
      </c>
      <c r="J887" s="5084">
        <v>10944</v>
      </c>
      <c r="K887" s="5084">
        <v>15498</v>
      </c>
      <c r="L887" s="5084">
        <v>512</v>
      </c>
      <c r="M887" s="5084">
        <v>1088</v>
      </c>
      <c r="N887" s="1566" t="s">
        <v>854</v>
      </c>
      <c r="O887" s="1574" t="s">
        <v>1218</v>
      </c>
      <c r="P887" s="1577" t="s">
        <v>1219</v>
      </c>
      <c r="Q887" s="1566" t="s">
        <v>857</v>
      </c>
      <c r="R887" s="1567">
        <v>3978</v>
      </c>
      <c r="S887" s="1567" t="s">
        <v>858</v>
      </c>
      <c r="T887" s="1577">
        <v>2</v>
      </c>
      <c r="U887" s="1577" t="s">
        <v>859</v>
      </c>
      <c r="V887" s="1577">
        <v>2</v>
      </c>
      <c r="W887" s="1567"/>
      <c r="X887" s="1567"/>
      <c r="Y887" s="1567"/>
      <c r="Z887" s="1567"/>
      <c r="AA887" s="1567"/>
      <c r="AB887" s="2983"/>
      <c r="AC887" s="5084" t="s">
        <v>2468</v>
      </c>
      <c r="AD887" s="5084" t="s">
        <v>2471</v>
      </c>
      <c r="AE887" s="5317" t="s">
        <v>4478</v>
      </c>
    </row>
    <row r="888" spans="1:31" ht="18.75" customHeight="1">
      <c r="A888" s="4156"/>
      <c r="B888" s="5085"/>
      <c r="C888" s="5169"/>
      <c r="D888" s="3807"/>
      <c r="E888" s="5085"/>
      <c r="F888" s="5085"/>
      <c r="G888" s="5085"/>
      <c r="H888" s="5085"/>
      <c r="I888" s="5085"/>
      <c r="J888" s="5085"/>
      <c r="K888" s="5085"/>
      <c r="L888" s="5085"/>
      <c r="M888" s="5085"/>
      <c r="N888" s="1566" t="s">
        <v>874</v>
      </c>
      <c r="O888" s="1574" t="s">
        <v>344</v>
      </c>
      <c r="P888" s="1574" t="s">
        <v>341</v>
      </c>
      <c r="Q888" s="1566" t="s">
        <v>857</v>
      </c>
      <c r="R888" s="1567">
        <v>3987</v>
      </c>
      <c r="S888" s="1567" t="s">
        <v>858</v>
      </c>
      <c r="T888" s="1577">
        <v>2</v>
      </c>
      <c r="U888" s="1577" t="s">
        <v>859</v>
      </c>
      <c r="V888" s="1577">
        <v>2</v>
      </c>
      <c r="W888" s="1567">
        <v>6</v>
      </c>
      <c r="X888" s="1567" t="s">
        <v>875</v>
      </c>
      <c r="Y888" s="1567" t="s">
        <v>859</v>
      </c>
      <c r="Z888" s="1567" t="s">
        <v>876</v>
      </c>
      <c r="AA888" s="1567" t="s">
        <v>877</v>
      </c>
      <c r="AB888" s="2980"/>
      <c r="AC888" s="5085"/>
      <c r="AD888" s="5085"/>
      <c r="AE888" s="5317"/>
    </row>
    <row r="889" spans="1:31" ht="18.75" customHeight="1">
      <c r="A889" s="4156"/>
      <c r="B889" s="5086"/>
      <c r="C889" s="5170"/>
      <c r="D889" s="3811"/>
      <c r="E889" s="5086"/>
      <c r="F889" s="5086"/>
      <c r="G889" s="5086"/>
      <c r="H889" s="5086"/>
      <c r="I889" s="5086"/>
      <c r="J889" s="5086"/>
      <c r="K889" s="5086"/>
      <c r="L889" s="5086"/>
      <c r="M889" s="5086"/>
      <c r="N889" s="1566" t="s">
        <v>868</v>
      </c>
      <c r="O889" s="1574" t="s">
        <v>869</v>
      </c>
      <c r="P889" s="1574" t="s">
        <v>869</v>
      </c>
      <c r="Q889" s="1566" t="s">
        <v>857</v>
      </c>
      <c r="R889" s="1567">
        <v>3999</v>
      </c>
      <c r="S889" s="1567" t="s">
        <v>858</v>
      </c>
      <c r="T889" s="1577">
        <v>2</v>
      </c>
      <c r="U889" s="1577" t="s">
        <v>859</v>
      </c>
      <c r="V889" s="1577">
        <v>2</v>
      </c>
      <c r="W889" s="1567"/>
      <c r="X889" s="1567"/>
      <c r="Y889" s="1567"/>
      <c r="Z889" s="1567"/>
      <c r="AA889" s="1567"/>
      <c r="AB889" s="2982"/>
      <c r="AC889" s="5086"/>
      <c r="AD889" s="5086"/>
      <c r="AE889" s="5317"/>
    </row>
    <row r="890" spans="1:31" ht="18.75" customHeight="1">
      <c r="A890" s="4156"/>
      <c r="B890" s="5084" t="s">
        <v>2463</v>
      </c>
      <c r="C890" s="5168" t="s">
        <v>4434</v>
      </c>
      <c r="D890" s="4139" t="s">
        <v>4435</v>
      </c>
      <c r="E890" s="5084" t="s">
        <v>1225</v>
      </c>
      <c r="F890" s="5084" t="s">
        <v>851</v>
      </c>
      <c r="G890" s="5084" t="s">
        <v>1131</v>
      </c>
      <c r="H890" s="5084" t="s">
        <v>624</v>
      </c>
      <c r="I890" s="5084" t="s">
        <v>873</v>
      </c>
      <c r="J890" s="5084">
        <v>15194</v>
      </c>
      <c r="K890" s="5084">
        <v>22574</v>
      </c>
      <c r="L890" s="5084">
        <v>512</v>
      </c>
      <c r="M890" s="5084">
        <v>1302</v>
      </c>
      <c r="N890" s="1890" t="s">
        <v>854</v>
      </c>
      <c r="O890" s="1890" t="s">
        <v>1135</v>
      </c>
      <c r="P890" s="1912" t="s">
        <v>1134</v>
      </c>
      <c r="Q890" s="1890" t="s">
        <v>857</v>
      </c>
      <c r="R890" s="1912">
        <v>3978</v>
      </c>
      <c r="S890" s="1912" t="s">
        <v>858</v>
      </c>
      <c r="T890" s="1912">
        <v>2</v>
      </c>
      <c r="U890" s="1912" t="s">
        <v>859</v>
      </c>
      <c r="V890" s="1912">
        <v>2</v>
      </c>
      <c r="W890" s="1912"/>
      <c r="X890" s="1912"/>
      <c r="Y890" s="1912"/>
      <c r="Z890" s="1912"/>
      <c r="AA890" s="1912"/>
      <c r="AB890" s="2983"/>
      <c r="AC890" s="5084" t="s">
        <v>2468</v>
      </c>
      <c r="AD890" s="5084" t="s">
        <v>2471</v>
      </c>
      <c r="AE890" s="5317" t="s">
        <v>4546</v>
      </c>
    </row>
    <row r="891" spans="1:31" ht="18.75" customHeight="1">
      <c r="A891" s="4156"/>
      <c r="B891" s="5085"/>
      <c r="C891" s="5169"/>
      <c r="D891" s="4167"/>
      <c r="E891" s="5085"/>
      <c r="F891" s="5085"/>
      <c r="G891" s="5085"/>
      <c r="H891" s="5085"/>
      <c r="I891" s="5085"/>
      <c r="J891" s="5085"/>
      <c r="K891" s="5085"/>
      <c r="L891" s="5085"/>
      <c r="M891" s="5085"/>
      <c r="N891" s="1890" t="s">
        <v>874</v>
      </c>
      <c r="O891" s="1890" t="s">
        <v>344</v>
      </c>
      <c r="P891" s="1890" t="s">
        <v>341</v>
      </c>
      <c r="Q891" s="1890" t="s">
        <v>857</v>
      </c>
      <c r="R891" s="1912">
        <v>3987</v>
      </c>
      <c r="S891" s="1912" t="s">
        <v>858</v>
      </c>
      <c r="T891" s="1912">
        <v>2</v>
      </c>
      <c r="U891" s="1912" t="s">
        <v>859</v>
      </c>
      <c r="V891" s="1912">
        <v>2</v>
      </c>
      <c r="W891" s="1912">
        <v>6</v>
      </c>
      <c r="X891" s="1912" t="s">
        <v>875</v>
      </c>
      <c r="Y891" s="1912" t="s">
        <v>859</v>
      </c>
      <c r="Z891" s="1912" t="s">
        <v>876</v>
      </c>
      <c r="AA891" s="1912" t="s">
        <v>877</v>
      </c>
      <c r="AB891" s="2980"/>
      <c r="AC891" s="5085"/>
      <c r="AD891" s="5085"/>
      <c r="AE891" s="5317"/>
    </row>
    <row r="892" spans="1:31" ht="18.75" customHeight="1">
      <c r="A892" s="4156"/>
      <c r="B892" s="5086"/>
      <c r="C892" s="5170"/>
      <c r="D892" s="4079"/>
      <c r="E892" s="5086"/>
      <c r="F892" s="5086"/>
      <c r="G892" s="5086"/>
      <c r="H892" s="5086"/>
      <c r="I892" s="5086"/>
      <c r="J892" s="5086"/>
      <c r="K892" s="5086"/>
      <c r="L892" s="5086"/>
      <c r="M892" s="5086"/>
      <c r="N892" s="1890" t="s">
        <v>868</v>
      </c>
      <c r="O892" s="1890" t="s">
        <v>869</v>
      </c>
      <c r="P892" s="1890" t="s">
        <v>869</v>
      </c>
      <c r="Q892" s="1890" t="s">
        <v>857</v>
      </c>
      <c r="R892" s="1912">
        <v>3999</v>
      </c>
      <c r="S892" s="1912" t="s">
        <v>858</v>
      </c>
      <c r="T892" s="1912">
        <v>2</v>
      </c>
      <c r="U892" s="1912" t="s">
        <v>859</v>
      </c>
      <c r="V892" s="1912">
        <v>2</v>
      </c>
      <c r="W892" s="1912"/>
      <c r="X892" s="1912"/>
      <c r="Y892" s="1912"/>
      <c r="Z892" s="1912"/>
      <c r="AA892" s="1912"/>
      <c r="AB892" s="2982"/>
      <c r="AC892" s="5086"/>
      <c r="AD892" s="5086"/>
      <c r="AE892" s="5317"/>
    </row>
    <row r="893" spans="1:31" ht="18.75" customHeight="1">
      <c r="A893" s="4156"/>
      <c r="B893" s="5084" t="s">
        <v>2463</v>
      </c>
      <c r="C893" s="5168" t="s">
        <v>4187</v>
      </c>
      <c r="D893" s="4139" t="s">
        <v>4188</v>
      </c>
      <c r="E893" s="5084" t="s">
        <v>1225</v>
      </c>
      <c r="F893" s="5084" t="s">
        <v>851</v>
      </c>
      <c r="G893" s="5084" t="s">
        <v>1131</v>
      </c>
      <c r="H893" s="5084" t="s">
        <v>624</v>
      </c>
      <c r="I893" s="5084" t="s">
        <v>873</v>
      </c>
      <c r="J893" s="5085">
        <v>10768</v>
      </c>
      <c r="K893" s="5085">
        <v>15322</v>
      </c>
      <c r="L893" s="5085">
        <v>512</v>
      </c>
      <c r="M893" s="5085">
        <v>1280</v>
      </c>
      <c r="N893" s="1887" t="s">
        <v>854</v>
      </c>
      <c r="O893" s="1887" t="s">
        <v>1218</v>
      </c>
      <c r="P893" s="1857" t="s">
        <v>1219</v>
      </c>
      <c r="Q893" s="1887" t="s">
        <v>857</v>
      </c>
      <c r="R893" s="1857">
        <v>3978</v>
      </c>
      <c r="S893" s="1857" t="s">
        <v>858</v>
      </c>
      <c r="T893" s="1857">
        <v>2</v>
      </c>
      <c r="U893" s="1857" t="s">
        <v>859</v>
      </c>
      <c r="V893" s="1857">
        <v>2</v>
      </c>
      <c r="W893" s="1857"/>
      <c r="X893" s="1857"/>
      <c r="Y893" s="1857"/>
      <c r="Z893" s="1857"/>
      <c r="AA893" s="1857"/>
      <c r="AB893" s="2980"/>
      <c r="AC893" s="5085" t="s">
        <v>2468</v>
      </c>
      <c r="AD893" s="5085" t="s">
        <v>2471</v>
      </c>
      <c r="AE893" s="5125" t="s">
        <v>4479</v>
      </c>
    </row>
    <row r="894" spans="1:31" ht="18.75" customHeight="1">
      <c r="A894" s="4156"/>
      <c r="B894" s="5085"/>
      <c r="C894" s="5169"/>
      <c r="D894" s="4167"/>
      <c r="E894" s="5085"/>
      <c r="F894" s="5085"/>
      <c r="G894" s="5085"/>
      <c r="H894" s="5085"/>
      <c r="I894" s="5085"/>
      <c r="J894" s="5085"/>
      <c r="K894" s="5085"/>
      <c r="L894" s="5085"/>
      <c r="M894" s="5085"/>
      <c r="N894" s="1890" t="s">
        <v>874</v>
      </c>
      <c r="O894" s="1890" t="s">
        <v>344</v>
      </c>
      <c r="P894" s="1890" t="s">
        <v>341</v>
      </c>
      <c r="Q894" s="1890" t="s">
        <v>857</v>
      </c>
      <c r="R894" s="1912">
        <v>3987</v>
      </c>
      <c r="S894" s="1912" t="s">
        <v>858</v>
      </c>
      <c r="T894" s="1912">
        <v>2</v>
      </c>
      <c r="U894" s="1912" t="s">
        <v>859</v>
      </c>
      <c r="V894" s="1912">
        <v>2</v>
      </c>
      <c r="W894" s="1912">
        <v>6</v>
      </c>
      <c r="X894" s="1912" t="s">
        <v>875</v>
      </c>
      <c r="Y894" s="1912" t="s">
        <v>859</v>
      </c>
      <c r="Z894" s="1912" t="s">
        <v>876</v>
      </c>
      <c r="AA894" s="1912" t="s">
        <v>877</v>
      </c>
      <c r="AB894" s="2980"/>
      <c r="AC894" s="5085"/>
      <c r="AD894" s="5085"/>
      <c r="AE894" s="5317"/>
    </row>
    <row r="895" spans="1:31" ht="18.75" customHeight="1">
      <c r="A895" s="4156"/>
      <c r="B895" s="5086"/>
      <c r="C895" s="5170"/>
      <c r="D895" s="4079"/>
      <c r="E895" s="5086"/>
      <c r="F895" s="5086"/>
      <c r="G895" s="5086"/>
      <c r="H895" s="5086"/>
      <c r="I895" s="5086"/>
      <c r="J895" s="5086"/>
      <c r="K895" s="5086"/>
      <c r="L895" s="5086"/>
      <c r="M895" s="5086"/>
      <c r="N895" s="1890" t="s">
        <v>868</v>
      </c>
      <c r="O895" s="1890" t="s">
        <v>614</v>
      </c>
      <c r="P895" s="1890" t="s">
        <v>614</v>
      </c>
      <c r="Q895" s="1890" t="s">
        <v>857</v>
      </c>
      <c r="R895" s="1912">
        <v>3999</v>
      </c>
      <c r="S895" s="1912" t="s">
        <v>858</v>
      </c>
      <c r="T895" s="1912">
        <v>8</v>
      </c>
      <c r="U895" s="1912" t="s">
        <v>859</v>
      </c>
      <c r="V895" s="1912">
        <v>8</v>
      </c>
      <c r="W895" s="1912"/>
      <c r="X895" s="1912"/>
      <c r="Y895" s="1912"/>
      <c r="Z895" s="1912"/>
      <c r="AA895" s="1912"/>
      <c r="AB895" s="2982"/>
      <c r="AC895" s="5086"/>
      <c r="AD895" s="5086"/>
      <c r="AE895" s="5317"/>
    </row>
    <row r="896" spans="1:31" ht="18.75" customHeight="1">
      <c r="A896" s="4156"/>
      <c r="B896" s="5085" t="s">
        <v>2463</v>
      </c>
      <c r="C896" s="5169" t="s">
        <v>4438</v>
      </c>
      <c r="D896" s="4167" t="s">
        <v>4439</v>
      </c>
      <c r="E896" s="5085" t="s">
        <v>1225</v>
      </c>
      <c r="F896" s="5085" t="s">
        <v>851</v>
      </c>
      <c r="G896" s="5085" t="s">
        <v>1131</v>
      </c>
      <c r="H896" s="5085" t="s">
        <v>624</v>
      </c>
      <c r="I896" s="5085" t="s">
        <v>873</v>
      </c>
      <c r="J896" s="5085">
        <v>15322</v>
      </c>
      <c r="K896" s="5085">
        <v>22702</v>
      </c>
      <c r="L896" s="5085">
        <v>512</v>
      </c>
      <c r="M896" s="5085">
        <v>1430</v>
      </c>
      <c r="N896" s="1887" t="s">
        <v>854</v>
      </c>
      <c r="O896" s="1890" t="s">
        <v>1135</v>
      </c>
      <c r="P896" s="1912" t="s">
        <v>1134</v>
      </c>
      <c r="Q896" s="1887" t="s">
        <v>857</v>
      </c>
      <c r="R896" s="1857">
        <v>3978</v>
      </c>
      <c r="S896" s="1857" t="s">
        <v>858</v>
      </c>
      <c r="T896" s="1857">
        <v>2</v>
      </c>
      <c r="U896" s="1857" t="s">
        <v>859</v>
      </c>
      <c r="V896" s="1857">
        <v>2</v>
      </c>
      <c r="W896" s="1857"/>
      <c r="X896" s="1857"/>
      <c r="Y896" s="1857"/>
      <c r="Z896" s="1857"/>
      <c r="AA896" s="1857"/>
      <c r="AB896" s="2980"/>
      <c r="AC896" s="5085" t="s">
        <v>2468</v>
      </c>
      <c r="AD896" s="5085" t="s">
        <v>2471</v>
      </c>
      <c r="AE896" s="5125" t="s">
        <v>4545</v>
      </c>
    </row>
    <row r="897" spans="1:31" ht="18.75" customHeight="1">
      <c r="A897" s="4156"/>
      <c r="B897" s="5085"/>
      <c r="C897" s="5169"/>
      <c r="D897" s="4167"/>
      <c r="E897" s="5085"/>
      <c r="F897" s="5085"/>
      <c r="G897" s="5085"/>
      <c r="H897" s="5085"/>
      <c r="I897" s="5085"/>
      <c r="J897" s="5085"/>
      <c r="K897" s="5085"/>
      <c r="L897" s="5085"/>
      <c r="M897" s="5085"/>
      <c r="N897" s="1890" t="s">
        <v>874</v>
      </c>
      <c r="O897" s="1890" t="s">
        <v>344</v>
      </c>
      <c r="P897" s="1890" t="s">
        <v>341</v>
      </c>
      <c r="Q897" s="1890" t="s">
        <v>857</v>
      </c>
      <c r="R897" s="1912">
        <v>3987</v>
      </c>
      <c r="S897" s="1912" t="s">
        <v>858</v>
      </c>
      <c r="T897" s="1912">
        <v>2</v>
      </c>
      <c r="U897" s="1912" t="s">
        <v>859</v>
      </c>
      <c r="V897" s="1912">
        <v>2</v>
      </c>
      <c r="W897" s="1912">
        <v>6</v>
      </c>
      <c r="X897" s="1912" t="s">
        <v>875</v>
      </c>
      <c r="Y897" s="1912" t="s">
        <v>859</v>
      </c>
      <c r="Z897" s="1912" t="s">
        <v>876</v>
      </c>
      <c r="AA897" s="1912" t="s">
        <v>877</v>
      </c>
      <c r="AB897" s="2980"/>
      <c r="AC897" s="5085"/>
      <c r="AD897" s="5085"/>
      <c r="AE897" s="5317"/>
    </row>
    <row r="898" spans="1:31" ht="18.75" customHeight="1">
      <c r="A898" s="4204"/>
      <c r="B898" s="5086"/>
      <c r="C898" s="5170"/>
      <c r="D898" s="4079"/>
      <c r="E898" s="5086"/>
      <c r="F898" s="5086"/>
      <c r="G898" s="5086"/>
      <c r="H898" s="5086"/>
      <c r="I898" s="5086"/>
      <c r="J898" s="5086"/>
      <c r="K898" s="5086"/>
      <c r="L898" s="5086"/>
      <c r="M898" s="5086"/>
      <c r="N898" s="1890" t="s">
        <v>868</v>
      </c>
      <c r="O898" s="1890" t="s">
        <v>614</v>
      </c>
      <c r="P898" s="1890" t="s">
        <v>614</v>
      </c>
      <c r="Q898" s="1890" t="s">
        <v>857</v>
      </c>
      <c r="R898" s="1912">
        <v>3999</v>
      </c>
      <c r="S898" s="1912" t="s">
        <v>858</v>
      </c>
      <c r="T898" s="1912">
        <v>8</v>
      </c>
      <c r="U898" s="1912" t="s">
        <v>859</v>
      </c>
      <c r="V898" s="1912">
        <v>8</v>
      </c>
      <c r="W898" s="1912"/>
      <c r="X898" s="1912"/>
      <c r="Y898" s="1912"/>
      <c r="Z898" s="1912"/>
      <c r="AA898" s="1912"/>
      <c r="AB898" s="2982"/>
      <c r="AC898" s="5086"/>
      <c r="AD898" s="5086"/>
      <c r="AE898" s="5317"/>
    </row>
    <row r="899" spans="1:31" ht="33.75" customHeight="1">
      <c r="A899" s="4156" t="s">
        <v>3093</v>
      </c>
      <c r="B899" s="1992" t="s">
        <v>2463</v>
      </c>
      <c r="C899" s="1949" t="s">
        <v>3786</v>
      </c>
      <c r="D899" s="1984" t="s">
        <v>2744</v>
      </c>
      <c r="E899" s="1911" t="s">
        <v>1222</v>
      </c>
      <c r="F899" s="1914" t="s">
        <v>851</v>
      </c>
      <c r="G899" s="1886" t="s">
        <v>1131</v>
      </c>
      <c r="H899" s="1914" t="s">
        <v>624</v>
      </c>
      <c r="I899" s="1919" t="s">
        <v>873</v>
      </c>
      <c r="J899" s="1898">
        <v>4907</v>
      </c>
      <c r="K899" s="1898">
        <v>12286</v>
      </c>
      <c r="L899" s="1898">
        <v>256</v>
      </c>
      <c r="M899" s="1898">
        <v>1216</v>
      </c>
      <c r="N899" s="1887" t="s">
        <v>854</v>
      </c>
      <c r="O899" s="1857" t="s">
        <v>1135</v>
      </c>
      <c r="P899" s="235" t="s">
        <v>1708</v>
      </c>
      <c r="Q899" s="1887" t="s">
        <v>857</v>
      </c>
      <c r="R899" s="1857">
        <v>3978</v>
      </c>
      <c r="S899" s="1857" t="s">
        <v>858</v>
      </c>
      <c r="T899" s="1857">
        <v>2</v>
      </c>
      <c r="U899" s="1857" t="s">
        <v>859</v>
      </c>
      <c r="V899" s="1857">
        <v>2</v>
      </c>
      <c r="W899" s="1857"/>
      <c r="X899" s="1857"/>
      <c r="Y899" s="1857"/>
      <c r="Z899" s="1857"/>
      <c r="AA899" s="1857"/>
      <c r="AB899" s="2980"/>
      <c r="AC899" s="1886" t="s">
        <v>2466</v>
      </c>
      <c r="AD899" s="1886" t="s">
        <v>2471</v>
      </c>
      <c r="AE899" s="1906" t="s">
        <v>2890</v>
      </c>
    </row>
    <row r="900" spans="1:31" ht="33.75" customHeight="1">
      <c r="A900" s="4204"/>
      <c r="B900" s="1994" t="s">
        <v>2463</v>
      </c>
      <c r="C900" s="614" t="s">
        <v>3787</v>
      </c>
      <c r="D900" s="1108" t="s">
        <v>2746</v>
      </c>
      <c r="E900" s="1102" t="s">
        <v>1222</v>
      </c>
      <c r="F900" s="1101" t="s">
        <v>851</v>
      </c>
      <c r="G900" s="1097" t="s">
        <v>1131</v>
      </c>
      <c r="H900" s="1101" t="s">
        <v>624</v>
      </c>
      <c r="I900" s="992" t="s">
        <v>873</v>
      </c>
      <c r="J900" s="1097">
        <v>12287</v>
      </c>
      <c r="K900" s="1097">
        <v>23712</v>
      </c>
      <c r="L900" s="1097">
        <v>512</v>
      </c>
      <c r="M900" s="1097">
        <v>1216</v>
      </c>
      <c r="N900" s="1097" t="s">
        <v>854</v>
      </c>
      <c r="O900" s="1097" t="s">
        <v>866</v>
      </c>
      <c r="P900" s="1098" t="s">
        <v>1708</v>
      </c>
      <c r="Q900" s="1097" t="s">
        <v>857</v>
      </c>
      <c r="R900" s="1098">
        <v>3978</v>
      </c>
      <c r="S900" s="1029" t="s">
        <v>858</v>
      </c>
      <c r="T900" s="1029">
        <v>2</v>
      </c>
      <c r="U900" s="1029" t="s">
        <v>859</v>
      </c>
      <c r="V900" s="1029">
        <v>2</v>
      </c>
      <c r="W900" s="1029"/>
      <c r="X900" s="1029"/>
      <c r="Y900" s="1029"/>
      <c r="Z900" s="1029"/>
      <c r="AA900" s="1029"/>
      <c r="AB900" s="2987"/>
      <c r="AC900" s="1028" t="s">
        <v>2468</v>
      </c>
      <c r="AD900" s="1028" t="s">
        <v>2471</v>
      </c>
      <c r="AE900" s="1096" t="s">
        <v>2890</v>
      </c>
    </row>
    <row r="901" spans="1:31" ht="30" customHeight="1">
      <c r="A901" s="4203" t="s">
        <v>3944</v>
      </c>
      <c r="B901" s="5084" t="s">
        <v>2463</v>
      </c>
      <c r="C901" s="5157" t="s">
        <v>3788</v>
      </c>
      <c r="D901" s="4150" t="s">
        <v>2748</v>
      </c>
      <c r="E901" s="5123" t="s">
        <v>1224</v>
      </c>
      <c r="F901" s="5084" t="s">
        <v>851</v>
      </c>
      <c r="G901" s="5084" t="s">
        <v>1131</v>
      </c>
      <c r="H901" s="5084" t="s">
        <v>624</v>
      </c>
      <c r="I901" s="5116" t="s">
        <v>873</v>
      </c>
      <c r="J901" s="5084">
        <v>8907</v>
      </c>
      <c r="K901" s="5084">
        <v>16286</v>
      </c>
      <c r="L901" s="5084">
        <v>512</v>
      </c>
      <c r="M901" s="5084">
        <v>1472</v>
      </c>
      <c r="N901" s="1097" t="s">
        <v>854</v>
      </c>
      <c r="O901" s="1843" t="s">
        <v>1135</v>
      </c>
      <c r="P901" s="978" t="s">
        <v>1708</v>
      </c>
      <c r="Q901" s="1097" t="s">
        <v>857</v>
      </c>
      <c r="R901" s="1098">
        <v>3978</v>
      </c>
      <c r="S901" s="1029" t="s">
        <v>858</v>
      </c>
      <c r="T901" s="1029">
        <v>2</v>
      </c>
      <c r="U901" s="1029" t="s">
        <v>859</v>
      </c>
      <c r="V901" s="1029">
        <v>2</v>
      </c>
      <c r="W901" s="1029"/>
      <c r="X901" s="1029"/>
      <c r="Y901" s="1029"/>
      <c r="Z901" s="1029"/>
      <c r="AA901" s="1029"/>
      <c r="AB901" s="2983"/>
      <c r="AC901" s="5084" t="s">
        <v>2468</v>
      </c>
      <c r="AD901" s="5084" t="s">
        <v>2471</v>
      </c>
      <c r="AE901" s="5432" t="s">
        <v>2891</v>
      </c>
    </row>
    <row r="902" spans="1:31" ht="16.5" customHeight="1">
      <c r="A902" s="4204"/>
      <c r="B902" s="5086"/>
      <c r="C902" s="5158"/>
      <c r="D902" s="4151"/>
      <c r="E902" s="5120"/>
      <c r="F902" s="5086"/>
      <c r="G902" s="5086"/>
      <c r="H902" s="5086"/>
      <c r="I902" s="5115"/>
      <c r="J902" s="5086"/>
      <c r="K902" s="5086"/>
      <c r="L902" s="5086"/>
      <c r="M902" s="5086"/>
      <c r="N902" s="1097" t="s">
        <v>874</v>
      </c>
      <c r="O902" s="2719" t="s">
        <v>3491</v>
      </c>
      <c r="P902" s="1270" t="s">
        <v>341</v>
      </c>
      <c r="Q902" s="1097" t="s">
        <v>857</v>
      </c>
      <c r="R902" s="1098">
        <v>3987</v>
      </c>
      <c r="S902" s="1029" t="s">
        <v>858</v>
      </c>
      <c r="T902" s="1029">
        <v>2</v>
      </c>
      <c r="U902" s="1029" t="s">
        <v>859</v>
      </c>
      <c r="V902" s="1029">
        <v>2</v>
      </c>
      <c r="W902" s="1029">
        <v>3</v>
      </c>
      <c r="X902" s="1029" t="s">
        <v>875</v>
      </c>
      <c r="Y902" s="1029" t="s">
        <v>859</v>
      </c>
      <c r="Z902" s="1029" t="s">
        <v>876</v>
      </c>
      <c r="AA902" s="1029" t="s">
        <v>877</v>
      </c>
      <c r="AB902" s="2982"/>
      <c r="AC902" s="5086"/>
      <c r="AD902" s="5086"/>
      <c r="AE902" s="5389"/>
    </row>
    <row r="903" spans="1:31" ht="30" customHeight="1">
      <c r="A903" s="4203" t="s">
        <v>4442</v>
      </c>
      <c r="B903" s="5084" t="s">
        <v>2463</v>
      </c>
      <c r="C903" s="5157" t="s">
        <v>4443</v>
      </c>
      <c r="D903" s="4150" t="s">
        <v>4444</v>
      </c>
      <c r="E903" s="5123" t="s">
        <v>1225</v>
      </c>
      <c r="F903" s="5084" t="s">
        <v>851</v>
      </c>
      <c r="G903" s="5084" t="s">
        <v>1131</v>
      </c>
      <c r="H903" s="5084" t="s">
        <v>624</v>
      </c>
      <c r="I903" s="5116" t="s">
        <v>873</v>
      </c>
      <c r="J903" s="5084">
        <v>10906</v>
      </c>
      <c r="K903" s="5084">
        <v>18318</v>
      </c>
      <c r="L903" s="5084">
        <v>448</v>
      </c>
      <c r="M903" s="5084">
        <v>1472</v>
      </c>
      <c r="N903" s="1840" t="s">
        <v>854</v>
      </c>
      <c r="O903" s="1843" t="s">
        <v>1135</v>
      </c>
      <c r="P903" s="978" t="s">
        <v>1708</v>
      </c>
      <c r="Q903" s="1840" t="s">
        <v>857</v>
      </c>
      <c r="R903" s="1843">
        <v>3978</v>
      </c>
      <c r="S903" s="1843" t="s">
        <v>858</v>
      </c>
      <c r="T903" s="1843">
        <v>2</v>
      </c>
      <c r="U903" s="1843" t="s">
        <v>859</v>
      </c>
      <c r="V903" s="1843">
        <v>2</v>
      </c>
      <c r="W903" s="1843"/>
      <c r="X903" s="1843"/>
      <c r="Y903" s="1843"/>
      <c r="Z903" s="1843"/>
      <c r="AA903" s="1843"/>
      <c r="AB903" s="2983"/>
      <c r="AC903" s="5084" t="s">
        <v>2468</v>
      </c>
      <c r="AD903" s="5084" t="s">
        <v>2471</v>
      </c>
      <c r="AE903" s="5432" t="s">
        <v>4529</v>
      </c>
    </row>
    <row r="904" spans="1:31" ht="16.5" customHeight="1">
      <c r="A904" s="4204"/>
      <c r="B904" s="5086"/>
      <c r="C904" s="5158"/>
      <c r="D904" s="4151"/>
      <c r="E904" s="5120"/>
      <c r="F904" s="5086"/>
      <c r="G904" s="5086"/>
      <c r="H904" s="5086"/>
      <c r="I904" s="5115"/>
      <c r="J904" s="5086"/>
      <c r="K904" s="5086"/>
      <c r="L904" s="5086"/>
      <c r="M904" s="5086"/>
      <c r="N904" s="1840" t="s">
        <v>874</v>
      </c>
      <c r="O904" s="2270" t="s">
        <v>3504</v>
      </c>
      <c r="P904" s="1840" t="s">
        <v>341</v>
      </c>
      <c r="Q904" s="1840" t="s">
        <v>857</v>
      </c>
      <c r="R904" s="1843">
        <v>3987</v>
      </c>
      <c r="S904" s="1843" t="s">
        <v>858</v>
      </c>
      <c r="T904" s="1843">
        <v>2</v>
      </c>
      <c r="U904" s="1843" t="s">
        <v>859</v>
      </c>
      <c r="V904" s="1843">
        <v>2</v>
      </c>
      <c r="W904" s="1843">
        <v>6</v>
      </c>
      <c r="X904" s="1843" t="s">
        <v>875</v>
      </c>
      <c r="Y904" s="1843" t="s">
        <v>859</v>
      </c>
      <c r="Z904" s="1843" t="s">
        <v>876</v>
      </c>
      <c r="AA904" s="1843" t="s">
        <v>877</v>
      </c>
      <c r="AB904" s="2982"/>
      <c r="AC904" s="5086"/>
      <c r="AD904" s="5086"/>
      <c r="AE904" s="5389"/>
    </row>
    <row r="905" spans="1:31" ht="26.25" customHeight="1">
      <c r="A905" s="4203" t="s">
        <v>4487</v>
      </c>
      <c r="B905" s="5084" t="s">
        <v>2463</v>
      </c>
      <c r="C905" s="5157" t="s">
        <v>3789</v>
      </c>
      <c r="D905" s="4407" t="s">
        <v>4485</v>
      </c>
      <c r="E905" s="5640" t="s">
        <v>1225</v>
      </c>
      <c r="F905" s="5084" t="s">
        <v>851</v>
      </c>
      <c r="G905" s="5084" t="s">
        <v>1131</v>
      </c>
      <c r="H905" s="5084" t="s">
        <v>624</v>
      </c>
      <c r="I905" s="5084" t="s">
        <v>873</v>
      </c>
      <c r="J905" s="5291">
        <v>12915</v>
      </c>
      <c r="K905" s="5291">
        <v>20294</v>
      </c>
      <c r="L905" s="5291">
        <v>512</v>
      </c>
      <c r="M905" s="5291">
        <v>1472</v>
      </c>
      <c r="N905" s="1890" t="s">
        <v>854</v>
      </c>
      <c r="O905" s="1912" t="s">
        <v>1135</v>
      </c>
      <c r="P905" s="978" t="s">
        <v>1708</v>
      </c>
      <c r="Q905" s="1890" t="s">
        <v>857</v>
      </c>
      <c r="R905" s="1912">
        <v>3978</v>
      </c>
      <c r="S905" s="1912" t="s">
        <v>858</v>
      </c>
      <c r="T905" s="1912">
        <v>2</v>
      </c>
      <c r="U905" s="1912" t="s">
        <v>859</v>
      </c>
      <c r="V905" s="1912">
        <v>2</v>
      </c>
      <c r="W905" s="1912"/>
      <c r="X905" s="1912"/>
      <c r="Y905" s="1912"/>
      <c r="Z905" s="1912"/>
      <c r="AA905" s="1912"/>
      <c r="AB905" s="2983"/>
      <c r="AC905" s="5084" t="s">
        <v>2468</v>
      </c>
      <c r="AD905" s="5084" t="s">
        <v>2471</v>
      </c>
      <c r="AE905" s="5432" t="s">
        <v>4537</v>
      </c>
    </row>
    <row r="906" spans="1:31" ht="18.75" customHeight="1">
      <c r="A906" s="4204"/>
      <c r="B906" s="5086"/>
      <c r="C906" s="5158"/>
      <c r="D906" s="4409"/>
      <c r="E906" s="5630"/>
      <c r="F906" s="5086"/>
      <c r="G906" s="5086"/>
      <c r="H906" s="5086"/>
      <c r="I906" s="5086"/>
      <c r="J906" s="5237"/>
      <c r="K906" s="5237"/>
      <c r="L906" s="5237"/>
      <c r="M906" s="5237"/>
      <c r="N906" s="1890" t="s">
        <v>874</v>
      </c>
      <c r="O906" s="1920" t="s">
        <v>1158</v>
      </c>
      <c r="P906" s="2473" t="s">
        <v>341</v>
      </c>
      <c r="Q906" s="1890" t="s">
        <v>857</v>
      </c>
      <c r="R906" s="1912">
        <v>3987</v>
      </c>
      <c r="S906" s="1912" t="s">
        <v>858</v>
      </c>
      <c r="T906" s="1912">
        <v>4</v>
      </c>
      <c r="U906" s="1912" t="s">
        <v>859</v>
      </c>
      <c r="V906" s="1912">
        <v>4</v>
      </c>
      <c r="W906" s="1912">
        <v>6</v>
      </c>
      <c r="X906" s="1912" t="s">
        <v>875</v>
      </c>
      <c r="Y906" s="1912" t="s">
        <v>859</v>
      </c>
      <c r="Z906" s="1912" t="s">
        <v>876</v>
      </c>
      <c r="AA906" s="1912" t="s">
        <v>877</v>
      </c>
      <c r="AB906" s="2982"/>
      <c r="AC906" s="5086"/>
      <c r="AD906" s="5086"/>
      <c r="AE906" s="5389"/>
    </row>
    <row r="907" spans="1:31" ht="30" customHeight="1">
      <c r="A907" s="4203" t="s">
        <v>4469</v>
      </c>
      <c r="B907" s="5084" t="s">
        <v>2463</v>
      </c>
      <c r="C907" s="5157" t="s">
        <v>4446</v>
      </c>
      <c r="D907" s="4150" t="s">
        <v>4447</v>
      </c>
      <c r="E907" s="5123" t="s">
        <v>1225</v>
      </c>
      <c r="F907" s="5084" t="s">
        <v>851</v>
      </c>
      <c r="G907" s="5084" t="s">
        <v>1131</v>
      </c>
      <c r="H907" s="5084" t="s">
        <v>624</v>
      </c>
      <c r="I907" s="5116" t="s">
        <v>873</v>
      </c>
      <c r="J907" s="5084">
        <v>15242</v>
      </c>
      <c r="K907" s="5084">
        <v>22318</v>
      </c>
      <c r="L907" s="5084">
        <v>448</v>
      </c>
      <c r="M907" s="5084">
        <v>1472</v>
      </c>
      <c r="N907" s="1840" t="s">
        <v>854</v>
      </c>
      <c r="O907" s="1843" t="s">
        <v>1135</v>
      </c>
      <c r="P907" s="978" t="s">
        <v>1708</v>
      </c>
      <c r="Q907" s="1840" t="s">
        <v>857</v>
      </c>
      <c r="R907" s="1843">
        <v>3978</v>
      </c>
      <c r="S907" s="1843" t="s">
        <v>858</v>
      </c>
      <c r="T907" s="1843">
        <v>2</v>
      </c>
      <c r="U907" s="1843" t="s">
        <v>859</v>
      </c>
      <c r="V907" s="1843">
        <v>2</v>
      </c>
      <c r="W907" s="1843"/>
      <c r="X907" s="1843"/>
      <c r="Y907" s="1843"/>
      <c r="Z907" s="1843"/>
      <c r="AA907" s="1843"/>
      <c r="AB907" s="2983"/>
      <c r="AC907" s="5084" t="s">
        <v>2468</v>
      </c>
      <c r="AD907" s="5084" t="s">
        <v>2471</v>
      </c>
      <c r="AE907" s="5432" t="s">
        <v>4530</v>
      </c>
    </row>
    <row r="908" spans="1:31" ht="16.5" customHeight="1">
      <c r="A908" s="4204"/>
      <c r="B908" s="5086"/>
      <c r="C908" s="5158"/>
      <c r="D908" s="4151"/>
      <c r="E908" s="5120"/>
      <c r="F908" s="5086"/>
      <c r="G908" s="5086"/>
      <c r="H908" s="5086"/>
      <c r="I908" s="5115"/>
      <c r="J908" s="5086"/>
      <c r="K908" s="5086"/>
      <c r="L908" s="5086"/>
      <c r="M908" s="5086"/>
      <c r="N908" s="1840" t="s">
        <v>874</v>
      </c>
      <c r="O908" s="2270" t="s">
        <v>4470</v>
      </c>
      <c r="P908" s="1840" t="s">
        <v>341</v>
      </c>
      <c r="Q908" s="1840" t="s">
        <v>857</v>
      </c>
      <c r="R908" s="1843">
        <v>3987</v>
      </c>
      <c r="S908" s="1843" t="s">
        <v>858</v>
      </c>
      <c r="T908" s="1843">
        <v>2</v>
      </c>
      <c r="U908" s="1843" t="s">
        <v>859</v>
      </c>
      <c r="V908" s="1843">
        <v>2</v>
      </c>
      <c r="W908" s="1843">
        <v>6</v>
      </c>
      <c r="X908" s="1843" t="s">
        <v>875</v>
      </c>
      <c r="Y908" s="1843" t="s">
        <v>859</v>
      </c>
      <c r="Z908" s="1843" t="s">
        <v>876</v>
      </c>
      <c r="AA908" s="1843" t="s">
        <v>877</v>
      </c>
      <c r="AB908" s="2982"/>
      <c r="AC908" s="5086"/>
      <c r="AD908" s="5086"/>
      <c r="AE908" s="5389"/>
    </row>
    <row r="909" spans="1:31" ht="25.5" customHeight="1">
      <c r="A909" s="4203" t="s">
        <v>3945</v>
      </c>
      <c r="B909" s="5085" t="s">
        <v>2463</v>
      </c>
      <c r="C909" s="5117" t="s">
        <v>3790</v>
      </c>
      <c r="D909" s="4216" t="s">
        <v>2749</v>
      </c>
      <c r="E909" s="5119" t="s">
        <v>1222</v>
      </c>
      <c r="F909" s="5085" t="s">
        <v>851</v>
      </c>
      <c r="G909" s="5085" t="s">
        <v>1152</v>
      </c>
      <c r="H909" s="5085" t="s">
        <v>624</v>
      </c>
      <c r="I909" s="5114" t="s">
        <v>873</v>
      </c>
      <c r="J909" s="5085">
        <v>5163</v>
      </c>
      <c r="K909" s="5085">
        <v>12542</v>
      </c>
      <c r="L909" s="5085">
        <v>512</v>
      </c>
      <c r="M909" s="5085">
        <v>1472</v>
      </c>
      <c r="N909" s="1095" t="s">
        <v>854</v>
      </c>
      <c r="O909" s="1843" t="s">
        <v>1135</v>
      </c>
      <c r="P909" s="91" t="s">
        <v>1708</v>
      </c>
      <c r="Q909" s="1095" t="s">
        <v>857</v>
      </c>
      <c r="R909" s="1094">
        <v>3978</v>
      </c>
      <c r="S909" s="1025" t="s">
        <v>858</v>
      </c>
      <c r="T909" s="1025">
        <v>2</v>
      </c>
      <c r="U909" s="1025" t="s">
        <v>859</v>
      </c>
      <c r="V909" s="1025">
        <v>2</v>
      </c>
      <c r="W909" s="1025"/>
      <c r="X909" s="1025"/>
      <c r="Y909" s="1025"/>
      <c r="Z909" s="1025"/>
      <c r="AA909" s="1025"/>
      <c r="AB909" s="2980"/>
      <c r="AC909" s="5084" t="s">
        <v>2466</v>
      </c>
      <c r="AD909" s="5084" t="s">
        <v>2471</v>
      </c>
      <c r="AE909" s="5432" t="s">
        <v>2892</v>
      </c>
    </row>
    <row r="910" spans="1:31" ht="25.5" customHeight="1">
      <c r="A910" s="4156"/>
      <c r="B910" s="5086"/>
      <c r="C910" s="5118"/>
      <c r="D910" s="4151"/>
      <c r="E910" s="5120"/>
      <c r="F910" s="5086"/>
      <c r="G910" s="5086"/>
      <c r="H910" s="5086"/>
      <c r="I910" s="5115"/>
      <c r="J910" s="5086"/>
      <c r="K910" s="5086"/>
      <c r="L910" s="5086"/>
      <c r="M910" s="5086"/>
      <c r="N910" s="1097" t="s">
        <v>868</v>
      </c>
      <c r="O910" s="1097" t="s">
        <v>869</v>
      </c>
      <c r="P910" s="1097" t="s">
        <v>869</v>
      </c>
      <c r="Q910" s="1097" t="s">
        <v>857</v>
      </c>
      <c r="R910" s="1098">
        <v>3999</v>
      </c>
      <c r="S910" s="1029" t="s">
        <v>858</v>
      </c>
      <c r="T910" s="1029">
        <v>2</v>
      </c>
      <c r="U910" s="1029" t="s">
        <v>859</v>
      </c>
      <c r="V910" s="1029">
        <v>2</v>
      </c>
      <c r="W910" s="1029"/>
      <c r="X910" s="1029"/>
      <c r="Y910" s="1029"/>
      <c r="Z910" s="1029"/>
      <c r="AA910" s="1029"/>
      <c r="AB910" s="2982"/>
      <c r="AC910" s="5086"/>
      <c r="AD910" s="5086"/>
      <c r="AE910" s="5389"/>
    </row>
    <row r="911" spans="1:31" ht="20.25" customHeight="1">
      <c r="A911" s="4156"/>
      <c r="B911" s="5084" t="s">
        <v>2463</v>
      </c>
      <c r="C911" s="5162" t="s">
        <v>3791</v>
      </c>
      <c r="D911" s="4150" t="s">
        <v>2750</v>
      </c>
      <c r="E911" s="5123" t="s">
        <v>1222</v>
      </c>
      <c r="F911" s="5084" t="s">
        <v>851</v>
      </c>
      <c r="G911" s="5084" t="s">
        <v>1149</v>
      </c>
      <c r="H911" s="5084" t="s">
        <v>624</v>
      </c>
      <c r="I911" s="5116" t="s">
        <v>873</v>
      </c>
      <c r="J911" s="5084">
        <v>12543</v>
      </c>
      <c r="K911" s="5084">
        <v>23968</v>
      </c>
      <c r="L911" s="5084">
        <v>512</v>
      </c>
      <c r="M911" s="5084">
        <v>1472</v>
      </c>
      <c r="N911" s="1097" t="s">
        <v>854</v>
      </c>
      <c r="O911" s="1097" t="s">
        <v>866</v>
      </c>
      <c r="P911" s="1098" t="s">
        <v>1708</v>
      </c>
      <c r="Q911" s="1097" t="s">
        <v>857</v>
      </c>
      <c r="R911" s="1098">
        <v>3978</v>
      </c>
      <c r="S911" s="1029" t="s">
        <v>858</v>
      </c>
      <c r="T911" s="1029">
        <v>2</v>
      </c>
      <c r="U911" s="1029" t="s">
        <v>859</v>
      </c>
      <c r="V911" s="1029">
        <v>2</v>
      </c>
      <c r="W911" s="1029"/>
      <c r="X911" s="1029"/>
      <c r="Y911" s="1029"/>
      <c r="Z911" s="1029"/>
      <c r="AA911" s="1029"/>
      <c r="AB911" s="2983"/>
      <c r="AC911" s="5084" t="s">
        <v>2468</v>
      </c>
      <c r="AD911" s="5084" t="s">
        <v>2471</v>
      </c>
      <c r="AE911" s="5432" t="s">
        <v>2893</v>
      </c>
    </row>
    <row r="912" spans="1:31" ht="20.25" customHeight="1">
      <c r="A912" s="4156"/>
      <c r="B912" s="5086"/>
      <c r="C912" s="5118"/>
      <c r="D912" s="4151"/>
      <c r="E912" s="5120"/>
      <c r="F912" s="5086"/>
      <c r="G912" s="5086"/>
      <c r="H912" s="5086"/>
      <c r="I912" s="5115"/>
      <c r="J912" s="5086"/>
      <c r="K912" s="5086"/>
      <c r="L912" s="5086"/>
      <c r="M912" s="5086"/>
      <c r="N912" s="1097" t="s">
        <v>868</v>
      </c>
      <c r="O912" s="1097" t="s">
        <v>869</v>
      </c>
      <c r="P912" s="1097" t="s">
        <v>869</v>
      </c>
      <c r="Q912" s="1097" t="s">
        <v>857</v>
      </c>
      <c r="R912" s="1098">
        <v>3999</v>
      </c>
      <c r="S912" s="1029" t="s">
        <v>858</v>
      </c>
      <c r="T912" s="1029">
        <v>2</v>
      </c>
      <c r="U912" s="1029" t="s">
        <v>859</v>
      </c>
      <c r="V912" s="1029">
        <v>2</v>
      </c>
      <c r="W912" s="1029"/>
      <c r="X912" s="1029"/>
      <c r="Y912" s="1029"/>
      <c r="Z912" s="1029"/>
      <c r="AA912" s="1029"/>
      <c r="AB912" s="2982"/>
      <c r="AC912" s="5086"/>
      <c r="AD912" s="5086"/>
      <c r="AE912" s="5389"/>
    </row>
    <row r="913" spans="1:31" ht="25.5" customHeight="1">
      <c r="A913" s="4156"/>
      <c r="B913" s="5085" t="s">
        <v>2463</v>
      </c>
      <c r="C913" s="5117" t="s">
        <v>3807</v>
      </c>
      <c r="D913" s="4216" t="s">
        <v>4190</v>
      </c>
      <c r="E913" s="5119" t="s">
        <v>1222</v>
      </c>
      <c r="F913" s="5085" t="s">
        <v>851</v>
      </c>
      <c r="G913" s="5085" t="s">
        <v>1152</v>
      </c>
      <c r="H913" s="5085" t="s">
        <v>624</v>
      </c>
      <c r="I913" s="5114" t="s">
        <v>873</v>
      </c>
      <c r="J913" s="5085">
        <v>5292</v>
      </c>
      <c r="K913" s="5085">
        <v>12670</v>
      </c>
      <c r="L913" s="5085">
        <v>512</v>
      </c>
      <c r="M913" s="5085">
        <v>1600</v>
      </c>
      <c r="N913" s="1546" t="s">
        <v>854</v>
      </c>
      <c r="O913" s="1843" t="s">
        <v>1135</v>
      </c>
      <c r="P913" s="91" t="s">
        <v>1708</v>
      </c>
      <c r="Q913" s="1546" t="s">
        <v>857</v>
      </c>
      <c r="R913" s="1539">
        <v>3978</v>
      </c>
      <c r="S913" s="1539" t="s">
        <v>858</v>
      </c>
      <c r="T913" s="1539">
        <v>2</v>
      </c>
      <c r="U913" s="1539" t="s">
        <v>859</v>
      </c>
      <c r="V913" s="1539">
        <v>2</v>
      </c>
      <c r="W913" s="1539"/>
      <c r="X913" s="1539"/>
      <c r="Y913" s="1539"/>
      <c r="Z913" s="1539"/>
      <c r="AA913" s="1539"/>
      <c r="AB913" s="2980"/>
      <c r="AC913" s="5084" t="s">
        <v>2466</v>
      </c>
      <c r="AD913" s="5084" t="s">
        <v>2471</v>
      </c>
      <c r="AE913" s="5432" t="s">
        <v>4213</v>
      </c>
    </row>
    <row r="914" spans="1:31" ht="25.5" customHeight="1">
      <c r="A914" s="4156"/>
      <c r="B914" s="5086"/>
      <c r="C914" s="5118"/>
      <c r="D914" s="4151"/>
      <c r="E914" s="5120"/>
      <c r="F914" s="5086"/>
      <c r="G914" s="5086"/>
      <c r="H914" s="5086"/>
      <c r="I914" s="5115"/>
      <c r="J914" s="5086"/>
      <c r="K914" s="5086"/>
      <c r="L914" s="5086"/>
      <c r="M914" s="5086"/>
      <c r="N914" s="1550" t="s">
        <v>868</v>
      </c>
      <c r="O914" s="1840" t="s">
        <v>614</v>
      </c>
      <c r="P914" s="1840" t="s">
        <v>614</v>
      </c>
      <c r="Q914" s="1840" t="s">
        <v>857</v>
      </c>
      <c r="R914" s="1843">
        <v>3999</v>
      </c>
      <c r="S914" s="1843" t="s">
        <v>858</v>
      </c>
      <c r="T914" s="1843">
        <v>8</v>
      </c>
      <c r="U914" s="1843" t="s">
        <v>859</v>
      </c>
      <c r="V914" s="1843">
        <v>8</v>
      </c>
      <c r="W914" s="1555"/>
      <c r="X914" s="1555"/>
      <c r="Y914" s="1555"/>
      <c r="Z914" s="1555"/>
      <c r="AA914" s="1555"/>
      <c r="AB914" s="2982"/>
      <c r="AC914" s="5086"/>
      <c r="AD914" s="5086"/>
      <c r="AE914" s="5389"/>
    </row>
    <row r="915" spans="1:31" ht="24.75" customHeight="1">
      <c r="A915" s="4156"/>
      <c r="B915" s="5084" t="s">
        <v>2463</v>
      </c>
      <c r="C915" s="5162" t="s">
        <v>3808</v>
      </c>
      <c r="D915" s="4150" t="s">
        <v>4191</v>
      </c>
      <c r="E915" s="5123" t="s">
        <v>1222</v>
      </c>
      <c r="F915" s="5084" t="s">
        <v>851</v>
      </c>
      <c r="G915" s="5084" t="s">
        <v>1149</v>
      </c>
      <c r="H915" s="5084" t="s">
        <v>624</v>
      </c>
      <c r="I915" s="5116" t="s">
        <v>873</v>
      </c>
      <c r="J915" s="5084">
        <v>12671</v>
      </c>
      <c r="K915" s="5084">
        <v>24096</v>
      </c>
      <c r="L915" s="5084">
        <v>512</v>
      </c>
      <c r="M915" s="5084">
        <v>1600</v>
      </c>
      <c r="N915" s="1550" t="s">
        <v>854</v>
      </c>
      <c r="O915" s="1550" t="s">
        <v>866</v>
      </c>
      <c r="P915" s="1555" t="s">
        <v>1708</v>
      </c>
      <c r="Q915" s="1550" t="s">
        <v>857</v>
      </c>
      <c r="R915" s="1555">
        <v>3978</v>
      </c>
      <c r="S915" s="1555" t="s">
        <v>858</v>
      </c>
      <c r="T915" s="1555">
        <v>2</v>
      </c>
      <c r="U915" s="1555" t="s">
        <v>859</v>
      </c>
      <c r="V915" s="1555">
        <v>2</v>
      </c>
      <c r="W915" s="1555"/>
      <c r="X915" s="1555"/>
      <c r="Y915" s="1555"/>
      <c r="Z915" s="1555"/>
      <c r="AA915" s="1555"/>
      <c r="AB915" s="2983"/>
      <c r="AC915" s="5084" t="s">
        <v>2468</v>
      </c>
      <c r="AD915" s="5084" t="s">
        <v>2471</v>
      </c>
      <c r="AE915" s="5432" t="s">
        <v>4214</v>
      </c>
    </row>
    <row r="916" spans="1:31" ht="24.75" customHeight="1">
      <c r="A916" s="4156"/>
      <c r="B916" s="5086"/>
      <c r="C916" s="5118"/>
      <c r="D916" s="4151"/>
      <c r="E916" s="5120"/>
      <c r="F916" s="5086"/>
      <c r="G916" s="5086"/>
      <c r="H916" s="5086"/>
      <c r="I916" s="5115"/>
      <c r="J916" s="5086"/>
      <c r="K916" s="5086"/>
      <c r="L916" s="5086"/>
      <c r="M916" s="5086"/>
      <c r="N916" s="1550" t="s">
        <v>868</v>
      </c>
      <c r="O916" s="1840" t="s">
        <v>614</v>
      </c>
      <c r="P916" s="1840" t="s">
        <v>614</v>
      </c>
      <c r="Q916" s="1840" t="s">
        <v>857</v>
      </c>
      <c r="R916" s="1843">
        <v>3999</v>
      </c>
      <c r="S916" s="1843" t="s">
        <v>858</v>
      </c>
      <c r="T916" s="1843">
        <v>8</v>
      </c>
      <c r="U916" s="1843" t="s">
        <v>859</v>
      </c>
      <c r="V916" s="1843">
        <v>8</v>
      </c>
      <c r="W916" s="1555"/>
      <c r="X916" s="1555"/>
      <c r="Y916" s="1555"/>
      <c r="Z916" s="1555"/>
      <c r="AA916" s="1555"/>
      <c r="AB916" s="2982"/>
      <c r="AC916" s="5086"/>
      <c r="AD916" s="5086"/>
      <c r="AE916" s="5389"/>
    </row>
    <row r="917" spans="1:31" ht="24" customHeight="1">
      <c r="A917" s="4156"/>
      <c r="B917" s="5084" t="s">
        <v>2463</v>
      </c>
      <c r="C917" s="5162" t="s">
        <v>3792</v>
      </c>
      <c r="D917" s="4150" t="s">
        <v>2751</v>
      </c>
      <c r="E917" s="5123" t="s">
        <v>1222</v>
      </c>
      <c r="F917" s="5084" t="s">
        <v>851</v>
      </c>
      <c r="G917" s="5084" t="s">
        <v>1149</v>
      </c>
      <c r="H917" s="5084" t="s">
        <v>624</v>
      </c>
      <c r="I917" s="5116" t="s">
        <v>1146</v>
      </c>
      <c r="J917" s="5084">
        <v>5419</v>
      </c>
      <c r="K917" s="5084">
        <v>12798</v>
      </c>
      <c r="L917" s="5084">
        <v>512</v>
      </c>
      <c r="M917" s="5084">
        <v>1728</v>
      </c>
      <c r="N917" s="1097" t="s">
        <v>854</v>
      </c>
      <c r="O917" s="1843" t="s">
        <v>1135</v>
      </c>
      <c r="P917" s="978" t="s">
        <v>1708</v>
      </c>
      <c r="Q917" s="1097" t="s">
        <v>857</v>
      </c>
      <c r="R917" s="1098">
        <v>3978</v>
      </c>
      <c r="S917" s="1029" t="s">
        <v>858</v>
      </c>
      <c r="T917" s="1029">
        <v>2</v>
      </c>
      <c r="U917" s="1029" t="s">
        <v>859</v>
      </c>
      <c r="V917" s="1029">
        <v>2</v>
      </c>
      <c r="W917" s="1029"/>
      <c r="X917" s="1029"/>
      <c r="Y917" s="1029"/>
      <c r="Z917" s="1029"/>
      <c r="AA917" s="1029"/>
      <c r="AB917" s="2983"/>
      <c r="AC917" s="5084" t="s">
        <v>2466</v>
      </c>
      <c r="AD917" s="5084" t="s">
        <v>2471</v>
      </c>
      <c r="AE917" s="5432" t="s">
        <v>2894</v>
      </c>
    </row>
    <row r="918" spans="1:31" ht="24" customHeight="1">
      <c r="A918" s="4156"/>
      <c r="B918" s="5086"/>
      <c r="C918" s="5118"/>
      <c r="D918" s="4151"/>
      <c r="E918" s="5120"/>
      <c r="F918" s="5086"/>
      <c r="G918" s="5086"/>
      <c r="H918" s="5086"/>
      <c r="I918" s="5115"/>
      <c r="J918" s="5086"/>
      <c r="K918" s="5086"/>
      <c r="L918" s="5086"/>
      <c r="M918" s="5086"/>
      <c r="N918" s="1097" t="s">
        <v>868</v>
      </c>
      <c r="O918" s="1097" t="s">
        <v>340</v>
      </c>
      <c r="P918" s="1097" t="s">
        <v>340</v>
      </c>
      <c r="Q918" s="1097" t="s">
        <v>857</v>
      </c>
      <c r="R918" s="1098">
        <v>3999</v>
      </c>
      <c r="S918" s="1029" t="s">
        <v>858</v>
      </c>
      <c r="T918" s="1029">
        <v>8</v>
      </c>
      <c r="U918" s="1029" t="s">
        <v>859</v>
      </c>
      <c r="V918" s="1029">
        <v>8</v>
      </c>
      <c r="W918" s="1029"/>
      <c r="X918" s="1029"/>
      <c r="Y918" s="1029"/>
      <c r="Z918" s="1029"/>
      <c r="AA918" s="1029"/>
      <c r="AB918" s="2982"/>
      <c r="AC918" s="5086"/>
      <c r="AD918" s="5086"/>
      <c r="AE918" s="5389"/>
    </row>
    <row r="919" spans="1:31" ht="24.75" customHeight="1">
      <c r="A919" s="4156"/>
      <c r="B919" s="5084" t="s">
        <v>2463</v>
      </c>
      <c r="C919" s="5162" t="s">
        <v>3793</v>
      </c>
      <c r="D919" s="4150" t="s">
        <v>2752</v>
      </c>
      <c r="E919" s="5123" t="s">
        <v>1222</v>
      </c>
      <c r="F919" s="5084" t="s">
        <v>851</v>
      </c>
      <c r="G919" s="5084" t="s">
        <v>1149</v>
      </c>
      <c r="H919" s="5084" t="s">
        <v>624</v>
      </c>
      <c r="I919" s="5116" t="s">
        <v>1146</v>
      </c>
      <c r="J919" s="5084">
        <v>12799</v>
      </c>
      <c r="K919" s="5084">
        <v>23968</v>
      </c>
      <c r="L919" s="5084">
        <v>512</v>
      </c>
      <c r="M919" s="5291">
        <v>1728</v>
      </c>
      <c r="N919" s="1097" t="s">
        <v>854</v>
      </c>
      <c r="O919" s="1097" t="s">
        <v>866</v>
      </c>
      <c r="P919" s="1098" t="s">
        <v>1708</v>
      </c>
      <c r="Q919" s="1097" t="s">
        <v>857</v>
      </c>
      <c r="R919" s="1098">
        <v>3978</v>
      </c>
      <c r="S919" s="1029" t="s">
        <v>858</v>
      </c>
      <c r="T919" s="1029">
        <v>2</v>
      </c>
      <c r="U919" s="1029" t="s">
        <v>859</v>
      </c>
      <c r="V919" s="1029">
        <v>2</v>
      </c>
      <c r="W919" s="1029"/>
      <c r="X919" s="1029"/>
      <c r="Y919" s="1029"/>
      <c r="Z919" s="1029"/>
      <c r="AA919" s="1029"/>
      <c r="AB919" s="2983"/>
      <c r="AC919" s="5084" t="s">
        <v>2468</v>
      </c>
      <c r="AD919" s="5084" t="s">
        <v>2471</v>
      </c>
      <c r="AE919" s="5432" t="s">
        <v>2894</v>
      </c>
    </row>
    <row r="920" spans="1:31" ht="24.75" customHeight="1">
      <c r="A920" s="4204"/>
      <c r="B920" s="5086"/>
      <c r="C920" s="5118"/>
      <c r="D920" s="4151"/>
      <c r="E920" s="5120"/>
      <c r="F920" s="5086"/>
      <c r="G920" s="5086"/>
      <c r="H920" s="5086"/>
      <c r="I920" s="5115"/>
      <c r="J920" s="5086"/>
      <c r="K920" s="5086"/>
      <c r="L920" s="5086"/>
      <c r="M920" s="5237"/>
      <c r="N920" s="1097" t="s">
        <v>868</v>
      </c>
      <c r="O920" s="1097" t="s">
        <v>340</v>
      </c>
      <c r="P920" s="1097" t="s">
        <v>340</v>
      </c>
      <c r="Q920" s="1097" t="s">
        <v>857</v>
      </c>
      <c r="R920" s="1098">
        <v>3999</v>
      </c>
      <c r="S920" s="1029" t="s">
        <v>858</v>
      </c>
      <c r="T920" s="1029">
        <v>8</v>
      </c>
      <c r="U920" s="1029" t="s">
        <v>859</v>
      </c>
      <c r="V920" s="1029">
        <v>8</v>
      </c>
      <c r="W920" s="1029"/>
      <c r="X920" s="1029"/>
      <c r="Y920" s="1029"/>
      <c r="Z920" s="1029"/>
      <c r="AA920" s="1029"/>
      <c r="AB920" s="2982"/>
      <c r="AC920" s="5086"/>
      <c r="AD920" s="5086"/>
      <c r="AE920" s="5389"/>
    </row>
    <row r="921" spans="1:31" ht="19.5" customHeight="1">
      <c r="A921" s="4203" t="s">
        <v>3946</v>
      </c>
      <c r="B921" s="5084" t="s">
        <v>2463</v>
      </c>
      <c r="C921" s="5157" t="s">
        <v>3794</v>
      </c>
      <c r="D921" s="4150" t="s">
        <v>2753</v>
      </c>
      <c r="E921" s="5123" t="s">
        <v>1224</v>
      </c>
      <c r="F921" s="5084" t="s">
        <v>851</v>
      </c>
      <c r="G921" s="5084" t="s">
        <v>1153</v>
      </c>
      <c r="H921" s="5084" t="s">
        <v>624</v>
      </c>
      <c r="I921" s="5116" t="s">
        <v>873</v>
      </c>
      <c r="J921" s="5084">
        <v>9163</v>
      </c>
      <c r="K921" s="5084">
        <v>16542</v>
      </c>
      <c r="L921" s="5084">
        <v>512</v>
      </c>
      <c r="M921" s="5084">
        <v>1728</v>
      </c>
      <c r="N921" s="1097" t="s">
        <v>854</v>
      </c>
      <c r="O921" s="1843" t="s">
        <v>1135</v>
      </c>
      <c r="P921" s="978" t="s">
        <v>1708</v>
      </c>
      <c r="Q921" s="1097" t="s">
        <v>857</v>
      </c>
      <c r="R921" s="1098">
        <v>3978</v>
      </c>
      <c r="S921" s="1029" t="s">
        <v>858</v>
      </c>
      <c r="T921" s="1029">
        <v>2</v>
      </c>
      <c r="U921" s="1029" t="s">
        <v>859</v>
      </c>
      <c r="V921" s="1029">
        <v>2</v>
      </c>
      <c r="W921" s="1029"/>
      <c r="X921" s="1029"/>
      <c r="Y921" s="1029"/>
      <c r="Z921" s="1029"/>
      <c r="AA921" s="1029"/>
      <c r="AB921" s="2983"/>
      <c r="AC921" s="5084" t="s">
        <v>2468</v>
      </c>
      <c r="AD921" s="5084" t="s">
        <v>2471</v>
      </c>
      <c r="AE921" s="5432" t="s">
        <v>2895</v>
      </c>
    </row>
    <row r="922" spans="1:31" ht="19.5" customHeight="1">
      <c r="A922" s="4156"/>
      <c r="B922" s="5085"/>
      <c r="C922" s="5160"/>
      <c r="D922" s="4216"/>
      <c r="E922" s="5119"/>
      <c r="F922" s="5085"/>
      <c r="G922" s="5085"/>
      <c r="H922" s="5085"/>
      <c r="I922" s="5114"/>
      <c r="J922" s="5085"/>
      <c r="K922" s="5085"/>
      <c r="L922" s="5085"/>
      <c r="M922" s="5085"/>
      <c r="N922" s="1097" t="s">
        <v>874</v>
      </c>
      <c r="O922" s="2730" t="s">
        <v>3491</v>
      </c>
      <c r="P922" s="1097" t="s">
        <v>341</v>
      </c>
      <c r="Q922" s="1097" t="s">
        <v>857</v>
      </c>
      <c r="R922" s="1098">
        <v>3987</v>
      </c>
      <c r="S922" s="1029" t="s">
        <v>858</v>
      </c>
      <c r="T922" s="1029">
        <v>2</v>
      </c>
      <c r="U922" s="1029" t="s">
        <v>859</v>
      </c>
      <c r="V922" s="1029">
        <v>2</v>
      </c>
      <c r="W922" s="1029">
        <v>3</v>
      </c>
      <c r="X922" s="1029" t="s">
        <v>875</v>
      </c>
      <c r="Y922" s="1029" t="s">
        <v>859</v>
      </c>
      <c r="Z922" s="1029" t="s">
        <v>876</v>
      </c>
      <c r="AA922" s="1029" t="s">
        <v>877</v>
      </c>
      <c r="AB922" s="2980"/>
      <c r="AC922" s="5085"/>
      <c r="AD922" s="5085"/>
      <c r="AE922" s="5388"/>
    </row>
    <row r="923" spans="1:31" ht="19.5" customHeight="1">
      <c r="A923" s="4156"/>
      <c r="B923" s="5086"/>
      <c r="C923" s="5158"/>
      <c r="D923" s="4151"/>
      <c r="E923" s="5120"/>
      <c r="F923" s="5086"/>
      <c r="G923" s="5086"/>
      <c r="H923" s="5086"/>
      <c r="I923" s="5115"/>
      <c r="J923" s="5086"/>
      <c r="K923" s="5086"/>
      <c r="L923" s="5086"/>
      <c r="M923" s="5086"/>
      <c r="N923" s="1097" t="s">
        <v>868</v>
      </c>
      <c r="O923" s="1097" t="s">
        <v>869</v>
      </c>
      <c r="P923" s="1097" t="s">
        <v>869</v>
      </c>
      <c r="Q923" s="1097" t="s">
        <v>857</v>
      </c>
      <c r="R923" s="1098">
        <v>3999</v>
      </c>
      <c r="S923" s="1029" t="s">
        <v>858</v>
      </c>
      <c r="T923" s="1029">
        <v>2</v>
      </c>
      <c r="U923" s="1029" t="s">
        <v>859</v>
      </c>
      <c r="V923" s="1029">
        <v>2</v>
      </c>
      <c r="W923" s="1029"/>
      <c r="X923" s="1029"/>
      <c r="Y923" s="1029"/>
      <c r="Z923" s="1029"/>
      <c r="AA923" s="1029"/>
      <c r="AB923" s="2982"/>
      <c r="AC923" s="5086"/>
      <c r="AD923" s="5086"/>
      <c r="AE923" s="5389"/>
    </row>
    <row r="924" spans="1:31" ht="19.5" customHeight="1">
      <c r="A924" s="4156"/>
      <c r="B924" s="5084" t="s">
        <v>2463</v>
      </c>
      <c r="C924" s="5157" t="s">
        <v>4192</v>
      </c>
      <c r="D924" s="4150" t="s">
        <v>4193</v>
      </c>
      <c r="E924" s="5123" t="s">
        <v>1224</v>
      </c>
      <c r="F924" s="5084" t="s">
        <v>851</v>
      </c>
      <c r="G924" s="5084" t="s">
        <v>1153</v>
      </c>
      <c r="H924" s="5084" t="s">
        <v>624</v>
      </c>
      <c r="I924" s="5116" t="s">
        <v>873</v>
      </c>
      <c r="J924" s="5084">
        <v>9290</v>
      </c>
      <c r="K924" s="5084">
        <v>16702</v>
      </c>
      <c r="L924" s="5084">
        <v>512</v>
      </c>
      <c r="M924" s="5084">
        <v>1856</v>
      </c>
      <c r="N924" s="1550" t="s">
        <v>854</v>
      </c>
      <c r="O924" s="1843" t="s">
        <v>1135</v>
      </c>
      <c r="P924" s="978" t="s">
        <v>1708</v>
      </c>
      <c r="Q924" s="1550" t="s">
        <v>857</v>
      </c>
      <c r="R924" s="1555">
        <v>3978</v>
      </c>
      <c r="S924" s="1555" t="s">
        <v>858</v>
      </c>
      <c r="T924" s="1555">
        <v>2</v>
      </c>
      <c r="U924" s="1555" t="s">
        <v>859</v>
      </c>
      <c r="V924" s="1555">
        <v>2</v>
      </c>
      <c r="W924" s="1555"/>
      <c r="X924" s="1555"/>
      <c r="Y924" s="1555"/>
      <c r="Z924" s="1555"/>
      <c r="AA924" s="1555"/>
      <c r="AB924" s="2983"/>
      <c r="AC924" s="5084" t="s">
        <v>2468</v>
      </c>
      <c r="AD924" s="5084" t="s">
        <v>2471</v>
      </c>
      <c r="AE924" s="5432" t="s">
        <v>4215</v>
      </c>
    </row>
    <row r="925" spans="1:31" ht="19.5" customHeight="1">
      <c r="A925" s="4156"/>
      <c r="B925" s="5085"/>
      <c r="C925" s="5160"/>
      <c r="D925" s="4216"/>
      <c r="E925" s="5119"/>
      <c r="F925" s="5085"/>
      <c r="G925" s="5085"/>
      <c r="H925" s="5085"/>
      <c r="I925" s="5114"/>
      <c r="J925" s="5085"/>
      <c r="K925" s="5085"/>
      <c r="L925" s="5085"/>
      <c r="M925" s="5085"/>
      <c r="N925" s="1550" t="s">
        <v>874</v>
      </c>
      <c r="O925" s="2719" t="s">
        <v>3491</v>
      </c>
      <c r="P925" s="1550" t="s">
        <v>341</v>
      </c>
      <c r="Q925" s="1550" t="s">
        <v>857</v>
      </c>
      <c r="R925" s="1555">
        <v>3987</v>
      </c>
      <c r="S925" s="1555" t="s">
        <v>858</v>
      </c>
      <c r="T925" s="1555">
        <v>2</v>
      </c>
      <c r="U925" s="1555" t="s">
        <v>859</v>
      </c>
      <c r="V925" s="1555">
        <v>2</v>
      </c>
      <c r="W925" s="1555">
        <v>3</v>
      </c>
      <c r="X925" s="1555" t="s">
        <v>875</v>
      </c>
      <c r="Y925" s="1555" t="s">
        <v>859</v>
      </c>
      <c r="Z925" s="1555" t="s">
        <v>876</v>
      </c>
      <c r="AA925" s="1555" t="s">
        <v>877</v>
      </c>
      <c r="AB925" s="2980"/>
      <c r="AC925" s="5085"/>
      <c r="AD925" s="5085"/>
      <c r="AE925" s="5388"/>
    </row>
    <row r="926" spans="1:31" ht="19.5" customHeight="1">
      <c r="A926" s="4204"/>
      <c r="B926" s="5086"/>
      <c r="C926" s="5158"/>
      <c r="D926" s="4151"/>
      <c r="E926" s="5120"/>
      <c r="F926" s="5086"/>
      <c r="G926" s="5086"/>
      <c r="H926" s="5086"/>
      <c r="I926" s="5115"/>
      <c r="J926" s="5086"/>
      <c r="K926" s="5086"/>
      <c r="L926" s="5086"/>
      <c r="M926" s="5086"/>
      <c r="N926" s="1550" t="s">
        <v>868</v>
      </c>
      <c r="O926" s="1840" t="s">
        <v>614</v>
      </c>
      <c r="P926" s="1840" t="s">
        <v>614</v>
      </c>
      <c r="Q926" s="1840" t="s">
        <v>857</v>
      </c>
      <c r="R926" s="1843">
        <v>3999</v>
      </c>
      <c r="S926" s="1843" t="s">
        <v>858</v>
      </c>
      <c r="T926" s="1843">
        <v>8</v>
      </c>
      <c r="U926" s="1843" t="s">
        <v>859</v>
      </c>
      <c r="V926" s="1843">
        <v>8</v>
      </c>
      <c r="W926" s="1555"/>
      <c r="X926" s="1555"/>
      <c r="Y926" s="1555"/>
      <c r="Z926" s="1555"/>
      <c r="AA926" s="1555"/>
      <c r="AB926" s="2982"/>
      <c r="AC926" s="5086"/>
      <c r="AD926" s="5086"/>
      <c r="AE926" s="5389"/>
    </row>
    <row r="927" spans="1:31" ht="19.5" customHeight="1">
      <c r="A927" s="4203" t="s">
        <v>4449</v>
      </c>
      <c r="B927" s="5084" t="s">
        <v>2463</v>
      </c>
      <c r="C927" s="5157" t="s">
        <v>4450</v>
      </c>
      <c r="D927" s="4150" t="s">
        <v>4451</v>
      </c>
      <c r="E927" s="5123" t="s">
        <v>1225</v>
      </c>
      <c r="F927" s="5084" t="s">
        <v>851</v>
      </c>
      <c r="G927" s="5084" t="s">
        <v>1153</v>
      </c>
      <c r="H927" s="5084" t="s">
        <v>624</v>
      </c>
      <c r="I927" s="5116" t="s">
        <v>873</v>
      </c>
      <c r="J927" s="5084">
        <v>11162</v>
      </c>
      <c r="K927" s="5084">
        <v>18574</v>
      </c>
      <c r="L927" s="5084">
        <v>512</v>
      </c>
      <c r="M927" s="5084">
        <v>1728</v>
      </c>
      <c r="N927" s="1890" t="s">
        <v>854</v>
      </c>
      <c r="O927" s="1912" t="s">
        <v>1135</v>
      </c>
      <c r="P927" s="978" t="s">
        <v>1708</v>
      </c>
      <c r="Q927" s="1890" t="s">
        <v>857</v>
      </c>
      <c r="R927" s="1912">
        <v>3978</v>
      </c>
      <c r="S927" s="1912" t="s">
        <v>858</v>
      </c>
      <c r="T927" s="1912">
        <v>2</v>
      </c>
      <c r="U927" s="1912" t="s">
        <v>859</v>
      </c>
      <c r="V927" s="1912">
        <v>2</v>
      </c>
      <c r="W927" s="1912"/>
      <c r="X927" s="1912"/>
      <c r="Y927" s="1912"/>
      <c r="Z927" s="1912"/>
      <c r="AA927" s="1912"/>
      <c r="AB927" s="2983"/>
      <c r="AC927" s="5084" t="s">
        <v>2468</v>
      </c>
      <c r="AD927" s="5084" t="s">
        <v>2471</v>
      </c>
      <c r="AE927" s="5432" t="s">
        <v>4531</v>
      </c>
    </row>
    <row r="928" spans="1:31" ht="19.5" customHeight="1">
      <c r="A928" s="4156"/>
      <c r="B928" s="5085"/>
      <c r="C928" s="5160"/>
      <c r="D928" s="4216"/>
      <c r="E928" s="5119"/>
      <c r="F928" s="5085"/>
      <c r="G928" s="5085"/>
      <c r="H928" s="5085"/>
      <c r="I928" s="5114"/>
      <c r="J928" s="5085"/>
      <c r="K928" s="5085"/>
      <c r="L928" s="5085"/>
      <c r="M928" s="5085"/>
      <c r="N928" s="1890" t="s">
        <v>874</v>
      </c>
      <c r="O928" s="1890" t="s">
        <v>3504</v>
      </c>
      <c r="P928" s="1890" t="s">
        <v>341</v>
      </c>
      <c r="Q928" s="1890" t="s">
        <v>857</v>
      </c>
      <c r="R928" s="1912">
        <v>3987</v>
      </c>
      <c r="S928" s="1912" t="s">
        <v>858</v>
      </c>
      <c r="T928" s="1912">
        <v>2</v>
      </c>
      <c r="U928" s="1912" t="s">
        <v>859</v>
      </c>
      <c r="V928" s="1912">
        <v>2</v>
      </c>
      <c r="W928" s="1912">
        <v>6</v>
      </c>
      <c r="X928" s="1912" t="s">
        <v>875</v>
      </c>
      <c r="Y928" s="1912" t="s">
        <v>859</v>
      </c>
      <c r="Z928" s="1912" t="s">
        <v>876</v>
      </c>
      <c r="AA928" s="1912" t="s">
        <v>877</v>
      </c>
      <c r="AB928" s="2980"/>
      <c r="AC928" s="5085"/>
      <c r="AD928" s="5085"/>
      <c r="AE928" s="5388"/>
    </row>
    <row r="929" spans="1:31" ht="19.5" customHeight="1">
      <c r="A929" s="4156"/>
      <c r="B929" s="5086"/>
      <c r="C929" s="5158"/>
      <c r="D929" s="4151"/>
      <c r="E929" s="5120"/>
      <c r="F929" s="5086"/>
      <c r="G929" s="5086"/>
      <c r="H929" s="5086"/>
      <c r="I929" s="5115"/>
      <c r="J929" s="5086"/>
      <c r="K929" s="5086"/>
      <c r="L929" s="5086"/>
      <c r="M929" s="5086"/>
      <c r="N929" s="1890" t="s">
        <v>868</v>
      </c>
      <c r="O929" s="1890" t="s">
        <v>869</v>
      </c>
      <c r="P929" s="1890" t="s">
        <v>869</v>
      </c>
      <c r="Q929" s="1890" t="s">
        <v>857</v>
      </c>
      <c r="R929" s="1912">
        <v>3999</v>
      </c>
      <c r="S929" s="1912" t="s">
        <v>858</v>
      </c>
      <c r="T929" s="1912">
        <v>2</v>
      </c>
      <c r="U929" s="1912" t="s">
        <v>859</v>
      </c>
      <c r="V929" s="1912">
        <v>2</v>
      </c>
      <c r="W929" s="1912"/>
      <c r="X929" s="1912"/>
      <c r="Y929" s="1912"/>
      <c r="Z929" s="1912"/>
      <c r="AA929" s="1912"/>
      <c r="AB929" s="2982"/>
      <c r="AC929" s="5086"/>
      <c r="AD929" s="5086"/>
      <c r="AE929" s="5389"/>
    </row>
    <row r="930" spans="1:31" ht="19.5" customHeight="1">
      <c r="A930" s="4156"/>
      <c r="B930" s="5084" t="s">
        <v>2463</v>
      </c>
      <c r="C930" s="5157" t="s">
        <v>4480</v>
      </c>
      <c r="D930" s="4150" t="s">
        <v>4453</v>
      </c>
      <c r="E930" s="5123" t="s">
        <v>1225</v>
      </c>
      <c r="F930" s="5084" t="s">
        <v>851</v>
      </c>
      <c r="G930" s="5084" t="s">
        <v>1153</v>
      </c>
      <c r="H930" s="5084" t="s">
        <v>624</v>
      </c>
      <c r="I930" s="5116" t="s">
        <v>873</v>
      </c>
      <c r="J930" s="5084">
        <v>11290</v>
      </c>
      <c r="K930" s="5084">
        <v>18702</v>
      </c>
      <c r="L930" s="5084">
        <v>512</v>
      </c>
      <c r="M930" s="5084">
        <v>1856</v>
      </c>
      <c r="N930" s="1890" t="s">
        <v>854</v>
      </c>
      <c r="O930" s="1912" t="s">
        <v>1135</v>
      </c>
      <c r="P930" s="978" t="s">
        <v>1708</v>
      </c>
      <c r="Q930" s="1890" t="s">
        <v>857</v>
      </c>
      <c r="R930" s="1912">
        <v>3978</v>
      </c>
      <c r="S930" s="1912" t="s">
        <v>858</v>
      </c>
      <c r="T930" s="1912">
        <v>2</v>
      </c>
      <c r="U930" s="1912" t="s">
        <v>859</v>
      </c>
      <c r="V930" s="1912">
        <v>2</v>
      </c>
      <c r="W930" s="1912"/>
      <c r="X930" s="1912"/>
      <c r="Y930" s="1912"/>
      <c r="Z930" s="1912"/>
      <c r="AA930" s="1912"/>
      <c r="AB930" s="2983"/>
      <c r="AC930" s="5084" t="s">
        <v>2468</v>
      </c>
      <c r="AD930" s="5084" t="s">
        <v>2471</v>
      </c>
      <c r="AE930" s="5432" t="s">
        <v>4532</v>
      </c>
    </row>
    <row r="931" spans="1:31" ht="19.5" customHeight="1">
      <c r="A931" s="4156"/>
      <c r="B931" s="5085"/>
      <c r="C931" s="5160"/>
      <c r="D931" s="4216"/>
      <c r="E931" s="5119"/>
      <c r="F931" s="5085"/>
      <c r="G931" s="5085"/>
      <c r="H931" s="5085"/>
      <c r="I931" s="5114"/>
      <c r="J931" s="5085"/>
      <c r="K931" s="5085"/>
      <c r="L931" s="5085"/>
      <c r="M931" s="5085"/>
      <c r="N931" s="1890" t="s">
        <v>874</v>
      </c>
      <c r="O931" s="1890" t="s">
        <v>3504</v>
      </c>
      <c r="P931" s="1890" t="s">
        <v>341</v>
      </c>
      <c r="Q931" s="1890" t="s">
        <v>857</v>
      </c>
      <c r="R931" s="1912">
        <v>3987</v>
      </c>
      <c r="S931" s="1912" t="s">
        <v>858</v>
      </c>
      <c r="T931" s="1912">
        <v>2</v>
      </c>
      <c r="U931" s="1912" t="s">
        <v>859</v>
      </c>
      <c r="V931" s="1912">
        <v>2</v>
      </c>
      <c r="W931" s="1912">
        <v>6</v>
      </c>
      <c r="X931" s="1912" t="s">
        <v>875</v>
      </c>
      <c r="Y931" s="1912" t="s">
        <v>859</v>
      </c>
      <c r="Z931" s="1912" t="s">
        <v>876</v>
      </c>
      <c r="AA931" s="1912" t="s">
        <v>877</v>
      </c>
      <c r="AB931" s="2980"/>
      <c r="AC931" s="5085"/>
      <c r="AD931" s="5085"/>
      <c r="AE931" s="5388"/>
    </row>
    <row r="932" spans="1:31" ht="19.5" customHeight="1">
      <c r="A932" s="4204"/>
      <c r="B932" s="5086"/>
      <c r="C932" s="5158"/>
      <c r="D932" s="4151"/>
      <c r="E932" s="5120"/>
      <c r="F932" s="5086"/>
      <c r="G932" s="5086"/>
      <c r="H932" s="5086"/>
      <c r="I932" s="5115"/>
      <c r="J932" s="5086"/>
      <c r="K932" s="5086"/>
      <c r="L932" s="5086"/>
      <c r="M932" s="5086"/>
      <c r="N932" s="1890" t="s">
        <v>868</v>
      </c>
      <c r="O932" s="1890" t="s">
        <v>614</v>
      </c>
      <c r="P932" s="1890" t="s">
        <v>614</v>
      </c>
      <c r="Q932" s="1890" t="s">
        <v>857</v>
      </c>
      <c r="R932" s="1912">
        <v>3999</v>
      </c>
      <c r="S932" s="1912" t="s">
        <v>858</v>
      </c>
      <c r="T932" s="1912">
        <v>8</v>
      </c>
      <c r="U932" s="1912" t="s">
        <v>859</v>
      </c>
      <c r="V932" s="1912">
        <v>8</v>
      </c>
      <c r="W932" s="1912"/>
      <c r="X932" s="1912"/>
      <c r="Y932" s="1912"/>
      <c r="Z932" s="1912"/>
      <c r="AA932" s="1912"/>
      <c r="AB932" s="2982"/>
      <c r="AC932" s="5086"/>
      <c r="AD932" s="5086"/>
      <c r="AE932" s="5389"/>
    </row>
    <row r="933" spans="1:31" ht="19.5" customHeight="1">
      <c r="A933" s="5174" t="s">
        <v>4484</v>
      </c>
      <c r="B933" s="5084" t="s">
        <v>2463</v>
      </c>
      <c r="C933" s="5157" t="s">
        <v>3795</v>
      </c>
      <c r="D933" s="4407" t="s">
        <v>4482</v>
      </c>
      <c r="E933" s="5640" t="s">
        <v>1225</v>
      </c>
      <c r="F933" s="5084" t="s">
        <v>851</v>
      </c>
      <c r="G933" s="5084" t="s">
        <v>1131</v>
      </c>
      <c r="H933" s="5084" t="s">
        <v>624</v>
      </c>
      <c r="I933" s="5084" t="s">
        <v>873</v>
      </c>
      <c r="J933" s="5291">
        <v>13171</v>
      </c>
      <c r="K933" s="5291">
        <v>20550</v>
      </c>
      <c r="L933" s="5291">
        <v>512</v>
      </c>
      <c r="M933" s="5291">
        <v>1728</v>
      </c>
      <c r="N933" s="1890" t="s">
        <v>854</v>
      </c>
      <c r="O933" s="1912" t="s">
        <v>1135</v>
      </c>
      <c r="P933" s="978" t="s">
        <v>1708</v>
      </c>
      <c r="Q933" s="1890" t="s">
        <v>857</v>
      </c>
      <c r="R933" s="1912">
        <v>3978</v>
      </c>
      <c r="S933" s="1912" t="s">
        <v>858</v>
      </c>
      <c r="T933" s="1912">
        <v>2</v>
      </c>
      <c r="U933" s="1912" t="s">
        <v>859</v>
      </c>
      <c r="V933" s="1912">
        <v>2</v>
      </c>
      <c r="W933" s="1912"/>
      <c r="X933" s="1912"/>
      <c r="Y933" s="1912"/>
      <c r="Z933" s="1912"/>
      <c r="AA933" s="1912"/>
      <c r="AB933" s="2983"/>
      <c r="AC933" s="5084" t="s">
        <v>2468</v>
      </c>
      <c r="AD933" s="5084" t="s">
        <v>2471</v>
      </c>
      <c r="AE933" s="5432" t="s">
        <v>4535</v>
      </c>
    </row>
    <row r="934" spans="1:31" ht="19.5" customHeight="1">
      <c r="A934" s="3937"/>
      <c r="B934" s="5085"/>
      <c r="C934" s="5160"/>
      <c r="D934" s="4408"/>
      <c r="E934" s="5629"/>
      <c r="F934" s="5085"/>
      <c r="G934" s="5085"/>
      <c r="H934" s="5085"/>
      <c r="I934" s="5085"/>
      <c r="J934" s="5236"/>
      <c r="K934" s="5236"/>
      <c r="L934" s="5236"/>
      <c r="M934" s="5236"/>
      <c r="N934" s="1890" t="s">
        <v>874</v>
      </c>
      <c r="O934" s="1920" t="s">
        <v>1158</v>
      </c>
      <c r="P934" s="1890" t="s">
        <v>341</v>
      </c>
      <c r="Q934" s="1890" t="s">
        <v>857</v>
      </c>
      <c r="R934" s="1912">
        <v>3987</v>
      </c>
      <c r="S934" s="1912" t="s">
        <v>858</v>
      </c>
      <c r="T934" s="1912">
        <v>4</v>
      </c>
      <c r="U934" s="1912" t="s">
        <v>859</v>
      </c>
      <c r="V934" s="1912">
        <v>4</v>
      </c>
      <c r="W934" s="1912">
        <v>6</v>
      </c>
      <c r="X934" s="1912" t="s">
        <v>875</v>
      </c>
      <c r="Y934" s="1912" t="s">
        <v>859</v>
      </c>
      <c r="Z934" s="1912" t="s">
        <v>876</v>
      </c>
      <c r="AA934" s="1912" t="s">
        <v>877</v>
      </c>
      <c r="AB934" s="2980"/>
      <c r="AC934" s="5085"/>
      <c r="AD934" s="5085"/>
      <c r="AE934" s="5388"/>
    </row>
    <row r="935" spans="1:31" ht="19.5" customHeight="1">
      <c r="A935" s="3937"/>
      <c r="B935" s="5086"/>
      <c r="C935" s="5158"/>
      <c r="D935" s="4409"/>
      <c r="E935" s="5630"/>
      <c r="F935" s="5086"/>
      <c r="G935" s="5086"/>
      <c r="H935" s="5086"/>
      <c r="I935" s="5086"/>
      <c r="J935" s="5237"/>
      <c r="K935" s="5237"/>
      <c r="L935" s="5237"/>
      <c r="M935" s="5237"/>
      <c r="N935" s="1890" t="s">
        <v>868</v>
      </c>
      <c r="O935" s="1890" t="s">
        <v>869</v>
      </c>
      <c r="P935" s="1890" t="s">
        <v>869</v>
      </c>
      <c r="Q935" s="1890" t="s">
        <v>857</v>
      </c>
      <c r="R935" s="1912">
        <v>3999</v>
      </c>
      <c r="S935" s="1912" t="s">
        <v>858</v>
      </c>
      <c r="T935" s="1912">
        <v>2</v>
      </c>
      <c r="U935" s="1912" t="s">
        <v>859</v>
      </c>
      <c r="V935" s="1912">
        <v>2</v>
      </c>
      <c r="W935" s="1912"/>
      <c r="X935" s="1912"/>
      <c r="Y935" s="1912"/>
      <c r="Z935" s="1912"/>
      <c r="AA935" s="1912"/>
      <c r="AB935" s="2982"/>
      <c r="AC935" s="5086"/>
      <c r="AD935" s="5086"/>
      <c r="AE935" s="5389"/>
    </row>
    <row r="936" spans="1:31" ht="19.5" customHeight="1">
      <c r="A936" s="3937"/>
      <c r="B936" s="5085" t="s">
        <v>2463</v>
      </c>
      <c r="C936" s="5160" t="s">
        <v>4195</v>
      </c>
      <c r="D936" s="4408" t="s">
        <v>4483</v>
      </c>
      <c r="E936" s="5629" t="s">
        <v>1225</v>
      </c>
      <c r="F936" s="5085" t="s">
        <v>851</v>
      </c>
      <c r="G936" s="5085" t="s">
        <v>1131</v>
      </c>
      <c r="H936" s="5085" t="s">
        <v>624</v>
      </c>
      <c r="I936" s="5085" t="s">
        <v>873</v>
      </c>
      <c r="J936" s="5236">
        <v>13290</v>
      </c>
      <c r="K936" s="5236">
        <v>20702</v>
      </c>
      <c r="L936" s="5236">
        <v>512</v>
      </c>
      <c r="M936" s="5236">
        <v>1856</v>
      </c>
      <c r="N936" s="1887" t="s">
        <v>854</v>
      </c>
      <c r="O936" s="1912" t="s">
        <v>1135</v>
      </c>
      <c r="P936" s="235" t="s">
        <v>1708</v>
      </c>
      <c r="Q936" s="1887" t="s">
        <v>857</v>
      </c>
      <c r="R936" s="1857">
        <v>3978</v>
      </c>
      <c r="S936" s="1857" t="s">
        <v>858</v>
      </c>
      <c r="T936" s="1857">
        <v>2</v>
      </c>
      <c r="U936" s="1857" t="s">
        <v>859</v>
      </c>
      <c r="V936" s="1857">
        <v>2</v>
      </c>
      <c r="W936" s="1857"/>
      <c r="X936" s="1857"/>
      <c r="Y936" s="1857"/>
      <c r="Z936" s="1857"/>
      <c r="AA936" s="1857"/>
      <c r="AB936" s="2980"/>
      <c r="AC936" s="5085" t="s">
        <v>2468</v>
      </c>
      <c r="AD936" s="5085" t="s">
        <v>2471</v>
      </c>
      <c r="AE936" s="5388" t="s">
        <v>4536</v>
      </c>
    </row>
    <row r="937" spans="1:31" ht="19.5" customHeight="1">
      <c r="A937" s="3937"/>
      <c r="B937" s="5085"/>
      <c r="C937" s="5160"/>
      <c r="D937" s="4408"/>
      <c r="E937" s="5629"/>
      <c r="F937" s="5085"/>
      <c r="G937" s="5085"/>
      <c r="H937" s="5085"/>
      <c r="I937" s="5085"/>
      <c r="J937" s="5236"/>
      <c r="K937" s="5236"/>
      <c r="L937" s="5236"/>
      <c r="M937" s="5236"/>
      <c r="N937" s="1890" t="s">
        <v>874</v>
      </c>
      <c r="O937" s="1920" t="s">
        <v>1158</v>
      </c>
      <c r="P937" s="1890" t="s">
        <v>341</v>
      </c>
      <c r="Q937" s="1890" t="s">
        <v>857</v>
      </c>
      <c r="R937" s="1912">
        <v>3987</v>
      </c>
      <c r="S937" s="1912" t="s">
        <v>858</v>
      </c>
      <c r="T937" s="1912">
        <v>4</v>
      </c>
      <c r="U937" s="1912" t="s">
        <v>859</v>
      </c>
      <c r="V937" s="1912">
        <v>4</v>
      </c>
      <c r="W937" s="1912">
        <v>6</v>
      </c>
      <c r="X937" s="1912" t="s">
        <v>875</v>
      </c>
      <c r="Y937" s="1912" t="s">
        <v>859</v>
      </c>
      <c r="Z937" s="1912" t="s">
        <v>876</v>
      </c>
      <c r="AA937" s="1912" t="s">
        <v>877</v>
      </c>
      <c r="AB937" s="2980"/>
      <c r="AC937" s="5085"/>
      <c r="AD937" s="5085"/>
      <c r="AE937" s="5388"/>
    </row>
    <row r="938" spans="1:31" ht="19.5" customHeight="1">
      <c r="A938" s="4832"/>
      <c r="B938" s="5086"/>
      <c r="C938" s="5158"/>
      <c r="D938" s="4409"/>
      <c r="E938" s="5630"/>
      <c r="F938" s="5086"/>
      <c r="G938" s="5086"/>
      <c r="H938" s="5086"/>
      <c r="I938" s="5086"/>
      <c r="J938" s="5237"/>
      <c r="K938" s="5237"/>
      <c r="L938" s="5237"/>
      <c r="M938" s="5237"/>
      <c r="N938" s="1890" t="s">
        <v>868</v>
      </c>
      <c r="O938" s="1890" t="s">
        <v>614</v>
      </c>
      <c r="P938" s="1890" t="s">
        <v>614</v>
      </c>
      <c r="Q938" s="1890" t="s">
        <v>857</v>
      </c>
      <c r="R938" s="1912">
        <v>3999</v>
      </c>
      <c r="S938" s="1912" t="s">
        <v>858</v>
      </c>
      <c r="T938" s="1912">
        <v>8</v>
      </c>
      <c r="U938" s="1912" t="s">
        <v>859</v>
      </c>
      <c r="V938" s="1912">
        <v>8</v>
      </c>
      <c r="W938" s="1912"/>
      <c r="X938" s="1912"/>
      <c r="Y938" s="1912"/>
      <c r="Z938" s="1912"/>
      <c r="AA938" s="1912"/>
      <c r="AB938" s="2982"/>
      <c r="AC938" s="5086"/>
      <c r="AD938" s="5086"/>
      <c r="AE938" s="5389"/>
    </row>
    <row r="939" spans="1:31" ht="19.5" customHeight="1">
      <c r="A939" s="4156" t="s">
        <v>4455</v>
      </c>
      <c r="B939" s="5085" t="s">
        <v>2463</v>
      </c>
      <c r="C939" s="5160" t="s">
        <v>4456</v>
      </c>
      <c r="D939" s="4216" t="s">
        <v>4457</v>
      </c>
      <c r="E939" s="5119" t="s">
        <v>1225</v>
      </c>
      <c r="F939" s="5085" t="s">
        <v>851</v>
      </c>
      <c r="G939" s="5085" t="s">
        <v>1153</v>
      </c>
      <c r="H939" s="5085" t="s">
        <v>624</v>
      </c>
      <c r="I939" s="5114" t="s">
        <v>873</v>
      </c>
      <c r="J939" s="5085">
        <v>15194</v>
      </c>
      <c r="K939" s="5085">
        <v>22574</v>
      </c>
      <c r="L939" s="5085">
        <v>512</v>
      </c>
      <c r="M939" s="5085">
        <v>1728</v>
      </c>
      <c r="N939" s="1887" t="s">
        <v>854</v>
      </c>
      <c r="O939" s="1857" t="s">
        <v>1135</v>
      </c>
      <c r="P939" s="235" t="s">
        <v>1708</v>
      </c>
      <c r="Q939" s="1887" t="s">
        <v>857</v>
      </c>
      <c r="R939" s="1857">
        <v>3978</v>
      </c>
      <c r="S939" s="1857" t="s">
        <v>858</v>
      </c>
      <c r="T939" s="1857">
        <v>2</v>
      </c>
      <c r="U939" s="1857" t="s">
        <v>859</v>
      </c>
      <c r="V939" s="1857">
        <v>2</v>
      </c>
      <c r="W939" s="1857"/>
      <c r="X939" s="1857"/>
      <c r="Y939" s="1857"/>
      <c r="Z939" s="1857"/>
      <c r="AA939" s="1857"/>
      <c r="AB939" s="2980"/>
      <c r="AC939" s="5085" t="s">
        <v>2468</v>
      </c>
      <c r="AD939" s="5085" t="s">
        <v>2471</v>
      </c>
      <c r="AE939" s="5388" t="s">
        <v>4533</v>
      </c>
    </row>
    <row r="940" spans="1:31" ht="19.5" customHeight="1">
      <c r="A940" s="4156"/>
      <c r="B940" s="5085"/>
      <c r="C940" s="5160"/>
      <c r="D940" s="4216"/>
      <c r="E940" s="5119"/>
      <c r="F940" s="5085"/>
      <c r="G940" s="5085"/>
      <c r="H940" s="5085"/>
      <c r="I940" s="5114"/>
      <c r="J940" s="5085"/>
      <c r="K940" s="5085"/>
      <c r="L940" s="5085"/>
      <c r="M940" s="5085"/>
      <c r="N940" s="1890" t="s">
        <v>874</v>
      </c>
      <c r="O940" s="1890" t="s">
        <v>4470</v>
      </c>
      <c r="P940" s="1890" t="s">
        <v>341</v>
      </c>
      <c r="Q940" s="1890" t="s">
        <v>857</v>
      </c>
      <c r="R940" s="1912">
        <v>3987</v>
      </c>
      <c r="S940" s="1912" t="s">
        <v>858</v>
      </c>
      <c r="T940" s="1912">
        <v>2</v>
      </c>
      <c r="U940" s="1912" t="s">
        <v>859</v>
      </c>
      <c r="V940" s="1912">
        <v>2</v>
      </c>
      <c r="W940" s="1912">
        <v>6</v>
      </c>
      <c r="X940" s="1912" t="s">
        <v>875</v>
      </c>
      <c r="Y940" s="1912" t="s">
        <v>859</v>
      </c>
      <c r="Z940" s="1912" t="s">
        <v>876</v>
      </c>
      <c r="AA940" s="1912" t="s">
        <v>877</v>
      </c>
      <c r="AB940" s="2980"/>
      <c r="AC940" s="5085"/>
      <c r="AD940" s="5085"/>
      <c r="AE940" s="5388"/>
    </row>
    <row r="941" spans="1:31" ht="19.5" customHeight="1">
      <c r="A941" s="4156"/>
      <c r="B941" s="5086"/>
      <c r="C941" s="5158"/>
      <c r="D941" s="4151"/>
      <c r="E941" s="5120"/>
      <c r="F941" s="5086"/>
      <c r="G941" s="5086"/>
      <c r="H941" s="5086"/>
      <c r="I941" s="5115"/>
      <c r="J941" s="5086"/>
      <c r="K941" s="5086"/>
      <c r="L941" s="5086"/>
      <c r="M941" s="5086"/>
      <c r="N941" s="1890" t="s">
        <v>868</v>
      </c>
      <c r="O941" s="1890" t="s">
        <v>869</v>
      </c>
      <c r="P941" s="1890" t="s">
        <v>869</v>
      </c>
      <c r="Q941" s="1890" t="s">
        <v>857</v>
      </c>
      <c r="R941" s="1912">
        <v>3999</v>
      </c>
      <c r="S941" s="1912" t="s">
        <v>858</v>
      </c>
      <c r="T941" s="1912">
        <v>2</v>
      </c>
      <c r="U941" s="1912" t="s">
        <v>859</v>
      </c>
      <c r="V941" s="1912">
        <v>2</v>
      </c>
      <c r="W941" s="1912"/>
      <c r="X941" s="1912"/>
      <c r="Y941" s="1912"/>
      <c r="Z941" s="1912"/>
      <c r="AA941" s="1912"/>
      <c r="AB941" s="2982"/>
      <c r="AC941" s="5086"/>
      <c r="AD941" s="5086"/>
      <c r="AE941" s="5389"/>
    </row>
    <row r="942" spans="1:31" ht="19.5" customHeight="1">
      <c r="A942" s="4156"/>
      <c r="B942" s="5084" t="s">
        <v>2463</v>
      </c>
      <c r="C942" s="5157" t="s">
        <v>4481</v>
      </c>
      <c r="D942" s="4150" t="s">
        <v>4459</v>
      </c>
      <c r="E942" s="5123" t="s">
        <v>1225</v>
      </c>
      <c r="F942" s="5084" t="s">
        <v>851</v>
      </c>
      <c r="G942" s="5084" t="s">
        <v>1153</v>
      </c>
      <c r="H942" s="5084" t="s">
        <v>624</v>
      </c>
      <c r="I942" s="5116" t="s">
        <v>873</v>
      </c>
      <c r="J942" s="5084">
        <v>15322</v>
      </c>
      <c r="K942" s="5084">
        <v>22702</v>
      </c>
      <c r="L942" s="5084">
        <v>512</v>
      </c>
      <c r="M942" s="5084">
        <v>1856</v>
      </c>
      <c r="N942" s="1890" t="s">
        <v>854</v>
      </c>
      <c r="O942" s="1912" t="s">
        <v>1135</v>
      </c>
      <c r="P942" s="978" t="s">
        <v>1708</v>
      </c>
      <c r="Q942" s="1890" t="s">
        <v>857</v>
      </c>
      <c r="R942" s="1912">
        <v>3978</v>
      </c>
      <c r="S942" s="1912" t="s">
        <v>858</v>
      </c>
      <c r="T942" s="1912">
        <v>2</v>
      </c>
      <c r="U942" s="1912" t="s">
        <v>859</v>
      </c>
      <c r="V942" s="1912">
        <v>2</v>
      </c>
      <c r="W942" s="1912"/>
      <c r="X942" s="1912"/>
      <c r="Y942" s="1912"/>
      <c r="Z942" s="1912"/>
      <c r="AA942" s="1912"/>
      <c r="AB942" s="2983"/>
      <c r="AC942" s="5084" t="s">
        <v>2468</v>
      </c>
      <c r="AD942" s="5084" t="s">
        <v>2471</v>
      </c>
      <c r="AE942" s="5432" t="s">
        <v>4534</v>
      </c>
    </row>
    <row r="943" spans="1:31" ht="19.5" customHeight="1">
      <c r="A943" s="4156"/>
      <c r="B943" s="5085"/>
      <c r="C943" s="5160"/>
      <c r="D943" s="4216"/>
      <c r="E943" s="5119"/>
      <c r="F943" s="5085"/>
      <c r="G943" s="5085"/>
      <c r="H943" s="5085"/>
      <c r="I943" s="5114"/>
      <c r="J943" s="5085"/>
      <c r="K943" s="5085"/>
      <c r="L943" s="5085"/>
      <c r="M943" s="5085"/>
      <c r="N943" s="1890" t="s">
        <v>874</v>
      </c>
      <c r="O943" s="1890" t="s">
        <v>4470</v>
      </c>
      <c r="P943" s="1890" t="s">
        <v>341</v>
      </c>
      <c r="Q943" s="1890" t="s">
        <v>857</v>
      </c>
      <c r="R943" s="1912">
        <v>3987</v>
      </c>
      <c r="S943" s="1912" t="s">
        <v>858</v>
      </c>
      <c r="T943" s="1912">
        <v>2</v>
      </c>
      <c r="U943" s="1912" t="s">
        <v>859</v>
      </c>
      <c r="V943" s="1912">
        <v>2</v>
      </c>
      <c r="W943" s="1912">
        <v>6</v>
      </c>
      <c r="X943" s="1912" t="s">
        <v>875</v>
      </c>
      <c r="Y943" s="1912" t="s">
        <v>859</v>
      </c>
      <c r="Z943" s="1912" t="s">
        <v>876</v>
      </c>
      <c r="AA943" s="1912" t="s">
        <v>877</v>
      </c>
      <c r="AB943" s="2980"/>
      <c r="AC943" s="5085"/>
      <c r="AD943" s="5085"/>
      <c r="AE943" s="5388"/>
    </row>
    <row r="944" spans="1:31" ht="19.5" customHeight="1" thickBot="1">
      <c r="A944" s="4204"/>
      <c r="B944" s="5086"/>
      <c r="C944" s="5158"/>
      <c r="D944" s="4151"/>
      <c r="E944" s="5120"/>
      <c r="F944" s="5086"/>
      <c r="G944" s="5086"/>
      <c r="H944" s="5086"/>
      <c r="I944" s="5115"/>
      <c r="J944" s="5086"/>
      <c r="K944" s="5086"/>
      <c r="L944" s="5086"/>
      <c r="M944" s="5086"/>
      <c r="N944" s="1890" t="s">
        <v>868</v>
      </c>
      <c r="O944" s="1890" t="s">
        <v>614</v>
      </c>
      <c r="P944" s="1890" t="s">
        <v>614</v>
      </c>
      <c r="Q944" s="1890" t="s">
        <v>857</v>
      </c>
      <c r="R944" s="1912">
        <v>3999</v>
      </c>
      <c r="S944" s="1912" t="s">
        <v>858</v>
      </c>
      <c r="T944" s="1912">
        <v>8</v>
      </c>
      <c r="U944" s="1912" t="s">
        <v>859</v>
      </c>
      <c r="V944" s="1912">
        <v>8</v>
      </c>
      <c r="W944" s="1912"/>
      <c r="X944" s="1912"/>
      <c r="Y944" s="1912"/>
      <c r="Z944" s="1912"/>
      <c r="AA944" s="1912"/>
      <c r="AB944" s="2982"/>
      <c r="AC944" s="5086"/>
      <c r="AD944" s="5086"/>
      <c r="AE944" s="5389"/>
    </row>
    <row r="945" spans="1:51" ht="31.5" customHeight="1">
      <c r="A945" s="3876" t="s">
        <v>4119</v>
      </c>
      <c r="B945" s="1901" t="s">
        <v>2463</v>
      </c>
      <c r="C945" s="1945" t="s">
        <v>3674</v>
      </c>
      <c r="D945" s="186" t="s">
        <v>13</v>
      </c>
      <c r="E945" s="1901" t="s">
        <v>1221</v>
      </c>
      <c r="F945" s="1901" t="s">
        <v>851</v>
      </c>
      <c r="G945" s="1901" t="s">
        <v>862</v>
      </c>
      <c r="H945" s="1901" t="s">
        <v>624</v>
      </c>
      <c r="I945" s="1901" t="s">
        <v>853</v>
      </c>
      <c r="J945" s="1901">
        <v>128</v>
      </c>
      <c r="K945" s="1901">
        <v>1216</v>
      </c>
      <c r="L945" s="1901">
        <v>64</v>
      </c>
      <c r="M945" s="1901">
        <v>320</v>
      </c>
      <c r="N945" s="1901" t="s">
        <v>854</v>
      </c>
      <c r="O945" s="1921" t="s">
        <v>164</v>
      </c>
      <c r="P945" s="474" t="s">
        <v>856</v>
      </c>
      <c r="Q945" s="1921" t="s">
        <v>857</v>
      </c>
      <c r="R945" s="474">
        <v>3979</v>
      </c>
      <c r="S945" s="474" t="s">
        <v>858</v>
      </c>
      <c r="T945" s="474">
        <v>5</v>
      </c>
      <c r="U945" s="474" t="s">
        <v>859</v>
      </c>
      <c r="V945" s="474">
        <v>5</v>
      </c>
      <c r="W945" s="1946"/>
      <c r="X945" s="1946"/>
      <c r="Y945" s="1946"/>
      <c r="Z945" s="1946"/>
      <c r="AA945" s="1946"/>
      <c r="AB945" s="1946"/>
      <c r="AC945" s="1901" t="s">
        <v>2451</v>
      </c>
      <c r="AD945" s="1901" t="s">
        <v>2459</v>
      </c>
      <c r="AE945" s="1950" t="s">
        <v>2784</v>
      </c>
      <c r="AF945" s="477"/>
      <c r="AG945" s="477"/>
      <c r="AH945" s="477"/>
      <c r="AI945" s="44"/>
      <c r="AJ945" s="44"/>
      <c r="AK945" s="44"/>
      <c r="AL945" s="44"/>
      <c r="AM945" s="44"/>
      <c r="AN945" s="44"/>
      <c r="AO945" s="44"/>
      <c r="AP945" s="44"/>
      <c r="AQ945" s="44"/>
      <c r="AR945" s="44"/>
      <c r="AS945" s="44"/>
      <c r="AT945" s="44"/>
      <c r="AU945" s="44"/>
      <c r="AV945" s="44"/>
      <c r="AW945" s="44"/>
      <c r="AX945" s="44"/>
      <c r="AY945" s="44"/>
    </row>
    <row r="946" spans="1:51" ht="31.5" customHeight="1">
      <c r="A946" s="3877"/>
      <c r="B946" s="1886" t="s">
        <v>2463</v>
      </c>
      <c r="C946" s="1922" t="s">
        <v>3677</v>
      </c>
      <c r="D946" s="1914" t="s">
        <v>244</v>
      </c>
      <c r="E946" s="1886" t="s">
        <v>1221</v>
      </c>
      <c r="F946" s="1886" t="s">
        <v>851</v>
      </c>
      <c r="G946" s="1886" t="s">
        <v>862</v>
      </c>
      <c r="H946" s="1886" t="s">
        <v>624</v>
      </c>
      <c r="I946" s="1886" t="s">
        <v>853</v>
      </c>
      <c r="J946" s="1886">
        <v>385</v>
      </c>
      <c r="K946" s="1886">
        <v>4906</v>
      </c>
      <c r="L946" s="1886">
        <v>128</v>
      </c>
      <c r="M946" s="1886">
        <v>640</v>
      </c>
      <c r="N946" s="1887" t="s">
        <v>854</v>
      </c>
      <c r="O946" s="1887" t="s">
        <v>1218</v>
      </c>
      <c r="P946" s="1857" t="s">
        <v>1219</v>
      </c>
      <c r="Q946" s="1887" t="s">
        <v>857</v>
      </c>
      <c r="R946" s="1887">
        <v>3979</v>
      </c>
      <c r="S946" s="1857" t="s">
        <v>858</v>
      </c>
      <c r="T946" s="1857">
        <v>5</v>
      </c>
      <c r="U946" s="1857" t="s">
        <v>859</v>
      </c>
      <c r="V946" s="1857">
        <v>5</v>
      </c>
      <c r="W946" s="1857"/>
      <c r="X946" s="1857"/>
      <c r="Y946" s="1857"/>
      <c r="Z946" s="1857"/>
      <c r="AA946" s="1857"/>
      <c r="AB946" s="2980"/>
      <c r="AC946" s="1886" t="s">
        <v>2451</v>
      </c>
      <c r="AD946" s="1886" t="s">
        <v>2459</v>
      </c>
      <c r="AE946" s="524" t="s">
        <v>2785</v>
      </c>
      <c r="AF946" s="91"/>
      <c r="AG946" s="91"/>
      <c r="AH946" s="91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</row>
    <row r="947" spans="1:51" ht="31.5" customHeight="1">
      <c r="A947" s="3877"/>
      <c r="B947" s="1888" t="s">
        <v>2463</v>
      </c>
      <c r="C947" s="1895" t="s">
        <v>3678</v>
      </c>
      <c r="D947" s="1902" t="s">
        <v>245</v>
      </c>
      <c r="E947" s="1888" t="s">
        <v>1222</v>
      </c>
      <c r="F947" s="1888" t="s">
        <v>851</v>
      </c>
      <c r="G947" s="1888" t="s">
        <v>1131</v>
      </c>
      <c r="H947" s="1888" t="s">
        <v>624</v>
      </c>
      <c r="I947" s="1888" t="s">
        <v>873</v>
      </c>
      <c r="J947" s="1888">
        <v>4907</v>
      </c>
      <c r="K947" s="1888">
        <v>12286</v>
      </c>
      <c r="L947" s="1888">
        <v>256</v>
      </c>
      <c r="M947" s="1888">
        <v>790</v>
      </c>
      <c r="N947" s="1890" t="s">
        <v>854</v>
      </c>
      <c r="O947" s="1890" t="s">
        <v>1135</v>
      </c>
      <c r="P947" s="1912" t="s">
        <v>1134</v>
      </c>
      <c r="Q947" s="1890" t="s">
        <v>857</v>
      </c>
      <c r="R947" s="1890">
        <v>3979</v>
      </c>
      <c r="S947" s="1912" t="s">
        <v>858</v>
      </c>
      <c r="T947" s="1912">
        <v>5</v>
      </c>
      <c r="U947" s="1912" t="s">
        <v>859</v>
      </c>
      <c r="V947" s="1912">
        <v>5</v>
      </c>
      <c r="W947" s="1912"/>
      <c r="X947" s="1912"/>
      <c r="Y947" s="1912"/>
      <c r="Z947" s="1912"/>
      <c r="AA947" s="1912"/>
      <c r="AB947" s="2983"/>
      <c r="AC947" s="1888" t="s">
        <v>2466</v>
      </c>
      <c r="AD947" s="1888" t="s">
        <v>2459</v>
      </c>
      <c r="AE947" s="524" t="s">
        <v>2786</v>
      </c>
      <c r="AF947" s="91"/>
      <c r="AG947" s="91"/>
      <c r="AH947" s="91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</row>
    <row r="948" spans="1:51" ht="31.5" customHeight="1">
      <c r="A948" s="4159"/>
      <c r="B948" s="1890" t="s">
        <v>2463</v>
      </c>
      <c r="C948" s="505" t="s">
        <v>3679</v>
      </c>
      <c r="D948" s="1927" t="s">
        <v>246</v>
      </c>
      <c r="E948" s="1890" t="s">
        <v>1222</v>
      </c>
      <c r="F948" s="1890" t="s">
        <v>851</v>
      </c>
      <c r="G948" s="1890" t="s">
        <v>1131</v>
      </c>
      <c r="H948" s="1912" t="s">
        <v>624</v>
      </c>
      <c r="I948" s="1890" t="s">
        <v>873</v>
      </c>
      <c r="J948" s="1890">
        <v>12287</v>
      </c>
      <c r="K948" s="1890">
        <v>23712</v>
      </c>
      <c r="L948" s="1890">
        <v>512</v>
      </c>
      <c r="M948" s="1890">
        <v>912</v>
      </c>
      <c r="N948" s="1890" t="s">
        <v>854</v>
      </c>
      <c r="O948" s="1890" t="s">
        <v>866</v>
      </c>
      <c r="P948" s="1912" t="s">
        <v>867</v>
      </c>
      <c r="Q948" s="1890" t="s">
        <v>857</v>
      </c>
      <c r="R948" s="1890">
        <v>3979</v>
      </c>
      <c r="S948" s="1912" t="s">
        <v>858</v>
      </c>
      <c r="T948" s="1912">
        <v>5</v>
      </c>
      <c r="U948" s="1912" t="s">
        <v>859</v>
      </c>
      <c r="V948" s="1912">
        <v>5</v>
      </c>
      <c r="W948" s="1912"/>
      <c r="X948" s="1912"/>
      <c r="Y948" s="1912"/>
      <c r="Z948" s="1912"/>
      <c r="AA948" s="1912"/>
      <c r="AB948" s="2987"/>
      <c r="AC948" s="1890" t="s">
        <v>2468</v>
      </c>
      <c r="AD948" s="1890" t="s">
        <v>2459</v>
      </c>
      <c r="AE948" s="524" t="s">
        <v>2787</v>
      </c>
    </row>
    <row r="949" spans="1:51" ht="20.25" customHeight="1">
      <c r="A949" s="3877" t="s">
        <v>4120</v>
      </c>
      <c r="B949" s="5085" t="s">
        <v>2463</v>
      </c>
      <c r="C949" s="5106" t="s">
        <v>3798</v>
      </c>
      <c r="D949" s="3807" t="s">
        <v>786</v>
      </c>
      <c r="E949" s="5085" t="s">
        <v>1221</v>
      </c>
      <c r="F949" s="5085" t="s">
        <v>851</v>
      </c>
      <c r="G949" s="5085" t="s">
        <v>862</v>
      </c>
      <c r="H949" s="5085" t="s">
        <v>624</v>
      </c>
      <c r="I949" s="5085" t="s">
        <v>853</v>
      </c>
      <c r="J949" s="5085">
        <v>641</v>
      </c>
      <c r="K949" s="5085">
        <v>1728</v>
      </c>
      <c r="L949" s="5085">
        <v>384</v>
      </c>
      <c r="M949" s="5085">
        <v>576</v>
      </c>
      <c r="N949" s="1887" t="s">
        <v>854</v>
      </c>
      <c r="O949" s="1899" t="s">
        <v>164</v>
      </c>
      <c r="P949" s="1857" t="s">
        <v>856</v>
      </c>
      <c r="Q949" s="1892" t="s">
        <v>857</v>
      </c>
      <c r="R949" s="1857">
        <v>3979</v>
      </c>
      <c r="S949" s="1910" t="s">
        <v>858</v>
      </c>
      <c r="T949" s="1857">
        <v>5</v>
      </c>
      <c r="U949" s="1857" t="s">
        <v>859</v>
      </c>
      <c r="V949" s="1857">
        <v>5</v>
      </c>
      <c r="W949" s="500"/>
      <c r="X949" s="500"/>
      <c r="Y949" s="500"/>
      <c r="Z949" s="500"/>
      <c r="AA949" s="500"/>
      <c r="AB949" s="2972"/>
      <c r="AC949" s="5085" t="s">
        <v>2451</v>
      </c>
      <c r="AD949" s="5085" t="s">
        <v>2459</v>
      </c>
      <c r="AE949" s="5126" t="s">
        <v>2659</v>
      </c>
    </row>
    <row r="950" spans="1:51" ht="20.25" customHeight="1">
      <c r="A950" s="3877"/>
      <c r="B950" s="5085"/>
      <c r="C950" s="5106"/>
      <c r="D950" s="3811"/>
      <c r="E950" s="5086"/>
      <c r="F950" s="5085"/>
      <c r="G950" s="5085"/>
      <c r="H950" s="5085"/>
      <c r="I950" s="5085"/>
      <c r="J950" s="5085"/>
      <c r="K950" s="5085"/>
      <c r="L950" s="5085"/>
      <c r="M950" s="5085"/>
      <c r="N950" s="1005" t="s">
        <v>868</v>
      </c>
      <c r="O950" s="1005" t="s">
        <v>869</v>
      </c>
      <c r="P950" s="1005" t="s">
        <v>869</v>
      </c>
      <c r="Q950" s="1007" t="s">
        <v>857</v>
      </c>
      <c r="R950" s="1245">
        <v>3994</v>
      </c>
      <c r="S950" s="1010" t="s">
        <v>858</v>
      </c>
      <c r="T950" s="1001">
        <v>5</v>
      </c>
      <c r="U950" s="1001" t="s">
        <v>859</v>
      </c>
      <c r="V950" s="1001">
        <v>5</v>
      </c>
      <c r="W950" s="1009"/>
      <c r="X950" s="1009"/>
      <c r="Y950" s="1009"/>
      <c r="Z950" s="1009"/>
      <c r="AA950" s="1009"/>
      <c r="AB950" s="2980"/>
      <c r="AC950" s="5085"/>
      <c r="AD950" s="5085"/>
      <c r="AE950" s="5125"/>
    </row>
    <row r="951" spans="1:51" ht="20.25" customHeight="1">
      <c r="A951" s="3877"/>
      <c r="B951" s="5084" t="s">
        <v>2463</v>
      </c>
      <c r="C951" s="5105" t="s">
        <v>3753</v>
      </c>
      <c r="D951" s="3806" t="s">
        <v>787</v>
      </c>
      <c r="E951" s="1005" t="s">
        <v>1221</v>
      </c>
      <c r="F951" s="5084" t="s">
        <v>851</v>
      </c>
      <c r="G951" s="5084" t="s">
        <v>862</v>
      </c>
      <c r="H951" s="5084" t="s">
        <v>624</v>
      </c>
      <c r="I951" s="5084" t="s">
        <v>853</v>
      </c>
      <c r="J951" s="5084">
        <v>642</v>
      </c>
      <c r="K951" s="5084">
        <v>2656</v>
      </c>
      <c r="L951" s="5084">
        <v>384</v>
      </c>
      <c r="M951" s="5084">
        <v>576</v>
      </c>
      <c r="N951" s="1008" t="s">
        <v>854</v>
      </c>
      <c r="O951" s="1011" t="s">
        <v>165</v>
      </c>
      <c r="P951" s="1009" t="s">
        <v>856</v>
      </c>
      <c r="Q951" s="463" t="s">
        <v>857</v>
      </c>
      <c r="R951" s="1250">
        <v>3979</v>
      </c>
      <c r="S951" s="464" t="s">
        <v>858</v>
      </c>
      <c r="T951" s="1001">
        <v>5</v>
      </c>
      <c r="U951" s="1009" t="s">
        <v>859</v>
      </c>
      <c r="V951" s="1001">
        <v>5</v>
      </c>
      <c r="W951" s="1009"/>
      <c r="X951" s="1009"/>
      <c r="Y951" s="1009"/>
      <c r="Z951" s="1009"/>
      <c r="AA951" s="1009"/>
      <c r="AB951" s="2983"/>
      <c r="AC951" s="5084" t="s">
        <v>2451</v>
      </c>
      <c r="AD951" s="5084" t="s">
        <v>2459</v>
      </c>
      <c r="AE951" s="5124" t="s">
        <v>2659</v>
      </c>
    </row>
    <row r="952" spans="1:51" ht="20.25" customHeight="1">
      <c r="A952" s="3877"/>
      <c r="B952" s="5085"/>
      <c r="C952" s="5106"/>
      <c r="D952" s="3811"/>
      <c r="E952" s="1003"/>
      <c r="F952" s="5085"/>
      <c r="G952" s="5085"/>
      <c r="H952" s="5085"/>
      <c r="I952" s="5085"/>
      <c r="J952" s="5085"/>
      <c r="K952" s="5085"/>
      <c r="L952" s="5085"/>
      <c r="M952" s="5085"/>
      <c r="N952" s="1008" t="s">
        <v>868</v>
      </c>
      <c r="O952" s="1008" t="s">
        <v>869</v>
      </c>
      <c r="P952" s="1008" t="s">
        <v>869</v>
      </c>
      <c r="Q952" s="463" t="s">
        <v>857</v>
      </c>
      <c r="R952" s="1245">
        <v>3994</v>
      </c>
      <c r="S952" s="464" t="s">
        <v>858</v>
      </c>
      <c r="T952" s="1001">
        <v>5</v>
      </c>
      <c r="U952" s="1009" t="s">
        <v>859</v>
      </c>
      <c r="V952" s="1001">
        <v>5</v>
      </c>
      <c r="W952" s="1009"/>
      <c r="X952" s="1009"/>
      <c r="Y952" s="1009"/>
      <c r="Z952" s="1009"/>
      <c r="AA952" s="1009"/>
      <c r="AB952" s="2980"/>
      <c r="AC952" s="5085"/>
      <c r="AD952" s="5085"/>
      <c r="AE952" s="5125"/>
    </row>
    <row r="953" spans="1:51" ht="20.25" customHeight="1">
      <c r="A953" s="3877"/>
      <c r="B953" s="5084" t="s">
        <v>2463</v>
      </c>
      <c r="C953" s="5105" t="s">
        <v>3799</v>
      </c>
      <c r="D953" s="3806" t="s">
        <v>3187</v>
      </c>
      <c r="E953" s="1247" t="s">
        <v>1221</v>
      </c>
      <c r="F953" s="5084" t="s">
        <v>851</v>
      </c>
      <c r="G953" s="5084" t="s">
        <v>862</v>
      </c>
      <c r="H953" s="5084" t="s">
        <v>624</v>
      </c>
      <c r="I953" s="5084" t="s">
        <v>853</v>
      </c>
      <c r="J953" s="5084">
        <v>640</v>
      </c>
      <c r="K953" s="5084">
        <v>3872</v>
      </c>
      <c r="L953" s="5084">
        <v>384</v>
      </c>
      <c r="M953" s="5084">
        <v>576</v>
      </c>
      <c r="N953" s="1248" t="s">
        <v>854</v>
      </c>
      <c r="O953" s="1251" t="s">
        <v>166</v>
      </c>
      <c r="P953" s="1252" t="s">
        <v>856</v>
      </c>
      <c r="Q953" s="463" t="s">
        <v>857</v>
      </c>
      <c r="R953" s="1250">
        <v>3979</v>
      </c>
      <c r="S953" s="464" t="s">
        <v>858</v>
      </c>
      <c r="T953" s="1245">
        <v>5</v>
      </c>
      <c r="U953" s="1250" t="s">
        <v>859</v>
      </c>
      <c r="V953" s="1245">
        <v>5</v>
      </c>
      <c r="W953" s="465"/>
      <c r="X953" s="465"/>
      <c r="Y953" s="465"/>
      <c r="Z953" s="465"/>
      <c r="AA953" s="465"/>
      <c r="AB953" s="2971"/>
      <c r="AC953" s="5084" t="s">
        <v>2451</v>
      </c>
      <c r="AD953" s="5084" t="s">
        <v>2459</v>
      </c>
      <c r="AE953" s="5124" t="s">
        <v>2659</v>
      </c>
    </row>
    <row r="954" spans="1:51" ht="20.25" customHeight="1">
      <c r="A954" s="3877"/>
      <c r="B954" s="5085"/>
      <c r="C954" s="5106"/>
      <c r="D954" s="3811"/>
      <c r="E954" s="1246"/>
      <c r="F954" s="5085"/>
      <c r="G954" s="5085"/>
      <c r="H954" s="5085"/>
      <c r="I954" s="5085"/>
      <c r="J954" s="5085"/>
      <c r="K954" s="5085"/>
      <c r="L954" s="5085"/>
      <c r="M954" s="5085"/>
      <c r="N954" s="1248" t="s">
        <v>868</v>
      </c>
      <c r="O954" s="1248" t="s">
        <v>869</v>
      </c>
      <c r="P954" s="1248" t="s">
        <v>869</v>
      </c>
      <c r="Q954" s="463" t="s">
        <v>857</v>
      </c>
      <c r="R954" s="1250">
        <v>3994</v>
      </c>
      <c r="S954" s="464" t="s">
        <v>858</v>
      </c>
      <c r="T954" s="1245">
        <v>5</v>
      </c>
      <c r="U954" s="1250" t="s">
        <v>859</v>
      </c>
      <c r="V954" s="1245">
        <v>5</v>
      </c>
      <c r="W954" s="465"/>
      <c r="X954" s="465"/>
      <c r="Y954" s="465"/>
      <c r="Z954" s="465"/>
      <c r="AA954" s="465"/>
      <c r="AB954" s="2972"/>
      <c r="AC954" s="5085"/>
      <c r="AD954" s="5085"/>
      <c r="AE954" s="5125"/>
    </row>
    <row r="955" spans="1:51" ht="20.25" customHeight="1">
      <c r="A955" s="3877"/>
      <c r="B955" s="5084" t="s">
        <v>2463</v>
      </c>
      <c r="C955" s="5105" t="s">
        <v>3754</v>
      </c>
      <c r="D955" s="3806" t="s">
        <v>1111</v>
      </c>
      <c r="E955" s="1005" t="s">
        <v>1221</v>
      </c>
      <c r="F955" s="5084" t="s">
        <v>851</v>
      </c>
      <c r="G955" s="5084" t="s">
        <v>862</v>
      </c>
      <c r="H955" s="5084" t="s">
        <v>624</v>
      </c>
      <c r="I955" s="5084" t="s">
        <v>853</v>
      </c>
      <c r="J955" s="5084">
        <v>641</v>
      </c>
      <c r="K955" s="5084">
        <v>5162</v>
      </c>
      <c r="L955" s="5084">
        <v>384</v>
      </c>
      <c r="M955" s="5084">
        <v>896</v>
      </c>
      <c r="N955" s="1008" t="s">
        <v>854</v>
      </c>
      <c r="O955" s="1006" t="s">
        <v>1218</v>
      </c>
      <c r="P955" s="1002" t="s">
        <v>1219</v>
      </c>
      <c r="Q955" s="463" t="s">
        <v>857</v>
      </c>
      <c r="R955" s="1250">
        <v>3979</v>
      </c>
      <c r="S955" s="464" t="s">
        <v>858</v>
      </c>
      <c r="T955" s="1001">
        <v>5</v>
      </c>
      <c r="U955" s="1009" t="s">
        <v>859</v>
      </c>
      <c r="V955" s="1001">
        <v>5</v>
      </c>
      <c r="W955" s="465"/>
      <c r="X955" s="465"/>
      <c r="Y955" s="465"/>
      <c r="Z955" s="465"/>
      <c r="AA955" s="465"/>
      <c r="AB955" s="2971"/>
      <c r="AC955" s="5084" t="s">
        <v>2451</v>
      </c>
      <c r="AD955" s="5084" t="s">
        <v>2459</v>
      </c>
      <c r="AE955" s="5124" t="s">
        <v>2659</v>
      </c>
    </row>
    <row r="956" spans="1:51" ht="20.25" customHeight="1">
      <c r="A956" s="3877"/>
      <c r="B956" s="5085"/>
      <c r="C956" s="5106"/>
      <c r="D956" s="3811"/>
      <c r="E956" s="1003"/>
      <c r="F956" s="5085"/>
      <c r="G956" s="5085"/>
      <c r="H956" s="5085"/>
      <c r="I956" s="5085"/>
      <c r="J956" s="5085"/>
      <c r="K956" s="5085"/>
      <c r="L956" s="5085"/>
      <c r="M956" s="5085"/>
      <c r="N956" s="1008" t="s">
        <v>868</v>
      </c>
      <c r="O956" s="1008" t="s">
        <v>869</v>
      </c>
      <c r="P956" s="1008" t="s">
        <v>869</v>
      </c>
      <c r="Q956" s="463" t="s">
        <v>857</v>
      </c>
      <c r="R956" s="1250">
        <v>3994</v>
      </c>
      <c r="S956" s="464" t="s">
        <v>858</v>
      </c>
      <c r="T956" s="1001">
        <v>5</v>
      </c>
      <c r="U956" s="1009" t="s">
        <v>859</v>
      </c>
      <c r="V956" s="1001">
        <v>5</v>
      </c>
      <c r="W956" s="465"/>
      <c r="X956" s="465"/>
      <c r="Y956" s="465"/>
      <c r="Z956" s="465"/>
      <c r="AA956" s="465"/>
      <c r="AB956" s="2972"/>
      <c r="AC956" s="5085"/>
      <c r="AD956" s="5085"/>
      <c r="AE956" s="5125"/>
    </row>
    <row r="957" spans="1:51" ht="20.25" customHeight="1">
      <c r="A957" s="3877"/>
      <c r="B957" s="5084" t="s">
        <v>2463</v>
      </c>
      <c r="C957" s="5105" t="s">
        <v>3755</v>
      </c>
      <c r="D957" s="3806" t="s">
        <v>1112</v>
      </c>
      <c r="E957" s="5084" t="s">
        <v>1222</v>
      </c>
      <c r="F957" s="5084" t="s">
        <v>851</v>
      </c>
      <c r="G957" s="5084" t="s">
        <v>1131</v>
      </c>
      <c r="H957" s="5084" t="s">
        <v>624</v>
      </c>
      <c r="I957" s="5084" t="s">
        <v>873</v>
      </c>
      <c r="J957" s="5084">
        <v>5168</v>
      </c>
      <c r="K957" s="5084">
        <v>12542</v>
      </c>
      <c r="L957" s="5084">
        <v>512</v>
      </c>
      <c r="M957" s="5084">
        <v>1046</v>
      </c>
      <c r="N957" s="1008" t="s">
        <v>854</v>
      </c>
      <c r="O957" s="1008" t="s">
        <v>1135</v>
      </c>
      <c r="P957" s="1009" t="s">
        <v>1134</v>
      </c>
      <c r="Q957" s="463" t="s">
        <v>857</v>
      </c>
      <c r="R957" s="1250">
        <v>3979</v>
      </c>
      <c r="S957" s="464" t="s">
        <v>858</v>
      </c>
      <c r="T957" s="1009">
        <v>5</v>
      </c>
      <c r="U957" s="1009" t="s">
        <v>859</v>
      </c>
      <c r="V957" s="1009">
        <v>5</v>
      </c>
      <c r="W957" s="465"/>
      <c r="X957" s="465"/>
      <c r="Y957" s="465"/>
      <c r="Z957" s="465"/>
      <c r="AA957" s="465"/>
      <c r="AB957" s="2971"/>
      <c r="AC957" s="5084" t="s">
        <v>2466</v>
      </c>
      <c r="AD957" s="5084" t="s">
        <v>2459</v>
      </c>
      <c r="AE957" s="5124" t="s">
        <v>2659</v>
      </c>
    </row>
    <row r="958" spans="1:51" ht="20.25" customHeight="1">
      <c r="A958" s="3877"/>
      <c r="B958" s="5085"/>
      <c r="C958" s="5106"/>
      <c r="D958" s="3811"/>
      <c r="E958" s="5086"/>
      <c r="F958" s="5085"/>
      <c r="G958" s="5086"/>
      <c r="H958" s="5085"/>
      <c r="I958" s="5086"/>
      <c r="J958" s="5085"/>
      <c r="K958" s="5085"/>
      <c r="L958" s="5085"/>
      <c r="M958" s="5085"/>
      <c r="N958" s="1008" t="s">
        <v>868</v>
      </c>
      <c r="O958" s="1008" t="s">
        <v>869</v>
      </c>
      <c r="P958" s="1008" t="s">
        <v>869</v>
      </c>
      <c r="Q958" s="463" t="s">
        <v>857</v>
      </c>
      <c r="R958" s="1250">
        <v>3994</v>
      </c>
      <c r="S958" s="464" t="s">
        <v>858</v>
      </c>
      <c r="T958" s="1009">
        <v>5</v>
      </c>
      <c r="U958" s="1009" t="s">
        <v>859</v>
      </c>
      <c r="V958" s="1009">
        <v>5</v>
      </c>
      <c r="W958" s="465"/>
      <c r="X958" s="465"/>
      <c r="Y958" s="465"/>
      <c r="Z958" s="465"/>
      <c r="AA958" s="465"/>
      <c r="AB958" s="2972"/>
      <c r="AC958" s="5085"/>
      <c r="AD958" s="5085"/>
      <c r="AE958" s="5125"/>
    </row>
    <row r="959" spans="1:51" ht="20.25" customHeight="1">
      <c r="A959" s="3877"/>
      <c r="B959" s="5084" t="s">
        <v>2463</v>
      </c>
      <c r="C959" s="5105" t="s">
        <v>3756</v>
      </c>
      <c r="D959" s="3806" t="s">
        <v>1113</v>
      </c>
      <c r="E959" s="5084" t="s">
        <v>1222</v>
      </c>
      <c r="F959" s="5084" t="s">
        <v>851</v>
      </c>
      <c r="G959" s="5084" t="s">
        <v>1131</v>
      </c>
      <c r="H959" s="5084" t="s">
        <v>624</v>
      </c>
      <c r="I959" s="5084" t="s">
        <v>873</v>
      </c>
      <c r="J959" s="5084">
        <v>12548</v>
      </c>
      <c r="K959" s="5084">
        <v>23968</v>
      </c>
      <c r="L959" s="5084">
        <v>512</v>
      </c>
      <c r="M959" s="5084">
        <v>1168</v>
      </c>
      <c r="N959" s="1008" t="s">
        <v>854</v>
      </c>
      <c r="O959" s="1008" t="s">
        <v>866</v>
      </c>
      <c r="P959" s="1009" t="s">
        <v>867</v>
      </c>
      <c r="Q959" s="463" t="s">
        <v>857</v>
      </c>
      <c r="R959" s="1250">
        <v>3979</v>
      </c>
      <c r="S959" s="464" t="s">
        <v>858</v>
      </c>
      <c r="T959" s="1009">
        <v>5</v>
      </c>
      <c r="U959" s="1009" t="s">
        <v>859</v>
      </c>
      <c r="V959" s="1009">
        <v>5</v>
      </c>
      <c r="W959" s="465"/>
      <c r="X959" s="465"/>
      <c r="Y959" s="465"/>
      <c r="Z959" s="465"/>
      <c r="AA959" s="465"/>
      <c r="AB959" s="2971"/>
      <c r="AC959" s="5084" t="s">
        <v>2468</v>
      </c>
      <c r="AD959" s="5084" t="s">
        <v>2459</v>
      </c>
      <c r="AE959" s="5124" t="s">
        <v>2659</v>
      </c>
    </row>
    <row r="960" spans="1:51" ht="20.25" customHeight="1">
      <c r="A960" s="3877"/>
      <c r="B960" s="5085"/>
      <c r="C960" s="5106"/>
      <c r="D960" s="3811"/>
      <c r="E960" s="5086"/>
      <c r="F960" s="5085"/>
      <c r="G960" s="5086"/>
      <c r="H960" s="5085"/>
      <c r="I960" s="5086"/>
      <c r="J960" s="5085"/>
      <c r="K960" s="5085"/>
      <c r="L960" s="5085"/>
      <c r="M960" s="5085"/>
      <c r="N960" s="1008" t="s">
        <v>868</v>
      </c>
      <c r="O960" s="1008" t="s">
        <v>869</v>
      </c>
      <c r="P960" s="1008" t="s">
        <v>869</v>
      </c>
      <c r="Q960" s="463" t="s">
        <v>857</v>
      </c>
      <c r="R960" s="1250">
        <v>3994</v>
      </c>
      <c r="S960" s="464" t="s">
        <v>858</v>
      </c>
      <c r="T960" s="1009">
        <v>5</v>
      </c>
      <c r="U960" s="1009" t="s">
        <v>859</v>
      </c>
      <c r="V960" s="1009">
        <v>5</v>
      </c>
      <c r="W960" s="465"/>
      <c r="X960" s="465"/>
      <c r="Y960" s="465"/>
      <c r="Z960" s="465"/>
      <c r="AA960" s="465"/>
      <c r="AB960" s="2972"/>
      <c r="AC960" s="5085"/>
      <c r="AD960" s="5085"/>
      <c r="AE960" s="5125"/>
    </row>
    <row r="961" spans="1:31" ht="20.25" customHeight="1">
      <c r="A961" s="3877"/>
      <c r="B961" s="5084" t="s">
        <v>2463</v>
      </c>
      <c r="C961" s="5105" t="s">
        <v>3758</v>
      </c>
      <c r="D961" s="3806" t="s">
        <v>1114</v>
      </c>
      <c r="E961" s="5084" t="s">
        <v>1221</v>
      </c>
      <c r="F961" s="5084" t="s">
        <v>851</v>
      </c>
      <c r="G961" s="5084" t="s">
        <v>862</v>
      </c>
      <c r="H961" s="5084" t="s">
        <v>624</v>
      </c>
      <c r="I961" s="5084" t="s">
        <v>853</v>
      </c>
      <c r="J961" s="5084">
        <v>641</v>
      </c>
      <c r="K961" s="5084">
        <v>5418</v>
      </c>
      <c r="L961" s="5084">
        <v>512</v>
      </c>
      <c r="M961" s="5084">
        <v>1152</v>
      </c>
      <c r="N961" s="1008" t="s">
        <v>854</v>
      </c>
      <c r="O961" s="1006" t="s">
        <v>1218</v>
      </c>
      <c r="P961" s="1002" t="s">
        <v>1219</v>
      </c>
      <c r="Q961" s="463" t="s">
        <v>857</v>
      </c>
      <c r="R961" s="1250">
        <v>3979</v>
      </c>
      <c r="S961" s="464" t="s">
        <v>858</v>
      </c>
      <c r="T961" s="1009">
        <v>5</v>
      </c>
      <c r="U961" s="1009" t="s">
        <v>859</v>
      </c>
      <c r="V961" s="1009">
        <v>5</v>
      </c>
      <c r="W961" s="465"/>
      <c r="X961" s="465"/>
      <c r="Y961" s="465"/>
      <c r="Z961" s="465"/>
      <c r="AA961" s="465"/>
      <c r="AB961" s="2971"/>
      <c r="AC961" s="5084" t="s">
        <v>2451</v>
      </c>
      <c r="AD961" s="5084" t="s">
        <v>2459</v>
      </c>
      <c r="AE961" s="5124" t="s">
        <v>2660</v>
      </c>
    </row>
    <row r="962" spans="1:31" ht="20.25" customHeight="1">
      <c r="A962" s="3877"/>
      <c r="B962" s="5085"/>
      <c r="C962" s="5106"/>
      <c r="D962" s="3811"/>
      <c r="E962" s="5086"/>
      <c r="F962" s="5085"/>
      <c r="G962" s="5085"/>
      <c r="H962" s="5085"/>
      <c r="I962" s="5085"/>
      <c r="J962" s="5085"/>
      <c r="K962" s="5085"/>
      <c r="L962" s="5085"/>
      <c r="M962" s="5085"/>
      <c r="N962" s="1008" t="s">
        <v>868</v>
      </c>
      <c r="O962" s="1008" t="s">
        <v>340</v>
      </c>
      <c r="P962" s="1008" t="s">
        <v>340</v>
      </c>
      <c r="Q962" s="463" t="s">
        <v>857</v>
      </c>
      <c r="R962" s="1250">
        <v>3994</v>
      </c>
      <c r="S962" s="464" t="s">
        <v>858</v>
      </c>
      <c r="T962" s="1009">
        <v>8</v>
      </c>
      <c r="U962" s="1009" t="s">
        <v>859</v>
      </c>
      <c r="V962" s="1009">
        <v>8</v>
      </c>
      <c r="W962" s="465"/>
      <c r="X962" s="465"/>
      <c r="Y962" s="465"/>
      <c r="Z962" s="465"/>
      <c r="AA962" s="465"/>
      <c r="AB962" s="2972"/>
      <c r="AC962" s="5085"/>
      <c r="AD962" s="5085"/>
      <c r="AE962" s="5125"/>
    </row>
    <row r="963" spans="1:31" ht="20.25" customHeight="1">
      <c r="A963" s="3877"/>
      <c r="B963" s="5084" t="s">
        <v>2463</v>
      </c>
      <c r="C963" s="5105" t="s">
        <v>3759</v>
      </c>
      <c r="D963" s="3806" t="s">
        <v>1115</v>
      </c>
      <c r="E963" s="5084" t="s">
        <v>1222</v>
      </c>
      <c r="F963" s="5084" t="s">
        <v>851</v>
      </c>
      <c r="G963" s="5084" t="s">
        <v>1131</v>
      </c>
      <c r="H963" s="5084" t="s">
        <v>624</v>
      </c>
      <c r="I963" s="5084" t="s">
        <v>873</v>
      </c>
      <c r="J963" s="5084">
        <v>5424</v>
      </c>
      <c r="K963" s="5084">
        <v>12798</v>
      </c>
      <c r="L963" s="5084">
        <v>512</v>
      </c>
      <c r="M963" s="5084">
        <v>1302</v>
      </c>
      <c r="N963" s="1008" t="s">
        <v>854</v>
      </c>
      <c r="O963" s="1008" t="s">
        <v>1135</v>
      </c>
      <c r="P963" s="1009" t="s">
        <v>1134</v>
      </c>
      <c r="Q963" s="463" t="s">
        <v>857</v>
      </c>
      <c r="R963" s="1250">
        <v>3979</v>
      </c>
      <c r="S963" s="464" t="s">
        <v>858</v>
      </c>
      <c r="T963" s="1009">
        <v>5</v>
      </c>
      <c r="U963" s="1009" t="s">
        <v>859</v>
      </c>
      <c r="V963" s="1009">
        <v>5</v>
      </c>
      <c r="W963" s="465"/>
      <c r="X963" s="465"/>
      <c r="Y963" s="465"/>
      <c r="Z963" s="465"/>
      <c r="AA963" s="465"/>
      <c r="AB963" s="2971"/>
      <c r="AC963" s="5084" t="s">
        <v>2466</v>
      </c>
      <c r="AD963" s="5084" t="s">
        <v>2459</v>
      </c>
      <c r="AE963" s="5124" t="s">
        <v>2660</v>
      </c>
    </row>
    <row r="964" spans="1:31" ht="20.25" customHeight="1">
      <c r="A964" s="3877"/>
      <c r="B964" s="5085"/>
      <c r="C964" s="5106"/>
      <c r="D964" s="3811"/>
      <c r="E964" s="5086"/>
      <c r="F964" s="5085"/>
      <c r="G964" s="5086"/>
      <c r="H964" s="5085"/>
      <c r="I964" s="5086"/>
      <c r="J964" s="5085"/>
      <c r="K964" s="5085"/>
      <c r="L964" s="5085"/>
      <c r="M964" s="5085"/>
      <c r="N964" s="1008" t="s">
        <v>868</v>
      </c>
      <c r="O964" s="1008" t="s">
        <v>340</v>
      </c>
      <c r="P964" s="1008" t="s">
        <v>340</v>
      </c>
      <c r="Q964" s="463" t="s">
        <v>857</v>
      </c>
      <c r="R964" s="1250">
        <v>3994</v>
      </c>
      <c r="S964" s="464" t="s">
        <v>858</v>
      </c>
      <c r="T964" s="1009">
        <v>8</v>
      </c>
      <c r="U964" s="1009" t="s">
        <v>859</v>
      </c>
      <c r="V964" s="1009">
        <v>8</v>
      </c>
      <c r="W964" s="465"/>
      <c r="X964" s="465"/>
      <c r="Y964" s="465"/>
      <c r="Z964" s="465"/>
      <c r="AA964" s="465"/>
      <c r="AB964" s="2972"/>
      <c r="AC964" s="5085"/>
      <c r="AD964" s="5085"/>
      <c r="AE964" s="5125"/>
    </row>
    <row r="965" spans="1:31" ht="20.25" customHeight="1">
      <c r="A965" s="3877"/>
      <c r="B965" s="5084" t="s">
        <v>2463</v>
      </c>
      <c r="C965" s="5105" t="s">
        <v>3760</v>
      </c>
      <c r="D965" s="3806" t="s">
        <v>1116</v>
      </c>
      <c r="E965" s="5084" t="s">
        <v>1222</v>
      </c>
      <c r="F965" s="5084" t="s">
        <v>851</v>
      </c>
      <c r="G965" s="5084" t="s">
        <v>1131</v>
      </c>
      <c r="H965" s="5084" t="s">
        <v>624</v>
      </c>
      <c r="I965" s="5084" t="s">
        <v>873</v>
      </c>
      <c r="J965" s="5084">
        <v>12804</v>
      </c>
      <c r="K965" s="5084">
        <v>23968</v>
      </c>
      <c r="L965" s="5084">
        <v>512</v>
      </c>
      <c r="M965" s="5084">
        <v>1280</v>
      </c>
      <c r="N965" s="1890" t="s">
        <v>854</v>
      </c>
      <c r="O965" s="1890" t="s">
        <v>866</v>
      </c>
      <c r="P965" s="1912" t="s">
        <v>867</v>
      </c>
      <c r="Q965" s="463" t="s">
        <v>857</v>
      </c>
      <c r="R965" s="1912">
        <v>3979</v>
      </c>
      <c r="S965" s="464" t="s">
        <v>858</v>
      </c>
      <c r="T965" s="1912">
        <v>5</v>
      </c>
      <c r="U965" s="1912" t="s">
        <v>859</v>
      </c>
      <c r="V965" s="1912">
        <v>5</v>
      </c>
      <c r="W965" s="465"/>
      <c r="X965" s="465"/>
      <c r="Y965" s="465"/>
      <c r="Z965" s="465"/>
      <c r="AA965" s="465"/>
      <c r="AB965" s="2971"/>
      <c r="AC965" s="5084" t="s">
        <v>2468</v>
      </c>
      <c r="AD965" s="5084" t="s">
        <v>2459</v>
      </c>
      <c r="AE965" s="5124" t="s">
        <v>2660</v>
      </c>
    </row>
    <row r="966" spans="1:31" ht="20.25" customHeight="1">
      <c r="A966" s="4159"/>
      <c r="B966" s="5086"/>
      <c r="C966" s="5107"/>
      <c r="D966" s="3811"/>
      <c r="E966" s="5086"/>
      <c r="F966" s="5086"/>
      <c r="G966" s="5086"/>
      <c r="H966" s="5086"/>
      <c r="I966" s="5086"/>
      <c r="J966" s="5086"/>
      <c r="K966" s="5086"/>
      <c r="L966" s="5086"/>
      <c r="M966" s="5086"/>
      <c r="N966" s="1890" t="s">
        <v>868</v>
      </c>
      <c r="O966" s="1890" t="s">
        <v>340</v>
      </c>
      <c r="P966" s="1890" t="s">
        <v>340</v>
      </c>
      <c r="Q966" s="463" t="s">
        <v>857</v>
      </c>
      <c r="R966" s="1912">
        <v>3994</v>
      </c>
      <c r="S966" s="464" t="s">
        <v>858</v>
      </c>
      <c r="T966" s="1912">
        <v>8</v>
      </c>
      <c r="U966" s="1912" t="s">
        <v>859</v>
      </c>
      <c r="V966" s="1912">
        <v>8</v>
      </c>
      <c r="W966" s="465"/>
      <c r="X966" s="465"/>
      <c r="Y966" s="465"/>
      <c r="Z966" s="465"/>
      <c r="AA966" s="465"/>
      <c r="AB966" s="500"/>
      <c r="AC966" s="5086"/>
      <c r="AD966" s="5086"/>
      <c r="AE966" s="5125"/>
    </row>
    <row r="967" spans="1:31" ht="15" customHeight="1">
      <c r="A967" s="4158" t="s">
        <v>3948</v>
      </c>
      <c r="B967" s="5084" t="s">
        <v>2463</v>
      </c>
      <c r="C967" s="5105" t="s">
        <v>3783</v>
      </c>
      <c r="D967" s="3806" t="s">
        <v>1117</v>
      </c>
      <c r="E967" s="5084" t="s">
        <v>1223</v>
      </c>
      <c r="F967" s="5084" t="s">
        <v>851</v>
      </c>
      <c r="G967" s="5084" t="s">
        <v>1130</v>
      </c>
      <c r="H967" s="5096" t="s">
        <v>624</v>
      </c>
      <c r="I967" s="5084" t="s">
        <v>873</v>
      </c>
      <c r="J967" s="5084">
        <v>4577</v>
      </c>
      <c r="K967" s="5084">
        <v>5472</v>
      </c>
      <c r="L967" s="5084">
        <v>512</v>
      </c>
      <c r="M967" s="5084">
        <v>1088</v>
      </c>
      <c r="N967" s="463" t="s">
        <v>854</v>
      </c>
      <c r="O967" s="2542" t="s">
        <v>164</v>
      </c>
      <c r="P967" s="2543" t="s">
        <v>856</v>
      </c>
      <c r="Q967" s="463" t="s">
        <v>857</v>
      </c>
      <c r="R967" s="2541">
        <v>3979</v>
      </c>
      <c r="S967" s="464" t="s">
        <v>858</v>
      </c>
      <c r="T967" s="2541">
        <v>5</v>
      </c>
      <c r="U967" s="2541" t="s">
        <v>859</v>
      </c>
      <c r="V967" s="2541">
        <v>5</v>
      </c>
      <c r="W967" s="465"/>
      <c r="X967" s="465"/>
      <c r="Y967" s="465"/>
      <c r="Z967" s="465"/>
      <c r="AA967" s="465"/>
      <c r="AB967" s="2971"/>
      <c r="AC967" s="5084" t="s">
        <v>2466</v>
      </c>
      <c r="AD967" s="5084" t="s">
        <v>2459</v>
      </c>
      <c r="AE967" s="5124" t="s">
        <v>2661</v>
      </c>
    </row>
    <row r="968" spans="1:31" ht="15" customHeight="1">
      <c r="A968" s="3877"/>
      <c r="B968" s="5085"/>
      <c r="C968" s="5106"/>
      <c r="D968" s="3807"/>
      <c r="E968" s="5085"/>
      <c r="F968" s="5085"/>
      <c r="G968" s="5085"/>
      <c r="H968" s="5097"/>
      <c r="I968" s="5085"/>
      <c r="J968" s="5085"/>
      <c r="K968" s="5085"/>
      <c r="L968" s="5085"/>
      <c r="M968" s="5085"/>
      <c r="N968" s="463" t="s">
        <v>874</v>
      </c>
      <c r="O968" s="2719" t="s">
        <v>3491</v>
      </c>
      <c r="P968" s="2536" t="s">
        <v>341</v>
      </c>
      <c r="Q968" s="463" t="s">
        <v>857</v>
      </c>
      <c r="R968" s="2529">
        <v>3990</v>
      </c>
      <c r="S968" s="464" t="s">
        <v>858</v>
      </c>
      <c r="T968" s="2529">
        <v>5</v>
      </c>
      <c r="U968" s="2529" t="s">
        <v>859</v>
      </c>
      <c r="V968" s="2529">
        <v>5</v>
      </c>
      <c r="W968" s="2541">
        <v>3</v>
      </c>
      <c r="X968" s="2541" t="s">
        <v>875</v>
      </c>
      <c r="Y968" s="2541" t="s">
        <v>859</v>
      </c>
      <c r="Z968" s="2541" t="s">
        <v>876</v>
      </c>
      <c r="AA968" s="2541" t="s">
        <v>877</v>
      </c>
      <c r="AB968" s="2980"/>
      <c r="AC968" s="5085"/>
      <c r="AD968" s="5085"/>
      <c r="AE968" s="5126"/>
    </row>
    <row r="969" spans="1:31" ht="15" customHeight="1">
      <c r="A969" s="3877"/>
      <c r="B969" s="5085"/>
      <c r="C969" s="5106"/>
      <c r="D969" s="3811"/>
      <c r="E969" s="5086"/>
      <c r="F969" s="5085"/>
      <c r="G969" s="5085"/>
      <c r="H969" s="5097"/>
      <c r="I969" s="5085"/>
      <c r="J969" s="5085"/>
      <c r="K969" s="5085"/>
      <c r="L969" s="5085"/>
      <c r="M969" s="5085"/>
      <c r="N969" s="463" t="s">
        <v>868</v>
      </c>
      <c r="O969" s="2536" t="s">
        <v>869</v>
      </c>
      <c r="P969" s="2536" t="s">
        <v>869</v>
      </c>
      <c r="Q969" s="2538" t="s">
        <v>857</v>
      </c>
      <c r="R969" s="2529">
        <v>3994</v>
      </c>
      <c r="S969" s="2544" t="s">
        <v>858</v>
      </c>
      <c r="T969" s="2529">
        <v>5</v>
      </c>
      <c r="U969" s="2529" t="s">
        <v>859</v>
      </c>
      <c r="V969" s="2529">
        <v>5</v>
      </c>
      <c r="W969" s="2541"/>
      <c r="X969" s="2541"/>
      <c r="Y969" s="2541"/>
      <c r="Z969" s="2541"/>
      <c r="AA969" s="2541"/>
      <c r="AB969" s="2980"/>
      <c r="AC969" s="5085"/>
      <c r="AD969" s="5085"/>
      <c r="AE969" s="5125"/>
    </row>
    <row r="970" spans="1:31" ht="15" customHeight="1">
      <c r="A970" s="3877"/>
      <c r="B970" s="5084" t="s">
        <v>2463</v>
      </c>
      <c r="C970" s="5105" t="s">
        <v>3761</v>
      </c>
      <c r="D970" s="3806" t="s">
        <v>1118</v>
      </c>
      <c r="E970" s="5084" t="s">
        <v>1223</v>
      </c>
      <c r="F970" s="5084" t="s">
        <v>851</v>
      </c>
      <c r="G970" s="5084" t="s">
        <v>1130</v>
      </c>
      <c r="H970" s="5096" t="s">
        <v>624</v>
      </c>
      <c r="I970" s="5084" t="s">
        <v>873</v>
      </c>
      <c r="J970" s="5084">
        <v>4643</v>
      </c>
      <c r="K970" s="5084">
        <v>6656</v>
      </c>
      <c r="L970" s="5084">
        <v>512</v>
      </c>
      <c r="M970" s="5084">
        <v>1088</v>
      </c>
      <c r="N970" s="463" t="s">
        <v>854</v>
      </c>
      <c r="O970" s="2542" t="s">
        <v>165</v>
      </c>
      <c r="P970" s="2541" t="s">
        <v>856</v>
      </c>
      <c r="Q970" s="463" t="s">
        <v>857</v>
      </c>
      <c r="R970" s="2541">
        <v>3979</v>
      </c>
      <c r="S970" s="464" t="s">
        <v>858</v>
      </c>
      <c r="T970" s="2529">
        <v>5</v>
      </c>
      <c r="U970" s="2541" t="s">
        <v>859</v>
      </c>
      <c r="V970" s="2529">
        <v>5</v>
      </c>
      <c r="W970" s="2541"/>
      <c r="X970" s="2541"/>
      <c r="Y970" s="2541"/>
      <c r="Z970" s="2541"/>
      <c r="AA970" s="2541"/>
      <c r="AB970" s="2983"/>
      <c r="AC970" s="5084" t="s">
        <v>2466</v>
      </c>
      <c r="AD970" s="5084" t="s">
        <v>2459</v>
      </c>
      <c r="AE970" s="5124" t="s">
        <v>2661</v>
      </c>
    </row>
    <row r="971" spans="1:31" ht="15" customHeight="1">
      <c r="A971" s="3877"/>
      <c r="B971" s="5085"/>
      <c r="C971" s="5106"/>
      <c r="D971" s="3807"/>
      <c r="E971" s="5085"/>
      <c r="F971" s="5085"/>
      <c r="G971" s="5085"/>
      <c r="H971" s="5097"/>
      <c r="I971" s="5085"/>
      <c r="J971" s="5085"/>
      <c r="K971" s="5085"/>
      <c r="L971" s="5085"/>
      <c r="M971" s="5085"/>
      <c r="N971" s="463" t="s">
        <v>874</v>
      </c>
      <c r="O971" s="2719" t="s">
        <v>3491</v>
      </c>
      <c r="P971" s="2536" t="s">
        <v>341</v>
      </c>
      <c r="Q971" s="463" t="s">
        <v>857</v>
      </c>
      <c r="R971" s="2529">
        <v>3990</v>
      </c>
      <c r="S971" s="464" t="s">
        <v>858</v>
      </c>
      <c r="T971" s="2529">
        <v>5</v>
      </c>
      <c r="U971" s="2541" t="s">
        <v>859</v>
      </c>
      <c r="V971" s="2529">
        <v>5</v>
      </c>
      <c r="W971" s="2541">
        <v>3</v>
      </c>
      <c r="X971" s="2541" t="s">
        <v>875</v>
      </c>
      <c r="Y971" s="2541" t="s">
        <v>859</v>
      </c>
      <c r="Z971" s="2541" t="s">
        <v>876</v>
      </c>
      <c r="AA971" s="2541" t="s">
        <v>877</v>
      </c>
      <c r="AB971" s="2980"/>
      <c r="AC971" s="5085"/>
      <c r="AD971" s="5085"/>
      <c r="AE971" s="5126"/>
    </row>
    <row r="972" spans="1:31" ht="15" customHeight="1">
      <c r="A972" s="3877"/>
      <c r="B972" s="5085"/>
      <c r="C972" s="5106"/>
      <c r="D972" s="3811"/>
      <c r="E972" s="5086"/>
      <c r="F972" s="5085"/>
      <c r="G972" s="5085"/>
      <c r="H972" s="5097"/>
      <c r="I972" s="5085"/>
      <c r="J972" s="5085"/>
      <c r="K972" s="5085"/>
      <c r="L972" s="5085"/>
      <c r="M972" s="5085"/>
      <c r="N972" s="463" t="s">
        <v>868</v>
      </c>
      <c r="O972" s="2536" t="s">
        <v>869</v>
      </c>
      <c r="P972" s="2536" t="s">
        <v>869</v>
      </c>
      <c r="Q972" s="463" t="s">
        <v>857</v>
      </c>
      <c r="R972" s="2529">
        <v>3994</v>
      </c>
      <c r="S972" s="464" t="s">
        <v>858</v>
      </c>
      <c r="T972" s="2529">
        <v>5</v>
      </c>
      <c r="U972" s="2541" t="s">
        <v>859</v>
      </c>
      <c r="V972" s="2529">
        <v>5</v>
      </c>
      <c r="W972" s="2541"/>
      <c r="X972" s="2541"/>
      <c r="Y972" s="2541"/>
      <c r="Z972" s="2541"/>
      <c r="AA972" s="2541"/>
      <c r="AB972" s="2980"/>
      <c r="AC972" s="5085"/>
      <c r="AD972" s="5085"/>
      <c r="AE972" s="5125"/>
    </row>
    <row r="973" spans="1:31" ht="15" customHeight="1">
      <c r="A973" s="3877"/>
      <c r="B973" s="5084" t="s">
        <v>2463</v>
      </c>
      <c r="C973" s="5105" t="s">
        <v>3809</v>
      </c>
      <c r="D973" s="3806" t="s">
        <v>1119</v>
      </c>
      <c r="E973" s="5084" t="s">
        <v>1223</v>
      </c>
      <c r="F973" s="5084" t="s">
        <v>851</v>
      </c>
      <c r="G973" s="5084" t="s">
        <v>1130</v>
      </c>
      <c r="H973" s="5096" t="s">
        <v>624</v>
      </c>
      <c r="I973" s="5084" t="s">
        <v>873</v>
      </c>
      <c r="J973" s="5084">
        <v>4462</v>
      </c>
      <c r="K973" s="5084">
        <v>7872</v>
      </c>
      <c r="L973" s="5084">
        <v>512</v>
      </c>
      <c r="M973" s="5084">
        <v>1088</v>
      </c>
      <c r="N973" s="463" t="s">
        <v>854</v>
      </c>
      <c r="O973" s="2542" t="s">
        <v>166</v>
      </c>
      <c r="P973" s="2543" t="s">
        <v>856</v>
      </c>
      <c r="Q973" s="463" t="s">
        <v>857</v>
      </c>
      <c r="R973" s="2541">
        <v>3979</v>
      </c>
      <c r="S973" s="464" t="s">
        <v>858</v>
      </c>
      <c r="T973" s="2529">
        <v>5</v>
      </c>
      <c r="U973" s="2541" t="s">
        <v>859</v>
      </c>
      <c r="V973" s="2529">
        <v>5</v>
      </c>
      <c r="W973" s="465"/>
      <c r="X973" s="465"/>
      <c r="Y973" s="465"/>
      <c r="Z973" s="465"/>
      <c r="AA973" s="465"/>
      <c r="AB973" s="2971"/>
      <c r="AC973" s="5084" t="s">
        <v>2466</v>
      </c>
      <c r="AD973" s="5084" t="s">
        <v>2459</v>
      </c>
      <c r="AE973" s="5124" t="s">
        <v>2661</v>
      </c>
    </row>
    <row r="974" spans="1:31" ht="15" customHeight="1">
      <c r="A974" s="3877"/>
      <c r="B974" s="5085"/>
      <c r="C974" s="5106"/>
      <c r="D974" s="3807"/>
      <c r="E974" s="5085"/>
      <c r="F974" s="5085"/>
      <c r="G974" s="5085"/>
      <c r="H974" s="5097"/>
      <c r="I974" s="5085"/>
      <c r="J974" s="5085"/>
      <c r="K974" s="5085"/>
      <c r="L974" s="5085"/>
      <c r="M974" s="5085"/>
      <c r="N974" s="463" t="s">
        <v>874</v>
      </c>
      <c r="O974" s="2719" t="s">
        <v>3491</v>
      </c>
      <c r="P974" s="2536" t="s">
        <v>341</v>
      </c>
      <c r="Q974" s="463" t="s">
        <v>857</v>
      </c>
      <c r="R974" s="2529">
        <v>3990</v>
      </c>
      <c r="S974" s="464" t="s">
        <v>858</v>
      </c>
      <c r="T974" s="2529">
        <v>5</v>
      </c>
      <c r="U974" s="2529" t="s">
        <v>859</v>
      </c>
      <c r="V974" s="2529">
        <v>5</v>
      </c>
      <c r="W974" s="2541">
        <v>3</v>
      </c>
      <c r="X974" s="2541" t="s">
        <v>875</v>
      </c>
      <c r="Y974" s="2541" t="s">
        <v>859</v>
      </c>
      <c r="Z974" s="2541" t="s">
        <v>876</v>
      </c>
      <c r="AA974" s="2541" t="s">
        <v>877</v>
      </c>
      <c r="AB974" s="2980"/>
      <c r="AC974" s="5085"/>
      <c r="AD974" s="5085"/>
      <c r="AE974" s="5126"/>
    </row>
    <row r="975" spans="1:31" ht="15" customHeight="1">
      <c r="A975" s="3877"/>
      <c r="B975" s="5085"/>
      <c r="C975" s="5106"/>
      <c r="D975" s="3811"/>
      <c r="E975" s="5086"/>
      <c r="F975" s="5085"/>
      <c r="G975" s="5085"/>
      <c r="H975" s="5097"/>
      <c r="I975" s="5085"/>
      <c r="J975" s="5085"/>
      <c r="K975" s="5085"/>
      <c r="L975" s="5085"/>
      <c r="M975" s="5085"/>
      <c r="N975" s="463" t="s">
        <v>868</v>
      </c>
      <c r="O975" s="2536" t="s">
        <v>869</v>
      </c>
      <c r="P975" s="2536" t="s">
        <v>869</v>
      </c>
      <c r="Q975" s="463" t="s">
        <v>857</v>
      </c>
      <c r="R975" s="2541">
        <v>3994</v>
      </c>
      <c r="S975" s="464" t="s">
        <v>858</v>
      </c>
      <c r="T975" s="2529">
        <v>5</v>
      </c>
      <c r="U975" s="2541" t="s">
        <v>859</v>
      </c>
      <c r="V975" s="2529">
        <v>5</v>
      </c>
      <c r="W975" s="465"/>
      <c r="X975" s="465"/>
      <c r="Y975" s="465"/>
      <c r="Z975" s="465"/>
      <c r="AA975" s="465"/>
      <c r="AB975" s="2972"/>
      <c r="AC975" s="5085"/>
      <c r="AD975" s="5085"/>
      <c r="AE975" s="5125"/>
    </row>
    <row r="976" spans="1:31" ht="15" customHeight="1">
      <c r="A976" s="3877"/>
      <c r="B976" s="5084" t="s">
        <v>2463</v>
      </c>
      <c r="C976" s="5105" t="s">
        <v>3762</v>
      </c>
      <c r="D976" s="3806" t="s">
        <v>1120</v>
      </c>
      <c r="E976" s="5084" t="s">
        <v>1223</v>
      </c>
      <c r="F976" s="5084" t="s">
        <v>851</v>
      </c>
      <c r="G976" s="5084" t="s">
        <v>1130</v>
      </c>
      <c r="H976" s="5096" t="s">
        <v>624</v>
      </c>
      <c r="I976" s="5084" t="s">
        <v>873</v>
      </c>
      <c r="J976" s="5084">
        <v>4592</v>
      </c>
      <c r="K976" s="5084">
        <v>9162</v>
      </c>
      <c r="L976" s="5084">
        <v>512</v>
      </c>
      <c r="M976" s="5084">
        <v>1088</v>
      </c>
      <c r="N976" s="463" t="s">
        <v>854</v>
      </c>
      <c r="O976" s="2536" t="s">
        <v>1218</v>
      </c>
      <c r="P976" s="2541" t="s">
        <v>1219</v>
      </c>
      <c r="Q976" s="463" t="s">
        <v>857</v>
      </c>
      <c r="R976" s="2541">
        <v>3979</v>
      </c>
      <c r="S976" s="464" t="s">
        <v>858</v>
      </c>
      <c r="T976" s="2529">
        <v>5</v>
      </c>
      <c r="U976" s="2541" t="s">
        <v>859</v>
      </c>
      <c r="V976" s="2529">
        <v>5</v>
      </c>
      <c r="W976" s="465"/>
      <c r="X976" s="465"/>
      <c r="Y976" s="465"/>
      <c r="Z976" s="465"/>
      <c r="AA976" s="465"/>
      <c r="AB976" s="2971"/>
      <c r="AC976" s="5084" t="s">
        <v>2466</v>
      </c>
      <c r="AD976" s="5084" t="s">
        <v>2459</v>
      </c>
      <c r="AE976" s="5124" t="s">
        <v>2661</v>
      </c>
    </row>
    <row r="977" spans="1:31" ht="15" customHeight="1">
      <c r="A977" s="3877"/>
      <c r="B977" s="5085"/>
      <c r="C977" s="5106"/>
      <c r="D977" s="3807"/>
      <c r="E977" s="5085"/>
      <c r="F977" s="5085"/>
      <c r="G977" s="5085"/>
      <c r="H977" s="5097"/>
      <c r="I977" s="5085"/>
      <c r="J977" s="5085"/>
      <c r="K977" s="5085"/>
      <c r="L977" s="5085"/>
      <c r="M977" s="5085"/>
      <c r="N977" s="463" t="s">
        <v>874</v>
      </c>
      <c r="O977" s="2719" t="s">
        <v>3491</v>
      </c>
      <c r="P977" s="2536" t="s">
        <v>341</v>
      </c>
      <c r="Q977" s="463" t="s">
        <v>857</v>
      </c>
      <c r="R977" s="2541">
        <v>3990</v>
      </c>
      <c r="S977" s="464" t="s">
        <v>858</v>
      </c>
      <c r="T977" s="2529">
        <v>5</v>
      </c>
      <c r="U977" s="2541" t="s">
        <v>859</v>
      </c>
      <c r="V977" s="2529">
        <v>5</v>
      </c>
      <c r="W977" s="2541">
        <v>3</v>
      </c>
      <c r="X977" s="2541" t="s">
        <v>875</v>
      </c>
      <c r="Y977" s="2541" t="s">
        <v>859</v>
      </c>
      <c r="Z977" s="2541" t="s">
        <v>876</v>
      </c>
      <c r="AA977" s="2541" t="s">
        <v>877</v>
      </c>
      <c r="AB977" s="2980"/>
      <c r="AC977" s="5085"/>
      <c r="AD977" s="5085"/>
      <c r="AE977" s="5126"/>
    </row>
    <row r="978" spans="1:31" ht="15" customHeight="1">
      <c r="A978" s="3877"/>
      <c r="B978" s="5086"/>
      <c r="C978" s="5107"/>
      <c r="D978" s="3811"/>
      <c r="E978" s="5086"/>
      <c r="F978" s="5086"/>
      <c r="G978" s="5086"/>
      <c r="H978" s="5098"/>
      <c r="I978" s="5086"/>
      <c r="J978" s="5086"/>
      <c r="K978" s="5086"/>
      <c r="L978" s="5086"/>
      <c r="M978" s="5086"/>
      <c r="N978" s="463" t="s">
        <v>868</v>
      </c>
      <c r="O978" s="2536" t="s">
        <v>869</v>
      </c>
      <c r="P978" s="2536" t="s">
        <v>869</v>
      </c>
      <c r="Q978" s="463" t="s">
        <v>857</v>
      </c>
      <c r="R978" s="464">
        <v>3994</v>
      </c>
      <c r="S978" s="464" t="s">
        <v>858</v>
      </c>
      <c r="T978" s="2541">
        <v>5</v>
      </c>
      <c r="U978" s="2541" t="s">
        <v>859</v>
      </c>
      <c r="V978" s="2541">
        <v>5</v>
      </c>
      <c r="W978" s="465"/>
      <c r="X978" s="465"/>
      <c r="Y978" s="465"/>
      <c r="Z978" s="465"/>
      <c r="AA978" s="465"/>
      <c r="AB978" s="500"/>
      <c r="AC978" s="5086"/>
      <c r="AD978" s="5086"/>
      <c r="AE978" s="5125"/>
    </row>
    <row r="979" spans="1:31" ht="15" customHeight="1">
      <c r="A979" s="3877"/>
      <c r="B979" s="5085" t="s">
        <v>2463</v>
      </c>
      <c r="C979" s="5164" t="s">
        <v>3763</v>
      </c>
      <c r="D979" s="3807" t="s">
        <v>4159</v>
      </c>
      <c r="E979" s="5085" t="s">
        <v>1224</v>
      </c>
      <c r="F979" s="5085" t="s">
        <v>851</v>
      </c>
      <c r="G979" s="5085" t="s">
        <v>1131</v>
      </c>
      <c r="H979" s="5097" t="s">
        <v>624</v>
      </c>
      <c r="I979" s="5085" t="s">
        <v>873</v>
      </c>
      <c r="J979" s="5085">
        <v>9162</v>
      </c>
      <c r="K979" s="5085">
        <v>16574</v>
      </c>
      <c r="L979" s="5085">
        <v>512</v>
      </c>
      <c r="M979" s="5085">
        <v>1302</v>
      </c>
      <c r="N979" s="2539" t="s">
        <v>854</v>
      </c>
      <c r="O979" s="2536" t="s">
        <v>1135</v>
      </c>
      <c r="P979" s="2541" t="s">
        <v>1134</v>
      </c>
      <c r="Q979" s="2539" t="s">
        <v>857</v>
      </c>
      <c r="R979" s="2528">
        <v>3979</v>
      </c>
      <c r="S979" s="2545" t="s">
        <v>858</v>
      </c>
      <c r="T979" s="2527">
        <v>5</v>
      </c>
      <c r="U979" s="2528" t="s">
        <v>859</v>
      </c>
      <c r="V979" s="2527">
        <v>5</v>
      </c>
      <c r="W979" s="500"/>
      <c r="X979" s="500"/>
      <c r="Y979" s="500"/>
      <c r="Z979" s="500"/>
      <c r="AA979" s="500"/>
      <c r="AB979" s="2972"/>
      <c r="AC979" s="5085" t="s">
        <v>2468</v>
      </c>
      <c r="AD979" s="5085" t="s">
        <v>2459</v>
      </c>
      <c r="AE979" s="5126" t="s">
        <v>2661</v>
      </c>
    </row>
    <row r="980" spans="1:31" ht="15" customHeight="1">
      <c r="A980" s="3877"/>
      <c r="B980" s="5085"/>
      <c r="C980" s="5164"/>
      <c r="D980" s="3807"/>
      <c r="E980" s="5085"/>
      <c r="F980" s="5085"/>
      <c r="G980" s="5085"/>
      <c r="H980" s="5097"/>
      <c r="I980" s="5085"/>
      <c r="J980" s="5085"/>
      <c r="K980" s="5085"/>
      <c r="L980" s="5085"/>
      <c r="M980" s="5085"/>
      <c r="N980" s="463" t="s">
        <v>874</v>
      </c>
      <c r="O980" s="2719" t="s">
        <v>3491</v>
      </c>
      <c r="P980" s="2536" t="s">
        <v>341</v>
      </c>
      <c r="Q980" s="463" t="s">
        <v>857</v>
      </c>
      <c r="R980" s="2541">
        <v>3990</v>
      </c>
      <c r="S980" s="464" t="s">
        <v>858</v>
      </c>
      <c r="T980" s="2529">
        <v>5</v>
      </c>
      <c r="U980" s="2541" t="s">
        <v>859</v>
      </c>
      <c r="V980" s="2529">
        <v>5</v>
      </c>
      <c r="W980" s="2541">
        <v>3</v>
      </c>
      <c r="X980" s="2541" t="s">
        <v>875</v>
      </c>
      <c r="Y980" s="2541" t="s">
        <v>859</v>
      </c>
      <c r="Z980" s="2541" t="s">
        <v>876</v>
      </c>
      <c r="AA980" s="2541" t="s">
        <v>877</v>
      </c>
      <c r="AB980" s="2980"/>
      <c r="AC980" s="5085"/>
      <c r="AD980" s="5085"/>
      <c r="AE980" s="5126"/>
    </row>
    <row r="981" spans="1:31" ht="15" customHeight="1">
      <c r="A981" s="4159"/>
      <c r="B981" s="5086"/>
      <c r="C981" s="5171"/>
      <c r="D981" s="3811"/>
      <c r="E981" s="5086"/>
      <c r="F981" s="5086"/>
      <c r="G981" s="5086"/>
      <c r="H981" s="5098"/>
      <c r="I981" s="5086"/>
      <c r="J981" s="5086"/>
      <c r="K981" s="5086"/>
      <c r="L981" s="5086"/>
      <c r="M981" s="5086"/>
      <c r="N981" s="463" t="s">
        <v>868</v>
      </c>
      <c r="O981" s="2536" t="s">
        <v>869</v>
      </c>
      <c r="P981" s="2536" t="s">
        <v>869</v>
      </c>
      <c r="Q981" s="463" t="s">
        <v>857</v>
      </c>
      <c r="R981" s="464">
        <v>3994</v>
      </c>
      <c r="S981" s="464" t="s">
        <v>858</v>
      </c>
      <c r="T981" s="2541">
        <v>5</v>
      </c>
      <c r="U981" s="2541" t="s">
        <v>859</v>
      </c>
      <c r="V981" s="2541">
        <v>5</v>
      </c>
      <c r="W981" s="465"/>
      <c r="X981" s="465"/>
      <c r="Y981" s="465"/>
      <c r="Z981" s="465"/>
      <c r="AA981" s="465"/>
      <c r="AB981" s="500"/>
      <c r="AC981" s="5086"/>
      <c r="AD981" s="5086"/>
      <c r="AE981" s="5125"/>
    </row>
    <row r="982" spans="1:31" ht="15" customHeight="1">
      <c r="A982" s="4158" t="s">
        <v>5457</v>
      </c>
      <c r="B982" s="5084" t="s">
        <v>2463</v>
      </c>
      <c r="C982" s="5163" t="s">
        <v>3784</v>
      </c>
      <c r="D982" s="3806" t="s">
        <v>5459</v>
      </c>
      <c r="E982" s="5084" t="s">
        <v>1225</v>
      </c>
      <c r="F982" s="5084" t="s">
        <v>851</v>
      </c>
      <c r="G982" s="5084" t="s">
        <v>1130</v>
      </c>
      <c r="H982" s="5084" t="s">
        <v>624</v>
      </c>
      <c r="I982" s="5084" t="s">
        <v>873</v>
      </c>
      <c r="J982" s="5084">
        <v>8384</v>
      </c>
      <c r="K982" s="5084">
        <v>9504</v>
      </c>
      <c r="L982" s="5084">
        <v>480</v>
      </c>
      <c r="M982" s="5084">
        <v>832</v>
      </c>
      <c r="N982" s="2536" t="s">
        <v>854</v>
      </c>
      <c r="O982" s="2542" t="s">
        <v>164</v>
      </c>
      <c r="P982" s="2543" t="s">
        <v>856</v>
      </c>
      <c r="Q982" s="2536" t="s">
        <v>857</v>
      </c>
      <c r="R982" s="2541">
        <v>3979</v>
      </c>
      <c r="S982" s="2541" t="s">
        <v>858</v>
      </c>
      <c r="T982" s="2541">
        <v>5</v>
      </c>
      <c r="U982" s="2541" t="s">
        <v>859</v>
      </c>
      <c r="V982" s="2541">
        <v>5</v>
      </c>
      <c r="W982" s="2541"/>
      <c r="X982" s="2541"/>
      <c r="Y982" s="2541"/>
      <c r="Z982" s="2541"/>
      <c r="AA982" s="2541"/>
      <c r="AB982" s="2983"/>
      <c r="AC982" s="5084" t="s">
        <v>2466</v>
      </c>
      <c r="AD982" s="5084" t="s">
        <v>2459</v>
      </c>
      <c r="AE982" s="5124" t="s">
        <v>2661</v>
      </c>
    </row>
    <row r="983" spans="1:31" ht="15" customHeight="1">
      <c r="A983" s="3877"/>
      <c r="B983" s="5085"/>
      <c r="C983" s="5164"/>
      <c r="D983" s="3807"/>
      <c r="E983" s="5085"/>
      <c r="F983" s="5085"/>
      <c r="G983" s="5085"/>
      <c r="H983" s="5085"/>
      <c r="I983" s="5085"/>
      <c r="J983" s="5085"/>
      <c r="K983" s="5085"/>
      <c r="L983" s="5085"/>
      <c r="M983" s="5085"/>
      <c r="N983" s="2536" t="s">
        <v>874</v>
      </c>
      <c r="O983" s="2536" t="s">
        <v>1158</v>
      </c>
      <c r="P983" s="2536" t="s">
        <v>341</v>
      </c>
      <c r="Q983" s="2536" t="s">
        <v>857</v>
      </c>
      <c r="R983" s="2529">
        <v>3990</v>
      </c>
      <c r="S983" s="2541" t="s">
        <v>858</v>
      </c>
      <c r="T983" s="2529">
        <v>5</v>
      </c>
      <c r="U983" s="2529" t="s">
        <v>859</v>
      </c>
      <c r="V983" s="2529">
        <v>5</v>
      </c>
      <c r="W983" s="2541">
        <v>6</v>
      </c>
      <c r="X983" s="2541" t="s">
        <v>875</v>
      </c>
      <c r="Y983" s="2541" t="s">
        <v>859</v>
      </c>
      <c r="Z983" s="2541" t="s">
        <v>876</v>
      </c>
      <c r="AA983" s="2541" t="s">
        <v>877</v>
      </c>
      <c r="AB983" s="2980"/>
      <c r="AC983" s="5085"/>
      <c r="AD983" s="5085"/>
      <c r="AE983" s="5126"/>
    </row>
    <row r="984" spans="1:31" ht="15" customHeight="1">
      <c r="A984" s="3877"/>
      <c r="B984" s="5085"/>
      <c r="C984" s="5164"/>
      <c r="D984" s="3811"/>
      <c r="E984" s="5086"/>
      <c r="F984" s="5085"/>
      <c r="G984" s="5085"/>
      <c r="H984" s="5085"/>
      <c r="I984" s="5085"/>
      <c r="J984" s="5085"/>
      <c r="K984" s="5086"/>
      <c r="L984" s="5085"/>
      <c r="M984" s="5085"/>
      <c r="N984" s="2536" t="s">
        <v>868</v>
      </c>
      <c r="O984" s="2536" t="s">
        <v>869</v>
      </c>
      <c r="P984" s="2536" t="s">
        <v>869</v>
      </c>
      <c r="Q984" s="2534" t="s">
        <v>857</v>
      </c>
      <c r="R984" s="2529">
        <v>3994</v>
      </c>
      <c r="S984" s="2529" t="s">
        <v>858</v>
      </c>
      <c r="T984" s="2529">
        <v>5</v>
      </c>
      <c r="U984" s="2529" t="s">
        <v>859</v>
      </c>
      <c r="V984" s="2529">
        <v>5</v>
      </c>
      <c r="W984" s="2541"/>
      <c r="X984" s="2541"/>
      <c r="Y984" s="2541"/>
      <c r="Z984" s="2541"/>
      <c r="AA984" s="2541"/>
      <c r="AB984" s="2980"/>
      <c r="AC984" s="5085"/>
      <c r="AD984" s="5085"/>
      <c r="AE984" s="5125"/>
    </row>
    <row r="985" spans="1:31" ht="15" customHeight="1">
      <c r="A985" s="3877"/>
      <c r="B985" s="5084" t="s">
        <v>2463</v>
      </c>
      <c r="C985" s="5163" t="s">
        <v>3771</v>
      </c>
      <c r="D985" s="3806" t="s">
        <v>5464</v>
      </c>
      <c r="E985" s="5084" t="s">
        <v>1225</v>
      </c>
      <c r="F985" s="5084" t="s">
        <v>851</v>
      </c>
      <c r="G985" s="5084" t="s">
        <v>1131</v>
      </c>
      <c r="H985" s="5084" t="s">
        <v>624</v>
      </c>
      <c r="I985" s="5084" t="s">
        <v>873</v>
      </c>
      <c r="J985" s="5084">
        <v>8640</v>
      </c>
      <c r="K985" s="5084">
        <v>10688</v>
      </c>
      <c r="L985" s="5084">
        <v>512</v>
      </c>
      <c r="M985" s="5084">
        <v>832</v>
      </c>
      <c r="N985" s="2536" t="s">
        <v>854</v>
      </c>
      <c r="O985" s="2542" t="s">
        <v>165</v>
      </c>
      <c r="P985" s="2541" t="s">
        <v>856</v>
      </c>
      <c r="Q985" s="2536" t="s">
        <v>857</v>
      </c>
      <c r="R985" s="2541">
        <v>3979</v>
      </c>
      <c r="S985" s="2541" t="s">
        <v>858</v>
      </c>
      <c r="T985" s="2529">
        <v>5</v>
      </c>
      <c r="U985" s="2541" t="s">
        <v>859</v>
      </c>
      <c r="V985" s="2529">
        <v>5</v>
      </c>
      <c r="W985" s="2541"/>
      <c r="X985" s="2541"/>
      <c r="Y985" s="2541"/>
      <c r="Z985" s="2541"/>
      <c r="AA985" s="2541"/>
      <c r="AB985" s="2983"/>
      <c r="AC985" s="5084" t="s">
        <v>2466</v>
      </c>
      <c r="AD985" s="5084" t="s">
        <v>2459</v>
      </c>
      <c r="AE985" s="5124" t="s">
        <v>2661</v>
      </c>
    </row>
    <row r="986" spans="1:31" ht="15" customHeight="1">
      <c r="A986" s="3877"/>
      <c r="B986" s="5085"/>
      <c r="C986" s="5164"/>
      <c r="D986" s="3807"/>
      <c r="E986" s="5085"/>
      <c r="F986" s="5085"/>
      <c r="G986" s="5085"/>
      <c r="H986" s="5085"/>
      <c r="I986" s="5085"/>
      <c r="J986" s="5085"/>
      <c r="K986" s="5085"/>
      <c r="L986" s="5085"/>
      <c r="M986" s="5085"/>
      <c r="N986" s="2536" t="s">
        <v>874</v>
      </c>
      <c r="O986" s="2536" t="s">
        <v>1158</v>
      </c>
      <c r="P986" s="2536" t="s">
        <v>341</v>
      </c>
      <c r="Q986" s="2536" t="s">
        <v>857</v>
      </c>
      <c r="R986" s="2529">
        <v>3990</v>
      </c>
      <c r="S986" s="2541" t="s">
        <v>858</v>
      </c>
      <c r="T986" s="2529">
        <v>5</v>
      </c>
      <c r="U986" s="2541" t="s">
        <v>859</v>
      </c>
      <c r="V986" s="2529">
        <v>5</v>
      </c>
      <c r="W986" s="2541">
        <v>6</v>
      </c>
      <c r="X986" s="2541" t="s">
        <v>875</v>
      </c>
      <c r="Y986" s="2541" t="s">
        <v>859</v>
      </c>
      <c r="Z986" s="2541" t="s">
        <v>876</v>
      </c>
      <c r="AA986" s="2541" t="s">
        <v>877</v>
      </c>
      <c r="AB986" s="2980"/>
      <c r="AC986" s="5085"/>
      <c r="AD986" s="5085"/>
      <c r="AE986" s="5126"/>
    </row>
    <row r="987" spans="1:31" ht="15" customHeight="1">
      <c r="A987" s="3877"/>
      <c r="B987" s="5085"/>
      <c r="C987" s="5164"/>
      <c r="D987" s="3811"/>
      <c r="E987" s="5086"/>
      <c r="F987" s="5085"/>
      <c r="G987" s="5085"/>
      <c r="H987" s="5085"/>
      <c r="I987" s="5085"/>
      <c r="J987" s="5085"/>
      <c r="K987" s="5086"/>
      <c r="L987" s="5086"/>
      <c r="M987" s="5086"/>
      <c r="N987" s="2536" t="s">
        <v>868</v>
      </c>
      <c r="O987" s="2536" t="s">
        <v>869</v>
      </c>
      <c r="P987" s="2536" t="s">
        <v>869</v>
      </c>
      <c r="Q987" s="2536" t="s">
        <v>857</v>
      </c>
      <c r="R987" s="2529">
        <v>3994</v>
      </c>
      <c r="S987" s="2541" t="s">
        <v>858</v>
      </c>
      <c r="T987" s="2529">
        <v>5</v>
      </c>
      <c r="U987" s="2541" t="s">
        <v>859</v>
      </c>
      <c r="V987" s="2529">
        <v>5</v>
      </c>
      <c r="W987" s="2541"/>
      <c r="X987" s="2541"/>
      <c r="Y987" s="2541"/>
      <c r="Z987" s="2541"/>
      <c r="AA987" s="2541"/>
      <c r="AB987" s="2980"/>
      <c r="AC987" s="5085"/>
      <c r="AD987" s="5085"/>
      <c r="AE987" s="5125"/>
    </row>
    <row r="988" spans="1:31" ht="15" customHeight="1">
      <c r="A988" s="3877"/>
      <c r="B988" s="5084" t="s">
        <v>2463</v>
      </c>
      <c r="C988" s="5163" t="s">
        <v>5471</v>
      </c>
      <c r="D988" s="3806" t="s">
        <v>5467</v>
      </c>
      <c r="E988" s="5084" t="s">
        <v>1225</v>
      </c>
      <c r="F988" s="5084" t="s">
        <v>851</v>
      </c>
      <c r="G988" s="5084" t="s">
        <v>1131</v>
      </c>
      <c r="H988" s="5084" t="s">
        <v>624</v>
      </c>
      <c r="I988" s="5084" t="s">
        <v>873</v>
      </c>
      <c r="J988" s="5084">
        <v>8640</v>
      </c>
      <c r="K988" s="5084">
        <v>11904</v>
      </c>
      <c r="L988" s="5084">
        <v>512</v>
      </c>
      <c r="M988" s="5084">
        <v>832</v>
      </c>
      <c r="N988" s="2536" t="s">
        <v>854</v>
      </c>
      <c r="O988" s="2542" t="s">
        <v>166</v>
      </c>
      <c r="P988" s="2543" t="s">
        <v>856</v>
      </c>
      <c r="Q988" s="2536" t="s">
        <v>857</v>
      </c>
      <c r="R988" s="2541">
        <v>3979</v>
      </c>
      <c r="S988" s="2541" t="s">
        <v>858</v>
      </c>
      <c r="T988" s="2529">
        <v>5</v>
      </c>
      <c r="U988" s="2541" t="s">
        <v>859</v>
      </c>
      <c r="V988" s="2529">
        <v>5</v>
      </c>
      <c r="W988" s="2541"/>
      <c r="X988" s="2541"/>
      <c r="Y988" s="2541"/>
      <c r="Z988" s="2541"/>
      <c r="AA988" s="2541"/>
      <c r="AB988" s="2983"/>
      <c r="AC988" s="5084" t="s">
        <v>2466</v>
      </c>
      <c r="AD988" s="5084" t="s">
        <v>2459</v>
      </c>
      <c r="AE988" s="5124" t="s">
        <v>2661</v>
      </c>
    </row>
    <row r="989" spans="1:31" ht="15" customHeight="1">
      <c r="A989" s="3877"/>
      <c r="B989" s="5085"/>
      <c r="C989" s="5164"/>
      <c r="D989" s="3807"/>
      <c r="E989" s="5085"/>
      <c r="F989" s="5085"/>
      <c r="G989" s="5085"/>
      <c r="H989" s="5085"/>
      <c r="I989" s="5085"/>
      <c r="J989" s="5085"/>
      <c r="K989" s="5085"/>
      <c r="L989" s="5085"/>
      <c r="M989" s="5085"/>
      <c r="N989" s="2536" t="s">
        <v>874</v>
      </c>
      <c r="O989" s="2536" t="s">
        <v>1158</v>
      </c>
      <c r="P989" s="2536" t="s">
        <v>341</v>
      </c>
      <c r="Q989" s="2536" t="s">
        <v>857</v>
      </c>
      <c r="R989" s="2529">
        <v>3990</v>
      </c>
      <c r="S989" s="2541" t="s">
        <v>858</v>
      </c>
      <c r="T989" s="2529">
        <v>5</v>
      </c>
      <c r="U989" s="2541" t="s">
        <v>859</v>
      </c>
      <c r="V989" s="2529">
        <v>5</v>
      </c>
      <c r="W989" s="2541">
        <v>6</v>
      </c>
      <c r="X989" s="2541" t="s">
        <v>875</v>
      </c>
      <c r="Y989" s="2541" t="s">
        <v>859</v>
      </c>
      <c r="Z989" s="2541" t="s">
        <v>876</v>
      </c>
      <c r="AA989" s="2541" t="s">
        <v>877</v>
      </c>
      <c r="AB989" s="2980"/>
      <c r="AC989" s="5085"/>
      <c r="AD989" s="5085"/>
      <c r="AE989" s="5126"/>
    </row>
    <row r="990" spans="1:31" ht="15" customHeight="1">
      <c r="A990" s="3877"/>
      <c r="B990" s="5085"/>
      <c r="C990" s="5164"/>
      <c r="D990" s="3811"/>
      <c r="E990" s="5086"/>
      <c r="F990" s="5085"/>
      <c r="G990" s="5085"/>
      <c r="H990" s="5085"/>
      <c r="I990" s="5085"/>
      <c r="J990" s="5086"/>
      <c r="K990" s="5086"/>
      <c r="L990" s="5085"/>
      <c r="M990" s="5086"/>
      <c r="N990" s="2536" t="s">
        <v>868</v>
      </c>
      <c r="O990" s="2536" t="s">
        <v>869</v>
      </c>
      <c r="P990" s="2536" t="s">
        <v>869</v>
      </c>
      <c r="Q990" s="2536" t="s">
        <v>857</v>
      </c>
      <c r="R990" s="2541">
        <v>3994</v>
      </c>
      <c r="S990" s="2541" t="s">
        <v>858</v>
      </c>
      <c r="T990" s="2529">
        <v>5</v>
      </c>
      <c r="U990" s="2541" t="s">
        <v>859</v>
      </c>
      <c r="V990" s="2529">
        <v>5</v>
      </c>
      <c r="W990" s="2541"/>
      <c r="X990" s="2541"/>
      <c r="Y990" s="2541"/>
      <c r="Z990" s="2541"/>
      <c r="AA990" s="2541"/>
      <c r="AB990" s="2980"/>
      <c r="AC990" s="5085"/>
      <c r="AD990" s="5085"/>
      <c r="AE990" s="5125"/>
    </row>
    <row r="991" spans="1:31" ht="15" customHeight="1">
      <c r="A991" s="3877"/>
      <c r="B991" s="5084" t="s">
        <v>2463</v>
      </c>
      <c r="C991" s="5163" t="s">
        <v>3772</v>
      </c>
      <c r="D991" s="3806" t="s">
        <v>5470</v>
      </c>
      <c r="E991" s="5084" t="s">
        <v>1225</v>
      </c>
      <c r="F991" s="5084" t="s">
        <v>851</v>
      </c>
      <c r="G991" s="5084" t="s">
        <v>1131</v>
      </c>
      <c r="H991" s="5084" t="s">
        <v>624</v>
      </c>
      <c r="I991" s="5084" t="s">
        <v>873</v>
      </c>
      <c r="J991" s="5084">
        <v>8640</v>
      </c>
      <c r="K991" s="5084">
        <v>13194</v>
      </c>
      <c r="L991" s="5084">
        <v>512</v>
      </c>
      <c r="M991" s="5084">
        <v>1152</v>
      </c>
      <c r="N991" s="2561" t="s">
        <v>854</v>
      </c>
      <c r="O991" s="2561" t="s">
        <v>1218</v>
      </c>
      <c r="P991" s="2563" t="s">
        <v>1219</v>
      </c>
      <c r="Q991" s="2561" t="s">
        <v>857</v>
      </c>
      <c r="R991" s="2563">
        <v>3979</v>
      </c>
      <c r="S991" s="2563" t="s">
        <v>858</v>
      </c>
      <c r="T991" s="2554">
        <v>5</v>
      </c>
      <c r="U991" s="2563" t="s">
        <v>859</v>
      </c>
      <c r="V991" s="2554">
        <v>5</v>
      </c>
      <c r="W991" s="2563"/>
      <c r="X991" s="2563"/>
      <c r="Y991" s="2563"/>
      <c r="Z991" s="2563"/>
      <c r="AA991" s="2563"/>
      <c r="AB991" s="2983"/>
      <c r="AC991" s="5084" t="s">
        <v>2466</v>
      </c>
      <c r="AD991" s="5084" t="s">
        <v>2459</v>
      </c>
      <c r="AE991" s="5124" t="s">
        <v>2661</v>
      </c>
    </row>
    <row r="992" spans="1:31" ht="15" customHeight="1">
      <c r="A992" s="3877"/>
      <c r="B992" s="5085"/>
      <c r="C992" s="5164"/>
      <c r="D992" s="3807"/>
      <c r="E992" s="5085"/>
      <c r="F992" s="5085"/>
      <c r="G992" s="5085"/>
      <c r="H992" s="5085"/>
      <c r="I992" s="5085"/>
      <c r="J992" s="5085"/>
      <c r="K992" s="5085"/>
      <c r="L992" s="5085"/>
      <c r="M992" s="5085"/>
      <c r="N992" s="2561" t="s">
        <v>874</v>
      </c>
      <c r="O992" s="2561" t="s">
        <v>1158</v>
      </c>
      <c r="P992" s="2561" t="s">
        <v>341</v>
      </c>
      <c r="Q992" s="2561" t="s">
        <v>857</v>
      </c>
      <c r="R992" s="2554">
        <v>3990</v>
      </c>
      <c r="S992" s="2563" t="s">
        <v>858</v>
      </c>
      <c r="T992" s="2554">
        <v>5</v>
      </c>
      <c r="U992" s="2563" t="s">
        <v>859</v>
      </c>
      <c r="V992" s="2554">
        <v>5</v>
      </c>
      <c r="W992" s="2563">
        <v>6</v>
      </c>
      <c r="X992" s="2563" t="s">
        <v>875</v>
      </c>
      <c r="Y992" s="2563" t="s">
        <v>859</v>
      </c>
      <c r="Z992" s="2563" t="s">
        <v>876</v>
      </c>
      <c r="AA992" s="2563" t="s">
        <v>877</v>
      </c>
      <c r="AB992" s="2980"/>
      <c r="AC992" s="5085"/>
      <c r="AD992" s="5085"/>
      <c r="AE992" s="5126"/>
    </row>
    <row r="993" spans="1:31" ht="15" customHeight="1">
      <c r="A993" s="3877"/>
      <c r="B993" s="5086"/>
      <c r="C993" s="5171"/>
      <c r="D993" s="3811"/>
      <c r="E993" s="5086"/>
      <c r="F993" s="5086"/>
      <c r="G993" s="5086"/>
      <c r="H993" s="5086"/>
      <c r="I993" s="5086"/>
      <c r="J993" s="5086"/>
      <c r="K993" s="5086"/>
      <c r="L993" s="5086"/>
      <c r="M993" s="5086"/>
      <c r="N993" s="2561" t="s">
        <v>868</v>
      </c>
      <c r="O993" s="2561" t="s">
        <v>869</v>
      </c>
      <c r="P993" s="2561" t="s">
        <v>869</v>
      </c>
      <c r="Q993" s="2561" t="s">
        <v>857</v>
      </c>
      <c r="R993" s="2563">
        <v>3994</v>
      </c>
      <c r="S993" s="2563" t="s">
        <v>858</v>
      </c>
      <c r="T993" s="2563">
        <v>5</v>
      </c>
      <c r="U993" s="2563" t="s">
        <v>859</v>
      </c>
      <c r="V993" s="2563">
        <v>5</v>
      </c>
      <c r="W993" s="2563"/>
      <c r="X993" s="2563"/>
      <c r="Y993" s="2563"/>
      <c r="Z993" s="2563"/>
      <c r="AA993" s="2563"/>
      <c r="AB993" s="2982"/>
      <c r="AC993" s="5086"/>
      <c r="AD993" s="5086"/>
      <c r="AE993" s="5125"/>
    </row>
    <row r="994" spans="1:31" ht="15" customHeight="1">
      <c r="A994" s="3877"/>
      <c r="B994" s="4559" t="s">
        <v>2463</v>
      </c>
      <c r="C994" s="5163" t="s">
        <v>3773</v>
      </c>
      <c r="D994" s="4139" t="s">
        <v>5478</v>
      </c>
      <c r="E994" s="5084" t="s">
        <v>1225</v>
      </c>
      <c r="F994" s="5084" t="s">
        <v>851</v>
      </c>
      <c r="G994" s="5084" t="s">
        <v>1131</v>
      </c>
      <c r="H994" s="5084" t="s">
        <v>624</v>
      </c>
      <c r="I994" s="5084" t="s">
        <v>873</v>
      </c>
      <c r="J994" s="5084">
        <v>13194</v>
      </c>
      <c r="K994" s="5084">
        <v>20574</v>
      </c>
      <c r="L994" s="5084">
        <v>512</v>
      </c>
      <c r="M994" s="5084">
        <v>1302</v>
      </c>
      <c r="N994" s="2561" t="s">
        <v>854</v>
      </c>
      <c r="O994" s="2561" t="s">
        <v>1135</v>
      </c>
      <c r="P994" s="2563" t="s">
        <v>1134</v>
      </c>
      <c r="Q994" s="2561" t="s">
        <v>857</v>
      </c>
      <c r="R994" s="2563">
        <v>3979</v>
      </c>
      <c r="S994" s="2563" t="s">
        <v>858</v>
      </c>
      <c r="T994" s="2554">
        <v>5</v>
      </c>
      <c r="U994" s="2563" t="s">
        <v>859</v>
      </c>
      <c r="V994" s="2554">
        <v>5</v>
      </c>
      <c r="W994" s="2563"/>
      <c r="X994" s="2563"/>
      <c r="Y994" s="2563"/>
      <c r="Z994" s="2563"/>
      <c r="AA994" s="2563"/>
      <c r="AB994" s="2983"/>
      <c r="AC994" s="5084" t="s">
        <v>2466</v>
      </c>
      <c r="AD994" s="5084" t="s">
        <v>2459</v>
      </c>
      <c r="AE994" s="5124" t="s">
        <v>2661</v>
      </c>
    </row>
    <row r="995" spans="1:31" ht="15" customHeight="1">
      <c r="A995" s="3877"/>
      <c r="B995" s="4560"/>
      <c r="C995" s="5164"/>
      <c r="D995" s="4167"/>
      <c r="E995" s="5085"/>
      <c r="F995" s="5085"/>
      <c r="G995" s="5085"/>
      <c r="H995" s="5085"/>
      <c r="I995" s="5085"/>
      <c r="J995" s="5085"/>
      <c r="K995" s="5085"/>
      <c r="L995" s="5085"/>
      <c r="M995" s="5085"/>
      <c r="N995" s="2561" t="s">
        <v>874</v>
      </c>
      <c r="O995" s="2561" t="s">
        <v>1158</v>
      </c>
      <c r="P995" s="2561" t="s">
        <v>341</v>
      </c>
      <c r="Q995" s="2561" t="s">
        <v>857</v>
      </c>
      <c r="R995" s="2554">
        <v>3990</v>
      </c>
      <c r="S995" s="2563" t="s">
        <v>858</v>
      </c>
      <c r="T995" s="2554">
        <v>5</v>
      </c>
      <c r="U995" s="2563" t="s">
        <v>859</v>
      </c>
      <c r="V995" s="2554">
        <v>5</v>
      </c>
      <c r="W995" s="2563">
        <v>6</v>
      </c>
      <c r="X995" s="2563" t="s">
        <v>875</v>
      </c>
      <c r="Y995" s="2563" t="s">
        <v>859</v>
      </c>
      <c r="Z995" s="2563" t="s">
        <v>876</v>
      </c>
      <c r="AA995" s="2563" t="s">
        <v>877</v>
      </c>
      <c r="AB995" s="2980"/>
      <c r="AC995" s="5085"/>
      <c r="AD995" s="5085"/>
      <c r="AE995" s="5126"/>
    </row>
    <row r="996" spans="1:31" ht="15" customHeight="1" thickBot="1">
      <c r="A996" s="3878"/>
      <c r="B996" s="5662"/>
      <c r="C996" s="5167"/>
      <c r="D996" s="4468"/>
      <c r="E996" s="5121"/>
      <c r="F996" s="5121"/>
      <c r="G996" s="5121"/>
      <c r="H996" s="5121"/>
      <c r="I996" s="5121"/>
      <c r="J996" s="5121"/>
      <c r="K996" s="5121"/>
      <c r="L996" s="5121"/>
      <c r="M996" s="5121"/>
      <c r="N996" s="2565" t="s">
        <v>868</v>
      </c>
      <c r="O996" s="2565" t="s">
        <v>869</v>
      </c>
      <c r="P996" s="2565" t="s">
        <v>869</v>
      </c>
      <c r="Q996" s="2565" t="s">
        <v>857</v>
      </c>
      <c r="R996" s="2564">
        <v>3994</v>
      </c>
      <c r="S996" s="2564" t="s">
        <v>858</v>
      </c>
      <c r="T996" s="2564">
        <v>5</v>
      </c>
      <c r="U996" s="2564" t="s">
        <v>859</v>
      </c>
      <c r="V996" s="2564">
        <v>5</v>
      </c>
      <c r="W996" s="2564"/>
      <c r="X996" s="2564"/>
      <c r="Y996" s="2564"/>
      <c r="Z996" s="2564"/>
      <c r="AA996" s="2564"/>
      <c r="AB996" s="2981"/>
      <c r="AC996" s="5121"/>
      <c r="AD996" s="5121"/>
      <c r="AE996" s="5298"/>
    </row>
    <row r="997" spans="1:31" ht="12.75" customHeight="1">
      <c r="A997" s="3877" t="s">
        <v>3940</v>
      </c>
      <c r="B997" s="5085" t="s">
        <v>2463</v>
      </c>
      <c r="C997" s="5234" t="s">
        <v>3703</v>
      </c>
      <c r="D997" s="3807" t="s">
        <v>988</v>
      </c>
      <c r="E997" s="5086" t="s">
        <v>1221</v>
      </c>
      <c r="F997" s="5085" t="s">
        <v>851</v>
      </c>
      <c r="G997" s="5085" t="s">
        <v>862</v>
      </c>
      <c r="H997" s="5085" t="s">
        <v>624</v>
      </c>
      <c r="I997" s="5085" t="s">
        <v>853</v>
      </c>
      <c r="J997" s="5085">
        <v>384</v>
      </c>
      <c r="K997" s="5085">
        <v>768</v>
      </c>
      <c r="L997" s="5085">
        <v>192</v>
      </c>
      <c r="M997" s="5085">
        <v>512</v>
      </c>
      <c r="N997" s="286" t="s">
        <v>854</v>
      </c>
      <c r="O997" s="291" t="s">
        <v>167</v>
      </c>
      <c r="P997" s="298" t="s">
        <v>856</v>
      </c>
      <c r="Q997" s="286" t="s">
        <v>857</v>
      </c>
      <c r="R997" s="33">
        <v>270</v>
      </c>
      <c r="S997" s="33" t="s">
        <v>858</v>
      </c>
      <c r="T997" s="33">
        <v>2</v>
      </c>
      <c r="U997" s="33" t="s">
        <v>859</v>
      </c>
      <c r="V997" s="33">
        <v>2</v>
      </c>
      <c r="W997" s="33"/>
      <c r="X997" s="33"/>
      <c r="Y997" s="33"/>
      <c r="Z997" s="33"/>
      <c r="AA997" s="33"/>
      <c r="AB997" s="2980"/>
      <c r="AC997" s="5085" t="s">
        <v>2451</v>
      </c>
      <c r="AD997" s="5085" t="s">
        <v>2456</v>
      </c>
      <c r="AE997" s="5126" t="s">
        <v>989</v>
      </c>
    </row>
    <row r="998" spans="1:31" ht="12.75" customHeight="1">
      <c r="A998" s="3877"/>
      <c r="B998" s="5086"/>
      <c r="C998" s="5173"/>
      <c r="D998" s="3811"/>
      <c r="E998" s="5130"/>
      <c r="F998" s="5086"/>
      <c r="G998" s="5086"/>
      <c r="H998" s="5086"/>
      <c r="I998" s="5086"/>
      <c r="J998" s="5086"/>
      <c r="K998" s="5086"/>
      <c r="L998" s="5086"/>
      <c r="M998" s="5086"/>
      <c r="N998" s="292" t="s">
        <v>379</v>
      </c>
      <c r="O998" s="292" t="s">
        <v>380</v>
      </c>
      <c r="P998" s="292" t="s">
        <v>380</v>
      </c>
      <c r="Q998" s="292" t="s">
        <v>857</v>
      </c>
      <c r="R998" s="25">
        <v>3991</v>
      </c>
      <c r="S998" s="25" t="s">
        <v>858</v>
      </c>
      <c r="T998" s="25">
        <v>2</v>
      </c>
      <c r="U998" s="25" t="s">
        <v>859</v>
      </c>
      <c r="V998" s="25">
        <v>2</v>
      </c>
      <c r="W998" s="25"/>
      <c r="X998" s="25"/>
      <c r="Y998" s="25"/>
      <c r="Z998" s="25"/>
      <c r="AA998" s="25"/>
      <c r="AB998" s="2982"/>
      <c r="AC998" s="5086"/>
      <c r="AD998" s="5086"/>
      <c r="AE998" s="5125"/>
    </row>
    <row r="999" spans="1:31">
      <c r="A999" s="3877"/>
      <c r="B999" s="5084" t="s">
        <v>2463</v>
      </c>
      <c r="C999" s="5172" t="s">
        <v>3704</v>
      </c>
      <c r="D999" s="5123" t="s">
        <v>460</v>
      </c>
      <c r="E999" s="5130" t="s">
        <v>1221</v>
      </c>
      <c r="F999" s="5084" t="s">
        <v>851</v>
      </c>
      <c r="G999" s="5084" t="s">
        <v>862</v>
      </c>
      <c r="H999" s="5084" t="s">
        <v>624</v>
      </c>
      <c r="I999" s="5084" t="s">
        <v>853</v>
      </c>
      <c r="J999" s="5084">
        <v>128</v>
      </c>
      <c r="K999" s="5084">
        <v>1472</v>
      </c>
      <c r="L999" s="5084">
        <v>32</v>
      </c>
      <c r="M999" s="5084">
        <v>576</v>
      </c>
      <c r="N999" s="292" t="s">
        <v>854</v>
      </c>
      <c r="O999" s="468" t="s">
        <v>164</v>
      </c>
      <c r="P999" s="295" t="s">
        <v>856</v>
      </c>
      <c r="Q999" s="292" t="s">
        <v>857</v>
      </c>
      <c r="R999" s="25">
        <v>270</v>
      </c>
      <c r="S999" s="25" t="s">
        <v>858</v>
      </c>
      <c r="T999" s="25">
        <v>2</v>
      </c>
      <c r="U999" s="25" t="s">
        <v>859</v>
      </c>
      <c r="V999" s="25">
        <v>2</v>
      </c>
      <c r="W999" s="25"/>
      <c r="X999" s="25"/>
      <c r="Y999" s="25"/>
      <c r="Z999" s="25"/>
      <c r="AA999" s="25"/>
      <c r="AB999" s="2983"/>
      <c r="AC999" s="5084" t="s">
        <v>2451</v>
      </c>
      <c r="AD999" s="5084" t="s">
        <v>2456</v>
      </c>
      <c r="AE999" s="5124" t="s">
        <v>464</v>
      </c>
    </row>
    <row r="1000" spans="1:31" ht="12.75" customHeight="1">
      <c r="A1000" s="3877"/>
      <c r="B1000" s="5086"/>
      <c r="C1000" s="5173"/>
      <c r="D1000" s="5120"/>
      <c r="E1000" s="5130"/>
      <c r="F1000" s="5086"/>
      <c r="G1000" s="5086"/>
      <c r="H1000" s="5086"/>
      <c r="I1000" s="5086"/>
      <c r="J1000" s="5086"/>
      <c r="K1000" s="5086"/>
      <c r="L1000" s="5086"/>
      <c r="M1000" s="5086"/>
      <c r="N1000" s="292" t="s">
        <v>379</v>
      </c>
      <c r="O1000" s="292" t="s">
        <v>380</v>
      </c>
      <c r="P1000" s="292" t="s">
        <v>380</v>
      </c>
      <c r="Q1000" s="292" t="s">
        <v>857</v>
      </c>
      <c r="R1000" s="25">
        <v>3991</v>
      </c>
      <c r="S1000" s="25" t="s">
        <v>858</v>
      </c>
      <c r="T1000" s="25">
        <v>2</v>
      </c>
      <c r="U1000" s="25" t="s">
        <v>859</v>
      </c>
      <c r="V1000" s="25">
        <v>2</v>
      </c>
      <c r="W1000" s="25"/>
      <c r="X1000" s="25"/>
      <c r="Y1000" s="25"/>
      <c r="Z1000" s="25"/>
      <c r="AA1000" s="25"/>
      <c r="AB1000" s="2982"/>
      <c r="AC1000" s="5086"/>
      <c r="AD1000" s="5086"/>
      <c r="AE1000" s="5125"/>
    </row>
    <row r="1001" spans="1:31">
      <c r="A1001" s="3877"/>
      <c r="B1001" s="5084" t="s">
        <v>2463</v>
      </c>
      <c r="C1001" s="5172" t="s">
        <v>3705</v>
      </c>
      <c r="D1001" s="3806" t="s">
        <v>928</v>
      </c>
      <c r="E1001" s="5130" t="s">
        <v>1221</v>
      </c>
      <c r="F1001" s="5084" t="s">
        <v>851</v>
      </c>
      <c r="G1001" s="5084" t="s">
        <v>862</v>
      </c>
      <c r="H1001" s="5084" t="s">
        <v>624</v>
      </c>
      <c r="I1001" s="5084" t="s">
        <v>853</v>
      </c>
      <c r="J1001" s="5084">
        <v>384</v>
      </c>
      <c r="K1001" s="5084">
        <v>2656</v>
      </c>
      <c r="L1001" s="5084">
        <v>256</v>
      </c>
      <c r="M1001" s="5084">
        <v>576</v>
      </c>
      <c r="N1001" s="292" t="s">
        <v>854</v>
      </c>
      <c r="O1001" s="292" t="s">
        <v>165</v>
      </c>
      <c r="P1001" s="25" t="s">
        <v>856</v>
      </c>
      <c r="Q1001" s="292" t="s">
        <v>857</v>
      </c>
      <c r="R1001" s="25">
        <v>270</v>
      </c>
      <c r="S1001" s="25" t="s">
        <v>858</v>
      </c>
      <c r="T1001" s="25">
        <v>2</v>
      </c>
      <c r="U1001" s="25" t="s">
        <v>859</v>
      </c>
      <c r="V1001" s="25">
        <v>2</v>
      </c>
      <c r="W1001" s="25"/>
      <c r="X1001" s="25"/>
      <c r="Y1001" s="25"/>
      <c r="Z1001" s="25"/>
      <c r="AA1001" s="25"/>
      <c r="AB1001" s="2983"/>
      <c r="AC1001" s="5084" t="s">
        <v>2451</v>
      </c>
      <c r="AD1001" s="5084" t="s">
        <v>2456</v>
      </c>
      <c r="AE1001" s="5124" t="s">
        <v>929</v>
      </c>
    </row>
    <row r="1002" spans="1:31" ht="12.75" customHeight="1">
      <c r="A1002" s="3877"/>
      <c r="B1002" s="5086"/>
      <c r="C1002" s="5173"/>
      <c r="D1002" s="3811"/>
      <c r="E1002" s="5130"/>
      <c r="F1002" s="5086"/>
      <c r="G1002" s="5086"/>
      <c r="H1002" s="5086"/>
      <c r="I1002" s="5086"/>
      <c r="J1002" s="5086"/>
      <c r="K1002" s="5086"/>
      <c r="L1002" s="5086"/>
      <c r="M1002" s="5086"/>
      <c r="N1002" s="292" t="s">
        <v>379</v>
      </c>
      <c r="O1002" s="292" t="s">
        <v>380</v>
      </c>
      <c r="P1002" s="292" t="s">
        <v>380</v>
      </c>
      <c r="Q1002" s="292" t="s">
        <v>857</v>
      </c>
      <c r="R1002" s="25">
        <v>3991</v>
      </c>
      <c r="S1002" s="25" t="s">
        <v>858</v>
      </c>
      <c r="T1002" s="25">
        <v>2</v>
      </c>
      <c r="U1002" s="25" t="s">
        <v>859</v>
      </c>
      <c r="V1002" s="25">
        <v>2</v>
      </c>
      <c r="W1002" s="25"/>
      <c r="X1002" s="25"/>
      <c r="Y1002" s="25"/>
      <c r="Z1002" s="25"/>
      <c r="AA1002" s="25"/>
      <c r="AB1002" s="2982"/>
      <c r="AC1002" s="5086"/>
      <c r="AD1002" s="5086"/>
      <c r="AE1002" s="5125"/>
    </row>
    <row r="1003" spans="1:31" ht="12.75" customHeight="1">
      <c r="A1003" s="3877"/>
      <c r="B1003" s="5084" t="s">
        <v>2463</v>
      </c>
      <c r="C1003" s="5172" t="s">
        <v>3835</v>
      </c>
      <c r="D1003" s="3806" t="s">
        <v>1035</v>
      </c>
      <c r="E1003" s="5130" t="s">
        <v>1221</v>
      </c>
      <c r="F1003" s="5084" t="s">
        <v>851</v>
      </c>
      <c r="G1003" s="5084" t="s">
        <v>862</v>
      </c>
      <c r="H1003" s="5084" t="s">
        <v>624</v>
      </c>
      <c r="I1003" s="5084" t="s">
        <v>853</v>
      </c>
      <c r="J1003" s="5084">
        <v>386</v>
      </c>
      <c r="K1003" s="5084">
        <v>4906</v>
      </c>
      <c r="L1003" s="5084">
        <v>128</v>
      </c>
      <c r="M1003" s="5084">
        <v>640</v>
      </c>
      <c r="N1003" s="292" t="s">
        <v>854</v>
      </c>
      <c r="O1003" s="286" t="s">
        <v>1218</v>
      </c>
      <c r="P1003" s="33" t="s">
        <v>1219</v>
      </c>
      <c r="Q1003" s="292" t="s">
        <v>857</v>
      </c>
      <c r="R1003" s="25">
        <v>270</v>
      </c>
      <c r="S1003" s="25" t="s">
        <v>858</v>
      </c>
      <c r="T1003" s="25">
        <v>2</v>
      </c>
      <c r="U1003" s="25" t="s">
        <v>859</v>
      </c>
      <c r="V1003" s="25">
        <v>2</v>
      </c>
      <c r="W1003" s="25"/>
      <c r="X1003" s="25"/>
      <c r="Y1003" s="25"/>
      <c r="Z1003" s="25"/>
      <c r="AA1003" s="25"/>
      <c r="AB1003" s="2983"/>
      <c r="AC1003" s="5084" t="s">
        <v>2451</v>
      </c>
      <c r="AD1003" s="5084" t="s">
        <v>2456</v>
      </c>
      <c r="AE1003" s="5124" t="s">
        <v>461</v>
      </c>
    </row>
    <row r="1004" spans="1:31" ht="12.75" customHeight="1">
      <c r="A1004" s="3877"/>
      <c r="B1004" s="5086"/>
      <c r="C1004" s="5173"/>
      <c r="D1004" s="3811"/>
      <c r="E1004" s="5130"/>
      <c r="F1004" s="5086"/>
      <c r="G1004" s="5086"/>
      <c r="H1004" s="5086"/>
      <c r="I1004" s="5086"/>
      <c r="J1004" s="5086"/>
      <c r="K1004" s="5086"/>
      <c r="L1004" s="5086"/>
      <c r="M1004" s="5086"/>
      <c r="N1004" s="292" t="s">
        <v>379</v>
      </c>
      <c r="O1004" s="292" t="s">
        <v>380</v>
      </c>
      <c r="P1004" s="292" t="s">
        <v>380</v>
      </c>
      <c r="Q1004" s="292" t="s">
        <v>857</v>
      </c>
      <c r="R1004" s="25">
        <v>3991</v>
      </c>
      <c r="S1004" s="25" t="s">
        <v>858</v>
      </c>
      <c r="T1004" s="25">
        <v>2</v>
      </c>
      <c r="U1004" s="25" t="s">
        <v>859</v>
      </c>
      <c r="V1004" s="25">
        <v>2</v>
      </c>
      <c r="W1004" s="25"/>
      <c r="X1004" s="25"/>
      <c r="Y1004" s="25"/>
      <c r="Z1004" s="25"/>
      <c r="AA1004" s="25"/>
      <c r="AB1004" s="2982"/>
      <c r="AC1004" s="5086"/>
      <c r="AD1004" s="5086"/>
      <c r="AE1004" s="5125"/>
    </row>
    <row r="1005" spans="1:31">
      <c r="A1005" s="3877"/>
      <c r="B1005" s="5084" t="s">
        <v>2463</v>
      </c>
      <c r="C1005" s="5172" t="s">
        <v>3707</v>
      </c>
      <c r="D1005" s="3806" t="s">
        <v>1036</v>
      </c>
      <c r="E1005" s="5130" t="s">
        <v>1222</v>
      </c>
      <c r="F1005" s="5084" t="s">
        <v>851</v>
      </c>
      <c r="G1005" s="5084" t="s">
        <v>1131</v>
      </c>
      <c r="H1005" s="5084" t="s">
        <v>624</v>
      </c>
      <c r="I1005" s="5084" t="s">
        <v>873</v>
      </c>
      <c r="J1005" s="5084">
        <v>4908</v>
      </c>
      <c r="K1005" s="5084">
        <v>12286</v>
      </c>
      <c r="L1005" s="5084">
        <v>256</v>
      </c>
      <c r="M1005" s="5084">
        <v>790</v>
      </c>
      <c r="N1005" s="292" t="s">
        <v>854</v>
      </c>
      <c r="O1005" s="292" t="s">
        <v>1135</v>
      </c>
      <c r="P1005" s="25" t="s">
        <v>1134</v>
      </c>
      <c r="Q1005" s="292" t="s">
        <v>857</v>
      </c>
      <c r="R1005" s="25">
        <v>270</v>
      </c>
      <c r="S1005" s="25" t="s">
        <v>858</v>
      </c>
      <c r="T1005" s="25">
        <v>2</v>
      </c>
      <c r="U1005" s="25" t="s">
        <v>859</v>
      </c>
      <c r="V1005" s="25">
        <v>2</v>
      </c>
      <c r="W1005" s="25"/>
      <c r="X1005" s="25"/>
      <c r="Y1005" s="25"/>
      <c r="Z1005" s="25"/>
      <c r="AA1005" s="25"/>
      <c r="AB1005" s="2983"/>
      <c r="AC1005" s="5084" t="s">
        <v>2466</v>
      </c>
      <c r="AD1005" s="5084" t="s">
        <v>2456</v>
      </c>
      <c r="AE1005" s="5124" t="s">
        <v>462</v>
      </c>
    </row>
    <row r="1006" spans="1:31" ht="12.75" customHeight="1">
      <c r="A1006" s="3877"/>
      <c r="B1006" s="5086"/>
      <c r="C1006" s="5173"/>
      <c r="D1006" s="3811"/>
      <c r="E1006" s="5130"/>
      <c r="F1006" s="5086"/>
      <c r="G1006" s="5086"/>
      <c r="H1006" s="5086"/>
      <c r="I1006" s="5086"/>
      <c r="J1006" s="5086"/>
      <c r="K1006" s="5086"/>
      <c r="L1006" s="5086"/>
      <c r="M1006" s="5086"/>
      <c r="N1006" s="292" t="s">
        <v>379</v>
      </c>
      <c r="O1006" s="292" t="s">
        <v>380</v>
      </c>
      <c r="P1006" s="292" t="s">
        <v>380</v>
      </c>
      <c r="Q1006" s="292" t="s">
        <v>857</v>
      </c>
      <c r="R1006" s="25">
        <v>3991</v>
      </c>
      <c r="S1006" s="25" t="s">
        <v>858</v>
      </c>
      <c r="T1006" s="25">
        <v>2</v>
      </c>
      <c r="U1006" s="25" t="s">
        <v>859</v>
      </c>
      <c r="V1006" s="25">
        <v>2</v>
      </c>
      <c r="W1006" s="25"/>
      <c r="X1006" s="25"/>
      <c r="Y1006" s="25"/>
      <c r="Z1006" s="25"/>
      <c r="AA1006" s="25"/>
      <c r="AB1006" s="2982"/>
      <c r="AC1006" s="5086"/>
      <c r="AD1006" s="5086"/>
      <c r="AE1006" s="5125"/>
    </row>
    <row r="1007" spans="1:31" ht="12.75" customHeight="1">
      <c r="A1007" s="3877"/>
      <c r="B1007" s="5084" t="s">
        <v>2463</v>
      </c>
      <c r="C1007" s="5172" t="s">
        <v>3708</v>
      </c>
      <c r="D1007" s="3806" t="s">
        <v>1037</v>
      </c>
      <c r="E1007" s="5130" t="s">
        <v>1222</v>
      </c>
      <c r="F1007" s="5084" t="s">
        <v>851</v>
      </c>
      <c r="G1007" s="5084" t="s">
        <v>1131</v>
      </c>
      <c r="H1007" s="5084" t="s">
        <v>624</v>
      </c>
      <c r="I1007" s="5084" t="s">
        <v>873</v>
      </c>
      <c r="J1007" s="5084">
        <v>12288</v>
      </c>
      <c r="K1007" s="5084">
        <v>23712</v>
      </c>
      <c r="L1007" s="5084">
        <v>512</v>
      </c>
      <c r="M1007" s="5084">
        <v>912</v>
      </c>
      <c r="N1007" s="1890" t="s">
        <v>854</v>
      </c>
      <c r="O1007" s="1890" t="s">
        <v>866</v>
      </c>
      <c r="P1007" s="1912" t="s">
        <v>867</v>
      </c>
      <c r="Q1007" s="1890" t="s">
        <v>857</v>
      </c>
      <c r="R1007" s="1912">
        <v>270</v>
      </c>
      <c r="S1007" s="1912" t="s">
        <v>858</v>
      </c>
      <c r="T1007" s="1912">
        <v>2</v>
      </c>
      <c r="U1007" s="1912" t="s">
        <v>859</v>
      </c>
      <c r="V1007" s="1912">
        <v>2</v>
      </c>
      <c r="W1007" s="1912"/>
      <c r="X1007" s="1912"/>
      <c r="Y1007" s="1912"/>
      <c r="Z1007" s="1912"/>
      <c r="AA1007" s="1912"/>
      <c r="AB1007" s="2983"/>
      <c r="AC1007" s="5084" t="s">
        <v>2468</v>
      </c>
      <c r="AD1007" s="5084" t="s">
        <v>2456</v>
      </c>
      <c r="AE1007" s="5124" t="s">
        <v>463</v>
      </c>
    </row>
    <row r="1008" spans="1:31">
      <c r="A1008" s="4159"/>
      <c r="B1008" s="5086"/>
      <c r="C1008" s="5173"/>
      <c r="D1008" s="3811"/>
      <c r="E1008" s="5130"/>
      <c r="F1008" s="5086"/>
      <c r="G1008" s="5086"/>
      <c r="H1008" s="5086"/>
      <c r="I1008" s="5086"/>
      <c r="J1008" s="5086"/>
      <c r="K1008" s="5086"/>
      <c r="L1008" s="5086"/>
      <c r="M1008" s="5086"/>
      <c r="N1008" s="1890" t="s">
        <v>379</v>
      </c>
      <c r="O1008" s="1890" t="s">
        <v>380</v>
      </c>
      <c r="P1008" s="1890" t="s">
        <v>380</v>
      </c>
      <c r="Q1008" s="1890" t="s">
        <v>857</v>
      </c>
      <c r="R1008" s="1912">
        <v>3991</v>
      </c>
      <c r="S1008" s="1912" t="s">
        <v>858</v>
      </c>
      <c r="T1008" s="1912">
        <v>2</v>
      </c>
      <c r="U1008" s="1912" t="s">
        <v>859</v>
      </c>
      <c r="V1008" s="1912">
        <v>2</v>
      </c>
      <c r="W1008" s="1912"/>
      <c r="X1008" s="1912"/>
      <c r="Y1008" s="1912"/>
      <c r="Z1008" s="1912"/>
      <c r="AA1008" s="1912"/>
      <c r="AB1008" s="2982"/>
      <c r="AC1008" s="5086"/>
      <c r="AD1008" s="5086"/>
      <c r="AE1008" s="5125"/>
    </row>
    <row r="1009" spans="1:31" ht="12.75" customHeight="1">
      <c r="A1009" s="4158" t="s">
        <v>3941</v>
      </c>
      <c r="B1009" s="5085" t="s">
        <v>2463</v>
      </c>
      <c r="C1009" s="5106" t="s">
        <v>3776</v>
      </c>
      <c r="D1009" s="5119" t="s">
        <v>990</v>
      </c>
      <c r="E1009" s="5085" t="s">
        <v>1221</v>
      </c>
      <c r="F1009" s="5085" t="s">
        <v>851</v>
      </c>
      <c r="G1009" s="5085" t="s">
        <v>862</v>
      </c>
      <c r="H1009" s="5085" t="s">
        <v>624</v>
      </c>
      <c r="I1009" s="5085" t="s">
        <v>853</v>
      </c>
      <c r="J1009" s="5085">
        <v>512</v>
      </c>
      <c r="K1009" s="5085">
        <v>1024</v>
      </c>
      <c r="L1009" s="5085">
        <v>384</v>
      </c>
      <c r="M1009" s="5085">
        <v>768</v>
      </c>
      <c r="N1009" s="286" t="s">
        <v>854</v>
      </c>
      <c r="O1009" s="291" t="s">
        <v>167</v>
      </c>
      <c r="P1009" s="33" t="s">
        <v>856</v>
      </c>
      <c r="Q1009" s="286" t="s">
        <v>857</v>
      </c>
      <c r="R1009" s="33">
        <v>270</v>
      </c>
      <c r="S1009" s="33" t="s">
        <v>858</v>
      </c>
      <c r="T1009" s="33">
        <v>2</v>
      </c>
      <c r="U1009" s="33" t="s">
        <v>859</v>
      </c>
      <c r="V1009" s="33">
        <v>2</v>
      </c>
      <c r="W1009" s="33"/>
      <c r="X1009" s="33"/>
      <c r="Y1009" s="33"/>
      <c r="Z1009" s="33"/>
      <c r="AA1009" s="33"/>
      <c r="AB1009" s="2980"/>
      <c r="AC1009" s="5085" t="s">
        <v>2451</v>
      </c>
      <c r="AD1009" s="5085" t="s">
        <v>2456</v>
      </c>
      <c r="AE1009" s="5126" t="s">
        <v>64</v>
      </c>
    </row>
    <row r="1010" spans="1:31" ht="12.75" customHeight="1">
      <c r="A1010" s="3877"/>
      <c r="B1010" s="5085"/>
      <c r="C1010" s="5106"/>
      <c r="D1010" s="5119"/>
      <c r="E1010" s="5085"/>
      <c r="F1010" s="5085"/>
      <c r="G1010" s="5085"/>
      <c r="H1010" s="5085"/>
      <c r="I1010" s="5085"/>
      <c r="J1010" s="5085"/>
      <c r="K1010" s="5085"/>
      <c r="L1010" s="5085"/>
      <c r="M1010" s="5085"/>
      <c r="N1010" s="292" t="s">
        <v>868</v>
      </c>
      <c r="O1010" s="292" t="s">
        <v>869</v>
      </c>
      <c r="P1010" s="292" t="s">
        <v>869</v>
      </c>
      <c r="Q1010" s="292" t="s">
        <v>857</v>
      </c>
      <c r="R1010" s="25">
        <v>3998</v>
      </c>
      <c r="S1010" s="25" t="s">
        <v>858</v>
      </c>
      <c r="T1010" s="25">
        <v>5</v>
      </c>
      <c r="U1010" s="25" t="s">
        <v>859</v>
      </c>
      <c r="V1010" s="25">
        <v>5</v>
      </c>
      <c r="W1010" s="25"/>
      <c r="X1010" s="25"/>
      <c r="Y1010" s="25"/>
      <c r="Z1010" s="25"/>
      <c r="AA1010" s="25"/>
      <c r="AB1010" s="2980"/>
      <c r="AC1010" s="5085"/>
      <c r="AD1010" s="5085"/>
      <c r="AE1010" s="5126"/>
    </row>
    <row r="1011" spans="1:31">
      <c r="A1011" s="3877"/>
      <c r="B1011" s="5086"/>
      <c r="C1011" s="5107"/>
      <c r="D1011" s="5120"/>
      <c r="E1011" s="5086"/>
      <c r="F1011" s="5086"/>
      <c r="G1011" s="5086"/>
      <c r="H1011" s="5086"/>
      <c r="I1011" s="5086"/>
      <c r="J1011" s="5086"/>
      <c r="K1011" s="5086"/>
      <c r="L1011" s="5086"/>
      <c r="M1011" s="5086"/>
      <c r="N1011" s="292" t="s">
        <v>379</v>
      </c>
      <c r="O1011" s="292" t="s">
        <v>380</v>
      </c>
      <c r="P1011" s="292" t="s">
        <v>380</v>
      </c>
      <c r="Q1011" s="292" t="s">
        <v>857</v>
      </c>
      <c r="R1011" s="25">
        <v>3991</v>
      </c>
      <c r="S1011" s="25" t="s">
        <v>858</v>
      </c>
      <c r="T1011" s="25">
        <v>2</v>
      </c>
      <c r="U1011" s="25" t="s">
        <v>859</v>
      </c>
      <c r="V1011" s="25">
        <v>2</v>
      </c>
      <c r="W1011" s="25"/>
      <c r="X1011" s="25"/>
      <c r="Y1011" s="25"/>
      <c r="Z1011" s="25"/>
      <c r="AA1011" s="25"/>
      <c r="AB1011" s="2982"/>
      <c r="AC1011" s="5086"/>
      <c r="AD1011" s="5086"/>
      <c r="AE1011" s="5125"/>
    </row>
    <row r="1012" spans="1:31" ht="12.75" customHeight="1">
      <c r="A1012" s="3877"/>
      <c r="B1012" s="5084" t="s">
        <v>2463</v>
      </c>
      <c r="C1012" s="5105" t="s">
        <v>3777</v>
      </c>
      <c r="D1012" s="5123" t="s">
        <v>991</v>
      </c>
      <c r="E1012" s="5084" t="s">
        <v>1221</v>
      </c>
      <c r="F1012" s="5084" t="s">
        <v>851</v>
      </c>
      <c r="G1012" s="5084" t="s">
        <v>862</v>
      </c>
      <c r="H1012" s="5084" t="s">
        <v>624</v>
      </c>
      <c r="I1012" s="5084" t="s">
        <v>853</v>
      </c>
      <c r="J1012" s="5084">
        <v>640</v>
      </c>
      <c r="K1012" s="5084">
        <v>1216</v>
      </c>
      <c r="L1012" s="5084">
        <v>544</v>
      </c>
      <c r="M1012" s="5084">
        <v>768</v>
      </c>
      <c r="N1012" s="292" t="s">
        <v>854</v>
      </c>
      <c r="O1012" s="468" t="s">
        <v>167</v>
      </c>
      <c r="P1012" s="25" t="s">
        <v>856</v>
      </c>
      <c r="Q1012" s="292" t="s">
        <v>857</v>
      </c>
      <c r="R1012" s="25">
        <v>270</v>
      </c>
      <c r="S1012" s="25" t="s">
        <v>858</v>
      </c>
      <c r="T1012" s="25">
        <v>2</v>
      </c>
      <c r="U1012" s="25" t="s">
        <v>859</v>
      </c>
      <c r="V1012" s="25">
        <v>2</v>
      </c>
      <c r="W1012" s="25"/>
      <c r="X1012" s="25"/>
      <c r="Y1012" s="25"/>
      <c r="Z1012" s="25"/>
      <c r="AA1012" s="25"/>
      <c r="AB1012" s="2983"/>
      <c r="AC1012" s="5084" t="s">
        <v>2451</v>
      </c>
      <c r="AD1012" s="5084" t="s">
        <v>2456</v>
      </c>
      <c r="AE1012" s="5124" t="s">
        <v>71</v>
      </c>
    </row>
    <row r="1013" spans="1:31" ht="12.75" customHeight="1">
      <c r="A1013" s="3877"/>
      <c r="B1013" s="5085"/>
      <c r="C1013" s="5106"/>
      <c r="D1013" s="5119"/>
      <c r="E1013" s="5085"/>
      <c r="F1013" s="5085"/>
      <c r="G1013" s="5085"/>
      <c r="H1013" s="5085"/>
      <c r="I1013" s="5085"/>
      <c r="J1013" s="5085"/>
      <c r="K1013" s="5085"/>
      <c r="L1013" s="5085"/>
      <c r="M1013" s="5085"/>
      <c r="N1013" s="292" t="s">
        <v>868</v>
      </c>
      <c r="O1013" s="292" t="s">
        <v>340</v>
      </c>
      <c r="P1013" s="292" t="s">
        <v>340</v>
      </c>
      <c r="Q1013" s="292" t="s">
        <v>857</v>
      </c>
      <c r="R1013" s="25">
        <v>3998</v>
      </c>
      <c r="S1013" s="25" t="s">
        <v>858</v>
      </c>
      <c r="T1013" s="25">
        <v>8</v>
      </c>
      <c r="U1013" s="25" t="s">
        <v>859</v>
      </c>
      <c r="V1013" s="25">
        <v>8</v>
      </c>
      <c r="W1013" s="25"/>
      <c r="X1013" s="25"/>
      <c r="Y1013" s="25"/>
      <c r="Z1013" s="25"/>
      <c r="AA1013" s="25"/>
      <c r="AB1013" s="2980"/>
      <c r="AC1013" s="5085"/>
      <c r="AD1013" s="5085"/>
      <c r="AE1013" s="5126"/>
    </row>
    <row r="1014" spans="1:31">
      <c r="A1014" s="3877"/>
      <c r="B1014" s="5086"/>
      <c r="C1014" s="5107"/>
      <c r="D1014" s="5120"/>
      <c r="E1014" s="5086"/>
      <c r="F1014" s="5086"/>
      <c r="G1014" s="5086"/>
      <c r="H1014" s="5086"/>
      <c r="I1014" s="5086"/>
      <c r="J1014" s="5086"/>
      <c r="K1014" s="5086"/>
      <c r="L1014" s="5086"/>
      <c r="M1014" s="5086"/>
      <c r="N1014" s="292" t="s">
        <v>379</v>
      </c>
      <c r="O1014" s="292" t="s">
        <v>380</v>
      </c>
      <c r="P1014" s="292" t="s">
        <v>380</v>
      </c>
      <c r="Q1014" s="292" t="s">
        <v>857</v>
      </c>
      <c r="R1014" s="25">
        <v>3991</v>
      </c>
      <c r="S1014" s="25" t="s">
        <v>858</v>
      </c>
      <c r="T1014" s="25">
        <v>2</v>
      </c>
      <c r="U1014" s="25" t="s">
        <v>859</v>
      </c>
      <c r="V1014" s="25">
        <v>2</v>
      </c>
      <c r="W1014" s="25"/>
      <c r="X1014" s="25"/>
      <c r="Y1014" s="25"/>
      <c r="Z1014" s="25"/>
      <c r="AA1014" s="25"/>
      <c r="AB1014" s="2982"/>
      <c r="AC1014" s="5086"/>
      <c r="AD1014" s="5086"/>
      <c r="AE1014" s="5125"/>
    </row>
    <row r="1015" spans="1:31" ht="12.75" customHeight="1">
      <c r="A1015" s="3877"/>
      <c r="B1015" s="5084" t="s">
        <v>2463</v>
      </c>
      <c r="C1015" s="5105" t="s">
        <v>3712</v>
      </c>
      <c r="D1015" s="5123" t="s">
        <v>54</v>
      </c>
      <c r="E1015" s="5084" t="s">
        <v>1221</v>
      </c>
      <c r="F1015" s="5084" t="s">
        <v>851</v>
      </c>
      <c r="G1015" s="5084" t="s">
        <v>862</v>
      </c>
      <c r="H1015" s="5084" t="s">
        <v>624</v>
      </c>
      <c r="I1015" s="5084" t="s">
        <v>853</v>
      </c>
      <c r="J1015" s="5084">
        <v>640</v>
      </c>
      <c r="K1015" s="5084">
        <v>1728</v>
      </c>
      <c r="L1015" s="5084">
        <v>384</v>
      </c>
      <c r="M1015" s="5084">
        <v>576</v>
      </c>
      <c r="N1015" s="292" t="s">
        <v>854</v>
      </c>
      <c r="O1015" s="468" t="s">
        <v>164</v>
      </c>
      <c r="P1015" s="25" t="s">
        <v>856</v>
      </c>
      <c r="Q1015" s="292" t="s">
        <v>857</v>
      </c>
      <c r="R1015" s="25">
        <v>270</v>
      </c>
      <c r="S1015" s="25" t="s">
        <v>858</v>
      </c>
      <c r="T1015" s="25">
        <v>2</v>
      </c>
      <c r="U1015" s="25" t="s">
        <v>859</v>
      </c>
      <c r="V1015" s="25">
        <v>2</v>
      </c>
      <c r="W1015" s="25"/>
      <c r="X1015" s="25"/>
      <c r="Y1015" s="25"/>
      <c r="Z1015" s="25"/>
      <c r="AA1015" s="25"/>
      <c r="AB1015" s="2983"/>
      <c r="AC1015" s="5084" t="s">
        <v>2451</v>
      </c>
      <c r="AD1015" s="5084" t="s">
        <v>2456</v>
      </c>
      <c r="AE1015" s="5124" t="s">
        <v>64</v>
      </c>
    </row>
    <row r="1016" spans="1:31" ht="12.75" customHeight="1">
      <c r="A1016" s="3877"/>
      <c r="B1016" s="5085"/>
      <c r="C1016" s="5106"/>
      <c r="D1016" s="5119"/>
      <c r="E1016" s="5085"/>
      <c r="F1016" s="5085"/>
      <c r="G1016" s="5085"/>
      <c r="H1016" s="5085"/>
      <c r="I1016" s="5085"/>
      <c r="J1016" s="5085"/>
      <c r="K1016" s="5085"/>
      <c r="L1016" s="5085"/>
      <c r="M1016" s="5085"/>
      <c r="N1016" s="292" t="s">
        <v>868</v>
      </c>
      <c r="O1016" s="292" t="s">
        <v>869</v>
      </c>
      <c r="P1016" s="292" t="s">
        <v>869</v>
      </c>
      <c r="Q1016" s="292" t="s">
        <v>857</v>
      </c>
      <c r="R1016" s="25">
        <v>3998</v>
      </c>
      <c r="S1016" s="25" t="s">
        <v>858</v>
      </c>
      <c r="T1016" s="25">
        <v>5</v>
      </c>
      <c r="U1016" s="25" t="s">
        <v>859</v>
      </c>
      <c r="V1016" s="25">
        <v>5</v>
      </c>
      <c r="W1016" s="25"/>
      <c r="X1016" s="25"/>
      <c r="Y1016" s="25"/>
      <c r="Z1016" s="25"/>
      <c r="AA1016" s="25"/>
      <c r="AB1016" s="2980"/>
      <c r="AC1016" s="5085"/>
      <c r="AD1016" s="5085"/>
      <c r="AE1016" s="5126"/>
    </row>
    <row r="1017" spans="1:31">
      <c r="A1017" s="3877"/>
      <c r="B1017" s="5086"/>
      <c r="C1017" s="5107"/>
      <c r="D1017" s="5120"/>
      <c r="E1017" s="5086"/>
      <c r="F1017" s="5086"/>
      <c r="G1017" s="5086"/>
      <c r="H1017" s="5086"/>
      <c r="I1017" s="5086"/>
      <c r="J1017" s="5086"/>
      <c r="K1017" s="5086"/>
      <c r="L1017" s="5086"/>
      <c r="M1017" s="5086"/>
      <c r="N1017" s="292" t="s">
        <v>379</v>
      </c>
      <c r="O1017" s="292" t="s">
        <v>380</v>
      </c>
      <c r="P1017" s="292" t="s">
        <v>380</v>
      </c>
      <c r="Q1017" s="292" t="s">
        <v>857</v>
      </c>
      <c r="R1017" s="25">
        <v>3991</v>
      </c>
      <c r="S1017" s="25" t="s">
        <v>858</v>
      </c>
      <c r="T1017" s="25">
        <v>2</v>
      </c>
      <c r="U1017" s="25" t="s">
        <v>859</v>
      </c>
      <c r="V1017" s="25">
        <v>2</v>
      </c>
      <c r="W1017" s="25"/>
      <c r="X1017" s="25"/>
      <c r="Y1017" s="25"/>
      <c r="Z1017" s="25"/>
      <c r="AA1017" s="25"/>
      <c r="AB1017" s="2982"/>
      <c r="AC1017" s="5086"/>
      <c r="AD1017" s="5086"/>
      <c r="AE1017" s="5125"/>
    </row>
    <row r="1018" spans="1:31" ht="12.75" customHeight="1">
      <c r="A1018" s="3877"/>
      <c r="B1018" s="5084" t="s">
        <v>2463</v>
      </c>
      <c r="C1018" s="5105" t="s">
        <v>3716</v>
      </c>
      <c r="D1018" s="5123" t="s">
        <v>55</v>
      </c>
      <c r="E1018" s="5084" t="s">
        <v>1221</v>
      </c>
      <c r="F1018" s="5084" t="s">
        <v>851</v>
      </c>
      <c r="G1018" s="5084" t="s">
        <v>862</v>
      </c>
      <c r="H1018" s="5084" t="s">
        <v>624</v>
      </c>
      <c r="I1018" s="5084" t="s">
        <v>853</v>
      </c>
      <c r="J1018" s="5084">
        <v>640</v>
      </c>
      <c r="K1018" s="5084">
        <v>1984</v>
      </c>
      <c r="L1018" s="5084">
        <v>512</v>
      </c>
      <c r="M1018" s="5084">
        <v>768</v>
      </c>
      <c r="N1018" s="292" t="s">
        <v>854</v>
      </c>
      <c r="O1018" s="468" t="s">
        <v>164</v>
      </c>
      <c r="P1018" s="25" t="s">
        <v>856</v>
      </c>
      <c r="Q1018" s="292" t="s">
        <v>857</v>
      </c>
      <c r="R1018" s="25">
        <v>270</v>
      </c>
      <c r="S1018" s="25" t="s">
        <v>858</v>
      </c>
      <c r="T1018" s="25">
        <v>2</v>
      </c>
      <c r="U1018" s="25" t="s">
        <v>859</v>
      </c>
      <c r="V1018" s="25">
        <v>2</v>
      </c>
      <c r="W1018" s="25"/>
      <c r="X1018" s="25"/>
      <c r="Y1018" s="25"/>
      <c r="Z1018" s="25"/>
      <c r="AA1018" s="25"/>
      <c r="AB1018" s="2983"/>
      <c r="AC1018" s="5084" t="s">
        <v>2451</v>
      </c>
      <c r="AD1018" s="5084" t="s">
        <v>2456</v>
      </c>
      <c r="AE1018" s="5124" t="s">
        <v>71</v>
      </c>
    </row>
    <row r="1019" spans="1:31" ht="12.75" customHeight="1">
      <c r="A1019" s="3877"/>
      <c r="B1019" s="5085"/>
      <c r="C1019" s="5106"/>
      <c r="D1019" s="5119"/>
      <c r="E1019" s="5085"/>
      <c r="F1019" s="5085"/>
      <c r="G1019" s="5085"/>
      <c r="H1019" s="5085"/>
      <c r="I1019" s="5085"/>
      <c r="J1019" s="5085"/>
      <c r="K1019" s="5085"/>
      <c r="L1019" s="5085"/>
      <c r="M1019" s="5085"/>
      <c r="N1019" s="292" t="s">
        <v>868</v>
      </c>
      <c r="O1019" s="292" t="s">
        <v>340</v>
      </c>
      <c r="P1019" s="292" t="s">
        <v>340</v>
      </c>
      <c r="Q1019" s="292" t="s">
        <v>857</v>
      </c>
      <c r="R1019" s="25">
        <v>3998</v>
      </c>
      <c r="S1019" s="25" t="s">
        <v>858</v>
      </c>
      <c r="T1019" s="25">
        <v>8</v>
      </c>
      <c r="U1019" s="25" t="s">
        <v>859</v>
      </c>
      <c r="V1019" s="25">
        <v>8</v>
      </c>
      <c r="W1019" s="25"/>
      <c r="X1019" s="25"/>
      <c r="Y1019" s="25"/>
      <c r="Z1019" s="25"/>
      <c r="AA1019" s="25"/>
      <c r="AB1019" s="2980"/>
      <c r="AC1019" s="5085"/>
      <c r="AD1019" s="5085"/>
      <c r="AE1019" s="5126"/>
    </row>
    <row r="1020" spans="1:31">
      <c r="A1020" s="3877"/>
      <c r="B1020" s="5086"/>
      <c r="C1020" s="5107"/>
      <c r="D1020" s="5120"/>
      <c r="E1020" s="5086"/>
      <c r="F1020" s="5086"/>
      <c r="G1020" s="5086"/>
      <c r="H1020" s="5086"/>
      <c r="I1020" s="5086"/>
      <c r="J1020" s="5086"/>
      <c r="K1020" s="5086"/>
      <c r="L1020" s="5086"/>
      <c r="M1020" s="5086"/>
      <c r="N1020" s="292" t="s">
        <v>379</v>
      </c>
      <c r="O1020" s="292" t="s">
        <v>380</v>
      </c>
      <c r="P1020" s="292" t="s">
        <v>380</v>
      </c>
      <c r="Q1020" s="292" t="s">
        <v>857</v>
      </c>
      <c r="R1020" s="25">
        <v>3991</v>
      </c>
      <c r="S1020" s="25" t="s">
        <v>858</v>
      </c>
      <c r="T1020" s="25">
        <v>2</v>
      </c>
      <c r="U1020" s="25" t="s">
        <v>859</v>
      </c>
      <c r="V1020" s="25">
        <v>2</v>
      </c>
      <c r="W1020" s="25"/>
      <c r="X1020" s="25"/>
      <c r="Y1020" s="25"/>
      <c r="Z1020" s="25"/>
      <c r="AA1020" s="25"/>
      <c r="AB1020" s="2982"/>
      <c r="AC1020" s="5086"/>
      <c r="AD1020" s="5086"/>
      <c r="AE1020" s="5125"/>
    </row>
    <row r="1021" spans="1:31" ht="12.75" customHeight="1">
      <c r="A1021" s="3877"/>
      <c r="B1021" s="5084" t="s">
        <v>2463</v>
      </c>
      <c r="C1021" s="5105" t="s">
        <v>3778</v>
      </c>
      <c r="D1021" s="5123" t="s">
        <v>62</v>
      </c>
      <c r="E1021" s="5084" t="s">
        <v>1221</v>
      </c>
      <c r="F1021" s="5084" t="s">
        <v>851</v>
      </c>
      <c r="G1021" s="5084" t="s">
        <v>862</v>
      </c>
      <c r="H1021" s="5084" t="s">
        <v>624</v>
      </c>
      <c r="I1021" s="5084" t="s">
        <v>853</v>
      </c>
      <c r="J1021" s="5084">
        <v>641</v>
      </c>
      <c r="K1021" s="5084">
        <v>2656</v>
      </c>
      <c r="L1021" s="5084">
        <v>384</v>
      </c>
      <c r="M1021" s="5084">
        <v>576</v>
      </c>
      <c r="N1021" s="292" t="s">
        <v>854</v>
      </c>
      <c r="O1021" s="468" t="s">
        <v>165</v>
      </c>
      <c r="P1021" s="25" t="s">
        <v>856</v>
      </c>
      <c r="Q1021" s="292" t="s">
        <v>857</v>
      </c>
      <c r="R1021" s="25">
        <v>270</v>
      </c>
      <c r="S1021" s="25" t="s">
        <v>858</v>
      </c>
      <c r="T1021" s="25">
        <v>2</v>
      </c>
      <c r="U1021" s="25" t="s">
        <v>859</v>
      </c>
      <c r="V1021" s="25">
        <v>2</v>
      </c>
      <c r="W1021" s="25"/>
      <c r="X1021" s="25"/>
      <c r="Y1021" s="25"/>
      <c r="Z1021" s="25"/>
      <c r="AA1021" s="25"/>
      <c r="AB1021" s="2983"/>
      <c r="AC1021" s="5084" t="s">
        <v>2451</v>
      </c>
      <c r="AD1021" s="5084" t="s">
        <v>2456</v>
      </c>
      <c r="AE1021" s="5124" t="s">
        <v>64</v>
      </c>
    </row>
    <row r="1022" spans="1:31" ht="12.75" customHeight="1">
      <c r="A1022" s="3877"/>
      <c r="B1022" s="5085"/>
      <c r="C1022" s="5106"/>
      <c r="D1022" s="5119"/>
      <c r="E1022" s="5085"/>
      <c r="F1022" s="5085"/>
      <c r="G1022" s="5085"/>
      <c r="H1022" s="5085"/>
      <c r="I1022" s="5085"/>
      <c r="J1022" s="5085"/>
      <c r="K1022" s="5085"/>
      <c r="L1022" s="5085"/>
      <c r="M1022" s="5085"/>
      <c r="N1022" s="292" t="s">
        <v>868</v>
      </c>
      <c r="O1022" s="292" t="s">
        <v>869</v>
      </c>
      <c r="P1022" s="292" t="s">
        <v>869</v>
      </c>
      <c r="Q1022" s="292" t="s">
        <v>857</v>
      </c>
      <c r="R1022" s="25">
        <v>3998</v>
      </c>
      <c r="S1022" s="25" t="s">
        <v>858</v>
      </c>
      <c r="T1022" s="25">
        <v>5</v>
      </c>
      <c r="U1022" s="25" t="s">
        <v>859</v>
      </c>
      <c r="V1022" s="25">
        <v>5</v>
      </c>
      <c r="W1022" s="25"/>
      <c r="X1022" s="25"/>
      <c r="Y1022" s="25"/>
      <c r="Z1022" s="25"/>
      <c r="AA1022" s="25"/>
      <c r="AB1022" s="2980"/>
      <c r="AC1022" s="5085"/>
      <c r="AD1022" s="5085"/>
      <c r="AE1022" s="5126"/>
    </row>
    <row r="1023" spans="1:31">
      <c r="A1023" s="3877"/>
      <c r="B1023" s="5086"/>
      <c r="C1023" s="5107"/>
      <c r="D1023" s="5120"/>
      <c r="E1023" s="5086"/>
      <c r="F1023" s="5086"/>
      <c r="G1023" s="5086"/>
      <c r="H1023" s="5086"/>
      <c r="I1023" s="5086"/>
      <c r="J1023" s="5086"/>
      <c r="K1023" s="5086"/>
      <c r="L1023" s="5086"/>
      <c r="M1023" s="5086"/>
      <c r="N1023" s="292" t="s">
        <v>379</v>
      </c>
      <c r="O1023" s="292" t="s">
        <v>380</v>
      </c>
      <c r="P1023" s="292" t="s">
        <v>380</v>
      </c>
      <c r="Q1023" s="292" t="s">
        <v>857</v>
      </c>
      <c r="R1023" s="25">
        <v>3991</v>
      </c>
      <c r="S1023" s="25" t="s">
        <v>858</v>
      </c>
      <c r="T1023" s="25">
        <v>2</v>
      </c>
      <c r="U1023" s="25" t="s">
        <v>859</v>
      </c>
      <c r="V1023" s="25">
        <v>2</v>
      </c>
      <c r="W1023" s="25"/>
      <c r="X1023" s="25"/>
      <c r="Y1023" s="25"/>
      <c r="Z1023" s="25"/>
      <c r="AA1023" s="25"/>
      <c r="AB1023" s="2982"/>
      <c r="AC1023" s="5086"/>
      <c r="AD1023" s="5086"/>
      <c r="AE1023" s="5125"/>
    </row>
    <row r="1024" spans="1:31" ht="12.75" customHeight="1">
      <c r="A1024" s="3877"/>
      <c r="B1024" s="5084" t="s">
        <v>2463</v>
      </c>
      <c r="C1024" s="5105" t="s">
        <v>3779</v>
      </c>
      <c r="D1024" s="5123" t="s">
        <v>63</v>
      </c>
      <c r="E1024" s="5084" t="s">
        <v>1221</v>
      </c>
      <c r="F1024" s="5084" t="s">
        <v>851</v>
      </c>
      <c r="G1024" s="5084" t="s">
        <v>862</v>
      </c>
      <c r="H1024" s="5084" t="s">
        <v>624</v>
      </c>
      <c r="I1024" s="5084" t="s">
        <v>853</v>
      </c>
      <c r="J1024" s="5084">
        <v>641</v>
      </c>
      <c r="K1024" s="5084">
        <v>2912</v>
      </c>
      <c r="L1024" s="5084">
        <v>512</v>
      </c>
      <c r="M1024" s="5084">
        <v>768</v>
      </c>
      <c r="N1024" s="292" t="s">
        <v>854</v>
      </c>
      <c r="O1024" s="468" t="s">
        <v>165</v>
      </c>
      <c r="P1024" s="25" t="s">
        <v>856</v>
      </c>
      <c r="Q1024" s="292" t="s">
        <v>857</v>
      </c>
      <c r="R1024" s="25">
        <v>270</v>
      </c>
      <c r="S1024" s="25" t="s">
        <v>858</v>
      </c>
      <c r="T1024" s="25">
        <v>2</v>
      </c>
      <c r="U1024" s="25" t="s">
        <v>859</v>
      </c>
      <c r="V1024" s="25">
        <v>2</v>
      </c>
      <c r="W1024" s="25"/>
      <c r="X1024" s="25"/>
      <c r="Y1024" s="25"/>
      <c r="Z1024" s="25"/>
      <c r="AA1024" s="25"/>
      <c r="AB1024" s="2983"/>
      <c r="AC1024" s="5084" t="s">
        <v>2451</v>
      </c>
      <c r="AD1024" s="5084" t="s">
        <v>2456</v>
      </c>
      <c r="AE1024" s="5124" t="s">
        <v>71</v>
      </c>
    </row>
    <row r="1025" spans="1:51" ht="12.75" customHeight="1">
      <c r="A1025" s="3877"/>
      <c r="B1025" s="5085"/>
      <c r="C1025" s="5106"/>
      <c r="D1025" s="5119"/>
      <c r="E1025" s="5085"/>
      <c r="F1025" s="5085"/>
      <c r="G1025" s="5085"/>
      <c r="H1025" s="5085"/>
      <c r="I1025" s="5085"/>
      <c r="J1025" s="5085"/>
      <c r="K1025" s="5085"/>
      <c r="L1025" s="5085"/>
      <c r="M1025" s="5085"/>
      <c r="N1025" s="292" t="s">
        <v>868</v>
      </c>
      <c r="O1025" s="292" t="s">
        <v>340</v>
      </c>
      <c r="P1025" s="292" t="s">
        <v>340</v>
      </c>
      <c r="Q1025" s="292" t="s">
        <v>857</v>
      </c>
      <c r="R1025" s="25">
        <v>3998</v>
      </c>
      <c r="S1025" s="25" t="s">
        <v>858</v>
      </c>
      <c r="T1025" s="25">
        <v>8</v>
      </c>
      <c r="U1025" s="25" t="s">
        <v>859</v>
      </c>
      <c r="V1025" s="25">
        <v>8</v>
      </c>
      <c r="W1025" s="25"/>
      <c r="X1025" s="25"/>
      <c r="Y1025" s="25"/>
      <c r="Z1025" s="25"/>
      <c r="AA1025" s="25"/>
      <c r="AB1025" s="2980"/>
      <c r="AC1025" s="5085"/>
      <c r="AD1025" s="5085"/>
      <c r="AE1025" s="5126"/>
    </row>
    <row r="1026" spans="1:51">
      <c r="A1026" s="3877"/>
      <c r="B1026" s="5086"/>
      <c r="C1026" s="5107"/>
      <c r="D1026" s="5120"/>
      <c r="E1026" s="5086"/>
      <c r="F1026" s="5086"/>
      <c r="G1026" s="5086"/>
      <c r="H1026" s="5086"/>
      <c r="I1026" s="5086"/>
      <c r="J1026" s="5086"/>
      <c r="K1026" s="5086"/>
      <c r="L1026" s="5086"/>
      <c r="M1026" s="5086"/>
      <c r="N1026" s="292" t="s">
        <v>379</v>
      </c>
      <c r="O1026" s="292" t="s">
        <v>380</v>
      </c>
      <c r="P1026" s="292" t="s">
        <v>380</v>
      </c>
      <c r="Q1026" s="292" t="s">
        <v>857</v>
      </c>
      <c r="R1026" s="25">
        <v>3991</v>
      </c>
      <c r="S1026" s="25" t="s">
        <v>858</v>
      </c>
      <c r="T1026" s="25">
        <v>2</v>
      </c>
      <c r="U1026" s="25" t="s">
        <v>859</v>
      </c>
      <c r="V1026" s="25">
        <v>2</v>
      </c>
      <c r="W1026" s="25"/>
      <c r="X1026" s="25"/>
      <c r="Y1026" s="25"/>
      <c r="Z1026" s="25"/>
      <c r="AA1026" s="25"/>
      <c r="AB1026" s="2982"/>
      <c r="AC1026" s="5086"/>
      <c r="AD1026" s="5086"/>
      <c r="AE1026" s="5125"/>
    </row>
    <row r="1027" spans="1:51" ht="12.75" customHeight="1">
      <c r="A1027" s="3877"/>
      <c r="B1027" s="5084" t="s">
        <v>2463</v>
      </c>
      <c r="C1027" s="5105" t="s">
        <v>3713</v>
      </c>
      <c r="D1027" s="3806" t="s">
        <v>1088</v>
      </c>
      <c r="E1027" s="5084" t="s">
        <v>1221</v>
      </c>
      <c r="F1027" s="5084" t="s">
        <v>851</v>
      </c>
      <c r="G1027" s="5084" t="s">
        <v>862</v>
      </c>
      <c r="H1027" s="5084" t="s">
        <v>624</v>
      </c>
      <c r="I1027" s="5084" t="s">
        <v>853</v>
      </c>
      <c r="J1027" s="5084">
        <v>646</v>
      </c>
      <c r="K1027" s="5084">
        <v>5162</v>
      </c>
      <c r="L1027" s="5084">
        <v>384</v>
      </c>
      <c r="M1027" s="5084">
        <v>896</v>
      </c>
      <c r="N1027" s="292" t="s">
        <v>854</v>
      </c>
      <c r="O1027" s="286" t="s">
        <v>1218</v>
      </c>
      <c r="P1027" s="33" t="s">
        <v>1219</v>
      </c>
      <c r="Q1027" s="292" t="s">
        <v>857</v>
      </c>
      <c r="R1027" s="25">
        <v>270</v>
      </c>
      <c r="S1027" s="25" t="s">
        <v>858</v>
      </c>
      <c r="T1027" s="25">
        <v>2</v>
      </c>
      <c r="U1027" s="25" t="s">
        <v>859</v>
      </c>
      <c r="V1027" s="25">
        <v>2</v>
      </c>
      <c r="W1027" s="25"/>
      <c r="X1027" s="25"/>
      <c r="Y1027" s="25"/>
      <c r="Z1027" s="25"/>
      <c r="AA1027" s="25"/>
      <c r="AB1027" s="2983"/>
      <c r="AC1027" s="5084" t="s">
        <v>2451</v>
      </c>
      <c r="AD1027" s="5084" t="s">
        <v>2456</v>
      </c>
      <c r="AE1027" s="5124" t="s">
        <v>64</v>
      </c>
    </row>
    <row r="1028" spans="1:51" ht="12.75" customHeight="1">
      <c r="A1028" s="3877"/>
      <c r="B1028" s="5085"/>
      <c r="C1028" s="5106"/>
      <c r="D1028" s="3807"/>
      <c r="E1028" s="5085"/>
      <c r="F1028" s="5085"/>
      <c r="G1028" s="5085"/>
      <c r="H1028" s="5085"/>
      <c r="I1028" s="5085"/>
      <c r="J1028" s="5085"/>
      <c r="K1028" s="5085"/>
      <c r="L1028" s="5085"/>
      <c r="M1028" s="5085"/>
      <c r="N1028" s="292" t="s">
        <v>868</v>
      </c>
      <c r="O1028" s="292" t="s">
        <v>869</v>
      </c>
      <c r="P1028" s="292" t="s">
        <v>869</v>
      </c>
      <c r="Q1028" s="292" t="s">
        <v>857</v>
      </c>
      <c r="R1028" s="25">
        <v>3998</v>
      </c>
      <c r="S1028" s="25" t="s">
        <v>858</v>
      </c>
      <c r="T1028" s="25">
        <v>5</v>
      </c>
      <c r="U1028" s="25" t="s">
        <v>859</v>
      </c>
      <c r="V1028" s="25">
        <v>5</v>
      </c>
      <c r="W1028" s="25"/>
      <c r="X1028" s="25"/>
      <c r="Y1028" s="25"/>
      <c r="Z1028" s="25"/>
      <c r="AA1028" s="25"/>
      <c r="AB1028" s="2980"/>
      <c r="AC1028" s="5085"/>
      <c r="AD1028" s="5085"/>
      <c r="AE1028" s="5126"/>
    </row>
    <row r="1029" spans="1:51">
      <c r="A1029" s="3877"/>
      <c r="B1029" s="5086"/>
      <c r="C1029" s="5107"/>
      <c r="D1029" s="3811"/>
      <c r="E1029" s="5086"/>
      <c r="F1029" s="5086"/>
      <c r="G1029" s="5086"/>
      <c r="H1029" s="5086"/>
      <c r="I1029" s="5086"/>
      <c r="J1029" s="5086"/>
      <c r="K1029" s="5086"/>
      <c r="L1029" s="5086"/>
      <c r="M1029" s="5086"/>
      <c r="N1029" s="292" t="s">
        <v>379</v>
      </c>
      <c r="O1029" s="292" t="s">
        <v>380</v>
      </c>
      <c r="P1029" s="292" t="s">
        <v>380</v>
      </c>
      <c r="Q1029" s="292" t="s">
        <v>857</v>
      </c>
      <c r="R1029" s="25">
        <v>3991</v>
      </c>
      <c r="S1029" s="25" t="s">
        <v>858</v>
      </c>
      <c r="T1029" s="25">
        <v>2</v>
      </c>
      <c r="U1029" s="25" t="s">
        <v>859</v>
      </c>
      <c r="V1029" s="25">
        <v>2</v>
      </c>
      <c r="W1029" s="25"/>
      <c r="X1029" s="25"/>
      <c r="Y1029" s="25"/>
      <c r="Z1029" s="25"/>
      <c r="AA1029" s="25"/>
      <c r="AB1029" s="2982"/>
      <c r="AC1029" s="5086"/>
      <c r="AD1029" s="5086"/>
      <c r="AE1029" s="5125"/>
    </row>
    <row r="1030" spans="1:51" ht="12.75" customHeight="1">
      <c r="A1030" s="3877"/>
      <c r="B1030" s="5084" t="s">
        <v>2463</v>
      </c>
      <c r="C1030" s="5105" t="s">
        <v>3714</v>
      </c>
      <c r="D1030" s="3806" t="s">
        <v>1089</v>
      </c>
      <c r="E1030" s="5084" t="s">
        <v>1222</v>
      </c>
      <c r="F1030" s="5084" t="s">
        <v>851</v>
      </c>
      <c r="G1030" s="5084" t="s">
        <v>1131</v>
      </c>
      <c r="H1030" s="5084" t="s">
        <v>624</v>
      </c>
      <c r="I1030" s="5084" t="s">
        <v>873</v>
      </c>
      <c r="J1030" s="5084">
        <v>5165</v>
      </c>
      <c r="K1030" s="5084">
        <v>12542</v>
      </c>
      <c r="L1030" s="5084">
        <v>512</v>
      </c>
      <c r="M1030" s="5084">
        <v>1046</v>
      </c>
      <c r="N1030" s="292" t="s">
        <v>854</v>
      </c>
      <c r="O1030" s="292" t="s">
        <v>1135</v>
      </c>
      <c r="P1030" s="25" t="s">
        <v>1134</v>
      </c>
      <c r="Q1030" s="292" t="s">
        <v>857</v>
      </c>
      <c r="R1030" s="25">
        <v>270</v>
      </c>
      <c r="S1030" s="25" t="s">
        <v>858</v>
      </c>
      <c r="T1030" s="25">
        <v>2</v>
      </c>
      <c r="U1030" s="25" t="s">
        <v>859</v>
      </c>
      <c r="V1030" s="25">
        <v>2</v>
      </c>
      <c r="W1030" s="25"/>
      <c r="X1030" s="25"/>
      <c r="Y1030" s="25"/>
      <c r="Z1030" s="25"/>
      <c r="AA1030" s="25"/>
      <c r="AB1030" s="2983"/>
      <c r="AC1030" s="5084" t="s">
        <v>2466</v>
      </c>
      <c r="AD1030" s="5084" t="s">
        <v>2456</v>
      </c>
      <c r="AE1030" s="5124" t="s">
        <v>64</v>
      </c>
    </row>
    <row r="1031" spans="1:51" ht="12.75" customHeight="1">
      <c r="A1031" s="3877"/>
      <c r="B1031" s="5085"/>
      <c r="C1031" s="5106"/>
      <c r="D1031" s="3807"/>
      <c r="E1031" s="5085"/>
      <c r="F1031" s="5085"/>
      <c r="G1031" s="5085"/>
      <c r="H1031" s="5085"/>
      <c r="I1031" s="5085"/>
      <c r="J1031" s="5085"/>
      <c r="K1031" s="5085"/>
      <c r="L1031" s="5085"/>
      <c r="M1031" s="5085"/>
      <c r="N1031" s="292" t="s">
        <v>868</v>
      </c>
      <c r="O1031" s="292" t="s">
        <v>869</v>
      </c>
      <c r="P1031" s="292" t="s">
        <v>869</v>
      </c>
      <c r="Q1031" s="292" t="s">
        <v>857</v>
      </c>
      <c r="R1031" s="25">
        <v>3998</v>
      </c>
      <c r="S1031" s="25" t="s">
        <v>858</v>
      </c>
      <c r="T1031" s="25">
        <v>5</v>
      </c>
      <c r="U1031" s="25" t="s">
        <v>859</v>
      </c>
      <c r="V1031" s="25">
        <v>5</v>
      </c>
      <c r="W1031" s="25"/>
      <c r="X1031" s="25"/>
      <c r="Y1031" s="25"/>
      <c r="Z1031" s="25"/>
      <c r="AA1031" s="25"/>
      <c r="AB1031" s="2980"/>
      <c r="AC1031" s="5085"/>
      <c r="AD1031" s="5085"/>
      <c r="AE1031" s="5126"/>
    </row>
    <row r="1032" spans="1:51">
      <c r="A1032" s="3877"/>
      <c r="B1032" s="5086"/>
      <c r="C1032" s="5107"/>
      <c r="D1032" s="3811"/>
      <c r="E1032" s="5086"/>
      <c r="F1032" s="5086"/>
      <c r="G1032" s="5085"/>
      <c r="H1032" s="5086"/>
      <c r="I1032" s="5086"/>
      <c r="J1032" s="5086"/>
      <c r="K1032" s="5086"/>
      <c r="L1032" s="5086"/>
      <c r="M1032" s="5086"/>
      <c r="N1032" s="292" t="s">
        <v>379</v>
      </c>
      <c r="O1032" s="292" t="s">
        <v>380</v>
      </c>
      <c r="P1032" s="292" t="s">
        <v>380</v>
      </c>
      <c r="Q1032" s="292" t="s">
        <v>857</v>
      </c>
      <c r="R1032" s="25">
        <v>3991</v>
      </c>
      <c r="S1032" s="25" t="s">
        <v>858</v>
      </c>
      <c r="T1032" s="25">
        <v>2</v>
      </c>
      <c r="U1032" s="25" t="s">
        <v>859</v>
      </c>
      <c r="V1032" s="25">
        <v>2</v>
      </c>
      <c r="W1032" s="25"/>
      <c r="X1032" s="25"/>
      <c r="Y1032" s="25"/>
      <c r="Z1032" s="25"/>
      <c r="AA1032" s="25"/>
      <c r="AB1032" s="2982"/>
      <c r="AC1032" s="5086"/>
      <c r="AD1032" s="5086"/>
      <c r="AE1032" s="5125"/>
    </row>
    <row r="1033" spans="1:51" ht="15">
      <c r="A1033" s="3877"/>
      <c r="B1033" s="5084" t="s">
        <v>2463</v>
      </c>
      <c r="C1033" s="5105" t="s">
        <v>3715</v>
      </c>
      <c r="D1033" s="3806" t="s">
        <v>1080</v>
      </c>
      <c r="E1033" s="5084" t="s">
        <v>1222</v>
      </c>
      <c r="F1033" s="5084" t="s">
        <v>851</v>
      </c>
      <c r="G1033" s="5084" t="s">
        <v>1131</v>
      </c>
      <c r="H1033" s="5084" t="s">
        <v>624</v>
      </c>
      <c r="I1033" s="5084" t="s">
        <v>873</v>
      </c>
      <c r="J1033" s="5084">
        <v>12545</v>
      </c>
      <c r="K1033" s="5084">
        <v>23968</v>
      </c>
      <c r="L1033" s="5084">
        <v>512</v>
      </c>
      <c r="M1033" s="5084">
        <v>1168</v>
      </c>
      <c r="N1033" s="292" t="s">
        <v>854</v>
      </c>
      <c r="O1033" s="292" t="s">
        <v>866</v>
      </c>
      <c r="P1033" s="25" t="s">
        <v>867</v>
      </c>
      <c r="Q1033" s="292" t="s">
        <v>857</v>
      </c>
      <c r="R1033" s="25">
        <v>270</v>
      </c>
      <c r="S1033" s="25" t="s">
        <v>858</v>
      </c>
      <c r="T1033" s="25">
        <v>2</v>
      </c>
      <c r="U1033" s="25" t="s">
        <v>859</v>
      </c>
      <c r="V1033" s="25">
        <v>2</v>
      </c>
      <c r="W1033" s="25"/>
      <c r="X1033" s="25"/>
      <c r="Y1033" s="25"/>
      <c r="Z1033" s="25"/>
      <c r="AA1033" s="25"/>
      <c r="AB1033" s="2983"/>
      <c r="AC1033" s="5084" t="s">
        <v>2468</v>
      </c>
      <c r="AD1033" s="5084" t="s">
        <v>2456</v>
      </c>
      <c r="AE1033" s="5124" t="s">
        <v>64</v>
      </c>
      <c r="AF1033" s="477"/>
      <c r="AG1033" s="477"/>
      <c r="AH1033" s="477"/>
      <c r="AI1033" s="44"/>
      <c r="AJ1033" s="44"/>
      <c r="AK1033" s="44"/>
      <c r="AL1033" s="44"/>
      <c r="AM1033" s="44"/>
      <c r="AN1033" s="44"/>
      <c r="AO1033" s="44"/>
      <c r="AP1033" s="44"/>
      <c r="AQ1033" s="44"/>
      <c r="AR1033" s="44"/>
      <c r="AS1033" s="44"/>
      <c r="AT1033" s="44"/>
      <c r="AU1033" s="44"/>
      <c r="AV1033" s="44"/>
      <c r="AW1033" s="44"/>
      <c r="AX1033" s="44"/>
      <c r="AY1033" s="44"/>
    </row>
    <row r="1034" spans="1:51" ht="25.5" customHeight="1">
      <c r="A1034" s="3877"/>
      <c r="B1034" s="5085"/>
      <c r="C1034" s="5106"/>
      <c r="D1034" s="3807"/>
      <c r="E1034" s="5085"/>
      <c r="F1034" s="5085"/>
      <c r="G1034" s="5085"/>
      <c r="H1034" s="5085"/>
      <c r="I1034" s="5085"/>
      <c r="J1034" s="5085"/>
      <c r="K1034" s="5085"/>
      <c r="L1034" s="5085"/>
      <c r="M1034" s="5085"/>
      <c r="N1034" s="292" t="s">
        <v>868</v>
      </c>
      <c r="O1034" s="292" t="s">
        <v>869</v>
      </c>
      <c r="P1034" s="292" t="s">
        <v>869</v>
      </c>
      <c r="Q1034" s="292" t="s">
        <v>857</v>
      </c>
      <c r="R1034" s="25">
        <v>3998</v>
      </c>
      <c r="S1034" s="25" t="s">
        <v>858</v>
      </c>
      <c r="T1034" s="25">
        <v>5</v>
      </c>
      <c r="U1034" s="25" t="s">
        <v>859</v>
      </c>
      <c r="V1034" s="25">
        <v>5</v>
      </c>
      <c r="W1034" s="25"/>
      <c r="X1034" s="25"/>
      <c r="Y1034" s="25"/>
      <c r="Z1034" s="25"/>
      <c r="AA1034" s="25"/>
      <c r="AB1034" s="2980"/>
      <c r="AC1034" s="5085"/>
      <c r="AD1034" s="5085"/>
      <c r="AE1034" s="5126"/>
      <c r="AF1034" s="477"/>
      <c r="AG1034" s="477"/>
      <c r="AH1034" s="477"/>
      <c r="AI1034" s="44"/>
      <c r="AJ1034" s="44"/>
      <c r="AK1034" s="44"/>
      <c r="AL1034" s="44"/>
      <c r="AM1034" s="44"/>
      <c r="AN1034" s="44"/>
      <c r="AO1034" s="44"/>
      <c r="AP1034" s="44"/>
      <c r="AQ1034" s="44"/>
      <c r="AR1034" s="44"/>
      <c r="AS1034" s="44"/>
      <c r="AT1034" s="44"/>
      <c r="AU1034" s="44"/>
      <c r="AV1034" s="44"/>
      <c r="AW1034" s="44"/>
      <c r="AX1034" s="44"/>
      <c r="AY1034" s="44"/>
    </row>
    <row r="1035" spans="1:51" ht="15">
      <c r="A1035" s="3877"/>
      <c r="B1035" s="5086"/>
      <c r="C1035" s="5107"/>
      <c r="D1035" s="3811"/>
      <c r="E1035" s="5086"/>
      <c r="F1035" s="5086"/>
      <c r="G1035" s="5085"/>
      <c r="H1035" s="5086"/>
      <c r="I1035" s="5086"/>
      <c r="J1035" s="5086"/>
      <c r="K1035" s="5086"/>
      <c r="L1035" s="5086"/>
      <c r="M1035" s="5086"/>
      <c r="N1035" s="292" t="s">
        <v>379</v>
      </c>
      <c r="O1035" s="292" t="s">
        <v>380</v>
      </c>
      <c r="P1035" s="292" t="s">
        <v>380</v>
      </c>
      <c r="Q1035" s="292" t="s">
        <v>857</v>
      </c>
      <c r="R1035" s="25">
        <v>3991</v>
      </c>
      <c r="S1035" s="25" t="s">
        <v>858</v>
      </c>
      <c r="T1035" s="25">
        <v>2</v>
      </c>
      <c r="U1035" s="25" t="s">
        <v>859</v>
      </c>
      <c r="V1035" s="25">
        <v>2</v>
      </c>
      <c r="W1035" s="25"/>
      <c r="X1035" s="25"/>
      <c r="Y1035" s="25"/>
      <c r="Z1035" s="25"/>
      <c r="AA1035" s="25"/>
      <c r="AB1035" s="2982"/>
      <c r="AC1035" s="5086"/>
      <c r="AD1035" s="5086"/>
      <c r="AE1035" s="5125"/>
      <c r="AF1035" s="477"/>
      <c r="AG1035" s="477"/>
      <c r="AH1035" s="477"/>
      <c r="AI1035" s="44"/>
      <c r="AJ1035" s="44"/>
      <c r="AK1035" s="44"/>
      <c r="AL1035" s="44"/>
      <c r="AM1035" s="44"/>
      <c r="AN1035" s="44"/>
      <c r="AO1035" s="44"/>
      <c r="AP1035" s="44"/>
      <c r="AQ1035" s="44"/>
      <c r="AR1035" s="44"/>
      <c r="AS1035" s="44"/>
      <c r="AT1035" s="44"/>
      <c r="AU1035" s="44"/>
      <c r="AV1035" s="44"/>
      <c r="AW1035" s="44"/>
      <c r="AX1035" s="44"/>
      <c r="AY1035" s="44"/>
    </row>
    <row r="1036" spans="1:51" ht="15">
      <c r="A1036" s="3877"/>
      <c r="B1036" s="5084" t="s">
        <v>2463</v>
      </c>
      <c r="C1036" s="5105" t="s">
        <v>3717</v>
      </c>
      <c r="D1036" s="3806" t="s">
        <v>1093</v>
      </c>
      <c r="E1036" s="5084" t="s">
        <v>1221</v>
      </c>
      <c r="F1036" s="5084" t="s">
        <v>851</v>
      </c>
      <c r="G1036" s="5084" t="s">
        <v>862</v>
      </c>
      <c r="H1036" s="5084" t="s">
        <v>624</v>
      </c>
      <c r="I1036" s="5084" t="s">
        <v>853</v>
      </c>
      <c r="J1036" s="5084">
        <v>646</v>
      </c>
      <c r="K1036" s="5084">
        <v>5418</v>
      </c>
      <c r="L1036" s="5084">
        <v>512</v>
      </c>
      <c r="M1036" s="5084">
        <v>1152</v>
      </c>
      <c r="N1036" s="292" t="s">
        <v>854</v>
      </c>
      <c r="O1036" s="286" t="s">
        <v>1218</v>
      </c>
      <c r="P1036" s="33" t="s">
        <v>1219</v>
      </c>
      <c r="Q1036" s="292" t="s">
        <v>857</v>
      </c>
      <c r="R1036" s="25">
        <v>270</v>
      </c>
      <c r="S1036" s="25" t="s">
        <v>858</v>
      </c>
      <c r="T1036" s="25">
        <v>2</v>
      </c>
      <c r="U1036" s="25" t="s">
        <v>859</v>
      </c>
      <c r="V1036" s="25">
        <v>2</v>
      </c>
      <c r="W1036" s="25"/>
      <c r="X1036" s="25"/>
      <c r="Y1036" s="25"/>
      <c r="Z1036" s="25"/>
      <c r="AA1036" s="25"/>
      <c r="AB1036" s="2983"/>
      <c r="AC1036" s="5084" t="s">
        <v>2451</v>
      </c>
      <c r="AD1036" s="5084" t="s">
        <v>2456</v>
      </c>
      <c r="AE1036" s="5124" t="s">
        <v>71</v>
      </c>
      <c r="AF1036" s="477"/>
      <c r="AG1036" s="477"/>
      <c r="AH1036" s="477"/>
      <c r="AI1036" s="44"/>
      <c r="AJ1036" s="44"/>
      <c r="AK1036" s="44"/>
      <c r="AL1036" s="44"/>
      <c r="AM1036" s="44"/>
      <c r="AN1036" s="44"/>
      <c r="AO1036" s="44"/>
      <c r="AP1036" s="44"/>
      <c r="AQ1036" s="44"/>
      <c r="AR1036" s="44"/>
      <c r="AS1036" s="44"/>
      <c r="AT1036" s="44"/>
      <c r="AU1036" s="44"/>
      <c r="AV1036" s="44"/>
      <c r="AW1036" s="44"/>
      <c r="AX1036" s="44"/>
      <c r="AY1036" s="44"/>
    </row>
    <row r="1037" spans="1:51">
      <c r="A1037" s="3877"/>
      <c r="B1037" s="5085"/>
      <c r="C1037" s="5106"/>
      <c r="D1037" s="3807"/>
      <c r="E1037" s="5085"/>
      <c r="F1037" s="5085"/>
      <c r="G1037" s="5085"/>
      <c r="H1037" s="5085"/>
      <c r="I1037" s="5085"/>
      <c r="J1037" s="5085"/>
      <c r="K1037" s="5085"/>
      <c r="L1037" s="5085"/>
      <c r="M1037" s="5085"/>
      <c r="N1037" s="292" t="s">
        <v>868</v>
      </c>
      <c r="O1037" s="292" t="s">
        <v>340</v>
      </c>
      <c r="P1037" s="292" t="s">
        <v>340</v>
      </c>
      <c r="Q1037" s="292" t="s">
        <v>857</v>
      </c>
      <c r="R1037" s="25">
        <v>3998</v>
      </c>
      <c r="S1037" s="25" t="s">
        <v>858</v>
      </c>
      <c r="T1037" s="25">
        <v>8</v>
      </c>
      <c r="U1037" s="25" t="s">
        <v>859</v>
      </c>
      <c r="V1037" s="25">
        <v>8</v>
      </c>
      <c r="W1037" s="25"/>
      <c r="X1037" s="25"/>
      <c r="Y1037" s="25"/>
      <c r="Z1037" s="25"/>
      <c r="AA1037" s="25"/>
      <c r="AB1037" s="2980"/>
      <c r="AC1037" s="5085"/>
      <c r="AD1037" s="5085"/>
      <c r="AE1037" s="5126"/>
      <c r="AF1037" s="91"/>
      <c r="AG1037" s="91"/>
      <c r="AH1037" s="91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/>
      <c r="AV1037" s="4"/>
      <c r="AW1037" s="4"/>
      <c r="AX1037" s="4"/>
      <c r="AY1037" s="4"/>
    </row>
    <row r="1038" spans="1:51" ht="25.5" customHeight="1">
      <c r="A1038" s="3877"/>
      <c r="B1038" s="5086"/>
      <c r="C1038" s="5107"/>
      <c r="D1038" s="3811"/>
      <c r="E1038" s="5086"/>
      <c r="F1038" s="5086"/>
      <c r="G1038" s="5086"/>
      <c r="H1038" s="5086"/>
      <c r="I1038" s="5086"/>
      <c r="J1038" s="5086"/>
      <c r="K1038" s="5086"/>
      <c r="L1038" s="5086"/>
      <c r="M1038" s="5086"/>
      <c r="N1038" s="292" t="s">
        <v>379</v>
      </c>
      <c r="O1038" s="292" t="s">
        <v>380</v>
      </c>
      <c r="P1038" s="292" t="s">
        <v>380</v>
      </c>
      <c r="Q1038" s="292" t="s">
        <v>857</v>
      </c>
      <c r="R1038" s="25">
        <v>3991</v>
      </c>
      <c r="S1038" s="25" t="s">
        <v>858</v>
      </c>
      <c r="T1038" s="25">
        <v>2</v>
      </c>
      <c r="U1038" s="25" t="s">
        <v>859</v>
      </c>
      <c r="V1038" s="25">
        <v>2</v>
      </c>
      <c r="W1038" s="25"/>
      <c r="X1038" s="25"/>
      <c r="Y1038" s="25"/>
      <c r="Z1038" s="25"/>
      <c r="AA1038" s="25"/>
      <c r="AB1038" s="2982"/>
      <c r="AC1038" s="5086"/>
      <c r="AD1038" s="5086"/>
      <c r="AE1038" s="5125"/>
      <c r="AF1038" s="91"/>
      <c r="AG1038" s="91"/>
      <c r="AH1038" s="91"/>
      <c r="AI1038" s="4"/>
      <c r="AJ1038" s="4"/>
      <c r="AK1038" s="4"/>
      <c r="AL1038" s="4"/>
      <c r="AM1038" s="4"/>
      <c r="AN1038" s="4"/>
      <c r="AO1038" s="4"/>
      <c r="AP1038" s="4"/>
      <c r="AQ1038" s="4"/>
      <c r="AR1038" s="4"/>
      <c r="AS1038" s="4"/>
      <c r="AT1038" s="4"/>
      <c r="AU1038" s="4"/>
      <c r="AV1038" s="4"/>
      <c r="AW1038" s="4"/>
      <c r="AX1038" s="4"/>
      <c r="AY1038" s="4"/>
    </row>
    <row r="1039" spans="1:51">
      <c r="A1039" s="3877"/>
      <c r="B1039" s="5084" t="s">
        <v>2463</v>
      </c>
      <c r="C1039" s="5105" t="s">
        <v>3718</v>
      </c>
      <c r="D1039" s="3806" t="s">
        <v>1094</v>
      </c>
      <c r="E1039" s="5084" t="s">
        <v>1222</v>
      </c>
      <c r="F1039" s="5084" t="s">
        <v>851</v>
      </c>
      <c r="G1039" s="5084" t="s">
        <v>1131</v>
      </c>
      <c r="H1039" s="5084" t="s">
        <v>624</v>
      </c>
      <c r="I1039" s="5084" t="s">
        <v>873</v>
      </c>
      <c r="J1039" s="5084">
        <v>5421</v>
      </c>
      <c r="K1039" s="5084">
        <v>12798</v>
      </c>
      <c r="L1039" s="5084">
        <v>512</v>
      </c>
      <c r="M1039" s="5084">
        <v>1302</v>
      </c>
      <c r="N1039" s="292" t="s">
        <v>854</v>
      </c>
      <c r="O1039" s="292" t="s">
        <v>1135</v>
      </c>
      <c r="P1039" s="25" t="s">
        <v>1134</v>
      </c>
      <c r="Q1039" s="292" t="s">
        <v>857</v>
      </c>
      <c r="R1039" s="25">
        <v>270</v>
      </c>
      <c r="S1039" s="25" t="s">
        <v>858</v>
      </c>
      <c r="T1039" s="25">
        <v>2</v>
      </c>
      <c r="U1039" s="25" t="s">
        <v>859</v>
      </c>
      <c r="V1039" s="25">
        <v>2</v>
      </c>
      <c r="W1039" s="25"/>
      <c r="X1039" s="25"/>
      <c r="Y1039" s="25"/>
      <c r="Z1039" s="25"/>
      <c r="AA1039" s="25"/>
      <c r="AB1039" s="2983"/>
      <c r="AC1039" s="5084" t="s">
        <v>2466</v>
      </c>
      <c r="AD1039" s="5084" t="s">
        <v>2456</v>
      </c>
      <c r="AE1039" s="5124" t="s">
        <v>71</v>
      </c>
    </row>
    <row r="1040" spans="1:51">
      <c r="A1040" s="3877"/>
      <c r="B1040" s="5085"/>
      <c r="C1040" s="5106"/>
      <c r="D1040" s="3807"/>
      <c r="E1040" s="5085"/>
      <c r="F1040" s="5085"/>
      <c r="G1040" s="5085"/>
      <c r="H1040" s="5085"/>
      <c r="I1040" s="5085"/>
      <c r="J1040" s="5085"/>
      <c r="K1040" s="5085"/>
      <c r="L1040" s="5085"/>
      <c r="M1040" s="5085"/>
      <c r="N1040" s="292" t="s">
        <v>868</v>
      </c>
      <c r="O1040" s="292" t="s">
        <v>340</v>
      </c>
      <c r="P1040" s="292" t="s">
        <v>340</v>
      </c>
      <c r="Q1040" s="292" t="s">
        <v>857</v>
      </c>
      <c r="R1040" s="25">
        <v>3998</v>
      </c>
      <c r="S1040" s="25" t="s">
        <v>858</v>
      </c>
      <c r="T1040" s="25">
        <v>8</v>
      </c>
      <c r="U1040" s="25" t="s">
        <v>859</v>
      </c>
      <c r="V1040" s="25">
        <v>8</v>
      </c>
      <c r="W1040" s="25"/>
      <c r="X1040" s="25"/>
      <c r="Y1040" s="25"/>
      <c r="Z1040" s="25"/>
      <c r="AA1040" s="25"/>
      <c r="AB1040" s="2980"/>
      <c r="AC1040" s="5085"/>
      <c r="AD1040" s="5085"/>
      <c r="AE1040" s="5126"/>
    </row>
    <row r="1041" spans="1:31" ht="33" customHeight="1">
      <c r="A1041" s="3877"/>
      <c r="B1041" s="5086"/>
      <c r="C1041" s="5107"/>
      <c r="D1041" s="3811"/>
      <c r="E1041" s="5086"/>
      <c r="F1041" s="5086"/>
      <c r="G1041" s="5085"/>
      <c r="H1041" s="5086"/>
      <c r="I1041" s="5086"/>
      <c r="J1041" s="5086"/>
      <c r="K1041" s="5086"/>
      <c r="L1041" s="5086"/>
      <c r="M1041" s="5086"/>
      <c r="N1041" s="292" t="s">
        <v>379</v>
      </c>
      <c r="O1041" s="292" t="s">
        <v>380</v>
      </c>
      <c r="P1041" s="292" t="s">
        <v>380</v>
      </c>
      <c r="Q1041" s="292" t="s">
        <v>857</v>
      </c>
      <c r="R1041" s="25">
        <v>3991</v>
      </c>
      <c r="S1041" s="25" t="s">
        <v>858</v>
      </c>
      <c r="T1041" s="25">
        <v>2</v>
      </c>
      <c r="U1041" s="25" t="s">
        <v>859</v>
      </c>
      <c r="V1041" s="25">
        <v>2</v>
      </c>
      <c r="W1041" s="25"/>
      <c r="X1041" s="25"/>
      <c r="Y1041" s="25"/>
      <c r="Z1041" s="25"/>
      <c r="AA1041" s="25"/>
      <c r="AB1041" s="2982"/>
      <c r="AC1041" s="5086"/>
      <c r="AD1041" s="5086"/>
      <c r="AE1041" s="5125"/>
    </row>
    <row r="1042" spans="1:31" ht="33" customHeight="1">
      <c r="A1042" s="3877"/>
      <c r="B1042" s="5084" t="s">
        <v>2463</v>
      </c>
      <c r="C1042" s="5105" t="s">
        <v>3719</v>
      </c>
      <c r="D1042" s="3806" t="s">
        <v>1081</v>
      </c>
      <c r="E1042" s="5084" t="s">
        <v>1222</v>
      </c>
      <c r="F1042" s="5084" t="s">
        <v>851</v>
      </c>
      <c r="G1042" s="5084" t="s">
        <v>1131</v>
      </c>
      <c r="H1042" s="5084" t="s">
        <v>624</v>
      </c>
      <c r="I1042" s="5084" t="s">
        <v>873</v>
      </c>
      <c r="J1042" s="5084">
        <v>12801</v>
      </c>
      <c r="K1042" s="5084">
        <v>23968</v>
      </c>
      <c r="L1042" s="5084">
        <v>512</v>
      </c>
      <c r="M1042" s="5084">
        <v>1280</v>
      </c>
      <c r="N1042" s="292" t="s">
        <v>854</v>
      </c>
      <c r="O1042" s="292" t="s">
        <v>866</v>
      </c>
      <c r="P1042" s="25" t="s">
        <v>867</v>
      </c>
      <c r="Q1042" s="292" t="s">
        <v>857</v>
      </c>
      <c r="R1042" s="25">
        <v>270</v>
      </c>
      <c r="S1042" s="25" t="s">
        <v>858</v>
      </c>
      <c r="T1042" s="25">
        <v>2</v>
      </c>
      <c r="U1042" s="25" t="s">
        <v>859</v>
      </c>
      <c r="V1042" s="25">
        <v>2</v>
      </c>
      <c r="W1042" s="25"/>
      <c r="X1042" s="25"/>
      <c r="Y1042" s="25"/>
      <c r="Z1042" s="25"/>
      <c r="AA1042" s="25"/>
      <c r="AB1042" s="2983"/>
      <c r="AC1042" s="5084" t="s">
        <v>2468</v>
      </c>
      <c r="AD1042" s="5084" t="s">
        <v>2456</v>
      </c>
      <c r="AE1042" s="5124" t="s">
        <v>71</v>
      </c>
    </row>
    <row r="1043" spans="1:31" ht="12.75" customHeight="1">
      <c r="A1043" s="3877"/>
      <c r="B1043" s="5085"/>
      <c r="C1043" s="5106"/>
      <c r="D1043" s="3807"/>
      <c r="E1043" s="5085"/>
      <c r="F1043" s="5085"/>
      <c r="G1043" s="5085"/>
      <c r="H1043" s="5085"/>
      <c r="I1043" s="5085"/>
      <c r="J1043" s="5085"/>
      <c r="K1043" s="5085"/>
      <c r="L1043" s="5085"/>
      <c r="M1043" s="5085"/>
      <c r="N1043" s="292" t="s">
        <v>868</v>
      </c>
      <c r="O1043" s="292" t="s">
        <v>340</v>
      </c>
      <c r="P1043" s="292" t="s">
        <v>340</v>
      </c>
      <c r="Q1043" s="292" t="s">
        <v>857</v>
      </c>
      <c r="R1043" s="25">
        <v>3998</v>
      </c>
      <c r="S1043" s="25" t="s">
        <v>858</v>
      </c>
      <c r="T1043" s="25">
        <v>8</v>
      </c>
      <c r="U1043" s="25" t="s">
        <v>859</v>
      </c>
      <c r="V1043" s="25">
        <v>8</v>
      </c>
      <c r="W1043" s="25"/>
      <c r="X1043" s="25"/>
      <c r="Y1043" s="25"/>
      <c r="Z1043" s="25"/>
      <c r="AA1043" s="25"/>
      <c r="AB1043" s="2980"/>
      <c r="AC1043" s="5085"/>
      <c r="AD1043" s="5085"/>
      <c r="AE1043" s="5126"/>
    </row>
    <row r="1044" spans="1:31" ht="13.5" thickBot="1">
      <c r="A1044" s="3878"/>
      <c r="B1044" s="5121"/>
      <c r="C1044" s="5175"/>
      <c r="D1044" s="3808"/>
      <c r="E1044" s="5121"/>
      <c r="F1044" s="5121"/>
      <c r="G1044" s="5121"/>
      <c r="H1044" s="5121"/>
      <c r="I1044" s="5121"/>
      <c r="J1044" s="5121"/>
      <c r="K1044" s="5121"/>
      <c r="L1044" s="5121"/>
      <c r="M1044" s="5121"/>
      <c r="N1044" s="294" t="s">
        <v>379</v>
      </c>
      <c r="O1044" s="294" t="s">
        <v>380</v>
      </c>
      <c r="P1044" s="294" t="s">
        <v>380</v>
      </c>
      <c r="Q1044" s="294" t="s">
        <v>857</v>
      </c>
      <c r="R1044" s="36">
        <v>3991</v>
      </c>
      <c r="S1044" s="36" t="s">
        <v>858</v>
      </c>
      <c r="T1044" s="36">
        <v>2</v>
      </c>
      <c r="U1044" s="36" t="s">
        <v>859</v>
      </c>
      <c r="V1044" s="36">
        <v>2</v>
      </c>
      <c r="W1044" s="36"/>
      <c r="X1044" s="36"/>
      <c r="Y1044" s="36"/>
      <c r="Z1044" s="36"/>
      <c r="AA1044" s="36"/>
      <c r="AB1044" s="2981"/>
      <c r="AC1044" s="5121"/>
      <c r="AD1044" s="5121"/>
      <c r="AE1044" s="5298"/>
    </row>
    <row r="1045" spans="1:31" ht="12.75" customHeight="1">
      <c r="A1045" s="4538" t="s">
        <v>4112</v>
      </c>
      <c r="B1045" s="1901" t="s">
        <v>2463</v>
      </c>
      <c r="C1045" s="1945" t="s">
        <v>3673</v>
      </c>
      <c r="D1045" s="186" t="s">
        <v>1248</v>
      </c>
      <c r="E1045" s="1901" t="s">
        <v>1221</v>
      </c>
      <c r="F1045" s="1901" t="s">
        <v>851</v>
      </c>
      <c r="G1045" s="1901" t="s">
        <v>862</v>
      </c>
      <c r="H1045" s="1901" t="s">
        <v>624</v>
      </c>
      <c r="I1045" s="1901" t="s">
        <v>853</v>
      </c>
      <c r="J1045" s="1901">
        <v>128</v>
      </c>
      <c r="K1045" s="1901">
        <v>608</v>
      </c>
      <c r="L1045" s="1901">
        <v>64</v>
      </c>
      <c r="M1045" s="1901">
        <v>320</v>
      </c>
      <c r="N1045" s="1901" t="s">
        <v>854</v>
      </c>
      <c r="O1045" s="1921" t="s">
        <v>1219</v>
      </c>
      <c r="P1045" s="474" t="s">
        <v>856</v>
      </c>
      <c r="Q1045" s="1921" t="s">
        <v>857</v>
      </c>
      <c r="R1045" s="474">
        <v>3980</v>
      </c>
      <c r="S1045" s="474" t="s">
        <v>858</v>
      </c>
      <c r="T1045" s="474">
        <v>2</v>
      </c>
      <c r="U1045" s="474" t="s">
        <v>859</v>
      </c>
      <c r="V1045" s="474">
        <v>2</v>
      </c>
      <c r="W1045" s="1946"/>
      <c r="X1045" s="1946"/>
      <c r="Y1045" s="1946"/>
      <c r="Z1045" s="1946"/>
      <c r="AA1045" s="1946"/>
      <c r="AB1045" s="1946"/>
      <c r="AC1045" s="1901" t="s">
        <v>2451</v>
      </c>
      <c r="AD1045" s="1901" t="s">
        <v>2455</v>
      </c>
      <c r="AE1045" s="1947" t="s">
        <v>1756</v>
      </c>
    </row>
    <row r="1046" spans="1:31" ht="25.5">
      <c r="A1046" s="4526"/>
      <c r="B1046" s="1890" t="s">
        <v>2463</v>
      </c>
      <c r="C1046" s="505" t="s">
        <v>3674</v>
      </c>
      <c r="D1046" s="1927" t="s">
        <v>13</v>
      </c>
      <c r="E1046" s="1890" t="s">
        <v>1221</v>
      </c>
      <c r="F1046" s="1890" t="s">
        <v>851</v>
      </c>
      <c r="G1046" s="1890" t="s">
        <v>862</v>
      </c>
      <c r="H1046" s="1890" t="s">
        <v>624</v>
      </c>
      <c r="I1046" s="1890" t="s">
        <v>853</v>
      </c>
      <c r="J1046" s="1890">
        <v>128</v>
      </c>
      <c r="K1046" s="1890">
        <v>1216</v>
      </c>
      <c r="L1046" s="1890">
        <v>64</v>
      </c>
      <c r="M1046" s="1890">
        <v>320</v>
      </c>
      <c r="N1046" s="1890" t="s">
        <v>854</v>
      </c>
      <c r="O1046" s="1920" t="s">
        <v>164</v>
      </c>
      <c r="P1046" s="1916" t="s">
        <v>856</v>
      </c>
      <c r="Q1046" s="1920" t="s">
        <v>857</v>
      </c>
      <c r="R1046" s="1916">
        <v>3980</v>
      </c>
      <c r="S1046" s="1916" t="s">
        <v>858</v>
      </c>
      <c r="T1046" s="1916">
        <v>2</v>
      </c>
      <c r="U1046" s="1916" t="s">
        <v>859</v>
      </c>
      <c r="V1046" s="1916">
        <v>2</v>
      </c>
      <c r="W1046" s="486"/>
      <c r="X1046" s="486"/>
      <c r="Y1046" s="486"/>
      <c r="Z1046" s="486"/>
      <c r="AA1046" s="486"/>
      <c r="AB1046" s="486"/>
      <c r="AC1046" s="1890" t="s">
        <v>2451</v>
      </c>
      <c r="AD1046" s="1890" t="s">
        <v>2455</v>
      </c>
      <c r="AE1046" s="523" t="s">
        <v>1757</v>
      </c>
    </row>
    <row r="1047" spans="1:31" ht="12.75" customHeight="1">
      <c r="A1047" s="4526"/>
      <c r="B1047" s="1887" t="s">
        <v>2463</v>
      </c>
      <c r="C1047" s="1896" t="s">
        <v>3675</v>
      </c>
      <c r="D1047" s="1903" t="s">
        <v>14</v>
      </c>
      <c r="E1047" s="1887" t="s">
        <v>1221</v>
      </c>
      <c r="F1047" s="1887" t="s">
        <v>851</v>
      </c>
      <c r="G1047" s="1887" t="s">
        <v>862</v>
      </c>
      <c r="H1047" s="1887" t="s">
        <v>624</v>
      </c>
      <c r="I1047" s="1887" t="s">
        <v>853</v>
      </c>
      <c r="J1047" s="1887">
        <v>384</v>
      </c>
      <c r="K1047" s="1887">
        <v>2400</v>
      </c>
      <c r="L1047" s="1887">
        <v>128</v>
      </c>
      <c r="M1047" s="1887">
        <v>320</v>
      </c>
      <c r="N1047" s="1887" t="s">
        <v>854</v>
      </c>
      <c r="O1047" s="1899" t="s">
        <v>165</v>
      </c>
      <c r="P1047" s="506" t="s">
        <v>856</v>
      </c>
      <c r="Q1047" s="1899" t="s">
        <v>857</v>
      </c>
      <c r="R1047" s="1899">
        <v>3980</v>
      </c>
      <c r="S1047" s="1858" t="s">
        <v>858</v>
      </c>
      <c r="T1047" s="1858">
        <v>2</v>
      </c>
      <c r="U1047" s="1858" t="s">
        <v>859</v>
      </c>
      <c r="V1047" s="1858">
        <v>2</v>
      </c>
      <c r="W1047" s="485"/>
      <c r="X1047" s="485"/>
      <c r="Y1047" s="485"/>
      <c r="Z1047" s="485"/>
      <c r="AA1047" s="485"/>
      <c r="AB1047" s="485"/>
      <c r="AC1047" s="1887" t="s">
        <v>2451</v>
      </c>
      <c r="AD1047" s="1887" t="s">
        <v>2455</v>
      </c>
      <c r="AE1047" s="524" t="s">
        <v>1758</v>
      </c>
    </row>
    <row r="1048" spans="1:31" ht="12.75" customHeight="1">
      <c r="A1048" s="4526"/>
      <c r="B1048" s="1890" t="s">
        <v>2463</v>
      </c>
      <c r="C1048" s="505" t="s">
        <v>3676</v>
      </c>
      <c r="D1048" s="1927" t="s">
        <v>15</v>
      </c>
      <c r="E1048" s="1890" t="s">
        <v>1221</v>
      </c>
      <c r="F1048" s="1890" t="s">
        <v>851</v>
      </c>
      <c r="G1048" s="1890" t="s">
        <v>862</v>
      </c>
      <c r="H1048" s="1890" t="s">
        <v>624</v>
      </c>
      <c r="I1048" s="1890" t="s">
        <v>853</v>
      </c>
      <c r="J1048" s="1890">
        <v>384</v>
      </c>
      <c r="K1048" s="1890">
        <v>3616</v>
      </c>
      <c r="L1048" s="1890">
        <v>128</v>
      </c>
      <c r="M1048" s="1890">
        <v>320</v>
      </c>
      <c r="N1048" s="1890" t="s">
        <v>854</v>
      </c>
      <c r="O1048" s="1920" t="s">
        <v>166</v>
      </c>
      <c r="P1048" s="1916" t="s">
        <v>856</v>
      </c>
      <c r="Q1048" s="1920" t="s">
        <v>857</v>
      </c>
      <c r="R1048" s="1916">
        <v>3980</v>
      </c>
      <c r="S1048" s="1916" t="s">
        <v>858</v>
      </c>
      <c r="T1048" s="1916">
        <v>2</v>
      </c>
      <c r="U1048" s="1916" t="s">
        <v>859</v>
      </c>
      <c r="V1048" s="1916">
        <v>2</v>
      </c>
      <c r="W1048" s="486"/>
      <c r="X1048" s="486"/>
      <c r="Y1048" s="486"/>
      <c r="Z1048" s="486"/>
      <c r="AA1048" s="486"/>
      <c r="AB1048" s="486"/>
      <c r="AC1048" s="1890" t="s">
        <v>2451</v>
      </c>
      <c r="AD1048" s="1890" t="s">
        <v>2455</v>
      </c>
      <c r="AE1048" s="523" t="s">
        <v>1759</v>
      </c>
    </row>
    <row r="1049" spans="1:31" ht="12.75" customHeight="1">
      <c r="A1049" s="4526"/>
      <c r="B1049" s="1886" t="s">
        <v>2463</v>
      </c>
      <c r="C1049" s="1922" t="s">
        <v>3677</v>
      </c>
      <c r="D1049" s="1914" t="s">
        <v>244</v>
      </c>
      <c r="E1049" s="1886" t="s">
        <v>1221</v>
      </c>
      <c r="F1049" s="1886" t="s">
        <v>851</v>
      </c>
      <c r="G1049" s="1886" t="s">
        <v>862</v>
      </c>
      <c r="H1049" s="1886" t="s">
        <v>624</v>
      </c>
      <c r="I1049" s="1886" t="s">
        <v>853</v>
      </c>
      <c r="J1049" s="1886">
        <v>385</v>
      </c>
      <c r="K1049" s="1886">
        <v>4906</v>
      </c>
      <c r="L1049" s="1886">
        <v>128</v>
      </c>
      <c r="M1049" s="1886">
        <v>640</v>
      </c>
      <c r="N1049" s="1887" t="s">
        <v>854</v>
      </c>
      <c r="O1049" s="1887" t="s">
        <v>1218</v>
      </c>
      <c r="P1049" s="1857" t="s">
        <v>1219</v>
      </c>
      <c r="Q1049" s="1887" t="s">
        <v>857</v>
      </c>
      <c r="R1049" s="1887">
        <v>3980</v>
      </c>
      <c r="S1049" s="1857" t="s">
        <v>858</v>
      </c>
      <c r="T1049" s="1857">
        <v>2</v>
      </c>
      <c r="U1049" s="1857" t="s">
        <v>859</v>
      </c>
      <c r="V1049" s="1857">
        <v>2</v>
      </c>
      <c r="W1049" s="1857"/>
      <c r="X1049" s="1857"/>
      <c r="Y1049" s="1857"/>
      <c r="Z1049" s="1857"/>
      <c r="AA1049" s="1857"/>
      <c r="AB1049" s="2980"/>
      <c r="AC1049" s="1886" t="s">
        <v>2451</v>
      </c>
      <c r="AD1049" s="1886" t="s">
        <v>2455</v>
      </c>
      <c r="AE1049" s="1907" t="s">
        <v>1760</v>
      </c>
    </row>
    <row r="1050" spans="1:31" ht="25.5">
      <c r="A1050" s="4526"/>
      <c r="B1050" s="1888" t="s">
        <v>2463</v>
      </c>
      <c r="C1050" s="1895" t="s">
        <v>3678</v>
      </c>
      <c r="D1050" s="1902" t="s">
        <v>245</v>
      </c>
      <c r="E1050" s="1888" t="s">
        <v>1222</v>
      </c>
      <c r="F1050" s="1888" t="s">
        <v>851</v>
      </c>
      <c r="G1050" s="1888" t="s">
        <v>1131</v>
      </c>
      <c r="H1050" s="1888" t="s">
        <v>624</v>
      </c>
      <c r="I1050" s="1888" t="s">
        <v>873</v>
      </c>
      <c r="J1050" s="2664">
        <v>4907</v>
      </c>
      <c r="K1050" s="2664">
        <v>12286</v>
      </c>
      <c r="L1050" s="2664">
        <v>256</v>
      </c>
      <c r="M1050" s="2664">
        <v>790</v>
      </c>
      <c r="N1050" s="2667" t="s">
        <v>854</v>
      </c>
      <c r="O1050" s="2667" t="s">
        <v>1135</v>
      </c>
      <c r="P1050" s="1912" t="s">
        <v>1134</v>
      </c>
      <c r="Q1050" s="1890" t="s">
        <v>857</v>
      </c>
      <c r="R1050" s="1890">
        <v>3980</v>
      </c>
      <c r="S1050" s="1912" t="s">
        <v>858</v>
      </c>
      <c r="T1050" s="1912">
        <v>2</v>
      </c>
      <c r="U1050" s="1912" t="s">
        <v>859</v>
      </c>
      <c r="V1050" s="1912">
        <v>2</v>
      </c>
      <c r="W1050" s="1912"/>
      <c r="X1050" s="1912"/>
      <c r="Y1050" s="1912"/>
      <c r="Z1050" s="1912"/>
      <c r="AA1050" s="1912"/>
      <c r="AB1050" s="2983"/>
      <c r="AC1050" s="1888" t="s">
        <v>2466</v>
      </c>
      <c r="AD1050" s="1888" t="s">
        <v>2455</v>
      </c>
      <c r="AE1050" s="1891" t="s">
        <v>1761</v>
      </c>
    </row>
    <row r="1051" spans="1:31" ht="12.75" customHeight="1">
      <c r="A1051" s="4527"/>
      <c r="B1051" s="1890" t="s">
        <v>2463</v>
      </c>
      <c r="C1051" s="505" t="s">
        <v>3679</v>
      </c>
      <c r="D1051" s="1927" t="s">
        <v>246</v>
      </c>
      <c r="E1051" s="1890" t="s">
        <v>1222</v>
      </c>
      <c r="F1051" s="1890" t="s">
        <v>851</v>
      </c>
      <c r="G1051" s="1890" t="s">
        <v>1131</v>
      </c>
      <c r="H1051" s="1912" t="s">
        <v>624</v>
      </c>
      <c r="I1051" s="1890" t="s">
        <v>873</v>
      </c>
      <c r="J1051" s="2667">
        <v>12287</v>
      </c>
      <c r="K1051" s="2667">
        <v>23712</v>
      </c>
      <c r="L1051" s="2667">
        <v>512</v>
      </c>
      <c r="M1051" s="2667">
        <v>912</v>
      </c>
      <c r="N1051" s="2667" t="s">
        <v>854</v>
      </c>
      <c r="O1051" s="2667" t="s">
        <v>866</v>
      </c>
      <c r="P1051" s="1912" t="s">
        <v>867</v>
      </c>
      <c r="Q1051" s="1890" t="s">
        <v>857</v>
      </c>
      <c r="R1051" s="1890">
        <v>3980</v>
      </c>
      <c r="S1051" s="1912" t="s">
        <v>858</v>
      </c>
      <c r="T1051" s="1912">
        <v>2</v>
      </c>
      <c r="U1051" s="1912" t="s">
        <v>859</v>
      </c>
      <c r="V1051" s="1912">
        <v>2</v>
      </c>
      <c r="W1051" s="1912"/>
      <c r="X1051" s="1912"/>
      <c r="Y1051" s="1912"/>
      <c r="Z1051" s="1912"/>
      <c r="AA1051" s="1912"/>
      <c r="AB1051" s="2987"/>
      <c r="AC1051" s="1890" t="s">
        <v>2468</v>
      </c>
      <c r="AD1051" s="1890" t="s">
        <v>2455</v>
      </c>
      <c r="AE1051" s="1891" t="s">
        <v>1762</v>
      </c>
    </row>
    <row r="1052" spans="1:31" ht="27" customHeight="1">
      <c r="A1052" s="120" t="s">
        <v>4116</v>
      </c>
      <c r="B1052" s="1741" t="s">
        <v>2463</v>
      </c>
      <c r="C1052" s="1480" t="s">
        <v>3738</v>
      </c>
      <c r="D1052" s="279" t="s">
        <v>247</v>
      </c>
      <c r="E1052" s="283" t="s">
        <v>1223</v>
      </c>
      <c r="F1052" s="283" t="s">
        <v>851</v>
      </c>
      <c r="G1052" s="283" t="s">
        <v>1130</v>
      </c>
      <c r="H1052" s="283" t="s">
        <v>624</v>
      </c>
      <c r="I1052" s="283" t="s">
        <v>873</v>
      </c>
      <c r="J1052" s="2662">
        <v>4194</v>
      </c>
      <c r="K1052" s="2662">
        <v>5088</v>
      </c>
      <c r="L1052" s="2662">
        <v>384</v>
      </c>
      <c r="M1052" s="2662">
        <v>768</v>
      </c>
      <c r="N1052" s="2662" t="s">
        <v>874</v>
      </c>
      <c r="O1052" s="2663" t="s">
        <v>930</v>
      </c>
      <c r="P1052" s="283" t="s">
        <v>341</v>
      </c>
      <c r="Q1052" s="283" t="s">
        <v>857</v>
      </c>
      <c r="R1052" s="1054">
        <v>3989</v>
      </c>
      <c r="S1052" s="45" t="s">
        <v>858</v>
      </c>
      <c r="T1052" s="45">
        <v>2</v>
      </c>
      <c r="U1052" s="45" t="s">
        <v>859</v>
      </c>
      <c r="V1052" s="45">
        <v>2</v>
      </c>
      <c r="W1052" s="45">
        <v>3</v>
      </c>
      <c r="X1052" s="45" t="s">
        <v>875</v>
      </c>
      <c r="Y1052" s="45" t="s">
        <v>859</v>
      </c>
      <c r="Z1052" s="45" t="s">
        <v>876</v>
      </c>
      <c r="AA1052" s="45" t="s">
        <v>877</v>
      </c>
      <c r="AB1052" s="2980"/>
      <c r="AC1052" s="413" t="s">
        <v>2466</v>
      </c>
      <c r="AD1052" s="413" t="s">
        <v>2455</v>
      </c>
      <c r="AE1052" s="522" t="s">
        <v>9</v>
      </c>
    </row>
    <row r="1053" spans="1:31" ht="29.25" customHeight="1">
      <c r="A1053" s="109" t="s">
        <v>3166</v>
      </c>
      <c r="B1053" s="1749" t="s">
        <v>2463</v>
      </c>
      <c r="C1053" s="1481" t="s">
        <v>3739</v>
      </c>
      <c r="D1053" s="1144" t="s">
        <v>1038</v>
      </c>
      <c r="E1053" s="1138" t="s">
        <v>1226</v>
      </c>
      <c r="F1053" s="1138" t="s">
        <v>851</v>
      </c>
      <c r="G1053" s="1138" t="s">
        <v>1130</v>
      </c>
      <c r="H1053" s="1138" t="s">
        <v>624</v>
      </c>
      <c r="I1053" s="1138" t="s">
        <v>873</v>
      </c>
      <c r="J1053" s="2667">
        <v>6600</v>
      </c>
      <c r="K1053" s="2667">
        <v>6636</v>
      </c>
      <c r="L1053" s="2667">
        <v>282</v>
      </c>
      <c r="M1053" s="2667">
        <v>564</v>
      </c>
      <c r="N1053" s="2667" t="s">
        <v>874</v>
      </c>
      <c r="O1053" s="2667" t="s">
        <v>168</v>
      </c>
      <c r="P1053" s="1138" t="s">
        <v>341</v>
      </c>
      <c r="Q1053" s="1138" t="s">
        <v>857</v>
      </c>
      <c r="R1053" s="1137">
        <v>3989</v>
      </c>
      <c r="S1053" s="1137" t="s">
        <v>858</v>
      </c>
      <c r="T1053" s="1137">
        <v>2</v>
      </c>
      <c r="U1053" s="1137" t="s">
        <v>859</v>
      </c>
      <c r="V1053" s="1137">
        <v>2</v>
      </c>
      <c r="W1053" s="1137">
        <v>6</v>
      </c>
      <c r="X1053" s="1137" t="s">
        <v>875</v>
      </c>
      <c r="Y1053" s="1137" t="s">
        <v>859</v>
      </c>
      <c r="Z1053" s="1137" t="s">
        <v>876</v>
      </c>
      <c r="AA1053" s="1137" t="s">
        <v>877</v>
      </c>
      <c r="AB1053" s="2987"/>
      <c r="AC1053" s="1138" t="s">
        <v>2466</v>
      </c>
      <c r="AD1053" s="1138" t="s">
        <v>2455</v>
      </c>
      <c r="AE1053" s="1140" t="s">
        <v>3167</v>
      </c>
    </row>
    <row r="1054" spans="1:31" ht="30.75" customHeight="1">
      <c r="A1054" s="1221" t="s">
        <v>3165</v>
      </c>
      <c r="B1054" s="1742" t="s">
        <v>2463</v>
      </c>
      <c r="C1054" s="1485" t="s">
        <v>3740</v>
      </c>
      <c r="D1054" s="1402" t="s">
        <v>3154</v>
      </c>
      <c r="E1054" s="1138" t="s">
        <v>1226</v>
      </c>
      <c r="F1054" s="1134" t="s">
        <v>851</v>
      </c>
      <c r="G1054" s="1134" t="s">
        <v>1130</v>
      </c>
      <c r="H1054" s="1134" t="s">
        <v>624</v>
      </c>
      <c r="I1054" s="1134" t="s">
        <v>873</v>
      </c>
      <c r="J1054" s="2663">
        <v>8801</v>
      </c>
      <c r="K1054" s="2663">
        <v>8836</v>
      </c>
      <c r="L1054" s="2663">
        <v>282</v>
      </c>
      <c r="M1054" s="2663">
        <v>564</v>
      </c>
      <c r="N1054" s="2663" t="s">
        <v>874</v>
      </c>
      <c r="O1054" s="2663" t="s">
        <v>1158</v>
      </c>
      <c r="P1054" s="1123" t="s">
        <v>341</v>
      </c>
      <c r="Q1054" s="1134" t="s">
        <v>857</v>
      </c>
      <c r="R1054" s="1129">
        <v>3989</v>
      </c>
      <c r="S1054" s="1129" t="s">
        <v>858</v>
      </c>
      <c r="T1054" s="1569">
        <v>4</v>
      </c>
      <c r="U1054" s="1569" t="s">
        <v>859</v>
      </c>
      <c r="V1054" s="1569">
        <v>4</v>
      </c>
      <c r="W1054" s="1569">
        <v>6</v>
      </c>
      <c r="X1054" s="1129" t="s">
        <v>875</v>
      </c>
      <c r="Y1054" s="1129" t="s">
        <v>859</v>
      </c>
      <c r="Z1054" s="1129" t="s">
        <v>876</v>
      </c>
      <c r="AA1054" s="1129" t="s">
        <v>877</v>
      </c>
      <c r="AB1054" s="2982"/>
      <c r="AC1054" s="1134" t="s">
        <v>2466</v>
      </c>
      <c r="AD1054" s="1134" t="s">
        <v>2455</v>
      </c>
      <c r="AE1054" s="1135" t="s">
        <v>3164</v>
      </c>
    </row>
    <row r="1055" spans="1:31" ht="32.25" customHeight="1">
      <c r="A1055" s="2773" t="s">
        <v>5746</v>
      </c>
      <c r="B1055" s="2786" t="s">
        <v>2463</v>
      </c>
      <c r="C1055" s="163" t="s">
        <v>5743</v>
      </c>
      <c r="D1055" s="995" t="s">
        <v>5744</v>
      </c>
      <c r="E1055" s="2758" t="s">
        <v>1225</v>
      </c>
      <c r="F1055" s="2758" t="s">
        <v>851</v>
      </c>
      <c r="G1055" s="2758" t="s">
        <v>1131</v>
      </c>
      <c r="H1055" s="2758" t="s">
        <v>624</v>
      </c>
      <c r="I1055" s="2790" t="s">
        <v>873</v>
      </c>
      <c r="J1055" s="2786">
        <v>11000</v>
      </c>
      <c r="K1055" s="2786">
        <v>11036</v>
      </c>
      <c r="L1055" s="2786">
        <v>282</v>
      </c>
      <c r="M1055" s="2786">
        <v>564</v>
      </c>
      <c r="N1055" s="2758" t="s">
        <v>874</v>
      </c>
      <c r="O1055" s="2758" t="s">
        <v>344</v>
      </c>
      <c r="P1055" s="2758" t="s">
        <v>341</v>
      </c>
      <c r="Q1055" s="2758" t="s">
        <v>857</v>
      </c>
      <c r="R1055" s="2761">
        <v>3989</v>
      </c>
      <c r="S1055" s="2761" t="s">
        <v>858</v>
      </c>
      <c r="T1055" s="2761">
        <v>4</v>
      </c>
      <c r="U1055" s="2761" t="s">
        <v>859</v>
      </c>
      <c r="V1055" s="2761">
        <v>4</v>
      </c>
      <c r="W1055" s="2761">
        <v>6</v>
      </c>
      <c r="X1055" s="2761" t="s">
        <v>875</v>
      </c>
      <c r="Y1055" s="2761" t="s">
        <v>859</v>
      </c>
      <c r="Z1055" s="2761" t="s">
        <v>876</v>
      </c>
      <c r="AA1055" s="2761" t="s">
        <v>877</v>
      </c>
      <c r="AB1055" s="2987"/>
      <c r="AC1055" s="2763" t="s">
        <v>2466</v>
      </c>
      <c r="AD1055" s="2763" t="s">
        <v>2455</v>
      </c>
      <c r="AE1055" s="2759" t="s">
        <v>5762</v>
      </c>
    </row>
    <row r="1056" spans="1:31" ht="12.75" customHeight="1">
      <c r="A1056" s="2604"/>
      <c r="B1056" s="5085" t="s">
        <v>2463</v>
      </c>
      <c r="C1056" s="5160" t="s">
        <v>3780</v>
      </c>
      <c r="D1056" s="4216" t="s">
        <v>5560</v>
      </c>
      <c r="E1056" s="5086" t="s">
        <v>1223</v>
      </c>
      <c r="F1056" s="5085" t="s">
        <v>851</v>
      </c>
      <c r="G1056" s="5086" t="s">
        <v>1130</v>
      </c>
      <c r="H1056" s="5085" t="s">
        <v>624</v>
      </c>
      <c r="I1056" s="5085" t="s">
        <v>873</v>
      </c>
      <c r="J1056" s="5085">
        <v>4128</v>
      </c>
      <c r="K1056" s="5085">
        <v>5248</v>
      </c>
      <c r="L1056" s="5085">
        <v>224</v>
      </c>
      <c r="M1056" s="5085">
        <v>576</v>
      </c>
      <c r="N1056" s="2663" t="s">
        <v>854</v>
      </c>
      <c r="O1056" s="2663" t="s">
        <v>164</v>
      </c>
      <c r="P1056" s="2601" t="s">
        <v>856</v>
      </c>
      <c r="Q1056" s="2606" t="s">
        <v>857</v>
      </c>
      <c r="R1056" s="2601">
        <v>3980</v>
      </c>
      <c r="S1056" s="2601" t="s">
        <v>858</v>
      </c>
      <c r="T1056" s="2601">
        <v>2</v>
      </c>
      <c r="U1056" s="2601" t="s">
        <v>859</v>
      </c>
      <c r="V1056" s="2601">
        <v>2</v>
      </c>
      <c r="W1056" s="2601"/>
      <c r="X1056" s="2601"/>
      <c r="Y1056" s="2601"/>
      <c r="Z1056" s="2601"/>
      <c r="AA1056" s="2601"/>
      <c r="AB1056" s="2980"/>
      <c r="AC1056" s="5084" t="s">
        <v>2466</v>
      </c>
      <c r="AD1056" s="5084" t="s">
        <v>2455</v>
      </c>
      <c r="AE1056" s="5125" t="s">
        <v>2819</v>
      </c>
    </row>
    <row r="1057" spans="1:31" ht="12.75" customHeight="1">
      <c r="A1057" s="2604"/>
      <c r="B1057" s="5086"/>
      <c r="C1057" s="5118"/>
      <c r="D1057" s="4151"/>
      <c r="E1057" s="5130"/>
      <c r="F1057" s="5086"/>
      <c r="G1057" s="5130"/>
      <c r="H1057" s="5086"/>
      <c r="I1057" s="5086"/>
      <c r="J1057" s="5086"/>
      <c r="K1057" s="5086"/>
      <c r="L1057" s="5086"/>
      <c r="M1057" s="5086"/>
      <c r="N1057" s="2667" t="s">
        <v>874</v>
      </c>
      <c r="O1057" s="2667" t="s">
        <v>930</v>
      </c>
      <c r="P1057" s="2607" t="s">
        <v>341</v>
      </c>
      <c r="Q1057" s="2607" t="s">
        <v>857</v>
      </c>
      <c r="R1057" s="2609">
        <v>3989</v>
      </c>
      <c r="S1057" s="2609" t="s">
        <v>858</v>
      </c>
      <c r="T1057" s="2609">
        <v>2</v>
      </c>
      <c r="U1057" s="2609" t="s">
        <v>859</v>
      </c>
      <c r="V1057" s="2609">
        <v>2</v>
      </c>
      <c r="W1057" s="2609">
        <v>3</v>
      </c>
      <c r="X1057" s="2609" t="s">
        <v>875</v>
      </c>
      <c r="Y1057" s="2609" t="s">
        <v>859</v>
      </c>
      <c r="Z1057" s="2609" t="s">
        <v>876</v>
      </c>
      <c r="AA1057" s="2609" t="s">
        <v>877</v>
      </c>
      <c r="AB1057" s="2982"/>
      <c r="AC1057" s="5086"/>
      <c r="AD1057" s="5086"/>
      <c r="AE1057" s="5317"/>
    </row>
    <row r="1058" spans="1:31" ht="12.75" customHeight="1">
      <c r="A1058" s="3877" t="s">
        <v>3936</v>
      </c>
      <c r="B1058" s="5084" t="s">
        <v>2463</v>
      </c>
      <c r="C1058" s="5160" t="s">
        <v>3741</v>
      </c>
      <c r="D1058" s="5119" t="s">
        <v>248</v>
      </c>
      <c r="E1058" s="5086" t="s">
        <v>1223</v>
      </c>
      <c r="F1058" s="5084" t="s">
        <v>851</v>
      </c>
      <c r="G1058" s="5086" t="s">
        <v>1130</v>
      </c>
      <c r="H1058" s="5084" t="s">
        <v>624</v>
      </c>
      <c r="I1058" s="5084" t="s">
        <v>873</v>
      </c>
      <c r="J1058" s="5084">
        <v>4334</v>
      </c>
      <c r="K1058" s="5084">
        <v>6400</v>
      </c>
      <c r="L1058" s="5084">
        <v>384</v>
      </c>
      <c r="M1058" s="5084">
        <v>832</v>
      </c>
      <c r="N1058" s="2663" t="s">
        <v>854</v>
      </c>
      <c r="O1058" s="91" t="s">
        <v>165</v>
      </c>
      <c r="P1058" s="33" t="s">
        <v>856</v>
      </c>
      <c r="Q1058" s="286" t="s">
        <v>857</v>
      </c>
      <c r="R1058" s="1055">
        <v>3980</v>
      </c>
      <c r="S1058" s="33" t="s">
        <v>858</v>
      </c>
      <c r="T1058" s="1569">
        <v>2</v>
      </c>
      <c r="U1058" s="1569" t="s">
        <v>859</v>
      </c>
      <c r="V1058" s="1569">
        <v>2</v>
      </c>
      <c r="W1058" s="1569"/>
      <c r="X1058" s="33"/>
      <c r="Y1058" s="33"/>
      <c r="Z1058" s="33"/>
      <c r="AA1058" s="33"/>
      <c r="AB1058" s="2980"/>
      <c r="AC1058" s="5084" t="s">
        <v>2466</v>
      </c>
      <c r="AD1058" s="5084" t="s">
        <v>2455</v>
      </c>
      <c r="AE1058" s="5125" t="s">
        <v>2819</v>
      </c>
    </row>
    <row r="1059" spans="1:31" ht="12.75" customHeight="1">
      <c r="A1059" s="3877"/>
      <c r="B1059" s="5086"/>
      <c r="C1059" s="5118"/>
      <c r="D1059" s="5120"/>
      <c r="E1059" s="5130"/>
      <c r="F1059" s="5086"/>
      <c r="G1059" s="5130"/>
      <c r="H1059" s="5086"/>
      <c r="I1059" s="5086"/>
      <c r="J1059" s="5086"/>
      <c r="K1059" s="5086"/>
      <c r="L1059" s="5086"/>
      <c r="M1059" s="5086"/>
      <c r="N1059" s="2667" t="s">
        <v>874</v>
      </c>
      <c r="O1059" s="2667" t="s">
        <v>930</v>
      </c>
      <c r="P1059" s="292" t="s">
        <v>341</v>
      </c>
      <c r="Q1059" s="292" t="s">
        <v>857</v>
      </c>
      <c r="R1059" s="1057">
        <v>3989</v>
      </c>
      <c r="S1059" s="25" t="s">
        <v>858</v>
      </c>
      <c r="T1059" s="1577">
        <v>2</v>
      </c>
      <c r="U1059" s="1577" t="s">
        <v>859</v>
      </c>
      <c r="V1059" s="1577">
        <v>2</v>
      </c>
      <c r="W1059" s="1577">
        <v>3</v>
      </c>
      <c r="X1059" s="25" t="s">
        <v>875</v>
      </c>
      <c r="Y1059" s="25" t="s">
        <v>859</v>
      </c>
      <c r="Z1059" s="25" t="s">
        <v>876</v>
      </c>
      <c r="AA1059" s="25" t="s">
        <v>877</v>
      </c>
      <c r="AB1059" s="2982"/>
      <c r="AC1059" s="5086"/>
      <c r="AD1059" s="5086"/>
      <c r="AE1059" s="5317"/>
    </row>
    <row r="1060" spans="1:31" ht="12.75" customHeight="1">
      <c r="A1060" s="3877"/>
      <c r="B1060" s="5085" t="s">
        <v>2463</v>
      </c>
      <c r="C1060" s="5160" t="s">
        <v>5528</v>
      </c>
      <c r="D1060" s="4216" t="s">
        <v>5485</v>
      </c>
      <c r="E1060" s="5086" t="s">
        <v>1223</v>
      </c>
      <c r="F1060" s="5085" t="s">
        <v>851</v>
      </c>
      <c r="G1060" s="5086" t="s">
        <v>1130</v>
      </c>
      <c r="H1060" s="5085" t="s">
        <v>624</v>
      </c>
      <c r="I1060" s="5085" t="s">
        <v>873</v>
      </c>
      <c r="J1060" s="5085">
        <v>4384</v>
      </c>
      <c r="K1060" s="5085">
        <v>7648</v>
      </c>
      <c r="L1060" s="5085">
        <v>320</v>
      </c>
      <c r="M1060" s="5085">
        <v>576</v>
      </c>
      <c r="N1060" s="2663" t="s">
        <v>854</v>
      </c>
      <c r="O1060" s="2672" t="s">
        <v>166</v>
      </c>
      <c r="P1060" s="2589" t="s">
        <v>856</v>
      </c>
      <c r="Q1060" s="2594" t="s">
        <v>857</v>
      </c>
      <c r="R1060" s="2589">
        <v>3980</v>
      </c>
      <c r="S1060" s="2589" t="s">
        <v>858</v>
      </c>
      <c r="T1060" s="2589">
        <v>2</v>
      </c>
      <c r="U1060" s="2589" t="s">
        <v>859</v>
      </c>
      <c r="V1060" s="2589">
        <v>2</v>
      </c>
      <c r="W1060" s="2589"/>
      <c r="X1060" s="2589"/>
      <c r="Y1060" s="2589"/>
      <c r="Z1060" s="2589"/>
      <c r="AA1060" s="2589"/>
      <c r="AB1060" s="2980"/>
      <c r="AC1060" s="5085" t="s">
        <v>2466</v>
      </c>
      <c r="AD1060" s="5085" t="s">
        <v>2455</v>
      </c>
      <c r="AE1060" s="5125" t="s">
        <v>2819</v>
      </c>
    </row>
    <row r="1061" spans="1:31" ht="12.75" customHeight="1">
      <c r="A1061" s="3877"/>
      <c r="B1061" s="5085"/>
      <c r="C1061" s="5118"/>
      <c r="D1061" s="4151"/>
      <c r="E1061" s="5130"/>
      <c r="F1061" s="5085"/>
      <c r="G1061" s="5130"/>
      <c r="H1061" s="5085"/>
      <c r="I1061" s="5085"/>
      <c r="J1061" s="5085"/>
      <c r="K1061" s="5085"/>
      <c r="L1061" s="5085"/>
      <c r="M1061" s="5085"/>
      <c r="N1061" s="2667" t="s">
        <v>874</v>
      </c>
      <c r="O1061" s="2667" t="s">
        <v>930</v>
      </c>
      <c r="P1061" s="2596" t="s">
        <v>341</v>
      </c>
      <c r="Q1061" s="2596" t="s">
        <v>857</v>
      </c>
      <c r="R1061" s="2598">
        <v>3989</v>
      </c>
      <c r="S1061" s="2598" t="s">
        <v>858</v>
      </c>
      <c r="T1061" s="2598">
        <v>2</v>
      </c>
      <c r="U1061" s="2598" t="s">
        <v>859</v>
      </c>
      <c r="V1061" s="2598">
        <v>2</v>
      </c>
      <c r="W1061" s="2598">
        <v>3</v>
      </c>
      <c r="X1061" s="2598" t="s">
        <v>875</v>
      </c>
      <c r="Y1061" s="2598" t="s">
        <v>859</v>
      </c>
      <c r="Z1061" s="2598" t="s">
        <v>876</v>
      </c>
      <c r="AA1061" s="2598" t="s">
        <v>877</v>
      </c>
      <c r="AB1061" s="2980"/>
      <c r="AC1061" s="5085"/>
      <c r="AD1061" s="5085"/>
      <c r="AE1061" s="5317"/>
    </row>
    <row r="1062" spans="1:31" ht="12.75" customHeight="1">
      <c r="A1062" s="3877"/>
      <c r="B1062" s="5084" t="s">
        <v>2463</v>
      </c>
      <c r="C1062" s="5157" t="s">
        <v>3742</v>
      </c>
      <c r="D1062" s="4150" t="s">
        <v>249</v>
      </c>
      <c r="E1062" s="5130" t="s">
        <v>1223</v>
      </c>
      <c r="F1062" s="5084" t="s">
        <v>851</v>
      </c>
      <c r="G1062" s="5130" t="s">
        <v>1130</v>
      </c>
      <c r="H1062" s="5084" t="s">
        <v>624</v>
      </c>
      <c r="I1062" s="5084" t="s">
        <v>873</v>
      </c>
      <c r="J1062" s="5084">
        <v>4398</v>
      </c>
      <c r="K1062" s="5084">
        <v>8906</v>
      </c>
      <c r="L1062" s="5084">
        <v>384</v>
      </c>
      <c r="M1062" s="5084">
        <v>832</v>
      </c>
      <c r="N1062" s="2667" t="s">
        <v>854</v>
      </c>
      <c r="O1062" s="2663" t="s">
        <v>1218</v>
      </c>
      <c r="P1062" s="33" t="s">
        <v>1219</v>
      </c>
      <c r="Q1062" s="292" t="s">
        <v>857</v>
      </c>
      <c r="R1062" s="1055">
        <v>3980</v>
      </c>
      <c r="S1062" s="25" t="s">
        <v>858</v>
      </c>
      <c r="T1062" s="1577">
        <v>2</v>
      </c>
      <c r="U1062" s="1577" t="s">
        <v>859</v>
      </c>
      <c r="V1062" s="1577">
        <v>2</v>
      </c>
      <c r="W1062" s="1577"/>
      <c r="X1062" s="25"/>
      <c r="Y1062" s="25"/>
      <c r="Z1062" s="25"/>
      <c r="AA1062" s="25"/>
      <c r="AB1062" s="2983"/>
      <c r="AC1062" s="5084" t="s">
        <v>2466</v>
      </c>
      <c r="AD1062" s="5084" t="s">
        <v>2455</v>
      </c>
      <c r="AE1062" s="5125" t="s">
        <v>2819</v>
      </c>
    </row>
    <row r="1063" spans="1:31" ht="12.75" customHeight="1">
      <c r="A1063" s="3877"/>
      <c r="B1063" s="5086"/>
      <c r="C1063" s="5118"/>
      <c r="D1063" s="4151"/>
      <c r="E1063" s="5130"/>
      <c r="F1063" s="5086"/>
      <c r="G1063" s="5130"/>
      <c r="H1063" s="5086"/>
      <c r="I1063" s="5086"/>
      <c r="J1063" s="5086"/>
      <c r="K1063" s="5086"/>
      <c r="L1063" s="5086"/>
      <c r="M1063" s="5086"/>
      <c r="N1063" s="2667" t="s">
        <v>874</v>
      </c>
      <c r="O1063" s="2667" t="s">
        <v>930</v>
      </c>
      <c r="P1063" s="292" t="s">
        <v>341</v>
      </c>
      <c r="Q1063" s="292" t="s">
        <v>857</v>
      </c>
      <c r="R1063" s="1057">
        <v>3989</v>
      </c>
      <c r="S1063" s="25" t="s">
        <v>858</v>
      </c>
      <c r="T1063" s="1577">
        <v>2</v>
      </c>
      <c r="U1063" s="1577" t="s">
        <v>859</v>
      </c>
      <c r="V1063" s="1577">
        <v>2</v>
      </c>
      <c r="W1063" s="1577">
        <v>3</v>
      </c>
      <c r="X1063" s="25" t="s">
        <v>875</v>
      </c>
      <c r="Y1063" s="25" t="s">
        <v>859</v>
      </c>
      <c r="Z1063" s="25" t="s">
        <v>876</v>
      </c>
      <c r="AA1063" s="25" t="s">
        <v>877</v>
      </c>
      <c r="AB1063" s="2982"/>
      <c r="AC1063" s="5086"/>
      <c r="AD1063" s="5086"/>
      <c r="AE1063" s="5317"/>
    </row>
    <row r="1064" spans="1:31" ht="12.75" customHeight="1">
      <c r="A1064" s="3877"/>
      <c r="B1064" s="5084" t="s">
        <v>2463</v>
      </c>
      <c r="C1064" s="5157" t="s">
        <v>3743</v>
      </c>
      <c r="D1064" s="4150" t="s">
        <v>250</v>
      </c>
      <c r="E1064" s="5130" t="s">
        <v>1224</v>
      </c>
      <c r="F1064" s="5084" t="s">
        <v>851</v>
      </c>
      <c r="G1064" s="5084" t="s">
        <v>1131</v>
      </c>
      <c r="H1064" s="5084" t="s">
        <v>624</v>
      </c>
      <c r="I1064" s="5084" t="s">
        <v>873</v>
      </c>
      <c r="J1064" s="5084">
        <v>8908</v>
      </c>
      <c r="K1064" s="5084">
        <v>16286</v>
      </c>
      <c r="L1064" s="5084">
        <v>512</v>
      </c>
      <c r="M1064" s="5084">
        <v>1132</v>
      </c>
      <c r="N1064" s="2667" t="s">
        <v>854</v>
      </c>
      <c r="O1064" s="2667" t="s">
        <v>1135</v>
      </c>
      <c r="P1064" s="25" t="s">
        <v>1134</v>
      </c>
      <c r="Q1064" s="292" t="s">
        <v>857</v>
      </c>
      <c r="R1064" s="1055">
        <v>3980</v>
      </c>
      <c r="S1064" s="25" t="s">
        <v>858</v>
      </c>
      <c r="T1064" s="1577">
        <v>2</v>
      </c>
      <c r="U1064" s="1577" t="s">
        <v>859</v>
      </c>
      <c r="V1064" s="1577">
        <v>2</v>
      </c>
      <c r="W1064" s="1577"/>
      <c r="X1064" s="25"/>
      <c r="Y1064" s="25"/>
      <c r="Z1064" s="25"/>
      <c r="AA1064" s="25"/>
      <c r="AB1064" s="2983"/>
      <c r="AC1064" s="5084" t="s">
        <v>2468</v>
      </c>
      <c r="AD1064" s="5084" t="s">
        <v>2455</v>
      </c>
      <c r="AE1064" s="5125" t="s">
        <v>2819</v>
      </c>
    </row>
    <row r="1065" spans="1:31" ht="12.75" customHeight="1">
      <c r="A1065" s="3877"/>
      <c r="B1065" s="5086"/>
      <c r="C1065" s="5118"/>
      <c r="D1065" s="4151"/>
      <c r="E1065" s="5130"/>
      <c r="F1065" s="5086"/>
      <c r="G1065" s="5086"/>
      <c r="H1065" s="5085"/>
      <c r="I1065" s="5085"/>
      <c r="J1065" s="5086"/>
      <c r="K1065" s="5086"/>
      <c r="L1065" s="5086"/>
      <c r="M1065" s="5086"/>
      <c r="N1065" s="2667" t="s">
        <v>874</v>
      </c>
      <c r="O1065" s="2667" t="s">
        <v>930</v>
      </c>
      <c r="P1065" s="292" t="s">
        <v>341</v>
      </c>
      <c r="Q1065" s="292" t="s">
        <v>857</v>
      </c>
      <c r="R1065" s="1057">
        <v>3989</v>
      </c>
      <c r="S1065" s="25" t="s">
        <v>858</v>
      </c>
      <c r="T1065" s="1577">
        <v>2</v>
      </c>
      <c r="U1065" s="1577" t="s">
        <v>859</v>
      </c>
      <c r="V1065" s="1577">
        <v>2</v>
      </c>
      <c r="W1065" s="1577">
        <v>3</v>
      </c>
      <c r="X1065" s="25" t="s">
        <v>875</v>
      </c>
      <c r="Y1065" s="25" t="s">
        <v>859</v>
      </c>
      <c r="Z1065" s="25" t="s">
        <v>876</v>
      </c>
      <c r="AA1065" s="25" t="s">
        <v>877</v>
      </c>
      <c r="AB1065" s="2982"/>
      <c r="AC1065" s="5086"/>
      <c r="AD1065" s="5086"/>
      <c r="AE1065" s="5317"/>
    </row>
    <row r="1066" spans="1:31" ht="12.75" customHeight="1">
      <c r="A1066" s="3877"/>
      <c r="B1066" s="5084" t="s">
        <v>2463</v>
      </c>
      <c r="C1066" s="5157" t="s">
        <v>3744</v>
      </c>
      <c r="D1066" s="4150" t="s">
        <v>251</v>
      </c>
      <c r="E1066" s="5130" t="s">
        <v>1224</v>
      </c>
      <c r="F1066" s="5084" t="s">
        <v>851</v>
      </c>
      <c r="G1066" s="5084" t="s">
        <v>1131</v>
      </c>
      <c r="H1066" s="5084" t="s">
        <v>624</v>
      </c>
      <c r="I1066" s="5084" t="s">
        <v>873</v>
      </c>
      <c r="J1066" s="5084">
        <v>16286</v>
      </c>
      <c r="K1066" s="5084">
        <v>27744</v>
      </c>
      <c r="L1066" s="5084">
        <v>512</v>
      </c>
      <c r="M1066" s="5084">
        <v>1424</v>
      </c>
      <c r="N1066" s="2667" t="s">
        <v>854</v>
      </c>
      <c r="O1066" s="2667" t="s">
        <v>866</v>
      </c>
      <c r="P1066" s="1137" t="s">
        <v>867</v>
      </c>
      <c r="Q1066" s="1138" t="s">
        <v>857</v>
      </c>
      <c r="R1066" s="1137">
        <v>3980</v>
      </c>
      <c r="S1066" s="1137" t="s">
        <v>858</v>
      </c>
      <c r="T1066" s="1577">
        <v>2</v>
      </c>
      <c r="U1066" s="1577" t="s">
        <v>859</v>
      </c>
      <c r="V1066" s="1577">
        <v>2</v>
      </c>
      <c r="W1066" s="1577"/>
      <c r="X1066" s="1137"/>
      <c r="Y1066" s="1137"/>
      <c r="Z1066" s="1137"/>
      <c r="AA1066" s="1137"/>
      <c r="AB1066" s="2983"/>
      <c r="AC1066" s="5084" t="s">
        <v>2468</v>
      </c>
      <c r="AD1066" s="5084" t="s">
        <v>2455</v>
      </c>
      <c r="AE1066" s="5317" t="s">
        <v>2819</v>
      </c>
    </row>
    <row r="1067" spans="1:31" ht="15.75" customHeight="1">
      <c r="A1067" s="4159"/>
      <c r="B1067" s="5086"/>
      <c r="C1067" s="5118"/>
      <c r="D1067" s="4151"/>
      <c r="E1067" s="5130"/>
      <c r="F1067" s="5086"/>
      <c r="G1067" s="5086"/>
      <c r="H1067" s="5086"/>
      <c r="I1067" s="5086"/>
      <c r="J1067" s="5086"/>
      <c r="K1067" s="5086"/>
      <c r="L1067" s="5086"/>
      <c r="M1067" s="5086"/>
      <c r="N1067" s="2667" t="s">
        <v>874</v>
      </c>
      <c r="O1067" s="2667" t="s">
        <v>930</v>
      </c>
      <c r="P1067" s="1138" t="s">
        <v>341</v>
      </c>
      <c r="Q1067" s="1138" t="s">
        <v>857</v>
      </c>
      <c r="R1067" s="1137">
        <v>3989</v>
      </c>
      <c r="S1067" s="1137" t="s">
        <v>858</v>
      </c>
      <c r="T1067" s="1577">
        <v>2</v>
      </c>
      <c r="U1067" s="1577" t="s">
        <v>859</v>
      </c>
      <c r="V1067" s="1577">
        <v>2</v>
      </c>
      <c r="W1067" s="1577">
        <v>3</v>
      </c>
      <c r="X1067" s="1137" t="s">
        <v>875</v>
      </c>
      <c r="Y1067" s="1137" t="s">
        <v>859</v>
      </c>
      <c r="Z1067" s="1137" t="s">
        <v>876</v>
      </c>
      <c r="AA1067" s="1137" t="s">
        <v>877</v>
      </c>
      <c r="AB1067" s="2982"/>
      <c r="AC1067" s="5086"/>
      <c r="AD1067" s="5086"/>
      <c r="AE1067" s="5317"/>
    </row>
    <row r="1068" spans="1:31" ht="16.5" customHeight="1">
      <c r="A1068" s="4158" t="s">
        <v>3937</v>
      </c>
      <c r="B1068" s="5084" t="s">
        <v>2463</v>
      </c>
      <c r="C1068" s="5160" t="s">
        <v>5516</v>
      </c>
      <c r="D1068" s="4150" t="s">
        <v>5515</v>
      </c>
      <c r="E1068" s="5130" t="s">
        <v>1226</v>
      </c>
      <c r="F1068" s="5084" t="s">
        <v>851</v>
      </c>
      <c r="G1068" s="5130" t="s">
        <v>1130</v>
      </c>
      <c r="H1068" s="5084" t="s">
        <v>624</v>
      </c>
      <c r="I1068" s="5084" t="s">
        <v>873</v>
      </c>
      <c r="J1068" s="5084">
        <v>6129</v>
      </c>
      <c r="K1068" s="5084">
        <v>7248</v>
      </c>
      <c r="L1068" s="5084">
        <v>224</v>
      </c>
      <c r="M1068" s="5084">
        <v>576</v>
      </c>
      <c r="N1068" s="2663" t="s">
        <v>854</v>
      </c>
      <c r="O1068" s="2663" t="s">
        <v>164</v>
      </c>
      <c r="P1068" s="2589" t="s">
        <v>856</v>
      </c>
      <c r="Q1068" s="2594" t="s">
        <v>857</v>
      </c>
      <c r="R1068" s="2589">
        <v>3980</v>
      </c>
      <c r="S1068" s="2589" t="s">
        <v>858</v>
      </c>
      <c r="T1068" s="2589">
        <v>2</v>
      </c>
      <c r="U1068" s="2589" t="s">
        <v>859</v>
      </c>
      <c r="V1068" s="2589">
        <v>2</v>
      </c>
      <c r="W1068" s="2589"/>
      <c r="X1068" s="2589"/>
      <c r="Y1068" s="2589"/>
      <c r="Z1068" s="2589"/>
      <c r="AA1068" s="2589"/>
      <c r="AB1068" s="2980"/>
      <c r="AC1068" s="5084" t="s">
        <v>2466</v>
      </c>
      <c r="AD1068" s="5084" t="s">
        <v>2455</v>
      </c>
      <c r="AE1068" s="5125" t="s">
        <v>2819</v>
      </c>
    </row>
    <row r="1069" spans="1:31" ht="15" customHeight="1">
      <c r="A1069" s="3877"/>
      <c r="B1069" s="5086"/>
      <c r="C1069" s="5118"/>
      <c r="D1069" s="4151"/>
      <c r="E1069" s="5130"/>
      <c r="F1069" s="5086"/>
      <c r="G1069" s="5130"/>
      <c r="H1069" s="5086"/>
      <c r="I1069" s="5086"/>
      <c r="J1069" s="5086"/>
      <c r="K1069" s="5086"/>
      <c r="L1069" s="5086"/>
      <c r="M1069" s="5086"/>
      <c r="N1069" s="2667" t="s">
        <v>874</v>
      </c>
      <c r="O1069" s="2667" t="s">
        <v>168</v>
      </c>
      <c r="P1069" s="2596" t="s">
        <v>341</v>
      </c>
      <c r="Q1069" s="2596" t="s">
        <v>857</v>
      </c>
      <c r="R1069" s="2598">
        <v>3989</v>
      </c>
      <c r="S1069" s="2598" t="s">
        <v>858</v>
      </c>
      <c r="T1069" s="2598">
        <v>2</v>
      </c>
      <c r="U1069" s="2598" t="s">
        <v>859</v>
      </c>
      <c r="V1069" s="2598">
        <v>2</v>
      </c>
      <c r="W1069" s="2598">
        <v>6</v>
      </c>
      <c r="X1069" s="2598" t="s">
        <v>875</v>
      </c>
      <c r="Y1069" s="2598" t="s">
        <v>859</v>
      </c>
      <c r="Z1069" s="2598" t="s">
        <v>876</v>
      </c>
      <c r="AA1069" s="2598" t="s">
        <v>877</v>
      </c>
      <c r="AB1069" s="2982"/>
      <c r="AC1069" s="5086"/>
      <c r="AD1069" s="5086"/>
      <c r="AE1069" s="5317"/>
    </row>
    <row r="1070" spans="1:31" ht="12.75" customHeight="1">
      <c r="A1070" s="3877"/>
      <c r="B1070" s="5084" t="s">
        <v>2463</v>
      </c>
      <c r="C1070" s="5160" t="s">
        <v>3745</v>
      </c>
      <c r="D1070" s="4216" t="s">
        <v>1039</v>
      </c>
      <c r="E1070" s="5086" t="s">
        <v>1226</v>
      </c>
      <c r="F1070" s="5084" t="s">
        <v>851</v>
      </c>
      <c r="G1070" s="5086" t="s">
        <v>1130</v>
      </c>
      <c r="H1070" s="5084" t="s">
        <v>624</v>
      </c>
      <c r="I1070" s="5084" t="s">
        <v>873</v>
      </c>
      <c r="J1070" s="5084">
        <v>6384</v>
      </c>
      <c r="K1070" s="5084">
        <v>8432</v>
      </c>
      <c r="L1070" s="5084">
        <v>384</v>
      </c>
      <c r="M1070" s="5084">
        <v>832</v>
      </c>
      <c r="N1070" s="2663" t="s">
        <v>854</v>
      </c>
      <c r="O1070" s="91" t="s">
        <v>165</v>
      </c>
      <c r="P1070" s="33" t="s">
        <v>856</v>
      </c>
      <c r="Q1070" s="286" t="s">
        <v>857</v>
      </c>
      <c r="R1070" s="1055">
        <v>3980</v>
      </c>
      <c r="S1070" s="33" t="s">
        <v>858</v>
      </c>
      <c r="T1070" s="1569">
        <v>2</v>
      </c>
      <c r="U1070" s="1569" t="s">
        <v>859</v>
      </c>
      <c r="V1070" s="1569">
        <v>2</v>
      </c>
      <c r="W1070" s="1569"/>
      <c r="X1070" s="33"/>
      <c r="Y1070" s="33"/>
      <c r="Z1070" s="33"/>
      <c r="AA1070" s="33"/>
      <c r="AB1070" s="2980"/>
      <c r="AC1070" s="5084" t="s">
        <v>2466</v>
      </c>
      <c r="AD1070" s="5084" t="s">
        <v>2455</v>
      </c>
      <c r="AE1070" s="5125" t="s">
        <v>2819</v>
      </c>
    </row>
    <row r="1071" spans="1:31" ht="12.75" customHeight="1">
      <c r="A1071" s="3877"/>
      <c r="B1071" s="5086"/>
      <c r="C1071" s="5118"/>
      <c r="D1071" s="4151"/>
      <c r="E1071" s="5130"/>
      <c r="F1071" s="5086"/>
      <c r="G1071" s="5130"/>
      <c r="H1071" s="5086"/>
      <c r="I1071" s="5086"/>
      <c r="J1071" s="5086"/>
      <c r="K1071" s="5086"/>
      <c r="L1071" s="5086"/>
      <c r="M1071" s="5086"/>
      <c r="N1071" s="2667" t="s">
        <v>874</v>
      </c>
      <c r="O1071" s="2667" t="s">
        <v>168</v>
      </c>
      <c r="P1071" s="292" t="s">
        <v>341</v>
      </c>
      <c r="Q1071" s="292" t="s">
        <v>857</v>
      </c>
      <c r="R1071" s="1057">
        <v>3989</v>
      </c>
      <c r="S1071" s="25" t="s">
        <v>858</v>
      </c>
      <c r="T1071" s="1577">
        <v>2</v>
      </c>
      <c r="U1071" s="1577" t="s">
        <v>859</v>
      </c>
      <c r="V1071" s="1577">
        <v>2</v>
      </c>
      <c r="W1071" s="1577">
        <v>6</v>
      </c>
      <c r="X1071" s="25" t="s">
        <v>875</v>
      </c>
      <c r="Y1071" s="25" t="s">
        <v>859</v>
      </c>
      <c r="Z1071" s="25" t="s">
        <v>876</v>
      </c>
      <c r="AA1071" s="25" t="s">
        <v>877</v>
      </c>
      <c r="AB1071" s="2982"/>
      <c r="AC1071" s="5086"/>
      <c r="AD1071" s="5086"/>
      <c r="AE1071" s="5317"/>
    </row>
    <row r="1072" spans="1:31" ht="12.75" customHeight="1">
      <c r="A1072" s="3877"/>
      <c r="B1072" s="5084" t="s">
        <v>2463</v>
      </c>
      <c r="C1072" s="5160" t="s">
        <v>5512</v>
      </c>
      <c r="D1072" s="4216" t="s">
        <v>5513</v>
      </c>
      <c r="E1072" s="5086" t="s">
        <v>1225</v>
      </c>
      <c r="F1072" s="5085" t="s">
        <v>851</v>
      </c>
      <c r="G1072" s="5086" t="s">
        <v>1130</v>
      </c>
      <c r="H1072" s="5085" t="s">
        <v>624</v>
      </c>
      <c r="I1072" s="5085" t="s">
        <v>873</v>
      </c>
      <c r="J1072" s="5085">
        <v>6384</v>
      </c>
      <c r="K1072" s="5085">
        <v>9648</v>
      </c>
      <c r="L1072" s="5085">
        <v>320</v>
      </c>
      <c r="M1072" s="5085">
        <v>576</v>
      </c>
      <c r="N1072" s="2663" t="s">
        <v>854</v>
      </c>
      <c r="O1072" s="2672" t="s">
        <v>166</v>
      </c>
      <c r="P1072" s="2589" t="s">
        <v>856</v>
      </c>
      <c r="Q1072" s="2594" t="s">
        <v>857</v>
      </c>
      <c r="R1072" s="2589">
        <v>3980</v>
      </c>
      <c r="S1072" s="2589" t="s">
        <v>858</v>
      </c>
      <c r="T1072" s="2589">
        <v>2</v>
      </c>
      <c r="U1072" s="2589" t="s">
        <v>859</v>
      </c>
      <c r="V1072" s="2589">
        <v>2</v>
      </c>
      <c r="W1072" s="2589"/>
      <c r="X1072" s="2589"/>
      <c r="Y1072" s="2589"/>
      <c r="Z1072" s="2589"/>
      <c r="AA1072" s="2589"/>
      <c r="AB1072" s="2980"/>
      <c r="AC1072" s="5085" t="s">
        <v>2466</v>
      </c>
      <c r="AD1072" s="5085" t="s">
        <v>2455</v>
      </c>
      <c r="AE1072" s="5125" t="s">
        <v>2819</v>
      </c>
    </row>
    <row r="1073" spans="1:31" ht="12.75" customHeight="1">
      <c r="A1073" s="3877"/>
      <c r="B1073" s="5086"/>
      <c r="C1073" s="5118"/>
      <c r="D1073" s="4151"/>
      <c r="E1073" s="5130"/>
      <c r="F1073" s="5085"/>
      <c r="G1073" s="5130"/>
      <c r="H1073" s="5085"/>
      <c r="I1073" s="5085"/>
      <c r="J1073" s="5085"/>
      <c r="K1073" s="5085"/>
      <c r="L1073" s="5085"/>
      <c r="M1073" s="5085"/>
      <c r="N1073" s="2667" t="s">
        <v>874</v>
      </c>
      <c r="O1073" s="2667" t="s">
        <v>168</v>
      </c>
      <c r="P1073" s="2596" t="s">
        <v>341</v>
      </c>
      <c r="Q1073" s="2596" t="s">
        <v>857</v>
      </c>
      <c r="R1073" s="2598">
        <v>3989</v>
      </c>
      <c r="S1073" s="2598" t="s">
        <v>858</v>
      </c>
      <c r="T1073" s="2598">
        <v>2</v>
      </c>
      <c r="U1073" s="2598" t="s">
        <v>859</v>
      </c>
      <c r="V1073" s="2598">
        <v>2</v>
      </c>
      <c r="W1073" s="2598">
        <v>6</v>
      </c>
      <c r="X1073" s="2598" t="s">
        <v>875</v>
      </c>
      <c r="Y1073" s="2598" t="s">
        <v>859</v>
      </c>
      <c r="Z1073" s="2598" t="s">
        <v>876</v>
      </c>
      <c r="AA1073" s="2598" t="s">
        <v>877</v>
      </c>
      <c r="AB1073" s="2980"/>
      <c r="AC1073" s="5085"/>
      <c r="AD1073" s="5085"/>
      <c r="AE1073" s="5317"/>
    </row>
    <row r="1074" spans="1:31" ht="12.75" customHeight="1">
      <c r="A1074" s="3877"/>
      <c r="B1074" s="5084" t="s">
        <v>2463</v>
      </c>
      <c r="C1074" s="5157" t="s">
        <v>3746</v>
      </c>
      <c r="D1074" s="4150" t="s">
        <v>1040</v>
      </c>
      <c r="E1074" s="5130" t="s">
        <v>1225</v>
      </c>
      <c r="F1074" s="5084" t="s">
        <v>851</v>
      </c>
      <c r="G1074" s="5084" t="s">
        <v>1131</v>
      </c>
      <c r="H1074" s="5084" t="s">
        <v>624</v>
      </c>
      <c r="I1074" s="5084" t="s">
        <v>873</v>
      </c>
      <c r="J1074" s="5084">
        <v>6384</v>
      </c>
      <c r="K1074" s="5084">
        <v>10938</v>
      </c>
      <c r="L1074" s="5084">
        <v>384</v>
      </c>
      <c r="M1074" s="5084">
        <v>832</v>
      </c>
      <c r="N1074" s="2667" t="s">
        <v>854</v>
      </c>
      <c r="O1074" s="2663" t="s">
        <v>1218</v>
      </c>
      <c r="P1074" s="33" t="s">
        <v>1219</v>
      </c>
      <c r="Q1074" s="292" t="s">
        <v>857</v>
      </c>
      <c r="R1074" s="1055">
        <v>3980</v>
      </c>
      <c r="S1074" s="25" t="s">
        <v>858</v>
      </c>
      <c r="T1074" s="1577">
        <v>2</v>
      </c>
      <c r="U1074" s="1577" t="s">
        <v>859</v>
      </c>
      <c r="V1074" s="1577">
        <v>2</v>
      </c>
      <c r="W1074" s="1577"/>
      <c r="X1074" s="25"/>
      <c r="Y1074" s="25"/>
      <c r="Z1074" s="25"/>
      <c r="AA1074" s="25"/>
      <c r="AB1074" s="2983"/>
      <c r="AC1074" s="5084" t="s">
        <v>2466</v>
      </c>
      <c r="AD1074" s="5084" t="s">
        <v>2455</v>
      </c>
      <c r="AE1074" s="5125" t="s">
        <v>2819</v>
      </c>
    </row>
    <row r="1075" spans="1:31" ht="12.75" customHeight="1">
      <c r="A1075" s="3877"/>
      <c r="B1075" s="5086"/>
      <c r="C1075" s="5118"/>
      <c r="D1075" s="4151"/>
      <c r="E1075" s="5130"/>
      <c r="F1075" s="5086"/>
      <c r="G1075" s="5086"/>
      <c r="H1075" s="5086"/>
      <c r="I1075" s="5086"/>
      <c r="J1075" s="5086"/>
      <c r="K1075" s="5086"/>
      <c r="L1075" s="5086"/>
      <c r="M1075" s="5086"/>
      <c r="N1075" s="2667" t="s">
        <v>874</v>
      </c>
      <c r="O1075" s="2667" t="s">
        <v>168</v>
      </c>
      <c r="P1075" s="292" t="s">
        <v>341</v>
      </c>
      <c r="Q1075" s="292" t="s">
        <v>857</v>
      </c>
      <c r="R1075" s="1057">
        <v>3989</v>
      </c>
      <c r="S1075" s="25" t="s">
        <v>858</v>
      </c>
      <c r="T1075" s="1577">
        <v>2</v>
      </c>
      <c r="U1075" s="1577" t="s">
        <v>859</v>
      </c>
      <c r="V1075" s="1577">
        <v>2</v>
      </c>
      <c r="W1075" s="1577">
        <v>6</v>
      </c>
      <c r="X1075" s="25" t="s">
        <v>875</v>
      </c>
      <c r="Y1075" s="25" t="s">
        <v>859</v>
      </c>
      <c r="Z1075" s="25" t="s">
        <v>876</v>
      </c>
      <c r="AA1075" s="25" t="s">
        <v>877</v>
      </c>
      <c r="AB1075" s="2982"/>
      <c r="AC1075" s="5086"/>
      <c r="AD1075" s="5086"/>
      <c r="AE1075" s="5317"/>
    </row>
    <row r="1076" spans="1:31" ht="12.75" customHeight="1">
      <c r="A1076" s="3877"/>
      <c r="B1076" s="5084" t="s">
        <v>2463</v>
      </c>
      <c r="C1076" s="5157" t="s">
        <v>3747</v>
      </c>
      <c r="D1076" s="4150" t="s">
        <v>1041</v>
      </c>
      <c r="E1076" s="5130" t="s">
        <v>1225</v>
      </c>
      <c r="F1076" s="5084" t="s">
        <v>851</v>
      </c>
      <c r="G1076" s="5084" t="s">
        <v>1131</v>
      </c>
      <c r="H1076" s="5084" t="s">
        <v>624</v>
      </c>
      <c r="I1076" s="5084" t="s">
        <v>873</v>
      </c>
      <c r="J1076" s="5084">
        <v>10938</v>
      </c>
      <c r="K1076" s="5084">
        <v>18318</v>
      </c>
      <c r="L1076" s="5084">
        <v>512</v>
      </c>
      <c r="M1076" s="5084">
        <v>1132</v>
      </c>
      <c r="N1076" s="2667" t="s">
        <v>854</v>
      </c>
      <c r="O1076" s="2667" t="s">
        <v>1135</v>
      </c>
      <c r="P1076" s="1137" t="s">
        <v>1134</v>
      </c>
      <c r="Q1076" s="1138" t="s">
        <v>857</v>
      </c>
      <c r="R1076" s="1137">
        <v>3980</v>
      </c>
      <c r="S1076" s="1137" t="s">
        <v>858</v>
      </c>
      <c r="T1076" s="1577">
        <v>2</v>
      </c>
      <c r="U1076" s="1577" t="s">
        <v>859</v>
      </c>
      <c r="V1076" s="1577">
        <v>2</v>
      </c>
      <c r="W1076" s="1577"/>
      <c r="X1076" s="1137"/>
      <c r="Y1076" s="1137"/>
      <c r="Z1076" s="1137"/>
      <c r="AA1076" s="1137"/>
      <c r="AB1076" s="2983"/>
      <c r="AC1076" s="5084" t="s">
        <v>2468</v>
      </c>
      <c r="AD1076" s="5084" t="s">
        <v>2455</v>
      </c>
      <c r="AE1076" s="5317" t="s">
        <v>2819</v>
      </c>
    </row>
    <row r="1077" spans="1:31" ht="12.75" customHeight="1">
      <c r="A1077" s="4159"/>
      <c r="B1077" s="5086"/>
      <c r="C1077" s="5118"/>
      <c r="D1077" s="4151"/>
      <c r="E1077" s="5130"/>
      <c r="F1077" s="5086"/>
      <c r="G1077" s="5086"/>
      <c r="H1077" s="5086"/>
      <c r="I1077" s="5086"/>
      <c r="J1077" s="5086"/>
      <c r="K1077" s="5086"/>
      <c r="L1077" s="5086"/>
      <c r="M1077" s="5086"/>
      <c r="N1077" s="2667" t="s">
        <v>874</v>
      </c>
      <c r="O1077" s="2667" t="s">
        <v>168</v>
      </c>
      <c r="P1077" s="1138" t="s">
        <v>341</v>
      </c>
      <c r="Q1077" s="1138" t="s">
        <v>857</v>
      </c>
      <c r="R1077" s="1137">
        <v>3989</v>
      </c>
      <c r="S1077" s="1137" t="s">
        <v>858</v>
      </c>
      <c r="T1077" s="1577">
        <v>2</v>
      </c>
      <c r="U1077" s="1577" t="s">
        <v>859</v>
      </c>
      <c r="V1077" s="1577">
        <v>2</v>
      </c>
      <c r="W1077" s="1577">
        <v>6</v>
      </c>
      <c r="X1077" s="1137" t="s">
        <v>875</v>
      </c>
      <c r="Y1077" s="1137" t="s">
        <v>859</v>
      </c>
      <c r="Z1077" s="1137" t="s">
        <v>876</v>
      </c>
      <c r="AA1077" s="1137" t="s">
        <v>877</v>
      </c>
      <c r="AB1077" s="2982"/>
      <c r="AC1077" s="5086"/>
      <c r="AD1077" s="5086"/>
      <c r="AE1077" s="5317"/>
    </row>
    <row r="1078" spans="1:31" ht="12.75" customHeight="1">
      <c r="A1078" s="4158" t="s">
        <v>3938</v>
      </c>
      <c r="B1078" s="5084" t="s">
        <v>2463</v>
      </c>
      <c r="C1078" s="5160" t="s">
        <v>3781</v>
      </c>
      <c r="D1078" s="4216" t="s">
        <v>5486</v>
      </c>
      <c r="E1078" s="5086" t="s">
        <v>1225</v>
      </c>
      <c r="F1078" s="5084" t="s">
        <v>851</v>
      </c>
      <c r="G1078" s="5086" t="s">
        <v>1130</v>
      </c>
      <c r="H1078" s="5084" t="s">
        <v>624</v>
      </c>
      <c r="I1078" s="5084" t="s">
        <v>873</v>
      </c>
      <c r="J1078" s="5084">
        <v>8128</v>
      </c>
      <c r="K1078" s="5084">
        <v>9248</v>
      </c>
      <c r="L1078" s="5084">
        <v>224</v>
      </c>
      <c r="M1078" s="5085">
        <v>576</v>
      </c>
      <c r="N1078" s="2663" t="s">
        <v>854</v>
      </c>
      <c r="O1078" s="2663" t="s">
        <v>164</v>
      </c>
      <c r="P1078" s="2589" t="s">
        <v>856</v>
      </c>
      <c r="Q1078" s="2594" t="s">
        <v>857</v>
      </c>
      <c r="R1078" s="2589">
        <v>3980</v>
      </c>
      <c r="S1078" s="2589" t="s">
        <v>858</v>
      </c>
      <c r="T1078" s="2589">
        <v>2</v>
      </c>
      <c r="U1078" s="2589" t="s">
        <v>859</v>
      </c>
      <c r="V1078" s="2589">
        <v>2</v>
      </c>
      <c r="W1078" s="2589"/>
      <c r="X1078" s="2589"/>
      <c r="Y1078" s="2589"/>
      <c r="Z1078" s="2589"/>
      <c r="AA1078" s="2589"/>
      <c r="AB1078" s="2980"/>
      <c r="AC1078" s="5084" t="s">
        <v>2466</v>
      </c>
      <c r="AD1078" s="5084" t="s">
        <v>2455</v>
      </c>
      <c r="AE1078" s="5125" t="s">
        <v>2819</v>
      </c>
    </row>
    <row r="1079" spans="1:31" ht="12.75" customHeight="1">
      <c r="A1079" s="3877"/>
      <c r="B1079" s="5086"/>
      <c r="C1079" s="5118"/>
      <c r="D1079" s="4151"/>
      <c r="E1079" s="5130"/>
      <c r="F1079" s="5086"/>
      <c r="G1079" s="5130"/>
      <c r="H1079" s="5086"/>
      <c r="I1079" s="5086"/>
      <c r="J1079" s="5086"/>
      <c r="K1079" s="5086"/>
      <c r="L1079" s="5086"/>
      <c r="M1079" s="5086"/>
      <c r="N1079" s="2667" t="s">
        <v>874</v>
      </c>
      <c r="O1079" s="2667" t="s">
        <v>1158</v>
      </c>
      <c r="P1079" s="2596" t="s">
        <v>341</v>
      </c>
      <c r="Q1079" s="2596" t="s">
        <v>857</v>
      </c>
      <c r="R1079" s="2598">
        <v>3989</v>
      </c>
      <c r="S1079" s="2598" t="s">
        <v>858</v>
      </c>
      <c r="T1079" s="2598">
        <v>4</v>
      </c>
      <c r="U1079" s="2598" t="s">
        <v>859</v>
      </c>
      <c r="V1079" s="2598">
        <v>4</v>
      </c>
      <c r="W1079" s="2598">
        <v>6</v>
      </c>
      <c r="X1079" s="2598" t="s">
        <v>875</v>
      </c>
      <c r="Y1079" s="2598" t="s">
        <v>859</v>
      </c>
      <c r="Z1079" s="2598" t="s">
        <v>876</v>
      </c>
      <c r="AA1079" s="2598" t="s">
        <v>877</v>
      </c>
      <c r="AB1079" s="2982"/>
      <c r="AC1079" s="5086"/>
      <c r="AD1079" s="5086"/>
      <c r="AE1079" s="5317"/>
    </row>
    <row r="1080" spans="1:31" ht="12.75" customHeight="1">
      <c r="A1080" s="3877"/>
      <c r="B1080" s="5084" t="s">
        <v>2463</v>
      </c>
      <c r="C1080" s="5160" t="s">
        <v>3748</v>
      </c>
      <c r="D1080" s="4216" t="s">
        <v>3156</v>
      </c>
      <c r="E1080" s="5086" t="s">
        <v>1225</v>
      </c>
      <c r="F1080" s="5084" t="s">
        <v>851</v>
      </c>
      <c r="G1080" s="5086" t="s">
        <v>1131</v>
      </c>
      <c r="H1080" s="5084" t="s">
        <v>624</v>
      </c>
      <c r="I1080" s="5084" t="s">
        <v>873</v>
      </c>
      <c r="J1080" s="5084">
        <v>8384</v>
      </c>
      <c r="K1080" s="5084">
        <v>10432</v>
      </c>
      <c r="L1080" s="5084">
        <v>224</v>
      </c>
      <c r="M1080" s="5084">
        <v>576</v>
      </c>
      <c r="N1080" s="2663" t="s">
        <v>854</v>
      </c>
      <c r="O1080" s="91" t="s">
        <v>165</v>
      </c>
      <c r="P1080" s="1129" t="s">
        <v>856</v>
      </c>
      <c r="Q1080" s="1134" t="s">
        <v>857</v>
      </c>
      <c r="R1080" s="1129">
        <v>3980</v>
      </c>
      <c r="S1080" s="1129" t="s">
        <v>858</v>
      </c>
      <c r="T1080" s="1569">
        <v>2</v>
      </c>
      <c r="U1080" s="1569" t="s">
        <v>859</v>
      </c>
      <c r="V1080" s="1569">
        <v>2</v>
      </c>
      <c r="W1080" s="1569"/>
      <c r="X1080" s="1129"/>
      <c r="Y1080" s="1129"/>
      <c r="Z1080" s="1129"/>
      <c r="AA1080" s="1129"/>
      <c r="AB1080" s="2980"/>
      <c r="AC1080" s="5084" t="s">
        <v>2466</v>
      </c>
      <c r="AD1080" s="5084" t="s">
        <v>2455</v>
      </c>
      <c r="AE1080" s="5125" t="s">
        <v>2819</v>
      </c>
    </row>
    <row r="1081" spans="1:31" ht="12.75" customHeight="1">
      <c r="A1081" s="3877"/>
      <c r="B1081" s="5086"/>
      <c r="C1081" s="5118"/>
      <c r="D1081" s="4151"/>
      <c r="E1081" s="5130"/>
      <c r="F1081" s="5086"/>
      <c r="G1081" s="5130"/>
      <c r="H1081" s="5086"/>
      <c r="I1081" s="5086"/>
      <c r="J1081" s="5086"/>
      <c r="K1081" s="5086"/>
      <c r="L1081" s="5086"/>
      <c r="M1081" s="5086"/>
      <c r="N1081" s="2667" t="s">
        <v>874</v>
      </c>
      <c r="O1081" s="2667" t="s">
        <v>1158</v>
      </c>
      <c r="P1081" s="1138" t="s">
        <v>341</v>
      </c>
      <c r="Q1081" s="1138" t="s">
        <v>857</v>
      </c>
      <c r="R1081" s="1137">
        <v>3989</v>
      </c>
      <c r="S1081" s="1137" t="s">
        <v>858</v>
      </c>
      <c r="T1081" s="1577">
        <v>4</v>
      </c>
      <c r="U1081" s="1577" t="s">
        <v>859</v>
      </c>
      <c r="V1081" s="1577">
        <v>4</v>
      </c>
      <c r="W1081" s="1577">
        <v>6</v>
      </c>
      <c r="X1081" s="1137" t="s">
        <v>875</v>
      </c>
      <c r="Y1081" s="1137" t="s">
        <v>859</v>
      </c>
      <c r="Z1081" s="1137" t="s">
        <v>876</v>
      </c>
      <c r="AA1081" s="1137" t="s">
        <v>877</v>
      </c>
      <c r="AB1081" s="2982"/>
      <c r="AC1081" s="5086"/>
      <c r="AD1081" s="5086"/>
      <c r="AE1081" s="5317"/>
    </row>
    <row r="1082" spans="1:31" ht="12.75" customHeight="1">
      <c r="A1082" s="3877"/>
      <c r="B1082" s="5085" t="s">
        <v>2463</v>
      </c>
      <c r="C1082" s="5160" t="s">
        <v>5488</v>
      </c>
      <c r="D1082" s="4216" t="s">
        <v>5489</v>
      </c>
      <c r="E1082" s="5086" t="s">
        <v>1225</v>
      </c>
      <c r="F1082" s="5085" t="s">
        <v>851</v>
      </c>
      <c r="G1082" s="5086" t="s">
        <v>1131</v>
      </c>
      <c r="H1082" s="5085" t="s">
        <v>624</v>
      </c>
      <c r="I1082" s="5085" t="s">
        <v>873</v>
      </c>
      <c r="J1082" s="5085">
        <v>8384</v>
      </c>
      <c r="K1082" s="5085">
        <v>11648</v>
      </c>
      <c r="L1082" s="5085">
        <v>320</v>
      </c>
      <c r="M1082" s="5085">
        <v>576</v>
      </c>
      <c r="N1082" s="2663" t="s">
        <v>854</v>
      </c>
      <c r="O1082" s="2672" t="s">
        <v>166</v>
      </c>
      <c r="P1082" s="2589" t="s">
        <v>856</v>
      </c>
      <c r="Q1082" s="2594" t="s">
        <v>857</v>
      </c>
      <c r="R1082" s="2589">
        <v>3980</v>
      </c>
      <c r="S1082" s="2589" t="s">
        <v>858</v>
      </c>
      <c r="T1082" s="2589">
        <v>2</v>
      </c>
      <c r="U1082" s="2589" t="s">
        <v>859</v>
      </c>
      <c r="V1082" s="2589">
        <v>2</v>
      </c>
      <c r="W1082" s="2589"/>
      <c r="X1082" s="2589"/>
      <c r="Y1082" s="2589"/>
      <c r="Z1082" s="2589"/>
      <c r="AA1082" s="2589"/>
      <c r="AB1082" s="2980"/>
      <c r="AC1082" s="5085" t="s">
        <v>2466</v>
      </c>
      <c r="AD1082" s="5085" t="s">
        <v>2455</v>
      </c>
      <c r="AE1082" s="5125" t="s">
        <v>2819</v>
      </c>
    </row>
    <row r="1083" spans="1:31" ht="12.75" customHeight="1">
      <c r="A1083" s="3877"/>
      <c r="B1083" s="5085"/>
      <c r="C1083" s="5118"/>
      <c r="D1083" s="4151"/>
      <c r="E1083" s="5130"/>
      <c r="F1083" s="5085"/>
      <c r="G1083" s="5130"/>
      <c r="H1083" s="5085"/>
      <c r="I1083" s="5085"/>
      <c r="J1083" s="5085"/>
      <c r="K1083" s="5085"/>
      <c r="L1083" s="5085"/>
      <c r="M1083" s="5085"/>
      <c r="N1083" s="2667" t="s">
        <v>874</v>
      </c>
      <c r="O1083" s="2667" t="s">
        <v>1158</v>
      </c>
      <c r="P1083" s="2596" t="s">
        <v>341</v>
      </c>
      <c r="Q1083" s="2596" t="s">
        <v>857</v>
      </c>
      <c r="R1083" s="2598">
        <v>3989</v>
      </c>
      <c r="S1083" s="2598" t="s">
        <v>858</v>
      </c>
      <c r="T1083" s="2598">
        <v>4</v>
      </c>
      <c r="U1083" s="2598" t="s">
        <v>859</v>
      </c>
      <c r="V1083" s="2598">
        <v>4</v>
      </c>
      <c r="W1083" s="2598">
        <v>6</v>
      </c>
      <c r="X1083" s="2598" t="s">
        <v>875</v>
      </c>
      <c r="Y1083" s="2598" t="s">
        <v>859</v>
      </c>
      <c r="Z1083" s="2598" t="s">
        <v>876</v>
      </c>
      <c r="AA1083" s="2598" t="s">
        <v>877</v>
      </c>
      <c r="AB1083" s="2980"/>
      <c r="AC1083" s="5085"/>
      <c r="AD1083" s="5085"/>
      <c r="AE1083" s="5317"/>
    </row>
    <row r="1084" spans="1:31" ht="12.75" customHeight="1">
      <c r="A1084" s="3877"/>
      <c r="B1084" s="5084" t="s">
        <v>2463</v>
      </c>
      <c r="C1084" s="5157" t="s">
        <v>3749</v>
      </c>
      <c r="D1084" s="4150" t="s">
        <v>3157</v>
      </c>
      <c r="E1084" s="5130" t="s">
        <v>1225</v>
      </c>
      <c r="F1084" s="5084" t="s">
        <v>851</v>
      </c>
      <c r="G1084" s="5084" t="s">
        <v>1131</v>
      </c>
      <c r="H1084" s="5084" t="s">
        <v>624</v>
      </c>
      <c r="I1084" s="5084" t="s">
        <v>873</v>
      </c>
      <c r="J1084" s="5084">
        <v>8385</v>
      </c>
      <c r="K1084" s="5084">
        <v>12938</v>
      </c>
      <c r="L1084" s="5084">
        <v>320</v>
      </c>
      <c r="M1084" s="5084">
        <v>896</v>
      </c>
      <c r="N1084" s="2667" t="s">
        <v>854</v>
      </c>
      <c r="O1084" s="2663" t="s">
        <v>1218</v>
      </c>
      <c r="P1084" s="1129" t="s">
        <v>1219</v>
      </c>
      <c r="Q1084" s="1138" t="s">
        <v>857</v>
      </c>
      <c r="R1084" s="1129">
        <v>3980</v>
      </c>
      <c r="S1084" s="1137" t="s">
        <v>858</v>
      </c>
      <c r="T1084" s="1577">
        <v>2</v>
      </c>
      <c r="U1084" s="1577" t="s">
        <v>859</v>
      </c>
      <c r="V1084" s="1577">
        <v>2</v>
      </c>
      <c r="W1084" s="1577"/>
      <c r="X1084" s="1137"/>
      <c r="Y1084" s="1137"/>
      <c r="Z1084" s="1137"/>
      <c r="AA1084" s="1137"/>
      <c r="AB1084" s="2983"/>
      <c r="AC1084" s="5084" t="s">
        <v>2466</v>
      </c>
      <c r="AD1084" s="5084" t="s">
        <v>2455</v>
      </c>
      <c r="AE1084" s="5125" t="s">
        <v>2819</v>
      </c>
    </row>
    <row r="1085" spans="1:31" ht="12.75" customHeight="1">
      <c r="A1085" s="3877"/>
      <c r="B1085" s="5086"/>
      <c r="C1085" s="5118"/>
      <c r="D1085" s="4151"/>
      <c r="E1085" s="5130"/>
      <c r="F1085" s="5086"/>
      <c r="G1085" s="5086"/>
      <c r="H1085" s="5086"/>
      <c r="I1085" s="5086"/>
      <c r="J1085" s="5086"/>
      <c r="K1085" s="5086"/>
      <c r="L1085" s="5086"/>
      <c r="M1085" s="5086"/>
      <c r="N1085" s="2667" t="s">
        <v>874</v>
      </c>
      <c r="O1085" s="2667" t="s">
        <v>1158</v>
      </c>
      <c r="P1085" s="1138" t="s">
        <v>341</v>
      </c>
      <c r="Q1085" s="1138" t="s">
        <v>857</v>
      </c>
      <c r="R1085" s="1137">
        <v>3989</v>
      </c>
      <c r="S1085" s="1137" t="s">
        <v>858</v>
      </c>
      <c r="T1085" s="1577">
        <v>4</v>
      </c>
      <c r="U1085" s="1577" t="s">
        <v>859</v>
      </c>
      <c r="V1085" s="1577">
        <v>4</v>
      </c>
      <c r="W1085" s="1577">
        <v>6</v>
      </c>
      <c r="X1085" s="1137" t="s">
        <v>875</v>
      </c>
      <c r="Y1085" s="1137" t="s">
        <v>859</v>
      </c>
      <c r="Z1085" s="1137" t="s">
        <v>876</v>
      </c>
      <c r="AA1085" s="1137" t="s">
        <v>877</v>
      </c>
      <c r="AB1085" s="2982"/>
      <c r="AC1085" s="5086"/>
      <c r="AD1085" s="5086"/>
      <c r="AE1085" s="5317"/>
    </row>
    <row r="1086" spans="1:31" ht="12.75" customHeight="1">
      <c r="A1086" s="3877"/>
      <c r="B1086" s="5084" t="s">
        <v>2463</v>
      </c>
      <c r="C1086" s="5157" t="s">
        <v>3750</v>
      </c>
      <c r="D1086" s="4150" t="s">
        <v>3163</v>
      </c>
      <c r="E1086" s="5130" t="s">
        <v>1225</v>
      </c>
      <c r="F1086" s="5084" t="s">
        <v>851</v>
      </c>
      <c r="G1086" s="5084" t="s">
        <v>1131</v>
      </c>
      <c r="H1086" s="5084" t="s">
        <v>624</v>
      </c>
      <c r="I1086" s="5084" t="s">
        <v>873</v>
      </c>
      <c r="J1086" s="5084">
        <v>12939</v>
      </c>
      <c r="K1086" s="5084">
        <v>20318</v>
      </c>
      <c r="L1086" s="5084">
        <v>448</v>
      </c>
      <c r="M1086" s="5084">
        <v>1046</v>
      </c>
      <c r="N1086" s="2667" t="s">
        <v>854</v>
      </c>
      <c r="O1086" s="2667" t="s">
        <v>1135</v>
      </c>
      <c r="P1086" s="1137" t="s">
        <v>1134</v>
      </c>
      <c r="Q1086" s="1138" t="s">
        <v>857</v>
      </c>
      <c r="R1086" s="1137">
        <v>3980</v>
      </c>
      <c r="S1086" s="1137" t="s">
        <v>858</v>
      </c>
      <c r="T1086" s="1577">
        <v>2</v>
      </c>
      <c r="U1086" s="1577" t="s">
        <v>859</v>
      </c>
      <c r="V1086" s="1577">
        <v>2</v>
      </c>
      <c r="W1086" s="1577"/>
      <c r="X1086" s="1137"/>
      <c r="Y1086" s="1137"/>
      <c r="Z1086" s="1137"/>
      <c r="AA1086" s="1137"/>
      <c r="AB1086" s="2983"/>
      <c r="AC1086" s="5084" t="s">
        <v>2468</v>
      </c>
      <c r="AD1086" s="5084" t="s">
        <v>2455</v>
      </c>
      <c r="AE1086" s="5317" t="s">
        <v>2819</v>
      </c>
    </row>
    <row r="1087" spans="1:31" ht="12.75" customHeight="1" thickBot="1">
      <c r="A1087" s="4159"/>
      <c r="B1087" s="5086"/>
      <c r="C1087" s="5118"/>
      <c r="D1087" s="4151"/>
      <c r="E1087" s="5130"/>
      <c r="F1087" s="5086"/>
      <c r="G1087" s="5086"/>
      <c r="H1087" s="5086"/>
      <c r="I1087" s="5086"/>
      <c r="J1087" s="5086"/>
      <c r="K1087" s="5086"/>
      <c r="L1087" s="5086"/>
      <c r="M1087" s="5086"/>
      <c r="N1087" s="2667" t="s">
        <v>874</v>
      </c>
      <c r="O1087" s="2667" t="s">
        <v>1158</v>
      </c>
      <c r="P1087" s="1138" t="s">
        <v>341</v>
      </c>
      <c r="Q1087" s="1138" t="s">
        <v>857</v>
      </c>
      <c r="R1087" s="1137">
        <v>3989</v>
      </c>
      <c r="S1087" s="1137" t="s">
        <v>858</v>
      </c>
      <c r="T1087" s="1577">
        <v>4</v>
      </c>
      <c r="U1087" s="1577" t="s">
        <v>859</v>
      </c>
      <c r="V1087" s="1577">
        <v>4</v>
      </c>
      <c r="W1087" s="1577">
        <v>6</v>
      </c>
      <c r="X1087" s="1137" t="s">
        <v>875</v>
      </c>
      <c r="Y1087" s="1137" t="s">
        <v>859</v>
      </c>
      <c r="Z1087" s="1137" t="s">
        <v>876</v>
      </c>
      <c r="AA1087" s="1137" t="s">
        <v>877</v>
      </c>
      <c r="AB1087" s="2982"/>
      <c r="AC1087" s="5086"/>
      <c r="AD1087" s="5086"/>
      <c r="AE1087" s="5317"/>
    </row>
    <row r="1088" spans="1:31" ht="26.25" customHeight="1">
      <c r="A1088" s="5666" t="s">
        <v>5710</v>
      </c>
      <c r="B1088" s="5084" t="s">
        <v>2463</v>
      </c>
      <c r="C1088" s="5160" t="s">
        <v>5747</v>
      </c>
      <c r="D1088" s="4216" t="s">
        <v>5707</v>
      </c>
      <c r="E1088" s="5086" t="s">
        <v>1225</v>
      </c>
      <c r="F1088" s="5084" t="s">
        <v>851</v>
      </c>
      <c r="G1088" s="5130" t="s">
        <v>1131</v>
      </c>
      <c r="H1088" s="5084" t="s">
        <v>624</v>
      </c>
      <c r="I1088" s="5084" t="s">
        <v>873</v>
      </c>
      <c r="J1088" s="5084">
        <v>10128</v>
      </c>
      <c r="K1088" s="5084">
        <v>11248</v>
      </c>
      <c r="L1088" s="5084">
        <v>224</v>
      </c>
      <c r="M1088" s="5084">
        <v>576</v>
      </c>
      <c r="N1088" s="2785" t="s">
        <v>854</v>
      </c>
      <c r="O1088" s="2785" t="s">
        <v>164</v>
      </c>
      <c r="P1088" s="2736" t="s">
        <v>856</v>
      </c>
      <c r="Q1088" s="2756" t="s">
        <v>857</v>
      </c>
      <c r="R1088" s="2736">
        <v>3980</v>
      </c>
      <c r="S1088" s="2736" t="s">
        <v>858</v>
      </c>
      <c r="T1088" s="2736">
        <v>2</v>
      </c>
      <c r="U1088" s="2736" t="s">
        <v>859</v>
      </c>
      <c r="V1088" s="2736">
        <v>2</v>
      </c>
      <c r="W1088" s="2736"/>
      <c r="X1088" s="2736"/>
      <c r="Y1088" s="2736"/>
      <c r="Z1088" s="2736"/>
      <c r="AA1088" s="2736"/>
      <c r="AB1088" s="2980"/>
      <c r="AC1088" s="5085" t="s">
        <v>2466</v>
      </c>
      <c r="AD1088" s="5085" t="s">
        <v>2455</v>
      </c>
      <c r="AE1088" s="5125" t="s">
        <v>2819</v>
      </c>
    </row>
    <row r="1089" spans="1:31" ht="26.25" customHeight="1">
      <c r="A1089" s="5664"/>
      <c r="B1089" s="5086"/>
      <c r="C1089" s="5118"/>
      <c r="D1089" s="4151"/>
      <c r="E1089" s="5130"/>
      <c r="F1089" s="5086"/>
      <c r="G1089" s="5130"/>
      <c r="H1089" s="5086"/>
      <c r="I1089" s="5086"/>
      <c r="J1089" s="5086"/>
      <c r="K1089" s="5086"/>
      <c r="L1089" s="5086"/>
      <c r="M1089" s="5086"/>
      <c r="N1089" s="2786" t="s">
        <v>874</v>
      </c>
      <c r="O1089" s="2786" t="s">
        <v>344</v>
      </c>
      <c r="P1089" s="2758" t="s">
        <v>341</v>
      </c>
      <c r="Q1089" s="2758" t="s">
        <v>857</v>
      </c>
      <c r="R1089" s="2761">
        <v>3989</v>
      </c>
      <c r="S1089" s="2761" t="s">
        <v>858</v>
      </c>
      <c r="T1089" s="2761">
        <v>4</v>
      </c>
      <c r="U1089" s="2761" t="s">
        <v>859</v>
      </c>
      <c r="V1089" s="2761">
        <v>4</v>
      </c>
      <c r="W1089" s="2761">
        <v>6</v>
      </c>
      <c r="X1089" s="2761" t="s">
        <v>875</v>
      </c>
      <c r="Y1089" s="2761" t="s">
        <v>859</v>
      </c>
      <c r="Z1089" s="2761" t="s">
        <v>876</v>
      </c>
      <c r="AA1089" s="2761" t="s">
        <v>877</v>
      </c>
      <c r="AB1089" s="2982"/>
      <c r="AC1089" s="5086"/>
      <c r="AD1089" s="5086"/>
      <c r="AE1089" s="5317"/>
    </row>
    <row r="1090" spans="1:31" ht="26.25" customHeight="1">
      <c r="A1090" s="5664"/>
      <c r="B1090" s="5084" t="s">
        <v>2463</v>
      </c>
      <c r="C1090" s="5160" t="s">
        <v>5748</v>
      </c>
      <c r="D1090" s="4216" t="s">
        <v>5712</v>
      </c>
      <c r="E1090" s="5086" t="s">
        <v>1225</v>
      </c>
      <c r="F1090" s="5084" t="s">
        <v>851</v>
      </c>
      <c r="G1090" s="5130" t="s">
        <v>1131</v>
      </c>
      <c r="H1090" s="5084" t="s">
        <v>624</v>
      </c>
      <c r="I1090" s="5084" t="s">
        <v>873</v>
      </c>
      <c r="J1090" s="5084">
        <v>10384</v>
      </c>
      <c r="K1090" s="5084">
        <v>12432</v>
      </c>
      <c r="L1090" s="5084">
        <v>320</v>
      </c>
      <c r="M1090" s="5084">
        <v>576</v>
      </c>
      <c r="N1090" s="2785" t="s">
        <v>854</v>
      </c>
      <c r="O1090" s="2787" t="s">
        <v>165</v>
      </c>
      <c r="P1090" s="2736" t="s">
        <v>856</v>
      </c>
      <c r="Q1090" s="2756" t="s">
        <v>857</v>
      </c>
      <c r="R1090" s="2736">
        <v>3980</v>
      </c>
      <c r="S1090" s="2736" t="s">
        <v>858</v>
      </c>
      <c r="T1090" s="2736">
        <v>2</v>
      </c>
      <c r="U1090" s="2736" t="s">
        <v>859</v>
      </c>
      <c r="V1090" s="2736">
        <v>2</v>
      </c>
      <c r="W1090" s="2736"/>
      <c r="X1090" s="2736"/>
      <c r="Y1090" s="2736"/>
      <c r="Z1090" s="2736"/>
      <c r="AA1090" s="2736"/>
      <c r="AB1090" s="2980"/>
      <c r="AC1090" s="5085" t="s">
        <v>2466</v>
      </c>
      <c r="AD1090" s="5085" t="s">
        <v>2455</v>
      </c>
      <c r="AE1090" s="5125" t="s">
        <v>2819</v>
      </c>
    </row>
    <row r="1091" spans="1:31" ht="26.25" customHeight="1">
      <c r="A1091" s="5664"/>
      <c r="B1091" s="5086"/>
      <c r="C1091" s="5118"/>
      <c r="D1091" s="4151"/>
      <c r="E1091" s="5130"/>
      <c r="F1091" s="5086"/>
      <c r="G1091" s="5130"/>
      <c r="H1091" s="5086"/>
      <c r="I1091" s="5086"/>
      <c r="J1091" s="5086"/>
      <c r="K1091" s="5086"/>
      <c r="L1091" s="5086"/>
      <c r="M1091" s="5086"/>
      <c r="N1091" s="2786" t="s">
        <v>874</v>
      </c>
      <c r="O1091" s="2786" t="s">
        <v>344</v>
      </c>
      <c r="P1091" s="2758" t="s">
        <v>341</v>
      </c>
      <c r="Q1091" s="2758" t="s">
        <v>857</v>
      </c>
      <c r="R1091" s="2761">
        <v>3989</v>
      </c>
      <c r="S1091" s="2761" t="s">
        <v>858</v>
      </c>
      <c r="T1091" s="2761">
        <v>4</v>
      </c>
      <c r="U1091" s="2761" t="s">
        <v>859</v>
      </c>
      <c r="V1091" s="2761">
        <v>4</v>
      </c>
      <c r="W1091" s="2761">
        <v>6</v>
      </c>
      <c r="X1091" s="2761" t="s">
        <v>875</v>
      </c>
      <c r="Y1091" s="2761" t="s">
        <v>859</v>
      </c>
      <c r="Z1091" s="2761" t="s">
        <v>876</v>
      </c>
      <c r="AA1091" s="2761" t="s">
        <v>877</v>
      </c>
      <c r="AB1091" s="2982"/>
      <c r="AC1091" s="5086"/>
      <c r="AD1091" s="5086"/>
      <c r="AE1091" s="5317"/>
    </row>
    <row r="1092" spans="1:31" ht="26.25" customHeight="1">
      <c r="A1092" s="5664"/>
      <c r="B1092" s="5084" t="s">
        <v>2463</v>
      </c>
      <c r="C1092" s="5160" t="s">
        <v>5749</v>
      </c>
      <c r="D1092" s="4216" t="s">
        <v>5714</v>
      </c>
      <c r="E1092" s="5086" t="s">
        <v>1225</v>
      </c>
      <c r="F1092" s="5084" t="s">
        <v>851</v>
      </c>
      <c r="G1092" s="5130" t="s">
        <v>1131</v>
      </c>
      <c r="H1092" s="5084" t="s">
        <v>624</v>
      </c>
      <c r="I1092" s="5084" t="s">
        <v>873</v>
      </c>
      <c r="J1092" s="5084">
        <v>10384</v>
      </c>
      <c r="K1092" s="5084">
        <v>13648</v>
      </c>
      <c r="L1092" s="5084">
        <v>320</v>
      </c>
      <c r="M1092" s="5084">
        <v>576</v>
      </c>
      <c r="N1092" s="2785" t="s">
        <v>854</v>
      </c>
      <c r="O1092" s="2789" t="s">
        <v>166</v>
      </c>
      <c r="P1092" s="2736" t="s">
        <v>856</v>
      </c>
      <c r="Q1092" s="2756" t="s">
        <v>857</v>
      </c>
      <c r="R1092" s="2736">
        <v>3980</v>
      </c>
      <c r="S1092" s="2736" t="s">
        <v>858</v>
      </c>
      <c r="T1092" s="2736">
        <v>2</v>
      </c>
      <c r="U1092" s="2736" t="s">
        <v>859</v>
      </c>
      <c r="V1092" s="2736">
        <v>2</v>
      </c>
      <c r="W1092" s="2736"/>
      <c r="X1092" s="2736"/>
      <c r="Y1092" s="2736"/>
      <c r="Z1092" s="2736"/>
      <c r="AA1092" s="2736"/>
      <c r="AB1092" s="2980"/>
      <c r="AC1092" s="5085" t="s">
        <v>2466</v>
      </c>
      <c r="AD1092" s="5085" t="s">
        <v>2455</v>
      </c>
      <c r="AE1092" s="5125" t="s">
        <v>2819</v>
      </c>
    </row>
    <row r="1093" spans="1:31" ht="26.25" customHeight="1">
      <c r="A1093" s="5664"/>
      <c r="B1093" s="5086"/>
      <c r="C1093" s="5118"/>
      <c r="D1093" s="4151"/>
      <c r="E1093" s="5130"/>
      <c r="F1093" s="5086"/>
      <c r="G1093" s="5130"/>
      <c r="H1093" s="5086"/>
      <c r="I1093" s="5086"/>
      <c r="J1093" s="5086"/>
      <c r="K1093" s="5086"/>
      <c r="L1093" s="5086"/>
      <c r="M1093" s="5086"/>
      <c r="N1093" s="2786" t="s">
        <v>874</v>
      </c>
      <c r="O1093" s="2786" t="s">
        <v>344</v>
      </c>
      <c r="P1093" s="2758" t="s">
        <v>341</v>
      </c>
      <c r="Q1093" s="2758" t="s">
        <v>857</v>
      </c>
      <c r="R1093" s="2761">
        <v>3989</v>
      </c>
      <c r="S1093" s="2761" t="s">
        <v>858</v>
      </c>
      <c r="T1093" s="2761">
        <v>4</v>
      </c>
      <c r="U1093" s="2761" t="s">
        <v>859</v>
      </c>
      <c r="V1093" s="2761">
        <v>4</v>
      </c>
      <c r="W1093" s="2761">
        <v>6</v>
      </c>
      <c r="X1093" s="2761" t="s">
        <v>875</v>
      </c>
      <c r="Y1093" s="2761" t="s">
        <v>859</v>
      </c>
      <c r="Z1093" s="2761" t="s">
        <v>876</v>
      </c>
      <c r="AA1093" s="2761" t="s">
        <v>877</v>
      </c>
      <c r="AB1093" s="2982"/>
      <c r="AC1093" s="5086"/>
      <c r="AD1093" s="5086"/>
      <c r="AE1093" s="5317"/>
    </row>
    <row r="1094" spans="1:31" ht="26.25" customHeight="1">
      <c r="A1094" s="5664"/>
      <c r="B1094" s="5084" t="s">
        <v>2463</v>
      </c>
      <c r="C1094" s="5160" t="s">
        <v>3782</v>
      </c>
      <c r="D1094" s="4216" t="s">
        <v>5715</v>
      </c>
      <c r="E1094" s="5086" t="s">
        <v>1225</v>
      </c>
      <c r="F1094" s="5084" t="s">
        <v>851</v>
      </c>
      <c r="G1094" s="5130" t="s">
        <v>1131</v>
      </c>
      <c r="H1094" s="5084" t="s">
        <v>624</v>
      </c>
      <c r="I1094" s="5084" t="s">
        <v>873</v>
      </c>
      <c r="J1094" s="5084">
        <v>10384</v>
      </c>
      <c r="K1094" s="5084">
        <v>14938</v>
      </c>
      <c r="L1094" s="5084">
        <v>320</v>
      </c>
      <c r="M1094" s="5084">
        <v>896</v>
      </c>
      <c r="N1094" s="2785" t="s">
        <v>854</v>
      </c>
      <c r="O1094" s="2785" t="s">
        <v>1218</v>
      </c>
      <c r="P1094" s="2736" t="s">
        <v>1219</v>
      </c>
      <c r="Q1094" s="2756" t="s">
        <v>857</v>
      </c>
      <c r="R1094" s="2736">
        <v>3980</v>
      </c>
      <c r="S1094" s="2736" t="s">
        <v>858</v>
      </c>
      <c r="T1094" s="2736">
        <v>2</v>
      </c>
      <c r="U1094" s="2736" t="s">
        <v>859</v>
      </c>
      <c r="V1094" s="2736">
        <v>2</v>
      </c>
      <c r="W1094" s="2736"/>
      <c r="X1094" s="2736"/>
      <c r="Y1094" s="2736"/>
      <c r="Z1094" s="2736"/>
      <c r="AA1094" s="2736"/>
      <c r="AB1094" s="2980"/>
      <c r="AC1094" s="5085" t="s">
        <v>2466</v>
      </c>
      <c r="AD1094" s="5085" t="s">
        <v>2455</v>
      </c>
      <c r="AE1094" s="5125" t="s">
        <v>2819</v>
      </c>
    </row>
    <row r="1095" spans="1:31" ht="26.25" customHeight="1">
      <c r="A1095" s="5665"/>
      <c r="B1095" s="5086"/>
      <c r="C1095" s="5118"/>
      <c r="D1095" s="4151"/>
      <c r="E1095" s="5130"/>
      <c r="F1095" s="5086"/>
      <c r="G1095" s="5130"/>
      <c r="H1095" s="5086"/>
      <c r="I1095" s="5086"/>
      <c r="J1095" s="5086"/>
      <c r="K1095" s="5086"/>
      <c r="L1095" s="5086"/>
      <c r="M1095" s="5086"/>
      <c r="N1095" s="2786" t="s">
        <v>874</v>
      </c>
      <c r="O1095" s="2786" t="s">
        <v>344</v>
      </c>
      <c r="P1095" s="2758" t="s">
        <v>341</v>
      </c>
      <c r="Q1095" s="2758" t="s">
        <v>857</v>
      </c>
      <c r="R1095" s="2761">
        <v>3989</v>
      </c>
      <c r="S1095" s="2761" t="s">
        <v>858</v>
      </c>
      <c r="T1095" s="2761">
        <v>4</v>
      </c>
      <c r="U1095" s="2761" t="s">
        <v>859</v>
      </c>
      <c r="V1095" s="2761">
        <v>4</v>
      </c>
      <c r="W1095" s="2761">
        <v>6</v>
      </c>
      <c r="X1095" s="2761" t="s">
        <v>875</v>
      </c>
      <c r="Y1095" s="2761" t="s">
        <v>859</v>
      </c>
      <c r="Z1095" s="2761" t="s">
        <v>876</v>
      </c>
      <c r="AA1095" s="2761" t="s">
        <v>877</v>
      </c>
      <c r="AB1095" s="2982"/>
      <c r="AC1095" s="5086"/>
      <c r="AD1095" s="5086"/>
      <c r="AE1095" s="5317"/>
    </row>
    <row r="1096" spans="1:31" ht="18" customHeight="1">
      <c r="A1096" s="3877" t="s">
        <v>3525</v>
      </c>
      <c r="B1096" s="2662" t="s">
        <v>2463</v>
      </c>
      <c r="C1096" s="1479" t="s">
        <v>3751</v>
      </c>
      <c r="D1096" s="2600" t="s">
        <v>2805</v>
      </c>
      <c r="E1096" s="283" t="s">
        <v>1221</v>
      </c>
      <c r="F1096" s="283" t="s">
        <v>851</v>
      </c>
      <c r="G1096" s="283" t="s">
        <v>862</v>
      </c>
      <c r="H1096" s="283" t="s">
        <v>624</v>
      </c>
      <c r="I1096" s="283" t="s">
        <v>853</v>
      </c>
      <c r="J1096" s="2662">
        <v>385</v>
      </c>
      <c r="K1096" s="2662">
        <v>512</v>
      </c>
      <c r="L1096" s="2662">
        <v>256</v>
      </c>
      <c r="M1096" s="2662">
        <v>384</v>
      </c>
      <c r="N1096" s="2663" t="s">
        <v>868</v>
      </c>
      <c r="O1096" s="2663" t="s">
        <v>869</v>
      </c>
      <c r="P1096" s="286" t="s">
        <v>869</v>
      </c>
      <c r="Q1096" s="286" t="s">
        <v>857</v>
      </c>
      <c r="R1096" s="1055">
        <v>3993</v>
      </c>
      <c r="S1096" s="33" t="s">
        <v>858</v>
      </c>
      <c r="T1096" s="1569">
        <v>4</v>
      </c>
      <c r="U1096" s="1569" t="s">
        <v>859</v>
      </c>
      <c r="V1096" s="1569">
        <v>4</v>
      </c>
      <c r="W1096" s="1569"/>
      <c r="X1096" s="33"/>
      <c r="Y1096" s="33"/>
      <c r="Z1096" s="33"/>
      <c r="AA1096" s="33"/>
      <c r="AB1096" s="2980"/>
      <c r="AC1096" s="413" t="s">
        <v>2451</v>
      </c>
      <c r="AD1096" s="413" t="s">
        <v>2455</v>
      </c>
      <c r="AE1096" s="1056" t="s">
        <v>5447</v>
      </c>
    </row>
    <row r="1097" spans="1:31" ht="18" customHeight="1">
      <c r="A1097" s="4159"/>
      <c r="B1097" s="2667" t="s">
        <v>2463</v>
      </c>
      <c r="C1097" s="1482" t="s">
        <v>3752</v>
      </c>
      <c r="D1097" s="1108" t="s">
        <v>2806</v>
      </c>
      <c r="E1097" s="1138" t="s">
        <v>1221</v>
      </c>
      <c r="F1097" s="1138" t="s">
        <v>851</v>
      </c>
      <c r="G1097" s="1138" t="s">
        <v>862</v>
      </c>
      <c r="H1097" s="1138" t="s">
        <v>624</v>
      </c>
      <c r="I1097" s="1138" t="s">
        <v>853</v>
      </c>
      <c r="J1097" s="2667">
        <v>512</v>
      </c>
      <c r="K1097" s="2667">
        <v>640</v>
      </c>
      <c r="L1097" s="2667">
        <v>512</v>
      </c>
      <c r="M1097" s="2667">
        <v>640</v>
      </c>
      <c r="N1097" s="2667" t="s">
        <v>868</v>
      </c>
      <c r="O1097" s="2667" t="s">
        <v>340</v>
      </c>
      <c r="P1097" s="1138" t="s">
        <v>340</v>
      </c>
      <c r="Q1097" s="1138" t="s">
        <v>857</v>
      </c>
      <c r="R1097" s="1137">
        <v>3993</v>
      </c>
      <c r="S1097" s="1137" t="s">
        <v>858</v>
      </c>
      <c r="T1097" s="1577">
        <v>10</v>
      </c>
      <c r="U1097" s="1577" t="s">
        <v>859</v>
      </c>
      <c r="V1097" s="1577">
        <v>8</v>
      </c>
      <c r="W1097" s="1577"/>
      <c r="X1097" s="1137"/>
      <c r="Y1097" s="1137"/>
      <c r="Z1097" s="1137"/>
      <c r="AA1097" s="1137"/>
      <c r="AB1097" s="2987"/>
      <c r="AC1097" s="1138" t="s">
        <v>2451</v>
      </c>
      <c r="AD1097" s="1138" t="s">
        <v>2455</v>
      </c>
      <c r="AE1097" s="1140" t="s">
        <v>5449</v>
      </c>
    </row>
    <row r="1098" spans="1:31" ht="12.75" customHeight="1">
      <c r="A1098" s="4158" t="s">
        <v>3939</v>
      </c>
      <c r="B1098" s="5084" t="s">
        <v>2463</v>
      </c>
      <c r="C1098" s="5105" t="s">
        <v>3798</v>
      </c>
      <c r="D1098" s="4167" t="s">
        <v>5450</v>
      </c>
      <c r="E1098" s="5085" t="s">
        <v>1221</v>
      </c>
      <c r="F1098" s="5084" t="s">
        <v>851</v>
      </c>
      <c r="G1098" s="5084" t="s">
        <v>862</v>
      </c>
      <c r="H1098" s="5084" t="s">
        <v>624</v>
      </c>
      <c r="I1098" s="5084" t="s">
        <v>853</v>
      </c>
      <c r="J1098" s="5084">
        <v>385</v>
      </c>
      <c r="K1098" s="5084">
        <v>1472</v>
      </c>
      <c r="L1098" s="5084">
        <v>288</v>
      </c>
      <c r="M1098" s="5084">
        <v>576</v>
      </c>
      <c r="N1098" s="2663" t="s">
        <v>854</v>
      </c>
      <c r="O1098" s="2663" t="s">
        <v>164</v>
      </c>
      <c r="P1098" s="2515" t="s">
        <v>856</v>
      </c>
      <c r="Q1098" s="2520" t="s">
        <v>857</v>
      </c>
      <c r="R1098" s="2515">
        <v>3980</v>
      </c>
      <c r="S1098" s="2515" t="s">
        <v>858</v>
      </c>
      <c r="T1098" s="2515">
        <v>2</v>
      </c>
      <c r="U1098" s="2515" t="s">
        <v>859</v>
      </c>
      <c r="V1098" s="2515">
        <v>2</v>
      </c>
      <c r="W1098" s="2515"/>
      <c r="X1098" s="2515"/>
      <c r="Y1098" s="2515"/>
      <c r="Z1098" s="2515"/>
      <c r="AA1098" s="2515"/>
      <c r="AB1098" s="2980"/>
      <c r="AC1098" s="5084" t="s">
        <v>2451</v>
      </c>
      <c r="AD1098" s="5084" t="s">
        <v>2455</v>
      </c>
      <c r="AE1098" s="5124" t="s">
        <v>5453</v>
      </c>
    </row>
    <row r="1099" spans="1:31" ht="12.75" customHeight="1">
      <c r="A1099" s="3877"/>
      <c r="B1099" s="5086"/>
      <c r="C1099" s="5107"/>
      <c r="D1099" s="4079"/>
      <c r="E1099" s="5086"/>
      <c r="F1099" s="5086"/>
      <c r="G1099" s="5086"/>
      <c r="H1099" s="5086"/>
      <c r="I1099" s="5086"/>
      <c r="J1099" s="5086"/>
      <c r="K1099" s="5086"/>
      <c r="L1099" s="5086"/>
      <c r="M1099" s="5086"/>
      <c r="N1099" s="2667" t="s">
        <v>868</v>
      </c>
      <c r="O1099" s="2667" t="s">
        <v>869</v>
      </c>
      <c r="P1099" s="2523" t="s">
        <v>869</v>
      </c>
      <c r="Q1099" s="2523" t="s">
        <v>857</v>
      </c>
      <c r="R1099" s="2524">
        <v>3993</v>
      </c>
      <c r="S1099" s="2524" t="s">
        <v>858</v>
      </c>
      <c r="T1099" s="2524">
        <v>4</v>
      </c>
      <c r="U1099" s="2524" t="s">
        <v>859</v>
      </c>
      <c r="V1099" s="2524">
        <v>4</v>
      </c>
      <c r="W1099" s="2524"/>
      <c r="X1099" s="2524"/>
      <c r="Y1099" s="2524"/>
      <c r="Z1099" s="2524"/>
      <c r="AA1099" s="2524"/>
      <c r="AB1099" s="2982"/>
      <c r="AC1099" s="5086"/>
      <c r="AD1099" s="5086"/>
      <c r="AE1099" s="5125"/>
    </row>
    <row r="1100" spans="1:31" ht="12.75" customHeight="1">
      <c r="A1100" s="3877"/>
      <c r="B1100" s="5084" t="s">
        <v>2463</v>
      </c>
      <c r="C1100" s="5105" t="s">
        <v>3753</v>
      </c>
      <c r="D1100" s="4167" t="s">
        <v>2817</v>
      </c>
      <c r="E1100" s="5085" t="s">
        <v>1221</v>
      </c>
      <c r="F1100" s="5084" t="s">
        <v>851</v>
      </c>
      <c r="G1100" s="5084" t="s">
        <v>862</v>
      </c>
      <c r="H1100" s="5084" t="s">
        <v>624</v>
      </c>
      <c r="I1100" s="5084" t="s">
        <v>853</v>
      </c>
      <c r="J1100" s="5084">
        <v>640</v>
      </c>
      <c r="K1100" s="5084">
        <v>2656</v>
      </c>
      <c r="L1100" s="5084">
        <v>384</v>
      </c>
      <c r="M1100" s="5084">
        <v>576</v>
      </c>
      <c r="N1100" s="2663" t="s">
        <v>854</v>
      </c>
      <c r="O1100" s="2666" t="s">
        <v>165</v>
      </c>
      <c r="P1100" s="33" t="s">
        <v>856</v>
      </c>
      <c r="Q1100" s="286" t="s">
        <v>857</v>
      </c>
      <c r="R1100" s="1055">
        <v>3980</v>
      </c>
      <c r="S1100" s="33" t="s">
        <v>858</v>
      </c>
      <c r="T1100" s="1569">
        <v>2</v>
      </c>
      <c r="U1100" s="1569" t="s">
        <v>859</v>
      </c>
      <c r="V1100" s="1569">
        <v>2</v>
      </c>
      <c r="W1100" s="1569"/>
      <c r="X1100" s="33"/>
      <c r="Y1100" s="33"/>
      <c r="Z1100" s="33"/>
      <c r="AA1100" s="33"/>
      <c r="AB1100" s="2980"/>
      <c r="AC1100" s="5085" t="s">
        <v>2451</v>
      </c>
      <c r="AD1100" s="5085" t="s">
        <v>2455</v>
      </c>
      <c r="AE1100" s="5126" t="s">
        <v>5448</v>
      </c>
    </row>
    <row r="1101" spans="1:31" ht="12.75" customHeight="1">
      <c r="A1101" s="3877"/>
      <c r="B1101" s="5086"/>
      <c r="C1101" s="5107"/>
      <c r="D1101" s="4079"/>
      <c r="E1101" s="5086"/>
      <c r="F1101" s="5086"/>
      <c r="G1101" s="5086"/>
      <c r="H1101" s="5086"/>
      <c r="I1101" s="5086"/>
      <c r="J1101" s="5086"/>
      <c r="K1101" s="5086"/>
      <c r="L1101" s="5086"/>
      <c r="M1101" s="5086"/>
      <c r="N1101" s="2667" t="s">
        <v>868</v>
      </c>
      <c r="O1101" s="2667" t="s">
        <v>869</v>
      </c>
      <c r="P1101" s="292" t="s">
        <v>869</v>
      </c>
      <c r="Q1101" s="292" t="s">
        <v>857</v>
      </c>
      <c r="R1101" s="1057">
        <v>3993</v>
      </c>
      <c r="S1101" s="25" t="s">
        <v>858</v>
      </c>
      <c r="T1101" s="1577">
        <v>4</v>
      </c>
      <c r="U1101" s="1577" t="s">
        <v>859</v>
      </c>
      <c r="V1101" s="1577">
        <v>4</v>
      </c>
      <c r="W1101" s="1577"/>
      <c r="X1101" s="25"/>
      <c r="Y1101" s="25"/>
      <c r="Z1101" s="25"/>
      <c r="AA1101" s="25"/>
      <c r="AB1101" s="2980"/>
      <c r="AC1101" s="5085"/>
      <c r="AD1101" s="5085"/>
      <c r="AE1101" s="5126"/>
    </row>
    <row r="1102" spans="1:31" ht="12.75" customHeight="1">
      <c r="A1102" s="3877"/>
      <c r="B1102" s="5085" t="s">
        <v>2463</v>
      </c>
      <c r="C1102" s="5106" t="s">
        <v>3799</v>
      </c>
      <c r="D1102" s="4167" t="s">
        <v>5491</v>
      </c>
      <c r="E1102" s="5085" t="s">
        <v>1221</v>
      </c>
      <c r="F1102" s="5085" t="s">
        <v>851</v>
      </c>
      <c r="G1102" s="5085" t="s">
        <v>862</v>
      </c>
      <c r="H1102" s="5085" t="s">
        <v>624</v>
      </c>
      <c r="I1102" s="5085" t="s">
        <v>853</v>
      </c>
      <c r="J1102" s="5085">
        <v>642</v>
      </c>
      <c r="K1102" s="5085">
        <v>3872</v>
      </c>
      <c r="L1102" s="5085">
        <v>384</v>
      </c>
      <c r="M1102" s="5085">
        <v>576</v>
      </c>
      <c r="N1102" s="2663" t="s">
        <v>854</v>
      </c>
      <c r="O1102" s="2672" t="s">
        <v>166</v>
      </c>
      <c r="P1102" s="2589" t="s">
        <v>856</v>
      </c>
      <c r="Q1102" s="2594" t="s">
        <v>857</v>
      </c>
      <c r="R1102" s="2589">
        <v>3980</v>
      </c>
      <c r="S1102" s="2589" t="s">
        <v>858</v>
      </c>
      <c r="T1102" s="2589">
        <v>2</v>
      </c>
      <c r="U1102" s="2589" t="s">
        <v>859</v>
      </c>
      <c r="V1102" s="2589">
        <v>2</v>
      </c>
      <c r="W1102" s="2589"/>
      <c r="X1102" s="2589"/>
      <c r="Y1102" s="2589"/>
      <c r="Z1102" s="2589"/>
      <c r="AA1102" s="2589"/>
      <c r="AB1102" s="2980"/>
      <c r="AC1102" s="5085" t="s">
        <v>2451</v>
      </c>
      <c r="AD1102" s="5085" t="s">
        <v>2455</v>
      </c>
      <c r="AE1102" s="5126" t="s">
        <v>5448</v>
      </c>
    </row>
    <row r="1103" spans="1:31" ht="12.75" customHeight="1">
      <c r="A1103" s="3877"/>
      <c r="B1103" s="5085"/>
      <c r="C1103" s="5106"/>
      <c r="D1103" s="4079"/>
      <c r="E1103" s="5086"/>
      <c r="F1103" s="5085"/>
      <c r="G1103" s="5085"/>
      <c r="H1103" s="5085"/>
      <c r="I1103" s="5085"/>
      <c r="J1103" s="5085"/>
      <c r="K1103" s="5085"/>
      <c r="L1103" s="5085"/>
      <c r="M1103" s="5085"/>
      <c r="N1103" s="2667" t="s">
        <v>868</v>
      </c>
      <c r="O1103" s="2667" t="s">
        <v>869</v>
      </c>
      <c r="P1103" s="2596" t="s">
        <v>869</v>
      </c>
      <c r="Q1103" s="2596" t="s">
        <v>857</v>
      </c>
      <c r="R1103" s="2598">
        <v>3993</v>
      </c>
      <c r="S1103" s="2598" t="s">
        <v>858</v>
      </c>
      <c r="T1103" s="2598">
        <v>4</v>
      </c>
      <c r="U1103" s="2598" t="s">
        <v>859</v>
      </c>
      <c r="V1103" s="2598">
        <v>4</v>
      </c>
      <c r="W1103" s="2598"/>
      <c r="X1103" s="2598"/>
      <c r="Y1103" s="2598"/>
      <c r="Z1103" s="2598"/>
      <c r="AA1103" s="2598"/>
      <c r="AB1103" s="2980"/>
      <c r="AC1103" s="5085"/>
      <c r="AD1103" s="5085"/>
      <c r="AE1103" s="5126"/>
    </row>
    <row r="1104" spans="1:31" ht="12.75" customHeight="1">
      <c r="A1104" s="3877"/>
      <c r="B1104" s="5084" t="s">
        <v>2463</v>
      </c>
      <c r="C1104" s="5105" t="s">
        <v>3754</v>
      </c>
      <c r="D1104" s="4167" t="s">
        <v>3057</v>
      </c>
      <c r="E1104" s="5084" t="s">
        <v>1221</v>
      </c>
      <c r="F1104" s="5084" t="s">
        <v>851</v>
      </c>
      <c r="G1104" s="5084" t="s">
        <v>862</v>
      </c>
      <c r="H1104" s="5084" t="s">
        <v>624</v>
      </c>
      <c r="I1104" s="5084" t="s">
        <v>853</v>
      </c>
      <c r="J1104" s="5084">
        <v>647</v>
      </c>
      <c r="K1104" s="5084">
        <v>5162</v>
      </c>
      <c r="L1104" s="5084">
        <v>384</v>
      </c>
      <c r="M1104" s="5084">
        <v>896</v>
      </c>
      <c r="N1104" s="2667" t="s">
        <v>854</v>
      </c>
      <c r="O1104" s="2663" t="s">
        <v>1218</v>
      </c>
      <c r="P1104" s="33" t="s">
        <v>1219</v>
      </c>
      <c r="Q1104" s="292" t="s">
        <v>857</v>
      </c>
      <c r="R1104" s="1055">
        <v>3980</v>
      </c>
      <c r="S1104" s="25" t="s">
        <v>858</v>
      </c>
      <c r="T1104" s="1577">
        <v>2</v>
      </c>
      <c r="U1104" s="1577" t="s">
        <v>859</v>
      </c>
      <c r="V1104" s="1577">
        <v>2</v>
      </c>
      <c r="W1104" s="1577"/>
      <c r="X1104" s="25"/>
      <c r="Y1104" s="25"/>
      <c r="Z1104" s="25"/>
      <c r="AA1104" s="25"/>
      <c r="AB1104" s="2983"/>
      <c r="AC1104" s="5084" t="s">
        <v>2451</v>
      </c>
      <c r="AD1104" s="5084" t="s">
        <v>2455</v>
      </c>
      <c r="AE1104" s="5124" t="s">
        <v>5448</v>
      </c>
    </row>
    <row r="1105" spans="1:31" ht="12.75" customHeight="1">
      <c r="A1105" s="3877"/>
      <c r="B1105" s="5085"/>
      <c r="C1105" s="5106"/>
      <c r="D1105" s="4079"/>
      <c r="E1105" s="5086"/>
      <c r="F1105" s="5085"/>
      <c r="G1105" s="5085"/>
      <c r="H1105" s="5085"/>
      <c r="I1105" s="5085"/>
      <c r="J1105" s="5085"/>
      <c r="K1105" s="5085"/>
      <c r="L1105" s="5085"/>
      <c r="M1105" s="5086"/>
      <c r="N1105" s="2667" t="s">
        <v>868</v>
      </c>
      <c r="O1105" s="2667" t="s">
        <v>869</v>
      </c>
      <c r="P1105" s="292" t="s">
        <v>869</v>
      </c>
      <c r="Q1105" s="292" t="s">
        <v>857</v>
      </c>
      <c r="R1105" s="1057">
        <v>3993</v>
      </c>
      <c r="S1105" s="25" t="s">
        <v>858</v>
      </c>
      <c r="T1105" s="1577">
        <v>4</v>
      </c>
      <c r="U1105" s="1577" t="s">
        <v>859</v>
      </c>
      <c r="V1105" s="1577">
        <v>4</v>
      </c>
      <c r="W1105" s="1577"/>
      <c r="X1105" s="25"/>
      <c r="Y1105" s="25"/>
      <c r="Z1105" s="25"/>
      <c r="AA1105" s="25"/>
      <c r="AB1105" s="2980"/>
      <c r="AC1105" s="5085"/>
      <c r="AD1105" s="5085"/>
      <c r="AE1105" s="5126"/>
    </row>
    <row r="1106" spans="1:31" ht="12.75" customHeight="1">
      <c r="A1106" s="3877"/>
      <c r="B1106" s="5084" t="s">
        <v>2463</v>
      </c>
      <c r="C1106" s="5105" t="s">
        <v>3755</v>
      </c>
      <c r="D1106" s="4139" t="s">
        <v>3058</v>
      </c>
      <c r="E1106" s="5084" t="s">
        <v>1222</v>
      </c>
      <c r="F1106" s="5084" t="s">
        <v>851</v>
      </c>
      <c r="G1106" s="5084" t="s">
        <v>1131</v>
      </c>
      <c r="H1106" s="5084" t="s">
        <v>624</v>
      </c>
      <c r="I1106" s="5084" t="s">
        <v>873</v>
      </c>
      <c r="J1106" s="5084">
        <v>5164</v>
      </c>
      <c r="K1106" s="5084">
        <v>12542</v>
      </c>
      <c r="L1106" s="5084">
        <v>512</v>
      </c>
      <c r="M1106" s="5084">
        <v>1046</v>
      </c>
      <c r="N1106" s="2667" t="s">
        <v>854</v>
      </c>
      <c r="O1106" s="2667" t="s">
        <v>1135</v>
      </c>
      <c r="P1106" s="25" t="s">
        <v>1134</v>
      </c>
      <c r="Q1106" s="292" t="s">
        <v>857</v>
      </c>
      <c r="R1106" s="1055">
        <v>3980</v>
      </c>
      <c r="S1106" s="25" t="s">
        <v>858</v>
      </c>
      <c r="T1106" s="1577">
        <v>2</v>
      </c>
      <c r="U1106" s="1577" t="s">
        <v>859</v>
      </c>
      <c r="V1106" s="1577">
        <v>2</v>
      </c>
      <c r="W1106" s="1577"/>
      <c r="X1106" s="25"/>
      <c r="Y1106" s="25"/>
      <c r="Z1106" s="25"/>
      <c r="AA1106" s="25"/>
      <c r="AB1106" s="2983"/>
      <c r="AC1106" s="5084" t="s">
        <v>2466</v>
      </c>
      <c r="AD1106" s="5084" t="s">
        <v>2455</v>
      </c>
      <c r="AE1106" s="5124" t="s">
        <v>5448</v>
      </c>
    </row>
    <row r="1107" spans="1:31">
      <c r="A1107" s="3877"/>
      <c r="B1107" s="5085"/>
      <c r="C1107" s="5106"/>
      <c r="D1107" s="4079"/>
      <c r="E1107" s="5086"/>
      <c r="F1107" s="5085"/>
      <c r="G1107" s="5085"/>
      <c r="H1107" s="5085"/>
      <c r="I1107" s="5085"/>
      <c r="J1107" s="5085"/>
      <c r="K1107" s="5085"/>
      <c r="L1107" s="5085"/>
      <c r="M1107" s="5085"/>
      <c r="N1107" s="2667" t="s">
        <v>868</v>
      </c>
      <c r="O1107" s="2667" t="s">
        <v>869</v>
      </c>
      <c r="P1107" s="292" t="s">
        <v>869</v>
      </c>
      <c r="Q1107" s="292" t="s">
        <v>857</v>
      </c>
      <c r="R1107" s="1057">
        <v>3993</v>
      </c>
      <c r="S1107" s="25" t="s">
        <v>858</v>
      </c>
      <c r="T1107" s="1577">
        <v>4</v>
      </c>
      <c r="U1107" s="1577" t="s">
        <v>859</v>
      </c>
      <c r="V1107" s="1577">
        <v>4</v>
      </c>
      <c r="W1107" s="1577"/>
      <c r="X1107" s="25"/>
      <c r="Y1107" s="25"/>
      <c r="Z1107" s="25"/>
      <c r="AA1107" s="25"/>
      <c r="AB1107" s="2980"/>
      <c r="AC1107" s="5085"/>
      <c r="AD1107" s="5085"/>
      <c r="AE1107" s="5126"/>
    </row>
    <row r="1108" spans="1:31" ht="12.75" customHeight="1">
      <c r="A1108" s="3877"/>
      <c r="B1108" s="5084" t="s">
        <v>2463</v>
      </c>
      <c r="C1108" s="5105" t="s">
        <v>3756</v>
      </c>
      <c r="D1108" s="4139" t="s">
        <v>3059</v>
      </c>
      <c r="E1108" s="5084" t="s">
        <v>1222</v>
      </c>
      <c r="F1108" s="5084" t="s">
        <v>851</v>
      </c>
      <c r="G1108" s="5084" t="s">
        <v>1131</v>
      </c>
      <c r="H1108" s="5084" t="s">
        <v>624</v>
      </c>
      <c r="I1108" s="5084" t="s">
        <v>873</v>
      </c>
      <c r="J1108" s="5084">
        <v>12544</v>
      </c>
      <c r="K1108" s="5084">
        <v>23968</v>
      </c>
      <c r="L1108" s="5084">
        <v>512</v>
      </c>
      <c r="M1108" s="5084">
        <v>1168</v>
      </c>
      <c r="N1108" s="2667" t="s">
        <v>854</v>
      </c>
      <c r="O1108" s="2667" t="s">
        <v>866</v>
      </c>
      <c r="P1108" s="25" t="s">
        <v>867</v>
      </c>
      <c r="Q1108" s="292" t="s">
        <v>857</v>
      </c>
      <c r="R1108" s="1055">
        <v>3980</v>
      </c>
      <c r="S1108" s="25" t="s">
        <v>858</v>
      </c>
      <c r="T1108" s="1577">
        <v>2</v>
      </c>
      <c r="U1108" s="1577" t="s">
        <v>859</v>
      </c>
      <c r="V1108" s="1577">
        <v>2</v>
      </c>
      <c r="W1108" s="1577"/>
      <c r="X1108" s="25"/>
      <c r="Y1108" s="25"/>
      <c r="Z1108" s="25"/>
      <c r="AA1108" s="25"/>
      <c r="AB1108" s="2983"/>
      <c r="AC1108" s="5084" t="s">
        <v>2468</v>
      </c>
      <c r="AD1108" s="5084" t="s">
        <v>2455</v>
      </c>
      <c r="AE1108" s="5124" t="s">
        <v>5448</v>
      </c>
    </row>
    <row r="1109" spans="1:31" ht="12.75" customHeight="1">
      <c r="A1109" s="3877"/>
      <c r="B1109" s="5085"/>
      <c r="C1109" s="5106"/>
      <c r="D1109" s="4079"/>
      <c r="E1109" s="5086"/>
      <c r="F1109" s="5085"/>
      <c r="G1109" s="5086"/>
      <c r="H1109" s="5085"/>
      <c r="I1109" s="5086"/>
      <c r="J1109" s="5085"/>
      <c r="K1109" s="5085"/>
      <c r="L1109" s="5085"/>
      <c r="M1109" s="5085"/>
      <c r="N1109" s="2667" t="s">
        <v>868</v>
      </c>
      <c r="O1109" s="2667" t="s">
        <v>869</v>
      </c>
      <c r="P1109" s="292" t="s">
        <v>869</v>
      </c>
      <c r="Q1109" s="292" t="s">
        <v>857</v>
      </c>
      <c r="R1109" s="1057">
        <v>3993</v>
      </c>
      <c r="S1109" s="25" t="s">
        <v>858</v>
      </c>
      <c r="T1109" s="1577">
        <v>4</v>
      </c>
      <c r="U1109" s="1577" t="s">
        <v>859</v>
      </c>
      <c r="V1109" s="1577">
        <v>4</v>
      </c>
      <c r="W1109" s="1577"/>
      <c r="X1109" s="25"/>
      <c r="Y1109" s="25"/>
      <c r="Z1109" s="25"/>
      <c r="AA1109" s="25"/>
      <c r="AB1109" s="2980"/>
      <c r="AC1109" s="5085"/>
      <c r="AD1109" s="5085"/>
      <c r="AE1109" s="5126"/>
    </row>
    <row r="1110" spans="1:31">
      <c r="A1110" s="3877"/>
      <c r="B1110" s="5084" t="s">
        <v>2463</v>
      </c>
      <c r="C1110" s="5105" t="s">
        <v>4264</v>
      </c>
      <c r="D1110" s="4139" t="s">
        <v>5493</v>
      </c>
      <c r="E1110" s="5084" t="s">
        <v>1221</v>
      </c>
      <c r="F1110" s="5084" t="s">
        <v>851</v>
      </c>
      <c r="G1110" s="5084" t="s">
        <v>862</v>
      </c>
      <c r="H1110" s="5084" t="s">
        <v>624</v>
      </c>
      <c r="I1110" s="5084" t="s">
        <v>853</v>
      </c>
      <c r="J1110" s="5084">
        <v>642</v>
      </c>
      <c r="K1110" s="5084">
        <v>1728</v>
      </c>
      <c r="L1110" s="5084">
        <v>544</v>
      </c>
      <c r="M1110" s="5084">
        <v>832</v>
      </c>
      <c r="N1110" s="2667" t="s">
        <v>854</v>
      </c>
      <c r="O1110" s="2663" t="s">
        <v>164</v>
      </c>
      <c r="P1110" s="2598" t="s">
        <v>856</v>
      </c>
      <c r="Q1110" s="2596" t="s">
        <v>857</v>
      </c>
      <c r="R1110" s="2589">
        <v>3980</v>
      </c>
      <c r="S1110" s="2598" t="s">
        <v>858</v>
      </c>
      <c r="T1110" s="2598">
        <v>2</v>
      </c>
      <c r="U1110" s="2598" t="s">
        <v>859</v>
      </c>
      <c r="V1110" s="2598">
        <v>2</v>
      </c>
      <c r="W1110" s="2598"/>
      <c r="X1110" s="2598"/>
      <c r="Y1110" s="2598"/>
      <c r="Z1110" s="2598"/>
      <c r="AA1110" s="2598"/>
      <c r="AB1110" s="2983"/>
      <c r="AC1110" s="5084" t="s">
        <v>2451</v>
      </c>
      <c r="AD1110" s="5084" t="s">
        <v>2455</v>
      </c>
      <c r="AE1110" s="5124" t="s">
        <v>2820</v>
      </c>
    </row>
    <row r="1111" spans="1:31">
      <c r="A1111" s="3877"/>
      <c r="B1111" s="5085"/>
      <c r="C1111" s="5106"/>
      <c r="D1111" s="4079"/>
      <c r="E1111" s="5086"/>
      <c r="F1111" s="5085"/>
      <c r="G1111" s="5085"/>
      <c r="H1111" s="5085"/>
      <c r="I1111" s="5085"/>
      <c r="J1111" s="5085"/>
      <c r="K1111" s="5085"/>
      <c r="L1111" s="5085"/>
      <c r="M1111" s="5086"/>
      <c r="N1111" s="2667" t="s">
        <v>868</v>
      </c>
      <c r="O1111" s="2667" t="s">
        <v>340</v>
      </c>
      <c r="P1111" s="2596" t="s">
        <v>340</v>
      </c>
      <c r="Q1111" s="2596" t="s">
        <v>857</v>
      </c>
      <c r="R1111" s="2598">
        <v>3993</v>
      </c>
      <c r="S1111" s="2598" t="s">
        <v>858</v>
      </c>
      <c r="T1111" s="2598">
        <v>10</v>
      </c>
      <c r="U1111" s="2598" t="s">
        <v>859</v>
      </c>
      <c r="V1111" s="2598">
        <v>8</v>
      </c>
      <c r="W1111" s="2598"/>
      <c r="X1111" s="2598"/>
      <c r="Y1111" s="2598"/>
      <c r="Z1111" s="2598"/>
      <c r="AA1111" s="2598"/>
      <c r="AB1111" s="2980"/>
      <c r="AC1111" s="5085"/>
      <c r="AD1111" s="5085"/>
      <c r="AE1111" s="5126"/>
    </row>
    <row r="1112" spans="1:31">
      <c r="A1112" s="3877"/>
      <c r="B1112" s="5084" t="s">
        <v>2463</v>
      </c>
      <c r="C1112" s="5105" t="s">
        <v>3757</v>
      </c>
      <c r="D1112" s="4139" t="s">
        <v>2818</v>
      </c>
      <c r="E1112" s="5084" t="s">
        <v>1221</v>
      </c>
      <c r="F1112" s="5084" t="s">
        <v>851</v>
      </c>
      <c r="G1112" s="5084" t="s">
        <v>862</v>
      </c>
      <c r="H1112" s="5084" t="s">
        <v>624</v>
      </c>
      <c r="I1112" s="5084" t="s">
        <v>853</v>
      </c>
      <c r="J1112" s="5084">
        <v>640</v>
      </c>
      <c r="K1112" s="5084">
        <v>2912</v>
      </c>
      <c r="L1112" s="5084">
        <v>512</v>
      </c>
      <c r="M1112" s="5084">
        <v>768</v>
      </c>
      <c r="N1112" s="2667" t="s">
        <v>854</v>
      </c>
      <c r="O1112" s="2672" t="s">
        <v>165</v>
      </c>
      <c r="P1112" s="25" t="s">
        <v>856</v>
      </c>
      <c r="Q1112" s="292" t="s">
        <v>857</v>
      </c>
      <c r="R1112" s="1055">
        <v>3980</v>
      </c>
      <c r="S1112" s="25" t="s">
        <v>858</v>
      </c>
      <c r="T1112" s="1577">
        <v>2</v>
      </c>
      <c r="U1112" s="1577" t="s">
        <v>859</v>
      </c>
      <c r="V1112" s="1577">
        <v>2</v>
      </c>
      <c r="W1112" s="1577"/>
      <c r="X1112" s="25"/>
      <c r="Y1112" s="25"/>
      <c r="Z1112" s="25"/>
      <c r="AA1112" s="25"/>
      <c r="AB1112" s="2983"/>
      <c r="AC1112" s="5084" t="s">
        <v>2451</v>
      </c>
      <c r="AD1112" s="5084" t="s">
        <v>2455</v>
      </c>
      <c r="AE1112" s="5124" t="s">
        <v>2820</v>
      </c>
    </row>
    <row r="1113" spans="1:31">
      <c r="A1113" s="3877"/>
      <c r="B1113" s="5085"/>
      <c r="C1113" s="5106"/>
      <c r="D1113" s="4079"/>
      <c r="E1113" s="5086"/>
      <c r="F1113" s="5085"/>
      <c r="G1113" s="5085"/>
      <c r="H1113" s="5085"/>
      <c r="I1113" s="5085"/>
      <c r="J1113" s="5085"/>
      <c r="K1113" s="5085"/>
      <c r="L1113" s="5085"/>
      <c r="M1113" s="5086"/>
      <c r="N1113" s="2667" t="s">
        <v>868</v>
      </c>
      <c r="O1113" s="2667" t="s">
        <v>340</v>
      </c>
      <c r="P1113" s="292" t="s">
        <v>340</v>
      </c>
      <c r="Q1113" s="292" t="s">
        <v>857</v>
      </c>
      <c r="R1113" s="1057">
        <v>3993</v>
      </c>
      <c r="S1113" s="25" t="s">
        <v>858</v>
      </c>
      <c r="T1113" s="1577">
        <v>10</v>
      </c>
      <c r="U1113" s="1577" t="s">
        <v>859</v>
      </c>
      <c r="V1113" s="1577">
        <v>8</v>
      </c>
      <c r="W1113" s="1577"/>
      <c r="X1113" s="25"/>
      <c r="Y1113" s="25"/>
      <c r="Z1113" s="25"/>
      <c r="AA1113" s="25"/>
      <c r="AB1113" s="2980"/>
      <c r="AC1113" s="5085"/>
      <c r="AD1113" s="5085"/>
      <c r="AE1113" s="5126"/>
    </row>
    <row r="1114" spans="1:31">
      <c r="A1114" s="3877"/>
      <c r="B1114" s="5084" t="s">
        <v>2463</v>
      </c>
      <c r="C1114" s="5105" t="s">
        <v>4328</v>
      </c>
      <c r="D1114" s="4139" t="s">
        <v>5494</v>
      </c>
      <c r="E1114" s="5084" t="s">
        <v>1221</v>
      </c>
      <c r="F1114" s="5084" t="s">
        <v>851</v>
      </c>
      <c r="G1114" s="5084" t="s">
        <v>862</v>
      </c>
      <c r="H1114" s="5084" t="s">
        <v>624</v>
      </c>
      <c r="I1114" s="5084" t="s">
        <v>853</v>
      </c>
      <c r="J1114" s="5084">
        <v>897</v>
      </c>
      <c r="K1114" s="5084">
        <v>4128</v>
      </c>
      <c r="L1114" s="5084">
        <v>608</v>
      </c>
      <c r="M1114" s="5084">
        <v>832</v>
      </c>
      <c r="N1114" s="2667" t="s">
        <v>854</v>
      </c>
      <c r="O1114" s="2672" t="s">
        <v>166</v>
      </c>
      <c r="P1114" s="2598" t="s">
        <v>856</v>
      </c>
      <c r="Q1114" s="2596" t="s">
        <v>857</v>
      </c>
      <c r="R1114" s="2589">
        <v>3980</v>
      </c>
      <c r="S1114" s="2598" t="s">
        <v>858</v>
      </c>
      <c r="T1114" s="2598">
        <v>2</v>
      </c>
      <c r="U1114" s="2598" t="s">
        <v>859</v>
      </c>
      <c r="V1114" s="2598">
        <v>2</v>
      </c>
      <c r="W1114" s="2598"/>
      <c r="X1114" s="2598"/>
      <c r="Y1114" s="2598"/>
      <c r="Z1114" s="2598"/>
      <c r="AA1114" s="2598"/>
      <c r="AB1114" s="2983"/>
      <c r="AC1114" s="5084" t="s">
        <v>2451</v>
      </c>
      <c r="AD1114" s="5084" t="s">
        <v>2455</v>
      </c>
      <c r="AE1114" s="5124" t="s">
        <v>2820</v>
      </c>
    </row>
    <row r="1115" spans="1:31">
      <c r="A1115" s="3877"/>
      <c r="B1115" s="5085"/>
      <c r="C1115" s="5106"/>
      <c r="D1115" s="4079"/>
      <c r="E1115" s="5086"/>
      <c r="F1115" s="5085"/>
      <c r="G1115" s="5085"/>
      <c r="H1115" s="5085"/>
      <c r="I1115" s="5085"/>
      <c r="J1115" s="5085"/>
      <c r="K1115" s="5085"/>
      <c r="L1115" s="5085"/>
      <c r="M1115" s="5086"/>
      <c r="N1115" s="2667" t="s">
        <v>868</v>
      </c>
      <c r="O1115" s="2667" t="s">
        <v>340</v>
      </c>
      <c r="P1115" s="2596" t="s">
        <v>340</v>
      </c>
      <c r="Q1115" s="2596" t="s">
        <v>857</v>
      </c>
      <c r="R1115" s="2598">
        <v>3993</v>
      </c>
      <c r="S1115" s="2598" t="s">
        <v>858</v>
      </c>
      <c r="T1115" s="2598">
        <v>10</v>
      </c>
      <c r="U1115" s="2598" t="s">
        <v>859</v>
      </c>
      <c r="V1115" s="2598">
        <v>8</v>
      </c>
      <c r="W1115" s="2598"/>
      <c r="X1115" s="2598"/>
      <c r="Y1115" s="2598"/>
      <c r="Z1115" s="2598"/>
      <c r="AA1115" s="2598"/>
      <c r="AB1115" s="2980"/>
      <c r="AC1115" s="5085"/>
      <c r="AD1115" s="5085"/>
      <c r="AE1115" s="5126"/>
    </row>
    <row r="1116" spans="1:31" ht="12.75" customHeight="1">
      <c r="A1116" s="3877"/>
      <c r="B1116" s="5084" t="s">
        <v>2463</v>
      </c>
      <c r="C1116" s="5105" t="s">
        <v>3758</v>
      </c>
      <c r="D1116" s="4139" t="s">
        <v>3060</v>
      </c>
      <c r="E1116" s="5084" t="s">
        <v>1221</v>
      </c>
      <c r="F1116" s="5084" t="s">
        <v>851</v>
      </c>
      <c r="G1116" s="5084" t="s">
        <v>862</v>
      </c>
      <c r="H1116" s="5084" t="s">
        <v>624</v>
      </c>
      <c r="I1116" s="5084" t="s">
        <v>853</v>
      </c>
      <c r="J1116" s="5084">
        <v>647</v>
      </c>
      <c r="K1116" s="5084">
        <v>5418</v>
      </c>
      <c r="L1116" s="5084">
        <v>512</v>
      </c>
      <c r="M1116" s="5084">
        <v>1152</v>
      </c>
      <c r="N1116" s="2667" t="s">
        <v>854</v>
      </c>
      <c r="O1116" s="2663" t="s">
        <v>1218</v>
      </c>
      <c r="P1116" s="33" t="s">
        <v>1219</v>
      </c>
      <c r="Q1116" s="292" t="s">
        <v>857</v>
      </c>
      <c r="R1116" s="1055">
        <v>3980</v>
      </c>
      <c r="S1116" s="25" t="s">
        <v>858</v>
      </c>
      <c r="T1116" s="1577">
        <v>2</v>
      </c>
      <c r="U1116" s="1577" t="s">
        <v>859</v>
      </c>
      <c r="V1116" s="1577">
        <v>2</v>
      </c>
      <c r="W1116" s="1577"/>
      <c r="X1116" s="25"/>
      <c r="Y1116" s="25"/>
      <c r="Z1116" s="25"/>
      <c r="AA1116" s="25"/>
      <c r="AB1116" s="2983"/>
      <c r="AC1116" s="5084" t="s">
        <v>2451</v>
      </c>
      <c r="AD1116" s="5084" t="s">
        <v>2455</v>
      </c>
      <c r="AE1116" s="5124" t="s">
        <v>2820</v>
      </c>
    </row>
    <row r="1117" spans="1:31">
      <c r="A1117" s="3877"/>
      <c r="B1117" s="5085"/>
      <c r="C1117" s="5106"/>
      <c r="D1117" s="4079"/>
      <c r="E1117" s="5086"/>
      <c r="F1117" s="5085"/>
      <c r="G1117" s="5085"/>
      <c r="H1117" s="5085"/>
      <c r="I1117" s="5085"/>
      <c r="J1117" s="5085"/>
      <c r="K1117" s="5085"/>
      <c r="L1117" s="5085"/>
      <c r="M1117" s="5085"/>
      <c r="N1117" s="2667" t="s">
        <v>868</v>
      </c>
      <c r="O1117" s="2667" t="s">
        <v>340</v>
      </c>
      <c r="P1117" s="292" t="s">
        <v>340</v>
      </c>
      <c r="Q1117" s="292" t="s">
        <v>857</v>
      </c>
      <c r="R1117" s="1057">
        <v>3993</v>
      </c>
      <c r="S1117" s="25" t="s">
        <v>858</v>
      </c>
      <c r="T1117" s="1577">
        <v>10</v>
      </c>
      <c r="U1117" s="1577" t="s">
        <v>859</v>
      </c>
      <c r="V1117" s="1577">
        <v>8</v>
      </c>
      <c r="W1117" s="1577"/>
      <c r="X1117" s="25"/>
      <c r="Y1117" s="25"/>
      <c r="Z1117" s="25"/>
      <c r="AA1117" s="25"/>
      <c r="AB1117" s="2980"/>
      <c r="AC1117" s="5085"/>
      <c r="AD1117" s="5085"/>
      <c r="AE1117" s="5126"/>
    </row>
    <row r="1118" spans="1:31">
      <c r="A1118" s="3877"/>
      <c r="B1118" s="5084" t="s">
        <v>2463</v>
      </c>
      <c r="C1118" s="5105" t="s">
        <v>3759</v>
      </c>
      <c r="D1118" s="4139" t="s">
        <v>3061</v>
      </c>
      <c r="E1118" s="5084" t="s">
        <v>1222</v>
      </c>
      <c r="F1118" s="5084" t="s">
        <v>851</v>
      </c>
      <c r="G1118" s="5084" t="s">
        <v>1131</v>
      </c>
      <c r="H1118" s="5084" t="s">
        <v>624</v>
      </c>
      <c r="I1118" s="5084" t="s">
        <v>873</v>
      </c>
      <c r="J1118" s="5084">
        <v>5420</v>
      </c>
      <c r="K1118" s="5084">
        <v>12798</v>
      </c>
      <c r="L1118" s="5084">
        <v>512</v>
      </c>
      <c r="M1118" s="5084">
        <v>1302</v>
      </c>
      <c r="N1118" s="2667" t="s">
        <v>854</v>
      </c>
      <c r="O1118" s="2667" t="s">
        <v>1135</v>
      </c>
      <c r="P1118" s="25" t="s">
        <v>1134</v>
      </c>
      <c r="Q1118" s="292" t="s">
        <v>857</v>
      </c>
      <c r="R1118" s="1055">
        <v>3980</v>
      </c>
      <c r="S1118" s="25" t="s">
        <v>858</v>
      </c>
      <c r="T1118" s="1577">
        <v>2</v>
      </c>
      <c r="U1118" s="1577" t="s">
        <v>859</v>
      </c>
      <c r="V1118" s="1577">
        <v>2</v>
      </c>
      <c r="W1118" s="1577"/>
      <c r="X1118" s="25"/>
      <c r="Y1118" s="25"/>
      <c r="Z1118" s="25"/>
      <c r="AA1118" s="25"/>
      <c r="AB1118" s="2983"/>
      <c r="AC1118" s="5084" t="s">
        <v>2466</v>
      </c>
      <c r="AD1118" s="5084" t="s">
        <v>2455</v>
      </c>
      <c r="AE1118" s="5124" t="s">
        <v>2820</v>
      </c>
    </row>
    <row r="1119" spans="1:31" ht="12.75" customHeight="1">
      <c r="A1119" s="3877"/>
      <c r="B1119" s="5085"/>
      <c r="C1119" s="5106"/>
      <c r="D1119" s="4079"/>
      <c r="E1119" s="5086"/>
      <c r="F1119" s="5085"/>
      <c r="G1119" s="5086"/>
      <c r="H1119" s="5085"/>
      <c r="I1119" s="5086"/>
      <c r="J1119" s="5085"/>
      <c r="K1119" s="5085"/>
      <c r="L1119" s="5085"/>
      <c r="M1119" s="5085"/>
      <c r="N1119" s="2667" t="s">
        <v>868</v>
      </c>
      <c r="O1119" s="2667" t="s">
        <v>340</v>
      </c>
      <c r="P1119" s="292" t="s">
        <v>340</v>
      </c>
      <c r="Q1119" s="292" t="s">
        <v>857</v>
      </c>
      <c r="R1119" s="1057">
        <v>3993</v>
      </c>
      <c r="S1119" s="25" t="s">
        <v>858</v>
      </c>
      <c r="T1119" s="1577">
        <v>10</v>
      </c>
      <c r="U1119" s="1577" t="s">
        <v>859</v>
      </c>
      <c r="V1119" s="1577">
        <v>8</v>
      </c>
      <c r="W1119" s="1577"/>
      <c r="X1119" s="25"/>
      <c r="Y1119" s="25"/>
      <c r="Z1119" s="25"/>
      <c r="AA1119" s="25"/>
      <c r="AB1119" s="2980"/>
      <c r="AC1119" s="5085"/>
      <c r="AD1119" s="5085"/>
      <c r="AE1119" s="5126"/>
    </row>
    <row r="1120" spans="1:31">
      <c r="A1120" s="3877"/>
      <c r="B1120" s="5084" t="s">
        <v>2463</v>
      </c>
      <c r="C1120" s="5105" t="s">
        <v>3760</v>
      </c>
      <c r="D1120" s="4139" t="s">
        <v>3062</v>
      </c>
      <c r="E1120" s="5084" t="s">
        <v>1222</v>
      </c>
      <c r="F1120" s="5084" t="s">
        <v>851</v>
      </c>
      <c r="G1120" s="5084" t="s">
        <v>1131</v>
      </c>
      <c r="H1120" s="5084" t="s">
        <v>624</v>
      </c>
      <c r="I1120" s="5084" t="s">
        <v>873</v>
      </c>
      <c r="J1120" s="5084">
        <v>12798</v>
      </c>
      <c r="K1120" s="5084">
        <v>23968</v>
      </c>
      <c r="L1120" s="5084">
        <v>512</v>
      </c>
      <c r="M1120" s="5084">
        <v>1280</v>
      </c>
      <c r="N1120" s="2667" t="s">
        <v>854</v>
      </c>
      <c r="O1120" s="2667" t="s">
        <v>866</v>
      </c>
      <c r="P1120" s="1137" t="s">
        <v>867</v>
      </c>
      <c r="Q1120" s="1138" t="s">
        <v>857</v>
      </c>
      <c r="R1120" s="1137">
        <v>3980</v>
      </c>
      <c r="S1120" s="1137" t="s">
        <v>858</v>
      </c>
      <c r="T1120" s="1577">
        <v>2</v>
      </c>
      <c r="U1120" s="1577" t="s">
        <v>859</v>
      </c>
      <c r="V1120" s="1577">
        <v>2</v>
      </c>
      <c r="W1120" s="1577"/>
      <c r="X1120" s="1137"/>
      <c r="Y1120" s="1137"/>
      <c r="Z1120" s="1137"/>
      <c r="AA1120" s="1137"/>
      <c r="AB1120" s="2983"/>
      <c r="AC1120" s="5084" t="s">
        <v>2468</v>
      </c>
      <c r="AD1120" s="5084" t="s">
        <v>2455</v>
      </c>
      <c r="AE1120" s="5124" t="s">
        <v>2820</v>
      </c>
    </row>
    <row r="1121" spans="1:31">
      <c r="A1121" s="4159"/>
      <c r="B1121" s="5086"/>
      <c r="C1121" s="5107"/>
      <c r="D1121" s="4079"/>
      <c r="E1121" s="5086"/>
      <c r="F1121" s="5086"/>
      <c r="G1121" s="5086"/>
      <c r="H1121" s="5086"/>
      <c r="I1121" s="5086"/>
      <c r="J1121" s="5086"/>
      <c r="K1121" s="5086"/>
      <c r="L1121" s="5086"/>
      <c r="M1121" s="5086"/>
      <c r="N1121" s="2667" t="s">
        <v>868</v>
      </c>
      <c r="O1121" s="2667" t="s">
        <v>340</v>
      </c>
      <c r="P1121" s="1138" t="s">
        <v>340</v>
      </c>
      <c r="Q1121" s="1138" t="s">
        <v>857</v>
      </c>
      <c r="R1121" s="1137">
        <v>3993</v>
      </c>
      <c r="S1121" s="1137" t="s">
        <v>858</v>
      </c>
      <c r="T1121" s="1577">
        <v>10</v>
      </c>
      <c r="U1121" s="1577" t="s">
        <v>859</v>
      </c>
      <c r="V1121" s="1577">
        <v>8</v>
      </c>
      <c r="W1121" s="1577"/>
      <c r="X1121" s="1137"/>
      <c r="Y1121" s="1137"/>
      <c r="Z1121" s="1137"/>
      <c r="AA1121" s="1137"/>
      <c r="AB1121" s="2982"/>
      <c r="AC1121" s="5086"/>
      <c r="AD1121" s="5086"/>
      <c r="AE1121" s="5125"/>
    </row>
    <row r="1122" spans="1:31" ht="12.75" customHeight="1">
      <c r="A1122" s="2593"/>
      <c r="B1122" s="5084" t="s">
        <v>2463</v>
      </c>
      <c r="C1122" s="5105" t="s">
        <v>3783</v>
      </c>
      <c r="D1122" s="4167" t="s">
        <v>5495</v>
      </c>
      <c r="E1122" s="5085" t="s">
        <v>1223</v>
      </c>
      <c r="F1122" s="5084" t="s">
        <v>851</v>
      </c>
      <c r="G1122" s="5084" t="s">
        <v>1130</v>
      </c>
      <c r="H1122" s="5084" t="s">
        <v>624</v>
      </c>
      <c r="I1122" s="5084" t="s">
        <v>873</v>
      </c>
      <c r="J1122" s="5084">
        <v>4384</v>
      </c>
      <c r="K1122" s="5084">
        <v>5504</v>
      </c>
      <c r="L1122" s="5084">
        <v>480</v>
      </c>
      <c r="M1122" s="5084">
        <v>832</v>
      </c>
      <c r="N1122" s="2663" t="s">
        <v>854</v>
      </c>
      <c r="O1122" s="2663" t="s">
        <v>164</v>
      </c>
      <c r="P1122" s="2589" t="s">
        <v>856</v>
      </c>
      <c r="Q1122" s="2594" t="s">
        <v>857</v>
      </c>
      <c r="R1122" s="2589">
        <v>3980</v>
      </c>
      <c r="S1122" s="2589" t="s">
        <v>858</v>
      </c>
      <c r="T1122" s="2589">
        <v>2</v>
      </c>
      <c r="U1122" s="2589" t="s">
        <v>859</v>
      </c>
      <c r="V1122" s="2589">
        <v>2</v>
      </c>
      <c r="W1122" s="2589"/>
      <c r="X1122" s="2589"/>
      <c r="Y1122" s="2589"/>
      <c r="Z1122" s="2589"/>
      <c r="AA1122" s="2589"/>
      <c r="AB1122" s="2980"/>
      <c r="AC1122" s="5085" t="s">
        <v>2466</v>
      </c>
      <c r="AD1122" s="5085" t="s">
        <v>2455</v>
      </c>
      <c r="AE1122" s="5125" t="s">
        <v>2821</v>
      </c>
    </row>
    <row r="1123" spans="1:31" ht="12.75" customHeight="1">
      <c r="A1123" s="2593"/>
      <c r="B1123" s="5085"/>
      <c r="C1123" s="5106"/>
      <c r="D1123" s="4167"/>
      <c r="E1123" s="5085"/>
      <c r="F1123" s="5085"/>
      <c r="G1123" s="5085"/>
      <c r="H1123" s="5085"/>
      <c r="I1123" s="5085"/>
      <c r="J1123" s="5085"/>
      <c r="K1123" s="5085"/>
      <c r="L1123" s="5085"/>
      <c r="M1123" s="5085"/>
      <c r="N1123" s="2667" t="s">
        <v>874</v>
      </c>
      <c r="O1123" s="2667" t="s">
        <v>930</v>
      </c>
      <c r="P1123" s="2596" t="s">
        <v>341</v>
      </c>
      <c r="Q1123" s="2596" t="s">
        <v>857</v>
      </c>
      <c r="R1123" s="2598">
        <v>3989</v>
      </c>
      <c r="S1123" s="2598" t="s">
        <v>858</v>
      </c>
      <c r="T1123" s="2598">
        <v>2</v>
      </c>
      <c r="U1123" s="2598" t="s">
        <v>859</v>
      </c>
      <c r="V1123" s="2598">
        <v>2</v>
      </c>
      <c r="W1123" s="2598">
        <v>3</v>
      </c>
      <c r="X1123" s="2598" t="s">
        <v>875</v>
      </c>
      <c r="Y1123" s="2598" t="s">
        <v>859</v>
      </c>
      <c r="Z1123" s="2598" t="s">
        <v>876</v>
      </c>
      <c r="AA1123" s="2598" t="s">
        <v>877</v>
      </c>
      <c r="AB1123" s="2980"/>
      <c r="AC1123" s="5085"/>
      <c r="AD1123" s="5085"/>
      <c r="AE1123" s="5317"/>
    </row>
    <row r="1124" spans="1:31" ht="15">
      <c r="A1124" s="2593"/>
      <c r="B1124" s="5086"/>
      <c r="C1124" s="5107"/>
      <c r="D1124" s="4079"/>
      <c r="E1124" s="5086"/>
      <c r="F1124" s="5086"/>
      <c r="G1124" s="5086"/>
      <c r="H1124" s="5086"/>
      <c r="I1124" s="5086"/>
      <c r="J1124" s="5086"/>
      <c r="K1124" s="5086"/>
      <c r="L1124" s="5086"/>
      <c r="M1124" s="5086"/>
      <c r="N1124" s="2667" t="s">
        <v>868</v>
      </c>
      <c r="O1124" s="2667" t="s">
        <v>869</v>
      </c>
      <c r="P1124" s="2596" t="s">
        <v>869</v>
      </c>
      <c r="Q1124" s="2596" t="s">
        <v>857</v>
      </c>
      <c r="R1124" s="2598">
        <v>3993</v>
      </c>
      <c r="S1124" s="2598" t="s">
        <v>858</v>
      </c>
      <c r="T1124" s="2598">
        <v>4</v>
      </c>
      <c r="U1124" s="2598" t="s">
        <v>859</v>
      </c>
      <c r="V1124" s="2598">
        <v>4</v>
      </c>
      <c r="W1124" s="2598"/>
      <c r="X1124" s="2598"/>
      <c r="Y1124" s="2598"/>
      <c r="Z1124" s="2598"/>
      <c r="AA1124" s="2598"/>
      <c r="AB1124" s="2980"/>
      <c r="AC1124" s="5085"/>
      <c r="AD1124" s="5085"/>
      <c r="AE1124" s="5317"/>
    </row>
    <row r="1125" spans="1:31" ht="12.75" customHeight="1">
      <c r="A1125" s="3877" t="s">
        <v>4234</v>
      </c>
      <c r="B1125" s="5084" t="s">
        <v>2463</v>
      </c>
      <c r="C1125" s="5105" t="s">
        <v>3761</v>
      </c>
      <c r="D1125" s="4167" t="s">
        <v>3063</v>
      </c>
      <c r="E1125" s="5085" t="s">
        <v>1223</v>
      </c>
      <c r="F1125" s="5084" t="s">
        <v>851</v>
      </c>
      <c r="G1125" s="5084" t="s">
        <v>1130</v>
      </c>
      <c r="H1125" s="5084" t="s">
        <v>624</v>
      </c>
      <c r="I1125" s="5084" t="s">
        <v>873</v>
      </c>
      <c r="J1125" s="5084">
        <v>4640</v>
      </c>
      <c r="K1125" s="5084">
        <v>6656</v>
      </c>
      <c r="L1125" s="5084">
        <v>512</v>
      </c>
      <c r="M1125" s="5084">
        <v>1088</v>
      </c>
      <c r="N1125" s="2663" t="s">
        <v>854</v>
      </c>
      <c r="O1125" s="2666" t="s">
        <v>165</v>
      </c>
      <c r="P1125" s="33" t="s">
        <v>856</v>
      </c>
      <c r="Q1125" s="286" t="s">
        <v>857</v>
      </c>
      <c r="R1125" s="1055">
        <v>3980</v>
      </c>
      <c r="S1125" s="33" t="s">
        <v>858</v>
      </c>
      <c r="T1125" s="1569">
        <v>2</v>
      </c>
      <c r="U1125" s="1569" t="s">
        <v>859</v>
      </c>
      <c r="V1125" s="1569">
        <v>2</v>
      </c>
      <c r="W1125" s="1569"/>
      <c r="X1125" s="33"/>
      <c r="Y1125" s="33"/>
      <c r="Z1125" s="33"/>
      <c r="AA1125" s="33"/>
      <c r="AB1125" s="2980"/>
      <c r="AC1125" s="5085" t="s">
        <v>2466</v>
      </c>
      <c r="AD1125" s="5085" t="s">
        <v>2455</v>
      </c>
      <c r="AE1125" s="5125" t="s">
        <v>2821</v>
      </c>
    </row>
    <row r="1126" spans="1:31" ht="12.75" customHeight="1">
      <c r="A1126" s="5143"/>
      <c r="B1126" s="5085"/>
      <c r="C1126" s="5106"/>
      <c r="D1126" s="4167"/>
      <c r="E1126" s="5085"/>
      <c r="F1126" s="5085"/>
      <c r="G1126" s="5085"/>
      <c r="H1126" s="5085"/>
      <c r="I1126" s="5085"/>
      <c r="J1126" s="5085"/>
      <c r="K1126" s="5085"/>
      <c r="L1126" s="5085"/>
      <c r="M1126" s="5085"/>
      <c r="N1126" s="2667" t="s">
        <v>874</v>
      </c>
      <c r="O1126" s="2667" t="s">
        <v>930</v>
      </c>
      <c r="P1126" s="292" t="s">
        <v>341</v>
      </c>
      <c r="Q1126" s="292" t="s">
        <v>857</v>
      </c>
      <c r="R1126" s="1057">
        <v>3989</v>
      </c>
      <c r="S1126" s="25" t="s">
        <v>858</v>
      </c>
      <c r="T1126" s="1577">
        <v>2</v>
      </c>
      <c r="U1126" s="1577" t="s">
        <v>859</v>
      </c>
      <c r="V1126" s="1577">
        <v>2</v>
      </c>
      <c r="W1126" s="1577">
        <v>3</v>
      </c>
      <c r="X1126" s="25" t="s">
        <v>875</v>
      </c>
      <c r="Y1126" s="25" t="s">
        <v>859</v>
      </c>
      <c r="Z1126" s="25" t="s">
        <v>876</v>
      </c>
      <c r="AA1126" s="25" t="s">
        <v>877</v>
      </c>
      <c r="AB1126" s="2980"/>
      <c r="AC1126" s="5085"/>
      <c r="AD1126" s="5085"/>
      <c r="AE1126" s="5317"/>
    </row>
    <row r="1127" spans="1:31">
      <c r="A1127" s="5143"/>
      <c r="B1127" s="5086"/>
      <c r="C1127" s="5107"/>
      <c r="D1127" s="4079"/>
      <c r="E1127" s="5086"/>
      <c r="F1127" s="5086"/>
      <c r="G1127" s="5086"/>
      <c r="H1127" s="5086"/>
      <c r="I1127" s="5086"/>
      <c r="J1127" s="5086"/>
      <c r="K1127" s="5086"/>
      <c r="L1127" s="5086"/>
      <c r="M1127" s="5086"/>
      <c r="N1127" s="2667" t="s">
        <v>868</v>
      </c>
      <c r="O1127" s="2667" t="s">
        <v>869</v>
      </c>
      <c r="P1127" s="292" t="s">
        <v>869</v>
      </c>
      <c r="Q1127" s="292" t="s">
        <v>857</v>
      </c>
      <c r="R1127" s="1057">
        <v>3993</v>
      </c>
      <c r="S1127" s="25" t="s">
        <v>858</v>
      </c>
      <c r="T1127" s="1577">
        <v>4</v>
      </c>
      <c r="U1127" s="1577" t="s">
        <v>859</v>
      </c>
      <c r="V1127" s="1577">
        <v>4</v>
      </c>
      <c r="W1127" s="1577"/>
      <c r="X1127" s="25"/>
      <c r="Y1127" s="25"/>
      <c r="Z1127" s="25"/>
      <c r="AA1127" s="25"/>
      <c r="AB1127" s="2980"/>
      <c r="AC1127" s="5085"/>
      <c r="AD1127" s="5085"/>
      <c r="AE1127" s="5317"/>
    </row>
    <row r="1128" spans="1:31" ht="12.75" customHeight="1">
      <c r="A1128" s="5143"/>
      <c r="B1128" s="5085" t="s">
        <v>2463</v>
      </c>
      <c r="C1128" s="5106" t="s">
        <v>3809</v>
      </c>
      <c r="D1128" s="4167" t="s">
        <v>5496</v>
      </c>
      <c r="E1128" s="5085" t="s">
        <v>1223</v>
      </c>
      <c r="F1128" s="5085" t="s">
        <v>851</v>
      </c>
      <c r="G1128" s="5085" t="s">
        <v>1130</v>
      </c>
      <c r="H1128" s="5085" t="s">
        <v>624</v>
      </c>
      <c r="I1128" s="5085" t="s">
        <v>873</v>
      </c>
      <c r="J1128" s="5085">
        <v>4640</v>
      </c>
      <c r="K1128" s="5085">
        <v>7904</v>
      </c>
      <c r="L1128" s="5085">
        <v>512</v>
      </c>
      <c r="M1128" s="5085">
        <v>832</v>
      </c>
      <c r="N1128" s="2663" t="s">
        <v>854</v>
      </c>
      <c r="O1128" s="2672" t="s">
        <v>166</v>
      </c>
      <c r="P1128" s="2589" t="s">
        <v>856</v>
      </c>
      <c r="Q1128" s="2594" t="s">
        <v>857</v>
      </c>
      <c r="R1128" s="2589">
        <v>3980</v>
      </c>
      <c r="S1128" s="2589" t="s">
        <v>858</v>
      </c>
      <c r="T1128" s="2589">
        <v>2</v>
      </c>
      <c r="U1128" s="2589" t="s">
        <v>859</v>
      </c>
      <c r="V1128" s="2589">
        <v>2</v>
      </c>
      <c r="W1128" s="2589"/>
      <c r="X1128" s="2589"/>
      <c r="Y1128" s="2589"/>
      <c r="Z1128" s="2589"/>
      <c r="AA1128" s="2589"/>
      <c r="AB1128" s="2980"/>
      <c r="AC1128" s="5085" t="s">
        <v>2466</v>
      </c>
      <c r="AD1128" s="5085" t="s">
        <v>2455</v>
      </c>
      <c r="AE1128" s="5125" t="s">
        <v>2821</v>
      </c>
    </row>
    <row r="1129" spans="1:31" ht="12.75" customHeight="1">
      <c r="A1129" s="5143"/>
      <c r="B1129" s="5085"/>
      <c r="C1129" s="5106"/>
      <c r="D1129" s="4167"/>
      <c r="E1129" s="5085"/>
      <c r="F1129" s="5085"/>
      <c r="G1129" s="5085"/>
      <c r="H1129" s="5085"/>
      <c r="I1129" s="5085"/>
      <c r="J1129" s="5085"/>
      <c r="K1129" s="5085"/>
      <c r="L1129" s="5085"/>
      <c r="M1129" s="5085"/>
      <c r="N1129" s="2667" t="s">
        <v>874</v>
      </c>
      <c r="O1129" s="2667" t="s">
        <v>930</v>
      </c>
      <c r="P1129" s="2596" t="s">
        <v>341</v>
      </c>
      <c r="Q1129" s="2596" t="s">
        <v>857</v>
      </c>
      <c r="R1129" s="2598">
        <v>3989</v>
      </c>
      <c r="S1129" s="2598" t="s">
        <v>858</v>
      </c>
      <c r="T1129" s="2598">
        <v>2</v>
      </c>
      <c r="U1129" s="2598" t="s">
        <v>859</v>
      </c>
      <c r="V1129" s="2598">
        <v>2</v>
      </c>
      <c r="W1129" s="2598">
        <v>3</v>
      </c>
      <c r="X1129" s="2598" t="s">
        <v>875</v>
      </c>
      <c r="Y1129" s="2598" t="s">
        <v>859</v>
      </c>
      <c r="Z1129" s="2598" t="s">
        <v>876</v>
      </c>
      <c r="AA1129" s="2598" t="s">
        <v>877</v>
      </c>
      <c r="AB1129" s="2980"/>
      <c r="AC1129" s="5085"/>
      <c r="AD1129" s="5085"/>
      <c r="AE1129" s="5317"/>
    </row>
    <row r="1130" spans="1:31">
      <c r="A1130" s="5143"/>
      <c r="B1130" s="5085"/>
      <c r="C1130" s="5106"/>
      <c r="D1130" s="4079"/>
      <c r="E1130" s="5086"/>
      <c r="F1130" s="5085"/>
      <c r="G1130" s="5085"/>
      <c r="H1130" s="5085"/>
      <c r="I1130" s="5085"/>
      <c r="J1130" s="5085"/>
      <c r="K1130" s="5085"/>
      <c r="L1130" s="5085"/>
      <c r="M1130" s="5085"/>
      <c r="N1130" s="2667" t="s">
        <v>868</v>
      </c>
      <c r="O1130" s="2667" t="s">
        <v>869</v>
      </c>
      <c r="P1130" s="2596" t="s">
        <v>869</v>
      </c>
      <c r="Q1130" s="2596" t="s">
        <v>857</v>
      </c>
      <c r="R1130" s="2598">
        <v>3993</v>
      </c>
      <c r="S1130" s="2598" t="s">
        <v>858</v>
      </c>
      <c r="T1130" s="2598">
        <v>4</v>
      </c>
      <c r="U1130" s="2598" t="s">
        <v>859</v>
      </c>
      <c r="V1130" s="2598">
        <v>4</v>
      </c>
      <c r="W1130" s="2598"/>
      <c r="X1130" s="2598"/>
      <c r="Y1130" s="2598"/>
      <c r="Z1130" s="2598"/>
      <c r="AA1130" s="2598"/>
      <c r="AB1130" s="2980"/>
      <c r="AC1130" s="5085"/>
      <c r="AD1130" s="5085"/>
      <c r="AE1130" s="5317"/>
    </row>
    <row r="1131" spans="1:31" ht="12.75" customHeight="1">
      <c r="A1131" s="5143"/>
      <c r="B1131" s="5084" t="s">
        <v>2463</v>
      </c>
      <c r="C1131" s="5105" t="s">
        <v>3762</v>
      </c>
      <c r="D1131" s="4139" t="s">
        <v>3064</v>
      </c>
      <c r="E1131" s="5084" t="s">
        <v>1223</v>
      </c>
      <c r="F1131" s="5084" t="s">
        <v>851</v>
      </c>
      <c r="G1131" s="5084" t="s">
        <v>1130</v>
      </c>
      <c r="H1131" s="5084" t="s">
        <v>624</v>
      </c>
      <c r="I1131" s="5084" t="s">
        <v>873</v>
      </c>
      <c r="J1131" s="5084">
        <v>4640</v>
      </c>
      <c r="K1131" s="5084">
        <v>9162</v>
      </c>
      <c r="L1131" s="5084">
        <v>512</v>
      </c>
      <c r="M1131" s="5084">
        <v>1088</v>
      </c>
      <c r="N1131" s="2667" t="s">
        <v>854</v>
      </c>
      <c r="O1131" s="2663" t="s">
        <v>1218</v>
      </c>
      <c r="P1131" s="33" t="s">
        <v>1219</v>
      </c>
      <c r="Q1131" s="292" t="s">
        <v>857</v>
      </c>
      <c r="R1131" s="1055">
        <v>3980</v>
      </c>
      <c r="S1131" s="25" t="s">
        <v>858</v>
      </c>
      <c r="T1131" s="1577">
        <v>2</v>
      </c>
      <c r="U1131" s="1577" t="s">
        <v>859</v>
      </c>
      <c r="V1131" s="1577">
        <v>2</v>
      </c>
      <c r="W1131" s="1577"/>
      <c r="X1131" s="25"/>
      <c r="Y1131" s="25"/>
      <c r="Z1131" s="25"/>
      <c r="AA1131" s="25"/>
      <c r="AB1131" s="2983"/>
      <c r="AC1131" s="5084" t="s">
        <v>2466</v>
      </c>
      <c r="AD1131" s="5084" t="s">
        <v>2455</v>
      </c>
      <c r="AE1131" s="5124" t="s">
        <v>2822</v>
      </c>
    </row>
    <row r="1132" spans="1:31" ht="12.75" customHeight="1">
      <c r="A1132" s="5143"/>
      <c r="B1132" s="5085"/>
      <c r="C1132" s="5106"/>
      <c r="D1132" s="4167"/>
      <c r="E1132" s="5085"/>
      <c r="F1132" s="5085"/>
      <c r="G1132" s="5085"/>
      <c r="H1132" s="5085"/>
      <c r="I1132" s="5085"/>
      <c r="J1132" s="5085"/>
      <c r="K1132" s="5085"/>
      <c r="L1132" s="5085"/>
      <c r="M1132" s="5085"/>
      <c r="N1132" s="2667" t="s">
        <v>874</v>
      </c>
      <c r="O1132" s="2667" t="s">
        <v>930</v>
      </c>
      <c r="P1132" s="292" t="s">
        <v>341</v>
      </c>
      <c r="Q1132" s="292" t="s">
        <v>857</v>
      </c>
      <c r="R1132" s="1057">
        <v>3989</v>
      </c>
      <c r="S1132" s="25" t="s">
        <v>858</v>
      </c>
      <c r="T1132" s="1577">
        <v>2</v>
      </c>
      <c r="U1132" s="1577" t="s">
        <v>859</v>
      </c>
      <c r="V1132" s="1577">
        <v>2</v>
      </c>
      <c r="W1132" s="1577">
        <v>3</v>
      </c>
      <c r="X1132" s="25" t="s">
        <v>875</v>
      </c>
      <c r="Y1132" s="25" t="s">
        <v>859</v>
      </c>
      <c r="Z1132" s="25" t="s">
        <v>876</v>
      </c>
      <c r="AA1132" s="25" t="s">
        <v>877</v>
      </c>
      <c r="AB1132" s="2980"/>
      <c r="AC1132" s="5085"/>
      <c r="AD1132" s="5085"/>
      <c r="AE1132" s="5126"/>
    </row>
    <row r="1133" spans="1:31" ht="12.75" customHeight="1">
      <c r="A1133" s="5143"/>
      <c r="B1133" s="5085"/>
      <c r="C1133" s="5106"/>
      <c r="D1133" s="4079"/>
      <c r="E1133" s="5086"/>
      <c r="F1133" s="5085"/>
      <c r="G1133" s="5085"/>
      <c r="H1133" s="5085"/>
      <c r="I1133" s="5085"/>
      <c r="J1133" s="5085"/>
      <c r="K1133" s="5086"/>
      <c r="L1133" s="5086"/>
      <c r="M1133" s="5086"/>
      <c r="N1133" s="2667" t="s">
        <v>868</v>
      </c>
      <c r="O1133" s="2667" t="s">
        <v>869</v>
      </c>
      <c r="P1133" s="292" t="s">
        <v>869</v>
      </c>
      <c r="Q1133" s="292" t="s">
        <v>857</v>
      </c>
      <c r="R1133" s="1057">
        <v>3993</v>
      </c>
      <c r="S1133" s="25" t="s">
        <v>858</v>
      </c>
      <c r="T1133" s="1577">
        <v>4</v>
      </c>
      <c r="U1133" s="1577" t="s">
        <v>859</v>
      </c>
      <c r="V1133" s="1577">
        <v>4</v>
      </c>
      <c r="W1133" s="1577"/>
      <c r="X1133" s="25"/>
      <c r="Y1133" s="25"/>
      <c r="Z1133" s="25"/>
      <c r="AA1133" s="25"/>
      <c r="AB1133" s="2980"/>
      <c r="AC1133" s="5085"/>
      <c r="AD1133" s="5085"/>
      <c r="AE1133" s="5125"/>
    </row>
    <row r="1134" spans="1:31" ht="12.75" customHeight="1">
      <c r="A1134" s="5143"/>
      <c r="B1134" s="5084" t="s">
        <v>2463</v>
      </c>
      <c r="C1134" s="5105" t="s">
        <v>3763</v>
      </c>
      <c r="D1134" s="4139" t="s">
        <v>3065</v>
      </c>
      <c r="E1134" s="5084" t="s">
        <v>1224</v>
      </c>
      <c r="F1134" s="5084" t="s">
        <v>851</v>
      </c>
      <c r="G1134" s="5084" t="s">
        <v>1131</v>
      </c>
      <c r="H1134" s="5084" t="s">
        <v>624</v>
      </c>
      <c r="I1134" s="5084" t="s">
        <v>873</v>
      </c>
      <c r="J1134" s="5084">
        <v>9164</v>
      </c>
      <c r="K1134" s="5084">
        <v>16542</v>
      </c>
      <c r="L1134" s="5084">
        <v>512</v>
      </c>
      <c r="M1134" s="5084">
        <v>1388</v>
      </c>
      <c r="N1134" s="2667" t="s">
        <v>854</v>
      </c>
      <c r="O1134" s="2667" t="s">
        <v>1135</v>
      </c>
      <c r="P1134" s="25" t="s">
        <v>1134</v>
      </c>
      <c r="Q1134" s="292" t="s">
        <v>857</v>
      </c>
      <c r="R1134" s="1055">
        <v>3980</v>
      </c>
      <c r="S1134" s="25" t="s">
        <v>858</v>
      </c>
      <c r="T1134" s="1577">
        <v>2</v>
      </c>
      <c r="U1134" s="1577" t="s">
        <v>859</v>
      </c>
      <c r="V1134" s="1577">
        <v>2</v>
      </c>
      <c r="W1134" s="1577"/>
      <c r="X1134" s="25"/>
      <c r="Y1134" s="25"/>
      <c r="Z1134" s="25"/>
      <c r="AA1134" s="25"/>
      <c r="AB1134" s="2983"/>
      <c r="AC1134" s="5084" t="s">
        <v>2468</v>
      </c>
      <c r="AD1134" s="5084" t="s">
        <v>2455</v>
      </c>
      <c r="AE1134" s="5124" t="s">
        <v>2823</v>
      </c>
    </row>
    <row r="1135" spans="1:31" ht="12.75" customHeight="1">
      <c r="A1135" s="5143"/>
      <c r="B1135" s="5085"/>
      <c r="C1135" s="5106"/>
      <c r="D1135" s="4167"/>
      <c r="E1135" s="5085"/>
      <c r="F1135" s="5085"/>
      <c r="G1135" s="5085"/>
      <c r="H1135" s="5085"/>
      <c r="I1135" s="5085"/>
      <c r="J1135" s="5085"/>
      <c r="K1135" s="5085"/>
      <c r="L1135" s="5085"/>
      <c r="M1135" s="5085"/>
      <c r="N1135" s="2667" t="s">
        <v>874</v>
      </c>
      <c r="O1135" s="2667" t="s">
        <v>930</v>
      </c>
      <c r="P1135" s="292" t="s">
        <v>341</v>
      </c>
      <c r="Q1135" s="292" t="s">
        <v>857</v>
      </c>
      <c r="R1135" s="1057">
        <v>3989</v>
      </c>
      <c r="S1135" s="25" t="s">
        <v>858</v>
      </c>
      <c r="T1135" s="1577">
        <v>2</v>
      </c>
      <c r="U1135" s="1577" t="s">
        <v>859</v>
      </c>
      <c r="V1135" s="1577">
        <v>2</v>
      </c>
      <c r="W1135" s="1577">
        <v>3</v>
      </c>
      <c r="X1135" s="25" t="s">
        <v>875</v>
      </c>
      <c r="Y1135" s="25" t="s">
        <v>859</v>
      </c>
      <c r="Z1135" s="25" t="s">
        <v>876</v>
      </c>
      <c r="AA1135" s="25" t="s">
        <v>877</v>
      </c>
      <c r="AB1135" s="2980"/>
      <c r="AC1135" s="5085"/>
      <c r="AD1135" s="5085"/>
      <c r="AE1135" s="5126"/>
    </row>
    <row r="1136" spans="1:31" ht="12.75" customHeight="1">
      <c r="A1136" s="5143"/>
      <c r="B1136" s="5085"/>
      <c r="C1136" s="5106"/>
      <c r="D1136" s="4079"/>
      <c r="E1136" s="5086"/>
      <c r="F1136" s="5085"/>
      <c r="G1136" s="5085"/>
      <c r="H1136" s="5085"/>
      <c r="I1136" s="5085"/>
      <c r="J1136" s="5086"/>
      <c r="K1136" s="5086"/>
      <c r="L1136" s="5086"/>
      <c r="M1136" s="5086"/>
      <c r="N1136" s="2667" t="s">
        <v>868</v>
      </c>
      <c r="O1136" s="2667" t="s">
        <v>869</v>
      </c>
      <c r="P1136" s="292" t="s">
        <v>869</v>
      </c>
      <c r="Q1136" s="292" t="s">
        <v>857</v>
      </c>
      <c r="R1136" s="1057">
        <v>3993</v>
      </c>
      <c r="S1136" s="25" t="s">
        <v>858</v>
      </c>
      <c r="T1136" s="1577">
        <v>4</v>
      </c>
      <c r="U1136" s="1577" t="s">
        <v>859</v>
      </c>
      <c r="V1136" s="1577">
        <v>4</v>
      </c>
      <c r="W1136" s="1577"/>
      <c r="X1136" s="25"/>
      <c r="Y1136" s="25"/>
      <c r="Z1136" s="25"/>
      <c r="AA1136" s="25"/>
      <c r="AB1136" s="2980"/>
      <c r="AC1136" s="5085"/>
      <c r="AD1136" s="5085"/>
      <c r="AE1136" s="5125"/>
    </row>
    <row r="1137" spans="1:31" ht="12.75" customHeight="1">
      <c r="A1137" s="5143"/>
      <c r="B1137" s="5084" t="s">
        <v>2463</v>
      </c>
      <c r="C1137" s="5105" t="s">
        <v>5500</v>
      </c>
      <c r="D1137" s="4139" t="s">
        <v>5501</v>
      </c>
      <c r="E1137" s="5084" t="s">
        <v>1223</v>
      </c>
      <c r="F1137" s="5084" t="s">
        <v>851</v>
      </c>
      <c r="G1137" s="5084" t="s">
        <v>1130</v>
      </c>
      <c r="H1137" s="5084" t="s">
        <v>624</v>
      </c>
      <c r="I1137" s="5084" t="s">
        <v>873</v>
      </c>
      <c r="J1137" s="5084">
        <v>4640</v>
      </c>
      <c r="K1137" s="5084">
        <v>5760</v>
      </c>
      <c r="L1137" s="5084">
        <v>608</v>
      </c>
      <c r="M1137" s="5084">
        <v>1088</v>
      </c>
      <c r="N1137" s="2667" t="s">
        <v>854</v>
      </c>
      <c r="O1137" s="2663" t="s">
        <v>164</v>
      </c>
      <c r="P1137" s="2598" t="s">
        <v>856</v>
      </c>
      <c r="Q1137" s="2596" t="s">
        <v>857</v>
      </c>
      <c r="R1137" s="2589">
        <v>3980</v>
      </c>
      <c r="S1137" s="2598" t="s">
        <v>858</v>
      </c>
      <c r="T1137" s="2598">
        <v>2</v>
      </c>
      <c r="U1137" s="2598" t="s">
        <v>859</v>
      </c>
      <c r="V1137" s="2598">
        <v>2</v>
      </c>
      <c r="W1137" s="2598"/>
      <c r="X1137" s="2598"/>
      <c r="Y1137" s="2598"/>
      <c r="Z1137" s="2598"/>
      <c r="AA1137" s="2598"/>
      <c r="AB1137" s="2983"/>
      <c r="AC1137" s="5084" t="s">
        <v>2466</v>
      </c>
      <c r="AD1137" s="5084" t="s">
        <v>2455</v>
      </c>
      <c r="AE1137" s="5124" t="s">
        <v>2824</v>
      </c>
    </row>
    <row r="1138" spans="1:31" ht="12.75" customHeight="1">
      <c r="A1138" s="5143"/>
      <c r="B1138" s="5085"/>
      <c r="C1138" s="5106"/>
      <c r="D1138" s="4167"/>
      <c r="E1138" s="5085"/>
      <c r="F1138" s="5085"/>
      <c r="G1138" s="5085"/>
      <c r="H1138" s="5085"/>
      <c r="I1138" s="5085"/>
      <c r="J1138" s="5085"/>
      <c r="K1138" s="5085"/>
      <c r="L1138" s="5085"/>
      <c r="M1138" s="5085"/>
      <c r="N1138" s="2667" t="s">
        <v>874</v>
      </c>
      <c r="O1138" s="2667" t="s">
        <v>930</v>
      </c>
      <c r="P1138" s="2596" t="s">
        <v>341</v>
      </c>
      <c r="Q1138" s="2596" t="s">
        <v>857</v>
      </c>
      <c r="R1138" s="2598">
        <v>3989</v>
      </c>
      <c r="S1138" s="2598" t="s">
        <v>858</v>
      </c>
      <c r="T1138" s="2598">
        <v>2</v>
      </c>
      <c r="U1138" s="2598" t="s">
        <v>859</v>
      </c>
      <c r="V1138" s="2598">
        <v>2</v>
      </c>
      <c r="W1138" s="2598">
        <v>3</v>
      </c>
      <c r="X1138" s="2598" t="s">
        <v>875</v>
      </c>
      <c r="Y1138" s="2598" t="s">
        <v>859</v>
      </c>
      <c r="Z1138" s="2598" t="s">
        <v>876</v>
      </c>
      <c r="AA1138" s="2598" t="s">
        <v>877</v>
      </c>
      <c r="AB1138" s="2980"/>
      <c r="AC1138" s="5085"/>
      <c r="AD1138" s="5085"/>
      <c r="AE1138" s="5126"/>
    </row>
    <row r="1139" spans="1:31" ht="12.75" customHeight="1">
      <c r="A1139" s="5143"/>
      <c r="B1139" s="5085"/>
      <c r="C1139" s="5106"/>
      <c r="D1139" s="4079"/>
      <c r="E1139" s="5086"/>
      <c r="F1139" s="5085"/>
      <c r="G1139" s="5085"/>
      <c r="H1139" s="5085"/>
      <c r="I1139" s="5085"/>
      <c r="J1139" s="5085"/>
      <c r="K1139" s="5085"/>
      <c r="L1139" s="5085"/>
      <c r="M1139" s="5085"/>
      <c r="N1139" s="2667" t="s">
        <v>868</v>
      </c>
      <c r="O1139" s="2667" t="s">
        <v>340</v>
      </c>
      <c r="P1139" s="2596" t="s">
        <v>340</v>
      </c>
      <c r="Q1139" s="2596" t="s">
        <v>857</v>
      </c>
      <c r="R1139" s="2598">
        <v>3993</v>
      </c>
      <c r="S1139" s="2598" t="s">
        <v>858</v>
      </c>
      <c r="T1139" s="2598">
        <v>10</v>
      </c>
      <c r="U1139" s="2598" t="s">
        <v>859</v>
      </c>
      <c r="V1139" s="2598">
        <v>8</v>
      </c>
      <c r="W1139" s="2598"/>
      <c r="X1139" s="2598"/>
      <c r="Y1139" s="2598"/>
      <c r="Z1139" s="2598"/>
      <c r="AA1139" s="2598"/>
      <c r="AB1139" s="2980"/>
      <c r="AC1139" s="5085"/>
      <c r="AD1139" s="5085"/>
      <c r="AE1139" s="5125"/>
    </row>
    <row r="1140" spans="1:31" ht="12.75" customHeight="1">
      <c r="A1140" s="5143"/>
      <c r="B1140" s="5084" t="s">
        <v>2463</v>
      </c>
      <c r="C1140" s="5105" t="s">
        <v>3764</v>
      </c>
      <c r="D1140" s="4139" t="s">
        <v>3066</v>
      </c>
      <c r="E1140" s="5084" t="s">
        <v>1223</v>
      </c>
      <c r="F1140" s="5084" t="s">
        <v>851</v>
      </c>
      <c r="G1140" s="5084" t="s">
        <v>1130</v>
      </c>
      <c r="H1140" s="5084" t="s">
        <v>624</v>
      </c>
      <c r="I1140" s="5084" t="s">
        <v>873</v>
      </c>
      <c r="J1140" s="5084">
        <v>4641</v>
      </c>
      <c r="K1140" s="5084">
        <v>6912</v>
      </c>
      <c r="L1140" s="5084">
        <v>512</v>
      </c>
      <c r="M1140" s="5084">
        <v>1344</v>
      </c>
      <c r="N1140" s="2667" t="s">
        <v>854</v>
      </c>
      <c r="O1140" s="2672" t="s">
        <v>165</v>
      </c>
      <c r="P1140" s="25" t="s">
        <v>856</v>
      </c>
      <c r="Q1140" s="292" t="s">
        <v>857</v>
      </c>
      <c r="R1140" s="1055">
        <v>3980</v>
      </c>
      <c r="S1140" s="25" t="s">
        <v>858</v>
      </c>
      <c r="T1140" s="1577">
        <v>2</v>
      </c>
      <c r="U1140" s="1577" t="s">
        <v>859</v>
      </c>
      <c r="V1140" s="1577">
        <v>2</v>
      </c>
      <c r="W1140" s="1577"/>
      <c r="X1140" s="25"/>
      <c r="Y1140" s="25"/>
      <c r="Z1140" s="25"/>
      <c r="AA1140" s="25"/>
      <c r="AB1140" s="2983"/>
      <c r="AC1140" s="5084" t="s">
        <v>2466</v>
      </c>
      <c r="AD1140" s="5084" t="s">
        <v>2455</v>
      </c>
      <c r="AE1140" s="5124" t="s">
        <v>2824</v>
      </c>
    </row>
    <row r="1141" spans="1:31" ht="12.75" customHeight="1">
      <c r="A1141" s="5143"/>
      <c r="B1141" s="5085"/>
      <c r="C1141" s="5106"/>
      <c r="D1141" s="4167"/>
      <c r="E1141" s="5085"/>
      <c r="F1141" s="5085"/>
      <c r="G1141" s="5085"/>
      <c r="H1141" s="5085"/>
      <c r="I1141" s="5085"/>
      <c r="J1141" s="5085"/>
      <c r="K1141" s="5085"/>
      <c r="L1141" s="5085"/>
      <c r="M1141" s="5085"/>
      <c r="N1141" s="2667" t="s">
        <v>874</v>
      </c>
      <c r="O1141" s="2667" t="s">
        <v>930</v>
      </c>
      <c r="P1141" s="292" t="s">
        <v>341</v>
      </c>
      <c r="Q1141" s="292" t="s">
        <v>857</v>
      </c>
      <c r="R1141" s="1057">
        <v>3989</v>
      </c>
      <c r="S1141" s="25" t="s">
        <v>858</v>
      </c>
      <c r="T1141" s="1577">
        <v>2</v>
      </c>
      <c r="U1141" s="1577" t="s">
        <v>859</v>
      </c>
      <c r="V1141" s="1577">
        <v>2</v>
      </c>
      <c r="W1141" s="1577">
        <v>3</v>
      </c>
      <c r="X1141" s="25" t="s">
        <v>875</v>
      </c>
      <c r="Y1141" s="25" t="s">
        <v>859</v>
      </c>
      <c r="Z1141" s="25" t="s">
        <v>876</v>
      </c>
      <c r="AA1141" s="25" t="s">
        <v>877</v>
      </c>
      <c r="AB1141" s="2980"/>
      <c r="AC1141" s="5085"/>
      <c r="AD1141" s="5085"/>
      <c r="AE1141" s="5126"/>
    </row>
    <row r="1142" spans="1:31" ht="12.75" customHeight="1">
      <c r="A1142" s="5143"/>
      <c r="B1142" s="5085"/>
      <c r="C1142" s="5106"/>
      <c r="D1142" s="4079"/>
      <c r="E1142" s="5086"/>
      <c r="F1142" s="5085"/>
      <c r="G1142" s="5085"/>
      <c r="H1142" s="5085"/>
      <c r="I1142" s="5085"/>
      <c r="J1142" s="5085"/>
      <c r="K1142" s="5085"/>
      <c r="L1142" s="5085"/>
      <c r="M1142" s="5085"/>
      <c r="N1142" s="2667" t="s">
        <v>868</v>
      </c>
      <c r="O1142" s="2667" t="s">
        <v>340</v>
      </c>
      <c r="P1142" s="292" t="s">
        <v>340</v>
      </c>
      <c r="Q1142" s="292" t="s">
        <v>857</v>
      </c>
      <c r="R1142" s="1057">
        <v>3993</v>
      </c>
      <c r="S1142" s="25" t="s">
        <v>858</v>
      </c>
      <c r="T1142" s="1577">
        <v>10</v>
      </c>
      <c r="U1142" s="1577" t="s">
        <v>859</v>
      </c>
      <c r="V1142" s="1577">
        <v>8</v>
      </c>
      <c r="W1142" s="1577"/>
      <c r="X1142" s="25"/>
      <c r="Y1142" s="25"/>
      <c r="Z1142" s="25"/>
      <c r="AA1142" s="25"/>
      <c r="AB1142" s="2980"/>
      <c r="AC1142" s="5085"/>
      <c r="AD1142" s="5085"/>
      <c r="AE1142" s="5125"/>
    </row>
    <row r="1143" spans="1:31" ht="12.75" customHeight="1">
      <c r="A1143" s="5143"/>
      <c r="B1143" s="5084" t="s">
        <v>2463</v>
      </c>
      <c r="C1143" s="5105" t="s">
        <v>5502</v>
      </c>
      <c r="D1143" s="4139" t="s">
        <v>5503</v>
      </c>
      <c r="E1143" s="5084" t="s">
        <v>1223</v>
      </c>
      <c r="F1143" s="5084" t="s">
        <v>851</v>
      </c>
      <c r="G1143" s="5084" t="s">
        <v>1130</v>
      </c>
      <c r="H1143" s="5084" t="s">
        <v>624</v>
      </c>
      <c r="I1143" s="5084" t="s">
        <v>873</v>
      </c>
      <c r="J1143" s="5084">
        <v>4896</v>
      </c>
      <c r="K1143" s="5084">
        <v>8160</v>
      </c>
      <c r="L1143" s="5084">
        <v>608</v>
      </c>
      <c r="M1143" s="5084">
        <v>1088</v>
      </c>
      <c r="N1143" s="2667" t="s">
        <v>854</v>
      </c>
      <c r="O1143" s="2672" t="s">
        <v>166</v>
      </c>
      <c r="P1143" s="2598" t="s">
        <v>856</v>
      </c>
      <c r="Q1143" s="2596" t="s">
        <v>857</v>
      </c>
      <c r="R1143" s="2589">
        <v>3980</v>
      </c>
      <c r="S1143" s="2598" t="s">
        <v>858</v>
      </c>
      <c r="T1143" s="2598">
        <v>2</v>
      </c>
      <c r="U1143" s="2598" t="s">
        <v>859</v>
      </c>
      <c r="V1143" s="2598">
        <v>2</v>
      </c>
      <c r="W1143" s="2598"/>
      <c r="X1143" s="2598"/>
      <c r="Y1143" s="2598"/>
      <c r="Z1143" s="2598"/>
      <c r="AA1143" s="2598"/>
      <c r="AB1143" s="2983"/>
      <c r="AC1143" s="5084" t="s">
        <v>2466</v>
      </c>
      <c r="AD1143" s="5084" t="s">
        <v>2455</v>
      </c>
      <c r="AE1143" s="5124" t="s">
        <v>2824</v>
      </c>
    </row>
    <row r="1144" spans="1:31" ht="12.75" customHeight="1">
      <c r="A1144" s="5143"/>
      <c r="B1144" s="5085"/>
      <c r="C1144" s="5106"/>
      <c r="D1144" s="4167"/>
      <c r="E1144" s="5085"/>
      <c r="F1144" s="5085"/>
      <c r="G1144" s="5085"/>
      <c r="H1144" s="5085"/>
      <c r="I1144" s="5085"/>
      <c r="J1144" s="5085"/>
      <c r="K1144" s="5085"/>
      <c r="L1144" s="5085"/>
      <c r="M1144" s="5085"/>
      <c r="N1144" s="2667" t="s">
        <v>874</v>
      </c>
      <c r="O1144" s="2667" t="s">
        <v>930</v>
      </c>
      <c r="P1144" s="2596" t="s">
        <v>341</v>
      </c>
      <c r="Q1144" s="2596" t="s">
        <v>857</v>
      </c>
      <c r="R1144" s="2598">
        <v>3989</v>
      </c>
      <c r="S1144" s="2598" t="s">
        <v>858</v>
      </c>
      <c r="T1144" s="2598">
        <v>2</v>
      </c>
      <c r="U1144" s="2598" t="s">
        <v>859</v>
      </c>
      <c r="V1144" s="2598">
        <v>2</v>
      </c>
      <c r="W1144" s="2598">
        <v>3</v>
      </c>
      <c r="X1144" s="2598" t="s">
        <v>875</v>
      </c>
      <c r="Y1144" s="2598" t="s">
        <v>859</v>
      </c>
      <c r="Z1144" s="2598" t="s">
        <v>876</v>
      </c>
      <c r="AA1144" s="2598" t="s">
        <v>877</v>
      </c>
      <c r="AB1144" s="2980"/>
      <c r="AC1144" s="5085"/>
      <c r="AD1144" s="5085"/>
      <c r="AE1144" s="5126"/>
    </row>
    <row r="1145" spans="1:31" ht="12.75" customHeight="1">
      <c r="A1145" s="5143"/>
      <c r="B1145" s="5085"/>
      <c r="C1145" s="5106"/>
      <c r="D1145" s="4079"/>
      <c r="E1145" s="5086"/>
      <c r="F1145" s="5085"/>
      <c r="G1145" s="5085"/>
      <c r="H1145" s="5085"/>
      <c r="I1145" s="5085"/>
      <c r="J1145" s="5085"/>
      <c r="K1145" s="5085"/>
      <c r="L1145" s="5085"/>
      <c r="M1145" s="5085"/>
      <c r="N1145" s="2667" t="s">
        <v>868</v>
      </c>
      <c r="O1145" s="2667" t="s">
        <v>340</v>
      </c>
      <c r="P1145" s="2596" t="s">
        <v>340</v>
      </c>
      <c r="Q1145" s="2596" t="s">
        <v>857</v>
      </c>
      <c r="R1145" s="2598">
        <v>3993</v>
      </c>
      <c r="S1145" s="2598" t="s">
        <v>858</v>
      </c>
      <c r="T1145" s="2598">
        <v>10</v>
      </c>
      <c r="U1145" s="2598" t="s">
        <v>859</v>
      </c>
      <c r="V1145" s="2598">
        <v>8</v>
      </c>
      <c r="W1145" s="2598"/>
      <c r="X1145" s="2598"/>
      <c r="Y1145" s="2598"/>
      <c r="Z1145" s="2598"/>
      <c r="AA1145" s="2598"/>
      <c r="AB1145" s="2980"/>
      <c r="AC1145" s="5085"/>
      <c r="AD1145" s="5085"/>
      <c r="AE1145" s="5125"/>
    </row>
    <row r="1146" spans="1:31" ht="12.75" customHeight="1">
      <c r="A1146" s="5143"/>
      <c r="B1146" s="5084" t="s">
        <v>2463</v>
      </c>
      <c r="C1146" s="5105" t="s">
        <v>3765</v>
      </c>
      <c r="D1146" s="4139" t="s">
        <v>3067</v>
      </c>
      <c r="E1146" s="5084" t="s">
        <v>1224</v>
      </c>
      <c r="F1146" s="5084" t="s">
        <v>851</v>
      </c>
      <c r="G1146" s="5084" t="s">
        <v>1130</v>
      </c>
      <c r="H1146" s="5084" t="s">
        <v>624</v>
      </c>
      <c r="I1146" s="5084" t="s">
        <v>873</v>
      </c>
      <c r="J1146" s="5084">
        <v>4641</v>
      </c>
      <c r="K1146" s="5084">
        <v>9418</v>
      </c>
      <c r="L1146" s="5084">
        <v>512</v>
      </c>
      <c r="M1146" s="5084">
        <v>1344</v>
      </c>
      <c r="N1146" s="2667" t="s">
        <v>854</v>
      </c>
      <c r="O1146" s="2667" t="s">
        <v>1218</v>
      </c>
      <c r="P1146" s="1137" t="s">
        <v>1219</v>
      </c>
      <c r="Q1146" s="1138" t="s">
        <v>857</v>
      </c>
      <c r="R1146" s="1137">
        <v>3980</v>
      </c>
      <c r="S1146" s="1137" t="s">
        <v>858</v>
      </c>
      <c r="T1146" s="1577">
        <v>2</v>
      </c>
      <c r="U1146" s="1577" t="s">
        <v>859</v>
      </c>
      <c r="V1146" s="1577">
        <v>2</v>
      </c>
      <c r="W1146" s="1577"/>
      <c r="X1146" s="1137"/>
      <c r="Y1146" s="1137"/>
      <c r="Z1146" s="1137"/>
      <c r="AA1146" s="1137"/>
      <c r="AB1146" s="2983"/>
      <c r="AC1146" s="5084" t="s">
        <v>2466</v>
      </c>
      <c r="AD1146" s="5084" t="s">
        <v>2455</v>
      </c>
      <c r="AE1146" s="5317" t="s">
        <v>2825</v>
      </c>
    </row>
    <row r="1147" spans="1:31" ht="12.75" customHeight="1">
      <c r="A1147" s="5143"/>
      <c r="B1147" s="5085"/>
      <c r="C1147" s="5106"/>
      <c r="D1147" s="4167"/>
      <c r="E1147" s="5085"/>
      <c r="F1147" s="5085"/>
      <c r="G1147" s="5085"/>
      <c r="H1147" s="5085"/>
      <c r="I1147" s="5085"/>
      <c r="J1147" s="5085"/>
      <c r="K1147" s="5085"/>
      <c r="L1147" s="5085"/>
      <c r="M1147" s="5085"/>
      <c r="N1147" s="2667" t="s">
        <v>874</v>
      </c>
      <c r="O1147" s="2667" t="s">
        <v>930</v>
      </c>
      <c r="P1147" s="1138" t="s">
        <v>341</v>
      </c>
      <c r="Q1147" s="1138" t="s">
        <v>857</v>
      </c>
      <c r="R1147" s="1137">
        <v>3989</v>
      </c>
      <c r="S1147" s="1137" t="s">
        <v>858</v>
      </c>
      <c r="T1147" s="1577">
        <v>2</v>
      </c>
      <c r="U1147" s="1577" t="s">
        <v>859</v>
      </c>
      <c r="V1147" s="1577">
        <v>2</v>
      </c>
      <c r="W1147" s="1577">
        <v>3</v>
      </c>
      <c r="X1147" s="1137" t="s">
        <v>875</v>
      </c>
      <c r="Y1147" s="1137" t="s">
        <v>859</v>
      </c>
      <c r="Z1147" s="1137" t="s">
        <v>876</v>
      </c>
      <c r="AA1147" s="1137" t="s">
        <v>877</v>
      </c>
      <c r="AB1147" s="2980"/>
      <c r="AC1147" s="5085"/>
      <c r="AD1147" s="5085"/>
      <c r="AE1147" s="5317"/>
    </row>
    <row r="1148" spans="1:31" ht="12.75" customHeight="1">
      <c r="A1148" s="5144"/>
      <c r="B1148" s="5086"/>
      <c r="C1148" s="5107"/>
      <c r="D1148" s="4079"/>
      <c r="E1148" s="5086"/>
      <c r="F1148" s="5086"/>
      <c r="G1148" s="5086"/>
      <c r="H1148" s="5086"/>
      <c r="I1148" s="5086"/>
      <c r="J1148" s="5086"/>
      <c r="K1148" s="5086"/>
      <c r="L1148" s="5086"/>
      <c r="M1148" s="5086"/>
      <c r="N1148" s="2667" t="s">
        <v>868</v>
      </c>
      <c r="O1148" s="2667" t="s">
        <v>340</v>
      </c>
      <c r="P1148" s="1138" t="s">
        <v>340</v>
      </c>
      <c r="Q1148" s="1138" t="s">
        <v>857</v>
      </c>
      <c r="R1148" s="1137">
        <v>3993</v>
      </c>
      <c r="S1148" s="1137" t="s">
        <v>858</v>
      </c>
      <c r="T1148" s="1577">
        <v>10</v>
      </c>
      <c r="U1148" s="1577" t="s">
        <v>859</v>
      </c>
      <c r="V1148" s="1577">
        <v>8</v>
      </c>
      <c r="W1148" s="1577"/>
      <c r="X1148" s="1137"/>
      <c r="Y1148" s="1137"/>
      <c r="Z1148" s="1137"/>
      <c r="AA1148" s="1137"/>
      <c r="AB1148" s="2982"/>
      <c r="AC1148" s="5086"/>
      <c r="AD1148" s="5086"/>
      <c r="AE1148" s="5317"/>
    </row>
    <row r="1149" spans="1:31" ht="12.75" customHeight="1">
      <c r="A1149" s="5663" t="s">
        <v>4234</v>
      </c>
      <c r="B1149" s="5084" t="s">
        <v>2463</v>
      </c>
      <c r="C1149" s="5105" t="s">
        <v>5718</v>
      </c>
      <c r="D1149" s="4139" t="s">
        <v>5717</v>
      </c>
      <c r="E1149" s="5084" t="s">
        <v>1224</v>
      </c>
      <c r="F1149" s="5084" t="s">
        <v>851</v>
      </c>
      <c r="G1149" s="5084" t="s">
        <v>1131</v>
      </c>
      <c r="H1149" s="5084" t="s">
        <v>624</v>
      </c>
      <c r="I1149" s="5084" t="s">
        <v>873</v>
      </c>
      <c r="J1149" s="5084">
        <v>9418</v>
      </c>
      <c r="K1149" s="5084">
        <v>16830</v>
      </c>
      <c r="L1149" s="5084">
        <v>608</v>
      </c>
      <c r="M1149" s="5084">
        <v>1558</v>
      </c>
      <c r="N1149" s="2758" t="s">
        <v>854</v>
      </c>
      <c r="O1149" s="2786" t="s">
        <v>1135</v>
      </c>
      <c r="P1149" s="2761" t="s">
        <v>1134</v>
      </c>
      <c r="Q1149" s="2758" t="s">
        <v>857</v>
      </c>
      <c r="R1149" s="2736">
        <v>3980</v>
      </c>
      <c r="S1149" s="2761" t="s">
        <v>858</v>
      </c>
      <c r="T1149" s="2761">
        <v>2</v>
      </c>
      <c r="U1149" s="2761" t="s">
        <v>859</v>
      </c>
      <c r="V1149" s="2761">
        <v>2</v>
      </c>
      <c r="W1149" s="2761"/>
      <c r="X1149" s="2761"/>
      <c r="Y1149" s="2761"/>
      <c r="Z1149" s="2761"/>
      <c r="AA1149" s="2761"/>
      <c r="AB1149" s="2983"/>
      <c r="AC1149" s="5084" t="s">
        <v>2466</v>
      </c>
      <c r="AD1149" s="5084" t="s">
        <v>2455</v>
      </c>
      <c r="AE1149" s="5124" t="s">
        <v>2824</v>
      </c>
    </row>
    <row r="1150" spans="1:31" ht="12.75" customHeight="1">
      <c r="A1150" s="5664"/>
      <c r="B1150" s="5085"/>
      <c r="C1150" s="5106"/>
      <c r="D1150" s="4167"/>
      <c r="E1150" s="5085"/>
      <c r="F1150" s="5085"/>
      <c r="G1150" s="5085"/>
      <c r="H1150" s="5085"/>
      <c r="I1150" s="5085"/>
      <c r="J1150" s="5085"/>
      <c r="K1150" s="5085"/>
      <c r="L1150" s="5085"/>
      <c r="M1150" s="5085"/>
      <c r="N1150" s="2758" t="s">
        <v>874</v>
      </c>
      <c r="O1150" s="2758" t="s">
        <v>930</v>
      </c>
      <c r="P1150" s="2758" t="s">
        <v>341</v>
      </c>
      <c r="Q1150" s="2758" t="s">
        <v>857</v>
      </c>
      <c r="R1150" s="2761">
        <v>3989</v>
      </c>
      <c r="S1150" s="2761" t="s">
        <v>858</v>
      </c>
      <c r="T1150" s="2761">
        <v>2</v>
      </c>
      <c r="U1150" s="2761" t="s">
        <v>859</v>
      </c>
      <c r="V1150" s="2761">
        <v>2</v>
      </c>
      <c r="W1150" s="2761">
        <v>3</v>
      </c>
      <c r="X1150" s="2761" t="s">
        <v>875</v>
      </c>
      <c r="Y1150" s="2761" t="s">
        <v>859</v>
      </c>
      <c r="Z1150" s="2761" t="s">
        <v>876</v>
      </c>
      <c r="AA1150" s="2761" t="s">
        <v>877</v>
      </c>
      <c r="AB1150" s="2980"/>
      <c r="AC1150" s="5085"/>
      <c r="AD1150" s="5085"/>
      <c r="AE1150" s="5126"/>
    </row>
    <row r="1151" spans="1:31" ht="12.75" customHeight="1">
      <c r="A1151" s="5665"/>
      <c r="B1151" s="5086"/>
      <c r="C1151" s="5107"/>
      <c r="D1151" s="4079"/>
      <c r="E1151" s="5086"/>
      <c r="F1151" s="5086"/>
      <c r="G1151" s="5086"/>
      <c r="H1151" s="5086"/>
      <c r="I1151" s="5086"/>
      <c r="J1151" s="5086"/>
      <c r="K1151" s="5086"/>
      <c r="L1151" s="5086"/>
      <c r="M1151" s="5086"/>
      <c r="N1151" s="2758" t="s">
        <v>868</v>
      </c>
      <c r="O1151" s="2758" t="s">
        <v>340</v>
      </c>
      <c r="P1151" s="2758" t="s">
        <v>340</v>
      </c>
      <c r="Q1151" s="2758" t="s">
        <v>857</v>
      </c>
      <c r="R1151" s="2761">
        <v>3993</v>
      </c>
      <c r="S1151" s="2761" t="s">
        <v>858</v>
      </c>
      <c r="T1151" s="2761">
        <v>10</v>
      </c>
      <c r="U1151" s="2761" t="s">
        <v>859</v>
      </c>
      <c r="V1151" s="2761">
        <v>8</v>
      </c>
      <c r="W1151" s="2761"/>
      <c r="X1151" s="2761"/>
      <c r="Y1151" s="2761"/>
      <c r="Z1151" s="2761"/>
      <c r="AA1151" s="2761"/>
      <c r="AB1151" s="2982"/>
      <c r="AC1151" s="5086"/>
      <c r="AD1151" s="5086"/>
      <c r="AE1151" s="5125"/>
    </row>
    <row r="1152" spans="1:31" ht="12.75" customHeight="1">
      <c r="A1152" s="4525" t="s">
        <v>4235</v>
      </c>
      <c r="B1152" s="5084" t="s">
        <v>2463</v>
      </c>
      <c r="C1152" s="5105" t="s">
        <v>5522</v>
      </c>
      <c r="D1152" s="4139" t="s">
        <v>5521</v>
      </c>
      <c r="E1152" s="5084" t="s">
        <v>1226</v>
      </c>
      <c r="F1152" s="5084" t="s">
        <v>851</v>
      </c>
      <c r="G1152" s="5084" t="s">
        <v>1130</v>
      </c>
      <c r="H1152" s="5084" t="s">
        <v>624</v>
      </c>
      <c r="I1152" s="5084" t="s">
        <v>873</v>
      </c>
      <c r="J1152" s="5084">
        <v>6385</v>
      </c>
      <c r="K1152" s="5084">
        <v>7504</v>
      </c>
      <c r="L1152" s="5084">
        <v>480</v>
      </c>
      <c r="M1152" s="5084">
        <v>832</v>
      </c>
      <c r="N1152" s="2663" t="s">
        <v>854</v>
      </c>
      <c r="O1152" s="2663" t="s">
        <v>164</v>
      </c>
      <c r="P1152" s="2589" t="s">
        <v>856</v>
      </c>
      <c r="Q1152" s="2594" t="s">
        <v>857</v>
      </c>
      <c r="R1152" s="2589">
        <v>3980</v>
      </c>
      <c r="S1152" s="2589" t="s">
        <v>858</v>
      </c>
      <c r="T1152" s="2589">
        <v>2</v>
      </c>
      <c r="U1152" s="2589" t="s">
        <v>859</v>
      </c>
      <c r="V1152" s="2589">
        <v>2</v>
      </c>
      <c r="W1152" s="2589"/>
      <c r="X1152" s="2589"/>
      <c r="Y1152" s="2589"/>
      <c r="Z1152" s="2589"/>
      <c r="AA1152" s="2589"/>
      <c r="AB1152" s="2980"/>
      <c r="AC1152" s="5084" t="s">
        <v>2466</v>
      </c>
      <c r="AD1152" s="5084" t="s">
        <v>2455</v>
      </c>
      <c r="AE1152" s="5125" t="s">
        <v>2821</v>
      </c>
    </row>
    <row r="1153" spans="1:31" ht="12.75" customHeight="1">
      <c r="A1153" s="4526"/>
      <c r="B1153" s="5085"/>
      <c r="C1153" s="5106"/>
      <c r="D1153" s="4167"/>
      <c r="E1153" s="5085"/>
      <c r="F1153" s="5085"/>
      <c r="G1153" s="5085"/>
      <c r="H1153" s="5085"/>
      <c r="I1153" s="5085"/>
      <c r="J1153" s="5085"/>
      <c r="K1153" s="5085"/>
      <c r="L1153" s="5085"/>
      <c r="M1153" s="5085"/>
      <c r="N1153" s="2667" t="s">
        <v>874</v>
      </c>
      <c r="O1153" s="2667" t="s">
        <v>168</v>
      </c>
      <c r="P1153" s="2596" t="s">
        <v>341</v>
      </c>
      <c r="Q1153" s="2596" t="s">
        <v>857</v>
      </c>
      <c r="R1153" s="2598">
        <v>3989</v>
      </c>
      <c r="S1153" s="2598" t="s">
        <v>858</v>
      </c>
      <c r="T1153" s="2598">
        <v>2</v>
      </c>
      <c r="U1153" s="2598" t="s">
        <v>859</v>
      </c>
      <c r="V1153" s="2598">
        <v>2</v>
      </c>
      <c r="W1153" s="2598">
        <v>6</v>
      </c>
      <c r="X1153" s="2598" t="s">
        <v>875</v>
      </c>
      <c r="Y1153" s="2598" t="s">
        <v>859</v>
      </c>
      <c r="Z1153" s="2598" t="s">
        <v>876</v>
      </c>
      <c r="AA1153" s="2598" t="s">
        <v>877</v>
      </c>
      <c r="AB1153" s="2980"/>
      <c r="AC1153" s="5085"/>
      <c r="AD1153" s="5085"/>
      <c r="AE1153" s="5317"/>
    </row>
    <row r="1154" spans="1:31" ht="12.75" customHeight="1">
      <c r="A1154" s="4526"/>
      <c r="B1154" s="5086"/>
      <c r="C1154" s="5107"/>
      <c r="D1154" s="4079"/>
      <c r="E1154" s="5086"/>
      <c r="F1154" s="5086"/>
      <c r="G1154" s="5086"/>
      <c r="H1154" s="5086"/>
      <c r="I1154" s="5086"/>
      <c r="J1154" s="5086"/>
      <c r="K1154" s="5086"/>
      <c r="L1154" s="5086"/>
      <c r="M1154" s="5086"/>
      <c r="N1154" s="2667" t="s">
        <v>868</v>
      </c>
      <c r="O1154" s="2667" t="s">
        <v>869</v>
      </c>
      <c r="P1154" s="2596" t="s">
        <v>869</v>
      </c>
      <c r="Q1154" s="2596" t="s">
        <v>857</v>
      </c>
      <c r="R1154" s="2598">
        <v>3993</v>
      </c>
      <c r="S1154" s="2598" t="s">
        <v>858</v>
      </c>
      <c r="T1154" s="2598">
        <v>4</v>
      </c>
      <c r="U1154" s="2598" t="s">
        <v>859</v>
      </c>
      <c r="V1154" s="2598">
        <v>4</v>
      </c>
      <c r="W1154" s="2598"/>
      <c r="X1154" s="2598"/>
      <c r="Y1154" s="2598"/>
      <c r="Z1154" s="2598"/>
      <c r="AA1154" s="2598"/>
      <c r="AB1154" s="2982"/>
      <c r="AC1154" s="5086"/>
      <c r="AD1154" s="5086"/>
      <c r="AE1154" s="5317"/>
    </row>
    <row r="1155" spans="1:31" ht="12.75" customHeight="1">
      <c r="A1155" s="4526"/>
      <c r="B1155" s="5084" t="s">
        <v>2463</v>
      </c>
      <c r="C1155" s="5105" t="s">
        <v>3766</v>
      </c>
      <c r="D1155" s="4139" t="s">
        <v>3068</v>
      </c>
      <c r="E1155" s="5084" t="s">
        <v>1226</v>
      </c>
      <c r="F1155" s="5084" t="s">
        <v>851</v>
      </c>
      <c r="G1155" s="5084" t="s">
        <v>1130</v>
      </c>
      <c r="H1155" s="5084" t="s">
        <v>624</v>
      </c>
      <c r="I1155" s="5084" t="s">
        <v>873</v>
      </c>
      <c r="J1155" s="5084">
        <v>6640</v>
      </c>
      <c r="K1155" s="5084">
        <v>8688</v>
      </c>
      <c r="L1155" s="5084">
        <v>512</v>
      </c>
      <c r="M1155" s="5084">
        <v>1088</v>
      </c>
      <c r="N1155" s="2663" t="s">
        <v>854</v>
      </c>
      <c r="O1155" s="2666" t="s">
        <v>165</v>
      </c>
      <c r="P1155" s="33" t="s">
        <v>856</v>
      </c>
      <c r="Q1155" s="286" t="s">
        <v>857</v>
      </c>
      <c r="R1155" s="1055">
        <v>3980</v>
      </c>
      <c r="S1155" s="33" t="s">
        <v>858</v>
      </c>
      <c r="T1155" s="1569">
        <v>2</v>
      </c>
      <c r="U1155" s="1569" t="s">
        <v>859</v>
      </c>
      <c r="V1155" s="1569">
        <v>2</v>
      </c>
      <c r="W1155" s="1569"/>
      <c r="X1155" s="33"/>
      <c r="Y1155" s="33"/>
      <c r="Z1155" s="33"/>
      <c r="AA1155" s="33"/>
      <c r="AB1155" s="2980"/>
      <c r="AC1155" s="5084" t="s">
        <v>2466</v>
      </c>
      <c r="AD1155" s="5084" t="s">
        <v>2455</v>
      </c>
      <c r="AE1155" s="5125" t="s">
        <v>2821</v>
      </c>
    </row>
    <row r="1156" spans="1:31" ht="12.75" customHeight="1">
      <c r="A1156" s="4526"/>
      <c r="B1156" s="5085"/>
      <c r="C1156" s="5106"/>
      <c r="D1156" s="4167"/>
      <c r="E1156" s="5085"/>
      <c r="F1156" s="5085"/>
      <c r="G1156" s="5085"/>
      <c r="H1156" s="5085"/>
      <c r="I1156" s="5085"/>
      <c r="J1156" s="5085"/>
      <c r="K1156" s="5085"/>
      <c r="L1156" s="5085"/>
      <c r="M1156" s="5085"/>
      <c r="N1156" s="2667" t="s">
        <v>874</v>
      </c>
      <c r="O1156" s="2667" t="s">
        <v>168</v>
      </c>
      <c r="P1156" s="292" t="s">
        <v>341</v>
      </c>
      <c r="Q1156" s="292" t="s">
        <v>857</v>
      </c>
      <c r="R1156" s="1057">
        <v>3989</v>
      </c>
      <c r="S1156" s="25" t="s">
        <v>858</v>
      </c>
      <c r="T1156" s="1577">
        <v>2</v>
      </c>
      <c r="U1156" s="1577" t="s">
        <v>859</v>
      </c>
      <c r="V1156" s="1577">
        <v>2</v>
      </c>
      <c r="W1156" s="1577">
        <v>6</v>
      </c>
      <c r="X1156" s="25" t="s">
        <v>875</v>
      </c>
      <c r="Y1156" s="25" t="s">
        <v>859</v>
      </c>
      <c r="Z1156" s="25" t="s">
        <v>876</v>
      </c>
      <c r="AA1156" s="25" t="s">
        <v>877</v>
      </c>
      <c r="AB1156" s="2980"/>
      <c r="AC1156" s="5085"/>
      <c r="AD1156" s="5085"/>
      <c r="AE1156" s="5317"/>
    </row>
    <row r="1157" spans="1:31" ht="12.75" customHeight="1">
      <c r="A1157" s="4526"/>
      <c r="B1157" s="5086"/>
      <c r="C1157" s="5107"/>
      <c r="D1157" s="4079"/>
      <c r="E1157" s="5086"/>
      <c r="F1157" s="5086"/>
      <c r="G1157" s="5086"/>
      <c r="H1157" s="5086"/>
      <c r="I1157" s="5086"/>
      <c r="J1157" s="5086"/>
      <c r="K1157" s="5086"/>
      <c r="L1157" s="5086"/>
      <c r="M1157" s="5086"/>
      <c r="N1157" s="2667" t="s">
        <v>868</v>
      </c>
      <c r="O1157" s="2667" t="s">
        <v>869</v>
      </c>
      <c r="P1157" s="292" t="s">
        <v>869</v>
      </c>
      <c r="Q1157" s="292" t="s">
        <v>857</v>
      </c>
      <c r="R1157" s="1057">
        <v>3993</v>
      </c>
      <c r="S1157" s="25" t="s">
        <v>858</v>
      </c>
      <c r="T1157" s="1577">
        <v>4</v>
      </c>
      <c r="U1157" s="1577" t="s">
        <v>859</v>
      </c>
      <c r="V1157" s="1577">
        <v>4</v>
      </c>
      <c r="W1157" s="1577"/>
      <c r="X1157" s="25"/>
      <c r="Y1157" s="25"/>
      <c r="Z1157" s="25"/>
      <c r="AA1157" s="25"/>
      <c r="AB1157" s="2982"/>
      <c r="AC1157" s="5086"/>
      <c r="AD1157" s="5086"/>
      <c r="AE1157" s="5317"/>
    </row>
    <row r="1158" spans="1:31" ht="12.75" customHeight="1">
      <c r="A1158" s="4526"/>
      <c r="B1158" s="5084" t="s">
        <v>2463</v>
      </c>
      <c r="C1158" s="5105" t="s">
        <v>5518</v>
      </c>
      <c r="D1158" s="4139" t="s">
        <v>5519</v>
      </c>
      <c r="E1158" s="5084" t="s">
        <v>1225</v>
      </c>
      <c r="F1158" s="5084" t="s">
        <v>851</v>
      </c>
      <c r="G1158" s="5084" t="s">
        <v>1130</v>
      </c>
      <c r="H1158" s="5084" t="s">
        <v>624</v>
      </c>
      <c r="I1158" s="5084" t="s">
        <v>873</v>
      </c>
      <c r="J1158" s="5084">
        <v>6640</v>
      </c>
      <c r="K1158" s="5084">
        <v>9904</v>
      </c>
      <c r="L1158" s="5084">
        <v>512</v>
      </c>
      <c r="M1158" s="5084">
        <v>832</v>
      </c>
      <c r="N1158" s="2663" t="s">
        <v>854</v>
      </c>
      <c r="O1158" s="2672" t="s">
        <v>166</v>
      </c>
      <c r="P1158" s="2589" t="s">
        <v>856</v>
      </c>
      <c r="Q1158" s="2594" t="s">
        <v>857</v>
      </c>
      <c r="R1158" s="2589">
        <v>3980</v>
      </c>
      <c r="S1158" s="2589" t="s">
        <v>858</v>
      </c>
      <c r="T1158" s="2589">
        <v>2</v>
      </c>
      <c r="U1158" s="2589" t="s">
        <v>859</v>
      </c>
      <c r="V1158" s="2589">
        <v>2</v>
      </c>
      <c r="W1158" s="2589"/>
      <c r="X1158" s="2589"/>
      <c r="Y1158" s="2589"/>
      <c r="Z1158" s="2589"/>
      <c r="AA1158" s="2589"/>
      <c r="AB1158" s="2980"/>
      <c r="AC1158" s="5085" t="s">
        <v>2466</v>
      </c>
      <c r="AD1158" s="5085" t="s">
        <v>2455</v>
      </c>
      <c r="AE1158" s="5125" t="s">
        <v>2821</v>
      </c>
    </row>
    <row r="1159" spans="1:31" ht="12.75" customHeight="1">
      <c r="A1159" s="4526"/>
      <c r="B1159" s="5085"/>
      <c r="C1159" s="5106"/>
      <c r="D1159" s="4167"/>
      <c r="E1159" s="5085"/>
      <c r="F1159" s="5085"/>
      <c r="G1159" s="5085"/>
      <c r="H1159" s="5085"/>
      <c r="I1159" s="5085"/>
      <c r="J1159" s="5085"/>
      <c r="K1159" s="5085"/>
      <c r="L1159" s="5085"/>
      <c r="M1159" s="5085"/>
      <c r="N1159" s="2667" t="s">
        <v>874</v>
      </c>
      <c r="O1159" s="2667" t="s">
        <v>168</v>
      </c>
      <c r="P1159" s="2596" t="s">
        <v>341</v>
      </c>
      <c r="Q1159" s="2596" t="s">
        <v>857</v>
      </c>
      <c r="R1159" s="2598">
        <v>3989</v>
      </c>
      <c r="S1159" s="2598" t="s">
        <v>858</v>
      </c>
      <c r="T1159" s="2598">
        <v>2</v>
      </c>
      <c r="U1159" s="2598" t="s">
        <v>859</v>
      </c>
      <c r="V1159" s="2598">
        <v>2</v>
      </c>
      <c r="W1159" s="2598">
        <v>6</v>
      </c>
      <c r="X1159" s="2598" t="s">
        <v>875</v>
      </c>
      <c r="Y1159" s="2598" t="s">
        <v>859</v>
      </c>
      <c r="Z1159" s="2598" t="s">
        <v>876</v>
      </c>
      <c r="AA1159" s="2598" t="s">
        <v>877</v>
      </c>
      <c r="AB1159" s="2980"/>
      <c r="AC1159" s="5085"/>
      <c r="AD1159" s="5085"/>
      <c r="AE1159" s="5317"/>
    </row>
    <row r="1160" spans="1:31" ht="12.75" customHeight="1">
      <c r="A1160" s="4526"/>
      <c r="B1160" s="5086"/>
      <c r="C1160" s="5107"/>
      <c r="D1160" s="4079"/>
      <c r="E1160" s="5086"/>
      <c r="F1160" s="5086"/>
      <c r="G1160" s="5086"/>
      <c r="H1160" s="5086"/>
      <c r="I1160" s="5086"/>
      <c r="J1160" s="5086"/>
      <c r="K1160" s="5086"/>
      <c r="L1160" s="5086"/>
      <c r="M1160" s="5086"/>
      <c r="N1160" s="2667" t="s">
        <v>868</v>
      </c>
      <c r="O1160" s="2667" t="s">
        <v>869</v>
      </c>
      <c r="P1160" s="2596" t="s">
        <v>869</v>
      </c>
      <c r="Q1160" s="2596" t="s">
        <v>857</v>
      </c>
      <c r="R1160" s="2598">
        <v>3993</v>
      </c>
      <c r="S1160" s="2598" t="s">
        <v>858</v>
      </c>
      <c r="T1160" s="2598">
        <v>4</v>
      </c>
      <c r="U1160" s="2598" t="s">
        <v>859</v>
      </c>
      <c r="V1160" s="2598">
        <v>4</v>
      </c>
      <c r="W1160" s="2598"/>
      <c r="X1160" s="2598"/>
      <c r="Y1160" s="2598"/>
      <c r="Z1160" s="2598"/>
      <c r="AA1160" s="2598"/>
      <c r="AB1160" s="2980"/>
      <c r="AC1160" s="5085"/>
      <c r="AD1160" s="5085"/>
      <c r="AE1160" s="5317"/>
    </row>
    <row r="1161" spans="1:31" ht="12.75" customHeight="1">
      <c r="A1161" s="4526"/>
      <c r="B1161" s="5084" t="s">
        <v>2463</v>
      </c>
      <c r="C1161" s="5105" t="s">
        <v>3767</v>
      </c>
      <c r="D1161" s="4139" t="s">
        <v>3069</v>
      </c>
      <c r="E1161" s="5084" t="s">
        <v>1225</v>
      </c>
      <c r="F1161" s="5084" t="s">
        <v>851</v>
      </c>
      <c r="G1161" s="5084" t="s">
        <v>1131</v>
      </c>
      <c r="H1161" s="5084" t="s">
        <v>624</v>
      </c>
      <c r="I1161" s="5084" t="s">
        <v>873</v>
      </c>
      <c r="J1161" s="5084">
        <v>6640</v>
      </c>
      <c r="K1161" s="5084">
        <v>11194</v>
      </c>
      <c r="L1161" s="5084">
        <v>512</v>
      </c>
      <c r="M1161" s="5084">
        <v>1088</v>
      </c>
      <c r="N1161" s="2667" t="s">
        <v>854</v>
      </c>
      <c r="O1161" s="2663" t="s">
        <v>1218</v>
      </c>
      <c r="P1161" s="33" t="s">
        <v>1219</v>
      </c>
      <c r="Q1161" s="292" t="s">
        <v>857</v>
      </c>
      <c r="R1161" s="1055">
        <v>3980</v>
      </c>
      <c r="S1161" s="25" t="s">
        <v>858</v>
      </c>
      <c r="T1161" s="1577">
        <v>2</v>
      </c>
      <c r="U1161" s="1577" t="s">
        <v>859</v>
      </c>
      <c r="V1161" s="1577">
        <v>2</v>
      </c>
      <c r="W1161" s="1577"/>
      <c r="X1161" s="25"/>
      <c r="Y1161" s="25"/>
      <c r="Z1161" s="25"/>
      <c r="AA1161" s="25"/>
      <c r="AB1161" s="2983"/>
      <c r="AC1161" s="5084" t="s">
        <v>2466</v>
      </c>
      <c r="AD1161" s="5084" t="s">
        <v>2455</v>
      </c>
      <c r="AE1161" s="5317" t="s">
        <v>2826</v>
      </c>
    </row>
    <row r="1162" spans="1:31" ht="12.75" customHeight="1">
      <c r="A1162" s="4526"/>
      <c r="B1162" s="5085"/>
      <c r="C1162" s="5106"/>
      <c r="D1162" s="4167"/>
      <c r="E1162" s="5085"/>
      <c r="F1162" s="5085"/>
      <c r="G1162" s="5085"/>
      <c r="H1162" s="5085"/>
      <c r="I1162" s="5085"/>
      <c r="J1162" s="5085"/>
      <c r="K1162" s="5085"/>
      <c r="L1162" s="5085"/>
      <c r="M1162" s="5085"/>
      <c r="N1162" s="2667" t="s">
        <v>874</v>
      </c>
      <c r="O1162" s="2667" t="s">
        <v>168</v>
      </c>
      <c r="P1162" s="292" t="s">
        <v>341</v>
      </c>
      <c r="Q1162" s="292" t="s">
        <v>857</v>
      </c>
      <c r="R1162" s="1057">
        <v>3989</v>
      </c>
      <c r="S1162" s="25" t="s">
        <v>858</v>
      </c>
      <c r="T1162" s="1577">
        <v>2</v>
      </c>
      <c r="U1162" s="1577" t="s">
        <v>859</v>
      </c>
      <c r="V1162" s="1577">
        <v>2</v>
      </c>
      <c r="W1162" s="1577">
        <v>6</v>
      </c>
      <c r="X1162" s="25" t="s">
        <v>875</v>
      </c>
      <c r="Y1162" s="25" t="s">
        <v>859</v>
      </c>
      <c r="Z1162" s="25" t="s">
        <v>876</v>
      </c>
      <c r="AA1162" s="25" t="s">
        <v>877</v>
      </c>
      <c r="AB1162" s="2980"/>
      <c r="AC1162" s="5085"/>
      <c r="AD1162" s="5085"/>
      <c r="AE1162" s="5317"/>
    </row>
    <row r="1163" spans="1:31" ht="12.75" customHeight="1">
      <c r="A1163" s="4526"/>
      <c r="B1163" s="5085"/>
      <c r="C1163" s="5106"/>
      <c r="D1163" s="4079"/>
      <c r="E1163" s="5086"/>
      <c r="F1163" s="5085"/>
      <c r="G1163" s="5085"/>
      <c r="H1163" s="5085"/>
      <c r="I1163" s="5085"/>
      <c r="J1163" s="5086"/>
      <c r="K1163" s="5086"/>
      <c r="L1163" s="5086"/>
      <c r="M1163" s="5086"/>
      <c r="N1163" s="2667" t="s">
        <v>868</v>
      </c>
      <c r="O1163" s="2667" t="s">
        <v>869</v>
      </c>
      <c r="P1163" s="292" t="s">
        <v>869</v>
      </c>
      <c r="Q1163" s="292" t="s">
        <v>857</v>
      </c>
      <c r="R1163" s="1057">
        <v>3993</v>
      </c>
      <c r="S1163" s="25" t="s">
        <v>858</v>
      </c>
      <c r="T1163" s="1577">
        <v>4</v>
      </c>
      <c r="U1163" s="1577" t="s">
        <v>859</v>
      </c>
      <c r="V1163" s="1577">
        <v>4</v>
      </c>
      <c r="W1163" s="1577"/>
      <c r="X1163" s="25"/>
      <c r="Y1163" s="25"/>
      <c r="Z1163" s="25"/>
      <c r="AA1163" s="25"/>
      <c r="AB1163" s="2980"/>
      <c r="AC1163" s="5085"/>
      <c r="AD1163" s="5085"/>
      <c r="AE1163" s="5317"/>
    </row>
    <row r="1164" spans="1:31" ht="12.75" customHeight="1">
      <c r="A1164" s="4526"/>
      <c r="B1164" s="5084" t="s">
        <v>2463</v>
      </c>
      <c r="C1164" s="5105" t="s">
        <v>3768</v>
      </c>
      <c r="D1164" s="4139" t="s">
        <v>3070</v>
      </c>
      <c r="E1164" s="5084" t="s">
        <v>1225</v>
      </c>
      <c r="F1164" s="5084" t="s">
        <v>851</v>
      </c>
      <c r="G1164" s="5084" t="s">
        <v>1131</v>
      </c>
      <c r="H1164" s="5084" t="s">
        <v>624</v>
      </c>
      <c r="I1164" s="5084" t="s">
        <v>873</v>
      </c>
      <c r="J1164" s="5084">
        <v>11194</v>
      </c>
      <c r="K1164" s="5084">
        <v>18574</v>
      </c>
      <c r="L1164" s="5084">
        <v>512</v>
      </c>
      <c r="M1164" s="5084">
        <v>1388</v>
      </c>
      <c r="N1164" s="2667" t="s">
        <v>854</v>
      </c>
      <c r="O1164" s="2667" t="s">
        <v>1135</v>
      </c>
      <c r="P1164" s="25" t="s">
        <v>1134</v>
      </c>
      <c r="Q1164" s="292" t="s">
        <v>857</v>
      </c>
      <c r="R1164" s="1055">
        <v>3980</v>
      </c>
      <c r="S1164" s="25" t="s">
        <v>858</v>
      </c>
      <c r="T1164" s="1577">
        <v>2</v>
      </c>
      <c r="U1164" s="1577" t="s">
        <v>859</v>
      </c>
      <c r="V1164" s="1577">
        <v>2</v>
      </c>
      <c r="W1164" s="1577"/>
      <c r="X1164" s="25"/>
      <c r="Y1164" s="25"/>
      <c r="Z1164" s="25"/>
      <c r="AA1164" s="25"/>
      <c r="AB1164" s="2983"/>
      <c r="AC1164" s="5084" t="s">
        <v>2468</v>
      </c>
      <c r="AD1164" s="5084" t="s">
        <v>2455</v>
      </c>
      <c r="AE1164" s="5317" t="s">
        <v>2827</v>
      </c>
    </row>
    <row r="1165" spans="1:31" ht="12.75" customHeight="1">
      <c r="A1165" s="4526"/>
      <c r="B1165" s="5085"/>
      <c r="C1165" s="5106"/>
      <c r="D1165" s="4167"/>
      <c r="E1165" s="5085"/>
      <c r="F1165" s="5085"/>
      <c r="G1165" s="5085"/>
      <c r="H1165" s="5085"/>
      <c r="I1165" s="5085"/>
      <c r="J1165" s="5085"/>
      <c r="K1165" s="5085"/>
      <c r="L1165" s="5085"/>
      <c r="M1165" s="5085"/>
      <c r="N1165" s="2667" t="s">
        <v>874</v>
      </c>
      <c r="O1165" s="2667" t="s">
        <v>168</v>
      </c>
      <c r="P1165" s="292" t="s">
        <v>341</v>
      </c>
      <c r="Q1165" s="292" t="s">
        <v>857</v>
      </c>
      <c r="R1165" s="1057">
        <v>3989</v>
      </c>
      <c r="S1165" s="25" t="s">
        <v>858</v>
      </c>
      <c r="T1165" s="1577">
        <v>2</v>
      </c>
      <c r="U1165" s="1577" t="s">
        <v>859</v>
      </c>
      <c r="V1165" s="1577">
        <v>2</v>
      </c>
      <c r="W1165" s="1577">
        <v>6</v>
      </c>
      <c r="X1165" s="25" t="s">
        <v>875</v>
      </c>
      <c r="Y1165" s="25" t="s">
        <v>859</v>
      </c>
      <c r="Z1165" s="25" t="s">
        <v>876</v>
      </c>
      <c r="AA1165" s="25" t="s">
        <v>877</v>
      </c>
      <c r="AB1165" s="2980"/>
      <c r="AC1165" s="5085"/>
      <c r="AD1165" s="5085"/>
      <c r="AE1165" s="5317"/>
    </row>
    <row r="1166" spans="1:31" ht="12.75" customHeight="1">
      <c r="A1166" s="4526"/>
      <c r="B1166" s="5085"/>
      <c r="C1166" s="5106"/>
      <c r="D1166" s="4079"/>
      <c r="E1166" s="5086"/>
      <c r="F1166" s="5085"/>
      <c r="G1166" s="5085"/>
      <c r="H1166" s="5085"/>
      <c r="I1166" s="5085"/>
      <c r="J1166" s="5086"/>
      <c r="K1166" s="5086"/>
      <c r="L1166" s="5086"/>
      <c r="M1166" s="5086"/>
      <c r="N1166" s="2667" t="s">
        <v>868</v>
      </c>
      <c r="O1166" s="2667" t="s">
        <v>869</v>
      </c>
      <c r="P1166" s="292" t="s">
        <v>869</v>
      </c>
      <c r="Q1166" s="292" t="s">
        <v>857</v>
      </c>
      <c r="R1166" s="1057">
        <v>3993</v>
      </c>
      <c r="S1166" s="25" t="s">
        <v>858</v>
      </c>
      <c r="T1166" s="1577">
        <v>4</v>
      </c>
      <c r="U1166" s="1577" t="s">
        <v>859</v>
      </c>
      <c r="V1166" s="1577">
        <v>4</v>
      </c>
      <c r="W1166" s="1577"/>
      <c r="X1166" s="25"/>
      <c r="Y1166" s="25"/>
      <c r="Z1166" s="25"/>
      <c r="AA1166" s="25"/>
      <c r="AB1166" s="2980"/>
      <c r="AC1166" s="5085"/>
      <c r="AD1166" s="5085"/>
      <c r="AE1166" s="5317"/>
    </row>
    <row r="1167" spans="1:31" ht="12.75" customHeight="1">
      <c r="A1167" s="4526"/>
      <c r="B1167" s="5084" t="s">
        <v>2463</v>
      </c>
      <c r="C1167" s="5105" t="s">
        <v>5524</v>
      </c>
      <c r="D1167" s="4139" t="s">
        <v>5527</v>
      </c>
      <c r="E1167" s="5084" t="s">
        <v>1226</v>
      </c>
      <c r="F1167" s="5084" t="s">
        <v>851</v>
      </c>
      <c r="G1167" s="5084" t="s">
        <v>1130</v>
      </c>
      <c r="H1167" s="5084" t="s">
        <v>624</v>
      </c>
      <c r="I1167" s="5084" t="s">
        <v>873</v>
      </c>
      <c r="J1167" s="5084">
        <v>6640</v>
      </c>
      <c r="K1167" s="5084">
        <v>7760</v>
      </c>
      <c r="L1167" s="5084">
        <v>608</v>
      </c>
      <c r="M1167" s="5084">
        <v>1088</v>
      </c>
      <c r="N1167" s="2667" t="s">
        <v>854</v>
      </c>
      <c r="O1167" s="2663" t="s">
        <v>164</v>
      </c>
      <c r="P1167" s="2598" t="s">
        <v>856</v>
      </c>
      <c r="Q1167" s="2596" t="s">
        <v>857</v>
      </c>
      <c r="R1167" s="2589">
        <v>3980</v>
      </c>
      <c r="S1167" s="2598" t="s">
        <v>858</v>
      </c>
      <c r="T1167" s="2598">
        <v>2</v>
      </c>
      <c r="U1167" s="2598" t="s">
        <v>859</v>
      </c>
      <c r="V1167" s="2598">
        <v>2</v>
      </c>
      <c r="W1167" s="2598"/>
      <c r="X1167" s="2598"/>
      <c r="Y1167" s="2598"/>
      <c r="Z1167" s="2598"/>
      <c r="AA1167" s="2598"/>
      <c r="AB1167" s="2983"/>
      <c r="AC1167" s="5084" t="s">
        <v>2466</v>
      </c>
      <c r="AD1167" s="5084" t="s">
        <v>2455</v>
      </c>
      <c r="AE1167" s="5317" t="s">
        <v>2828</v>
      </c>
    </row>
    <row r="1168" spans="1:31" ht="12.75" customHeight="1">
      <c r="A1168" s="4526"/>
      <c r="B1168" s="5085"/>
      <c r="C1168" s="5106"/>
      <c r="D1168" s="4167"/>
      <c r="E1168" s="5085"/>
      <c r="F1168" s="5085"/>
      <c r="G1168" s="5085"/>
      <c r="H1168" s="5085"/>
      <c r="I1168" s="5085"/>
      <c r="J1168" s="5085"/>
      <c r="K1168" s="5085"/>
      <c r="L1168" s="5085"/>
      <c r="M1168" s="5085"/>
      <c r="N1168" s="2667" t="s">
        <v>874</v>
      </c>
      <c r="O1168" s="2667" t="s">
        <v>168</v>
      </c>
      <c r="P1168" s="2596" t="s">
        <v>341</v>
      </c>
      <c r="Q1168" s="2596" t="s">
        <v>857</v>
      </c>
      <c r="R1168" s="2598">
        <v>3989</v>
      </c>
      <c r="S1168" s="2598" t="s">
        <v>858</v>
      </c>
      <c r="T1168" s="2598">
        <v>2</v>
      </c>
      <c r="U1168" s="2598" t="s">
        <v>859</v>
      </c>
      <c r="V1168" s="2598">
        <v>2</v>
      </c>
      <c r="W1168" s="2598">
        <v>6</v>
      </c>
      <c r="X1168" s="2598" t="s">
        <v>875</v>
      </c>
      <c r="Y1168" s="2598" t="s">
        <v>859</v>
      </c>
      <c r="Z1168" s="2598" t="s">
        <v>876</v>
      </c>
      <c r="AA1168" s="2598" t="s">
        <v>877</v>
      </c>
      <c r="AB1168" s="2980"/>
      <c r="AC1168" s="5085"/>
      <c r="AD1168" s="5085"/>
      <c r="AE1168" s="5317"/>
    </row>
    <row r="1169" spans="1:34" ht="12.75" customHeight="1">
      <c r="A1169" s="4526"/>
      <c r="B1169" s="5085"/>
      <c r="C1169" s="5106"/>
      <c r="D1169" s="4079"/>
      <c r="E1169" s="5086"/>
      <c r="F1169" s="5085"/>
      <c r="G1169" s="5085"/>
      <c r="H1169" s="5085"/>
      <c r="I1169" s="5085"/>
      <c r="J1169" s="5085"/>
      <c r="K1169" s="5085"/>
      <c r="L1169" s="5085"/>
      <c r="M1169" s="5085"/>
      <c r="N1169" s="2667" t="s">
        <v>868</v>
      </c>
      <c r="O1169" s="2667" t="s">
        <v>340</v>
      </c>
      <c r="P1169" s="2596" t="s">
        <v>340</v>
      </c>
      <c r="Q1169" s="2596" t="s">
        <v>857</v>
      </c>
      <c r="R1169" s="2598">
        <v>3993</v>
      </c>
      <c r="S1169" s="2598" t="s">
        <v>858</v>
      </c>
      <c r="T1169" s="2598">
        <v>10</v>
      </c>
      <c r="U1169" s="2598" t="s">
        <v>859</v>
      </c>
      <c r="V1169" s="2598">
        <v>8</v>
      </c>
      <c r="W1169" s="2598"/>
      <c r="X1169" s="2598"/>
      <c r="Y1169" s="2598"/>
      <c r="Z1169" s="2598"/>
      <c r="AA1169" s="2598"/>
      <c r="AB1169" s="2980"/>
      <c r="AC1169" s="5085"/>
      <c r="AD1169" s="5085"/>
      <c r="AE1169" s="5317"/>
    </row>
    <row r="1170" spans="1:34" ht="12.75" customHeight="1">
      <c r="A1170" s="4526"/>
      <c r="B1170" s="5084" t="s">
        <v>2463</v>
      </c>
      <c r="C1170" s="5105" t="s">
        <v>3769</v>
      </c>
      <c r="D1170" s="4139" t="s">
        <v>3071</v>
      </c>
      <c r="E1170" s="5084" t="s">
        <v>1226</v>
      </c>
      <c r="F1170" s="5084" t="s">
        <v>851</v>
      </c>
      <c r="G1170" s="5084" t="s">
        <v>1130</v>
      </c>
      <c r="H1170" s="5084" t="s">
        <v>624</v>
      </c>
      <c r="I1170" s="5084" t="s">
        <v>873</v>
      </c>
      <c r="J1170" s="5084">
        <v>6896</v>
      </c>
      <c r="K1170" s="5084">
        <v>8944</v>
      </c>
      <c r="L1170" s="5084">
        <v>608</v>
      </c>
      <c r="M1170" s="5084">
        <v>1344</v>
      </c>
      <c r="N1170" s="2667" t="s">
        <v>854</v>
      </c>
      <c r="O1170" s="2672" t="s">
        <v>165</v>
      </c>
      <c r="P1170" s="25" t="s">
        <v>856</v>
      </c>
      <c r="Q1170" s="292" t="s">
        <v>857</v>
      </c>
      <c r="R1170" s="1055">
        <v>3980</v>
      </c>
      <c r="S1170" s="25" t="s">
        <v>858</v>
      </c>
      <c r="T1170" s="1577">
        <v>2</v>
      </c>
      <c r="U1170" s="1577" t="s">
        <v>859</v>
      </c>
      <c r="V1170" s="1577">
        <v>2</v>
      </c>
      <c r="W1170" s="1577"/>
      <c r="X1170" s="25"/>
      <c r="Y1170" s="25"/>
      <c r="Z1170" s="25"/>
      <c r="AA1170" s="25"/>
      <c r="AB1170" s="2983"/>
      <c r="AC1170" s="5084" t="s">
        <v>2466</v>
      </c>
      <c r="AD1170" s="5084" t="s">
        <v>2455</v>
      </c>
      <c r="AE1170" s="5317" t="s">
        <v>2828</v>
      </c>
    </row>
    <row r="1171" spans="1:34" ht="12.75" customHeight="1">
      <c r="A1171" s="4526"/>
      <c r="B1171" s="5085"/>
      <c r="C1171" s="5106"/>
      <c r="D1171" s="4167"/>
      <c r="E1171" s="5085"/>
      <c r="F1171" s="5085"/>
      <c r="G1171" s="5085"/>
      <c r="H1171" s="5085"/>
      <c r="I1171" s="5085"/>
      <c r="J1171" s="5085"/>
      <c r="K1171" s="5085"/>
      <c r="L1171" s="5085"/>
      <c r="M1171" s="5085"/>
      <c r="N1171" s="2667" t="s">
        <v>874</v>
      </c>
      <c r="O1171" s="2667" t="s">
        <v>168</v>
      </c>
      <c r="P1171" s="292" t="s">
        <v>341</v>
      </c>
      <c r="Q1171" s="292" t="s">
        <v>857</v>
      </c>
      <c r="R1171" s="1057">
        <v>3989</v>
      </c>
      <c r="S1171" s="25" t="s">
        <v>858</v>
      </c>
      <c r="T1171" s="1577">
        <v>2</v>
      </c>
      <c r="U1171" s="1577" t="s">
        <v>859</v>
      </c>
      <c r="V1171" s="1577">
        <v>2</v>
      </c>
      <c r="W1171" s="1577">
        <v>6</v>
      </c>
      <c r="X1171" s="25" t="s">
        <v>875</v>
      </c>
      <c r="Y1171" s="25" t="s">
        <v>859</v>
      </c>
      <c r="Z1171" s="25" t="s">
        <v>876</v>
      </c>
      <c r="AA1171" s="25" t="s">
        <v>877</v>
      </c>
      <c r="AB1171" s="2980"/>
      <c r="AC1171" s="5085"/>
      <c r="AD1171" s="5085"/>
      <c r="AE1171" s="5317"/>
    </row>
    <row r="1172" spans="1:34" ht="12.75" customHeight="1">
      <c r="A1172" s="4526"/>
      <c r="B1172" s="5085"/>
      <c r="C1172" s="5106"/>
      <c r="D1172" s="4079"/>
      <c r="E1172" s="5086"/>
      <c r="F1172" s="5085"/>
      <c r="G1172" s="5085"/>
      <c r="H1172" s="5085"/>
      <c r="I1172" s="5085"/>
      <c r="J1172" s="5085"/>
      <c r="K1172" s="5085"/>
      <c r="L1172" s="5085"/>
      <c r="M1172" s="5085"/>
      <c r="N1172" s="2667" t="s">
        <v>868</v>
      </c>
      <c r="O1172" s="2667" t="s">
        <v>340</v>
      </c>
      <c r="P1172" s="292" t="s">
        <v>340</v>
      </c>
      <c r="Q1172" s="292" t="s">
        <v>857</v>
      </c>
      <c r="R1172" s="1057">
        <v>3993</v>
      </c>
      <c r="S1172" s="25" t="s">
        <v>858</v>
      </c>
      <c r="T1172" s="1577">
        <v>10</v>
      </c>
      <c r="U1172" s="1577" t="s">
        <v>859</v>
      </c>
      <c r="V1172" s="1577">
        <v>8</v>
      </c>
      <c r="W1172" s="1577"/>
      <c r="X1172" s="25"/>
      <c r="Y1172" s="25"/>
      <c r="Z1172" s="25"/>
      <c r="AA1172" s="25"/>
      <c r="AB1172" s="2980"/>
      <c r="AC1172" s="5085"/>
      <c r="AD1172" s="5085"/>
      <c r="AE1172" s="5317"/>
    </row>
    <row r="1173" spans="1:34" ht="12.75" customHeight="1">
      <c r="A1173" s="4526"/>
      <c r="B1173" s="5084" t="s">
        <v>2463</v>
      </c>
      <c r="C1173" s="5105" t="s">
        <v>5529</v>
      </c>
      <c r="D1173" s="4139" t="s">
        <v>5526</v>
      </c>
      <c r="E1173" s="5084" t="s">
        <v>1225</v>
      </c>
      <c r="F1173" s="5084" t="s">
        <v>851</v>
      </c>
      <c r="G1173" s="5084" t="s">
        <v>1131</v>
      </c>
      <c r="H1173" s="5084" t="s">
        <v>624</v>
      </c>
      <c r="I1173" s="5084" t="s">
        <v>873</v>
      </c>
      <c r="J1173" s="5084">
        <v>6896</v>
      </c>
      <c r="K1173" s="5084">
        <v>10160</v>
      </c>
      <c r="L1173" s="5084">
        <v>608</v>
      </c>
      <c r="M1173" s="5084">
        <v>1088</v>
      </c>
      <c r="N1173" s="2667" t="s">
        <v>854</v>
      </c>
      <c r="O1173" s="2672" t="s">
        <v>166</v>
      </c>
      <c r="P1173" s="2598" t="s">
        <v>856</v>
      </c>
      <c r="Q1173" s="2596" t="s">
        <v>857</v>
      </c>
      <c r="R1173" s="2589">
        <v>3980</v>
      </c>
      <c r="S1173" s="2598" t="s">
        <v>858</v>
      </c>
      <c r="T1173" s="2598">
        <v>2</v>
      </c>
      <c r="U1173" s="2598" t="s">
        <v>859</v>
      </c>
      <c r="V1173" s="2598">
        <v>2</v>
      </c>
      <c r="W1173" s="2598"/>
      <c r="X1173" s="2598"/>
      <c r="Y1173" s="2598"/>
      <c r="Z1173" s="2598"/>
      <c r="AA1173" s="2598"/>
      <c r="AB1173" s="2983"/>
      <c r="AC1173" s="5084" t="s">
        <v>2466</v>
      </c>
      <c r="AD1173" s="5084" t="s">
        <v>2455</v>
      </c>
      <c r="AE1173" s="5317" t="s">
        <v>2828</v>
      </c>
    </row>
    <row r="1174" spans="1:34" ht="12.75" customHeight="1">
      <c r="A1174" s="4526"/>
      <c r="B1174" s="5085"/>
      <c r="C1174" s="5106"/>
      <c r="D1174" s="4167"/>
      <c r="E1174" s="5085"/>
      <c r="F1174" s="5085"/>
      <c r="G1174" s="5085"/>
      <c r="H1174" s="5085"/>
      <c r="I1174" s="5085"/>
      <c r="J1174" s="5085"/>
      <c r="K1174" s="5085"/>
      <c r="L1174" s="5085"/>
      <c r="M1174" s="5085"/>
      <c r="N1174" s="2667" t="s">
        <v>874</v>
      </c>
      <c r="O1174" s="2667" t="s">
        <v>168</v>
      </c>
      <c r="P1174" s="2596" t="s">
        <v>341</v>
      </c>
      <c r="Q1174" s="2596" t="s">
        <v>857</v>
      </c>
      <c r="R1174" s="2598">
        <v>3989</v>
      </c>
      <c r="S1174" s="2598" t="s">
        <v>858</v>
      </c>
      <c r="T1174" s="2598">
        <v>2</v>
      </c>
      <c r="U1174" s="2598" t="s">
        <v>859</v>
      </c>
      <c r="V1174" s="2598">
        <v>2</v>
      </c>
      <c r="W1174" s="2598">
        <v>6</v>
      </c>
      <c r="X1174" s="2598" t="s">
        <v>875</v>
      </c>
      <c r="Y1174" s="2598" t="s">
        <v>859</v>
      </c>
      <c r="Z1174" s="2598" t="s">
        <v>876</v>
      </c>
      <c r="AA1174" s="2598" t="s">
        <v>877</v>
      </c>
      <c r="AB1174" s="2980"/>
      <c r="AC1174" s="5085"/>
      <c r="AD1174" s="5085"/>
      <c r="AE1174" s="5317"/>
    </row>
    <row r="1175" spans="1:34" ht="12.75" customHeight="1">
      <c r="A1175" s="4526"/>
      <c r="B1175" s="5085"/>
      <c r="C1175" s="5106"/>
      <c r="D1175" s="4079"/>
      <c r="E1175" s="5086"/>
      <c r="F1175" s="5085"/>
      <c r="G1175" s="5085"/>
      <c r="H1175" s="5085"/>
      <c r="I1175" s="5085"/>
      <c r="J1175" s="5085"/>
      <c r="K1175" s="5085"/>
      <c r="L1175" s="5085"/>
      <c r="M1175" s="5085"/>
      <c r="N1175" s="2667" t="s">
        <v>868</v>
      </c>
      <c r="O1175" s="2667" t="s">
        <v>340</v>
      </c>
      <c r="P1175" s="2596" t="s">
        <v>340</v>
      </c>
      <c r="Q1175" s="2596" t="s">
        <v>857</v>
      </c>
      <c r="R1175" s="2598">
        <v>3993</v>
      </c>
      <c r="S1175" s="2598" t="s">
        <v>858</v>
      </c>
      <c r="T1175" s="2598">
        <v>10</v>
      </c>
      <c r="U1175" s="2598" t="s">
        <v>859</v>
      </c>
      <c r="V1175" s="2598">
        <v>8</v>
      </c>
      <c r="W1175" s="2598"/>
      <c r="X1175" s="2598"/>
      <c r="Y1175" s="2598"/>
      <c r="Z1175" s="2598"/>
      <c r="AA1175" s="2598"/>
      <c r="AB1175" s="2980"/>
      <c r="AC1175" s="5085"/>
      <c r="AD1175" s="5085"/>
      <c r="AE1175" s="5317"/>
    </row>
    <row r="1176" spans="1:34" ht="12.75" customHeight="1">
      <c r="A1176" s="4526"/>
      <c r="B1176" s="5084" t="s">
        <v>2463</v>
      </c>
      <c r="C1176" s="5105" t="s">
        <v>3770</v>
      </c>
      <c r="D1176" s="4139" t="s">
        <v>3072</v>
      </c>
      <c r="E1176" s="5084" t="s">
        <v>1225</v>
      </c>
      <c r="F1176" s="5084" t="s">
        <v>851</v>
      </c>
      <c r="G1176" s="5084" t="s">
        <v>1131</v>
      </c>
      <c r="H1176" s="5084" t="s">
        <v>624</v>
      </c>
      <c r="I1176" s="5084" t="s">
        <v>873</v>
      </c>
      <c r="J1176" s="5084">
        <v>6896</v>
      </c>
      <c r="K1176" s="5084">
        <v>11450</v>
      </c>
      <c r="L1176" s="5084">
        <v>608</v>
      </c>
      <c r="M1176" s="5084">
        <v>1344</v>
      </c>
      <c r="N1176" s="2667" t="s">
        <v>854</v>
      </c>
      <c r="O1176" s="2667" t="s">
        <v>1218</v>
      </c>
      <c r="P1176" s="1137" t="s">
        <v>1219</v>
      </c>
      <c r="Q1176" s="1138" t="s">
        <v>857</v>
      </c>
      <c r="R1176" s="1137">
        <v>3980</v>
      </c>
      <c r="S1176" s="1137" t="s">
        <v>858</v>
      </c>
      <c r="T1176" s="1577">
        <v>2</v>
      </c>
      <c r="U1176" s="1577" t="s">
        <v>859</v>
      </c>
      <c r="V1176" s="1577">
        <v>2</v>
      </c>
      <c r="W1176" s="1577"/>
      <c r="X1176" s="1137"/>
      <c r="Y1176" s="1137"/>
      <c r="Z1176" s="1137"/>
      <c r="AA1176" s="1137"/>
      <c r="AB1176" s="2983"/>
      <c r="AC1176" s="5084" t="s">
        <v>2466</v>
      </c>
      <c r="AD1176" s="5084" t="s">
        <v>2455</v>
      </c>
      <c r="AE1176" s="5317" t="s">
        <v>2829</v>
      </c>
    </row>
    <row r="1177" spans="1:34" ht="12.75" customHeight="1">
      <c r="A1177" s="4526"/>
      <c r="B1177" s="5085"/>
      <c r="C1177" s="5106"/>
      <c r="D1177" s="4167"/>
      <c r="E1177" s="5085"/>
      <c r="F1177" s="5085"/>
      <c r="G1177" s="5085"/>
      <c r="H1177" s="5085"/>
      <c r="I1177" s="5085"/>
      <c r="J1177" s="5085"/>
      <c r="K1177" s="5085"/>
      <c r="L1177" s="5085"/>
      <c r="M1177" s="5085"/>
      <c r="N1177" s="2667" t="s">
        <v>874</v>
      </c>
      <c r="O1177" s="2667" t="s">
        <v>168</v>
      </c>
      <c r="P1177" s="1138" t="s">
        <v>341</v>
      </c>
      <c r="Q1177" s="1138" t="s">
        <v>857</v>
      </c>
      <c r="R1177" s="1137">
        <v>3989</v>
      </c>
      <c r="S1177" s="1137" t="s">
        <v>858</v>
      </c>
      <c r="T1177" s="1577">
        <v>2</v>
      </c>
      <c r="U1177" s="1577" t="s">
        <v>859</v>
      </c>
      <c r="V1177" s="1577">
        <v>2</v>
      </c>
      <c r="W1177" s="1577">
        <v>6</v>
      </c>
      <c r="X1177" s="1137" t="s">
        <v>875</v>
      </c>
      <c r="Y1177" s="1137" t="s">
        <v>859</v>
      </c>
      <c r="Z1177" s="1137" t="s">
        <v>876</v>
      </c>
      <c r="AA1177" s="1137" t="s">
        <v>877</v>
      </c>
      <c r="AB1177" s="2980"/>
      <c r="AC1177" s="5085"/>
      <c r="AD1177" s="5085"/>
      <c r="AE1177" s="5317"/>
    </row>
    <row r="1178" spans="1:34" ht="12.75" customHeight="1">
      <c r="A1178" s="4526"/>
      <c r="B1178" s="5086"/>
      <c r="C1178" s="5107"/>
      <c r="D1178" s="4079"/>
      <c r="E1178" s="5086"/>
      <c r="F1178" s="5086"/>
      <c r="G1178" s="5086"/>
      <c r="H1178" s="5086"/>
      <c r="I1178" s="5086"/>
      <c r="J1178" s="5086"/>
      <c r="K1178" s="5086"/>
      <c r="L1178" s="5086"/>
      <c r="M1178" s="5086"/>
      <c r="N1178" s="2667" t="s">
        <v>868</v>
      </c>
      <c r="O1178" s="2667" t="s">
        <v>340</v>
      </c>
      <c r="P1178" s="1138" t="s">
        <v>340</v>
      </c>
      <c r="Q1178" s="1138" t="s">
        <v>857</v>
      </c>
      <c r="R1178" s="1137">
        <v>3993</v>
      </c>
      <c r="S1178" s="1137" t="s">
        <v>858</v>
      </c>
      <c r="T1178" s="1577">
        <v>10</v>
      </c>
      <c r="U1178" s="1577" t="s">
        <v>859</v>
      </c>
      <c r="V1178" s="1577">
        <v>8</v>
      </c>
      <c r="W1178" s="1577"/>
      <c r="X1178" s="1137"/>
      <c r="Y1178" s="1137"/>
      <c r="Z1178" s="1137"/>
      <c r="AA1178" s="1137"/>
      <c r="AB1178" s="2982"/>
      <c r="AC1178" s="5086"/>
      <c r="AD1178" s="5086"/>
      <c r="AE1178" s="5317"/>
    </row>
    <row r="1179" spans="1:34" ht="12.75" customHeight="1">
      <c r="A1179" s="4526"/>
      <c r="B1179" s="5084" t="s">
        <v>2463</v>
      </c>
      <c r="C1179" s="5105" t="s">
        <v>5750</v>
      </c>
      <c r="D1179" s="4139" t="s">
        <v>5719</v>
      </c>
      <c r="E1179" s="5084" t="s">
        <v>1225</v>
      </c>
      <c r="F1179" s="5084" t="s">
        <v>851</v>
      </c>
      <c r="G1179" s="5084" t="s">
        <v>1131</v>
      </c>
      <c r="H1179" s="5084" t="s">
        <v>624</v>
      </c>
      <c r="I1179" s="5084" t="s">
        <v>873</v>
      </c>
      <c r="J1179" s="5084">
        <v>11418</v>
      </c>
      <c r="K1179" s="5084">
        <v>18830</v>
      </c>
      <c r="L1179" s="5084">
        <v>608</v>
      </c>
      <c r="M1179" s="5084">
        <v>1558</v>
      </c>
      <c r="N1179" s="2758" t="s">
        <v>854</v>
      </c>
      <c r="O1179" s="2786" t="s">
        <v>1135</v>
      </c>
      <c r="P1179" s="2761" t="s">
        <v>1134</v>
      </c>
      <c r="Q1179" s="2758" t="s">
        <v>857</v>
      </c>
      <c r="R1179" s="2736">
        <v>3980</v>
      </c>
      <c r="S1179" s="2761" t="s">
        <v>858</v>
      </c>
      <c r="T1179" s="2761">
        <v>2</v>
      </c>
      <c r="U1179" s="2761" t="s">
        <v>859</v>
      </c>
      <c r="V1179" s="2761">
        <v>2</v>
      </c>
      <c r="W1179" s="2761"/>
      <c r="X1179" s="2761"/>
      <c r="Y1179" s="2761"/>
      <c r="Z1179" s="2761"/>
      <c r="AA1179" s="2761"/>
      <c r="AB1179" s="2983"/>
      <c r="AC1179" s="5084" t="s">
        <v>2466</v>
      </c>
      <c r="AD1179" s="5084" t="s">
        <v>2455</v>
      </c>
      <c r="AE1179" s="5124" t="s">
        <v>2824</v>
      </c>
    </row>
    <row r="1180" spans="1:34" ht="12.75" customHeight="1">
      <c r="A1180" s="4526"/>
      <c r="B1180" s="5085"/>
      <c r="C1180" s="5106"/>
      <c r="D1180" s="4167"/>
      <c r="E1180" s="5085"/>
      <c r="F1180" s="5085"/>
      <c r="G1180" s="5085"/>
      <c r="H1180" s="5085"/>
      <c r="I1180" s="5085"/>
      <c r="J1180" s="5085"/>
      <c r="K1180" s="5085"/>
      <c r="L1180" s="5085"/>
      <c r="M1180" s="5085"/>
      <c r="N1180" s="2758" t="s">
        <v>874</v>
      </c>
      <c r="O1180" s="2758" t="s">
        <v>168</v>
      </c>
      <c r="P1180" s="2758" t="s">
        <v>341</v>
      </c>
      <c r="Q1180" s="2758" t="s">
        <v>857</v>
      </c>
      <c r="R1180" s="2761">
        <v>3989</v>
      </c>
      <c r="S1180" s="2761" t="s">
        <v>858</v>
      </c>
      <c r="T1180" s="2761">
        <v>2</v>
      </c>
      <c r="U1180" s="2761" t="s">
        <v>859</v>
      </c>
      <c r="V1180" s="2761">
        <v>2</v>
      </c>
      <c r="W1180" s="2761">
        <v>6</v>
      </c>
      <c r="X1180" s="2761" t="s">
        <v>875</v>
      </c>
      <c r="Y1180" s="2761" t="s">
        <v>859</v>
      </c>
      <c r="Z1180" s="2761" t="s">
        <v>876</v>
      </c>
      <c r="AA1180" s="2761" t="s">
        <v>877</v>
      </c>
      <c r="AB1180" s="2980"/>
      <c r="AC1180" s="5085"/>
      <c r="AD1180" s="5085"/>
      <c r="AE1180" s="5126"/>
    </row>
    <row r="1181" spans="1:34" ht="12.75" customHeight="1">
      <c r="A1181" s="4527"/>
      <c r="B1181" s="5086"/>
      <c r="C1181" s="5107"/>
      <c r="D1181" s="4079"/>
      <c r="E1181" s="5086"/>
      <c r="F1181" s="5086"/>
      <c r="G1181" s="5086"/>
      <c r="H1181" s="5086"/>
      <c r="I1181" s="5086"/>
      <c r="J1181" s="5086"/>
      <c r="K1181" s="5086"/>
      <c r="L1181" s="5086"/>
      <c r="M1181" s="5086"/>
      <c r="N1181" s="2758" t="s">
        <v>868</v>
      </c>
      <c r="O1181" s="2758" t="s">
        <v>340</v>
      </c>
      <c r="P1181" s="2758" t="s">
        <v>340</v>
      </c>
      <c r="Q1181" s="2758" t="s">
        <v>857</v>
      </c>
      <c r="R1181" s="2761">
        <v>3993</v>
      </c>
      <c r="S1181" s="2761" t="s">
        <v>858</v>
      </c>
      <c r="T1181" s="2761">
        <v>10</v>
      </c>
      <c r="U1181" s="2761" t="s">
        <v>859</v>
      </c>
      <c r="V1181" s="2761">
        <v>8</v>
      </c>
      <c r="W1181" s="2761"/>
      <c r="X1181" s="2761"/>
      <c r="Y1181" s="2761"/>
      <c r="Z1181" s="2761"/>
      <c r="AA1181" s="2761"/>
      <c r="AB1181" s="2982"/>
      <c r="AC1181" s="5086"/>
      <c r="AD1181" s="5086"/>
      <c r="AE1181" s="5125"/>
    </row>
    <row r="1182" spans="1:34" s="14" customFormat="1" ht="12.75" customHeight="1">
      <c r="A1182" s="4158" t="s">
        <v>4236</v>
      </c>
      <c r="B1182" s="5084" t="s">
        <v>2463</v>
      </c>
      <c r="C1182" s="5163" t="s">
        <v>3784</v>
      </c>
      <c r="D1182" s="4139" t="s">
        <v>5505</v>
      </c>
      <c r="E1182" s="5084" t="s">
        <v>1225</v>
      </c>
      <c r="F1182" s="5084" t="s">
        <v>851</v>
      </c>
      <c r="G1182" s="5084" t="s">
        <v>1130</v>
      </c>
      <c r="H1182" s="5084" t="s">
        <v>624</v>
      </c>
      <c r="I1182" s="5084" t="s">
        <v>873</v>
      </c>
      <c r="J1182" s="5084">
        <v>8385</v>
      </c>
      <c r="K1182" s="5084">
        <v>9504</v>
      </c>
      <c r="L1182" s="5084">
        <v>480</v>
      </c>
      <c r="M1182" s="5084">
        <v>832</v>
      </c>
      <c r="N1182" s="2667" t="s">
        <v>854</v>
      </c>
      <c r="O1182" s="2663" t="s">
        <v>164</v>
      </c>
      <c r="P1182" s="2598" t="s">
        <v>856</v>
      </c>
      <c r="Q1182" s="2596" t="s">
        <v>857</v>
      </c>
      <c r="R1182" s="2598">
        <v>3980</v>
      </c>
      <c r="S1182" s="2598" t="s">
        <v>858</v>
      </c>
      <c r="T1182" s="2598">
        <v>2</v>
      </c>
      <c r="U1182" s="2598" t="s">
        <v>859</v>
      </c>
      <c r="V1182" s="2598">
        <v>2</v>
      </c>
      <c r="W1182" s="2598"/>
      <c r="X1182" s="2598"/>
      <c r="Y1182" s="2598"/>
      <c r="Z1182" s="2598"/>
      <c r="AA1182" s="2598"/>
      <c r="AB1182" s="2983"/>
      <c r="AC1182" s="5084" t="s">
        <v>2466</v>
      </c>
      <c r="AD1182" s="5084" t="s">
        <v>2455</v>
      </c>
      <c r="AE1182" s="5317" t="s">
        <v>2821</v>
      </c>
      <c r="AF1182" s="42"/>
      <c r="AG1182" s="42"/>
      <c r="AH1182" s="42"/>
    </row>
    <row r="1183" spans="1:34" s="14" customFormat="1" ht="12.75" customHeight="1">
      <c r="A1183" s="3877"/>
      <c r="B1183" s="5085"/>
      <c r="C1183" s="5164"/>
      <c r="D1183" s="4167"/>
      <c r="E1183" s="5085"/>
      <c r="F1183" s="5085"/>
      <c r="G1183" s="5085"/>
      <c r="H1183" s="5085"/>
      <c r="I1183" s="5085"/>
      <c r="J1183" s="5085"/>
      <c r="K1183" s="5085"/>
      <c r="L1183" s="5085"/>
      <c r="M1183" s="5085"/>
      <c r="N1183" s="2667" t="s">
        <v>874</v>
      </c>
      <c r="O1183" s="2667" t="s">
        <v>1158</v>
      </c>
      <c r="P1183" s="2596" t="s">
        <v>341</v>
      </c>
      <c r="Q1183" s="2596" t="s">
        <v>857</v>
      </c>
      <c r="R1183" s="2598">
        <v>3989</v>
      </c>
      <c r="S1183" s="2598" t="s">
        <v>858</v>
      </c>
      <c r="T1183" s="2598">
        <v>4</v>
      </c>
      <c r="U1183" s="2598" t="s">
        <v>859</v>
      </c>
      <c r="V1183" s="2598">
        <v>4</v>
      </c>
      <c r="W1183" s="2598">
        <v>6</v>
      </c>
      <c r="X1183" s="2598" t="s">
        <v>875</v>
      </c>
      <c r="Y1183" s="2598" t="s">
        <v>859</v>
      </c>
      <c r="Z1183" s="2598" t="s">
        <v>876</v>
      </c>
      <c r="AA1183" s="2598" t="s">
        <v>877</v>
      </c>
      <c r="AB1183" s="2980"/>
      <c r="AC1183" s="5085"/>
      <c r="AD1183" s="5085"/>
      <c r="AE1183" s="5317"/>
      <c r="AF1183" s="42"/>
      <c r="AG1183" s="42"/>
      <c r="AH1183" s="42"/>
    </row>
    <row r="1184" spans="1:34" s="136" customFormat="1" ht="13.5" customHeight="1">
      <c r="A1184" s="3877"/>
      <c r="B1184" s="5085"/>
      <c r="C1184" s="5164"/>
      <c r="D1184" s="4079"/>
      <c r="E1184" s="5086"/>
      <c r="F1184" s="5085"/>
      <c r="G1184" s="5085"/>
      <c r="H1184" s="5085"/>
      <c r="I1184" s="5085"/>
      <c r="J1184" s="5085"/>
      <c r="K1184" s="5085"/>
      <c r="L1184" s="5085"/>
      <c r="M1184" s="5085"/>
      <c r="N1184" s="2667" t="s">
        <v>868</v>
      </c>
      <c r="O1184" s="2667" t="s">
        <v>869</v>
      </c>
      <c r="P1184" s="2596" t="s">
        <v>869</v>
      </c>
      <c r="Q1184" s="2596" t="s">
        <v>857</v>
      </c>
      <c r="R1184" s="2598">
        <v>3993</v>
      </c>
      <c r="S1184" s="2598" t="s">
        <v>858</v>
      </c>
      <c r="T1184" s="2598">
        <v>4</v>
      </c>
      <c r="U1184" s="2598" t="s">
        <v>859</v>
      </c>
      <c r="V1184" s="2598">
        <v>4</v>
      </c>
      <c r="W1184" s="2598"/>
      <c r="X1184" s="2598"/>
      <c r="Y1184" s="2598"/>
      <c r="Z1184" s="2598"/>
      <c r="AA1184" s="2598"/>
      <c r="AB1184" s="2980"/>
      <c r="AC1184" s="5085"/>
      <c r="AD1184" s="5085"/>
      <c r="AE1184" s="5317"/>
      <c r="AF1184" s="457"/>
      <c r="AG1184" s="457"/>
      <c r="AH1184" s="457"/>
    </row>
    <row r="1185" spans="1:34" s="14" customFormat="1" ht="12.75" customHeight="1">
      <c r="A1185" s="3877"/>
      <c r="B1185" s="5084" t="s">
        <v>2463</v>
      </c>
      <c r="C1185" s="5163" t="s">
        <v>3771</v>
      </c>
      <c r="D1185" s="4139" t="s">
        <v>3158</v>
      </c>
      <c r="E1185" s="5084" t="s">
        <v>1225</v>
      </c>
      <c r="F1185" s="5084" t="s">
        <v>851</v>
      </c>
      <c r="G1185" s="5084" t="s">
        <v>1131</v>
      </c>
      <c r="H1185" s="5084" t="s">
        <v>624</v>
      </c>
      <c r="I1185" s="5084" t="s">
        <v>873</v>
      </c>
      <c r="J1185" s="5084">
        <v>8640</v>
      </c>
      <c r="K1185" s="5084">
        <v>10688</v>
      </c>
      <c r="L1185" s="5084">
        <v>480</v>
      </c>
      <c r="M1185" s="5084">
        <v>832</v>
      </c>
      <c r="N1185" s="2667" t="s">
        <v>854</v>
      </c>
      <c r="O1185" s="2672" t="s">
        <v>165</v>
      </c>
      <c r="P1185" s="1223" t="s">
        <v>856</v>
      </c>
      <c r="Q1185" s="1222" t="s">
        <v>857</v>
      </c>
      <c r="R1185" s="1223">
        <v>3980</v>
      </c>
      <c r="S1185" s="1223" t="s">
        <v>858</v>
      </c>
      <c r="T1185" s="1577">
        <v>2</v>
      </c>
      <c r="U1185" s="1577" t="s">
        <v>859</v>
      </c>
      <c r="V1185" s="1577">
        <v>2</v>
      </c>
      <c r="W1185" s="1577"/>
      <c r="X1185" s="1223"/>
      <c r="Y1185" s="1223"/>
      <c r="Z1185" s="1223"/>
      <c r="AA1185" s="1223"/>
      <c r="AB1185" s="2983"/>
      <c r="AC1185" s="5084" t="s">
        <v>2466</v>
      </c>
      <c r="AD1185" s="5084" t="s">
        <v>2455</v>
      </c>
      <c r="AE1185" s="5317" t="s">
        <v>2821</v>
      </c>
      <c r="AF1185" s="42"/>
      <c r="AG1185" s="42"/>
      <c r="AH1185" s="42"/>
    </row>
    <row r="1186" spans="1:34" s="14" customFormat="1" ht="12.75" customHeight="1">
      <c r="A1186" s="3877"/>
      <c r="B1186" s="5085"/>
      <c r="C1186" s="5164"/>
      <c r="D1186" s="4167"/>
      <c r="E1186" s="5085"/>
      <c r="F1186" s="5085"/>
      <c r="G1186" s="5085"/>
      <c r="H1186" s="5085"/>
      <c r="I1186" s="5085"/>
      <c r="J1186" s="5085"/>
      <c r="K1186" s="5085"/>
      <c r="L1186" s="5085"/>
      <c r="M1186" s="5085"/>
      <c r="N1186" s="2667" t="s">
        <v>874</v>
      </c>
      <c r="O1186" s="2667" t="s">
        <v>1158</v>
      </c>
      <c r="P1186" s="1222" t="s">
        <v>341</v>
      </c>
      <c r="Q1186" s="1222" t="s">
        <v>857</v>
      </c>
      <c r="R1186" s="1223">
        <v>3989</v>
      </c>
      <c r="S1186" s="1223" t="s">
        <v>858</v>
      </c>
      <c r="T1186" s="1577">
        <v>4</v>
      </c>
      <c r="U1186" s="1577" t="s">
        <v>859</v>
      </c>
      <c r="V1186" s="1577">
        <v>4</v>
      </c>
      <c r="W1186" s="1577">
        <v>6</v>
      </c>
      <c r="X1186" s="1223" t="s">
        <v>875</v>
      </c>
      <c r="Y1186" s="1223" t="s">
        <v>859</v>
      </c>
      <c r="Z1186" s="1223" t="s">
        <v>876</v>
      </c>
      <c r="AA1186" s="1223" t="s">
        <v>877</v>
      </c>
      <c r="AB1186" s="2980"/>
      <c r="AC1186" s="5085"/>
      <c r="AD1186" s="5085"/>
      <c r="AE1186" s="5317"/>
      <c r="AF1186" s="42"/>
      <c r="AG1186" s="42"/>
      <c r="AH1186" s="42"/>
    </row>
    <row r="1187" spans="1:34" s="136" customFormat="1" ht="13.5" customHeight="1">
      <c r="A1187" s="3877"/>
      <c r="B1187" s="5085"/>
      <c r="C1187" s="5164"/>
      <c r="D1187" s="4079"/>
      <c r="E1187" s="5086"/>
      <c r="F1187" s="5085"/>
      <c r="G1187" s="5085"/>
      <c r="H1187" s="5085"/>
      <c r="I1187" s="5085"/>
      <c r="J1187" s="5085"/>
      <c r="K1187" s="5085"/>
      <c r="L1187" s="5085"/>
      <c r="M1187" s="5085"/>
      <c r="N1187" s="2667" t="s">
        <v>868</v>
      </c>
      <c r="O1187" s="2667" t="s">
        <v>869</v>
      </c>
      <c r="P1187" s="1222" t="s">
        <v>869</v>
      </c>
      <c r="Q1187" s="1222" t="s">
        <v>857</v>
      </c>
      <c r="R1187" s="1223">
        <v>3993</v>
      </c>
      <c r="S1187" s="1223" t="s">
        <v>858</v>
      </c>
      <c r="T1187" s="1577">
        <v>4</v>
      </c>
      <c r="U1187" s="1577" t="s">
        <v>859</v>
      </c>
      <c r="V1187" s="1577">
        <v>4</v>
      </c>
      <c r="W1187" s="1577"/>
      <c r="X1187" s="1223"/>
      <c r="Y1187" s="1223"/>
      <c r="Z1187" s="1223"/>
      <c r="AA1187" s="1223"/>
      <c r="AB1187" s="2980"/>
      <c r="AC1187" s="5085"/>
      <c r="AD1187" s="5085"/>
      <c r="AE1187" s="5317"/>
      <c r="AF1187" s="457"/>
      <c r="AG1187" s="457"/>
      <c r="AH1187" s="457"/>
    </row>
    <row r="1188" spans="1:34" s="14" customFormat="1" ht="12.75" customHeight="1">
      <c r="A1188" s="3877"/>
      <c r="B1188" s="5084" t="s">
        <v>2463</v>
      </c>
      <c r="C1188" s="5163" t="s">
        <v>5471</v>
      </c>
      <c r="D1188" s="4139" t="s">
        <v>5506</v>
      </c>
      <c r="E1188" s="5084" t="s">
        <v>1225</v>
      </c>
      <c r="F1188" s="5084" t="s">
        <v>851</v>
      </c>
      <c r="G1188" s="5084" t="s">
        <v>1131</v>
      </c>
      <c r="H1188" s="5084" t="s">
        <v>624</v>
      </c>
      <c r="I1188" s="5084" t="s">
        <v>873</v>
      </c>
      <c r="J1188" s="5084">
        <v>8641</v>
      </c>
      <c r="K1188" s="5084">
        <v>11904</v>
      </c>
      <c r="L1188" s="5084">
        <v>512</v>
      </c>
      <c r="M1188" s="5084">
        <v>832</v>
      </c>
      <c r="N1188" s="2667" t="s">
        <v>854</v>
      </c>
      <c r="O1188" s="2672" t="s">
        <v>166</v>
      </c>
      <c r="P1188" s="2598" t="s">
        <v>856</v>
      </c>
      <c r="Q1188" s="2596" t="s">
        <v>857</v>
      </c>
      <c r="R1188" s="2598">
        <v>3980</v>
      </c>
      <c r="S1188" s="2598" t="s">
        <v>858</v>
      </c>
      <c r="T1188" s="2598">
        <v>2</v>
      </c>
      <c r="U1188" s="2598" t="s">
        <v>859</v>
      </c>
      <c r="V1188" s="2598">
        <v>2</v>
      </c>
      <c r="W1188" s="2598"/>
      <c r="X1188" s="2598"/>
      <c r="Y1188" s="2598"/>
      <c r="Z1188" s="2598"/>
      <c r="AA1188" s="2598"/>
      <c r="AB1188" s="2983"/>
      <c r="AC1188" s="5084" t="s">
        <v>2466</v>
      </c>
      <c r="AD1188" s="5084" t="s">
        <v>2455</v>
      </c>
      <c r="AE1188" s="5317" t="s">
        <v>2821</v>
      </c>
      <c r="AF1188" s="42"/>
      <c r="AG1188" s="42"/>
      <c r="AH1188" s="42"/>
    </row>
    <row r="1189" spans="1:34" s="14" customFormat="1" ht="12.75" customHeight="1">
      <c r="A1189" s="3877"/>
      <c r="B1189" s="5085"/>
      <c r="C1189" s="5164"/>
      <c r="D1189" s="4167"/>
      <c r="E1189" s="5085"/>
      <c r="F1189" s="5085"/>
      <c r="G1189" s="5085"/>
      <c r="H1189" s="5085"/>
      <c r="I1189" s="5085"/>
      <c r="J1189" s="5085"/>
      <c r="K1189" s="5085"/>
      <c r="L1189" s="5085"/>
      <c r="M1189" s="5085"/>
      <c r="N1189" s="2667" t="s">
        <v>874</v>
      </c>
      <c r="O1189" s="2667" t="s">
        <v>1158</v>
      </c>
      <c r="P1189" s="2596" t="s">
        <v>341</v>
      </c>
      <c r="Q1189" s="2596" t="s">
        <v>857</v>
      </c>
      <c r="R1189" s="2598">
        <v>3989</v>
      </c>
      <c r="S1189" s="2598" t="s">
        <v>858</v>
      </c>
      <c r="T1189" s="2598">
        <v>4</v>
      </c>
      <c r="U1189" s="2598" t="s">
        <v>859</v>
      </c>
      <c r="V1189" s="2598">
        <v>4</v>
      </c>
      <c r="W1189" s="2598">
        <v>6</v>
      </c>
      <c r="X1189" s="2598" t="s">
        <v>875</v>
      </c>
      <c r="Y1189" s="2598" t="s">
        <v>859</v>
      </c>
      <c r="Z1189" s="2598" t="s">
        <v>876</v>
      </c>
      <c r="AA1189" s="2598" t="s">
        <v>877</v>
      </c>
      <c r="AB1189" s="2980"/>
      <c r="AC1189" s="5085"/>
      <c r="AD1189" s="5085"/>
      <c r="AE1189" s="5317"/>
      <c r="AF1189" s="42"/>
      <c r="AG1189" s="42"/>
      <c r="AH1189" s="42"/>
    </row>
    <row r="1190" spans="1:34" s="136" customFormat="1" ht="13.5" customHeight="1">
      <c r="A1190" s="3877"/>
      <c r="B1190" s="5085"/>
      <c r="C1190" s="5164"/>
      <c r="D1190" s="4079"/>
      <c r="E1190" s="5086"/>
      <c r="F1190" s="5085"/>
      <c r="G1190" s="5085"/>
      <c r="H1190" s="5085"/>
      <c r="I1190" s="5085"/>
      <c r="J1190" s="5085"/>
      <c r="K1190" s="5085"/>
      <c r="L1190" s="5085"/>
      <c r="M1190" s="5085"/>
      <c r="N1190" s="2667" t="s">
        <v>868</v>
      </c>
      <c r="O1190" s="2667" t="s">
        <v>869</v>
      </c>
      <c r="P1190" s="2596" t="s">
        <v>869</v>
      </c>
      <c r="Q1190" s="2596" t="s">
        <v>857</v>
      </c>
      <c r="R1190" s="2598">
        <v>3993</v>
      </c>
      <c r="S1190" s="2598" t="s">
        <v>858</v>
      </c>
      <c r="T1190" s="2598">
        <v>4</v>
      </c>
      <c r="U1190" s="2598" t="s">
        <v>859</v>
      </c>
      <c r="V1190" s="2598">
        <v>4</v>
      </c>
      <c r="W1190" s="2598"/>
      <c r="X1190" s="2598"/>
      <c r="Y1190" s="2598"/>
      <c r="Z1190" s="2598"/>
      <c r="AA1190" s="2598"/>
      <c r="AB1190" s="2980"/>
      <c r="AC1190" s="5085"/>
      <c r="AD1190" s="5085"/>
      <c r="AE1190" s="5317"/>
      <c r="AF1190" s="457"/>
      <c r="AG1190" s="457"/>
      <c r="AH1190" s="457"/>
    </row>
    <row r="1191" spans="1:34" ht="25.5" customHeight="1">
      <c r="A1191" s="3877"/>
      <c r="B1191" s="5084" t="s">
        <v>2463</v>
      </c>
      <c r="C1191" s="5163" t="s">
        <v>3772</v>
      </c>
      <c r="D1191" s="4139" t="s">
        <v>3159</v>
      </c>
      <c r="E1191" s="5084" t="s">
        <v>1225</v>
      </c>
      <c r="F1191" s="5084" t="s">
        <v>851</v>
      </c>
      <c r="G1191" s="5084" t="s">
        <v>1131</v>
      </c>
      <c r="H1191" s="5084" t="s">
        <v>624</v>
      </c>
      <c r="I1191" s="5084" t="s">
        <v>873</v>
      </c>
      <c r="J1191" s="5084">
        <v>8641</v>
      </c>
      <c r="K1191" s="5084">
        <v>13194</v>
      </c>
      <c r="L1191" s="5084">
        <v>512</v>
      </c>
      <c r="M1191" s="5084">
        <v>1152</v>
      </c>
      <c r="N1191" s="2667" t="s">
        <v>854</v>
      </c>
      <c r="O1191" s="2663" t="s">
        <v>1218</v>
      </c>
      <c r="P1191" s="1220" t="s">
        <v>1219</v>
      </c>
      <c r="Q1191" s="1222" t="s">
        <v>857</v>
      </c>
      <c r="R1191" s="1220">
        <v>3980</v>
      </c>
      <c r="S1191" s="1223" t="s">
        <v>858</v>
      </c>
      <c r="T1191" s="1577">
        <v>2</v>
      </c>
      <c r="U1191" s="1577" t="s">
        <v>859</v>
      </c>
      <c r="V1191" s="1577">
        <v>2</v>
      </c>
      <c r="W1191" s="1577"/>
      <c r="X1191" s="1223"/>
      <c r="Y1191" s="1223"/>
      <c r="Z1191" s="1223"/>
      <c r="AA1191" s="1223"/>
      <c r="AB1191" s="2983"/>
      <c r="AC1191" s="5084" t="s">
        <v>2466</v>
      </c>
      <c r="AD1191" s="5084" t="s">
        <v>2455</v>
      </c>
      <c r="AE1191" s="5317" t="s">
        <v>2826</v>
      </c>
      <c r="AF1191"/>
      <c r="AG1191"/>
      <c r="AH1191"/>
    </row>
    <row r="1192" spans="1:34" ht="12.75" customHeight="1">
      <c r="A1192" s="3877"/>
      <c r="B1192" s="5085"/>
      <c r="C1192" s="5164"/>
      <c r="D1192" s="4167"/>
      <c r="E1192" s="5085"/>
      <c r="F1192" s="5085"/>
      <c r="G1192" s="5085"/>
      <c r="H1192" s="5085"/>
      <c r="I1192" s="5085"/>
      <c r="J1192" s="5085"/>
      <c r="K1192" s="5085"/>
      <c r="L1192" s="5085"/>
      <c r="M1192" s="5085"/>
      <c r="N1192" s="2667" t="s">
        <v>874</v>
      </c>
      <c r="O1192" s="2667" t="s">
        <v>1158</v>
      </c>
      <c r="P1192" s="1222" t="s">
        <v>341</v>
      </c>
      <c r="Q1192" s="1222" t="s">
        <v>857</v>
      </c>
      <c r="R1192" s="1223">
        <v>3989</v>
      </c>
      <c r="S1192" s="1223" t="s">
        <v>858</v>
      </c>
      <c r="T1192" s="1577">
        <v>4</v>
      </c>
      <c r="U1192" s="1577" t="s">
        <v>859</v>
      </c>
      <c r="V1192" s="1577">
        <v>4</v>
      </c>
      <c r="W1192" s="1577">
        <v>6</v>
      </c>
      <c r="X1192" s="1223" t="s">
        <v>875</v>
      </c>
      <c r="Y1192" s="1223" t="s">
        <v>859</v>
      </c>
      <c r="Z1192" s="1223" t="s">
        <v>876</v>
      </c>
      <c r="AA1192" s="1223" t="s">
        <v>877</v>
      </c>
      <c r="AB1192" s="2980"/>
      <c r="AC1192" s="5085"/>
      <c r="AD1192" s="5085"/>
      <c r="AE1192" s="5317"/>
      <c r="AF1192"/>
      <c r="AG1192"/>
      <c r="AH1192"/>
    </row>
    <row r="1193" spans="1:34" ht="12.75" customHeight="1">
      <c r="A1193" s="3877"/>
      <c r="B1193" s="5085"/>
      <c r="C1193" s="5164"/>
      <c r="D1193" s="4079"/>
      <c r="E1193" s="5086"/>
      <c r="F1193" s="5085"/>
      <c r="G1193" s="5085"/>
      <c r="H1193" s="5085"/>
      <c r="I1193" s="5085"/>
      <c r="J1193" s="5086"/>
      <c r="K1193" s="5086"/>
      <c r="L1193" s="5086"/>
      <c r="M1193" s="5086"/>
      <c r="N1193" s="2667" t="s">
        <v>868</v>
      </c>
      <c r="O1193" s="2667" t="s">
        <v>869</v>
      </c>
      <c r="P1193" s="1222" t="s">
        <v>869</v>
      </c>
      <c r="Q1193" s="1222" t="s">
        <v>857</v>
      </c>
      <c r="R1193" s="1223">
        <v>3993</v>
      </c>
      <c r="S1193" s="1223" t="s">
        <v>858</v>
      </c>
      <c r="T1193" s="1577">
        <v>4</v>
      </c>
      <c r="U1193" s="1577" t="s">
        <v>859</v>
      </c>
      <c r="V1193" s="1577">
        <v>4</v>
      </c>
      <c r="W1193" s="1577"/>
      <c r="X1193" s="1223"/>
      <c r="Y1193" s="1223"/>
      <c r="Z1193" s="1223"/>
      <c r="AA1193" s="1223"/>
      <c r="AB1193" s="2980"/>
      <c r="AC1193" s="5085"/>
      <c r="AD1193" s="5085"/>
      <c r="AE1193" s="5317"/>
      <c r="AF1193"/>
      <c r="AG1193"/>
      <c r="AH1193"/>
    </row>
    <row r="1194" spans="1:34" ht="12.75" customHeight="1">
      <c r="A1194" s="3877"/>
      <c r="B1194" s="5084" t="s">
        <v>2463</v>
      </c>
      <c r="C1194" s="5163" t="s">
        <v>3773</v>
      </c>
      <c r="D1194" s="4139" t="s">
        <v>3160</v>
      </c>
      <c r="E1194" s="5084" t="s">
        <v>1225</v>
      </c>
      <c r="F1194" s="5084" t="s">
        <v>851</v>
      </c>
      <c r="G1194" s="5084" t="s">
        <v>1131</v>
      </c>
      <c r="H1194" s="5084" t="s">
        <v>624</v>
      </c>
      <c r="I1194" s="5084" t="s">
        <v>873</v>
      </c>
      <c r="J1194" s="5084">
        <v>13195</v>
      </c>
      <c r="K1194" s="5084">
        <v>20574</v>
      </c>
      <c r="L1194" s="5084">
        <v>512</v>
      </c>
      <c r="M1194" s="5084">
        <v>1302</v>
      </c>
      <c r="N1194" s="2667" t="s">
        <v>854</v>
      </c>
      <c r="O1194" s="2667" t="s">
        <v>1135</v>
      </c>
      <c r="P1194" s="1223" t="s">
        <v>1134</v>
      </c>
      <c r="Q1194" s="1222" t="s">
        <v>857</v>
      </c>
      <c r="R1194" s="1220">
        <v>3980</v>
      </c>
      <c r="S1194" s="1223" t="s">
        <v>858</v>
      </c>
      <c r="T1194" s="1577">
        <v>2</v>
      </c>
      <c r="U1194" s="1577" t="s">
        <v>859</v>
      </c>
      <c r="V1194" s="1577">
        <v>2</v>
      </c>
      <c r="W1194" s="1577"/>
      <c r="X1194" s="1223"/>
      <c r="Y1194" s="1223"/>
      <c r="Z1194" s="1223"/>
      <c r="AA1194" s="1223"/>
      <c r="AB1194" s="2983"/>
      <c r="AC1194" s="5084" t="s">
        <v>2468</v>
      </c>
      <c r="AD1194" s="5084" t="s">
        <v>2455</v>
      </c>
      <c r="AE1194" s="5317" t="s">
        <v>2827</v>
      </c>
      <c r="AF1194"/>
      <c r="AG1194"/>
      <c r="AH1194"/>
    </row>
    <row r="1195" spans="1:34" ht="12.75" customHeight="1">
      <c r="A1195" s="3877"/>
      <c r="B1195" s="5085"/>
      <c r="C1195" s="5164"/>
      <c r="D1195" s="4167"/>
      <c r="E1195" s="5085"/>
      <c r="F1195" s="5085"/>
      <c r="G1195" s="5085"/>
      <c r="H1195" s="5085"/>
      <c r="I1195" s="5085"/>
      <c r="J1195" s="5085"/>
      <c r="K1195" s="5085"/>
      <c r="L1195" s="5085"/>
      <c r="M1195" s="5085"/>
      <c r="N1195" s="2667" t="s">
        <v>874</v>
      </c>
      <c r="O1195" s="2667" t="s">
        <v>1158</v>
      </c>
      <c r="P1195" s="1222" t="s">
        <v>341</v>
      </c>
      <c r="Q1195" s="1222" t="s">
        <v>857</v>
      </c>
      <c r="R1195" s="1223">
        <v>3989</v>
      </c>
      <c r="S1195" s="1223" t="s">
        <v>858</v>
      </c>
      <c r="T1195" s="1577">
        <v>4</v>
      </c>
      <c r="U1195" s="1577" t="s">
        <v>859</v>
      </c>
      <c r="V1195" s="1577">
        <v>4</v>
      </c>
      <c r="W1195" s="1577">
        <v>6</v>
      </c>
      <c r="X1195" s="1223" t="s">
        <v>875</v>
      </c>
      <c r="Y1195" s="1223" t="s">
        <v>859</v>
      </c>
      <c r="Z1195" s="1223" t="s">
        <v>876</v>
      </c>
      <c r="AA1195" s="1223" t="s">
        <v>877</v>
      </c>
      <c r="AB1195" s="2980"/>
      <c r="AC1195" s="5085"/>
      <c r="AD1195" s="5085"/>
      <c r="AE1195" s="5317"/>
      <c r="AF1195"/>
      <c r="AG1195"/>
      <c r="AH1195"/>
    </row>
    <row r="1196" spans="1:34" ht="12.75" customHeight="1">
      <c r="A1196" s="3877"/>
      <c r="B1196" s="5085"/>
      <c r="C1196" s="5164"/>
      <c r="D1196" s="4079"/>
      <c r="E1196" s="5086"/>
      <c r="F1196" s="5085"/>
      <c r="G1196" s="5085"/>
      <c r="H1196" s="5085"/>
      <c r="I1196" s="5085"/>
      <c r="J1196" s="5086"/>
      <c r="K1196" s="5086"/>
      <c r="L1196" s="5086"/>
      <c r="M1196" s="5086"/>
      <c r="N1196" s="2667" t="s">
        <v>868</v>
      </c>
      <c r="O1196" s="2667" t="s">
        <v>869</v>
      </c>
      <c r="P1196" s="1222" t="s">
        <v>869</v>
      </c>
      <c r="Q1196" s="1222" t="s">
        <v>857</v>
      </c>
      <c r="R1196" s="1223">
        <v>3993</v>
      </c>
      <c r="S1196" s="1223" t="s">
        <v>858</v>
      </c>
      <c r="T1196" s="1577">
        <v>4</v>
      </c>
      <c r="U1196" s="1577" t="s">
        <v>859</v>
      </c>
      <c r="V1196" s="1577">
        <v>4</v>
      </c>
      <c r="W1196" s="1577"/>
      <c r="X1196" s="1223"/>
      <c r="Y1196" s="1223"/>
      <c r="Z1196" s="1223"/>
      <c r="AA1196" s="1223"/>
      <c r="AB1196" s="2980"/>
      <c r="AC1196" s="5085"/>
      <c r="AD1196" s="5085"/>
      <c r="AE1196" s="5317"/>
      <c r="AF1196"/>
      <c r="AG1196"/>
      <c r="AH1196"/>
    </row>
    <row r="1197" spans="1:34" ht="12.75" customHeight="1">
      <c r="A1197" s="3877"/>
      <c r="B1197" s="5084" t="s">
        <v>2463</v>
      </c>
      <c r="C1197" s="5163" t="s">
        <v>5507</v>
      </c>
      <c r="D1197" s="4139" t="s">
        <v>5508</v>
      </c>
      <c r="E1197" s="5084" t="s">
        <v>1225</v>
      </c>
      <c r="F1197" s="5084" t="s">
        <v>851</v>
      </c>
      <c r="G1197" s="5084" t="s">
        <v>1130</v>
      </c>
      <c r="H1197" s="5084" t="s">
        <v>624</v>
      </c>
      <c r="I1197" s="5084" t="s">
        <v>873</v>
      </c>
      <c r="J1197" s="5084">
        <v>8640</v>
      </c>
      <c r="K1197" s="5084">
        <v>9760</v>
      </c>
      <c r="L1197" s="5084">
        <v>608</v>
      </c>
      <c r="M1197" s="5084">
        <v>1088</v>
      </c>
      <c r="N1197" s="2667" t="s">
        <v>854</v>
      </c>
      <c r="O1197" s="2663" t="s">
        <v>164</v>
      </c>
      <c r="P1197" s="2598" t="s">
        <v>856</v>
      </c>
      <c r="Q1197" s="2596" t="s">
        <v>857</v>
      </c>
      <c r="R1197" s="2598">
        <v>3980</v>
      </c>
      <c r="S1197" s="2598" t="s">
        <v>858</v>
      </c>
      <c r="T1197" s="2598">
        <v>2</v>
      </c>
      <c r="U1197" s="2598" t="s">
        <v>859</v>
      </c>
      <c r="V1197" s="2598">
        <v>2</v>
      </c>
      <c r="W1197" s="2598"/>
      <c r="X1197" s="2598"/>
      <c r="Y1197" s="2598"/>
      <c r="Z1197" s="2598"/>
      <c r="AA1197" s="2598"/>
      <c r="AB1197" s="2983"/>
      <c r="AC1197" s="5084" t="s">
        <v>2466</v>
      </c>
      <c r="AD1197" s="5084" t="s">
        <v>2455</v>
      </c>
      <c r="AE1197" s="5317" t="s">
        <v>3102</v>
      </c>
      <c r="AF1197"/>
      <c r="AG1197"/>
      <c r="AH1197"/>
    </row>
    <row r="1198" spans="1:34" ht="12.75" customHeight="1">
      <c r="A1198" s="3877"/>
      <c r="B1198" s="5085"/>
      <c r="C1198" s="5164"/>
      <c r="D1198" s="4167"/>
      <c r="E1198" s="5085"/>
      <c r="F1198" s="5085"/>
      <c r="G1198" s="5085"/>
      <c r="H1198" s="5085"/>
      <c r="I1198" s="5085"/>
      <c r="J1198" s="5085"/>
      <c r="K1198" s="5085"/>
      <c r="L1198" s="5085"/>
      <c r="M1198" s="5085"/>
      <c r="N1198" s="2667" t="s">
        <v>874</v>
      </c>
      <c r="O1198" s="2667" t="s">
        <v>1158</v>
      </c>
      <c r="P1198" s="2596" t="s">
        <v>341</v>
      </c>
      <c r="Q1198" s="2596" t="s">
        <v>857</v>
      </c>
      <c r="R1198" s="2598">
        <v>3989</v>
      </c>
      <c r="S1198" s="2598" t="s">
        <v>858</v>
      </c>
      <c r="T1198" s="2598">
        <v>4</v>
      </c>
      <c r="U1198" s="2598" t="s">
        <v>859</v>
      </c>
      <c r="V1198" s="2598">
        <v>4</v>
      </c>
      <c r="W1198" s="2598">
        <v>6</v>
      </c>
      <c r="X1198" s="2598" t="s">
        <v>875</v>
      </c>
      <c r="Y1198" s="2598" t="s">
        <v>859</v>
      </c>
      <c r="Z1198" s="2598" t="s">
        <v>876</v>
      </c>
      <c r="AA1198" s="2598" t="s">
        <v>877</v>
      </c>
      <c r="AB1198" s="2980"/>
      <c r="AC1198" s="5085"/>
      <c r="AD1198" s="5085"/>
      <c r="AE1198" s="5317"/>
      <c r="AF1198"/>
      <c r="AG1198"/>
      <c r="AH1198"/>
    </row>
    <row r="1199" spans="1:34" ht="12.75" customHeight="1">
      <c r="A1199" s="3877"/>
      <c r="B1199" s="5086"/>
      <c r="C1199" s="5171"/>
      <c r="D1199" s="4079"/>
      <c r="E1199" s="5086"/>
      <c r="F1199" s="5086"/>
      <c r="G1199" s="5086"/>
      <c r="H1199" s="5086"/>
      <c r="I1199" s="5086"/>
      <c r="J1199" s="5086"/>
      <c r="K1199" s="5086"/>
      <c r="L1199" s="5086"/>
      <c r="M1199" s="5086"/>
      <c r="N1199" s="2667" t="s">
        <v>868</v>
      </c>
      <c r="O1199" s="2667" t="s">
        <v>340</v>
      </c>
      <c r="P1199" s="2596" t="s">
        <v>340</v>
      </c>
      <c r="Q1199" s="2596" t="s">
        <v>857</v>
      </c>
      <c r="R1199" s="2598">
        <v>3993</v>
      </c>
      <c r="S1199" s="2598" t="s">
        <v>858</v>
      </c>
      <c r="T1199" s="2598">
        <v>10</v>
      </c>
      <c r="U1199" s="2598" t="s">
        <v>859</v>
      </c>
      <c r="V1199" s="2598">
        <v>8</v>
      </c>
      <c r="W1199" s="2598"/>
      <c r="X1199" s="2598"/>
      <c r="Y1199" s="2598"/>
      <c r="Z1199" s="2598"/>
      <c r="AA1199" s="2598"/>
      <c r="AB1199" s="2982"/>
      <c r="AC1199" s="5086"/>
      <c r="AD1199" s="5086"/>
      <c r="AE1199" s="5317"/>
      <c r="AF1199"/>
      <c r="AG1199"/>
      <c r="AH1199"/>
    </row>
    <row r="1200" spans="1:34" ht="12.75" customHeight="1">
      <c r="A1200" s="3877"/>
      <c r="B1200" s="5084" t="s">
        <v>2463</v>
      </c>
      <c r="C1200" s="5163" t="s">
        <v>3774</v>
      </c>
      <c r="D1200" s="4139" t="s">
        <v>3161</v>
      </c>
      <c r="E1200" s="5084" t="s">
        <v>1225</v>
      </c>
      <c r="F1200" s="5084" t="s">
        <v>851</v>
      </c>
      <c r="G1200" s="5084" t="s">
        <v>1131</v>
      </c>
      <c r="H1200" s="5084" t="s">
        <v>624</v>
      </c>
      <c r="I1200" s="5084" t="s">
        <v>873</v>
      </c>
      <c r="J1200" s="5084">
        <v>8896</v>
      </c>
      <c r="K1200" s="5084">
        <v>10944</v>
      </c>
      <c r="L1200" s="5084">
        <v>608</v>
      </c>
      <c r="M1200" s="5084">
        <v>1088</v>
      </c>
      <c r="N1200" s="2667" t="s">
        <v>854</v>
      </c>
      <c r="O1200" s="2672" t="s">
        <v>165</v>
      </c>
      <c r="P1200" s="1223" t="s">
        <v>856</v>
      </c>
      <c r="Q1200" s="1222" t="s">
        <v>857</v>
      </c>
      <c r="R1200" s="1223">
        <v>3980</v>
      </c>
      <c r="S1200" s="1223" t="s">
        <v>858</v>
      </c>
      <c r="T1200" s="1577">
        <v>2</v>
      </c>
      <c r="U1200" s="1577" t="s">
        <v>859</v>
      </c>
      <c r="V1200" s="1577">
        <v>2</v>
      </c>
      <c r="W1200" s="1577"/>
      <c r="X1200" s="1223"/>
      <c r="Y1200" s="1223"/>
      <c r="Z1200" s="1223"/>
      <c r="AA1200" s="1223"/>
      <c r="AB1200" s="2983"/>
      <c r="AC1200" s="5084" t="s">
        <v>2466</v>
      </c>
      <c r="AD1200" s="5084" t="s">
        <v>2455</v>
      </c>
      <c r="AE1200" s="5317" t="s">
        <v>3102</v>
      </c>
      <c r="AF1200"/>
      <c r="AG1200"/>
      <c r="AH1200"/>
    </row>
    <row r="1201" spans="1:34" ht="12.75" customHeight="1">
      <c r="A1201" s="3877"/>
      <c r="B1201" s="5085"/>
      <c r="C1201" s="5164"/>
      <c r="D1201" s="4167"/>
      <c r="E1201" s="5085"/>
      <c r="F1201" s="5085"/>
      <c r="G1201" s="5085"/>
      <c r="H1201" s="5085"/>
      <c r="I1201" s="5085"/>
      <c r="J1201" s="5085"/>
      <c r="K1201" s="5085"/>
      <c r="L1201" s="5085"/>
      <c r="M1201" s="5085"/>
      <c r="N1201" s="2667" t="s">
        <v>874</v>
      </c>
      <c r="O1201" s="2667" t="s">
        <v>1158</v>
      </c>
      <c r="P1201" s="1222" t="s">
        <v>341</v>
      </c>
      <c r="Q1201" s="1222" t="s">
        <v>857</v>
      </c>
      <c r="R1201" s="1223">
        <v>3989</v>
      </c>
      <c r="S1201" s="1223" t="s">
        <v>858</v>
      </c>
      <c r="T1201" s="1577">
        <v>4</v>
      </c>
      <c r="U1201" s="1577" t="s">
        <v>859</v>
      </c>
      <c r="V1201" s="1577">
        <v>4</v>
      </c>
      <c r="W1201" s="1577">
        <v>6</v>
      </c>
      <c r="X1201" s="1223" t="s">
        <v>875</v>
      </c>
      <c r="Y1201" s="1223" t="s">
        <v>859</v>
      </c>
      <c r="Z1201" s="1223" t="s">
        <v>876</v>
      </c>
      <c r="AA1201" s="1223" t="s">
        <v>877</v>
      </c>
      <c r="AB1201" s="2980"/>
      <c r="AC1201" s="5085"/>
      <c r="AD1201" s="5085"/>
      <c r="AE1201" s="5317"/>
      <c r="AF1201"/>
      <c r="AG1201"/>
      <c r="AH1201"/>
    </row>
    <row r="1202" spans="1:34" ht="12.75" customHeight="1">
      <c r="A1202" s="3877"/>
      <c r="B1202" s="5086"/>
      <c r="C1202" s="5171"/>
      <c r="D1202" s="4079"/>
      <c r="E1202" s="5086"/>
      <c r="F1202" s="5086"/>
      <c r="G1202" s="5086"/>
      <c r="H1202" s="5086"/>
      <c r="I1202" s="5086"/>
      <c r="J1202" s="5086"/>
      <c r="K1202" s="5086"/>
      <c r="L1202" s="5086"/>
      <c r="M1202" s="5086"/>
      <c r="N1202" s="2667" t="s">
        <v>868</v>
      </c>
      <c r="O1202" s="2667" t="s">
        <v>340</v>
      </c>
      <c r="P1202" s="1222" t="s">
        <v>340</v>
      </c>
      <c r="Q1202" s="1222" t="s">
        <v>857</v>
      </c>
      <c r="R1202" s="1223">
        <v>3993</v>
      </c>
      <c r="S1202" s="1223" t="s">
        <v>858</v>
      </c>
      <c r="T1202" s="1577">
        <v>10</v>
      </c>
      <c r="U1202" s="1577" t="s">
        <v>859</v>
      </c>
      <c r="V1202" s="1577">
        <v>8</v>
      </c>
      <c r="W1202" s="1577"/>
      <c r="X1202" s="1223"/>
      <c r="Y1202" s="1223"/>
      <c r="Z1202" s="1223"/>
      <c r="AA1202" s="1223"/>
      <c r="AB1202" s="2982"/>
      <c r="AC1202" s="5086"/>
      <c r="AD1202" s="5086"/>
      <c r="AE1202" s="5317"/>
      <c r="AF1202"/>
      <c r="AG1202"/>
      <c r="AH1202"/>
    </row>
    <row r="1203" spans="1:34" ht="12.75" customHeight="1">
      <c r="A1203" s="3877"/>
      <c r="B1203" s="5084" t="s">
        <v>2463</v>
      </c>
      <c r="C1203" s="5163" t="s">
        <v>5510</v>
      </c>
      <c r="D1203" s="4139" t="s">
        <v>5509</v>
      </c>
      <c r="E1203" s="5084" t="s">
        <v>1225</v>
      </c>
      <c r="F1203" s="5084" t="s">
        <v>851</v>
      </c>
      <c r="G1203" s="5084" t="s">
        <v>1131</v>
      </c>
      <c r="H1203" s="5084" t="s">
        <v>624</v>
      </c>
      <c r="I1203" s="5084" t="s">
        <v>873</v>
      </c>
      <c r="J1203" s="5084">
        <v>8896</v>
      </c>
      <c r="K1203" s="5084">
        <v>12160</v>
      </c>
      <c r="L1203" s="5084">
        <v>608</v>
      </c>
      <c r="M1203" s="5084">
        <v>1088</v>
      </c>
      <c r="N1203" s="2667" t="s">
        <v>854</v>
      </c>
      <c r="O1203" s="2672" t="s">
        <v>166</v>
      </c>
      <c r="P1203" s="2598" t="s">
        <v>856</v>
      </c>
      <c r="Q1203" s="2596" t="s">
        <v>857</v>
      </c>
      <c r="R1203" s="2598">
        <v>3980</v>
      </c>
      <c r="S1203" s="2598" t="s">
        <v>858</v>
      </c>
      <c r="T1203" s="2598">
        <v>2</v>
      </c>
      <c r="U1203" s="2598" t="s">
        <v>859</v>
      </c>
      <c r="V1203" s="2598">
        <v>2</v>
      </c>
      <c r="W1203" s="2598"/>
      <c r="X1203" s="2598"/>
      <c r="Y1203" s="2598"/>
      <c r="Z1203" s="2598"/>
      <c r="AA1203" s="2598"/>
      <c r="AB1203" s="2983"/>
      <c r="AC1203" s="5084" t="s">
        <v>2466</v>
      </c>
      <c r="AD1203" s="5084" t="s">
        <v>2455</v>
      </c>
      <c r="AE1203" s="5317" t="s">
        <v>3102</v>
      </c>
      <c r="AF1203"/>
      <c r="AG1203"/>
      <c r="AH1203"/>
    </row>
    <row r="1204" spans="1:34" ht="12.75" customHeight="1">
      <c r="A1204" s="3877"/>
      <c r="B1204" s="5085"/>
      <c r="C1204" s="5164"/>
      <c r="D1204" s="4167"/>
      <c r="E1204" s="5085"/>
      <c r="F1204" s="5085"/>
      <c r="G1204" s="5085"/>
      <c r="H1204" s="5085"/>
      <c r="I1204" s="5085"/>
      <c r="J1204" s="5085"/>
      <c r="K1204" s="5085"/>
      <c r="L1204" s="5085"/>
      <c r="M1204" s="5085"/>
      <c r="N1204" s="2667" t="s">
        <v>874</v>
      </c>
      <c r="O1204" s="2667" t="s">
        <v>1158</v>
      </c>
      <c r="P1204" s="2596" t="s">
        <v>341</v>
      </c>
      <c r="Q1204" s="2596" t="s">
        <v>857</v>
      </c>
      <c r="R1204" s="2598">
        <v>3989</v>
      </c>
      <c r="S1204" s="2598" t="s">
        <v>858</v>
      </c>
      <c r="T1204" s="2598">
        <v>4</v>
      </c>
      <c r="U1204" s="2598" t="s">
        <v>859</v>
      </c>
      <c r="V1204" s="2598">
        <v>4</v>
      </c>
      <c r="W1204" s="2598">
        <v>6</v>
      </c>
      <c r="X1204" s="2598" t="s">
        <v>875</v>
      </c>
      <c r="Y1204" s="2598" t="s">
        <v>859</v>
      </c>
      <c r="Z1204" s="2598" t="s">
        <v>876</v>
      </c>
      <c r="AA1204" s="2598" t="s">
        <v>877</v>
      </c>
      <c r="AB1204" s="2980"/>
      <c r="AC1204" s="5085"/>
      <c r="AD1204" s="5085"/>
      <c r="AE1204" s="5317"/>
      <c r="AF1204"/>
      <c r="AG1204"/>
      <c r="AH1204"/>
    </row>
    <row r="1205" spans="1:34" ht="12.75" customHeight="1">
      <c r="A1205" s="3877"/>
      <c r="B1205" s="5086"/>
      <c r="C1205" s="5171"/>
      <c r="D1205" s="4079"/>
      <c r="E1205" s="5086"/>
      <c r="F1205" s="5086"/>
      <c r="G1205" s="5086"/>
      <c r="H1205" s="5086"/>
      <c r="I1205" s="5086"/>
      <c r="J1205" s="5086"/>
      <c r="K1205" s="5086"/>
      <c r="L1205" s="5086"/>
      <c r="M1205" s="5086"/>
      <c r="N1205" s="2667" t="s">
        <v>868</v>
      </c>
      <c r="O1205" s="2667" t="s">
        <v>340</v>
      </c>
      <c r="P1205" s="2596" t="s">
        <v>340</v>
      </c>
      <c r="Q1205" s="2596" t="s">
        <v>857</v>
      </c>
      <c r="R1205" s="2598">
        <v>3993</v>
      </c>
      <c r="S1205" s="2598" t="s">
        <v>858</v>
      </c>
      <c r="T1205" s="2598">
        <v>10</v>
      </c>
      <c r="U1205" s="2598" t="s">
        <v>859</v>
      </c>
      <c r="V1205" s="2598">
        <v>8</v>
      </c>
      <c r="W1205" s="2598"/>
      <c r="X1205" s="2598"/>
      <c r="Y1205" s="2598"/>
      <c r="Z1205" s="2598"/>
      <c r="AA1205" s="2598"/>
      <c r="AB1205" s="2982"/>
      <c r="AC1205" s="5086"/>
      <c r="AD1205" s="5086"/>
      <c r="AE1205" s="5317"/>
      <c r="AF1205"/>
      <c r="AG1205"/>
      <c r="AH1205"/>
    </row>
    <row r="1206" spans="1:34" ht="12.75" customHeight="1">
      <c r="A1206" s="3877"/>
      <c r="B1206" s="5084" t="s">
        <v>2463</v>
      </c>
      <c r="C1206" s="5163" t="s">
        <v>3775</v>
      </c>
      <c r="D1206" s="3806" t="s">
        <v>3162</v>
      </c>
      <c r="E1206" s="5084" t="s">
        <v>1225</v>
      </c>
      <c r="F1206" s="5084" t="s">
        <v>851</v>
      </c>
      <c r="G1206" s="5084" t="s">
        <v>1131</v>
      </c>
      <c r="H1206" s="5084" t="s">
        <v>624</v>
      </c>
      <c r="I1206" s="5084" t="s">
        <v>873</v>
      </c>
      <c r="J1206" s="5085">
        <v>8896</v>
      </c>
      <c r="K1206" s="5085">
        <v>13450</v>
      </c>
      <c r="L1206" s="5085">
        <v>608</v>
      </c>
      <c r="M1206" s="5085">
        <v>1408</v>
      </c>
      <c r="N1206" s="2663" t="s">
        <v>854</v>
      </c>
      <c r="O1206" s="2663" t="s">
        <v>1218</v>
      </c>
      <c r="P1206" s="1220" t="s">
        <v>1219</v>
      </c>
      <c r="Q1206" s="2767" t="s">
        <v>857</v>
      </c>
      <c r="R1206" s="2768">
        <v>3980</v>
      </c>
      <c r="S1206" s="2768" t="s">
        <v>858</v>
      </c>
      <c r="T1206" s="2768">
        <v>2</v>
      </c>
      <c r="U1206" s="2768" t="s">
        <v>859</v>
      </c>
      <c r="V1206" s="2768">
        <v>2</v>
      </c>
      <c r="W1206" s="2768"/>
      <c r="X1206" s="2768"/>
      <c r="Y1206" s="2768"/>
      <c r="Z1206" s="2768"/>
      <c r="AA1206" s="2768"/>
      <c r="AB1206" s="2983"/>
      <c r="AC1206" s="5084" t="s">
        <v>2466</v>
      </c>
      <c r="AD1206" s="5084" t="s">
        <v>2455</v>
      </c>
      <c r="AE1206" s="5317" t="s">
        <v>3103</v>
      </c>
      <c r="AF1206"/>
      <c r="AG1206"/>
      <c r="AH1206"/>
    </row>
    <row r="1207" spans="1:34" ht="12.75" customHeight="1">
      <c r="A1207" s="3877"/>
      <c r="B1207" s="5085"/>
      <c r="C1207" s="5164"/>
      <c r="D1207" s="3807"/>
      <c r="E1207" s="5085"/>
      <c r="F1207" s="5085"/>
      <c r="G1207" s="5085"/>
      <c r="H1207" s="5085"/>
      <c r="I1207" s="5085"/>
      <c r="J1207" s="5085"/>
      <c r="K1207" s="5085"/>
      <c r="L1207" s="5085"/>
      <c r="M1207" s="5085"/>
      <c r="N1207" s="2667" t="s">
        <v>874</v>
      </c>
      <c r="O1207" s="2667" t="s">
        <v>1158</v>
      </c>
      <c r="P1207" s="1222" t="s">
        <v>341</v>
      </c>
      <c r="Q1207" s="2767" t="s">
        <v>857</v>
      </c>
      <c r="R1207" s="2768">
        <v>3989</v>
      </c>
      <c r="S1207" s="2768" t="s">
        <v>858</v>
      </c>
      <c r="T1207" s="2768">
        <v>4</v>
      </c>
      <c r="U1207" s="2768" t="s">
        <v>859</v>
      </c>
      <c r="V1207" s="2768">
        <v>4</v>
      </c>
      <c r="W1207" s="2768">
        <v>6</v>
      </c>
      <c r="X1207" s="2768" t="s">
        <v>875</v>
      </c>
      <c r="Y1207" s="2768" t="s">
        <v>859</v>
      </c>
      <c r="Z1207" s="2768" t="s">
        <v>876</v>
      </c>
      <c r="AA1207" s="2768" t="s">
        <v>877</v>
      </c>
      <c r="AB1207" s="2980"/>
      <c r="AC1207" s="5085"/>
      <c r="AD1207" s="5085"/>
      <c r="AE1207" s="5317"/>
      <c r="AF1207"/>
      <c r="AG1207"/>
      <c r="AH1207"/>
    </row>
    <row r="1208" spans="1:34" ht="13.5" customHeight="1" thickBot="1">
      <c r="A1208" s="4159"/>
      <c r="B1208" s="5086"/>
      <c r="C1208" s="5171"/>
      <c r="D1208" s="3811"/>
      <c r="E1208" s="5086"/>
      <c r="F1208" s="5086"/>
      <c r="G1208" s="5086"/>
      <c r="H1208" s="5086"/>
      <c r="I1208" s="5086"/>
      <c r="J1208" s="5121"/>
      <c r="K1208" s="5121"/>
      <c r="L1208" s="5121"/>
      <c r="M1208" s="5121"/>
      <c r="N1208" s="2675" t="s">
        <v>868</v>
      </c>
      <c r="O1208" s="2675" t="s">
        <v>340</v>
      </c>
      <c r="P1208" s="1224" t="s">
        <v>340</v>
      </c>
      <c r="Q1208" s="2767" t="s">
        <v>857</v>
      </c>
      <c r="R1208" s="2768">
        <v>3993</v>
      </c>
      <c r="S1208" s="2768" t="s">
        <v>858</v>
      </c>
      <c r="T1208" s="2768">
        <v>10</v>
      </c>
      <c r="U1208" s="2768" t="s">
        <v>859</v>
      </c>
      <c r="V1208" s="2768">
        <v>8</v>
      </c>
      <c r="W1208" s="2768"/>
      <c r="X1208" s="2768"/>
      <c r="Y1208" s="2768"/>
      <c r="Z1208" s="2768"/>
      <c r="AA1208" s="2768"/>
      <c r="AB1208" s="2982"/>
      <c r="AC1208" s="5086"/>
      <c r="AD1208" s="5086"/>
      <c r="AE1208" s="5317"/>
      <c r="AF1208"/>
      <c r="AG1208"/>
      <c r="AH1208"/>
    </row>
    <row r="1209" spans="1:34" ht="12.75" customHeight="1">
      <c r="A1209" s="5664" t="s">
        <v>5751</v>
      </c>
      <c r="B1209" s="5085" t="s">
        <v>2463</v>
      </c>
      <c r="C1209" s="5106" t="s">
        <v>5752</v>
      </c>
      <c r="D1209" s="4167" t="s">
        <v>5721</v>
      </c>
      <c r="E1209" s="5085" t="s">
        <v>1225</v>
      </c>
      <c r="F1209" s="5085" t="s">
        <v>851</v>
      </c>
      <c r="G1209" s="5085" t="s">
        <v>1131</v>
      </c>
      <c r="H1209" s="5085" t="s">
        <v>624</v>
      </c>
      <c r="I1209" s="5085" t="s">
        <v>873</v>
      </c>
      <c r="J1209" s="5084">
        <v>13418</v>
      </c>
      <c r="K1209" s="5084">
        <v>20830</v>
      </c>
      <c r="L1209" s="5084">
        <v>608</v>
      </c>
      <c r="M1209" s="5084">
        <v>1558</v>
      </c>
      <c r="N1209" s="2758" t="s">
        <v>854</v>
      </c>
      <c r="O1209" s="2786" t="s">
        <v>1135</v>
      </c>
      <c r="P1209" s="2761" t="s">
        <v>1134</v>
      </c>
      <c r="Q1209" s="2766" t="s">
        <v>857</v>
      </c>
      <c r="R1209" s="2736">
        <v>3980</v>
      </c>
      <c r="S1209" s="2765" t="s">
        <v>858</v>
      </c>
      <c r="T1209" s="2765">
        <v>2</v>
      </c>
      <c r="U1209" s="2765" t="s">
        <v>859</v>
      </c>
      <c r="V1209" s="2765">
        <v>2</v>
      </c>
      <c r="W1209" s="2765"/>
      <c r="X1209" s="2765"/>
      <c r="Y1209" s="2765"/>
      <c r="Z1209" s="2765"/>
      <c r="AA1209" s="2765"/>
      <c r="AB1209" s="2980"/>
      <c r="AC1209" s="5085" t="s">
        <v>2466</v>
      </c>
      <c r="AD1209" s="5085" t="s">
        <v>2455</v>
      </c>
      <c r="AE1209" s="5126" t="s">
        <v>2824</v>
      </c>
    </row>
    <row r="1210" spans="1:34" ht="12.75" customHeight="1">
      <c r="A1210" s="5664"/>
      <c r="B1210" s="5085"/>
      <c r="C1210" s="5106"/>
      <c r="D1210" s="4167"/>
      <c r="E1210" s="5085"/>
      <c r="F1210" s="5085"/>
      <c r="G1210" s="5085"/>
      <c r="H1210" s="5085"/>
      <c r="I1210" s="5085"/>
      <c r="J1210" s="5085"/>
      <c r="K1210" s="5085"/>
      <c r="L1210" s="5085"/>
      <c r="M1210" s="5085"/>
      <c r="N1210" s="2758" t="s">
        <v>874</v>
      </c>
      <c r="O1210" s="2786" t="s">
        <v>1158</v>
      </c>
      <c r="P1210" s="2758" t="s">
        <v>341</v>
      </c>
      <c r="Q1210" s="2758" t="s">
        <v>857</v>
      </c>
      <c r="R1210" s="2761">
        <v>3989</v>
      </c>
      <c r="S1210" s="2761" t="s">
        <v>858</v>
      </c>
      <c r="T1210" s="2761">
        <v>4</v>
      </c>
      <c r="U1210" s="2761" t="s">
        <v>859</v>
      </c>
      <c r="V1210" s="2761">
        <v>4</v>
      </c>
      <c r="W1210" s="2761">
        <v>6</v>
      </c>
      <c r="X1210" s="2761" t="s">
        <v>875</v>
      </c>
      <c r="Y1210" s="2761" t="s">
        <v>859</v>
      </c>
      <c r="Z1210" s="2761" t="s">
        <v>876</v>
      </c>
      <c r="AA1210" s="2761" t="s">
        <v>877</v>
      </c>
      <c r="AB1210" s="2980"/>
      <c r="AC1210" s="5085"/>
      <c r="AD1210" s="5085"/>
      <c r="AE1210" s="5126"/>
    </row>
    <row r="1211" spans="1:34" ht="12.75" customHeight="1">
      <c r="A1211" s="5665"/>
      <c r="B1211" s="5086"/>
      <c r="C1211" s="5107"/>
      <c r="D1211" s="4079"/>
      <c r="E1211" s="5086"/>
      <c r="F1211" s="5086"/>
      <c r="G1211" s="5086"/>
      <c r="H1211" s="5086"/>
      <c r="I1211" s="5086"/>
      <c r="J1211" s="5086"/>
      <c r="K1211" s="5086"/>
      <c r="L1211" s="5086"/>
      <c r="M1211" s="5086"/>
      <c r="N1211" s="2758" t="s">
        <v>868</v>
      </c>
      <c r="O1211" s="2786" t="s">
        <v>340</v>
      </c>
      <c r="P1211" s="2758" t="s">
        <v>340</v>
      </c>
      <c r="Q1211" s="2758" t="s">
        <v>857</v>
      </c>
      <c r="R1211" s="2761">
        <v>3993</v>
      </c>
      <c r="S1211" s="2761" t="s">
        <v>858</v>
      </c>
      <c r="T1211" s="2761">
        <v>10</v>
      </c>
      <c r="U1211" s="2761" t="s">
        <v>859</v>
      </c>
      <c r="V1211" s="2761">
        <v>8</v>
      </c>
      <c r="W1211" s="2761"/>
      <c r="X1211" s="2761"/>
      <c r="Y1211" s="2761"/>
      <c r="Z1211" s="2761"/>
      <c r="AA1211" s="2761"/>
      <c r="AB1211" s="2982"/>
      <c r="AC1211" s="5086"/>
      <c r="AD1211" s="5086"/>
      <c r="AE1211" s="5125"/>
    </row>
    <row r="1212" spans="1:34" ht="12.75" customHeight="1">
      <c r="A1212" s="5663" t="s">
        <v>5753</v>
      </c>
      <c r="B1212" s="5084" t="s">
        <v>2463</v>
      </c>
      <c r="C1212" s="5105" t="s">
        <v>5754</v>
      </c>
      <c r="D1212" s="4139" t="s">
        <v>5724</v>
      </c>
      <c r="E1212" s="5084" t="s">
        <v>1225</v>
      </c>
      <c r="F1212" s="5084" t="s">
        <v>851</v>
      </c>
      <c r="G1212" s="5084" t="s">
        <v>1131</v>
      </c>
      <c r="H1212" s="5084" t="s">
        <v>624</v>
      </c>
      <c r="I1212" s="5084" t="s">
        <v>873</v>
      </c>
      <c r="J1212" s="5084">
        <v>10384</v>
      </c>
      <c r="K1212" s="5084">
        <v>11504</v>
      </c>
      <c r="L1212" s="5084">
        <v>480</v>
      </c>
      <c r="M1212" s="5084">
        <v>832</v>
      </c>
      <c r="N1212" s="2758" t="s">
        <v>854</v>
      </c>
      <c r="O1212" s="2785" t="s">
        <v>164</v>
      </c>
      <c r="P1212" s="2736" t="s">
        <v>856</v>
      </c>
      <c r="Q1212" s="2758" t="s">
        <v>857</v>
      </c>
      <c r="R1212" s="2736">
        <v>3980</v>
      </c>
      <c r="S1212" s="2761" t="s">
        <v>858</v>
      </c>
      <c r="T1212" s="2761">
        <v>2</v>
      </c>
      <c r="U1212" s="2761" t="s">
        <v>859</v>
      </c>
      <c r="V1212" s="2761">
        <v>2</v>
      </c>
      <c r="W1212" s="2761"/>
      <c r="X1212" s="2761"/>
      <c r="Y1212" s="2761"/>
      <c r="Z1212" s="2761"/>
      <c r="AA1212" s="2761"/>
      <c r="AB1212" s="2983"/>
      <c r="AC1212" s="5084" t="s">
        <v>2466</v>
      </c>
      <c r="AD1212" s="5084" t="s">
        <v>2455</v>
      </c>
      <c r="AE1212" s="5124" t="s">
        <v>2824</v>
      </c>
    </row>
    <row r="1213" spans="1:34" ht="12.75" customHeight="1">
      <c r="A1213" s="5664"/>
      <c r="B1213" s="5085"/>
      <c r="C1213" s="5106"/>
      <c r="D1213" s="4167"/>
      <c r="E1213" s="5085"/>
      <c r="F1213" s="5085"/>
      <c r="G1213" s="5085"/>
      <c r="H1213" s="5085"/>
      <c r="I1213" s="5085"/>
      <c r="J1213" s="5085"/>
      <c r="K1213" s="5085"/>
      <c r="L1213" s="5085"/>
      <c r="M1213" s="5085"/>
      <c r="N1213" s="2758" t="s">
        <v>874</v>
      </c>
      <c r="O1213" s="2786" t="s">
        <v>344</v>
      </c>
      <c r="P1213" s="2758" t="s">
        <v>341</v>
      </c>
      <c r="Q1213" s="2758" t="s">
        <v>857</v>
      </c>
      <c r="R1213" s="2761">
        <v>3989</v>
      </c>
      <c r="S1213" s="2761" t="s">
        <v>858</v>
      </c>
      <c r="T1213" s="2761">
        <v>4</v>
      </c>
      <c r="U1213" s="2761" t="s">
        <v>859</v>
      </c>
      <c r="V1213" s="2761">
        <v>4</v>
      </c>
      <c r="W1213" s="2761">
        <v>6</v>
      </c>
      <c r="X1213" s="2761" t="s">
        <v>875</v>
      </c>
      <c r="Y1213" s="2761" t="s">
        <v>859</v>
      </c>
      <c r="Z1213" s="2761" t="s">
        <v>876</v>
      </c>
      <c r="AA1213" s="2761" t="s">
        <v>877</v>
      </c>
      <c r="AB1213" s="2980"/>
      <c r="AC1213" s="5085"/>
      <c r="AD1213" s="5085"/>
      <c r="AE1213" s="5126"/>
    </row>
    <row r="1214" spans="1:34" ht="12.75" customHeight="1">
      <c r="A1214" s="5664"/>
      <c r="B1214" s="5086"/>
      <c r="C1214" s="5107"/>
      <c r="D1214" s="4079"/>
      <c r="E1214" s="5086"/>
      <c r="F1214" s="5086"/>
      <c r="G1214" s="5086"/>
      <c r="H1214" s="5086"/>
      <c r="I1214" s="5086"/>
      <c r="J1214" s="5086"/>
      <c r="K1214" s="5086"/>
      <c r="L1214" s="5086"/>
      <c r="M1214" s="5086"/>
      <c r="N1214" s="2758" t="s">
        <v>868</v>
      </c>
      <c r="O1214" s="2786" t="s">
        <v>869</v>
      </c>
      <c r="P1214" s="2758" t="s">
        <v>869</v>
      </c>
      <c r="Q1214" s="2758" t="s">
        <v>857</v>
      </c>
      <c r="R1214" s="2761">
        <v>3993</v>
      </c>
      <c r="S1214" s="2761" t="s">
        <v>858</v>
      </c>
      <c r="T1214" s="2761">
        <v>4</v>
      </c>
      <c r="U1214" s="2761" t="s">
        <v>859</v>
      </c>
      <c r="V1214" s="2761">
        <v>4</v>
      </c>
      <c r="W1214" s="2761"/>
      <c r="X1214" s="2761"/>
      <c r="Y1214" s="2761"/>
      <c r="Z1214" s="2761"/>
      <c r="AA1214" s="2761"/>
      <c r="AB1214" s="2982"/>
      <c r="AC1214" s="5086"/>
      <c r="AD1214" s="5086"/>
      <c r="AE1214" s="5125"/>
    </row>
    <row r="1215" spans="1:34" ht="12.75" customHeight="1">
      <c r="A1215" s="5664"/>
      <c r="B1215" s="5084" t="s">
        <v>2463</v>
      </c>
      <c r="C1215" s="5105" t="s">
        <v>5755</v>
      </c>
      <c r="D1215" s="4139" t="s">
        <v>5727</v>
      </c>
      <c r="E1215" s="5084" t="s">
        <v>1225</v>
      </c>
      <c r="F1215" s="5084" t="s">
        <v>851</v>
      </c>
      <c r="G1215" s="5084" t="s">
        <v>1131</v>
      </c>
      <c r="H1215" s="5084" t="s">
        <v>624</v>
      </c>
      <c r="I1215" s="5084" t="s">
        <v>873</v>
      </c>
      <c r="J1215" s="5084">
        <v>10640</v>
      </c>
      <c r="K1215" s="5084">
        <v>12688</v>
      </c>
      <c r="L1215" s="5084">
        <v>512</v>
      </c>
      <c r="M1215" s="5084">
        <v>832</v>
      </c>
      <c r="N1215" s="2758" t="s">
        <v>854</v>
      </c>
      <c r="O1215" s="2787" t="s">
        <v>165</v>
      </c>
      <c r="P1215" s="2736" t="s">
        <v>856</v>
      </c>
      <c r="Q1215" s="2758" t="s">
        <v>857</v>
      </c>
      <c r="R1215" s="2736">
        <v>3980</v>
      </c>
      <c r="S1215" s="2761" t="s">
        <v>858</v>
      </c>
      <c r="T1215" s="2761">
        <v>2</v>
      </c>
      <c r="U1215" s="2761" t="s">
        <v>859</v>
      </c>
      <c r="V1215" s="2761">
        <v>2</v>
      </c>
      <c r="W1215" s="2761"/>
      <c r="X1215" s="2761"/>
      <c r="Y1215" s="2761"/>
      <c r="Z1215" s="2761"/>
      <c r="AA1215" s="2761"/>
      <c r="AB1215" s="2983"/>
      <c r="AC1215" s="5084" t="s">
        <v>2466</v>
      </c>
      <c r="AD1215" s="5084" t="s">
        <v>2455</v>
      </c>
      <c r="AE1215" s="5124" t="s">
        <v>2824</v>
      </c>
    </row>
    <row r="1216" spans="1:34" ht="12.75" customHeight="1">
      <c r="A1216" s="5664"/>
      <c r="B1216" s="5085"/>
      <c r="C1216" s="5106"/>
      <c r="D1216" s="4167"/>
      <c r="E1216" s="5085"/>
      <c r="F1216" s="5085"/>
      <c r="G1216" s="5085"/>
      <c r="H1216" s="5085"/>
      <c r="I1216" s="5085"/>
      <c r="J1216" s="5085"/>
      <c r="K1216" s="5085"/>
      <c r="L1216" s="5085"/>
      <c r="M1216" s="5085"/>
      <c r="N1216" s="2758" t="s">
        <v>874</v>
      </c>
      <c r="O1216" s="2786" t="s">
        <v>344</v>
      </c>
      <c r="P1216" s="2758" t="s">
        <v>341</v>
      </c>
      <c r="Q1216" s="2758" t="s">
        <v>857</v>
      </c>
      <c r="R1216" s="2761">
        <v>3989</v>
      </c>
      <c r="S1216" s="2761" t="s">
        <v>858</v>
      </c>
      <c r="T1216" s="2761">
        <v>4</v>
      </c>
      <c r="U1216" s="2761" t="s">
        <v>859</v>
      </c>
      <c r="V1216" s="2761">
        <v>4</v>
      </c>
      <c r="W1216" s="2761">
        <v>6</v>
      </c>
      <c r="X1216" s="2761" t="s">
        <v>875</v>
      </c>
      <c r="Y1216" s="2761" t="s">
        <v>859</v>
      </c>
      <c r="Z1216" s="2761" t="s">
        <v>876</v>
      </c>
      <c r="AA1216" s="2761" t="s">
        <v>877</v>
      </c>
      <c r="AB1216" s="2980"/>
      <c r="AC1216" s="5085"/>
      <c r="AD1216" s="5085"/>
      <c r="AE1216" s="5126"/>
    </row>
    <row r="1217" spans="1:31" ht="12.75" customHeight="1">
      <c r="A1217" s="5664"/>
      <c r="B1217" s="5086"/>
      <c r="C1217" s="5107"/>
      <c r="D1217" s="4079"/>
      <c r="E1217" s="5086"/>
      <c r="F1217" s="5086"/>
      <c r="G1217" s="5086"/>
      <c r="H1217" s="5086"/>
      <c r="I1217" s="5086"/>
      <c r="J1217" s="5086"/>
      <c r="K1217" s="5086"/>
      <c r="L1217" s="5086"/>
      <c r="M1217" s="5086"/>
      <c r="N1217" s="2758" t="s">
        <v>868</v>
      </c>
      <c r="O1217" s="2786" t="s">
        <v>869</v>
      </c>
      <c r="P1217" s="2758" t="s">
        <v>869</v>
      </c>
      <c r="Q1217" s="2758" t="s">
        <v>857</v>
      </c>
      <c r="R1217" s="2761">
        <v>3993</v>
      </c>
      <c r="S1217" s="2761" t="s">
        <v>858</v>
      </c>
      <c r="T1217" s="2761">
        <v>4</v>
      </c>
      <c r="U1217" s="2761" t="s">
        <v>859</v>
      </c>
      <c r="V1217" s="2761">
        <v>4</v>
      </c>
      <c r="W1217" s="2761"/>
      <c r="X1217" s="2761"/>
      <c r="Y1217" s="2761"/>
      <c r="Z1217" s="2761"/>
      <c r="AA1217" s="2761"/>
      <c r="AB1217" s="2982"/>
      <c r="AC1217" s="5086"/>
      <c r="AD1217" s="5086"/>
      <c r="AE1217" s="5125"/>
    </row>
    <row r="1218" spans="1:31" ht="12.75" customHeight="1">
      <c r="A1218" s="5664"/>
      <c r="B1218" s="5084" t="s">
        <v>2463</v>
      </c>
      <c r="C1218" s="5105" t="s">
        <v>5756</v>
      </c>
      <c r="D1218" s="4139" t="s">
        <v>5730</v>
      </c>
      <c r="E1218" s="5084" t="s">
        <v>1225</v>
      </c>
      <c r="F1218" s="5084" t="s">
        <v>851</v>
      </c>
      <c r="G1218" s="5084" t="s">
        <v>1131</v>
      </c>
      <c r="H1218" s="5084" t="s">
        <v>624</v>
      </c>
      <c r="I1218" s="5084" t="s">
        <v>873</v>
      </c>
      <c r="J1218" s="5084">
        <v>10640</v>
      </c>
      <c r="K1218" s="5084">
        <v>13904</v>
      </c>
      <c r="L1218" s="5084">
        <v>512</v>
      </c>
      <c r="M1218" s="5084">
        <v>832</v>
      </c>
      <c r="N1218" s="2758" t="s">
        <v>854</v>
      </c>
      <c r="O1218" s="2789" t="s">
        <v>166</v>
      </c>
      <c r="P1218" s="2736" t="s">
        <v>856</v>
      </c>
      <c r="Q1218" s="2758" t="s">
        <v>857</v>
      </c>
      <c r="R1218" s="2736">
        <v>3980</v>
      </c>
      <c r="S1218" s="2761" t="s">
        <v>858</v>
      </c>
      <c r="T1218" s="2761">
        <v>2</v>
      </c>
      <c r="U1218" s="2761" t="s">
        <v>859</v>
      </c>
      <c r="V1218" s="2761">
        <v>2</v>
      </c>
      <c r="W1218" s="2761"/>
      <c r="X1218" s="2761"/>
      <c r="Y1218" s="2761"/>
      <c r="Z1218" s="2761"/>
      <c r="AA1218" s="2761"/>
      <c r="AB1218" s="2983"/>
      <c r="AC1218" s="5084" t="s">
        <v>2466</v>
      </c>
      <c r="AD1218" s="5084" t="s">
        <v>2455</v>
      </c>
      <c r="AE1218" s="5124" t="s">
        <v>2824</v>
      </c>
    </row>
    <row r="1219" spans="1:31" ht="12.75" customHeight="1">
      <c r="A1219" s="5664"/>
      <c r="B1219" s="5085"/>
      <c r="C1219" s="5106"/>
      <c r="D1219" s="4167"/>
      <c r="E1219" s="5085"/>
      <c r="F1219" s="5085"/>
      <c r="G1219" s="5085"/>
      <c r="H1219" s="5085"/>
      <c r="I1219" s="5085"/>
      <c r="J1219" s="5085"/>
      <c r="K1219" s="5085"/>
      <c r="L1219" s="5085"/>
      <c r="M1219" s="5085"/>
      <c r="N1219" s="2758" t="s">
        <v>874</v>
      </c>
      <c r="O1219" s="2786" t="s">
        <v>344</v>
      </c>
      <c r="P1219" s="2758" t="s">
        <v>341</v>
      </c>
      <c r="Q1219" s="2758" t="s">
        <v>857</v>
      </c>
      <c r="R1219" s="2761">
        <v>3989</v>
      </c>
      <c r="S1219" s="2761" t="s">
        <v>858</v>
      </c>
      <c r="T1219" s="2761">
        <v>4</v>
      </c>
      <c r="U1219" s="2761" t="s">
        <v>859</v>
      </c>
      <c r="V1219" s="2761">
        <v>4</v>
      </c>
      <c r="W1219" s="2761">
        <v>6</v>
      </c>
      <c r="X1219" s="2761" t="s">
        <v>875</v>
      </c>
      <c r="Y1219" s="2761" t="s">
        <v>859</v>
      </c>
      <c r="Z1219" s="2761" t="s">
        <v>876</v>
      </c>
      <c r="AA1219" s="2761" t="s">
        <v>877</v>
      </c>
      <c r="AB1219" s="2980"/>
      <c r="AC1219" s="5085"/>
      <c r="AD1219" s="5085"/>
      <c r="AE1219" s="5126"/>
    </row>
    <row r="1220" spans="1:31" ht="12.75" customHeight="1">
      <c r="A1220" s="5664"/>
      <c r="B1220" s="5086"/>
      <c r="C1220" s="5107"/>
      <c r="D1220" s="4079"/>
      <c r="E1220" s="5086"/>
      <c r="F1220" s="5086"/>
      <c r="G1220" s="5086"/>
      <c r="H1220" s="5086"/>
      <c r="I1220" s="5086"/>
      <c r="J1220" s="5086"/>
      <c r="K1220" s="5086"/>
      <c r="L1220" s="5086"/>
      <c r="M1220" s="5086"/>
      <c r="N1220" s="2758" t="s">
        <v>868</v>
      </c>
      <c r="O1220" s="2786" t="s">
        <v>869</v>
      </c>
      <c r="P1220" s="2758" t="s">
        <v>869</v>
      </c>
      <c r="Q1220" s="2758" t="s">
        <v>857</v>
      </c>
      <c r="R1220" s="2761">
        <v>3993</v>
      </c>
      <c r="S1220" s="2761" t="s">
        <v>858</v>
      </c>
      <c r="T1220" s="2761">
        <v>4</v>
      </c>
      <c r="U1220" s="2761" t="s">
        <v>859</v>
      </c>
      <c r="V1220" s="2761">
        <v>4</v>
      </c>
      <c r="W1220" s="2761"/>
      <c r="X1220" s="2761"/>
      <c r="Y1220" s="2761"/>
      <c r="Z1220" s="2761"/>
      <c r="AA1220" s="2761"/>
      <c r="AB1220" s="2982"/>
      <c r="AC1220" s="5086"/>
      <c r="AD1220" s="5086"/>
      <c r="AE1220" s="5125"/>
    </row>
    <row r="1221" spans="1:31" ht="12.75" customHeight="1">
      <c r="A1221" s="5664"/>
      <c r="B1221" s="5084" t="s">
        <v>2463</v>
      </c>
      <c r="C1221" s="5105" t="s">
        <v>3785</v>
      </c>
      <c r="D1221" s="4139" t="s">
        <v>5733</v>
      </c>
      <c r="E1221" s="5084" t="s">
        <v>1225</v>
      </c>
      <c r="F1221" s="5084" t="s">
        <v>851</v>
      </c>
      <c r="G1221" s="5084" t="s">
        <v>1131</v>
      </c>
      <c r="H1221" s="5084" t="s">
        <v>624</v>
      </c>
      <c r="I1221" s="5084" t="s">
        <v>873</v>
      </c>
      <c r="J1221" s="5084">
        <v>10640</v>
      </c>
      <c r="K1221" s="5084">
        <v>15194</v>
      </c>
      <c r="L1221" s="5084">
        <v>512</v>
      </c>
      <c r="M1221" s="5084">
        <v>1152</v>
      </c>
      <c r="N1221" s="2758" t="s">
        <v>854</v>
      </c>
      <c r="O1221" s="2785" t="s">
        <v>1218</v>
      </c>
      <c r="P1221" s="2736" t="s">
        <v>1219</v>
      </c>
      <c r="Q1221" s="2758" t="s">
        <v>857</v>
      </c>
      <c r="R1221" s="2736">
        <v>3980</v>
      </c>
      <c r="S1221" s="2761" t="s">
        <v>858</v>
      </c>
      <c r="T1221" s="2761">
        <v>2</v>
      </c>
      <c r="U1221" s="2761" t="s">
        <v>859</v>
      </c>
      <c r="V1221" s="2761">
        <v>2</v>
      </c>
      <c r="W1221" s="2761"/>
      <c r="X1221" s="2761"/>
      <c r="Y1221" s="2761"/>
      <c r="Z1221" s="2761"/>
      <c r="AA1221" s="2761"/>
      <c r="AB1221" s="2983"/>
      <c r="AC1221" s="5084" t="s">
        <v>2466</v>
      </c>
      <c r="AD1221" s="5084" t="s">
        <v>2455</v>
      </c>
      <c r="AE1221" s="5124" t="s">
        <v>2824</v>
      </c>
    </row>
    <row r="1222" spans="1:31" ht="12.75" customHeight="1">
      <c r="A1222" s="5664"/>
      <c r="B1222" s="5085"/>
      <c r="C1222" s="5106"/>
      <c r="D1222" s="4167"/>
      <c r="E1222" s="5085"/>
      <c r="F1222" s="5085"/>
      <c r="G1222" s="5085"/>
      <c r="H1222" s="5085"/>
      <c r="I1222" s="5085"/>
      <c r="J1222" s="5085"/>
      <c r="K1222" s="5085"/>
      <c r="L1222" s="5085"/>
      <c r="M1222" s="5085"/>
      <c r="N1222" s="2758" t="s">
        <v>874</v>
      </c>
      <c r="O1222" s="2786" t="s">
        <v>344</v>
      </c>
      <c r="P1222" s="2758" t="s">
        <v>341</v>
      </c>
      <c r="Q1222" s="2758" t="s">
        <v>857</v>
      </c>
      <c r="R1222" s="2761">
        <v>3989</v>
      </c>
      <c r="S1222" s="2761" t="s">
        <v>858</v>
      </c>
      <c r="T1222" s="2761">
        <v>4</v>
      </c>
      <c r="U1222" s="2761" t="s">
        <v>859</v>
      </c>
      <c r="V1222" s="2761">
        <v>4</v>
      </c>
      <c r="W1222" s="2761">
        <v>6</v>
      </c>
      <c r="X1222" s="2761" t="s">
        <v>875</v>
      </c>
      <c r="Y1222" s="2761" t="s">
        <v>859</v>
      </c>
      <c r="Z1222" s="2761" t="s">
        <v>876</v>
      </c>
      <c r="AA1222" s="2761" t="s">
        <v>877</v>
      </c>
      <c r="AB1222" s="2980"/>
      <c r="AC1222" s="5085"/>
      <c r="AD1222" s="5085"/>
      <c r="AE1222" s="5126"/>
    </row>
    <row r="1223" spans="1:31" ht="12.75" customHeight="1">
      <c r="A1223" s="5664"/>
      <c r="B1223" s="5086"/>
      <c r="C1223" s="5107"/>
      <c r="D1223" s="4079"/>
      <c r="E1223" s="5086"/>
      <c r="F1223" s="5086"/>
      <c r="G1223" s="5086"/>
      <c r="H1223" s="5086"/>
      <c r="I1223" s="5086"/>
      <c r="J1223" s="5086"/>
      <c r="K1223" s="5086"/>
      <c r="L1223" s="5086"/>
      <c r="M1223" s="5086"/>
      <c r="N1223" s="2758" t="s">
        <v>868</v>
      </c>
      <c r="O1223" s="2786" t="s">
        <v>869</v>
      </c>
      <c r="P1223" s="2758" t="s">
        <v>869</v>
      </c>
      <c r="Q1223" s="2758" t="s">
        <v>857</v>
      </c>
      <c r="R1223" s="2761">
        <v>3993</v>
      </c>
      <c r="S1223" s="2761" t="s">
        <v>858</v>
      </c>
      <c r="T1223" s="2761">
        <v>4</v>
      </c>
      <c r="U1223" s="2761" t="s">
        <v>859</v>
      </c>
      <c r="V1223" s="2761">
        <v>4</v>
      </c>
      <c r="W1223" s="2761"/>
      <c r="X1223" s="2761"/>
      <c r="Y1223" s="2761"/>
      <c r="Z1223" s="2761"/>
      <c r="AA1223" s="2761"/>
      <c r="AB1223" s="2982"/>
      <c r="AC1223" s="5086"/>
      <c r="AD1223" s="5086"/>
      <c r="AE1223" s="5125"/>
    </row>
    <row r="1224" spans="1:31" ht="12.75" customHeight="1">
      <c r="A1224" s="5664"/>
      <c r="B1224" s="5084" t="s">
        <v>2463</v>
      </c>
      <c r="C1224" s="5105" t="s">
        <v>5757</v>
      </c>
      <c r="D1224" s="4139" t="s">
        <v>5735</v>
      </c>
      <c r="E1224" s="5084" t="s">
        <v>1225</v>
      </c>
      <c r="F1224" s="5084" t="s">
        <v>851</v>
      </c>
      <c r="G1224" s="5084" t="s">
        <v>1131</v>
      </c>
      <c r="H1224" s="5084" t="s">
        <v>624</v>
      </c>
      <c r="I1224" s="5084" t="s">
        <v>873</v>
      </c>
      <c r="J1224" s="5084">
        <v>10640</v>
      </c>
      <c r="K1224" s="5084">
        <v>11760</v>
      </c>
      <c r="L1224" s="5084">
        <v>608</v>
      </c>
      <c r="M1224" s="5084">
        <v>1088</v>
      </c>
      <c r="N1224" s="2758" t="s">
        <v>854</v>
      </c>
      <c r="O1224" s="2785" t="s">
        <v>164</v>
      </c>
      <c r="P1224" s="2736" t="s">
        <v>856</v>
      </c>
      <c r="Q1224" s="2758" t="s">
        <v>857</v>
      </c>
      <c r="R1224" s="2736">
        <v>3980</v>
      </c>
      <c r="S1224" s="2761" t="s">
        <v>858</v>
      </c>
      <c r="T1224" s="2761">
        <v>2</v>
      </c>
      <c r="U1224" s="2761" t="s">
        <v>859</v>
      </c>
      <c r="V1224" s="2761">
        <v>2</v>
      </c>
      <c r="W1224" s="2761"/>
      <c r="X1224" s="2761"/>
      <c r="Y1224" s="2761"/>
      <c r="Z1224" s="2761"/>
      <c r="AA1224" s="2761"/>
      <c r="AB1224" s="2983"/>
      <c r="AC1224" s="5084" t="s">
        <v>2466</v>
      </c>
      <c r="AD1224" s="5084" t="s">
        <v>2455</v>
      </c>
      <c r="AE1224" s="5124" t="s">
        <v>2824</v>
      </c>
    </row>
    <row r="1225" spans="1:31" ht="12.75" customHeight="1">
      <c r="A1225" s="5664"/>
      <c r="B1225" s="5085"/>
      <c r="C1225" s="5106"/>
      <c r="D1225" s="4167"/>
      <c r="E1225" s="5085"/>
      <c r="F1225" s="5085"/>
      <c r="G1225" s="5085"/>
      <c r="H1225" s="5085"/>
      <c r="I1225" s="5085"/>
      <c r="J1225" s="5085"/>
      <c r="K1225" s="5085"/>
      <c r="L1225" s="5085"/>
      <c r="M1225" s="5085"/>
      <c r="N1225" s="2758" t="s">
        <v>874</v>
      </c>
      <c r="O1225" s="2786" t="s">
        <v>344</v>
      </c>
      <c r="P1225" s="2758" t="s">
        <v>341</v>
      </c>
      <c r="Q1225" s="2758" t="s">
        <v>857</v>
      </c>
      <c r="R1225" s="2761">
        <v>3989</v>
      </c>
      <c r="S1225" s="2761" t="s">
        <v>858</v>
      </c>
      <c r="T1225" s="2761">
        <v>4</v>
      </c>
      <c r="U1225" s="2761" t="s">
        <v>859</v>
      </c>
      <c r="V1225" s="2761">
        <v>4</v>
      </c>
      <c r="W1225" s="2761">
        <v>6</v>
      </c>
      <c r="X1225" s="2761" t="s">
        <v>875</v>
      </c>
      <c r="Y1225" s="2761" t="s">
        <v>859</v>
      </c>
      <c r="Z1225" s="2761" t="s">
        <v>876</v>
      </c>
      <c r="AA1225" s="2761" t="s">
        <v>877</v>
      </c>
      <c r="AB1225" s="2980"/>
      <c r="AC1225" s="5085"/>
      <c r="AD1225" s="5085"/>
      <c r="AE1225" s="5126"/>
    </row>
    <row r="1226" spans="1:31" ht="12.75" customHeight="1">
      <c r="A1226" s="5664"/>
      <c r="B1226" s="5086"/>
      <c r="C1226" s="5107"/>
      <c r="D1226" s="4079"/>
      <c r="E1226" s="5086"/>
      <c r="F1226" s="5086"/>
      <c r="G1226" s="5086"/>
      <c r="H1226" s="5086"/>
      <c r="I1226" s="5086"/>
      <c r="J1226" s="5086"/>
      <c r="K1226" s="5086"/>
      <c r="L1226" s="5086"/>
      <c r="M1226" s="5086"/>
      <c r="N1226" s="2758" t="s">
        <v>868</v>
      </c>
      <c r="O1226" s="2786" t="s">
        <v>340</v>
      </c>
      <c r="P1226" s="2758" t="s">
        <v>340</v>
      </c>
      <c r="Q1226" s="2758" t="s">
        <v>857</v>
      </c>
      <c r="R1226" s="2761">
        <v>3993</v>
      </c>
      <c r="S1226" s="2761" t="s">
        <v>858</v>
      </c>
      <c r="T1226" s="2761">
        <v>10</v>
      </c>
      <c r="U1226" s="2761" t="s">
        <v>859</v>
      </c>
      <c r="V1226" s="2761">
        <v>8</v>
      </c>
      <c r="W1226" s="2761"/>
      <c r="X1226" s="2761"/>
      <c r="Y1226" s="2761"/>
      <c r="Z1226" s="2761"/>
      <c r="AA1226" s="2761"/>
      <c r="AB1226" s="2982"/>
      <c r="AC1226" s="5086"/>
      <c r="AD1226" s="5086"/>
      <c r="AE1226" s="5125"/>
    </row>
    <row r="1227" spans="1:31" ht="12.75" customHeight="1">
      <c r="A1227" s="5664"/>
      <c r="B1227" s="5084" t="s">
        <v>2463</v>
      </c>
      <c r="C1227" s="5105" t="s">
        <v>5758</v>
      </c>
      <c r="D1227" s="4139" t="s">
        <v>5737</v>
      </c>
      <c r="E1227" s="5084" t="s">
        <v>1225</v>
      </c>
      <c r="F1227" s="5084" t="s">
        <v>851</v>
      </c>
      <c r="G1227" s="5084" t="s">
        <v>1131</v>
      </c>
      <c r="H1227" s="5084" t="s">
        <v>624</v>
      </c>
      <c r="I1227" s="5084" t="s">
        <v>873</v>
      </c>
      <c r="J1227" s="5084">
        <v>10896</v>
      </c>
      <c r="K1227" s="5084">
        <v>12944</v>
      </c>
      <c r="L1227" s="5084">
        <v>608</v>
      </c>
      <c r="M1227" s="5084">
        <v>1088</v>
      </c>
      <c r="N1227" s="2758" t="s">
        <v>854</v>
      </c>
      <c r="O1227" s="2787" t="s">
        <v>165</v>
      </c>
      <c r="P1227" s="2736" t="s">
        <v>856</v>
      </c>
      <c r="Q1227" s="2758" t="s">
        <v>857</v>
      </c>
      <c r="R1227" s="2736">
        <v>3980</v>
      </c>
      <c r="S1227" s="2761" t="s">
        <v>858</v>
      </c>
      <c r="T1227" s="2761">
        <v>2</v>
      </c>
      <c r="U1227" s="2761" t="s">
        <v>859</v>
      </c>
      <c r="V1227" s="2761">
        <v>2</v>
      </c>
      <c r="W1227" s="2761"/>
      <c r="X1227" s="2761"/>
      <c r="Y1227" s="2761"/>
      <c r="Z1227" s="2761"/>
      <c r="AA1227" s="2761"/>
      <c r="AB1227" s="2983"/>
      <c r="AC1227" s="5084" t="s">
        <v>2466</v>
      </c>
      <c r="AD1227" s="5084" t="s">
        <v>2455</v>
      </c>
      <c r="AE1227" s="5124" t="s">
        <v>2824</v>
      </c>
    </row>
    <row r="1228" spans="1:31" ht="12.75" customHeight="1">
      <c r="A1228" s="5664"/>
      <c r="B1228" s="5085"/>
      <c r="C1228" s="5106"/>
      <c r="D1228" s="4167"/>
      <c r="E1228" s="5085"/>
      <c r="F1228" s="5085"/>
      <c r="G1228" s="5085"/>
      <c r="H1228" s="5085"/>
      <c r="I1228" s="5085"/>
      <c r="J1228" s="5085"/>
      <c r="K1228" s="5085"/>
      <c r="L1228" s="5085"/>
      <c r="M1228" s="5085"/>
      <c r="N1228" s="2758" t="s">
        <v>874</v>
      </c>
      <c r="O1228" s="2786" t="s">
        <v>344</v>
      </c>
      <c r="P1228" s="2758" t="s">
        <v>341</v>
      </c>
      <c r="Q1228" s="2758" t="s">
        <v>857</v>
      </c>
      <c r="R1228" s="2761">
        <v>3989</v>
      </c>
      <c r="S1228" s="2761" t="s">
        <v>858</v>
      </c>
      <c r="T1228" s="2761">
        <v>4</v>
      </c>
      <c r="U1228" s="2761" t="s">
        <v>859</v>
      </c>
      <c r="V1228" s="2761">
        <v>4</v>
      </c>
      <c r="W1228" s="2761">
        <v>6</v>
      </c>
      <c r="X1228" s="2761" t="s">
        <v>875</v>
      </c>
      <c r="Y1228" s="2761" t="s">
        <v>859</v>
      </c>
      <c r="Z1228" s="2761" t="s">
        <v>876</v>
      </c>
      <c r="AA1228" s="2761" t="s">
        <v>877</v>
      </c>
      <c r="AB1228" s="2980"/>
      <c r="AC1228" s="5085"/>
      <c r="AD1228" s="5085"/>
      <c r="AE1228" s="5126"/>
    </row>
    <row r="1229" spans="1:31" ht="12.75" customHeight="1">
      <c r="A1229" s="5664"/>
      <c r="B1229" s="5086"/>
      <c r="C1229" s="5107"/>
      <c r="D1229" s="4079"/>
      <c r="E1229" s="5086"/>
      <c r="F1229" s="5086"/>
      <c r="G1229" s="5086"/>
      <c r="H1229" s="5086"/>
      <c r="I1229" s="5086"/>
      <c r="J1229" s="5086"/>
      <c r="K1229" s="5086"/>
      <c r="L1229" s="5086"/>
      <c r="M1229" s="5086"/>
      <c r="N1229" s="2758" t="s">
        <v>868</v>
      </c>
      <c r="O1229" s="2786" t="s">
        <v>340</v>
      </c>
      <c r="P1229" s="2758" t="s">
        <v>340</v>
      </c>
      <c r="Q1229" s="2758" t="s">
        <v>857</v>
      </c>
      <c r="R1229" s="2761">
        <v>3993</v>
      </c>
      <c r="S1229" s="2761" t="s">
        <v>858</v>
      </c>
      <c r="T1229" s="2761">
        <v>10</v>
      </c>
      <c r="U1229" s="2761" t="s">
        <v>859</v>
      </c>
      <c r="V1229" s="2761">
        <v>8</v>
      </c>
      <c r="W1229" s="2761"/>
      <c r="X1229" s="2761"/>
      <c r="Y1229" s="2761"/>
      <c r="Z1229" s="2761"/>
      <c r="AA1229" s="2761"/>
      <c r="AB1229" s="2982"/>
      <c r="AC1229" s="5086"/>
      <c r="AD1229" s="5086"/>
      <c r="AE1229" s="5125"/>
    </row>
    <row r="1230" spans="1:31" ht="12.75" customHeight="1">
      <c r="A1230" s="5664"/>
      <c r="B1230" s="5084" t="s">
        <v>2463</v>
      </c>
      <c r="C1230" s="5105" t="s">
        <v>5759</v>
      </c>
      <c r="D1230" s="4139" t="s">
        <v>5739</v>
      </c>
      <c r="E1230" s="5084" t="s">
        <v>1225</v>
      </c>
      <c r="F1230" s="5084" t="s">
        <v>851</v>
      </c>
      <c r="G1230" s="5084" t="s">
        <v>1131</v>
      </c>
      <c r="H1230" s="5084" t="s">
        <v>624</v>
      </c>
      <c r="I1230" s="5084" t="s">
        <v>873</v>
      </c>
      <c r="J1230" s="5084">
        <v>10896</v>
      </c>
      <c r="K1230" s="5084">
        <v>14160</v>
      </c>
      <c r="L1230" s="5084">
        <v>608</v>
      </c>
      <c r="M1230" s="5084">
        <v>1088</v>
      </c>
      <c r="N1230" s="2758" t="s">
        <v>854</v>
      </c>
      <c r="O1230" s="2789" t="s">
        <v>166</v>
      </c>
      <c r="P1230" s="2736" t="s">
        <v>856</v>
      </c>
      <c r="Q1230" s="2758" t="s">
        <v>857</v>
      </c>
      <c r="R1230" s="2736">
        <v>3980</v>
      </c>
      <c r="S1230" s="2761" t="s">
        <v>858</v>
      </c>
      <c r="T1230" s="2761">
        <v>2</v>
      </c>
      <c r="U1230" s="2761" t="s">
        <v>859</v>
      </c>
      <c r="V1230" s="2761">
        <v>2</v>
      </c>
      <c r="W1230" s="2761"/>
      <c r="X1230" s="2761"/>
      <c r="Y1230" s="2761"/>
      <c r="Z1230" s="2761"/>
      <c r="AA1230" s="2761"/>
      <c r="AB1230" s="2983"/>
      <c r="AC1230" s="5084" t="s">
        <v>2466</v>
      </c>
      <c r="AD1230" s="5084" t="s">
        <v>2455</v>
      </c>
      <c r="AE1230" s="5124" t="s">
        <v>2824</v>
      </c>
    </row>
    <row r="1231" spans="1:31" ht="12.75" customHeight="1">
      <c r="A1231" s="5664"/>
      <c r="B1231" s="5085"/>
      <c r="C1231" s="5106"/>
      <c r="D1231" s="4167"/>
      <c r="E1231" s="5085"/>
      <c r="F1231" s="5085"/>
      <c r="G1231" s="5085"/>
      <c r="H1231" s="5085"/>
      <c r="I1231" s="5085"/>
      <c r="J1231" s="5085"/>
      <c r="K1231" s="5085"/>
      <c r="L1231" s="5085"/>
      <c r="M1231" s="5085"/>
      <c r="N1231" s="2758" t="s">
        <v>874</v>
      </c>
      <c r="O1231" s="2786" t="s">
        <v>344</v>
      </c>
      <c r="P1231" s="2758" t="s">
        <v>341</v>
      </c>
      <c r="Q1231" s="2758" t="s">
        <v>857</v>
      </c>
      <c r="R1231" s="2761">
        <v>3989</v>
      </c>
      <c r="S1231" s="2761" t="s">
        <v>858</v>
      </c>
      <c r="T1231" s="2761">
        <v>4</v>
      </c>
      <c r="U1231" s="2761" t="s">
        <v>859</v>
      </c>
      <c r="V1231" s="2761">
        <v>4</v>
      </c>
      <c r="W1231" s="2761">
        <v>6</v>
      </c>
      <c r="X1231" s="2761" t="s">
        <v>875</v>
      </c>
      <c r="Y1231" s="2761" t="s">
        <v>859</v>
      </c>
      <c r="Z1231" s="2761" t="s">
        <v>876</v>
      </c>
      <c r="AA1231" s="2761" t="s">
        <v>877</v>
      </c>
      <c r="AB1231" s="2980"/>
      <c r="AC1231" s="5085"/>
      <c r="AD1231" s="5085"/>
      <c r="AE1231" s="5126"/>
    </row>
    <row r="1232" spans="1:31" ht="12.75" customHeight="1">
      <c r="A1232" s="5664"/>
      <c r="B1232" s="5086"/>
      <c r="C1232" s="5107"/>
      <c r="D1232" s="4079"/>
      <c r="E1232" s="5086"/>
      <c r="F1232" s="5086"/>
      <c r="G1232" s="5086"/>
      <c r="H1232" s="5086"/>
      <c r="I1232" s="5086"/>
      <c r="J1232" s="5086"/>
      <c r="K1232" s="5086"/>
      <c r="L1232" s="5086"/>
      <c r="M1232" s="5086"/>
      <c r="N1232" s="2758" t="s">
        <v>868</v>
      </c>
      <c r="O1232" s="2786" t="s">
        <v>340</v>
      </c>
      <c r="P1232" s="2758" t="s">
        <v>340</v>
      </c>
      <c r="Q1232" s="2758" t="s">
        <v>857</v>
      </c>
      <c r="R1232" s="2761">
        <v>3993</v>
      </c>
      <c r="S1232" s="2761" t="s">
        <v>858</v>
      </c>
      <c r="T1232" s="2761">
        <v>10</v>
      </c>
      <c r="U1232" s="2761" t="s">
        <v>859</v>
      </c>
      <c r="V1232" s="2761">
        <v>8</v>
      </c>
      <c r="W1232" s="2761"/>
      <c r="X1232" s="2761"/>
      <c r="Y1232" s="2761"/>
      <c r="Z1232" s="2761"/>
      <c r="AA1232" s="2761"/>
      <c r="AB1232" s="2982"/>
      <c r="AC1232" s="5086"/>
      <c r="AD1232" s="5086"/>
      <c r="AE1232" s="5125"/>
    </row>
    <row r="1233" spans="1:51" ht="12.75" customHeight="1">
      <c r="A1233" s="5664"/>
      <c r="B1233" s="5084" t="s">
        <v>2463</v>
      </c>
      <c r="C1233" s="5105" t="s">
        <v>5760</v>
      </c>
      <c r="D1233" s="4139" t="s">
        <v>5742</v>
      </c>
      <c r="E1233" s="5084" t="s">
        <v>1225</v>
      </c>
      <c r="F1233" s="5084" t="s">
        <v>851</v>
      </c>
      <c r="G1233" s="5084" t="s">
        <v>1131</v>
      </c>
      <c r="H1233" s="5084" t="s">
        <v>624</v>
      </c>
      <c r="I1233" s="5084" t="s">
        <v>873</v>
      </c>
      <c r="J1233" s="5084">
        <v>10896</v>
      </c>
      <c r="K1233" s="5084">
        <v>15450</v>
      </c>
      <c r="L1233" s="5084">
        <v>608</v>
      </c>
      <c r="M1233" s="5084">
        <v>1408</v>
      </c>
      <c r="N1233" s="3250" t="s">
        <v>854</v>
      </c>
      <c r="O1233" s="3250" t="s">
        <v>1218</v>
      </c>
      <c r="P1233" s="3257" t="s">
        <v>856</v>
      </c>
      <c r="Q1233" s="3250" t="s">
        <v>857</v>
      </c>
      <c r="R1233" s="3257">
        <v>3980</v>
      </c>
      <c r="S1233" s="3257" t="s">
        <v>858</v>
      </c>
      <c r="T1233" s="3257">
        <v>2</v>
      </c>
      <c r="U1233" s="3257" t="s">
        <v>859</v>
      </c>
      <c r="V1233" s="3257">
        <v>2</v>
      </c>
      <c r="W1233" s="3257"/>
      <c r="X1233" s="3257"/>
      <c r="Y1233" s="3257"/>
      <c r="Z1233" s="3257"/>
      <c r="AA1233" s="3257"/>
      <c r="AB1233" s="3232"/>
      <c r="AC1233" s="5084" t="s">
        <v>2466</v>
      </c>
      <c r="AD1233" s="5084" t="s">
        <v>2455</v>
      </c>
      <c r="AE1233" s="5124" t="s">
        <v>2824</v>
      </c>
    </row>
    <row r="1234" spans="1:51" ht="12.75" customHeight="1">
      <c r="A1234" s="5664"/>
      <c r="B1234" s="5085"/>
      <c r="C1234" s="5106"/>
      <c r="D1234" s="4167"/>
      <c r="E1234" s="5085"/>
      <c r="F1234" s="5085"/>
      <c r="G1234" s="5085"/>
      <c r="H1234" s="5085"/>
      <c r="I1234" s="5085"/>
      <c r="J1234" s="5085"/>
      <c r="K1234" s="5085"/>
      <c r="L1234" s="5085"/>
      <c r="M1234" s="5085"/>
      <c r="N1234" s="3250" t="s">
        <v>874</v>
      </c>
      <c r="O1234" s="3250" t="s">
        <v>344</v>
      </c>
      <c r="P1234" s="3250" t="s">
        <v>341</v>
      </c>
      <c r="Q1234" s="3250" t="s">
        <v>857</v>
      </c>
      <c r="R1234" s="3257">
        <v>3989</v>
      </c>
      <c r="S1234" s="3257" t="s">
        <v>858</v>
      </c>
      <c r="T1234" s="3257">
        <v>4</v>
      </c>
      <c r="U1234" s="3257" t="s">
        <v>859</v>
      </c>
      <c r="V1234" s="3257">
        <v>4</v>
      </c>
      <c r="W1234" s="3257">
        <v>6</v>
      </c>
      <c r="X1234" s="3257" t="s">
        <v>875</v>
      </c>
      <c r="Y1234" s="3257" t="s">
        <v>859</v>
      </c>
      <c r="Z1234" s="3257" t="s">
        <v>876</v>
      </c>
      <c r="AA1234" s="3257" t="s">
        <v>877</v>
      </c>
      <c r="AB1234" s="3230"/>
      <c r="AC1234" s="5085"/>
      <c r="AD1234" s="5085"/>
      <c r="AE1234" s="5126"/>
    </row>
    <row r="1235" spans="1:51" ht="12.75" customHeight="1">
      <c r="A1235" s="5665"/>
      <c r="B1235" s="5086"/>
      <c r="C1235" s="5107"/>
      <c r="D1235" s="4079"/>
      <c r="E1235" s="5086"/>
      <c r="F1235" s="5086"/>
      <c r="G1235" s="5086"/>
      <c r="H1235" s="5086"/>
      <c r="I1235" s="5086"/>
      <c r="J1235" s="5086"/>
      <c r="K1235" s="5086"/>
      <c r="L1235" s="5086"/>
      <c r="M1235" s="5086"/>
      <c r="N1235" s="3250" t="s">
        <v>868</v>
      </c>
      <c r="O1235" s="3250" t="s">
        <v>340</v>
      </c>
      <c r="P1235" s="3250" t="s">
        <v>340</v>
      </c>
      <c r="Q1235" s="3250" t="s">
        <v>857</v>
      </c>
      <c r="R1235" s="3257">
        <v>3993</v>
      </c>
      <c r="S1235" s="3257" t="s">
        <v>858</v>
      </c>
      <c r="T1235" s="3257">
        <v>10</v>
      </c>
      <c r="U1235" s="3257" t="s">
        <v>859</v>
      </c>
      <c r="V1235" s="3257">
        <v>8</v>
      </c>
      <c r="W1235" s="3257"/>
      <c r="X1235" s="3257"/>
      <c r="Y1235" s="3257"/>
      <c r="Z1235" s="3257"/>
      <c r="AA1235" s="3257"/>
      <c r="AB1235" s="3231"/>
      <c r="AC1235" s="5086"/>
      <c r="AD1235" s="5086"/>
      <c r="AE1235" s="5125"/>
    </row>
    <row r="1236" spans="1:51" ht="49.5" customHeight="1" thickBot="1">
      <c r="A1236" s="3233" t="s">
        <v>6303</v>
      </c>
      <c r="B1236" s="3305" t="s">
        <v>2463</v>
      </c>
      <c r="C1236" s="1949" t="s">
        <v>3786</v>
      </c>
      <c r="D1236" s="3301" t="s">
        <v>6302</v>
      </c>
      <c r="E1236" s="3249" t="s">
        <v>1222</v>
      </c>
      <c r="F1236" s="3254" t="s">
        <v>851</v>
      </c>
      <c r="G1236" s="3249" t="s">
        <v>1131</v>
      </c>
      <c r="H1236" s="3254" t="s">
        <v>624</v>
      </c>
      <c r="I1236" s="3258" t="s">
        <v>873</v>
      </c>
      <c r="J1236" s="3310">
        <v>4909</v>
      </c>
      <c r="K1236" s="3255">
        <v>12286</v>
      </c>
      <c r="L1236" s="3255">
        <v>256</v>
      </c>
      <c r="M1236" s="3255">
        <v>1216</v>
      </c>
      <c r="N1236" s="3248" t="s">
        <v>854</v>
      </c>
      <c r="O1236" s="3231" t="s">
        <v>1135</v>
      </c>
      <c r="P1236" s="235" t="s">
        <v>1708</v>
      </c>
      <c r="Q1236" s="3248" t="s">
        <v>857</v>
      </c>
      <c r="R1236" s="3231">
        <v>3980</v>
      </c>
      <c r="S1236" s="3231" t="s">
        <v>858</v>
      </c>
      <c r="T1236" s="3231">
        <v>2</v>
      </c>
      <c r="U1236" s="3231" t="s">
        <v>859</v>
      </c>
      <c r="V1236" s="3231">
        <v>2</v>
      </c>
      <c r="W1236" s="3231"/>
      <c r="X1236" s="3231"/>
      <c r="Y1236" s="3231"/>
      <c r="Z1236" s="3231"/>
      <c r="AA1236" s="3231"/>
      <c r="AB1236" s="3230"/>
      <c r="AC1236" s="3249" t="s">
        <v>2466</v>
      </c>
      <c r="AD1236" s="3249" t="s">
        <v>2455</v>
      </c>
      <c r="AE1236" s="3275" t="s">
        <v>6311</v>
      </c>
    </row>
    <row r="1237" spans="1:51" ht="33.75" customHeight="1">
      <c r="A1237" s="5667" t="s">
        <v>4107</v>
      </c>
      <c r="B1237" s="5156" t="s">
        <v>2463</v>
      </c>
      <c r="C1237" s="5161" t="s">
        <v>3754</v>
      </c>
      <c r="D1237" s="5472" t="s">
        <v>1520</v>
      </c>
      <c r="E1237" s="5156" t="s">
        <v>1221</v>
      </c>
      <c r="F1237" s="5156" t="s">
        <v>851</v>
      </c>
      <c r="G1237" s="5156" t="s">
        <v>862</v>
      </c>
      <c r="H1237" s="5156" t="s">
        <v>624</v>
      </c>
      <c r="I1237" s="5156" t="s">
        <v>853</v>
      </c>
      <c r="J1237" s="5156">
        <v>648</v>
      </c>
      <c r="K1237" s="5156">
        <v>5162</v>
      </c>
      <c r="L1237" s="5156">
        <v>384</v>
      </c>
      <c r="M1237" s="5156">
        <v>896</v>
      </c>
      <c r="N1237" s="2405" t="s">
        <v>854</v>
      </c>
      <c r="O1237" s="2405" t="s">
        <v>1218</v>
      </c>
      <c r="P1237" s="2407" t="s">
        <v>1219</v>
      </c>
      <c r="Q1237" s="2405" t="s">
        <v>857</v>
      </c>
      <c r="R1237" s="2407">
        <v>270</v>
      </c>
      <c r="S1237" s="2407" t="s">
        <v>858</v>
      </c>
      <c r="T1237" s="2407">
        <v>2</v>
      </c>
      <c r="U1237" s="2407" t="s">
        <v>859</v>
      </c>
      <c r="V1237" s="2407">
        <v>2</v>
      </c>
      <c r="W1237" s="2407"/>
      <c r="X1237" s="2407"/>
      <c r="Y1237" s="2407"/>
      <c r="Z1237" s="2407"/>
      <c r="AA1237" s="2407"/>
      <c r="AB1237" s="2979"/>
      <c r="AC1237" s="5156" t="s">
        <v>2451</v>
      </c>
      <c r="AD1237" s="5156" t="s">
        <v>2461</v>
      </c>
      <c r="AE1237" s="2400" t="s">
        <v>600</v>
      </c>
      <c r="AF1237"/>
      <c r="AG1237"/>
      <c r="AH1237"/>
    </row>
    <row r="1238" spans="1:51" ht="33.75" customHeight="1">
      <c r="A1238" s="5648"/>
      <c r="B1238" s="5086"/>
      <c r="C1238" s="5095"/>
      <c r="D1238" s="5120"/>
      <c r="E1238" s="5086"/>
      <c r="F1238" s="5086"/>
      <c r="G1238" s="5086"/>
      <c r="H1238" s="5086"/>
      <c r="I1238" s="5086"/>
      <c r="J1238" s="5086"/>
      <c r="K1238" s="5086"/>
      <c r="L1238" s="5086"/>
      <c r="M1238" s="5086"/>
      <c r="N1238" s="2395" t="s">
        <v>868</v>
      </c>
      <c r="O1238" s="2395" t="s">
        <v>869</v>
      </c>
      <c r="P1238" s="2395" t="s">
        <v>869</v>
      </c>
      <c r="Q1238" s="2395" t="s">
        <v>857</v>
      </c>
      <c r="R1238" s="2403">
        <v>3995</v>
      </c>
      <c r="S1238" s="2403" t="s">
        <v>858</v>
      </c>
      <c r="T1238" s="2403">
        <v>2</v>
      </c>
      <c r="U1238" s="2403" t="s">
        <v>859</v>
      </c>
      <c r="V1238" s="2403">
        <v>2</v>
      </c>
      <c r="W1238" s="2403"/>
      <c r="X1238" s="2403"/>
      <c r="Y1238" s="2403"/>
      <c r="Z1238" s="2403"/>
      <c r="AA1238" s="2403"/>
      <c r="AB1238" s="2982"/>
      <c r="AC1238" s="5086"/>
      <c r="AD1238" s="5086"/>
      <c r="AE1238" s="2388"/>
      <c r="AF1238"/>
      <c r="AG1238"/>
      <c r="AH1238"/>
    </row>
    <row r="1239" spans="1:51" ht="25.5" customHeight="1">
      <c r="A1239" s="5648"/>
      <c r="B1239" s="5084" t="s">
        <v>2463</v>
      </c>
      <c r="C1239" s="5093" t="s">
        <v>3755</v>
      </c>
      <c r="D1239" s="5123" t="s">
        <v>1521</v>
      </c>
      <c r="E1239" s="5084" t="s">
        <v>1222</v>
      </c>
      <c r="F1239" s="5084" t="s">
        <v>851</v>
      </c>
      <c r="G1239" s="5084" t="s">
        <v>1131</v>
      </c>
      <c r="H1239" s="5084" t="s">
        <v>624</v>
      </c>
      <c r="I1239" s="5084" t="s">
        <v>873</v>
      </c>
      <c r="J1239" s="5084">
        <v>5161</v>
      </c>
      <c r="K1239" s="5084">
        <v>12542</v>
      </c>
      <c r="L1239" s="5084">
        <v>512</v>
      </c>
      <c r="M1239" s="5084">
        <v>1046</v>
      </c>
      <c r="N1239" s="2395" t="s">
        <v>854</v>
      </c>
      <c r="O1239" s="2395" t="s">
        <v>1135</v>
      </c>
      <c r="P1239" s="2403" t="s">
        <v>1134</v>
      </c>
      <c r="Q1239" s="2395" t="s">
        <v>857</v>
      </c>
      <c r="R1239" s="2403">
        <v>270</v>
      </c>
      <c r="S1239" s="2403" t="s">
        <v>858</v>
      </c>
      <c r="T1239" s="2403">
        <v>2</v>
      </c>
      <c r="U1239" s="2403" t="s">
        <v>859</v>
      </c>
      <c r="V1239" s="2403">
        <v>2</v>
      </c>
      <c r="W1239" s="2403"/>
      <c r="X1239" s="2403"/>
      <c r="Y1239" s="2403"/>
      <c r="Z1239" s="2403"/>
      <c r="AA1239" s="2403"/>
      <c r="AB1239" s="2983"/>
      <c r="AC1239" s="5084" t="s">
        <v>2466</v>
      </c>
      <c r="AD1239" s="5084" t="s">
        <v>2461</v>
      </c>
      <c r="AE1239" s="2387" t="s">
        <v>600</v>
      </c>
      <c r="AF1239"/>
      <c r="AG1239"/>
      <c r="AH1239"/>
    </row>
    <row r="1240" spans="1:51" ht="25.5" customHeight="1">
      <c r="A1240" s="5648"/>
      <c r="B1240" s="5086"/>
      <c r="C1240" s="5095"/>
      <c r="D1240" s="5120"/>
      <c r="E1240" s="5086"/>
      <c r="F1240" s="5086"/>
      <c r="G1240" s="5086"/>
      <c r="H1240" s="5086"/>
      <c r="I1240" s="5086"/>
      <c r="J1240" s="5086"/>
      <c r="K1240" s="5086"/>
      <c r="L1240" s="5086"/>
      <c r="M1240" s="5086"/>
      <c r="N1240" s="2395" t="s">
        <v>868</v>
      </c>
      <c r="O1240" s="2395" t="s">
        <v>869</v>
      </c>
      <c r="P1240" s="2395" t="s">
        <v>869</v>
      </c>
      <c r="Q1240" s="2395" t="s">
        <v>857</v>
      </c>
      <c r="R1240" s="2403">
        <v>3995</v>
      </c>
      <c r="S1240" s="2403" t="s">
        <v>858</v>
      </c>
      <c r="T1240" s="2403">
        <v>2</v>
      </c>
      <c r="U1240" s="2403" t="s">
        <v>859</v>
      </c>
      <c r="V1240" s="2403">
        <v>2</v>
      </c>
      <c r="W1240" s="2403"/>
      <c r="X1240" s="2403"/>
      <c r="Y1240" s="2403"/>
      <c r="Z1240" s="2403"/>
      <c r="AA1240" s="2403"/>
      <c r="AB1240" s="2982"/>
      <c r="AC1240" s="5086"/>
      <c r="AD1240" s="5086"/>
      <c r="AE1240" s="2388"/>
      <c r="AF1240"/>
      <c r="AG1240"/>
      <c r="AH1240"/>
    </row>
    <row r="1241" spans="1:51" ht="20.25" customHeight="1">
      <c r="A1241" s="5648"/>
      <c r="B1241" s="5084" t="s">
        <v>2463</v>
      </c>
      <c r="C1241" s="5093" t="s">
        <v>3756</v>
      </c>
      <c r="D1241" s="5123" t="s">
        <v>1522</v>
      </c>
      <c r="E1241" s="5084" t="s">
        <v>1222</v>
      </c>
      <c r="F1241" s="5084" t="s">
        <v>851</v>
      </c>
      <c r="G1241" s="5084" t="s">
        <v>1131</v>
      </c>
      <c r="H1241" s="5084" t="s">
        <v>624</v>
      </c>
      <c r="I1241" s="5084" t="s">
        <v>873</v>
      </c>
      <c r="J1241" s="5084">
        <v>12541</v>
      </c>
      <c r="K1241" s="5084">
        <v>23968</v>
      </c>
      <c r="L1241" s="5084">
        <v>512</v>
      </c>
      <c r="M1241" s="5084">
        <v>1168</v>
      </c>
      <c r="N1241" s="2395" t="s">
        <v>854</v>
      </c>
      <c r="O1241" s="2395" t="s">
        <v>866</v>
      </c>
      <c r="P1241" s="2403" t="s">
        <v>867</v>
      </c>
      <c r="Q1241" s="2395" t="s">
        <v>857</v>
      </c>
      <c r="R1241" s="2403">
        <v>270</v>
      </c>
      <c r="S1241" s="2403" t="s">
        <v>858</v>
      </c>
      <c r="T1241" s="2403">
        <v>2</v>
      </c>
      <c r="U1241" s="2403" t="s">
        <v>859</v>
      </c>
      <c r="V1241" s="2403">
        <v>2</v>
      </c>
      <c r="W1241" s="2403"/>
      <c r="X1241" s="2403"/>
      <c r="Y1241" s="2403"/>
      <c r="Z1241" s="2403"/>
      <c r="AA1241" s="2403"/>
      <c r="AB1241" s="2983"/>
      <c r="AC1241" s="5084" t="s">
        <v>2468</v>
      </c>
      <c r="AD1241" s="5084" t="s">
        <v>2461</v>
      </c>
      <c r="AE1241" s="2387" t="s">
        <v>600</v>
      </c>
      <c r="AF1241"/>
      <c r="AG1241"/>
      <c r="AH1241"/>
    </row>
    <row r="1242" spans="1:51" ht="20.25" customHeight="1">
      <c r="A1242" s="5648"/>
      <c r="B1242" s="5086"/>
      <c r="C1242" s="5095"/>
      <c r="D1242" s="5120"/>
      <c r="E1242" s="5086"/>
      <c r="F1242" s="5086"/>
      <c r="G1242" s="5086"/>
      <c r="H1242" s="5086"/>
      <c r="I1242" s="5086"/>
      <c r="J1242" s="5086"/>
      <c r="K1242" s="5086"/>
      <c r="L1242" s="5086"/>
      <c r="M1242" s="5086"/>
      <c r="N1242" s="2395" t="s">
        <v>868</v>
      </c>
      <c r="O1242" s="2395" t="s">
        <v>869</v>
      </c>
      <c r="P1242" s="2395" t="s">
        <v>869</v>
      </c>
      <c r="Q1242" s="2395" t="s">
        <v>857</v>
      </c>
      <c r="R1242" s="2403">
        <v>3995</v>
      </c>
      <c r="S1242" s="2403" t="s">
        <v>858</v>
      </c>
      <c r="T1242" s="2403">
        <v>2</v>
      </c>
      <c r="U1242" s="2403" t="s">
        <v>859</v>
      </c>
      <c r="V1242" s="2403">
        <v>2</v>
      </c>
      <c r="W1242" s="2403"/>
      <c r="X1242" s="2403"/>
      <c r="Y1242" s="2403"/>
      <c r="Z1242" s="2403"/>
      <c r="AA1242" s="2403"/>
      <c r="AB1242" s="2982"/>
      <c r="AC1242" s="5086"/>
      <c r="AD1242" s="5086"/>
      <c r="AE1242" s="2388"/>
      <c r="AF1242"/>
      <c r="AG1242"/>
      <c r="AH1242"/>
    </row>
    <row r="1243" spans="1:51" ht="24" customHeight="1">
      <c r="A1243" s="5648"/>
      <c r="B1243" s="5084" t="s">
        <v>2463</v>
      </c>
      <c r="C1243" s="5093" t="s">
        <v>3758</v>
      </c>
      <c r="D1243" s="5123" t="s">
        <v>1523</v>
      </c>
      <c r="E1243" s="5084" t="s">
        <v>1221</v>
      </c>
      <c r="F1243" s="5084" t="s">
        <v>851</v>
      </c>
      <c r="G1243" s="5084" t="s">
        <v>862</v>
      </c>
      <c r="H1243" s="5084" t="s">
        <v>624</v>
      </c>
      <c r="I1243" s="5084" t="s">
        <v>853</v>
      </c>
      <c r="J1243" s="5084">
        <v>639</v>
      </c>
      <c r="K1243" s="5084">
        <v>5418</v>
      </c>
      <c r="L1243" s="5084">
        <v>512</v>
      </c>
      <c r="M1243" s="5084">
        <v>1152</v>
      </c>
      <c r="N1243" s="2395" t="s">
        <v>854</v>
      </c>
      <c r="O1243" s="2385" t="s">
        <v>1218</v>
      </c>
      <c r="P1243" s="2353" t="s">
        <v>1219</v>
      </c>
      <c r="Q1243" s="2395" t="s">
        <v>857</v>
      </c>
      <c r="R1243" s="2403">
        <v>270</v>
      </c>
      <c r="S1243" s="2403" t="s">
        <v>858</v>
      </c>
      <c r="T1243" s="2403">
        <v>2</v>
      </c>
      <c r="U1243" s="2403" t="s">
        <v>859</v>
      </c>
      <c r="V1243" s="2403">
        <v>2</v>
      </c>
      <c r="W1243" s="2403"/>
      <c r="X1243" s="2403"/>
      <c r="Y1243" s="2403"/>
      <c r="Z1243" s="2403"/>
      <c r="AA1243" s="2403"/>
      <c r="AB1243" s="2983"/>
      <c r="AC1243" s="5084" t="s">
        <v>2451</v>
      </c>
      <c r="AD1243" s="5084" t="s">
        <v>2461</v>
      </c>
      <c r="AE1243" s="2387" t="s">
        <v>601</v>
      </c>
      <c r="AF1243"/>
      <c r="AG1243"/>
      <c r="AH1243"/>
    </row>
    <row r="1244" spans="1:51" ht="24" customHeight="1">
      <c r="A1244" s="5648"/>
      <c r="B1244" s="5086"/>
      <c r="C1244" s="5095"/>
      <c r="D1244" s="5120"/>
      <c r="E1244" s="5086"/>
      <c r="F1244" s="5086"/>
      <c r="G1244" s="5086"/>
      <c r="H1244" s="5086"/>
      <c r="I1244" s="5086"/>
      <c r="J1244" s="5086"/>
      <c r="K1244" s="5086"/>
      <c r="L1244" s="5086"/>
      <c r="M1244" s="5086"/>
      <c r="N1244" s="2395" t="s">
        <v>868</v>
      </c>
      <c r="O1244" s="2395" t="s">
        <v>340</v>
      </c>
      <c r="P1244" s="2395" t="s">
        <v>340</v>
      </c>
      <c r="Q1244" s="2395" t="s">
        <v>857</v>
      </c>
      <c r="R1244" s="2403">
        <v>3995</v>
      </c>
      <c r="S1244" s="2403" t="s">
        <v>858</v>
      </c>
      <c r="T1244" s="2403">
        <v>8</v>
      </c>
      <c r="U1244" s="2403" t="s">
        <v>859</v>
      </c>
      <c r="V1244" s="2403">
        <v>8</v>
      </c>
      <c r="W1244" s="2403"/>
      <c r="X1244" s="2403"/>
      <c r="Y1244" s="2403"/>
      <c r="Z1244" s="2403"/>
      <c r="AA1244" s="2403"/>
      <c r="AB1244" s="2982"/>
      <c r="AC1244" s="5086"/>
      <c r="AD1244" s="5086"/>
      <c r="AE1244" s="2388"/>
      <c r="AF1244"/>
      <c r="AG1244"/>
      <c r="AH1244"/>
    </row>
    <row r="1245" spans="1:51" ht="24.75" customHeight="1">
      <c r="A1245" s="5648"/>
      <c r="B1245" s="5084" t="s">
        <v>2463</v>
      </c>
      <c r="C1245" s="5093" t="s">
        <v>3759</v>
      </c>
      <c r="D1245" s="5123" t="s">
        <v>1524</v>
      </c>
      <c r="E1245" s="5084" t="s">
        <v>1222</v>
      </c>
      <c r="F1245" s="5084" t="s">
        <v>851</v>
      </c>
      <c r="G1245" s="5084" t="s">
        <v>1131</v>
      </c>
      <c r="H1245" s="5084" t="s">
        <v>624</v>
      </c>
      <c r="I1245" s="5084" t="s">
        <v>873</v>
      </c>
      <c r="J1245" s="5084">
        <v>5417</v>
      </c>
      <c r="K1245" s="5084">
        <v>12798</v>
      </c>
      <c r="L1245" s="5084">
        <v>512</v>
      </c>
      <c r="M1245" s="5084">
        <v>1302</v>
      </c>
      <c r="N1245" s="2395" t="s">
        <v>854</v>
      </c>
      <c r="O1245" s="2395" t="s">
        <v>1135</v>
      </c>
      <c r="P1245" s="2403" t="s">
        <v>1134</v>
      </c>
      <c r="Q1245" s="2395" t="s">
        <v>857</v>
      </c>
      <c r="R1245" s="2403">
        <v>270</v>
      </c>
      <c r="S1245" s="2403" t="s">
        <v>858</v>
      </c>
      <c r="T1245" s="2403">
        <v>2</v>
      </c>
      <c r="U1245" s="2403" t="s">
        <v>859</v>
      </c>
      <c r="V1245" s="2403">
        <v>2</v>
      </c>
      <c r="W1245" s="2403"/>
      <c r="X1245" s="2403"/>
      <c r="Y1245" s="2403"/>
      <c r="Z1245" s="2403"/>
      <c r="AA1245" s="2403"/>
      <c r="AB1245" s="2983"/>
      <c r="AC1245" s="5084" t="s">
        <v>2466</v>
      </c>
      <c r="AD1245" s="5084" t="s">
        <v>2461</v>
      </c>
      <c r="AE1245" s="2387" t="s">
        <v>601</v>
      </c>
      <c r="AF1245"/>
      <c r="AG1245"/>
      <c r="AH1245"/>
    </row>
    <row r="1246" spans="1:51" ht="24.75" customHeight="1">
      <c r="A1246" s="5648"/>
      <c r="B1246" s="5086"/>
      <c r="C1246" s="5095"/>
      <c r="D1246" s="5120"/>
      <c r="E1246" s="5086"/>
      <c r="F1246" s="5086"/>
      <c r="G1246" s="5086"/>
      <c r="H1246" s="5086"/>
      <c r="I1246" s="5086"/>
      <c r="J1246" s="5086"/>
      <c r="K1246" s="5086"/>
      <c r="L1246" s="5086"/>
      <c r="M1246" s="5086"/>
      <c r="N1246" s="2395" t="s">
        <v>868</v>
      </c>
      <c r="O1246" s="2395" t="s">
        <v>340</v>
      </c>
      <c r="P1246" s="2395" t="s">
        <v>340</v>
      </c>
      <c r="Q1246" s="2395" t="s">
        <v>857</v>
      </c>
      <c r="R1246" s="2403">
        <v>3995</v>
      </c>
      <c r="S1246" s="2403" t="s">
        <v>858</v>
      </c>
      <c r="T1246" s="2403">
        <v>8</v>
      </c>
      <c r="U1246" s="2403" t="s">
        <v>859</v>
      </c>
      <c r="V1246" s="2403">
        <v>8</v>
      </c>
      <c r="W1246" s="2403"/>
      <c r="X1246" s="2403"/>
      <c r="Y1246" s="2403"/>
      <c r="Z1246" s="2403"/>
      <c r="AA1246" s="2403"/>
      <c r="AB1246" s="2982"/>
      <c r="AC1246" s="5086"/>
      <c r="AD1246" s="5086"/>
      <c r="AE1246" s="2388"/>
      <c r="AF1246"/>
      <c r="AG1246"/>
      <c r="AH1246"/>
    </row>
    <row r="1247" spans="1:51" ht="12.75" customHeight="1">
      <c r="A1247" s="5648"/>
      <c r="B1247" s="5084" t="s">
        <v>2463</v>
      </c>
      <c r="C1247" s="5093" t="s">
        <v>3760</v>
      </c>
      <c r="D1247" s="5123" t="s">
        <v>1525</v>
      </c>
      <c r="E1247" s="5084" t="s">
        <v>1222</v>
      </c>
      <c r="F1247" s="5084" t="s">
        <v>851</v>
      </c>
      <c r="G1247" s="5084" t="s">
        <v>1131</v>
      </c>
      <c r="H1247" s="5084" t="s">
        <v>624</v>
      </c>
      <c r="I1247" s="5084" t="s">
        <v>873</v>
      </c>
      <c r="J1247" s="5084">
        <v>12797</v>
      </c>
      <c r="K1247" s="5084">
        <v>23968</v>
      </c>
      <c r="L1247" s="5084">
        <v>512</v>
      </c>
      <c r="M1247" s="5084">
        <v>1280</v>
      </c>
      <c r="N1247" s="2395" t="s">
        <v>854</v>
      </c>
      <c r="O1247" s="2395" t="s">
        <v>866</v>
      </c>
      <c r="P1247" s="2403" t="s">
        <v>867</v>
      </c>
      <c r="Q1247" s="2395" t="s">
        <v>857</v>
      </c>
      <c r="R1247" s="2403">
        <v>270</v>
      </c>
      <c r="S1247" s="2403" t="s">
        <v>858</v>
      </c>
      <c r="T1247" s="2403">
        <v>2</v>
      </c>
      <c r="U1247" s="2403" t="s">
        <v>859</v>
      </c>
      <c r="V1247" s="2403">
        <v>2</v>
      </c>
      <c r="W1247" s="2403"/>
      <c r="X1247" s="2403"/>
      <c r="Y1247" s="2403"/>
      <c r="Z1247" s="2403"/>
      <c r="AA1247" s="2403"/>
      <c r="AB1247" s="2983"/>
      <c r="AC1247" s="5084" t="s">
        <v>2468</v>
      </c>
      <c r="AD1247" s="5084" t="s">
        <v>2461</v>
      </c>
      <c r="AE1247" s="2387" t="s">
        <v>601</v>
      </c>
    </row>
    <row r="1248" spans="1:51" ht="12.75" customHeight="1">
      <c r="A1248" s="5668"/>
      <c r="B1248" s="5086"/>
      <c r="C1248" s="5095"/>
      <c r="D1248" s="5120"/>
      <c r="E1248" s="5086"/>
      <c r="F1248" s="5086"/>
      <c r="G1248" s="5086"/>
      <c r="H1248" s="5086"/>
      <c r="I1248" s="5086"/>
      <c r="J1248" s="5086"/>
      <c r="K1248" s="5086"/>
      <c r="L1248" s="5086"/>
      <c r="M1248" s="5086"/>
      <c r="N1248" s="2395" t="s">
        <v>868</v>
      </c>
      <c r="O1248" s="2395" t="s">
        <v>340</v>
      </c>
      <c r="P1248" s="2395" t="s">
        <v>340</v>
      </c>
      <c r="Q1248" s="2395" t="s">
        <v>857</v>
      </c>
      <c r="R1248" s="2403">
        <v>3995</v>
      </c>
      <c r="S1248" s="2403" t="s">
        <v>858</v>
      </c>
      <c r="T1248" s="2403">
        <v>8</v>
      </c>
      <c r="U1248" s="2403" t="s">
        <v>859</v>
      </c>
      <c r="V1248" s="2403">
        <v>8</v>
      </c>
      <c r="W1248" s="2403"/>
      <c r="X1248" s="2403"/>
      <c r="Y1248" s="2403"/>
      <c r="Z1248" s="2403"/>
      <c r="AA1248" s="2403"/>
      <c r="AB1248" s="2982"/>
      <c r="AC1248" s="5086"/>
      <c r="AD1248" s="5086"/>
      <c r="AE1248" s="2388"/>
      <c r="AF1248" s="477"/>
      <c r="AG1248" s="477"/>
      <c r="AH1248" s="477"/>
      <c r="AI1248" s="44"/>
      <c r="AJ1248" s="44"/>
      <c r="AK1248" s="44"/>
      <c r="AL1248" s="44"/>
      <c r="AM1248" s="44"/>
      <c r="AN1248" s="44"/>
      <c r="AO1248" s="44"/>
      <c r="AP1248" s="44"/>
      <c r="AQ1248" s="44"/>
      <c r="AR1248" s="44"/>
      <c r="AS1248" s="44"/>
      <c r="AT1248" s="44"/>
      <c r="AU1248" s="44"/>
      <c r="AV1248" s="44"/>
      <c r="AW1248" s="44"/>
      <c r="AX1248" s="44"/>
      <c r="AY1248" s="44"/>
    </row>
    <row r="1249" spans="1:51" ht="12.75" customHeight="1">
      <c r="A1249" s="4156" t="s">
        <v>2836</v>
      </c>
      <c r="B1249" s="2386" t="s">
        <v>2463</v>
      </c>
      <c r="C1249" s="1949" t="s">
        <v>3786</v>
      </c>
      <c r="D1249" s="2371" t="s">
        <v>2833</v>
      </c>
      <c r="E1249" s="2390" t="s">
        <v>1222</v>
      </c>
      <c r="F1249" s="2393" t="s">
        <v>851</v>
      </c>
      <c r="G1249" s="2386" t="s">
        <v>1131</v>
      </c>
      <c r="H1249" s="2393" t="s">
        <v>624</v>
      </c>
      <c r="I1249" s="2397" t="s">
        <v>873</v>
      </c>
      <c r="J1249" s="2398">
        <v>4908</v>
      </c>
      <c r="K1249" s="2398">
        <v>12286</v>
      </c>
      <c r="L1249" s="2398">
        <v>256</v>
      </c>
      <c r="M1249" s="2398">
        <v>1216</v>
      </c>
      <c r="N1249" s="2385" t="s">
        <v>854</v>
      </c>
      <c r="O1249" s="235" t="s">
        <v>1135</v>
      </c>
      <c r="P1249" s="235" t="s">
        <v>1708</v>
      </c>
      <c r="Q1249" s="2385" t="s">
        <v>857</v>
      </c>
      <c r="R1249" s="2353">
        <v>270</v>
      </c>
      <c r="S1249" s="2353" t="s">
        <v>858</v>
      </c>
      <c r="T1249" s="2353">
        <v>2</v>
      </c>
      <c r="U1249" s="2353" t="s">
        <v>859</v>
      </c>
      <c r="V1249" s="2353">
        <v>2</v>
      </c>
      <c r="W1249" s="2353"/>
      <c r="X1249" s="2353"/>
      <c r="Y1249" s="2353"/>
      <c r="Z1249" s="2353"/>
      <c r="AA1249" s="2353"/>
      <c r="AB1249" s="2980"/>
      <c r="AC1249" s="2386" t="s">
        <v>2466</v>
      </c>
      <c r="AD1249" s="2386" t="s">
        <v>2461</v>
      </c>
      <c r="AE1249" s="2401" t="s">
        <v>2852</v>
      </c>
      <c r="AF1249" s="477"/>
      <c r="AG1249" s="477"/>
      <c r="AH1249" s="477"/>
      <c r="AI1249" s="44"/>
      <c r="AJ1249" s="44"/>
      <c r="AK1249" s="44"/>
      <c r="AL1249" s="44"/>
      <c r="AM1249" s="44"/>
      <c r="AN1249" s="44"/>
      <c r="AO1249" s="44"/>
      <c r="AP1249" s="44"/>
      <c r="AQ1249" s="44"/>
      <c r="AR1249" s="44"/>
      <c r="AS1249" s="44"/>
      <c r="AT1249" s="44"/>
      <c r="AU1249" s="44"/>
      <c r="AV1249" s="44"/>
      <c r="AW1249" s="44"/>
      <c r="AX1249" s="44"/>
      <c r="AY1249" s="44"/>
    </row>
    <row r="1250" spans="1:51" ht="15.75" customHeight="1">
      <c r="A1250" s="4204"/>
      <c r="B1250" s="2395" t="s">
        <v>2463</v>
      </c>
      <c r="C1250" s="614" t="s">
        <v>3787</v>
      </c>
      <c r="D1250" s="1108" t="s">
        <v>2834</v>
      </c>
      <c r="E1250" s="2417" t="s">
        <v>1222</v>
      </c>
      <c r="F1250" s="2416" t="s">
        <v>851</v>
      </c>
      <c r="G1250" s="2395" t="s">
        <v>1131</v>
      </c>
      <c r="H1250" s="2416" t="s">
        <v>624</v>
      </c>
      <c r="I1250" s="2408" t="s">
        <v>873</v>
      </c>
      <c r="J1250" s="2395">
        <v>12288</v>
      </c>
      <c r="K1250" s="2395">
        <v>23712</v>
      </c>
      <c r="L1250" s="2395">
        <v>512</v>
      </c>
      <c r="M1250" s="2395">
        <v>1216</v>
      </c>
      <c r="N1250" s="2395" t="s">
        <v>854</v>
      </c>
      <c r="O1250" s="2395" t="s">
        <v>866</v>
      </c>
      <c r="P1250" s="2403" t="s">
        <v>1708</v>
      </c>
      <c r="Q1250" s="2395" t="s">
        <v>857</v>
      </c>
      <c r="R1250" s="2403">
        <v>270</v>
      </c>
      <c r="S1250" s="2403" t="s">
        <v>858</v>
      </c>
      <c r="T1250" s="2403">
        <v>2</v>
      </c>
      <c r="U1250" s="2403" t="s">
        <v>859</v>
      </c>
      <c r="V1250" s="2403">
        <v>2</v>
      </c>
      <c r="W1250" s="2403"/>
      <c r="X1250" s="2403"/>
      <c r="Y1250" s="2403"/>
      <c r="Z1250" s="2403"/>
      <c r="AA1250" s="2403"/>
      <c r="AB1250" s="2987"/>
      <c r="AC1250" s="2395" t="s">
        <v>2468</v>
      </c>
      <c r="AD1250" s="2395" t="s">
        <v>2461</v>
      </c>
      <c r="AE1250" s="2399" t="s">
        <v>2853</v>
      </c>
      <c r="AF1250" s="477"/>
      <c r="AG1250" s="477"/>
      <c r="AH1250" s="477"/>
      <c r="AI1250" s="44"/>
      <c r="AJ1250" s="44"/>
      <c r="AK1250" s="44"/>
      <c r="AL1250" s="44"/>
      <c r="AM1250" s="44"/>
      <c r="AN1250" s="44"/>
      <c r="AO1250" s="44"/>
      <c r="AP1250" s="44"/>
      <c r="AQ1250" s="44"/>
      <c r="AR1250" s="44"/>
      <c r="AS1250" s="44"/>
      <c r="AT1250" s="44"/>
      <c r="AU1250" s="44"/>
      <c r="AV1250" s="44"/>
      <c r="AW1250" s="44"/>
      <c r="AX1250" s="44"/>
      <c r="AY1250" s="44"/>
    </row>
    <row r="1251" spans="1:51" ht="15.75" customHeight="1">
      <c r="A1251" s="4203" t="s">
        <v>4121</v>
      </c>
      <c r="B1251" s="5085" t="s">
        <v>2463</v>
      </c>
      <c r="C1251" s="5117" t="s">
        <v>3790</v>
      </c>
      <c r="D1251" s="4216" t="s">
        <v>2837</v>
      </c>
      <c r="E1251" s="5119" t="s">
        <v>1222</v>
      </c>
      <c r="F1251" s="5085" t="s">
        <v>851</v>
      </c>
      <c r="G1251" s="5085" t="s">
        <v>1152</v>
      </c>
      <c r="H1251" s="5085" t="s">
        <v>624</v>
      </c>
      <c r="I1251" s="5114" t="s">
        <v>873</v>
      </c>
      <c r="J1251" s="5085">
        <v>5164</v>
      </c>
      <c r="K1251" s="5085">
        <v>12542</v>
      </c>
      <c r="L1251" s="5085">
        <v>512</v>
      </c>
      <c r="M1251" s="5085">
        <v>1472</v>
      </c>
      <c r="N1251" s="2385" t="s">
        <v>854</v>
      </c>
      <c r="O1251" s="91" t="s">
        <v>1135</v>
      </c>
      <c r="P1251" s="91" t="s">
        <v>1708</v>
      </c>
      <c r="Q1251" s="2385" t="s">
        <v>857</v>
      </c>
      <c r="R1251" s="2353">
        <v>270</v>
      </c>
      <c r="S1251" s="2353" t="s">
        <v>858</v>
      </c>
      <c r="T1251" s="2353">
        <v>2</v>
      </c>
      <c r="U1251" s="2353" t="s">
        <v>859</v>
      </c>
      <c r="V1251" s="2353">
        <v>2</v>
      </c>
      <c r="W1251" s="2353"/>
      <c r="X1251" s="2353"/>
      <c r="Y1251" s="2353"/>
      <c r="Z1251" s="2353"/>
      <c r="AA1251" s="2353"/>
      <c r="AB1251" s="2980"/>
      <c r="AC1251" s="5084" t="s">
        <v>2466</v>
      </c>
      <c r="AD1251" s="5084" t="s">
        <v>2461</v>
      </c>
      <c r="AE1251" s="5432" t="s">
        <v>2854</v>
      </c>
      <c r="AF1251" s="477"/>
      <c r="AG1251" s="477"/>
      <c r="AH1251" s="477"/>
      <c r="AI1251" s="44"/>
      <c r="AJ1251" s="44"/>
      <c r="AK1251" s="44"/>
      <c r="AL1251" s="44"/>
      <c r="AM1251" s="44"/>
      <c r="AN1251" s="44"/>
      <c r="AO1251" s="44"/>
      <c r="AP1251" s="44"/>
      <c r="AQ1251" s="44"/>
      <c r="AR1251" s="44"/>
      <c r="AS1251" s="44"/>
      <c r="AT1251" s="44"/>
      <c r="AU1251" s="44"/>
      <c r="AV1251" s="44"/>
      <c r="AW1251" s="44"/>
      <c r="AX1251" s="44"/>
      <c r="AY1251" s="44"/>
    </row>
    <row r="1252" spans="1:51" ht="15.75" customHeight="1">
      <c r="A1252" s="4156"/>
      <c r="B1252" s="5086"/>
      <c r="C1252" s="5118"/>
      <c r="D1252" s="4151"/>
      <c r="E1252" s="5120"/>
      <c r="F1252" s="5086"/>
      <c r="G1252" s="5086"/>
      <c r="H1252" s="5086"/>
      <c r="I1252" s="5115"/>
      <c r="J1252" s="5086"/>
      <c r="K1252" s="5086"/>
      <c r="L1252" s="5086"/>
      <c r="M1252" s="5086"/>
      <c r="N1252" s="2395" t="s">
        <v>868</v>
      </c>
      <c r="O1252" s="2395" t="s">
        <v>869</v>
      </c>
      <c r="P1252" s="2395" t="s">
        <v>869</v>
      </c>
      <c r="Q1252" s="2395" t="s">
        <v>857</v>
      </c>
      <c r="R1252" s="2403">
        <v>3995</v>
      </c>
      <c r="S1252" s="2403" t="s">
        <v>858</v>
      </c>
      <c r="T1252" s="2403">
        <v>2</v>
      </c>
      <c r="U1252" s="2403" t="s">
        <v>859</v>
      </c>
      <c r="V1252" s="2403">
        <v>2</v>
      </c>
      <c r="W1252" s="2403"/>
      <c r="X1252" s="2403"/>
      <c r="Y1252" s="2403"/>
      <c r="Z1252" s="2403"/>
      <c r="AA1252" s="2403"/>
      <c r="AB1252" s="2982"/>
      <c r="AC1252" s="5086"/>
      <c r="AD1252" s="5086"/>
      <c r="AE1252" s="5389"/>
      <c r="AF1252" s="477"/>
      <c r="AG1252" s="477"/>
      <c r="AH1252" s="477"/>
      <c r="AI1252" s="44"/>
      <c r="AJ1252" s="44"/>
      <c r="AK1252" s="44"/>
      <c r="AL1252" s="44"/>
      <c r="AM1252" s="44"/>
      <c r="AN1252" s="44"/>
      <c r="AO1252" s="44"/>
      <c r="AP1252" s="44"/>
      <c r="AQ1252" s="44"/>
      <c r="AR1252" s="44"/>
      <c r="AS1252" s="44"/>
      <c r="AT1252" s="44"/>
      <c r="AU1252" s="44"/>
      <c r="AV1252" s="44"/>
      <c r="AW1252" s="44"/>
      <c r="AX1252" s="44"/>
      <c r="AY1252" s="44"/>
    </row>
    <row r="1253" spans="1:51" ht="15.75" customHeight="1">
      <c r="A1253" s="4156"/>
      <c r="B1253" s="5084" t="s">
        <v>2463</v>
      </c>
      <c r="C1253" s="5162" t="s">
        <v>3791</v>
      </c>
      <c r="D1253" s="4150" t="s">
        <v>2838</v>
      </c>
      <c r="E1253" s="5123" t="s">
        <v>1222</v>
      </c>
      <c r="F1253" s="5084" t="s">
        <v>851</v>
      </c>
      <c r="G1253" s="5084" t="s">
        <v>1149</v>
      </c>
      <c r="H1253" s="5084" t="s">
        <v>624</v>
      </c>
      <c r="I1253" s="5116" t="s">
        <v>873</v>
      </c>
      <c r="J1253" s="5084">
        <v>12544</v>
      </c>
      <c r="K1253" s="5084">
        <v>23968</v>
      </c>
      <c r="L1253" s="5084">
        <v>512</v>
      </c>
      <c r="M1253" s="5084">
        <v>1472</v>
      </c>
      <c r="N1253" s="2395" t="s">
        <v>854</v>
      </c>
      <c r="O1253" s="2395" t="s">
        <v>866</v>
      </c>
      <c r="P1253" s="2403" t="s">
        <v>1708</v>
      </c>
      <c r="Q1253" s="2395" t="s">
        <v>857</v>
      </c>
      <c r="R1253" s="2403">
        <v>270</v>
      </c>
      <c r="S1253" s="2403" t="s">
        <v>858</v>
      </c>
      <c r="T1253" s="2403">
        <v>2</v>
      </c>
      <c r="U1253" s="2403" t="s">
        <v>859</v>
      </c>
      <c r="V1253" s="2403">
        <v>2</v>
      </c>
      <c r="W1253" s="2403"/>
      <c r="X1253" s="2403"/>
      <c r="Y1253" s="2403"/>
      <c r="Z1253" s="2403"/>
      <c r="AA1253" s="2403"/>
      <c r="AB1253" s="2983"/>
      <c r="AC1253" s="5084" t="s">
        <v>2468</v>
      </c>
      <c r="AD1253" s="5084" t="s">
        <v>2461</v>
      </c>
      <c r="AE1253" s="5432" t="s">
        <v>2855</v>
      </c>
      <c r="AF1253" s="477"/>
      <c r="AG1253" s="477"/>
      <c r="AH1253" s="477"/>
      <c r="AI1253" s="44"/>
      <c r="AJ1253" s="44"/>
      <c r="AK1253" s="44"/>
      <c r="AL1253" s="44"/>
      <c r="AM1253" s="44"/>
      <c r="AN1253" s="44"/>
      <c r="AO1253" s="44"/>
      <c r="AP1253" s="44"/>
      <c r="AQ1253" s="44"/>
      <c r="AR1253" s="44"/>
      <c r="AS1253" s="44"/>
      <c r="AT1253" s="44"/>
      <c r="AU1253" s="44"/>
      <c r="AV1253" s="44"/>
      <c r="AW1253" s="44"/>
      <c r="AX1253" s="44"/>
      <c r="AY1253" s="44"/>
    </row>
    <row r="1254" spans="1:51" ht="21" customHeight="1">
      <c r="A1254" s="4156"/>
      <c r="B1254" s="5086"/>
      <c r="C1254" s="5118"/>
      <c r="D1254" s="4151"/>
      <c r="E1254" s="5120"/>
      <c r="F1254" s="5086"/>
      <c r="G1254" s="5086"/>
      <c r="H1254" s="5086"/>
      <c r="I1254" s="5115"/>
      <c r="J1254" s="5086"/>
      <c r="K1254" s="5086"/>
      <c r="L1254" s="5086"/>
      <c r="M1254" s="5086"/>
      <c r="N1254" s="2395" t="s">
        <v>868</v>
      </c>
      <c r="O1254" s="2395" t="s">
        <v>869</v>
      </c>
      <c r="P1254" s="2395" t="s">
        <v>869</v>
      </c>
      <c r="Q1254" s="2395" t="s">
        <v>857</v>
      </c>
      <c r="R1254" s="2403">
        <v>3995</v>
      </c>
      <c r="S1254" s="2403" t="s">
        <v>858</v>
      </c>
      <c r="T1254" s="2403">
        <v>2</v>
      </c>
      <c r="U1254" s="2403" t="s">
        <v>859</v>
      </c>
      <c r="V1254" s="2403">
        <v>2</v>
      </c>
      <c r="W1254" s="2403"/>
      <c r="X1254" s="2403"/>
      <c r="Y1254" s="2403"/>
      <c r="Z1254" s="2403"/>
      <c r="AA1254" s="2403"/>
      <c r="AB1254" s="2982"/>
      <c r="AC1254" s="5086"/>
      <c r="AD1254" s="5086"/>
      <c r="AE1254" s="5389"/>
      <c r="AF1254" s="477"/>
      <c r="AG1254" s="477"/>
      <c r="AH1254" s="477"/>
      <c r="AI1254" s="44"/>
      <c r="AJ1254" s="44"/>
      <c r="AK1254" s="44"/>
      <c r="AL1254" s="44"/>
      <c r="AM1254" s="44"/>
      <c r="AN1254" s="44"/>
      <c r="AO1254" s="44"/>
      <c r="AP1254" s="44"/>
      <c r="AQ1254" s="44"/>
      <c r="AR1254" s="44"/>
      <c r="AS1254" s="44"/>
      <c r="AT1254" s="44"/>
      <c r="AU1254" s="44"/>
      <c r="AV1254" s="44"/>
      <c r="AW1254" s="44"/>
      <c r="AX1254" s="44"/>
      <c r="AY1254" s="44"/>
    </row>
    <row r="1255" spans="1:51" ht="21" customHeight="1">
      <c r="A1255" s="4156"/>
      <c r="B1255" s="5084" t="s">
        <v>2463</v>
      </c>
      <c r="C1255" s="5162" t="s">
        <v>3792</v>
      </c>
      <c r="D1255" s="4150" t="s">
        <v>2839</v>
      </c>
      <c r="E1255" s="5123" t="s">
        <v>1222</v>
      </c>
      <c r="F1255" s="5084" t="s">
        <v>851</v>
      </c>
      <c r="G1255" s="5084" t="s">
        <v>1149</v>
      </c>
      <c r="H1255" s="5084" t="s">
        <v>624</v>
      </c>
      <c r="I1255" s="5116" t="s">
        <v>1146</v>
      </c>
      <c r="J1255" s="5084">
        <v>5420</v>
      </c>
      <c r="K1255" s="5084">
        <v>12798</v>
      </c>
      <c r="L1255" s="5084">
        <v>512</v>
      </c>
      <c r="M1255" s="5084">
        <v>1728</v>
      </c>
      <c r="N1255" s="2395" t="s">
        <v>854</v>
      </c>
      <c r="O1255" s="978" t="s">
        <v>1135</v>
      </c>
      <c r="P1255" s="978" t="s">
        <v>1708</v>
      </c>
      <c r="Q1255" s="2395" t="s">
        <v>857</v>
      </c>
      <c r="R1255" s="2403">
        <v>270</v>
      </c>
      <c r="S1255" s="2403" t="s">
        <v>858</v>
      </c>
      <c r="T1255" s="2403">
        <v>2</v>
      </c>
      <c r="U1255" s="2403" t="s">
        <v>859</v>
      </c>
      <c r="V1255" s="2403">
        <v>2</v>
      </c>
      <c r="W1255" s="2403"/>
      <c r="X1255" s="2403"/>
      <c r="Y1255" s="2403"/>
      <c r="Z1255" s="2403"/>
      <c r="AA1255" s="2403"/>
      <c r="AB1255" s="2983"/>
      <c r="AC1255" s="5084" t="s">
        <v>2466</v>
      </c>
      <c r="AD1255" s="5084" t="s">
        <v>2461</v>
      </c>
      <c r="AE1255" s="5432" t="s">
        <v>2856</v>
      </c>
      <c r="AF1255" s="477"/>
      <c r="AG1255" s="477"/>
      <c r="AH1255" s="477"/>
      <c r="AI1255" s="44"/>
      <c r="AJ1255" s="44"/>
      <c r="AK1255" s="44"/>
      <c r="AL1255" s="44"/>
      <c r="AM1255" s="44"/>
      <c r="AN1255" s="44"/>
      <c r="AO1255" s="44"/>
      <c r="AP1255" s="44"/>
      <c r="AQ1255" s="44"/>
      <c r="AR1255" s="44"/>
      <c r="AS1255" s="44"/>
      <c r="AT1255" s="44"/>
      <c r="AU1255" s="44"/>
      <c r="AV1255" s="44"/>
      <c r="AW1255" s="44"/>
      <c r="AX1255" s="44"/>
      <c r="AY1255" s="44"/>
    </row>
    <row r="1256" spans="1:51" ht="20.25" customHeight="1">
      <c r="A1256" s="4156"/>
      <c r="B1256" s="5086"/>
      <c r="C1256" s="5118"/>
      <c r="D1256" s="4151"/>
      <c r="E1256" s="5120"/>
      <c r="F1256" s="5086"/>
      <c r="G1256" s="5086"/>
      <c r="H1256" s="5086"/>
      <c r="I1256" s="5115"/>
      <c r="J1256" s="5086"/>
      <c r="K1256" s="5086"/>
      <c r="L1256" s="5086"/>
      <c r="M1256" s="5086"/>
      <c r="N1256" s="2395" t="s">
        <v>868</v>
      </c>
      <c r="O1256" s="2395" t="s">
        <v>340</v>
      </c>
      <c r="P1256" s="2395" t="s">
        <v>340</v>
      </c>
      <c r="Q1256" s="2395" t="s">
        <v>857</v>
      </c>
      <c r="R1256" s="2403">
        <v>3995</v>
      </c>
      <c r="S1256" s="2403" t="s">
        <v>858</v>
      </c>
      <c r="T1256" s="2403">
        <v>8</v>
      </c>
      <c r="U1256" s="2403" t="s">
        <v>859</v>
      </c>
      <c r="V1256" s="2403">
        <v>8</v>
      </c>
      <c r="W1256" s="2403"/>
      <c r="X1256" s="2403"/>
      <c r="Y1256" s="2403"/>
      <c r="Z1256" s="2403"/>
      <c r="AA1256" s="2403"/>
      <c r="AB1256" s="2982"/>
      <c r="AC1256" s="5086"/>
      <c r="AD1256" s="5086"/>
      <c r="AE1256" s="5389"/>
      <c r="AF1256" s="91"/>
      <c r="AG1256" s="91"/>
      <c r="AH1256" s="91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/>
      <c r="AV1256" s="4"/>
      <c r="AW1256" s="4"/>
      <c r="AX1256" s="4"/>
      <c r="AY1256" s="4"/>
    </row>
    <row r="1257" spans="1:51" ht="20.25" customHeight="1">
      <c r="A1257" s="4156"/>
      <c r="B1257" s="5084" t="s">
        <v>2463</v>
      </c>
      <c r="C1257" s="5162" t="s">
        <v>3793</v>
      </c>
      <c r="D1257" s="4150" t="s">
        <v>2840</v>
      </c>
      <c r="E1257" s="5123" t="s">
        <v>1222</v>
      </c>
      <c r="F1257" s="5084" t="s">
        <v>851</v>
      </c>
      <c r="G1257" s="5084" t="s">
        <v>1149</v>
      </c>
      <c r="H1257" s="5084" t="s">
        <v>624</v>
      </c>
      <c r="I1257" s="5116" t="s">
        <v>1146</v>
      </c>
      <c r="J1257" s="5084">
        <v>12800</v>
      </c>
      <c r="K1257" s="5084">
        <v>23968</v>
      </c>
      <c r="L1257" s="5084">
        <v>512</v>
      </c>
      <c r="M1257" s="5291">
        <v>1728</v>
      </c>
      <c r="N1257" s="2395" t="s">
        <v>854</v>
      </c>
      <c r="O1257" s="2395" t="s">
        <v>866</v>
      </c>
      <c r="P1257" s="2403" t="s">
        <v>1708</v>
      </c>
      <c r="Q1257" s="2395" t="s">
        <v>857</v>
      </c>
      <c r="R1257" s="2403">
        <v>270</v>
      </c>
      <c r="S1257" s="2403" t="s">
        <v>858</v>
      </c>
      <c r="T1257" s="2403">
        <v>2</v>
      </c>
      <c r="U1257" s="2403" t="s">
        <v>859</v>
      </c>
      <c r="V1257" s="2403">
        <v>2</v>
      </c>
      <c r="W1257" s="2403"/>
      <c r="X1257" s="2403"/>
      <c r="Y1257" s="2403"/>
      <c r="Z1257" s="2403"/>
      <c r="AA1257" s="2403"/>
      <c r="AB1257" s="2983"/>
      <c r="AC1257" s="5084" t="s">
        <v>2468</v>
      </c>
      <c r="AD1257" s="5084" t="s">
        <v>2461</v>
      </c>
      <c r="AE1257" s="5432" t="s">
        <v>2857</v>
      </c>
      <c r="AF1257" s="91"/>
      <c r="AG1257" s="91"/>
      <c r="AH1257" s="91"/>
      <c r="AI1257" s="4"/>
      <c r="AJ1257" s="4"/>
      <c r="AK1257" s="4"/>
      <c r="AL1257" s="4"/>
      <c r="AM1257" s="4"/>
      <c r="AN1257" s="4"/>
      <c r="AO1257" s="4"/>
      <c r="AP1257" s="4"/>
      <c r="AQ1257" s="4"/>
      <c r="AR1257" s="4"/>
      <c r="AS1257" s="4"/>
      <c r="AT1257" s="4"/>
      <c r="AU1257" s="4"/>
      <c r="AV1257" s="4"/>
      <c r="AW1257" s="4"/>
      <c r="AX1257" s="4"/>
      <c r="AY1257" s="4"/>
    </row>
    <row r="1258" spans="1:51" ht="23.25" customHeight="1" thickBot="1">
      <c r="A1258" s="4157"/>
      <c r="B1258" s="5121"/>
      <c r="C1258" s="5179"/>
      <c r="D1258" s="4217"/>
      <c r="E1258" s="5473"/>
      <c r="F1258" s="5121"/>
      <c r="G1258" s="5121"/>
      <c r="H1258" s="5121"/>
      <c r="I1258" s="5287"/>
      <c r="J1258" s="5121"/>
      <c r="K1258" s="5121"/>
      <c r="L1258" s="5121"/>
      <c r="M1258" s="5277"/>
      <c r="N1258" s="2406" t="s">
        <v>868</v>
      </c>
      <c r="O1258" s="2406" t="s">
        <v>340</v>
      </c>
      <c r="P1258" s="2406" t="s">
        <v>340</v>
      </c>
      <c r="Q1258" s="2406" t="s">
        <v>857</v>
      </c>
      <c r="R1258" s="2404">
        <v>3995</v>
      </c>
      <c r="S1258" s="2404" t="s">
        <v>858</v>
      </c>
      <c r="T1258" s="2404">
        <v>8</v>
      </c>
      <c r="U1258" s="2404" t="s">
        <v>859</v>
      </c>
      <c r="V1258" s="2404">
        <v>8</v>
      </c>
      <c r="W1258" s="2404"/>
      <c r="X1258" s="2404"/>
      <c r="Y1258" s="2404"/>
      <c r="Z1258" s="2404"/>
      <c r="AA1258" s="2404"/>
      <c r="AB1258" s="2981"/>
      <c r="AC1258" s="5121"/>
      <c r="AD1258" s="5121"/>
      <c r="AE1258" s="5649"/>
      <c r="AF1258" s="91"/>
      <c r="AG1258" s="91"/>
      <c r="AH1258" s="91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/>
      <c r="AS1258" s="4"/>
      <c r="AT1258" s="4"/>
      <c r="AU1258" s="4"/>
      <c r="AV1258" s="4"/>
      <c r="AW1258" s="4"/>
      <c r="AX1258" s="4"/>
      <c r="AY1258" s="4"/>
    </row>
    <row r="1259" spans="1:51" ht="23.25" customHeight="1">
      <c r="A1259" s="3876" t="s">
        <v>4109</v>
      </c>
      <c r="B1259" s="4644" t="s">
        <v>2463</v>
      </c>
      <c r="C1259" s="5188" t="s">
        <v>3703</v>
      </c>
      <c r="D1259" s="4645" t="s">
        <v>3048</v>
      </c>
      <c r="E1259" s="5156" t="s">
        <v>1221</v>
      </c>
      <c r="F1259" s="5156" t="s">
        <v>851</v>
      </c>
      <c r="G1259" s="5156" t="s">
        <v>862</v>
      </c>
      <c r="H1259" s="5156" t="s">
        <v>624</v>
      </c>
      <c r="I1259" s="5156" t="s">
        <v>853</v>
      </c>
      <c r="J1259" s="5156">
        <v>256</v>
      </c>
      <c r="K1259" s="5156">
        <v>864</v>
      </c>
      <c r="L1259" s="5156">
        <v>160</v>
      </c>
      <c r="M1259" s="5156">
        <v>576</v>
      </c>
      <c r="N1259" s="1120" t="s">
        <v>854</v>
      </c>
      <c r="O1259" s="1120" t="s">
        <v>1219</v>
      </c>
      <c r="P1259" s="1121" t="s">
        <v>3056</v>
      </c>
      <c r="Q1259" s="1107" t="s">
        <v>857</v>
      </c>
      <c r="R1259" s="1120">
        <v>270</v>
      </c>
      <c r="S1259" s="474" t="s">
        <v>858</v>
      </c>
      <c r="T1259" s="474">
        <v>2</v>
      </c>
      <c r="U1259" s="474" t="s">
        <v>859</v>
      </c>
      <c r="V1259" s="474">
        <v>2</v>
      </c>
      <c r="W1259" s="1121"/>
      <c r="X1259" s="1121"/>
      <c r="Y1259" s="1121"/>
      <c r="Z1259" s="1121"/>
      <c r="AA1259" s="1121"/>
      <c r="AB1259" s="2979"/>
      <c r="AC1259" s="5156" t="s">
        <v>2451</v>
      </c>
      <c r="AD1259" s="5156" t="s">
        <v>2472</v>
      </c>
      <c r="AE1259" s="5650" t="s">
        <v>4059</v>
      </c>
      <c r="AF1259" s="91"/>
      <c r="AG1259" s="91"/>
      <c r="AH1259" s="91"/>
      <c r="AI1259" s="4"/>
      <c r="AJ1259" s="4"/>
      <c r="AK1259" s="4"/>
      <c r="AL1259" s="4"/>
      <c r="AM1259" s="4"/>
      <c r="AN1259" s="4"/>
      <c r="AO1259" s="4"/>
      <c r="AP1259" s="4"/>
      <c r="AQ1259" s="4"/>
      <c r="AR1259" s="4"/>
      <c r="AS1259" s="4"/>
      <c r="AT1259" s="4"/>
      <c r="AU1259" s="4"/>
      <c r="AV1259" s="4"/>
      <c r="AW1259" s="4"/>
      <c r="AX1259" s="4"/>
      <c r="AY1259" s="4"/>
    </row>
    <row r="1260" spans="1:51" ht="23.25" customHeight="1">
      <c r="A1260" s="3877"/>
      <c r="B1260" s="4171"/>
      <c r="C1260" s="5166"/>
      <c r="D1260" s="4079"/>
      <c r="E1260" s="5086"/>
      <c r="F1260" s="5086"/>
      <c r="G1260" s="5086"/>
      <c r="H1260" s="5086"/>
      <c r="I1260" s="5086"/>
      <c r="J1260" s="5086"/>
      <c r="K1260" s="5086"/>
      <c r="L1260" s="5086"/>
      <c r="M1260" s="5086"/>
      <c r="N1260" s="1116" t="s">
        <v>379</v>
      </c>
      <c r="O1260" s="1119" t="s">
        <v>3055</v>
      </c>
      <c r="P1260" s="1110" t="s">
        <v>3055</v>
      </c>
      <c r="Q1260" s="1106" t="s">
        <v>857</v>
      </c>
      <c r="R1260" s="1110">
        <v>3983</v>
      </c>
      <c r="S1260" s="1110" t="s">
        <v>858</v>
      </c>
      <c r="T1260" s="1110">
        <v>2</v>
      </c>
      <c r="U1260" s="1110" t="s">
        <v>859</v>
      </c>
      <c r="V1260" s="1110">
        <v>2</v>
      </c>
      <c r="W1260" s="485"/>
      <c r="X1260" s="485"/>
      <c r="Y1260" s="485"/>
      <c r="Z1260" s="485"/>
      <c r="AA1260" s="485"/>
      <c r="AB1260" s="485"/>
      <c r="AC1260" s="5086"/>
      <c r="AD1260" s="5086"/>
      <c r="AE1260" s="5389"/>
    </row>
    <row r="1261" spans="1:51" ht="21" customHeight="1">
      <c r="A1261" s="3877"/>
      <c r="B1261" s="4056" t="s">
        <v>2463</v>
      </c>
      <c r="C1261" s="5168" t="s">
        <v>3704</v>
      </c>
      <c r="D1261" s="4139" t="s">
        <v>3049</v>
      </c>
      <c r="E1261" s="5084" t="s">
        <v>1221</v>
      </c>
      <c r="F1261" s="5084" t="s">
        <v>851</v>
      </c>
      <c r="G1261" s="5084" t="s">
        <v>862</v>
      </c>
      <c r="H1261" s="5084" t="s">
        <v>624</v>
      </c>
      <c r="I1261" s="5084" t="s">
        <v>853</v>
      </c>
      <c r="J1261" s="5084">
        <v>256</v>
      </c>
      <c r="K1261" s="5084">
        <v>1472</v>
      </c>
      <c r="L1261" s="5084">
        <v>160</v>
      </c>
      <c r="M1261" s="5084">
        <v>576</v>
      </c>
      <c r="N1261" s="1116" t="s">
        <v>854</v>
      </c>
      <c r="O1261" s="1116" t="s">
        <v>1744</v>
      </c>
      <c r="P1261" s="1109" t="s">
        <v>3056</v>
      </c>
      <c r="Q1261" s="1106" t="s">
        <v>857</v>
      </c>
      <c r="R1261" s="1116">
        <v>270</v>
      </c>
      <c r="S1261" s="1110" t="s">
        <v>858</v>
      </c>
      <c r="T1261" s="1110">
        <v>2</v>
      </c>
      <c r="U1261" s="1110" t="s">
        <v>859</v>
      </c>
      <c r="V1261" s="1110">
        <v>2</v>
      </c>
      <c r="W1261" s="1109"/>
      <c r="X1261" s="1109"/>
      <c r="Y1261" s="1109"/>
      <c r="Z1261" s="1109"/>
      <c r="AA1261" s="1109"/>
      <c r="AB1261" s="2980"/>
      <c r="AC1261" s="5085" t="s">
        <v>2451</v>
      </c>
      <c r="AD1261" s="5085" t="s">
        <v>2472</v>
      </c>
      <c r="AE1261" s="5388" t="s">
        <v>4060</v>
      </c>
      <c r="AF1261" s="477"/>
      <c r="AG1261" s="477"/>
      <c r="AH1261" s="477"/>
      <c r="AI1261" s="44"/>
      <c r="AJ1261" s="44"/>
      <c r="AK1261" s="44"/>
      <c r="AL1261" s="44"/>
      <c r="AM1261" s="44"/>
      <c r="AN1261" s="44"/>
      <c r="AO1261" s="44"/>
      <c r="AP1261" s="44"/>
      <c r="AQ1261" s="44"/>
      <c r="AR1261" s="44"/>
      <c r="AS1261" s="44"/>
      <c r="AT1261" s="44"/>
      <c r="AU1261" s="44"/>
      <c r="AV1261" s="44"/>
      <c r="AW1261" s="44"/>
      <c r="AX1261" s="44"/>
      <c r="AY1261" s="44"/>
    </row>
    <row r="1262" spans="1:51" ht="20.25" customHeight="1">
      <c r="A1262" s="3877"/>
      <c r="B1262" s="4171"/>
      <c r="C1262" s="5170"/>
      <c r="D1262" s="4079"/>
      <c r="E1262" s="5086"/>
      <c r="F1262" s="5086"/>
      <c r="G1262" s="5086"/>
      <c r="H1262" s="5086"/>
      <c r="I1262" s="5086"/>
      <c r="J1262" s="5086"/>
      <c r="K1262" s="5086"/>
      <c r="L1262" s="5086"/>
      <c r="M1262" s="5086"/>
      <c r="N1262" s="1116" t="s">
        <v>379</v>
      </c>
      <c r="O1262" s="1119" t="s">
        <v>3055</v>
      </c>
      <c r="P1262" s="1110" t="s">
        <v>3055</v>
      </c>
      <c r="Q1262" s="1106" t="s">
        <v>857</v>
      </c>
      <c r="R1262" s="1110">
        <v>3983</v>
      </c>
      <c r="S1262" s="1110" t="s">
        <v>858</v>
      </c>
      <c r="T1262" s="1110">
        <v>2</v>
      </c>
      <c r="U1262" s="1110" t="s">
        <v>859</v>
      </c>
      <c r="V1262" s="1110">
        <v>2</v>
      </c>
      <c r="W1262" s="485"/>
      <c r="X1262" s="485"/>
      <c r="Y1262" s="485"/>
      <c r="Z1262" s="485"/>
      <c r="AA1262" s="485"/>
      <c r="AB1262" s="485"/>
      <c r="AC1262" s="5086"/>
      <c r="AD1262" s="5086"/>
      <c r="AE1262" s="5389"/>
      <c r="AF1262" s="91"/>
      <c r="AG1262" s="91"/>
      <c r="AH1262" s="91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/>
      <c r="AS1262" s="4"/>
      <c r="AT1262" s="4"/>
      <c r="AU1262" s="4"/>
      <c r="AV1262" s="4"/>
      <c r="AW1262" s="4"/>
      <c r="AX1262" s="4"/>
      <c r="AY1262" s="4"/>
    </row>
    <row r="1263" spans="1:51" ht="21" customHeight="1">
      <c r="A1263" s="3877"/>
      <c r="B1263" s="4056" t="s">
        <v>2463</v>
      </c>
      <c r="C1263" s="5165" t="s">
        <v>3705</v>
      </c>
      <c r="D1263" s="4139" t="s">
        <v>3050</v>
      </c>
      <c r="E1263" s="5084" t="s">
        <v>1221</v>
      </c>
      <c r="F1263" s="5084" t="s">
        <v>851</v>
      </c>
      <c r="G1263" s="5084" t="s">
        <v>862</v>
      </c>
      <c r="H1263" s="5084" t="s">
        <v>624</v>
      </c>
      <c r="I1263" s="5084" t="s">
        <v>853</v>
      </c>
      <c r="J1263" s="5084">
        <v>512</v>
      </c>
      <c r="K1263" s="5084">
        <v>2656</v>
      </c>
      <c r="L1263" s="5084">
        <v>256</v>
      </c>
      <c r="M1263" s="5084">
        <v>576</v>
      </c>
      <c r="N1263" s="1116" t="s">
        <v>854</v>
      </c>
      <c r="O1263" s="1116" t="s">
        <v>3082</v>
      </c>
      <c r="P1263" s="1109" t="s">
        <v>3056</v>
      </c>
      <c r="Q1263" s="1106" t="s">
        <v>857</v>
      </c>
      <c r="R1263" s="1116">
        <v>270</v>
      </c>
      <c r="S1263" s="1110" t="s">
        <v>858</v>
      </c>
      <c r="T1263" s="1110">
        <v>2</v>
      </c>
      <c r="U1263" s="1110" t="s">
        <v>859</v>
      </c>
      <c r="V1263" s="1110">
        <v>2</v>
      </c>
      <c r="W1263" s="1109"/>
      <c r="X1263" s="1109"/>
      <c r="Y1263" s="1109"/>
      <c r="Z1263" s="1109"/>
      <c r="AA1263" s="1109"/>
      <c r="AB1263" s="2980"/>
      <c r="AC1263" s="5085" t="s">
        <v>2451</v>
      </c>
      <c r="AD1263" s="5085" t="s">
        <v>2472</v>
      </c>
      <c r="AE1263" s="5388" t="s">
        <v>4058</v>
      </c>
      <c r="AF1263" s="477"/>
      <c r="AG1263" s="477"/>
      <c r="AH1263" s="477"/>
      <c r="AI1263" s="44"/>
      <c r="AJ1263" s="44"/>
      <c r="AK1263" s="44"/>
      <c r="AL1263" s="44"/>
      <c r="AM1263" s="44"/>
      <c r="AN1263" s="44"/>
      <c r="AO1263" s="44"/>
      <c r="AP1263" s="44"/>
      <c r="AQ1263" s="44"/>
      <c r="AR1263" s="44"/>
      <c r="AS1263" s="44"/>
      <c r="AT1263" s="44"/>
      <c r="AU1263" s="44"/>
      <c r="AV1263" s="44"/>
      <c r="AW1263" s="44"/>
      <c r="AX1263" s="44"/>
      <c r="AY1263" s="44"/>
    </row>
    <row r="1264" spans="1:51" ht="20.25" customHeight="1">
      <c r="A1264" s="3877"/>
      <c r="B1264" s="4171"/>
      <c r="C1264" s="5166"/>
      <c r="D1264" s="4079"/>
      <c r="E1264" s="5086"/>
      <c r="F1264" s="5086"/>
      <c r="G1264" s="5086"/>
      <c r="H1264" s="5086"/>
      <c r="I1264" s="5086"/>
      <c r="J1264" s="5086"/>
      <c r="K1264" s="5086"/>
      <c r="L1264" s="5086"/>
      <c r="M1264" s="5086"/>
      <c r="N1264" s="1116" t="s">
        <v>379</v>
      </c>
      <c r="O1264" s="1119" t="s">
        <v>3055</v>
      </c>
      <c r="P1264" s="1110" t="s">
        <v>3055</v>
      </c>
      <c r="Q1264" s="1106" t="s">
        <v>857</v>
      </c>
      <c r="R1264" s="1110">
        <v>3983</v>
      </c>
      <c r="S1264" s="1110" t="s">
        <v>858</v>
      </c>
      <c r="T1264" s="1110">
        <v>2</v>
      </c>
      <c r="U1264" s="1110" t="s">
        <v>859</v>
      </c>
      <c r="V1264" s="1110">
        <v>2</v>
      </c>
      <c r="W1264" s="485"/>
      <c r="X1264" s="485"/>
      <c r="Y1264" s="485"/>
      <c r="Z1264" s="485"/>
      <c r="AA1264" s="485"/>
      <c r="AB1264" s="485"/>
      <c r="AC1264" s="5086"/>
      <c r="AD1264" s="5086"/>
      <c r="AE1264" s="5389"/>
      <c r="AF1264" s="91"/>
      <c r="AG1264" s="91"/>
      <c r="AH1264" s="91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/>
      <c r="AU1264" s="4"/>
      <c r="AV1264" s="4"/>
      <c r="AW1264" s="4"/>
      <c r="AX1264" s="4"/>
      <c r="AY1264" s="4"/>
    </row>
    <row r="1265" spans="1:34" ht="23.25" customHeight="1">
      <c r="A1265" s="3877"/>
      <c r="B1265" s="4056" t="s">
        <v>2463</v>
      </c>
      <c r="C1265" s="5165" t="s">
        <v>3706</v>
      </c>
      <c r="D1265" s="4139" t="s">
        <v>3051</v>
      </c>
      <c r="E1265" s="5084" t="s">
        <v>1221</v>
      </c>
      <c r="F1265" s="5084" t="s">
        <v>851</v>
      </c>
      <c r="G1265" s="5084" t="s">
        <v>862</v>
      </c>
      <c r="H1265" s="5084" t="s">
        <v>624</v>
      </c>
      <c r="I1265" s="5084" t="s">
        <v>853</v>
      </c>
      <c r="J1265" s="5084">
        <v>512</v>
      </c>
      <c r="K1265" s="5084">
        <v>3872</v>
      </c>
      <c r="L1265" s="5084">
        <v>256</v>
      </c>
      <c r="M1265" s="5084">
        <v>576</v>
      </c>
      <c r="N1265" s="1116" t="s">
        <v>854</v>
      </c>
      <c r="O1265" s="1116" t="s">
        <v>3083</v>
      </c>
      <c r="P1265" s="1109" t="s">
        <v>3056</v>
      </c>
      <c r="Q1265" s="1106" t="s">
        <v>857</v>
      </c>
      <c r="R1265" s="1116">
        <v>270</v>
      </c>
      <c r="S1265" s="1110" t="s">
        <v>858</v>
      </c>
      <c r="T1265" s="1110">
        <v>2</v>
      </c>
      <c r="U1265" s="1110" t="s">
        <v>859</v>
      </c>
      <c r="V1265" s="1110">
        <v>2</v>
      </c>
      <c r="W1265" s="1109"/>
      <c r="X1265" s="1109"/>
      <c r="Y1265" s="1109"/>
      <c r="Z1265" s="1109"/>
      <c r="AA1265" s="1109"/>
      <c r="AB1265" s="2980"/>
      <c r="AC1265" s="5085" t="s">
        <v>2451</v>
      </c>
      <c r="AD1265" s="5085" t="s">
        <v>2472</v>
      </c>
      <c r="AE1265" s="5388" t="s">
        <v>4061</v>
      </c>
    </row>
    <row r="1266" spans="1:34">
      <c r="A1266" s="3877"/>
      <c r="B1266" s="4171"/>
      <c r="C1266" s="5166"/>
      <c r="D1266" s="4079"/>
      <c r="E1266" s="5086"/>
      <c r="F1266" s="5086"/>
      <c r="G1266" s="5086"/>
      <c r="H1266" s="5086"/>
      <c r="I1266" s="5086"/>
      <c r="J1266" s="5086"/>
      <c r="K1266" s="5086"/>
      <c r="L1266" s="5086"/>
      <c r="M1266" s="5086"/>
      <c r="N1266" s="1116" t="s">
        <v>379</v>
      </c>
      <c r="O1266" s="1119" t="s">
        <v>3055</v>
      </c>
      <c r="P1266" s="1110" t="s">
        <v>3055</v>
      </c>
      <c r="Q1266" s="1106" t="s">
        <v>857</v>
      </c>
      <c r="R1266" s="1110">
        <v>3983</v>
      </c>
      <c r="S1266" s="1110" t="s">
        <v>858</v>
      </c>
      <c r="T1266" s="1110">
        <v>2</v>
      </c>
      <c r="U1266" s="1110" t="s">
        <v>859</v>
      </c>
      <c r="V1266" s="1110">
        <v>2</v>
      </c>
      <c r="W1266" s="485"/>
      <c r="X1266" s="485"/>
      <c r="Y1266" s="485"/>
      <c r="Z1266" s="485"/>
      <c r="AA1266" s="485"/>
      <c r="AB1266" s="485"/>
      <c r="AC1266" s="5086"/>
      <c r="AD1266" s="5086"/>
      <c r="AE1266" s="5389"/>
    </row>
    <row r="1267" spans="1:34">
      <c r="A1267" s="3877"/>
      <c r="B1267" s="4056" t="s">
        <v>2463</v>
      </c>
      <c r="C1267" s="5151" t="s">
        <v>3835</v>
      </c>
      <c r="D1267" s="4139" t="s">
        <v>3052</v>
      </c>
      <c r="E1267" s="5084" t="s">
        <v>1221</v>
      </c>
      <c r="F1267" s="5084" t="s">
        <v>851</v>
      </c>
      <c r="G1267" s="5084" t="s">
        <v>862</v>
      </c>
      <c r="H1267" s="5084" t="s">
        <v>624</v>
      </c>
      <c r="I1267" s="5084" t="s">
        <v>853</v>
      </c>
      <c r="J1267" s="5084">
        <v>513</v>
      </c>
      <c r="K1267" s="5084">
        <v>5162</v>
      </c>
      <c r="L1267" s="5084">
        <v>256</v>
      </c>
      <c r="M1267" s="5084">
        <v>896</v>
      </c>
      <c r="N1267" s="1116" t="s">
        <v>854</v>
      </c>
      <c r="O1267" s="1116" t="s">
        <v>3084</v>
      </c>
      <c r="P1267" s="1109" t="s">
        <v>3085</v>
      </c>
      <c r="Q1267" s="1106" t="s">
        <v>857</v>
      </c>
      <c r="R1267" s="1116">
        <v>270</v>
      </c>
      <c r="S1267" s="1110" t="s">
        <v>858</v>
      </c>
      <c r="T1267" s="1110">
        <v>2</v>
      </c>
      <c r="U1267" s="1110" t="s">
        <v>859</v>
      </c>
      <c r="V1267" s="1110">
        <v>2</v>
      </c>
      <c r="W1267" s="1109"/>
      <c r="X1267" s="1109"/>
      <c r="Y1267" s="1109"/>
      <c r="Z1267" s="1109"/>
      <c r="AA1267" s="1109"/>
      <c r="AB1267" s="2980"/>
      <c r="AC1267" s="5085" t="s">
        <v>2451</v>
      </c>
      <c r="AD1267" s="5085" t="s">
        <v>2472</v>
      </c>
      <c r="AE1267" s="5388" t="s">
        <v>4062</v>
      </c>
    </row>
    <row r="1268" spans="1:34" s="87" customFormat="1" ht="24" customHeight="1">
      <c r="A1268" s="3877"/>
      <c r="B1268" s="4171"/>
      <c r="C1268" s="5134"/>
      <c r="D1268" s="4079"/>
      <c r="E1268" s="5086"/>
      <c r="F1268" s="5086"/>
      <c r="G1268" s="5086"/>
      <c r="H1268" s="5086"/>
      <c r="I1268" s="5086"/>
      <c r="J1268" s="5086"/>
      <c r="K1268" s="5086"/>
      <c r="L1268" s="5086"/>
      <c r="M1268" s="5086"/>
      <c r="N1268" s="1116" t="s">
        <v>379</v>
      </c>
      <c r="O1268" s="1119" t="s">
        <v>3055</v>
      </c>
      <c r="P1268" s="1110" t="s">
        <v>3055</v>
      </c>
      <c r="Q1268" s="1106" t="s">
        <v>857</v>
      </c>
      <c r="R1268" s="1110">
        <v>3983</v>
      </c>
      <c r="S1268" s="1110" t="s">
        <v>858</v>
      </c>
      <c r="T1268" s="1110">
        <v>2</v>
      </c>
      <c r="U1268" s="1110" t="s">
        <v>859</v>
      </c>
      <c r="V1268" s="1110">
        <v>2</v>
      </c>
      <c r="W1268" s="485"/>
      <c r="X1268" s="485"/>
      <c r="Y1268" s="485"/>
      <c r="Z1268" s="485"/>
      <c r="AA1268" s="485"/>
      <c r="AB1268" s="485"/>
      <c r="AC1268" s="5086"/>
      <c r="AD1268" s="5086"/>
      <c r="AE1268" s="5389"/>
      <c r="AF1268" s="260"/>
      <c r="AG1268" s="260"/>
      <c r="AH1268" s="260"/>
    </row>
    <row r="1269" spans="1:34" s="87" customFormat="1" ht="24.75" customHeight="1">
      <c r="A1269" s="3877"/>
      <c r="B1269" s="4056" t="s">
        <v>2463</v>
      </c>
      <c r="C1269" s="5151" t="s">
        <v>3707</v>
      </c>
      <c r="D1269" s="4139" t="s">
        <v>3053</v>
      </c>
      <c r="E1269" s="5084" t="s">
        <v>1222</v>
      </c>
      <c r="F1269" s="5084" t="s">
        <v>851</v>
      </c>
      <c r="G1269" s="5084" t="s">
        <v>1131</v>
      </c>
      <c r="H1269" s="5084" t="s">
        <v>624</v>
      </c>
      <c r="I1269" s="5084" t="s">
        <v>873</v>
      </c>
      <c r="J1269" s="5084">
        <v>5034</v>
      </c>
      <c r="K1269" s="5084">
        <v>12542</v>
      </c>
      <c r="L1269" s="5084">
        <v>384</v>
      </c>
      <c r="M1269" s="5084">
        <v>1046</v>
      </c>
      <c r="N1269" s="1118" t="s">
        <v>854</v>
      </c>
      <c r="O1269" s="1118" t="s">
        <v>1135</v>
      </c>
      <c r="P1269" s="1117" t="s">
        <v>1134</v>
      </c>
      <c r="Q1269" s="1118" t="s">
        <v>857</v>
      </c>
      <c r="R1269" s="1118">
        <v>270</v>
      </c>
      <c r="S1269" s="1117" t="s">
        <v>858</v>
      </c>
      <c r="T1269" s="1117">
        <v>2</v>
      </c>
      <c r="U1269" s="1117" t="s">
        <v>859</v>
      </c>
      <c r="V1269" s="1117">
        <v>2</v>
      </c>
      <c r="W1269" s="485"/>
      <c r="X1269" s="485"/>
      <c r="Y1269" s="485"/>
      <c r="Z1269" s="485"/>
      <c r="AA1269" s="485"/>
      <c r="AB1269" s="2970"/>
      <c r="AC1269" s="5084" t="s">
        <v>2466</v>
      </c>
      <c r="AD1269" s="5084" t="s">
        <v>2472</v>
      </c>
      <c r="AE1269" s="5388" t="s">
        <v>4063</v>
      </c>
      <c r="AF1269" s="260"/>
      <c r="AG1269" s="260"/>
      <c r="AH1269" s="260"/>
    </row>
    <row r="1270" spans="1:34" s="87" customFormat="1" ht="25.5" customHeight="1">
      <c r="A1270" s="3877"/>
      <c r="B1270" s="4171"/>
      <c r="C1270" s="5134"/>
      <c r="D1270" s="4079"/>
      <c r="E1270" s="5086"/>
      <c r="F1270" s="5086"/>
      <c r="G1270" s="5086"/>
      <c r="H1270" s="5086"/>
      <c r="I1270" s="5086"/>
      <c r="J1270" s="5086"/>
      <c r="K1270" s="5086"/>
      <c r="L1270" s="5086"/>
      <c r="M1270" s="5086"/>
      <c r="N1270" s="1116" t="s">
        <v>379</v>
      </c>
      <c r="O1270" s="1119" t="s">
        <v>3055</v>
      </c>
      <c r="P1270" s="1110" t="s">
        <v>3055</v>
      </c>
      <c r="Q1270" s="1106" t="s">
        <v>857</v>
      </c>
      <c r="R1270" s="1110">
        <v>3983</v>
      </c>
      <c r="S1270" s="1110" t="s">
        <v>858</v>
      </c>
      <c r="T1270" s="1110">
        <v>2</v>
      </c>
      <c r="U1270" s="1110" t="s">
        <v>859</v>
      </c>
      <c r="V1270" s="1110">
        <v>2</v>
      </c>
      <c r="W1270" s="1117"/>
      <c r="X1270" s="1117"/>
      <c r="Y1270" s="1117"/>
      <c r="Z1270" s="1117"/>
      <c r="AA1270" s="1117"/>
      <c r="AB1270" s="2982"/>
      <c r="AC1270" s="5086"/>
      <c r="AD1270" s="5086"/>
      <c r="AE1270" s="5389"/>
      <c r="AF1270" s="260"/>
      <c r="AG1270" s="260"/>
      <c r="AH1270" s="260"/>
    </row>
    <row r="1271" spans="1:34" s="87" customFormat="1" ht="24.75" customHeight="1">
      <c r="A1271" s="3877"/>
      <c r="B1271" s="4056" t="s">
        <v>2463</v>
      </c>
      <c r="C1271" s="5151" t="s">
        <v>3708</v>
      </c>
      <c r="D1271" s="4139" t="s">
        <v>3054</v>
      </c>
      <c r="E1271" s="5084" t="s">
        <v>1222</v>
      </c>
      <c r="F1271" s="5084" t="s">
        <v>851</v>
      </c>
      <c r="G1271" s="5084" t="s">
        <v>1131</v>
      </c>
      <c r="H1271" s="3743" t="s">
        <v>624</v>
      </c>
      <c r="I1271" s="5084" t="s">
        <v>873</v>
      </c>
      <c r="J1271" s="5084">
        <v>12414</v>
      </c>
      <c r="K1271" s="5084">
        <v>23968</v>
      </c>
      <c r="L1271" s="5084">
        <v>640</v>
      </c>
      <c r="M1271" s="5084">
        <v>1168</v>
      </c>
      <c r="N1271" s="1118" t="s">
        <v>854</v>
      </c>
      <c r="O1271" s="1118" t="s">
        <v>866</v>
      </c>
      <c r="P1271" s="1117" t="s">
        <v>867</v>
      </c>
      <c r="Q1271" s="1118" t="s">
        <v>857</v>
      </c>
      <c r="R1271" s="1118">
        <v>270</v>
      </c>
      <c r="S1271" s="1117" t="s">
        <v>858</v>
      </c>
      <c r="T1271" s="1117">
        <v>2</v>
      </c>
      <c r="U1271" s="1117" t="s">
        <v>859</v>
      </c>
      <c r="V1271" s="1117">
        <v>2</v>
      </c>
      <c r="W1271" s="1117"/>
      <c r="X1271" s="1117"/>
      <c r="Y1271" s="1117"/>
      <c r="Z1271" s="1117"/>
      <c r="AA1271" s="1117"/>
      <c r="AB1271" s="2983"/>
      <c r="AC1271" s="5084" t="s">
        <v>2468</v>
      </c>
      <c r="AD1271" s="5084" t="s">
        <v>2472</v>
      </c>
      <c r="AE1271" s="5432" t="s">
        <v>4064</v>
      </c>
      <c r="AF1271" s="260"/>
      <c r="AG1271" s="260"/>
      <c r="AH1271" s="260"/>
    </row>
    <row r="1272" spans="1:34" s="87" customFormat="1" ht="25.5" customHeight="1">
      <c r="A1272" s="4159"/>
      <c r="B1272" s="4171"/>
      <c r="C1272" s="5134"/>
      <c r="D1272" s="4079"/>
      <c r="E1272" s="5086"/>
      <c r="F1272" s="5086"/>
      <c r="G1272" s="5086"/>
      <c r="H1272" s="3706"/>
      <c r="I1272" s="5086"/>
      <c r="J1272" s="5086"/>
      <c r="K1272" s="5086"/>
      <c r="L1272" s="5086"/>
      <c r="M1272" s="5086"/>
      <c r="N1272" s="1116" t="s">
        <v>379</v>
      </c>
      <c r="O1272" s="1119" t="s">
        <v>3055</v>
      </c>
      <c r="P1272" s="1110" t="s">
        <v>3055</v>
      </c>
      <c r="Q1272" s="1106" t="s">
        <v>857</v>
      </c>
      <c r="R1272" s="1110">
        <v>3983</v>
      </c>
      <c r="S1272" s="1110" t="s">
        <v>858</v>
      </c>
      <c r="T1272" s="1110">
        <v>2</v>
      </c>
      <c r="U1272" s="1110" t="s">
        <v>859</v>
      </c>
      <c r="V1272" s="1110">
        <v>2</v>
      </c>
      <c r="W1272" s="1109"/>
      <c r="X1272" s="1109"/>
      <c r="Y1272" s="1109"/>
      <c r="Z1272" s="1109"/>
      <c r="AA1272" s="1109"/>
      <c r="AB1272" s="2982"/>
      <c r="AC1272" s="5086"/>
      <c r="AD1272" s="5086"/>
      <c r="AE1272" s="5389"/>
      <c r="AF1272" s="260"/>
      <c r="AG1272" s="260"/>
      <c r="AH1272" s="260"/>
    </row>
    <row r="1273" spans="1:34" s="87" customFormat="1" ht="24.75" customHeight="1">
      <c r="A1273" s="4158" t="s">
        <v>4793</v>
      </c>
      <c r="B1273" s="4056" t="s">
        <v>2463</v>
      </c>
      <c r="C1273" s="5151" t="s">
        <v>3796</v>
      </c>
      <c r="D1273" s="4139" t="s">
        <v>4795</v>
      </c>
      <c r="E1273" s="5084" t="s">
        <v>1221</v>
      </c>
      <c r="F1273" s="5084" t="s">
        <v>851</v>
      </c>
      <c r="G1273" s="5084" t="s">
        <v>862</v>
      </c>
      <c r="H1273" s="5084" t="s">
        <v>624</v>
      </c>
      <c r="I1273" s="5084" t="s">
        <v>853</v>
      </c>
      <c r="J1273" s="5084">
        <v>385</v>
      </c>
      <c r="K1273" s="5084">
        <v>512</v>
      </c>
      <c r="L1273" s="5084">
        <v>384</v>
      </c>
      <c r="M1273" s="5084">
        <v>512</v>
      </c>
      <c r="N1273" s="2231" t="s">
        <v>868</v>
      </c>
      <c r="O1273" s="2231" t="s">
        <v>4994</v>
      </c>
      <c r="P1273" s="2225" t="s">
        <v>869</v>
      </c>
      <c r="Q1273" s="1106" t="s">
        <v>857</v>
      </c>
      <c r="R1273" s="2231">
        <v>4000</v>
      </c>
      <c r="S1273" s="2226" t="s">
        <v>858</v>
      </c>
      <c r="T1273" s="2226">
        <v>2</v>
      </c>
      <c r="U1273" s="2226" t="s">
        <v>859</v>
      </c>
      <c r="V1273" s="2226">
        <v>2</v>
      </c>
      <c r="W1273" s="2225"/>
      <c r="X1273" s="2225"/>
      <c r="Y1273" s="2225"/>
      <c r="Z1273" s="2225"/>
      <c r="AA1273" s="2225"/>
      <c r="AB1273" s="2980"/>
      <c r="AC1273" s="5085" t="s">
        <v>2451</v>
      </c>
      <c r="AD1273" s="5085" t="s">
        <v>2472</v>
      </c>
      <c r="AE1273" s="5388" t="s">
        <v>5049</v>
      </c>
      <c r="AF1273" s="260"/>
      <c r="AG1273" s="260"/>
      <c r="AH1273" s="260"/>
    </row>
    <row r="1274" spans="1:34" s="87" customFormat="1" ht="25.5" customHeight="1">
      <c r="A1274" s="3877"/>
      <c r="B1274" s="4171"/>
      <c r="C1274" s="5134"/>
      <c r="D1274" s="4079"/>
      <c r="E1274" s="5086"/>
      <c r="F1274" s="5086"/>
      <c r="G1274" s="5086"/>
      <c r="H1274" s="5086"/>
      <c r="I1274" s="5086"/>
      <c r="J1274" s="5086"/>
      <c r="K1274" s="5086"/>
      <c r="L1274" s="5086"/>
      <c r="M1274" s="5086"/>
      <c r="N1274" s="2231" t="s">
        <v>379</v>
      </c>
      <c r="O1274" s="2232" t="s">
        <v>3055</v>
      </c>
      <c r="P1274" s="2226" t="s">
        <v>3055</v>
      </c>
      <c r="Q1274" s="1106" t="s">
        <v>857</v>
      </c>
      <c r="R1274" s="2226">
        <v>3983</v>
      </c>
      <c r="S1274" s="2226" t="s">
        <v>858</v>
      </c>
      <c r="T1274" s="2226">
        <v>2</v>
      </c>
      <c r="U1274" s="2226" t="s">
        <v>859</v>
      </c>
      <c r="V1274" s="2226">
        <v>2</v>
      </c>
      <c r="W1274" s="485"/>
      <c r="X1274" s="485"/>
      <c r="Y1274" s="485"/>
      <c r="Z1274" s="485"/>
      <c r="AA1274" s="485"/>
      <c r="AB1274" s="485"/>
      <c r="AC1274" s="5086"/>
      <c r="AD1274" s="5086"/>
      <c r="AE1274" s="5389"/>
      <c r="AF1274" s="260"/>
      <c r="AG1274" s="260"/>
      <c r="AH1274" s="260"/>
    </row>
    <row r="1275" spans="1:34" ht="12.75" customHeight="1">
      <c r="A1275" s="3877"/>
      <c r="B1275" s="4056" t="s">
        <v>2463</v>
      </c>
      <c r="C1275" s="5151" t="s">
        <v>3797</v>
      </c>
      <c r="D1275" s="4139" t="s">
        <v>4794</v>
      </c>
      <c r="E1275" s="5084" t="s">
        <v>1221</v>
      </c>
      <c r="F1275" s="5084" t="s">
        <v>851</v>
      </c>
      <c r="G1275" s="5084" t="s">
        <v>862</v>
      </c>
      <c r="H1275" s="5084" t="s">
        <v>624</v>
      </c>
      <c r="I1275" s="5084" t="s">
        <v>853</v>
      </c>
      <c r="J1275" s="5084">
        <v>641</v>
      </c>
      <c r="K1275" s="5084">
        <v>768</v>
      </c>
      <c r="L1275" s="5084">
        <v>608</v>
      </c>
      <c r="M1275" s="5084">
        <v>768</v>
      </c>
      <c r="N1275" s="2231" t="s">
        <v>868</v>
      </c>
      <c r="O1275" s="2231" t="s">
        <v>5048</v>
      </c>
      <c r="P1275" s="2225" t="s">
        <v>340</v>
      </c>
      <c r="Q1275" s="1106" t="s">
        <v>857</v>
      </c>
      <c r="R1275" s="2231">
        <v>4000</v>
      </c>
      <c r="S1275" s="2226" t="s">
        <v>858</v>
      </c>
      <c r="T1275" s="2226">
        <v>8</v>
      </c>
      <c r="U1275" s="2226" t="s">
        <v>859</v>
      </c>
      <c r="V1275" s="2226">
        <v>8</v>
      </c>
      <c r="W1275" s="2225"/>
      <c r="X1275" s="2225"/>
      <c r="Y1275" s="2225"/>
      <c r="Z1275" s="2225"/>
      <c r="AA1275" s="2225"/>
      <c r="AB1275" s="2980"/>
      <c r="AC1275" s="5085" t="s">
        <v>2451</v>
      </c>
      <c r="AD1275" s="5085" t="s">
        <v>2472</v>
      </c>
      <c r="AE1275" s="5388" t="s">
        <v>5050</v>
      </c>
    </row>
    <row r="1276" spans="1:34" ht="12.75" customHeight="1">
      <c r="A1276" s="4159"/>
      <c r="B1276" s="4171"/>
      <c r="C1276" s="5134"/>
      <c r="D1276" s="4079"/>
      <c r="E1276" s="5086"/>
      <c r="F1276" s="5086"/>
      <c r="G1276" s="5086"/>
      <c r="H1276" s="5086"/>
      <c r="I1276" s="5086"/>
      <c r="J1276" s="5086"/>
      <c r="K1276" s="5086"/>
      <c r="L1276" s="5086"/>
      <c r="M1276" s="5086"/>
      <c r="N1276" s="2231" t="s">
        <v>379</v>
      </c>
      <c r="O1276" s="2232" t="s">
        <v>3055</v>
      </c>
      <c r="P1276" s="2226" t="s">
        <v>3055</v>
      </c>
      <c r="Q1276" s="1106" t="s">
        <v>857</v>
      </c>
      <c r="R1276" s="2226">
        <v>3983</v>
      </c>
      <c r="S1276" s="2226" t="s">
        <v>858</v>
      </c>
      <c r="T1276" s="2226">
        <v>2</v>
      </c>
      <c r="U1276" s="2226" t="s">
        <v>859</v>
      </c>
      <c r="V1276" s="2226">
        <v>2</v>
      </c>
      <c r="W1276" s="485"/>
      <c r="X1276" s="485"/>
      <c r="Y1276" s="485"/>
      <c r="Z1276" s="485"/>
      <c r="AA1276" s="485"/>
      <c r="AB1276" s="485"/>
      <c r="AC1276" s="5086"/>
      <c r="AD1276" s="5086"/>
      <c r="AE1276" s="5389"/>
    </row>
    <row r="1277" spans="1:34" ht="12.75" customHeight="1">
      <c r="A1277" s="3877" t="s">
        <v>4110</v>
      </c>
      <c r="B1277" s="5085" t="s">
        <v>2463</v>
      </c>
      <c r="C1277" s="5094" t="s">
        <v>3709</v>
      </c>
      <c r="D1277" s="5119" t="s">
        <v>3089</v>
      </c>
      <c r="E1277" s="5085" t="s">
        <v>1223</v>
      </c>
      <c r="F1277" s="5085" t="s">
        <v>851</v>
      </c>
      <c r="G1277" s="5085" t="s">
        <v>1130</v>
      </c>
      <c r="H1277" s="5085" t="s">
        <v>624</v>
      </c>
      <c r="I1277" s="5085" t="s">
        <v>873</v>
      </c>
      <c r="J1277" s="5085">
        <v>4528</v>
      </c>
      <c r="K1277" s="5085">
        <v>5088</v>
      </c>
      <c r="L1277" s="5085">
        <v>340</v>
      </c>
      <c r="M1277" s="5085">
        <v>538</v>
      </c>
      <c r="N1277" s="1116" t="s">
        <v>874</v>
      </c>
      <c r="O1277" s="1116" t="s">
        <v>930</v>
      </c>
      <c r="P1277" s="1116" t="s">
        <v>341</v>
      </c>
      <c r="Q1277" s="1116" t="s">
        <v>857</v>
      </c>
      <c r="R1277" s="1109">
        <v>3986</v>
      </c>
      <c r="S1277" s="1109" t="s">
        <v>858</v>
      </c>
      <c r="T1277" s="1109">
        <v>2</v>
      </c>
      <c r="U1277" s="1109" t="s">
        <v>859</v>
      </c>
      <c r="V1277" s="1109">
        <v>2</v>
      </c>
      <c r="W1277" s="1109">
        <v>3</v>
      </c>
      <c r="X1277" s="1109" t="s">
        <v>875</v>
      </c>
      <c r="Y1277" s="1109" t="s">
        <v>859</v>
      </c>
      <c r="Z1277" s="1109" t="s">
        <v>876</v>
      </c>
      <c r="AA1277" s="1109" t="s">
        <v>877</v>
      </c>
      <c r="AB1277" s="2980"/>
      <c r="AC1277" s="5085" t="s">
        <v>2466</v>
      </c>
      <c r="AD1277" s="5085" t="s">
        <v>2472</v>
      </c>
      <c r="AE1277" s="5388" t="s">
        <v>4065</v>
      </c>
    </row>
    <row r="1278" spans="1:34" ht="12.75" customHeight="1">
      <c r="A1278" s="4159"/>
      <c r="B1278" s="5086"/>
      <c r="C1278" s="5095"/>
      <c r="D1278" s="5120"/>
      <c r="E1278" s="5086"/>
      <c r="F1278" s="5086"/>
      <c r="G1278" s="5086"/>
      <c r="H1278" s="5086"/>
      <c r="I1278" s="5086"/>
      <c r="J1278" s="5086"/>
      <c r="K1278" s="5086"/>
      <c r="L1278" s="5086"/>
      <c r="M1278" s="5086"/>
      <c r="N1278" s="1116" t="s">
        <v>379</v>
      </c>
      <c r="O1278" s="1119" t="s">
        <v>3055</v>
      </c>
      <c r="P1278" s="1110" t="s">
        <v>3055</v>
      </c>
      <c r="Q1278" s="1106" t="s">
        <v>857</v>
      </c>
      <c r="R1278" s="1110">
        <v>3983</v>
      </c>
      <c r="S1278" s="1110" t="s">
        <v>858</v>
      </c>
      <c r="T1278" s="1110">
        <v>2</v>
      </c>
      <c r="U1278" s="1110" t="s">
        <v>859</v>
      </c>
      <c r="V1278" s="1110">
        <v>2</v>
      </c>
      <c r="W1278" s="1109"/>
      <c r="X1278" s="1109"/>
      <c r="Y1278" s="1109"/>
      <c r="Z1278" s="1109"/>
      <c r="AA1278" s="1109"/>
      <c r="AB1278" s="2982"/>
      <c r="AC1278" s="5086"/>
      <c r="AD1278" s="5086"/>
      <c r="AE1278" s="5389"/>
    </row>
    <row r="1279" spans="1:34" ht="12.75" customHeight="1">
      <c r="A1279" s="4158" t="s">
        <v>4017</v>
      </c>
      <c r="B1279" s="5084" t="s">
        <v>2463</v>
      </c>
      <c r="C1279" s="5093" t="s">
        <v>3710</v>
      </c>
      <c r="D1279" s="5123" t="s">
        <v>3090</v>
      </c>
      <c r="E1279" s="5084" t="s">
        <v>1226</v>
      </c>
      <c r="F1279" s="5084" t="s">
        <v>851</v>
      </c>
      <c r="G1279" s="5084" t="s">
        <v>1130</v>
      </c>
      <c r="H1279" s="5084" t="s">
        <v>624</v>
      </c>
      <c r="I1279" s="5084" t="s">
        <v>873</v>
      </c>
      <c r="J1279" s="5084">
        <v>6728</v>
      </c>
      <c r="K1279" s="5084">
        <v>6892</v>
      </c>
      <c r="L1279" s="5084">
        <v>340</v>
      </c>
      <c r="M1279" s="5084">
        <v>538</v>
      </c>
      <c r="N1279" s="1118" t="s">
        <v>874</v>
      </c>
      <c r="O1279" s="1118" t="s">
        <v>168</v>
      </c>
      <c r="P1279" s="1118" t="s">
        <v>341</v>
      </c>
      <c r="Q1279" s="1118" t="s">
        <v>857</v>
      </c>
      <c r="R1279" s="1117">
        <v>3986</v>
      </c>
      <c r="S1279" s="1117" t="s">
        <v>858</v>
      </c>
      <c r="T1279" s="1117">
        <v>2</v>
      </c>
      <c r="U1279" s="1117" t="s">
        <v>859</v>
      </c>
      <c r="V1279" s="1117">
        <v>2</v>
      </c>
      <c r="W1279" s="1117">
        <v>6</v>
      </c>
      <c r="X1279" s="1117" t="s">
        <v>875</v>
      </c>
      <c r="Y1279" s="1117" t="s">
        <v>859</v>
      </c>
      <c r="Z1279" s="1117" t="s">
        <v>876</v>
      </c>
      <c r="AA1279" s="1117" t="s">
        <v>877</v>
      </c>
      <c r="AB1279" s="2983"/>
      <c r="AC1279" s="5084" t="s">
        <v>2466</v>
      </c>
      <c r="AD1279" s="5084" t="s">
        <v>2472</v>
      </c>
      <c r="AE1279" s="5432" t="s">
        <v>4066</v>
      </c>
    </row>
    <row r="1280" spans="1:34" ht="12.75" customHeight="1">
      <c r="A1280" s="4159"/>
      <c r="B1280" s="5086"/>
      <c r="C1280" s="5095"/>
      <c r="D1280" s="5120"/>
      <c r="E1280" s="5086"/>
      <c r="F1280" s="5086"/>
      <c r="G1280" s="5086"/>
      <c r="H1280" s="5086"/>
      <c r="I1280" s="5086"/>
      <c r="J1280" s="5086"/>
      <c r="K1280" s="5086"/>
      <c r="L1280" s="5086"/>
      <c r="M1280" s="5086"/>
      <c r="N1280" s="1116" t="s">
        <v>379</v>
      </c>
      <c r="O1280" s="1119" t="s">
        <v>3055</v>
      </c>
      <c r="P1280" s="1110" t="s">
        <v>3055</v>
      </c>
      <c r="Q1280" s="1228" t="s">
        <v>857</v>
      </c>
      <c r="R1280" s="1110">
        <v>3983</v>
      </c>
      <c r="S1280" s="1110" t="s">
        <v>858</v>
      </c>
      <c r="T1280" s="1110">
        <v>2</v>
      </c>
      <c r="U1280" s="1110" t="s">
        <v>859</v>
      </c>
      <c r="V1280" s="1110">
        <v>2</v>
      </c>
      <c r="W1280" s="1109"/>
      <c r="X1280" s="1109"/>
      <c r="Y1280" s="1109"/>
      <c r="Z1280" s="1109"/>
      <c r="AA1280" s="1109"/>
      <c r="AB1280" s="2982"/>
      <c r="AC1280" s="5086"/>
      <c r="AD1280" s="5086"/>
      <c r="AE1280" s="5389"/>
    </row>
    <row r="1281" spans="1:31" ht="12.75" customHeight="1">
      <c r="A1281" s="4158" t="s">
        <v>4018</v>
      </c>
      <c r="B1281" s="5084" t="s">
        <v>2463</v>
      </c>
      <c r="C1281" s="5093" t="s">
        <v>3711</v>
      </c>
      <c r="D1281" s="5123" t="s">
        <v>3091</v>
      </c>
      <c r="E1281" s="5084" t="s">
        <v>1226</v>
      </c>
      <c r="F1281" s="5084" t="s">
        <v>851</v>
      </c>
      <c r="G1281" s="5084" t="s">
        <v>1130</v>
      </c>
      <c r="H1281" s="5084" t="s">
        <v>624</v>
      </c>
      <c r="I1281" s="5084" t="s">
        <v>873</v>
      </c>
      <c r="J1281" s="5084">
        <v>8928</v>
      </c>
      <c r="K1281" s="5084">
        <v>9092</v>
      </c>
      <c r="L1281" s="5084">
        <v>340</v>
      </c>
      <c r="M1281" s="5084">
        <v>538</v>
      </c>
      <c r="N1281" s="1116" t="s">
        <v>874</v>
      </c>
      <c r="O1281" s="1116" t="s">
        <v>1158</v>
      </c>
      <c r="P1281" s="1116" t="s">
        <v>341</v>
      </c>
      <c r="Q1281" s="1227" t="s">
        <v>857</v>
      </c>
      <c r="R1281" s="1109">
        <v>3986</v>
      </c>
      <c r="S1281" s="1109" t="s">
        <v>858</v>
      </c>
      <c r="T1281" s="1109">
        <v>4</v>
      </c>
      <c r="U1281" s="1109" t="s">
        <v>859</v>
      </c>
      <c r="V1281" s="1109">
        <v>4</v>
      </c>
      <c r="W1281" s="1109">
        <v>6</v>
      </c>
      <c r="X1281" s="1109" t="s">
        <v>875</v>
      </c>
      <c r="Y1281" s="1109" t="s">
        <v>859</v>
      </c>
      <c r="Z1281" s="1109" t="s">
        <v>876</v>
      </c>
      <c r="AA1281" s="1117" t="s">
        <v>877</v>
      </c>
      <c r="AB1281" s="2983"/>
      <c r="AC1281" s="5084" t="s">
        <v>2466</v>
      </c>
      <c r="AD1281" s="5084" t="s">
        <v>2472</v>
      </c>
      <c r="AE1281" s="5432" t="s">
        <v>4067</v>
      </c>
    </row>
    <row r="1282" spans="1:31" ht="12.75" customHeight="1">
      <c r="A1282" s="4159"/>
      <c r="B1282" s="5086"/>
      <c r="C1282" s="5095"/>
      <c r="D1282" s="5120"/>
      <c r="E1282" s="5086"/>
      <c r="F1282" s="5086"/>
      <c r="G1282" s="5086"/>
      <c r="H1282" s="5086"/>
      <c r="I1282" s="5086"/>
      <c r="J1282" s="5086"/>
      <c r="K1282" s="5086"/>
      <c r="L1282" s="5086"/>
      <c r="M1282" s="5086"/>
      <c r="N1282" s="1116" t="s">
        <v>379</v>
      </c>
      <c r="O1282" s="1119" t="s">
        <v>3055</v>
      </c>
      <c r="P1282" s="1110" t="s">
        <v>3055</v>
      </c>
      <c r="Q1282" s="1228" t="s">
        <v>857</v>
      </c>
      <c r="R1282" s="1110">
        <v>3983</v>
      </c>
      <c r="S1282" s="1110" t="s">
        <v>858</v>
      </c>
      <c r="T1282" s="1110">
        <v>2</v>
      </c>
      <c r="U1282" s="1110" t="s">
        <v>859</v>
      </c>
      <c r="V1282" s="1110">
        <v>2</v>
      </c>
      <c r="W1282" s="1109"/>
      <c r="X1282" s="1109"/>
      <c r="Y1282" s="1109"/>
      <c r="Z1282" s="1109"/>
      <c r="AA1282" s="1122"/>
      <c r="AB1282" s="2982"/>
      <c r="AC1282" s="5086"/>
      <c r="AD1282" s="5086"/>
      <c r="AE1282" s="5389"/>
    </row>
    <row r="1283" spans="1:31" ht="12.75" customHeight="1">
      <c r="A1283" s="4158" t="s">
        <v>4602</v>
      </c>
      <c r="B1283" s="5084" t="s">
        <v>2463</v>
      </c>
      <c r="C1283" s="5093" t="s">
        <v>4588</v>
      </c>
      <c r="D1283" s="4150" t="s">
        <v>4589</v>
      </c>
      <c r="E1283" s="5084" t="s">
        <v>1225</v>
      </c>
      <c r="F1283" s="5084" t="s">
        <v>851</v>
      </c>
      <c r="G1283" s="5084" t="s">
        <v>1131</v>
      </c>
      <c r="H1283" s="5084" t="s">
        <v>624</v>
      </c>
      <c r="I1283" s="5084" t="s">
        <v>873</v>
      </c>
      <c r="J1283" s="5084">
        <v>11128</v>
      </c>
      <c r="K1283" s="5084">
        <v>11292</v>
      </c>
      <c r="L1283" s="5084">
        <v>340</v>
      </c>
      <c r="M1283" s="5084">
        <v>538</v>
      </c>
      <c r="N1283" s="1988" t="s">
        <v>874</v>
      </c>
      <c r="O1283" s="2009" t="s">
        <v>344</v>
      </c>
      <c r="P1283" s="1988" t="s">
        <v>341</v>
      </c>
      <c r="Q1283" s="1988" t="s">
        <v>857</v>
      </c>
      <c r="R1283" s="1977">
        <v>3986</v>
      </c>
      <c r="S1283" s="1977" t="s">
        <v>858</v>
      </c>
      <c r="T1283" s="2225">
        <v>4</v>
      </c>
      <c r="U1283" s="1977" t="s">
        <v>859</v>
      </c>
      <c r="V1283" s="2225">
        <v>4</v>
      </c>
      <c r="W1283" s="1977">
        <v>6</v>
      </c>
      <c r="X1283" s="1977" t="s">
        <v>875</v>
      </c>
      <c r="Y1283" s="1977" t="s">
        <v>859</v>
      </c>
      <c r="Z1283" s="1977" t="s">
        <v>876</v>
      </c>
      <c r="AA1283" s="1998" t="s">
        <v>877</v>
      </c>
      <c r="AB1283" s="2983"/>
      <c r="AC1283" s="5084" t="s">
        <v>2466</v>
      </c>
      <c r="AD1283" s="5084" t="s">
        <v>2472</v>
      </c>
      <c r="AE1283" s="5432" t="s">
        <v>4625</v>
      </c>
    </row>
    <row r="1284" spans="1:31" ht="12.75" customHeight="1">
      <c r="A1284" s="4159"/>
      <c r="B1284" s="5086"/>
      <c r="C1284" s="5095"/>
      <c r="D1284" s="4151"/>
      <c r="E1284" s="5086"/>
      <c r="F1284" s="5086"/>
      <c r="G1284" s="5086"/>
      <c r="H1284" s="5086"/>
      <c r="I1284" s="5086"/>
      <c r="J1284" s="5086"/>
      <c r="K1284" s="5086"/>
      <c r="L1284" s="5086"/>
      <c r="M1284" s="5086"/>
      <c r="N1284" s="1988" t="s">
        <v>379</v>
      </c>
      <c r="O1284" s="1989" t="s">
        <v>3055</v>
      </c>
      <c r="P1284" s="1978" t="s">
        <v>3055</v>
      </c>
      <c r="Q1284" s="1989" t="s">
        <v>857</v>
      </c>
      <c r="R1284" s="1978">
        <v>3983</v>
      </c>
      <c r="S1284" s="1978" t="s">
        <v>858</v>
      </c>
      <c r="T1284" s="1978">
        <v>2</v>
      </c>
      <c r="U1284" s="1978" t="s">
        <v>859</v>
      </c>
      <c r="V1284" s="1978">
        <v>2</v>
      </c>
      <c r="W1284" s="1977"/>
      <c r="X1284" s="1977"/>
      <c r="Y1284" s="1977"/>
      <c r="Z1284" s="1977"/>
      <c r="AA1284" s="2003"/>
      <c r="AB1284" s="2982"/>
      <c r="AC1284" s="5086"/>
      <c r="AD1284" s="5086"/>
      <c r="AE1284" s="5389"/>
    </row>
    <row r="1285" spans="1:31" ht="12.75" customHeight="1">
      <c r="A1285" s="4158" t="s">
        <v>4291</v>
      </c>
      <c r="B1285" s="5084" t="s">
        <v>2463</v>
      </c>
      <c r="C1285" s="5093" t="s">
        <v>4266</v>
      </c>
      <c r="D1285" s="5123" t="s">
        <v>4267</v>
      </c>
      <c r="E1285" s="5084" t="s">
        <v>1225</v>
      </c>
      <c r="F1285" s="5084" t="s">
        <v>851</v>
      </c>
      <c r="G1285" s="5084" t="s">
        <v>1131</v>
      </c>
      <c r="H1285" s="5084" t="s">
        <v>624</v>
      </c>
      <c r="I1285" s="5084" t="s">
        <v>873</v>
      </c>
      <c r="J1285" s="5084">
        <v>13328</v>
      </c>
      <c r="K1285" s="5084">
        <v>13492</v>
      </c>
      <c r="L1285" s="5084">
        <v>340</v>
      </c>
      <c r="M1285" s="5084">
        <v>538</v>
      </c>
      <c r="N1285" s="1613" t="s">
        <v>874</v>
      </c>
      <c r="O1285" s="2008" t="s">
        <v>4292</v>
      </c>
      <c r="P1285" s="1613" t="s">
        <v>341</v>
      </c>
      <c r="Q1285" s="1613" t="s">
        <v>857</v>
      </c>
      <c r="R1285" s="1601">
        <v>3986</v>
      </c>
      <c r="S1285" s="1601" t="s">
        <v>858</v>
      </c>
      <c r="T1285" s="1601">
        <v>4</v>
      </c>
      <c r="U1285" s="1601" t="s">
        <v>859</v>
      </c>
      <c r="V1285" s="1601">
        <v>4</v>
      </c>
      <c r="W1285" s="1601">
        <v>6</v>
      </c>
      <c r="X1285" s="1601" t="s">
        <v>875</v>
      </c>
      <c r="Y1285" s="1601" t="s">
        <v>859</v>
      </c>
      <c r="Z1285" s="1601" t="s">
        <v>876</v>
      </c>
      <c r="AA1285" s="1627" t="s">
        <v>877</v>
      </c>
      <c r="AB1285" s="2983"/>
      <c r="AC1285" s="5084" t="s">
        <v>2466</v>
      </c>
      <c r="AD1285" s="5084" t="s">
        <v>2472</v>
      </c>
      <c r="AE1285" s="5432" t="s">
        <v>4293</v>
      </c>
    </row>
    <row r="1286" spans="1:31" ht="12.75" customHeight="1">
      <c r="A1286" s="4159"/>
      <c r="B1286" s="5086"/>
      <c r="C1286" s="5095"/>
      <c r="D1286" s="5120"/>
      <c r="E1286" s="5086"/>
      <c r="F1286" s="5086"/>
      <c r="G1286" s="5086"/>
      <c r="H1286" s="5086"/>
      <c r="I1286" s="5086"/>
      <c r="J1286" s="5086"/>
      <c r="K1286" s="5086"/>
      <c r="L1286" s="5086"/>
      <c r="M1286" s="5086"/>
      <c r="N1286" s="1613" t="s">
        <v>379</v>
      </c>
      <c r="O1286" s="1615" t="s">
        <v>3055</v>
      </c>
      <c r="P1286" s="1602" t="s">
        <v>3055</v>
      </c>
      <c r="Q1286" s="1615" t="s">
        <v>857</v>
      </c>
      <c r="R1286" s="1602">
        <v>3983</v>
      </c>
      <c r="S1286" s="1602" t="s">
        <v>858</v>
      </c>
      <c r="T1286" s="1602">
        <v>2</v>
      </c>
      <c r="U1286" s="1602" t="s">
        <v>859</v>
      </c>
      <c r="V1286" s="1602">
        <v>2</v>
      </c>
      <c r="W1286" s="1601"/>
      <c r="X1286" s="1601"/>
      <c r="Y1286" s="1601"/>
      <c r="Z1286" s="1601"/>
      <c r="AA1286" s="1631"/>
      <c r="AB1286" s="2982"/>
      <c r="AC1286" s="5086"/>
      <c r="AD1286" s="5086"/>
      <c r="AE1286" s="5389"/>
    </row>
    <row r="1287" spans="1:31" ht="12.75" customHeight="1">
      <c r="A1287" s="4158" t="s">
        <v>4800</v>
      </c>
      <c r="B1287" s="5084" t="s">
        <v>2463</v>
      </c>
      <c r="C1287" s="5105" t="s">
        <v>4799</v>
      </c>
      <c r="D1287" s="5153" t="s">
        <v>4798</v>
      </c>
      <c r="E1287" s="5084" t="s">
        <v>1223</v>
      </c>
      <c r="F1287" s="5084" t="s">
        <v>851</v>
      </c>
      <c r="G1287" s="5084" t="s">
        <v>1130</v>
      </c>
      <c r="H1287" s="5084" t="s">
        <v>624</v>
      </c>
      <c r="I1287" s="5084" t="s">
        <v>873</v>
      </c>
      <c r="J1287" s="5084">
        <v>4384</v>
      </c>
      <c r="K1287" s="5084">
        <v>5024</v>
      </c>
      <c r="L1287" s="5084">
        <v>512</v>
      </c>
      <c r="M1287" s="5084">
        <v>768</v>
      </c>
      <c r="N1287" s="2231" t="s">
        <v>874</v>
      </c>
      <c r="O1287" s="2231" t="s">
        <v>3491</v>
      </c>
      <c r="P1287" s="2225" t="s">
        <v>341</v>
      </c>
      <c r="Q1287" s="2231" t="s">
        <v>857</v>
      </c>
      <c r="R1287" s="2225">
        <v>3986</v>
      </c>
      <c r="S1287" s="2225" t="s">
        <v>858</v>
      </c>
      <c r="T1287" s="2225">
        <v>2</v>
      </c>
      <c r="U1287" s="2225" t="s">
        <v>859</v>
      </c>
      <c r="V1287" s="2225">
        <v>2</v>
      </c>
      <c r="W1287" s="2225">
        <v>3</v>
      </c>
      <c r="X1287" s="2225" t="s">
        <v>875</v>
      </c>
      <c r="Y1287" s="2225" t="s">
        <v>859</v>
      </c>
      <c r="Z1287" s="2225" t="s">
        <v>876</v>
      </c>
      <c r="AA1287" s="2225" t="s">
        <v>877</v>
      </c>
      <c r="AB1287" s="2980"/>
      <c r="AC1287" s="5084" t="s">
        <v>2466</v>
      </c>
      <c r="AD1287" s="5084" t="s">
        <v>2472</v>
      </c>
      <c r="AE1287" s="5432" t="s">
        <v>5051</v>
      </c>
    </row>
    <row r="1288" spans="1:31" ht="12.75" customHeight="1">
      <c r="A1288" s="3877"/>
      <c r="B1288" s="5085"/>
      <c r="C1288" s="5106"/>
      <c r="D1288" s="5154"/>
      <c r="E1288" s="5085"/>
      <c r="F1288" s="5085"/>
      <c r="G1288" s="5085"/>
      <c r="H1288" s="5085"/>
      <c r="I1288" s="5085"/>
      <c r="J1288" s="5085"/>
      <c r="K1288" s="5085"/>
      <c r="L1288" s="5085"/>
      <c r="M1288" s="5085"/>
      <c r="N1288" s="2234" t="s">
        <v>868</v>
      </c>
      <c r="O1288" s="2234" t="s">
        <v>869</v>
      </c>
      <c r="P1288" s="2234" t="s">
        <v>869</v>
      </c>
      <c r="Q1288" s="2234" t="s">
        <v>857</v>
      </c>
      <c r="R1288" s="2237">
        <v>4000</v>
      </c>
      <c r="S1288" s="2237" t="s">
        <v>858</v>
      </c>
      <c r="T1288" s="2237">
        <v>2</v>
      </c>
      <c r="U1288" s="2237" t="s">
        <v>859</v>
      </c>
      <c r="V1288" s="2237">
        <v>2</v>
      </c>
      <c r="W1288" s="2225"/>
      <c r="X1288" s="2225"/>
      <c r="Y1288" s="2225"/>
      <c r="Z1288" s="2225"/>
      <c r="AA1288" s="2225"/>
      <c r="AB1288" s="2980"/>
      <c r="AC1288" s="5085"/>
      <c r="AD1288" s="5085"/>
      <c r="AE1288" s="5388"/>
    </row>
    <row r="1289" spans="1:31" ht="12.75" customHeight="1">
      <c r="A1289" s="3877"/>
      <c r="B1289" s="5086"/>
      <c r="C1289" s="5107"/>
      <c r="D1289" s="5155"/>
      <c r="E1289" s="5086"/>
      <c r="F1289" s="5086"/>
      <c r="G1289" s="5086"/>
      <c r="H1289" s="5086"/>
      <c r="I1289" s="5086"/>
      <c r="J1289" s="5086"/>
      <c r="K1289" s="5086"/>
      <c r="L1289" s="5086"/>
      <c r="M1289" s="5086"/>
      <c r="N1289" s="2231" t="s">
        <v>379</v>
      </c>
      <c r="O1289" s="2232" t="s">
        <v>3055</v>
      </c>
      <c r="P1289" s="2226" t="s">
        <v>3055</v>
      </c>
      <c r="Q1289" s="2232" t="s">
        <v>857</v>
      </c>
      <c r="R1289" s="2226">
        <v>3983</v>
      </c>
      <c r="S1289" s="2226" t="s">
        <v>858</v>
      </c>
      <c r="T1289" s="2226">
        <v>2</v>
      </c>
      <c r="U1289" s="2226" t="s">
        <v>859</v>
      </c>
      <c r="V1289" s="2226">
        <v>2</v>
      </c>
      <c r="W1289" s="2237"/>
      <c r="X1289" s="2237"/>
      <c r="Y1289" s="2237"/>
      <c r="Z1289" s="2237"/>
      <c r="AA1289" s="2237"/>
      <c r="AB1289" s="2982"/>
      <c r="AC1289" s="5086"/>
      <c r="AD1289" s="5086"/>
      <c r="AE1289" s="5389"/>
    </row>
    <row r="1290" spans="1:31" ht="12.75" customHeight="1">
      <c r="A1290" s="3877"/>
      <c r="B1290" s="5084" t="s">
        <v>2463</v>
      </c>
      <c r="C1290" s="5105" t="s">
        <v>4802</v>
      </c>
      <c r="D1290" s="5153" t="s">
        <v>4801</v>
      </c>
      <c r="E1290" s="5084" t="s">
        <v>1226</v>
      </c>
      <c r="F1290" s="5084" t="s">
        <v>851</v>
      </c>
      <c r="G1290" s="5084" t="s">
        <v>1130</v>
      </c>
      <c r="H1290" s="5084" t="s">
        <v>624</v>
      </c>
      <c r="I1290" s="5084" t="s">
        <v>873</v>
      </c>
      <c r="J1290" s="5084">
        <v>6384</v>
      </c>
      <c r="K1290" s="5084">
        <v>7198</v>
      </c>
      <c r="L1290" s="5084">
        <v>512</v>
      </c>
      <c r="M1290" s="5084">
        <v>768</v>
      </c>
      <c r="N1290" s="2231" t="s">
        <v>874</v>
      </c>
      <c r="O1290" s="2231" t="s">
        <v>3504</v>
      </c>
      <c r="P1290" s="2225" t="s">
        <v>341</v>
      </c>
      <c r="Q1290" s="2231" t="s">
        <v>857</v>
      </c>
      <c r="R1290" s="2225">
        <v>3986</v>
      </c>
      <c r="S1290" s="2225" t="s">
        <v>858</v>
      </c>
      <c r="T1290" s="2225">
        <v>2</v>
      </c>
      <c r="U1290" s="2225" t="s">
        <v>859</v>
      </c>
      <c r="V1290" s="2225">
        <v>2</v>
      </c>
      <c r="W1290" s="2225">
        <v>6</v>
      </c>
      <c r="X1290" s="2225" t="s">
        <v>875</v>
      </c>
      <c r="Y1290" s="2225" t="s">
        <v>859</v>
      </c>
      <c r="Z1290" s="2225" t="s">
        <v>876</v>
      </c>
      <c r="AA1290" s="2225" t="s">
        <v>877</v>
      </c>
      <c r="AB1290" s="2980"/>
      <c r="AC1290" s="5084" t="s">
        <v>2466</v>
      </c>
      <c r="AD1290" s="5084" t="s">
        <v>2472</v>
      </c>
      <c r="AE1290" s="5432" t="s">
        <v>5052</v>
      </c>
    </row>
    <row r="1291" spans="1:31" ht="12.75" customHeight="1">
      <c r="A1291" s="3877"/>
      <c r="B1291" s="5085"/>
      <c r="C1291" s="5106"/>
      <c r="D1291" s="5154"/>
      <c r="E1291" s="5085"/>
      <c r="F1291" s="5085"/>
      <c r="G1291" s="5085"/>
      <c r="H1291" s="5085"/>
      <c r="I1291" s="5085"/>
      <c r="J1291" s="5085"/>
      <c r="K1291" s="5085"/>
      <c r="L1291" s="5085"/>
      <c r="M1291" s="5085"/>
      <c r="N1291" s="2234" t="s">
        <v>868</v>
      </c>
      <c r="O1291" s="2234" t="s">
        <v>869</v>
      </c>
      <c r="P1291" s="2234" t="s">
        <v>869</v>
      </c>
      <c r="Q1291" s="2234" t="s">
        <v>857</v>
      </c>
      <c r="R1291" s="2237">
        <v>4000</v>
      </c>
      <c r="S1291" s="2237" t="s">
        <v>858</v>
      </c>
      <c r="T1291" s="2237">
        <v>2</v>
      </c>
      <c r="U1291" s="2237" t="s">
        <v>859</v>
      </c>
      <c r="V1291" s="2237">
        <v>2</v>
      </c>
      <c r="W1291" s="2225"/>
      <c r="X1291" s="2225"/>
      <c r="Y1291" s="2225"/>
      <c r="Z1291" s="2225"/>
      <c r="AA1291" s="2225"/>
      <c r="AB1291" s="2980"/>
      <c r="AC1291" s="5085"/>
      <c r="AD1291" s="5085"/>
      <c r="AE1291" s="5388"/>
    </row>
    <row r="1292" spans="1:31" ht="12.75" customHeight="1">
      <c r="A1292" s="3877"/>
      <c r="B1292" s="5086"/>
      <c r="C1292" s="5107"/>
      <c r="D1292" s="5155"/>
      <c r="E1292" s="5086"/>
      <c r="F1292" s="5086"/>
      <c r="G1292" s="5086"/>
      <c r="H1292" s="5086"/>
      <c r="I1292" s="5086"/>
      <c r="J1292" s="5086"/>
      <c r="K1292" s="5086"/>
      <c r="L1292" s="5086"/>
      <c r="M1292" s="5086"/>
      <c r="N1292" s="2231" t="s">
        <v>379</v>
      </c>
      <c r="O1292" s="2232" t="s">
        <v>3055</v>
      </c>
      <c r="P1292" s="2226" t="s">
        <v>3055</v>
      </c>
      <c r="Q1292" s="2232" t="s">
        <v>857</v>
      </c>
      <c r="R1292" s="2226">
        <v>3983</v>
      </c>
      <c r="S1292" s="2226" t="s">
        <v>858</v>
      </c>
      <c r="T1292" s="2226">
        <v>2</v>
      </c>
      <c r="U1292" s="2226" t="s">
        <v>859</v>
      </c>
      <c r="V1292" s="2226">
        <v>2</v>
      </c>
      <c r="W1292" s="2237"/>
      <c r="X1292" s="2237"/>
      <c r="Y1292" s="2237"/>
      <c r="Z1292" s="2237"/>
      <c r="AA1292" s="2237"/>
      <c r="AB1292" s="2982"/>
      <c r="AC1292" s="5086"/>
      <c r="AD1292" s="5086"/>
      <c r="AE1292" s="5389"/>
    </row>
    <row r="1293" spans="1:31" ht="12.75" customHeight="1">
      <c r="A1293" s="3877"/>
      <c r="B1293" s="5084" t="s">
        <v>2463</v>
      </c>
      <c r="C1293" s="5105" t="s">
        <v>4804</v>
      </c>
      <c r="D1293" s="5153" t="s">
        <v>4803</v>
      </c>
      <c r="E1293" s="5084" t="s">
        <v>1225</v>
      </c>
      <c r="F1293" s="5084" t="s">
        <v>851</v>
      </c>
      <c r="G1293" s="5084" t="s">
        <v>1130</v>
      </c>
      <c r="H1293" s="5084" t="s">
        <v>624</v>
      </c>
      <c r="I1293" s="5084" t="s">
        <v>873</v>
      </c>
      <c r="J1293" s="5084">
        <v>8384</v>
      </c>
      <c r="K1293" s="5084">
        <v>9398</v>
      </c>
      <c r="L1293" s="5084">
        <v>512</v>
      </c>
      <c r="M1293" s="5084">
        <v>768</v>
      </c>
      <c r="N1293" s="2231" t="s">
        <v>874</v>
      </c>
      <c r="O1293" s="2231" t="s">
        <v>4995</v>
      </c>
      <c r="P1293" s="2225" t="s">
        <v>341</v>
      </c>
      <c r="Q1293" s="2231" t="s">
        <v>857</v>
      </c>
      <c r="R1293" s="2225">
        <v>3986</v>
      </c>
      <c r="S1293" s="2225" t="s">
        <v>858</v>
      </c>
      <c r="T1293" s="2225">
        <v>4</v>
      </c>
      <c r="U1293" s="2225" t="s">
        <v>859</v>
      </c>
      <c r="V1293" s="2225">
        <v>4</v>
      </c>
      <c r="W1293" s="2225">
        <v>6</v>
      </c>
      <c r="X1293" s="2225" t="s">
        <v>875</v>
      </c>
      <c r="Y1293" s="2225" t="s">
        <v>859</v>
      </c>
      <c r="Z1293" s="2225" t="s">
        <v>876</v>
      </c>
      <c r="AA1293" s="2225" t="s">
        <v>877</v>
      </c>
      <c r="AB1293" s="2980"/>
      <c r="AC1293" s="5084" t="s">
        <v>2466</v>
      </c>
      <c r="AD1293" s="5084" t="s">
        <v>2472</v>
      </c>
      <c r="AE1293" s="5432" t="s">
        <v>5053</v>
      </c>
    </row>
    <row r="1294" spans="1:31" ht="12.75" customHeight="1">
      <c r="A1294" s="3877"/>
      <c r="B1294" s="5085"/>
      <c r="C1294" s="5106"/>
      <c r="D1294" s="5154"/>
      <c r="E1294" s="5085"/>
      <c r="F1294" s="5085"/>
      <c r="G1294" s="5085"/>
      <c r="H1294" s="5085"/>
      <c r="I1294" s="5085"/>
      <c r="J1294" s="5085"/>
      <c r="K1294" s="5085"/>
      <c r="L1294" s="5085"/>
      <c r="M1294" s="5085"/>
      <c r="N1294" s="2234" t="s">
        <v>868</v>
      </c>
      <c r="O1294" s="2234" t="s">
        <v>869</v>
      </c>
      <c r="P1294" s="2234" t="s">
        <v>869</v>
      </c>
      <c r="Q1294" s="2234" t="s">
        <v>857</v>
      </c>
      <c r="R1294" s="2237">
        <v>4000</v>
      </c>
      <c r="S1294" s="2237" t="s">
        <v>858</v>
      </c>
      <c r="T1294" s="2237">
        <v>2</v>
      </c>
      <c r="U1294" s="2237" t="s">
        <v>859</v>
      </c>
      <c r="V1294" s="2237">
        <v>2</v>
      </c>
      <c r="W1294" s="2225"/>
      <c r="X1294" s="2225"/>
      <c r="Y1294" s="2225"/>
      <c r="Z1294" s="2225"/>
      <c r="AA1294" s="2225"/>
      <c r="AB1294" s="2980"/>
      <c r="AC1294" s="5085"/>
      <c r="AD1294" s="5085"/>
      <c r="AE1294" s="5388"/>
    </row>
    <row r="1295" spans="1:31" ht="12.75" customHeight="1">
      <c r="A1295" s="3877"/>
      <c r="B1295" s="5086"/>
      <c r="C1295" s="5107"/>
      <c r="D1295" s="5155"/>
      <c r="E1295" s="5086"/>
      <c r="F1295" s="5086"/>
      <c r="G1295" s="5086"/>
      <c r="H1295" s="5086"/>
      <c r="I1295" s="5086"/>
      <c r="J1295" s="5086"/>
      <c r="K1295" s="5086"/>
      <c r="L1295" s="5086"/>
      <c r="M1295" s="5086"/>
      <c r="N1295" s="2231" t="s">
        <v>379</v>
      </c>
      <c r="O1295" s="2232" t="s">
        <v>3055</v>
      </c>
      <c r="P1295" s="2226" t="s">
        <v>3055</v>
      </c>
      <c r="Q1295" s="2232" t="s">
        <v>857</v>
      </c>
      <c r="R1295" s="2226">
        <v>3983</v>
      </c>
      <c r="S1295" s="2226" t="s">
        <v>858</v>
      </c>
      <c r="T1295" s="2226">
        <v>2</v>
      </c>
      <c r="U1295" s="2226" t="s">
        <v>859</v>
      </c>
      <c r="V1295" s="2226">
        <v>2</v>
      </c>
      <c r="W1295" s="2237"/>
      <c r="X1295" s="2237"/>
      <c r="Y1295" s="2237"/>
      <c r="Z1295" s="2237"/>
      <c r="AA1295" s="2237"/>
      <c r="AB1295" s="2982"/>
      <c r="AC1295" s="5086"/>
      <c r="AD1295" s="5086"/>
      <c r="AE1295" s="5389"/>
    </row>
    <row r="1296" spans="1:31" ht="12.75" customHeight="1">
      <c r="A1296" s="3877"/>
      <c r="B1296" s="5084" t="s">
        <v>2463</v>
      </c>
      <c r="C1296" s="5105" t="s">
        <v>4805</v>
      </c>
      <c r="D1296" s="5153" t="s">
        <v>4806</v>
      </c>
      <c r="E1296" s="5084" t="s">
        <v>1225</v>
      </c>
      <c r="F1296" s="5084" t="s">
        <v>851</v>
      </c>
      <c r="G1296" s="5084" t="s">
        <v>1131</v>
      </c>
      <c r="H1296" s="5084" t="s">
        <v>624</v>
      </c>
      <c r="I1296" s="5084" t="s">
        <v>873</v>
      </c>
      <c r="J1296" s="5084">
        <v>10384</v>
      </c>
      <c r="K1296" s="5084">
        <v>11598</v>
      </c>
      <c r="L1296" s="5084">
        <v>512</v>
      </c>
      <c r="M1296" s="5084">
        <v>768</v>
      </c>
      <c r="N1296" s="2231" t="s">
        <v>874</v>
      </c>
      <c r="O1296" s="2231" t="s">
        <v>3562</v>
      </c>
      <c r="P1296" s="2225" t="s">
        <v>341</v>
      </c>
      <c r="Q1296" s="2231" t="s">
        <v>857</v>
      </c>
      <c r="R1296" s="2225">
        <v>3986</v>
      </c>
      <c r="S1296" s="2225" t="s">
        <v>858</v>
      </c>
      <c r="T1296" s="2225">
        <v>4</v>
      </c>
      <c r="U1296" s="2225" t="s">
        <v>859</v>
      </c>
      <c r="V1296" s="2225">
        <v>4</v>
      </c>
      <c r="W1296" s="2225">
        <v>6</v>
      </c>
      <c r="X1296" s="2225" t="s">
        <v>875</v>
      </c>
      <c r="Y1296" s="2225" t="s">
        <v>859</v>
      </c>
      <c r="Z1296" s="2225" t="s">
        <v>876</v>
      </c>
      <c r="AA1296" s="2225" t="s">
        <v>877</v>
      </c>
      <c r="AB1296" s="2980"/>
      <c r="AC1296" s="5084" t="s">
        <v>2466</v>
      </c>
      <c r="AD1296" s="5084" t="s">
        <v>2472</v>
      </c>
      <c r="AE1296" s="5432" t="s">
        <v>5054</v>
      </c>
    </row>
    <row r="1297" spans="1:31" ht="12.75" customHeight="1">
      <c r="A1297" s="3877"/>
      <c r="B1297" s="5085"/>
      <c r="C1297" s="5106"/>
      <c r="D1297" s="5154"/>
      <c r="E1297" s="5085"/>
      <c r="F1297" s="5085"/>
      <c r="G1297" s="5085"/>
      <c r="H1297" s="5085"/>
      <c r="I1297" s="5085"/>
      <c r="J1297" s="5085"/>
      <c r="K1297" s="5085"/>
      <c r="L1297" s="5085"/>
      <c r="M1297" s="5085"/>
      <c r="N1297" s="2234" t="s">
        <v>868</v>
      </c>
      <c r="O1297" s="2234" t="s">
        <v>869</v>
      </c>
      <c r="P1297" s="2234" t="s">
        <v>869</v>
      </c>
      <c r="Q1297" s="2234" t="s">
        <v>857</v>
      </c>
      <c r="R1297" s="2237">
        <v>4000</v>
      </c>
      <c r="S1297" s="2237" t="s">
        <v>858</v>
      </c>
      <c r="T1297" s="2237">
        <v>2</v>
      </c>
      <c r="U1297" s="2237" t="s">
        <v>859</v>
      </c>
      <c r="V1297" s="2237">
        <v>2</v>
      </c>
      <c r="W1297" s="2225"/>
      <c r="X1297" s="2225"/>
      <c r="Y1297" s="2225"/>
      <c r="Z1297" s="2225"/>
      <c r="AA1297" s="2225"/>
      <c r="AB1297" s="2980"/>
      <c r="AC1297" s="5085"/>
      <c r="AD1297" s="5085"/>
      <c r="AE1297" s="5388"/>
    </row>
    <row r="1298" spans="1:31" ht="12.75" customHeight="1">
      <c r="A1298" s="3877"/>
      <c r="B1298" s="5086"/>
      <c r="C1298" s="5107"/>
      <c r="D1298" s="5155"/>
      <c r="E1298" s="5086"/>
      <c r="F1298" s="5086"/>
      <c r="G1298" s="5086"/>
      <c r="H1298" s="5086"/>
      <c r="I1298" s="5086"/>
      <c r="J1298" s="5086"/>
      <c r="K1298" s="5086"/>
      <c r="L1298" s="5086"/>
      <c r="M1298" s="5086"/>
      <c r="N1298" s="2231" t="s">
        <v>379</v>
      </c>
      <c r="O1298" s="2232" t="s">
        <v>3055</v>
      </c>
      <c r="P1298" s="2226" t="s">
        <v>3055</v>
      </c>
      <c r="Q1298" s="2232" t="s">
        <v>857</v>
      </c>
      <c r="R1298" s="2226">
        <v>3983</v>
      </c>
      <c r="S1298" s="2226" t="s">
        <v>858</v>
      </c>
      <c r="T1298" s="2226">
        <v>2</v>
      </c>
      <c r="U1298" s="2226" t="s">
        <v>859</v>
      </c>
      <c r="V1298" s="2226">
        <v>2</v>
      </c>
      <c r="W1298" s="2237"/>
      <c r="X1298" s="2237"/>
      <c r="Y1298" s="2237"/>
      <c r="Z1298" s="2237"/>
      <c r="AA1298" s="2237"/>
      <c r="AB1298" s="2982"/>
      <c r="AC1298" s="5086"/>
      <c r="AD1298" s="5086"/>
      <c r="AE1298" s="5389"/>
    </row>
    <row r="1299" spans="1:31" ht="12.75" customHeight="1">
      <c r="A1299" s="3877"/>
      <c r="B1299" s="5084" t="s">
        <v>2463</v>
      </c>
      <c r="C1299" s="5105" t="s">
        <v>4985</v>
      </c>
      <c r="D1299" s="5153" t="s">
        <v>4981</v>
      </c>
      <c r="E1299" s="5084" t="s">
        <v>1223</v>
      </c>
      <c r="F1299" s="5084" t="s">
        <v>851</v>
      </c>
      <c r="G1299" s="5084" t="s">
        <v>1130</v>
      </c>
      <c r="H1299" s="5084" t="s">
        <v>624</v>
      </c>
      <c r="I1299" s="5084" t="s">
        <v>873</v>
      </c>
      <c r="J1299" s="5084">
        <v>4640</v>
      </c>
      <c r="K1299" s="5084">
        <v>5280</v>
      </c>
      <c r="L1299" s="5084">
        <v>608</v>
      </c>
      <c r="M1299" s="5084">
        <v>1024</v>
      </c>
      <c r="N1299" s="2231" t="s">
        <v>874</v>
      </c>
      <c r="O1299" s="2231" t="s">
        <v>3491</v>
      </c>
      <c r="P1299" s="2225" t="s">
        <v>341</v>
      </c>
      <c r="Q1299" s="2231" t="s">
        <v>857</v>
      </c>
      <c r="R1299" s="2225">
        <v>3986</v>
      </c>
      <c r="S1299" s="2225" t="s">
        <v>858</v>
      </c>
      <c r="T1299" s="2225">
        <v>2</v>
      </c>
      <c r="U1299" s="2225" t="s">
        <v>859</v>
      </c>
      <c r="V1299" s="2225">
        <v>2</v>
      </c>
      <c r="W1299" s="2225">
        <v>3</v>
      </c>
      <c r="X1299" s="2225" t="s">
        <v>875</v>
      </c>
      <c r="Y1299" s="2225" t="s">
        <v>859</v>
      </c>
      <c r="Z1299" s="2225" t="s">
        <v>876</v>
      </c>
      <c r="AA1299" s="2225" t="s">
        <v>877</v>
      </c>
      <c r="AB1299" s="2980"/>
      <c r="AC1299" s="5084" t="s">
        <v>2466</v>
      </c>
      <c r="AD1299" s="5084" t="s">
        <v>2472</v>
      </c>
      <c r="AE1299" s="5432" t="s">
        <v>5055</v>
      </c>
    </row>
    <row r="1300" spans="1:31" ht="12.75" customHeight="1">
      <c r="A1300" s="3877"/>
      <c r="B1300" s="5085"/>
      <c r="C1300" s="5106"/>
      <c r="D1300" s="5154"/>
      <c r="E1300" s="5085"/>
      <c r="F1300" s="5085"/>
      <c r="G1300" s="5085"/>
      <c r="H1300" s="5085"/>
      <c r="I1300" s="5085"/>
      <c r="J1300" s="5085"/>
      <c r="K1300" s="5085"/>
      <c r="L1300" s="5085"/>
      <c r="M1300" s="5085"/>
      <c r="N1300" s="2234" t="s">
        <v>868</v>
      </c>
      <c r="O1300" s="2234" t="s">
        <v>340</v>
      </c>
      <c r="P1300" s="2234" t="s">
        <v>340</v>
      </c>
      <c r="Q1300" s="2234" t="s">
        <v>857</v>
      </c>
      <c r="R1300" s="2237">
        <v>4000</v>
      </c>
      <c r="S1300" s="2237" t="s">
        <v>858</v>
      </c>
      <c r="T1300" s="2237">
        <v>8</v>
      </c>
      <c r="U1300" s="2237" t="s">
        <v>859</v>
      </c>
      <c r="V1300" s="2237">
        <v>8</v>
      </c>
      <c r="W1300" s="2225"/>
      <c r="X1300" s="2225"/>
      <c r="Y1300" s="2225"/>
      <c r="Z1300" s="2225"/>
      <c r="AA1300" s="2225"/>
      <c r="AB1300" s="2980"/>
      <c r="AC1300" s="5085"/>
      <c r="AD1300" s="5085"/>
      <c r="AE1300" s="5388"/>
    </row>
    <row r="1301" spans="1:31" ht="13.5" customHeight="1">
      <c r="A1301" s="3877"/>
      <c r="B1301" s="5086"/>
      <c r="C1301" s="5107"/>
      <c r="D1301" s="5155"/>
      <c r="E1301" s="5086"/>
      <c r="F1301" s="5086"/>
      <c r="G1301" s="5086"/>
      <c r="H1301" s="5086"/>
      <c r="I1301" s="5086"/>
      <c r="J1301" s="5086"/>
      <c r="K1301" s="5086"/>
      <c r="L1301" s="5086"/>
      <c r="M1301" s="5086"/>
      <c r="N1301" s="2231" t="s">
        <v>379</v>
      </c>
      <c r="O1301" s="2232" t="s">
        <v>3055</v>
      </c>
      <c r="P1301" s="2226" t="s">
        <v>3055</v>
      </c>
      <c r="Q1301" s="2232" t="s">
        <v>857</v>
      </c>
      <c r="R1301" s="2226">
        <v>3983</v>
      </c>
      <c r="S1301" s="2226" t="s">
        <v>858</v>
      </c>
      <c r="T1301" s="2226">
        <v>2</v>
      </c>
      <c r="U1301" s="2226" t="s">
        <v>859</v>
      </c>
      <c r="V1301" s="2226">
        <v>2</v>
      </c>
      <c r="W1301" s="2237"/>
      <c r="X1301" s="2237"/>
      <c r="Y1301" s="2237"/>
      <c r="Z1301" s="2237"/>
      <c r="AA1301" s="2237"/>
      <c r="AB1301" s="2982"/>
      <c r="AC1301" s="5086"/>
      <c r="AD1301" s="5086"/>
      <c r="AE1301" s="5389"/>
    </row>
    <row r="1302" spans="1:31" ht="12.75" customHeight="1">
      <c r="A1302" s="3877"/>
      <c r="B1302" s="5084" t="s">
        <v>2463</v>
      </c>
      <c r="C1302" s="5105" t="s">
        <v>4986</v>
      </c>
      <c r="D1302" s="5153" t="s">
        <v>4982</v>
      </c>
      <c r="E1302" s="5084" t="s">
        <v>1226</v>
      </c>
      <c r="F1302" s="5084" t="s">
        <v>851</v>
      </c>
      <c r="G1302" s="5084" t="s">
        <v>1130</v>
      </c>
      <c r="H1302" s="5084" t="s">
        <v>624</v>
      </c>
      <c r="I1302" s="5084" t="s">
        <v>873</v>
      </c>
      <c r="J1302" s="5084">
        <v>6640</v>
      </c>
      <c r="K1302" s="5084">
        <v>7480</v>
      </c>
      <c r="L1302" s="5084">
        <v>608</v>
      </c>
      <c r="M1302" s="5084">
        <v>1024</v>
      </c>
      <c r="N1302" s="2231" t="s">
        <v>874</v>
      </c>
      <c r="O1302" s="2231" t="s">
        <v>3504</v>
      </c>
      <c r="P1302" s="2225" t="s">
        <v>341</v>
      </c>
      <c r="Q1302" s="2231" t="s">
        <v>857</v>
      </c>
      <c r="R1302" s="2225">
        <v>3986</v>
      </c>
      <c r="S1302" s="2225" t="s">
        <v>858</v>
      </c>
      <c r="T1302" s="2225">
        <v>2</v>
      </c>
      <c r="U1302" s="2225" t="s">
        <v>859</v>
      </c>
      <c r="V1302" s="2225">
        <v>2</v>
      </c>
      <c r="W1302" s="2225">
        <v>6</v>
      </c>
      <c r="X1302" s="2225" t="s">
        <v>875</v>
      </c>
      <c r="Y1302" s="2225" t="s">
        <v>859</v>
      </c>
      <c r="Z1302" s="2225" t="s">
        <v>876</v>
      </c>
      <c r="AA1302" s="2225" t="s">
        <v>877</v>
      </c>
      <c r="AB1302" s="2980"/>
      <c r="AC1302" s="5084" t="s">
        <v>2466</v>
      </c>
      <c r="AD1302" s="5084" t="s">
        <v>2472</v>
      </c>
      <c r="AE1302" s="5432" t="s">
        <v>5056</v>
      </c>
    </row>
    <row r="1303" spans="1:31" ht="12.75" customHeight="1">
      <c r="A1303" s="3877"/>
      <c r="B1303" s="5085"/>
      <c r="C1303" s="5106"/>
      <c r="D1303" s="5154"/>
      <c r="E1303" s="5085"/>
      <c r="F1303" s="5085"/>
      <c r="G1303" s="5085"/>
      <c r="H1303" s="5085"/>
      <c r="I1303" s="5085"/>
      <c r="J1303" s="5085"/>
      <c r="K1303" s="5085"/>
      <c r="L1303" s="5085"/>
      <c r="M1303" s="5085"/>
      <c r="N1303" s="2234" t="s">
        <v>868</v>
      </c>
      <c r="O1303" s="2234" t="s">
        <v>340</v>
      </c>
      <c r="P1303" s="2234" t="s">
        <v>340</v>
      </c>
      <c r="Q1303" s="2234" t="s">
        <v>857</v>
      </c>
      <c r="R1303" s="2237">
        <v>4000</v>
      </c>
      <c r="S1303" s="2237" t="s">
        <v>858</v>
      </c>
      <c r="T1303" s="2247">
        <v>8</v>
      </c>
      <c r="U1303" s="2247" t="s">
        <v>859</v>
      </c>
      <c r="V1303" s="2247">
        <v>8</v>
      </c>
      <c r="W1303" s="2225"/>
      <c r="X1303" s="2225"/>
      <c r="Y1303" s="2225"/>
      <c r="Z1303" s="2225"/>
      <c r="AA1303" s="2225"/>
      <c r="AB1303" s="2980"/>
      <c r="AC1303" s="5085"/>
      <c r="AD1303" s="5085"/>
      <c r="AE1303" s="5388"/>
    </row>
    <row r="1304" spans="1:31" ht="12.75" customHeight="1">
      <c r="A1304" s="3877"/>
      <c r="B1304" s="5086"/>
      <c r="C1304" s="5107"/>
      <c r="D1304" s="5155"/>
      <c r="E1304" s="5086"/>
      <c r="F1304" s="5086"/>
      <c r="G1304" s="5086"/>
      <c r="H1304" s="5086"/>
      <c r="I1304" s="5086"/>
      <c r="J1304" s="5086"/>
      <c r="K1304" s="5086"/>
      <c r="L1304" s="5086"/>
      <c r="M1304" s="5086"/>
      <c r="N1304" s="2231" t="s">
        <v>379</v>
      </c>
      <c r="O1304" s="2232" t="s">
        <v>3055</v>
      </c>
      <c r="P1304" s="2226" t="s">
        <v>3055</v>
      </c>
      <c r="Q1304" s="2232" t="s">
        <v>857</v>
      </c>
      <c r="R1304" s="2226">
        <v>3983</v>
      </c>
      <c r="S1304" s="2226" t="s">
        <v>858</v>
      </c>
      <c r="T1304" s="2226">
        <v>2</v>
      </c>
      <c r="U1304" s="2226" t="s">
        <v>859</v>
      </c>
      <c r="V1304" s="2226">
        <v>2</v>
      </c>
      <c r="W1304" s="2237"/>
      <c r="X1304" s="2237"/>
      <c r="Y1304" s="2237"/>
      <c r="Z1304" s="2237"/>
      <c r="AA1304" s="2237"/>
      <c r="AB1304" s="2982"/>
      <c r="AC1304" s="5086"/>
      <c r="AD1304" s="5086"/>
      <c r="AE1304" s="5389"/>
    </row>
    <row r="1305" spans="1:31" ht="12.75" customHeight="1">
      <c r="A1305" s="3877"/>
      <c r="B1305" s="5084" t="s">
        <v>2463</v>
      </c>
      <c r="C1305" s="5105" t="s">
        <v>4987</v>
      </c>
      <c r="D1305" s="5153" t="s">
        <v>4983</v>
      </c>
      <c r="E1305" s="5084" t="s">
        <v>1225</v>
      </c>
      <c r="F1305" s="5084" t="s">
        <v>851</v>
      </c>
      <c r="G1305" s="5084" t="s">
        <v>1130</v>
      </c>
      <c r="H1305" s="5084" t="s">
        <v>624</v>
      </c>
      <c r="I1305" s="5084" t="s">
        <v>873</v>
      </c>
      <c r="J1305" s="5084">
        <v>8640</v>
      </c>
      <c r="K1305" s="5084">
        <v>9680</v>
      </c>
      <c r="L1305" s="5084">
        <v>608</v>
      </c>
      <c r="M1305" s="5084">
        <v>1024</v>
      </c>
      <c r="N1305" s="2231" t="s">
        <v>874</v>
      </c>
      <c r="O1305" s="2231" t="s">
        <v>4995</v>
      </c>
      <c r="P1305" s="2225" t="s">
        <v>341</v>
      </c>
      <c r="Q1305" s="2231" t="s">
        <v>857</v>
      </c>
      <c r="R1305" s="2225">
        <v>3986</v>
      </c>
      <c r="S1305" s="2225" t="s">
        <v>858</v>
      </c>
      <c r="T1305" s="2225">
        <v>4</v>
      </c>
      <c r="U1305" s="2225" t="s">
        <v>859</v>
      </c>
      <c r="V1305" s="2225">
        <v>4</v>
      </c>
      <c r="W1305" s="2225">
        <v>6</v>
      </c>
      <c r="X1305" s="2225" t="s">
        <v>875</v>
      </c>
      <c r="Y1305" s="2225" t="s">
        <v>859</v>
      </c>
      <c r="Z1305" s="2225" t="s">
        <v>876</v>
      </c>
      <c r="AA1305" s="2225" t="s">
        <v>877</v>
      </c>
      <c r="AB1305" s="2980"/>
      <c r="AC1305" s="5084" t="s">
        <v>2466</v>
      </c>
      <c r="AD1305" s="5084" t="s">
        <v>2472</v>
      </c>
      <c r="AE1305" s="5432" t="s">
        <v>5057</v>
      </c>
    </row>
    <row r="1306" spans="1:31" ht="12.75" customHeight="1">
      <c r="A1306" s="3877"/>
      <c r="B1306" s="5085"/>
      <c r="C1306" s="5106"/>
      <c r="D1306" s="5154"/>
      <c r="E1306" s="5085"/>
      <c r="F1306" s="5085"/>
      <c r="G1306" s="5085"/>
      <c r="H1306" s="5085"/>
      <c r="I1306" s="5085"/>
      <c r="J1306" s="5085"/>
      <c r="K1306" s="5085"/>
      <c r="L1306" s="5085"/>
      <c r="M1306" s="5085"/>
      <c r="N1306" s="2234" t="s">
        <v>868</v>
      </c>
      <c r="O1306" s="2234" t="s">
        <v>340</v>
      </c>
      <c r="P1306" s="2234" t="s">
        <v>340</v>
      </c>
      <c r="Q1306" s="2234" t="s">
        <v>857</v>
      </c>
      <c r="R1306" s="2237">
        <v>4000</v>
      </c>
      <c r="S1306" s="2237" t="s">
        <v>858</v>
      </c>
      <c r="T1306" s="2247">
        <v>8</v>
      </c>
      <c r="U1306" s="2247" t="s">
        <v>859</v>
      </c>
      <c r="V1306" s="2247">
        <v>8</v>
      </c>
      <c r="W1306" s="2225"/>
      <c r="X1306" s="2225"/>
      <c r="Y1306" s="2225"/>
      <c r="Z1306" s="2225"/>
      <c r="AA1306" s="2225"/>
      <c r="AB1306" s="2980"/>
      <c r="AC1306" s="5085"/>
      <c r="AD1306" s="5085"/>
      <c r="AE1306" s="5388"/>
    </row>
    <row r="1307" spans="1:31" ht="12.75" customHeight="1">
      <c r="A1307" s="3877"/>
      <c r="B1307" s="5086"/>
      <c r="C1307" s="5107"/>
      <c r="D1307" s="5155"/>
      <c r="E1307" s="5086"/>
      <c r="F1307" s="5086"/>
      <c r="G1307" s="5086"/>
      <c r="H1307" s="5086"/>
      <c r="I1307" s="5086"/>
      <c r="J1307" s="5086"/>
      <c r="K1307" s="5086"/>
      <c r="L1307" s="5086"/>
      <c r="M1307" s="5086"/>
      <c r="N1307" s="2231" t="s">
        <v>379</v>
      </c>
      <c r="O1307" s="2232" t="s">
        <v>3055</v>
      </c>
      <c r="P1307" s="2226" t="s">
        <v>3055</v>
      </c>
      <c r="Q1307" s="2232" t="s">
        <v>857</v>
      </c>
      <c r="R1307" s="2226">
        <v>3983</v>
      </c>
      <c r="S1307" s="2226" t="s">
        <v>858</v>
      </c>
      <c r="T1307" s="2226">
        <v>2</v>
      </c>
      <c r="U1307" s="2226" t="s">
        <v>859</v>
      </c>
      <c r="V1307" s="2226">
        <v>2</v>
      </c>
      <c r="W1307" s="2237"/>
      <c r="X1307" s="2237"/>
      <c r="Y1307" s="2237"/>
      <c r="Z1307" s="2237"/>
      <c r="AA1307" s="2237"/>
      <c r="AB1307" s="2982"/>
      <c r="AC1307" s="5086"/>
      <c r="AD1307" s="5086"/>
      <c r="AE1307" s="5389"/>
    </row>
    <row r="1308" spans="1:31" ht="12.75" customHeight="1">
      <c r="A1308" s="3877"/>
      <c r="B1308" s="5084" t="s">
        <v>2463</v>
      </c>
      <c r="C1308" s="5105" t="s">
        <v>4988</v>
      </c>
      <c r="D1308" s="5153" t="s">
        <v>4984</v>
      </c>
      <c r="E1308" s="5084" t="s">
        <v>1225</v>
      </c>
      <c r="F1308" s="5084" t="s">
        <v>851</v>
      </c>
      <c r="G1308" s="5084" t="s">
        <v>1131</v>
      </c>
      <c r="H1308" s="5084" t="s">
        <v>624</v>
      </c>
      <c r="I1308" s="5084" t="s">
        <v>873</v>
      </c>
      <c r="J1308" s="5084">
        <v>10640</v>
      </c>
      <c r="K1308" s="5084">
        <v>11880</v>
      </c>
      <c r="L1308" s="5084">
        <v>608</v>
      </c>
      <c r="M1308" s="5084">
        <v>1024</v>
      </c>
      <c r="N1308" s="2231" t="s">
        <v>874</v>
      </c>
      <c r="O1308" s="2231" t="s">
        <v>3562</v>
      </c>
      <c r="P1308" s="2225" t="s">
        <v>341</v>
      </c>
      <c r="Q1308" s="2231" t="s">
        <v>857</v>
      </c>
      <c r="R1308" s="2225">
        <v>3986</v>
      </c>
      <c r="S1308" s="2225" t="s">
        <v>858</v>
      </c>
      <c r="T1308" s="2225">
        <v>4</v>
      </c>
      <c r="U1308" s="2225" t="s">
        <v>859</v>
      </c>
      <c r="V1308" s="2225">
        <v>4</v>
      </c>
      <c r="W1308" s="2225">
        <v>6</v>
      </c>
      <c r="X1308" s="2225" t="s">
        <v>875</v>
      </c>
      <c r="Y1308" s="2225" t="s">
        <v>859</v>
      </c>
      <c r="Z1308" s="2225" t="s">
        <v>876</v>
      </c>
      <c r="AA1308" s="2225" t="s">
        <v>877</v>
      </c>
      <c r="AB1308" s="2980"/>
      <c r="AC1308" s="5084" t="s">
        <v>2466</v>
      </c>
      <c r="AD1308" s="5084" t="s">
        <v>2472</v>
      </c>
      <c r="AE1308" s="5432" t="s">
        <v>5058</v>
      </c>
    </row>
    <row r="1309" spans="1:31" ht="12.75" customHeight="1">
      <c r="A1309" s="3877"/>
      <c r="B1309" s="5085"/>
      <c r="C1309" s="5106"/>
      <c r="D1309" s="5154"/>
      <c r="E1309" s="5085"/>
      <c r="F1309" s="5085"/>
      <c r="G1309" s="5085"/>
      <c r="H1309" s="5085"/>
      <c r="I1309" s="5085"/>
      <c r="J1309" s="5085"/>
      <c r="K1309" s="5085"/>
      <c r="L1309" s="5085"/>
      <c r="M1309" s="5085"/>
      <c r="N1309" s="2234" t="s">
        <v>868</v>
      </c>
      <c r="O1309" s="2234" t="s">
        <v>340</v>
      </c>
      <c r="P1309" s="2234" t="s">
        <v>340</v>
      </c>
      <c r="Q1309" s="2234" t="s">
        <v>857</v>
      </c>
      <c r="R1309" s="2237">
        <v>4000</v>
      </c>
      <c r="S1309" s="2237" t="s">
        <v>858</v>
      </c>
      <c r="T1309" s="2247">
        <v>8</v>
      </c>
      <c r="U1309" s="2247" t="s">
        <v>859</v>
      </c>
      <c r="V1309" s="2247">
        <v>8</v>
      </c>
      <c r="W1309" s="2225"/>
      <c r="X1309" s="2225"/>
      <c r="Y1309" s="2225"/>
      <c r="Z1309" s="2225"/>
      <c r="AA1309" s="2225"/>
      <c r="AB1309" s="2980"/>
      <c r="AC1309" s="5085"/>
      <c r="AD1309" s="5085"/>
      <c r="AE1309" s="5388"/>
    </row>
    <row r="1310" spans="1:31" ht="12.75" customHeight="1">
      <c r="A1310" s="4159"/>
      <c r="B1310" s="5086"/>
      <c r="C1310" s="5107"/>
      <c r="D1310" s="5155"/>
      <c r="E1310" s="5086"/>
      <c r="F1310" s="5086"/>
      <c r="G1310" s="5086"/>
      <c r="H1310" s="5086"/>
      <c r="I1310" s="5086"/>
      <c r="J1310" s="5086"/>
      <c r="K1310" s="5086"/>
      <c r="L1310" s="5086"/>
      <c r="M1310" s="5086"/>
      <c r="N1310" s="2231" t="s">
        <v>379</v>
      </c>
      <c r="O1310" s="2232" t="s">
        <v>3055</v>
      </c>
      <c r="P1310" s="2226" t="s">
        <v>3055</v>
      </c>
      <c r="Q1310" s="2232" t="s">
        <v>857</v>
      </c>
      <c r="R1310" s="2226">
        <v>3983</v>
      </c>
      <c r="S1310" s="2226" t="s">
        <v>858</v>
      </c>
      <c r="T1310" s="2226">
        <v>2</v>
      </c>
      <c r="U1310" s="2226" t="s">
        <v>859</v>
      </c>
      <c r="V1310" s="2226">
        <v>2</v>
      </c>
      <c r="W1310" s="2237"/>
      <c r="X1310" s="2237"/>
      <c r="Y1310" s="2237"/>
      <c r="Z1310" s="2237"/>
      <c r="AA1310" s="2237"/>
      <c r="AB1310" s="2982"/>
      <c r="AC1310" s="5086"/>
      <c r="AD1310" s="5086"/>
      <c r="AE1310" s="5389"/>
    </row>
    <row r="1311" spans="1:31" ht="12.75" customHeight="1">
      <c r="A1311" s="4158" t="s">
        <v>4056</v>
      </c>
      <c r="B1311" s="5084" t="s">
        <v>2463</v>
      </c>
      <c r="C1311" s="5105" t="s">
        <v>3712</v>
      </c>
      <c r="D1311" s="5153" t="s">
        <v>3171</v>
      </c>
      <c r="E1311" s="5084" t="s">
        <v>1221</v>
      </c>
      <c r="F1311" s="5084" t="s">
        <v>851</v>
      </c>
      <c r="G1311" s="5084" t="s">
        <v>862</v>
      </c>
      <c r="H1311" s="5084" t="s">
        <v>624</v>
      </c>
      <c r="I1311" s="5084" t="s">
        <v>853</v>
      </c>
      <c r="J1311" s="5084">
        <v>513</v>
      </c>
      <c r="K1311" s="5084">
        <v>1728</v>
      </c>
      <c r="L1311" s="5084">
        <v>416</v>
      </c>
      <c r="M1311" s="5084">
        <v>832</v>
      </c>
      <c r="N1311" s="1229" t="s">
        <v>854</v>
      </c>
      <c r="O1311" s="1231" t="s">
        <v>164</v>
      </c>
      <c r="P1311" s="1230" t="s">
        <v>856</v>
      </c>
      <c r="Q1311" s="1229" t="s">
        <v>857</v>
      </c>
      <c r="R1311" s="1230">
        <v>270</v>
      </c>
      <c r="S1311" s="1230" t="s">
        <v>858</v>
      </c>
      <c r="T1311" s="1230">
        <v>2</v>
      </c>
      <c r="U1311" s="1230" t="s">
        <v>859</v>
      </c>
      <c r="V1311" s="1230">
        <v>2</v>
      </c>
      <c r="W1311" s="465"/>
      <c r="X1311" s="465"/>
      <c r="Y1311" s="465"/>
      <c r="Z1311" s="465"/>
      <c r="AA1311" s="465"/>
      <c r="AB1311" s="2971"/>
      <c r="AC1311" s="5084" t="s">
        <v>2451</v>
      </c>
      <c r="AD1311" s="5084" t="s">
        <v>2472</v>
      </c>
      <c r="AE1311" s="5432" t="s">
        <v>3595</v>
      </c>
    </row>
    <row r="1312" spans="1:31" ht="12.75" customHeight="1">
      <c r="A1312" s="3877"/>
      <c r="B1312" s="5085"/>
      <c r="C1312" s="5106"/>
      <c r="D1312" s="5154"/>
      <c r="E1312" s="5085"/>
      <c r="F1312" s="5085"/>
      <c r="G1312" s="5085"/>
      <c r="H1312" s="5085"/>
      <c r="I1312" s="5085"/>
      <c r="J1312" s="5085"/>
      <c r="K1312" s="5085"/>
      <c r="L1312" s="5085"/>
      <c r="M1312" s="5085"/>
      <c r="N1312" s="1229" t="s">
        <v>868</v>
      </c>
      <c r="O1312" s="1229" t="s">
        <v>869</v>
      </c>
      <c r="P1312" s="1229" t="s">
        <v>869</v>
      </c>
      <c r="Q1312" s="1229" t="s">
        <v>857</v>
      </c>
      <c r="R1312" s="1230">
        <v>4000</v>
      </c>
      <c r="S1312" s="1230" t="s">
        <v>858</v>
      </c>
      <c r="T1312" s="1230">
        <v>2</v>
      </c>
      <c r="U1312" s="1230" t="s">
        <v>859</v>
      </c>
      <c r="V1312" s="1230">
        <v>2</v>
      </c>
      <c r="W1312" s="465"/>
      <c r="X1312" s="465"/>
      <c r="Y1312" s="465"/>
      <c r="Z1312" s="465"/>
      <c r="AA1312" s="465"/>
      <c r="AB1312" s="2972"/>
      <c r="AC1312" s="5085"/>
      <c r="AD1312" s="5085"/>
      <c r="AE1312" s="5388"/>
    </row>
    <row r="1313" spans="1:32" ht="12.75" customHeight="1">
      <c r="A1313" s="3877"/>
      <c r="B1313" s="5086"/>
      <c r="C1313" s="5107"/>
      <c r="D1313" s="5155"/>
      <c r="E1313" s="5086"/>
      <c r="F1313" s="5086"/>
      <c r="G1313" s="5086"/>
      <c r="H1313" s="5086"/>
      <c r="I1313" s="5086"/>
      <c r="J1313" s="5085"/>
      <c r="K1313" s="5086"/>
      <c r="L1313" s="5086"/>
      <c r="M1313" s="5086"/>
      <c r="N1313" s="1227" t="s">
        <v>379</v>
      </c>
      <c r="O1313" s="1228" t="s">
        <v>3055</v>
      </c>
      <c r="P1313" s="1226" t="s">
        <v>3055</v>
      </c>
      <c r="Q1313" s="1228" t="s">
        <v>857</v>
      </c>
      <c r="R1313" s="1226">
        <v>3983</v>
      </c>
      <c r="S1313" s="1226" t="s">
        <v>858</v>
      </c>
      <c r="T1313" s="1226">
        <v>2</v>
      </c>
      <c r="U1313" s="1226" t="s">
        <v>859</v>
      </c>
      <c r="V1313" s="1226">
        <v>2</v>
      </c>
      <c r="W1313" s="465"/>
      <c r="X1313" s="465"/>
      <c r="Y1313" s="465"/>
      <c r="Z1313" s="465"/>
      <c r="AA1313" s="465"/>
      <c r="AB1313" s="500"/>
      <c r="AC1313" s="5086"/>
      <c r="AD1313" s="5086"/>
      <c r="AE1313" s="5389"/>
    </row>
    <row r="1314" spans="1:32" ht="15" customHeight="1">
      <c r="A1314" s="3877"/>
      <c r="B1314" s="5090" t="s">
        <v>2463</v>
      </c>
      <c r="C1314" s="5105" t="s">
        <v>3778</v>
      </c>
      <c r="D1314" s="5108" t="s">
        <v>6421</v>
      </c>
      <c r="E1314" s="5084" t="s">
        <v>1221</v>
      </c>
      <c r="F1314" s="5084" t="s">
        <v>851</v>
      </c>
      <c r="G1314" s="5084" t="s">
        <v>862</v>
      </c>
      <c r="H1314" s="5084" t="s">
        <v>624</v>
      </c>
      <c r="I1314" s="5084" t="s">
        <v>853</v>
      </c>
      <c r="J1314" s="5084">
        <v>769</v>
      </c>
      <c r="K1314" s="5084">
        <v>2912</v>
      </c>
      <c r="L1314" s="5084">
        <v>512</v>
      </c>
      <c r="M1314" s="5084">
        <v>832</v>
      </c>
      <c r="N1314" s="3307" t="s">
        <v>854</v>
      </c>
      <c r="O1314" s="3311" t="s">
        <v>165</v>
      </c>
      <c r="P1314" s="3312" t="s">
        <v>856</v>
      </c>
      <c r="Q1314" s="3307" t="s">
        <v>857</v>
      </c>
      <c r="R1314" s="3312">
        <v>270</v>
      </c>
      <c r="S1314" s="3312" t="s">
        <v>858</v>
      </c>
      <c r="T1314" s="3312">
        <v>2</v>
      </c>
      <c r="U1314" s="3312" t="s">
        <v>859</v>
      </c>
      <c r="V1314" s="3312">
        <v>2</v>
      </c>
      <c r="W1314" s="465"/>
      <c r="X1314" s="465"/>
      <c r="Y1314" s="465"/>
      <c r="Z1314" s="465"/>
      <c r="AA1314" s="465"/>
      <c r="AB1314" s="2971"/>
      <c r="AC1314" s="5084" t="s">
        <v>2451</v>
      </c>
      <c r="AD1314" s="5084" t="s">
        <v>3030</v>
      </c>
      <c r="AE1314" s="5087" t="s">
        <v>6469</v>
      </c>
    </row>
    <row r="1315" spans="1:32" ht="15" customHeight="1">
      <c r="A1315" s="3877"/>
      <c r="B1315" s="5091"/>
      <c r="C1315" s="5106"/>
      <c r="D1315" s="5109"/>
      <c r="E1315" s="5085"/>
      <c r="F1315" s="5085"/>
      <c r="G1315" s="5085"/>
      <c r="H1315" s="5085"/>
      <c r="I1315" s="5085"/>
      <c r="J1315" s="5085"/>
      <c r="K1315" s="5085"/>
      <c r="L1315" s="5085"/>
      <c r="M1315" s="5085"/>
      <c r="N1315" s="3307" t="s">
        <v>868</v>
      </c>
      <c r="O1315" s="3307" t="s">
        <v>869</v>
      </c>
      <c r="P1315" s="3307" t="s">
        <v>869</v>
      </c>
      <c r="Q1315" s="3307" t="s">
        <v>857</v>
      </c>
      <c r="R1315" s="3313">
        <v>4000</v>
      </c>
      <c r="S1315" s="3312" t="s">
        <v>858</v>
      </c>
      <c r="T1315" s="3312">
        <v>2</v>
      </c>
      <c r="U1315" s="3312" t="s">
        <v>859</v>
      </c>
      <c r="V1315" s="3312">
        <v>2</v>
      </c>
      <c r="W1315" s="465"/>
      <c r="X1315" s="465"/>
      <c r="Y1315" s="465"/>
      <c r="Z1315" s="465"/>
      <c r="AA1315" s="465"/>
      <c r="AB1315" s="2972"/>
      <c r="AC1315" s="5085"/>
      <c r="AD1315" s="5085"/>
      <c r="AE1315" s="5088"/>
    </row>
    <row r="1316" spans="1:32" ht="15" customHeight="1">
      <c r="A1316" s="3877"/>
      <c r="B1316" s="5092"/>
      <c r="C1316" s="5107"/>
      <c r="D1316" s="5110"/>
      <c r="E1316" s="5086"/>
      <c r="F1316" s="5086"/>
      <c r="G1316" s="5086"/>
      <c r="H1316" s="5086"/>
      <c r="I1316" s="5086"/>
      <c r="J1316" s="5085"/>
      <c r="K1316" s="5086"/>
      <c r="L1316" s="5086"/>
      <c r="M1316" s="5086"/>
      <c r="N1316" s="3306" t="s">
        <v>379</v>
      </c>
      <c r="O1316" s="3311" t="s">
        <v>3055</v>
      </c>
      <c r="P1316" s="3293" t="s">
        <v>3055</v>
      </c>
      <c r="Q1316" s="3311" t="s">
        <v>857</v>
      </c>
      <c r="R1316" s="3313">
        <v>3983</v>
      </c>
      <c r="S1316" s="3293" t="s">
        <v>858</v>
      </c>
      <c r="T1316" s="3293">
        <v>2</v>
      </c>
      <c r="U1316" s="3293" t="s">
        <v>859</v>
      </c>
      <c r="V1316" s="3293">
        <v>2</v>
      </c>
      <c r="W1316" s="465"/>
      <c r="X1316" s="465"/>
      <c r="Y1316" s="465"/>
      <c r="Z1316" s="465"/>
      <c r="AA1316" s="465"/>
      <c r="AB1316" s="500"/>
      <c r="AC1316" s="5086"/>
      <c r="AD1316" s="5086"/>
      <c r="AE1316" s="5089"/>
    </row>
    <row r="1317" spans="1:32" ht="15" customHeight="1">
      <c r="A1317" s="3877"/>
      <c r="B1317" s="5090" t="s">
        <v>2463</v>
      </c>
      <c r="C1317" s="5105" t="s">
        <v>5984</v>
      </c>
      <c r="D1317" s="5108" t="s">
        <v>6422</v>
      </c>
      <c r="E1317" s="5084" t="s">
        <v>1221</v>
      </c>
      <c r="F1317" s="5084" t="s">
        <v>851</v>
      </c>
      <c r="G1317" s="5084" t="s">
        <v>862</v>
      </c>
      <c r="H1317" s="5084" t="s">
        <v>624</v>
      </c>
      <c r="I1317" s="5084" t="s">
        <v>853</v>
      </c>
      <c r="J1317" s="5084">
        <v>769</v>
      </c>
      <c r="K1317" s="5084">
        <v>4128</v>
      </c>
      <c r="L1317" s="5084">
        <v>512</v>
      </c>
      <c r="M1317" s="5084">
        <v>832</v>
      </c>
      <c r="N1317" s="3307" t="s">
        <v>854</v>
      </c>
      <c r="O1317" s="3316" t="s">
        <v>166</v>
      </c>
      <c r="P1317" s="3312" t="s">
        <v>856</v>
      </c>
      <c r="Q1317" s="3307" t="s">
        <v>857</v>
      </c>
      <c r="R1317" s="3312">
        <v>270</v>
      </c>
      <c r="S1317" s="3312" t="s">
        <v>858</v>
      </c>
      <c r="T1317" s="3312">
        <v>2</v>
      </c>
      <c r="U1317" s="3312" t="s">
        <v>859</v>
      </c>
      <c r="V1317" s="3312">
        <v>2</v>
      </c>
      <c r="W1317" s="465"/>
      <c r="X1317" s="465"/>
      <c r="Y1317" s="465"/>
      <c r="Z1317" s="465"/>
      <c r="AA1317" s="465"/>
      <c r="AB1317" s="2971"/>
      <c r="AC1317" s="5084" t="s">
        <v>2451</v>
      </c>
      <c r="AD1317" s="5084" t="s">
        <v>3030</v>
      </c>
      <c r="AE1317" s="5087" t="s">
        <v>6469</v>
      </c>
      <c r="AF1317"/>
    </row>
    <row r="1318" spans="1:32" ht="15" customHeight="1">
      <c r="A1318" s="3877"/>
      <c r="B1318" s="5091"/>
      <c r="C1318" s="5106"/>
      <c r="D1318" s="5109"/>
      <c r="E1318" s="5085"/>
      <c r="F1318" s="5085"/>
      <c r="G1318" s="5085"/>
      <c r="H1318" s="5085"/>
      <c r="I1318" s="5085"/>
      <c r="J1318" s="5085"/>
      <c r="K1318" s="5085"/>
      <c r="L1318" s="5085"/>
      <c r="M1318" s="5085"/>
      <c r="N1318" s="3307" t="s">
        <v>868</v>
      </c>
      <c r="O1318" s="3307" t="s">
        <v>869</v>
      </c>
      <c r="P1318" s="3307" t="s">
        <v>869</v>
      </c>
      <c r="Q1318" s="3307" t="s">
        <v>857</v>
      </c>
      <c r="R1318" s="3313">
        <v>4000</v>
      </c>
      <c r="S1318" s="3312" t="s">
        <v>858</v>
      </c>
      <c r="T1318" s="3312">
        <v>2</v>
      </c>
      <c r="U1318" s="3312" t="s">
        <v>859</v>
      </c>
      <c r="V1318" s="3312">
        <v>2</v>
      </c>
      <c r="W1318" s="465"/>
      <c r="X1318" s="465"/>
      <c r="Y1318" s="465"/>
      <c r="Z1318" s="465"/>
      <c r="AA1318" s="465"/>
      <c r="AB1318" s="2972"/>
      <c r="AC1318" s="5085"/>
      <c r="AD1318" s="5085"/>
      <c r="AE1318" s="5088"/>
      <c r="AF1318"/>
    </row>
    <row r="1319" spans="1:32" ht="15" customHeight="1">
      <c r="A1319" s="3877"/>
      <c r="B1319" s="5092"/>
      <c r="C1319" s="5107"/>
      <c r="D1319" s="5110"/>
      <c r="E1319" s="5086"/>
      <c r="F1319" s="5086"/>
      <c r="G1319" s="5086"/>
      <c r="H1319" s="5086"/>
      <c r="I1319" s="5086"/>
      <c r="J1319" s="5085"/>
      <c r="K1319" s="5086"/>
      <c r="L1319" s="5086"/>
      <c r="M1319" s="5086"/>
      <c r="N1319" s="3306" t="s">
        <v>379</v>
      </c>
      <c r="O1319" s="3311" t="s">
        <v>3055</v>
      </c>
      <c r="P1319" s="3293" t="s">
        <v>3055</v>
      </c>
      <c r="Q1319" s="3311" t="s">
        <v>857</v>
      </c>
      <c r="R1319" s="3313">
        <v>3983</v>
      </c>
      <c r="S1319" s="3293" t="s">
        <v>858</v>
      </c>
      <c r="T1319" s="3293">
        <v>2</v>
      </c>
      <c r="U1319" s="3293" t="s">
        <v>859</v>
      </c>
      <c r="V1319" s="3293">
        <v>2</v>
      </c>
      <c r="W1319" s="465"/>
      <c r="X1319" s="465"/>
      <c r="Y1319" s="465"/>
      <c r="Z1319" s="465"/>
      <c r="AA1319" s="465"/>
      <c r="AB1319" s="500"/>
      <c r="AC1319" s="5086"/>
      <c r="AD1319" s="5086"/>
      <c r="AE1319" s="5089"/>
      <c r="AF1319"/>
    </row>
    <row r="1320" spans="1:32" ht="12.75" customHeight="1">
      <c r="A1320" s="3877"/>
      <c r="B1320" s="5084" t="s">
        <v>2463</v>
      </c>
      <c r="C1320" s="5105" t="s">
        <v>3713</v>
      </c>
      <c r="D1320" s="5153" t="s">
        <v>3172</v>
      </c>
      <c r="E1320" s="5084" t="s">
        <v>1221</v>
      </c>
      <c r="F1320" s="5084" t="s">
        <v>851</v>
      </c>
      <c r="G1320" s="5084" t="s">
        <v>862</v>
      </c>
      <c r="H1320" s="5084" t="s">
        <v>624</v>
      </c>
      <c r="I1320" s="5084" t="s">
        <v>853</v>
      </c>
      <c r="J1320" s="5084">
        <v>768</v>
      </c>
      <c r="K1320" s="5084">
        <v>5418</v>
      </c>
      <c r="L1320" s="5084">
        <v>512</v>
      </c>
      <c r="M1320" s="5084">
        <v>1152</v>
      </c>
      <c r="N1320" s="1227" t="s">
        <v>854</v>
      </c>
      <c r="O1320" s="1227" t="s">
        <v>1218</v>
      </c>
      <c r="P1320" s="1225" t="s">
        <v>1219</v>
      </c>
      <c r="Q1320" s="1227" t="s">
        <v>857</v>
      </c>
      <c r="R1320" s="1225">
        <v>270</v>
      </c>
      <c r="S1320" s="1225" t="s">
        <v>858</v>
      </c>
      <c r="T1320" s="1225">
        <v>2</v>
      </c>
      <c r="U1320" s="1225" t="s">
        <v>859</v>
      </c>
      <c r="V1320" s="1225">
        <v>2</v>
      </c>
      <c r="W1320" s="1225"/>
      <c r="X1320" s="1225"/>
      <c r="Y1320" s="1225"/>
      <c r="Z1320" s="1225"/>
      <c r="AA1320" s="1225"/>
      <c r="AB1320" s="2980"/>
      <c r="AC1320" s="5084" t="s">
        <v>2451</v>
      </c>
      <c r="AD1320" s="5084" t="s">
        <v>2472</v>
      </c>
      <c r="AE1320" s="5432" t="s">
        <v>3595</v>
      </c>
    </row>
    <row r="1321" spans="1:32" ht="12.75" customHeight="1">
      <c r="A1321" s="3877"/>
      <c r="B1321" s="5085"/>
      <c r="C1321" s="5106"/>
      <c r="D1321" s="5154"/>
      <c r="E1321" s="5085"/>
      <c r="F1321" s="5085"/>
      <c r="G1321" s="5085"/>
      <c r="H1321" s="5085"/>
      <c r="I1321" s="5085"/>
      <c r="J1321" s="5085"/>
      <c r="K1321" s="5085"/>
      <c r="L1321" s="5085"/>
      <c r="M1321" s="5085"/>
      <c r="N1321" s="1229" t="s">
        <v>868</v>
      </c>
      <c r="O1321" s="1229" t="s">
        <v>869</v>
      </c>
      <c r="P1321" s="1229" t="s">
        <v>869</v>
      </c>
      <c r="Q1321" s="1229" t="s">
        <v>857</v>
      </c>
      <c r="R1321" s="1230">
        <v>4000</v>
      </c>
      <c r="S1321" s="1230" t="s">
        <v>858</v>
      </c>
      <c r="T1321" s="1230">
        <v>2</v>
      </c>
      <c r="U1321" s="1230" t="s">
        <v>859</v>
      </c>
      <c r="V1321" s="1230">
        <v>2</v>
      </c>
      <c r="W1321" s="1225"/>
      <c r="X1321" s="1225"/>
      <c r="Y1321" s="1225"/>
      <c r="Z1321" s="1225"/>
      <c r="AA1321" s="1225"/>
      <c r="AB1321" s="2980"/>
      <c r="AC1321" s="5085"/>
      <c r="AD1321" s="5085"/>
      <c r="AE1321" s="5388"/>
    </row>
    <row r="1322" spans="1:32" ht="12.75" customHeight="1">
      <c r="A1322" s="3877"/>
      <c r="B1322" s="5086"/>
      <c r="C1322" s="5107"/>
      <c r="D1322" s="5155"/>
      <c r="E1322" s="5086"/>
      <c r="F1322" s="5086"/>
      <c r="G1322" s="5086"/>
      <c r="H1322" s="5086"/>
      <c r="I1322" s="5086"/>
      <c r="J1322" s="5086"/>
      <c r="K1322" s="5086"/>
      <c r="L1322" s="5086"/>
      <c r="M1322" s="5086"/>
      <c r="N1322" s="1227" t="s">
        <v>379</v>
      </c>
      <c r="O1322" s="1228" t="s">
        <v>3055</v>
      </c>
      <c r="P1322" s="1226" t="s">
        <v>3055</v>
      </c>
      <c r="Q1322" s="1228" t="s">
        <v>857</v>
      </c>
      <c r="R1322" s="1226">
        <v>3983</v>
      </c>
      <c r="S1322" s="1226" t="s">
        <v>858</v>
      </c>
      <c r="T1322" s="1226">
        <v>2</v>
      </c>
      <c r="U1322" s="1226" t="s">
        <v>859</v>
      </c>
      <c r="V1322" s="1226">
        <v>2</v>
      </c>
      <c r="W1322" s="1230"/>
      <c r="X1322" s="1230"/>
      <c r="Y1322" s="1230"/>
      <c r="Z1322" s="1230"/>
      <c r="AA1322" s="1230"/>
      <c r="AB1322" s="2982"/>
      <c r="AC1322" s="5086"/>
      <c r="AD1322" s="5086"/>
      <c r="AE1322" s="5389"/>
    </row>
    <row r="1323" spans="1:32" ht="12.75" customHeight="1">
      <c r="A1323" s="3877"/>
      <c r="B1323" s="5084" t="s">
        <v>2463</v>
      </c>
      <c r="C1323" s="5105" t="s">
        <v>3714</v>
      </c>
      <c r="D1323" s="5153" t="s">
        <v>3173</v>
      </c>
      <c r="E1323" s="5084" t="s">
        <v>1222</v>
      </c>
      <c r="F1323" s="5084" t="s">
        <v>851</v>
      </c>
      <c r="G1323" s="5084" t="s">
        <v>1131</v>
      </c>
      <c r="H1323" s="5084" t="s">
        <v>624</v>
      </c>
      <c r="I1323" s="5084" t="s">
        <v>873</v>
      </c>
      <c r="J1323" s="5084">
        <v>5290</v>
      </c>
      <c r="K1323" s="5084">
        <v>12798</v>
      </c>
      <c r="L1323" s="5084">
        <v>512</v>
      </c>
      <c r="M1323" s="5084">
        <v>1302</v>
      </c>
      <c r="N1323" s="1229" t="s">
        <v>854</v>
      </c>
      <c r="O1323" s="1229" t="s">
        <v>1135</v>
      </c>
      <c r="P1323" s="1230" t="s">
        <v>1134</v>
      </c>
      <c r="Q1323" s="1229" t="s">
        <v>857</v>
      </c>
      <c r="R1323" s="1230">
        <v>270</v>
      </c>
      <c r="S1323" s="1230" t="s">
        <v>858</v>
      </c>
      <c r="T1323" s="1230">
        <v>2</v>
      </c>
      <c r="U1323" s="1230" t="s">
        <v>859</v>
      </c>
      <c r="V1323" s="1230">
        <v>2</v>
      </c>
      <c r="W1323" s="1230"/>
      <c r="X1323" s="1230"/>
      <c r="Y1323" s="1230"/>
      <c r="Z1323" s="1230"/>
      <c r="AA1323" s="1230"/>
      <c r="AB1323" s="2983"/>
      <c r="AC1323" s="5084" t="s">
        <v>2466</v>
      </c>
      <c r="AD1323" s="5084" t="s">
        <v>2472</v>
      </c>
      <c r="AE1323" s="5432" t="s">
        <v>3595</v>
      </c>
    </row>
    <row r="1324" spans="1:32" ht="12.75" customHeight="1">
      <c r="A1324" s="3877"/>
      <c r="B1324" s="5085"/>
      <c r="C1324" s="5106"/>
      <c r="D1324" s="5154"/>
      <c r="E1324" s="5085"/>
      <c r="F1324" s="5085"/>
      <c r="G1324" s="5085"/>
      <c r="H1324" s="5085"/>
      <c r="I1324" s="5085"/>
      <c r="J1324" s="5085"/>
      <c r="K1324" s="5085"/>
      <c r="L1324" s="5085"/>
      <c r="M1324" s="5085"/>
      <c r="N1324" s="1235" t="s">
        <v>868</v>
      </c>
      <c r="O1324" s="2314" t="s">
        <v>869</v>
      </c>
      <c r="P1324" s="2314" t="s">
        <v>869</v>
      </c>
      <c r="Q1324" s="1237" t="s">
        <v>857</v>
      </c>
      <c r="R1324" s="1233">
        <v>4000</v>
      </c>
      <c r="S1324" s="1233" t="s">
        <v>858</v>
      </c>
      <c r="T1324" s="1233">
        <v>2</v>
      </c>
      <c r="U1324" s="1233" t="s">
        <v>859</v>
      </c>
      <c r="V1324" s="1233">
        <v>2</v>
      </c>
      <c r="W1324" s="1238"/>
      <c r="X1324" s="1238"/>
      <c r="Y1324" s="1238"/>
      <c r="Z1324" s="1238"/>
      <c r="AA1324" s="1238"/>
      <c r="AB1324" s="2980"/>
      <c r="AC1324" s="5085"/>
      <c r="AD1324" s="5085"/>
      <c r="AE1324" s="5388"/>
    </row>
    <row r="1325" spans="1:32" ht="12.75" customHeight="1">
      <c r="A1325" s="3877"/>
      <c r="B1325" s="5085"/>
      <c r="C1325" s="5107"/>
      <c r="D1325" s="5154"/>
      <c r="E1325" s="5086"/>
      <c r="F1325" s="5085"/>
      <c r="G1325" s="5085"/>
      <c r="H1325" s="5085"/>
      <c r="I1325" s="5085"/>
      <c r="J1325" s="5086"/>
      <c r="K1325" s="5085"/>
      <c r="L1325" s="5085"/>
      <c r="M1325" s="5085"/>
      <c r="N1325" s="1229" t="s">
        <v>379</v>
      </c>
      <c r="O1325" s="2319" t="s">
        <v>3055</v>
      </c>
      <c r="P1325" s="2297" t="s">
        <v>3055</v>
      </c>
      <c r="Q1325" s="1229" t="s">
        <v>857</v>
      </c>
      <c r="R1325" s="1230">
        <v>3983</v>
      </c>
      <c r="S1325" s="1230" t="s">
        <v>858</v>
      </c>
      <c r="T1325" s="1230">
        <v>2</v>
      </c>
      <c r="U1325" s="1230" t="s">
        <v>859</v>
      </c>
      <c r="V1325" s="1230">
        <v>2</v>
      </c>
      <c r="W1325" s="1230"/>
      <c r="X1325" s="1230"/>
      <c r="Y1325" s="1230"/>
      <c r="Z1325" s="1230"/>
      <c r="AA1325" s="1230"/>
      <c r="AB1325" s="2980"/>
      <c r="AC1325" s="5085"/>
      <c r="AD1325" s="5085"/>
      <c r="AE1325" s="5389"/>
    </row>
    <row r="1326" spans="1:32" ht="12.75" customHeight="1">
      <c r="A1326" s="3877"/>
      <c r="B1326" s="5084" t="s">
        <v>2463</v>
      </c>
      <c r="C1326" s="5105" t="s">
        <v>3715</v>
      </c>
      <c r="D1326" s="5153" t="s">
        <v>3174</v>
      </c>
      <c r="E1326" s="5084" t="s">
        <v>1222</v>
      </c>
      <c r="F1326" s="5084" t="s">
        <v>851</v>
      </c>
      <c r="G1326" s="5084" t="s">
        <v>1131</v>
      </c>
      <c r="H1326" s="5084" t="s">
        <v>624</v>
      </c>
      <c r="I1326" s="5084" t="s">
        <v>873</v>
      </c>
      <c r="J1326" s="5084">
        <v>12670</v>
      </c>
      <c r="K1326" s="5084">
        <v>24224</v>
      </c>
      <c r="L1326" s="5084">
        <v>512</v>
      </c>
      <c r="M1326" s="5084">
        <v>1424</v>
      </c>
      <c r="N1326" s="1236" t="s">
        <v>854</v>
      </c>
      <c r="O1326" s="1236" t="s">
        <v>866</v>
      </c>
      <c r="P1326" s="1238" t="s">
        <v>867</v>
      </c>
      <c r="Q1326" s="1236" t="s">
        <v>857</v>
      </c>
      <c r="R1326" s="1238">
        <v>270</v>
      </c>
      <c r="S1326" s="1238" t="s">
        <v>858</v>
      </c>
      <c r="T1326" s="1238">
        <v>2</v>
      </c>
      <c r="U1326" s="1238" t="s">
        <v>859</v>
      </c>
      <c r="V1326" s="1238">
        <v>2</v>
      </c>
      <c r="W1326" s="1238"/>
      <c r="X1326" s="1238"/>
      <c r="Y1326" s="1238"/>
      <c r="Z1326" s="1238"/>
      <c r="AA1326" s="1238"/>
      <c r="AB1326" s="2983"/>
      <c r="AC1326" s="5084" t="s">
        <v>2468</v>
      </c>
      <c r="AD1326" s="5084" t="s">
        <v>2472</v>
      </c>
      <c r="AE1326" s="5432" t="s">
        <v>3595</v>
      </c>
    </row>
    <row r="1327" spans="1:32" ht="12.75" customHeight="1">
      <c r="A1327" s="3877"/>
      <c r="B1327" s="5085"/>
      <c r="C1327" s="5106"/>
      <c r="D1327" s="5154"/>
      <c r="E1327" s="5085"/>
      <c r="F1327" s="5085"/>
      <c r="G1327" s="5085"/>
      <c r="H1327" s="5085"/>
      <c r="I1327" s="5085"/>
      <c r="J1327" s="5085"/>
      <c r="K1327" s="5085"/>
      <c r="L1327" s="5085"/>
      <c r="M1327" s="5085"/>
      <c r="N1327" s="1236" t="s">
        <v>868</v>
      </c>
      <c r="O1327" s="1236" t="s">
        <v>869</v>
      </c>
      <c r="P1327" s="1236" t="s">
        <v>869</v>
      </c>
      <c r="Q1327" s="1236" t="s">
        <v>857</v>
      </c>
      <c r="R1327" s="1238">
        <v>4000</v>
      </c>
      <c r="S1327" s="1238" t="s">
        <v>858</v>
      </c>
      <c r="T1327" s="1238">
        <v>2</v>
      </c>
      <c r="U1327" s="1238" t="s">
        <v>859</v>
      </c>
      <c r="V1327" s="1238">
        <v>2</v>
      </c>
      <c r="W1327" s="1238"/>
      <c r="X1327" s="1238"/>
      <c r="Y1327" s="1238"/>
      <c r="Z1327" s="1238"/>
      <c r="AA1327" s="1238"/>
      <c r="AB1327" s="2980"/>
      <c r="AC1327" s="5085"/>
      <c r="AD1327" s="5085"/>
      <c r="AE1327" s="5388"/>
    </row>
    <row r="1328" spans="1:32" ht="12.75" customHeight="1">
      <c r="A1328" s="3877"/>
      <c r="B1328" s="5085"/>
      <c r="C1328" s="5107"/>
      <c r="D1328" s="5155"/>
      <c r="E1328" s="5086"/>
      <c r="F1328" s="5086"/>
      <c r="G1328" s="5086"/>
      <c r="H1328" s="5086"/>
      <c r="I1328" s="5086"/>
      <c r="J1328" s="5085"/>
      <c r="K1328" s="5085"/>
      <c r="L1328" s="5085"/>
      <c r="M1328" s="5085"/>
      <c r="N1328" s="1235" t="s">
        <v>379</v>
      </c>
      <c r="O1328" s="1237" t="s">
        <v>3055</v>
      </c>
      <c r="P1328" s="1233" t="s">
        <v>3055</v>
      </c>
      <c r="Q1328" s="1237" t="s">
        <v>857</v>
      </c>
      <c r="R1328" s="1233">
        <v>3983</v>
      </c>
      <c r="S1328" s="1233" t="s">
        <v>858</v>
      </c>
      <c r="T1328" s="1233">
        <v>2</v>
      </c>
      <c r="U1328" s="1233" t="s">
        <v>859</v>
      </c>
      <c r="V1328" s="1233">
        <v>2</v>
      </c>
      <c r="W1328" s="1238"/>
      <c r="X1328" s="1238"/>
      <c r="Y1328" s="1238"/>
      <c r="Z1328" s="1238"/>
      <c r="AA1328" s="1238"/>
      <c r="AB1328" s="2982"/>
      <c r="AC1328" s="5086"/>
      <c r="AD1328" s="5086"/>
      <c r="AE1328" s="5389"/>
    </row>
    <row r="1329" spans="1:35" ht="18.75" customHeight="1">
      <c r="A1329" s="3877"/>
      <c r="B1329" s="5084" t="s">
        <v>2463</v>
      </c>
      <c r="C1329" s="5105" t="s">
        <v>3716</v>
      </c>
      <c r="D1329" s="5154" t="s">
        <v>3182</v>
      </c>
      <c r="E1329" s="5084" t="s">
        <v>1221</v>
      </c>
      <c r="F1329" s="5084" t="s">
        <v>851</v>
      </c>
      <c r="G1329" s="5085" t="s">
        <v>862</v>
      </c>
      <c r="H1329" s="5084" t="s">
        <v>624</v>
      </c>
      <c r="I1329" s="5084" t="s">
        <v>853</v>
      </c>
      <c r="J1329" s="5084">
        <v>768</v>
      </c>
      <c r="K1329" s="5084">
        <v>1984</v>
      </c>
      <c r="L1329" s="5084">
        <v>608</v>
      </c>
      <c r="M1329" s="5084">
        <v>1088</v>
      </c>
      <c r="N1329" s="1236" t="s">
        <v>854</v>
      </c>
      <c r="O1329" s="1241" t="s">
        <v>164</v>
      </c>
      <c r="P1329" s="1238" t="s">
        <v>856</v>
      </c>
      <c r="Q1329" s="1236" t="s">
        <v>857</v>
      </c>
      <c r="R1329" s="1238">
        <v>270</v>
      </c>
      <c r="S1329" s="1238" t="s">
        <v>858</v>
      </c>
      <c r="T1329" s="1238">
        <v>2</v>
      </c>
      <c r="U1329" s="1238" t="s">
        <v>859</v>
      </c>
      <c r="V1329" s="1238">
        <v>2</v>
      </c>
      <c r="W1329" s="1238"/>
      <c r="X1329" s="1238"/>
      <c r="Y1329" s="1238"/>
      <c r="Z1329" s="1238"/>
      <c r="AA1329" s="1238"/>
      <c r="AB1329" s="2983"/>
      <c r="AC1329" s="5084" t="s">
        <v>2451</v>
      </c>
      <c r="AD1329" s="5084" t="s">
        <v>2472</v>
      </c>
      <c r="AE1329" s="5317" t="s">
        <v>3596</v>
      </c>
    </row>
    <row r="1330" spans="1:35" ht="18.75" customHeight="1">
      <c r="A1330" s="3877"/>
      <c r="B1330" s="5085"/>
      <c r="C1330" s="5106"/>
      <c r="D1330" s="5154"/>
      <c r="E1330" s="5085"/>
      <c r="F1330" s="5085"/>
      <c r="G1330" s="5085"/>
      <c r="H1330" s="5085"/>
      <c r="I1330" s="5085"/>
      <c r="J1330" s="5085"/>
      <c r="K1330" s="5085"/>
      <c r="L1330" s="5085"/>
      <c r="M1330" s="5085"/>
      <c r="N1330" s="1236" t="s">
        <v>868</v>
      </c>
      <c r="O1330" s="1236" t="s">
        <v>340</v>
      </c>
      <c r="P1330" s="1236" t="s">
        <v>340</v>
      </c>
      <c r="Q1330" s="1236" t="s">
        <v>857</v>
      </c>
      <c r="R1330" s="1238">
        <v>4000</v>
      </c>
      <c r="S1330" s="1238" t="s">
        <v>858</v>
      </c>
      <c r="T1330" s="1238">
        <v>8</v>
      </c>
      <c r="U1330" s="1238" t="s">
        <v>859</v>
      </c>
      <c r="V1330" s="1238">
        <v>8</v>
      </c>
      <c r="W1330" s="1238"/>
      <c r="X1330" s="1238"/>
      <c r="Y1330" s="1238"/>
      <c r="Z1330" s="1238"/>
      <c r="AA1330" s="1238"/>
      <c r="AB1330" s="2980"/>
      <c r="AC1330" s="5085"/>
      <c r="AD1330" s="5085"/>
      <c r="AE1330" s="5317"/>
    </row>
    <row r="1331" spans="1:35" ht="18.75" customHeight="1">
      <c r="A1331" s="3877"/>
      <c r="B1331" s="5086"/>
      <c r="C1331" s="5107"/>
      <c r="D1331" s="5155"/>
      <c r="E1331" s="5086"/>
      <c r="F1331" s="5086"/>
      <c r="G1331" s="5086"/>
      <c r="H1331" s="5086"/>
      <c r="I1331" s="5086"/>
      <c r="J1331" s="5086"/>
      <c r="K1331" s="5086"/>
      <c r="L1331" s="5086"/>
      <c r="M1331" s="5086"/>
      <c r="N1331" s="1235" t="s">
        <v>379</v>
      </c>
      <c r="O1331" s="1237" t="s">
        <v>3055</v>
      </c>
      <c r="P1331" s="1233" t="s">
        <v>3055</v>
      </c>
      <c r="Q1331" s="1237" t="s">
        <v>857</v>
      </c>
      <c r="R1331" s="1233">
        <v>3983</v>
      </c>
      <c r="S1331" s="1233" t="s">
        <v>858</v>
      </c>
      <c r="T1331" s="1233">
        <v>2</v>
      </c>
      <c r="U1331" s="1233" t="s">
        <v>859</v>
      </c>
      <c r="V1331" s="1233">
        <v>2</v>
      </c>
      <c r="W1331" s="1238"/>
      <c r="X1331" s="1238"/>
      <c r="Y1331" s="1238"/>
      <c r="Z1331" s="1238"/>
      <c r="AA1331" s="1238"/>
      <c r="AB1331" s="2982"/>
      <c r="AC1331" s="5086"/>
      <c r="AD1331" s="5086"/>
      <c r="AE1331" s="5317"/>
    </row>
    <row r="1332" spans="1:35" ht="18.75" customHeight="1">
      <c r="A1332" s="3877"/>
      <c r="B1332" s="5084" t="s">
        <v>2463</v>
      </c>
      <c r="C1332" s="5105" t="s">
        <v>3717</v>
      </c>
      <c r="D1332" s="5153" t="s">
        <v>3183</v>
      </c>
      <c r="E1332" s="5084" t="s">
        <v>1221</v>
      </c>
      <c r="F1332" s="5084" t="s">
        <v>851</v>
      </c>
      <c r="G1332" s="5084" t="s">
        <v>862</v>
      </c>
      <c r="H1332" s="5084" t="s">
        <v>624</v>
      </c>
      <c r="I1332" s="5084" t="s">
        <v>853</v>
      </c>
      <c r="J1332" s="5084">
        <v>1024</v>
      </c>
      <c r="K1332" s="5084">
        <v>5674</v>
      </c>
      <c r="L1332" s="5084">
        <v>608</v>
      </c>
      <c r="M1332" s="5084">
        <v>1408</v>
      </c>
      <c r="N1332" s="1236" t="s">
        <v>854</v>
      </c>
      <c r="O1332" s="1235" t="s">
        <v>1218</v>
      </c>
      <c r="P1332" s="1232" t="s">
        <v>1219</v>
      </c>
      <c r="Q1332" s="1236" t="s">
        <v>857</v>
      </c>
      <c r="R1332" s="1238">
        <v>270</v>
      </c>
      <c r="S1332" s="1238" t="s">
        <v>858</v>
      </c>
      <c r="T1332" s="1238">
        <v>2</v>
      </c>
      <c r="U1332" s="1238" t="s">
        <v>859</v>
      </c>
      <c r="V1332" s="1238">
        <v>2</v>
      </c>
      <c r="W1332" s="1238"/>
      <c r="X1332" s="1238"/>
      <c r="Y1332" s="1238"/>
      <c r="Z1332" s="1238"/>
      <c r="AA1332" s="1238"/>
      <c r="AB1332" s="2983"/>
      <c r="AC1332" s="5084" t="s">
        <v>2451</v>
      </c>
      <c r="AD1332" s="5084" t="s">
        <v>2472</v>
      </c>
      <c r="AE1332" s="5317" t="s">
        <v>3596</v>
      </c>
    </row>
    <row r="1333" spans="1:35" ht="18.75" customHeight="1">
      <c r="A1333" s="3877"/>
      <c r="B1333" s="5085"/>
      <c r="C1333" s="5106"/>
      <c r="D1333" s="5154"/>
      <c r="E1333" s="5085"/>
      <c r="F1333" s="5085"/>
      <c r="G1333" s="5085"/>
      <c r="H1333" s="5085"/>
      <c r="I1333" s="5085"/>
      <c r="J1333" s="5085"/>
      <c r="K1333" s="5085"/>
      <c r="L1333" s="5085"/>
      <c r="M1333" s="5085"/>
      <c r="N1333" s="1236" t="s">
        <v>868</v>
      </c>
      <c r="O1333" s="1236" t="s">
        <v>340</v>
      </c>
      <c r="P1333" s="1236" t="s">
        <v>340</v>
      </c>
      <c r="Q1333" s="1236" t="s">
        <v>857</v>
      </c>
      <c r="R1333" s="1238">
        <v>4000</v>
      </c>
      <c r="S1333" s="1238" t="s">
        <v>858</v>
      </c>
      <c r="T1333" s="1238">
        <v>8</v>
      </c>
      <c r="U1333" s="1238" t="s">
        <v>859</v>
      </c>
      <c r="V1333" s="1238">
        <v>8</v>
      </c>
      <c r="W1333" s="1238"/>
      <c r="X1333" s="1238"/>
      <c r="Y1333" s="1238"/>
      <c r="Z1333" s="1238"/>
      <c r="AA1333" s="1238"/>
      <c r="AB1333" s="2980"/>
      <c r="AC1333" s="5085"/>
      <c r="AD1333" s="5085"/>
      <c r="AE1333" s="5317"/>
    </row>
    <row r="1334" spans="1:35" ht="18.75" customHeight="1">
      <c r="A1334" s="3877"/>
      <c r="B1334" s="5085"/>
      <c r="C1334" s="5107"/>
      <c r="D1334" s="5154"/>
      <c r="E1334" s="5086"/>
      <c r="F1334" s="5085"/>
      <c r="G1334" s="5085"/>
      <c r="H1334" s="5085"/>
      <c r="I1334" s="5085"/>
      <c r="J1334" s="5086"/>
      <c r="K1334" s="5086"/>
      <c r="L1334" s="5085"/>
      <c r="M1334" s="5085"/>
      <c r="N1334" s="1235" t="s">
        <v>379</v>
      </c>
      <c r="O1334" s="1237" t="s">
        <v>3055</v>
      </c>
      <c r="P1334" s="1233" t="s">
        <v>3055</v>
      </c>
      <c r="Q1334" s="1237" t="s">
        <v>857</v>
      </c>
      <c r="R1334" s="1233">
        <v>3983</v>
      </c>
      <c r="S1334" s="1233" t="s">
        <v>858</v>
      </c>
      <c r="T1334" s="1233">
        <v>2</v>
      </c>
      <c r="U1334" s="1233" t="s">
        <v>859</v>
      </c>
      <c r="V1334" s="1233">
        <v>2</v>
      </c>
      <c r="W1334" s="1238"/>
      <c r="X1334" s="1238"/>
      <c r="Y1334" s="1238"/>
      <c r="Z1334" s="1238"/>
      <c r="AA1334" s="1238"/>
      <c r="AB1334" s="2980"/>
      <c r="AC1334" s="5085"/>
      <c r="AD1334" s="5085"/>
      <c r="AE1334" s="5317"/>
    </row>
    <row r="1335" spans="1:35" ht="18.75" customHeight="1">
      <c r="A1335" s="3877"/>
      <c r="B1335" s="5084" t="s">
        <v>2463</v>
      </c>
      <c r="C1335" s="5105" t="s">
        <v>3718</v>
      </c>
      <c r="D1335" s="5153" t="s">
        <v>3184</v>
      </c>
      <c r="E1335" s="5084" t="s">
        <v>1222</v>
      </c>
      <c r="F1335" s="5084" t="s">
        <v>851</v>
      </c>
      <c r="G1335" s="5084" t="s">
        <v>1131</v>
      </c>
      <c r="H1335" s="5084" t="s">
        <v>624</v>
      </c>
      <c r="I1335" s="5084" t="s">
        <v>873</v>
      </c>
      <c r="J1335" s="5084">
        <v>5546</v>
      </c>
      <c r="K1335" s="5084">
        <v>13054</v>
      </c>
      <c r="L1335" s="5084">
        <v>608</v>
      </c>
      <c r="M1335" s="5084">
        <v>1558</v>
      </c>
      <c r="N1335" s="1236" t="s">
        <v>854</v>
      </c>
      <c r="O1335" s="1236" t="s">
        <v>1135</v>
      </c>
      <c r="P1335" s="1238" t="s">
        <v>1134</v>
      </c>
      <c r="Q1335" s="1236" t="s">
        <v>857</v>
      </c>
      <c r="R1335" s="1238">
        <v>270</v>
      </c>
      <c r="S1335" s="1238" t="s">
        <v>858</v>
      </c>
      <c r="T1335" s="1238">
        <v>2</v>
      </c>
      <c r="U1335" s="1238" t="s">
        <v>859</v>
      </c>
      <c r="V1335" s="1238">
        <v>2</v>
      </c>
      <c r="W1335" s="1238"/>
      <c r="X1335" s="1238"/>
      <c r="Y1335" s="1238"/>
      <c r="Z1335" s="1238"/>
      <c r="AA1335" s="1238"/>
      <c r="AB1335" s="2983"/>
      <c r="AC1335" s="5084" t="s">
        <v>2466</v>
      </c>
      <c r="AD1335" s="5084" t="s">
        <v>2472</v>
      </c>
      <c r="AE1335" s="5317" t="s">
        <v>3596</v>
      </c>
    </row>
    <row r="1336" spans="1:35" ht="18.75" customHeight="1">
      <c r="A1336" s="3877"/>
      <c r="B1336" s="5085"/>
      <c r="C1336" s="5106"/>
      <c r="D1336" s="5154"/>
      <c r="E1336" s="5085"/>
      <c r="F1336" s="5085"/>
      <c r="G1336" s="5085"/>
      <c r="H1336" s="5085"/>
      <c r="I1336" s="5085"/>
      <c r="J1336" s="5085"/>
      <c r="K1336" s="5085"/>
      <c r="L1336" s="5085"/>
      <c r="M1336" s="5085"/>
      <c r="N1336" s="1236" t="s">
        <v>868</v>
      </c>
      <c r="O1336" s="1236" t="s">
        <v>340</v>
      </c>
      <c r="P1336" s="1236" t="s">
        <v>340</v>
      </c>
      <c r="Q1336" s="1236" t="s">
        <v>857</v>
      </c>
      <c r="R1336" s="1238">
        <v>4000</v>
      </c>
      <c r="S1336" s="1238" t="s">
        <v>858</v>
      </c>
      <c r="T1336" s="1238">
        <v>8</v>
      </c>
      <c r="U1336" s="1238" t="s">
        <v>859</v>
      </c>
      <c r="V1336" s="1238">
        <v>8</v>
      </c>
      <c r="W1336" s="1238"/>
      <c r="X1336" s="1238"/>
      <c r="Y1336" s="1238"/>
      <c r="Z1336" s="1238"/>
      <c r="AA1336" s="1238"/>
      <c r="AB1336" s="2980"/>
      <c r="AC1336" s="5085"/>
      <c r="AD1336" s="5085"/>
      <c r="AE1336" s="5317"/>
    </row>
    <row r="1337" spans="1:35" ht="18.75" customHeight="1">
      <c r="A1337" s="3877"/>
      <c r="B1337" s="5085"/>
      <c r="C1337" s="5107"/>
      <c r="D1337" s="5154"/>
      <c r="E1337" s="5086"/>
      <c r="F1337" s="5085"/>
      <c r="G1337" s="5086"/>
      <c r="H1337" s="5085"/>
      <c r="I1337" s="5086"/>
      <c r="J1337" s="5085"/>
      <c r="K1337" s="5085"/>
      <c r="L1337" s="5085"/>
      <c r="M1337" s="5085"/>
      <c r="N1337" s="1235" t="s">
        <v>379</v>
      </c>
      <c r="O1337" s="1237" t="s">
        <v>3055</v>
      </c>
      <c r="P1337" s="1233" t="s">
        <v>3055</v>
      </c>
      <c r="Q1337" s="1237" t="s">
        <v>857</v>
      </c>
      <c r="R1337" s="1233">
        <v>3983</v>
      </c>
      <c r="S1337" s="1233" t="s">
        <v>858</v>
      </c>
      <c r="T1337" s="1233">
        <v>2</v>
      </c>
      <c r="U1337" s="1233" t="s">
        <v>859</v>
      </c>
      <c r="V1337" s="1233">
        <v>2</v>
      </c>
      <c r="W1337" s="1238"/>
      <c r="X1337" s="1238"/>
      <c r="Y1337" s="1238"/>
      <c r="Z1337" s="1238"/>
      <c r="AA1337" s="1238"/>
      <c r="AB1337" s="2980"/>
      <c r="AC1337" s="5085"/>
      <c r="AD1337" s="5085"/>
      <c r="AE1337" s="5317"/>
    </row>
    <row r="1338" spans="1:35" s="87" customFormat="1" ht="18.75" customHeight="1">
      <c r="A1338" s="3877"/>
      <c r="B1338" s="5084" t="s">
        <v>2463</v>
      </c>
      <c r="C1338" s="5105" t="s">
        <v>3719</v>
      </c>
      <c r="D1338" s="5153" t="s">
        <v>3185</v>
      </c>
      <c r="E1338" s="5084" t="s">
        <v>1222</v>
      </c>
      <c r="F1338" s="5084" t="s">
        <v>851</v>
      </c>
      <c r="G1338" s="5084" t="s">
        <v>1131</v>
      </c>
      <c r="H1338" s="5084" t="s">
        <v>624</v>
      </c>
      <c r="I1338" s="5084" t="s">
        <v>873</v>
      </c>
      <c r="J1338" s="5084">
        <v>12926</v>
      </c>
      <c r="K1338" s="5084">
        <v>24480</v>
      </c>
      <c r="L1338" s="5084">
        <v>608</v>
      </c>
      <c r="M1338" s="5084">
        <v>1680</v>
      </c>
      <c r="N1338" s="1236" t="s">
        <v>854</v>
      </c>
      <c r="O1338" s="1236" t="s">
        <v>866</v>
      </c>
      <c r="P1338" s="1238" t="s">
        <v>867</v>
      </c>
      <c r="Q1338" s="1236" t="s">
        <v>857</v>
      </c>
      <c r="R1338" s="1238">
        <v>270</v>
      </c>
      <c r="S1338" s="1238" t="s">
        <v>858</v>
      </c>
      <c r="T1338" s="1238">
        <v>2</v>
      </c>
      <c r="U1338" s="1238" t="s">
        <v>859</v>
      </c>
      <c r="V1338" s="1238">
        <v>2</v>
      </c>
      <c r="W1338" s="1238"/>
      <c r="X1338" s="1238"/>
      <c r="Y1338" s="1238"/>
      <c r="Z1338" s="1238"/>
      <c r="AA1338" s="1238"/>
      <c r="AB1338" s="2983"/>
      <c r="AC1338" s="5084" t="s">
        <v>2468</v>
      </c>
      <c r="AD1338" s="5084" t="s">
        <v>2472</v>
      </c>
      <c r="AE1338" s="5317" t="s">
        <v>3596</v>
      </c>
      <c r="AF1338" s="260"/>
      <c r="AG1338" s="260"/>
      <c r="AH1338" s="260"/>
    </row>
    <row r="1339" spans="1:35" s="87" customFormat="1" ht="18.75" customHeight="1">
      <c r="A1339" s="3877"/>
      <c r="B1339" s="5085"/>
      <c r="C1339" s="5106"/>
      <c r="D1339" s="5154"/>
      <c r="E1339" s="5085"/>
      <c r="F1339" s="5085"/>
      <c r="G1339" s="5085"/>
      <c r="H1339" s="5085"/>
      <c r="I1339" s="5085"/>
      <c r="J1339" s="5085"/>
      <c r="K1339" s="5085"/>
      <c r="L1339" s="5085"/>
      <c r="M1339" s="5085"/>
      <c r="N1339" s="1236" t="s">
        <v>868</v>
      </c>
      <c r="O1339" s="1236" t="s">
        <v>340</v>
      </c>
      <c r="P1339" s="1236" t="s">
        <v>340</v>
      </c>
      <c r="Q1339" s="1236" t="s">
        <v>857</v>
      </c>
      <c r="R1339" s="1238">
        <v>4000</v>
      </c>
      <c r="S1339" s="1238" t="s">
        <v>858</v>
      </c>
      <c r="T1339" s="1238">
        <v>8</v>
      </c>
      <c r="U1339" s="1238" t="s">
        <v>859</v>
      </c>
      <c r="V1339" s="1238">
        <v>8</v>
      </c>
      <c r="W1339" s="1238"/>
      <c r="X1339" s="1238"/>
      <c r="Y1339" s="1238"/>
      <c r="Z1339" s="1238"/>
      <c r="AA1339" s="1238"/>
      <c r="AB1339" s="2980"/>
      <c r="AC1339" s="5085"/>
      <c r="AD1339" s="5085"/>
      <c r="AE1339" s="5317"/>
      <c r="AF1339" s="260"/>
      <c r="AG1339" s="260"/>
      <c r="AH1339" s="260"/>
    </row>
    <row r="1340" spans="1:35" s="87" customFormat="1" ht="18.75" customHeight="1">
      <c r="A1340" s="3877"/>
      <c r="B1340" s="5086"/>
      <c r="C1340" s="5107"/>
      <c r="D1340" s="5155"/>
      <c r="E1340" s="5086"/>
      <c r="F1340" s="5086"/>
      <c r="G1340" s="5086"/>
      <c r="H1340" s="5086"/>
      <c r="I1340" s="5086"/>
      <c r="J1340" s="5086"/>
      <c r="K1340" s="5086"/>
      <c r="L1340" s="5086"/>
      <c r="M1340" s="5086"/>
      <c r="N1340" s="1235" t="s">
        <v>379</v>
      </c>
      <c r="O1340" s="1237" t="s">
        <v>3055</v>
      </c>
      <c r="P1340" s="1233" t="s">
        <v>3055</v>
      </c>
      <c r="Q1340" s="1237" t="s">
        <v>857</v>
      </c>
      <c r="R1340" s="1233">
        <v>3983</v>
      </c>
      <c r="S1340" s="1233" t="s">
        <v>858</v>
      </c>
      <c r="T1340" s="1233">
        <v>2</v>
      </c>
      <c r="U1340" s="1233" t="s">
        <v>859</v>
      </c>
      <c r="V1340" s="1233">
        <v>2</v>
      </c>
      <c r="W1340" s="1238"/>
      <c r="X1340" s="1238"/>
      <c r="Y1340" s="1238"/>
      <c r="Z1340" s="1238"/>
      <c r="AA1340" s="1238"/>
      <c r="AB1340" s="2982"/>
      <c r="AC1340" s="5086"/>
      <c r="AD1340" s="5086"/>
      <c r="AE1340" s="5317"/>
      <c r="AF1340" s="260"/>
      <c r="AG1340" s="260"/>
      <c r="AH1340" s="260"/>
    </row>
    <row r="1341" spans="1:35" s="87" customFormat="1" ht="18.75" customHeight="1">
      <c r="A1341" s="5647" t="s">
        <v>4019</v>
      </c>
      <c r="B1341" s="5084" t="s">
        <v>2463</v>
      </c>
      <c r="C1341" s="5093" t="s">
        <v>3720</v>
      </c>
      <c r="D1341" s="5152" t="s">
        <v>3186</v>
      </c>
      <c r="E1341" s="5084" t="s">
        <v>1223</v>
      </c>
      <c r="F1341" s="5084" t="s">
        <v>851</v>
      </c>
      <c r="G1341" s="5084" t="s">
        <v>1130</v>
      </c>
      <c r="H1341" s="5084" t="s">
        <v>624</v>
      </c>
      <c r="I1341" s="5084" t="s">
        <v>873</v>
      </c>
      <c r="J1341" s="5127">
        <v>4256</v>
      </c>
      <c r="K1341" s="5102">
        <v>5504</v>
      </c>
      <c r="L1341" s="5099">
        <v>352</v>
      </c>
      <c r="M1341" s="5102">
        <v>832</v>
      </c>
      <c r="N1341" s="462" t="s">
        <v>854</v>
      </c>
      <c r="O1341" s="466" t="s">
        <v>164</v>
      </c>
      <c r="P1341" s="467" t="s">
        <v>856</v>
      </c>
      <c r="Q1341" s="1241" t="s">
        <v>857</v>
      </c>
      <c r="R1341" s="1239">
        <v>270</v>
      </c>
      <c r="S1341" s="1239" t="s">
        <v>858</v>
      </c>
      <c r="T1341" s="1239">
        <v>2</v>
      </c>
      <c r="U1341" s="1239" t="s">
        <v>859</v>
      </c>
      <c r="V1341" s="1239">
        <v>2</v>
      </c>
      <c r="W1341" s="1234"/>
      <c r="X1341" s="1234"/>
      <c r="Y1341" s="1234"/>
      <c r="Z1341" s="1234"/>
      <c r="AA1341" s="1234"/>
      <c r="AB1341" s="2983"/>
      <c r="AC1341" s="5084" t="s">
        <v>2466</v>
      </c>
      <c r="AD1341" s="5084" t="s">
        <v>2472</v>
      </c>
      <c r="AE1341" s="5317" t="s">
        <v>3598</v>
      </c>
      <c r="AF1341" s="260"/>
      <c r="AG1341" s="260"/>
      <c r="AH1341" s="260"/>
    </row>
    <row r="1342" spans="1:35" s="87" customFormat="1" ht="18.75" customHeight="1">
      <c r="A1342" s="5648"/>
      <c r="B1342" s="5085"/>
      <c r="C1342" s="5094"/>
      <c r="D1342" s="5152"/>
      <c r="E1342" s="5085"/>
      <c r="F1342" s="5085"/>
      <c r="G1342" s="5085"/>
      <c r="H1342" s="5085"/>
      <c r="I1342" s="5085"/>
      <c r="J1342" s="5128"/>
      <c r="K1342" s="5103"/>
      <c r="L1342" s="5100"/>
      <c r="M1342" s="5103"/>
      <c r="N1342" s="462" t="s">
        <v>874</v>
      </c>
      <c r="O1342" s="1240" t="s">
        <v>930</v>
      </c>
      <c r="P1342" s="463" t="s">
        <v>341</v>
      </c>
      <c r="Q1342" s="1236" t="s">
        <v>857</v>
      </c>
      <c r="R1342" s="1238">
        <v>3986</v>
      </c>
      <c r="S1342" s="1238" t="s">
        <v>858</v>
      </c>
      <c r="T1342" s="1238">
        <v>2</v>
      </c>
      <c r="U1342" s="1238" t="s">
        <v>859</v>
      </c>
      <c r="V1342" s="1238">
        <v>2</v>
      </c>
      <c r="W1342" s="1238">
        <v>3</v>
      </c>
      <c r="X1342" s="1238" t="s">
        <v>875</v>
      </c>
      <c r="Y1342" s="1238" t="s">
        <v>859</v>
      </c>
      <c r="Z1342" s="1238" t="s">
        <v>876</v>
      </c>
      <c r="AA1342" s="1238" t="s">
        <v>877</v>
      </c>
      <c r="AB1342" s="2980"/>
      <c r="AC1342" s="5085"/>
      <c r="AD1342" s="5085"/>
      <c r="AE1342" s="5317"/>
      <c r="AF1342" s="260"/>
      <c r="AG1342" s="260"/>
      <c r="AH1342" s="260"/>
    </row>
    <row r="1343" spans="1:35" s="87" customFormat="1" ht="18.75" customHeight="1">
      <c r="A1343" s="5648"/>
      <c r="B1343" s="5086"/>
      <c r="C1343" s="5095"/>
      <c r="D1343" s="5152"/>
      <c r="E1343" s="5086"/>
      <c r="F1343" s="5086"/>
      <c r="G1343" s="5086"/>
      <c r="H1343" s="5086"/>
      <c r="I1343" s="5086"/>
      <c r="J1343" s="5129"/>
      <c r="K1343" s="5104"/>
      <c r="L1343" s="5101"/>
      <c r="M1343" s="5104"/>
      <c r="N1343" s="1235" t="s">
        <v>379</v>
      </c>
      <c r="O1343" s="1237" t="s">
        <v>3055</v>
      </c>
      <c r="P1343" s="1233" t="s">
        <v>3055</v>
      </c>
      <c r="Q1343" s="1237" t="s">
        <v>857</v>
      </c>
      <c r="R1343" s="1233">
        <v>3983</v>
      </c>
      <c r="S1343" s="1233" t="s">
        <v>858</v>
      </c>
      <c r="T1343" s="1233">
        <v>2</v>
      </c>
      <c r="U1343" s="1233" t="s">
        <v>859</v>
      </c>
      <c r="V1343" s="1233">
        <v>2</v>
      </c>
      <c r="W1343" s="2788"/>
      <c r="X1343" s="2788"/>
      <c r="Y1343" s="260"/>
      <c r="Z1343" s="260"/>
      <c r="AA1343" s="260"/>
      <c r="AB1343" s="260"/>
      <c r="AC1343" s="5086"/>
      <c r="AD1343" s="5086"/>
      <c r="AE1343" s="5317"/>
      <c r="AF1343" s="260"/>
      <c r="AG1343" s="260"/>
      <c r="AH1343" s="260"/>
    </row>
    <row r="1344" spans="1:35" s="87" customFormat="1" ht="18.75" customHeight="1">
      <c r="A1344" s="5648"/>
      <c r="B1344" s="5090" t="s">
        <v>2463</v>
      </c>
      <c r="C1344" s="5093" t="s">
        <v>6425</v>
      </c>
      <c r="D1344" s="4088" t="s">
        <v>6424</v>
      </c>
      <c r="E1344" s="5084" t="s">
        <v>1223</v>
      </c>
      <c r="F1344" s="5084" t="s">
        <v>851</v>
      </c>
      <c r="G1344" s="5084" t="s">
        <v>1130</v>
      </c>
      <c r="H1344" s="5084" t="s">
        <v>624</v>
      </c>
      <c r="I1344" s="5084" t="s">
        <v>873</v>
      </c>
      <c r="J1344" s="5127">
        <v>4512</v>
      </c>
      <c r="K1344" s="5102">
        <v>6688</v>
      </c>
      <c r="L1344" s="5099">
        <v>448</v>
      </c>
      <c r="M1344" s="5102">
        <v>832</v>
      </c>
      <c r="N1344" s="462" t="s">
        <v>854</v>
      </c>
      <c r="O1344" s="3311" t="s">
        <v>165</v>
      </c>
      <c r="P1344" s="467" t="s">
        <v>856</v>
      </c>
      <c r="Q1344" s="3316" t="s">
        <v>857</v>
      </c>
      <c r="R1344" s="3315">
        <v>270</v>
      </c>
      <c r="S1344" s="3315" t="s">
        <v>858</v>
      </c>
      <c r="T1344" s="3315">
        <v>2</v>
      </c>
      <c r="U1344" s="3315" t="s">
        <v>859</v>
      </c>
      <c r="V1344" s="3315">
        <v>2</v>
      </c>
      <c r="W1344" s="3294"/>
      <c r="X1344" s="3294"/>
      <c r="Y1344" s="3294"/>
      <c r="Z1344" s="3294"/>
      <c r="AA1344" s="3294"/>
      <c r="AB1344" s="3294"/>
      <c r="AC1344" s="5084" t="s">
        <v>2466</v>
      </c>
      <c r="AD1344" s="5084" t="s">
        <v>2472</v>
      </c>
      <c r="AE1344" s="5087" t="s">
        <v>6470</v>
      </c>
      <c r="AF1344" s="260"/>
      <c r="AG1344" s="260"/>
      <c r="AH1344" s="260"/>
      <c r="AI1344" s="260"/>
    </row>
    <row r="1345" spans="1:35" s="87" customFormat="1" ht="24.75" customHeight="1">
      <c r="A1345" s="5648"/>
      <c r="B1345" s="5091"/>
      <c r="C1345" s="5094"/>
      <c r="D1345" s="4088"/>
      <c r="E1345" s="5085"/>
      <c r="F1345" s="5085"/>
      <c r="G1345" s="5085"/>
      <c r="H1345" s="5085"/>
      <c r="I1345" s="5085"/>
      <c r="J1345" s="5128"/>
      <c r="K1345" s="5103"/>
      <c r="L1345" s="5100"/>
      <c r="M1345" s="5103"/>
      <c r="N1345" s="462" t="s">
        <v>874</v>
      </c>
      <c r="O1345" s="3309" t="s">
        <v>930</v>
      </c>
      <c r="P1345" s="463" t="s">
        <v>341</v>
      </c>
      <c r="Q1345" s="3307" t="s">
        <v>857</v>
      </c>
      <c r="R1345" s="3312">
        <v>3986</v>
      </c>
      <c r="S1345" s="3312" t="s">
        <v>858</v>
      </c>
      <c r="T1345" s="3312">
        <v>2</v>
      </c>
      <c r="U1345" s="3312" t="s">
        <v>859</v>
      </c>
      <c r="V1345" s="3312">
        <v>2</v>
      </c>
      <c r="W1345" s="3312">
        <v>3</v>
      </c>
      <c r="X1345" s="3312" t="s">
        <v>875</v>
      </c>
      <c r="Y1345" s="3312" t="s">
        <v>859</v>
      </c>
      <c r="Z1345" s="3312" t="s">
        <v>876</v>
      </c>
      <c r="AA1345" s="3312" t="s">
        <v>877</v>
      </c>
      <c r="AB1345" s="3291"/>
      <c r="AC1345" s="5085"/>
      <c r="AD1345" s="5085"/>
      <c r="AE1345" s="5088"/>
      <c r="AF1345" s="260"/>
      <c r="AG1345" s="260"/>
      <c r="AH1345" s="260"/>
      <c r="AI1345" s="260"/>
    </row>
    <row r="1346" spans="1:35" s="87" customFormat="1" ht="18.75" customHeight="1">
      <c r="A1346" s="5648"/>
      <c r="B1346" s="5092"/>
      <c r="C1346" s="5095"/>
      <c r="D1346" s="4088"/>
      <c r="E1346" s="5086"/>
      <c r="F1346" s="5086"/>
      <c r="G1346" s="5086"/>
      <c r="H1346" s="5086"/>
      <c r="I1346" s="5086"/>
      <c r="J1346" s="5129"/>
      <c r="K1346" s="5104"/>
      <c r="L1346" s="5101"/>
      <c r="M1346" s="5104"/>
      <c r="N1346" s="3306" t="s">
        <v>379</v>
      </c>
      <c r="O1346" s="3311" t="s">
        <v>3055</v>
      </c>
      <c r="P1346" s="3293" t="s">
        <v>3055</v>
      </c>
      <c r="Q1346" s="3311" t="s">
        <v>857</v>
      </c>
      <c r="R1346" s="3293">
        <v>3983</v>
      </c>
      <c r="S1346" s="3293" t="s">
        <v>858</v>
      </c>
      <c r="T1346" s="3293">
        <v>2</v>
      </c>
      <c r="U1346" s="3293" t="s">
        <v>859</v>
      </c>
      <c r="V1346" s="3293">
        <v>2</v>
      </c>
      <c r="W1346" s="3312"/>
      <c r="X1346" s="3312"/>
      <c r="Y1346" s="3312"/>
      <c r="Z1346" s="3312"/>
      <c r="AA1346" s="3312"/>
      <c r="AB1346" s="3314"/>
      <c r="AC1346" s="5086"/>
      <c r="AD1346" s="5086"/>
      <c r="AE1346" s="5089"/>
      <c r="AF1346" s="260"/>
      <c r="AG1346" s="260"/>
      <c r="AH1346" s="260"/>
      <c r="AI1346" s="260"/>
    </row>
    <row r="1347" spans="1:35" s="87" customFormat="1" ht="18.75" customHeight="1">
      <c r="A1347" s="5648"/>
      <c r="B1347" s="5090" t="s">
        <v>2463</v>
      </c>
      <c r="C1347" s="5093" t="s">
        <v>6428</v>
      </c>
      <c r="D1347" s="4088" t="s">
        <v>6427</v>
      </c>
      <c r="E1347" s="5084" t="s">
        <v>1223</v>
      </c>
      <c r="F1347" s="5084" t="s">
        <v>851</v>
      </c>
      <c r="G1347" s="5084" t="s">
        <v>1130</v>
      </c>
      <c r="H1347" s="5084" t="s">
        <v>624</v>
      </c>
      <c r="I1347" s="5084" t="s">
        <v>873</v>
      </c>
      <c r="J1347" s="5127">
        <v>4512</v>
      </c>
      <c r="K1347" s="5102">
        <v>7904</v>
      </c>
      <c r="L1347" s="5099">
        <v>448</v>
      </c>
      <c r="M1347" s="5102">
        <v>832</v>
      </c>
      <c r="N1347" s="462" t="s">
        <v>854</v>
      </c>
      <c r="O1347" s="3316" t="s">
        <v>166</v>
      </c>
      <c r="P1347" s="467" t="s">
        <v>856</v>
      </c>
      <c r="Q1347" s="3316" t="s">
        <v>857</v>
      </c>
      <c r="R1347" s="3315">
        <v>270</v>
      </c>
      <c r="S1347" s="3315" t="s">
        <v>858</v>
      </c>
      <c r="T1347" s="3315">
        <v>2</v>
      </c>
      <c r="U1347" s="3315" t="s">
        <v>859</v>
      </c>
      <c r="V1347" s="3315">
        <v>2</v>
      </c>
      <c r="W1347" s="3294"/>
      <c r="X1347" s="3294"/>
      <c r="Y1347" s="3294"/>
      <c r="Z1347" s="3294"/>
      <c r="AA1347" s="3294"/>
      <c r="AB1347" s="3294"/>
      <c r="AC1347" s="5084" t="s">
        <v>2466</v>
      </c>
      <c r="AD1347" s="5084" t="s">
        <v>2472</v>
      </c>
      <c r="AE1347" s="5087" t="s">
        <v>6470</v>
      </c>
      <c r="AF1347" s="260"/>
      <c r="AG1347" s="260"/>
      <c r="AH1347" s="260"/>
      <c r="AI1347" s="260"/>
    </row>
    <row r="1348" spans="1:35" s="87" customFormat="1" ht="27" customHeight="1">
      <c r="A1348" s="5648"/>
      <c r="B1348" s="5091"/>
      <c r="C1348" s="5094"/>
      <c r="D1348" s="4088"/>
      <c r="E1348" s="5085"/>
      <c r="F1348" s="5085"/>
      <c r="G1348" s="5085"/>
      <c r="H1348" s="5085"/>
      <c r="I1348" s="5085"/>
      <c r="J1348" s="5128"/>
      <c r="K1348" s="5103"/>
      <c r="L1348" s="5100"/>
      <c r="M1348" s="5103"/>
      <c r="N1348" s="462" t="s">
        <v>874</v>
      </c>
      <c r="O1348" s="3309" t="s">
        <v>930</v>
      </c>
      <c r="P1348" s="463" t="s">
        <v>341</v>
      </c>
      <c r="Q1348" s="3307" t="s">
        <v>857</v>
      </c>
      <c r="R1348" s="3312">
        <v>3986</v>
      </c>
      <c r="S1348" s="3312" t="s">
        <v>858</v>
      </c>
      <c r="T1348" s="3312">
        <v>2</v>
      </c>
      <c r="U1348" s="3312" t="s">
        <v>859</v>
      </c>
      <c r="V1348" s="3312">
        <v>2</v>
      </c>
      <c r="W1348" s="3312">
        <v>3</v>
      </c>
      <c r="X1348" s="3312" t="s">
        <v>875</v>
      </c>
      <c r="Y1348" s="3312" t="s">
        <v>859</v>
      </c>
      <c r="Z1348" s="3312" t="s">
        <v>876</v>
      </c>
      <c r="AA1348" s="3312" t="s">
        <v>877</v>
      </c>
      <c r="AB1348" s="3291"/>
      <c r="AC1348" s="5085"/>
      <c r="AD1348" s="5085"/>
      <c r="AE1348" s="5088"/>
      <c r="AF1348" s="260"/>
      <c r="AG1348" s="260"/>
      <c r="AH1348" s="260"/>
      <c r="AI1348" s="260"/>
    </row>
    <row r="1349" spans="1:35" s="87" customFormat="1" ht="18.75" customHeight="1">
      <c r="A1349" s="5648"/>
      <c r="B1349" s="5092"/>
      <c r="C1349" s="5095"/>
      <c r="D1349" s="4088"/>
      <c r="E1349" s="5086"/>
      <c r="F1349" s="5086"/>
      <c r="G1349" s="5086"/>
      <c r="H1349" s="5086"/>
      <c r="I1349" s="5086"/>
      <c r="J1349" s="5129"/>
      <c r="K1349" s="5104"/>
      <c r="L1349" s="5101"/>
      <c r="M1349" s="5104"/>
      <c r="N1349" s="3306" t="s">
        <v>379</v>
      </c>
      <c r="O1349" s="3311" t="s">
        <v>3055</v>
      </c>
      <c r="P1349" s="3293" t="s">
        <v>3055</v>
      </c>
      <c r="Q1349" s="3311" t="s">
        <v>857</v>
      </c>
      <c r="R1349" s="3293">
        <v>3983</v>
      </c>
      <c r="S1349" s="3293" t="s">
        <v>858</v>
      </c>
      <c r="T1349" s="3293">
        <v>2</v>
      </c>
      <c r="U1349" s="3293" t="s">
        <v>859</v>
      </c>
      <c r="V1349" s="3293">
        <v>2</v>
      </c>
      <c r="W1349" s="3312"/>
      <c r="X1349" s="3312"/>
      <c r="Y1349" s="3312"/>
      <c r="Z1349" s="3312"/>
      <c r="AA1349" s="3312"/>
      <c r="AB1349" s="3314"/>
      <c r="AC1349" s="5086"/>
      <c r="AD1349" s="5086"/>
      <c r="AE1349" s="5089"/>
      <c r="AF1349" s="260"/>
      <c r="AG1349" s="260"/>
      <c r="AH1349" s="260"/>
      <c r="AI1349" s="260"/>
    </row>
    <row r="1350" spans="1:35" s="87" customFormat="1" ht="18.75" customHeight="1">
      <c r="A1350" s="5648"/>
      <c r="B1350" s="5084" t="s">
        <v>2463</v>
      </c>
      <c r="C1350" s="5093" t="s">
        <v>3721</v>
      </c>
      <c r="D1350" s="3811" t="s">
        <v>3199</v>
      </c>
      <c r="E1350" s="5084" t="s">
        <v>1223</v>
      </c>
      <c r="F1350" s="5084" t="s">
        <v>851</v>
      </c>
      <c r="G1350" s="5084" t="s">
        <v>1130</v>
      </c>
      <c r="H1350" s="5084" t="s">
        <v>624</v>
      </c>
      <c r="I1350" s="5084" t="s">
        <v>873</v>
      </c>
      <c r="J1350" s="5097">
        <v>4512</v>
      </c>
      <c r="K1350" s="5103">
        <v>9194</v>
      </c>
      <c r="L1350" s="5128">
        <v>448</v>
      </c>
      <c r="M1350" s="5103">
        <v>1152</v>
      </c>
      <c r="N1350" s="462" t="s">
        <v>854</v>
      </c>
      <c r="O1350" s="1266" t="s">
        <v>1218</v>
      </c>
      <c r="P1350" s="1268" t="s">
        <v>1219</v>
      </c>
      <c r="Q1350" s="1264" t="s">
        <v>857</v>
      </c>
      <c r="R1350" s="1265">
        <v>270</v>
      </c>
      <c r="S1350" s="1265" t="s">
        <v>858</v>
      </c>
      <c r="T1350" s="1265">
        <v>2</v>
      </c>
      <c r="U1350" s="1265" t="s">
        <v>859</v>
      </c>
      <c r="V1350" s="1265">
        <v>2</v>
      </c>
      <c r="W1350" s="1259"/>
      <c r="X1350" s="1259"/>
      <c r="Y1350" s="1259"/>
      <c r="Z1350" s="1259"/>
      <c r="AA1350" s="1259"/>
      <c r="AB1350" s="2980"/>
      <c r="AC1350" s="5084" t="s">
        <v>2466</v>
      </c>
      <c r="AD1350" s="5084" t="s">
        <v>2472</v>
      </c>
      <c r="AE1350" s="5317" t="s">
        <v>3598</v>
      </c>
      <c r="AF1350" s="260"/>
      <c r="AG1350" s="260"/>
      <c r="AH1350" s="260"/>
    </row>
    <row r="1351" spans="1:35" s="87" customFormat="1" ht="18.75" customHeight="1">
      <c r="A1351" s="5648"/>
      <c r="B1351" s="5085"/>
      <c r="C1351" s="5094"/>
      <c r="D1351" s="3811"/>
      <c r="E1351" s="5085"/>
      <c r="F1351" s="5085"/>
      <c r="G1351" s="5085"/>
      <c r="H1351" s="5085"/>
      <c r="I1351" s="5085"/>
      <c r="J1351" s="5097"/>
      <c r="K1351" s="5103"/>
      <c r="L1351" s="5128"/>
      <c r="M1351" s="5103"/>
      <c r="N1351" s="462" t="s">
        <v>874</v>
      </c>
      <c r="O1351" s="1266" t="s">
        <v>930</v>
      </c>
      <c r="P1351" s="463" t="s">
        <v>341</v>
      </c>
      <c r="Q1351" s="1264" t="s">
        <v>857</v>
      </c>
      <c r="R1351" s="1265">
        <v>3986</v>
      </c>
      <c r="S1351" s="1265" t="s">
        <v>858</v>
      </c>
      <c r="T1351" s="1265">
        <v>2</v>
      </c>
      <c r="U1351" s="1265" t="s">
        <v>859</v>
      </c>
      <c r="V1351" s="1265">
        <v>2</v>
      </c>
      <c r="W1351" s="1265">
        <v>3</v>
      </c>
      <c r="X1351" s="1265" t="s">
        <v>875</v>
      </c>
      <c r="Y1351" s="1265" t="s">
        <v>859</v>
      </c>
      <c r="Z1351" s="1265" t="s">
        <v>876</v>
      </c>
      <c r="AA1351" s="1265" t="s">
        <v>877</v>
      </c>
      <c r="AB1351" s="2980"/>
      <c r="AC1351" s="5085"/>
      <c r="AD1351" s="5085"/>
      <c r="AE1351" s="5317"/>
      <c r="AF1351" s="260"/>
      <c r="AG1351" s="260"/>
      <c r="AH1351" s="260"/>
    </row>
    <row r="1352" spans="1:35" s="87" customFormat="1" ht="18.75" customHeight="1">
      <c r="A1352" s="5648"/>
      <c r="B1352" s="5086"/>
      <c r="C1352" s="5095"/>
      <c r="D1352" s="5152"/>
      <c r="E1352" s="5086"/>
      <c r="F1352" s="5086"/>
      <c r="G1352" s="5086"/>
      <c r="H1352" s="5086"/>
      <c r="I1352" s="5086"/>
      <c r="J1352" s="5098"/>
      <c r="K1352" s="5104"/>
      <c r="L1352" s="5129"/>
      <c r="M1352" s="5104"/>
      <c r="N1352" s="1262" t="s">
        <v>379</v>
      </c>
      <c r="O1352" s="1263" t="s">
        <v>3055</v>
      </c>
      <c r="P1352" s="1261" t="s">
        <v>3055</v>
      </c>
      <c r="Q1352" s="1263" t="s">
        <v>857</v>
      </c>
      <c r="R1352" s="1261">
        <v>3983</v>
      </c>
      <c r="S1352" s="1261" t="s">
        <v>858</v>
      </c>
      <c r="T1352" s="1261">
        <v>2</v>
      </c>
      <c r="U1352" s="1261" t="s">
        <v>859</v>
      </c>
      <c r="V1352" s="1261">
        <v>2</v>
      </c>
      <c r="W1352" s="1265"/>
      <c r="X1352" s="1265"/>
      <c r="Y1352" s="1265"/>
      <c r="Z1352" s="1265"/>
      <c r="AA1352" s="1265"/>
      <c r="AB1352" s="2982"/>
      <c r="AC1352" s="5086"/>
      <c r="AD1352" s="5086"/>
      <c r="AE1352" s="5317"/>
      <c r="AF1352" s="260"/>
      <c r="AG1352" s="260"/>
      <c r="AH1352" s="260"/>
    </row>
    <row r="1353" spans="1:35" s="87" customFormat="1" ht="18.75" customHeight="1">
      <c r="A1353" s="5648"/>
      <c r="B1353" s="5084" t="s">
        <v>2463</v>
      </c>
      <c r="C1353" s="5094" t="s">
        <v>3722</v>
      </c>
      <c r="D1353" s="3806" t="s">
        <v>3200</v>
      </c>
      <c r="E1353" s="5084" t="s">
        <v>1224</v>
      </c>
      <c r="F1353" s="5084" t="s">
        <v>851</v>
      </c>
      <c r="G1353" s="5084" t="s">
        <v>1131</v>
      </c>
      <c r="H1353" s="5084" t="s">
        <v>624</v>
      </c>
      <c r="I1353" s="5084" t="s">
        <v>873</v>
      </c>
      <c r="J1353" s="5096">
        <v>9034</v>
      </c>
      <c r="K1353" s="5102">
        <v>16574</v>
      </c>
      <c r="L1353" s="5099">
        <v>576</v>
      </c>
      <c r="M1353" s="5102">
        <v>1302</v>
      </c>
      <c r="N1353" s="462" t="s">
        <v>854</v>
      </c>
      <c r="O1353" s="502" t="s">
        <v>1135</v>
      </c>
      <c r="P1353" s="503" t="s">
        <v>1134</v>
      </c>
      <c r="Q1353" s="1264" t="s">
        <v>857</v>
      </c>
      <c r="R1353" s="1265">
        <v>270</v>
      </c>
      <c r="S1353" s="1265" t="s">
        <v>858</v>
      </c>
      <c r="T1353" s="1265">
        <v>2</v>
      </c>
      <c r="U1353" s="1265" t="s">
        <v>859</v>
      </c>
      <c r="V1353" s="1265">
        <v>2</v>
      </c>
      <c r="W1353" s="1259"/>
      <c r="X1353" s="1259"/>
      <c r="Y1353" s="1259"/>
      <c r="Z1353" s="1259"/>
      <c r="AA1353" s="1259"/>
      <c r="AB1353" s="2980"/>
      <c r="AC1353" s="5084" t="s">
        <v>2468</v>
      </c>
      <c r="AD1353" s="5084" t="s">
        <v>2472</v>
      </c>
      <c r="AE1353" s="5317" t="s">
        <v>3598</v>
      </c>
      <c r="AF1353" s="260"/>
      <c r="AG1353" s="260"/>
      <c r="AH1353" s="260"/>
    </row>
    <row r="1354" spans="1:35" s="87" customFormat="1" ht="18.75" customHeight="1">
      <c r="A1354" s="5648"/>
      <c r="B1354" s="5085"/>
      <c r="C1354" s="5094"/>
      <c r="D1354" s="3807"/>
      <c r="E1354" s="5085"/>
      <c r="F1354" s="5085"/>
      <c r="G1354" s="5085"/>
      <c r="H1354" s="5085"/>
      <c r="I1354" s="5085"/>
      <c r="J1354" s="5097"/>
      <c r="K1354" s="5103"/>
      <c r="L1354" s="5100"/>
      <c r="M1354" s="5103"/>
      <c r="N1354" s="462" t="s">
        <v>874</v>
      </c>
      <c r="O1354" s="1266" t="s">
        <v>930</v>
      </c>
      <c r="P1354" s="1123" t="s">
        <v>341</v>
      </c>
      <c r="Q1354" s="1264" t="s">
        <v>857</v>
      </c>
      <c r="R1354" s="1265">
        <v>3986</v>
      </c>
      <c r="S1354" s="1265" t="s">
        <v>858</v>
      </c>
      <c r="T1354" s="1265">
        <v>2</v>
      </c>
      <c r="U1354" s="1265" t="s">
        <v>859</v>
      </c>
      <c r="V1354" s="1265">
        <v>2</v>
      </c>
      <c r="W1354" s="1265">
        <v>3</v>
      </c>
      <c r="X1354" s="1265" t="s">
        <v>875</v>
      </c>
      <c r="Y1354" s="1265" t="s">
        <v>859</v>
      </c>
      <c r="Z1354" s="1265" t="s">
        <v>876</v>
      </c>
      <c r="AA1354" s="1265" t="s">
        <v>877</v>
      </c>
      <c r="AB1354" s="2980"/>
      <c r="AC1354" s="5085"/>
      <c r="AD1354" s="5085"/>
      <c r="AE1354" s="5317"/>
      <c r="AF1354" s="260"/>
      <c r="AG1354" s="260"/>
      <c r="AH1354" s="260"/>
    </row>
    <row r="1355" spans="1:35" s="87" customFormat="1" ht="18.75" customHeight="1">
      <c r="A1355" s="5648"/>
      <c r="B1355" s="5086"/>
      <c r="C1355" s="5095"/>
      <c r="D1355" s="3811"/>
      <c r="E1355" s="5086"/>
      <c r="F1355" s="5086"/>
      <c r="G1355" s="5086"/>
      <c r="H1355" s="5086"/>
      <c r="I1355" s="5086"/>
      <c r="J1355" s="5098"/>
      <c r="K1355" s="5104"/>
      <c r="L1355" s="5101"/>
      <c r="M1355" s="5104"/>
      <c r="N1355" s="1262" t="s">
        <v>379</v>
      </c>
      <c r="O1355" s="1263" t="s">
        <v>3055</v>
      </c>
      <c r="P1355" s="1261" t="s">
        <v>3055</v>
      </c>
      <c r="Q1355" s="1263" t="s">
        <v>857</v>
      </c>
      <c r="R1355" s="1261">
        <v>3983</v>
      </c>
      <c r="S1355" s="1261" t="s">
        <v>858</v>
      </c>
      <c r="T1355" s="1261">
        <v>2</v>
      </c>
      <c r="U1355" s="1261" t="s">
        <v>859</v>
      </c>
      <c r="V1355" s="1261">
        <v>2</v>
      </c>
      <c r="W1355" s="1265"/>
      <c r="X1355" s="1265"/>
      <c r="Y1355" s="1265"/>
      <c r="Z1355" s="1265"/>
      <c r="AA1355" s="1265"/>
      <c r="AB1355" s="2982"/>
      <c r="AC1355" s="5086"/>
      <c r="AD1355" s="5086"/>
      <c r="AE1355" s="5317"/>
      <c r="AF1355" s="260"/>
      <c r="AG1355" s="260"/>
      <c r="AH1355" s="260"/>
    </row>
    <row r="1356" spans="1:35" s="87" customFormat="1" ht="18.75" customHeight="1">
      <c r="A1356" s="4158" t="s">
        <v>4020</v>
      </c>
      <c r="B1356" s="5084" t="s">
        <v>2463</v>
      </c>
      <c r="C1356" s="5093" t="s">
        <v>3723</v>
      </c>
      <c r="D1356" s="5152" t="s">
        <v>3201</v>
      </c>
      <c r="E1356" s="5084" t="s">
        <v>1226</v>
      </c>
      <c r="F1356" s="5084" t="s">
        <v>851</v>
      </c>
      <c r="G1356" s="5084" t="s">
        <v>1130</v>
      </c>
      <c r="H1356" s="5084" t="s">
        <v>624</v>
      </c>
      <c r="I1356" s="5084" t="s">
        <v>873</v>
      </c>
      <c r="J1356" s="3533">
        <v>6256</v>
      </c>
      <c r="K1356" s="3743">
        <v>7504</v>
      </c>
      <c r="L1356" s="5145">
        <v>352</v>
      </c>
      <c r="M1356" s="3743">
        <v>832</v>
      </c>
      <c r="N1356" s="1270" t="s">
        <v>854</v>
      </c>
      <c r="O1356" s="1267" t="s">
        <v>164</v>
      </c>
      <c r="P1356" s="1269" t="s">
        <v>856</v>
      </c>
      <c r="Q1356" s="1267" t="s">
        <v>857</v>
      </c>
      <c r="R1356" s="1269">
        <v>270</v>
      </c>
      <c r="S1356" s="1269" t="s">
        <v>858</v>
      </c>
      <c r="T1356" s="1269">
        <v>2</v>
      </c>
      <c r="U1356" s="1269" t="s">
        <v>859</v>
      </c>
      <c r="V1356" s="1269">
        <v>2</v>
      </c>
      <c r="W1356" s="1258"/>
      <c r="X1356" s="1258"/>
      <c r="Y1356" s="1258"/>
      <c r="Z1356" s="1258"/>
      <c r="AA1356" s="1258"/>
      <c r="AB1356" s="2983"/>
      <c r="AC1356" s="5084" t="s">
        <v>2466</v>
      </c>
      <c r="AD1356" s="5084" t="s">
        <v>2472</v>
      </c>
      <c r="AE1356" s="5654" t="s">
        <v>3598</v>
      </c>
      <c r="AF1356" s="260"/>
      <c r="AG1356" s="260"/>
      <c r="AH1356" s="260"/>
    </row>
    <row r="1357" spans="1:35" s="87" customFormat="1" ht="18.75" customHeight="1">
      <c r="A1357" s="3877"/>
      <c r="B1357" s="5085"/>
      <c r="C1357" s="5094"/>
      <c r="D1357" s="5152"/>
      <c r="E1357" s="5085"/>
      <c r="F1357" s="5085"/>
      <c r="G1357" s="5085"/>
      <c r="H1357" s="5085"/>
      <c r="I1357" s="5085"/>
      <c r="J1357" s="3534"/>
      <c r="K1357" s="3703"/>
      <c r="L1357" s="5146"/>
      <c r="M1357" s="3703"/>
      <c r="N1357" s="1270" t="s">
        <v>874</v>
      </c>
      <c r="O1357" s="1262" t="s">
        <v>168</v>
      </c>
      <c r="P1357" s="469" t="s">
        <v>341</v>
      </c>
      <c r="Q1357" s="1264" t="s">
        <v>857</v>
      </c>
      <c r="R1357" s="1265">
        <v>3986</v>
      </c>
      <c r="S1357" s="1265" t="s">
        <v>858</v>
      </c>
      <c r="T1357" s="1265">
        <v>2</v>
      </c>
      <c r="U1357" s="1265" t="s">
        <v>859</v>
      </c>
      <c r="V1357" s="1265">
        <v>2</v>
      </c>
      <c r="W1357" s="1265">
        <v>6</v>
      </c>
      <c r="X1357" s="1265" t="s">
        <v>875</v>
      </c>
      <c r="Y1357" s="1265" t="s">
        <v>859</v>
      </c>
      <c r="Z1357" s="1265" t="s">
        <v>876</v>
      </c>
      <c r="AA1357" s="1265" t="s">
        <v>877</v>
      </c>
      <c r="AB1357" s="2980"/>
      <c r="AC1357" s="5085"/>
      <c r="AD1357" s="5085"/>
      <c r="AE1357" s="5655"/>
      <c r="AF1357" s="260"/>
      <c r="AG1357" s="260"/>
      <c r="AH1357" s="260"/>
    </row>
    <row r="1358" spans="1:35" s="87" customFormat="1" ht="18.75" customHeight="1">
      <c r="A1358" s="3877"/>
      <c r="B1358" s="5086"/>
      <c r="C1358" s="5095"/>
      <c r="D1358" s="5152"/>
      <c r="E1358" s="5086"/>
      <c r="F1358" s="5086"/>
      <c r="G1358" s="5086"/>
      <c r="H1358" s="5086"/>
      <c r="I1358" s="5086"/>
      <c r="J1358" s="3741"/>
      <c r="K1358" s="3706"/>
      <c r="L1358" s="5147"/>
      <c r="M1358" s="3706"/>
      <c r="N1358" s="1262" t="s">
        <v>379</v>
      </c>
      <c r="O1358" s="1263" t="s">
        <v>3055</v>
      </c>
      <c r="P1358" s="1261" t="s">
        <v>3055</v>
      </c>
      <c r="Q1358" s="1263" t="s">
        <v>857</v>
      </c>
      <c r="R1358" s="1261">
        <v>3983</v>
      </c>
      <c r="S1358" s="1261" t="s">
        <v>858</v>
      </c>
      <c r="T1358" s="1261">
        <v>2</v>
      </c>
      <c r="U1358" s="1261" t="s">
        <v>859</v>
      </c>
      <c r="V1358" s="1261">
        <v>2</v>
      </c>
      <c r="W1358" s="2788"/>
      <c r="X1358" s="2788"/>
      <c r="AB1358" s="3056"/>
      <c r="AC1358" s="5086"/>
      <c r="AD1358" s="5086"/>
      <c r="AE1358" s="5656"/>
      <c r="AF1358" s="260"/>
      <c r="AG1358" s="260"/>
      <c r="AH1358" s="260"/>
    </row>
    <row r="1359" spans="1:35" s="87" customFormat="1" ht="18.75" customHeight="1">
      <c r="A1359" s="3877"/>
      <c r="B1359" s="5090" t="s">
        <v>2463</v>
      </c>
      <c r="C1359" s="5093" t="s">
        <v>6429</v>
      </c>
      <c r="D1359" s="4088" t="s">
        <v>6431</v>
      </c>
      <c r="E1359" s="5084" t="s">
        <v>1226</v>
      </c>
      <c r="F1359" s="5084" t="s">
        <v>851</v>
      </c>
      <c r="G1359" s="5084" t="s">
        <v>1130</v>
      </c>
      <c r="H1359" s="5084" t="s">
        <v>624</v>
      </c>
      <c r="I1359" s="5084" t="s">
        <v>873</v>
      </c>
      <c r="J1359" s="5127">
        <v>6512</v>
      </c>
      <c r="K1359" s="5102">
        <v>8688</v>
      </c>
      <c r="L1359" s="5099">
        <v>448</v>
      </c>
      <c r="M1359" s="5102">
        <v>832</v>
      </c>
      <c r="N1359" s="462" t="s">
        <v>854</v>
      </c>
      <c r="O1359" s="3311" t="s">
        <v>165</v>
      </c>
      <c r="P1359" s="467" t="s">
        <v>856</v>
      </c>
      <c r="Q1359" s="3316" t="s">
        <v>857</v>
      </c>
      <c r="R1359" s="3315">
        <v>270</v>
      </c>
      <c r="S1359" s="3315" t="s">
        <v>858</v>
      </c>
      <c r="T1359" s="3315">
        <v>2</v>
      </c>
      <c r="U1359" s="3315" t="s">
        <v>859</v>
      </c>
      <c r="V1359" s="3315">
        <v>2</v>
      </c>
      <c r="W1359" s="3294"/>
      <c r="X1359" s="3294"/>
      <c r="Y1359" s="3294"/>
      <c r="Z1359" s="3294"/>
      <c r="AA1359" s="3294"/>
      <c r="AB1359" s="3294"/>
      <c r="AC1359" s="5084" t="s">
        <v>2466</v>
      </c>
      <c r="AD1359" s="5084" t="s">
        <v>2472</v>
      </c>
      <c r="AE1359" s="5087" t="s">
        <v>6470</v>
      </c>
      <c r="AF1359" s="260"/>
      <c r="AG1359" s="260"/>
      <c r="AH1359" s="260"/>
      <c r="AI1359" s="260"/>
    </row>
    <row r="1360" spans="1:35" s="87" customFormat="1" ht="24.75" customHeight="1">
      <c r="A1360" s="3877"/>
      <c r="B1360" s="5091"/>
      <c r="C1360" s="5094"/>
      <c r="D1360" s="4088"/>
      <c r="E1360" s="5085"/>
      <c r="F1360" s="5085"/>
      <c r="G1360" s="5085"/>
      <c r="H1360" s="5085"/>
      <c r="I1360" s="5085"/>
      <c r="J1360" s="5128"/>
      <c r="K1360" s="5103"/>
      <c r="L1360" s="5100"/>
      <c r="M1360" s="5103"/>
      <c r="N1360" s="462" t="s">
        <v>874</v>
      </c>
      <c r="O1360" s="3306" t="s">
        <v>168</v>
      </c>
      <c r="P1360" s="463" t="s">
        <v>341</v>
      </c>
      <c r="Q1360" s="3307" t="s">
        <v>857</v>
      </c>
      <c r="R1360" s="3312">
        <v>3986</v>
      </c>
      <c r="S1360" s="3312" t="s">
        <v>858</v>
      </c>
      <c r="T1360" s="3312">
        <v>2</v>
      </c>
      <c r="U1360" s="3312" t="s">
        <v>859</v>
      </c>
      <c r="V1360" s="3312">
        <v>2</v>
      </c>
      <c r="W1360" s="3312">
        <v>6</v>
      </c>
      <c r="X1360" s="3312" t="s">
        <v>875</v>
      </c>
      <c r="Y1360" s="3312" t="s">
        <v>859</v>
      </c>
      <c r="Z1360" s="3312" t="s">
        <v>876</v>
      </c>
      <c r="AA1360" s="3312" t="s">
        <v>877</v>
      </c>
      <c r="AB1360" s="3291"/>
      <c r="AC1360" s="5085"/>
      <c r="AD1360" s="5085"/>
      <c r="AE1360" s="5088"/>
      <c r="AF1360" s="260"/>
      <c r="AG1360" s="260"/>
      <c r="AH1360" s="260"/>
      <c r="AI1360" s="260"/>
    </row>
    <row r="1361" spans="1:35" s="87" customFormat="1" ht="18.75" customHeight="1">
      <c r="A1361" s="3877"/>
      <c r="B1361" s="5092"/>
      <c r="C1361" s="5095"/>
      <c r="D1361" s="4088"/>
      <c r="E1361" s="5086"/>
      <c r="F1361" s="5086"/>
      <c r="G1361" s="5086"/>
      <c r="H1361" s="5086"/>
      <c r="I1361" s="5086"/>
      <c r="J1361" s="5129"/>
      <c r="K1361" s="5104"/>
      <c r="L1361" s="5101"/>
      <c r="M1361" s="5104"/>
      <c r="N1361" s="3306" t="s">
        <v>379</v>
      </c>
      <c r="O1361" s="3311" t="s">
        <v>3055</v>
      </c>
      <c r="P1361" s="3293" t="s">
        <v>3055</v>
      </c>
      <c r="Q1361" s="3311" t="s">
        <v>857</v>
      </c>
      <c r="R1361" s="3293">
        <v>3983</v>
      </c>
      <c r="S1361" s="3293" t="s">
        <v>858</v>
      </c>
      <c r="T1361" s="3293">
        <v>2</v>
      </c>
      <c r="U1361" s="3293" t="s">
        <v>859</v>
      </c>
      <c r="V1361" s="3293">
        <v>2</v>
      </c>
      <c r="W1361" s="3312"/>
      <c r="X1361" s="3312"/>
      <c r="Y1361" s="3312"/>
      <c r="Z1361" s="3312"/>
      <c r="AA1361" s="3312"/>
      <c r="AB1361" s="3314"/>
      <c r="AC1361" s="5086"/>
      <c r="AD1361" s="5086"/>
      <c r="AE1361" s="5089"/>
      <c r="AF1361" s="260"/>
      <c r="AG1361" s="260"/>
      <c r="AH1361" s="260"/>
      <c r="AI1361" s="260"/>
    </row>
    <row r="1362" spans="1:35" s="87" customFormat="1" ht="18.75" customHeight="1">
      <c r="A1362" s="3877"/>
      <c r="B1362" s="5090" t="s">
        <v>2463</v>
      </c>
      <c r="C1362" s="5093" t="s">
        <v>6430</v>
      </c>
      <c r="D1362" s="4088" t="s">
        <v>6432</v>
      </c>
      <c r="E1362" s="5084" t="s">
        <v>1225</v>
      </c>
      <c r="F1362" s="5084" t="s">
        <v>851</v>
      </c>
      <c r="G1362" s="5084" t="s">
        <v>1130</v>
      </c>
      <c r="H1362" s="5084" t="s">
        <v>624</v>
      </c>
      <c r="I1362" s="5084" t="s">
        <v>873</v>
      </c>
      <c r="J1362" s="5127">
        <v>6512</v>
      </c>
      <c r="K1362" s="5102">
        <v>9904</v>
      </c>
      <c r="L1362" s="5099">
        <v>448</v>
      </c>
      <c r="M1362" s="5102">
        <v>832</v>
      </c>
      <c r="N1362" s="462" t="s">
        <v>854</v>
      </c>
      <c r="O1362" s="3316" t="s">
        <v>166</v>
      </c>
      <c r="P1362" s="467" t="s">
        <v>856</v>
      </c>
      <c r="Q1362" s="3316" t="s">
        <v>857</v>
      </c>
      <c r="R1362" s="3315">
        <v>270</v>
      </c>
      <c r="S1362" s="3315" t="s">
        <v>858</v>
      </c>
      <c r="T1362" s="3315">
        <v>2</v>
      </c>
      <c r="U1362" s="3315" t="s">
        <v>859</v>
      </c>
      <c r="V1362" s="3315">
        <v>2</v>
      </c>
      <c r="W1362" s="3294"/>
      <c r="X1362" s="3294"/>
      <c r="Y1362" s="3294"/>
      <c r="Z1362" s="3294"/>
      <c r="AA1362" s="3294"/>
      <c r="AB1362" s="3294"/>
      <c r="AC1362" s="5084" t="s">
        <v>2466</v>
      </c>
      <c r="AD1362" s="5084" t="s">
        <v>2472</v>
      </c>
      <c r="AE1362" s="5087" t="s">
        <v>6470</v>
      </c>
      <c r="AF1362" s="260"/>
      <c r="AG1362" s="260"/>
      <c r="AH1362" s="260"/>
      <c r="AI1362" s="260"/>
    </row>
    <row r="1363" spans="1:35" s="87" customFormat="1" ht="27" customHeight="1">
      <c r="A1363" s="3877"/>
      <c r="B1363" s="5091"/>
      <c r="C1363" s="5094"/>
      <c r="D1363" s="4088"/>
      <c r="E1363" s="5085"/>
      <c r="F1363" s="5085"/>
      <c r="G1363" s="5085"/>
      <c r="H1363" s="5085"/>
      <c r="I1363" s="5085"/>
      <c r="J1363" s="5128"/>
      <c r="K1363" s="5103"/>
      <c r="L1363" s="5100"/>
      <c r="M1363" s="5103"/>
      <c r="N1363" s="462" t="s">
        <v>874</v>
      </c>
      <c r="O1363" s="3306" t="s">
        <v>168</v>
      </c>
      <c r="P1363" s="463" t="s">
        <v>341</v>
      </c>
      <c r="Q1363" s="3307" t="s">
        <v>857</v>
      </c>
      <c r="R1363" s="3312">
        <v>3986</v>
      </c>
      <c r="S1363" s="3312" t="s">
        <v>858</v>
      </c>
      <c r="T1363" s="3312">
        <v>2</v>
      </c>
      <c r="U1363" s="3312" t="s">
        <v>859</v>
      </c>
      <c r="V1363" s="3312">
        <v>2</v>
      </c>
      <c r="W1363" s="3312">
        <v>6</v>
      </c>
      <c r="X1363" s="3312" t="s">
        <v>875</v>
      </c>
      <c r="Y1363" s="3312" t="s">
        <v>859</v>
      </c>
      <c r="Z1363" s="3312" t="s">
        <v>876</v>
      </c>
      <c r="AA1363" s="3312" t="s">
        <v>877</v>
      </c>
      <c r="AB1363" s="3291"/>
      <c r="AC1363" s="5085"/>
      <c r="AD1363" s="5085"/>
      <c r="AE1363" s="5088"/>
      <c r="AF1363" s="260"/>
      <c r="AG1363" s="260"/>
      <c r="AH1363" s="260"/>
      <c r="AI1363" s="260"/>
    </row>
    <row r="1364" spans="1:35" s="87" customFormat="1" ht="18.75" customHeight="1">
      <c r="A1364" s="3877"/>
      <c r="B1364" s="5092"/>
      <c r="C1364" s="5095"/>
      <c r="D1364" s="4088"/>
      <c r="E1364" s="5086"/>
      <c r="F1364" s="5086"/>
      <c r="G1364" s="5086"/>
      <c r="H1364" s="5086"/>
      <c r="I1364" s="5086"/>
      <c r="J1364" s="5129"/>
      <c r="K1364" s="5104"/>
      <c r="L1364" s="5101"/>
      <c r="M1364" s="5104"/>
      <c r="N1364" s="3306" t="s">
        <v>379</v>
      </c>
      <c r="O1364" s="3311" t="s">
        <v>3055</v>
      </c>
      <c r="P1364" s="3293" t="s">
        <v>3055</v>
      </c>
      <c r="Q1364" s="3311" t="s">
        <v>857</v>
      </c>
      <c r="R1364" s="3293">
        <v>3983</v>
      </c>
      <c r="S1364" s="3293" t="s">
        <v>858</v>
      </c>
      <c r="T1364" s="3293">
        <v>2</v>
      </c>
      <c r="U1364" s="3293" t="s">
        <v>859</v>
      </c>
      <c r="V1364" s="3293">
        <v>2</v>
      </c>
      <c r="W1364" s="3312"/>
      <c r="X1364" s="3312"/>
      <c r="Y1364" s="3312"/>
      <c r="Z1364" s="3312"/>
      <c r="AA1364" s="3312"/>
      <c r="AB1364" s="3314"/>
      <c r="AC1364" s="5086"/>
      <c r="AD1364" s="5086"/>
      <c r="AE1364" s="5089"/>
      <c r="AF1364" s="260"/>
      <c r="AG1364" s="260"/>
      <c r="AH1364" s="260"/>
      <c r="AI1364" s="260"/>
    </row>
    <row r="1365" spans="1:35" s="87" customFormat="1" ht="18.75" customHeight="1">
      <c r="A1365" s="3877"/>
      <c r="B1365" s="5084" t="s">
        <v>2463</v>
      </c>
      <c r="C1365" s="5093" t="s">
        <v>3724</v>
      </c>
      <c r="D1365" s="3811" t="s">
        <v>3202</v>
      </c>
      <c r="E1365" s="5084" t="s">
        <v>1225</v>
      </c>
      <c r="F1365" s="5084" t="s">
        <v>851</v>
      </c>
      <c r="G1365" s="5084" t="s">
        <v>1131</v>
      </c>
      <c r="H1365" s="5084" t="s">
        <v>624</v>
      </c>
      <c r="I1365" s="5084" t="s">
        <v>873</v>
      </c>
      <c r="J1365" s="5085">
        <v>6512</v>
      </c>
      <c r="K1365" s="3703">
        <v>11194</v>
      </c>
      <c r="L1365" s="3534">
        <v>448</v>
      </c>
      <c r="M1365" s="3703">
        <v>1152</v>
      </c>
      <c r="N1365" s="1270" t="s">
        <v>854</v>
      </c>
      <c r="O1365" s="1262" t="s">
        <v>1218</v>
      </c>
      <c r="P1365" s="1260" t="s">
        <v>1219</v>
      </c>
      <c r="Q1365" s="1264" t="s">
        <v>857</v>
      </c>
      <c r="R1365" s="1265">
        <v>270</v>
      </c>
      <c r="S1365" s="1265" t="s">
        <v>858</v>
      </c>
      <c r="T1365" s="1265">
        <v>2</v>
      </c>
      <c r="U1365" s="1265" t="s">
        <v>859</v>
      </c>
      <c r="V1365" s="1265">
        <v>2</v>
      </c>
      <c r="W1365" s="1259"/>
      <c r="X1365" s="1259"/>
      <c r="Y1365" s="1259"/>
      <c r="Z1365" s="1259"/>
      <c r="AA1365" s="1259"/>
      <c r="AB1365" s="2980"/>
      <c r="AC1365" s="5084" t="s">
        <v>2466</v>
      </c>
      <c r="AD1365" s="5084" t="s">
        <v>2472</v>
      </c>
      <c r="AE1365" s="5654" t="s">
        <v>3598</v>
      </c>
      <c r="AF1365" s="260"/>
      <c r="AG1365" s="260"/>
      <c r="AH1365" s="260"/>
    </row>
    <row r="1366" spans="1:35" s="87" customFormat="1" ht="18.75" customHeight="1">
      <c r="A1366" s="3877"/>
      <c r="B1366" s="5085"/>
      <c r="C1366" s="5094"/>
      <c r="D1366" s="3811"/>
      <c r="E1366" s="5085"/>
      <c r="F1366" s="5085"/>
      <c r="G1366" s="5085"/>
      <c r="H1366" s="5085"/>
      <c r="I1366" s="5085"/>
      <c r="J1366" s="5085"/>
      <c r="K1366" s="3703"/>
      <c r="L1366" s="3534"/>
      <c r="M1366" s="3703"/>
      <c r="N1366" s="1270" t="s">
        <v>874</v>
      </c>
      <c r="O1366" s="1262" t="s">
        <v>168</v>
      </c>
      <c r="P1366" s="469" t="s">
        <v>341</v>
      </c>
      <c r="Q1366" s="1264" t="s">
        <v>857</v>
      </c>
      <c r="R1366" s="1265">
        <v>3986</v>
      </c>
      <c r="S1366" s="1265" t="s">
        <v>858</v>
      </c>
      <c r="T1366" s="1265">
        <v>2</v>
      </c>
      <c r="U1366" s="1265" t="s">
        <v>859</v>
      </c>
      <c r="V1366" s="1265">
        <v>2</v>
      </c>
      <c r="W1366" s="1265">
        <v>6</v>
      </c>
      <c r="X1366" s="1265" t="s">
        <v>875</v>
      </c>
      <c r="Y1366" s="1265" t="s">
        <v>859</v>
      </c>
      <c r="Z1366" s="1265" t="s">
        <v>876</v>
      </c>
      <c r="AA1366" s="1265" t="s">
        <v>877</v>
      </c>
      <c r="AB1366" s="2980"/>
      <c r="AC1366" s="5085"/>
      <c r="AD1366" s="5085"/>
      <c r="AE1366" s="5655"/>
      <c r="AF1366" s="260"/>
      <c r="AG1366" s="260"/>
      <c r="AH1366" s="260"/>
    </row>
    <row r="1367" spans="1:35" s="87" customFormat="1" ht="18.75" customHeight="1">
      <c r="A1367" s="3877"/>
      <c r="B1367" s="5086"/>
      <c r="C1367" s="5095"/>
      <c r="D1367" s="5152"/>
      <c r="E1367" s="5086"/>
      <c r="F1367" s="5086"/>
      <c r="G1367" s="5086"/>
      <c r="H1367" s="5086"/>
      <c r="I1367" s="5086"/>
      <c r="J1367" s="5086"/>
      <c r="K1367" s="3706"/>
      <c r="L1367" s="3741"/>
      <c r="M1367" s="3706"/>
      <c r="N1367" s="1262" t="s">
        <v>379</v>
      </c>
      <c r="O1367" s="1263" t="s">
        <v>3055</v>
      </c>
      <c r="P1367" s="1261" t="s">
        <v>3055</v>
      </c>
      <c r="Q1367" s="1263" t="s">
        <v>857</v>
      </c>
      <c r="R1367" s="1261">
        <v>3983</v>
      </c>
      <c r="S1367" s="1261" t="s">
        <v>858</v>
      </c>
      <c r="T1367" s="1261">
        <v>2</v>
      </c>
      <c r="U1367" s="1261" t="s">
        <v>859</v>
      </c>
      <c r="V1367" s="1261">
        <v>2</v>
      </c>
      <c r="W1367" s="1265"/>
      <c r="X1367" s="1265"/>
      <c r="Y1367" s="1265"/>
      <c r="Z1367" s="1265"/>
      <c r="AA1367" s="1265"/>
      <c r="AB1367" s="2982"/>
      <c r="AC1367" s="5086"/>
      <c r="AD1367" s="5086"/>
      <c r="AE1367" s="5656"/>
      <c r="AF1367" s="260"/>
      <c r="AG1367" s="260"/>
      <c r="AH1367" s="260"/>
    </row>
    <row r="1368" spans="1:35" s="87" customFormat="1" ht="18.75" customHeight="1">
      <c r="A1368" s="3877"/>
      <c r="B1368" s="5084" t="s">
        <v>2463</v>
      </c>
      <c r="C1368" s="5094" t="s">
        <v>3725</v>
      </c>
      <c r="D1368" s="3806" t="s">
        <v>3203</v>
      </c>
      <c r="E1368" s="5084" t="s">
        <v>1225</v>
      </c>
      <c r="F1368" s="5084" t="s">
        <v>851</v>
      </c>
      <c r="G1368" s="5084" t="s">
        <v>1131</v>
      </c>
      <c r="H1368" s="5084" t="s">
        <v>624</v>
      </c>
      <c r="I1368" s="5084" t="s">
        <v>873</v>
      </c>
      <c r="J1368" s="5084">
        <v>11034</v>
      </c>
      <c r="K1368" s="3743">
        <v>18574</v>
      </c>
      <c r="L1368" s="5145">
        <v>576</v>
      </c>
      <c r="M1368" s="3743">
        <v>1302</v>
      </c>
      <c r="N1368" s="1270" t="s">
        <v>854</v>
      </c>
      <c r="O1368" s="504" t="s">
        <v>1135</v>
      </c>
      <c r="P1368" s="198" t="s">
        <v>1134</v>
      </c>
      <c r="Q1368" s="1264" t="s">
        <v>857</v>
      </c>
      <c r="R1368" s="1265">
        <v>270</v>
      </c>
      <c r="S1368" s="1265" t="s">
        <v>858</v>
      </c>
      <c r="T1368" s="1265">
        <v>2</v>
      </c>
      <c r="U1368" s="1265" t="s">
        <v>859</v>
      </c>
      <c r="V1368" s="1265">
        <v>2</v>
      </c>
      <c r="W1368" s="1259"/>
      <c r="X1368" s="1259"/>
      <c r="Y1368" s="1259"/>
      <c r="Z1368" s="1259"/>
      <c r="AA1368" s="1259"/>
      <c r="AB1368" s="2980"/>
      <c r="AC1368" s="5084" t="s">
        <v>2468</v>
      </c>
      <c r="AD1368" s="5084" t="s">
        <v>2472</v>
      </c>
      <c r="AE1368" s="5654" t="s">
        <v>3598</v>
      </c>
      <c r="AF1368" s="260"/>
      <c r="AG1368" s="260"/>
      <c r="AH1368" s="260"/>
    </row>
    <row r="1369" spans="1:35" s="87" customFormat="1" ht="18.75" customHeight="1">
      <c r="A1369" s="3877"/>
      <c r="B1369" s="5085"/>
      <c r="C1369" s="5094"/>
      <c r="D1369" s="3807"/>
      <c r="E1369" s="5085"/>
      <c r="F1369" s="5085"/>
      <c r="G1369" s="5085"/>
      <c r="H1369" s="5085"/>
      <c r="I1369" s="5085"/>
      <c r="J1369" s="5085"/>
      <c r="K1369" s="3703"/>
      <c r="L1369" s="5146"/>
      <c r="M1369" s="3703"/>
      <c r="N1369" s="1270" t="s">
        <v>874</v>
      </c>
      <c r="O1369" s="1262" t="s">
        <v>168</v>
      </c>
      <c r="P1369" s="469" t="s">
        <v>341</v>
      </c>
      <c r="Q1369" s="1264" t="s">
        <v>857</v>
      </c>
      <c r="R1369" s="1265">
        <v>3986</v>
      </c>
      <c r="S1369" s="1265" t="s">
        <v>858</v>
      </c>
      <c r="T1369" s="1265">
        <v>2</v>
      </c>
      <c r="U1369" s="1265" t="s">
        <v>859</v>
      </c>
      <c r="V1369" s="1265">
        <v>2</v>
      </c>
      <c r="W1369" s="1265">
        <v>6</v>
      </c>
      <c r="X1369" s="1265" t="s">
        <v>875</v>
      </c>
      <c r="Y1369" s="1265" t="s">
        <v>859</v>
      </c>
      <c r="Z1369" s="1265" t="s">
        <v>876</v>
      </c>
      <c r="AA1369" s="1265" t="s">
        <v>877</v>
      </c>
      <c r="AB1369" s="2980"/>
      <c r="AC1369" s="5085"/>
      <c r="AD1369" s="5085"/>
      <c r="AE1369" s="5655"/>
      <c r="AF1369" s="260"/>
      <c r="AG1369" s="260"/>
      <c r="AH1369" s="260"/>
    </row>
    <row r="1370" spans="1:35" s="87" customFormat="1" ht="18.75" customHeight="1">
      <c r="A1370" s="3877"/>
      <c r="B1370" s="5086"/>
      <c r="C1370" s="5095"/>
      <c r="D1370" s="3811"/>
      <c r="E1370" s="5086"/>
      <c r="F1370" s="5086"/>
      <c r="G1370" s="5086"/>
      <c r="H1370" s="5086"/>
      <c r="I1370" s="5086"/>
      <c r="J1370" s="5086"/>
      <c r="K1370" s="3706"/>
      <c r="L1370" s="5147"/>
      <c r="M1370" s="3706"/>
      <c r="N1370" s="1262" t="s">
        <v>379</v>
      </c>
      <c r="O1370" s="1263" t="s">
        <v>3055</v>
      </c>
      <c r="P1370" s="1261" t="s">
        <v>3055</v>
      </c>
      <c r="Q1370" s="1263" t="s">
        <v>857</v>
      </c>
      <c r="R1370" s="1261">
        <v>3983</v>
      </c>
      <c r="S1370" s="1261" t="s">
        <v>858</v>
      </c>
      <c r="T1370" s="1261">
        <v>2</v>
      </c>
      <c r="U1370" s="1261" t="s">
        <v>859</v>
      </c>
      <c r="V1370" s="1261">
        <v>2</v>
      </c>
      <c r="W1370" s="1285"/>
      <c r="X1370" s="1285"/>
      <c r="Y1370" s="1285"/>
      <c r="Z1370" s="1285"/>
      <c r="AA1370" s="1285"/>
      <c r="AB1370" s="2995"/>
      <c r="AC1370" s="5086"/>
      <c r="AD1370" s="5086"/>
      <c r="AE1370" s="5656"/>
      <c r="AF1370" s="260"/>
      <c r="AG1370" s="260"/>
      <c r="AH1370" s="260"/>
    </row>
    <row r="1371" spans="1:35" s="87" customFormat="1" ht="18.75" customHeight="1">
      <c r="A1371" s="4158" t="s">
        <v>4021</v>
      </c>
      <c r="B1371" s="5084" t="s">
        <v>2463</v>
      </c>
      <c r="C1371" s="5093" t="s">
        <v>3726</v>
      </c>
      <c r="D1371" s="5152" t="s">
        <v>3204</v>
      </c>
      <c r="E1371" s="5084" t="s">
        <v>1225</v>
      </c>
      <c r="F1371" s="5084" t="s">
        <v>851</v>
      </c>
      <c r="G1371" s="5084" t="s">
        <v>1130</v>
      </c>
      <c r="H1371" s="5084" t="s">
        <v>624</v>
      </c>
      <c r="I1371" s="5084" t="s">
        <v>873</v>
      </c>
      <c r="J1371" s="3533">
        <v>8256</v>
      </c>
      <c r="K1371" s="3743">
        <v>9504</v>
      </c>
      <c r="L1371" s="5145">
        <v>352</v>
      </c>
      <c r="M1371" s="3743">
        <v>832</v>
      </c>
      <c r="N1371" s="1270" t="s">
        <v>854</v>
      </c>
      <c r="O1371" s="1267" t="s">
        <v>164</v>
      </c>
      <c r="P1371" s="470" t="s">
        <v>856</v>
      </c>
      <c r="Q1371" s="1267" t="s">
        <v>857</v>
      </c>
      <c r="R1371" s="1269">
        <v>270</v>
      </c>
      <c r="S1371" s="1269" t="s">
        <v>858</v>
      </c>
      <c r="T1371" s="1269">
        <v>2</v>
      </c>
      <c r="U1371" s="1269" t="s">
        <v>859</v>
      </c>
      <c r="V1371" s="1269">
        <v>2</v>
      </c>
      <c r="W1371" s="1258"/>
      <c r="X1371" s="1258"/>
      <c r="Y1371" s="1258"/>
      <c r="Z1371" s="1258"/>
      <c r="AA1371" s="1258"/>
      <c r="AB1371" s="2983"/>
      <c r="AC1371" s="5084" t="s">
        <v>2466</v>
      </c>
      <c r="AD1371" s="5084" t="s">
        <v>2472</v>
      </c>
      <c r="AE1371" s="5654" t="s">
        <v>3599</v>
      </c>
      <c r="AF1371" s="260"/>
      <c r="AG1371" s="260"/>
      <c r="AH1371" s="260"/>
    </row>
    <row r="1372" spans="1:35" s="87" customFormat="1" ht="18.75" customHeight="1">
      <c r="A1372" s="3877"/>
      <c r="B1372" s="5085"/>
      <c r="C1372" s="5094"/>
      <c r="D1372" s="5152"/>
      <c r="E1372" s="5085"/>
      <c r="F1372" s="5085"/>
      <c r="G1372" s="5085"/>
      <c r="H1372" s="5085"/>
      <c r="I1372" s="5085"/>
      <c r="J1372" s="3534"/>
      <c r="K1372" s="3703"/>
      <c r="L1372" s="5146"/>
      <c r="M1372" s="3703"/>
      <c r="N1372" s="1270" t="s">
        <v>874</v>
      </c>
      <c r="O1372" s="1262" t="s">
        <v>1158</v>
      </c>
      <c r="P1372" s="469" t="s">
        <v>341</v>
      </c>
      <c r="Q1372" s="1264" t="s">
        <v>857</v>
      </c>
      <c r="R1372" s="1265">
        <v>3986</v>
      </c>
      <c r="S1372" s="1265" t="s">
        <v>858</v>
      </c>
      <c r="T1372" s="1265">
        <v>4</v>
      </c>
      <c r="U1372" s="1265" t="s">
        <v>859</v>
      </c>
      <c r="V1372" s="1265">
        <v>4</v>
      </c>
      <c r="W1372" s="1265">
        <v>6</v>
      </c>
      <c r="X1372" s="1265" t="s">
        <v>875</v>
      </c>
      <c r="Y1372" s="1265" t="s">
        <v>859</v>
      </c>
      <c r="Z1372" s="1265" t="s">
        <v>876</v>
      </c>
      <c r="AA1372" s="1265" t="s">
        <v>877</v>
      </c>
      <c r="AB1372" s="2980"/>
      <c r="AC1372" s="5085"/>
      <c r="AD1372" s="5085"/>
      <c r="AE1372" s="5655"/>
      <c r="AF1372" s="260"/>
      <c r="AG1372" s="260"/>
      <c r="AH1372" s="260"/>
    </row>
    <row r="1373" spans="1:35" s="87" customFormat="1" ht="18.75" customHeight="1">
      <c r="A1373" s="3877"/>
      <c r="B1373" s="5086"/>
      <c r="C1373" s="5095"/>
      <c r="D1373" s="5152"/>
      <c r="E1373" s="5086"/>
      <c r="F1373" s="5086"/>
      <c r="G1373" s="5086"/>
      <c r="H1373" s="5086"/>
      <c r="I1373" s="5086"/>
      <c r="J1373" s="3741"/>
      <c r="K1373" s="3706"/>
      <c r="L1373" s="5147"/>
      <c r="M1373" s="3706"/>
      <c r="N1373" s="1262" t="s">
        <v>379</v>
      </c>
      <c r="O1373" s="1263" t="s">
        <v>3055</v>
      </c>
      <c r="P1373" s="1261" t="s">
        <v>3055</v>
      </c>
      <c r="Q1373" s="1263" t="s">
        <v>857</v>
      </c>
      <c r="R1373" s="1261">
        <v>3983</v>
      </c>
      <c r="S1373" s="1261" t="s">
        <v>858</v>
      </c>
      <c r="T1373" s="1261">
        <v>2</v>
      </c>
      <c r="U1373" s="1261" t="s">
        <v>859</v>
      </c>
      <c r="V1373" s="1261">
        <v>2</v>
      </c>
      <c r="W1373" s="1285"/>
      <c r="X1373" s="1285"/>
      <c r="Y1373" s="1285"/>
      <c r="Z1373" s="1285"/>
      <c r="AA1373" s="1285"/>
      <c r="AB1373" s="2995"/>
      <c r="AC1373" s="5086"/>
      <c r="AD1373" s="5086"/>
      <c r="AE1373" s="5656"/>
      <c r="AF1373" s="260"/>
      <c r="AG1373" s="260"/>
      <c r="AH1373" s="260"/>
    </row>
    <row r="1374" spans="1:35" s="87" customFormat="1" ht="18.75" customHeight="1">
      <c r="A1374" s="3877"/>
      <c r="B1374" s="5084" t="s">
        <v>2463</v>
      </c>
      <c r="C1374" s="5093" t="s">
        <v>3727</v>
      </c>
      <c r="D1374" s="3811" t="s">
        <v>3205</v>
      </c>
      <c r="E1374" s="5084" t="s">
        <v>1225</v>
      </c>
      <c r="F1374" s="5084" t="s">
        <v>851</v>
      </c>
      <c r="G1374" s="5084" t="s">
        <v>1131</v>
      </c>
      <c r="H1374" s="5084" t="s">
        <v>624</v>
      </c>
      <c r="I1374" s="5084" t="s">
        <v>873</v>
      </c>
      <c r="J1374" s="5085">
        <v>8512</v>
      </c>
      <c r="K1374" s="3703">
        <v>13194</v>
      </c>
      <c r="L1374" s="3534">
        <v>448</v>
      </c>
      <c r="M1374" s="3703">
        <v>1152</v>
      </c>
      <c r="N1374" s="1270" t="s">
        <v>854</v>
      </c>
      <c r="O1374" s="1262" t="s">
        <v>1218</v>
      </c>
      <c r="P1374" s="471" t="s">
        <v>1219</v>
      </c>
      <c r="Q1374" s="1264" t="s">
        <v>857</v>
      </c>
      <c r="R1374" s="1265">
        <v>270</v>
      </c>
      <c r="S1374" s="1265" t="s">
        <v>858</v>
      </c>
      <c r="T1374" s="1265">
        <v>2</v>
      </c>
      <c r="U1374" s="1265" t="s">
        <v>859</v>
      </c>
      <c r="V1374" s="1265">
        <v>2</v>
      </c>
      <c r="W1374" s="1259"/>
      <c r="X1374" s="1259"/>
      <c r="Y1374" s="1259"/>
      <c r="Z1374" s="1259"/>
      <c r="AA1374" s="1259"/>
      <c r="AB1374" s="2980"/>
      <c r="AC1374" s="5084" t="s">
        <v>2466</v>
      </c>
      <c r="AD1374" s="5084" t="s">
        <v>2472</v>
      </c>
      <c r="AE1374" s="5654" t="s">
        <v>3599</v>
      </c>
      <c r="AF1374" s="260"/>
      <c r="AG1374" s="260"/>
      <c r="AH1374" s="260"/>
    </row>
    <row r="1375" spans="1:35" s="87" customFormat="1" ht="18.75" customHeight="1">
      <c r="A1375" s="3877"/>
      <c r="B1375" s="5085"/>
      <c r="C1375" s="5094"/>
      <c r="D1375" s="3811"/>
      <c r="E1375" s="5085"/>
      <c r="F1375" s="5085"/>
      <c r="G1375" s="5085"/>
      <c r="H1375" s="5085"/>
      <c r="I1375" s="5085"/>
      <c r="J1375" s="5085"/>
      <c r="K1375" s="3703"/>
      <c r="L1375" s="3534"/>
      <c r="M1375" s="3703"/>
      <c r="N1375" s="1270" t="s">
        <v>874</v>
      </c>
      <c r="O1375" s="1262" t="s">
        <v>1158</v>
      </c>
      <c r="P1375" s="469" t="s">
        <v>341</v>
      </c>
      <c r="Q1375" s="1264" t="s">
        <v>857</v>
      </c>
      <c r="R1375" s="1265">
        <v>3986</v>
      </c>
      <c r="S1375" s="1265" t="s">
        <v>858</v>
      </c>
      <c r="T1375" s="1265">
        <v>4</v>
      </c>
      <c r="U1375" s="1265" t="s">
        <v>859</v>
      </c>
      <c r="V1375" s="1265">
        <v>4</v>
      </c>
      <c r="W1375" s="1265">
        <v>6</v>
      </c>
      <c r="X1375" s="1265" t="s">
        <v>875</v>
      </c>
      <c r="Y1375" s="1265" t="s">
        <v>859</v>
      </c>
      <c r="Z1375" s="1265" t="s">
        <v>876</v>
      </c>
      <c r="AA1375" s="1265" t="s">
        <v>877</v>
      </c>
      <c r="AB1375" s="2980"/>
      <c r="AC1375" s="5085"/>
      <c r="AD1375" s="5085"/>
      <c r="AE1375" s="5655"/>
      <c r="AF1375" s="260"/>
      <c r="AG1375" s="260"/>
      <c r="AH1375" s="260"/>
    </row>
    <row r="1376" spans="1:35" s="87" customFormat="1" ht="18.75" customHeight="1">
      <c r="A1376" s="3877"/>
      <c r="B1376" s="5086"/>
      <c r="C1376" s="5095"/>
      <c r="D1376" s="5152"/>
      <c r="E1376" s="5086"/>
      <c r="F1376" s="5086"/>
      <c r="G1376" s="5086"/>
      <c r="H1376" s="5086"/>
      <c r="I1376" s="5086"/>
      <c r="J1376" s="5086"/>
      <c r="K1376" s="3706"/>
      <c r="L1376" s="3741"/>
      <c r="M1376" s="3706"/>
      <c r="N1376" s="1262" t="s">
        <v>379</v>
      </c>
      <c r="O1376" s="1263" t="s">
        <v>3055</v>
      </c>
      <c r="P1376" s="1261" t="s">
        <v>3055</v>
      </c>
      <c r="Q1376" s="1263" t="s">
        <v>857</v>
      </c>
      <c r="R1376" s="1261">
        <v>3983</v>
      </c>
      <c r="S1376" s="1261" t="s">
        <v>858</v>
      </c>
      <c r="T1376" s="1261">
        <v>2</v>
      </c>
      <c r="U1376" s="1261" t="s">
        <v>859</v>
      </c>
      <c r="V1376" s="1261">
        <v>2</v>
      </c>
      <c r="W1376" s="1285"/>
      <c r="X1376" s="1285"/>
      <c r="Y1376" s="1285"/>
      <c r="Z1376" s="1285"/>
      <c r="AA1376" s="1285"/>
      <c r="AB1376" s="2995"/>
      <c r="AC1376" s="5086"/>
      <c r="AD1376" s="5086"/>
      <c r="AE1376" s="5656"/>
      <c r="AF1376" s="260"/>
      <c r="AG1376" s="260"/>
      <c r="AH1376" s="260"/>
    </row>
    <row r="1377" spans="1:34" s="87" customFormat="1" ht="18.75" customHeight="1">
      <c r="A1377" s="3877"/>
      <c r="B1377" s="5084" t="s">
        <v>2463</v>
      </c>
      <c r="C1377" s="5094" t="s">
        <v>3728</v>
      </c>
      <c r="D1377" s="3806" t="s">
        <v>3206</v>
      </c>
      <c r="E1377" s="5084" t="s">
        <v>1225</v>
      </c>
      <c r="F1377" s="5084" t="s">
        <v>851</v>
      </c>
      <c r="G1377" s="5084" t="s">
        <v>1131</v>
      </c>
      <c r="H1377" s="5084" t="s">
        <v>624</v>
      </c>
      <c r="I1377" s="5084" t="s">
        <v>873</v>
      </c>
      <c r="J1377" s="5084">
        <v>13034</v>
      </c>
      <c r="K1377" s="3743">
        <v>20574</v>
      </c>
      <c r="L1377" s="5145">
        <v>576</v>
      </c>
      <c r="M1377" s="3743">
        <v>1302</v>
      </c>
      <c r="N1377" s="1270" t="s">
        <v>854</v>
      </c>
      <c r="O1377" s="1404" t="s">
        <v>1135</v>
      </c>
      <c r="P1377" s="1408" t="s">
        <v>1134</v>
      </c>
      <c r="Q1377" s="1264" t="s">
        <v>857</v>
      </c>
      <c r="R1377" s="1265">
        <v>270</v>
      </c>
      <c r="S1377" s="1265" t="s">
        <v>858</v>
      </c>
      <c r="T1377" s="1265">
        <v>2</v>
      </c>
      <c r="U1377" s="1265" t="s">
        <v>859</v>
      </c>
      <c r="V1377" s="1265">
        <v>2</v>
      </c>
      <c r="W1377" s="1259"/>
      <c r="X1377" s="1259"/>
      <c r="Y1377" s="1259"/>
      <c r="Z1377" s="1259"/>
      <c r="AA1377" s="1259"/>
      <c r="AB1377" s="2980"/>
      <c r="AC1377" s="5084" t="s">
        <v>2468</v>
      </c>
      <c r="AD1377" s="5084" t="s">
        <v>2472</v>
      </c>
      <c r="AE1377" s="5654" t="s">
        <v>3599</v>
      </c>
      <c r="AF1377" s="260"/>
      <c r="AG1377" s="260"/>
      <c r="AH1377" s="260"/>
    </row>
    <row r="1378" spans="1:34" s="87" customFormat="1" ht="18.75" customHeight="1">
      <c r="A1378" s="3877"/>
      <c r="B1378" s="5085"/>
      <c r="C1378" s="5094"/>
      <c r="D1378" s="3807"/>
      <c r="E1378" s="5085"/>
      <c r="F1378" s="5085"/>
      <c r="G1378" s="5085"/>
      <c r="H1378" s="5085"/>
      <c r="I1378" s="5085"/>
      <c r="J1378" s="5085"/>
      <c r="K1378" s="3703"/>
      <c r="L1378" s="5146"/>
      <c r="M1378" s="3703"/>
      <c r="N1378" s="1270" t="s">
        <v>874</v>
      </c>
      <c r="O1378" s="1403" t="s">
        <v>1158</v>
      </c>
      <c r="P1378" s="469" t="s">
        <v>341</v>
      </c>
      <c r="Q1378" s="1264" t="s">
        <v>857</v>
      </c>
      <c r="R1378" s="1265">
        <v>3986</v>
      </c>
      <c r="S1378" s="1265" t="s">
        <v>858</v>
      </c>
      <c r="T1378" s="1265">
        <v>4</v>
      </c>
      <c r="U1378" s="1265" t="s">
        <v>859</v>
      </c>
      <c r="V1378" s="1265">
        <v>4</v>
      </c>
      <c r="W1378" s="1265">
        <v>6</v>
      </c>
      <c r="X1378" s="1265" t="s">
        <v>875</v>
      </c>
      <c r="Y1378" s="1265" t="s">
        <v>859</v>
      </c>
      <c r="Z1378" s="1265" t="s">
        <v>876</v>
      </c>
      <c r="AA1378" s="1265" t="s">
        <v>877</v>
      </c>
      <c r="AB1378" s="2980"/>
      <c r="AC1378" s="5085"/>
      <c r="AD1378" s="5085"/>
      <c r="AE1378" s="5655"/>
      <c r="AF1378" s="260"/>
      <c r="AG1378" s="260"/>
      <c r="AH1378" s="260"/>
    </row>
    <row r="1379" spans="1:34" s="87" customFormat="1" ht="18.75" customHeight="1">
      <c r="A1379" s="4159"/>
      <c r="B1379" s="5086"/>
      <c r="C1379" s="5095"/>
      <c r="D1379" s="3811"/>
      <c r="E1379" s="5086"/>
      <c r="F1379" s="5086"/>
      <c r="G1379" s="5086"/>
      <c r="H1379" s="5086"/>
      <c r="I1379" s="5086"/>
      <c r="J1379" s="5086"/>
      <c r="K1379" s="3706"/>
      <c r="L1379" s="5147"/>
      <c r="M1379" s="3706"/>
      <c r="N1379" s="1262" t="s">
        <v>379</v>
      </c>
      <c r="O1379" s="1405" t="s">
        <v>3055</v>
      </c>
      <c r="P1379" s="1406" t="s">
        <v>3055</v>
      </c>
      <c r="Q1379" s="1263" t="s">
        <v>857</v>
      </c>
      <c r="R1379" s="1261">
        <v>3983</v>
      </c>
      <c r="S1379" s="1261" t="s">
        <v>858</v>
      </c>
      <c r="T1379" s="1261">
        <v>2</v>
      </c>
      <c r="U1379" s="1261" t="s">
        <v>859</v>
      </c>
      <c r="V1379" s="1261">
        <v>2</v>
      </c>
      <c r="W1379" s="1265"/>
      <c r="X1379" s="1265"/>
      <c r="Y1379" s="1265"/>
      <c r="Z1379" s="1265"/>
      <c r="AA1379" s="1265"/>
      <c r="AB1379" s="2982"/>
      <c r="AC1379" s="5086"/>
      <c r="AD1379" s="5086"/>
      <c r="AE1379" s="5656"/>
      <c r="AF1379" s="260"/>
      <c r="AG1379" s="260"/>
      <c r="AH1379" s="260"/>
    </row>
    <row r="1380" spans="1:34" s="87" customFormat="1" ht="18.75" customHeight="1">
      <c r="A1380" s="4526" t="s">
        <v>4607</v>
      </c>
      <c r="B1380" s="5084" t="s">
        <v>2463</v>
      </c>
      <c r="C1380" s="5093" t="s">
        <v>4578</v>
      </c>
      <c r="D1380" s="4080" t="s">
        <v>4612</v>
      </c>
      <c r="E1380" s="5084" t="s">
        <v>1225</v>
      </c>
      <c r="F1380" s="5084" t="s">
        <v>851</v>
      </c>
      <c r="G1380" s="5084" t="s">
        <v>1131</v>
      </c>
      <c r="H1380" s="5084" t="s">
        <v>624</v>
      </c>
      <c r="I1380" s="5084" t="s">
        <v>873</v>
      </c>
      <c r="J1380" s="3533">
        <v>10256</v>
      </c>
      <c r="K1380" s="3743">
        <v>11504</v>
      </c>
      <c r="L1380" s="5145">
        <v>352</v>
      </c>
      <c r="M1380" s="3743">
        <v>832</v>
      </c>
      <c r="N1380" s="1270" t="s">
        <v>854</v>
      </c>
      <c r="O1380" s="2002" t="s">
        <v>164</v>
      </c>
      <c r="P1380" s="470" t="s">
        <v>856</v>
      </c>
      <c r="Q1380" s="2002" t="s">
        <v>857</v>
      </c>
      <c r="R1380" s="1999">
        <v>270</v>
      </c>
      <c r="S1380" s="1999" t="s">
        <v>858</v>
      </c>
      <c r="T1380" s="1999">
        <v>2</v>
      </c>
      <c r="U1380" s="1999" t="s">
        <v>859</v>
      </c>
      <c r="V1380" s="1999">
        <v>2</v>
      </c>
      <c r="W1380" s="1979"/>
      <c r="X1380" s="1979"/>
      <c r="Y1380" s="1979"/>
      <c r="Z1380" s="1979"/>
      <c r="AA1380" s="1979"/>
      <c r="AB1380" s="2983"/>
      <c r="AC1380" s="5084" t="s">
        <v>2466</v>
      </c>
      <c r="AD1380" s="5084" t="s">
        <v>2472</v>
      </c>
      <c r="AE1380" s="5654" t="s">
        <v>4626</v>
      </c>
      <c r="AF1380" s="260"/>
      <c r="AG1380" s="260"/>
      <c r="AH1380" s="260"/>
    </row>
    <row r="1381" spans="1:34" s="87" customFormat="1" ht="18.75" customHeight="1">
      <c r="A1381" s="4526"/>
      <c r="B1381" s="5085"/>
      <c r="C1381" s="5094"/>
      <c r="D1381" s="4080"/>
      <c r="E1381" s="5085"/>
      <c r="F1381" s="5085"/>
      <c r="G1381" s="5085"/>
      <c r="H1381" s="5085"/>
      <c r="I1381" s="5085"/>
      <c r="J1381" s="3534"/>
      <c r="K1381" s="3703"/>
      <c r="L1381" s="5146"/>
      <c r="M1381" s="3703"/>
      <c r="N1381" s="1270" t="s">
        <v>874</v>
      </c>
      <c r="O1381" s="2009" t="s">
        <v>344</v>
      </c>
      <c r="P1381" s="469" t="s">
        <v>341</v>
      </c>
      <c r="Q1381" s="1994" t="s">
        <v>857</v>
      </c>
      <c r="R1381" s="1998">
        <v>3986</v>
      </c>
      <c r="S1381" s="1998" t="s">
        <v>858</v>
      </c>
      <c r="T1381" s="1998">
        <v>4</v>
      </c>
      <c r="U1381" s="1998" t="s">
        <v>859</v>
      </c>
      <c r="V1381" s="1998">
        <v>4</v>
      </c>
      <c r="W1381" s="1998">
        <v>6</v>
      </c>
      <c r="X1381" s="1998" t="s">
        <v>875</v>
      </c>
      <c r="Y1381" s="1998" t="s">
        <v>859</v>
      </c>
      <c r="Z1381" s="1998" t="s">
        <v>876</v>
      </c>
      <c r="AA1381" s="1998" t="s">
        <v>877</v>
      </c>
      <c r="AB1381" s="2980"/>
      <c r="AC1381" s="5085"/>
      <c r="AD1381" s="5085"/>
      <c r="AE1381" s="5655"/>
      <c r="AF1381" s="260"/>
      <c r="AG1381" s="260"/>
      <c r="AH1381" s="260"/>
    </row>
    <row r="1382" spans="1:34" s="87" customFormat="1" ht="18.75" customHeight="1">
      <c r="A1382" s="4526"/>
      <c r="B1382" s="5086"/>
      <c r="C1382" s="5095"/>
      <c r="D1382" s="4080"/>
      <c r="E1382" s="5086"/>
      <c r="F1382" s="5086"/>
      <c r="G1382" s="5086"/>
      <c r="H1382" s="5086"/>
      <c r="I1382" s="5086"/>
      <c r="J1382" s="3741"/>
      <c r="K1382" s="3706"/>
      <c r="L1382" s="5147"/>
      <c r="M1382" s="3706"/>
      <c r="N1382" s="1988" t="s">
        <v>379</v>
      </c>
      <c r="O1382" s="2010" t="s">
        <v>3055</v>
      </c>
      <c r="P1382" s="1978" t="s">
        <v>3055</v>
      </c>
      <c r="Q1382" s="1989" t="s">
        <v>857</v>
      </c>
      <c r="R1382" s="1978">
        <v>3983</v>
      </c>
      <c r="S1382" s="1978" t="s">
        <v>858</v>
      </c>
      <c r="T1382" s="1978">
        <v>2</v>
      </c>
      <c r="U1382" s="1978" t="s">
        <v>859</v>
      </c>
      <c r="V1382" s="1978">
        <v>2</v>
      </c>
      <c r="W1382" s="1285"/>
      <c r="X1382" s="1285"/>
      <c r="Y1382" s="1285"/>
      <c r="Z1382" s="1285"/>
      <c r="AA1382" s="1285"/>
      <c r="AB1382" s="2995"/>
      <c r="AC1382" s="5086"/>
      <c r="AD1382" s="5086"/>
      <c r="AE1382" s="5656"/>
      <c r="AF1382" s="260"/>
      <c r="AG1382" s="260"/>
      <c r="AH1382" s="260"/>
    </row>
    <row r="1383" spans="1:34" s="87" customFormat="1" ht="18.75" customHeight="1">
      <c r="A1383" s="4526"/>
      <c r="B1383" s="5084" t="s">
        <v>2463</v>
      </c>
      <c r="C1383" s="5093" t="s">
        <v>4608</v>
      </c>
      <c r="D1383" s="4080" t="s">
        <v>4613</v>
      </c>
      <c r="E1383" s="5084" t="s">
        <v>1225</v>
      </c>
      <c r="F1383" s="5084" t="s">
        <v>851</v>
      </c>
      <c r="G1383" s="5084" t="s">
        <v>1131</v>
      </c>
      <c r="H1383" s="5084" t="s">
        <v>624</v>
      </c>
      <c r="I1383" s="5084" t="s">
        <v>873</v>
      </c>
      <c r="J1383" s="3533">
        <v>10512</v>
      </c>
      <c r="K1383" s="3743">
        <v>15194</v>
      </c>
      <c r="L1383" s="5145">
        <v>448</v>
      </c>
      <c r="M1383" s="3743">
        <v>1152</v>
      </c>
      <c r="N1383" s="1270" t="s">
        <v>854</v>
      </c>
      <c r="O1383" s="2012" t="s">
        <v>1218</v>
      </c>
      <c r="P1383" s="470" t="s">
        <v>1219</v>
      </c>
      <c r="Q1383" s="2002" t="s">
        <v>857</v>
      </c>
      <c r="R1383" s="1999">
        <v>270</v>
      </c>
      <c r="S1383" s="1999" t="s">
        <v>858</v>
      </c>
      <c r="T1383" s="1999">
        <v>2</v>
      </c>
      <c r="U1383" s="1999" t="s">
        <v>859</v>
      </c>
      <c r="V1383" s="1999">
        <v>2</v>
      </c>
      <c r="W1383" s="1979"/>
      <c r="X1383" s="1979"/>
      <c r="Y1383" s="1979"/>
      <c r="Z1383" s="1979"/>
      <c r="AA1383" s="1979"/>
      <c r="AB1383" s="2983"/>
      <c r="AC1383" s="5084" t="s">
        <v>2468</v>
      </c>
      <c r="AD1383" s="5084" t="s">
        <v>2472</v>
      </c>
      <c r="AE1383" s="5654" t="s">
        <v>4626</v>
      </c>
      <c r="AF1383" s="260"/>
      <c r="AG1383" s="260"/>
      <c r="AH1383" s="260"/>
    </row>
    <row r="1384" spans="1:34" s="87" customFormat="1" ht="18.75" customHeight="1">
      <c r="A1384" s="4526"/>
      <c r="B1384" s="5085"/>
      <c r="C1384" s="5094"/>
      <c r="D1384" s="4080"/>
      <c r="E1384" s="5085"/>
      <c r="F1384" s="5085"/>
      <c r="G1384" s="5085"/>
      <c r="H1384" s="5085"/>
      <c r="I1384" s="5085"/>
      <c r="J1384" s="3534"/>
      <c r="K1384" s="3703"/>
      <c r="L1384" s="5146"/>
      <c r="M1384" s="3703"/>
      <c r="N1384" s="1270" t="s">
        <v>874</v>
      </c>
      <c r="O1384" s="2009" t="s">
        <v>344</v>
      </c>
      <c r="P1384" s="469" t="s">
        <v>341</v>
      </c>
      <c r="Q1384" s="1994" t="s">
        <v>857</v>
      </c>
      <c r="R1384" s="1998">
        <v>3986</v>
      </c>
      <c r="S1384" s="1998" t="s">
        <v>858</v>
      </c>
      <c r="T1384" s="1998">
        <v>4</v>
      </c>
      <c r="U1384" s="1998" t="s">
        <v>859</v>
      </c>
      <c r="V1384" s="1998">
        <v>4</v>
      </c>
      <c r="W1384" s="1998">
        <v>6</v>
      </c>
      <c r="X1384" s="1998" t="s">
        <v>875</v>
      </c>
      <c r="Y1384" s="1998" t="s">
        <v>859</v>
      </c>
      <c r="Z1384" s="1998" t="s">
        <v>876</v>
      </c>
      <c r="AA1384" s="1998" t="s">
        <v>877</v>
      </c>
      <c r="AB1384" s="2980"/>
      <c r="AC1384" s="5085"/>
      <c r="AD1384" s="5085"/>
      <c r="AE1384" s="5655"/>
      <c r="AF1384" s="260"/>
      <c r="AG1384" s="260"/>
      <c r="AH1384" s="260"/>
    </row>
    <row r="1385" spans="1:34" s="87" customFormat="1" ht="18.75" customHeight="1">
      <c r="A1385" s="4526"/>
      <c r="B1385" s="5086"/>
      <c r="C1385" s="5095"/>
      <c r="D1385" s="4080"/>
      <c r="E1385" s="5086"/>
      <c r="F1385" s="5086"/>
      <c r="G1385" s="5086"/>
      <c r="H1385" s="5086"/>
      <c r="I1385" s="5086"/>
      <c r="J1385" s="3741"/>
      <c r="K1385" s="3706"/>
      <c r="L1385" s="5147"/>
      <c r="M1385" s="3706"/>
      <c r="N1385" s="1988" t="s">
        <v>379</v>
      </c>
      <c r="O1385" s="2010" t="s">
        <v>3055</v>
      </c>
      <c r="P1385" s="1978" t="s">
        <v>3055</v>
      </c>
      <c r="Q1385" s="1989" t="s">
        <v>857</v>
      </c>
      <c r="R1385" s="1978">
        <v>3983</v>
      </c>
      <c r="S1385" s="1978" t="s">
        <v>858</v>
      </c>
      <c r="T1385" s="1978">
        <v>2</v>
      </c>
      <c r="U1385" s="1978" t="s">
        <v>859</v>
      </c>
      <c r="V1385" s="1978">
        <v>2</v>
      </c>
      <c r="W1385" s="1285"/>
      <c r="X1385" s="1285"/>
      <c r="Y1385" s="1285"/>
      <c r="Z1385" s="1285"/>
      <c r="AA1385" s="1285"/>
      <c r="AB1385" s="2995"/>
      <c r="AC1385" s="5086"/>
      <c r="AD1385" s="5086"/>
      <c r="AE1385" s="5656"/>
      <c r="AF1385" s="260"/>
      <c r="AG1385" s="260"/>
      <c r="AH1385" s="260"/>
    </row>
    <row r="1386" spans="1:34" ht="18.75" customHeight="1">
      <c r="A1386" s="4526"/>
      <c r="B1386" s="5084" t="s">
        <v>2463</v>
      </c>
      <c r="C1386" s="5093" t="s">
        <v>4610</v>
      </c>
      <c r="D1386" s="4080" t="s">
        <v>4614</v>
      </c>
      <c r="E1386" s="5084" t="s">
        <v>1225</v>
      </c>
      <c r="F1386" s="5084" t="s">
        <v>851</v>
      </c>
      <c r="G1386" s="5084" t="s">
        <v>1131</v>
      </c>
      <c r="H1386" s="5084" t="s">
        <v>624</v>
      </c>
      <c r="I1386" s="5084" t="s">
        <v>873</v>
      </c>
      <c r="J1386" s="3533">
        <v>15194</v>
      </c>
      <c r="K1386" s="3743">
        <v>22574</v>
      </c>
      <c r="L1386" s="5145">
        <v>576</v>
      </c>
      <c r="M1386" s="3743">
        <v>1302</v>
      </c>
      <c r="N1386" s="1270" t="s">
        <v>854</v>
      </c>
      <c r="O1386" s="2011" t="s">
        <v>1135</v>
      </c>
      <c r="P1386" s="1408" t="s">
        <v>1134</v>
      </c>
      <c r="Q1386" s="2002" t="s">
        <v>857</v>
      </c>
      <c r="R1386" s="1999">
        <v>270</v>
      </c>
      <c r="S1386" s="1999" t="s">
        <v>858</v>
      </c>
      <c r="T1386" s="1999">
        <v>2</v>
      </c>
      <c r="U1386" s="1999" t="s">
        <v>859</v>
      </c>
      <c r="V1386" s="1999">
        <v>2</v>
      </c>
      <c r="W1386" s="1979"/>
      <c r="X1386" s="1979"/>
      <c r="Y1386" s="1979"/>
      <c r="Z1386" s="1979"/>
      <c r="AA1386" s="1979"/>
      <c r="AB1386" s="2983"/>
      <c r="AC1386" s="5084" t="s">
        <v>2468</v>
      </c>
      <c r="AD1386" s="5084" t="s">
        <v>2472</v>
      </c>
      <c r="AE1386" s="5654" t="s">
        <v>4626</v>
      </c>
    </row>
    <row r="1387" spans="1:34" ht="18.75" customHeight="1">
      <c r="A1387" s="4526"/>
      <c r="B1387" s="5085"/>
      <c r="C1387" s="5094"/>
      <c r="D1387" s="4080"/>
      <c r="E1387" s="5085"/>
      <c r="F1387" s="5085"/>
      <c r="G1387" s="5085"/>
      <c r="H1387" s="5085"/>
      <c r="I1387" s="5085"/>
      <c r="J1387" s="3534"/>
      <c r="K1387" s="3703"/>
      <c r="L1387" s="5146"/>
      <c r="M1387" s="3703"/>
      <c r="N1387" s="1270" t="s">
        <v>874</v>
      </c>
      <c r="O1387" s="2009" t="s">
        <v>344</v>
      </c>
      <c r="P1387" s="469" t="s">
        <v>341</v>
      </c>
      <c r="Q1387" s="1994" t="s">
        <v>857</v>
      </c>
      <c r="R1387" s="1998">
        <v>3986</v>
      </c>
      <c r="S1387" s="1998" t="s">
        <v>858</v>
      </c>
      <c r="T1387" s="1998">
        <v>4</v>
      </c>
      <c r="U1387" s="1998" t="s">
        <v>859</v>
      </c>
      <c r="V1387" s="1998">
        <v>4</v>
      </c>
      <c r="W1387" s="1998">
        <v>6</v>
      </c>
      <c r="X1387" s="1998" t="s">
        <v>875</v>
      </c>
      <c r="Y1387" s="1998" t="s">
        <v>859</v>
      </c>
      <c r="Z1387" s="1998" t="s">
        <v>876</v>
      </c>
      <c r="AA1387" s="1998" t="s">
        <v>877</v>
      </c>
      <c r="AB1387" s="2980"/>
      <c r="AC1387" s="5085"/>
      <c r="AD1387" s="5085"/>
      <c r="AE1387" s="5655"/>
    </row>
    <row r="1388" spans="1:34" ht="18.75" customHeight="1">
      <c r="A1388" s="4527"/>
      <c r="B1388" s="5086"/>
      <c r="C1388" s="5095"/>
      <c r="D1388" s="4080"/>
      <c r="E1388" s="5086"/>
      <c r="F1388" s="5086"/>
      <c r="G1388" s="5086"/>
      <c r="H1388" s="5086"/>
      <c r="I1388" s="5086"/>
      <c r="J1388" s="3741"/>
      <c r="K1388" s="3706"/>
      <c r="L1388" s="5147"/>
      <c r="M1388" s="3706"/>
      <c r="N1388" s="1988" t="s">
        <v>379</v>
      </c>
      <c r="O1388" s="1989" t="s">
        <v>3055</v>
      </c>
      <c r="P1388" s="1978" t="s">
        <v>3055</v>
      </c>
      <c r="Q1388" s="1989" t="s">
        <v>857</v>
      </c>
      <c r="R1388" s="1978">
        <v>3983</v>
      </c>
      <c r="S1388" s="1978" t="s">
        <v>858</v>
      </c>
      <c r="T1388" s="1978">
        <v>2</v>
      </c>
      <c r="U1388" s="1978" t="s">
        <v>859</v>
      </c>
      <c r="V1388" s="1978">
        <v>2</v>
      </c>
      <c r="W1388" s="1285"/>
      <c r="X1388" s="1285"/>
      <c r="Y1388" s="1285"/>
      <c r="Z1388" s="1285"/>
      <c r="AA1388" s="1285"/>
      <c r="AB1388" s="2995"/>
      <c r="AC1388" s="5086"/>
      <c r="AD1388" s="5086"/>
      <c r="AE1388" s="5656"/>
    </row>
    <row r="1389" spans="1:34" ht="18.75" customHeight="1">
      <c r="A1389" s="4525" t="s">
        <v>4297</v>
      </c>
      <c r="B1389" s="5084" t="s">
        <v>2463</v>
      </c>
      <c r="C1389" s="5093" t="s">
        <v>4270</v>
      </c>
      <c r="D1389" s="5152" t="s">
        <v>4294</v>
      </c>
      <c r="E1389" s="5084" t="s">
        <v>1225</v>
      </c>
      <c r="F1389" s="5084" t="s">
        <v>851</v>
      </c>
      <c r="G1389" s="5084" t="s">
        <v>1131</v>
      </c>
      <c r="H1389" s="5084" t="s">
        <v>624</v>
      </c>
      <c r="I1389" s="5084" t="s">
        <v>873</v>
      </c>
      <c r="J1389" s="3533">
        <v>12256</v>
      </c>
      <c r="K1389" s="3743">
        <v>13504</v>
      </c>
      <c r="L1389" s="5145">
        <v>352</v>
      </c>
      <c r="M1389" s="3743">
        <v>832</v>
      </c>
      <c r="N1389" s="1270" t="s">
        <v>854</v>
      </c>
      <c r="O1389" s="1629" t="s">
        <v>164</v>
      </c>
      <c r="P1389" s="470" t="s">
        <v>856</v>
      </c>
      <c r="Q1389" s="1629" t="s">
        <v>857</v>
      </c>
      <c r="R1389" s="1628">
        <v>270</v>
      </c>
      <c r="S1389" s="1628" t="s">
        <v>858</v>
      </c>
      <c r="T1389" s="1628">
        <v>2</v>
      </c>
      <c r="U1389" s="1628" t="s">
        <v>859</v>
      </c>
      <c r="V1389" s="1628">
        <v>2</v>
      </c>
      <c r="W1389" s="1603"/>
      <c r="X1389" s="1603"/>
      <c r="Y1389" s="1603"/>
      <c r="Z1389" s="1603"/>
      <c r="AA1389" s="1603"/>
      <c r="AB1389" s="2983"/>
      <c r="AC1389" s="5084" t="s">
        <v>2466</v>
      </c>
      <c r="AD1389" s="5084" t="s">
        <v>2472</v>
      </c>
      <c r="AE1389" s="5654" t="s">
        <v>4295</v>
      </c>
    </row>
    <row r="1390" spans="1:34" ht="18.75" customHeight="1">
      <c r="A1390" s="4526"/>
      <c r="B1390" s="5085"/>
      <c r="C1390" s="5094"/>
      <c r="D1390" s="5152"/>
      <c r="E1390" s="5085"/>
      <c r="F1390" s="5085"/>
      <c r="G1390" s="5085"/>
      <c r="H1390" s="5085"/>
      <c r="I1390" s="5085"/>
      <c r="J1390" s="3534"/>
      <c r="K1390" s="3703"/>
      <c r="L1390" s="5146"/>
      <c r="M1390" s="3703"/>
      <c r="N1390" s="1270" t="s">
        <v>874</v>
      </c>
      <c r="O1390" s="2009" t="s">
        <v>4292</v>
      </c>
      <c r="P1390" s="469" t="s">
        <v>341</v>
      </c>
      <c r="Q1390" s="1617" t="s">
        <v>857</v>
      </c>
      <c r="R1390" s="1627">
        <v>3986</v>
      </c>
      <c r="S1390" s="1627" t="s">
        <v>858</v>
      </c>
      <c r="T1390" s="1627">
        <v>4</v>
      </c>
      <c r="U1390" s="1627" t="s">
        <v>859</v>
      </c>
      <c r="V1390" s="1627">
        <v>4</v>
      </c>
      <c r="W1390" s="1627">
        <v>6</v>
      </c>
      <c r="X1390" s="1627" t="s">
        <v>875</v>
      </c>
      <c r="Y1390" s="1627" t="s">
        <v>859</v>
      </c>
      <c r="Z1390" s="1627" t="s">
        <v>876</v>
      </c>
      <c r="AA1390" s="1627" t="s">
        <v>877</v>
      </c>
      <c r="AB1390" s="2980"/>
      <c r="AC1390" s="5085"/>
      <c r="AD1390" s="5085"/>
      <c r="AE1390" s="5655"/>
    </row>
    <row r="1391" spans="1:34" ht="18.75" customHeight="1">
      <c r="A1391" s="4526"/>
      <c r="B1391" s="5086"/>
      <c r="C1391" s="5095"/>
      <c r="D1391" s="5152"/>
      <c r="E1391" s="5086"/>
      <c r="F1391" s="5086"/>
      <c r="G1391" s="5086"/>
      <c r="H1391" s="5086"/>
      <c r="I1391" s="5086"/>
      <c r="J1391" s="3741"/>
      <c r="K1391" s="3706"/>
      <c r="L1391" s="5147"/>
      <c r="M1391" s="3706"/>
      <c r="N1391" s="1613" t="s">
        <v>379</v>
      </c>
      <c r="O1391" s="1615" t="s">
        <v>3055</v>
      </c>
      <c r="P1391" s="1602" t="s">
        <v>3055</v>
      </c>
      <c r="Q1391" s="1615" t="s">
        <v>857</v>
      </c>
      <c r="R1391" s="1602">
        <v>3983</v>
      </c>
      <c r="S1391" s="1602" t="s">
        <v>858</v>
      </c>
      <c r="T1391" s="1602">
        <v>2</v>
      </c>
      <c r="U1391" s="1602" t="s">
        <v>859</v>
      </c>
      <c r="V1391" s="1602">
        <v>2</v>
      </c>
      <c r="W1391" s="1285"/>
      <c r="X1391" s="1285"/>
      <c r="Y1391" s="1285"/>
      <c r="Z1391" s="1285"/>
      <c r="AA1391" s="1285"/>
      <c r="AB1391" s="2995"/>
      <c r="AC1391" s="5086"/>
      <c r="AD1391" s="5086"/>
      <c r="AE1391" s="5656"/>
    </row>
    <row r="1392" spans="1:34" ht="18.75" customHeight="1">
      <c r="A1392" s="4526"/>
      <c r="B1392" s="5084" t="s">
        <v>2463</v>
      </c>
      <c r="C1392" s="5093" t="s">
        <v>4274</v>
      </c>
      <c r="D1392" s="5152" t="s">
        <v>4296</v>
      </c>
      <c r="E1392" s="5084" t="s">
        <v>1225</v>
      </c>
      <c r="F1392" s="5084" t="s">
        <v>851</v>
      </c>
      <c r="G1392" s="5084" t="s">
        <v>1131</v>
      </c>
      <c r="H1392" s="5084" t="s">
        <v>624</v>
      </c>
      <c r="I1392" s="5084" t="s">
        <v>873</v>
      </c>
      <c r="J1392" s="3533">
        <v>12512</v>
      </c>
      <c r="K1392" s="3743">
        <v>17194</v>
      </c>
      <c r="L1392" s="5145">
        <v>448</v>
      </c>
      <c r="M1392" s="3743">
        <v>1152</v>
      </c>
      <c r="N1392" s="1270" t="s">
        <v>854</v>
      </c>
      <c r="O1392" s="1629" t="s">
        <v>1218</v>
      </c>
      <c r="P1392" s="470" t="s">
        <v>1219</v>
      </c>
      <c r="Q1392" s="1629" t="s">
        <v>857</v>
      </c>
      <c r="R1392" s="1628">
        <v>270</v>
      </c>
      <c r="S1392" s="1628" t="s">
        <v>858</v>
      </c>
      <c r="T1392" s="1628">
        <v>2</v>
      </c>
      <c r="U1392" s="1628" t="s">
        <v>859</v>
      </c>
      <c r="V1392" s="1628">
        <v>2</v>
      </c>
      <c r="W1392" s="1603"/>
      <c r="X1392" s="1603"/>
      <c r="Y1392" s="1603"/>
      <c r="Z1392" s="1603"/>
      <c r="AA1392" s="1603"/>
      <c r="AB1392" s="2983"/>
      <c r="AC1392" s="5084" t="s">
        <v>2468</v>
      </c>
      <c r="AD1392" s="5084" t="s">
        <v>2472</v>
      </c>
      <c r="AE1392" s="5654" t="s">
        <v>4295</v>
      </c>
    </row>
    <row r="1393" spans="1:34" ht="18.75" customHeight="1">
      <c r="A1393" s="4526"/>
      <c r="B1393" s="5085"/>
      <c r="C1393" s="5094"/>
      <c r="D1393" s="5152"/>
      <c r="E1393" s="5085"/>
      <c r="F1393" s="5085"/>
      <c r="G1393" s="5085"/>
      <c r="H1393" s="5085"/>
      <c r="I1393" s="5085"/>
      <c r="J1393" s="3534"/>
      <c r="K1393" s="3703"/>
      <c r="L1393" s="5146"/>
      <c r="M1393" s="3703"/>
      <c r="N1393" s="1270" t="s">
        <v>874</v>
      </c>
      <c r="O1393" s="2009" t="s">
        <v>4292</v>
      </c>
      <c r="P1393" s="469" t="s">
        <v>341</v>
      </c>
      <c r="Q1393" s="1617" t="s">
        <v>857</v>
      </c>
      <c r="R1393" s="1627">
        <v>3986</v>
      </c>
      <c r="S1393" s="1627" t="s">
        <v>858</v>
      </c>
      <c r="T1393" s="1627">
        <v>4</v>
      </c>
      <c r="U1393" s="1627" t="s">
        <v>859</v>
      </c>
      <c r="V1393" s="1627">
        <v>4</v>
      </c>
      <c r="W1393" s="1627">
        <v>6</v>
      </c>
      <c r="X1393" s="1627" t="s">
        <v>875</v>
      </c>
      <c r="Y1393" s="1627" t="s">
        <v>859</v>
      </c>
      <c r="Z1393" s="1627" t="s">
        <v>876</v>
      </c>
      <c r="AA1393" s="1627" t="s">
        <v>877</v>
      </c>
      <c r="AB1393" s="2980"/>
      <c r="AC1393" s="5085"/>
      <c r="AD1393" s="5085"/>
      <c r="AE1393" s="5655"/>
    </row>
    <row r="1394" spans="1:34" ht="18.75" customHeight="1">
      <c r="A1394" s="4526"/>
      <c r="B1394" s="5086"/>
      <c r="C1394" s="5095"/>
      <c r="D1394" s="5152"/>
      <c r="E1394" s="5086"/>
      <c r="F1394" s="5086"/>
      <c r="G1394" s="5086"/>
      <c r="H1394" s="5086"/>
      <c r="I1394" s="5086"/>
      <c r="J1394" s="3741"/>
      <c r="K1394" s="3706"/>
      <c r="L1394" s="5147"/>
      <c r="M1394" s="3706"/>
      <c r="N1394" s="1613" t="s">
        <v>379</v>
      </c>
      <c r="O1394" s="1615" t="s">
        <v>3055</v>
      </c>
      <c r="P1394" s="1602" t="s">
        <v>3055</v>
      </c>
      <c r="Q1394" s="1615" t="s">
        <v>857</v>
      </c>
      <c r="R1394" s="1602">
        <v>3983</v>
      </c>
      <c r="S1394" s="1602" t="s">
        <v>858</v>
      </c>
      <c r="T1394" s="1602">
        <v>2</v>
      </c>
      <c r="U1394" s="1602" t="s">
        <v>859</v>
      </c>
      <c r="V1394" s="1602">
        <v>2</v>
      </c>
      <c r="W1394" s="1285"/>
      <c r="X1394" s="1285"/>
      <c r="Y1394" s="1285"/>
      <c r="Z1394" s="1285"/>
      <c r="AA1394" s="1285"/>
      <c r="AB1394" s="2995"/>
      <c r="AC1394" s="5086"/>
      <c r="AD1394" s="5086"/>
      <c r="AE1394" s="5656"/>
    </row>
    <row r="1395" spans="1:34" ht="18.75" customHeight="1">
      <c r="A1395" s="4526"/>
      <c r="B1395" s="5084" t="s">
        <v>2463</v>
      </c>
      <c r="C1395" s="5093" t="s">
        <v>4277</v>
      </c>
      <c r="D1395" s="5152" t="s">
        <v>4298</v>
      </c>
      <c r="E1395" s="5084" t="s">
        <v>1225</v>
      </c>
      <c r="F1395" s="5084" t="s">
        <v>851</v>
      </c>
      <c r="G1395" s="5084" t="s">
        <v>1131</v>
      </c>
      <c r="H1395" s="5084" t="s">
        <v>624</v>
      </c>
      <c r="I1395" s="5084" t="s">
        <v>873</v>
      </c>
      <c r="J1395" s="3533">
        <v>17034</v>
      </c>
      <c r="K1395" s="3743">
        <v>24574</v>
      </c>
      <c r="L1395" s="5145">
        <v>576</v>
      </c>
      <c r="M1395" s="3743">
        <v>1302</v>
      </c>
      <c r="N1395" s="1270" t="s">
        <v>854</v>
      </c>
      <c r="O1395" s="1627" t="s">
        <v>1135</v>
      </c>
      <c r="P1395" s="1408" t="s">
        <v>1134</v>
      </c>
      <c r="Q1395" s="1629" t="s">
        <v>857</v>
      </c>
      <c r="R1395" s="1628">
        <v>270</v>
      </c>
      <c r="S1395" s="1628" t="s">
        <v>858</v>
      </c>
      <c r="T1395" s="1628">
        <v>2</v>
      </c>
      <c r="U1395" s="1628" t="s">
        <v>859</v>
      </c>
      <c r="V1395" s="1628">
        <v>2</v>
      </c>
      <c r="W1395" s="1603"/>
      <c r="X1395" s="1603"/>
      <c r="Y1395" s="1603"/>
      <c r="Z1395" s="1603"/>
      <c r="AA1395" s="1603"/>
      <c r="AB1395" s="2983"/>
      <c r="AC1395" s="5084" t="s">
        <v>2468</v>
      </c>
      <c r="AD1395" s="5084" t="s">
        <v>2472</v>
      </c>
      <c r="AE1395" s="5654" t="s">
        <v>4295</v>
      </c>
    </row>
    <row r="1396" spans="1:34" ht="18.75" customHeight="1">
      <c r="A1396" s="4526"/>
      <c r="B1396" s="5085"/>
      <c r="C1396" s="5094"/>
      <c r="D1396" s="5152"/>
      <c r="E1396" s="5085"/>
      <c r="F1396" s="5085"/>
      <c r="G1396" s="5085"/>
      <c r="H1396" s="5085"/>
      <c r="I1396" s="5085"/>
      <c r="J1396" s="3534"/>
      <c r="K1396" s="3703"/>
      <c r="L1396" s="5146"/>
      <c r="M1396" s="3703"/>
      <c r="N1396" s="1270" t="s">
        <v>874</v>
      </c>
      <c r="O1396" s="2009" t="s">
        <v>4292</v>
      </c>
      <c r="P1396" s="469" t="s">
        <v>341</v>
      </c>
      <c r="Q1396" s="1617" t="s">
        <v>857</v>
      </c>
      <c r="R1396" s="1627">
        <v>3986</v>
      </c>
      <c r="S1396" s="1627" t="s">
        <v>858</v>
      </c>
      <c r="T1396" s="1627">
        <v>4</v>
      </c>
      <c r="U1396" s="1627" t="s">
        <v>859</v>
      </c>
      <c r="V1396" s="1627">
        <v>4</v>
      </c>
      <c r="W1396" s="1627">
        <v>6</v>
      </c>
      <c r="X1396" s="1627" t="s">
        <v>875</v>
      </c>
      <c r="Y1396" s="1627" t="s">
        <v>859</v>
      </c>
      <c r="Z1396" s="1627" t="s">
        <v>876</v>
      </c>
      <c r="AA1396" s="1627" t="s">
        <v>877</v>
      </c>
      <c r="AB1396" s="2980"/>
      <c r="AC1396" s="5085"/>
      <c r="AD1396" s="5085"/>
      <c r="AE1396" s="5655"/>
    </row>
    <row r="1397" spans="1:34" ht="18.75" customHeight="1">
      <c r="A1397" s="4527"/>
      <c r="B1397" s="5086"/>
      <c r="C1397" s="5095"/>
      <c r="D1397" s="5152"/>
      <c r="E1397" s="5086"/>
      <c r="F1397" s="5086"/>
      <c r="G1397" s="5086"/>
      <c r="H1397" s="5086"/>
      <c r="I1397" s="5086"/>
      <c r="J1397" s="3741"/>
      <c r="K1397" s="3706"/>
      <c r="L1397" s="5147"/>
      <c r="M1397" s="3706"/>
      <c r="N1397" s="1613" t="s">
        <v>379</v>
      </c>
      <c r="O1397" s="1615" t="s">
        <v>3055</v>
      </c>
      <c r="P1397" s="1602" t="s">
        <v>3055</v>
      </c>
      <c r="Q1397" s="1615" t="s">
        <v>857</v>
      </c>
      <c r="R1397" s="1602">
        <v>3983</v>
      </c>
      <c r="S1397" s="1602" t="s">
        <v>858</v>
      </c>
      <c r="T1397" s="1602">
        <v>2</v>
      </c>
      <c r="U1397" s="1602" t="s">
        <v>859</v>
      </c>
      <c r="V1397" s="1602">
        <v>2</v>
      </c>
      <c r="W1397" s="1285"/>
      <c r="X1397" s="1285"/>
      <c r="Y1397" s="1285"/>
      <c r="Z1397" s="1285"/>
      <c r="AA1397" s="1285"/>
      <c r="AB1397" s="2995"/>
      <c r="AC1397" s="5086"/>
      <c r="AD1397" s="5086"/>
      <c r="AE1397" s="5656"/>
    </row>
    <row r="1398" spans="1:34" s="87" customFormat="1" ht="18.75" customHeight="1">
      <c r="A1398" s="4556" t="s">
        <v>4238</v>
      </c>
      <c r="B1398" s="5084" t="s">
        <v>2463</v>
      </c>
      <c r="C1398" s="5093" t="s">
        <v>3729</v>
      </c>
      <c r="D1398" s="3806" t="s">
        <v>3207</v>
      </c>
      <c r="E1398" s="5084" t="s">
        <v>1223</v>
      </c>
      <c r="F1398" s="5084" t="s">
        <v>851</v>
      </c>
      <c r="G1398" s="5084" t="s">
        <v>1130</v>
      </c>
      <c r="H1398" s="5084" t="s">
        <v>624</v>
      </c>
      <c r="I1398" s="5084" t="s">
        <v>873</v>
      </c>
      <c r="J1398" s="5096">
        <v>4512</v>
      </c>
      <c r="K1398" s="5096">
        <v>5760</v>
      </c>
      <c r="L1398" s="5096">
        <v>512</v>
      </c>
      <c r="M1398" s="5096">
        <v>1088</v>
      </c>
      <c r="N1398" s="463" t="s">
        <v>854</v>
      </c>
      <c r="O1398" s="466" t="s">
        <v>164</v>
      </c>
      <c r="P1398" s="467" t="s">
        <v>856</v>
      </c>
      <c r="Q1398" s="1629" t="s">
        <v>857</v>
      </c>
      <c r="R1398" s="1628">
        <v>270</v>
      </c>
      <c r="S1398" s="1628" t="s">
        <v>858</v>
      </c>
      <c r="T1398" s="1628">
        <v>2</v>
      </c>
      <c r="U1398" s="1628" t="s">
        <v>859</v>
      </c>
      <c r="V1398" s="1628">
        <v>2</v>
      </c>
      <c r="W1398" s="1603"/>
      <c r="X1398" s="1603"/>
      <c r="Y1398" s="1603"/>
      <c r="Z1398" s="1603"/>
      <c r="AA1398" s="1603"/>
      <c r="AB1398" s="2983"/>
      <c r="AC1398" s="5084" t="s">
        <v>2466</v>
      </c>
      <c r="AD1398" s="5084" t="s">
        <v>2472</v>
      </c>
      <c r="AE1398" s="5615" t="s">
        <v>3600</v>
      </c>
      <c r="AF1398" s="260"/>
      <c r="AG1398" s="260"/>
      <c r="AH1398" s="260"/>
    </row>
    <row r="1399" spans="1:34" s="87" customFormat="1" ht="18.75" customHeight="1">
      <c r="A1399" s="4557"/>
      <c r="B1399" s="5085"/>
      <c r="C1399" s="5094"/>
      <c r="D1399" s="3807"/>
      <c r="E1399" s="5085"/>
      <c r="F1399" s="5085"/>
      <c r="G1399" s="5085"/>
      <c r="H1399" s="5085"/>
      <c r="I1399" s="5085"/>
      <c r="J1399" s="5097"/>
      <c r="K1399" s="5097"/>
      <c r="L1399" s="5097"/>
      <c r="M1399" s="5097"/>
      <c r="N1399" s="463" t="s">
        <v>874</v>
      </c>
      <c r="O1399" s="1621" t="s">
        <v>930</v>
      </c>
      <c r="P1399" s="1620" t="s">
        <v>341</v>
      </c>
      <c r="Q1399" s="1617" t="s">
        <v>857</v>
      </c>
      <c r="R1399" s="1627">
        <v>3986</v>
      </c>
      <c r="S1399" s="1627" t="s">
        <v>858</v>
      </c>
      <c r="T1399" s="1627">
        <v>2</v>
      </c>
      <c r="U1399" s="1627" t="s">
        <v>859</v>
      </c>
      <c r="V1399" s="1627">
        <v>2</v>
      </c>
      <c r="W1399" s="1627">
        <v>3</v>
      </c>
      <c r="X1399" s="1627" t="s">
        <v>875</v>
      </c>
      <c r="Y1399" s="1627" t="s">
        <v>859</v>
      </c>
      <c r="Z1399" s="1627" t="s">
        <v>876</v>
      </c>
      <c r="AA1399" s="1627" t="s">
        <v>877</v>
      </c>
      <c r="AB1399" s="2980"/>
      <c r="AC1399" s="5085"/>
      <c r="AD1399" s="5085"/>
      <c r="AE1399" s="5616"/>
      <c r="AF1399" s="260"/>
      <c r="AG1399" s="260"/>
      <c r="AH1399" s="260"/>
    </row>
    <row r="1400" spans="1:34" s="87" customFormat="1" ht="18.75" customHeight="1">
      <c r="A1400" s="4557"/>
      <c r="B1400" s="5085"/>
      <c r="C1400" s="5094"/>
      <c r="D1400" s="3807"/>
      <c r="E1400" s="5085"/>
      <c r="F1400" s="5085"/>
      <c r="G1400" s="5085"/>
      <c r="H1400" s="5085"/>
      <c r="I1400" s="5085"/>
      <c r="J1400" s="5097"/>
      <c r="K1400" s="5097"/>
      <c r="L1400" s="5097"/>
      <c r="M1400" s="5097"/>
      <c r="N1400" s="1621" t="s">
        <v>868</v>
      </c>
      <c r="O1400" s="463" t="s">
        <v>869</v>
      </c>
      <c r="P1400" s="463" t="s">
        <v>869</v>
      </c>
      <c r="Q1400" s="1617" t="s">
        <v>857</v>
      </c>
      <c r="R1400" s="1627">
        <v>4000</v>
      </c>
      <c r="S1400" s="1627" t="s">
        <v>858</v>
      </c>
      <c r="T1400" s="1627">
        <v>2</v>
      </c>
      <c r="U1400" s="1627" t="s">
        <v>859</v>
      </c>
      <c r="V1400" s="1627">
        <v>2</v>
      </c>
      <c r="W1400" s="1601"/>
      <c r="X1400" s="1601"/>
      <c r="Y1400" s="1601"/>
      <c r="Z1400" s="1601"/>
      <c r="AA1400" s="1601"/>
      <c r="AB1400" s="2980"/>
      <c r="AC1400" s="5085"/>
      <c r="AD1400" s="5085"/>
      <c r="AE1400" s="5616"/>
      <c r="AF1400" s="260"/>
      <c r="AG1400" s="260"/>
      <c r="AH1400" s="260"/>
    </row>
    <row r="1401" spans="1:34" s="87" customFormat="1" ht="18.75" customHeight="1">
      <c r="A1401" s="4557"/>
      <c r="B1401" s="5086"/>
      <c r="C1401" s="5095"/>
      <c r="D1401" s="3811"/>
      <c r="E1401" s="5086"/>
      <c r="F1401" s="5086"/>
      <c r="G1401" s="5086"/>
      <c r="H1401" s="5086"/>
      <c r="I1401" s="5086"/>
      <c r="J1401" s="5098"/>
      <c r="K1401" s="5098"/>
      <c r="L1401" s="5098"/>
      <c r="M1401" s="5098"/>
      <c r="N1401" s="1613" t="s">
        <v>379</v>
      </c>
      <c r="O1401" s="1615" t="s">
        <v>3055</v>
      </c>
      <c r="P1401" s="1602" t="s">
        <v>3055</v>
      </c>
      <c r="Q1401" s="1615" t="s">
        <v>857</v>
      </c>
      <c r="R1401" s="1602">
        <v>3983</v>
      </c>
      <c r="S1401" s="1602" t="s">
        <v>858</v>
      </c>
      <c r="T1401" s="1602">
        <v>2</v>
      </c>
      <c r="U1401" s="1602" t="s">
        <v>859</v>
      </c>
      <c r="V1401" s="1602">
        <v>2</v>
      </c>
      <c r="W1401" s="1601"/>
      <c r="X1401" s="1601"/>
      <c r="Y1401" s="1601"/>
      <c r="Z1401" s="1601"/>
      <c r="AA1401" s="1601"/>
      <c r="AB1401" s="2982"/>
      <c r="AC1401" s="5086"/>
      <c r="AD1401" s="5086"/>
      <c r="AE1401" s="5617"/>
      <c r="AF1401" s="260"/>
      <c r="AG1401" s="260"/>
      <c r="AH1401" s="260"/>
    </row>
    <row r="1402" spans="1:34" s="87" customFormat="1" ht="18.75" customHeight="1">
      <c r="A1402" s="4557"/>
      <c r="B1402" s="5090" t="s">
        <v>2463</v>
      </c>
      <c r="C1402" s="5093" t="s">
        <v>4738</v>
      </c>
      <c r="D1402" s="4068" t="s">
        <v>6439</v>
      </c>
      <c r="E1402" s="5084" t="s">
        <v>1223</v>
      </c>
      <c r="F1402" s="5084" t="s">
        <v>851</v>
      </c>
      <c r="G1402" s="5084" t="s">
        <v>1130</v>
      </c>
      <c r="H1402" s="5084" t="s">
        <v>624</v>
      </c>
      <c r="I1402" s="5084" t="s">
        <v>873</v>
      </c>
      <c r="J1402" s="5096">
        <v>4769</v>
      </c>
      <c r="K1402" s="5096">
        <v>6944</v>
      </c>
      <c r="L1402" s="5096">
        <v>512</v>
      </c>
      <c r="M1402" s="5096">
        <v>1088</v>
      </c>
      <c r="N1402" s="463" t="s">
        <v>854</v>
      </c>
      <c r="O1402" s="3311" t="s">
        <v>165</v>
      </c>
      <c r="P1402" s="467" t="s">
        <v>856</v>
      </c>
      <c r="Q1402" s="3316" t="s">
        <v>857</v>
      </c>
      <c r="R1402" s="3315">
        <v>270</v>
      </c>
      <c r="S1402" s="3315" t="s">
        <v>858</v>
      </c>
      <c r="T1402" s="3315">
        <v>2</v>
      </c>
      <c r="U1402" s="3315" t="s">
        <v>859</v>
      </c>
      <c r="V1402" s="3315">
        <v>2</v>
      </c>
      <c r="W1402" s="3294"/>
      <c r="X1402" s="3294"/>
      <c r="Y1402" s="3294"/>
      <c r="Z1402" s="3294"/>
      <c r="AA1402" s="3294"/>
      <c r="AB1402" s="3294"/>
      <c r="AC1402" s="5084" t="s">
        <v>2466</v>
      </c>
      <c r="AD1402" s="5084" t="s">
        <v>2472</v>
      </c>
      <c r="AE1402" s="5087" t="s">
        <v>6471</v>
      </c>
      <c r="AF1402" s="260"/>
      <c r="AG1402" s="260"/>
      <c r="AH1402" s="260"/>
    </row>
    <row r="1403" spans="1:34" s="87" customFormat="1" ht="18.75" customHeight="1">
      <c r="A1403" s="4557"/>
      <c r="B1403" s="5091"/>
      <c r="C1403" s="5094"/>
      <c r="D1403" s="4069"/>
      <c r="E1403" s="5085"/>
      <c r="F1403" s="5085"/>
      <c r="G1403" s="5085"/>
      <c r="H1403" s="5085"/>
      <c r="I1403" s="5085"/>
      <c r="J1403" s="5097"/>
      <c r="K1403" s="5097"/>
      <c r="L1403" s="5097"/>
      <c r="M1403" s="5097"/>
      <c r="N1403" s="463" t="s">
        <v>874</v>
      </c>
      <c r="O1403" s="3309" t="s">
        <v>930</v>
      </c>
      <c r="P1403" s="3308" t="s">
        <v>341</v>
      </c>
      <c r="Q1403" s="3307" t="s">
        <v>857</v>
      </c>
      <c r="R1403" s="3312">
        <v>3986</v>
      </c>
      <c r="S1403" s="3312" t="s">
        <v>858</v>
      </c>
      <c r="T1403" s="3312">
        <v>2</v>
      </c>
      <c r="U1403" s="3312" t="s">
        <v>859</v>
      </c>
      <c r="V1403" s="3312">
        <v>2</v>
      </c>
      <c r="W1403" s="3312">
        <v>3</v>
      </c>
      <c r="X1403" s="3312" t="s">
        <v>875</v>
      </c>
      <c r="Y1403" s="3312" t="s">
        <v>859</v>
      </c>
      <c r="Z1403" s="3312" t="s">
        <v>876</v>
      </c>
      <c r="AA1403" s="3312" t="s">
        <v>877</v>
      </c>
      <c r="AB1403" s="3291"/>
      <c r="AC1403" s="5085"/>
      <c r="AD1403" s="5085"/>
      <c r="AE1403" s="5088"/>
      <c r="AF1403" s="260"/>
      <c r="AG1403" s="260"/>
      <c r="AH1403" s="260"/>
    </row>
    <row r="1404" spans="1:34" s="87" customFormat="1" ht="18.75" customHeight="1">
      <c r="A1404" s="4557"/>
      <c r="B1404" s="5091"/>
      <c r="C1404" s="5094"/>
      <c r="D1404" s="4069"/>
      <c r="E1404" s="5085"/>
      <c r="F1404" s="5085"/>
      <c r="G1404" s="5085"/>
      <c r="H1404" s="5085"/>
      <c r="I1404" s="5085"/>
      <c r="J1404" s="5097"/>
      <c r="K1404" s="5097"/>
      <c r="L1404" s="5097"/>
      <c r="M1404" s="5097"/>
      <c r="N1404" s="3309" t="s">
        <v>868</v>
      </c>
      <c r="O1404" s="463" t="s">
        <v>869</v>
      </c>
      <c r="P1404" s="463" t="s">
        <v>869</v>
      </c>
      <c r="Q1404" s="3307" t="s">
        <v>857</v>
      </c>
      <c r="R1404" s="3312">
        <v>4000</v>
      </c>
      <c r="S1404" s="3312" t="s">
        <v>858</v>
      </c>
      <c r="T1404" s="3312">
        <v>2</v>
      </c>
      <c r="U1404" s="3312" t="s">
        <v>859</v>
      </c>
      <c r="V1404" s="3312">
        <v>2</v>
      </c>
      <c r="W1404" s="3292"/>
      <c r="X1404" s="3292"/>
      <c r="Y1404" s="3292"/>
      <c r="Z1404" s="3292"/>
      <c r="AA1404" s="3292"/>
      <c r="AB1404" s="3291"/>
      <c r="AC1404" s="5085"/>
      <c r="AD1404" s="5085"/>
      <c r="AE1404" s="5088"/>
      <c r="AF1404" s="260"/>
      <c r="AG1404" s="260"/>
      <c r="AH1404" s="260"/>
    </row>
    <row r="1405" spans="1:34" s="87" customFormat="1" ht="18.75" customHeight="1">
      <c r="A1405" s="4557"/>
      <c r="B1405" s="5092"/>
      <c r="C1405" s="5095"/>
      <c r="D1405" s="4070"/>
      <c r="E1405" s="5086"/>
      <c r="F1405" s="5086"/>
      <c r="G1405" s="5086"/>
      <c r="H1405" s="5086"/>
      <c r="I1405" s="5086"/>
      <c r="J1405" s="5098"/>
      <c r="K1405" s="5098"/>
      <c r="L1405" s="5098"/>
      <c r="M1405" s="5098"/>
      <c r="N1405" s="3306" t="s">
        <v>379</v>
      </c>
      <c r="O1405" s="3311" t="s">
        <v>3055</v>
      </c>
      <c r="P1405" s="3293" t="s">
        <v>3055</v>
      </c>
      <c r="Q1405" s="3311" t="s">
        <v>857</v>
      </c>
      <c r="R1405" s="3293">
        <v>3983</v>
      </c>
      <c r="S1405" s="3293" t="s">
        <v>858</v>
      </c>
      <c r="T1405" s="3293">
        <v>2</v>
      </c>
      <c r="U1405" s="3293" t="s">
        <v>859</v>
      </c>
      <c r="V1405" s="3293">
        <v>2</v>
      </c>
      <c r="W1405" s="3292"/>
      <c r="X1405" s="3292"/>
      <c r="Y1405" s="3292"/>
      <c r="Z1405" s="3292"/>
      <c r="AA1405" s="3292"/>
      <c r="AB1405" s="3292"/>
      <c r="AC1405" s="5086"/>
      <c r="AD1405" s="5086"/>
      <c r="AE1405" s="5089"/>
      <c r="AF1405" s="260"/>
      <c r="AG1405" s="260"/>
      <c r="AH1405" s="260"/>
    </row>
    <row r="1406" spans="1:34" s="87" customFormat="1" ht="18.75" customHeight="1">
      <c r="A1406" s="4557"/>
      <c r="B1406" s="5090" t="s">
        <v>2463</v>
      </c>
      <c r="C1406" s="5093" t="s">
        <v>6433</v>
      </c>
      <c r="D1406" s="4068" t="s">
        <v>6440</v>
      </c>
      <c r="E1406" s="5084" t="s">
        <v>1223</v>
      </c>
      <c r="F1406" s="5084" t="s">
        <v>851</v>
      </c>
      <c r="G1406" s="5084" t="s">
        <v>1130</v>
      </c>
      <c r="H1406" s="5084" t="s">
        <v>624</v>
      </c>
      <c r="I1406" s="5084" t="s">
        <v>873</v>
      </c>
      <c r="J1406" s="5096">
        <v>4768</v>
      </c>
      <c r="K1406" s="5096">
        <v>8160</v>
      </c>
      <c r="L1406" s="5096">
        <v>512</v>
      </c>
      <c r="M1406" s="5096">
        <v>1088</v>
      </c>
      <c r="N1406" s="463" t="s">
        <v>854</v>
      </c>
      <c r="O1406" s="3316" t="s">
        <v>166</v>
      </c>
      <c r="P1406" s="467" t="s">
        <v>856</v>
      </c>
      <c r="Q1406" s="3316" t="s">
        <v>857</v>
      </c>
      <c r="R1406" s="3315">
        <v>270</v>
      </c>
      <c r="S1406" s="3315" t="s">
        <v>858</v>
      </c>
      <c r="T1406" s="3315">
        <v>2</v>
      </c>
      <c r="U1406" s="3315" t="s">
        <v>859</v>
      </c>
      <c r="V1406" s="3315">
        <v>2</v>
      </c>
      <c r="W1406" s="3294"/>
      <c r="X1406" s="3294"/>
      <c r="Y1406" s="3294"/>
      <c r="Z1406" s="3294"/>
      <c r="AA1406" s="3294"/>
      <c r="AB1406" s="3294"/>
      <c r="AC1406" s="5084" t="s">
        <v>2466</v>
      </c>
      <c r="AD1406" s="5084" t="s">
        <v>2472</v>
      </c>
      <c r="AE1406" s="5087" t="s">
        <v>6471</v>
      </c>
      <c r="AF1406" s="260"/>
      <c r="AG1406" s="260"/>
      <c r="AH1406" s="260"/>
    </row>
    <row r="1407" spans="1:34" s="87" customFormat="1" ht="27" customHeight="1">
      <c r="A1407" s="4557"/>
      <c r="B1407" s="5091"/>
      <c r="C1407" s="5094"/>
      <c r="D1407" s="4069"/>
      <c r="E1407" s="5085"/>
      <c r="F1407" s="5085"/>
      <c r="G1407" s="5085"/>
      <c r="H1407" s="5085"/>
      <c r="I1407" s="5085"/>
      <c r="J1407" s="5097"/>
      <c r="K1407" s="5097"/>
      <c r="L1407" s="5097"/>
      <c r="M1407" s="5097"/>
      <c r="N1407" s="463" t="s">
        <v>874</v>
      </c>
      <c r="O1407" s="3309" t="s">
        <v>930</v>
      </c>
      <c r="P1407" s="3308" t="s">
        <v>341</v>
      </c>
      <c r="Q1407" s="3307" t="s">
        <v>857</v>
      </c>
      <c r="R1407" s="3312">
        <v>3986</v>
      </c>
      <c r="S1407" s="3312" t="s">
        <v>858</v>
      </c>
      <c r="T1407" s="3312">
        <v>2</v>
      </c>
      <c r="U1407" s="3312" t="s">
        <v>859</v>
      </c>
      <c r="V1407" s="3312">
        <v>2</v>
      </c>
      <c r="W1407" s="3312">
        <v>6</v>
      </c>
      <c r="X1407" s="3312" t="s">
        <v>875</v>
      </c>
      <c r="Y1407" s="3312" t="s">
        <v>859</v>
      </c>
      <c r="Z1407" s="3312" t="s">
        <v>876</v>
      </c>
      <c r="AA1407" s="3312" t="s">
        <v>877</v>
      </c>
      <c r="AB1407" s="3291"/>
      <c r="AC1407" s="5085"/>
      <c r="AD1407" s="5085"/>
      <c r="AE1407" s="5088"/>
      <c r="AF1407" s="260"/>
      <c r="AG1407" s="260"/>
      <c r="AH1407" s="260"/>
    </row>
    <row r="1408" spans="1:34" s="87" customFormat="1" ht="18.75" customHeight="1">
      <c r="A1408" s="4557"/>
      <c r="B1408" s="5091"/>
      <c r="C1408" s="5094"/>
      <c r="D1408" s="4069"/>
      <c r="E1408" s="5085"/>
      <c r="F1408" s="5085"/>
      <c r="G1408" s="5085"/>
      <c r="H1408" s="5085"/>
      <c r="I1408" s="5085"/>
      <c r="J1408" s="5097"/>
      <c r="K1408" s="5097"/>
      <c r="L1408" s="5097"/>
      <c r="M1408" s="5097"/>
      <c r="N1408" s="3309" t="s">
        <v>868</v>
      </c>
      <c r="O1408" s="463" t="s">
        <v>869</v>
      </c>
      <c r="P1408" s="463" t="s">
        <v>869</v>
      </c>
      <c r="Q1408" s="3307" t="s">
        <v>857</v>
      </c>
      <c r="R1408" s="3312">
        <v>4000</v>
      </c>
      <c r="S1408" s="3312" t="s">
        <v>858</v>
      </c>
      <c r="T1408" s="3312">
        <v>2</v>
      </c>
      <c r="U1408" s="3312" t="s">
        <v>859</v>
      </c>
      <c r="V1408" s="3312">
        <v>2</v>
      </c>
      <c r="W1408" s="3292"/>
      <c r="X1408" s="3292"/>
      <c r="Y1408" s="3292"/>
      <c r="Z1408" s="3292"/>
      <c r="AA1408" s="3292"/>
      <c r="AB1408" s="3291"/>
      <c r="AC1408" s="5085"/>
      <c r="AD1408" s="5085"/>
      <c r="AE1408" s="5088"/>
      <c r="AF1408" s="260"/>
      <c r="AG1408" s="260"/>
      <c r="AH1408" s="260"/>
    </row>
    <row r="1409" spans="1:34" s="87" customFormat="1" ht="18.75" customHeight="1">
      <c r="A1409" s="4557"/>
      <c r="B1409" s="5092"/>
      <c r="C1409" s="5095"/>
      <c r="D1409" s="4070"/>
      <c r="E1409" s="5086"/>
      <c r="F1409" s="5086"/>
      <c r="G1409" s="5086"/>
      <c r="H1409" s="5086"/>
      <c r="I1409" s="5086"/>
      <c r="J1409" s="5098"/>
      <c r="K1409" s="5098"/>
      <c r="L1409" s="5098"/>
      <c r="M1409" s="5098"/>
      <c r="N1409" s="3306" t="s">
        <v>379</v>
      </c>
      <c r="O1409" s="3311" t="s">
        <v>3055</v>
      </c>
      <c r="P1409" s="3293" t="s">
        <v>3055</v>
      </c>
      <c r="Q1409" s="3311" t="s">
        <v>857</v>
      </c>
      <c r="R1409" s="3293">
        <v>3983</v>
      </c>
      <c r="S1409" s="3293" t="s">
        <v>858</v>
      </c>
      <c r="T1409" s="3293">
        <v>2</v>
      </c>
      <c r="U1409" s="3293" t="s">
        <v>859</v>
      </c>
      <c r="V1409" s="3293">
        <v>2</v>
      </c>
      <c r="W1409" s="3292"/>
      <c r="X1409" s="3292"/>
      <c r="Y1409" s="3292"/>
      <c r="Z1409" s="3292"/>
      <c r="AA1409" s="3292"/>
      <c r="AB1409" s="3292"/>
      <c r="AC1409" s="5086"/>
      <c r="AD1409" s="5086"/>
      <c r="AE1409" s="5089"/>
      <c r="AF1409" s="260"/>
      <c r="AG1409" s="260"/>
      <c r="AH1409" s="260"/>
    </row>
    <row r="1410" spans="1:34" s="87" customFormat="1" ht="18.75" customHeight="1">
      <c r="A1410" s="4557"/>
      <c r="B1410" s="5084" t="s">
        <v>2463</v>
      </c>
      <c r="C1410" s="5093" t="s">
        <v>3730</v>
      </c>
      <c r="D1410" s="3806" t="s">
        <v>3208</v>
      </c>
      <c r="E1410" s="5084" t="s">
        <v>1224</v>
      </c>
      <c r="F1410" s="5084" t="s">
        <v>851</v>
      </c>
      <c r="G1410" s="5084" t="s">
        <v>1130</v>
      </c>
      <c r="H1410" s="5084" t="s">
        <v>624</v>
      </c>
      <c r="I1410" s="5084" t="s">
        <v>873</v>
      </c>
      <c r="J1410" s="5096">
        <v>4768</v>
      </c>
      <c r="K1410" s="5096">
        <v>9450</v>
      </c>
      <c r="L1410" s="5096">
        <v>512</v>
      </c>
      <c r="M1410" s="5096">
        <v>1408</v>
      </c>
      <c r="N1410" s="463" t="s">
        <v>854</v>
      </c>
      <c r="O1410" s="1621" t="s">
        <v>1218</v>
      </c>
      <c r="P1410" s="1619" t="s">
        <v>1219</v>
      </c>
      <c r="Q1410" s="1617" t="s">
        <v>857</v>
      </c>
      <c r="R1410" s="1627">
        <v>270</v>
      </c>
      <c r="S1410" s="1627" t="s">
        <v>858</v>
      </c>
      <c r="T1410" s="1627">
        <v>2</v>
      </c>
      <c r="U1410" s="1627" t="s">
        <v>859</v>
      </c>
      <c r="V1410" s="1627">
        <v>2</v>
      </c>
      <c r="W1410" s="1599"/>
      <c r="X1410" s="1599"/>
      <c r="Y1410" s="1599"/>
      <c r="Z1410" s="1599"/>
      <c r="AA1410" s="1599"/>
      <c r="AB1410" s="2980"/>
      <c r="AC1410" s="5084" t="s">
        <v>2466</v>
      </c>
      <c r="AD1410" s="5084" t="s">
        <v>2472</v>
      </c>
      <c r="AE1410" s="5615" t="s">
        <v>3600</v>
      </c>
      <c r="AF1410" s="260"/>
      <c r="AG1410" s="260"/>
      <c r="AH1410" s="260"/>
    </row>
    <row r="1411" spans="1:34" s="87" customFormat="1" ht="18.75" customHeight="1">
      <c r="A1411" s="4557"/>
      <c r="B1411" s="5085"/>
      <c r="C1411" s="5094"/>
      <c r="D1411" s="3807"/>
      <c r="E1411" s="5085"/>
      <c r="F1411" s="5085"/>
      <c r="G1411" s="5085"/>
      <c r="H1411" s="5085"/>
      <c r="I1411" s="5085"/>
      <c r="J1411" s="5097"/>
      <c r="K1411" s="5097"/>
      <c r="L1411" s="5097"/>
      <c r="M1411" s="5097"/>
      <c r="N1411" s="463" t="s">
        <v>874</v>
      </c>
      <c r="O1411" s="1621" t="s">
        <v>930</v>
      </c>
      <c r="P1411" s="463" t="s">
        <v>341</v>
      </c>
      <c r="Q1411" s="1617" t="s">
        <v>857</v>
      </c>
      <c r="R1411" s="1627">
        <v>3986</v>
      </c>
      <c r="S1411" s="1627" t="s">
        <v>858</v>
      </c>
      <c r="T1411" s="1627">
        <v>2</v>
      </c>
      <c r="U1411" s="1627" t="s">
        <v>859</v>
      </c>
      <c r="V1411" s="1627">
        <v>2</v>
      </c>
      <c r="W1411" s="1627">
        <v>3</v>
      </c>
      <c r="X1411" s="1627" t="s">
        <v>875</v>
      </c>
      <c r="Y1411" s="1627" t="s">
        <v>859</v>
      </c>
      <c r="Z1411" s="1627" t="s">
        <v>876</v>
      </c>
      <c r="AA1411" s="1627" t="s">
        <v>877</v>
      </c>
      <c r="AB1411" s="2980"/>
      <c r="AC1411" s="5085"/>
      <c r="AD1411" s="5085"/>
      <c r="AE1411" s="5616"/>
      <c r="AF1411" s="260"/>
      <c r="AG1411" s="260"/>
      <c r="AH1411" s="260"/>
    </row>
    <row r="1412" spans="1:34" s="87" customFormat="1" ht="18.75" customHeight="1">
      <c r="A1412" s="4557"/>
      <c r="B1412" s="5085"/>
      <c r="C1412" s="5094"/>
      <c r="D1412" s="3807"/>
      <c r="E1412" s="5085"/>
      <c r="F1412" s="5085"/>
      <c r="G1412" s="5085"/>
      <c r="H1412" s="5085"/>
      <c r="I1412" s="5085"/>
      <c r="J1412" s="5097"/>
      <c r="K1412" s="5097"/>
      <c r="L1412" s="5097"/>
      <c r="M1412" s="5097"/>
      <c r="N1412" s="1621" t="s">
        <v>868</v>
      </c>
      <c r="O1412" s="463" t="s">
        <v>869</v>
      </c>
      <c r="P1412" s="463" t="s">
        <v>869</v>
      </c>
      <c r="Q1412" s="1617" t="s">
        <v>857</v>
      </c>
      <c r="R1412" s="1627">
        <v>4000</v>
      </c>
      <c r="S1412" s="1627" t="s">
        <v>858</v>
      </c>
      <c r="T1412" s="1627">
        <v>2</v>
      </c>
      <c r="U1412" s="1627" t="s">
        <v>859</v>
      </c>
      <c r="V1412" s="1627">
        <v>2</v>
      </c>
      <c r="W1412" s="1601"/>
      <c r="X1412" s="1601"/>
      <c r="Y1412" s="1601"/>
      <c r="Z1412" s="1601"/>
      <c r="AA1412" s="1601"/>
      <c r="AB1412" s="2980"/>
      <c r="AC1412" s="5085"/>
      <c r="AD1412" s="5085"/>
      <c r="AE1412" s="5616"/>
      <c r="AF1412" s="260"/>
      <c r="AG1412" s="260"/>
      <c r="AH1412" s="260"/>
    </row>
    <row r="1413" spans="1:34" s="87" customFormat="1" ht="18.75" customHeight="1">
      <c r="A1413" s="4557"/>
      <c r="B1413" s="5086"/>
      <c r="C1413" s="5095"/>
      <c r="D1413" s="3811"/>
      <c r="E1413" s="5086"/>
      <c r="F1413" s="5086"/>
      <c r="G1413" s="5086"/>
      <c r="H1413" s="5086"/>
      <c r="I1413" s="5086"/>
      <c r="J1413" s="5098"/>
      <c r="K1413" s="5098"/>
      <c r="L1413" s="5098"/>
      <c r="M1413" s="5098"/>
      <c r="N1413" s="1613" t="s">
        <v>379</v>
      </c>
      <c r="O1413" s="1615" t="s">
        <v>3055</v>
      </c>
      <c r="P1413" s="1602" t="s">
        <v>3055</v>
      </c>
      <c r="Q1413" s="1615" t="s">
        <v>857</v>
      </c>
      <c r="R1413" s="1602">
        <v>3983</v>
      </c>
      <c r="S1413" s="1602" t="s">
        <v>858</v>
      </c>
      <c r="T1413" s="1602">
        <v>2</v>
      </c>
      <c r="U1413" s="1602" t="s">
        <v>859</v>
      </c>
      <c r="V1413" s="1602">
        <v>2</v>
      </c>
      <c r="W1413" s="1601"/>
      <c r="X1413" s="1601"/>
      <c r="Y1413" s="1601"/>
      <c r="Z1413" s="1601"/>
      <c r="AA1413" s="1601"/>
      <c r="AB1413" s="2982"/>
      <c r="AC1413" s="5086"/>
      <c r="AD1413" s="5086"/>
      <c r="AE1413" s="5617"/>
      <c r="AF1413" s="260"/>
      <c r="AG1413" s="260"/>
      <c r="AH1413" s="260"/>
    </row>
    <row r="1414" spans="1:34" s="87" customFormat="1" ht="18.75" customHeight="1">
      <c r="A1414" s="4557"/>
      <c r="B1414" s="5084" t="s">
        <v>2463</v>
      </c>
      <c r="C1414" s="5094" t="s">
        <v>3731</v>
      </c>
      <c r="D1414" s="3806" t="s">
        <v>3209</v>
      </c>
      <c r="E1414" s="5084" t="s">
        <v>1224</v>
      </c>
      <c r="F1414" s="5084" t="s">
        <v>851</v>
      </c>
      <c r="G1414" s="5084" t="s">
        <v>1131</v>
      </c>
      <c r="H1414" s="5084" t="s">
        <v>624</v>
      </c>
      <c r="I1414" s="5084" t="s">
        <v>873</v>
      </c>
      <c r="J1414" s="5096">
        <v>9290</v>
      </c>
      <c r="K1414" s="5102">
        <v>16830</v>
      </c>
      <c r="L1414" s="5099">
        <v>512</v>
      </c>
      <c r="M1414" s="5102">
        <v>1558</v>
      </c>
      <c r="N1414" s="463" t="s">
        <v>854</v>
      </c>
      <c r="O1414" s="464" t="s">
        <v>1135</v>
      </c>
      <c r="P1414" s="464" t="s">
        <v>1134</v>
      </c>
      <c r="Q1414" s="1617" t="s">
        <v>857</v>
      </c>
      <c r="R1414" s="1627">
        <v>270</v>
      </c>
      <c r="S1414" s="1627" t="s">
        <v>858</v>
      </c>
      <c r="T1414" s="1627">
        <v>2</v>
      </c>
      <c r="U1414" s="1627" t="s">
        <v>859</v>
      </c>
      <c r="V1414" s="1627">
        <v>2</v>
      </c>
      <c r="W1414" s="1599"/>
      <c r="X1414" s="1599"/>
      <c r="Y1414" s="1599"/>
      <c r="Z1414" s="1599"/>
      <c r="AA1414" s="1599"/>
      <c r="AB1414" s="2980"/>
      <c r="AC1414" s="5084" t="s">
        <v>2468</v>
      </c>
      <c r="AD1414" s="5084" t="s">
        <v>2472</v>
      </c>
      <c r="AE1414" s="5615" t="s">
        <v>3600</v>
      </c>
      <c r="AF1414" s="260"/>
      <c r="AG1414" s="260"/>
      <c r="AH1414" s="260"/>
    </row>
    <row r="1415" spans="1:34" s="87" customFormat="1" ht="18.75" customHeight="1">
      <c r="A1415" s="4557"/>
      <c r="B1415" s="5085"/>
      <c r="C1415" s="5094"/>
      <c r="D1415" s="3807"/>
      <c r="E1415" s="5085"/>
      <c r="F1415" s="5085"/>
      <c r="G1415" s="5085"/>
      <c r="H1415" s="5085"/>
      <c r="I1415" s="5085"/>
      <c r="J1415" s="5097"/>
      <c r="K1415" s="5103"/>
      <c r="L1415" s="5100"/>
      <c r="M1415" s="5103"/>
      <c r="N1415" s="463" t="s">
        <v>874</v>
      </c>
      <c r="O1415" s="1283" t="s">
        <v>930</v>
      </c>
      <c r="P1415" s="1282" t="s">
        <v>341</v>
      </c>
      <c r="Q1415" s="1277" t="s">
        <v>857</v>
      </c>
      <c r="R1415" s="1279">
        <v>3986</v>
      </c>
      <c r="S1415" s="1279" t="s">
        <v>858</v>
      </c>
      <c r="T1415" s="1279">
        <v>2</v>
      </c>
      <c r="U1415" s="1279" t="s">
        <v>859</v>
      </c>
      <c r="V1415" s="1279">
        <v>2</v>
      </c>
      <c r="W1415" s="1279">
        <v>3</v>
      </c>
      <c r="X1415" s="1279" t="s">
        <v>875</v>
      </c>
      <c r="Y1415" s="1279" t="s">
        <v>859</v>
      </c>
      <c r="Z1415" s="1279" t="s">
        <v>876</v>
      </c>
      <c r="AA1415" s="1279" t="s">
        <v>877</v>
      </c>
      <c r="AB1415" s="2980"/>
      <c r="AC1415" s="5085"/>
      <c r="AD1415" s="5085"/>
      <c r="AE1415" s="5616"/>
      <c r="AF1415" s="260"/>
      <c r="AG1415" s="260"/>
      <c r="AH1415" s="260"/>
    </row>
    <row r="1416" spans="1:34" s="87" customFormat="1" ht="18.75" customHeight="1">
      <c r="A1416" s="4557"/>
      <c r="B1416" s="5085"/>
      <c r="C1416" s="5094"/>
      <c r="D1416" s="3807"/>
      <c r="E1416" s="5085"/>
      <c r="F1416" s="5085"/>
      <c r="G1416" s="5085"/>
      <c r="H1416" s="5085"/>
      <c r="I1416" s="5085"/>
      <c r="J1416" s="5097"/>
      <c r="K1416" s="5103"/>
      <c r="L1416" s="5100"/>
      <c r="M1416" s="5103"/>
      <c r="N1416" s="1276" t="s">
        <v>868</v>
      </c>
      <c r="O1416" s="463" t="s">
        <v>869</v>
      </c>
      <c r="P1416" s="463" t="s">
        <v>869</v>
      </c>
      <c r="Q1416" s="1277" t="s">
        <v>857</v>
      </c>
      <c r="R1416" s="1279">
        <v>4000</v>
      </c>
      <c r="S1416" s="1279" t="s">
        <v>858</v>
      </c>
      <c r="T1416" s="1279">
        <v>2</v>
      </c>
      <c r="U1416" s="1279" t="s">
        <v>859</v>
      </c>
      <c r="V1416" s="1279">
        <v>2</v>
      </c>
      <c r="W1416" s="1272"/>
      <c r="X1416" s="1272"/>
      <c r="Y1416" s="1272"/>
      <c r="Z1416" s="1272"/>
      <c r="AA1416" s="1272"/>
      <c r="AB1416" s="2980"/>
      <c r="AC1416" s="5085"/>
      <c r="AD1416" s="5085"/>
      <c r="AE1416" s="5616"/>
      <c r="AF1416" s="260"/>
      <c r="AG1416" s="260"/>
      <c r="AH1416" s="260"/>
    </row>
    <row r="1417" spans="1:34" s="87" customFormat="1" ht="18.75" customHeight="1">
      <c r="A1417" s="4557"/>
      <c r="B1417" s="5086"/>
      <c r="C1417" s="5095"/>
      <c r="D1417" s="3811"/>
      <c r="E1417" s="5086"/>
      <c r="F1417" s="5086"/>
      <c r="G1417" s="5086"/>
      <c r="H1417" s="5086"/>
      <c r="I1417" s="5086"/>
      <c r="J1417" s="5098"/>
      <c r="K1417" s="5104"/>
      <c r="L1417" s="5101"/>
      <c r="M1417" s="5104"/>
      <c r="N1417" s="1275" t="s">
        <v>379</v>
      </c>
      <c r="O1417" s="1278" t="s">
        <v>3055</v>
      </c>
      <c r="P1417" s="1273" t="s">
        <v>3055</v>
      </c>
      <c r="Q1417" s="1278" t="s">
        <v>857</v>
      </c>
      <c r="R1417" s="1273">
        <v>3983</v>
      </c>
      <c r="S1417" s="1273" t="s">
        <v>858</v>
      </c>
      <c r="T1417" s="1273">
        <v>2</v>
      </c>
      <c r="U1417" s="1273" t="s">
        <v>859</v>
      </c>
      <c r="V1417" s="1273">
        <v>2</v>
      </c>
      <c r="W1417" s="1272"/>
      <c r="X1417" s="1272"/>
      <c r="Y1417" s="1272"/>
      <c r="Z1417" s="1272"/>
      <c r="AA1417" s="1272"/>
      <c r="AB1417" s="2982"/>
      <c r="AC1417" s="5086"/>
      <c r="AD1417" s="5086"/>
      <c r="AE1417" s="5617"/>
      <c r="AF1417" s="260"/>
      <c r="AG1417" s="260"/>
      <c r="AH1417" s="260"/>
    </row>
    <row r="1418" spans="1:34" s="87" customFormat="1" ht="18.75" customHeight="1">
      <c r="A1418" s="4525" t="s">
        <v>4233</v>
      </c>
      <c r="B1418" s="5084" t="s">
        <v>2463</v>
      </c>
      <c r="C1418" s="5093" t="s">
        <v>3732</v>
      </c>
      <c r="D1418" s="3806" t="s">
        <v>3210</v>
      </c>
      <c r="E1418" s="5084" t="s">
        <v>1226</v>
      </c>
      <c r="F1418" s="5084" t="s">
        <v>851</v>
      </c>
      <c r="G1418" s="5084" t="s">
        <v>1130</v>
      </c>
      <c r="H1418" s="5084" t="s">
        <v>624</v>
      </c>
      <c r="I1418" s="5084" t="s">
        <v>873</v>
      </c>
      <c r="J1418" s="5084">
        <v>6512</v>
      </c>
      <c r="K1418" s="5084">
        <v>7760</v>
      </c>
      <c r="L1418" s="5084">
        <v>512</v>
      </c>
      <c r="M1418" s="5084">
        <v>1088</v>
      </c>
      <c r="N1418" s="1277" t="s">
        <v>854</v>
      </c>
      <c r="O1418" s="1284" t="s">
        <v>164</v>
      </c>
      <c r="P1418" s="470" t="s">
        <v>856</v>
      </c>
      <c r="Q1418" s="1284" t="s">
        <v>857</v>
      </c>
      <c r="R1418" s="1281">
        <v>270</v>
      </c>
      <c r="S1418" s="1281" t="s">
        <v>858</v>
      </c>
      <c r="T1418" s="1281">
        <v>2</v>
      </c>
      <c r="U1418" s="1281" t="s">
        <v>859</v>
      </c>
      <c r="V1418" s="1281">
        <v>2</v>
      </c>
      <c r="W1418" s="1274"/>
      <c r="X1418" s="1274"/>
      <c r="Y1418" s="1274"/>
      <c r="Z1418" s="1274"/>
      <c r="AA1418" s="1274"/>
      <c r="AB1418" s="2983"/>
      <c r="AC1418" s="5084" t="s">
        <v>2466</v>
      </c>
      <c r="AD1418" s="5084" t="s">
        <v>2472</v>
      </c>
      <c r="AE1418" s="5615" t="s">
        <v>3600</v>
      </c>
      <c r="AF1418" s="260"/>
      <c r="AG1418" s="260"/>
      <c r="AH1418" s="260"/>
    </row>
    <row r="1419" spans="1:34" s="87" customFormat="1" ht="18.75" customHeight="1">
      <c r="A1419" s="4526"/>
      <c r="B1419" s="5085"/>
      <c r="C1419" s="5094"/>
      <c r="D1419" s="3807"/>
      <c r="E1419" s="5085"/>
      <c r="F1419" s="5085"/>
      <c r="G1419" s="5085"/>
      <c r="H1419" s="5085"/>
      <c r="I1419" s="5085"/>
      <c r="J1419" s="5085"/>
      <c r="K1419" s="5085"/>
      <c r="L1419" s="5085"/>
      <c r="M1419" s="5085"/>
      <c r="N1419" s="1277" t="s">
        <v>874</v>
      </c>
      <c r="O1419" s="1275" t="s">
        <v>168</v>
      </c>
      <c r="P1419" s="469" t="s">
        <v>341</v>
      </c>
      <c r="Q1419" s="1277" t="s">
        <v>857</v>
      </c>
      <c r="R1419" s="1279">
        <v>3986</v>
      </c>
      <c r="S1419" s="1279" t="s">
        <v>858</v>
      </c>
      <c r="T1419" s="1279">
        <v>2</v>
      </c>
      <c r="U1419" s="1279" t="s">
        <v>859</v>
      </c>
      <c r="V1419" s="1279">
        <v>2</v>
      </c>
      <c r="W1419" s="1279">
        <v>6</v>
      </c>
      <c r="X1419" s="1279" t="s">
        <v>875</v>
      </c>
      <c r="Y1419" s="1279" t="s">
        <v>859</v>
      </c>
      <c r="Z1419" s="1279" t="s">
        <v>876</v>
      </c>
      <c r="AA1419" s="1279" t="s">
        <v>877</v>
      </c>
      <c r="AB1419" s="2980"/>
      <c r="AC1419" s="5085"/>
      <c r="AD1419" s="5085"/>
      <c r="AE1419" s="5616"/>
      <c r="AF1419" s="260"/>
      <c r="AG1419" s="260"/>
      <c r="AH1419" s="260"/>
    </row>
    <row r="1420" spans="1:34" s="87" customFormat="1" ht="18.75" customHeight="1">
      <c r="A1420" s="4526"/>
      <c r="B1420" s="5085"/>
      <c r="C1420" s="5094"/>
      <c r="D1420" s="3807"/>
      <c r="E1420" s="5085"/>
      <c r="F1420" s="5085"/>
      <c r="G1420" s="5085"/>
      <c r="H1420" s="5085"/>
      <c r="I1420" s="5085"/>
      <c r="J1420" s="5085"/>
      <c r="K1420" s="5085"/>
      <c r="L1420" s="5085"/>
      <c r="M1420" s="5085"/>
      <c r="N1420" s="1275" t="s">
        <v>868</v>
      </c>
      <c r="O1420" s="1277" t="s">
        <v>869</v>
      </c>
      <c r="P1420" s="469" t="s">
        <v>869</v>
      </c>
      <c r="Q1420" s="1277" t="s">
        <v>857</v>
      </c>
      <c r="R1420" s="1279">
        <v>4000</v>
      </c>
      <c r="S1420" s="1279" t="s">
        <v>858</v>
      </c>
      <c r="T1420" s="1279">
        <v>2</v>
      </c>
      <c r="U1420" s="1279" t="s">
        <v>859</v>
      </c>
      <c r="V1420" s="1279">
        <v>2</v>
      </c>
      <c r="W1420" s="1272"/>
      <c r="X1420" s="1272"/>
      <c r="Y1420" s="1272"/>
      <c r="Z1420" s="1272"/>
      <c r="AA1420" s="1272"/>
      <c r="AB1420" s="2980"/>
      <c r="AC1420" s="5085"/>
      <c r="AD1420" s="5085"/>
      <c r="AE1420" s="5616"/>
      <c r="AF1420" s="260"/>
      <c r="AG1420" s="260"/>
      <c r="AH1420" s="260"/>
    </row>
    <row r="1421" spans="1:34" s="87" customFormat="1" ht="18.75" customHeight="1">
      <c r="A1421" s="4526"/>
      <c r="B1421" s="5086"/>
      <c r="C1421" s="5095"/>
      <c r="D1421" s="3811"/>
      <c r="E1421" s="5086"/>
      <c r="F1421" s="5086"/>
      <c r="G1421" s="5086"/>
      <c r="H1421" s="5086"/>
      <c r="I1421" s="5086"/>
      <c r="J1421" s="5086"/>
      <c r="K1421" s="5086"/>
      <c r="L1421" s="5086"/>
      <c r="M1421" s="5086"/>
      <c r="N1421" s="1275" t="s">
        <v>379</v>
      </c>
      <c r="O1421" s="1278" t="s">
        <v>3055</v>
      </c>
      <c r="P1421" s="1273" t="s">
        <v>3055</v>
      </c>
      <c r="Q1421" s="1278" t="s">
        <v>857</v>
      </c>
      <c r="R1421" s="1273">
        <v>3983</v>
      </c>
      <c r="S1421" s="1273" t="s">
        <v>858</v>
      </c>
      <c r="T1421" s="1273">
        <v>2</v>
      </c>
      <c r="U1421" s="1273" t="s">
        <v>859</v>
      </c>
      <c r="V1421" s="1273">
        <v>2</v>
      </c>
      <c r="W1421" s="1272"/>
      <c r="X1421" s="1272"/>
      <c r="Y1421" s="1272"/>
      <c r="Z1421" s="1272"/>
      <c r="AA1421" s="1272"/>
      <c r="AB1421" s="2982"/>
      <c r="AC1421" s="5086"/>
      <c r="AD1421" s="5086"/>
      <c r="AE1421" s="5617"/>
      <c r="AF1421" s="260"/>
      <c r="AG1421" s="260"/>
      <c r="AH1421" s="260"/>
    </row>
    <row r="1422" spans="1:34" s="87" customFormat="1" ht="18.75" customHeight="1">
      <c r="A1422" s="4526"/>
      <c r="B1422" s="5090" t="s">
        <v>2463</v>
      </c>
      <c r="C1422" s="5093" t="s">
        <v>6435</v>
      </c>
      <c r="D1422" s="4068" t="s">
        <v>6441</v>
      </c>
      <c r="E1422" s="5084" t="s">
        <v>1226</v>
      </c>
      <c r="F1422" s="5084" t="s">
        <v>851</v>
      </c>
      <c r="G1422" s="5084" t="s">
        <v>1130</v>
      </c>
      <c r="H1422" s="5084" t="s">
        <v>624</v>
      </c>
      <c r="I1422" s="5084" t="s">
        <v>873</v>
      </c>
      <c r="J1422" s="5096">
        <v>6768</v>
      </c>
      <c r="K1422" s="5096">
        <v>8944</v>
      </c>
      <c r="L1422" s="5096">
        <v>512</v>
      </c>
      <c r="M1422" s="5096">
        <v>1088</v>
      </c>
      <c r="N1422" s="463" t="s">
        <v>854</v>
      </c>
      <c r="O1422" s="3311" t="s">
        <v>165</v>
      </c>
      <c r="P1422" s="467" t="s">
        <v>856</v>
      </c>
      <c r="Q1422" s="3316" t="s">
        <v>857</v>
      </c>
      <c r="R1422" s="3315">
        <v>270</v>
      </c>
      <c r="S1422" s="3315" t="s">
        <v>858</v>
      </c>
      <c r="T1422" s="3315">
        <v>2</v>
      </c>
      <c r="U1422" s="3315" t="s">
        <v>859</v>
      </c>
      <c r="V1422" s="3315">
        <v>2</v>
      </c>
      <c r="W1422" s="3294"/>
      <c r="X1422" s="3294"/>
      <c r="Y1422" s="3294"/>
      <c r="Z1422" s="3294"/>
      <c r="AA1422" s="3294"/>
      <c r="AB1422" s="3294"/>
      <c r="AC1422" s="5084" t="s">
        <v>2466</v>
      </c>
      <c r="AD1422" s="5084" t="s">
        <v>2472</v>
      </c>
      <c r="AE1422" s="5087" t="s">
        <v>6471</v>
      </c>
      <c r="AF1422" s="260"/>
      <c r="AG1422" s="260"/>
      <c r="AH1422" s="260"/>
    </row>
    <row r="1423" spans="1:34" s="87" customFormat="1" ht="18.75" customHeight="1">
      <c r="A1423" s="4526"/>
      <c r="B1423" s="5091"/>
      <c r="C1423" s="5094"/>
      <c r="D1423" s="4069"/>
      <c r="E1423" s="5085"/>
      <c r="F1423" s="5085"/>
      <c r="G1423" s="5085"/>
      <c r="H1423" s="5085"/>
      <c r="I1423" s="5085"/>
      <c r="J1423" s="5097"/>
      <c r="K1423" s="5097"/>
      <c r="L1423" s="5097"/>
      <c r="M1423" s="5097"/>
      <c r="N1423" s="463" t="s">
        <v>874</v>
      </c>
      <c r="O1423" s="3306" t="s">
        <v>168</v>
      </c>
      <c r="P1423" s="3308" t="s">
        <v>341</v>
      </c>
      <c r="Q1423" s="3307" t="s">
        <v>857</v>
      </c>
      <c r="R1423" s="3312">
        <v>3986</v>
      </c>
      <c r="S1423" s="3312" t="s">
        <v>858</v>
      </c>
      <c r="T1423" s="3312">
        <v>2</v>
      </c>
      <c r="U1423" s="3312" t="s">
        <v>859</v>
      </c>
      <c r="V1423" s="3312">
        <v>2</v>
      </c>
      <c r="W1423" s="3312">
        <v>6</v>
      </c>
      <c r="X1423" s="3312" t="s">
        <v>875</v>
      </c>
      <c r="Y1423" s="3312" t="s">
        <v>859</v>
      </c>
      <c r="Z1423" s="3312" t="s">
        <v>876</v>
      </c>
      <c r="AA1423" s="3312" t="s">
        <v>877</v>
      </c>
      <c r="AB1423" s="3291"/>
      <c r="AC1423" s="5085"/>
      <c r="AD1423" s="5085"/>
      <c r="AE1423" s="5088"/>
      <c r="AF1423" s="260"/>
      <c r="AG1423" s="260"/>
      <c r="AH1423" s="260"/>
    </row>
    <row r="1424" spans="1:34" s="87" customFormat="1" ht="18.75" customHeight="1">
      <c r="A1424" s="4526"/>
      <c r="B1424" s="5091"/>
      <c r="C1424" s="5094"/>
      <c r="D1424" s="4069"/>
      <c r="E1424" s="5085"/>
      <c r="F1424" s="5085"/>
      <c r="G1424" s="5085"/>
      <c r="H1424" s="5085"/>
      <c r="I1424" s="5085"/>
      <c r="J1424" s="5097"/>
      <c r="K1424" s="5097"/>
      <c r="L1424" s="5097"/>
      <c r="M1424" s="5097"/>
      <c r="N1424" s="3309" t="s">
        <v>868</v>
      </c>
      <c r="O1424" s="463" t="s">
        <v>869</v>
      </c>
      <c r="P1424" s="463" t="s">
        <v>869</v>
      </c>
      <c r="Q1424" s="3307" t="s">
        <v>857</v>
      </c>
      <c r="R1424" s="3312">
        <v>4000</v>
      </c>
      <c r="S1424" s="3312" t="s">
        <v>858</v>
      </c>
      <c r="T1424" s="3312">
        <v>2</v>
      </c>
      <c r="U1424" s="3312" t="s">
        <v>859</v>
      </c>
      <c r="V1424" s="3312">
        <v>2</v>
      </c>
      <c r="W1424" s="3292"/>
      <c r="X1424" s="3292"/>
      <c r="Y1424" s="3292"/>
      <c r="Z1424" s="3292"/>
      <c r="AA1424" s="3292"/>
      <c r="AB1424" s="3291"/>
      <c r="AC1424" s="5085"/>
      <c r="AD1424" s="5085"/>
      <c r="AE1424" s="5088"/>
      <c r="AF1424" s="260"/>
      <c r="AG1424" s="260"/>
      <c r="AH1424" s="260"/>
    </row>
    <row r="1425" spans="1:34" s="87" customFormat="1" ht="18.75" customHeight="1">
      <c r="A1425" s="4526"/>
      <c r="B1425" s="5092"/>
      <c r="C1425" s="5095"/>
      <c r="D1425" s="4070"/>
      <c r="E1425" s="5086"/>
      <c r="F1425" s="5086"/>
      <c r="G1425" s="5086"/>
      <c r="H1425" s="5086"/>
      <c r="I1425" s="5086"/>
      <c r="J1425" s="5098"/>
      <c r="K1425" s="5098"/>
      <c r="L1425" s="5098"/>
      <c r="M1425" s="5098"/>
      <c r="N1425" s="3306" t="s">
        <v>379</v>
      </c>
      <c r="O1425" s="3311" t="s">
        <v>3055</v>
      </c>
      <c r="P1425" s="3293" t="s">
        <v>3055</v>
      </c>
      <c r="Q1425" s="3311" t="s">
        <v>857</v>
      </c>
      <c r="R1425" s="3293">
        <v>3983</v>
      </c>
      <c r="S1425" s="3293" t="s">
        <v>858</v>
      </c>
      <c r="T1425" s="3293">
        <v>2</v>
      </c>
      <c r="U1425" s="3293" t="s">
        <v>859</v>
      </c>
      <c r="V1425" s="3293">
        <v>2</v>
      </c>
      <c r="W1425" s="3292"/>
      <c r="X1425" s="3292"/>
      <c r="Y1425" s="3292"/>
      <c r="Z1425" s="3292"/>
      <c r="AA1425" s="3292"/>
      <c r="AB1425" s="3292"/>
      <c r="AC1425" s="5086"/>
      <c r="AD1425" s="5086"/>
      <c r="AE1425" s="5089"/>
      <c r="AF1425" s="260"/>
      <c r="AG1425" s="260"/>
      <c r="AH1425" s="260"/>
    </row>
    <row r="1426" spans="1:34" s="87" customFormat="1" ht="18.75" customHeight="1">
      <c r="A1426" s="4526"/>
      <c r="B1426" s="5090" t="s">
        <v>2463</v>
      </c>
      <c r="C1426" s="5093" t="s">
        <v>6436</v>
      </c>
      <c r="D1426" s="4068" t="s">
        <v>6442</v>
      </c>
      <c r="E1426" s="5084" t="s">
        <v>1225</v>
      </c>
      <c r="F1426" s="5084" t="s">
        <v>851</v>
      </c>
      <c r="G1426" s="5084" t="s">
        <v>1131</v>
      </c>
      <c r="H1426" s="5084" t="s">
        <v>624</v>
      </c>
      <c r="I1426" s="5084" t="s">
        <v>873</v>
      </c>
      <c r="J1426" s="5096">
        <v>6768</v>
      </c>
      <c r="K1426" s="5096">
        <v>10160</v>
      </c>
      <c r="L1426" s="5096">
        <v>512</v>
      </c>
      <c r="M1426" s="5096">
        <v>1088</v>
      </c>
      <c r="N1426" s="463" t="s">
        <v>854</v>
      </c>
      <c r="O1426" s="3316" t="s">
        <v>166</v>
      </c>
      <c r="P1426" s="467" t="s">
        <v>856</v>
      </c>
      <c r="Q1426" s="3316" t="s">
        <v>857</v>
      </c>
      <c r="R1426" s="3315">
        <v>270</v>
      </c>
      <c r="S1426" s="3315" t="s">
        <v>858</v>
      </c>
      <c r="T1426" s="3315">
        <v>2</v>
      </c>
      <c r="U1426" s="3315" t="s">
        <v>859</v>
      </c>
      <c r="V1426" s="3315">
        <v>2</v>
      </c>
      <c r="W1426" s="3294"/>
      <c r="X1426" s="3294"/>
      <c r="Y1426" s="3294"/>
      <c r="Z1426" s="3294"/>
      <c r="AA1426" s="3294"/>
      <c r="AB1426" s="3294"/>
      <c r="AC1426" s="5084" t="s">
        <v>2466</v>
      </c>
      <c r="AD1426" s="5084" t="s">
        <v>2472</v>
      </c>
      <c r="AE1426" s="5087" t="s">
        <v>6471</v>
      </c>
      <c r="AF1426" s="260"/>
      <c r="AG1426" s="260"/>
      <c r="AH1426" s="260"/>
    </row>
    <row r="1427" spans="1:34" s="87" customFormat="1" ht="18.75" customHeight="1">
      <c r="A1427" s="4526"/>
      <c r="B1427" s="5091"/>
      <c r="C1427" s="5094"/>
      <c r="D1427" s="4069"/>
      <c r="E1427" s="5085"/>
      <c r="F1427" s="5085"/>
      <c r="G1427" s="5085"/>
      <c r="H1427" s="5085"/>
      <c r="I1427" s="5085"/>
      <c r="J1427" s="5097"/>
      <c r="K1427" s="5097"/>
      <c r="L1427" s="5097"/>
      <c r="M1427" s="5097"/>
      <c r="N1427" s="463" t="s">
        <v>874</v>
      </c>
      <c r="O1427" s="3306" t="s">
        <v>168</v>
      </c>
      <c r="P1427" s="3308" t="s">
        <v>341</v>
      </c>
      <c r="Q1427" s="3307" t="s">
        <v>857</v>
      </c>
      <c r="R1427" s="3312">
        <v>3986</v>
      </c>
      <c r="S1427" s="3312" t="s">
        <v>858</v>
      </c>
      <c r="T1427" s="3312">
        <v>2</v>
      </c>
      <c r="U1427" s="3312" t="s">
        <v>859</v>
      </c>
      <c r="V1427" s="3312">
        <v>2</v>
      </c>
      <c r="W1427" s="3312">
        <v>3</v>
      </c>
      <c r="X1427" s="3312" t="s">
        <v>875</v>
      </c>
      <c r="Y1427" s="3312" t="s">
        <v>859</v>
      </c>
      <c r="Z1427" s="3312" t="s">
        <v>876</v>
      </c>
      <c r="AA1427" s="3312" t="s">
        <v>877</v>
      </c>
      <c r="AB1427" s="3291"/>
      <c r="AC1427" s="5085"/>
      <c r="AD1427" s="5085"/>
      <c r="AE1427" s="5088"/>
      <c r="AF1427" s="260"/>
      <c r="AG1427" s="260"/>
      <c r="AH1427" s="260"/>
    </row>
    <row r="1428" spans="1:34" s="87" customFormat="1" ht="18.75" customHeight="1">
      <c r="A1428" s="4526"/>
      <c r="B1428" s="5091"/>
      <c r="C1428" s="5094"/>
      <c r="D1428" s="4069"/>
      <c r="E1428" s="5085"/>
      <c r="F1428" s="5085"/>
      <c r="G1428" s="5085"/>
      <c r="H1428" s="5085"/>
      <c r="I1428" s="5085"/>
      <c r="J1428" s="5097"/>
      <c r="K1428" s="5097"/>
      <c r="L1428" s="5097"/>
      <c r="M1428" s="5097"/>
      <c r="N1428" s="3309" t="s">
        <v>868</v>
      </c>
      <c r="O1428" s="463" t="s">
        <v>869</v>
      </c>
      <c r="P1428" s="463" t="s">
        <v>869</v>
      </c>
      <c r="Q1428" s="3307" t="s">
        <v>857</v>
      </c>
      <c r="R1428" s="3312">
        <v>4000</v>
      </c>
      <c r="S1428" s="3312" t="s">
        <v>858</v>
      </c>
      <c r="T1428" s="3312">
        <v>2</v>
      </c>
      <c r="U1428" s="3312" t="s">
        <v>859</v>
      </c>
      <c r="V1428" s="3312">
        <v>2</v>
      </c>
      <c r="W1428" s="3292"/>
      <c r="X1428" s="3292"/>
      <c r="Y1428" s="3292"/>
      <c r="Z1428" s="3292"/>
      <c r="AA1428" s="3292"/>
      <c r="AB1428" s="3291"/>
      <c r="AC1428" s="5085"/>
      <c r="AD1428" s="5085"/>
      <c r="AE1428" s="5088"/>
      <c r="AF1428" s="260"/>
      <c r="AG1428" s="260"/>
      <c r="AH1428" s="260"/>
    </row>
    <row r="1429" spans="1:34" s="87" customFormat="1" ht="18.75" customHeight="1">
      <c r="A1429" s="4526"/>
      <c r="B1429" s="5092"/>
      <c r="C1429" s="5095"/>
      <c r="D1429" s="4070"/>
      <c r="E1429" s="5086"/>
      <c r="F1429" s="5086"/>
      <c r="G1429" s="5086"/>
      <c r="H1429" s="5086"/>
      <c r="I1429" s="5086"/>
      <c r="J1429" s="5098"/>
      <c r="K1429" s="5098"/>
      <c r="L1429" s="5098"/>
      <c r="M1429" s="5098"/>
      <c r="N1429" s="3306" t="s">
        <v>379</v>
      </c>
      <c r="O1429" s="3311" t="s">
        <v>3055</v>
      </c>
      <c r="P1429" s="3293" t="s">
        <v>3055</v>
      </c>
      <c r="Q1429" s="3311" t="s">
        <v>857</v>
      </c>
      <c r="R1429" s="3293">
        <v>3983</v>
      </c>
      <c r="S1429" s="3293" t="s">
        <v>858</v>
      </c>
      <c r="T1429" s="3293">
        <v>2</v>
      </c>
      <c r="U1429" s="3293" t="s">
        <v>859</v>
      </c>
      <c r="V1429" s="3293">
        <v>2</v>
      </c>
      <c r="W1429" s="3292"/>
      <c r="X1429" s="3292"/>
      <c r="Y1429" s="3292"/>
      <c r="Z1429" s="3292"/>
      <c r="AA1429" s="3292"/>
      <c r="AB1429" s="3292"/>
      <c r="AC1429" s="5086"/>
      <c r="AD1429" s="5086"/>
      <c r="AE1429" s="5089"/>
      <c r="AF1429" s="260"/>
      <c r="AG1429" s="260"/>
      <c r="AH1429" s="260"/>
    </row>
    <row r="1430" spans="1:34" s="87" customFormat="1" ht="18.75" customHeight="1">
      <c r="A1430" s="4526"/>
      <c r="B1430" s="5084" t="s">
        <v>2463</v>
      </c>
      <c r="C1430" s="5093" t="s">
        <v>3733</v>
      </c>
      <c r="D1430" s="3806" t="s">
        <v>3211</v>
      </c>
      <c r="E1430" s="5084" t="s">
        <v>1225</v>
      </c>
      <c r="F1430" s="5084" t="s">
        <v>851</v>
      </c>
      <c r="G1430" s="5084" t="s">
        <v>1131</v>
      </c>
      <c r="H1430" s="5084" t="s">
        <v>624</v>
      </c>
      <c r="I1430" s="5084" t="s">
        <v>873</v>
      </c>
      <c r="J1430" s="5084">
        <v>6768</v>
      </c>
      <c r="K1430" s="5084">
        <v>11450</v>
      </c>
      <c r="L1430" s="5084">
        <v>512</v>
      </c>
      <c r="M1430" s="5084">
        <v>1408</v>
      </c>
      <c r="N1430" s="1277" t="s">
        <v>854</v>
      </c>
      <c r="O1430" s="1275" t="s">
        <v>1218</v>
      </c>
      <c r="P1430" s="471" t="s">
        <v>1219</v>
      </c>
      <c r="Q1430" s="1277" t="s">
        <v>857</v>
      </c>
      <c r="R1430" s="1279">
        <v>270</v>
      </c>
      <c r="S1430" s="1279" t="s">
        <v>858</v>
      </c>
      <c r="T1430" s="1279">
        <v>2</v>
      </c>
      <c r="U1430" s="1279" t="s">
        <v>859</v>
      </c>
      <c r="V1430" s="1279">
        <v>2</v>
      </c>
      <c r="W1430" s="1271"/>
      <c r="X1430" s="1271"/>
      <c r="Y1430" s="1271"/>
      <c r="Z1430" s="1271"/>
      <c r="AA1430" s="1271"/>
      <c r="AB1430" s="2980"/>
      <c r="AC1430" s="5084" t="s">
        <v>2466</v>
      </c>
      <c r="AD1430" s="5084" t="s">
        <v>2472</v>
      </c>
      <c r="AE1430" s="5615" t="s">
        <v>3600</v>
      </c>
      <c r="AF1430" s="260"/>
      <c r="AG1430" s="260"/>
      <c r="AH1430" s="260"/>
    </row>
    <row r="1431" spans="1:34" s="87" customFormat="1" ht="18.75" customHeight="1">
      <c r="A1431" s="4526"/>
      <c r="B1431" s="5085"/>
      <c r="C1431" s="5094"/>
      <c r="D1431" s="3807"/>
      <c r="E1431" s="5085"/>
      <c r="F1431" s="5085"/>
      <c r="G1431" s="5085"/>
      <c r="H1431" s="5085"/>
      <c r="I1431" s="5085"/>
      <c r="J1431" s="5085"/>
      <c r="K1431" s="5085"/>
      <c r="L1431" s="5085"/>
      <c r="M1431" s="5085"/>
      <c r="N1431" s="1277" t="s">
        <v>874</v>
      </c>
      <c r="O1431" s="1275" t="s">
        <v>168</v>
      </c>
      <c r="P1431" s="469" t="s">
        <v>341</v>
      </c>
      <c r="Q1431" s="1277" t="s">
        <v>857</v>
      </c>
      <c r="R1431" s="1279">
        <v>3986</v>
      </c>
      <c r="S1431" s="1279" t="s">
        <v>858</v>
      </c>
      <c r="T1431" s="1279">
        <v>2</v>
      </c>
      <c r="U1431" s="1279" t="s">
        <v>859</v>
      </c>
      <c r="V1431" s="1279">
        <v>2</v>
      </c>
      <c r="W1431" s="1279">
        <v>6</v>
      </c>
      <c r="X1431" s="1279" t="s">
        <v>875</v>
      </c>
      <c r="Y1431" s="1279" t="s">
        <v>859</v>
      </c>
      <c r="Z1431" s="1279" t="s">
        <v>876</v>
      </c>
      <c r="AA1431" s="1279" t="s">
        <v>877</v>
      </c>
      <c r="AB1431" s="2980"/>
      <c r="AC1431" s="5085"/>
      <c r="AD1431" s="5085"/>
      <c r="AE1431" s="5616"/>
      <c r="AF1431" s="260"/>
      <c r="AG1431" s="260"/>
      <c r="AH1431" s="260"/>
    </row>
    <row r="1432" spans="1:34" s="87" customFormat="1" ht="18.75" customHeight="1">
      <c r="A1432" s="4526"/>
      <c r="B1432" s="5085"/>
      <c r="C1432" s="5094"/>
      <c r="D1432" s="3807"/>
      <c r="E1432" s="5085"/>
      <c r="F1432" s="5085"/>
      <c r="G1432" s="5085"/>
      <c r="H1432" s="5085"/>
      <c r="I1432" s="5085"/>
      <c r="J1432" s="5085"/>
      <c r="K1432" s="5085"/>
      <c r="L1432" s="5085"/>
      <c r="M1432" s="5085"/>
      <c r="N1432" s="1275" t="s">
        <v>868</v>
      </c>
      <c r="O1432" s="1277" t="s">
        <v>869</v>
      </c>
      <c r="P1432" s="469" t="s">
        <v>869</v>
      </c>
      <c r="Q1432" s="1277" t="s">
        <v>857</v>
      </c>
      <c r="R1432" s="1279">
        <v>4000</v>
      </c>
      <c r="S1432" s="1279" t="s">
        <v>858</v>
      </c>
      <c r="T1432" s="1279">
        <v>2</v>
      </c>
      <c r="U1432" s="1279" t="s">
        <v>859</v>
      </c>
      <c r="V1432" s="1279">
        <v>2</v>
      </c>
      <c r="W1432" s="1272"/>
      <c r="X1432" s="1272"/>
      <c r="Y1432" s="1272"/>
      <c r="Z1432" s="1272"/>
      <c r="AA1432" s="1272"/>
      <c r="AB1432" s="2980"/>
      <c r="AC1432" s="5085"/>
      <c r="AD1432" s="5085"/>
      <c r="AE1432" s="5616"/>
      <c r="AF1432" s="260"/>
      <c r="AG1432" s="260"/>
      <c r="AH1432" s="260"/>
    </row>
    <row r="1433" spans="1:34" s="87" customFormat="1" ht="18.75" customHeight="1">
      <c r="A1433" s="4526"/>
      <c r="B1433" s="5086"/>
      <c r="C1433" s="5095"/>
      <c r="D1433" s="3811"/>
      <c r="E1433" s="5086"/>
      <c r="F1433" s="5086"/>
      <c r="G1433" s="5086"/>
      <c r="H1433" s="5086"/>
      <c r="I1433" s="5086"/>
      <c r="J1433" s="5086"/>
      <c r="K1433" s="5086"/>
      <c r="L1433" s="5086"/>
      <c r="M1433" s="5086"/>
      <c r="N1433" s="1275" t="s">
        <v>379</v>
      </c>
      <c r="O1433" s="1278" t="s">
        <v>3055</v>
      </c>
      <c r="P1433" s="1273" t="s">
        <v>3055</v>
      </c>
      <c r="Q1433" s="1278" t="s">
        <v>857</v>
      </c>
      <c r="R1433" s="1273">
        <v>3983</v>
      </c>
      <c r="S1433" s="1273" t="s">
        <v>858</v>
      </c>
      <c r="T1433" s="1273">
        <v>2</v>
      </c>
      <c r="U1433" s="1273" t="s">
        <v>859</v>
      </c>
      <c r="V1433" s="1273">
        <v>2</v>
      </c>
      <c r="W1433" s="1272"/>
      <c r="X1433" s="1272"/>
      <c r="Y1433" s="1272"/>
      <c r="Z1433" s="1272"/>
      <c r="AA1433" s="1272"/>
      <c r="AB1433" s="2982"/>
      <c r="AC1433" s="5086"/>
      <c r="AD1433" s="5086"/>
      <c r="AE1433" s="5617"/>
      <c r="AF1433" s="260"/>
      <c r="AG1433" s="260"/>
      <c r="AH1433" s="260"/>
    </row>
    <row r="1434" spans="1:34" s="87" customFormat="1" ht="18.75" customHeight="1">
      <c r="A1434" s="4526"/>
      <c r="B1434" s="5084" t="s">
        <v>2463</v>
      </c>
      <c r="C1434" s="5094" t="s">
        <v>3734</v>
      </c>
      <c r="D1434" s="3806" t="s">
        <v>3212</v>
      </c>
      <c r="E1434" s="5084" t="s">
        <v>1225</v>
      </c>
      <c r="F1434" s="5084" t="s">
        <v>851</v>
      </c>
      <c r="G1434" s="5084" t="s">
        <v>1131</v>
      </c>
      <c r="H1434" s="5084" t="s">
        <v>624</v>
      </c>
      <c r="I1434" s="5084" t="s">
        <v>873</v>
      </c>
      <c r="J1434" s="5084">
        <v>11290</v>
      </c>
      <c r="K1434" s="3743">
        <v>18830</v>
      </c>
      <c r="L1434" s="5145">
        <v>512</v>
      </c>
      <c r="M1434" s="3743">
        <v>1558</v>
      </c>
      <c r="N1434" s="1277" t="s">
        <v>854</v>
      </c>
      <c r="O1434" s="1404" t="s">
        <v>1135</v>
      </c>
      <c r="P1434" s="1408" t="s">
        <v>1134</v>
      </c>
      <c r="Q1434" s="1277" t="s">
        <v>857</v>
      </c>
      <c r="R1434" s="1279">
        <v>270</v>
      </c>
      <c r="S1434" s="1279" t="s">
        <v>858</v>
      </c>
      <c r="T1434" s="1279">
        <v>2</v>
      </c>
      <c r="U1434" s="1279" t="s">
        <v>859</v>
      </c>
      <c r="V1434" s="1279">
        <v>2</v>
      </c>
      <c r="W1434" s="1271"/>
      <c r="X1434" s="1271"/>
      <c r="Y1434" s="1271"/>
      <c r="Z1434" s="1271"/>
      <c r="AA1434" s="1271"/>
      <c r="AB1434" s="2980"/>
      <c r="AC1434" s="5084" t="s">
        <v>2468</v>
      </c>
      <c r="AD1434" s="5084" t="s">
        <v>2472</v>
      </c>
      <c r="AE1434" s="5615" t="s">
        <v>3600</v>
      </c>
      <c r="AF1434" s="260"/>
      <c r="AG1434" s="260"/>
      <c r="AH1434" s="260"/>
    </row>
    <row r="1435" spans="1:34" s="87" customFormat="1" ht="18.75" customHeight="1">
      <c r="A1435" s="4526"/>
      <c r="B1435" s="5085"/>
      <c r="C1435" s="5094"/>
      <c r="D1435" s="3807"/>
      <c r="E1435" s="5085"/>
      <c r="F1435" s="5085"/>
      <c r="G1435" s="5085"/>
      <c r="H1435" s="5085"/>
      <c r="I1435" s="5085"/>
      <c r="J1435" s="5085"/>
      <c r="K1435" s="3703"/>
      <c r="L1435" s="5146"/>
      <c r="M1435" s="3703"/>
      <c r="N1435" s="1277" t="s">
        <v>874</v>
      </c>
      <c r="O1435" s="1403" t="s">
        <v>168</v>
      </c>
      <c r="P1435" s="469" t="s">
        <v>341</v>
      </c>
      <c r="Q1435" s="1277" t="s">
        <v>857</v>
      </c>
      <c r="R1435" s="1279">
        <v>3986</v>
      </c>
      <c r="S1435" s="1279" t="s">
        <v>858</v>
      </c>
      <c r="T1435" s="1279">
        <v>2</v>
      </c>
      <c r="U1435" s="1279" t="s">
        <v>859</v>
      </c>
      <c r="V1435" s="1279">
        <v>2</v>
      </c>
      <c r="W1435" s="1279">
        <v>6</v>
      </c>
      <c r="X1435" s="1279" t="s">
        <v>875</v>
      </c>
      <c r="Y1435" s="1279" t="s">
        <v>859</v>
      </c>
      <c r="Z1435" s="1279" t="s">
        <v>876</v>
      </c>
      <c r="AA1435" s="1279" t="s">
        <v>877</v>
      </c>
      <c r="AB1435" s="2980"/>
      <c r="AC1435" s="5085"/>
      <c r="AD1435" s="5085"/>
      <c r="AE1435" s="5616"/>
      <c r="AF1435" s="260"/>
      <c r="AG1435" s="260"/>
      <c r="AH1435" s="260"/>
    </row>
    <row r="1436" spans="1:34" s="87" customFormat="1" ht="18.75" customHeight="1">
      <c r="A1436" s="4526"/>
      <c r="B1436" s="5085"/>
      <c r="C1436" s="5094"/>
      <c r="D1436" s="3807"/>
      <c r="E1436" s="5085"/>
      <c r="F1436" s="5085"/>
      <c r="G1436" s="5085"/>
      <c r="H1436" s="5085"/>
      <c r="I1436" s="5085"/>
      <c r="J1436" s="5085"/>
      <c r="K1436" s="3703"/>
      <c r="L1436" s="5146"/>
      <c r="M1436" s="3703"/>
      <c r="N1436" s="1280" t="s">
        <v>868</v>
      </c>
      <c r="O1436" s="1403" t="s">
        <v>869</v>
      </c>
      <c r="P1436" s="469" t="s">
        <v>869</v>
      </c>
      <c r="Q1436" s="1277" t="s">
        <v>857</v>
      </c>
      <c r="R1436" s="1279">
        <v>4000</v>
      </c>
      <c r="S1436" s="1279" t="s">
        <v>858</v>
      </c>
      <c r="T1436" s="1279">
        <v>2</v>
      </c>
      <c r="U1436" s="1279" t="s">
        <v>859</v>
      </c>
      <c r="V1436" s="1279">
        <v>2</v>
      </c>
      <c r="W1436" s="1272"/>
      <c r="X1436" s="1272"/>
      <c r="Y1436" s="1272"/>
      <c r="Z1436" s="1272"/>
      <c r="AA1436" s="1272"/>
      <c r="AB1436" s="2980"/>
      <c r="AC1436" s="5085"/>
      <c r="AD1436" s="5085"/>
      <c r="AE1436" s="5616"/>
      <c r="AF1436" s="260"/>
      <c r="AG1436" s="260"/>
      <c r="AH1436" s="260"/>
    </row>
    <row r="1437" spans="1:34" s="87" customFormat="1" ht="18.75" customHeight="1">
      <c r="A1437" s="4527"/>
      <c r="B1437" s="5086"/>
      <c r="C1437" s="5095"/>
      <c r="D1437" s="3811"/>
      <c r="E1437" s="5086"/>
      <c r="F1437" s="5086"/>
      <c r="G1437" s="5086"/>
      <c r="H1437" s="5086"/>
      <c r="I1437" s="5086"/>
      <c r="J1437" s="5086"/>
      <c r="K1437" s="3706"/>
      <c r="L1437" s="5147"/>
      <c r="M1437" s="3706"/>
      <c r="N1437" s="1275" t="s">
        <v>379</v>
      </c>
      <c r="O1437" s="1405" t="s">
        <v>3055</v>
      </c>
      <c r="P1437" s="1406" t="s">
        <v>3055</v>
      </c>
      <c r="Q1437" s="1278" t="s">
        <v>857</v>
      </c>
      <c r="R1437" s="1273">
        <v>3983</v>
      </c>
      <c r="S1437" s="1273" t="s">
        <v>858</v>
      </c>
      <c r="T1437" s="1273">
        <v>2</v>
      </c>
      <c r="U1437" s="1273" t="s">
        <v>859</v>
      </c>
      <c r="V1437" s="1273">
        <v>2</v>
      </c>
      <c r="W1437" s="1272"/>
      <c r="X1437" s="1272"/>
      <c r="Y1437" s="1272"/>
      <c r="Z1437" s="1272"/>
      <c r="AA1437" s="1272"/>
      <c r="AB1437" s="2982"/>
      <c r="AC1437" s="5086"/>
      <c r="AD1437" s="5086"/>
      <c r="AE1437" s="5617"/>
      <c r="AF1437" s="260"/>
      <c r="AG1437" s="260"/>
      <c r="AH1437" s="260"/>
    </row>
    <row r="1438" spans="1:34" s="87" customFormat="1" ht="18.75" customHeight="1">
      <c r="A1438" s="4525" t="s">
        <v>4237</v>
      </c>
      <c r="B1438" s="5084" t="s">
        <v>2463</v>
      </c>
      <c r="C1438" s="5093" t="s">
        <v>3735</v>
      </c>
      <c r="D1438" s="3806" t="s">
        <v>3213</v>
      </c>
      <c r="E1438" s="5084" t="s">
        <v>1225</v>
      </c>
      <c r="F1438" s="5084" t="s">
        <v>851</v>
      </c>
      <c r="G1438" s="5084" t="s">
        <v>1130</v>
      </c>
      <c r="H1438" s="5084" t="s">
        <v>624</v>
      </c>
      <c r="I1438" s="5084" t="s">
        <v>873</v>
      </c>
      <c r="J1438" s="5084">
        <v>8512</v>
      </c>
      <c r="K1438" s="5084">
        <v>9760</v>
      </c>
      <c r="L1438" s="5084">
        <v>512</v>
      </c>
      <c r="M1438" s="5084">
        <v>1088</v>
      </c>
      <c r="N1438" s="1617" t="s">
        <v>854</v>
      </c>
      <c r="O1438" s="1629" t="s">
        <v>164</v>
      </c>
      <c r="P1438" s="470" t="s">
        <v>856</v>
      </c>
      <c r="Q1438" s="1629" t="s">
        <v>857</v>
      </c>
      <c r="R1438" s="1628">
        <v>270</v>
      </c>
      <c r="S1438" s="1628" t="s">
        <v>858</v>
      </c>
      <c r="T1438" s="1628">
        <v>2</v>
      </c>
      <c r="U1438" s="1628" t="s">
        <v>859</v>
      </c>
      <c r="V1438" s="1628">
        <v>2</v>
      </c>
      <c r="W1438" s="1603"/>
      <c r="X1438" s="1603"/>
      <c r="Y1438" s="1603"/>
      <c r="Z1438" s="1603"/>
      <c r="AA1438" s="1603"/>
      <c r="AB1438" s="2983"/>
      <c r="AC1438" s="5084" t="s">
        <v>2466</v>
      </c>
      <c r="AD1438" s="5084" t="s">
        <v>2472</v>
      </c>
      <c r="AE1438" s="5615" t="s">
        <v>3597</v>
      </c>
      <c r="AF1438" s="260"/>
      <c r="AG1438" s="260"/>
      <c r="AH1438" s="260"/>
    </row>
    <row r="1439" spans="1:34" s="87" customFormat="1" ht="18.75" customHeight="1">
      <c r="A1439" s="4526"/>
      <c r="B1439" s="5085"/>
      <c r="C1439" s="5094"/>
      <c r="D1439" s="3807"/>
      <c r="E1439" s="5085"/>
      <c r="F1439" s="5085"/>
      <c r="G1439" s="5085"/>
      <c r="H1439" s="5085"/>
      <c r="I1439" s="5085"/>
      <c r="J1439" s="5085"/>
      <c r="K1439" s="5085"/>
      <c r="L1439" s="5085"/>
      <c r="M1439" s="5085"/>
      <c r="N1439" s="1617" t="s">
        <v>874</v>
      </c>
      <c r="O1439" s="1613" t="s">
        <v>1158</v>
      </c>
      <c r="P1439" s="469" t="s">
        <v>341</v>
      </c>
      <c r="Q1439" s="1617" t="s">
        <v>857</v>
      </c>
      <c r="R1439" s="1627">
        <v>3986</v>
      </c>
      <c r="S1439" s="1627" t="s">
        <v>858</v>
      </c>
      <c r="T1439" s="1627">
        <v>4</v>
      </c>
      <c r="U1439" s="1627" t="s">
        <v>859</v>
      </c>
      <c r="V1439" s="1627">
        <v>4</v>
      </c>
      <c r="W1439" s="1627">
        <v>6</v>
      </c>
      <c r="X1439" s="1627" t="s">
        <v>875</v>
      </c>
      <c r="Y1439" s="1627" t="s">
        <v>859</v>
      </c>
      <c r="Z1439" s="1627" t="s">
        <v>876</v>
      </c>
      <c r="AA1439" s="1627" t="s">
        <v>877</v>
      </c>
      <c r="AB1439" s="2980"/>
      <c r="AC1439" s="5085"/>
      <c r="AD1439" s="5085"/>
      <c r="AE1439" s="5616"/>
      <c r="AF1439" s="260"/>
      <c r="AG1439" s="260"/>
      <c r="AH1439" s="260"/>
    </row>
    <row r="1440" spans="1:34" s="87" customFormat="1" ht="18.75" customHeight="1">
      <c r="A1440" s="4526"/>
      <c r="B1440" s="5085"/>
      <c r="C1440" s="5094"/>
      <c r="D1440" s="3807"/>
      <c r="E1440" s="5085"/>
      <c r="F1440" s="5085"/>
      <c r="G1440" s="5085"/>
      <c r="H1440" s="5085"/>
      <c r="I1440" s="5085"/>
      <c r="J1440" s="5085"/>
      <c r="K1440" s="5085"/>
      <c r="L1440" s="5085"/>
      <c r="M1440" s="5085"/>
      <c r="N1440" s="1613" t="s">
        <v>868</v>
      </c>
      <c r="O1440" s="1617" t="s">
        <v>869</v>
      </c>
      <c r="P1440" s="469" t="s">
        <v>869</v>
      </c>
      <c r="Q1440" s="1617" t="s">
        <v>857</v>
      </c>
      <c r="R1440" s="1627">
        <v>4000</v>
      </c>
      <c r="S1440" s="1627" t="s">
        <v>858</v>
      </c>
      <c r="T1440" s="1627">
        <v>2</v>
      </c>
      <c r="U1440" s="1627" t="s">
        <v>859</v>
      </c>
      <c r="V1440" s="1627">
        <v>2</v>
      </c>
      <c r="W1440" s="1601"/>
      <c r="X1440" s="1601"/>
      <c r="Y1440" s="1601"/>
      <c r="Z1440" s="1601"/>
      <c r="AA1440" s="1601"/>
      <c r="AB1440" s="2980"/>
      <c r="AC1440" s="5085"/>
      <c r="AD1440" s="5085"/>
      <c r="AE1440" s="5616"/>
      <c r="AF1440" s="260"/>
      <c r="AG1440" s="260"/>
      <c r="AH1440" s="260"/>
    </row>
    <row r="1441" spans="1:34" s="87" customFormat="1" ht="18.75" customHeight="1">
      <c r="A1441" s="4526"/>
      <c r="B1441" s="5086"/>
      <c r="C1441" s="5095"/>
      <c r="D1441" s="3811"/>
      <c r="E1441" s="5086"/>
      <c r="F1441" s="5086"/>
      <c r="G1441" s="5086"/>
      <c r="H1441" s="5086"/>
      <c r="I1441" s="5086"/>
      <c r="J1441" s="5086"/>
      <c r="K1441" s="5086"/>
      <c r="L1441" s="5086"/>
      <c r="M1441" s="5086"/>
      <c r="N1441" s="1613" t="s">
        <v>379</v>
      </c>
      <c r="O1441" s="1615" t="s">
        <v>3055</v>
      </c>
      <c r="P1441" s="1602" t="s">
        <v>3055</v>
      </c>
      <c r="Q1441" s="1615" t="s">
        <v>857</v>
      </c>
      <c r="R1441" s="1602">
        <v>3983</v>
      </c>
      <c r="S1441" s="1602" t="s">
        <v>858</v>
      </c>
      <c r="T1441" s="1602">
        <v>2</v>
      </c>
      <c r="U1441" s="1602" t="s">
        <v>859</v>
      </c>
      <c r="V1441" s="1602">
        <v>2</v>
      </c>
      <c r="W1441" s="1601"/>
      <c r="X1441" s="1601"/>
      <c r="Y1441" s="1601"/>
      <c r="Z1441" s="1601"/>
      <c r="AA1441" s="1601"/>
      <c r="AB1441" s="2982"/>
      <c r="AC1441" s="5086"/>
      <c r="AD1441" s="5086"/>
      <c r="AE1441" s="5617"/>
      <c r="AF1441" s="260"/>
      <c r="AG1441" s="260"/>
      <c r="AH1441" s="260"/>
    </row>
    <row r="1442" spans="1:34" s="87" customFormat="1" ht="18.75" customHeight="1">
      <c r="A1442" s="4526"/>
      <c r="B1442" s="5084" t="s">
        <v>2463</v>
      </c>
      <c r="C1442" s="5093" t="s">
        <v>3736</v>
      </c>
      <c r="D1442" s="3806" t="s">
        <v>3214</v>
      </c>
      <c r="E1442" s="5084" t="s">
        <v>1225</v>
      </c>
      <c r="F1442" s="5084" t="s">
        <v>851</v>
      </c>
      <c r="G1442" s="5084" t="s">
        <v>1131</v>
      </c>
      <c r="H1442" s="5084" t="s">
        <v>624</v>
      </c>
      <c r="I1442" s="5084" t="s">
        <v>873</v>
      </c>
      <c r="J1442" s="5084">
        <v>8768</v>
      </c>
      <c r="K1442" s="5084">
        <v>13450</v>
      </c>
      <c r="L1442" s="5084">
        <v>512</v>
      </c>
      <c r="M1442" s="5084">
        <v>1408</v>
      </c>
      <c r="N1442" s="1617" t="s">
        <v>854</v>
      </c>
      <c r="O1442" s="1613" t="s">
        <v>1218</v>
      </c>
      <c r="P1442" s="471" t="s">
        <v>1219</v>
      </c>
      <c r="Q1442" s="1617" t="s">
        <v>857</v>
      </c>
      <c r="R1442" s="1627">
        <v>270</v>
      </c>
      <c r="S1442" s="1627" t="s">
        <v>858</v>
      </c>
      <c r="T1442" s="1627">
        <v>2</v>
      </c>
      <c r="U1442" s="1627" t="s">
        <v>859</v>
      </c>
      <c r="V1442" s="1627">
        <v>2</v>
      </c>
      <c r="W1442" s="1599"/>
      <c r="X1442" s="1599"/>
      <c r="Y1442" s="1599"/>
      <c r="Z1442" s="1599"/>
      <c r="AA1442" s="1599"/>
      <c r="AB1442" s="2980"/>
      <c r="AC1442" s="5084" t="s">
        <v>2468</v>
      </c>
      <c r="AD1442" s="5084" t="s">
        <v>2472</v>
      </c>
      <c r="AE1442" s="5615" t="s">
        <v>3597</v>
      </c>
      <c r="AF1442" s="260"/>
      <c r="AG1442" s="260"/>
      <c r="AH1442" s="260"/>
    </row>
    <row r="1443" spans="1:34" s="87" customFormat="1" ht="18.75" customHeight="1">
      <c r="A1443" s="4526"/>
      <c r="B1443" s="5085"/>
      <c r="C1443" s="5094"/>
      <c r="D1443" s="3807"/>
      <c r="E1443" s="5085"/>
      <c r="F1443" s="5085"/>
      <c r="G1443" s="5085"/>
      <c r="H1443" s="5085"/>
      <c r="I1443" s="5085"/>
      <c r="J1443" s="5085"/>
      <c r="K1443" s="5085"/>
      <c r="L1443" s="5085"/>
      <c r="M1443" s="5085"/>
      <c r="N1443" s="1617" t="s">
        <v>874</v>
      </c>
      <c r="O1443" s="1613" t="s">
        <v>1158</v>
      </c>
      <c r="P1443" s="469" t="s">
        <v>341</v>
      </c>
      <c r="Q1443" s="1617" t="s">
        <v>857</v>
      </c>
      <c r="R1443" s="1627">
        <v>3986</v>
      </c>
      <c r="S1443" s="1627" t="s">
        <v>858</v>
      </c>
      <c r="T1443" s="1627">
        <v>4</v>
      </c>
      <c r="U1443" s="1627" t="s">
        <v>859</v>
      </c>
      <c r="V1443" s="1627">
        <v>4</v>
      </c>
      <c r="W1443" s="1627">
        <v>6</v>
      </c>
      <c r="X1443" s="1627" t="s">
        <v>875</v>
      </c>
      <c r="Y1443" s="1627" t="s">
        <v>859</v>
      </c>
      <c r="Z1443" s="1627" t="s">
        <v>876</v>
      </c>
      <c r="AA1443" s="1627" t="s">
        <v>877</v>
      </c>
      <c r="AB1443" s="2980"/>
      <c r="AC1443" s="5085"/>
      <c r="AD1443" s="5085"/>
      <c r="AE1443" s="5616"/>
      <c r="AF1443" s="260"/>
      <c r="AG1443" s="260"/>
      <c r="AH1443" s="260"/>
    </row>
    <row r="1444" spans="1:34" s="87" customFormat="1" ht="18.75" customHeight="1">
      <c r="A1444" s="4526"/>
      <c r="B1444" s="5085"/>
      <c r="C1444" s="5094"/>
      <c r="D1444" s="3807"/>
      <c r="E1444" s="5085"/>
      <c r="F1444" s="5085"/>
      <c r="G1444" s="5085"/>
      <c r="H1444" s="5085"/>
      <c r="I1444" s="5085"/>
      <c r="J1444" s="5085"/>
      <c r="K1444" s="5085"/>
      <c r="L1444" s="5085"/>
      <c r="M1444" s="5085"/>
      <c r="N1444" s="1613" t="s">
        <v>868</v>
      </c>
      <c r="O1444" s="1617" t="s">
        <v>869</v>
      </c>
      <c r="P1444" s="469" t="s">
        <v>869</v>
      </c>
      <c r="Q1444" s="1617" t="s">
        <v>857</v>
      </c>
      <c r="R1444" s="1627">
        <v>4000</v>
      </c>
      <c r="S1444" s="1627" t="s">
        <v>858</v>
      </c>
      <c r="T1444" s="1627">
        <v>2</v>
      </c>
      <c r="U1444" s="1627" t="s">
        <v>859</v>
      </c>
      <c r="V1444" s="1627">
        <v>2</v>
      </c>
      <c r="W1444" s="1601"/>
      <c r="X1444" s="1601"/>
      <c r="Y1444" s="1601"/>
      <c r="Z1444" s="1601"/>
      <c r="AA1444" s="1601"/>
      <c r="AB1444" s="2980"/>
      <c r="AC1444" s="5085"/>
      <c r="AD1444" s="5085"/>
      <c r="AE1444" s="5616"/>
      <c r="AF1444" s="260"/>
      <c r="AG1444" s="260"/>
      <c r="AH1444" s="260"/>
    </row>
    <row r="1445" spans="1:34" s="87" customFormat="1" ht="18.75" customHeight="1">
      <c r="A1445" s="4526"/>
      <c r="B1445" s="5086"/>
      <c r="C1445" s="5095"/>
      <c r="D1445" s="3811"/>
      <c r="E1445" s="5086"/>
      <c r="F1445" s="5086"/>
      <c r="G1445" s="5086"/>
      <c r="H1445" s="5086"/>
      <c r="I1445" s="5086"/>
      <c r="J1445" s="5086"/>
      <c r="K1445" s="5086"/>
      <c r="L1445" s="5086"/>
      <c r="M1445" s="5086"/>
      <c r="N1445" s="1613" t="s">
        <v>379</v>
      </c>
      <c r="O1445" s="1615" t="s">
        <v>3055</v>
      </c>
      <c r="P1445" s="1602" t="s">
        <v>3055</v>
      </c>
      <c r="Q1445" s="1615" t="s">
        <v>857</v>
      </c>
      <c r="R1445" s="1602">
        <v>3983</v>
      </c>
      <c r="S1445" s="1602" t="s">
        <v>858</v>
      </c>
      <c r="T1445" s="1602">
        <v>2</v>
      </c>
      <c r="U1445" s="1602" t="s">
        <v>859</v>
      </c>
      <c r="V1445" s="1602">
        <v>2</v>
      </c>
      <c r="W1445" s="1601"/>
      <c r="X1445" s="1601"/>
      <c r="Y1445" s="1601"/>
      <c r="Z1445" s="1601"/>
      <c r="AA1445" s="1601"/>
      <c r="AB1445" s="2982"/>
      <c r="AC1445" s="5086"/>
      <c r="AD1445" s="5086"/>
      <c r="AE1445" s="5617"/>
      <c r="AF1445" s="260"/>
      <c r="AG1445" s="260"/>
      <c r="AH1445" s="260"/>
    </row>
    <row r="1446" spans="1:34" s="87" customFormat="1" ht="18.75" customHeight="1">
      <c r="A1446" s="4526"/>
      <c r="B1446" s="5084" t="s">
        <v>2463</v>
      </c>
      <c r="C1446" s="5093" t="s">
        <v>3737</v>
      </c>
      <c r="D1446" s="3806" t="s">
        <v>3215</v>
      </c>
      <c r="E1446" s="5084" t="s">
        <v>1225</v>
      </c>
      <c r="F1446" s="5084" t="s">
        <v>851</v>
      </c>
      <c r="G1446" s="5084" t="s">
        <v>1131</v>
      </c>
      <c r="H1446" s="5084" t="s">
        <v>624</v>
      </c>
      <c r="I1446" s="5084" t="s">
        <v>873</v>
      </c>
      <c r="J1446" s="5084">
        <v>13290</v>
      </c>
      <c r="K1446" s="3743">
        <v>20830</v>
      </c>
      <c r="L1446" s="5145">
        <v>512</v>
      </c>
      <c r="M1446" s="3743">
        <v>1558</v>
      </c>
      <c r="N1446" s="1617" t="s">
        <v>854</v>
      </c>
      <c r="O1446" s="1627" t="s">
        <v>1135</v>
      </c>
      <c r="P1446" s="1408" t="s">
        <v>1134</v>
      </c>
      <c r="Q1446" s="1617" t="s">
        <v>857</v>
      </c>
      <c r="R1446" s="1627">
        <v>270</v>
      </c>
      <c r="S1446" s="1627" t="s">
        <v>858</v>
      </c>
      <c r="T1446" s="1627">
        <v>2</v>
      </c>
      <c r="U1446" s="1627" t="s">
        <v>859</v>
      </c>
      <c r="V1446" s="1627">
        <v>2</v>
      </c>
      <c r="W1446" s="1603"/>
      <c r="X1446" s="1603"/>
      <c r="Y1446" s="1603"/>
      <c r="Z1446" s="1603"/>
      <c r="AA1446" s="1603"/>
      <c r="AB1446" s="2983"/>
      <c r="AC1446" s="5084" t="s">
        <v>2468</v>
      </c>
      <c r="AD1446" s="5084" t="s">
        <v>2472</v>
      </c>
      <c r="AE1446" s="5615" t="s">
        <v>3597</v>
      </c>
      <c r="AF1446" s="260"/>
      <c r="AG1446" s="260"/>
      <c r="AH1446" s="260"/>
    </row>
    <row r="1447" spans="1:34" s="87" customFormat="1" ht="18.75" customHeight="1">
      <c r="A1447" s="4526"/>
      <c r="B1447" s="5085"/>
      <c r="C1447" s="5094"/>
      <c r="D1447" s="3807"/>
      <c r="E1447" s="5085"/>
      <c r="F1447" s="5085"/>
      <c r="G1447" s="5085"/>
      <c r="H1447" s="5085"/>
      <c r="I1447" s="5085"/>
      <c r="J1447" s="5085"/>
      <c r="K1447" s="3703"/>
      <c r="L1447" s="5146"/>
      <c r="M1447" s="3703"/>
      <c r="N1447" s="1617" t="s">
        <v>874</v>
      </c>
      <c r="O1447" s="1613" t="s">
        <v>1158</v>
      </c>
      <c r="P1447" s="469" t="s">
        <v>341</v>
      </c>
      <c r="Q1447" s="1617" t="s">
        <v>857</v>
      </c>
      <c r="R1447" s="1627">
        <v>3986</v>
      </c>
      <c r="S1447" s="1627" t="s">
        <v>858</v>
      </c>
      <c r="T1447" s="1627">
        <v>4</v>
      </c>
      <c r="U1447" s="1627" t="s">
        <v>859</v>
      </c>
      <c r="V1447" s="1627">
        <v>4</v>
      </c>
      <c r="W1447" s="1627">
        <v>6</v>
      </c>
      <c r="X1447" s="1627" t="s">
        <v>875</v>
      </c>
      <c r="Y1447" s="1627" t="s">
        <v>859</v>
      </c>
      <c r="Z1447" s="1627" t="s">
        <v>876</v>
      </c>
      <c r="AA1447" s="1627" t="s">
        <v>877</v>
      </c>
      <c r="AB1447" s="2980"/>
      <c r="AC1447" s="5085"/>
      <c r="AD1447" s="5085"/>
      <c r="AE1447" s="5616"/>
      <c r="AF1447" s="260"/>
      <c r="AG1447" s="260"/>
      <c r="AH1447" s="260"/>
    </row>
    <row r="1448" spans="1:34" s="87" customFormat="1" ht="18.75" customHeight="1">
      <c r="A1448" s="4526"/>
      <c r="B1448" s="5085"/>
      <c r="C1448" s="5094"/>
      <c r="D1448" s="3807"/>
      <c r="E1448" s="5085"/>
      <c r="F1448" s="5085"/>
      <c r="G1448" s="5085"/>
      <c r="H1448" s="5085"/>
      <c r="I1448" s="5085"/>
      <c r="J1448" s="5085"/>
      <c r="K1448" s="3703"/>
      <c r="L1448" s="5146"/>
      <c r="M1448" s="3703"/>
      <c r="N1448" s="1623" t="s">
        <v>868</v>
      </c>
      <c r="O1448" s="1617" t="s">
        <v>869</v>
      </c>
      <c r="P1448" s="469" t="s">
        <v>869</v>
      </c>
      <c r="Q1448" s="1617" t="s">
        <v>857</v>
      </c>
      <c r="R1448" s="1627">
        <v>4000</v>
      </c>
      <c r="S1448" s="1627" t="s">
        <v>858</v>
      </c>
      <c r="T1448" s="1627">
        <v>2</v>
      </c>
      <c r="U1448" s="1627" t="s">
        <v>859</v>
      </c>
      <c r="V1448" s="1627">
        <v>2</v>
      </c>
      <c r="W1448" s="1601"/>
      <c r="X1448" s="1601"/>
      <c r="Y1448" s="1601"/>
      <c r="Z1448" s="1601"/>
      <c r="AA1448" s="1601"/>
      <c r="AB1448" s="2980"/>
      <c r="AC1448" s="5085"/>
      <c r="AD1448" s="5085"/>
      <c r="AE1448" s="5616"/>
      <c r="AF1448" s="260"/>
      <c r="AG1448" s="260"/>
      <c r="AH1448" s="260"/>
    </row>
    <row r="1449" spans="1:34" s="87" customFormat="1" ht="18.75" customHeight="1">
      <c r="A1449" s="4527"/>
      <c r="B1449" s="5086"/>
      <c r="C1449" s="5095"/>
      <c r="D1449" s="3811"/>
      <c r="E1449" s="5086"/>
      <c r="F1449" s="5086"/>
      <c r="G1449" s="5086"/>
      <c r="H1449" s="5086"/>
      <c r="I1449" s="5086"/>
      <c r="J1449" s="5086"/>
      <c r="K1449" s="3706"/>
      <c r="L1449" s="5147"/>
      <c r="M1449" s="3706"/>
      <c r="N1449" s="1613" t="s">
        <v>379</v>
      </c>
      <c r="O1449" s="1615" t="s">
        <v>3055</v>
      </c>
      <c r="P1449" s="1602" t="s">
        <v>3055</v>
      </c>
      <c r="Q1449" s="1615" t="s">
        <v>857</v>
      </c>
      <c r="R1449" s="1602">
        <v>3983</v>
      </c>
      <c r="S1449" s="1602" t="s">
        <v>858</v>
      </c>
      <c r="T1449" s="1602">
        <v>2</v>
      </c>
      <c r="U1449" s="1602" t="s">
        <v>859</v>
      </c>
      <c r="V1449" s="1602">
        <v>2</v>
      </c>
      <c r="W1449" s="1601"/>
      <c r="X1449" s="1601"/>
      <c r="Y1449" s="1601"/>
      <c r="Z1449" s="1601"/>
      <c r="AA1449" s="1601"/>
      <c r="AB1449" s="2982"/>
      <c r="AC1449" s="5086"/>
      <c r="AD1449" s="5086"/>
      <c r="AE1449" s="5617"/>
      <c r="AF1449" s="260"/>
      <c r="AG1449" s="260"/>
      <c r="AH1449" s="260"/>
    </row>
    <row r="1450" spans="1:34" s="87" customFormat="1" ht="18.75" customHeight="1">
      <c r="A1450" s="4525" t="s">
        <v>4615</v>
      </c>
      <c r="B1450" s="5084" t="s">
        <v>2463</v>
      </c>
      <c r="C1450" s="5093" t="s">
        <v>4596</v>
      </c>
      <c r="D1450" s="4139" t="s">
        <v>4594</v>
      </c>
      <c r="E1450" s="5084" t="s">
        <v>1225</v>
      </c>
      <c r="F1450" s="5084" t="s">
        <v>851</v>
      </c>
      <c r="G1450" s="5084" t="s">
        <v>1131</v>
      </c>
      <c r="H1450" s="5084" t="s">
        <v>624</v>
      </c>
      <c r="I1450" s="5084" t="s">
        <v>873</v>
      </c>
      <c r="J1450" s="5084">
        <v>10512</v>
      </c>
      <c r="K1450" s="5084">
        <v>11760</v>
      </c>
      <c r="L1450" s="5084">
        <v>512</v>
      </c>
      <c r="M1450" s="5084">
        <v>1088</v>
      </c>
      <c r="N1450" s="1994" t="s">
        <v>854</v>
      </c>
      <c r="O1450" s="2002" t="s">
        <v>164</v>
      </c>
      <c r="P1450" s="470" t="s">
        <v>856</v>
      </c>
      <c r="Q1450" s="2002" t="s">
        <v>857</v>
      </c>
      <c r="R1450" s="1999">
        <v>270</v>
      </c>
      <c r="S1450" s="1999" t="s">
        <v>858</v>
      </c>
      <c r="T1450" s="1999">
        <v>2</v>
      </c>
      <c r="U1450" s="1999" t="s">
        <v>859</v>
      </c>
      <c r="V1450" s="1999">
        <v>2</v>
      </c>
      <c r="W1450" s="1979"/>
      <c r="X1450" s="1979"/>
      <c r="Y1450" s="1979"/>
      <c r="Z1450" s="1979"/>
      <c r="AA1450" s="1979"/>
      <c r="AB1450" s="2983"/>
      <c r="AC1450" s="5084" t="s">
        <v>2466</v>
      </c>
      <c r="AD1450" s="5084" t="s">
        <v>2472</v>
      </c>
      <c r="AE1450" s="5654" t="s">
        <v>4627</v>
      </c>
      <c r="AF1450" s="260"/>
      <c r="AG1450" s="260"/>
      <c r="AH1450" s="260"/>
    </row>
    <row r="1451" spans="1:34" s="87" customFormat="1" ht="18.75" customHeight="1">
      <c r="A1451" s="4526"/>
      <c r="B1451" s="5085"/>
      <c r="C1451" s="5094"/>
      <c r="D1451" s="4167"/>
      <c r="E1451" s="5085"/>
      <c r="F1451" s="5085"/>
      <c r="G1451" s="5085"/>
      <c r="H1451" s="5085"/>
      <c r="I1451" s="5085"/>
      <c r="J1451" s="5085"/>
      <c r="K1451" s="5085"/>
      <c r="L1451" s="5085"/>
      <c r="M1451" s="5085"/>
      <c r="N1451" s="1994" t="s">
        <v>874</v>
      </c>
      <c r="O1451" s="1988" t="s">
        <v>344</v>
      </c>
      <c r="P1451" s="469" t="s">
        <v>341</v>
      </c>
      <c r="Q1451" s="1994" t="s">
        <v>857</v>
      </c>
      <c r="R1451" s="1998">
        <v>3986</v>
      </c>
      <c r="S1451" s="1998" t="s">
        <v>858</v>
      </c>
      <c r="T1451" s="1998">
        <v>4</v>
      </c>
      <c r="U1451" s="1998" t="s">
        <v>859</v>
      </c>
      <c r="V1451" s="1998">
        <v>4</v>
      </c>
      <c r="W1451" s="1998">
        <v>6</v>
      </c>
      <c r="X1451" s="1998" t="s">
        <v>875</v>
      </c>
      <c r="Y1451" s="1998" t="s">
        <v>859</v>
      </c>
      <c r="Z1451" s="1998" t="s">
        <v>876</v>
      </c>
      <c r="AA1451" s="1998" t="s">
        <v>877</v>
      </c>
      <c r="AB1451" s="2980"/>
      <c r="AC1451" s="5085"/>
      <c r="AD1451" s="5085"/>
      <c r="AE1451" s="5655"/>
      <c r="AF1451" s="260"/>
      <c r="AG1451" s="260"/>
      <c r="AH1451" s="260"/>
    </row>
    <row r="1452" spans="1:34" s="87" customFormat="1" ht="18.75" customHeight="1">
      <c r="A1452" s="4526"/>
      <c r="B1452" s="5085"/>
      <c r="C1452" s="5094"/>
      <c r="D1452" s="4167"/>
      <c r="E1452" s="5085"/>
      <c r="F1452" s="5085"/>
      <c r="G1452" s="5085"/>
      <c r="H1452" s="5085"/>
      <c r="I1452" s="5085"/>
      <c r="J1452" s="5085"/>
      <c r="K1452" s="5085"/>
      <c r="L1452" s="5085"/>
      <c r="M1452" s="5085"/>
      <c r="N1452" s="1988" t="s">
        <v>868</v>
      </c>
      <c r="O1452" s="1994" t="s">
        <v>869</v>
      </c>
      <c r="P1452" s="469" t="s">
        <v>869</v>
      </c>
      <c r="Q1452" s="1994" t="s">
        <v>857</v>
      </c>
      <c r="R1452" s="1998">
        <v>4000</v>
      </c>
      <c r="S1452" s="1998" t="s">
        <v>858</v>
      </c>
      <c r="T1452" s="1998">
        <v>2</v>
      </c>
      <c r="U1452" s="1998" t="s">
        <v>859</v>
      </c>
      <c r="V1452" s="1998">
        <v>2</v>
      </c>
      <c r="W1452" s="1977"/>
      <c r="X1452" s="1977"/>
      <c r="Y1452" s="1977"/>
      <c r="Z1452" s="1977"/>
      <c r="AA1452" s="1977"/>
      <c r="AB1452" s="2980"/>
      <c r="AC1452" s="5085"/>
      <c r="AD1452" s="5085"/>
      <c r="AE1452" s="5655"/>
      <c r="AF1452" s="260"/>
      <c r="AG1452" s="260"/>
      <c r="AH1452" s="260"/>
    </row>
    <row r="1453" spans="1:34" s="87" customFormat="1" ht="18.75" customHeight="1">
      <c r="A1453" s="4526"/>
      <c r="B1453" s="5086"/>
      <c r="C1453" s="5095"/>
      <c r="D1453" s="4079"/>
      <c r="E1453" s="5086"/>
      <c r="F1453" s="5086"/>
      <c r="G1453" s="5086"/>
      <c r="H1453" s="5086"/>
      <c r="I1453" s="5086"/>
      <c r="J1453" s="5086"/>
      <c r="K1453" s="5086"/>
      <c r="L1453" s="5086"/>
      <c r="M1453" s="5086"/>
      <c r="N1453" s="1988" t="s">
        <v>379</v>
      </c>
      <c r="O1453" s="1989" t="s">
        <v>3055</v>
      </c>
      <c r="P1453" s="1978" t="s">
        <v>3055</v>
      </c>
      <c r="Q1453" s="1989" t="s">
        <v>857</v>
      </c>
      <c r="R1453" s="1978">
        <v>3983</v>
      </c>
      <c r="S1453" s="1978" t="s">
        <v>858</v>
      </c>
      <c r="T1453" s="1978">
        <v>2</v>
      </c>
      <c r="U1453" s="1978" t="s">
        <v>859</v>
      </c>
      <c r="V1453" s="1978">
        <v>2</v>
      </c>
      <c r="W1453" s="1977"/>
      <c r="X1453" s="1977"/>
      <c r="Y1453" s="1977"/>
      <c r="Z1453" s="1977"/>
      <c r="AA1453" s="1977"/>
      <c r="AB1453" s="2982"/>
      <c r="AC1453" s="5086"/>
      <c r="AD1453" s="5086"/>
      <c r="AE1453" s="5656"/>
      <c r="AF1453" s="260"/>
      <c r="AG1453" s="260"/>
      <c r="AH1453" s="260"/>
    </row>
    <row r="1454" spans="1:34" s="87" customFormat="1" ht="18.75" customHeight="1">
      <c r="A1454" s="4526"/>
      <c r="B1454" s="5085" t="s">
        <v>2463</v>
      </c>
      <c r="C1454" s="5094" t="s">
        <v>4616</v>
      </c>
      <c r="D1454" s="4167" t="s">
        <v>4597</v>
      </c>
      <c r="E1454" s="5085" t="s">
        <v>1225</v>
      </c>
      <c r="F1454" s="5085" t="s">
        <v>851</v>
      </c>
      <c r="G1454" s="5085" t="s">
        <v>1131</v>
      </c>
      <c r="H1454" s="5085" t="s">
        <v>624</v>
      </c>
      <c r="I1454" s="5085" t="s">
        <v>873</v>
      </c>
      <c r="J1454" s="5085">
        <v>10769</v>
      </c>
      <c r="K1454" s="5085">
        <v>15450</v>
      </c>
      <c r="L1454" s="5085">
        <v>512</v>
      </c>
      <c r="M1454" s="5085">
        <v>1408</v>
      </c>
      <c r="N1454" s="1988" t="s">
        <v>854</v>
      </c>
      <c r="O1454" s="1988" t="s">
        <v>1218</v>
      </c>
      <c r="P1454" s="471" t="s">
        <v>1219</v>
      </c>
      <c r="Q1454" s="1988" t="s">
        <v>857</v>
      </c>
      <c r="R1454" s="1977">
        <v>270</v>
      </c>
      <c r="S1454" s="1977" t="s">
        <v>858</v>
      </c>
      <c r="T1454" s="1977">
        <v>2</v>
      </c>
      <c r="U1454" s="1977" t="s">
        <v>859</v>
      </c>
      <c r="V1454" s="1977">
        <v>2</v>
      </c>
      <c r="W1454" s="1976"/>
      <c r="X1454" s="1976"/>
      <c r="Y1454" s="1976"/>
      <c r="Z1454" s="1976"/>
      <c r="AA1454" s="1976"/>
      <c r="AB1454" s="2980"/>
      <c r="AC1454" s="5085" t="s">
        <v>2468</v>
      </c>
      <c r="AD1454" s="5085" t="s">
        <v>2472</v>
      </c>
      <c r="AE1454" s="5654" t="s">
        <v>4627</v>
      </c>
      <c r="AF1454" s="260"/>
      <c r="AG1454" s="260"/>
      <c r="AH1454" s="260"/>
    </row>
    <row r="1455" spans="1:34" s="87" customFormat="1" ht="18.75" customHeight="1">
      <c r="A1455" s="4526"/>
      <c r="B1455" s="5085"/>
      <c r="C1455" s="5094"/>
      <c r="D1455" s="4167"/>
      <c r="E1455" s="5085"/>
      <c r="F1455" s="5085"/>
      <c r="G1455" s="5085"/>
      <c r="H1455" s="5085"/>
      <c r="I1455" s="5085"/>
      <c r="J1455" s="5085"/>
      <c r="K1455" s="5085"/>
      <c r="L1455" s="5085"/>
      <c r="M1455" s="5085"/>
      <c r="N1455" s="1994" t="s">
        <v>874</v>
      </c>
      <c r="O1455" s="1988" t="s">
        <v>344</v>
      </c>
      <c r="P1455" s="469" t="s">
        <v>341</v>
      </c>
      <c r="Q1455" s="1994" t="s">
        <v>857</v>
      </c>
      <c r="R1455" s="1998">
        <v>3986</v>
      </c>
      <c r="S1455" s="1998" t="s">
        <v>858</v>
      </c>
      <c r="T1455" s="1998">
        <v>4</v>
      </c>
      <c r="U1455" s="1998" t="s">
        <v>859</v>
      </c>
      <c r="V1455" s="1998">
        <v>4</v>
      </c>
      <c r="W1455" s="1998">
        <v>6</v>
      </c>
      <c r="X1455" s="1998" t="s">
        <v>875</v>
      </c>
      <c r="Y1455" s="1998" t="s">
        <v>859</v>
      </c>
      <c r="Z1455" s="1998" t="s">
        <v>876</v>
      </c>
      <c r="AA1455" s="1998" t="s">
        <v>877</v>
      </c>
      <c r="AB1455" s="2980"/>
      <c r="AC1455" s="5085"/>
      <c r="AD1455" s="5085"/>
      <c r="AE1455" s="5655"/>
      <c r="AF1455" s="260"/>
      <c r="AG1455" s="260"/>
      <c r="AH1455" s="260"/>
    </row>
    <row r="1456" spans="1:34" s="87" customFormat="1" ht="18.75" customHeight="1">
      <c r="A1456" s="4526"/>
      <c r="B1456" s="5085"/>
      <c r="C1456" s="5094"/>
      <c r="D1456" s="4167"/>
      <c r="E1456" s="5085"/>
      <c r="F1456" s="5085"/>
      <c r="G1456" s="5085"/>
      <c r="H1456" s="5085"/>
      <c r="I1456" s="5085"/>
      <c r="J1456" s="5085"/>
      <c r="K1456" s="5085"/>
      <c r="L1456" s="5085"/>
      <c r="M1456" s="5085"/>
      <c r="N1456" s="1988" t="s">
        <v>868</v>
      </c>
      <c r="O1456" s="1994" t="s">
        <v>869</v>
      </c>
      <c r="P1456" s="469" t="s">
        <v>869</v>
      </c>
      <c r="Q1456" s="1994" t="s">
        <v>857</v>
      </c>
      <c r="R1456" s="1998">
        <v>4000</v>
      </c>
      <c r="S1456" s="1998" t="s">
        <v>858</v>
      </c>
      <c r="T1456" s="1998">
        <v>2</v>
      </c>
      <c r="U1456" s="1998" t="s">
        <v>859</v>
      </c>
      <c r="V1456" s="1998">
        <v>2</v>
      </c>
      <c r="W1456" s="1977"/>
      <c r="X1456" s="1977"/>
      <c r="Y1456" s="1977"/>
      <c r="Z1456" s="1977"/>
      <c r="AA1456" s="1977"/>
      <c r="AB1456" s="2980"/>
      <c r="AC1456" s="5085"/>
      <c r="AD1456" s="5085"/>
      <c r="AE1456" s="5655"/>
      <c r="AF1456" s="260"/>
      <c r="AG1456" s="260"/>
      <c r="AH1456" s="260"/>
    </row>
    <row r="1457" spans="1:51" s="87" customFormat="1" ht="18.75" customHeight="1">
      <c r="A1457" s="4526"/>
      <c r="B1457" s="5086"/>
      <c r="C1457" s="5095"/>
      <c r="D1457" s="4079"/>
      <c r="E1457" s="5086"/>
      <c r="F1457" s="5086"/>
      <c r="G1457" s="5086"/>
      <c r="H1457" s="5086"/>
      <c r="I1457" s="5086"/>
      <c r="J1457" s="5086"/>
      <c r="K1457" s="5086"/>
      <c r="L1457" s="5086"/>
      <c r="M1457" s="5086"/>
      <c r="N1457" s="1988" t="s">
        <v>379</v>
      </c>
      <c r="O1457" s="1989" t="s">
        <v>3055</v>
      </c>
      <c r="P1457" s="1978" t="s">
        <v>3055</v>
      </c>
      <c r="Q1457" s="1989" t="s">
        <v>857</v>
      </c>
      <c r="R1457" s="1978">
        <v>3983</v>
      </c>
      <c r="S1457" s="1978" t="s">
        <v>858</v>
      </c>
      <c r="T1457" s="1978">
        <v>2</v>
      </c>
      <c r="U1457" s="1978" t="s">
        <v>859</v>
      </c>
      <c r="V1457" s="1978">
        <v>2</v>
      </c>
      <c r="W1457" s="1977"/>
      <c r="X1457" s="1977"/>
      <c r="Y1457" s="1977"/>
      <c r="Z1457" s="1977"/>
      <c r="AA1457" s="1977"/>
      <c r="AB1457" s="2982"/>
      <c r="AC1457" s="5086"/>
      <c r="AD1457" s="5086"/>
      <c r="AE1457" s="5656"/>
      <c r="AF1457" s="260"/>
      <c r="AG1457" s="260"/>
      <c r="AH1457" s="260"/>
    </row>
    <row r="1458" spans="1:51" s="87" customFormat="1" ht="18.75" customHeight="1">
      <c r="A1458" s="4526"/>
      <c r="B1458" s="5084" t="s">
        <v>2463</v>
      </c>
      <c r="C1458" s="5093" t="s">
        <v>4617</v>
      </c>
      <c r="D1458" s="4139" t="s">
        <v>4599</v>
      </c>
      <c r="E1458" s="5084" t="s">
        <v>1225</v>
      </c>
      <c r="F1458" s="5084" t="s">
        <v>851</v>
      </c>
      <c r="G1458" s="5084" t="s">
        <v>1131</v>
      </c>
      <c r="H1458" s="5084" t="s">
        <v>624</v>
      </c>
      <c r="I1458" s="5084" t="s">
        <v>873</v>
      </c>
      <c r="J1458" s="5084">
        <v>15450</v>
      </c>
      <c r="K1458" s="3743">
        <v>22830</v>
      </c>
      <c r="L1458" s="5145">
        <v>512</v>
      </c>
      <c r="M1458" s="3743">
        <v>1558</v>
      </c>
      <c r="N1458" s="1994" t="s">
        <v>854</v>
      </c>
      <c r="O1458" s="1998" t="s">
        <v>1135</v>
      </c>
      <c r="P1458" s="1408" t="s">
        <v>1134</v>
      </c>
      <c r="Q1458" s="1994" t="s">
        <v>857</v>
      </c>
      <c r="R1458" s="1998">
        <v>270</v>
      </c>
      <c r="S1458" s="1998" t="s">
        <v>858</v>
      </c>
      <c r="T1458" s="1998">
        <v>2</v>
      </c>
      <c r="U1458" s="1998" t="s">
        <v>859</v>
      </c>
      <c r="V1458" s="1998">
        <v>2</v>
      </c>
      <c r="W1458" s="1979"/>
      <c r="X1458" s="1979"/>
      <c r="Y1458" s="1979"/>
      <c r="Z1458" s="1979"/>
      <c r="AA1458" s="1979"/>
      <c r="AB1458" s="2983"/>
      <c r="AC1458" s="5084" t="s">
        <v>2468</v>
      </c>
      <c r="AD1458" s="5084" t="s">
        <v>2472</v>
      </c>
      <c r="AE1458" s="5654" t="s">
        <v>4627</v>
      </c>
      <c r="AF1458" s="260"/>
      <c r="AG1458" s="260"/>
      <c r="AH1458" s="260"/>
    </row>
    <row r="1459" spans="1:51" s="87" customFormat="1" ht="18.75" customHeight="1">
      <c r="A1459" s="4526"/>
      <c r="B1459" s="5085"/>
      <c r="C1459" s="5094"/>
      <c r="D1459" s="4167"/>
      <c r="E1459" s="5085"/>
      <c r="F1459" s="5085"/>
      <c r="G1459" s="5085"/>
      <c r="H1459" s="5085"/>
      <c r="I1459" s="5085"/>
      <c r="J1459" s="5085"/>
      <c r="K1459" s="3703"/>
      <c r="L1459" s="5146"/>
      <c r="M1459" s="3703"/>
      <c r="N1459" s="1994" t="s">
        <v>874</v>
      </c>
      <c r="O1459" s="1988" t="s">
        <v>344</v>
      </c>
      <c r="P1459" s="469" t="s">
        <v>341</v>
      </c>
      <c r="Q1459" s="1994" t="s">
        <v>857</v>
      </c>
      <c r="R1459" s="1998">
        <v>3986</v>
      </c>
      <c r="S1459" s="1998" t="s">
        <v>858</v>
      </c>
      <c r="T1459" s="1998">
        <v>4</v>
      </c>
      <c r="U1459" s="1998" t="s">
        <v>859</v>
      </c>
      <c r="V1459" s="1998">
        <v>4</v>
      </c>
      <c r="W1459" s="1998">
        <v>6</v>
      </c>
      <c r="X1459" s="1998" t="s">
        <v>875</v>
      </c>
      <c r="Y1459" s="1998" t="s">
        <v>859</v>
      </c>
      <c r="Z1459" s="1998" t="s">
        <v>876</v>
      </c>
      <c r="AA1459" s="1998" t="s">
        <v>877</v>
      </c>
      <c r="AB1459" s="2980"/>
      <c r="AC1459" s="5085"/>
      <c r="AD1459" s="5085"/>
      <c r="AE1459" s="5655"/>
      <c r="AF1459" s="260"/>
      <c r="AG1459" s="260"/>
      <c r="AH1459" s="260"/>
    </row>
    <row r="1460" spans="1:51" s="87" customFormat="1" ht="18.75" customHeight="1">
      <c r="A1460" s="4526"/>
      <c r="B1460" s="5085"/>
      <c r="C1460" s="5094"/>
      <c r="D1460" s="4167"/>
      <c r="E1460" s="5085"/>
      <c r="F1460" s="5085"/>
      <c r="G1460" s="5085"/>
      <c r="H1460" s="5085"/>
      <c r="I1460" s="5085"/>
      <c r="J1460" s="5085"/>
      <c r="K1460" s="3703"/>
      <c r="L1460" s="5146"/>
      <c r="M1460" s="3703"/>
      <c r="N1460" s="1995" t="s">
        <v>868</v>
      </c>
      <c r="O1460" s="1994" t="s">
        <v>869</v>
      </c>
      <c r="P1460" s="469" t="s">
        <v>869</v>
      </c>
      <c r="Q1460" s="1994" t="s">
        <v>857</v>
      </c>
      <c r="R1460" s="1998">
        <v>4000</v>
      </c>
      <c r="S1460" s="1998" t="s">
        <v>858</v>
      </c>
      <c r="T1460" s="1998">
        <v>2</v>
      </c>
      <c r="U1460" s="1998" t="s">
        <v>859</v>
      </c>
      <c r="V1460" s="1998">
        <v>2</v>
      </c>
      <c r="W1460" s="1977"/>
      <c r="X1460" s="1977"/>
      <c r="Y1460" s="1977"/>
      <c r="Z1460" s="1977"/>
      <c r="AA1460" s="1977"/>
      <c r="AB1460" s="2980"/>
      <c r="AC1460" s="5085"/>
      <c r="AD1460" s="5085"/>
      <c r="AE1460" s="5655"/>
      <c r="AF1460" s="260"/>
      <c r="AG1460" s="260"/>
      <c r="AH1460" s="260"/>
    </row>
    <row r="1461" spans="1:51" s="87" customFormat="1" ht="18.75" customHeight="1">
      <c r="A1461" s="4527"/>
      <c r="B1461" s="5086"/>
      <c r="C1461" s="5095"/>
      <c r="D1461" s="4079"/>
      <c r="E1461" s="5086"/>
      <c r="F1461" s="5086"/>
      <c r="G1461" s="5086"/>
      <c r="H1461" s="5086"/>
      <c r="I1461" s="5086"/>
      <c r="J1461" s="5086"/>
      <c r="K1461" s="3706"/>
      <c r="L1461" s="5147"/>
      <c r="M1461" s="3706"/>
      <c r="N1461" s="1988" t="s">
        <v>379</v>
      </c>
      <c r="O1461" s="1989" t="s">
        <v>3055</v>
      </c>
      <c r="P1461" s="1978" t="s">
        <v>3055</v>
      </c>
      <c r="Q1461" s="1989" t="s">
        <v>857</v>
      </c>
      <c r="R1461" s="1978">
        <v>3983</v>
      </c>
      <c r="S1461" s="1978" t="s">
        <v>858</v>
      </c>
      <c r="T1461" s="1978">
        <v>2</v>
      </c>
      <c r="U1461" s="1978" t="s">
        <v>859</v>
      </c>
      <c r="V1461" s="1978">
        <v>2</v>
      </c>
      <c r="W1461" s="1977"/>
      <c r="X1461" s="1977"/>
      <c r="Y1461" s="1977"/>
      <c r="Z1461" s="1977"/>
      <c r="AA1461" s="1977"/>
      <c r="AB1461" s="2982"/>
      <c r="AC1461" s="5086"/>
      <c r="AD1461" s="5086"/>
      <c r="AE1461" s="5656"/>
      <c r="AF1461" s="260"/>
      <c r="AG1461" s="260"/>
      <c r="AH1461" s="260"/>
    </row>
    <row r="1462" spans="1:51" ht="24.75" customHeight="1">
      <c r="A1462" s="4526" t="s">
        <v>4299</v>
      </c>
      <c r="B1462" s="5085" t="s">
        <v>2463</v>
      </c>
      <c r="C1462" s="5094" t="s">
        <v>4281</v>
      </c>
      <c r="D1462" s="3807" t="s">
        <v>4282</v>
      </c>
      <c r="E1462" s="5085" t="s">
        <v>1225</v>
      </c>
      <c r="F1462" s="5085" t="s">
        <v>851</v>
      </c>
      <c r="G1462" s="5085" t="s">
        <v>1131</v>
      </c>
      <c r="H1462" s="5085" t="s">
        <v>624</v>
      </c>
      <c r="I1462" s="5085" t="s">
        <v>873</v>
      </c>
      <c r="J1462" s="5085">
        <v>12512</v>
      </c>
      <c r="K1462" s="5085">
        <v>13760</v>
      </c>
      <c r="L1462" s="5085">
        <v>512</v>
      </c>
      <c r="M1462" s="5085">
        <v>1088</v>
      </c>
      <c r="N1462" s="1613" t="s">
        <v>854</v>
      </c>
      <c r="O1462" s="1615" t="s">
        <v>164</v>
      </c>
      <c r="P1462" s="506" t="s">
        <v>856</v>
      </c>
      <c r="Q1462" s="1615" t="s">
        <v>857</v>
      </c>
      <c r="R1462" s="1602">
        <v>270</v>
      </c>
      <c r="S1462" s="1602" t="s">
        <v>858</v>
      </c>
      <c r="T1462" s="1602">
        <v>2</v>
      </c>
      <c r="U1462" s="1602" t="s">
        <v>859</v>
      </c>
      <c r="V1462" s="1602">
        <v>2</v>
      </c>
      <c r="W1462" s="1599"/>
      <c r="X1462" s="1599"/>
      <c r="Y1462" s="1599"/>
      <c r="Z1462" s="1599"/>
      <c r="AA1462" s="1599"/>
      <c r="AB1462" s="2980"/>
      <c r="AC1462" s="5085" t="s">
        <v>2466</v>
      </c>
      <c r="AD1462" s="5084" t="s">
        <v>2472</v>
      </c>
      <c r="AE1462" s="5655" t="s">
        <v>4300</v>
      </c>
      <c r="AF1462" s="91"/>
      <c r="AG1462" s="91"/>
      <c r="AH1462" s="91"/>
      <c r="AI1462" s="4"/>
      <c r="AJ1462" s="4"/>
      <c r="AK1462" s="4"/>
      <c r="AL1462" s="4"/>
      <c r="AM1462" s="4"/>
      <c r="AN1462" s="4"/>
      <c r="AO1462" s="4"/>
      <c r="AP1462" s="4"/>
      <c r="AQ1462" s="4"/>
      <c r="AR1462" s="4"/>
      <c r="AS1462" s="4"/>
      <c r="AT1462" s="4"/>
      <c r="AU1462" s="4"/>
      <c r="AV1462" s="4"/>
      <c r="AW1462" s="4"/>
      <c r="AX1462" s="4"/>
      <c r="AY1462" s="4"/>
    </row>
    <row r="1463" spans="1:51" ht="24.75" customHeight="1">
      <c r="A1463" s="4526"/>
      <c r="B1463" s="5085"/>
      <c r="C1463" s="5094"/>
      <c r="D1463" s="3807"/>
      <c r="E1463" s="5085"/>
      <c r="F1463" s="5085"/>
      <c r="G1463" s="5085"/>
      <c r="H1463" s="5085"/>
      <c r="I1463" s="5085"/>
      <c r="J1463" s="5085"/>
      <c r="K1463" s="5085"/>
      <c r="L1463" s="5085"/>
      <c r="M1463" s="5085"/>
      <c r="N1463" s="1617" t="s">
        <v>874</v>
      </c>
      <c r="O1463" s="1742" t="s">
        <v>4292</v>
      </c>
      <c r="P1463" s="469" t="s">
        <v>341</v>
      </c>
      <c r="Q1463" s="1617" t="s">
        <v>857</v>
      </c>
      <c r="R1463" s="1627">
        <v>3986</v>
      </c>
      <c r="S1463" s="1627" t="s">
        <v>858</v>
      </c>
      <c r="T1463" s="1627">
        <v>4</v>
      </c>
      <c r="U1463" s="1627" t="s">
        <v>859</v>
      </c>
      <c r="V1463" s="1627">
        <v>4</v>
      </c>
      <c r="W1463" s="1627">
        <v>6</v>
      </c>
      <c r="X1463" s="1627" t="s">
        <v>875</v>
      </c>
      <c r="Y1463" s="1627" t="s">
        <v>859</v>
      </c>
      <c r="Z1463" s="1627" t="s">
        <v>876</v>
      </c>
      <c r="AA1463" s="1627" t="s">
        <v>877</v>
      </c>
      <c r="AB1463" s="2980"/>
      <c r="AC1463" s="5085"/>
      <c r="AD1463" s="5085"/>
      <c r="AE1463" s="5655"/>
      <c r="AF1463" s="91"/>
      <c r="AG1463" s="91"/>
      <c r="AH1463" s="91"/>
      <c r="AI1463" s="4"/>
      <c r="AJ1463" s="4"/>
      <c r="AK1463" s="4"/>
      <c r="AL1463" s="4"/>
      <c r="AM1463" s="4"/>
      <c r="AN1463" s="4"/>
      <c r="AO1463" s="4"/>
      <c r="AP1463" s="4"/>
      <c r="AQ1463" s="4"/>
      <c r="AR1463" s="4"/>
      <c r="AS1463" s="4"/>
      <c r="AT1463" s="4"/>
      <c r="AU1463" s="4"/>
      <c r="AV1463" s="4"/>
      <c r="AW1463" s="4"/>
      <c r="AX1463" s="4"/>
      <c r="AY1463" s="4"/>
    </row>
    <row r="1464" spans="1:51" ht="23.25" customHeight="1">
      <c r="A1464" s="4526"/>
      <c r="B1464" s="5085"/>
      <c r="C1464" s="5094"/>
      <c r="D1464" s="3807"/>
      <c r="E1464" s="5085"/>
      <c r="F1464" s="5085"/>
      <c r="G1464" s="5085"/>
      <c r="H1464" s="5085"/>
      <c r="I1464" s="5085"/>
      <c r="J1464" s="5085"/>
      <c r="K1464" s="5085"/>
      <c r="L1464" s="5085"/>
      <c r="M1464" s="5085"/>
      <c r="N1464" s="1613" t="s">
        <v>868</v>
      </c>
      <c r="O1464" s="1617" t="s">
        <v>869</v>
      </c>
      <c r="P1464" s="469" t="s">
        <v>869</v>
      </c>
      <c r="Q1464" s="1617" t="s">
        <v>857</v>
      </c>
      <c r="R1464" s="1627">
        <v>4000</v>
      </c>
      <c r="S1464" s="1627" t="s">
        <v>858</v>
      </c>
      <c r="T1464" s="1627">
        <v>2</v>
      </c>
      <c r="U1464" s="1627" t="s">
        <v>859</v>
      </c>
      <c r="V1464" s="1627">
        <v>2</v>
      </c>
      <c r="W1464" s="1601"/>
      <c r="X1464" s="1601"/>
      <c r="Y1464" s="1601"/>
      <c r="Z1464" s="1601"/>
      <c r="AA1464" s="1601"/>
      <c r="AB1464" s="2980"/>
      <c r="AC1464" s="5085"/>
      <c r="AD1464" s="5085"/>
      <c r="AE1464" s="5655"/>
      <c r="AF1464" s="91"/>
      <c r="AG1464" s="91"/>
      <c r="AH1464" s="91"/>
      <c r="AI1464" s="4"/>
      <c r="AJ1464" s="4"/>
      <c r="AK1464" s="4"/>
      <c r="AL1464" s="4"/>
      <c r="AM1464" s="4"/>
      <c r="AN1464" s="4"/>
      <c r="AO1464" s="4"/>
      <c r="AP1464" s="4"/>
      <c r="AQ1464" s="4"/>
      <c r="AR1464" s="4"/>
      <c r="AS1464" s="4"/>
      <c r="AT1464" s="4"/>
      <c r="AU1464" s="4"/>
      <c r="AV1464" s="4"/>
      <c r="AW1464" s="4"/>
      <c r="AX1464" s="4"/>
      <c r="AY1464" s="4"/>
    </row>
    <row r="1465" spans="1:51" ht="23.25" customHeight="1">
      <c r="A1465" s="4526"/>
      <c r="B1465" s="5086"/>
      <c r="C1465" s="5095"/>
      <c r="D1465" s="3811"/>
      <c r="E1465" s="5086"/>
      <c r="F1465" s="5086"/>
      <c r="G1465" s="5086"/>
      <c r="H1465" s="5086"/>
      <c r="I1465" s="5086"/>
      <c r="J1465" s="5086"/>
      <c r="K1465" s="5086"/>
      <c r="L1465" s="5086"/>
      <c r="M1465" s="5086"/>
      <c r="N1465" s="1613" t="s">
        <v>379</v>
      </c>
      <c r="O1465" s="1615" t="s">
        <v>3055</v>
      </c>
      <c r="P1465" s="1602" t="s">
        <v>3055</v>
      </c>
      <c r="Q1465" s="1615" t="s">
        <v>857</v>
      </c>
      <c r="R1465" s="1602">
        <v>3983</v>
      </c>
      <c r="S1465" s="1602" t="s">
        <v>858</v>
      </c>
      <c r="T1465" s="1602">
        <v>2</v>
      </c>
      <c r="U1465" s="1602" t="s">
        <v>859</v>
      </c>
      <c r="V1465" s="1602">
        <v>2</v>
      </c>
      <c r="W1465" s="1601"/>
      <c r="X1465" s="1601"/>
      <c r="Y1465" s="1601"/>
      <c r="Z1465" s="1601"/>
      <c r="AA1465" s="1601"/>
      <c r="AB1465" s="2982"/>
      <c r="AC1465" s="5086"/>
      <c r="AD1465" s="5086"/>
      <c r="AE1465" s="5656"/>
    </row>
    <row r="1466" spans="1:51" ht="19.5" customHeight="1">
      <c r="A1466" s="4526"/>
      <c r="B1466" s="5085" t="s">
        <v>2463</v>
      </c>
      <c r="C1466" s="5094" t="s">
        <v>4284</v>
      </c>
      <c r="D1466" s="3807" t="s">
        <v>4285</v>
      </c>
      <c r="E1466" s="5085" t="s">
        <v>1225</v>
      </c>
      <c r="F1466" s="5085" t="s">
        <v>851</v>
      </c>
      <c r="G1466" s="5085" t="s">
        <v>1131</v>
      </c>
      <c r="H1466" s="5085" t="s">
        <v>624</v>
      </c>
      <c r="I1466" s="5085" t="s">
        <v>873</v>
      </c>
      <c r="J1466" s="5085">
        <v>12768</v>
      </c>
      <c r="K1466" s="5085">
        <v>17450</v>
      </c>
      <c r="L1466" s="5085">
        <v>512</v>
      </c>
      <c r="M1466" s="5085">
        <v>1408</v>
      </c>
      <c r="N1466" s="1613" t="s">
        <v>854</v>
      </c>
      <c r="O1466" s="1613" t="s">
        <v>1218</v>
      </c>
      <c r="P1466" s="471" t="s">
        <v>1219</v>
      </c>
      <c r="Q1466" s="1613" t="s">
        <v>857</v>
      </c>
      <c r="R1466" s="1601">
        <v>270</v>
      </c>
      <c r="S1466" s="1601" t="s">
        <v>858</v>
      </c>
      <c r="T1466" s="1601">
        <v>2</v>
      </c>
      <c r="U1466" s="1601" t="s">
        <v>859</v>
      </c>
      <c r="V1466" s="1601">
        <v>2</v>
      </c>
      <c r="W1466" s="1599"/>
      <c r="X1466" s="1599"/>
      <c r="Y1466" s="1599"/>
      <c r="Z1466" s="1599"/>
      <c r="AA1466" s="1599"/>
      <c r="AB1466" s="2980"/>
      <c r="AC1466" s="5085" t="s">
        <v>2468</v>
      </c>
      <c r="AD1466" s="5085" t="s">
        <v>2472</v>
      </c>
      <c r="AE1466" s="5654" t="s">
        <v>4300</v>
      </c>
    </row>
    <row r="1467" spans="1:51" ht="19.5" customHeight="1">
      <c r="A1467" s="4526"/>
      <c r="B1467" s="5085"/>
      <c r="C1467" s="5094"/>
      <c r="D1467" s="3807"/>
      <c r="E1467" s="5085"/>
      <c r="F1467" s="5085"/>
      <c r="G1467" s="5085"/>
      <c r="H1467" s="5085"/>
      <c r="I1467" s="5085"/>
      <c r="J1467" s="5085"/>
      <c r="K1467" s="5085"/>
      <c r="L1467" s="5085"/>
      <c r="M1467" s="5085"/>
      <c r="N1467" s="1617" t="s">
        <v>874</v>
      </c>
      <c r="O1467" s="1742" t="s">
        <v>4292</v>
      </c>
      <c r="P1467" s="469" t="s">
        <v>341</v>
      </c>
      <c r="Q1467" s="1617" t="s">
        <v>857</v>
      </c>
      <c r="R1467" s="1627">
        <v>3986</v>
      </c>
      <c r="S1467" s="1627" t="s">
        <v>858</v>
      </c>
      <c r="T1467" s="1627">
        <v>4</v>
      </c>
      <c r="U1467" s="1627" t="s">
        <v>859</v>
      </c>
      <c r="V1467" s="1627">
        <v>4</v>
      </c>
      <c r="W1467" s="1627">
        <v>6</v>
      </c>
      <c r="X1467" s="1627" t="s">
        <v>875</v>
      </c>
      <c r="Y1467" s="1627" t="s">
        <v>859</v>
      </c>
      <c r="Z1467" s="1627" t="s">
        <v>876</v>
      </c>
      <c r="AA1467" s="1627" t="s">
        <v>877</v>
      </c>
      <c r="AB1467" s="2980"/>
      <c r="AC1467" s="5085"/>
      <c r="AD1467" s="5085"/>
      <c r="AE1467" s="5655"/>
    </row>
    <row r="1468" spans="1:51" ht="19.5" customHeight="1">
      <c r="A1468" s="4526"/>
      <c r="B1468" s="5085"/>
      <c r="C1468" s="5094"/>
      <c r="D1468" s="3807"/>
      <c r="E1468" s="5085"/>
      <c r="F1468" s="5085"/>
      <c r="G1468" s="5085"/>
      <c r="H1468" s="5085"/>
      <c r="I1468" s="5085"/>
      <c r="J1468" s="5085"/>
      <c r="K1468" s="5085"/>
      <c r="L1468" s="5085"/>
      <c r="M1468" s="5085"/>
      <c r="N1468" s="1613" t="s">
        <v>868</v>
      </c>
      <c r="O1468" s="1617" t="s">
        <v>869</v>
      </c>
      <c r="P1468" s="469" t="s">
        <v>869</v>
      </c>
      <c r="Q1468" s="1617" t="s">
        <v>857</v>
      </c>
      <c r="R1468" s="1627">
        <v>4000</v>
      </c>
      <c r="S1468" s="1627" t="s">
        <v>858</v>
      </c>
      <c r="T1468" s="1627">
        <v>2</v>
      </c>
      <c r="U1468" s="1627" t="s">
        <v>859</v>
      </c>
      <c r="V1468" s="1627">
        <v>2</v>
      </c>
      <c r="W1468" s="1601"/>
      <c r="X1468" s="1601"/>
      <c r="Y1468" s="1601"/>
      <c r="Z1468" s="1601"/>
      <c r="AA1468" s="1601"/>
      <c r="AB1468" s="2980"/>
      <c r="AC1468" s="5085"/>
      <c r="AD1468" s="5085"/>
      <c r="AE1468" s="5655"/>
    </row>
    <row r="1469" spans="1:51" ht="12.75" customHeight="1">
      <c r="A1469" s="4526"/>
      <c r="B1469" s="5086"/>
      <c r="C1469" s="5095"/>
      <c r="D1469" s="3811"/>
      <c r="E1469" s="5086"/>
      <c r="F1469" s="5086"/>
      <c r="G1469" s="5086"/>
      <c r="H1469" s="5086"/>
      <c r="I1469" s="5086"/>
      <c r="J1469" s="5086"/>
      <c r="K1469" s="5086"/>
      <c r="L1469" s="5086"/>
      <c r="M1469" s="5086"/>
      <c r="N1469" s="1613" t="s">
        <v>379</v>
      </c>
      <c r="O1469" s="1615" t="s">
        <v>3055</v>
      </c>
      <c r="P1469" s="1602" t="s">
        <v>3055</v>
      </c>
      <c r="Q1469" s="1615" t="s">
        <v>857</v>
      </c>
      <c r="R1469" s="1602">
        <v>3983</v>
      </c>
      <c r="S1469" s="1602" t="s">
        <v>858</v>
      </c>
      <c r="T1469" s="1602">
        <v>2</v>
      </c>
      <c r="U1469" s="1602" t="s">
        <v>859</v>
      </c>
      <c r="V1469" s="1602">
        <v>2</v>
      </c>
      <c r="W1469" s="1601"/>
      <c r="X1469" s="1601"/>
      <c r="Y1469" s="1601"/>
      <c r="Z1469" s="1601"/>
      <c r="AA1469" s="1601"/>
      <c r="AB1469" s="2982"/>
      <c r="AC1469" s="5086"/>
      <c r="AD1469" s="5086"/>
      <c r="AE1469" s="5656"/>
    </row>
    <row r="1470" spans="1:51" ht="12.75" customHeight="1">
      <c r="A1470" s="4526"/>
      <c r="B1470" s="5084" t="s">
        <v>2463</v>
      </c>
      <c r="C1470" s="5093" t="s">
        <v>4287</v>
      </c>
      <c r="D1470" s="3806" t="s">
        <v>4288</v>
      </c>
      <c r="E1470" s="5084" t="s">
        <v>1225</v>
      </c>
      <c r="F1470" s="5084" t="s">
        <v>851</v>
      </c>
      <c r="G1470" s="5084" t="s">
        <v>1131</v>
      </c>
      <c r="H1470" s="5084" t="s">
        <v>624</v>
      </c>
      <c r="I1470" s="5084" t="s">
        <v>873</v>
      </c>
      <c r="J1470" s="5084">
        <v>17290</v>
      </c>
      <c r="K1470" s="3743">
        <v>24830</v>
      </c>
      <c r="L1470" s="5145">
        <v>512</v>
      </c>
      <c r="M1470" s="3743">
        <v>1558</v>
      </c>
      <c r="N1470" s="1617" t="s">
        <v>854</v>
      </c>
      <c r="O1470" s="1627" t="s">
        <v>1135</v>
      </c>
      <c r="P1470" s="1408" t="s">
        <v>1134</v>
      </c>
      <c r="Q1470" s="1617" t="s">
        <v>857</v>
      </c>
      <c r="R1470" s="1627">
        <v>270</v>
      </c>
      <c r="S1470" s="1627" t="s">
        <v>858</v>
      </c>
      <c r="T1470" s="1627">
        <v>2</v>
      </c>
      <c r="U1470" s="1627" t="s">
        <v>859</v>
      </c>
      <c r="V1470" s="1627">
        <v>2</v>
      </c>
      <c r="W1470" s="1603"/>
      <c r="X1470" s="1603"/>
      <c r="Y1470" s="1603"/>
      <c r="Z1470" s="1603"/>
      <c r="AA1470" s="1603"/>
      <c r="AB1470" s="2983"/>
      <c r="AC1470" s="5084" t="s">
        <v>2468</v>
      </c>
      <c r="AD1470" s="5084" t="s">
        <v>2472</v>
      </c>
      <c r="AE1470" s="5654" t="s">
        <v>4300</v>
      </c>
    </row>
    <row r="1471" spans="1:51" ht="12.75" customHeight="1">
      <c r="A1471" s="4526"/>
      <c r="B1471" s="5085"/>
      <c r="C1471" s="5094"/>
      <c r="D1471" s="3807"/>
      <c r="E1471" s="5085"/>
      <c r="F1471" s="5085"/>
      <c r="G1471" s="5085"/>
      <c r="H1471" s="5085"/>
      <c r="I1471" s="5085"/>
      <c r="J1471" s="5085"/>
      <c r="K1471" s="3703"/>
      <c r="L1471" s="5146"/>
      <c r="M1471" s="3703"/>
      <c r="N1471" s="1617" t="s">
        <v>874</v>
      </c>
      <c r="O1471" s="1742" t="s">
        <v>4292</v>
      </c>
      <c r="P1471" s="469" t="s">
        <v>341</v>
      </c>
      <c r="Q1471" s="1617" t="s">
        <v>857</v>
      </c>
      <c r="R1471" s="1627">
        <v>3986</v>
      </c>
      <c r="S1471" s="1627" t="s">
        <v>858</v>
      </c>
      <c r="T1471" s="1627">
        <v>4</v>
      </c>
      <c r="U1471" s="1627" t="s">
        <v>859</v>
      </c>
      <c r="V1471" s="1627">
        <v>4</v>
      </c>
      <c r="W1471" s="1627">
        <v>6</v>
      </c>
      <c r="X1471" s="1627" t="s">
        <v>875</v>
      </c>
      <c r="Y1471" s="1627" t="s">
        <v>859</v>
      </c>
      <c r="Z1471" s="1627" t="s">
        <v>876</v>
      </c>
      <c r="AA1471" s="1627" t="s">
        <v>877</v>
      </c>
      <c r="AB1471" s="2980"/>
      <c r="AC1471" s="5085"/>
      <c r="AD1471" s="5085"/>
      <c r="AE1471" s="5655"/>
    </row>
    <row r="1472" spans="1:51" ht="18" customHeight="1">
      <c r="A1472" s="4526"/>
      <c r="B1472" s="5085"/>
      <c r="C1472" s="5094"/>
      <c r="D1472" s="3807"/>
      <c r="E1472" s="5085"/>
      <c r="F1472" s="5085"/>
      <c r="G1472" s="5085"/>
      <c r="H1472" s="5085"/>
      <c r="I1472" s="5085"/>
      <c r="J1472" s="5085"/>
      <c r="K1472" s="3703"/>
      <c r="L1472" s="5146"/>
      <c r="M1472" s="3703"/>
      <c r="N1472" s="1623" t="s">
        <v>868</v>
      </c>
      <c r="O1472" s="1617" t="s">
        <v>869</v>
      </c>
      <c r="P1472" s="469" t="s">
        <v>869</v>
      </c>
      <c r="Q1472" s="1617" t="s">
        <v>857</v>
      </c>
      <c r="R1472" s="1627">
        <v>4000</v>
      </c>
      <c r="S1472" s="1627" t="s">
        <v>858</v>
      </c>
      <c r="T1472" s="1627">
        <v>2</v>
      </c>
      <c r="U1472" s="1627" t="s">
        <v>859</v>
      </c>
      <c r="V1472" s="1627">
        <v>2</v>
      </c>
      <c r="W1472" s="1601"/>
      <c r="X1472" s="1601"/>
      <c r="Y1472" s="1601"/>
      <c r="Z1472" s="1601"/>
      <c r="AA1472" s="1601"/>
      <c r="AB1472" s="2980"/>
      <c r="AC1472" s="5085"/>
      <c r="AD1472" s="5085"/>
      <c r="AE1472" s="5655"/>
    </row>
    <row r="1473" spans="1:34" ht="18" customHeight="1" thickBot="1">
      <c r="A1473" s="4866"/>
      <c r="B1473" s="5121"/>
      <c r="C1473" s="5180"/>
      <c r="D1473" s="3808"/>
      <c r="E1473" s="5121"/>
      <c r="F1473" s="5121"/>
      <c r="G1473" s="5121"/>
      <c r="H1473" s="5121"/>
      <c r="I1473" s="5121"/>
      <c r="J1473" s="5121"/>
      <c r="K1473" s="3704"/>
      <c r="L1473" s="5431"/>
      <c r="M1473" s="3704"/>
      <c r="N1473" s="1614" t="s">
        <v>379</v>
      </c>
      <c r="O1473" s="1616" t="s">
        <v>3055</v>
      </c>
      <c r="P1473" s="1604" t="s">
        <v>3055</v>
      </c>
      <c r="Q1473" s="1616" t="s">
        <v>857</v>
      </c>
      <c r="R1473" s="1604">
        <v>3983</v>
      </c>
      <c r="S1473" s="1604" t="s">
        <v>858</v>
      </c>
      <c r="T1473" s="1604">
        <v>2</v>
      </c>
      <c r="U1473" s="1604" t="s">
        <v>859</v>
      </c>
      <c r="V1473" s="1604">
        <v>2</v>
      </c>
      <c r="W1473" s="1600"/>
      <c r="X1473" s="1600"/>
      <c r="Y1473" s="1600"/>
      <c r="Z1473" s="1600"/>
      <c r="AA1473" s="1600"/>
      <c r="AB1473" s="2981"/>
      <c r="AC1473" s="5121"/>
      <c r="AD1473" s="5121"/>
      <c r="AE1473" s="5661"/>
    </row>
    <row r="1474" spans="1:34" ht="18.75" customHeight="1">
      <c r="A1474" s="4538" t="s">
        <v>5108</v>
      </c>
      <c r="B1474" s="4056" t="s">
        <v>2463</v>
      </c>
      <c r="C1474" s="5151" t="s">
        <v>5109</v>
      </c>
      <c r="D1474" s="4139" t="s">
        <v>5110</v>
      </c>
      <c r="E1474" s="5084" t="s">
        <v>1222</v>
      </c>
      <c r="F1474" s="5084" t="s">
        <v>851</v>
      </c>
      <c r="G1474" s="5084" t="s">
        <v>1131</v>
      </c>
      <c r="H1474" s="5084" t="s">
        <v>624</v>
      </c>
      <c r="I1474" s="5084" t="s">
        <v>873</v>
      </c>
      <c r="J1474" s="5084">
        <v>5162</v>
      </c>
      <c r="K1474" s="5084">
        <v>12542</v>
      </c>
      <c r="L1474" s="5084">
        <v>384</v>
      </c>
      <c r="M1474" s="5084">
        <v>1472</v>
      </c>
      <c r="N1474" s="2314" t="s">
        <v>854</v>
      </c>
      <c r="O1474" s="2314" t="s">
        <v>1135</v>
      </c>
      <c r="P1474" s="2324" t="s">
        <v>5201</v>
      </c>
      <c r="Q1474" s="2314" t="s">
        <v>857</v>
      </c>
      <c r="R1474" s="2314">
        <v>270</v>
      </c>
      <c r="S1474" s="2324" t="s">
        <v>858</v>
      </c>
      <c r="T1474" s="2324">
        <v>2</v>
      </c>
      <c r="U1474" s="2324" t="s">
        <v>859</v>
      </c>
      <c r="V1474" s="2324">
        <v>2</v>
      </c>
      <c r="W1474" s="485"/>
      <c r="X1474" s="485"/>
      <c r="Y1474" s="485"/>
      <c r="Z1474" s="485"/>
      <c r="AA1474" s="485"/>
      <c r="AB1474" s="2970"/>
      <c r="AC1474" s="5084" t="s">
        <v>2466</v>
      </c>
      <c r="AD1474" s="5084" t="s">
        <v>2472</v>
      </c>
      <c r="AE1474" s="5388" t="s">
        <v>5283</v>
      </c>
    </row>
    <row r="1475" spans="1:34" ht="18.75" customHeight="1">
      <c r="A1475" s="4526"/>
      <c r="B1475" s="4171"/>
      <c r="C1475" s="5134"/>
      <c r="D1475" s="4079"/>
      <c r="E1475" s="5086"/>
      <c r="F1475" s="5086"/>
      <c r="G1475" s="5086"/>
      <c r="H1475" s="5086"/>
      <c r="I1475" s="5086"/>
      <c r="J1475" s="5086"/>
      <c r="K1475" s="5086"/>
      <c r="L1475" s="5086"/>
      <c r="M1475" s="5086"/>
      <c r="N1475" s="2313" t="s">
        <v>379</v>
      </c>
      <c r="O1475" s="2319" t="s">
        <v>3055</v>
      </c>
      <c r="P1475" s="2297" t="s">
        <v>3055</v>
      </c>
      <c r="Q1475" s="1106" t="s">
        <v>857</v>
      </c>
      <c r="R1475" s="2297">
        <v>3983</v>
      </c>
      <c r="S1475" s="2297" t="s">
        <v>858</v>
      </c>
      <c r="T1475" s="2297">
        <v>2</v>
      </c>
      <c r="U1475" s="2297" t="s">
        <v>859</v>
      </c>
      <c r="V1475" s="2297">
        <v>2</v>
      </c>
      <c r="W1475" s="2324"/>
      <c r="X1475" s="2324"/>
      <c r="Y1475" s="2324"/>
      <c r="Z1475" s="2324"/>
      <c r="AA1475" s="2324"/>
      <c r="AB1475" s="2982"/>
      <c r="AC1475" s="5086"/>
      <c r="AD1475" s="5086"/>
      <c r="AE1475" s="5389"/>
    </row>
    <row r="1476" spans="1:34" ht="18.75" customHeight="1">
      <c r="A1476" s="4526"/>
      <c r="B1476" s="4056" t="s">
        <v>2463</v>
      </c>
      <c r="C1476" s="5151" t="s">
        <v>5157</v>
      </c>
      <c r="D1476" s="4139" t="s">
        <v>5156</v>
      </c>
      <c r="E1476" s="5084" t="s">
        <v>1222</v>
      </c>
      <c r="F1476" s="5084" t="s">
        <v>851</v>
      </c>
      <c r="G1476" s="5084" t="s">
        <v>1131</v>
      </c>
      <c r="H1476" s="3743" t="s">
        <v>624</v>
      </c>
      <c r="I1476" s="5084" t="s">
        <v>873</v>
      </c>
      <c r="J1476" s="5084">
        <v>12542</v>
      </c>
      <c r="K1476" s="5084">
        <v>23968</v>
      </c>
      <c r="L1476" s="5084">
        <v>640</v>
      </c>
      <c r="M1476" s="5084">
        <v>1472</v>
      </c>
      <c r="N1476" s="2314" t="s">
        <v>854</v>
      </c>
      <c r="O1476" s="2314" t="s">
        <v>866</v>
      </c>
      <c r="P1476" s="2324" t="s">
        <v>5201</v>
      </c>
      <c r="Q1476" s="2314" t="s">
        <v>857</v>
      </c>
      <c r="R1476" s="2314">
        <v>270</v>
      </c>
      <c r="S1476" s="2324" t="s">
        <v>858</v>
      </c>
      <c r="T1476" s="2324">
        <v>2</v>
      </c>
      <c r="U1476" s="2324" t="s">
        <v>859</v>
      </c>
      <c r="V1476" s="2324">
        <v>2</v>
      </c>
      <c r="W1476" s="2324"/>
      <c r="X1476" s="2324"/>
      <c r="Y1476" s="2324"/>
      <c r="Z1476" s="2324"/>
      <c r="AA1476" s="2324"/>
      <c r="AB1476" s="2983"/>
      <c r="AC1476" s="5084" t="s">
        <v>2468</v>
      </c>
      <c r="AD1476" s="5084" t="s">
        <v>2472</v>
      </c>
      <c r="AE1476" s="5388" t="s">
        <v>5284</v>
      </c>
    </row>
    <row r="1477" spans="1:34" ht="18.75" customHeight="1">
      <c r="A1477" s="4527"/>
      <c r="B1477" s="4171"/>
      <c r="C1477" s="5134"/>
      <c r="D1477" s="4079"/>
      <c r="E1477" s="5086"/>
      <c r="F1477" s="5086"/>
      <c r="G1477" s="5086"/>
      <c r="H1477" s="3706"/>
      <c r="I1477" s="5086"/>
      <c r="J1477" s="5086"/>
      <c r="K1477" s="5086"/>
      <c r="L1477" s="5086"/>
      <c r="M1477" s="5086"/>
      <c r="N1477" s="2313" t="s">
        <v>379</v>
      </c>
      <c r="O1477" s="2319" t="s">
        <v>3055</v>
      </c>
      <c r="P1477" s="2297" t="s">
        <v>3055</v>
      </c>
      <c r="Q1477" s="1106" t="s">
        <v>857</v>
      </c>
      <c r="R1477" s="2297">
        <v>3983</v>
      </c>
      <c r="S1477" s="2297" t="s">
        <v>858</v>
      </c>
      <c r="T1477" s="2297">
        <v>2</v>
      </c>
      <c r="U1477" s="2297" t="s">
        <v>859</v>
      </c>
      <c r="V1477" s="2297">
        <v>2</v>
      </c>
      <c r="W1477" s="2296"/>
      <c r="X1477" s="2296"/>
      <c r="Y1477" s="2296"/>
      <c r="Z1477" s="2296"/>
      <c r="AA1477" s="2296"/>
      <c r="AB1477" s="2982"/>
      <c r="AC1477" s="5086"/>
      <c r="AD1477" s="5086"/>
      <c r="AE1477" s="5389"/>
    </row>
    <row r="1478" spans="1:34" ht="18.75" customHeight="1">
      <c r="A1478" s="4525" t="s">
        <v>5113</v>
      </c>
      <c r="B1478" s="5084" t="s">
        <v>2463</v>
      </c>
      <c r="C1478" s="5105" t="s">
        <v>5112</v>
      </c>
      <c r="D1478" s="5148" t="s">
        <v>5111</v>
      </c>
      <c r="E1478" s="5084" t="s">
        <v>1222</v>
      </c>
      <c r="F1478" s="5084" t="s">
        <v>851</v>
      </c>
      <c r="G1478" s="5084" t="s">
        <v>1131</v>
      </c>
      <c r="H1478" s="5084" t="s">
        <v>624</v>
      </c>
      <c r="I1478" s="5084" t="s">
        <v>873</v>
      </c>
      <c r="J1478" s="5084">
        <v>5422</v>
      </c>
      <c r="K1478" s="5084">
        <v>12798</v>
      </c>
      <c r="L1478" s="5084">
        <v>512</v>
      </c>
      <c r="M1478" s="5084">
        <v>1728</v>
      </c>
      <c r="N1478" s="2314" t="s">
        <v>854</v>
      </c>
      <c r="O1478" s="2314" t="s">
        <v>1135</v>
      </c>
      <c r="P1478" s="2324" t="s">
        <v>5201</v>
      </c>
      <c r="Q1478" s="2314" t="s">
        <v>857</v>
      </c>
      <c r="R1478" s="2324">
        <v>270</v>
      </c>
      <c r="S1478" s="2324" t="s">
        <v>858</v>
      </c>
      <c r="T1478" s="2324">
        <v>2</v>
      </c>
      <c r="U1478" s="2324" t="s">
        <v>859</v>
      </c>
      <c r="V1478" s="2324">
        <v>2</v>
      </c>
      <c r="W1478" s="2324"/>
      <c r="X1478" s="2324"/>
      <c r="Y1478" s="2324"/>
      <c r="Z1478" s="2324"/>
      <c r="AA1478" s="2324"/>
      <c r="AB1478" s="2983"/>
      <c r="AC1478" s="5084" t="s">
        <v>2466</v>
      </c>
      <c r="AD1478" s="5084" t="s">
        <v>2472</v>
      </c>
      <c r="AE1478" s="5432" t="s">
        <v>5285</v>
      </c>
    </row>
    <row r="1479" spans="1:34" ht="18.75" customHeight="1">
      <c r="A1479" s="4526"/>
      <c r="B1479" s="5085"/>
      <c r="C1479" s="5106"/>
      <c r="D1479" s="5149"/>
      <c r="E1479" s="5085"/>
      <c r="F1479" s="5085"/>
      <c r="G1479" s="5085"/>
      <c r="H1479" s="5085"/>
      <c r="I1479" s="5085"/>
      <c r="J1479" s="5085"/>
      <c r="K1479" s="5085"/>
      <c r="L1479" s="5085"/>
      <c r="M1479" s="5085"/>
      <c r="N1479" s="2313" t="s">
        <v>868</v>
      </c>
      <c r="O1479" s="2314" t="s">
        <v>869</v>
      </c>
      <c r="P1479" s="469" t="s">
        <v>869</v>
      </c>
      <c r="Q1479" s="2319" t="s">
        <v>857</v>
      </c>
      <c r="R1479" s="2297">
        <v>4000</v>
      </c>
      <c r="S1479" s="2297" t="s">
        <v>858</v>
      </c>
      <c r="T1479" s="2297">
        <v>2</v>
      </c>
      <c r="U1479" s="2297" t="s">
        <v>859</v>
      </c>
      <c r="V1479" s="2297">
        <v>2</v>
      </c>
      <c r="W1479" s="2324"/>
      <c r="X1479" s="2324"/>
      <c r="Y1479" s="2324"/>
      <c r="Z1479" s="2324"/>
      <c r="AA1479" s="2324"/>
      <c r="AB1479" s="2980"/>
      <c r="AC1479" s="5085"/>
      <c r="AD1479" s="5085"/>
      <c r="AE1479" s="5388"/>
    </row>
    <row r="1480" spans="1:34" ht="18.75" customHeight="1">
      <c r="A1480" s="4526"/>
      <c r="B1480" s="5085"/>
      <c r="C1480" s="5107"/>
      <c r="D1480" s="5149"/>
      <c r="E1480" s="5086"/>
      <c r="F1480" s="5085"/>
      <c r="G1480" s="5085"/>
      <c r="H1480" s="5085"/>
      <c r="I1480" s="5085"/>
      <c r="J1480" s="5086"/>
      <c r="K1480" s="5085"/>
      <c r="L1480" s="5085"/>
      <c r="M1480" s="5085"/>
      <c r="N1480" s="2314" t="s">
        <v>379</v>
      </c>
      <c r="O1480" s="2332" t="s">
        <v>3055</v>
      </c>
      <c r="P1480" s="2327" t="s">
        <v>3055</v>
      </c>
      <c r="Q1480" s="2314" t="s">
        <v>857</v>
      </c>
      <c r="R1480" s="2324">
        <v>3983</v>
      </c>
      <c r="S1480" s="2324" t="s">
        <v>858</v>
      </c>
      <c r="T1480" s="2324">
        <v>2</v>
      </c>
      <c r="U1480" s="2324" t="s">
        <v>859</v>
      </c>
      <c r="V1480" s="2324">
        <v>2</v>
      </c>
      <c r="W1480" s="2324"/>
      <c r="X1480" s="2324"/>
      <c r="Y1480" s="2324"/>
      <c r="Z1480" s="2324"/>
      <c r="AA1480" s="2324"/>
      <c r="AB1480" s="2980"/>
      <c r="AC1480" s="5085"/>
      <c r="AD1480" s="5085"/>
      <c r="AE1480" s="5389"/>
    </row>
    <row r="1481" spans="1:34" ht="18.75" customHeight="1">
      <c r="A1481" s="4526"/>
      <c r="B1481" s="5084" t="s">
        <v>2463</v>
      </c>
      <c r="C1481" s="5105" t="s">
        <v>5176</v>
      </c>
      <c r="D1481" s="5148" t="s">
        <v>5159</v>
      </c>
      <c r="E1481" s="5084" t="s">
        <v>1222</v>
      </c>
      <c r="F1481" s="5084" t="s">
        <v>851</v>
      </c>
      <c r="G1481" s="5084" t="s">
        <v>1131</v>
      </c>
      <c r="H1481" s="5084" t="s">
        <v>624</v>
      </c>
      <c r="I1481" s="5084" t="s">
        <v>873</v>
      </c>
      <c r="J1481" s="5084">
        <v>12798</v>
      </c>
      <c r="K1481" s="5084">
        <v>24224</v>
      </c>
      <c r="L1481" s="5084">
        <v>512</v>
      </c>
      <c r="M1481" s="5084">
        <v>1728</v>
      </c>
      <c r="N1481" s="2314" t="s">
        <v>854</v>
      </c>
      <c r="O1481" s="2313" t="s">
        <v>866</v>
      </c>
      <c r="P1481" s="2296" t="s">
        <v>5201</v>
      </c>
      <c r="Q1481" s="2314" t="s">
        <v>857</v>
      </c>
      <c r="R1481" s="2324">
        <v>270</v>
      </c>
      <c r="S1481" s="2324" t="s">
        <v>858</v>
      </c>
      <c r="T1481" s="2324">
        <v>2</v>
      </c>
      <c r="U1481" s="2324" t="s">
        <v>859</v>
      </c>
      <c r="V1481" s="2324">
        <v>2</v>
      </c>
      <c r="W1481" s="2324"/>
      <c r="X1481" s="2324"/>
      <c r="Y1481" s="2324"/>
      <c r="Z1481" s="2324"/>
      <c r="AA1481" s="2324"/>
      <c r="AB1481" s="2983"/>
      <c r="AC1481" s="5084" t="s">
        <v>2468</v>
      </c>
      <c r="AD1481" s="5084" t="s">
        <v>2472</v>
      </c>
      <c r="AE1481" s="5432" t="s">
        <v>5286</v>
      </c>
    </row>
    <row r="1482" spans="1:34" ht="18.75" customHeight="1">
      <c r="A1482" s="4526"/>
      <c r="B1482" s="5085"/>
      <c r="C1482" s="5106"/>
      <c r="D1482" s="5149"/>
      <c r="E1482" s="5085"/>
      <c r="F1482" s="5085"/>
      <c r="G1482" s="5085"/>
      <c r="H1482" s="5085"/>
      <c r="I1482" s="5085"/>
      <c r="J1482" s="5085"/>
      <c r="K1482" s="5085"/>
      <c r="L1482" s="5085"/>
      <c r="M1482" s="5085"/>
      <c r="N1482" s="2314" t="s">
        <v>868</v>
      </c>
      <c r="O1482" s="2314" t="s">
        <v>869</v>
      </c>
      <c r="P1482" s="2314" t="s">
        <v>869</v>
      </c>
      <c r="Q1482" s="2314" t="s">
        <v>857</v>
      </c>
      <c r="R1482" s="2324">
        <v>4000</v>
      </c>
      <c r="S1482" s="2324" t="s">
        <v>858</v>
      </c>
      <c r="T1482" s="2324">
        <v>2</v>
      </c>
      <c r="U1482" s="2324" t="s">
        <v>859</v>
      </c>
      <c r="V1482" s="2324">
        <v>2</v>
      </c>
      <c r="W1482" s="2324"/>
      <c r="X1482" s="2324"/>
      <c r="Y1482" s="2324"/>
      <c r="Z1482" s="2324"/>
      <c r="AA1482" s="2324"/>
      <c r="AB1482" s="2980"/>
      <c r="AC1482" s="5085"/>
      <c r="AD1482" s="5085"/>
      <c r="AE1482" s="5388"/>
    </row>
    <row r="1483" spans="1:34" ht="18.75" customHeight="1">
      <c r="A1483" s="4526"/>
      <c r="B1483" s="5085"/>
      <c r="C1483" s="5107"/>
      <c r="D1483" s="5150"/>
      <c r="E1483" s="5086"/>
      <c r="F1483" s="5086"/>
      <c r="G1483" s="5086"/>
      <c r="H1483" s="5086"/>
      <c r="I1483" s="5086"/>
      <c r="J1483" s="5085"/>
      <c r="K1483" s="5085"/>
      <c r="L1483" s="5085"/>
      <c r="M1483" s="5085"/>
      <c r="N1483" s="2313" t="s">
        <v>379</v>
      </c>
      <c r="O1483" s="2319" t="s">
        <v>3055</v>
      </c>
      <c r="P1483" s="2297" t="s">
        <v>3055</v>
      </c>
      <c r="Q1483" s="2319" t="s">
        <v>857</v>
      </c>
      <c r="R1483" s="2297">
        <v>3983</v>
      </c>
      <c r="S1483" s="2297" t="s">
        <v>858</v>
      </c>
      <c r="T1483" s="2297">
        <v>2</v>
      </c>
      <c r="U1483" s="2297" t="s">
        <v>859</v>
      </c>
      <c r="V1483" s="2297">
        <v>2</v>
      </c>
      <c r="W1483" s="2324"/>
      <c r="X1483" s="2324"/>
      <c r="Y1483" s="2324"/>
      <c r="Z1483" s="2324"/>
      <c r="AA1483" s="2324"/>
      <c r="AB1483" s="2982"/>
      <c r="AC1483" s="5086"/>
      <c r="AD1483" s="5086"/>
      <c r="AE1483" s="5389"/>
    </row>
    <row r="1484" spans="1:34" s="87" customFormat="1" ht="18.75" customHeight="1">
      <c r="A1484" s="4526"/>
      <c r="B1484" s="5084" t="s">
        <v>2463</v>
      </c>
      <c r="C1484" s="5105" t="s">
        <v>5115</v>
      </c>
      <c r="D1484" s="5148" t="s">
        <v>5114</v>
      </c>
      <c r="E1484" s="5084" t="s">
        <v>1222</v>
      </c>
      <c r="F1484" s="5084" t="s">
        <v>851</v>
      </c>
      <c r="G1484" s="5084" t="s">
        <v>1131</v>
      </c>
      <c r="H1484" s="5084" t="s">
        <v>624</v>
      </c>
      <c r="I1484" s="5084" t="s">
        <v>873</v>
      </c>
      <c r="J1484" s="5084">
        <v>5674</v>
      </c>
      <c r="K1484" s="5084">
        <v>13054</v>
      </c>
      <c r="L1484" s="5084">
        <v>608</v>
      </c>
      <c r="M1484" s="5084">
        <v>1984</v>
      </c>
      <c r="N1484" s="2314" t="s">
        <v>854</v>
      </c>
      <c r="O1484" s="2314" t="s">
        <v>1135</v>
      </c>
      <c r="P1484" s="2324" t="s">
        <v>1708</v>
      </c>
      <c r="Q1484" s="2314" t="s">
        <v>857</v>
      </c>
      <c r="R1484" s="2324">
        <v>270</v>
      </c>
      <c r="S1484" s="2324" t="s">
        <v>858</v>
      </c>
      <c r="T1484" s="2324">
        <v>2</v>
      </c>
      <c r="U1484" s="2324" t="s">
        <v>859</v>
      </c>
      <c r="V1484" s="2324">
        <v>2</v>
      </c>
      <c r="W1484" s="2324"/>
      <c r="X1484" s="2324"/>
      <c r="Y1484" s="2324"/>
      <c r="Z1484" s="2324"/>
      <c r="AA1484" s="2324"/>
      <c r="AB1484" s="2983"/>
      <c r="AC1484" s="5084" t="s">
        <v>2466</v>
      </c>
      <c r="AD1484" s="5084" t="s">
        <v>2472</v>
      </c>
      <c r="AE1484" s="5432" t="s">
        <v>5287</v>
      </c>
      <c r="AF1484" s="260"/>
      <c r="AG1484" s="260"/>
      <c r="AH1484" s="260"/>
    </row>
    <row r="1485" spans="1:34" s="87" customFormat="1" ht="18.75" customHeight="1">
      <c r="A1485" s="4526"/>
      <c r="B1485" s="5085"/>
      <c r="C1485" s="5106"/>
      <c r="D1485" s="5149"/>
      <c r="E1485" s="5085"/>
      <c r="F1485" s="5085"/>
      <c r="G1485" s="5085"/>
      <c r="H1485" s="5085"/>
      <c r="I1485" s="5085"/>
      <c r="J1485" s="5085"/>
      <c r="K1485" s="5085"/>
      <c r="L1485" s="5085"/>
      <c r="M1485" s="5085"/>
      <c r="N1485" s="2314" t="s">
        <v>868</v>
      </c>
      <c r="O1485" s="2314" t="s">
        <v>340</v>
      </c>
      <c r="P1485" s="2314" t="s">
        <v>340</v>
      </c>
      <c r="Q1485" s="2314" t="s">
        <v>857</v>
      </c>
      <c r="R1485" s="2324">
        <v>4000</v>
      </c>
      <c r="S1485" s="2324" t="s">
        <v>858</v>
      </c>
      <c r="T1485" s="2324">
        <v>8</v>
      </c>
      <c r="U1485" s="2324" t="s">
        <v>859</v>
      </c>
      <c r="V1485" s="2324">
        <v>8</v>
      </c>
      <c r="W1485" s="2324"/>
      <c r="X1485" s="2324"/>
      <c r="Y1485" s="2324"/>
      <c r="Z1485" s="2324"/>
      <c r="AA1485" s="2324"/>
      <c r="AB1485" s="2980"/>
      <c r="AC1485" s="5085"/>
      <c r="AD1485" s="5085"/>
      <c r="AE1485" s="5388"/>
      <c r="AF1485" s="260"/>
      <c r="AG1485" s="260"/>
      <c r="AH1485" s="260"/>
    </row>
    <row r="1486" spans="1:34" s="87" customFormat="1" ht="18.75" customHeight="1">
      <c r="A1486" s="4526"/>
      <c r="B1486" s="5085"/>
      <c r="C1486" s="5107"/>
      <c r="D1486" s="5149"/>
      <c r="E1486" s="5086"/>
      <c r="F1486" s="5085"/>
      <c r="G1486" s="5086"/>
      <c r="H1486" s="5085"/>
      <c r="I1486" s="5086"/>
      <c r="J1486" s="5085"/>
      <c r="K1486" s="5085"/>
      <c r="L1486" s="5085"/>
      <c r="M1486" s="5085"/>
      <c r="N1486" s="2313" t="s">
        <v>379</v>
      </c>
      <c r="O1486" s="2319" t="s">
        <v>3055</v>
      </c>
      <c r="P1486" s="2297" t="s">
        <v>3055</v>
      </c>
      <c r="Q1486" s="2319" t="s">
        <v>857</v>
      </c>
      <c r="R1486" s="2297">
        <v>3983</v>
      </c>
      <c r="S1486" s="2297" t="s">
        <v>858</v>
      </c>
      <c r="T1486" s="2297">
        <v>2</v>
      </c>
      <c r="U1486" s="2297" t="s">
        <v>859</v>
      </c>
      <c r="V1486" s="2297">
        <v>2</v>
      </c>
      <c r="W1486" s="2324"/>
      <c r="X1486" s="2324"/>
      <c r="Y1486" s="2324"/>
      <c r="Z1486" s="2324"/>
      <c r="AA1486" s="2324"/>
      <c r="AB1486" s="2980"/>
      <c r="AC1486" s="5085"/>
      <c r="AD1486" s="5085"/>
      <c r="AE1486" s="5389"/>
      <c r="AF1486" s="260"/>
      <c r="AG1486" s="260"/>
      <c r="AH1486" s="260"/>
    </row>
    <row r="1487" spans="1:34" s="87" customFormat="1" ht="18.75" customHeight="1">
      <c r="A1487" s="4526"/>
      <c r="B1487" s="5084" t="s">
        <v>2463</v>
      </c>
      <c r="C1487" s="5105" t="s">
        <v>5162</v>
      </c>
      <c r="D1487" s="5148" t="s">
        <v>5161</v>
      </c>
      <c r="E1487" s="5084" t="s">
        <v>1222</v>
      </c>
      <c r="F1487" s="5084" t="s">
        <v>851</v>
      </c>
      <c r="G1487" s="5084" t="s">
        <v>1131</v>
      </c>
      <c r="H1487" s="5084" t="s">
        <v>624</v>
      </c>
      <c r="I1487" s="5084" t="s">
        <v>873</v>
      </c>
      <c r="J1487" s="5084">
        <v>13054</v>
      </c>
      <c r="K1487" s="5084">
        <v>24480</v>
      </c>
      <c r="L1487" s="5084">
        <v>608</v>
      </c>
      <c r="M1487" s="5084">
        <v>1984</v>
      </c>
      <c r="N1487" s="2314" t="s">
        <v>854</v>
      </c>
      <c r="O1487" s="2314" t="s">
        <v>866</v>
      </c>
      <c r="P1487" s="2324" t="s">
        <v>1708</v>
      </c>
      <c r="Q1487" s="2314" t="s">
        <v>857</v>
      </c>
      <c r="R1487" s="2324">
        <v>270</v>
      </c>
      <c r="S1487" s="2324" t="s">
        <v>858</v>
      </c>
      <c r="T1487" s="2324">
        <v>2</v>
      </c>
      <c r="U1487" s="2324" t="s">
        <v>859</v>
      </c>
      <c r="V1487" s="2324">
        <v>2</v>
      </c>
      <c r="W1487" s="2324"/>
      <c r="X1487" s="2324"/>
      <c r="Y1487" s="2324"/>
      <c r="Z1487" s="2324"/>
      <c r="AA1487" s="2324"/>
      <c r="AB1487" s="2983"/>
      <c r="AC1487" s="5084" t="s">
        <v>2468</v>
      </c>
      <c r="AD1487" s="5084" t="s">
        <v>2472</v>
      </c>
      <c r="AE1487" s="5432" t="s">
        <v>5288</v>
      </c>
      <c r="AF1487" s="260"/>
      <c r="AG1487" s="260"/>
      <c r="AH1487" s="260"/>
    </row>
    <row r="1488" spans="1:34" s="87" customFormat="1" ht="18.75" customHeight="1">
      <c r="A1488" s="4526"/>
      <c r="B1488" s="5085"/>
      <c r="C1488" s="5106"/>
      <c r="D1488" s="5149"/>
      <c r="E1488" s="5085"/>
      <c r="F1488" s="5085"/>
      <c r="G1488" s="5085"/>
      <c r="H1488" s="5085"/>
      <c r="I1488" s="5085"/>
      <c r="J1488" s="5085"/>
      <c r="K1488" s="5085"/>
      <c r="L1488" s="5085"/>
      <c r="M1488" s="5085"/>
      <c r="N1488" s="2314" t="s">
        <v>868</v>
      </c>
      <c r="O1488" s="2314" t="s">
        <v>340</v>
      </c>
      <c r="P1488" s="2314" t="s">
        <v>340</v>
      </c>
      <c r="Q1488" s="2314" t="s">
        <v>857</v>
      </c>
      <c r="R1488" s="2324">
        <v>4000</v>
      </c>
      <c r="S1488" s="2324" t="s">
        <v>858</v>
      </c>
      <c r="T1488" s="2324">
        <v>8</v>
      </c>
      <c r="U1488" s="2324" t="s">
        <v>859</v>
      </c>
      <c r="V1488" s="2324">
        <v>8</v>
      </c>
      <c r="W1488" s="2324"/>
      <c r="X1488" s="2324"/>
      <c r="Y1488" s="2324"/>
      <c r="Z1488" s="2324"/>
      <c r="AA1488" s="2324"/>
      <c r="AB1488" s="2980"/>
      <c r="AC1488" s="5085"/>
      <c r="AD1488" s="5085"/>
      <c r="AE1488" s="5388"/>
      <c r="AF1488" s="260"/>
      <c r="AG1488" s="260"/>
      <c r="AH1488" s="260"/>
    </row>
    <row r="1489" spans="1:34" s="87" customFormat="1" ht="18.75" customHeight="1">
      <c r="A1489" s="4527"/>
      <c r="B1489" s="5086"/>
      <c r="C1489" s="5107"/>
      <c r="D1489" s="5150"/>
      <c r="E1489" s="5086"/>
      <c r="F1489" s="5086"/>
      <c r="G1489" s="5086"/>
      <c r="H1489" s="5086"/>
      <c r="I1489" s="5086"/>
      <c r="J1489" s="5086"/>
      <c r="K1489" s="5086"/>
      <c r="L1489" s="5086"/>
      <c r="M1489" s="5086"/>
      <c r="N1489" s="2313" t="s">
        <v>379</v>
      </c>
      <c r="O1489" s="2319" t="s">
        <v>3055</v>
      </c>
      <c r="P1489" s="2297" t="s">
        <v>3055</v>
      </c>
      <c r="Q1489" s="2319" t="s">
        <v>857</v>
      </c>
      <c r="R1489" s="2297">
        <v>3983</v>
      </c>
      <c r="S1489" s="2297" t="s">
        <v>858</v>
      </c>
      <c r="T1489" s="2297">
        <v>2</v>
      </c>
      <c r="U1489" s="2297" t="s">
        <v>859</v>
      </c>
      <c r="V1489" s="2297">
        <v>2</v>
      </c>
      <c r="W1489" s="2324"/>
      <c r="X1489" s="2324"/>
      <c r="Y1489" s="2324"/>
      <c r="Z1489" s="2324"/>
      <c r="AA1489" s="2324"/>
      <c r="AB1489" s="2982"/>
      <c r="AC1489" s="5086"/>
      <c r="AD1489" s="5086"/>
      <c r="AE1489" s="5389"/>
      <c r="AF1489" s="260"/>
      <c r="AG1489" s="260"/>
      <c r="AH1489" s="260"/>
    </row>
    <row r="1490" spans="1:34" s="87" customFormat="1" ht="18.75" customHeight="1">
      <c r="A1490" s="4525" t="s">
        <v>5121</v>
      </c>
      <c r="B1490" s="5084" t="s">
        <v>2463</v>
      </c>
      <c r="C1490" s="5094" t="s">
        <v>5119</v>
      </c>
      <c r="D1490" s="4139" t="s">
        <v>5118</v>
      </c>
      <c r="E1490" s="5084" t="s">
        <v>1224</v>
      </c>
      <c r="F1490" s="5084" t="s">
        <v>851</v>
      </c>
      <c r="G1490" s="5084" t="s">
        <v>1131</v>
      </c>
      <c r="H1490" s="5084" t="s">
        <v>624</v>
      </c>
      <c r="I1490" s="5084" t="s">
        <v>873</v>
      </c>
      <c r="J1490" s="5084">
        <v>9194</v>
      </c>
      <c r="K1490" s="3743">
        <v>16574</v>
      </c>
      <c r="L1490" s="5145">
        <v>576</v>
      </c>
      <c r="M1490" s="3743">
        <v>1728</v>
      </c>
      <c r="N1490" s="462" t="s">
        <v>854</v>
      </c>
      <c r="O1490" s="464" t="s">
        <v>1135</v>
      </c>
      <c r="P1490" s="503" t="s">
        <v>1708</v>
      </c>
      <c r="Q1490" s="2314" t="s">
        <v>857</v>
      </c>
      <c r="R1490" s="2324">
        <v>270</v>
      </c>
      <c r="S1490" s="2324" t="s">
        <v>858</v>
      </c>
      <c r="T1490" s="2324">
        <v>2</v>
      </c>
      <c r="U1490" s="2324" t="s">
        <v>859</v>
      </c>
      <c r="V1490" s="2324">
        <v>2</v>
      </c>
      <c r="W1490" s="2295"/>
      <c r="X1490" s="2295"/>
      <c r="Y1490" s="2295"/>
      <c r="Z1490" s="2295"/>
      <c r="AA1490" s="2295"/>
      <c r="AB1490" s="2980"/>
      <c r="AC1490" s="5084" t="s">
        <v>2468</v>
      </c>
      <c r="AD1490" s="5084" t="s">
        <v>2472</v>
      </c>
      <c r="AE1490" s="5317" t="s">
        <v>5289</v>
      </c>
      <c r="AF1490" s="260"/>
      <c r="AG1490" s="260"/>
      <c r="AH1490" s="260"/>
    </row>
    <row r="1491" spans="1:34" s="87" customFormat="1" ht="18.75" customHeight="1">
      <c r="A1491" s="4526"/>
      <c r="B1491" s="5085"/>
      <c r="C1491" s="5094"/>
      <c r="D1491" s="4167"/>
      <c r="E1491" s="5085"/>
      <c r="F1491" s="5085"/>
      <c r="G1491" s="5085"/>
      <c r="H1491" s="5085"/>
      <c r="I1491" s="5085"/>
      <c r="J1491" s="5085"/>
      <c r="K1491" s="3703"/>
      <c r="L1491" s="5146"/>
      <c r="M1491" s="3703"/>
      <c r="N1491" s="462" t="s">
        <v>874</v>
      </c>
      <c r="O1491" s="2321" t="s">
        <v>930</v>
      </c>
      <c r="P1491" s="1123" t="s">
        <v>341</v>
      </c>
      <c r="Q1491" s="2314" t="s">
        <v>857</v>
      </c>
      <c r="R1491" s="2324">
        <v>3986</v>
      </c>
      <c r="S1491" s="2324" t="s">
        <v>858</v>
      </c>
      <c r="T1491" s="2324">
        <v>2</v>
      </c>
      <c r="U1491" s="2324" t="s">
        <v>859</v>
      </c>
      <c r="V1491" s="2324">
        <v>2</v>
      </c>
      <c r="W1491" s="2324">
        <v>3</v>
      </c>
      <c r="X1491" s="2324" t="s">
        <v>875</v>
      </c>
      <c r="Y1491" s="2324" t="s">
        <v>859</v>
      </c>
      <c r="Z1491" s="2324" t="s">
        <v>876</v>
      </c>
      <c r="AA1491" s="2324" t="s">
        <v>877</v>
      </c>
      <c r="AB1491" s="2980"/>
      <c r="AC1491" s="5085"/>
      <c r="AD1491" s="5085"/>
      <c r="AE1491" s="5317"/>
      <c r="AF1491" s="260"/>
      <c r="AG1491" s="260"/>
      <c r="AH1491" s="260"/>
    </row>
    <row r="1492" spans="1:34" s="87" customFormat="1" ht="18.75" customHeight="1">
      <c r="A1492" s="4526"/>
      <c r="B1492" s="5086"/>
      <c r="C1492" s="5095"/>
      <c r="D1492" s="4079"/>
      <c r="E1492" s="5086"/>
      <c r="F1492" s="5086"/>
      <c r="G1492" s="5086"/>
      <c r="H1492" s="5086"/>
      <c r="I1492" s="5086"/>
      <c r="J1492" s="5086"/>
      <c r="K1492" s="3706"/>
      <c r="L1492" s="5147"/>
      <c r="M1492" s="3706"/>
      <c r="N1492" s="2313" t="s">
        <v>379</v>
      </c>
      <c r="O1492" s="2319" t="s">
        <v>3055</v>
      </c>
      <c r="P1492" s="2297" t="s">
        <v>3055</v>
      </c>
      <c r="Q1492" s="2319" t="s">
        <v>857</v>
      </c>
      <c r="R1492" s="2297">
        <v>3983</v>
      </c>
      <c r="S1492" s="2297" t="s">
        <v>858</v>
      </c>
      <c r="T1492" s="2297">
        <v>2</v>
      </c>
      <c r="U1492" s="2297" t="s">
        <v>859</v>
      </c>
      <c r="V1492" s="2297">
        <v>2</v>
      </c>
      <c r="W1492" s="2324"/>
      <c r="X1492" s="2324"/>
      <c r="Y1492" s="2324"/>
      <c r="Z1492" s="2324"/>
      <c r="AA1492" s="2324"/>
      <c r="AB1492" s="2982"/>
      <c r="AC1492" s="5086"/>
      <c r="AD1492" s="5086"/>
      <c r="AE1492" s="5317"/>
      <c r="AF1492" s="260"/>
      <c r="AG1492" s="260"/>
      <c r="AH1492" s="260"/>
    </row>
    <row r="1493" spans="1:34" s="87" customFormat="1" ht="18.75" customHeight="1">
      <c r="A1493" s="4526"/>
      <c r="B1493" s="5084" t="s">
        <v>2463</v>
      </c>
      <c r="C1493" s="5094" t="s">
        <v>5165</v>
      </c>
      <c r="D1493" s="4139" t="s">
        <v>5164</v>
      </c>
      <c r="E1493" s="5084" t="s">
        <v>1224</v>
      </c>
      <c r="F1493" s="5084" t="s">
        <v>851</v>
      </c>
      <c r="G1493" s="5084" t="s">
        <v>1131</v>
      </c>
      <c r="H1493" s="5084" t="s">
        <v>624</v>
      </c>
      <c r="I1493" s="5084" t="s">
        <v>873</v>
      </c>
      <c r="J1493" s="5084">
        <v>16574</v>
      </c>
      <c r="K1493" s="3743">
        <v>28000</v>
      </c>
      <c r="L1493" s="5145">
        <v>832</v>
      </c>
      <c r="M1493" s="3743">
        <v>1728</v>
      </c>
      <c r="N1493" s="462" t="s">
        <v>854</v>
      </c>
      <c r="O1493" s="464" t="s">
        <v>866</v>
      </c>
      <c r="P1493" s="503" t="s">
        <v>1708</v>
      </c>
      <c r="Q1493" s="2314" t="s">
        <v>857</v>
      </c>
      <c r="R1493" s="2324">
        <v>270</v>
      </c>
      <c r="S1493" s="2324" t="s">
        <v>858</v>
      </c>
      <c r="T1493" s="2324">
        <v>2</v>
      </c>
      <c r="U1493" s="2324" t="s">
        <v>859</v>
      </c>
      <c r="V1493" s="2324">
        <v>2</v>
      </c>
      <c r="W1493" s="2295"/>
      <c r="X1493" s="2295"/>
      <c r="Y1493" s="2295"/>
      <c r="Z1493" s="2295"/>
      <c r="AA1493" s="2295"/>
      <c r="AB1493" s="2980"/>
      <c r="AC1493" s="5084" t="s">
        <v>2468</v>
      </c>
      <c r="AD1493" s="5084" t="s">
        <v>2472</v>
      </c>
      <c r="AE1493" s="5317" t="s">
        <v>5290</v>
      </c>
      <c r="AF1493" s="260"/>
      <c r="AG1493" s="260"/>
      <c r="AH1493" s="260"/>
    </row>
    <row r="1494" spans="1:34" s="87" customFormat="1" ht="18.75" customHeight="1">
      <c r="A1494" s="4526"/>
      <c r="B1494" s="5085"/>
      <c r="C1494" s="5094"/>
      <c r="D1494" s="4167"/>
      <c r="E1494" s="5085"/>
      <c r="F1494" s="5085"/>
      <c r="G1494" s="5085"/>
      <c r="H1494" s="5085"/>
      <c r="I1494" s="5085"/>
      <c r="J1494" s="5085"/>
      <c r="K1494" s="3703"/>
      <c r="L1494" s="5146"/>
      <c r="M1494" s="3703"/>
      <c r="N1494" s="462" t="s">
        <v>874</v>
      </c>
      <c r="O1494" s="2321" t="s">
        <v>930</v>
      </c>
      <c r="P1494" s="1123" t="s">
        <v>341</v>
      </c>
      <c r="Q1494" s="2314" t="s">
        <v>857</v>
      </c>
      <c r="R1494" s="2324">
        <v>3986</v>
      </c>
      <c r="S1494" s="2324" t="s">
        <v>858</v>
      </c>
      <c r="T1494" s="2324">
        <v>2</v>
      </c>
      <c r="U1494" s="2324" t="s">
        <v>859</v>
      </c>
      <c r="V1494" s="2324">
        <v>2</v>
      </c>
      <c r="W1494" s="2324">
        <v>3</v>
      </c>
      <c r="X1494" s="2324" t="s">
        <v>875</v>
      </c>
      <c r="Y1494" s="2324" t="s">
        <v>859</v>
      </c>
      <c r="Z1494" s="2324" t="s">
        <v>876</v>
      </c>
      <c r="AA1494" s="2324" t="s">
        <v>877</v>
      </c>
      <c r="AB1494" s="2980"/>
      <c r="AC1494" s="5085"/>
      <c r="AD1494" s="5085"/>
      <c r="AE1494" s="5317"/>
      <c r="AF1494" s="260"/>
      <c r="AG1494" s="260"/>
      <c r="AH1494" s="260"/>
    </row>
    <row r="1495" spans="1:34" s="87" customFormat="1" ht="18.75" customHeight="1">
      <c r="A1495" s="4527"/>
      <c r="B1495" s="5086"/>
      <c r="C1495" s="5095"/>
      <c r="D1495" s="4079"/>
      <c r="E1495" s="5086"/>
      <c r="F1495" s="5086"/>
      <c r="G1495" s="5086"/>
      <c r="H1495" s="5086"/>
      <c r="I1495" s="5086"/>
      <c r="J1495" s="5086"/>
      <c r="K1495" s="3706"/>
      <c r="L1495" s="5147"/>
      <c r="M1495" s="3706"/>
      <c r="N1495" s="2313" t="s">
        <v>379</v>
      </c>
      <c r="O1495" s="2319" t="s">
        <v>3055</v>
      </c>
      <c r="P1495" s="2297" t="s">
        <v>3055</v>
      </c>
      <c r="Q1495" s="2319" t="s">
        <v>857</v>
      </c>
      <c r="R1495" s="2297">
        <v>3983</v>
      </c>
      <c r="S1495" s="2297" t="s">
        <v>858</v>
      </c>
      <c r="T1495" s="2297">
        <v>2</v>
      </c>
      <c r="U1495" s="2297" t="s">
        <v>859</v>
      </c>
      <c r="V1495" s="2297">
        <v>2</v>
      </c>
      <c r="W1495" s="2324"/>
      <c r="X1495" s="2324"/>
      <c r="Y1495" s="2324"/>
      <c r="Z1495" s="2324"/>
      <c r="AA1495" s="2324"/>
      <c r="AB1495" s="2982"/>
      <c r="AC1495" s="5086"/>
      <c r="AD1495" s="5086"/>
      <c r="AE1495" s="5317"/>
      <c r="AF1495" s="260"/>
      <c r="AG1495" s="260"/>
      <c r="AH1495" s="260"/>
    </row>
    <row r="1496" spans="1:34" s="87" customFormat="1" ht="18.75" customHeight="1">
      <c r="A1496" s="4525" t="s">
        <v>5124</v>
      </c>
      <c r="B1496" s="5084" t="s">
        <v>2463</v>
      </c>
      <c r="C1496" s="5094" t="s">
        <v>5123</v>
      </c>
      <c r="D1496" s="4139" t="s">
        <v>5207</v>
      </c>
      <c r="E1496" s="5084" t="s">
        <v>1225</v>
      </c>
      <c r="F1496" s="5084" t="s">
        <v>851</v>
      </c>
      <c r="G1496" s="5084" t="s">
        <v>1131</v>
      </c>
      <c r="H1496" s="5084" t="s">
        <v>624</v>
      </c>
      <c r="I1496" s="5084" t="s">
        <v>873</v>
      </c>
      <c r="J1496" s="5084">
        <v>11194</v>
      </c>
      <c r="K1496" s="3743">
        <v>18574</v>
      </c>
      <c r="L1496" s="5145">
        <v>576</v>
      </c>
      <c r="M1496" s="3743">
        <v>1728</v>
      </c>
      <c r="N1496" s="1270" t="s">
        <v>854</v>
      </c>
      <c r="O1496" s="2324" t="s">
        <v>1135</v>
      </c>
      <c r="P1496" s="198" t="s">
        <v>1708</v>
      </c>
      <c r="Q1496" s="2314" t="s">
        <v>857</v>
      </c>
      <c r="R1496" s="2324">
        <v>270</v>
      </c>
      <c r="S1496" s="2324" t="s">
        <v>858</v>
      </c>
      <c r="T1496" s="2324">
        <v>2</v>
      </c>
      <c r="U1496" s="2324" t="s">
        <v>859</v>
      </c>
      <c r="V1496" s="2324">
        <v>2</v>
      </c>
      <c r="W1496" s="2295"/>
      <c r="X1496" s="2295"/>
      <c r="Y1496" s="2295"/>
      <c r="Z1496" s="2295"/>
      <c r="AA1496" s="2295"/>
      <c r="AB1496" s="2980"/>
      <c r="AC1496" s="5084" t="s">
        <v>2468</v>
      </c>
      <c r="AD1496" s="5084" t="s">
        <v>2472</v>
      </c>
      <c r="AE1496" s="5317" t="s">
        <v>5291</v>
      </c>
      <c r="AF1496" s="260"/>
      <c r="AG1496" s="260"/>
      <c r="AH1496" s="260"/>
    </row>
    <row r="1497" spans="1:34" s="87" customFormat="1" ht="18.75" customHeight="1">
      <c r="A1497" s="4526"/>
      <c r="B1497" s="5085"/>
      <c r="C1497" s="5094"/>
      <c r="D1497" s="4167"/>
      <c r="E1497" s="5085"/>
      <c r="F1497" s="5085"/>
      <c r="G1497" s="5085"/>
      <c r="H1497" s="5085"/>
      <c r="I1497" s="5085"/>
      <c r="J1497" s="5085"/>
      <c r="K1497" s="3703"/>
      <c r="L1497" s="5146"/>
      <c r="M1497" s="3703"/>
      <c r="N1497" s="1270" t="s">
        <v>874</v>
      </c>
      <c r="O1497" s="2313" t="s">
        <v>168</v>
      </c>
      <c r="P1497" s="469" t="s">
        <v>341</v>
      </c>
      <c r="Q1497" s="2314" t="s">
        <v>857</v>
      </c>
      <c r="R1497" s="2324">
        <v>3986</v>
      </c>
      <c r="S1497" s="2324" t="s">
        <v>858</v>
      </c>
      <c r="T1497" s="2324">
        <v>2</v>
      </c>
      <c r="U1497" s="2324" t="s">
        <v>859</v>
      </c>
      <c r="V1497" s="2324">
        <v>2</v>
      </c>
      <c r="W1497" s="2324">
        <v>6</v>
      </c>
      <c r="X1497" s="2324" t="s">
        <v>875</v>
      </c>
      <c r="Y1497" s="2324" t="s">
        <v>859</v>
      </c>
      <c r="Z1497" s="2324" t="s">
        <v>876</v>
      </c>
      <c r="AA1497" s="2324" t="s">
        <v>877</v>
      </c>
      <c r="AB1497" s="2980"/>
      <c r="AC1497" s="5085"/>
      <c r="AD1497" s="5085"/>
      <c r="AE1497" s="5317"/>
      <c r="AF1497" s="260"/>
      <c r="AG1497" s="260"/>
      <c r="AH1497" s="260"/>
    </row>
    <row r="1498" spans="1:34" s="87" customFormat="1" ht="18.75" customHeight="1">
      <c r="A1498" s="4526"/>
      <c r="B1498" s="5086"/>
      <c r="C1498" s="5095"/>
      <c r="D1498" s="4079"/>
      <c r="E1498" s="5086"/>
      <c r="F1498" s="5086"/>
      <c r="G1498" s="5086"/>
      <c r="H1498" s="5086"/>
      <c r="I1498" s="5086"/>
      <c r="J1498" s="5086"/>
      <c r="K1498" s="3706"/>
      <c r="L1498" s="5147"/>
      <c r="M1498" s="3706"/>
      <c r="N1498" s="2313" t="s">
        <v>379</v>
      </c>
      <c r="O1498" s="2319" t="s">
        <v>3055</v>
      </c>
      <c r="P1498" s="2297" t="s">
        <v>3055</v>
      </c>
      <c r="Q1498" s="2319" t="s">
        <v>857</v>
      </c>
      <c r="R1498" s="2297">
        <v>3983</v>
      </c>
      <c r="S1498" s="2297" t="s">
        <v>858</v>
      </c>
      <c r="T1498" s="2297">
        <v>2</v>
      </c>
      <c r="U1498" s="2297" t="s">
        <v>859</v>
      </c>
      <c r="V1498" s="2297">
        <v>2</v>
      </c>
      <c r="W1498" s="1285"/>
      <c r="X1498" s="1285"/>
      <c r="Y1498" s="1285"/>
      <c r="Z1498" s="1285"/>
      <c r="AA1498" s="1285"/>
      <c r="AB1498" s="2995"/>
      <c r="AC1498" s="5086"/>
      <c r="AD1498" s="5086"/>
      <c r="AE1498" s="5317"/>
      <c r="AF1498" s="260"/>
      <c r="AG1498" s="260"/>
      <c r="AH1498" s="260"/>
    </row>
    <row r="1499" spans="1:34" s="87" customFormat="1" ht="18.75" customHeight="1">
      <c r="A1499" s="4526"/>
      <c r="B1499" s="5084" t="s">
        <v>2463</v>
      </c>
      <c r="C1499" s="5094" t="s">
        <v>5168</v>
      </c>
      <c r="D1499" s="4139" t="s">
        <v>5230</v>
      </c>
      <c r="E1499" s="5084" t="s">
        <v>1225</v>
      </c>
      <c r="F1499" s="5084" t="s">
        <v>851</v>
      </c>
      <c r="G1499" s="5084" t="s">
        <v>1131</v>
      </c>
      <c r="H1499" s="5084" t="s">
        <v>624</v>
      </c>
      <c r="I1499" s="5084" t="s">
        <v>873</v>
      </c>
      <c r="J1499" s="5084">
        <v>18574</v>
      </c>
      <c r="K1499" s="3743">
        <v>30000</v>
      </c>
      <c r="L1499" s="5145">
        <v>832</v>
      </c>
      <c r="M1499" s="3743">
        <v>1728</v>
      </c>
      <c r="N1499" s="1270" t="s">
        <v>854</v>
      </c>
      <c r="O1499" s="2324" t="s">
        <v>5231</v>
      </c>
      <c r="P1499" s="198" t="s">
        <v>1708</v>
      </c>
      <c r="Q1499" s="2314" t="s">
        <v>857</v>
      </c>
      <c r="R1499" s="2324">
        <v>270</v>
      </c>
      <c r="S1499" s="2324" t="s">
        <v>858</v>
      </c>
      <c r="T1499" s="2324">
        <v>2</v>
      </c>
      <c r="U1499" s="2324" t="s">
        <v>859</v>
      </c>
      <c r="V1499" s="2324">
        <v>2</v>
      </c>
      <c r="W1499" s="2295"/>
      <c r="X1499" s="2295"/>
      <c r="Y1499" s="2295"/>
      <c r="Z1499" s="2295"/>
      <c r="AA1499" s="2295"/>
      <c r="AB1499" s="2980"/>
      <c r="AC1499" s="5084" t="s">
        <v>2468</v>
      </c>
      <c r="AD1499" s="5084" t="s">
        <v>2472</v>
      </c>
      <c r="AE1499" s="5317" t="s">
        <v>5292</v>
      </c>
      <c r="AF1499" s="260"/>
      <c r="AG1499" s="260"/>
      <c r="AH1499" s="260"/>
    </row>
    <row r="1500" spans="1:34" s="87" customFormat="1" ht="18.75" customHeight="1">
      <c r="A1500" s="4526"/>
      <c r="B1500" s="5085"/>
      <c r="C1500" s="5094"/>
      <c r="D1500" s="4167"/>
      <c r="E1500" s="5085"/>
      <c r="F1500" s="5085"/>
      <c r="G1500" s="5085"/>
      <c r="H1500" s="5085"/>
      <c r="I1500" s="5085"/>
      <c r="J1500" s="5085"/>
      <c r="K1500" s="3703"/>
      <c r="L1500" s="5146"/>
      <c r="M1500" s="3703"/>
      <c r="N1500" s="1270" t="s">
        <v>874</v>
      </c>
      <c r="O1500" s="2313" t="s">
        <v>168</v>
      </c>
      <c r="P1500" s="469" t="s">
        <v>341</v>
      </c>
      <c r="Q1500" s="2314" t="s">
        <v>857</v>
      </c>
      <c r="R1500" s="2324">
        <v>3986</v>
      </c>
      <c r="S1500" s="2324" t="s">
        <v>858</v>
      </c>
      <c r="T1500" s="2324">
        <v>2</v>
      </c>
      <c r="U1500" s="2324" t="s">
        <v>859</v>
      </c>
      <c r="V1500" s="2324">
        <v>2</v>
      </c>
      <c r="W1500" s="2324">
        <v>6</v>
      </c>
      <c r="X1500" s="2324" t="s">
        <v>875</v>
      </c>
      <c r="Y1500" s="2324" t="s">
        <v>859</v>
      </c>
      <c r="Z1500" s="2324" t="s">
        <v>876</v>
      </c>
      <c r="AA1500" s="2324" t="s">
        <v>877</v>
      </c>
      <c r="AB1500" s="2980"/>
      <c r="AC1500" s="5085"/>
      <c r="AD1500" s="5085"/>
      <c r="AE1500" s="5317"/>
      <c r="AF1500" s="260"/>
      <c r="AG1500" s="260"/>
      <c r="AH1500" s="260"/>
    </row>
    <row r="1501" spans="1:34" s="87" customFormat="1" ht="18.75" customHeight="1">
      <c r="A1501" s="4527"/>
      <c r="B1501" s="5086"/>
      <c r="C1501" s="5095"/>
      <c r="D1501" s="4079"/>
      <c r="E1501" s="5086"/>
      <c r="F1501" s="5086"/>
      <c r="G1501" s="5086"/>
      <c r="H1501" s="5086"/>
      <c r="I1501" s="5086"/>
      <c r="J1501" s="5086"/>
      <c r="K1501" s="3706"/>
      <c r="L1501" s="5147"/>
      <c r="M1501" s="3706"/>
      <c r="N1501" s="2313" t="s">
        <v>379</v>
      </c>
      <c r="O1501" s="2319" t="s">
        <v>3055</v>
      </c>
      <c r="P1501" s="2297" t="s">
        <v>3055</v>
      </c>
      <c r="Q1501" s="2319" t="s">
        <v>857</v>
      </c>
      <c r="R1501" s="2297">
        <v>3983</v>
      </c>
      <c r="S1501" s="2297" t="s">
        <v>858</v>
      </c>
      <c r="T1501" s="2297">
        <v>2</v>
      </c>
      <c r="U1501" s="2297" t="s">
        <v>859</v>
      </c>
      <c r="V1501" s="2297">
        <v>2</v>
      </c>
      <c r="W1501" s="1285"/>
      <c r="X1501" s="1285"/>
      <c r="Y1501" s="1285"/>
      <c r="Z1501" s="1285"/>
      <c r="AA1501" s="1285"/>
      <c r="AB1501" s="2995"/>
      <c r="AC1501" s="5086"/>
      <c r="AD1501" s="5086"/>
      <c r="AE1501" s="5317"/>
      <c r="AF1501" s="260"/>
      <c r="AG1501" s="260"/>
      <c r="AH1501" s="260"/>
    </row>
    <row r="1502" spans="1:34" ht="18.75" customHeight="1">
      <c r="A1502" s="4525" t="s">
        <v>5130</v>
      </c>
      <c r="B1502" s="5084" t="s">
        <v>2463</v>
      </c>
      <c r="C1502" s="5094" t="s">
        <v>5128</v>
      </c>
      <c r="D1502" s="4139" t="s">
        <v>5209</v>
      </c>
      <c r="E1502" s="5084" t="s">
        <v>1225</v>
      </c>
      <c r="F1502" s="5084" t="s">
        <v>851</v>
      </c>
      <c r="G1502" s="5084" t="s">
        <v>1131</v>
      </c>
      <c r="H1502" s="5084" t="s">
        <v>624</v>
      </c>
      <c r="I1502" s="5084" t="s">
        <v>873</v>
      </c>
      <c r="J1502" s="5084">
        <v>13194</v>
      </c>
      <c r="K1502" s="3743">
        <v>20574</v>
      </c>
      <c r="L1502" s="5145">
        <v>576</v>
      </c>
      <c r="M1502" s="3743">
        <v>1728</v>
      </c>
      <c r="N1502" s="1270" t="s">
        <v>854</v>
      </c>
      <c r="O1502" s="2324" t="s">
        <v>1135</v>
      </c>
      <c r="P1502" s="1408" t="s">
        <v>1708</v>
      </c>
      <c r="Q1502" s="2314" t="s">
        <v>857</v>
      </c>
      <c r="R1502" s="2324">
        <v>270</v>
      </c>
      <c r="S1502" s="2324" t="s">
        <v>858</v>
      </c>
      <c r="T1502" s="2324">
        <v>2</v>
      </c>
      <c r="U1502" s="2324" t="s">
        <v>859</v>
      </c>
      <c r="V1502" s="2324">
        <v>2</v>
      </c>
      <c r="W1502" s="2295"/>
      <c r="X1502" s="2295"/>
      <c r="Y1502" s="2295"/>
      <c r="Z1502" s="2295"/>
      <c r="AA1502" s="2295"/>
      <c r="AB1502" s="2980"/>
      <c r="AC1502" s="5084" t="s">
        <v>2468</v>
      </c>
      <c r="AD1502" s="5084" t="s">
        <v>2472</v>
      </c>
      <c r="AE1502" s="5317" t="s">
        <v>5293</v>
      </c>
    </row>
    <row r="1503" spans="1:34" ht="18.75" customHeight="1">
      <c r="A1503" s="4526"/>
      <c r="B1503" s="5085"/>
      <c r="C1503" s="5094"/>
      <c r="D1503" s="4167"/>
      <c r="E1503" s="5085"/>
      <c r="F1503" s="5085"/>
      <c r="G1503" s="5085"/>
      <c r="H1503" s="5085"/>
      <c r="I1503" s="5085"/>
      <c r="J1503" s="5085"/>
      <c r="K1503" s="3703"/>
      <c r="L1503" s="5146"/>
      <c r="M1503" s="3703"/>
      <c r="N1503" s="1270" t="s">
        <v>874</v>
      </c>
      <c r="O1503" s="2314" t="s">
        <v>1158</v>
      </c>
      <c r="P1503" s="469" t="s">
        <v>341</v>
      </c>
      <c r="Q1503" s="2314" t="s">
        <v>857</v>
      </c>
      <c r="R1503" s="2324">
        <v>3986</v>
      </c>
      <c r="S1503" s="2324" t="s">
        <v>858</v>
      </c>
      <c r="T1503" s="2324">
        <v>4</v>
      </c>
      <c r="U1503" s="2324" t="s">
        <v>859</v>
      </c>
      <c r="V1503" s="2324">
        <v>4</v>
      </c>
      <c r="W1503" s="2324">
        <v>6</v>
      </c>
      <c r="X1503" s="2324" t="s">
        <v>875</v>
      </c>
      <c r="Y1503" s="2324" t="s">
        <v>859</v>
      </c>
      <c r="Z1503" s="2324" t="s">
        <v>876</v>
      </c>
      <c r="AA1503" s="2324" t="s">
        <v>877</v>
      </c>
      <c r="AB1503" s="2980"/>
      <c r="AC1503" s="5085"/>
      <c r="AD1503" s="5085"/>
      <c r="AE1503" s="5317"/>
    </row>
    <row r="1504" spans="1:34" ht="18.75" customHeight="1">
      <c r="A1504" s="4526"/>
      <c r="B1504" s="5086"/>
      <c r="C1504" s="5095"/>
      <c r="D1504" s="4079"/>
      <c r="E1504" s="5086"/>
      <c r="F1504" s="5086"/>
      <c r="G1504" s="5086"/>
      <c r="H1504" s="5086"/>
      <c r="I1504" s="5086"/>
      <c r="J1504" s="5086"/>
      <c r="K1504" s="3706"/>
      <c r="L1504" s="5147"/>
      <c r="M1504" s="3706"/>
      <c r="N1504" s="2313" t="s">
        <v>379</v>
      </c>
      <c r="O1504" s="2332" t="s">
        <v>3055</v>
      </c>
      <c r="P1504" s="2327" t="s">
        <v>3055</v>
      </c>
      <c r="Q1504" s="2319" t="s">
        <v>857</v>
      </c>
      <c r="R1504" s="2297">
        <v>3983</v>
      </c>
      <c r="S1504" s="2297" t="s">
        <v>858</v>
      </c>
      <c r="T1504" s="2297">
        <v>2</v>
      </c>
      <c r="U1504" s="2297" t="s">
        <v>859</v>
      </c>
      <c r="V1504" s="2297">
        <v>2</v>
      </c>
      <c r="W1504" s="2324"/>
      <c r="X1504" s="2324"/>
      <c r="Y1504" s="2324"/>
      <c r="Z1504" s="2324"/>
      <c r="AA1504" s="2324"/>
      <c r="AB1504" s="2982"/>
      <c r="AC1504" s="5086"/>
      <c r="AD1504" s="5086"/>
      <c r="AE1504" s="5317"/>
    </row>
    <row r="1505" spans="1:34" ht="18.75" customHeight="1">
      <c r="A1505" s="4526"/>
      <c r="B1505" s="5084" t="s">
        <v>2463</v>
      </c>
      <c r="C1505" s="5094" t="s">
        <v>5170</v>
      </c>
      <c r="D1505" s="4139" t="s">
        <v>5232</v>
      </c>
      <c r="E1505" s="5084" t="s">
        <v>1225</v>
      </c>
      <c r="F1505" s="5084" t="s">
        <v>851</v>
      </c>
      <c r="G1505" s="5084" t="s">
        <v>1131</v>
      </c>
      <c r="H1505" s="5084" t="s">
        <v>624</v>
      </c>
      <c r="I1505" s="5084" t="s">
        <v>873</v>
      </c>
      <c r="J1505" s="5084">
        <v>20574</v>
      </c>
      <c r="K1505" s="3743">
        <v>32000</v>
      </c>
      <c r="L1505" s="5145">
        <v>832</v>
      </c>
      <c r="M1505" s="3743">
        <v>1728</v>
      </c>
      <c r="N1505" s="1270" t="s">
        <v>854</v>
      </c>
      <c r="O1505" s="2324" t="s">
        <v>866</v>
      </c>
      <c r="P1505" s="1408" t="s">
        <v>1708</v>
      </c>
      <c r="Q1505" s="2314" t="s">
        <v>857</v>
      </c>
      <c r="R1505" s="2324">
        <v>270</v>
      </c>
      <c r="S1505" s="2324" t="s">
        <v>858</v>
      </c>
      <c r="T1505" s="2324">
        <v>2</v>
      </c>
      <c r="U1505" s="2324" t="s">
        <v>859</v>
      </c>
      <c r="V1505" s="2324">
        <v>2</v>
      </c>
      <c r="W1505" s="2295"/>
      <c r="X1505" s="2295"/>
      <c r="Y1505" s="2295"/>
      <c r="Z1505" s="2295"/>
      <c r="AA1505" s="2295"/>
      <c r="AB1505" s="2980"/>
      <c r="AC1505" s="5084" t="s">
        <v>2468</v>
      </c>
      <c r="AD1505" s="5084" t="s">
        <v>2472</v>
      </c>
      <c r="AE1505" s="5317" t="s">
        <v>5294</v>
      </c>
    </row>
    <row r="1506" spans="1:34" ht="18.75" customHeight="1">
      <c r="A1506" s="4526"/>
      <c r="B1506" s="5085"/>
      <c r="C1506" s="5094"/>
      <c r="D1506" s="4167"/>
      <c r="E1506" s="5085"/>
      <c r="F1506" s="5085"/>
      <c r="G1506" s="5085"/>
      <c r="H1506" s="5085"/>
      <c r="I1506" s="5085"/>
      <c r="J1506" s="5085"/>
      <c r="K1506" s="3703"/>
      <c r="L1506" s="5146"/>
      <c r="M1506" s="3703"/>
      <c r="N1506" s="1270" t="s">
        <v>874</v>
      </c>
      <c r="O1506" s="2314" t="s">
        <v>1158</v>
      </c>
      <c r="P1506" s="469" t="s">
        <v>341</v>
      </c>
      <c r="Q1506" s="2314" t="s">
        <v>857</v>
      </c>
      <c r="R1506" s="2324">
        <v>3986</v>
      </c>
      <c r="S1506" s="2324" t="s">
        <v>858</v>
      </c>
      <c r="T1506" s="2324">
        <v>4</v>
      </c>
      <c r="U1506" s="2324" t="s">
        <v>859</v>
      </c>
      <c r="V1506" s="2324">
        <v>4</v>
      </c>
      <c r="W1506" s="2324">
        <v>6</v>
      </c>
      <c r="X1506" s="2324" t="s">
        <v>875</v>
      </c>
      <c r="Y1506" s="2324" t="s">
        <v>859</v>
      </c>
      <c r="Z1506" s="2324" t="s">
        <v>876</v>
      </c>
      <c r="AA1506" s="2324" t="s">
        <v>877</v>
      </c>
      <c r="AB1506" s="2980"/>
      <c r="AC1506" s="5085"/>
      <c r="AD1506" s="5085"/>
      <c r="AE1506" s="5317"/>
    </row>
    <row r="1507" spans="1:34" ht="18.75" customHeight="1">
      <c r="A1507" s="4527"/>
      <c r="B1507" s="5086"/>
      <c r="C1507" s="5095"/>
      <c r="D1507" s="4079"/>
      <c r="E1507" s="5086"/>
      <c r="F1507" s="5086"/>
      <c r="G1507" s="5086"/>
      <c r="H1507" s="5086"/>
      <c r="I1507" s="5086"/>
      <c r="J1507" s="5086"/>
      <c r="K1507" s="3706"/>
      <c r="L1507" s="5147"/>
      <c r="M1507" s="3706"/>
      <c r="N1507" s="2313" t="s">
        <v>379</v>
      </c>
      <c r="O1507" s="2332" t="s">
        <v>3055</v>
      </c>
      <c r="P1507" s="2327" t="s">
        <v>3055</v>
      </c>
      <c r="Q1507" s="2319" t="s">
        <v>857</v>
      </c>
      <c r="R1507" s="2297">
        <v>3983</v>
      </c>
      <c r="S1507" s="2297" t="s">
        <v>858</v>
      </c>
      <c r="T1507" s="2297">
        <v>2</v>
      </c>
      <c r="U1507" s="2297" t="s">
        <v>859</v>
      </c>
      <c r="V1507" s="2297">
        <v>2</v>
      </c>
      <c r="W1507" s="2324"/>
      <c r="X1507" s="2324"/>
      <c r="Y1507" s="2324"/>
      <c r="Z1507" s="2324"/>
      <c r="AA1507" s="2324"/>
      <c r="AB1507" s="2982"/>
      <c r="AC1507" s="5086"/>
      <c r="AD1507" s="5086"/>
      <c r="AE1507" s="5317"/>
    </row>
    <row r="1508" spans="1:34" ht="18.75" customHeight="1">
      <c r="A1508" s="4525" t="s">
        <v>5131</v>
      </c>
      <c r="B1508" s="5084" t="s">
        <v>2463</v>
      </c>
      <c r="C1508" s="5093" t="s">
        <v>5129</v>
      </c>
      <c r="D1508" s="4080" t="s">
        <v>5211</v>
      </c>
      <c r="E1508" s="5084" t="s">
        <v>1225</v>
      </c>
      <c r="F1508" s="5084" t="s">
        <v>851</v>
      </c>
      <c r="G1508" s="5084" t="s">
        <v>1131</v>
      </c>
      <c r="H1508" s="5084" t="s">
        <v>624</v>
      </c>
      <c r="I1508" s="5084" t="s">
        <v>873</v>
      </c>
      <c r="J1508" s="3533">
        <v>15194</v>
      </c>
      <c r="K1508" s="3743">
        <v>22574</v>
      </c>
      <c r="L1508" s="5145">
        <v>576</v>
      </c>
      <c r="M1508" s="3743">
        <v>1728</v>
      </c>
      <c r="N1508" s="1270" t="s">
        <v>854</v>
      </c>
      <c r="O1508" s="2324" t="s">
        <v>1135</v>
      </c>
      <c r="P1508" s="1408" t="s">
        <v>1708</v>
      </c>
      <c r="Q1508" s="2332" t="s">
        <v>857</v>
      </c>
      <c r="R1508" s="2327">
        <v>270</v>
      </c>
      <c r="S1508" s="2327" t="s">
        <v>858</v>
      </c>
      <c r="T1508" s="2327">
        <v>2</v>
      </c>
      <c r="U1508" s="2327" t="s">
        <v>859</v>
      </c>
      <c r="V1508" s="2327">
        <v>2</v>
      </c>
      <c r="W1508" s="2298"/>
      <c r="X1508" s="2298"/>
      <c r="Y1508" s="2298"/>
      <c r="Z1508" s="2298"/>
      <c r="AA1508" s="2298"/>
      <c r="AB1508" s="2983"/>
      <c r="AC1508" s="5084" t="s">
        <v>2468</v>
      </c>
      <c r="AD1508" s="5084" t="s">
        <v>2472</v>
      </c>
      <c r="AE1508" s="5317" t="s">
        <v>5295</v>
      </c>
    </row>
    <row r="1509" spans="1:34" ht="18.75" customHeight="1">
      <c r="A1509" s="4526"/>
      <c r="B1509" s="5085"/>
      <c r="C1509" s="5094"/>
      <c r="D1509" s="4080"/>
      <c r="E1509" s="5085"/>
      <c r="F1509" s="5085"/>
      <c r="G1509" s="5085"/>
      <c r="H1509" s="5085"/>
      <c r="I1509" s="5085"/>
      <c r="J1509" s="3534"/>
      <c r="K1509" s="3703"/>
      <c r="L1509" s="5146"/>
      <c r="M1509" s="3703"/>
      <c r="N1509" s="1270" t="s">
        <v>874</v>
      </c>
      <c r="O1509" s="2313" t="s">
        <v>344</v>
      </c>
      <c r="P1509" s="469" t="s">
        <v>341</v>
      </c>
      <c r="Q1509" s="2314" t="s">
        <v>857</v>
      </c>
      <c r="R1509" s="2324">
        <v>3986</v>
      </c>
      <c r="S1509" s="2324" t="s">
        <v>858</v>
      </c>
      <c r="T1509" s="2324">
        <v>4</v>
      </c>
      <c r="U1509" s="2324" t="s">
        <v>859</v>
      </c>
      <c r="V1509" s="2324">
        <v>4</v>
      </c>
      <c r="W1509" s="2324">
        <v>6</v>
      </c>
      <c r="X1509" s="2324" t="s">
        <v>875</v>
      </c>
      <c r="Y1509" s="2324" t="s">
        <v>859</v>
      </c>
      <c r="Z1509" s="2324" t="s">
        <v>876</v>
      </c>
      <c r="AA1509" s="2324" t="s">
        <v>877</v>
      </c>
      <c r="AB1509" s="2980"/>
      <c r="AC1509" s="5085"/>
      <c r="AD1509" s="5085"/>
      <c r="AE1509" s="5317"/>
    </row>
    <row r="1510" spans="1:34" ht="18.75" customHeight="1">
      <c r="A1510" s="4526"/>
      <c r="B1510" s="5086"/>
      <c r="C1510" s="5095"/>
      <c r="D1510" s="4080"/>
      <c r="E1510" s="5086"/>
      <c r="F1510" s="5086"/>
      <c r="G1510" s="5086"/>
      <c r="H1510" s="5086"/>
      <c r="I1510" s="5086"/>
      <c r="J1510" s="3741"/>
      <c r="K1510" s="3706"/>
      <c r="L1510" s="5147"/>
      <c r="M1510" s="3706"/>
      <c r="N1510" s="2313" t="s">
        <v>379</v>
      </c>
      <c r="O1510" s="2319" t="s">
        <v>3055</v>
      </c>
      <c r="P1510" s="2297" t="s">
        <v>3055</v>
      </c>
      <c r="Q1510" s="2319" t="s">
        <v>857</v>
      </c>
      <c r="R1510" s="2297">
        <v>3983</v>
      </c>
      <c r="S1510" s="2297" t="s">
        <v>858</v>
      </c>
      <c r="T1510" s="2297">
        <v>2</v>
      </c>
      <c r="U1510" s="2297" t="s">
        <v>859</v>
      </c>
      <c r="V1510" s="2297">
        <v>2</v>
      </c>
      <c r="W1510" s="1285"/>
      <c r="X1510" s="1285"/>
      <c r="Y1510" s="1285"/>
      <c r="Z1510" s="1285"/>
      <c r="AA1510" s="1285"/>
      <c r="AB1510" s="2995"/>
      <c r="AC1510" s="5086"/>
      <c r="AD1510" s="5086"/>
      <c r="AE1510" s="5317"/>
    </row>
    <row r="1511" spans="1:34" ht="18.75" customHeight="1">
      <c r="A1511" s="4526"/>
      <c r="B1511" s="5084" t="s">
        <v>2463</v>
      </c>
      <c r="C1511" s="5093" t="s">
        <v>5173</v>
      </c>
      <c r="D1511" s="4080" t="s">
        <v>5235</v>
      </c>
      <c r="E1511" s="5084" t="s">
        <v>1225</v>
      </c>
      <c r="F1511" s="5084" t="s">
        <v>851</v>
      </c>
      <c r="G1511" s="5084" t="s">
        <v>1131</v>
      </c>
      <c r="H1511" s="5084" t="s">
        <v>624</v>
      </c>
      <c r="I1511" s="5084" t="s">
        <v>873</v>
      </c>
      <c r="J1511" s="3533">
        <v>22574</v>
      </c>
      <c r="K1511" s="3743">
        <v>32000</v>
      </c>
      <c r="L1511" s="5145">
        <v>832</v>
      </c>
      <c r="M1511" s="3743">
        <v>1728</v>
      </c>
      <c r="N1511" s="1270" t="s">
        <v>854</v>
      </c>
      <c r="O1511" s="2324" t="s">
        <v>866</v>
      </c>
      <c r="P1511" s="1408" t="s">
        <v>1708</v>
      </c>
      <c r="Q1511" s="2332" t="s">
        <v>857</v>
      </c>
      <c r="R1511" s="2327">
        <v>270</v>
      </c>
      <c r="S1511" s="2327" t="s">
        <v>858</v>
      </c>
      <c r="T1511" s="2327">
        <v>2</v>
      </c>
      <c r="U1511" s="2327" t="s">
        <v>859</v>
      </c>
      <c r="V1511" s="2327">
        <v>2</v>
      </c>
      <c r="W1511" s="2298"/>
      <c r="X1511" s="2298"/>
      <c r="Y1511" s="2298"/>
      <c r="Z1511" s="2298"/>
      <c r="AA1511" s="2298"/>
      <c r="AB1511" s="2983"/>
      <c r="AC1511" s="5084" t="s">
        <v>2468</v>
      </c>
      <c r="AD1511" s="5084" t="s">
        <v>2472</v>
      </c>
      <c r="AE1511" s="5317" t="s">
        <v>5296</v>
      </c>
    </row>
    <row r="1512" spans="1:34" ht="18.75" customHeight="1">
      <c r="A1512" s="4526"/>
      <c r="B1512" s="5085"/>
      <c r="C1512" s="5094"/>
      <c r="D1512" s="4080"/>
      <c r="E1512" s="5085"/>
      <c r="F1512" s="5085"/>
      <c r="G1512" s="5085"/>
      <c r="H1512" s="5085"/>
      <c r="I1512" s="5085"/>
      <c r="J1512" s="3534"/>
      <c r="K1512" s="3703"/>
      <c r="L1512" s="5146"/>
      <c r="M1512" s="3703"/>
      <c r="N1512" s="1270" t="s">
        <v>874</v>
      </c>
      <c r="O1512" s="2313" t="s">
        <v>344</v>
      </c>
      <c r="P1512" s="469" t="s">
        <v>341</v>
      </c>
      <c r="Q1512" s="2314" t="s">
        <v>857</v>
      </c>
      <c r="R1512" s="2324">
        <v>3986</v>
      </c>
      <c r="S1512" s="2324" t="s">
        <v>858</v>
      </c>
      <c r="T1512" s="2324">
        <v>4</v>
      </c>
      <c r="U1512" s="2324" t="s">
        <v>859</v>
      </c>
      <c r="V1512" s="2324">
        <v>4</v>
      </c>
      <c r="W1512" s="2324">
        <v>6</v>
      </c>
      <c r="X1512" s="2324" t="s">
        <v>875</v>
      </c>
      <c r="Y1512" s="2324" t="s">
        <v>859</v>
      </c>
      <c r="Z1512" s="2324" t="s">
        <v>876</v>
      </c>
      <c r="AA1512" s="2324" t="s">
        <v>877</v>
      </c>
      <c r="AB1512" s="2980"/>
      <c r="AC1512" s="5085"/>
      <c r="AD1512" s="5085"/>
      <c r="AE1512" s="5317"/>
    </row>
    <row r="1513" spans="1:34" ht="18.75" customHeight="1">
      <c r="A1513" s="4527"/>
      <c r="B1513" s="5086"/>
      <c r="C1513" s="5095"/>
      <c r="D1513" s="4080"/>
      <c r="E1513" s="5086"/>
      <c r="F1513" s="5086"/>
      <c r="G1513" s="5086"/>
      <c r="H1513" s="5086"/>
      <c r="I1513" s="5086"/>
      <c r="J1513" s="3741"/>
      <c r="K1513" s="3706"/>
      <c r="L1513" s="5147"/>
      <c r="M1513" s="3706"/>
      <c r="N1513" s="2313" t="s">
        <v>379</v>
      </c>
      <c r="O1513" s="2319" t="s">
        <v>3055</v>
      </c>
      <c r="P1513" s="2297" t="s">
        <v>3055</v>
      </c>
      <c r="Q1513" s="2319" t="s">
        <v>857</v>
      </c>
      <c r="R1513" s="2297">
        <v>3983</v>
      </c>
      <c r="S1513" s="2297" t="s">
        <v>858</v>
      </c>
      <c r="T1513" s="2297">
        <v>2</v>
      </c>
      <c r="U1513" s="2297" t="s">
        <v>859</v>
      </c>
      <c r="V1513" s="2297">
        <v>2</v>
      </c>
      <c r="W1513" s="1285"/>
      <c r="X1513" s="1285"/>
      <c r="Y1513" s="1285"/>
      <c r="Z1513" s="1285"/>
      <c r="AA1513" s="1285"/>
      <c r="AB1513" s="2995"/>
      <c r="AC1513" s="5086"/>
      <c r="AD1513" s="5086"/>
      <c r="AE1513" s="5317"/>
    </row>
    <row r="1514" spans="1:34" ht="18.75" customHeight="1">
      <c r="A1514" s="4525" t="s">
        <v>5396</v>
      </c>
      <c r="B1514" s="5084" t="s">
        <v>2463</v>
      </c>
      <c r="C1514" s="5094" t="s">
        <v>5133</v>
      </c>
      <c r="D1514" s="4139" t="s">
        <v>5214</v>
      </c>
      <c r="E1514" s="5084" t="s">
        <v>1224</v>
      </c>
      <c r="F1514" s="5084" t="s">
        <v>851</v>
      </c>
      <c r="G1514" s="5084" t="s">
        <v>1131</v>
      </c>
      <c r="H1514" s="5084" t="s">
        <v>624</v>
      </c>
      <c r="I1514" s="5084" t="s">
        <v>873</v>
      </c>
      <c r="J1514" s="5084">
        <v>9450</v>
      </c>
      <c r="K1514" s="3743">
        <v>16830</v>
      </c>
      <c r="L1514" s="5145">
        <v>512</v>
      </c>
      <c r="M1514" s="3743">
        <v>1984</v>
      </c>
      <c r="N1514" s="463" t="s">
        <v>854</v>
      </c>
      <c r="O1514" s="464" t="s">
        <v>1135</v>
      </c>
      <c r="P1514" s="464" t="s">
        <v>1708</v>
      </c>
      <c r="Q1514" s="2314" t="s">
        <v>857</v>
      </c>
      <c r="R1514" s="2324">
        <v>270</v>
      </c>
      <c r="S1514" s="2324" t="s">
        <v>858</v>
      </c>
      <c r="T1514" s="2324">
        <v>2</v>
      </c>
      <c r="U1514" s="2324" t="s">
        <v>859</v>
      </c>
      <c r="V1514" s="2324">
        <v>2</v>
      </c>
      <c r="W1514" s="2295"/>
      <c r="X1514" s="2295"/>
      <c r="Y1514" s="2295"/>
      <c r="Z1514" s="2295"/>
      <c r="AA1514" s="2295"/>
      <c r="AB1514" s="2980"/>
      <c r="AC1514" s="5084" t="s">
        <v>2468</v>
      </c>
      <c r="AD1514" s="5084" t="s">
        <v>2472</v>
      </c>
      <c r="AE1514" s="5651" t="s">
        <v>5297</v>
      </c>
    </row>
    <row r="1515" spans="1:34" ht="18.75" customHeight="1">
      <c r="A1515" s="4526"/>
      <c r="B1515" s="5085"/>
      <c r="C1515" s="5094"/>
      <c r="D1515" s="4167"/>
      <c r="E1515" s="5085"/>
      <c r="F1515" s="5085"/>
      <c r="G1515" s="5085"/>
      <c r="H1515" s="5085"/>
      <c r="I1515" s="5085"/>
      <c r="J1515" s="5085"/>
      <c r="K1515" s="3703"/>
      <c r="L1515" s="5146"/>
      <c r="M1515" s="3703"/>
      <c r="N1515" s="463" t="s">
        <v>874</v>
      </c>
      <c r="O1515" s="2321" t="s">
        <v>930</v>
      </c>
      <c r="P1515" s="2320" t="s">
        <v>341</v>
      </c>
      <c r="Q1515" s="2314" t="s">
        <v>857</v>
      </c>
      <c r="R1515" s="2324">
        <v>3986</v>
      </c>
      <c r="S1515" s="2324" t="s">
        <v>858</v>
      </c>
      <c r="T1515" s="2324">
        <v>2</v>
      </c>
      <c r="U1515" s="2324" t="s">
        <v>859</v>
      </c>
      <c r="V1515" s="2324">
        <v>2</v>
      </c>
      <c r="W1515" s="2324">
        <v>3</v>
      </c>
      <c r="X1515" s="2324" t="s">
        <v>875</v>
      </c>
      <c r="Y1515" s="2324" t="s">
        <v>859</v>
      </c>
      <c r="Z1515" s="2324" t="s">
        <v>876</v>
      </c>
      <c r="AA1515" s="2324" t="s">
        <v>877</v>
      </c>
      <c r="AB1515" s="2980"/>
      <c r="AC1515" s="5085"/>
      <c r="AD1515" s="5085"/>
      <c r="AE1515" s="5652"/>
    </row>
    <row r="1516" spans="1:34" ht="18.75" customHeight="1">
      <c r="A1516" s="4526"/>
      <c r="B1516" s="5085"/>
      <c r="C1516" s="5094"/>
      <c r="D1516" s="4167"/>
      <c r="E1516" s="5085"/>
      <c r="F1516" s="5085"/>
      <c r="G1516" s="5085"/>
      <c r="H1516" s="5085"/>
      <c r="I1516" s="5085"/>
      <c r="J1516" s="5085"/>
      <c r="K1516" s="3703"/>
      <c r="L1516" s="5146"/>
      <c r="M1516" s="3703"/>
      <c r="N1516" s="2325" t="s">
        <v>868</v>
      </c>
      <c r="O1516" s="463" t="s">
        <v>869</v>
      </c>
      <c r="P1516" s="463" t="s">
        <v>869</v>
      </c>
      <c r="Q1516" s="2314" t="s">
        <v>857</v>
      </c>
      <c r="R1516" s="2324">
        <v>4000</v>
      </c>
      <c r="S1516" s="2324" t="s">
        <v>858</v>
      </c>
      <c r="T1516" s="2324">
        <v>2</v>
      </c>
      <c r="U1516" s="2324" t="s">
        <v>859</v>
      </c>
      <c r="V1516" s="2324">
        <v>2</v>
      </c>
      <c r="W1516" s="2296"/>
      <c r="X1516" s="2296"/>
      <c r="Y1516" s="2296"/>
      <c r="Z1516" s="2296"/>
      <c r="AA1516" s="2296"/>
      <c r="AB1516" s="2980"/>
      <c r="AC1516" s="5085"/>
      <c r="AD1516" s="5085"/>
      <c r="AE1516" s="5652"/>
    </row>
    <row r="1517" spans="1:34" ht="18.75" customHeight="1">
      <c r="A1517" s="4526"/>
      <c r="B1517" s="5086"/>
      <c r="C1517" s="5095"/>
      <c r="D1517" s="4079"/>
      <c r="E1517" s="5086"/>
      <c r="F1517" s="5086"/>
      <c r="G1517" s="5086"/>
      <c r="H1517" s="5086"/>
      <c r="I1517" s="5086"/>
      <c r="J1517" s="5086"/>
      <c r="K1517" s="3706"/>
      <c r="L1517" s="5147"/>
      <c r="M1517" s="3706"/>
      <c r="N1517" s="2313" t="s">
        <v>379</v>
      </c>
      <c r="O1517" s="2319" t="s">
        <v>3055</v>
      </c>
      <c r="P1517" s="2297" t="s">
        <v>3055</v>
      </c>
      <c r="Q1517" s="2319" t="s">
        <v>857</v>
      </c>
      <c r="R1517" s="2297">
        <v>3983</v>
      </c>
      <c r="S1517" s="2297" t="s">
        <v>858</v>
      </c>
      <c r="T1517" s="2297">
        <v>2</v>
      </c>
      <c r="U1517" s="2297" t="s">
        <v>859</v>
      </c>
      <c r="V1517" s="2297">
        <v>2</v>
      </c>
      <c r="W1517" s="2296"/>
      <c r="X1517" s="2296"/>
      <c r="Y1517" s="2296"/>
      <c r="Z1517" s="2296"/>
      <c r="AA1517" s="2296"/>
      <c r="AB1517" s="2982"/>
      <c r="AC1517" s="5086"/>
      <c r="AD1517" s="5086"/>
      <c r="AE1517" s="5653"/>
    </row>
    <row r="1518" spans="1:34" s="87" customFormat="1" ht="18.75" customHeight="1">
      <c r="A1518" s="4526"/>
      <c r="B1518" s="5084" t="s">
        <v>2463</v>
      </c>
      <c r="C1518" s="5094" t="s">
        <v>5178</v>
      </c>
      <c r="D1518" s="4139" t="s">
        <v>5236</v>
      </c>
      <c r="E1518" s="5084" t="s">
        <v>1224</v>
      </c>
      <c r="F1518" s="5084" t="s">
        <v>851</v>
      </c>
      <c r="G1518" s="5084" t="s">
        <v>1131</v>
      </c>
      <c r="H1518" s="5084" t="s">
        <v>624</v>
      </c>
      <c r="I1518" s="5084" t="s">
        <v>873</v>
      </c>
      <c r="J1518" s="3743">
        <v>16830</v>
      </c>
      <c r="K1518" s="3743">
        <v>28256</v>
      </c>
      <c r="L1518" s="5145">
        <v>512</v>
      </c>
      <c r="M1518" s="3743">
        <v>1984</v>
      </c>
      <c r="N1518" s="463" t="s">
        <v>854</v>
      </c>
      <c r="O1518" s="464" t="s">
        <v>866</v>
      </c>
      <c r="P1518" s="464" t="s">
        <v>1708</v>
      </c>
      <c r="Q1518" s="2314" t="s">
        <v>857</v>
      </c>
      <c r="R1518" s="2324">
        <v>270</v>
      </c>
      <c r="S1518" s="2324" t="s">
        <v>858</v>
      </c>
      <c r="T1518" s="2324">
        <v>2</v>
      </c>
      <c r="U1518" s="2324" t="s">
        <v>859</v>
      </c>
      <c r="V1518" s="2324">
        <v>2</v>
      </c>
      <c r="W1518" s="2295"/>
      <c r="X1518" s="2295"/>
      <c r="Y1518" s="2295"/>
      <c r="Z1518" s="2295"/>
      <c r="AA1518" s="2295"/>
      <c r="AB1518" s="2980"/>
      <c r="AC1518" s="5084" t="s">
        <v>2468</v>
      </c>
      <c r="AD1518" s="5084" t="s">
        <v>2472</v>
      </c>
      <c r="AE1518" s="5651" t="s">
        <v>5298</v>
      </c>
      <c r="AF1518" s="260"/>
      <c r="AG1518" s="260"/>
      <c r="AH1518" s="260"/>
    </row>
    <row r="1519" spans="1:34" s="87" customFormat="1" ht="18.75" customHeight="1">
      <c r="A1519" s="4526"/>
      <c r="B1519" s="5085"/>
      <c r="C1519" s="5094"/>
      <c r="D1519" s="4167"/>
      <c r="E1519" s="5085"/>
      <c r="F1519" s="5085"/>
      <c r="G1519" s="5085"/>
      <c r="H1519" s="5085"/>
      <c r="I1519" s="5085"/>
      <c r="J1519" s="3703"/>
      <c r="K1519" s="3703"/>
      <c r="L1519" s="5146"/>
      <c r="M1519" s="3703"/>
      <c r="N1519" s="463" t="s">
        <v>874</v>
      </c>
      <c r="O1519" s="2321" t="s">
        <v>930</v>
      </c>
      <c r="P1519" s="2320" t="s">
        <v>341</v>
      </c>
      <c r="Q1519" s="2314" t="s">
        <v>857</v>
      </c>
      <c r="R1519" s="2324">
        <v>3986</v>
      </c>
      <c r="S1519" s="2324" t="s">
        <v>858</v>
      </c>
      <c r="T1519" s="2324">
        <v>2</v>
      </c>
      <c r="U1519" s="2324" t="s">
        <v>859</v>
      </c>
      <c r="V1519" s="2324">
        <v>2</v>
      </c>
      <c r="W1519" s="2324">
        <v>3</v>
      </c>
      <c r="X1519" s="2324" t="s">
        <v>875</v>
      </c>
      <c r="Y1519" s="2324" t="s">
        <v>859</v>
      </c>
      <c r="Z1519" s="2324" t="s">
        <v>876</v>
      </c>
      <c r="AA1519" s="2324" t="s">
        <v>877</v>
      </c>
      <c r="AB1519" s="2980"/>
      <c r="AC1519" s="5085"/>
      <c r="AD1519" s="5085"/>
      <c r="AE1519" s="5652"/>
      <c r="AF1519" s="260"/>
      <c r="AG1519" s="260"/>
      <c r="AH1519" s="260"/>
    </row>
    <row r="1520" spans="1:34" s="87" customFormat="1" ht="18.75" customHeight="1">
      <c r="A1520" s="4526"/>
      <c r="B1520" s="5085"/>
      <c r="C1520" s="5094"/>
      <c r="D1520" s="4167"/>
      <c r="E1520" s="5085"/>
      <c r="F1520" s="5085"/>
      <c r="G1520" s="5085"/>
      <c r="H1520" s="5085"/>
      <c r="I1520" s="5085"/>
      <c r="J1520" s="3703"/>
      <c r="K1520" s="3703"/>
      <c r="L1520" s="5146"/>
      <c r="M1520" s="3703"/>
      <c r="N1520" s="2325" t="s">
        <v>868</v>
      </c>
      <c r="O1520" s="463" t="s">
        <v>869</v>
      </c>
      <c r="P1520" s="463" t="s">
        <v>869</v>
      </c>
      <c r="Q1520" s="2314" t="s">
        <v>857</v>
      </c>
      <c r="R1520" s="2324">
        <v>4000</v>
      </c>
      <c r="S1520" s="2324" t="s">
        <v>858</v>
      </c>
      <c r="T1520" s="2324">
        <v>2</v>
      </c>
      <c r="U1520" s="2324" t="s">
        <v>859</v>
      </c>
      <c r="V1520" s="2324">
        <v>2</v>
      </c>
      <c r="W1520" s="2296"/>
      <c r="X1520" s="2296"/>
      <c r="Y1520" s="2296"/>
      <c r="Z1520" s="2296"/>
      <c r="AA1520" s="2296"/>
      <c r="AB1520" s="2980"/>
      <c r="AC1520" s="5085"/>
      <c r="AD1520" s="5085"/>
      <c r="AE1520" s="5652"/>
      <c r="AF1520" s="260"/>
      <c r="AG1520" s="260"/>
      <c r="AH1520" s="260"/>
    </row>
    <row r="1521" spans="1:34" s="87" customFormat="1" ht="18.75" customHeight="1">
      <c r="A1521" s="4526"/>
      <c r="B1521" s="5086"/>
      <c r="C1521" s="5095"/>
      <c r="D1521" s="4079"/>
      <c r="E1521" s="5086"/>
      <c r="F1521" s="5086"/>
      <c r="G1521" s="5086"/>
      <c r="H1521" s="5086"/>
      <c r="I1521" s="5086"/>
      <c r="J1521" s="3706"/>
      <c r="K1521" s="3706"/>
      <c r="L1521" s="5147"/>
      <c r="M1521" s="3706"/>
      <c r="N1521" s="2313" t="s">
        <v>379</v>
      </c>
      <c r="O1521" s="2319" t="s">
        <v>3055</v>
      </c>
      <c r="P1521" s="2297" t="s">
        <v>3055</v>
      </c>
      <c r="Q1521" s="2319" t="s">
        <v>857</v>
      </c>
      <c r="R1521" s="2297">
        <v>3983</v>
      </c>
      <c r="S1521" s="2297" t="s">
        <v>858</v>
      </c>
      <c r="T1521" s="2297">
        <v>2</v>
      </c>
      <c r="U1521" s="2297" t="s">
        <v>859</v>
      </c>
      <c r="V1521" s="2297">
        <v>2</v>
      </c>
      <c r="W1521" s="2296"/>
      <c r="X1521" s="2296"/>
      <c r="Y1521" s="2296"/>
      <c r="Z1521" s="2296"/>
      <c r="AA1521" s="2296"/>
      <c r="AB1521" s="2982"/>
      <c r="AC1521" s="5086"/>
      <c r="AD1521" s="5086"/>
      <c r="AE1521" s="5653"/>
      <c r="AF1521" s="260"/>
      <c r="AG1521" s="260"/>
      <c r="AH1521" s="260"/>
    </row>
    <row r="1522" spans="1:34" s="87" customFormat="1" ht="18.75" customHeight="1">
      <c r="A1522" s="4526"/>
      <c r="B1522" s="5084" t="s">
        <v>2463</v>
      </c>
      <c r="C1522" s="5094" t="s">
        <v>5144</v>
      </c>
      <c r="D1522" s="4139" t="s">
        <v>5219</v>
      </c>
      <c r="E1522" s="5084" t="s">
        <v>1224</v>
      </c>
      <c r="F1522" s="5084" t="s">
        <v>851</v>
      </c>
      <c r="G1522" s="5084" t="s">
        <v>1131</v>
      </c>
      <c r="H1522" s="5084" t="s">
        <v>624</v>
      </c>
      <c r="I1522" s="5084" t="s">
        <v>873</v>
      </c>
      <c r="J1522" s="5084">
        <v>9706</v>
      </c>
      <c r="K1522" s="3743">
        <v>17086</v>
      </c>
      <c r="L1522" s="5145">
        <v>608</v>
      </c>
      <c r="M1522" s="3743">
        <v>2240</v>
      </c>
      <c r="N1522" s="463" t="s">
        <v>854</v>
      </c>
      <c r="O1522" s="464" t="s">
        <v>1135</v>
      </c>
      <c r="P1522" s="464" t="s">
        <v>1708</v>
      </c>
      <c r="Q1522" s="2314" t="s">
        <v>857</v>
      </c>
      <c r="R1522" s="2324">
        <v>270</v>
      </c>
      <c r="S1522" s="2324" t="s">
        <v>858</v>
      </c>
      <c r="T1522" s="2324">
        <v>2</v>
      </c>
      <c r="U1522" s="2324" t="s">
        <v>859</v>
      </c>
      <c r="V1522" s="2324">
        <v>2</v>
      </c>
      <c r="W1522" s="2295"/>
      <c r="X1522" s="2295"/>
      <c r="Y1522" s="2295"/>
      <c r="Z1522" s="2295"/>
      <c r="AA1522" s="2295"/>
      <c r="AB1522" s="2980"/>
      <c r="AC1522" s="5084" t="s">
        <v>2468</v>
      </c>
      <c r="AD1522" s="5084" t="s">
        <v>2472</v>
      </c>
      <c r="AE1522" s="5651" t="s">
        <v>5299</v>
      </c>
      <c r="AF1522" s="260"/>
      <c r="AG1522" s="260"/>
      <c r="AH1522" s="260"/>
    </row>
    <row r="1523" spans="1:34" s="87" customFormat="1" ht="18.75" customHeight="1">
      <c r="A1523" s="4526"/>
      <c r="B1523" s="5085"/>
      <c r="C1523" s="5094"/>
      <c r="D1523" s="4167"/>
      <c r="E1523" s="5085"/>
      <c r="F1523" s="5085"/>
      <c r="G1523" s="5085"/>
      <c r="H1523" s="5085"/>
      <c r="I1523" s="5085"/>
      <c r="J1523" s="5085"/>
      <c r="K1523" s="3703"/>
      <c r="L1523" s="5146"/>
      <c r="M1523" s="3703"/>
      <c r="N1523" s="463" t="s">
        <v>874</v>
      </c>
      <c r="O1523" s="2321" t="s">
        <v>930</v>
      </c>
      <c r="P1523" s="2320" t="s">
        <v>341</v>
      </c>
      <c r="Q1523" s="2314" t="s">
        <v>857</v>
      </c>
      <c r="R1523" s="2324">
        <v>3986</v>
      </c>
      <c r="S1523" s="2324" t="s">
        <v>858</v>
      </c>
      <c r="T1523" s="2324">
        <v>2</v>
      </c>
      <c r="U1523" s="2324" t="s">
        <v>859</v>
      </c>
      <c r="V1523" s="2324">
        <v>2</v>
      </c>
      <c r="W1523" s="2324">
        <v>3</v>
      </c>
      <c r="X1523" s="2324" t="s">
        <v>875</v>
      </c>
      <c r="Y1523" s="2324" t="s">
        <v>859</v>
      </c>
      <c r="Z1523" s="2324" t="s">
        <v>876</v>
      </c>
      <c r="AA1523" s="2324" t="s">
        <v>877</v>
      </c>
      <c r="AB1523" s="2980"/>
      <c r="AC1523" s="5085"/>
      <c r="AD1523" s="5085"/>
      <c r="AE1523" s="5652"/>
      <c r="AF1523" s="260"/>
      <c r="AG1523" s="260"/>
      <c r="AH1523" s="260"/>
    </row>
    <row r="1524" spans="1:34" s="87" customFormat="1" ht="18.75" customHeight="1">
      <c r="A1524" s="4526"/>
      <c r="B1524" s="5085"/>
      <c r="C1524" s="5094"/>
      <c r="D1524" s="4167"/>
      <c r="E1524" s="5085"/>
      <c r="F1524" s="5085"/>
      <c r="G1524" s="5085"/>
      <c r="H1524" s="5085"/>
      <c r="I1524" s="5085"/>
      <c r="J1524" s="5085"/>
      <c r="K1524" s="3703"/>
      <c r="L1524" s="5146"/>
      <c r="M1524" s="3703"/>
      <c r="N1524" s="2325" t="s">
        <v>868</v>
      </c>
      <c r="O1524" s="463" t="s">
        <v>340</v>
      </c>
      <c r="P1524" s="463" t="s">
        <v>340</v>
      </c>
      <c r="Q1524" s="2314" t="s">
        <v>857</v>
      </c>
      <c r="R1524" s="2324">
        <v>4000</v>
      </c>
      <c r="S1524" s="2324" t="s">
        <v>858</v>
      </c>
      <c r="T1524" s="2324">
        <v>2</v>
      </c>
      <c r="U1524" s="2324" t="s">
        <v>859</v>
      </c>
      <c r="V1524" s="2324">
        <v>2</v>
      </c>
      <c r="W1524" s="2296"/>
      <c r="X1524" s="2296"/>
      <c r="Y1524" s="2296"/>
      <c r="Z1524" s="2296"/>
      <c r="AA1524" s="2296"/>
      <c r="AB1524" s="2980"/>
      <c r="AC1524" s="5085"/>
      <c r="AD1524" s="5085"/>
      <c r="AE1524" s="5652"/>
      <c r="AF1524" s="260"/>
      <c r="AG1524" s="260"/>
      <c r="AH1524" s="260"/>
    </row>
    <row r="1525" spans="1:34" s="87" customFormat="1" ht="18.75" customHeight="1">
      <c r="A1525" s="4526"/>
      <c r="B1525" s="5086"/>
      <c r="C1525" s="5095"/>
      <c r="D1525" s="4079"/>
      <c r="E1525" s="5086"/>
      <c r="F1525" s="5086"/>
      <c r="G1525" s="5086"/>
      <c r="H1525" s="5086"/>
      <c r="I1525" s="5086"/>
      <c r="J1525" s="5086"/>
      <c r="K1525" s="3706"/>
      <c r="L1525" s="5147"/>
      <c r="M1525" s="3706"/>
      <c r="N1525" s="2313" t="s">
        <v>379</v>
      </c>
      <c r="O1525" s="2319" t="s">
        <v>3055</v>
      </c>
      <c r="P1525" s="2297" t="s">
        <v>3055</v>
      </c>
      <c r="Q1525" s="2319" t="s">
        <v>857</v>
      </c>
      <c r="R1525" s="2297">
        <v>3983</v>
      </c>
      <c r="S1525" s="2297" t="s">
        <v>858</v>
      </c>
      <c r="T1525" s="2297">
        <v>2</v>
      </c>
      <c r="U1525" s="2297" t="s">
        <v>859</v>
      </c>
      <c r="V1525" s="2297">
        <v>2</v>
      </c>
      <c r="W1525" s="2296"/>
      <c r="X1525" s="2296"/>
      <c r="Y1525" s="2296"/>
      <c r="Z1525" s="2296"/>
      <c r="AA1525" s="2296"/>
      <c r="AB1525" s="2982"/>
      <c r="AC1525" s="5086"/>
      <c r="AD1525" s="5086"/>
      <c r="AE1525" s="5653"/>
      <c r="AF1525" s="260"/>
      <c r="AG1525" s="260"/>
      <c r="AH1525" s="260"/>
    </row>
    <row r="1526" spans="1:34" s="87" customFormat="1" ht="18.75" customHeight="1">
      <c r="A1526" s="4526"/>
      <c r="B1526" s="5084" t="s">
        <v>2463</v>
      </c>
      <c r="C1526" s="5094" t="s">
        <v>5189</v>
      </c>
      <c r="D1526" s="4139" t="s">
        <v>5241</v>
      </c>
      <c r="E1526" s="5084" t="s">
        <v>1224</v>
      </c>
      <c r="F1526" s="5084" t="s">
        <v>851</v>
      </c>
      <c r="G1526" s="5084" t="s">
        <v>1131</v>
      </c>
      <c r="H1526" s="5084" t="s">
        <v>624</v>
      </c>
      <c r="I1526" s="5084" t="s">
        <v>873</v>
      </c>
      <c r="J1526" s="3743">
        <v>17086</v>
      </c>
      <c r="K1526" s="3743">
        <v>28512</v>
      </c>
      <c r="L1526" s="5145">
        <v>608</v>
      </c>
      <c r="M1526" s="3743">
        <v>2240</v>
      </c>
      <c r="N1526" s="463" t="s">
        <v>854</v>
      </c>
      <c r="O1526" s="464" t="s">
        <v>866</v>
      </c>
      <c r="P1526" s="464" t="s">
        <v>1708</v>
      </c>
      <c r="Q1526" s="2314" t="s">
        <v>857</v>
      </c>
      <c r="R1526" s="2324">
        <v>270</v>
      </c>
      <c r="S1526" s="2324" t="s">
        <v>858</v>
      </c>
      <c r="T1526" s="2324">
        <v>2</v>
      </c>
      <c r="U1526" s="2324" t="s">
        <v>859</v>
      </c>
      <c r="V1526" s="2324">
        <v>2</v>
      </c>
      <c r="W1526" s="2295"/>
      <c r="X1526" s="2295"/>
      <c r="Y1526" s="2295"/>
      <c r="Z1526" s="2295"/>
      <c r="AA1526" s="2295"/>
      <c r="AB1526" s="2980"/>
      <c r="AC1526" s="5084" t="s">
        <v>2468</v>
      </c>
      <c r="AD1526" s="5084" t="s">
        <v>2472</v>
      </c>
      <c r="AE1526" s="5651" t="s">
        <v>5300</v>
      </c>
      <c r="AF1526" s="260"/>
      <c r="AG1526" s="260"/>
      <c r="AH1526" s="260"/>
    </row>
    <row r="1527" spans="1:34" s="87" customFormat="1" ht="18.75" customHeight="1">
      <c r="A1527" s="4526"/>
      <c r="B1527" s="5085"/>
      <c r="C1527" s="5094"/>
      <c r="D1527" s="4167"/>
      <c r="E1527" s="5085"/>
      <c r="F1527" s="5085"/>
      <c r="G1527" s="5085"/>
      <c r="H1527" s="5085"/>
      <c r="I1527" s="5085"/>
      <c r="J1527" s="3703"/>
      <c r="K1527" s="3703"/>
      <c r="L1527" s="5146"/>
      <c r="M1527" s="3703"/>
      <c r="N1527" s="463" t="s">
        <v>874</v>
      </c>
      <c r="O1527" s="2321" t="s">
        <v>930</v>
      </c>
      <c r="P1527" s="2320" t="s">
        <v>341</v>
      </c>
      <c r="Q1527" s="2314" t="s">
        <v>857</v>
      </c>
      <c r="R1527" s="2324">
        <v>3986</v>
      </c>
      <c r="S1527" s="2324" t="s">
        <v>858</v>
      </c>
      <c r="T1527" s="2324">
        <v>2</v>
      </c>
      <c r="U1527" s="2324" t="s">
        <v>859</v>
      </c>
      <c r="V1527" s="2324">
        <v>2</v>
      </c>
      <c r="W1527" s="2324">
        <v>3</v>
      </c>
      <c r="X1527" s="2324" t="s">
        <v>875</v>
      </c>
      <c r="Y1527" s="2324" t="s">
        <v>859</v>
      </c>
      <c r="Z1527" s="2324" t="s">
        <v>876</v>
      </c>
      <c r="AA1527" s="2324" t="s">
        <v>877</v>
      </c>
      <c r="AB1527" s="2980"/>
      <c r="AC1527" s="5085"/>
      <c r="AD1527" s="5085"/>
      <c r="AE1527" s="5652"/>
      <c r="AF1527" s="260"/>
      <c r="AG1527" s="260"/>
      <c r="AH1527" s="260"/>
    </row>
    <row r="1528" spans="1:34" s="87" customFormat="1" ht="18.75" customHeight="1">
      <c r="A1528" s="4526"/>
      <c r="B1528" s="5085"/>
      <c r="C1528" s="5094"/>
      <c r="D1528" s="4167"/>
      <c r="E1528" s="5085"/>
      <c r="F1528" s="5085"/>
      <c r="G1528" s="5085"/>
      <c r="H1528" s="5085"/>
      <c r="I1528" s="5085"/>
      <c r="J1528" s="3703"/>
      <c r="K1528" s="3703"/>
      <c r="L1528" s="5146"/>
      <c r="M1528" s="3703"/>
      <c r="N1528" s="2325" t="s">
        <v>868</v>
      </c>
      <c r="O1528" s="463" t="s">
        <v>340</v>
      </c>
      <c r="P1528" s="463" t="s">
        <v>340</v>
      </c>
      <c r="Q1528" s="2314" t="s">
        <v>857</v>
      </c>
      <c r="R1528" s="2324">
        <v>4000</v>
      </c>
      <c r="S1528" s="2324" t="s">
        <v>858</v>
      </c>
      <c r="T1528" s="2324">
        <v>2</v>
      </c>
      <c r="U1528" s="2324" t="s">
        <v>859</v>
      </c>
      <c r="V1528" s="2324">
        <v>2</v>
      </c>
      <c r="W1528" s="2296"/>
      <c r="X1528" s="2296"/>
      <c r="Y1528" s="2296"/>
      <c r="Z1528" s="2296"/>
      <c r="AA1528" s="2296"/>
      <c r="AB1528" s="2980"/>
      <c r="AC1528" s="5085"/>
      <c r="AD1528" s="5085"/>
      <c r="AE1528" s="5652"/>
      <c r="AF1528" s="260"/>
      <c r="AG1528" s="260"/>
      <c r="AH1528" s="260"/>
    </row>
    <row r="1529" spans="1:34" s="87" customFormat="1" ht="18.75" customHeight="1">
      <c r="A1529" s="4527"/>
      <c r="B1529" s="5086"/>
      <c r="C1529" s="5095"/>
      <c r="D1529" s="4079"/>
      <c r="E1529" s="5086"/>
      <c r="F1529" s="5086"/>
      <c r="G1529" s="5086"/>
      <c r="H1529" s="5086"/>
      <c r="I1529" s="5086"/>
      <c r="J1529" s="3706"/>
      <c r="K1529" s="3706"/>
      <c r="L1529" s="5147"/>
      <c r="M1529" s="3706"/>
      <c r="N1529" s="2313" t="s">
        <v>379</v>
      </c>
      <c r="O1529" s="2319" t="s">
        <v>3055</v>
      </c>
      <c r="P1529" s="2297" t="s">
        <v>3055</v>
      </c>
      <c r="Q1529" s="2319" t="s">
        <v>857</v>
      </c>
      <c r="R1529" s="2297">
        <v>3983</v>
      </c>
      <c r="S1529" s="2297" t="s">
        <v>858</v>
      </c>
      <c r="T1529" s="2297">
        <v>2</v>
      </c>
      <c r="U1529" s="2297" t="s">
        <v>859</v>
      </c>
      <c r="V1529" s="2297">
        <v>2</v>
      </c>
      <c r="W1529" s="2296"/>
      <c r="X1529" s="2296"/>
      <c r="Y1529" s="2296"/>
      <c r="Z1529" s="2296"/>
      <c r="AA1529" s="2296"/>
      <c r="AB1529" s="2982"/>
      <c r="AC1529" s="5086"/>
      <c r="AD1529" s="5086"/>
      <c r="AE1529" s="5653"/>
      <c r="AF1529" s="260"/>
      <c r="AG1529" s="260"/>
      <c r="AH1529" s="260"/>
    </row>
    <row r="1530" spans="1:34" s="87" customFormat="1" ht="18.75" customHeight="1">
      <c r="A1530" s="4525" t="s">
        <v>5397</v>
      </c>
      <c r="B1530" s="5084" t="s">
        <v>2463</v>
      </c>
      <c r="C1530" s="5094" t="s">
        <v>5136</v>
      </c>
      <c r="D1530" s="4139" t="s">
        <v>5135</v>
      </c>
      <c r="E1530" s="5084" t="s">
        <v>1225</v>
      </c>
      <c r="F1530" s="5084" t="s">
        <v>851</v>
      </c>
      <c r="G1530" s="5084" t="s">
        <v>1131</v>
      </c>
      <c r="H1530" s="5084" t="s">
        <v>624</v>
      </c>
      <c r="I1530" s="5084" t="s">
        <v>873</v>
      </c>
      <c r="J1530" s="5084">
        <v>11450</v>
      </c>
      <c r="K1530" s="3743">
        <v>18830</v>
      </c>
      <c r="L1530" s="5145">
        <v>512</v>
      </c>
      <c r="M1530" s="3743">
        <v>1984</v>
      </c>
      <c r="N1530" s="2314" t="s">
        <v>854</v>
      </c>
      <c r="O1530" s="2324" t="s">
        <v>1135</v>
      </c>
      <c r="P1530" s="464" t="s">
        <v>1708</v>
      </c>
      <c r="Q1530" s="2314" t="s">
        <v>857</v>
      </c>
      <c r="R1530" s="2324">
        <v>270</v>
      </c>
      <c r="S1530" s="2324" t="s">
        <v>858</v>
      </c>
      <c r="T1530" s="2324">
        <v>2</v>
      </c>
      <c r="U1530" s="2324" t="s">
        <v>859</v>
      </c>
      <c r="V1530" s="2324">
        <v>2</v>
      </c>
      <c r="W1530" s="2295"/>
      <c r="X1530" s="2295"/>
      <c r="Y1530" s="2295"/>
      <c r="Z1530" s="2295"/>
      <c r="AA1530" s="2295"/>
      <c r="AB1530" s="2980"/>
      <c r="AC1530" s="5084" t="s">
        <v>2468</v>
      </c>
      <c r="AD1530" s="5084" t="s">
        <v>2472</v>
      </c>
      <c r="AE1530" s="5618" t="s">
        <v>5301</v>
      </c>
      <c r="AF1530" s="260"/>
      <c r="AG1530" s="260"/>
      <c r="AH1530" s="260"/>
    </row>
    <row r="1531" spans="1:34" s="87" customFormat="1" ht="18.75" customHeight="1">
      <c r="A1531" s="4526"/>
      <c r="B1531" s="5085"/>
      <c r="C1531" s="5094"/>
      <c r="D1531" s="4167"/>
      <c r="E1531" s="5085"/>
      <c r="F1531" s="5085"/>
      <c r="G1531" s="5085"/>
      <c r="H1531" s="5085"/>
      <c r="I1531" s="5085"/>
      <c r="J1531" s="5085"/>
      <c r="K1531" s="3703"/>
      <c r="L1531" s="5146"/>
      <c r="M1531" s="3703"/>
      <c r="N1531" s="2314" t="s">
        <v>874</v>
      </c>
      <c r="O1531" s="2314" t="s">
        <v>168</v>
      </c>
      <c r="P1531" s="469" t="s">
        <v>341</v>
      </c>
      <c r="Q1531" s="2314" t="s">
        <v>857</v>
      </c>
      <c r="R1531" s="2324">
        <v>3986</v>
      </c>
      <c r="S1531" s="2324" t="s">
        <v>858</v>
      </c>
      <c r="T1531" s="2324">
        <v>2</v>
      </c>
      <c r="U1531" s="2324" t="s">
        <v>859</v>
      </c>
      <c r="V1531" s="2324">
        <v>2</v>
      </c>
      <c r="W1531" s="2324">
        <v>6</v>
      </c>
      <c r="X1531" s="2324" t="s">
        <v>875</v>
      </c>
      <c r="Y1531" s="2324" t="s">
        <v>859</v>
      </c>
      <c r="Z1531" s="2324" t="s">
        <v>876</v>
      </c>
      <c r="AA1531" s="2324" t="s">
        <v>877</v>
      </c>
      <c r="AB1531" s="2980"/>
      <c r="AC1531" s="5085"/>
      <c r="AD1531" s="5085"/>
      <c r="AE1531" s="5619"/>
      <c r="AF1531" s="260"/>
      <c r="AG1531" s="260"/>
      <c r="AH1531" s="260"/>
    </row>
    <row r="1532" spans="1:34" s="87" customFormat="1" ht="18.75" customHeight="1">
      <c r="A1532" s="4526"/>
      <c r="B1532" s="5085"/>
      <c r="C1532" s="5094"/>
      <c r="D1532" s="4167"/>
      <c r="E1532" s="5085"/>
      <c r="F1532" s="5085"/>
      <c r="G1532" s="5085"/>
      <c r="H1532" s="5085"/>
      <c r="I1532" s="5085"/>
      <c r="J1532" s="5085"/>
      <c r="K1532" s="3703"/>
      <c r="L1532" s="5146"/>
      <c r="M1532" s="3703"/>
      <c r="N1532" s="2315" t="s">
        <v>868</v>
      </c>
      <c r="O1532" s="2314" t="s">
        <v>869</v>
      </c>
      <c r="P1532" s="469" t="s">
        <v>869</v>
      </c>
      <c r="Q1532" s="2314" t="s">
        <v>857</v>
      </c>
      <c r="R1532" s="2324">
        <v>4000</v>
      </c>
      <c r="S1532" s="2324" t="s">
        <v>858</v>
      </c>
      <c r="T1532" s="2324">
        <v>2</v>
      </c>
      <c r="U1532" s="2324" t="s">
        <v>859</v>
      </c>
      <c r="V1532" s="2324">
        <v>2</v>
      </c>
      <c r="W1532" s="2296"/>
      <c r="X1532" s="2296"/>
      <c r="Y1532" s="2296"/>
      <c r="Z1532" s="2296"/>
      <c r="AA1532" s="2296"/>
      <c r="AB1532" s="2980"/>
      <c r="AC1532" s="5085"/>
      <c r="AD1532" s="5085"/>
      <c r="AE1532" s="5619"/>
      <c r="AF1532" s="260"/>
      <c r="AG1532" s="260"/>
      <c r="AH1532" s="260"/>
    </row>
    <row r="1533" spans="1:34" s="87" customFormat="1" ht="18.75" customHeight="1">
      <c r="A1533" s="4526"/>
      <c r="B1533" s="5086"/>
      <c r="C1533" s="5095"/>
      <c r="D1533" s="4079"/>
      <c r="E1533" s="5086"/>
      <c r="F1533" s="5086"/>
      <c r="G1533" s="5086"/>
      <c r="H1533" s="5086"/>
      <c r="I1533" s="5086"/>
      <c r="J1533" s="5086"/>
      <c r="K1533" s="3706"/>
      <c r="L1533" s="5147"/>
      <c r="M1533" s="3706"/>
      <c r="N1533" s="2313" t="s">
        <v>379</v>
      </c>
      <c r="O1533" s="2332" t="s">
        <v>3055</v>
      </c>
      <c r="P1533" s="2327" t="s">
        <v>3055</v>
      </c>
      <c r="Q1533" s="2319" t="s">
        <v>857</v>
      </c>
      <c r="R1533" s="2297">
        <v>3983</v>
      </c>
      <c r="S1533" s="2297" t="s">
        <v>858</v>
      </c>
      <c r="T1533" s="2297">
        <v>2</v>
      </c>
      <c r="U1533" s="2297" t="s">
        <v>859</v>
      </c>
      <c r="V1533" s="2297">
        <v>2</v>
      </c>
      <c r="W1533" s="2296"/>
      <c r="X1533" s="2296"/>
      <c r="Y1533" s="2296"/>
      <c r="Z1533" s="2296"/>
      <c r="AA1533" s="2296"/>
      <c r="AB1533" s="2982"/>
      <c r="AC1533" s="5086"/>
      <c r="AD1533" s="5086"/>
      <c r="AE1533" s="5620"/>
      <c r="AF1533" s="260"/>
      <c r="AG1533" s="260"/>
      <c r="AH1533" s="260"/>
    </row>
    <row r="1534" spans="1:34" s="87" customFormat="1" ht="18.75" customHeight="1">
      <c r="A1534" s="4526"/>
      <c r="B1534" s="5084" t="s">
        <v>2463</v>
      </c>
      <c r="C1534" s="5094" t="s">
        <v>5181</v>
      </c>
      <c r="D1534" s="4139" t="s">
        <v>5180</v>
      </c>
      <c r="E1534" s="5084" t="s">
        <v>1225</v>
      </c>
      <c r="F1534" s="5084" t="s">
        <v>851</v>
      </c>
      <c r="G1534" s="5084" t="s">
        <v>1131</v>
      </c>
      <c r="H1534" s="5084" t="s">
        <v>624</v>
      </c>
      <c r="I1534" s="5084" t="s">
        <v>873</v>
      </c>
      <c r="J1534" s="5084">
        <v>18830</v>
      </c>
      <c r="K1534" s="3743">
        <v>30256</v>
      </c>
      <c r="L1534" s="5145">
        <v>512</v>
      </c>
      <c r="M1534" s="3743">
        <v>1984</v>
      </c>
      <c r="N1534" s="2314" t="s">
        <v>854</v>
      </c>
      <c r="O1534" s="2324" t="s">
        <v>866</v>
      </c>
      <c r="P1534" s="464" t="s">
        <v>1708</v>
      </c>
      <c r="Q1534" s="2314" t="s">
        <v>857</v>
      </c>
      <c r="R1534" s="2324">
        <v>270</v>
      </c>
      <c r="S1534" s="2324" t="s">
        <v>858</v>
      </c>
      <c r="T1534" s="2324">
        <v>2</v>
      </c>
      <c r="U1534" s="2324" t="s">
        <v>859</v>
      </c>
      <c r="V1534" s="2324">
        <v>2</v>
      </c>
      <c r="W1534" s="2295"/>
      <c r="X1534" s="2295"/>
      <c r="Y1534" s="2295"/>
      <c r="Z1534" s="2295"/>
      <c r="AA1534" s="2295"/>
      <c r="AB1534" s="2980"/>
      <c r="AC1534" s="5084" t="s">
        <v>2468</v>
      </c>
      <c r="AD1534" s="5084" t="s">
        <v>2472</v>
      </c>
      <c r="AE1534" s="5618" t="s">
        <v>5302</v>
      </c>
      <c r="AF1534" s="260"/>
      <c r="AG1534" s="260"/>
      <c r="AH1534" s="260"/>
    </row>
    <row r="1535" spans="1:34" s="87" customFormat="1" ht="18.75" customHeight="1">
      <c r="A1535" s="4526"/>
      <c r="B1535" s="5085"/>
      <c r="C1535" s="5094"/>
      <c r="D1535" s="4167"/>
      <c r="E1535" s="5085"/>
      <c r="F1535" s="5085"/>
      <c r="G1535" s="5085"/>
      <c r="H1535" s="5085"/>
      <c r="I1535" s="5085"/>
      <c r="J1535" s="5085"/>
      <c r="K1535" s="3703"/>
      <c r="L1535" s="5146"/>
      <c r="M1535" s="3703"/>
      <c r="N1535" s="2314" t="s">
        <v>874</v>
      </c>
      <c r="O1535" s="2314" t="s">
        <v>168</v>
      </c>
      <c r="P1535" s="469" t="s">
        <v>341</v>
      </c>
      <c r="Q1535" s="2314" t="s">
        <v>857</v>
      </c>
      <c r="R1535" s="2324">
        <v>3986</v>
      </c>
      <c r="S1535" s="2324" t="s">
        <v>858</v>
      </c>
      <c r="T1535" s="2324">
        <v>2</v>
      </c>
      <c r="U1535" s="2324" t="s">
        <v>859</v>
      </c>
      <c r="V1535" s="2324">
        <v>2</v>
      </c>
      <c r="W1535" s="2324">
        <v>6</v>
      </c>
      <c r="X1535" s="2324" t="s">
        <v>875</v>
      </c>
      <c r="Y1535" s="2324" t="s">
        <v>859</v>
      </c>
      <c r="Z1535" s="2324" t="s">
        <v>876</v>
      </c>
      <c r="AA1535" s="2324" t="s">
        <v>877</v>
      </c>
      <c r="AB1535" s="2980"/>
      <c r="AC1535" s="5085"/>
      <c r="AD1535" s="5085"/>
      <c r="AE1535" s="5619"/>
      <c r="AF1535" s="260"/>
      <c r="AG1535" s="260"/>
      <c r="AH1535" s="260"/>
    </row>
    <row r="1536" spans="1:34" s="87" customFormat="1" ht="18.75" customHeight="1">
      <c r="A1536" s="4526"/>
      <c r="B1536" s="5085"/>
      <c r="C1536" s="5094"/>
      <c r="D1536" s="4167"/>
      <c r="E1536" s="5085"/>
      <c r="F1536" s="5085"/>
      <c r="G1536" s="5085"/>
      <c r="H1536" s="5085"/>
      <c r="I1536" s="5085"/>
      <c r="J1536" s="5085"/>
      <c r="K1536" s="3703"/>
      <c r="L1536" s="5146"/>
      <c r="M1536" s="3703"/>
      <c r="N1536" s="2315" t="s">
        <v>868</v>
      </c>
      <c r="O1536" s="2314" t="s">
        <v>869</v>
      </c>
      <c r="P1536" s="469" t="s">
        <v>869</v>
      </c>
      <c r="Q1536" s="2314" t="s">
        <v>857</v>
      </c>
      <c r="R1536" s="2324">
        <v>4000</v>
      </c>
      <c r="S1536" s="2324" t="s">
        <v>858</v>
      </c>
      <c r="T1536" s="2324">
        <v>2</v>
      </c>
      <c r="U1536" s="2324" t="s">
        <v>859</v>
      </c>
      <c r="V1536" s="2324">
        <v>2</v>
      </c>
      <c r="W1536" s="2296"/>
      <c r="X1536" s="2296"/>
      <c r="Y1536" s="2296"/>
      <c r="Z1536" s="2296"/>
      <c r="AA1536" s="2296"/>
      <c r="AB1536" s="2980"/>
      <c r="AC1536" s="5085"/>
      <c r="AD1536" s="5085"/>
      <c r="AE1536" s="5619"/>
      <c r="AF1536" s="260"/>
      <c r="AG1536" s="260"/>
      <c r="AH1536" s="260"/>
    </row>
    <row r="1537" spans="1:34" s="87" customFormat="1" ht="18.75" customHeight="1">
      <c r="A1537" s="4526"/>
      <c r="B1537" s="5086"/>
      <c r="C1537" s="5095"/>
      <c r="D1537" s="4079"/>
      <c r="E1537" s="5086"/>
      <c r="F1537" s="5086"/>
      <c r="G1537" s="5086"/>
      <c r="H1537" s="5086"/>
      <c r="I1537" s="5086"/>
      <c r="J1537" s="5086"/>
      <c r="K1537" s="3706"/>
      <c r="L1537" s="5147"/>
      <c r="M1537" s="3706"/>
      <c r="N1537" s="2313" t="s">
        <v>379</v>
      </c>
      <c r="O1537" s="2332" t="s">
        <v>3055</v>
      </c>
      <c r="P1537" s="2327" t="s">
        <v>3055</v>
      </c>
      <c r="Q1537" s="2319" t="s">
        <v>857</v>
      </c>
      <c r="R1537" s="2297">
        <v>3983</v>
      </c>
      <c r="S1537" s="2297" t="s">
        <v>858</v>
      </c>
      <c r="T1537" s="2297">
        <v>2</v>
      </c>
      <c r="U1537" s="2297" t="s">
        <v>859</v>
      </c>
      <c r="V1537" s="2297">
        <v>2</v>
      </c>
      <c r="W1537" s="2296"/>
      <c r="X1537" s="2296"/>
      <c r="Y1537" s="2296"/>
      <c r="Z1537" s="2296"/>
      <c r="AA1537" s="2296"/>
      <c r="AB1537" s="2982"/>
      <c r="AC1537" s="5086"/>
      <c r="AD1537" s="5086"/>
      <c r="AE1537" s="5620"/>
      <c r="AF1537" s="260"/>
      <c r="AG1537" s="260"/>
      <c r="AH1537" s="260"/>
    </row>
    <row r="1538" spans="1:34" s="87" customFormat="1" ht="18.75" customHeight="1">
      <c r="A1538" s="4526"/>
      <c r="B1538" s="5084" t="s">
        <v>2463</v>
      </c>
      <c r="C1538" s="5094" t="s">
        <v>5147</v>
      </c>
      <c r="D1538" s="4139" t="s">
        <v>5149</v>
      </c>
      <c r="E1538" s="5084" t="s">
        <v>1225</v>
      </c>
      <c r="F1538" s="5084" t="s">
        <v>851</v>
      </c>
      <c r="G1538" s="5084" t="s">
        <v>1131</v>
      </c>
      <c r="H1538" s="5084" t="s">
        <v>624</v>
      </c>
      <c r="I1538" s="5084" t="s">
        <v>873</v>
      </c>
      <c r="J1538" s="5084">
        <v>11706</v>
      </c>
      <c r="K1538" s="3743">
        <v>19086</v>
      </c>
      <c r="L1538" s="5145">
        <v>608</v>
      </c>
      <c r="M1538" s="3743">
        <v>2240</v>
      </c>
      <c r="N1538" s="2314" t="s">
        <v>854</v>
      </c>
      <c r="O1538" s="2324" t="s">
        <v>1135</v>
      </c>
      <c r="P1538" s="464" t="s">
        <v>1708</v>
      </c>
      <c r="Q1538" s="2314" t="s">
        <v>857</v>
      </c>
      <c r="R1538" s="2324">
        <v>270</v>
      </c>
      <c r="S1538" s="2324" t="s">
        <v>858</v>
      </c>
      <c r="T1538" s="2324">
        <v>2</v>
      </c>
      <c r="U1538" s="2324" t="s">
        <v>859</v>
      </c>
      <c r="V1538" s="2324">
        <v>2</v>
      </c>
      <c r="W1538" s="2295"/>
      <c r="X1538" s="2295"/>
      <c r="Y1538" s="2295"/>
      <c r="Z1538" s="2295"/>
      <c r="AA1538" s="2295"/>
      <c r="AB1538" s="2980"/>
      <c r="AC1538" s="5084" t="s">
        <v>2468</v>
      </c>
      <c r="AD1538" s="5084" t="s">
        <v>2472</v>
      </c>
      <c r="AE1538" s="5618" t="s">
        <v>5303</v>
      </c>
      <c r="AF1538" s="260"/>
      <c r="AG1538" s="260"/>
      <c r="AH1538" s="260"/>
    </row>
    <row r="1539" spans="1:34" s="87" customFormat="1" ht="18.75" customHeight="1">
      <c r="A1539" s="4526"/>
      <c r="B1539" s="5085"/>
      <c r="C1539" s="5094"/>
      <c r="D1539" s="4167"/>
      <c r="E1539" s="5085"/>
      <c r="F1539" s="5085"/>
      <c r="G1539" s="5085"/>
      <c r="H1539" s="5085"/>
      <c r="I1539" s="5085"/>
      <c r="J1539" s="5085"/>
      <c r="K1539" s="3703"/>
      <c r="L1539" s="5146"/>
      <c r="M1539" s="3703"/>
      <c r="N1539" s="2314" t="s">
        <v>874</v>
      </c>
      <c r="O1539" s="2314" t="s">
        <v>168</v>
      </c>
      <c r="P1539" s="469" t="s">
        <v>341</v>
      </c>
      <c r="Q1539" s="2314" t="s">
        <v>857</v>
      </c>
      <c r="R1539" s="2324">
        <v>3986</v>
      </c>
      <c r="S1539" s="2324" t="s">
        <v>858</v>
      </c>
      <c r="T1539" s="2324">
        <v>2</v>
      </c>
      <c r="U1539" s="2324" t="s">
        <v>859</v>
      </c>
      <c r="V1539" s="2324">
        <v>2</v>
      </c>
      <c r="W1539" s="2324">
        <v>6</v>
      </c>
      <c r="X1539" s="2324" t="s">
        <v>875</v>
      </c>
      <c r="Y1539" s="2324" t="s">
        <v>859</v>
      </c>
      <c r="Z1539" s="2324" t="s">
        <v>876</v>
      </c>
      <c r="AA1539" s="2324" t="s">
        <v>877</v>
      </c>
      <c r="AB1539" s="2980"/>
      <c r="AC1539" s="5085"/>
      <c r="AD1539" s="5085"/>
      <c r="AE1539" s="5619"/>
      <c r="AF1539" s="260"/>
      <c r="AG1539" s="260"/>
      <c r="AH1539" s="260"/>
    </row>
    <row r="1540" spans="1:34" s="87" customFormat="1" ht="18.75" customHeight="1">
      <c r="A1540" s="4526"/>
      <c r="B1540" s="5085"/>
      <c r="C1540" s="5094"/>
      <c r="D1540" s="4167"/>
      <c r="E1540" s="5085"/>
      <c r="F1540" s="5085"/>
      <c r="G1540" s="5085"/>
      <c r="H1540" s="5085"/>
      <c r="I1540" s="5085"/>
      <c r="J1540" s="5085"/>
      <c r="K1540" s="3703"/>
      <c r="L1540" s="5146"/>
      <c r="M1540" s="3703"/>
      <c r="N1540" s="2315" t="s">
        <v>868</v>
      </c>
      <c r="O1540" s="2314" t="s">
        <v>340</v>
      </c>
      <c r="P1540" s="469" t="s">
        <v>340</v>
      </c>
      <c r="Q1540" s="2314" t="s">
        <v>857</v>
      </c>
      <c r="R1540" s="2324">
        <v>4000</v>
      </c>
      <c r="S1540" s="2324" t="s">
        <v>858</v>
      </c>
      <c r="T1540" s="2324">
        <v>8</v>
      </c>
      <c r="U1540" s="2324" t="s">
        <v>859</v>
      </c>
      <c r="V1540" s="2324">
        <v>8</v>
      </c>
      <c r="W1540" s="2296"/>
      <c r="X1540" s="2296"/>
      <c r="Y1540" s="2296"/>
      <c r="Z1540" s="2296"/>
      <c r="AA1540" s="2296"/>
      <c r="AB1540" s="2980"/>
      <c r="AC1540" s="5085"/>
      <c r="AD1540" s="5085"/>
      <c r="AE1540" s="5619"/>
      <c r="AF1540" s="260"/>
      <c r="AG1540" s="260"/>
      <c r="AH1540" s="260"/>
    </row>
    <row r="1541" spans="1:34" s="87" customFormat="1" ht="18.75" customHeight="1">
      <c r="A1541" s="4526"/>
      <c r="B1541" s="5086"/>
      <c r="C1541" s="5095"/>
      <c r="D1541" s="4079"/>
      <c r="E1541" s="5086"/>
      <c r="F1541" s="5086"/>
      <c r="G1541" s="5086"/>
      <c r="H1541" s="5086"/>
      <c r="I1541" s="5086"/>
      <c r="J1541" s="5086"/>
      <c r="K1541" s="3706"/>
      <c r="L1541" s="5147"/>
      <c r="M1541" s="3706"/>
      <c r="N1541" s="2313" t="s">
        <v>379</v>
      </c>
      <c r="O1541" s="2332" t="s">
        <v>3055</v>
      </c>
      <c r="P1541" s="2327" t="s">
        <v>3055</v>
      </c>
      <c r="Q1541" s="2319" t="s">
        <v>857</v>
      </c>
      <c r="R1541" s="2297">
        <v>3983</v>
      </c>
      <c r="S1541" s="2297" t="s">
        <v>858</v>
      </c>
      <c r="T1541" s="2297">
        <v>2</v>
      </c>
      <c r="U1541" s="2297" t="s">
        <v>859</v>
      </c>
      <c r="V1541" s="2297">
        <v>2</v>
      </c>
      <c r="W1541" s="2296"/>
      <c r="X1541" s="2296"/>
      <c r="Y1541" s="2296"/>
      <c r="Z1541" s="2296"/>
      <c r="AA1541" s="2296"/>
      <c r="AB1541" s="2982"/>
      <c r="AC1541" s="5086"/>
      <c r="AD1541" s="5086"/>
      <c r="AE1541" s="5620"/>
      <c r="AF1541" s="260"/>
      <c r="AG1541" s="260"/>
      <c r="AH1541" s="260"/>
    </row>
    <row r="1542" spans="1:34" s="87" customFormat="1" ht="18.75" customHeight="1">
      <c r="A1542" s="4526"/>
      <c r="B1542" s="5084" t="s">
        <v>2463</v>
      </c>
      <c r="C1542" s="5094" t="s">
        <v>5193</v>
      </c>
      <c r="D1542" s="4139" t="s">
        <v>5192</v>
      </c>
      <c r="E1542" s="5084" t="s">
        <v>1225</v>
      </c>
      <c r="F1542" s="5084" t="s">
        <v>851</v>
      </c>
      <c r="G1542" s="5084" t="s">
        <v>1131</v>
      </c>
      <c r="H1542" s="5084" t="s">
        <v>624</v>
      </c>
      <c r="I1542" s="5084" t="s">
        <v>873</v>
      </c>
      <c r="J1542" s="5084">
        <v>19086</v>
      </c>
      <c r="K1542" s="3743">
        <v>30512</v>
      </c>
      <c r="L1542" s="5145">
        <v>608</v>
      </c>
      <c r="M1542" s="3743">
        <v>2240</v>
      </c>
      <c r="N1542" s="2314" t="s">
        <v>854</v>
      </c>
      <c r="O1542" s="2324" t="s">
        <v>866</v>
      </c>
      <c r="P1542" s="464" t="s">
        <v>1708</v>
      </c>
      <c r="Q1542" s="2314" t="s">
        <v>857</v>
      </c>
      <c r="R1542" s="2324">
        <v>270</v>
      </c>
      <c r="S1542" s="2324" t="s">
        <v>858</v>
      </c>
      <c r="T1542" s="2324">
        <v>2</v>
      </c>
      <c r="U1542" s="2324" t="s">
        <v>859</v>
      </c>
      <c r="V1542" s="2324">
        <v>2</v>
      </c>
      <c r="W1542" s="2295"/>
      <c r="X1542" s="2295"/>
      <c r="Y1542" s="2295"/>
      <c r="Z1542" s="2295"/>
      <c r="AA1542" s="2295"/>
      <c r="AB1542" s="2980"/>
      <c r="AC1542" s="5084" t="s">
        <v>2468</v>
      </c>
      <c r="AD1542" s="5084" t="s">
        <v>2472</v>
      </c>
      <c r="AE1542" s="5618" t="s">
        <v>5304</v>
      </c>
      <c r="AF1542" s="260"/>
      <c r="AG1542" s="260"/>
      <c r="AH1542" s="260"/>
    </row>
    <row r="1543" spans="1:34" s="87" customFormat="1" ht="18.75" customHeight="1">
      <c r="A1543" s="4526"/>
      <c r="B1543" s="5085"/>
      <c r="C1543" s="5094"/>
      <c r="D1543" s="4167"/>
      <c r="E1543" s="5085"/>
      <c r="F1543" s="5085"/>
      <c r="G1543" s="5085"/>
      <c r="H1543" s="5085"/>
      <c r="I1543" s="5085"/>
      <c r="J1543" s="5085"/>
      <c r="K1543" s="3703"/>
      <c r="L1543" s="5146"/>
      <c r="M1543" s="3703"/>
      <c r="N1543" s="2314" t="s">
        <v>874</v>
      </c>
      <c r="O1543" s="2314" t="s">
        <v>168</v>
      </c>
      <c r="P1543" s="469" t="s">
        <v>341</v>
      </c>
      <c r="Q1543" s="2314" t="s">
        <v>857</v>
      </c>
      <c r="R1543" s="2324">
        <v>3986</v>
      </c>
      <c r="S1543" s="2324" t="s">
        <v>858</v>
      </c>
      <c r="T1543" s="2324">
        <v>2</v>
      </c>
      <c r="U1543" s="2324" t="s">
        <v>859</v>
      </c>
      <c r="V1543" s="2324">
        <v>2</v>
      </c>
      <c r="W1543" s="2324">
        <v>6</v>
      </c>
      <c r="X1543" s="2324" t="s">
        <v>875</v>
      </c>
      <c r="Y1543" s="2324" t="s">
        <v>859</v>
      </c>
      <c r="Z1543" s="2324" t="s">
        <v>876</v>
      </c>
      <c r="AA1543" s="2324" t="s">
        <v>877</v>
      </c>
      <c r="AB1543" s="2980"/>
      <c r="AC1543" s="5085"/>
      <c r="AD1543" s="5085"/>
      <c r="AE1543" s="5619"/>
      <c r="AF1543" s="260"/>
      <c r="AG1543" s="260"/>
      <c r="AH1543" s="260"/>
    </row>
    <row r="1544" spans="1:34" s="87" customFormat="1" ht="18.75" customHeight="1">
      <c r="A1544" s="4526"/>
      <c r="B1544" s="5085"/>
      <c r="C1544" s="5094"/>
      <c r="D1544" s="4167"/>
      <c r="E1544" s="5085"/>
      <c r="F1544" s="5085"/>
      <c r="G1544" s="5085"/>
      <c r="H1544" s="5085"/>
      <c r="I1544" s="5085"/>
      <c r="J1544" s="5085"/>
      <c r="K1544" s="3703"/>
      <c r="L1544" s="5146"/>
      <c r="M1544" s="3703"/>
      <c r="N1544" s="2315" t="s">
        <v>868</v>
      </c>
      <c r="O1544" s="2314" t="s">
        <v>340</v>
      </c>
      <c r="P1544" s="469" t="s">
        <v>340</v>
      </c>
      <c r="Q1544" s="2314" t="s">
        <v>857</v>
      </c>
      <c r="R1544" s="2324">
        <v>4000</v>
      </c>
      <c r="S1544" s="2324" t="s">
        <v>858</v>
      </c>
      <c r="T1544" s="2324">
        <v>8</v>
      </c>
      <c r="U1544" s="2324" t="s">
        <v>859</v>
      </c>
      <c r="V1544" s="2324">
        <v>8</v>
      </c>
      <c r="W1544" s="2296"/>
      <c r="X1544" s="2296"/>
      <c r="Y1544" s="2296"/>
      <c r="Z1544" s="2296"/>
      <c r="AA1544" s="2296"/>
      <c r="AB1544" s="2980"/>
      <c r="AC1544" s="5085"/>
      <c r="AD1544" s="5085"/>
      <c r="AE1544" s="5619"/>
      <c r="AF1544" s="260"/>
      <c r="AG1544" s="260"/>
      <c r="AH1544" s="260"/>
    </row>
    <row r="1545" spans="1:34" s="87" customFormat="1" ht="18.75" customHeight="1">
      <c r="A1545" s="4527"/>
      <c r="B1545" s="5086"/>
      <c r="C1545" s="5095"/>
      <c r="D1545" s="4079"/>
      <c r="E1545" s="5086"/>
      <c r="F1545" s="5086"/>
      <c r="G1545" s="5086"/>
      <c r="H1545" s="5086"/>
      <c r="I1545" s="5086"/>
      <c r="J1545" s="5086"/>
      <c r="K1545" s="3706"/>
      <c r="L1545" s="5147"/>
      <c r="M1545" s="3706"/>
      <c r="N1545" s="2313" t="s">
        <v>379</v>
      </c>
      <c r="O1545" s="2332" t="s">
        <v>3055</v>
      </c>
      <c r="P1545" s="2327" t="s">
        <v>3055</v>
      </c>
      <c r="Q1545" s="2319" t="s">
        <v>857</v>
      </c>
      <c r="R1545" s="2297">
        <v>3983</v>
      </c>
      <c r="S1545" s="2297" t="s">
        <v>858</v>
      </c>
      <c r="T1545" s="2297">
        <v>2</v>
      </c>
      <c r="U1545" s="2297" t="s">
        <v>859</v>
      </c>
      <c r="V1545" s="2297">
        <v>2</v>
      </c>
      <c r="W1545" s="2296"/>
      <c r="X1545" s="2296"/>
      <c r="Y1545" s="2296"/>
      <c r="Z1545" s="2296"/>
      <c r="AA1545" s="2296"/>
      <c r="AB1545" s="2982"/>
      <c r="AC1545" s="5086"/>
      <c r="AD1545" s="5086"/>
      <c r="AE1545" s="5620"/>
      <c r="AF1545" s="260"/>
      <c r="AG1545" s="260"/>
      <c r="AH1545" s="260"/>
    </row>
    <row r="1546" spans="1:34" s="87" customFormat="1" ht="18.75" customHeight="1">
      <c r="A1546" s="4525" t="s">
        <v>5398</v>
      </c>
      <c r="B1546" s="5084" t="s">
        <v>2463</v>
      </c>
      <c r="C1546" s="5093" t="s">
        <v>5139</v>
      </c>
      <c r="D1546" s="4139" t="s">
        <v>5138</v>
      </c>
      <c r="E1546" s="5084" t="s">
        <v>1225</v>
      </c>
      <c r="F1546" s="5084" t="s">
        <v>851</v>
      </c>
      <c r="G1546" s="5084" t="s">
        <v>1131</v>
      </c>
      <c r="H1546" s="5084" t="s">
        <v>624</v>
      </c>
      <c r="I1546" s="5084" t="s">
        <v>873</v>
      </c>
      <c r="J1546" s="5084">
        <v>13450</v>
      </c>
      <c r="K1546" s="3743">
        <v>20830</v>
      </c>
      <c r="L1546" s="5145">
        <v>512</v>
      </c>
      <c r="M1546" s="3743">
        <v>1984</v>
      </c>
      <c r="N1546" s="2314" t="s">
        <v>854</v>
      </c>
      <c r="O1546" s="2324" t="s">
        <v>1135</v>
      </c>
      <c r="P1546" s="464" t="s">
        <v>1708</v>
      </c>
      <c r="Q1546" s="2314" t="s">
        <v>857</v>
      </c>
      <c r="R1546" s="2324">
        <v>270</v>
      </c>
      <c r="S1546" s="2324" t="s">
        <v>858</v>
      </c>
      <c r="T1546" s="2324">
        <v>2</v>
      </c>
      <c r="U1546" s="2324" t="s">
        <v>859</v>
      </c>
      <c r="V1546" s="2324">
        <v>2</v>
      </c>
      <c r="W1546" s="2298"/>
      <c r="X1546" s="2298"/>
      <c r="Y1546" s="2298"/>
      <c r="Z1546" s="2298"/>
      <c r="AA1546" s="2298"/>
      <c r="AB1546" s="2983"/>
      <c r="AC1546" s="5084" t="s">
        <v>2468</v>
      </c>
      <c r="AD1546" s="5084" t="s">
        <v>2472</v>
      </c>
      <c r="AE1546" s="5618" t="s">
        <v>5305</v>
      </c>
      <c r="AF1546" s="260"/>
      <c r="AG1546" s="260"/>
      <c r="AH1546" s="260"/>
    </row>
    <row r="1547" spans="1:34" s="87" customFormat="1" ht="18.75" customHeight="1">
      <c r="A1547" s="4526"/>
      <c r="B1547" s="5085"/>
      <c r="C1547" s="5094"/>
      <c r="D1547" s="4167"/>
      <c r="E1547" s="5085"/>
      <c r="F1547" s="5085"/>
      <c r="G1547" s="5085"/>
      <c r="H1547" s="5085"/>
      <c r="I1547" s="5085"/>
      <c r="J1547" s="5085"/>
      <c r="K1547" s="3703"/>
      <c r="L1547" s="5146"/>
      <c r="M1547" s="3703"/>
      <c r="N1547" s="2314" t="s">
        <v>874</v>
      </c>
      <c r="O1547" s="2313" t="s">
        <v>1158</v>
      </c>
      <c r="P1547" s="469" t="s">
        <v>341</v>
      </c>
      <c r="Q1547" s="2314" t="s">
        <v>857</v>
      </c>
      <c r="R1547" s="2324">
        <v>3986</v>
      </c>
      <c r="S1547" s="2324" t="s">
        <v>858</v>
      </c>
      <c r="T1547" s="2324">
        <v>4</v>
      </c>
      <c r="U1547" s="2324" t="s">
        <v>859</v>
      </c>
      <c r="V1547" s="2324">
        <v>4</v>
      </c>
      <c r="W1547" s="2324">
        <v>6</v>
      </c>
      <c r="X1547" s="2324" t="s">
        <v>875</v>
      </c>
      <c r="Y1547" s="2324" t="s">
        <v>859</v>
      </c>
      <c r="Z1547" s="2324" t="s">
        <v>876</v>
      </c>
      <c r="AA1547" s="2324" t="s">
        <v>877</v>
      </c>
      <c r="AB1547" s="2980"/>
      <c r="AC1547" s="5085"/>
      <c r="AD1547" s="5085"/>
      <c r="AE1547" s="5619"/>
      <c r="AF1547" s="260"/>
      <c r="AG1547" s="260"/>
      <c r="AH1547" s="260"/>
    </row>
    <row r="1548" spans="1:34" s="87" customFormat="1" ht="18.75" customHeight="1">
      <c r="A1548" s="4526"/>
      <c r="B1548" s="5085"/>
      <c r="C1548" s="5094"/>
      <c r="D1548" s="4167"/>
      <c r="E1548" s="5085"/>
      <c r="F1548" s="5085"/>
      <c r="G1548" s="5085"/>
      <c r="H1548" s="5085"/>
      <c r="I1548" s="5085"/>
      <c r="J1548" s="5085"/>
      <c r="K1548" s="3703"/>
      <c r="L1548" s="5146"/>
      <c r="M1548" s="3703"/>
      <c r="N1548" s="2315" t="s">
        <v>868</v>
      </c>
      <c r="O1548" s="2314" t="s">
        <v>869</v>
      </c>
      <c r="P1548" s="469" t="s">
        <v>869</v>
      </c>
      <c r="Q1548" s="2314" t="s">
        <v>857</v>
      </c>
      <c r="R1548" s="2324">
        <v>4000</v>
      </c>
      <c r="S1548" s="2324" t="s">
        <v>858</v>
      </c>
      <c r="T1548" s="2324">
        <v>2</v>
      </c>
      <c r="U1548" s="2324" t="s">
        <v>859</v>
      </c>
      <c r="V1548" s="2324">
        <v>2</v>
      </c>
      <c r="W1548" s="2296"/>
      <c r="X1548" s="2296"/>
      <c r="Y1548" s="2296"/>
      <c r="Z1548" s="2296"/>
      <c r="AA1548" s="2296"/>
      <c r="AB1548" s="2980"/>
      <c r="AC1548" s="5085"/>
      <c r="AD1548" s="5085"/>
      <c r="AE1548" s="5619"/>
      <c r="AF1548" s="260"/>
      <c r="AG1548" s="260"/>
      <c r="AH1548" s="260"/>
    </row>
    <row r="1549" spans="1:34" s="87" customFormat="1" ht="18.75" customHeight="1">
      <c r="A1549" s="4526"/>
      <c r="B1549" s="5086"/>
      <c r="C1549" s="5095"/>
      <c r="D1549" s="4079"/>
      <c r="E1549" s="5086"/>
      <c r="F1549" s="5086"/>
      <c r="G1549" s="5086"/>
      <c r="H1549" s="5086"/>
      <c r="I1549" s="5086"/>
      <c r="J1549" s="5086"/>
      <c r="K1549" s="3706"/>
      <c r="L1549" s="5147"/>
      <c r="M1549" s="3706"/>
      <c r="N1549" s="2313" t="s">
        <v>379</v>
      </c>
      <c r="O1549" s="2319" t="s">
        <v>3055</v>
      </c>
      <c r="P1549" s="2297" t="s">
        <v>3055</v>
      </c>
      <c r="Q1549" s="2319" t="s">
        <v>857</v>
      </c>
      <c r="R1549" s="2297">
        <v>3983</v>
      </c>
      <c r="S1549" s="2297" t="s">
        <v>858</v>
      </c>
      <c r="T1549" s="2297">
        <v>2</v>
      </c>
      <c r="U1549" s="2297" t="s">
        <v>859</v>
      </c>
      <c r="V1549" s="2297">
        <v>2</v>
      </c>
      <c r="W1549" s="2296"/>
      <c r="X1549" s="2296"/>
      <c r="Y1549" s="2296"/>
      <c r="Z1549" s="2296"/>
      <c r="AA1549" s="2296"/>
      <c r="AB1549" s="2982"/>
      <c r="AC1549" s="5086"/>
      <c r="AD1549" s="5086"/>
      <c r="AE1549" s="5620"/>
      <c r="AF1549" s="260"/>
      <c r="AG1549" s="260"/>
      <c r="AH1549" s="260"/>
    </row>
    <row r="1550" spans="1:34" s="87" customFormat="1" ht="18.75" customHeight="1">
      <c r="A1550" s="4526"/>
      <c r="B1550" s="5084" t="s">
        <v>2463</v>
      </c>
      <c r="C1550" s="5093" t="s">
        <v>5183</v>
      </c>
      <c r="D1550" s="4139" t="s">
        <v>5185</v>
      </c>
      <c r="E1550" s="5084" t="s">
        <v>1225</v>
      </c>
      <c r="F1550" s="5084" t="s">
        <v>851</v>
      </c>
      <c r="G1550" s="5084" t="s">
        <v>1131</v>
      </c>
      <c r="H1550" s="5084" t="s">
        <v>624</v>
      </c>
      <c r="I1550" s="5084" t="s">
        <v>873</v>
      </c>
      <c r="J1550" s="5084">
        <v>20830</v>
      </c>
      <c r="K1550" s="3743">
        <v>32000</v>
      </c>
      <c r="L1550" s="5145">
        <v>512</v>
      </c>
      <c r="M1550" s="3743">
        <v>1984</v>
      </c>
      <c r="N1550" s="2314" t="s">
        <v>854</v>
      </c>
      <c r="O1550" s="2324" t="s">
        <v>866</v>
      </c>
      <c r="P1550" s="464" t="s">
        <v>1708</v>
      </c>
      <c r="Q1550" s="2314" t="s">
        <v>857</v>
      </c>
      <c r="R1550" s="2324">
        <v>270</v>
      </c>
      <c r="S1550" s="2324" t="s">
        <v>858</v>
      </c>
      <c r="T1550" s="2324">
        <v>2</v>
      </c>
      <c r="U1550" s="2324" t="s">
        <v>859</v>
      </c>
      <c r="V1550" s="2324">
        <v>2</v>
      </c>
      <c r="W1550" s="2298"/>
      <c r="X1550" s="2298"/>
      <c r="Y1550" s="2298"/>
      <c r="Z1550" s="2298"/>
      <c r="AA1550" s="2298"/>
      <c r="AB1550" s="2983"/>
      <c r="AC1550" s="5084" t="s">
        <v>2468</v>
      </c>
      <c r="AD1550" s="5084" t="s">
        <v>2472</v>
      </c>
      <c r="AE1550" s="5618" t="s">
        <v>5306</v>
      </c>
      <c r="AF1550" s="260"/>
      <c r="AG1550" s="260"/>
      <c r="AH1550" s="260"/>
    </row>
    <row r="1551" spans="1:34" s="87" customFormat="1" ht="18.75" customHeight="1">
      <c r="A1551" s="4526"/>
      <c r="B1551" s="5085"/>
      <c r="C1551" s="5094"/>
      <c r="D1551" s="4167"/>
      <c r="E1551" s="5085"/>
      <c r="F1551" s="5085"/>
      <c r="G1551" s="5085"/>
      <c r="H1551" s="5085"/>
      <c r="I1551" s="5085"/>
      <c r="J1551" s="5085"/>
      <c r="K1551" s="3703"/>
      <c r="L1551" s="5146"/>
      <c r="M1551" s="3703"/>
      <c r="N1551" s="2314" t="s">
        <v>874</v>
      </c>
      <c r="O1551" s="2313" t="s">
        <v>1158</v>
      </c>
      <c r="P1551" s="469" t="s">
        <v>341</v>
      </c>
      <c r="Q1551" s="2314" t="s">
        <v>857</v>
      </c>
      <c r="R1551" s="2324">
        <v>3986</v>
      </c>
      <c r="S1551" s="2324" t="s">
        <v>858</v>
      </c>
      <c r="T1551" s="2324">
        <v>4</v>
      </c>
      <c r="U1551" s="2324" t="s">
        <v>859</v>
      </c>
      <c r="V1551" s="2324">
        <v>4</v>
      </c>
      <c r="W1551" s="2324">
        <v>6</v>
      </c>
      <c r="X1551" s="2324" t="s">
        <v>875</v>
      </c>
      <c r="Y1551" s="2324" t="s">
        <v>859</v>
      </c>
      <c r="Z1551" s="2324" t="s">
        <v>876</v>
      </c>
      <c r="AA1551" s="2324" t="s">
        <v>877</v>
      </c>
      <c r="AB1551" s="2980"/>
      <c r="AC1551" s="5085"/>
      <c r="AD1551" s="5085"/>
      <c r="AE1551" s="5619"/>
      <c r="AF1551" s="260"/>
      <c r="AG1551" s="260"/>
      <c r="AH1551" s="260"/>
    </row>
    <row r="1552" spans="1:34" s="87" customFormat="1" ht="18.75" customHeight="1">
      <c r="A1552" s="4526"/>
      <c r="B1552" s="5085"/>
      <c r="C1552" s="5094"/>
      <c r="D1552" s="4167"/>
      <c r="E1552" s="5085"/>
      <c r="F1552" s="5085"/>
      <c r="G1552" s="5085"/>
      <c r="H1552" s="5085"/>
      <c r="I1552" s="5085"/>
      <c r="J1552" s="5085"/>
      <c r="K1552" s="3703"/>
      <c r="L1552" s="5146"/>
      <c r="M1552" s="3703"/>
      <c r="N1552" s="2315" t="s">
        <v>868</v>
      </c>
      <c r="O1552" s="2314" t="s">
        <v>869</v>
      </c>
      <c r="P1552" s="469" t="s">
        <v>869</v>
      </c>
      <c r="Q1552" s="2314" t="s">
        <v>857</v>
      </c>
      <c r="R1552" s="2324">
        <v>4000</v>
      </c>
      <c r="S1552" s="2324" t="s">
        <v>858</v>
      </c>
      <c r="T1552" s="2324">
        <v>2</v>
      </c>
      <c r="U1552" s="2324" t="s">
        <v>859</v>
      </c>
      <c r="V1552" s="2324">
        <v>2</v>
      </c>
      <c r="W1552" s="2296"/>
      <c r="X1552" s="2296"/>
      <c r="Y1552" s="2296"/>
      <c r="Z1552" s="2296"/>
      <c r="AA1552" s="2296"/>
      <c r="AB1552" s="2980"/>
      <c r="AC1552" s="5085"/>
      <c r="AD1552" s="5085"/>
      <c r="AE1552" s="5619"/>
      <c r="AF1552" s="260"/>
      <c r="AG1552" s="260"/>
      <c r="AH1552" s="260"/>
    </row>
    <row r="1553" spans="1:34" s="87" customFormat="1" ht="18.75" customHeight="1">
      <c r="A1553" s="4526"/>
      <c r="B1553" s="5086"/>
      <c r="C1553" s="5095"/>
      <c r="D1553" s="4079"/>
      <c r="E1553" s="5086"/>
      <c r="F1553" s="5086"/>
      <c r="G1553" s="5086"/>
      <c r="H1553" s="5086"/>
      <c r="I1553" s="5086"/>
      <c r="J1553" s="5086"/>
      <c r="K1553" s="3706"/>
      <c r="L1553" s="5147"/>
      <c r="M1553" s="3706"/>
      <c r="N1553" s="2313" t="s">
        <v>379</v>
      </c>
      <c r="O1553" s="2319" t="s">
        <v>3055</v>
      </c>
      <c r="P1553" s="2297" t="s">
        <v>3055</v>
      </c>
      <c r="Q1553" s="2319" t="s">
        <v>857</v>
      </c>
      <c r="R1553" s="2297">
        <v>3983</v>
      </c>
      <c r="S1553" s="2297" t="s">
        <v>858</v>
      </c>
      <c r="T1553" s="2297">
        <v>2</v>
      </c>
      <c r="U1553" s="2297" t="s">
        <v>859</v>
      </c>
      <c r="V1553" s="2297">
        <v>2</v>
      </c>
      <c r="W1553" s="2296"/>
      <c r="X1553" s="2296"/>
      <c r="Y1553" s="2296"/>
      <c r="Z1553" s="2296"/>
      <c r="AA1553" s="2296"/>
      <c r="AB1553" s="2982"/>
      <c r="AC1553" s="5086"/>
      <c r="AD1553" s="5086"/>
      <c r="AE1553" s="5620"/>
      <c r="AF1553" s="260"/>
      <c r="AG1553" s="260"/>
      <c r="AH1553" s="260"/>
    </row>
    <row r="1554" spans="1:34" s="87" customFormat="1" ht="18.75" customHeight="1">
      <c r="A1554" s="4526"/>
      <c r="B1554" s="5084" t="s">
        <v>2463</v>
      </c>
      <c r="C1554" s="5093" t="s">
        <v>5150</v>
      </c>
      <c r="D1554" s="4139" t="s">
        <v>5151</v>
      </c>
      <c r="E1554" s="5084" t="s">
        <v>1225</v>
      </c>
      <c r="F1554" s="5084" t="s">
        <v>851</v>
      </c>
      <c r="G1554" s="5084" t="s">
        <v>1131</v>
      </c>
      <c r="H1554" s="5084" t="s">
        <v>624</v>
      </c>
      <c r="I1554" s="5084" t="s">
        <v>873</v>
      </c>
      <c r="J1554" s="5084">
        <v>13706</v>
      </c>
      <c r="K1554" s="3743">
        <v>21086</v>
      </c>
      <c r="L1554" s="5145">
        <v>608</v>
      </c>
      <c r="M1554" s="3743">
        <v>2240</v>
      </c>
      <c r="N1554" s="2314" t="s">
        <v>854</v>
      </c>
      <c r="O1554" s="2324" t="s">
        <v>1135</v>
      </c>
      <c r="P1554" s="464" t="s">
        <v>1708</v>
      </c>
      <c r="Q1554" s="2314" t="s">
        <v>857</v>
      </c>
      <c r="R1554" s="2324">
        <v>270</v>
      </c>
      <c r="S1554" s="2324" t="s">
        <v>858</v>
      </c>
      <c r="T1554" s="2324">
        <v>2</v>
      </c>
      <c r="U1554" s="2324" t="s">
        <v>859</v>
      </c>
      <c r="V1554" s="2324">
        <v>2</v>
      </c>
      <c r="W1554" s="2298"/>
      <c r="X1554" s="2298"/>
      <c r="Y1554" s="2298"/>
      <c r="Z1554" s="2298"/>
      <c r="AA1554" s="2298"/>
      <c r="AB1554" s="2983"/>
      <c r="AC1554" s="5084" t="s">
        <v>2468</v>
      </c>
      <c r="AD1554" s="5084" t="s">
        <v>2472</v>
      </c>
      <c r="AE1554" s="5618" t="s">
        <v>5307</v>
      </c>
      <c r="AF1554" s="260"/>
      <c r="AG1554" s="260"/>
      <c r="AH1554" s="260"/>
    </row>
    <row r="1555" spans="1:34" s="87" customFormat="1" ht="18.75" customHeight="1">
      <c r="A1555" s="4526"/>
      <c r="B1555" s="5085"/>
      <c r="C1555" s="5094"/>
      <c r="D1555" s="4167"/>
      <c r="E1555" s="5085"/>
      <c r="F1555" s="5085"/>
      <c r="G1555" s="5085"/>
      <c r="H1555" s="5085"/>
      <c r="I1555" s="5085"/>
      <c r="J1555" s="5085"/>
      <c r="K1555" s="3703"/>
      <c r="L1555" s="5146"/>
      <c r="M1555" s="3703"/>
      <c r="N1555" s="2314" t="s">
        <v>874</v>
      </c>
      <c r="O1555" s="2313" t="s">
        <v>1158</v>
      </c>
      <c r="P1555" s="469" t="s">
        <v>341</v>
      </c>
      <c r="Q1555" s="2314" t="s">
        <v>857</v>
      </c>
      <c r="R1555" s="2324">
        <v>3986</v>
      </c>
      <c r="S1555" s="2324" t="s">
        <v>858</v>
      </c>
      <c r="T1555" s="2324">
        <v>4</v>
      </c>
      <c r="U1555" s="2324" t="s">
        <v>859</v>
      </c>
      <c r="V1555" s="2324">
        <v>4</v>
      </c>
      <c r="W1555" s="2324">
        <v>6</v>
      </c>
      <c r="X1555" s="2324" t="s">
        <v>875</v>
      </c>
      <c r="Y1555" s="2324" t="s">
        <v>859</v>
      </c>
      <c r="Z1555" s="2324" t="s">
        <v>876</v>
      </c>
      <c r="AA1555" s="2324" t="s">
        <v>877</v>
      </c>
      <c r="AB1555" s="2980"/>
      <c r="AC1555" s="5085"/>
      <c r="AD1555" s="5085"/>
      <c r="AE1555" s="5619"/>
      <c r="AF1555" s="260"/>
      <c r="AG1555" s="260"/>
      <c r="AH1555" s="260"/>
    </row>
    <row r="1556" spans="1:34" s="87" customFormat="1" ht="18.75" customHeight="1">
      <c r="A1556" s="4526"/>
      <c r="B1556" s="5085"/>
      <c r="C1556" s="5094"/>
      <c r="D1556" s="4167"/>
      <c r="E1556" s="5085"/>
      <c r="F1556" s="5085"/>
      <c r="G1556" s="5085"/>
      <c r="H1556" s="5085"/>
      <c r="I1556" s="5085"/>
      <c r="J1556" s="5085"/>
      <c r="K1556" s="3703"/>
      <c r="L1556" s="5146"/>
      <c r="M1556" s="3703"/>
      <c r="N1556" s="2315" t="s">
        <v>868</v>
      </c>
      <c r="O1556" s="2314" t="s">
        <v>340</v>
      </c>
      <c r="P1556" s="469" t="s">
        <v>340</v>
      </c>
      <c r="Q1556" s="2314" t="s">
        <v>857</v>
      </c>
      <c r="R1556" s="2324">
        <v>4000</v>
      </c>
      <c r="S1556" s="2324" t="s">
        <v>858</v>
      </c>
      <c r="T1556" s="2324">
        <v>8</v>
      </c>
      <c r="U1556" s="2324" t="s">
        <v>859</v>
      </c>
      <c r="V1556" s="2324">
        <v>8</v>
      </c>
      <c r="W1556" s="2296"/>
      <c r="X1556" s="2296"/>
      <c r="Y1556" s="2296"/>
      <c r="Z1556" s="2296"/>
      <c r="AA1556" s="2296"/>
      <c r="AB1556" s="2980"/>
      <c r="AC1556" s="5085"/>
      <c r="AD1556" s="5085"/>
      <c r="AE1556" s="5619"/>
      <c r="AF1556" s="260"/>
      <c r="AG1556" s="260"/>
      <c r="AH1556" s="260"/>
    </row>
    <row r="1557" spans="1:34" s="87" customFormat="1" ht="18.75" customHeight="1">
      <c r="A1557" s="4526"/>
      <c r="B1557" s="5086"/>
      <c r="C1557" s="5095"/>
      <c r="D1557" s="4079"/>
      <c r="E1557" s="5086"/>
      <c r="F1557" s="5086"/>
      <c r="G1557" s="5086"/>
      <c r="H1557" s="5086"/>
      <c r="I1557" s="5086"/>
      <c r="J1557" s="5086"/>
      <c r="K1557" s="3706"/>
      <c r="L1557" s="5147"/>
      <c r="M1557" s="3706"/>
      <c r="N1557" s="2313" t="s">
        <v>379</v>
      </c>
      <c r="O1557" s="2319" t="s">
        <v>3055</v>
      </c>
      <c r="P1557" s="2297" t="s">
        <v>3055</v>
      </c>
      <c r="Q1557" s="2319" t="s">
        <v>857</v>
      </c>
      <c r="R1557" s="2297">
        <v>3983</v>
      </c>
      <c r="S1557" s="2297" t="s">
        <v>858</v>
      </c>
      <c r="T1557" s="2297">
        <v>2</v>
      </c>
      <c r="U1557" s="2297" t="s">
        <v>859</v>
      </c>
      <c r="V1557" s="2297">
        <v>2</v>
      </c>
      <c r="W1557" s="2296"/>
      <c r="X1557" s="2296"/>
      <c r="Y1557" s="2296"/>
      <c r="Z1557" s="2296"/>
      <c r="AA1557" s="2296"/>
      <c r="AB1557" s="2982"/>
      <c r="AC1557" s="5086"/>
      <c r="AD1557" s="5086"/>
      <c r="AE1557" s="5620"/>
      <c r="AF1557" s="260"/>
      <c r="AG1557" s="260"/>
      <c r="AH1557" s="260"/>
    </row>
    <row r="1558" spans="1:34" s="87" customFormat="1" ht="18.75" customHeight="1">
      <c r="A1558" s="4526"/>
      <c r="B1558" s="5084" t="s">
        <v>2463</v>
      </c>
      <c r="C1558" s="5093" t="s">
        <v>5195</v>
      </c>
      <c r="D1558" s="4139" t="s">
        <v>5196</v>
      </c>
      <c r="E1558" s="5084" t="s">
        <v>1225</v>
      </c>
      <c r="F1558" s="5084" t="s">
        <v>851</v>
      </c>
      <c r="G1558" s="5084" t="s">
        <v>1131</v>
      </c>
      <c r="H1558" s="5084" t="s">
        <v>624</v>
      </c>
      <c r="I1558" s="5084" t="s">
        <v>873</v>
      </c>
      <c r="J1558" s="3743">
        <v>21086</v>
      </c>
      <c r="K1558" s="3743">
        <v>32000</v>
      </c>
      <c r="L1558" s="5084">
        <v>608</v>
      </c>
      <c r="M1558" s="3743">
        <v>2240</v>
      </c>
      <c r="N1558" s="2314" t="s">
        <v>854</v>
      </c>
      <c r="O1558" s="2324" t="s">
        <v>866</v>
      </c>
      <c r="P1558" s="464" t="s">
        <v>1708</v>
      </c>
      <c r="Q1558" s="2314" t="s">
        <v>857</v>
      </c>
      <c r="R1558" s="2324">
        <v>270</v>
      </c>
      <c r="S1558" s="2324" t="s">
        <v>858</v>
      </c>
      <c r="T1558" s="2324">
        <v>2</v>
      </c>
      <c r="U1558" s="2324" t="s">
        <v>859</v>
      </c>
      <c r="V1558" s="2324">
        <v>2</v>
      </c>
      <c r="W1558" s="2298"/>
      <c r="X1558" s="2298"/>
      <c r="Y1558" s="2298"/>
      <c r="Z1558" s="2298"/>
      <c r="AA1558" s="2298"/>
      <c r="AB1558" s="2983"/>
      <c r="AC1558" s="5084" t="s">
        <v>2468</v>
      </c>
      <c r="AD1558" s="5084" t="s">
        <v>2472</v>
      </c>
      <c r="AE1558" s="5618" t="s">
        <v>5308</v>
      </c>
      <c r="AF1558" s="260"/>
      <c r="AG1558" s="260"/>
      <c r="AH1558" s="260"/>
    </row>
    <row r="1559" spans="1:34" s="87" customFormat="1" ht="18.75" customHeight="1">
      <c r="A1559" s="4526"/>
      <c r="B1559" s="5085"/>
      <c r="C1559" s="5094"/>
      <c r="D1559" s="4167"/>
      <c r="E1559" s="5085"/>
      <c r="F1559" s="5085"/>
      <c r="G1559" s="5085"/>
      <c r="H1559" s="5085"/>
      <c r="I1559" s="5085"/>
      <c r="J1559" s="3703"/>
      <c r="K1559" s="3703"/>
      <c r="L1559" s="5085"/>
      <c r="M1559" s="3703"/>
      <c r="N1559" s="2314" t="s">
        <v>874</v>
      </c>
      <c r="O1559" s="2313" t="s">
        <v>1158</v>
      </c>
      <c r="P1559" s="469" t="s">
        <v>341</v>
      </c>
      <c r="Q1559" s="2314" t="s">
        <v>857</v>
      </c>
      <c r="R1559" s="2324">
        <v>3986</v>
      </c>
      <c r="S1559" s="2324" t="s">
        <v>858</v>
      </c>
      <c r="T1559" s="2324">
        <v>4</v>
      </c>
      <c r="U1559" s="2324" t="s">
        <v>859</v>
      </c>
      <c r="V1559" s="2324">
        <v>4</v>
      </c>
      <c r="W1559" s="2324">
        <v>6</v>
      </c>
      <c r="X1559" s="2324" t="s">
        <v>875</v>
      </c>
      <c r="Y1559" s="2324" t="s">
        <v>859</v>
      </c>
      <c r="Z1559" s="2324" t="s">
        <v>876</v>
      </c>
      <c r="AA1559" s="2324" t="s">
        <v>877</v>
      </c>
      <c r="AB1559" s="2980"/>
      <c r="AC1559" s="5085"/>
      <c r="AD1559" s="5085"/>
      <c r="AE1559" s="5619"/>
      <c r="AF1559" s="260"/>
      <c r="AG1559" s="260"/>
      <c r="AH1559" s="260"/>
    </row>
    <row r="1560" spans="1:34" s="87" customFormat="1" ht="18.75" customHeight="1">
      <c r="A1560" s="4526"/>
      <c r="B1560" s="5085"/>
      <c r="C1560" s="5094"/>
      <c r="D1560" s="4167"/>
      <c r="E1560" s="5085"/>
      <c r="F1560" s="5085"/>
      <c r="G1560" s="5085"/>
      <c r="H1560" s="5085"/>
      <c r="I1560" s="5085"/>
      <c r="J1560" s="3703"/>
      <c r="K1560" s="3703"/>
      <c r="L1560" s="5085"/>
      <c r="M1560" s="3703"/>
      <c r="N1560" s="2315" t="s">
        <v>868</v>
      </c>
      <c r="O1560" s="2314" t="s">
        <v>340</v>
      </c>
      <c r="P1560" s="469" t="s">
        <v>340</v>
      </c>
      <c r="Q1560" s="2314" t="s">
        <v>857</v>
      </c>
      <c r="R1560" s="2324">
        <v>4000</v>
      </c>
      <c r="S1560" s="2324" t="s">
        <v>858</v>
      </c>
      <c r="T1560" s="2324">
        <v>8</v>
      </c>
      <c r="U1560" s="2324" t="s">
        <v>859</v>
      </c>
      <c r="V1560" s="2324">
        <v>8</v>
      </c>
      <c r="W1560" s="2296"/>
      <c r="X1560" s="2296"/>
      <c r="Y1560" s="2296"/>
      <c r="Z1560" s="2296"/>
      <c r="AA1560" s="2296"/>
      <c r="AB1560" s="2980"/>
      <c r="AC1560" s="5085"/>
      <c r="AD1560" s="5085"/>
      <c r="AE1560" s="5619"/>
      <c r="AF1560" s="260"/>
      <c r="AG1560" s="260"/>
      <c r="AH1560" s="260"/>
    </row>
    <row r="1561" spans="1:34" s="87" customFormat="1" ht="18.75" customHeight="1">
      <c r="A1561" s="4527"/>
      <c r="B1561" s="5086"/>
      <c r="C1561" s="5095"/>
      <c r="D1561" s="4079"/>
      <c r="E1561" s="5086"/>
      <c r="F1561" s="5086"/>
      <c r="G1561" s="5086"/>
      <c r="H1561" s="5086"/>
      <c r="I1561" s="5086"/>
      <c r="J1561" s="3706"/>
      <c r="K1561" s="3706"/>
      <c r="L1561" s="5086"/>
      <c r="M1561" s="3706"/>
      <c r="N1561" s="2313" t="s">
        <v>379</v>
      </c>
      <c r="O1561" s="2319" t="s">
        <v>3055</v>
      </c>
      <c r="P1561" s="2297" t="s">
        <v>3055</v>
      </c>
      <c r="Q1561" s="2319" t="s">
        <v>857</v>
      </c>
      <c r="R1561" s="2297">
        <v>3983</v>
      </c>
      <c r="S1561" s="2297" t="s">
        <v>858</v>
      </c>
      <c r="T1561" s="2297">
        <v>2</v>
      </c>
      <c r="U1561" s="2297" t="s">
        <v>859</v>
      </c>
      <c r="V1561" s="2297">
        <v>2</v>
      </c>
      <c r="W1561" s="2296"/>
      <c r="X1561" s="2296"/>
      <c r="Y1561" s="2296"/>
      <c r="Z1561" s="2296"/>
      <c r="AA1561" s="2296"/>
      <c r="AB1561" s="2982"/>
      <c r="AC1561" s="5086"/>
      <c r="AD1561" s="5086"/>
      <c r="AE1561" s="5620"/>
      <c r="AF1561" s="260"/>
      <c r="AG1561" s="260"/>
      <c r="AH1561" s="260"/>
    </row>
    <row r="1562" spans="1:34" s="87" customFormat="1" ht="18.75" customHeight="1">
      <c r="A1562" s="4525" t="s">
        <v>5399</v>
      </c>
      <c r="B1562" s="5084" t="s">
        <v>2463</v>
      </c>
      <c r="C1562" s="5093" t="s">
        <v>5142</v>
      </c>
      <c r="D1562" s="4139" t="s">
        <v>5141</v>
      </c>
      <c r="E1562" s="5084" t="s">
        <v>1225</v>
      </c>
      <c r="F1562" s="5084" t="s">
        <v>851</v>
      </c>
      <c r="G1562" s="5084" t="s">
        <v>1131</v>
      </c>
      <c r="H1562" s="5084" t="s">
        <v>624</v>
      </c>
      <c r="I1562" s="5084" t="s">
        <v>873</v>
      </c>
      <c r="J1562" s="5084">
        <v>15450</v>
      </c>
      <c r="K1562" s="3743">
        <v>22830</v>
      </c>
      <c r="L1562" s="5145">
        <v>512</v>
      </c>
      <c r="M1562" s="3743">
        <v>1984</v>
      </c>
      <c r="N1562" s="2314" t="s">
        <v>854</v>
      </c>
      <c r="O1562" s="2324" t="s">
        <v>1135</v>
      </c>
      <c r="P1562" s="464" t="s">
        <v>1708</v>
      </c>
      <c r="Q1562" s="2314" t="s">
        <v>857</v>
      </c>
      <c r="R1562" s="2324">
        <v>270</v>
      </c>
      <c r="S1562" s="2324" t="s">
        <v>858</v>
      </c>
      <c r="T1562" s="2324">
        <v>2</v>
      </c>
      <c r="U1562" s="2324" t="s">
        <v>859</v>
      </c>
      <c r="V1562" s="2324">
        <v>2</v>
      </c>
      <c r="W1562" s="2298"/>
      <c r="X1562" s="2298"/>
      <c r="Y1562" s="2298"/>
      <c r="Z1562" s="2298"/>
      <c r="AA1562" s="2298"/>
      <c r="AB1562" s="2983"/>
      <c r="AC1562" s="5084" t="s">
        <v>2468</v>
      </c>
      <c r="AD1562" s="5084" t="s">
        <v>2472</v>
      </c>
      <c r="AE1562" s="5618" t="s">
        <v>5309</v>
      </c>
      <c r="AF1562" s="260"/>
      <c r="AG1562" s="260"/>
      <c r="AH1562" s="260"/>
    </row>
    <row r="1563" spans="1:34" s="87" customFormat="1" ht="18.75" customHeight="1">
      <c r="A1563" s="4526"/>
      <c r="B1563" s="5085"/>
      <c r="C1563" s="5094"/>
      <c r="D1563" s="4167"/>
      <c r="E1563" s="5085"/>
      <c r="F1563" s="5085"/>
      <c r="G1563" s="5085"/>
      <c r="H1563" s="5085"/>
      <c r="I1563" s="5085"/>
      <c r="J1563" s="5085"/>
      <c r="K1563" s="3703"/>
      <c r="L1563" s="5146"/>
      <c r="M1563" s="3703"/>
      <c r="N1563" s="2314" t="s">
        <v>874</v>
      </c>
      <c r="O1563" s="2313" t="s">
        <v>344</v>
      </c>
      <c r="P1563" s="469" t="s">
        <v>341</v>
      </c>
      <c r="Q1563" s="2314" t="s">
        <v>857</v>
      </c>
      <c r="R1563" s="2324">
        <v>3986</v>
      </c>
      <c r="S1563" s="2324" t="s">
        <v>858</v>
      </c>
      <c r="T1563" s="2324">
        <v>4</v>
      </c>
      <c r="U1563" s="2324" t="s">
        <v>859</v>
      </c>
      <c r="V1563" s="2324">
        <v>4</v>
      </c>
      <c r="W1563" s="2324">
        <v>6</v>
      </c>
      <c r="X1563" s="2324" t="s">
        <v>875</v>
      </c>
      <c r="Y1563" s="2324" t="s">
        <v>859</v>
      </c>
      <c r="Z1563" s="2324" t="s">
        <v>876</v>
      </c>
      <c r="AA1563" s="2324" t="s">
        <v>877</v>
      </c>
      <c r="AB1563" s="2980"/>
      <c r="AC1563" s="5085"/>
      <c r="AD1563" s="5085"/>
      <c r="AE1563" s="5619"/>
      <c r="AF1563" s="260"/>
      <c r="AG1563" s="260"/>
      <c r="AH1563" s="260"/>
    </row>
    <row r="1564" spans="1:34" s="87" customFormat="1" ht="18.75" customHeight="1">
      <c r="A1564" s="4526"/>
      <c r="B1564" s="5085"/>
      <c r="C1564" s="5094"/>
      <c r="D1564" s="4167"/>
      <c r="E1564" s="5085"/>
      <c r="F1564" s="5085"/>
      <c r="G1564" s="5085"/>
      <c r="H1564" s="5085"/>
      <c r="I1564" s="5085"/>
      <c r="J1564" s="5085"/>
      <c r="K1564" s="3703"/>
      <c r="L1564" s="5146"/>
      <c r="M1564" s="3703"/>
      <c r="N1564" s="2315" t="s">
        <v>868</v>
      </c>
      <c r="O1564" s="2314" t="s">
        <v>869</v>
      </c>
      <c r="P1564" s="469" t="s">
        <v>869</v>
      </c>
      <c r="Q1564" s="2314" t="s">
        <v>857</v>
      </c>
      <c r="R1564" s="2324">
        <v>4000</v>
      </c>
      <c r="S1564" s="2324" t="s">
        <v>858</v>
      </c>
      <c r="T1564" s="2324">
        <v>2</v>
      </c>
      <c r="U1564" s="2324" t="s">
        <v>859</v>
      </c>
      <c r="V1564" s="2324">
        <v>2</v>
      </c>
      <c r="W1564" s="2296"/>
      <c r="X1564" s="2296"/>
      <c r="Y1564" s="2296"/>
      <c r="Z1564" s="2296"/>
      <c r="AA1564" s="2296"/>
      <c r="AB1564" s="2980"/>
      <c r="AC1564" s="5085"/>
      <c r="AD1564" s="5085"/>
      <c r="AE1564" s="5619"/>
      <c r="AF1564" s="260"/>
      <c r="AG1564" s="260"/>
      <c r="AH1564" s="260"/>
    </row>
    <row r="1565" spans="1:34" s="87" customFormat="1" ht="18.75" customHeight="1">
      <c r="A1565" s="4526"/>
      <c r="B1565" s="5086"/>
      <c r="C1565" s="5095"/>
      <c r="D1565" s="4079"/>
      <c r="E1565" s="5086"/>
      <c r="F1565" s="5086"/>
      <c r="G1565" s="5086"/>
      <c r="H1565" s="5086"/>
      <c r="I1565" s="5086"/>
      <c r="J1565" s="5086"/>
      <c r="K1565" s="3706"/>
      <c r="L1565" s="5147"/>
      <c r="M1565" s="3706"/>
      <c r="N1565" s="2313" t="s">
        <v>379</v>
      </c>
      <c r="O1565" s="2319" t="s">
        <v>3055</v>
      </c>
      <c r="P1565" s="2297" t="s">
        <v>3055</v>
      </c>
      <c r="Q1565" s="2319" t="s">
        <v>857</v>
      </c>
      <c r="R1565" s="2297">
        <v>3983</v>
      </c>
      <c r="S1565" s="2297" t="s">
        <v>858</v>
      </c>
      <c r="T1565" s="2297">
        <v>2</v>
      </c>
      <c r="U1565" s="2297" t="s">
        <v>859</v>
      </c>
      <c r="V1565" s="2297">
        <v>2</v>
      </c>
      <c r="W1565" s="2296"/>
      <c r="X1565" s="2296"/>
      <c r="Y1565" s="2296"/>
      <c r="Z1565" s="2296"/>
      <c r="AA1565" s="2296"/>
      <c r="AB1565" s="2982"/>
      <c r="AC1565" s="5086"/>
      <c r="AD1565" s="5086"/>
      <c r="AE1565" s="5620"/>
      <c r="AF1565" s="260"/>
      <c r="AG1565" s="260"/>
      <c r="AH1565" s="260"/>
    </row>
    <row r="1566" spans="1:34">
      <c r="A1566" s="4526"/>
      <c r="B1566" s="5084" t="s">
        <v>2463</v>
      </c>
      <c r="C1566" s="5093" t="s">
        <v>5187</v>
      </c>
      <c r="D1566" s="4139" t="s">
        <v>5186</v>
      </c>
      <c r="E1566" s="5084" t="s">
        <v>1225</v>
      </c>
      <c r="F1566" s="5084" t="s">
        <v>851</v>
      </c>
      <c r="G1566" s="5084" t="s">
        <v>1131</v>
      </c>
      <c r="H1566" s="5084" t="s">
        <v>624</v>
      </c>
      <c r="I1566" s="5084" t="s">
        <v>873</v>
      </c>
      <c r="J1566" s="5084">
        <v>22830</v>
      </c>
      <c r="K1566" s="3743">
        <v>32000</v>
      </c>
      <c r="L1566" s="5145">
        <v>512</v>
      </c>
      <c r="M1566" s="3743">
        <v>1984</v>
      </c>
      <c r="N1566" s="2314" t="s">
        <v>854</v>
      </c>
      <c r="O1566" s="2324" t="s">
        <v>866</v>
      </c>
      <c r="P1566" s="464" t="s">
        <v>1708</v>
      </c>
      <c r="Q1566" s="2314" t="s">
        <v>857</v>
      </c>
      <c r="R1566" s="2324">
        <v>270</v>
      </c>
      <c r="S1566" s="2324" t="s">
        <v>858</v>
      </c>
      <c r="T1566" s="2324">
        <v>2</v>
      </c>
      <c r="U1566" s="2324" t="s">
        <v>859</v>
      </c>
      <c r="V1566" s="2324">
        <v>2</v>
      </c>
      <c r="W1566" s="2298"/>
      <c r="X1566" s="2298"/>
      <c r="Y1566" s="2298"/>
      <c r="Z1566" s="2298"/>
      <c r="AA1566" s="2298"/>
      <c r="AB1566" s="2983"/>
      <c r="AC1566" s="5084" t="s">
        <v>2468</v>
      </c>
      <c r="AD1566" s="5084" t="s">
        <v>2472</v>
      </c>
      <c r="AE1566" s="5618" t="s">
        <v>5310</v>
      </c>
    </row>
    <row r="1567" spans="1:34">
      <c r="A1567" s="4526"/>
      <c r="B1567" s="5085"/>
      <c r="C1567" s="5094"/>
      <c r="D1567" s="4167"/>
      <c r="E1567" s="5085"/>
      <c r="F1567" s="5085"/>
      <c r="G1567" s="5085"/>
      <c r="H1567" s="5085"/>
      <c r="I1567" s="5085"/>
      <c r="J1567" s="5085"/>
      <c r="K1567" s="3703"/>
      <c r="L1567" s="5146"/>
      <c r="M1567" s="3703"/>
      <c r="N1567" s="2314" t="s">
        <v>874</v>
      </c>
      <c r="O1567" s="2313" t="s">
        <v>344</v>
      </c>
      <c r="P1567" s="469" t="s">
        <v>341</v>
      </c>
      <c r="Q1567" s="2314" t="s">
        <v>857</v>
      </c>
      <c r="R1567" s="2324">
        <v>3986</v>
      </c>
      <c r="S1567" s="2324" t="s">
        <v>858</v>
      </c>
      <c r="T1567" s="2324">
        <v>4</v>
      </c>
      <c r="U1567" s="2324" t="s">
        <v>859</v>
      </c>
      <c r="V1567" s="2324">
        <v>4</v>
      </c>
      <c r="W1567" s="2324">
        <v>6</v>
      </c>
      <c r="X1567" s="2324" t="s">
        <v>875</v>
      </c>
      <c r="Y1567" s="2324" t="s">
        <v>859</v>
      </c>
      <c r="Z1567" s="2324" t="s">
        <v>876</v>
      </c>
      <c r="AA1567" s="2324" t="s">
        <v>877</v>
      </c>
      <c r="AB1567" s="2980"/>
      <c r="AC1567" s="5085"/>
      <c r="AD1567" s="5085"/>
      <c r="AE1567" s="5619"/>
    </row>
    <row r="1568" spans="1:34" ht="26.25" customHeight="1">
      <c r="A1568" s="4526"/>
      <c r="B1568" s="5085"/>
      <c r="C1568" s="5094"/>
      <c r="D1568" s="4167"/>
      <c r="E1568" s="5085"/>
      <c r="F1568" s="5085"/>
      <c r="G1568" s="5085"/>
      <c r="H1568" s="5085"/>
      <c r="I1568" s="5085"/>
      <c r="J1568" s="5085"/>
      <c r="K1568" s="3703"/>
      <c r="L1568" s="5146"/>
      <c r="M1568" s="3703"/>
      <c r="N1568" s="2315" t="s">
        <v>868</v>
      </c>
      <c r="O1568" s="2314" t="s">
        <v>869</v>
      </c>
      <c r="P1568" s="469" t="s">
        <v>869</v>
      </c>
      <c r="Q1568" s="2314" t="s">
        <v>857</v>
      </c>
      <c r="R1568" s="2324">
        <v>4000</v>
      </c>
      <c r="S1568" s="2324" t="s">
        <v>858</v>
      </c>
      <c r="T1568" s="2324">
        <v>2</v>
      </c>
      <c r="U1568" s="2324" t="s">
        <v>859</v>
      </c>
      <c r="V1568" s="2324">
        <v>2</v>
      </c>
      <c r="W1568" s="2296"/>
      <c r="X1568" s="2296"/>
      <c r="Y1568" s="2296"/>
      <c r="Z1568" s="2296"/>
      <c r="AA1568" s="2296"/>
      <c r="AB1568" s="2980"/>
      <c r="AC1568" s="5085"/>
      <c r="AD1568" s="5085"/>
      <c r="AE1568" s="5619"/>
    </row>
    <row r="1569" spans="1:51" ht="12.75" customHeight="1">
      <c r="A1569" s="4526"/>
      <c r="B1569" s="5086"/>
      <c r="C1569" s="5095"/>
      <c r="D1569" s="4079"/>
      <c r="E1569" s="5086"/>
      <c r="F1569" s="5086"/>
      <c r="G1569" s="5086"/>
      <c r="H1569" s="5086"/>
      <c r="I1569" s="5086"/>
      <c r="J1569" s="5086"/>
      <c r="K1569" s="3706"/>
      <c r="L1569" s="5147"/>
      <c r="M1569" s="3706"/>
      <c r="N1569" s="2313" t="s">
        <v>379</v>
      </c>
      <c r="O1569" s="2319" t="s">
        <v>3055</v>
      </c>
      <c r="P1569" s="2297" t="s">
        <v>3055</v>
      </c>
      <c r="Q1569" s="2319" t="s">
        <v>857</v>
      </c>
      <c r="R1569" s="2297">
        <v>3983</v>
      </c>
      <c r="S1569" s="2297" t="s">
        <v>858</v>
      </c>
      <c r="T1569" s="2297">
        <v>2</v>
      </c>
      <c r="U1569" s="2297" t="s">
        <v>859</v>
      </c>
      <c r="V1569" s="2297">
        <v>2</v>
      </c>
      <c r="W1569" s="2296"/>
      <c r="X1569" s="2296"/>
      <c r="Y1569" s="2296"/>
      <c r="Z1569" s="2296"/>
      <c r="AA1569" s="2296"/>
      <c r="AB1569" s="2982"/>
      <c r="AC1569" s="5086"/>
      <c r="AD1569" s="5086"/>
      <c r="AE1569" s="5620"/>
    </row>
    <row r="1570" spans="1:51">
      <c r="A1570" s="4526"/>
      <c r="B1570" s="5084" t="s">
        <v>2463</v>
      </c>
      <c r="C1570" s="5093" t="s">
        <v>5153</v>
      </c>
      <c r="D1570" s="4139" t="s">
        <v>5154</v>
      </c>
      <c r="E1570" s="5084" t="s">
        <v>1225</v>
      </c>
      <c r="F1570" s="5084" t="s">
        <v>851</v>
      </c>
      <c r="G1570" s="5084" t="s">
        <v>1131</v>
      </c>
      <c r="H1570" s="5084" t="s">
        <v>624</v>
      </c>
      <c r="I1570" s="5084" t="s">
        <v>873</v>
      </c>
      <c r="J1570" s="5084">
        <v>15706</v>
      </c>
      <c r="K1570" s="3743">
        <v>23086</v>
      </c>
      <c r="L1570" s="5145">
        <v>608</v>
      </c>
      <c r="M1570" s="3743">
        <v>2240</v>
      </c>
      <c r="N1570" s="2314" t="s">
        <v>854</v>
      </c>
      <c r="O1570" s="2324" t="s">
        <v>1135</v>
      </c>
      <c r="P1570" s="464" t="s">
        <v>1708</v>
      </c>
      <c r="Q1570" s="2314" t="s">
        <v>857</v>
      </c>
      <c r="R1570" s="2324">
        <v>270</v>
      </c>
      <c r="S1570" s="2324" t="s">
        <v>858</v>
      </c>
      <c r="T1570" s="2324">
        <v>2</v>
      </c>
      <c r="U1570" s="2324" t="s">
        <v>859</v>
      </c>
      <c r="V1570" s="2324">
        <v>2</v>
      </c>
      <c r="W1570" s="2298"/>
      <c r="X1570" s="2298"/>
      <c r="Y1570" s="2298"/>
      <c r="Z1570" s="2298"/>
      <c r="AA1570" s="2298"/>
      <c r="AB1570" s="2983"/>
      <c r="AC1570" s="5084" t="s">
        <v>2468</v>
      </c>
      <c r="AD1570" s="5084" t="s">
        <v>2472</v>
      </c>
      <c r="AE1570" s="5618" t="s">
        <v>5311</v>
      </c>
    </row>
    <row r="1571" spans="1:51" ht="12.75" customHeight="1">
      <c r="A1571" s="4526"/>
      <c r="B1571" s="5085"/>
      <c r="C1571" s="5094"/>
      <c r="D1571" s="4167"/>
      <c r="E1571" s="5085"/>
      <c r="F1571" s="5085"/>
      <c r="G1571" s="5085"/>
      <c r="H1571" s="5085"/>
      <c r="I1571" s="5085"/>
      <c r="J1571" s="5085"/>
      <c r="K1571" s="3703"/>
      <c r="L1571" s="5146"/>
      <c r="M1571" s="3703"/>
      <c r="N1571" s="2314" t="s">
        <v>874</v>
      </c>
      <c r="O1571" s="2313" t="s">
        <v>344</v>
      </c>
      <c r="P1571" s="469" t="s">
        <v>341</v>
      </c>
      <c r="Q1571" s="2314" t="s">
        <v>857</v>
      </c>
      <c r="R1571" s="2324">
        <v>3986</v>
      </c>
      <c r="S1571" s="2324" t="s">
        <v>858</v>
      </c>
      <c r="T1571" s="2324">
        <v>4</v>
      </c>
      <c r="U1571" s="2324" t="s">
        <v>859</v>
      </c>
      <c r="V1571" s="2324">
        <v>4</v>
      </c>
      <c r="W1571" s="2324">
        <v>6</v>
      </c>
      <c r="X1571" s="2324" t="s">
        <v>875</v>
      </c>
      <c r="Y1571" s="2324" t="s">
        <v>859</v>
      </c>
      <c r="Z1571" s="2324" t="s">
        <v>876</v>
      </c>
      <c r="AA1571" s="2324" t="s">
        <v>877</v>
      </c>
      <c r="AB1571" s="2980"/>
      <c r="AC1571" s="5085"/>
      <c r="AD1571" s="5085"/>
      <c r="AE1571" s="5619"/>
    </row>
    <row r="1572" spans="1:51" ht="12.75" customHeight="1">
      <c r="A1572" s="4526"/>
      <c r="B1572" s="5085"/>
      <c r="C1572" s="5094"/>
      <c r="D1572" s="4167"/>
      <c r="E1572" s="5085"/>
      <c r="F1572" s="5085"/>
      <c r="G1572" s="5085"/>
      <c r="H1572" s="5085"/>
      <c r="I1572" s="5085"/>
      <c r="J1572" s="5085"/>
      <c r="K1572" s="3703"/>
      <c r="L1572" s="5146"/>
      <c r="M1572" s="3703"/>
      <c r="N1572" s="2315" t="s">
        <v>868</v>
      </c>
      <c r="O1572" s="2314" t="s">
        <v>340</v>
      </c>
      <c r="P1572" s="469" t="s">
        <v>340</v>
      </c>
      <c r="Q1572" s="2314" t="s">
        <v>857</v>
      </c>
      <c r="R1572" s="2324">
        <v>4000</v>
      </c>
      <c r="S1572" s="2324" t="s">
        <v>858</v>
      </c>
      <c r="T1572" s="2324">
        <v>8</v>
      </c>
      <c r="U1572" s="2324" t="s">
        <v>859</v>
      </c>
      <c r="V1572" s="2324">
        <v>8</v>
      </c>
      <c r="W1572" s="2296"/>
      <c r="X1572" s="2296"/>
      <c r="Y1572" s="2296"/>
      <c r="Z1572" s="2296"/>
      <c r="AA1572" s="2296"/>
      <c r="AB1572" s="2980"/>
      <c r="AC1572" s="5085"/>
      <c r="AD1572" s="5085"/>
      <c r="AE1572" s="5619"/>
    </row>
    <row r="1573" spans="1:51" ht="12.75" customHeight="1">
      <c r="A1573" s="4526"/>
      <c r="B1573" s="5086"/>
      <c r="C1573" s="5095"/>
      <c r="D1573" s="4079"/>
      <c r="E1573" s="5086"/>
      <c r="F1573" s="5086"/>
      <c r="G1573" s="5086"/>
      <c r="H1573" s="5086"/>
      <c r="I1573" s="5086"/>
      <c r="J1573" s="5086"/>
      <c r="K1573" s="3706"/>
      <c r="L1573" s="5147"/>
      <c r="M1573" s="3706"/>
      <c r="N1573" s="2313" t="s">
        <v>379</v>
      </c>
      <c r="O1573" s="2319" t="s">
        <v>3055</v>
      </c>
      <c r="P1573" s="2297" t="s">
        <v>3055</v>
      </c>
      <c r="Q1573" s="2319" t="s">
        <v>857</v>
      </c>
      <c r="R1573" s="2297">
        <v>3983</v>
      </c>
      <c r="S1573" s="2297" t="s">
        <v>858</v>
      </c>
      <c r="T1573" s="2297">
        <v>2</v>
      </c>
      <c r="U1573" s="2297" t="s">
        <v>859</v>
      </c>
      <c r="V1573" s="2297">
        <v>2</v>
      </c>
      <c r="W1573" s="2296"/>
      <c r="X1573" s="2296"/>
      <c r="Y1573" s="2296"/>
      <c r="Z1573" s="2296"/>
      <c r="AA1573" s="2296"/>
      <c r="AB1573" s="2982"/>
      <c r="AC1573" s="5086"/>
      <c r="AD1573" s="5086"/>
      <c r="AE1573" s="5620"/>
    </row>
    <row r="1574" spans="1:51" ht="12.75" customHeight="1">
      <c r="A1574" s="4526"/>
      <c r="B1574" s="5084" t="s">
        <v>2463</v>
      </c>
      <c r="C1574" s="5093" t="s">
        <v>5198</v>
      </c>
      <c r="D1574" s="4139" t="s">
        <v>5199</v>
      </c>
      <c r="E1574" s="5084" t="s">
        <v>1225</v>
      </c>
      <c r="F1574" s="5084" t="s">
        <v>851</v>
      </c>
      <c r="G1574" s="5084" t="s">
        <v>1131</v>
      </c>
      <c r="H1574" s="5084" t="s">
        <v>624</v>
      </c>
      <c r="I1574" s="5084" t="s">
        <v>873</v>
      </c>
      <c r="J1574" s="3743">
        <v>23086</v>
      </c>
      <c r="K1574" s="3743">
        <v>32000</v>
      </c>
      <c r="L1574" s="5145">
        <v>608</v>
      </c>
      <c r="M1574" s="3743">
        <v>2240</v>
      </c>
      <c r="N1574" s="2314" t="s">
        <v>854</v>
      </c>
      <c r="O1574" s="2324" t="s">
        <v>866</v>
      </c>
      <c r="P1574" s="464" t="s">
        <v>1708</v>
      </c>
      <c r="Q1574" s="2314" t="s">
        <v>857</v>
      </c>
      <c r="R1574" s="2324">
        <v>270</v>
      </c>
      <c r="S1574" s="2324" t="s">
        <v>858</v>
      </c>
      <c r="T1574" s="2324">
        <v>2</v>
      </c>
      <c r="U1574" s="2324" t="s">
        <v>859</v>
      </c>
      <c r="V1574" s="2324">
        <v>2</v>
      </c>
      <c r="W1574" s="2298"/>
      <c r="X1574" s="2298"/>
      <c r="Y1574" s="2298"/>
      <c r="Z1574" s="2298"/>
      <c r="AA1574" s="2298"/>
      <c r="AB1574" s="2983"/>
      <c r="AC1574" s="5084" t="s">
        <v>2468</v>
      </c>
      <c r="AD1574" s="5084" t="s">
        <v>2472</v>
      </c>
      <c r="AE1574" s="5618" t="s">
        <v>5312</v>
      </c>
    </row>
    <row r="1575" spans="1:51" ht="12.75" customHeight="1">
      <c r="A1575" s="4526"/>
      <c r="B1575" s="5085"/>
      <c r="C1575" s="5094"/>
      <c r="D1575" s="4167"/>
      <c r="E1575" s="5085"/>
      <c r="F1575" s="5085"/>
      <c r="G1575" s="5085"/>
      <c r="H1575" s="5085"/>
      <c r="I1575" s="5085"/>
      <c r="J1575" s="3703"/>
      <c r="K1575" s="3703"/>
      <c r="L1575" s="5146"/>
      <c r="M1575" s="3703"/>
      <c r="N1575" s="2314" t="s">
        <v>874</v>
      </c>
      <c r="O1575" s="2313" t="s">
        <v>344</v>
      </c>
      <c r="P1575" s="469" t="s">
        <v>341</v>
      </c>
      <c r="Q1575" s="2314" t="s">
        <v>857</v>
      </c>
      <c r="R1575" s="2324">
        <v>3986</v>
      </c>
      <c r="S1575" s="2324" t="s">
        <v>858</v>
      </c>
      <c r="T1575" s="2324">
        <v>4</v>
      </c>
      <c r="U1575" s="2324" t="s">
        <v>859</v>
      </c>
      <c r="V1575" s="2324">
        <v>4</v>
      </c>
      <c r="W1575" s="2324">
        <v>6</v>
      </c>
      <c r="X1575" s="2324" t="s">
        <v>875</v>
      </c>
      <c r="Y1575" s="2324" t="s">
        <v>859</v>
      </c>
      <c r="Z1575" s="2324" t="s">
        <v>876</v>
      </c>
      <c r="AA1575" s="2324" t="s">
        <v>877</v>
      </c>
      <c r="AB1575" s="2980"/>
      <c r="AC1575" s="5085"/>
      <c r="AD1575" s="5085"/>
      <c r="AE1575" s="5619"/>
    </row>
    <row r="1576" spans="1:51" ht="12.75" customHeight="1">
      <c r="A1576" s="4526"/>
      <c r="B1576" s="5085"/>
      <c r="C1576" s="5094"/>
      <c r="D1576" s="4167"/>
      <c r="E1576" s="5085"/>
      <c r="F1576" s="5085"/>
      <c r="G1576" s="5085"/>
      <c r="H1576" s="5085"/>
      <c r="I1576" s="5085"/>
      <c r="J1576" s="3703"/>
      <c r="K1576" s="3703"/>
      <c r="L1576" s="5146"/>
      <c r="M1576" s="3703"/>
      <c r="N1576" s="2315" t="s">
        <v>868</v>
      </c>
      <c r="O1576" s="2314" t="s">
        <v>340</v>
      </c>
      <c r="P1576" s="469" t="s">
        <v>340</v>
      </c>
      <c r="Q1576" s="2314" t="s">
        <v>857</v>
      </c>
      <c r="R1576" s="2324">
        <v>4000</v>
      </c>
      <c r="S1576" s="2324" t="s">
        <v>858</v>
      </c>
      <c r="T1576" s="2324">
        <v>8</v>
      </c>
      <c r="U1576" s="2324" t="s">
        <v>859</v>
      </c>
      <c r="V1576" s="2324">
        <v>8</v>
      </c>
      <c r="W1576" s="2296"/>
      <c r="X1576" s="2296"/>
      <c r="Y1576" s="2296"/>
      <c r="Z1576" s="2296"/>
      <c r="AA1576" s="2296"/>
      <c r="AB1576" s="2980"/>
      <c r="AC1576" s="5085"/>
      <c r="AD1576" s="5085"/>
      <c r="AE1576" s="5619"/>
    </row>
    <row r="1577" spans="1:51" ht="12.75" customHeight="1" thickBot="1">
      <c r="A1577" s="4866"/>
      <c r="B1577" s="5086"/>
      <c r="C1577" s="5095"/>
      <c r="D1577" s="4079"/>
      <c r="E1577" s="5086"/>
      <c r="F1577" s="5086"/>
      <c r="G1577" s="5086"/>
      <c r="H1577" s="5086"/>
      <c r="I1577" s="5086"/>
      <c r="J1577" s="3706"/>
      <c r="K1577" s="3706"/>
      <c r="L1577" s="5147"/>
      <c r="M1577" s="3706"/>
      <c r="N1577" s="2313" t="s">
        <v>379</v>
      </c>
      <c r="O1577" s="2319" t="s">
        <v>3055</v>
      </c>
      <c r="P1577" s="2297" t="s">
        <v>3055</v>
      </c>
      <c r="Q1577" s="2319" t="s">
        <v>857</v>
      </c>
      <c r="R1577" s="2297">
        <v>3983</v>
      </c>
      <c r="S1577" s="2297" t="s">
        <v>858</v>
      </c>
      <c r="T1577" s="2297">
        <v>2</v>
      </c>
      <c r="U1577" s="2297" t="s">
        <v>859</v>
      </c>
      <c r="V1577" s="2297">
        <v>2</v>
      </c>
      <c r="W1577" s="2296"/>
      <c r="X1577" s="2296"/>
      <c r="Y1577" s="2296"/>
      <c r="Z1577" s="2296"/>
      <c r="AA1577" s="2296"/>
      <c r="AB1577" s="2982"/>
      <c r="AC1577" s="5086"/>
      <c r="AD1577" s="5121"/>
      <c r="AE1577" s="5620"/>
    </row>
    <row r="1578" spans="1:51" ht="23.25" customHeight="1">
      <c r="A1578" s="3876" t="s">
        <v>6211</v>
      </c>
      <c r="B1578" s="4793" t="s">
        <v>2464</v>
      </c>
      <c r="C1578" s="5188" t="s">
        <v>3703</v>
      </c>
      <c r="D1578" s="5081" t="s">
        <v>6204</v>
      </c>
      <c r="E1578" s="5156" t="s">
        <v>1221</v>
      </c>
      <c r="F1578" s="5156" t="s">
        <v>851</v>
      </c>
      <c r="G1578" s="5156" t="s">
        <v>862</v>
      </c>
      <c r="H1578" s="5156" t="s">
        <v>624</v>
      </c>
      <c r="I1578" s="5156" t="s">
        <v>853</v>
      </c>
      <c r="J1578" s="5156">
        <v>257</v>
      </c>
      <c r="K1578" s="5156">
        <v>864</v>
      </c>
      <c r="L1578" s="5156">
        <v>160</v>
      </c>
      <c r="M1578" s="5156">
        <v>576</v>
      </c>
      <c r="N1578" s="3146" t="s">
        <v>854</v>
      </c>
      <c r="O1578" s="3146" t="s">
        <v>1219</v>
      </c>
      <c r="P1578" s="3144" t="s">
        <v>3056</v>
      </c>
      <c r="Q1578" s="1107" t="s">
        <v>857</v>
      </c>
      <c r="R1578" s="3146">
        <v>270</v>
      </c>
      <c r="S1578" s="474" t="s">
        <v>858</v>
      </c>
      <c r="T1578" s="474">
        <v>2</v>
      </c>
      <c r="U1578" s="474" t="s">
        <v>859</v>
      </c>
      <c r="V1578" s="474">
        <v>2</v>
      </c>
      <c r="W1578" s="3144"/>
      <c r="X1578" s="3144"/>
      <c r="Y1578" s="3144"/>
      <c r="Z1578" s="3144"/>
      <c r="AA1578" s="3144"/>
      <c r="AB1578" s="3119"/>
      <c r="AC1578" s="5156" t="s">
        <v>2451</v>
      </c>
      <c r="AD1578" s="5156" t="s">
        <v>5972</v>
      </c>
      <c r="AE1578" s="5659" t="s">
        <v>6472</v>
      </c>
      <c r="AF1578" s="91"/>
      <c r="AG1578" s="91"/>
      <c r="AH1578" s="91"/>
      <c r="AI1578" s="4"/>
      <c r="AJ1578" s="4"/>
      <c r="AK1578" s="4"/>
      <c r="AL1578" s="4"/>
      <c r="AM1578" s="4"/>
      <c r="AN1578" s="4"/>
      <c r="AO1578" s="4"/>
      <c r="AP1578" s="4"/>
      <c r="AQ1578" s="4"/>
      <c r="AR1578" s="4"/>
      <c r="AS1578" s="4"/>
      <c r="AT1578" s="4"/>
      <c r="AU1578" s="4"/>
      <c r="AV1578" s="4"/>
      <c r="AW1578" s="4"/>
      <c r="AX1578" s="4"/>
      <c r="AY1578" s="4"/>
    </row>
    <row r="1579" spans="1:51" ht="23.25" customHeight="1">
      <c r="A1579" s="3877"/>
      <c r="B1579" s="4064"/>
      <c r="C1579" s="5166"/>
      <c r="D1579" s="4070"/>
      <c r="E1579" s="5086"/>
      <c r="F1579" s="5086"/>
      <c r="G1579" s="5086"/>
      <c r="H1579" s="5086"/>
      <c r="I1579" s="5086"/>
      <c r="J1579" s="5086"/>
      <c r="K1579" s="5086"/>
      <c r="L1579" s="5086"/>
      <c r="M1579" s="5086"/>
      <c r="N1579" s="3137" t="s">
        <v>379</v>
      </c>
      <c r="O1579" s="3141" t="s">
        <v>3055</v>
      </c>
      <c r="P1579" s="3125" t="s">
        <v>3055</v>
      </c>
      <c r="Q1579" s="3145" t="s">
        <v>857</v>
      </c>
      <c r="R1579" s="3134">
        <v>3985</v>
      </c>
      <c r="S1579" s="3125" t="s">
        <v>858</v>
      </c>
      <c r="T1579" s="3125">
        <v>2</v>
      </c>
      <c r="U1579" s="3125" t="s">
        <v>859</v>
      </c>
      <c r="V1579" s="3125">
        <v>2</v>
      </c>
      <c r="W1579" s="485"/>
      <c r="X1579" s="485"/>
      <c r="Y1579" s="485"/>
      <c r="Z1579" s="485"/>
      <c r="AA1579" s="485"/>
      <c r="AB1579" s="485"/>
      <c r="AC1579" s="5086"/>
      <c r="AD1579" s="5086"/>
      <c r="AE1579" s="5658"/>
    </row>
    <row r="1580" spans="1:51" ht="21" customHeight="1">
      <c r="A1580" s="3877"/>
      <c r="B1580" s="4062" t="s">
        <v>2464</v>
      </c>
      <c r="C1580" s="5168" t="s">
        <v>3704</v>
      </c>
      <c r="D1580" s="4068" t="s">
        <v>6205</v>
      </c>
      <c r="E1580" s="5084" t="s">
        <v>1221</v>
      </c>
      <c r="F1580" s="5084" t="s">
        <v>851</v>
      </c>
      <c r="G1580" s="5084" t="s">
        <v>862</v>
      </c>
      <c r="H1580" s="5084" t="s">
        <v>624</v>
      </c>
      <c r="I1580" s="5084" t="s">
        <v>853</v>
      </c>
      <c r="J1580" s="5084">
        <v>257</v>
      </c>
      <c r="K1580" s="5084">
        <v>1472</v>
      </c>
      <c r="L1580" s="5084">
        <v>160</v>
      </c>
      <c r="M1580" s="5084">
        <v>576</v>
      </c>
      <c r="N1580" s="3137" t="s">
        <v>854</v>
      </c>
      <c r="O1580" s="3137" t="s">
        <v>1744</v>
      </c>
      <c r="P1580" s="3121" t="s">
        <v>3056</v>
      </c>
      <c r="Q1580" s="3145" t="s">
        <v>857</v>
      </c>
      <c r="R1580" s="3137">
        <v>270</v>
      </c>
      <c r="S1580" s="3125" t="s">
        <v>858</v>
      </c>
      <c r="T1580" s="3125">
        <v>2</v>
      </c>
      <c r="U1580" s="3125" t="s">
        <v>859</v>
      </c>
      <c r="V1580" s="3125">
        <v>2</v>
      </c>
      <c r="W1580" s="3121"/>
      <c r="X1580" s="3121"/>
      <c r="Y1580" s="3121"/>
      <c r="Z1580" s="3121"/>
      <c r="AA1580" s="3121"/>
      <c r="AB1580" s="3120"/>
      <c r="AC1580" s="5085" t="s">
        <v>2451</v>
      </c>
      <c r="AD1580" s="5085" t="s">
        <v>5972</v>
      </c>
      <c r="AE1580" s="5657" t="s">
        <v>6473</v>
      </c>
      <c r="AF1580" s="477"/>
      <c r="AG1580" s="477"/>
      <c r="AH1580" s="477"/>
      <c r="AI1580" s="44"/>
      <c r="AJ1580" s="44"/>
      <c r="AK1580" s="44"/>
      <c r="AL1580" s="44"/>
      <c r="AM1580" s="44"/>
      <c r="AN1580" s="44"/>
      <c r="AO1580" s="44"/>
      <c r="AP1580" s="44"/>
      <c r="AQ1580" s="44"/>
      <c r="AR1580" s="44"/>
      <c r="AS1580" s="44"/>
      <c r="AT1580" s="44"/>
      <c r="AU1580" s="44"/>
      <c r="AV1580" s="44"/>
      <c r="AW1580" s="44"/>
      <c r="AX1580" s="44"/>
      <c r="AY1580" s="44"/>
    </row>
    <row r="1581" spans="1:51" ht="20.25" customHeight="1">
      <c r="A1581" s="3877"/>
      <c r="B1581" s="4064"/>
      <c r="C1581" s="5170"/>
      <c r="D1581" s="4070"/>
      <c r="E1581" s="5086"/>
      <c r="F1581" s="5086"/>
      <c r="G1581" s="5086"/>
      <c r="H1581" s="5086"/>
      <c r="I1581" s="5086"/>
      <c r="J1581" s="5086"/>
      <c r="K1581" s="5086"/>
      <c r="L1581" s="5086"/>
      <c r="M1581" s="5086"/>
      <c r="N1581" s="3137" t="s">
        <v>379</v>
      </c>
      <c r="O1581" s="3141" t="s">
        <v>3055</v>
      </c>
      <c r="P1581" s="3125" t="s">
        <v>3055</v>
      </c>
      <c r="Q1581" s="3145" t="s">
        <v>857</v>
      </c>
      <c r="R1581" s="3134">
        <v>3985</v>
      </c>
      <c r="S1581" s="3125" t="s">
        <v>858</v>
      </c>
      <c r="T1581" s="3125">
        <v>2</v>
      </c>
      <c r="U1581" s="3125" t="s">
        <v>859</v>
      </c>
      <c r="V1581" s="3125">
        <v>2</v>
      </c>
      <c r="W1581" s="485"/>
      <c r="X1581" s="485"/>
      <c r="Y1581" s="485"/>
      <c r="Z1581" s="485"/>
      <c r="AA1581" s="485"/>
      <c r="AB1581" s="485"/>
      <c r="AC1581" s="5086"/>
      <c r="AD1581" s="5086"/>
      <c r="AE1581" s="5658"/>
      <c r="AF1581" s="91"/>
      <c r="AG1581" s="91"/>
      <c r="AH1581" s="91"/>
      <c r="AI1581" s="4"/>
      <c r="AJ1581" s="4"/>
      <c r="AK1581" s="4"/>
      <c r="AL1581" s="4"/>
      <c r="AM1581" s="4"/>
      <c r="AN1581" s="4"/>
      <c r="AO1581" s="4"/>
      <c r="AP1581" s="4"/>
      <c r="AQ1581" s="4"/>
      <c r="AR1581" s="4"/>
      <c r="AS1581" s="4"/>
      <c r="AT1581" s="4"/>
      <c r="AU1581" s="4"/>
      <c r="AV1581" s="4"/>
      <c r="AW1581" s="4"/>
      <c r="AX1581" s="4"/>
      <c r="AY1581" s="4"/>
    </row>
    <row r="1582" spans="1:51" ht="21" customHeight="1">
      <c r="A1582" s="3877"/>
      <c r="B1582" s="4062" t="s">
        <v>2464</v>
      </c>
      <c r="C1582" s="5165" t="s">
        <v>3705</v>
      </c>
      <c r="D1582" s="4068" t="s">
        <v>6206</v>
      </c>
      <c r="E1582" s="5084" t="s">
        <v>1221</v>
      </c>
      <c r="F1582" s="5084" t="s">
        <v>851</v>
      </c>
      <c r="G1582" s="5084" t="s">
        <v>862</v>
      </c>
      <c r="H1582" s="5084" t="s">
        <v>624</v>
      </c>
      <c r="I1582" s="5084" t="s">
        <v>853</v>
      </c>
      <c r="J1582" s="5084">
        <v>513</v>
      </c>
      <c r="K1582" s="5084">
        <v>2656</v>
      </c>
      <c r="L1582" s="5084">
        <v>256</v>
      </c>
      <c r="M1582" s="5084">
        <v>576</v>
      </c>
      <c r="N1582" s="3137" t="s">
        <v>854</v>
      </c>
      <c r="O1582" s="3137" t="s">
        <v>3082</v>
      </c>
      <c r="P1582" s="3121" t="s">
        <v>3056</v>
      </c>
      <c r="Q1582" s="3145" t="s">
        <v>857</v>
      </c>
      <c r="R1582" s="3137">
        <v>270</v>
      </c>
      <c r="S1582" s="3125" t="s">
        <v>858</v>
      </c>
      <c r="T1582" s="3125">
        <v>2</v>
      </c>
      <c r="U1582" s="3125" t="s">
        <v>859</v>
      </c>
      <c r="V1582" s="3125">
        <v>2</v>
      </c>
      <c r="W1582" s="3121"/>
      <c r="X1582" s="3121"/>
      <c r="Y1582" s="3121"/>
      <c r="Z1582" s="3121"/>
      <c r="AA1582" s="3121"/>
      <c r="AB1582" s="3120"/>
      <c r="AC1582" s="5085" t="s">
        <v>2451</v>
      </c>
      <c r="AD1582" s="5085" t="s">
        <v>5972</v>
      </c>
      <c r="AE1582" s="5657" t="s">
        <v>6474</v>
      </c>
      <c r="AF1582" s="477"/>
      <c r="AG1582" s="477"/>
      <c r="AH1582" s="477"/>
      <c r="AI1582" s="44"/>
      <c r="AJ1582" s="44"/>
      <c r="AK1582" s="44"/>
      <c r="AL1582" s="44"/>
      <c r="AM1582" s="44"/>
      <c r="AN1582" s="44"/>
      <c r="AO1582" s="44"/>
      <c r="AP1582" s="44"/>
      <c r="AQ1582" s="44"/>
      <c r="AR1582" s="44"/>
      <c r="AS1582" s="44"/>
      <c r="AT1582" s="44"/>
      <c r="AU1582" s="44"/>
      <c r="AV1582" s="44"/>
      <c r="AW1582" s="44"/>
      <c r="AX1582" s="44"/>
      <c r="AY1582" s="44"/>
    </row>
    <row r="1583" spans="1:51" ht="20.25" customHeight="1">
      <c r="A1583" s="3877"/>
      <c r="B1583" s="4064"/>
      <c r="C1583" s="5166"/>
      <c r="D1583" s="4070"/>
      <c r="E1583" s="5086"/>
      <c r="F1583" s="5086"/>
      <c r="G1583" s="5086"/>
      <c r="H1583" s="5086"/>
      <c r="I1583" s="5086"/>
      <c r="J1583" s="5086"/>
      <c r="K1583" s="5086"/>
      <c r="L1583" s="5086"/>
      <c r="M1583" s="5086"/>
      <c r="N1583" s="3137" t="s">
        <v>379</v>
      </c>
      <c r="O1583" s="3141" t="s">
        <v>3055</v>
      </c>
      <c r="P1583" s="3125" t="s">
        <v>3055</v>
      </c>
      <c r="Q1583" s="3145" t="s">
        <v>857</v>
      </c>
      <c r="R1583" s="3134">
        <v>3985</v>
      </c>
      <c r="S1583" s="3125" t="s">
        <v>858</v>
      </c>
      <c r="T1583" s="3125">
        <v>2</v>
      </c>
      <c r="U1583" s="3125" t="s">
        <v>859</v>
      </c>
      <c r="V1583" s="3125">
        <v>2</v>
      </c>
      <c r="W1583" s="485"/>
      <c r="X1583" s="485"/>
      <c r="Y1583" s="485"/>
      <c r="Z1583" s="485"/>
      <c r="AA1583" s="485"/>
      <c r="AB1583" s="485"/>
      <c r="AC1583" s="5086"/>
      <c r="AD1583" s="5086"/>
      <c r="AE1583" s="5658"/>
      <c r="AF1583" s="91"/>
      <c r="AG1583" s="91"/>
      <c r="AH1583" s="91"/>
      <c r="AI1583" s="4"/>
      <c r="AJ1583" s="4"/>
      <c r="AK1583" s="4"/>
      <c r="AL1583" s="4"/>
      <c r="AM1583" s="4"/>
      <c r="AN1583" s="4"/>
      <c r="AO1583" s="4"/>
      <c r="AP1583" s="4"/>
      <c r="AQ1583" s="4"/>
      <c r="AR1583" s="4"/>
      <c r="AS1583" s="4"/>
      <c r="AT1583" s="4"/>
      <c r="AU1583" s="4"/>
      <c r="AV1583" s="4"/>
      <c r="AW1583" s="4"/>
      <c r="AX1583" s="4"/>
      <c r="AY1583" s="4"/>
    </row>
    <row r="1584" spans="1:51" ht="23.25" customHeight="1">
      <c r="A1584" s="3877"/>
      <c r="B1584" s="4062" t="s">
        <v>2464</v>
      </c>
      <c r="C1584" s="5165" t="s">
        <v>3706</v>
      </c>
      <c r="D1584" s="4068" t="s">
        <v>6207</v>
      </c>
      <c r="E1584" s="5084" t="s">
        <v>1221</v>
      </c>
      <c r="F1584" s="5084" t="s">
        <v>851</v>
      </c>
      <c r="G1584" s="5084" t="s">
        <v>862</v>
      </c>
      <c r="H1584" s="5084" t="s">
        <v>624</v>
      </c>
      <c r="I1584" s="5084" t="s">
        <v>853</v>
      </c>
      <c r="J1584" s="5084">
        <v>513</v>
      </c>
      <c r="K1584" s="5084">
        <v>3872</v>
      </c>
      <c r="L1584" s="5084">
        <v>256</v>
      </c>
      <c r="M1584" s="5084">
        <v>576</v>
      </c>
      <c r="N1584" s="3137" t="s">
        <v>854</v>
      </c>
      <c r="O1584" s="3137" t="s">
        <v>3083</v>
      </c>
      <c r="P1584" s="3121" t="s">
        <v>3056</v>
      </c>
      <c r="Q1584" s="3145" t="s">
        <v>857</v>
      </c>
      <c r="R1584" s="3137">
        <v>270</v>
      </c>
      <c r="S1584" s="3125" t="s">
        <v>858</v>
      </c>
      <c r="T1584" s="3125">
        <v>2</v>
      </c>
      <c r="U1584" s="3125" t="s">
        <v>859</v>
      </c>
      <c r="V1584" s="3125">
        <v>2</v>
      </c>
      <c r="W1584" s="3121"/>
      <c r="X1584" s="3121"/>
      <c r="Y1584" s="3121"/>
      <c r="Z1584" s="3121"/>
      <c r="AA1584" s="3121"/>
      <c r="AB1584" s="3120"/>
      <c r="AC1584" s="5085" t="s">
        <v>2451</v>
      </c>
      <c r="AD1584" s="5085" t="s">
        <v>5972</v>
      </c>
      <c r="AE1584" s="5657" t="s">
        <v>6475</v>
      </c>
    </row>
    <row r="1585" spans="1:34">
      <c r="A1585" s="3877"/>
      <c r="B1585" s="4064"/>
      <c r="C1585" s="5166"/>
      <c r="D1585" s="4070"/>
      <c r="E1585" s="5086"/>
      <c r="F1585" s="5086"/>
      <c r="G1585" s="5086"/>
      <c r="H1585" s="5086"/>
      <c r="I1585" s="5086"/>
      <c r="J1585" s="5086"/>
      <c r="K1585" s="5086"/>
      <c r="L1585" s="5086"/>
      <c r="M1585" s="5086"/>
      <c r="N1585" s="3137" t="s">
        <v>379</v>
      </c>
      <c r="O1585" s="3141" t="s">
        <v>3055</v>
      </c>
      <c r="P1585" s="3125" t="s">
        <v>3055</v>
      </c>
      <c r="Q1585" s="3145" t="s">
        <v>857</v>
      </c>
      <c r="R1585" s="3134">
        <v>3985</v>
      </c>
      <c r="S1585" s="3125" t="s">
        <v>858</v>
      </c>
      <c r="T1585" s="3125">
        <v>2</v>
      </c>
      <c r="U1585" s="3125" t="s">
        <v>859</v>
      </c>
      <c r="V1585" s="3125">
        <v>2</v>
      </c>
      <c r="W1585" s="485"/>
      <c r="X1585" s="485"/>
      <c r="Y1585" s="485"/>
      <c r="Z1585" s="485"/>
      <c r="AA1585" s="485"/>
      <c r="AB1585" s="485"/>
      <c r="AC1585" s="5086"/>
      <c r="AD1585" s="5086"/>
      <c r="AE1585" s="5658"/>
    </row>
    <row r="1586" spans="1:34">
      <c r="A1586" s="3877"/>
      <c r="B1586" s="4062" t="s">
        <v>2464</v>
      </c>
      <c r="C1586" s="5151" t="s">
        <v>3835</v>
      </c>
      <c r="D1586" s="4068" t="s">
        <v>6208</v>
      </c>
      <c r="E1586" s="5084" t="s">
        <v>1221</v>
      </c>
      <c r="F1586" s="5084" t="s">
        <v>851</v>
      </c>
      <c r="G1586" s="5084" t="s">
        <v>862</v>
      </c>
      <c r="H1586" s="5084" t="s">
        <v>624</v>
      </c>
      <c r="I1586" s="5084" t="s">
        <v>853</v>
      </c>
      <c r="J1586" s="5084">
        <v>514</v>
      </c>
      <c r="K1586" s="5084">
        <v>5162</v>
      </c>
      <c r="L1586" s="5084">
        <v>256</v>
      </c>
      <c r="M1586" s="5084">
        <v>896</v>
      </c>
      <c r="N1586" s="3137" t="s">
        <v>854</v>
      </c>
      <c r="O1586" s="3137" t="s">
        <v>3084</v>
      </c>
      <c r="P1586" s="3121" t="s">
        <v>3085</v>
      </c>
      <c r="Q1586" s="3145" t="s">
        <v>857</v>
      </c>
      <c r="R1586" s="3137">
        <v>270</v>
      </c>
      <c r="S1586" s="3125" t="s">
        <v>858</v>
      </c>
      <c r="T1586" s="3125">
        <v>2</v>
      </c>
      <c r="U1586" s="3125" t="s">
        <v>859</v>
      </c>
      <c r="V1586" s="3125">
        <v>2</v>
      </c>
      <c r="W1586" s="3121"/>
      <c r="X1586" s="3121"/>
      <c r="Y1586" s="3121"/>
      <c r="Z1586" s="3121"/>
      <c r="AA1586" s="3121"/>
      <c r="AB1586" s="3120"/>
      <c r="AC1586" s="5085" t="s">
        <v>2451</v>
      </c>
      <c r="AD1586" s="5085" t="s">
        <v>5972</v>
      </c>
      <c r="AE1586" s="5657" t="s">
        <v>6476</v>
      </c>
    </row>
    <row r="1587" spans="1:34" s="87" customFormat="1" ht="24" customHeight="1">
      <c r="A1587" s="3877"/>
      <c r="B1587" s="4064"/>
      <c r="C1587" s="5134"/>
      <c r="D1587" s="4070"/>
      <c r="E1587" s="5086"/>
      <c r="F1587" s="5086"/>
      <c r="G1587" s="5086"/>
      <c r="H1587" s="5086"/>
      <c r="I1587" s="5086"/>
      <c r="J1587" s="5086"/>
      <c r="K1587" s="5086"/>
      <c r="L1587" s="5086"/>
      <c r="M1587" s="5086"/>
      <c r="N1587" s="3137" t="s">
        <v>379</v>
      </c>
      <c r="O1587" s="3141" t="s">
        <v>3055</v>
      </c>
      <c r="P1587" s="3125" t="s">
        <v>3055</v>
      </c>
      <c r="Q1587" s="3145" t="s">
        <v>857</v>
      </c>
      <c r="R1587" s="3134">
        <v>3985</v>
      </c>
      <c r="S1587" s="3125" t="s">
        <v>858</v>
      </c>
      <c r="T1587" s="3125">
        <v>2</v>
      </c>
      <c r="U1587" s="3125" t="s">
        <v>859</v>
      </c>
      <c r="V1587" s="3125">
        <v>2</v>
      </c>
      <c r="W1587" s="485"/>
      <c r="X1587" s="485"/>
      <c r="Y1587" s="485"/>
      <c r="Z1587" s="485"/>
      <c r="AA1587" s="485"/>
      <c r="AB1587" s="485"/>
      <c r="AC1587" s="5086"/>
      <c r="AD1587" s="5086"/>
      <c r="AE1587" s="5658"/>
      <c r="AF1587" s="260"/>
      <c r="AG1587" s="260"/>
      <c r="AH1587" s="260"/>
    </row>
    <row r="1588" spans="1:34" s="87" customFormat="1" ht="24.75" customHeight="1">
      <c r="A1588" s="3877"/>
      <c r="B1588" s="4062" t="s">
        <v>2464</v>
      </c>
      <c r="C1588" s="5151" t="s">
        <v>3707</v>
      </c>
      <c r="D1588" s="4068" t="s">
        <v>6209</v>
      </c>
      <c r="E1588" s="5084" t="s">
        <v>1222</v>
      </c>
      <c r="F1588" s="5084" t="s">
        <v>851</v>
      </c>
      <c r="G1588" s="5084" t="s">
        <v>1131</v>
      </c>
      <c r="H1588" s="5084" t="s">
        <v>624</v>
      </c>
      <c r="I1588" s="5084" t="s">
        <v>873</v>
      </c>
      <c r="J1588" s="5084">
        <v>5162</v>
      </c>
      <c r="K1588" s="5084">
        <v>12542</v>
      </c>
      <c r="L1588" s="5084">
        <v>384</v>
      </c>
      <c r="M1588" s="5084">
        <v>1046</v>
      </c>
      <c r="N1588" s="3138" t="s">
        <v>854</v>
      </c>
      <c r="O1588" s="3138" t="s">
        <v>1135</v>
      </c>
      <c r="P1588" s="3143" t="s">
        <v>1134</v>
      </c>
      <c r="Q1588" s="3138" t="s">
        <v>857</v>
      </c>
      <c r="R1588" s="3138">
        <v>270</v>
      </c>
      <c r="S1588" s="3143" t="s">
        <v>858</v>
      </c>
      <c r="T1588" s="3143">
        <v>2</v>
      </c>
      <c r="U1588" s="3143" t="s">
        <v>859</v>
      </c>
      <c r="V1588" s="3143">
        <v>2</v>
      </c>
      <c r="W1588" s="485"/>
      <c r="X1588" s="485"/>
      <c r="Y1588" s="485"/>
      <c r="Z1588" s="485"/>
      <c r="AA1588" s="485"/>
      <c r="AB1588" s="2970"/>
      <c r="AC1588" s="5084" t="s">
        <v>2466</v>
      </c>
      <c r="AD1588" s="5084" t="s">
        <v>5972</v>
      </c>
      <c r="AE1588" s="5657" t="s">
        <v>6477</v>
      </c>
      <c r="AF1588" s="260"/>
      <c r="AG1588" s="260"/>
      <c r="AH1588" s="260"/>
    </row>
    <row r="1589" spans="1:34" s="87" customFormat="1" ht="25.5" customHeight="1">
      <c r="A1589" s="3877"/>
      <c r="B1589" s="4064"/>
      <c r="C1589" s="5134"/>
      <c r="D1589" s="4070"/>
      <c r="E1589" s="5086"/>
      <c r="F1589" s="5086"/>
      <c r="G1589" s="5086"/>
      <c r="H1589" s="5086"/>
      <c r="I1589" s="5086"/>
      <c r="J1589" s="5086"/>
      <c r="K1589" s="5086"/>
      <c r="L1589" s="5086"/>
      <c r="M1589" s="5086"/>
      <c r="N1589" s="3137" t="s">
        <v>379</v>
      </c>
      <c r="O1589" s="3141" t="s">
        <v>3055</v>
      </c>
      <c r="P1589" s="3125" t="s">
        <v>3055</v>
      </c>
      <c r="Q1589" s="3145" t="s">
        <v>857</v>
      </c>
      <c r="R1589" s="3134">
        <v>3985</v>
      </c>
      <c r="S1589" s="3125" t="s">
        <v>858</v>
      </c>
      <c r="T1589" s="3125">
        <v>2</v>
      </c>
      <c r="U1589" s="3125" t="s">
        <v>859</v>
      </c>
      <c r="V1589" s="3125">
        <v>2</v>
      </c>
      <c r="W1589" s="3143"/>
      <c r="X1589" s="3143"/>
      <c r="Y1589" s="3143"/>
      <c r="Z1589" s="3143"/>
      <c r="AA1589" s="3143"/>
      <c r="AB1589" s="3121"/>
      <c r="AC1589" s="5086"/>
      <c r="AD1589" s="5086"/>
      <c r="AE1589" s="5658"/>
      <c r="AF1589" s="260"/>
      <c r="AG1589" s="260"/>
      <c r="AH1589" s="260"/>
    </row>
    <row r="1590" spans="1:34" s="87" customFormat="1" ht="24.75" customHeight="1">
      <c r="A1590" s="3877"/>
      <c r="B1590" s="4062" t="s">
        <v>2464</v>
      </c>
      <c r="C1590" s="5151" t="s">
        <v>3708</v>
      </c>
      <c r="D1590" s="4068" t="s">
        <v>6210</v>
      </c>
      <c r="E1590" s="5084" t="s">
        <v>1222</v>
      </c>
      <c r="F1590" s="5084" t="s">
        <v>851</v>
      </c>
      <c r="G1590" s="5084" t="s">
        <v>1131</v>
      </c>
      <c r="H1590" s="3743" t="s">
        <v>624</v>
      </c>
      <c r="I1590" s="5084" t="s">
        <v>873</v>
      </c>
      <c r="J1590" s="5084">
        <v>12542</v>
      </c>
      <c r="K1590" s="5084">
        <v>23968</v>
      </c>
      <c r="L1590" s="5084">
        <v>640</v>
      </c>
      <c r="M1590" s="5084">
        <v>1168</v>
      </c>
      <c r="N1590" s="3138" t="s">
        <v>854</v>
      </c>
      <c r="O1590" s="3138" t="s">
        <v>866</v>
      </c>
      <c r="P1590" s="3143" t="s">
        <v>867</v>
      </c>
      <c r="Q1590" s="3138" t="s">
        <v>857</v>
      </c>
      <c r="R1590" s="3138">
        <v>270</v>
      </c>
      <c r="S1590" s="3143" t="s">
        <v>858</v>
      </c>
      <c r="T1590" s="3143">
        <v>2</v>
      </c>
      <c r="U1590" s="3143" t="s">
        <v>859</v>
      </c>
      <c r="V1590" s="3143">
        <v>2</v>
      </c>
      <c r="W1590" s="3143"/>
      <c r="X1590" s="3143"/>
      <c r="Y1590" s="3143"/>
      <c r="Z1590" s="3143"/>
      <c r="AA1590" s="3143"/>
      <c r="AB1590" s="3122"/>
      <c r="AC1590" s="5084" t="s">
        <v>2468</v>
      </c>
      <c r="AD1590" s="5084" t="s">
        <v>5972</v>
      </c>
      <c r="AE1590" s="5660" t="s">
        <v>6478</v>
      </c>
      <c r="AF1590" s="260"/>
      <c r="AG1590" s="260"/>
      <c r="AH1590" s="260"/>
    </row>
    <row r="1591" spans="1:34" s="87" customFormat="1" ht="25.5" customHeight="1" thickBot="1">
      <c r="A1591" s="4159"/>
      <c r="B1591" s="4064"/>
      <c r="C1591" s="5134"/>
      <c r="D1591" s="4070"/>
      <c r="E1591" s="5086"/>
      <c r="F1591" s="5086"/>
      <c r="G1591" s="5086"/>
      <c r="H1591" s="3706"/>
      <c r="I1591" s="5086"/>
      <c r="J1591" s="5086"/>
      <c r="K1591" s="5086"/>
      <c r="L1591" s="5086"/>
      <c r="M1591" s="5086"/>
      <c r="N1591" s="3137" t="s">
        <v>379</v>
      </c>
      <c r="O1591" s="3141" t="s">
        <v>3055</v>
      </c>
      <c r="P1591" s="3125" t="s">
        <v>3055</v>
      </c>
      <c r="Q1591" s="3145" t="s">
        <v>857</v>
      </c>
      <c r="R1591" s="3134">
        <v>3985</v>
      </c>
      <c r="S1591" s="3125" t="s">
        <v>858</v>
      </c>
      <c r="T1591" s="3125">
        <v>2</v>
      </c>
      <c r="U1591" s="3125" t="s">
        <v>859</v>
      </c>
      <c r="V1591" s="3125">
        <v>2</v>
      </c>
      <c r="W1591" s="3121"/>
      <c r="X1591" s="3121"/>
      <c r="Y1591" s="3121"/>
      <c r="Z1591" s="3121"/>
      <c r="AA1591" s="3121"/>
      <c r="AB1591" s="3121"/>
      <c r="AC1591" s="5086"/>
      <c r="AD1591" s="5086"/>
      <c r="AE1591" s="5658"/>
      <c r="AF1591" s="260"/>
      <c r="AG1591" s="260"/>
      <c r="AH1591" s="260"/>
    </row>
    <row r="1592" spans="1:34" ht="12.75" customHeight="1">
      <c r="A1592" s="3876" t="s">
        <v>3823</v>
      </c>
      <c r="B1592" s="1901" t="s">
        <v>2463</v>
      </c>
      <c r="C1592" s="1444" t="s">
        <v>3751</v>
      </c>
      <c r="D1592" s="273" t="s">
        <v>1306</v>
      </c>
      <c r="E1592" s="2866" t="s">
        <v>1221</v>
      </c>
      <c r="F1592" s="2866" t="s">
        <v>851</v>
      </c>
      <c r="G1592" s="2866" t="s">
        <v>862</v>
      </c>
      <c r="H1592" s="2866" t="s">
        <v>624</v>
      </c>
      <c r="I1592" s="2866" t="s">
        <v>853</v>
      </c>
      <c r="J1592" s="2866">
        <v>282</v>
      </c>
      <c r="K1592" s="2866">
        <v>314</v>
      </c>
      <c r="L1592" s="2866">
        <v>282</v>
      </c>
      <c r="M1592" s="2866">
        <v>314</v>
      </c>
      <c r="N1592" s="2866" t="s">
        <v>868</v>
      </c>
      <c r="O1592" s="2866" t="s">
        <v>869</v>
      </c>
      <c r="P1592" s="2866" t="s">
        <v>869</v>
      </c>
      <c r="Q1592" s="1900" t="s">
        <v>857</v>
      </c>
      <c r="R1592" s="1915">
        <v>3996</v>
      </c>
      <c r="S1592" s="1915" t="s">
        <v>858</v>
      </c>
      <c r="T1592" s="1915">
        <v>8</v>
      </c>
      <c r="U1592" s="1915" t="s">
        <v>859</v>
      </c>
      <c r="V1592" s="1915">
        <v>8</v>
      </c>
      <c r="W1592" s="1915"/>
      <c r="X1592" s="1915"/>
      <c r="Y1592" s="1915"/>
      <c r="Z1592" s="1915"/>
      <c r="AA1592" s="1915"/>
      <c r="AB1592" s="2989"/>
      <c r="AC1592" s="1901" t="s">
        <v>2451</v>
      </c>
      <c r="AD1592" s="1901" t="s">
        <v>2460</v>
      </c>
      <c r="AE1592" s="1913" t="s">
        <v>89</v>
      </c>
    </row>
    <row r="1593" spans="1:34" ht="22.5" customHeight="1">
      <c r="A1593" s="3877"/>
      <c r="B1593" s="5090" t="s">
        <v>2464</v>
      </c>
      <c r="C1593" s="5058" t="s">
        <v>6034</v>
      </c>
      <c r="D1593" s="4069" t="s">
        <v>5970</v>
      </c>
      <c r="E1593" s="5086" t="s">
        <v>1221</v>
      </c>
      <c r="F1593" s="5085" t="s">
        <v>851</v>
      </c>
      <c r="G1593" s="5086" t="s">
        <v>862</v>
      </c>
      <c r="H1593" s="5085" t="s">
        <v>624</v>
      </c>
      <c r="I1593" s="5085" t="s">
        <v>853</v>
      </c>
      <c r="J1593" s="5091">
        <v>386</v>
      </c>
      <c r="K1593" s="5085">
        <v>512</v>
      </c>
      <c r="L1593" s="5085">
        <v>384</v>
      </c>
      <c r="M1593" s="5085">
        <v>512</v>
      </c>
      <c r="N1593" s="2852" t="s">
        <v>868</v>
      </c>
      <c r="O1593" s="2852" t="s">
        <v>869</v>
      </c>
      <c r="P1593" s="2852" t="s">
        <v>869</v>
      </c>
      <c r="Q1593" s="2852" t="s">
        <v>857</v>
      </c>
      <c r="R1593" s="2825">
        <v>3996</v>
      </c>
      <c r="S1593" s="2824" t="s">
        <v>858</v>
      </c>
      <c r="T1593" s="2824">
        <v>8</v>
      </c>
      <c r="U1593" s="2824" t="s">
        <v>859</v>
      </c>
      <c r="V1593" s="2824">
        <v>8</v>
      </c>
      <c r="W1593" s="2867"/>
      <c r="X1593" s="2867"/>
      <c r="Y1593" s="2867"/>
      <c r="Z1593" s="2867"/>
      <c r="AA1593" s="2867"/>
      <c r="AB1593" s="2980"/>
      <c r="AC1593" s="5085" t="s">
        <v>2451</v>
      </c>
      <c r="AD1593" s="5085" t="s">
        <v>5972</v>
      </c>
      <c r="AE1593" s="5112" t="s">
        <v>6479</v>
      </c>
    </row>
    <row r="1594" spans="1:34" ht="22.5" customHeight="1">
      <c r="A1594" s="3877"/>
      <c r="B1594" s="5092"/>
      <c r="C1594" s="4161"/>
      <c r="D1594" s="4070"/>
      <c r="E1594" s="5130"/>
      <c r="F1594" s="5086"/>
      <c r="G1594" s="5130"/>
      <c r="H1594" s="5086"/>
      <c r="I1594" s="5086"/>
      <c r="J1594" s="5092"/>
      <c r="K1594" s="5086"/>
      <c r="L1594" s="5086"/>
      <c r="M1594" s="5086"/>
      <c r="N1594" s="2861" t="s">
        <v>379</v>
      </c>
      <c r="O1594" s="2867" t="s">
        <v>380</v>
      </c>
      <c r="P1594" s="2867" t="s">
        <v>380</v>
      </c>
      <c r="Q1594" s="2861" t="s">
        <v>857</v>
      </c>
      <c r="R1594" s="2869">
        <v>3985</v>
      </c>
      <c r="S1594" s="2867" t="s">
        <v>858</v>
      </c>
      <c r="T1594" s="2867">
        <v>2</v>
      </c>
      <c r="U1594" s="2867" t="s">
        <v>859</v>
      </c>
      <c r="V1594" s="2867">
        <v>2</v>
      </c>
      <c r="W1594" s="2867"/>
      <c r="X1594" s="2867"/>
      <c r="Y1594" s="2867"/>
      <c r="Z1594" s="2867"/>
      <c r="AA1594" s="2867"/>
      <c r="AB1594" s="2982"/>
      <c r="AC1594" s="5086"/>
      <c r="AD1594" s="5086"/>
      <c r="AE1594" s="5113"/>
    </row>
    <row r="1595" spans="1:34" ht="12.75" customHeight="1">
      <c r="A1595" s="3877"/>
      <c r="B1595" s="1886" t="s">
        <v>2463</v>
      </c>
      <c r="C1595" s="1893" t="s">
        <v>3803</v>
      </c>
      <c r="D1595" s="2843" t="s">
        <v>3520</v>
      </c>
      <c r="E1595" s="2861" t="s">
        <v>1221</v>
      </c>
      <c r="F1595" s="1890" t="s">
        <v>851</v>
      </c>
      <c r="G1595" s="1886" t="s">
        <v>862</v>
      </c>
      <c r="H1595" s="1886" t="s">
        <v>624</v>
      </c>
      <c r="I1595" s="1886" t="s">
        <v>853</v>
      </c>
      <c r="J1595" s="2861">
        <v>422</v>
      </c>
      <c r="K1595" s="1890">
        <v>454</v>
      </c>
      <c r="L1595" s="1890">
        <v>422</v>
      </c>
      <c r="M1595" s="1890">
        <v>454</v>
      </c>
      <c r="N1595" s="1890" t="s">
        <v>868</v>
      </c>
      <c r="O1595" s="1890" t="s">
        <v>3521</v>
      </c>
      <c r="P1595" s="1890" t="s">
        <v>3521</v>
      </c>
      <c r="Q1595" s="1890" t="s">
        <v>857</v>
      </c>
      <c r="R1595" s="1857">
        <v>3996</v>
      </c>
      <c r="S1595" s="1857" t="s">
        <v>858</v>
      </c>
      <c r="T1595" s="1857">
        <v>8</v>
      </c>
      <c r="U1595" s="1857" t="s">
        <v>859</v>
      </c>
      <c r="V1595" s="1857">
        <v>8</v>
      </c>
      <c r="W1595" s="1857"/>
      <c r="X1595" s="1857"/>
      <c r="Y1595" s="1857"/>
      <c r="Z1595" s="1857"/>
      <c r="AA1595" s="1857"/>
      <c r="AB1595" s="2980"/>
      <c r="AC1595" s="1886" t="s">
        <v>2451</v>
      </c>
      <c r="AD1595" s="1886" t="s">
        <v>2460</v>
      </c>
      <c r="AE1595" s="1906" t="s">
        <v>3821</v>
      </c>
    </row>
    <row r="1596" spans="1:34" ht="22.5" customHeight="1">
      <c r="A1596" s="3877"/>
      <c r="B1596" s="5090" t="s">
        <v>2464</v>
      </c>
      <c r="C1596" s="4198" t="s">
        <v>6035</v>
      </c>
      <c r="D1596" s="4069" t="s">
        <v>5974</v>
      </c>
      <c r="E1596" s="5086" t="s">
        <v>1221</v>
      </c>
      <c r="F1596" s="5084" t="s">
        <v>851</v>
      </c>
      <c r="G1596" s="5130" t="s">
        <v>862</v>
      </c>
      <c r="H1596" s="5084" t="s">
        <v>624</v>
      </c>
      <c r="I1596" s="5084" t="s">
        <v>853</v>
      </c>
      <c r="J1596" s="5091">
        <v>513</v>
      </c>
      <c r="K1596" s="5085">
        <v>640</v>
      </c>
      <c r="L1596" s="5085">
        <v>512</v>
      </c>
      <c r="M1596" s="5085">
        <v>640</v>
      </c>
      <c r="N1596" s="2852" t="s">
        <v>868</v>
      </c>
      <c r="O1596" s="2861" t="s">
        <v>3521</v>
      </c>
      <c r="P1596" s="2861" t="s">
        <v>3521</v>
      </c>
      <c r="Q1596" s="2852" t="s">
        <v>857</v>
      </c>
      <c r="R1596" s="2825">
        <v>3996</v>
      </c>
      <c r="S1596" s="2824" t="s">
        <v>858</v>
      </c>
      <c r="T1596" s="2824">
        <v>8</v>
      </c>
      <c r="U1596" s="2824" t="s">
        <v>859</v>
      </c>
      <c r="V1596" s="2824">
        <v>8</v>
      </c>
      <c r="W1596" s="2867"/>
      <c r="X1596" s="2867"/>
      <c r="Y1596" s="2867"/>
      <c r="Z1596" s="2867"/>
      <c r="AA1596" s="2867"/>
      <c r="AB1596" s="2980"/>
      <c r="AC1596" s="5085" t="s">
        <v>2451</v>
      </c>
      <c r="AD1596" s="5085" t="s">
        <v>5972</v>
      </c>
      <c r="AE1596" s="5112" t="s">
        <v>6480</v>
      </c>
    </row>
    <row r="1597" spans="1:34" ht="22.5" customHeight="1">
      <c r="A1597" s="3877"/>
      <c r="B1597" s="5092"/>
      <c r="C1597" s="4161"/>
      <c r="D1597" s="4070"/>
      <c r="E1597" s="5130"/>
      <c r="F1597" s="5086"/>
      <c r="G1597" s="5130"/>
      <c r="H1597" s="5086"/>
      <c r="I1597" s="5086"/>
      <c r="J1597" s="5092"/>
      <c r="K1597" s="5086"/>
      <c r="L1597" s="5086"/>
      <c r="M1597" s="5086"/>
      <c r="N1597" s="2861" t="s">
        <v>379</v>
      </c>
      <c r="O1597" s="2867" t="s">
        <v>380</v>
      </c>
      <c r="P1597" s="2867" t="s">
        <v>380</v>
      </c>
      <c r="Q1597" s="2861" t="s">
        <v>857</v>
      </c>
      <c r="R1597" s="2869">
        <v>3985</v>
      </c>
      <c r="S1597" s="2867" t="s">
        <v>858</v>
      </c>
      <c r="T1597" s="2867">
        <v>2</v>
      </c>
      <c r="U1597" s="2867" t="s">
        <v>859</v>
      </c>
      <c r="V1597" s="2867">
        <v>2</v>
      </c>
      <c r="W1597" s="2867"/>
      <c r="X1597" s="2867"/>
      <c r="Y1597" s="2867"/>
      <c r="Z1597" s="2867"/>
      <c r="AA1597" s="2867"/>
      <c r="AB1597" s="2982"/>
      <c r="AC1597" s="5086"/>
      <c r="AD1597" s="5086"/>
      <c r="AE1597" s="5113"/>
    </row>
    <row r="1598" spans="1:34" ht="12.75" customHeight="1">
      <c r="A1598" s="3877"/>
      <c r="B1598" s="1890" t="s">
        <v>2463</v>
      </c>
      <c r="C1598" s="1904" t="s">
        <v>3752</v>
      </c>
      <c r="D1598" s="2843" t="s">
        <v>1256</v>
      </c>
      <c r="E1598" s="1890" t="s">
        <v>1221</v>
      </c>
      <c r="F1598" s="1890" t="s">
        <v>851</v>
      </c>
      <c r="G1598" s="1890" t="s">
        <v>862</v>
      </c>
      <c r="H1598" s="1890" t="s">
        <v>624</v>
      </c>
      <c r="I1598" s="1890" t="s">
        <v>853</v>
      </c>
      <c r="J1598" s="1890">
        <v>564</v>
      </c>
      <c r="K1598" s="1890">
        <v>596</v>
      </c>
      <c r="L1598" s="1890">
        <v>564</v>
      </c>
      <c r="M1598" s="1890">
        <v>596</v>
      </c>
      <c r="N1598" s="1890" t="s">
        <v>868</v>
      </c>
      <c r="O1598" s="1890" t="s">
        <v>340</v>
      </c>
      <c r="P1598" s="1890" t="s">
        <v>340</v>
      </c>
      <c r="Q1598" s="1890" t="s">
        <v>857</v>
      </c>
      <c r="R1598" s="1912">
        <v>3996</v>
      </c>
      <c r="S1598" s="1912" t="s">
        <v>858</v>
      </c>
      <c r="T1598" s="1912">
        <v>8</v>
      </c>
      <c r="U1598" s="1912" t="s">
        <v>859</v>
      </c>
      <c r="V1598" s="1912">
        <v>8</v>
      </c>
      <c r="W1598" s="1912"/>
      <c r="X1598" s="1912"/>
      <c r="Y1598" s="1912"/>
      <c r="Z1598" s="1912"/>
      <c r="AA1598" s="1912"/>
      <c r="AB1598" s="2987"/>
      <c r="AC1598" s="1890" t="s">
        <v>2451</v>
      </c>
      <c r="AD1598" s="1890" t="s">
        <v>2460</v>
      </c>
      <c r="AE1598" s="1891" t="s">
        <v>90</v>
      </c>
    </row>
    <row r="1599" spans="1:34" ht="22.5" customHeight="1">
      <c r="A1599" s="3877"/>
      <c r="B1599" s="4062" t="s">
        <v>2464</v>
      </c>
      <c r="C1599" s="5151" t="s">
        <v>3797</v>
      </c>
      <c r="D1599" s="4068" t="s">
        <v>5976</v>
      </c>
      <c r="E1599" s="5084" t="s">
        <v>1221</v>
      </c>
      <c r="F1599" s="5084" t="s">
        <v>851</v>
      </c>
      <c r="G1599" s="5084" t="s">
        <v>862</v>
      </c>
      <c r="H1599" s="5084" t="s">
        <v>624</v>
      </c>
      <c r="I1599" s="5084" t="s">
        <v>853</v>
      </c>
      <c r="J1599" s="5090">
        <v>642</v>
      </c>
      <c r="K1599" s="5084">
        <v>768</v>
      </c>
      <c r="L1599" s="5084">
        <v>608</v>
      </c>
      <c r="M1599" s="5084">
        <v>768</v>
      </c>
      <c r="N1599" s="2852" t="s">
        <v>868</v>
      </c>
      <c r="O1599" s="2852" t="s">
        <v>5048</v>
      </c>
      <c r="P1599" s="2824" t="s">
        <v>340</v>
      </c>
      <c r="Q1599" s="1106" t="s">
        <v>857</v>
      </c>
      <c r="R1599" s="2825">
        <v>3996</v>
      </c>
      <c r="S1599" s="2826" t="s">
        <v>858</v>
      </c>
      <c r="T1599" s="2826">
        <v>8</v>
      </c>
      <c r="U1599" s="2826" t="s">
        <v>859</v>
      </c>
      <c r="V1599" s="2826">
        <v>8</v>
      </c>
      <c r="W1599" s="2824"/>
      <c r="X1599" s="2824"/>
      <c r="Y1599" s="2824"/>
      <c r="Z1599" s="2824"/>
      <c r="AA1599" s="2824"/>
      <c r="AB1599" s="2980"/>
      <c r="AC1599" s="5085" t="s">
        <v>2451</v>
      </c>
      <c r="AD1599" s="5085" t="s">
        <v>5972</v>
      </c>
      <c r="AE1599" s="5112" t="s">
        <v>6481</v>
      </c>
    </row>
    <row r="1600" spans="1:34" ht="22.5" customHeight="1">
      <c r="A1600" s="4159"/>
      <c r="B1600" s="4064"/>
      <c r="C1600" s="5134"/>
      <c r="D1600" s="4070"/>
      <c r="E1600" s="5086"/>
      <c r="F1600" s="5086"/>
      <c r="G1600" s="5086"/>
      <c r="H1600" s="5086"/>
      <c r="I1600" s="5086"/>
      <c r="J1600" s="5092"/>
      <c r="K1600" s="5086"/>
      <c r="L1600" s="5086"/>
      <c r="M1600" s="5086"/>
      <c r="N1600" s="2852" t="s">
        <v>379</v>
      </c>
      <c r="O1600" s="2865" t="s">
        <v>3055</v>
      </c>
      <c r="P1600" s="2826" t="s">
        <v>3055</v>
      </c>
      <c r="Q1600" s="1106" t="s">
        <v>857</v>
      </c>
      <c r="R1600" s="2869">
        <v>3985</v>
      </c>
      <c r="S1600" s="2826" t="s">
        <v>858</v>
      </c>
      <c r="T1600" s="2826">
        <v>2</v>
      </c>
      <c r="U1600" s="2826" t="s">
        <v>859</v>
      </c>
      <c r="V1600" s="2826">
        <v>2</v>
      </c>
      <c r="W1600" s="485"/>
      <c r="X1600" s="485"/>
      <c r="Y1600" s="485"/>
      <c r="Z1600" s="485"/>
      <c r="AA1600" s="485"/>
      <c r="AB1600" s="485"/>
      <c r="AC1600" s="5086"/>
      <c r="AD1600" s="5086"/>
      <c r="AE1600" s="5113"/>
    </row>
    <row r="1601" spans="1:34" ht="12.75" customHeight="1">
      <c r="A1601" s="4158" t="s">
        <v>3949</v>
      </c>
      <c r="B1601" s="5084" t="s">
        <v>2463</v>
      </c>
      <c r="C1601" s="5105" t="s">
        <v>4259</v>
      </c>
      <c r="D1601" s="4139" t="s">
        <v>4255</v>
      </c>
      <c r="E1601" s="5084" t="s">
        <v>1221</v>
      </c>
      <c r="F1601" s="5084" t="s">
        <v>851</v>
      </c>
      <c r="G1601" s="5084" t="s">
        <v>862</v>
      </c>
      <c r="H1601" s="5084" t="s">
        <v>624</v>
      </c>
      <c r="I1601" s="5084" t="s">
        <v>853</v>
      </c>
      <c r="J1601" s="5084">
        <v>384</v>
      </c>
      <c r="K1601" s="5084">
        <v>864</v>
      </c>
      <c r="L1601" s="5084">
        <v>288</v>
      </c>
      <c r="M1601" s="5084">
        <v>576</v>
      </c>
      <c r="N1601" s="1890" t="s">
        <v>854</v>
      </c>
      <c r="O1601" s="1890" t="s">
        <v>1219</v>
      </c>
      <c r="P1601" s="1912" t="s">
        <v>856</v>
      </c>
      <c r="Q1601" s="463" t="s">
        <v>857</v>
      </c>
      <c r="R1601" s="464">
        <v>270</v>
      </c>
      <c r="S1601" s="464" t="s">
        <v>858</v>
      </c>
      <c r="T1601" s="1912">
        <v>2</v>
      </c>
      <c r="U1601" s="1912" t="s">
        <v>859</v>
      </c>
      <c r="V1601" s="1912">
        <v>2</v>
      </c>
      <c r="W1601" s="465"/>
      <c r="X1601" s="465"/>
      <c r="Y1601" s="465"/>
      <c r="Z1601" s="465"/>
      <c r="AA1601" s="465"/>
      <c r="AB1601" s="2971"/>
      <c r="AC1601" s="5084" t="s">
        <v>2451</v>
      </c>
      <c r="AD1601" s="5084" t="s">
        <v>2460</v>
      </c>
      <c r="AE1601" s="5124" t="s">
        <v>4329</v>
      </c>
    </row>
    <row r="1602" spans="1:34" ht="12.75" customHeight="1">
      <c r="A1602" s="3877"/>
      <c r="B1602" s="5086"/>
      <c r="C1602" s="5107"/>
      <c r="D1602" s="4079"/>
      <c r="E1602" s="5086"/>
      <c r="F1602" s="5086"/>
      <c r="G1602" s="5086"/>
      <c r="H1602" s="5086"/>
      <c r="I1602" s="5086"/>
      <c r="J1602" s="5086"/>
      <c r="K1602" s="5086"/>
      <c r="L1602" s="5086"/>
      <c r="M1602" s="5086"/>
      <c r="N1602" s="1890" t="s">
        <v>868</v>
      </c>
      <c r="O1602" s="1890" t="s">
        <v>869</v>
      </c>
      <c r="P1602" s="1890" t="s">
        <v>869</v>
      </c>
      <c r="Q1602" s="463" t="s">
        <v>857</v>
      </c>
      <c r="R1602" s="464">
        <v>3996</v>
      </c>
      <c r="S1602" s="464" t="s">
        <v>858</v>
      </c>
      <c r="T1602" s="1912">
        <v>8</v>
      </c>
      <c r="U1602" s="1912" t="s">
        <v>859</v>
      </c>
      <c r="V1602" s="1912">
        <v>8</v>
      </c>
      <c r="W1602" s="465"/>
      <c r="X1602" s="465"/>
      <c r="Y1602" s="465"/>
      <c r="Z1602" s="465"/>
      <c r="AA1602" s="465"/>
      <c r="AB1602" s="500"/>
      <c r="AC1602" s="5086"/>
      <c r="AD1602" s="5086"/>
      <c r="AE1602" s="5125"/>
      <c r="AF1602"/>
      <c r="AG1602"/>
      <c r="AH1602"/>
    </row>
    <row r="1603" spans="1:34" ht="15" customHeight="1">
      <c r="A1603" s="3877"/>
      <c r="B1603" s="5090" t="s">
        <v>2464</v>
      </c>
      <c r="C1603" s="5105" t="s">
        <v>3776</v>
      </c>
      <c r="D1603" s="4068" t="s">
        <v>5978</v>
      </c>
      <c r="E1603" s="5084" t="s">
        <v>1221</v>
      </c>
      <c r="F1603" s="5084" t="s">
        <v>851</v>
      </c>
      <c r="G1603" s="5084" t="s">
        <v>862</v>
      </c>
      <c r="H1603" s="5084" t="s">
        <v>624</v>
      </c>
      <c r="I1603" s="5084" t="s">
        <v>853</v>
      </c>
      <c r="J1603" s="5090">
        <v>513</v>
      </c>
      <c r="K1603" s="5084">
        <v>1120</v>
      </c>
      <c r="L1603" s="5084">
        <v>416</v>
      </c>
      <c r="M1603" s="5084">
        <v>832</v>
      </c>
      <c r="N1603" s="2861" t="s">
        <v>854</v>
      </c>
      <c r="O1603" s="2873" t="s">
        <v>1219</v>
      </c>
      <c r="P1603" s="2867" t="s">
        <v>856</v>
      </c>
      <c r="Q1603" s="2861" t="s">
        <v>857</v>
      </c>
      <c r="R1603" s="2867">
        <v>270</v>
      </c>
      <c r="S1603" s="2867" t="s">
        <v>858</v>
      </c>
      <c r="T1603" s="2867">
        <v>2</v>
      </c>
      <c r="U1603" s="2867" t="s">
        <v>859</v>
      </c>
      <c r="V1603" s="2867">
        <v>2</v>
      </c>
      <c r="W1603" s="2867"/>
      <c r="X1603" s="2867"/>
      <c r="Y1603" s="2867"/>
      <c r="Z1603" s="2867"/>
      <c r="AA1603" s="2867"/>
      <c r="AB1603" s="2983"/>
      <c r="AC1603" s="5084" t="s">
        <v>2451</v>
      </c>
      <c r="AD1603" s="5084" t="s">
        <v>5972</v>
      </c>
      <c r="AE1603" s="5111" t="s">
        <v>6482</v>
      </c>
    </row>
    <row r="1604" spans="1:34" ht="15" customHeight="1">
      <c r="A1604" s="3877"/>
      <c r="B1604" s="5091"/>
      <c r="C1604" s="5106"/>
      <c r="D1604" s="4069"/>
      <c r="E1604" s="5085"/>
      <c r="F1604" s="5085"/>
      <c r="G1604" s="5085"/>
      <c r="H1604" s="5085"/>
      <c r="I1604" s="5085"/>
      <c r="J1604" s="5091"/>
      <c r="K1604" s="5085"/>
      <c r="L1604" s="5085"/>
      <c r="M1604" s="5085"/>
      <c r="N1604" s="2861" t="s">
        <v>868</v>
      </c>
      <c r="O1604" s="2861" t="s">
        <v>869</v>
      </c>
      <c r="P1604" s="2861" t="s">
        <v>869</v>
      </c>
      <c r="Q1604" s="2861" t="s">
        <v>857</v>
      </c>
      <c r="R1604" s="2825">
        <v>3996</v>
      </c>
      <c r="S1604" s="2867" t="s">
        <v>858</v>
      </c>
      <c r="T1604" s="2867">
        <v>8</v>
      </c>
      <c r="U1604" s="2867" t="s">
        <v>859</v>
      </c>
      <c r="V1604" s="2867">
        <v>8</v>
      </c>
      <c r="W1604" s="2867"/>
      <c r="X1604" s="2867"/>
      <c r="Y1604" s="2867"/>
      <c r="Z1604" s="2867"/>
      <c r="AA1604" s="2867"/>
      <c r="AB1604" s="2980"/>
      <c r="AC1604" s="5085"/>
      <c r="AD1604" s="5085"/>
      <c r="AE1604" s="5112"/>
    </row>
    <row r="1605" spans="1:34" ht="15" customHeight="1" thickBot="1">
      <c r="A1605" s="3877"/>
      <c r="B1605" s="5092"/>
      <c r="C1605" s="5107"/>
      <c r="D1605" s="4070"/>
      <c r="E1605" s="5086"/>
      <c r="F1605" s="5086"/>
      <c r="G1605" s="5086"/>
      <c r="H1605" s="5086"/>
      <c r="I1605" s="5086"/>
      <c r="J1605" s="5092"/>
      <c r="K1605" s="5086"/>
      <c r="L1605" s="5086"/>
      <c r="M1605" s="5086"/>
      <c r="N1605" s="2861" t="s">
        <v>379</v>
      </c>
      <c r="O1605" s="2861" t="s">
        <v>380</v>
      </c>
      <c r="P1605" s="2861" t="s">
        <v>380</v>
      </c>
      <c r="Q1605" s="2861" t="s">
        <v>857</v>
      </c>
      <c r="R1605" s="2869">
        <v>3985</v>
      </c>
      <c r="S1605" s="2867" t="s">
        <v>858</v>
      </c>
      <c r="T1605" s="2867">
        <v>2</v>
      </c>
      <c r="U1605" s="2867" t="s">
        <v>859</v>
      </c>
      <c r="V1605" s="2867">
        <v>2</v>
      </c>
      <c r="W1605" s="2867"/>
      <c r="X1605" s="2867"/>
      <c r="Y1605" s="2867"/>
      <c r="Z1605" s="2867"/>
      <c r="AA1605" s="2867"/>
      <c r="AB1605" s="2982"/>
      <c r="AC1605" s="5086"/>
      <c r="AD1605" s="5086"/>
      <c r="AE1605" s="5113"/>
    </row>
    <row r="1606" spans="1:34" ht="12.75" customHeight="1">
      <c r="A1606" s="3877"/>
      <c r="B1606" s="5085" t="s">
        <v>2463</v>
      </c>
      <c r="C1606" s="5106" t="s">
        <v>3798</v>
      </c>
      <c r="D1606" s="4167" t="s">
        <v>4258</v>
      </c>
      <c r="E1606" s="5085" t="s">
        <v>1221</v>
      </c>
      <c r="F1606" s="5085" t="s">
        <v>851</v>
      </c>
      <c r="G1606" s="5085" t="s">
        <v>862</v>
      </c>
      <c r="H1606" s="5085" t="s">
        <v>624</v>
      </c>
      <c r="I1606" s="5085" t="s">
        <v>853</v>
      </c>
      <c r="J1606" s="5085">
        <v>384</v>
      </c>
      <c r="K1606" s="5085">
        <v>1472</v>
      </c>
      <c r="L1606" s="5085">
        <v>288</v>
      </c>
      <c r="M1606" s="5085">
        <v>576</v>
      </c>
      <c r="N1606" s="1887" t="s">
        <v>854</v>
      </c>
      <c r="O1606" s="1887" t="s">
        <v>164</v>
      </c>
      <c r="P1606" s="1857" t="s">
        <v>856</v>
      </c>
      <c r="Q1606" s="1892" t="s">
        <v>857</v>
      </c>
      <c r="R1606" s="1910">
        <v>270</v>
      </c>
      <c r="S1606" s="1910" t="s">
        <v>858</v>
      </c>
      <c r="T1606" s="1857">
        <v>2</v>
      </c>
      <c r="U1606" s="1857" t="s">
        <v>859</v>
      </c>
      <c r="V1606" s="1857">
        <v>2</v>
      </c>
      <c r="W1606" s="500"/>
      <c r="X1606" s="500"/>
      <c r="Y1606" s="500"/>
      <c r="Z1606" s="500"/>
      <c r="AA1606" s="500"/>
      <c r="AB1606" s="2972"/>
      <c r="AC1606" s="5085" t="s">
        <v>2451</v>
      </c>
      <c r="AD1606" s="5085" t="s">
        <v>2460</v>
      </c>
      <c r="AE1606" s="5305" t="s">
        <v>4329</v>
      </c>
      <c r="AF1606"/>
      <c r="AG1606"/>
      <c r="AH1606"/>
    </row>
    <row r="1607" spans="1:34" ht="12.75" customHeight="1">
      <c r="A1607" s="3877"/>
      <c r="B1607" s="5086"/>
      <c r="C1607" s="5107"/>
      <c r="D1607" s="4079"/>
      <c r="E1607" s="5086"/>
      <c r="F1607" s="5086"/>
      <c r="G1607" s="5086"/>
      <c r="H1607" s="5086"/>
      <c r="I1607" s="5086"/>
      <c r="J1607" s="5086"/>
      <c r="K1607" s="5086"/>
      <c r="L1607" s="5086"/>
      <c r="M1607" s="5086"/>
      <c r="N1607" s="1890" t="s">
        <v>868</v>
      </c>
      <c r="O1607" s="1890" t="s">
        <v>869</v>
      </c>
      <c r="P1607" s="1890" t="s">
        <v>869</v>
      </c>
      <c r="Q1607" s="463" t="s">
        <v>857</v>
      </c>
      <c r="R1607" s="464">
        <v>3996</v>
      </c>
      <c r="S1607" s="464" t="s">
        <v>858</v>
      </c>
      <c r="T1607" s="1912">
        <v>8</v>
      </c>
      <c r="U1607" s="1912" t="s">
        <v>859</v>
      </c>
      <c r="V1607" s="1912">
        <v>8</v>
      </c>
      <c r="W1607" s="465"/>
      <c r="X1607" s="465"/>
      <c r="Y1607" s="465"/>
      <c r="Z1607" s="465"/>
      <c r="AA1607" s="465"/>
      <c r="AB1607" s="500"/>
      <c r="AC1607" s="5086"/>
      <c r="AD1607" s="5086"/>
      <c r="AE1607" s="5125"/>
      <c r="AF1607"/>
      <c r="AG1607"/>
      <c r="AH1607"/>
    </row>
    <row r="1608" spans="1:34" ht="12.75" customHeight="1">
      <c r="A1608" s="3877"/>
      <c r="B1608" s="5090" t="s">
        <v>2464</v>
      </c>
      <c r="C1608" s="5105" t="s">
        <v>3712</v>
      </c>
      <c r="D1608" s="5108" t="s">
        <v>5980</v>
      </c>
      <c r="E1608" s="5084" t="s">
        <v>1221</v>
      </c>
      <c r="F1608" s="5084" t="s">
        <v>851</v>
      </c>
      <c r="G1608" s="5084" t="s">
        <v>862</v>
      </c>
      <c r="H1608" s="5084" t="s">
        <v>624</v>
      </c>
      <c r="I1608" s="5084" t="s">
        <v>853</v>
      </c>
      <c r="J1608" s="5090">
        <v>514</v>
      </c>
      <c r="K1608" s="5084">
        <v>1728</v>
      </c>
      <c r="L1608" s="5084">
        <v>416</v>
      </c>
      <c r="M1608" s="5084">
        <v>832</v>
      </c>
      <c r="N1608" s="2861" t="s">
        <v>854</v>
      </c>
      <c r="O1608" s="2873" t="s">
        <v>164</v>
      </c>
      <c r="P1608" s="2867" t="s">
        <v>856</v>
      </c>
      <c r="Q1608" s="2861" t="s">
        <v>857</v>
      </c>
      <c r="R1608" s="2867">
        <v>270</v>
      </c>
      <c r="S1608" s="2867" t="s">
        <v>858</v>
      </c>
      <c r="T1608" s="2867">
        <v>2</v>
      </c>
      <c r="U1608" s="2867" t="s">
        <v>859</v>
      </c>
      <c r="V1608" s="2867">
        <v>2</v>
      </c>
      <c r="W1608" s="465"/>
      <c r="X1608" s="465"/>
      <c r="Y1608" s="465"/>
      <c r="Z1608" s="465"/>
      <c r="AA1608" s="465"/>
      <c r="AB1608" s="2971"/>
      <c r="AC1608" s="5084" t="s">
        <v>2451</v>
      </c>
      <c r="AD1608" s="5084" t="s">
        <v>5972</v>
      </c>
      <c r="AE1608" s="5124" t="s">
        <v>6036</v>
      </c>
    </row>
    <row r="1609" spans="1:34" ht="12.75" customHeight="1">
      <c r="A1609" s="3877"/>
      <c r="B1609" s="5091"/>
      <c r="C1609" s="5106"/>
      <c r="D1609" s="5109"/>
      <c r="E1609" s="5085"/>
      <c r="F1609" s="5085"/>
      <c r="G1609" s="5085"/>
      <c r="H1609" s="5085"/>
      <c r="I1609" s="5085"/>
      <c r="J1609" s="5091"/>
      <c r="K1609" s="5085"/>
      <c r="L1609" s="5085"/>
      <c r="M1609" s="5085"/>
      <c r="N1609" s="2861" t="s">
        <v>868</v>
      </c>
      <c r="O1609" s="2861" t="s">
        <v>869</v>
      </c>
      <c r="P1609" s="2861" t="s">
        <v>869</v>
      </c>
      <c r="Q1609" s="2861" t="s">
        <v>857</v>
      </c>
      <c r="R1609" s="2869">
        <v>3996</v>
      </c>
      <c r="S1609" s="2867" t="s">
        <v>858</v>
      </c>
      <c r="T1609" s="2867">
        <v>8</v>
      </c>
      <c r="U1609" s="2867" t="s">
        <v>859</v>
      </c>
      <c r="V1609" s="2867">
        <v>8</v>
      </c>
      <c r="W1609" s="465"/>
      <c r="X1609" s="465"/>
      <c r="Y1609" s="465"/>
      <c r="Z1609" s="465"/>
      <c r="AA1609" s="465"/>
      <c r="AB1609" s="2972"/>
      <c r="AC1609" s="5085"/>
      <c r="AD1609" s="5085"/>
      <c r="AE1609" s="5126"/>
    </row>
    <row r="1610" spans="1:34" ht="12.75" customHeight="1" thickBot="1">
      <c r="A1610" s="3877"/>
      <c r="B1610" s="5092"/>
      <c r="C1610" s="5107"/>
      <c r="D1610" s="5110"/>
      <c r="E1610" s="5086"/>
      <c r="F1610" s="5086"/>
      <c r="G1610" s="5086"/>
      <c r="H1610" s="5086"/>
      <c r="I1610" s="5086"/>
      <c r="J1610" s="5092"/>
      <c r="K1610" s="5086"/>
      <c r="L1610" s="5086"/>
      <c r="M1610" s="5086"/>
      <c r="N1610" s="2852" t="s">
        <v>379</v>
      </c>
      <c r="O1610" s="2865" t="s">
        <v>3055</v>
      </c>
      <c r="P1610" s="2826" t="s">
        <v>3055</v>
      </c>
      <c r="Q1610" s="2865" t="s">
        <v>857</v>
      </c>
      <c r="R1610" s="2869">
        <v>3985</v>
      </c>
      <c r="S1610" s="2826" t="s">
        <v>858</v>
      </c>
      <c r="T1610" s="2826">
        <v>2</v>
      </c>
      <c r="U1610" s="2826" t="s">
        <v>859</v>
      </c>
      <c r="V1610" s="2826">
        <v>2</v>
      </c>
      <c r="W1610" s="465"/>
      <c r="X1610" s="465"/>
      <c r="Y1610" s="465"/>
      <c r="Z1610" s="465"/>
      <c r="AA1610" s="465"/>
      <c r="AB1610" s="500"/>
      <c r="AC1610" s="5086"/>
      <c r="AD1610" s="5086"/>
      <c r="AE1610" s="5125"/>
    </row>
    <row r="1611" spans="1:34" ht="12.75" customHeight="1">
      <c r="A1611" s="3877"/>
      <c r="B1611" s="5085" t="s">
        <v>2463</v>
      </c>
      <c r="C1611" s="5106" t="s">
        <v>3753</v>
      </c>
      <c r="D1611" s="4167" t="s">
        <v>4311</v>
      </c>
      <c r="E1611" s="5085" t="s">
        <v>1221</v>
      </c>
      <c r="F1611" s="5085" t="s">
        <v>851</v>
      </c>
      <c r="G1611" s="5085" t="s">
        <v>862</v>
      </c>
      <c r="H1611" s="5085" t="s">
        <v>624</v>
      </c>
      <c r="I1611" s="5085" t="s">
        <v>853</v>
      </c>
      <c r="J1611" s="5085">
        <v>643</v>
      </c>
      <c r="K1611" s="5085">
        <v>2656</v>
      </c>
      <c r="L1611" s="5085">
        <v>384</v>
      </c>
      <c r="M1611" s="5085">
        <v>576</v>
      </c>
      <c r="N1611" s="1887" t="s">
        <v>854</v>
      </c>
      <c r="O1611" s="1887" t="s">
        <v>165</v>
      </c>
      <c r="P1611" s="1857" t="s">
        <v>856</v>
      </c>
      <c r="Q1611" s="1892" t="s">
        <v>857</v>
      </c>
      <c r="R1611" s="1910">
        <v>270</v>
      </c>
      <c r="S1611" s="1910" t="s">
        <v>858</v>
      </c>
      <c r="T1611" s="1857">
        <v>2</v>
      </c>
      <c r="U1611" s="1857" t="s">
        <v>859</v>
      </c>
      <c r="V1611" s="1857">
        <v>2</v>
      </c>
      <c r="W1611" s="500"/>
      <c r="X1611" s="500"/>
      <c r="Y1611" s="500"/>
      <c r="Z1611" s="500"/>
      <c r="AA1611" s="500"/>
      <c r="AB1611" s="2972"/>
      <c r="AC1611" s="5085" t="s">
        <v>2451</v>
      </c>
      <c r="AD1611" s="5085" t="s">
        <v>2460</v>
      </c>
      <c r="AE1611" s="5305" t="s">
        <v>4329</v>
      </c>
      <c r="AF1611"/>
      <c r="AG1611"/>
      <c r="AH1611"/>
    </row>
    <row r="1612" spans="1:34" ht="12.75" customHeight="1">
      <c r="A1612" s="3877"/>
      <c r="B1612" s="5086"/>
      <c r="C1612" s="5107"/>
      <c r="D1612" s="4079"/>
      <c r="E1612" s="5086"/>
      <c r="F1612" s="5086"/>
      <c r="G1612" s="5086"/>
      <c r="H1612" s="5086"/>
      <c r="I1612" s="5086"/>
      <c r="J1612" s="5086"/>
      <c r="K1612" s="5086"/>
      <c r="L1612" s="5086"/>
      <c r="M1612" s="5086"/>
      <c r="N1612" s="1890" t="s">
        <v>868</v>
      </c>
      <c r="O1612" s="1890" t="s">
        <v>869</v>
      </c>
      <c r="P1612" s="1890" t="s">
        <v>869</v>
      </c>
      <c r="Q1612" s="463" t="s">
        <v>857</v>
      </c>
      <c r="R1612" s="464">
        <v>3996</v>
      </c>
      <c r="S1612" s="464" t="s">
        <v>858</v>
      </c>
      <c r="T1612" s="1912">
        <v>8</v>
      </c>
      <c r="U1612" s="1912" t="s">
        <v>859</v>
      </c>
      <c r="V1612" s="1912">
        <v>8</v>
      </c>
      <c r="W1612" s="465"/>
      <c r="X1612" s="465"/>
      <c r="Y1612" s="465"/>
      <c r="Z1612" s="465"/>
      <c r="AA1612" s="465"/>
      <c r="AB1612" s="500"/>
      <c r="AC1612" s="5086"/>
      <c r="AD1612" s="5086"/>
      <c r="AE1612" s="5125"/>
      <c r="AF1612"/>
      <c r="AG1612"/>
      <c r="AH1612"/>
    </row>
    <row r="1613" spans="1:34" ht="12.75" customHeight="1">
      <c r="A1613" s="3877"/>
      <c r="B1613" s="5090" t="s">
        <v>2464</v>
      </c>
      <c r="C1613" s="5105" t="s">
        <v>3778</v>
      </c>
      <c r="D1613" s="5108" t="s">
        <v>5982</v>
      </c>
      <c r="E1613" s="5084" t="s">
        <v>1221</v>
      </c>
      <c r="F1613" s="5084" t="s">
        <v>851</v>
      </c>
      <c r="G1613" s="5084" t="s">
        <v>862</v>
      </c>
      <c r="H1613" s="5084" t="s">
        <v>624</v>
      </c>
      <c r="I1613" s="5084" t="s">
        <v>853</v>
      </c>
      <c r="J1613" s="5084">
        <v>768</v>
      </c>
      <c r="K1613" s="5084">
        <v>2912</v>
      </c>
      <c r="L1613" s="5084">
        <v>512</v>
      </c>
      <c r="M1613" s="5084">
        <v>832</v>
      </c>
      <c r="N1613" s="2861" t="s">
        <v>854</v>
      </c>
      <c r="O1613" s="2865" t="s">
        <v>165</v>
      </c>
      <c r="P1613" s="2867" t="s">
        <v>856</v>
      </c>
      <c r="Q1613" s="2861" t="s">
        <v>857</v>
      </c>
      <c r="R1613" s="2867">
        <v>270</v>
      </c>
      <c r="S1613" s="2867" t="s">
        <v>858</v>
      </c>
      <c r="T1613" s="2867">
        <v>2</v>
      </c>
      <c r="U1613" s="2867" t="s">
        <v>859</v>
      </c>
      <c r="V1613" s="2867">
        <v>2</v>
      </c>
      <c r="W1613" s="465"/>
      <c r="X1613" s="465"/>
      <c r="Y1613" s="465"/>
      <c r="Z1613" s="465"/>
      <c r="AA1613" s="465"/>
      <c r="AB1613" s="2971"/>
      <c r="AC1613" s="5084" t="s">
        <v>2451</v>
      </c>
      <c r="AD1613" s="5084" t="s">
        <v>5972</v>
      </c>
      <c r="AE1613" s="5111" t="s">
        <v>6482</v>
      </c>
    </row>
    <row r="1614" spans="1:34" ht="12.75" customHeight="1">
      <c r="A1614" s="3877"/>
      <c r="B1614" s="5091"/>
      <c r="C1614" s="5106"/>
      <c r="D1614" s="5109"/>
      <c r="E1614" s="5085"/>
      <c r="F1614" s="5085"/>
      <c r="G1614" s="5085"/>
      <c r="H1614" s="5085"/>
      <c r="I1614" s="5085"/>
      <c r="J1614" s="5085"/>
      <c r="K1614" s="5085"/>
      <c r="L1614" s="5085"/>
      <c r="M1614" s="5085"/>
      <c r="N1614" s="2861" t="s">
        <v>868</v>
      </c>
      <c r="O1614" s="2861" t="s">
        <v>869</v>
      </c>
      <c r="P1614" s="2861" t="s">
        <v>869</v>
      </c>
      <c r="Q1614" s="2861" t="s">
        <v>857</v>
      </c>
      <c r="R1614" s="2869">
        <v>3996</v>
      </c>
      <c r="S1614" s="2867" t="s">
        <v>858</v>
      </c>
      <c r="T1614" s="2867">
        <v>8</v>
      </c>
      <c r="U1614" s="2867" t="s">
        <v>859</v>
      </c>
      <c r="V1614" s="2867">
        <v>8</v>
      </c>
      <c r="W1614" s="465"/>
      <c r="X1614" s="465"/>
      <c r="Y1614" s="465"/>
      <c r="Z1614" s="465"/>
      <c r="AA1614" s="465"/>
      <c r="AB1614" s="2972"/>
      <c r="AC1614" s="5085"/>
      <c r="AD1614" s="5085"/>
      <c r="AE1614" s="5112"/>
    </row>
    <row r="1615" spans="1:34" ht="12.75" customHeight="1" thickBot="1">
      <c r="A1615" s="3877"/>
      <c r="B1615" s="5092"/>
      <c r="C1615" s="5107"/>
      <c r="D1615" s="5110"/>
      <c r="E1615" s="5086"/>
      <c r="F1615" s="5086"/>
      <c r="G1615" s="5086"/>
      <c r="H1615" s="5086"/>
      <c r="I1615" s="5086"/>
      <c r="J1615" s="5086"/>
      <c r="K1615" s="5086"/>
      <c r="L1615" s="5086"/>
      <c r="M1615" s="5086"/>
      <c r="N1615" s="2852" t="s">
        <v>379</v>
      </c>
      <c r="O1615" s="2865" t="s">
        <v>3055</v>
      </c>
      <c r="P1615" s="2826" t="s">
        <v>3055</v>
      </c>
      <c r="Q1615" s="2865" t="s">
        <v>857</v>
      </c>
      <c r="R1615" s="2869">
        <v>3985</v>
      </c>
      <c r="S1615" s="2826" t="s">
        <v>858</v>
      </c>
      <c r="T1615" s="2826">
        <v>2</v>
      </c>
      <c r="U1615" s="2826" t="s">
        <v>859</v>
      </c>
      <c r="V1615" s="2826">
        <v>2</v>
      </c>
      <c r="W1615" s="465"/>
      <c r="X1615" s="465"/>
      <c r="Y1615" s="465"/>
      <c r="Z1615" s="465"/>
      <c r="AA1615" s="465"/>
      <c r="AB1615" s="500"/>
      <c r="AC1615" s="5086"/>
      <c r="AD1615" s="5086"/>
      <c r="AE1615" s="5113"/>
    </row>
    <row r="1616" spans="1:34" ht="12.75" customHeight="1">
      <c r="A1616" s="3877"/>
      <c r="B1616" s="5085" t="s">
        <v>2463</v>
      </c>
      <c r="C1616" s="5106" t="s">
        <v>3799</v>
      </c>
      <c r="D1616" s="4167" t="s">
        <v>4318</v>
      </c>
      <c r="E1616" s="5085" t="s">
        <v>1221</v>
      </c>
      <c r="F1616" s="5085" t="s">
        <v>851</v>
      </c>
      <c r="G1616" s="5085" t="s">
        <v>862</v>
      </c>
      <c r="H1616" s="5085" t="s">
        <v>624</v>
      </c>
      <c r="I1616" s="5085" t="s">
        <v>853</v>
      </c>
      <c r="J1616" s="5085">
        <v>641</v>
      </c>
      <c r="K1616" s="5085">
        <v>3872</v>
      </c>
      <c r="L1616" s="5085">
        <v>384</v>
      </c>
      <c r="M1616" s="5085">
        <v>576</v>
      </c>
      <c r="N1616" s="1887" t="s">
        <v>854</v>
      </c>
      <c r="O1616" s="1887" t="s">
        <v>166</v>
      </c>
      <c r="P1616" s="1857" t="s">
        <v>856</v>
      </c>
      <c r="Q1616" s="1892" t="s">
        <v>857</v>
      </c>
      <c r="R1616" s="1910">
        <v>270</v>
      </c>
      <c r="S1616" s="1910" t="s">
        <v>858</v>
      </c>
      <c r="T1616" s="1857">
        <v>2</v>
      </c>
      <c r="U1616" s="1857" t="s">
        <v>859</v>
      </c>
      <c r="V1616" s="1857">
        <v>2</v>
      </c>
      <c r="W1616" s="500"/>
      <c r="X1616" s="500"/>
      <c r="Y1616" s="500"/>
      <c r="Z1616" s="500"/>
      <c r="AA1616" s="500"/>
      <c r="AB1616" s="2972"/>
      <c r="AC1616" s="5085" t="s">
        <v>2451</v>
      </c>
      <c r="AD1616" s="5085" t="s">
        <v>2460</v>
      </c>
      <c r="AE1616" s="5305" t="s">
        <v>4329</v>
      </c>
      <c r="AF1616"/>
      <c r="AG1616"/>
      <c r="AH1616"/>
    </row>
    <row r="1617" spans="1:34" ht="12.75" customHeight="1">
      <c r="A1617" s="3877"/>
      <c r="B1617" s="5086"/>
      <c r="C1617" s="5107"/>
      <c r="D1617" s="4079"/>
      <c r="E1617" s="5086"/>
      <c r="F1617" s="5086"/>
      <c r="G1617" s="5086"/>
      <c r="H1617" s="5086"/>
      <c r="I1617" s="5086"/>
      <c r="J1617" s="5086"/>
      <c r="K1617" s="5086"/>
      <c r="L1617" s="5086"/>
      <c r="M1617" s="5086"/>
      <c r="N1617" s="1890" t="s">
        <v>868</v>
      </c>
      <c r="O1617" s="1890" t="s">
        <v>869</v>
      </c>
      <c r="P1617" s="1890" t="s">
        <v>869</v>
      </c>
      <c r="Q1617" s="463" t="s">
        <v>857</v>
      </c>
      <c r="R1617" s="464">
        <v>3996</v>
      </c>
      <c r="S1617" s="464" t="s">
        <v>858</v>
      </c>
      <c r="T1617" s="1912">
        <v>8</v>
      </c>
      <c r="U1617" s="1912" t="s">
        <v>859</v>
      </c>
      <c r="V1617" s="1912">
        <v>8</v>
      </c>
      <c r="W1617" s="465"/>
      <c r="X1617" s="465"/>
      <c r="Y1617" s="465"/>
      <c r="Z1617" s="465"/>
      <c r="AA1617" s="465"/>
      <c r="AB1617" s="500"/>
      <c r="AC1617" s="5086"/>
      <c r="AD1617" s="5086"/>
      <c r="AE1617" s="5125"/>
      <c r="AF1617"/>
      <c r="AG1617"/>
      <c r="AH1617"/>
    </row>
    <row r="1618" spans="1:34" ht="12.75" customHeight="1">
      <c r="A1618" s="3877"/>
      <c r="B1618" s="5090" t="s">
        <v>2464</v>
      </c>
      <c r="C1618" s="5105" t="s">
        <v>5984</v>
      </c>
      <c r="D1618" s="5108" t="s">
        <v>5985</v>
      </c>
      <c r="E1618" s="5084" t="s">
        <v>1221</v>
      </c>
      <c r="F1618" s="5084" t="s">
        <v>851</v>
      </c>
      <c r="G1618" s="5084" t="s">
        <v>862</v>
      </c>
      <c r="H1618" s="5084" t="s">
        <v>624</v>
      </c>
      <c r="I1618" s="5084" t="s">
        <v>853</v>
      </c>
      <c r="J1618" s="5084">
        <v>768</v>
      </c>
      <c r="K1618" s="5084">
        <v>4128</v>
      </c>
      <c r="L1618" s="5084">
        <v>512</v>
      </c>
      <c r="M1618" s="5084">
        <v>832</v>
      </c>
      <c r="N1618" s="2861" t="s">
        <v>854</v>
      </c>
      <c r="O1618" s="2873" t="s">
        <v>166</v>
      </c>
      <c r="P1618" s="2867" t="s">
        <v>856</v>
      </c>
      <c r="Q1618" s="2861" t="s">
        <v>857</v>
      </c>
      <c r="R1618" s="2867">
        <v>270</v>
      </c>
      <c r="S1618" s="2867" t="s">
        <v>858</v>
      </c>
      <c r="T1618" s="2867">
        <v>2</v>
      </c>
      <c r="U1618" s="2867" t="s">
        <v>859</v>
      </c>
      <c r="V1618" s="2867">
        <v>2</v>
      </c>
      <c r="W1618" s="465"/>
      <c r="X1618" s="465"/>
      <c r="Y1618" s="465"/>
      <c r="Z1618" s="465"/>
      <c r="AA1618" s="465"/>
      <c r="AB1618" s="2971"/>
      <c r="AC1618" s="5084" t="s">
        <v>2451</v>
      </c>
      <c r="AD1618" s="5084" t="s">
        <v>5972</v>
      </c>
      <c r="AE1618" s="5111" t="s">
        <v>6482</v>
      </c>
    </row>
    <row r="1619" spans="1:34" ht="12.75" customHeight="1">
      <c r="A1619" s="3877"/>
      <c r="B1619" s="5091"/>
      <c r="C1619" s="5106"/>
      <c r="D1619" s="5109"/>
      <c r="E1619" s="5085"/>
      <c r="F1619" s="5085"/>
      <c r="G1619" s="5085"/>
      <c r="H1619" s="5085"/>
      <c r="I1619" s="5085"/>
      <c r="J1619" s="5085"/>
      <c r="K1619" s="5085"/>
      <c r="L1619" s="5085"/>
      <c r="M1619" s="5085"/>
      <c r="N1619" s="2861" t="s">
        <v>868</v>
      </c>
      <c r="O1619" s="2861" t="s">
        <v>869</v>
      </c>
      <c r="P1619" s="2861" t="s">
        <v>869</v>
      </c>
      <c r="Q1619" s="2861" t="s">
        <v>857</v>
      </c>
      <c r="R1619" s="2869">
        <v>3996</v>
      </c>
      <c r="S1619" s="2867" t="s">
        <v>858</v>
      </c>
      <c r="T1619" s="2867">
        <v>8</v>
      </c>
      <c r="U1619" s="2867" t="s">
        <v>859</v>
      </c>
      <c r="V1619" s="2867">
        <v>8</v>
      </c>
      <c r="W1619" s="465"/>
      <c r="X1619" s="465"/>
      <c r="Y1619" s="465"/>
      <c r="Z1619" s="465"/>
      <c r="AA1619" s="465"/>
      <c r="AB1619" s="2972"/>
      <c r="AC1619" s="5085"/>
      <c r="AD1619" s="5085"/>
      <c r="AE1619" s="5112"/>
    </row>
    <row r="1620" spans="1:34" ht="12.75" customHeight="1">
      <c r="A1620" s="3877"/>
      <c r="B1620" s="5092"/>
      <c r="C1620" s="5107"/>
      <c r="D1620" s="5110"/>
      <c r="E1620" s="5086"/>
      <c r="F1620" s="5086"/>
      <c r="G1620" s="5086"/>
      <c r="H1620" s="5086"/>
      <c r="I1620" s="5086"/>
      <c r="J1620" s="5086"/>
      <c r="K1620" s="5086"/>
      <c r="L1620" s="5086"/>
      <c r="M1620" s="5086"/>
      <c r="N1620" s="2852" t="s">
        <v>379</v>
      </c>
      <c r="O1620" s="2865" t="s">
        <v>3055</v>
      </c>
      <c r="P1620" s="2826" t="s">
        <v>3055</v>
      </c>
      <c r="Q1620" s="2865" t="s">
        <v>857</v>
      </c>
      <c r="R1620" s="2869">
        <v>3985</v>
      </c>
      <c r="S1620" s="2826" t="s">
        <v>858</v>
      </c>
      <c r="T1620" s="2826">
        <v>2</v>
      </c>
      <c r="U1620" s="2826" t="s">
        <v>859</v>
      </c>
      <c r="V1620" s="2826">
        <v>2</v>
      </c>
      <c r="W1620" s="465"/>
      <c r="X1620" s="465"/>
      <c r="Y1620" s="465"/>
      <c r="Z1620" s="465"/>
      <c r="AA1620" s="465"/>
      <c r="AB1620" s="500"/>
      <c r="AC1620" s="5086"/>
      <c r="AD1620" s="5086"/>
      <c r="AE1620" s="5113"/>
    </row>
    <row r="1621" spans="1:34" ht="12.75" customHeight="1">
      <c r="A1621" s="3877"/>
      <c r="B1621" s="5085" t="s">
        <v>2463</v>
      </c>
      <c r="C1621" s="5106" t="s">
        <v>3754</v>
      </c>
      <c r="D1621" s="4167" t="s">
        <v>1123</v>
      </c>
      <c r="E1621" s="5085" t="s">
        <v>1221</v>
      </c>
      <c r="F1621" s="5085" t="s">
        <v>851</v>
      </c>
      <c r="G1621" s="5085" t="s">
        <v>862</v>
      </c>
      <c r="H1621" s="5085" t="s">
        <v>624</v>
      </c>
      <c r="I1621" s="5085" t="s">
        <v>853</v>
      </c>
      <c r="J1621" s="5085">
        <v>645</v>
      </c>
      <c r="K1621" s="5085">
        <v>5162</v>
      </c>
      <c r="L1621" s="5085">
        <v>384</v>
      </c>
      <c r="M1621" s="5085">
        <v>896</v>
      </c>
      <c r="N1621" s="1887" t="s">
        <v>854</v>
      </c>
      <c r="O1621" s="1887" t="s">
        <v>1218</v>
      </c>
      <c r="P1621" s="1857" t="s">
        <v>1219</v>
      </c>
      <c r="Q1621" s="1892" t="s">
        <v>857</v>
      </c>
      <c r="R1621" s="1910">
        <v>270</v>
      </c>
      <c r="S1621" s="1910" t="s">
        <v>858</v>
      </c>
      <c r="T1621" s="1857">
        <v>2</v>
      </c>
      <c r="U1621" s="1857" t="s">
        <v>859</v>
      </c>
      <c r="V1621" s="1857">
        <v>2</v>
      </c>
      <c r="W1621" s="500"/>
      <c r="X1621" s="500"/>
      <c r="Y1621" s="500"/>
      <c r="Z1621" s="500"/>
      <c r="AA1621" s="500"/>
      <c r="AB1621" s="2972"/>
      <c r="AC1621" s="5085" t="s">
        <v>2451</v>
      </c>
      <c r="AD1621" s="5085" t="s">
        <v>2460</v>
      </c>
      <c r="AE1621" s="5126" t="s">
        <v>264</v>
      </c>
      <c r="AF1621"/>
      <c r="AG1621"/>
      <c r="AH1621"/>
    </row>
    <row r="1622" spans="1:34" ht="12.75" customHeight="1">
      <c r="A1622" s="3877"/>
      <c r="B1622" s="5086"/>
      <c r="C1622" s="5107"/>
      <c r="D1622" s="4079"/>
      <c r="E1622" s="5086"/>
      <c r="F1622" s="5086"/>
      <c r="G1622" s="5086"/>
      <c r="H1622" s="5086"/>
      <c r="I1622" s="5086"/>
      <c r="J1622" s="5086"/>
      <c r="K1622" s="5086"/>
      <c r="L1622" s="5086"/>
      <c r="M1622" s="5086"/>
      <c r="N1622" s="1890" t="s">
        <v>868</v>
      </c>
      <c r="O1622" s="1890" t="s">
        <v>869</v>
      </c>
      <c r="P1622" s="1890" t="s">
        <v>869</v>
      </c>
      <c r="Q1622" s="463" t="s">
        <v>857</v>
      </c>
      <c r="R1622" s="464">
        <v>3996</v>
      </c>
      <c r="S1622" s="464" t="s">
        <v>858</v>
      </c>
      <c r="T1622" s="1912">
        <v>8</v>
      </c>
      <c r="U1622" s="1912" t="s">
        <v>859</v>
      </c>
      <c r="V1622" s="1912">
        <v>8</v>
      </c>
      <c r="W1622" s="465"/>
      <c r="X1622" s="465"/>
      <c r="Y1622" s="465"/>
      <c r="Z1622" s="465"/>
      <c r="AA1622" s="465"/>
      <c r="AB1622" s="500"/>
      <c r="AC1622" s="5086"/>
      <c r="AD1622" s="5086"/>
      <c r="AE1622" s="5125"/>
      <c r="AF1622"/>
      <c r="AG1622"/>
      <c r="AH1622"/>
    </row>
    <row r="1623" spans="1:34" ht="12.75" customHeight="1">
      <c r="A1623" s="3877"/>
      <c r="B1623" s="5090" t="s">
        <v>2464</v>
      </c>
      <c r="C1623" s="5105" t="s">
        <v>3713</v>
      </c>
      <c r="D1623" s="5108" t="s">
        <v>5987</v>
      </c>
      <c r="E1623" s="5084" t="s">
        <v>1221</v>
      </c>
      <c r="F1623" s="5084" t="s">
        <v>851</v>
      </c>
      <c r="G1623" s="5084" t="s">
        <v>862</v>
      </c>
      <c r="H1623" s="5084" t="s">
        <v>624</v>
      </c>
      <c r="I1623" s="5084" t="s">
        <v>853</v>
      </c>
      <c r="J1623" s="5090">
        <v>769</v>
      </c>
      <c r="K1623" s="5084">
        <v>5418</v>
      </c>
      <c r="L1623" s="5084">
        <v>512</v>
      </c>
      <c r="M1623" s="5084">
        <v>1152</v>
      </c>
      <c r="N1623" s="2852" t="s">
        <v>854</v>
      </c>
      <c r="O1623" s="2852" t="s">
        <v>1218</v>
      </c>
      <c r="P1623" s="2824" t="s">
        <v>1219</v>
      </c>
      <c r="Q1623" s="2852" t="s">
        <v>857</v>
      </c>
      <c r="R1623" s="2824">
        <v>270</v>
      </c>
      <c r="S1623" s="2824" t="s">
        <v>858</v>
      </c>
      <c r="T1623" s="2824">
        <v>2</v>
      </c>
      <c r="U1623" s="2824" t="s">
        <v>859</v>
      </c>
      <c r="V1623" s="2824">
        <v>2</v>
      </c>
      <c r="W1623" s="2824"/>
      <c r="X1623" s="2824"/>
      <c r="Y1623" s="2824"/>
      <c r="Z1623" s="2824"/>
      <c r="AA1623" s="2824"/>
      <c r="AB1623" s="2980"/>
      <c r="AC1623" s="5084" t="s">
        <v>2451</v>
      </c>
      <c r="AD1623" s="5084" t="s">
        <v>5972</v>
      </c>
      <c r="AE1623" s="5111" t="s">
        <v>6482</v>
      </c>
    </row>
    <row r="1624" spans="1:34" ht="12.75" customHeight="1">
      <c r="A1624" s="3877"/>
      <c r="B1624" s="5091"/>
      <c r="C1624" s="5106"/>
      <c r="D1624" s="5109"/>
      <c r="E1624" s="5085"/>
      <c r="F1624" s="5085"/>
      <c r="G1624" s="5085"/>
      <c r="H1624" s="5085"/>
      <c r="I1624" s="5085"/>
      <c r="J1624" s="5091"/>
      <c r="K1624" s="5085"/>
      <c r="L1624" s="5085"/>
      <c r="M1624" s="5085"/>
      <c r="N1624" s="2861" t="s">
        <v>868</v>
      </c>
      <c r="O1624" s="2861" t="s">
        <v>869</v>
      </c>
      <c r="P1624" s="2861" t="s">
        <v>869</v>
      </c>
      <c r="Q1624" s="2861" t="s">
        <v>857</v>
      </c>
      <c r="R1624" s="2869">
        <v>3996</v>
      </c>
      <c r="S1624" s="2867" t="s">
        <v>858</v>
      </c>
      <c r="T1624" s="2867">
        <v>8</v>
      </c>
      <c r="U1624" s="2867" t="s">
        <v>859</v>
      </c>
      <c r="V1624" s="2867">
        <v>8</v>
      </c>
      <c r="W1624" s="2824"/>
      <c r="X1624" s="2824"/>
      <c r="Y1624" s="2824"/>
      <c r="Z1624" s="2824"/>
      <c r="AA1624" s="2824"/>
      <c r="AB1624" s="2980"/>
      <c r="AC1624" s="5085"/>
      <c r="AD1624" s="5085"/>
      <c r="AE1624" s="5112"/>
    </row>
    <row r="1625" spans="1:34" ht="12.75" customHeight="1">
      <c r="A1625" s="3877"/>
      <c r="B1625" s="5092"/>
      <c r="C1625" s="5107"/>
      <c r="D1625" s="5110"/>
      <c r="E1625" s="5086"/>
      <c r="F1625" s="5086"/>
      <c r="G1625" s="5086"/>
      <c r="H1625" s="5086"/>
      <c r="I1625" s="5086"/>
      <c r="J1625" s="5092"/>
      <c r="K1625" s="5086"/>
      <c r="L1625" s="5086"/>
      <c r="M1625" s="5086"/>
      <c r="N1625" s="2852" t="s">
        <v>379</v>
      </c>
      <c r="O1625" s="2865" t="s">
        <v>3055</v>
      </c>
      <c r="P1625" s="2826" t="s">
        <v>3055</v>
      </c>
      <c r="Q1625" s="2865" t="s">
        <v>857</v>
      </c>
      <c r="R1625" s="2869">
        <v>3985</v>
      </c>
      <c r="S1625" s="2826" t="s">
        <v>858</v>
      </c>
      <c r="T1625" s="2826">
        <v>2</v>
      </c>
      <c r="U1625" s="2826" t="s">
        <v>859</v>
      </c>
      <c r="V1625" s="2826">
        <v>2</v>
      </c>
      <c r="W1625" s="2867"/>
      <c r="X1625" s="2867"/>
      <c r="Y1625" s="2867"/>
      <c r="Z1625" s="2867"/>
      <c r="AA1625" s="2867"/>
      <c r="AB1625" s="2982"/>
      <c r="AC1625" s="5086"/>
      <c r="AD1625" s="5086"/>
      <c r="AE1625" s="5113"/>
    </row>
    <row r="1626" spans="1:34" ht="12.75" customHeight="1">
      <c r="A1626" s="3877"/>
      <c r="B1626" s="5084" t="s">
        <v>2463</v>
      </c>
      <c r="C1626" s="5105" t="s">
        <v>3755</v>
      </c>
      <c r="D1626" s="4139" t="s">
        <v>1124</v>
      </c>
      <c r="E1626" s="5084" t="s">
        <v>1222</v>
      </c>
      <c r="F1626" s="5084" t="s">
        <v>851</v>
      </c>
      <c r="G1626" s="5084" t="s">
        <v>1131</v>
      </c>
      <c r="H1626" s="5084" t="s">
        <v>624</v>
      </c>
      <c r="I1626" s="5084" t="s">
        <v>873</v>
      </c>
      <c r="J1626" s="5084">
        <v>5169</v>
      </c>
      <c r="K1626" s="5084">
        <v>12542</v>
      </c>
      <c r="L1626" s="5084">
        <v>512</v>
      </c>
      <c r="M1626" s="5084">
        <v>1046</v>
      </c>
      <c r="N1626" s="1890" t="s">
        <v>854</v>
      </c>
      <c r="O1626" s="1890" t="s">
        <v>1135</v>
      </c>
      <c r="P1626" s="1912" t="s">
        <v>1134</v>
      </c>
      <c r="Q1626" s="463" t="s">
        <v>857</v>
      </c>
      <c r="R1626" s="464">
        <v>270</v>
      </c>
      <c r="S1626" s="464" t="s">
        <v>858</v>
      </c>
      <c r="T1626" s="1912">
        <v>2</v>
      </c>
      <c r="U1626" s="1912" t="s">
        <v>859</v>
      </c>
      <c r="V1626" s="1912">
        <v>2</v>
      </c>
      <c r="W1626" s="465"/>
      <c r="X1626" s="465"/>
      <c r="Y1626" s="465"/>
      <c r="Z1626" s="465"/>
      <c r="AA1626" s="465"/>
      <c r="AB1626" s="2971"/>
      <c r="AC1626" s="5084" t="s">
        <v>2466</v>
      </c>
      <c r="AD1626" s="5084" t="s">
        <v>2460</v>
      </c>
      <c r="AE1626" s="5124" t="s">
        <v>264</v>
      </c>
      <c r="AF1626"/>
      <c r="AG1626"/>
      <c r="AH1626"/>
    </row>
    <row r="1627" spans="1:34" ht="12.75" customHeight="1">
      <c r="A1627" s="3877"/>
      <c r="B1627" s="5085"/>
      <c r="C1627" s="5106"/>
      <c r="D1627" s="4079"/>
      <c r="E1627" s="5086"/>
      <c r="F1627" s="5085"/>
      <c r="G1627" s="5086"/>
      <c r="H1627" s="5085"/>
      <c r="I1627" s="5085"/>
      <c r="J1627" s="5085"/>
      <c r="K1627" s="5085"/>
      <c r="L1627" s="5085"/>
      <c r="M1627" s="5085"/>
      <c r="N1627" s="1890" t="s">
        <v>868</v>
      </c>
      <c r="O1627" s="1890" t="s">
        <v>869</v>
      </c>
      <c r="P1627" s="1890" t="s">
        <v>869</v>
      </c>
      <c r="Q1627" s="463" t="s">
        <v>857</v>
      </c>
      <c r="R1627" s="464">
        <v>3996</v>
      </c>
      <c r="S1627" s="464" t="s">
        <v>858</v>
      </c>
      <c r="T1627" s="1912">
        <v>8</v>
      </c>
      <c r="U1627" s="1912" t="s">
        <v>859</v>
      </c>
      <c r="V1627" s="1912">
        <v>8</v>
      </c>
      <c r="W1627" s="465"/>
      <c r="X1627" s="465"/>
      <c r="Y1627" s="465"/>
      <c r="Z1627" s="465"/>
      <c r="AA1627" s="465"/>
      <c r="AB1627" s="2972"/>
      <c r="AC1627" s="5085"/>
      <c r="AD1627" s="5085"/>
      <c r="AE1627" s="5125"/>
      <c r="AF1627"/>
      <c r="AG1627"/>
      <c r="AH1627"/>
    </row>
    <row r="1628" spans="1:34" ht="12.75" customHeight="1">
      <c r="A1628" s="3877"/>
      <c r="B1628" s="5090" t="s">
        <v>2464</v>
      </c>
      <c r="C1628" s="5105" t="s">
        <v>3714</v>
      </c>
      <c r="D1628" s="5108" t="s">
        <v>5989</v>
      </c>
      <c r="E1628" s="5084" t="s">
        <v>1222</v>
      </c>
      <c r="F1628" s="5084" t="s">
        <v>851</v>
      </c>
      <c r="G1628" s="5084" t="s">
        <v>1131</v>
      </c>
      <c r="H1628" s="5084" t="s">
        <v>624</v>
      </c>
      <c r="I1628" s="5084" t="s">
        <v>873</v>
      </c>
      <c r="J1628" s="5090">
        <v>5426</v>
      </c>
      <c r="K1628" s="5084">
        <v>12798</v>
      </c>
      <c r="L1628" s="5084">
        <v>512</v>
      </c>
      <c r="M1628" s="5084">
        <v>1302</v>
      </c>
      <c r="N1628" s="2861" t="s">
        <v>854</v>
      </c>
      <c r="O1628" s="2861" t="s">
        <v>1135</v>
      </c>
      <c r="P1628" s="2867" t="s">
        <v>1134</v>
      </c>
      <c r="Q1628" s="2861" t="s">
        <v>857</v>
      </c>
      <c r="R1628" s="2867">
        <v>270</v>
      </c>
      <c r="S1628" s="2867" t="s">
        <v>858</v>
      </c>
      <c r="T1628" s="2867">
        <v>2</v>
      </c>
      <c r="U1628" s="2867" t="s">
        <v>859</v>
      </c>
      <c r="V1628" s="2867">
        <v>2</v>
      </c>
      <c r="W1628" s="2867"/>
      <c r="X1628" s="2867"/>
      <c r="Y1628" s="2867"/>
      <c r="Z1628" s="2867"/>
      <c r="AA1628" s="2867"/>
      <c r="AB1628" s="2983"/>
      <c r="AC1628" s="5084" t="s">
        <v>2466</v>
      </c>
      <c r="AD1628" s="5084" t="s">
        <v>5972</v>
      </c>
      <c r="AE1628" s="5111" t="s">
        <v>6482</v>
      </c>
    </row>
    <row r="1629" spans="1:34" ht="12.75" customHeight="1">
      <c r="A1629" s="3877"/>
      <c r="B1629" s="5091"/>
      <c r="C1629" s="5106"/>
      <c r="D1629" s="5109"/>
      <c r="E1629" s="5085"/>
      <c r="F1629" s="5085"/>
      <c r="G1629" s="5085"/>
      <c r="H1629" s="5085"/>
      <c r="I1629" s="5085"/>
      <c r="J1629" s="5091"/>
      <c r="K1629" s="5085"/>
      <c r="L1629" s="5085"/>
      <c r="M1629" s="5085"/>
      <c r="N1629" s="2852" t="s">
        <v>868</v>
      </c>
      <c r="O1629" s="2861" t="s">
        <v>869</v>
      </c>
      <c r="P1629" s="2861" t="s">
        <v>869</v>
      </c>
      <c r="Q1629" s="2865" t="s">
        <v>857</v>
      </c>
      <c r="R1629" s="2869">
        <v>3996</v>
      </c>
      <c r="S1629" s="2826" t="s">
        <v>858</v>
      </c>
      <c r="T1629" s="2826">
        <v>8</v>
      </c>
      <c r="U1629" s="2826" t="s">
        <v>859</v>
      </c>
      <c r="V1629" s="2826">
        <v>8</v>
      </c>
      <c r="W1629" s="2867"/>
      <c r="X1629" s="2867"/>
      <c r="Y1629" s="2867"/>
      <c r="Z1629" s="2867"/>
      <c r="AA1629" s="2867"/>
      <c r="AB1629" s="2980"/>
      <c r="AC1629" s="5085"/>
      <c r="AD1629" s="5085"/>
      <c r="AE1629" s="5112"/>
    </row>
    <row r="1630" spans="1:34" ht="12.75" customHeight="1">
      <c r="A1630" s="3877"/>
      <c r="B1630" s="5091"/>
      <c r="C1630" s="5107"/>
      <c r="D1630" s="5110"/>
      <c r="E1630" s="5086"/>
      <c r="F1630" s="5085"/>
      <c r="G1630" s="5085"/>
      <c r="H1630" s="5085"/>
      <c r="I1630" s="5085"/>
      <c r="J1630" s="5092"/>
      <c r="K1630" s="5085"/>
      <c r="L1630" s="5085"/>
      <c r="M1630" s="5085"/>
      <c r="N1630" s="2861" t="s">
        <v>379</v>
      </c>
      <c r="O1630" s="2865" t="s">
        <v>3055</v>
      </c>
      <c r="P1630" s="2826" t="s">
        <v>3055</v>
      </c>
      <c r="Q1630" s="2861" t="s">
        <v>857</v>
      </c>
      <c r="R1630" s="2869">
        <v>3985</v>
      </c>
      <c r="S1630" s="2867" t="s">
        <v>858</v>
      </c>
      <c r="T1630" s="2867">
        <v>2</v>
      </c>
      <c r="U1630" s="2867" t="s">
        <v>859</v>
      </c>
      <c r="V1630" s="2867">
        <v>2</v>
      </c>
      <c r="W1630" s="2867"/>
      <c r="X1630" s="2867"/>
      <c r="Y1630" s="2867"/>
      <c r="Z1630" s="2867"/>
      <c r="AA1630" s="2867"/>
      <c r="AB1630" s="2982"/>
      <c r="AC1630" s="5086"/>
      <c r="AD1630" s="5086"/>
      <c r="AE1630" s="5113"/>
    </row>
    <row r="1631" spans="1:34" ht="12.75" customHeight="1">
      <c r="A1631" s="3877"/>
      <c r="B1631" s="5084" t="s">
        <v>2463</v>
      </c>
      <c r="C1631" s="5105" t="s">
        <v>3756</v>
      </c>
      <c r="D1631" s="4139" t="s">
        <v>1125</v>
      </c>
      <c r="E1631" s="5084" t="s">
        <v>1222</v>
      </c>
      <c r="F1631" s="5084" t="s">
        <v>851</v>
      </c>
      <c r="G1631" s="5084" t="s">
        <v>1131</v>
      </c>
      <c r="H1631" s="5084" t="s">
        <v>624</v>
      </c>
      <c r="I1631" s="5084" t="s">
        <v>873</v>
      </c>
      <c r="J1631" s="5084">
        <v>12549</v>
      </c>
      <c r="K1631" s="5084">
        <v>23968</v>
      </c>
      <c r="L1631" s="5084">
        <v>512</v>
      </c>
      <c r="M1631" s="5084">
        <v>1168</v>
      </c>
      <c r="N1631" s="1890" t="s">
        <v>854</v>
      </c>
      <c r="O1631" s="1890" t="s">
        <v>866</v>
      </c>
      <c r="P1631" s="1912" t="s">
        <v>867</v>
      </c>
      <c r="Q1631" s="463" t="s">
        <v>857</v>
      </c>
      <c r="R1631" s="464">
        <v>270</v>
      </c>
      <c r="S1631" s="464" t="s">
        <v>858</v>
      </c>
      <c r="T1631" s="1912">
        <v>2</v>
      </c>
      <c r="U1631" s="1912" t="s">
        <v>859</v>
      </c>
      <c r="V1631" s="1912">
        <v>2</v>
      </c>
      <c r="W1631" s="465"/>
      <c r="X1631" s="465"/>
      <c r="Y1631" s="465"/>
      <c r="Z1631" s="465"/>
      <c r="AA1631" s="465"/>
      <c r="AB1631" s="2971"/>
      <c r="AC1631" s="5084" t="s">
        <v>2468</v>
      </c>
      <c r="AD1631" s="5084" t="s">
        <v>2460</v>
      </c>
      <c r="AE1631" s="5124" t="s">
        <v>264</v>
      </c>
      <c r="AF1631"/>
      <c r="AG1631"/>
      <c r="AH1631"/>
    </row>
    <row r="1632" spans="1:34" ht="12.75" customHeight="1">
      <c r="A1632" s="3877"/>
      <c r="B1632" s="5086"/>
      <c r="C1632" s="5107"/>
      <c r="D1632" s="4079"/>
      <c r="E1632" s="5086"/>
      <c r="F1632" s="5086"/>
      <c r="G1632" s="5086"/>
      <c r="H1632" s="5086"/>
      <c r="I1632" s="5086"/>
      <c r="J1632" s="5086"/>
      <c r="K1632" s="5086"/>
      <c r="L1632" s="5086"/>
      <c r="M1632" s="5086"/>
      <c r="N1632" s="1890" t="s">
        <v>868</v>
      </c>
      <c r="O1632" s="1890" t="s">
        <v>869</v>
      </c>
      <c r="P1632" s="1890" t="s">
        <v>869</v>
      </c>
      <c r="Q1632" s="463" t="s">
        <v>857</v>
      </c>
      <c r="R1632" s="464">
        <v>3996</v>
      </c>
      <c r="S1632" s="464" t="s">
        <v>858</v>
      </c>
      <c r="T1632" s="1912">
        <v>8</v>
      </c>
      <c r="U1632" s="1912" t="s">
        <v>859</v>
      </c>
      <c r="V1632" s="1912">
        <v>8</v>
      </c>
      <c r="W1632" s="465"/>
      <c r="X1632" s="465"/>
      <c r="Y1632" s="465"/>
      <c r="Z1632" s="465"/>
      <c r="AA1632" s="465"/>
      <c r="AB1632" s="500"/>
      <c r="AC1632" s="5086"/>
      <c r="AD1632" s="5086"/>
      <c r="AE1632" s="5125"/>
      <c r="AF1632"/>
      <c r="AG1632"/>
      <c r="AH1632"/>
    </row>
    <row r="1633" spans="1:34" ht="12.75" customHeight="1">
      <c r="A1633" s="3877"/>
      <c r="B1633" s="5090" t="s">
        <v>2464</v>
      </c>
      <c r="C1633" s="5105" t="s">
        <v>3715</v>
      </c>
      <c r="D1633" s="5108" t="s">
        <v>5991</v>
      </c>
      <c r="E1633" s="5084" t="s">
        <v>1222</v>
      </c>
      <c r="F1633" s="5084" t="s">
        <v>851</v>
      </c>
      <c r="G1633" s="5084" t="s">
        <v>1131</v>
      </c>
      <c r="H1633" s="5084" t="s">
        <v>624</v>
      </c>
      <c r="I1633" s="5084" t="s">
        <v>873</v>
      </c>
      <c r="J1633" s="5084">
        <v>12798</v>
      </c>
      <c r="K1633" s="5084">
        <v>24224</v>
      </c>
      <c r="L1633" s="5084">
        <v>512</v>
      </c>
      <c r="M1633" s="5084">
        <v>1424</v>
      </c>
      <c r="N1633" s="2861" t="s">
        <v>854</v>
      </c>
      <c r="O1633" s="2861" t="s">
        <v>866</v>
      </c>
      <c r="P1633" s="2867" t="s">
        <v>867</v>
      </c>
      <c r="Q1633" s="2861" t="s">
        <v>857</v>
      </c>
      <c r="R1633" s="2867">
        <v>270</v>
      </c>
      <c r="S1633" s="2867" t="s">
        <v>858</v>
      </c>
      <c r="T1633" s="2867">
        <v>2</v>
      </c>
      <c r="U1633" s="2867" t="s">
        <v>859</v>
      </c>
      <c r="V1633" s="2867">
        <v>2</v>
      </c>
      <c r="W1633" s="2867"/>
      <c r="X1633" s="2867"/>
      <c r="Y1633" s="2867"/>
      <c r="Z1633" s="2867"/>
      <c r="AA1633" s="2867"/>
      <c r="AB1633" s="2983"/>
      <c r="AC1633" s="5084" t="s">
        <v>2468</v>
      </c>
      <c r="AD1633" s="5084" t="s">
        <v>5972</v>
      </c>
      <c r="AE1633" s="5111" t="s">
        <v>6482</v>
      </c>
    </row>
    <row r="1634" spans="1:34" ht="12.75" customHeight="1">
      <c r="A1634" s="3877"/>
      <c r="B1634" s="5091"/>
      <c r="C1634" s="5106"/>
      <c r="D1634" s="5109"/>
      <c r="E1634" s="5085"/>
      <c r="F1634" s="5085"/>
      <c r="G1634" s="5085"/>
      <c r="H1634" s="5085"/>
      <c r="I1634" s="5085"/>
      <c r="J1634" s="5085"/>
      <c r="K1634" s="5085"/>
      <c r="L1634" s="5085"/>
      <c r="M1634" s="5085"/>
      <c r="N1634" s="2861" t="s">
        <v>868</v>
      </c>
      <c r="O1634" s="2861" t="s">
        <v>869</v>
      </c>
      <c r="P1634" s="2861" t="s">
        <v>869</v>
      </c>
      <c r="Q1634" s="2861" t="s">
        <v>857</v>
      </c>
      <c r="R1634" s="2869">
        <v>3996</v>
      </c>
      <c r="S1634" s="2867" t="s">
        <v>858</v>
      </c>
      <c r="T1634" s="2867">
        <v>8</v>
      </c>
      <c r="U1634" s="2867" t="s">
        <v>859</v>
      </c>
      <c r="V1634" s="2867">
        <v>8</v>
      </c>
      <c r="W1634" s="2867"/>
      <c r="X1634" s="2867"/>
      <c r="Y1634" s="2867"/>
      <c r="Z1634" s="2867"/>
      <c r="AA1634" s="2867"/>
      <c r="AB1634" s="2980"/>
      <c r="AC1634" s="5085"/>
      <c r="AD1634" s="5085"/>
      <c r="AE1634" s="5112"/>
    </row>
    <row r="1635" spans="1:34" ht="12.75" customHeight="1">
      <c r="A1635" s="3877"/>
      <c r="B1635" s="5091"/>
      <c r="C1635" s="5107"/>
      <c r="D1635" s="5110"/>
      <c r="E1635" s="5086"/>
      <c r="F1635" s="5086"/>
      <c r="G1635" s="5086"/>
      <c r="H1635" s="5086"/>
      <c r="I1635" s="5086"/>
      <c r="J1635" s="5086"/>
      <c r="K1635" s="5086"/>
      <c r="L1635" s="5086"/>
      <c r="M1635" s="5086"/>
      <c r="N1635" s="2852" t="s">
        <v>379</v>
      </c>
      <c r="O1635" s="2865" t="s">
        <v>3055</v>
      </c>
      <c r="P1635" s="2826" t="s">
        <v>3055</v>
      </c>
      <c r="Q1635" s="2865" t="s">
        <v>857</v>
      </c>
      <c r="R1635" s="2869">
        <v>3985</v>
      </c>
      <c r="S1635" s="2826" t="s">
        <v>858</v>
      </c>
      <c r="T1635" s="2826">
        <v>2</v>
      </c>
      <c r="U1635" s="2826" t="s">
        <v>859</v>
      </c>
      <c r="V1635" s="2826">
        <v>2</v>
      </c>
      <c r="W1635" s="2867"/>
      <c r="X1635" s="2867"/>
      <c r="Y1635" s="2867"/>
      <c r="Z1635" s="2867"/>
      <c r="AA1635" s="2867"/>
      <c r="AB1635" s="2982"/>
      <c r="AC1635" s="5086"/>
      <c r="AD1635" s="5086"/>
      <c r="AE1635" s="5113"/>
    </row>
    <row r="1636" spans="1:34" ht="12.75" customHeight="1">
      <c r="A1636" s="3877"/>
      <c r="B1636" s="5085" t="s">
        <v>2463</v>
      </c>
      <c r="C1636" s="5106" t="s">
        <v>4260</v>
      </c>
      <c r="D1636" s="4167" t="s">
        <v>4256</v>
      </c>
      <c r="E1636" s="5085" t="s">
        <v>1221</v>
      </c>
      <c r="F1636" s="5085" t="s">
        <v>851</v>
      </c>
      <c r="G1636" s="5085" t="s">
        <v>862</v>
      </c>
      <c r="H1636" s="5085" t="s">
        <v>624</v>
      </c>
      <c r="I1636" s="5085" t="s">
        <v>853</v>
      </c>
      <c r="J1636" s="5085">
        <v>512</v>
      </c>
      <c r="K1636" s="5085">
        <v>992</v>
      </c>
      <c r="L1636" s="5085">
        <v>416</v>
      </c>
      <c r="M1636" s="5085">
        <v>704</v>
      </c>
      <c r="N1636" s="1887" t="s">
        <v>854</v>
      </c>
      <c r="O1636" s="1887" t="s">
        <v>1219</v>
      </c>
      <c r="P1636" s="1857" t="s">
        <v>856</v>
      </c>
      <c r="Q1636" s="1887" t="s">
        <v>857</v>
      </c>
      <c r="R1636" s="1857">
        <v>270</v>
      </c>
      <c r="S1636" s="1857" t="s">
        <v>858</v>
      </c>
      <c r="T1636" s="1857">
        <v>2</v>
      </c>
      <c r="U1636" s="1857" t="s">
        <v>859</v>
      </c>
      <c r="V1636" s="1857">
        <v>2</v>
      </c>
      <c r="W1636" s="1857"/>
      <c r="X1636" s="1857"/>
      <c r="Y1636" s="1857"/>
      <c r="Z1636" s="1857"/>
      <c r="AA1636" s="1857"/>
      <c r="AB1636" s="2980"/>
      <c r="AC1636" s="5085" t="s">
        <v>2451</v>
      </c>
      <c r="AD1636" s="5085" t="s">
        <v>2460</v>
      </c>
      <c r="AE1636" s="5126" t="s">
        <v>4330</v>
      </c>
      <c r="AF1636"/>
      <c r="AG1636"/>
      <c r="AH1636"/>
    </row>
    <row r="1637" spans="1:34" ht="12.75" customHeight="1">
      <c r="A1637" s="3877"/>
      <c r="B1637" s="5086"/>
      <c r="C1637" s="5107"/>
      <c r="D1637" s="4079"/>
      <c r="E1637" s="5086"/>
      <c r="F1637" s="5086"/>
      <c r="G1637" s="5086"/>
      <c r="H1637" s="5086"/>
      <c r="I1637" s="5086"/>
      <c r="J1637" s="5086"/>
      <c r="K1637" s="5086"/>
      <c r="L1637" s="5086"/>
      <c r="M1637" s="5086"/>
      <c r="N1637" s="1890" t="s">
        <v>868</v>
      </c>
      <c r="O1637" s="1890" t="s">
        <v>614</v>
      </c>
      <c r="P1637" s="1890" t="s">
        <v>614</v>
      </c>
      <c r="Q1637" s="1890" t="s">
        <v>857</v>
      </c>
      <c r="R1637" s="1912">
        <v>3996</v>
      </c>
      <c r="S1637" s="1912" t="s">
        <v>858</v>
      </c>
      <c r="T1637" s="1912">
        <v>8</v>
      </c>
      <c r="U1637" s="1912" t="s">
        <v>859</v>
      </c>
      <c r="V1637" s="1912">
        <v>8</v>
      </c>
      <c r="W1637" s="1912"/>
      <c r="X1637" s="1912"/>
      <c r="Y1637" s="1912"/>
      <c r="Z1637" s="1912"/>
      <c r="AA1637" s="1912"/>
      <c r="AB1637" s="2982"/>
      <c r="AC1637" s="5086"/>
      <c r="AD1637" s="5086"/>
      <c r="AE1637" s="5125"/>
      <c r="AF1637"/>
      <c r="AG1637"/>
      <c r="AH1637"/>
    </row>
    <row r="1638" spans="1:34" ht="15" customHeight="1">
      <c r="A1638" s="3877"/>
      <c r="B1638" s="5090" t="s">
        <v>2464</v>
      </c>
      <c r="C1638" s="5105" t="s">
        <v>5993</v>
      </c>
      <c r="D1638" s="4068" t="s">
        <v>5994</v>
      </c>
      <c r="E1638" s="5084" t="s">
        <v>1221</v>
      </c>
      <c r="F1638" s="5084" t="s">
        <v>851</v>
      </c>
      <c r="G1638" s="5084" t="s">
        <v>862</v>
      </c>
      <c r="H1638" s="5084" t="s">
        <v>624</v>
      </c>
      <c r="I1638" s="5084" t="s">
        <v>853</v>
      </c>
      <c r="J1638" s="5084">
        <v>640</v>
      </c>
      <c r="K1638" s="5084">
        <v>1248</v>
      </c>
      <c r="L1638" s="5084">
        <v>512</v>
      </c>
      <c r="M1638" s="5084">
        <v>960</v>
      </c>
      <c r="N1638" s="2861" t="s">
        <v>854</v>
      </c>
      <c r="O1638" s="2873" t="s">
        <v>1219</v>
      </c>
      <c r="P1638" s="2867" t="s">
        <v>856</v>
      </c>
      <c r="Q1638" s="2861" t="s">
        <v>857</v>
      </c>
      <c r="R1638" s="2867">
        <v>270</v>
      </c>
      <c r="S1638" s="2867" t="s">
        <v>858</v>
      </c>
      <c r="T1638" s="2867">
        <v>2</v>
      </c>
      <c r="U1638" s="2867" t="s">
        <v>859</v>
      </c>
      <c r="V1638" s="2867">
        <v>2</v>
      </c>
      <c r="W1638" s="2867"/>
      <c r="X1638" s="2867"/>
      <c r="Y1638" s="2867"/>
      <c r="Z1638" s="2867"/>
      <c r="AA1638" s="2867"/>
      <c r="AB1638" s="2983"/>
      <c r="AC1638" s="5084" t="s">
        <v>2451</v>
      </c>
      <c r="AD1638" s="5084" t="s">
        <v>5972</v>
      </c>
      <c r="AE1638" s="5111" t="s">
        <v>6037</v>
      </c>
    </row>
    <row r="1639" spans="1:34" ht="15" customHeight="1">
      <c r="A1639" s="3877"/>
      <c r="B1639" s="5091"/>
      <c r="C1639" s="5106"/>
      <c r="D1639" s="4069"/>
      <c r="E1639" s="5085"/>
      <c r="F1639" s="5085"/>
      <c r="G1639" s="5085"/>
      <c r="H1639" s="5085"/>
      <c r="I1639" s="5085"/>
      <c r="J1639" s="5085"/>
      <c r="K1639" s="5085"/>
      <c r="L1639" s="5085"/>
      <c r="M1639" s="5085"/>
      <c r="N1639" s="2861" t="s">
        <v>868</v>
      </c>
      <c r="O1639" s="2861" t="s">
        <v>3521</v>
      </c>
      <c r="P1639" s="2861" t="s">
        <v>3521</v>
      </c>
      <c r="Q1639" s="2861" t="s">
        <v>857</v>
      </c>
      <c r="R1639" s="2825">
        <v>3996</v>
      </c>
      <c r="S1639" s="2867" t="s">
        <v>858</v>
      </c>
      <c r="T1639" s="2867">
        <v>8</v>
      </c>
      <c r="U1639" s="2867" t="s">
        <v>859</v>
      </c>
      <c r="V1639" s="2867">
        <v>8</v>
      </c>
      <c r="W1639" s="2867"/>
      <c r="X1639" s="2867"/>
      <c r="Y1639" s="2867"/>
      <c r="Z1639" s="2867"/>
      <c r="AA1639" s="2867"/>
      <c r="AB1639" s="2980"/>
      <c r="AC1639" s="5085"/>
      <c r="AD1639" s="5085"/>
      <c r="AE1639" s="5112"/>
    </row>
    <row r="1640" spans="1:34" ht="15" customHeight="1">
      <c r="A1640" s="3877"/>
      <c r="B1640" s="5092"/>
      <c r="C1640" s="5107"/>
      <c r="D1640" s="4070"/>
      <c r="E1640" s="5086"/>
      <c r="F1640" s="5086"/>
      <c r="G1640" s="5086"/>
      <c r="H1640" s="5086"/>
      <c r="I1640" s="5086"/>
      <c r="J1640" s="5086"/>
      <c r="K1640" s="5086"/>
      <c r="L1640" s="5086"/>
      <c r="M1640" s="5086"/>
      <c r="N1640" s="2861" t="s">
        <v>379</v>
      </c>
      <c r="O1640" s="2861" t="s">
        <v>380</v>
      </c>
      <c r="P1640" s="2861" t="s">
        <v>380</v>
      </c>
      <c r="Q1640" s="2861" t="s">
        <v>857</v>
      </c>
      <c r="R1640" s="2869">
        <v>3985</v>
      </c>
      <c r="S1640" s="2867" t="s">
        <v>858</v>
      </c>
      <c r="T1640" s="2867">
        <v>2</v>
      </c>
      <c r="U1640" s="2867" t="s">
        <v>859</v>
      </c>
      <c r="V1640" s="2867">
        <v>2</v>
      </c>
      <c r="W1640" s="2867"/>
      <c r="X1640" s="2867"/>
      <c r="Y1640" s="2867"/>
      <c r="Z1640" s="2867"/>
      <c r="AA1640" s="2867"/>
      <c r="AB1640" s="2982"/>
      <c r="AC1640" s="5086"/>
      <c r="AD1640" s="5086"/>
      <c r="AE1640" s="5113"/>
    </row>
    <row r="1641" spans="1:34" ht="12.75" customHeight="1">
      <c r="A1641" s="3877"/>
      <c r="B1641" s="5085" t="s">
        <v>2463</v>
      </c>
      <c r="C1641" s="5106" t="s">
        <v>4263</v>
      </c>
      <c r="D1641" s="4167" t="s">
        <v>4262</v>
      </c>
      <c r="E1641" s="5085" t="s">
        <v>1221</v>
      </c>
      <c r="F1641" s="5085" t="s">
        <v>851</v>
      </c>
      <c r="G1641" s="5085" t="s">
        <v>862</v>
      </c>
      <c r="H1641" s="5085" t="s">
        <v>624</v>
      </c>
      <c r="I1641" s="5085" t="s">
        <v>853</v>
      </c>
      <c r="J1641" s="5085">
        <v>512</v>
      </c>
      <c r="K1641" s="5085">
        <v>1600</v>
      </c>
      <c r="L1641" s="5085">
        <v>416</v>
      </c>
      <c r="M1641" s="5085">
        <v>704</v>
      </c>
      <c r="N1641" s="1887" t="s">
        <v>854</v>
      </c>
      <c r="O1641" s="1887" t="s">
        <v>164</v>
      </c>
      <c r="P1641" s="1857" t="s">
        <v>856</v>
      </c>
      <c r="Q1641" s="1887" t="s">
        <v>857</v>
      </c>
      <c r="R1641" s="1857">
        <v>270</v>
      </c>
      <c r="S1641" s="1857" t="s">
        <v>858</v>
      </c>
      <c r="T1641" s="1857">
        <v>2</v>
      </c>
      <c r="U1641" s="1857" t="s">
        <v>859</v>
      </c>
      <c r="V1641" s="1857">
        <v>2</v>
      </c>
      <c r="W1641" s="1857"/>
      <c r="X1641" s="1857"/>
      <c r="Y1641" s="1857"/>
      <c r="Z1641" s="1857"/>
      <c r="AA1641" s="1857"/>
      <c r="AB1641" s="2980"/>
      <c r="AC1641" s="5085" t="s">
        <v>2451</v>
      </c>
      <c r="AD1641" s="5085" t="s">
        <v>2460</v>
      </c>
      <c r="AE1641" s="5126" t="s">
        <v>4330</v>
      </c>
      <c r="AF1641"/>
      <c r="AG1641"/>
      <c r="AH1641"/>
    </row>
    <row r="1642" spans="1:34" ht="12.75" customHeight="1">
      <c r="A1642" s="3877"/>
      <c r="B1642" s="5086"/>
      <c r="C1642" s="5107"/>
      <c r="D1642" s="4079"/>
      <c r="E1642" s="5086"/>
      <c r="F1642" s="5086"/>
      <c r="G1642" s="5086"/>
      <c r="H1642" s="5086"/>
      <c r="I1642" s="5086"/>
      <c r="J1642" s="5086"/>
      <c r="K1642" s="5086"/>
      <c r="L1642" s="5086"/>
      <c r="M1642" s="5086"/>
      <c r="N1642" s="1890" t="s">
        <v>868</v>
      </c>
      <c r="O1642" s="1890" t="s">
        <v>614</v>
      </c>
      <c r="P1642" s="1890" t="s">
        <v>614</v>
      </c>
      <c r="Q1642" s="1890" t="s">
        <v>857</v>
      </c>
      <c r="R1642" s="1912">
        <v>3996</v>
      </c>
      <c r="S1642" s="1912" t="s">
        <v>858</v>
      </c>
      <c r="T1642" s="1912">
        <v>8</v>
      </c>
      <c r="U1642" s="1912" t="s">
        <v>859</v>
      </c>
      <c r="V1642" s="1912">
        <v>8</v>
      </c>
      <c r="W1642" s="1912"/>
      <c r="X1642" s="1912"/>
      <c r="Y1642" s="1912"/>
      <c r="Z1642" s="1912"/>
      <c r="AA1642" s="1912"/>
      <c r="AB1642" s="2982"/>
      <c r="AC1642" s="5086"/>
      <c r="AD1642" s="5086"/>
      <c r="AE1642" s="5125"/>
      <c r="AF1642"/>
      <c r="AG1642"/>
      <c r="AH1642"/>
    </row>
    <row r="1643" spans="1:34" ht="15" customHeight="1">
      <c r="A1643" s="3877"/>
      <c r="B1643" s="5090" t="s">
        <v>2464</v>
      </c>
      <c r="C1643" s="5105" t="s">
        <v>5996</v>
      </c>
      <c r="D1643" s="4068" t="s">
        <v>5997</v>
      </c>
      <c r="E1643" s="5084" t="s">
        <v>1221</v>
      </c>
      <c r="F1643" s="5084" t="s">
        <v>851</v>
      </c>
      <c r="G1643" s="5084" t="s">
        <v>862</v>
      </c>
      <c r="H1643" s="5084" t="s">
        <v>624</v>
      </c>
      <c r="I1643" s="5084" t="s">
        <v>853</v>
      </c>
      <c r="J1643" s="5084">
        <v>640</v>
      </c>
      <c r="K1643" s="5084">
        <v>1856</v>
      </c>
      <c r="L1643" s="5084">
        <v>512</v>
      </c>
      <c r="M1643" s="5084">
        <v>960</v>
      </c>
      <c r="N1643" s="2861" t="s">
        <v>854</v>
      </c>
      <c r="O1643" s="2873" t="s">
        <v>164</v>
      </c>
      <c r="P1643" s="2867" t="s">
        <v>856</v>
      </c>
      <c r="Q1643" s="2861" t="s">
        <v>857</v>
      </c>
      <c r="R1643" s="2867">
        <v>270</v>
      </c>
      <c r="S1643" s="2867" t="s">
        <v>858</v>
      </c>
      <c r="T1643" s="2867">
        <v>2</v>
      </c>
      <c r="U1643" s="2867" t="s">
        <v>859</v>
      </c>
      <c r="V1643" s="2867">
        <v>2</v>
      </c>
      <c r="W1643" s="2867"/>
      <c r="X1643" s="2867"/>
      <c r="Y1643" s="2867"/>
      <c r="Z1643" s="2867"/>
      <c r="AA1643" s="2867"/>
      <c r="AB1643" s="2983"/>
      <c r="AC1643" s="5084" t="s">
        <v>2451</v>
      </c>
      <c r="AD1643" s="5084" t="s">
        <v>5972</v>
      </c>
      <c r="AE1643" s="5111" t="s">
        <v>6483</v>
      </c>
    </row>
    <row r="1644" spans="1:34" ht="15" customHeight="1">
      <c r="A1644" s="3877"/>
      <c r="B1644" s="5091"/>
      <c r="C1644" s="5106"/>
      <c r="D1644" s="4069"/>
      <c r="E1644" s="5085"/>
      <c r="F1644" s="5085"/>
      <c r="G1644" s="5085"/>
      <c r="H1644" s="5085"/>
      <c r="I1644" s="5085"/>
      <c r="J1644" s="5085"/>
      <c r="K1644" s="5085"/>
      <c r="L1644" s="5085"/>
      <c r="M1644" s="5085"/>
      <c r="N1644" s="2861" t="s">
        <v>868</v>
      </c>
      <c r="O1644" s="2861" t="s">
        <v>3521</v>
      </c>
      <c r="P1644" s="2861" t="s">
        <v>3521</v>
      </c>
      <c r="Q1644" s="2861" t="s">
        <v>857</v>
      </c>
      <c r="R1644" s="2825">
        <v>3996</v>
      </c>
      <c r="S1644" s="2867" t="s">
        <v>858</v>
      </c>
      <c r="T1644" s="2867">
        <v>8</v>
      </c>
      <c r="U1644" s="2867" t="s">
        <v>859</v>
      </c>
      <c r="V1644" s="2867">
        <v>8</v>
      </c>
      <c r="W1644" s="2867"/>
      <c r="X1644" s="2867"/>
      <c r="Y1644" s="2867"/>
      <c r="Z1644" s="2867"/>
      <c r="AA1644" s="2867"/>
      <c r="AB1644" s="2980"/>
      <c r="AC1644" s="5085"/>
      <c r="AD1644" s="5085"/>
      <c r="AE1644" s="5112"/>
    </row>
    <row r="1645" spans="1:34" ht="15" customHeight="1">
      <c r="A1645" s="3877"/>
      <c r="B1645" s="5092"/>
      <c r="C1645" s="5107"/>
      <c r="D1645" s="4070"/>
      <c r="E1645" s="5086"/>
      <c r="F1645" s="5086"/>
      <c r="G1645" s="5086"/>
      <c r="H1645" s="5086"/>
      <c r="I1645" s="5086"/>
      <c r="J1645" s="5086"/>
      <c r="K1645" s="5086"/>
      <c r="L1645" s="5086"/>
      <c r="M1645" s="5086"/>
      <c r="N1645" s="2861" t="s">
        <v>379</v>
      </c>
      <c r="O1645" s="2861" t="s">
        <v>380</v>
      </c>
      <c r="P1645" s="2861" t="s">
        <v>380</v>
      </c>
      <c r="Q1645" s="2861" t="s">
        <v>857</v>
      </c>
      <c r="R1645" s="2869">
        <v>3985</v>
      </c>
      <c r="S1645" s="2867" t="s">
        <v>858</v>
      </c>
      <c r="T1645" s="2867">
        <v>2</v>
      </c>
      <c r="U1645" s="2867" t="s">
        <v>859</v>
      </c>
      <c r="V1645" s="2867">
        <v>2</v>
      </c>
      <c r="W1645" s="2867"/>
      <c r="X1645" s="2867"/>
      <c r="Y1645" s="2867"/>
      <c r="Z1645" s="2867"/>
      <c r="AA1645" s="2867"/>
      <c r="AB1645" s="2982"/>
      <c r="AC1645" s="5086"/>
      <c r="AD1645" s="5086"/>
      <c r="AE1645" s="5113"/>
    </row>
    <row r="1646" spans="1:34" ht="12.75" customHeight="1">
      <c r="A1646" s="3877"/>
      <c r="B1646" s="5085" t="s">
        <v>2463</v>
      </c>
      <c r="C1646" s="5106" t="s">
        <v>4320</v>
      </c>
      <c r="D1646" s="4167" t="s">
        <v>4319</v>
      </c>
      <c r="E1646" s="5085" t="s">
        <v>1221</v>
      </c>
      <c r="F1646" s="5085" t="s">
        <v>851</v>
      </c>
      <c r="G1646" s="5085" t="s">
        <v>862</v>
      </c>
      <c r="H1646" s="5085" t="s">
        <v>624</v>
      </c>
      <c r="I1646" s="5085" t="s">
        <v>853</v>
      </c>
      <c r="J1646" s="5085">
        <v>768</v>
      </c>
      <c r="K1646" s="5085">
        <v>2784</v>
      </c>
      <c r="L1646" s="5085">
        <v>512</v>
      </c>
      <c r="M1646" s="5085">
        <v>704</v>
      </c>
      <c r="N1646" s="1887" t="s">
        <v>854</v>
      </c>
      <c r="O1646" s="1887" t="s">
        <v>165</v>
      </c>
      <c r="P1646" s="1857" t="s">
        <v>856</v>
      </c>
      <c r="Q1646" s="1887" t="s">
        <v>857</v>
      </c>
      <c r="R1646" s="1857">
        <v>270</v>
      </c>
      <c r="S1646" s="1857" t="s">
        <v>858</v>
      </c>
      <c r="T1646" s="1857">
        <v>2</v>
      </c>
      <c r="U1646" s="1857" t="s">
        <v>859</v>
      </c>
      <c r="V1646" s="1857">
        <v>2</v>
      </c>
      <c r="W1646" s="1857"/>
      <c r="X1646" s="1857"/>
      <c r="Y1646" s="1857"/>
      <c r="Z1646" s="1857"/>
      <c r="AA1646" s="1857"/>
      <c r="AB1646" s="2980"/>
      <c r="AC1646" s="5085" t="s">
        <v>2451</v>
      </c>
      <c r="AD1646" s="5085" t="s">
        <v>2460</v>
      </c>
      <c r="AE1646" s="5126" t="s">
        <v>4330</v>
      </c>
      <c r="AF1646"/>
      <c r="AG1646"/>
      <c r="AH1646"/>
    </row>
    <row r="1647" spans="1:34" ht="12.75" customHeight="1">
      <c r="A1647" s="3877"/>
      <c r="B1647" s="5086"/>
      <c r="C1647" s="5107"/>
      <c r="D1647" s="4079"/>
      <c r="E1647" s="5086"/>
      <c r="F1647" s="5086"/>
      <c r="G1647" s="5086"/>
      <c r="H1647" s="5086"/>
      <c r="I1647" s="5086"/>
      <c r="J1647" s="5086"/>
      <c r="K1647" s="5086"/>
      <c r="L1647" s="5086"/>
      <c r="M1647" s="5086"/>
      <c r="N1647" s="1890" t="s">
        <v>868</v>
      </c>
      <c r="O1647" s="1890" t="s">
        <v>614</v>
      </c>
      <c r="P1647" s="1890" t="s">
        <v>614</v>
      </c>
      <c r="Q1647" s="1890" t="s">
        <v>857</v>
      </c>
      <c r="R1647" s="1912">
        <v>3996</v>
      </c>
      <c r="S1647" s="1912" t="s">
        <v>858</v>
      </c>
      <c r="T1647" s="1912">
        <v>8</v>
      </c>
      <c r="U1647" s="1912" t="s">
        <v>859</v>
      </c>
      <c r="V1647" s="1912">
        <v>8</v>
      </c>
      <c r="W1647" s="1912"/>
      <c r="X1647" s="1912"/>
      <c r="Y1647" s="1912"/>
      <c r="Z1647" s="1912"/>
      <c r="AA1647" s="1912"/>
      <c r="AB1647" s="2982"/>
      <c r="AC1647" s="5086"/>
      <c r="AD1647" s="5086"/>
      <c r="AE1647" s="5125"/>
      <c r="AF1647"/>
      <c r="AG1647"/>
      <c r="AH1647"/>
    </row>
    <row r="1648" spans="1:34" ht="15" customHeight="1">
      <c r="A1648" s="3877"/>
      <c r="B1648" s="5090" t="s">
        <v>2464</v>
      </c>
      <c r="C1648" s="5105" t="s">
        <v>5999</v>
      </c>
      <c r="D1648" s="4068" t="s">
        <v>6000</v>
      </c>
      <c r="E1648" s="5084" t="s">
        <v>1221</v>
      </c>
      <c r="F1648" s="5084" t="s">
        <v>851</v>
      </c>
      <c r="G1648" s="5084" t="s">
        <v>862</v>
      </c>
      <c r="H1648" s="5084" t="s">
        <v>624</v>
      </c>
      <c r="I1648" s="5084" t="s">
        <v>853</v>
      </c>
      <c r="J1648" s="5084">
        <v>896</v>
      </c>
      <c r="K1648" s="5084">
        <v>3040</v>
      </c>
      <c r="L1648" s="5084">
        <v>512</v>
      </c>
      <c r="M1648" s="5084">
        <v>960</v>
      </c>
      <c r="N1648" s="2861" t="s">
        <v>854</v>
      </c>
      <c r="O1648" s="2865" t="s">
        <v>165</v>
      </c>
      <c r="P1648" s="2867" t="s">
        <v>856</v>
      </c>
      <c r="Q1648" s="2861" t="s">
        <v>857</v>
      </c>
      <c r="R1648" s="2867">
        <v>270</v>
      </c>
      <c r="S1648" s="2867" t="s">
        <v>858</v>
      </c>
      <c r="T1648" s="2867">
        <v>2</v>
      </c>
      <c r="U1648" s="2867" t="s">
        <v>859</v>
      </c>
      <c r="V1648" s="2867">
        <v>2</v>
      </c>
      <c r="W1648" s="2867"/>
      <c r="X1648" s="2867"/>
      <c r="Y1648" s="2867"/>
      <c r="Z1648" s="2867"/>
      <c r="AA1648" s="2867"/>
      <c r="AB1648" s="2983"/>
      <c r="AC1648" s="5084" t="s">
        <v>2451</v>
      </c>
      <c r="AD1648" s="5084" t="s">
        <v>5972</v>
      </c>
      <c r="AE1648" s="5111" t="s">
        <v>6483</v>
      </c>
    </row>
    <row r="1649" spans="1:34" ht="15" customHeight="1">
      <c r="A1649" s="3877"/>
      <c r="B1649" s="5091"/>
      <c r="C1649" s="5106"/>
      <c r="D1649" s="4069"/>
      <c r="E1649" s="5085"/>
      <c r="F1649" s="5085"/>
      <c r="G1649" s="5085"/>
      <c r="H1649" s="5085"/>
      <c r="I1649" s="5085"/>
      <c r="J1649" s="5085"/>
      <c r="K1649" s="5085"/>
      <c r="L1649" s="5085"/>
      <c r="M1649" s="5085"/>
      <c r="N1649" s="2861" t="s">
        <v>868</v>
      </c>
      <c r="O1649" s="2861" t="s">
        <v>3521</v>
      </c>
      <c r="P1649" s="2861" t="s">
        <v>3521</v>
      </c>
      <c r="Q1649" s="2861" t="s">
        <v>857</v>
      </c>
      <c r="R1649" s="2825">
        <v>3996</v>
      </c>
      <c r="S1649" s="2867" t="s">
        <v>858</v>
      </c>
      <c r="T1649" s="2867">
        <v>8</v>
      </c>
      <c r="U1649" s="2867" t="s">
        <v>859</v>
      </c>
      <c r="V1649" s="2867">
        <v>8</v>
      </c>
      <c r="W1649" s="2867"/>
      <c r="X1649" s="2867"/>
      <c r="Y1649" s="2867"/>
      <c r="Z1649" s="2867"/>
      <c r="AA1649" s="2867"/>
      <c r="AB1649" s="2980"/>
      <c r="AC1649" s="5085"/>
      <c r="AD1649" s="5085"/>
      <c r="AE1649" s="5112"/>
    </row>
    <row r="1650" spans="1:34" ht="15" customHeight="1">
      <c r="A1650" s="3877"/>
      <c r="B1650" s="5092"/>
      <c r="C1650" s="5107"/>
      <c r="D1650" s="4070"/>
      <c r="E1650" s="5086"/>
      <c r="F1650" s="5086"/>
      <c r="G1650" s="5086"/>
      <c r="H1650" s="5086"/>
      <c r="I1650" s="5086"/>
      <c r="J1650" s="5086"/>
      <c r="K1650" s="5086"/>
      <c r="L1650" s="5086"/>
      <c r="M1650" s="5086"/>
      <c r="N1650" s="2861" t="s">
        <v>379</v>
      </c>
      <c r="O1650" s="2861" t="s">
        <v>380</v>
      </c>
      <c r="P1650" s="2861" t="s">
        <v>380</v>
      </c>
      <c r="Q1650" s="2861" t="s">
        <v>857</v>
      </c>
      <c r="R1650" s="2869">
        <v>3985</v>
      </c>
      <c r="S1650" s="2867" t="s">
        <v>858</v>
      </c>
      <c r="T1650" s="2867">
        <v>2</v>
      </c>
      <c r="U1650" s="2867" t="s">
        <v>859</v>
      </c>
      <c r="V1650" s="2867">
        <v>2</v>
      </c>
      <c r="W1650" s="2867"/>
      <c r="X1650" s="2867"/>
      <c r="Y1650" s="2867"/>
      <c r="Z1650" s="2867"/>
      <c r="AA1650" s="2867"/>
      <c r="AB1650" s="2982"/>
      <c r="AC1650" s="5086"/>
      <c r="AD1650" s="5086"/>
      <c r="AE1650" s="5113"/>
    </row>
    <row r="1651" spans="1:34" ht="12.75" customHeight="1">
      <c r="A1651" s="3877"/>
      <c r="B1651" s="5085" t="s">
        <v>2463</v>
      </c>
      <c r="C1651" s="5106" t="s">
        <v>4322</v>
      </c>
      <c r="D1651" s="4167" t="s">
        <v>4323</v>
      </c>
      <c r="E1651" s="5085" t="s">
        <v>1221</v>
      </c>
      <c r="F1651" s="5085" t="s">
        <v>851</v>
      </c>
      <c r="G1651" s="5085" t="s">
        <v>862</v>
      </c>
      <c r="H1651" s="5085" t="s">
        <v>624</v>
      </c>
      <c r="I1651" s="5085" t="s">
        <v>853</v>
      </c>
      <c r="J1651" s="5085">
        <v>768</v>
      </c>
      <c r="K1651" s="5085">
        <v>4000</v>
      </c>
      <c r="L1651" s="5085">
        <v>512</v>
      </c>
      <c r="M1651" s="5085">
        <v>704</v>
      </c>
      <c r="N1651" s="1887" t="s">
        <v>854</v>
      </c>
      <c r="O1651" s="1887" t="s">
        <v>166</v>
      </c>
      <c r="P1651" s="1857" t="s">
        <v>856</v>
      </c>
      <c r="Q1651" s="1887" t="s">
        <v>857</v>
      </c>
      <c r="R1651" s="1857">
        <v>270</v>
      </c>
      <c r="S1651" s="1857" t="s">
        <v>858</v>
      </c>
      <c r="T1651" s="1857">
        <v>2</v>
      </c>
      <c r="U1651" s="1857" t="s">
        <v>859</v>
      </c>
      <c r="V1651" s="1857">
        <v>2</v>
      </c>
      <c r="W1651" s="1857"/>
      <c r="X1651" s="1857"/>
      <c r="Y1651" s="1857"/>
      <c r="Z1651" s="1857"/>
      <c r="AA1651" s="1857"/>
      <c r="AB1651" s="2980"/>
      <c r="AC1651" s="5085" t="s">
        <v>2451</v>
      </c>
      <c r="AD1651" s="5085" t="s">
        <v>2460</v>
      </c>
      <c r="AE1651" s="5126" t="s">
        <v>4330</v>
      </c>
      <c r="AF1651"/>
      <c r="AG1651"/>
      <c r="AH1651"/>
    </row>
    <row r="1652" spans="1:34" ht="12.75" customHeight="1">
      <c r="A1652" s="3877"/>
      <c r="B1652" s="5086"/>
      <c r="C1652" s="5107"/>
      <c r="D1652" s="4079"/>
      <c r="E1652" s="5086"/>
      <c r="F1652" s="5086"/>
      <c r="G1652" s="5086"/>
      <c r="H1652" s="5086"/>
      <c r="I1652" s="5086"/>
      <c r="J1652" s="5086"/>
      <c r="K1652" s="5086"/>
      <c r="L1652" s="5086"/>
      <c r="M1652" s="5086"/>
      <c r="N1652" s="1890" t="s">
        <v>868</v>
      </c>
      <c r="O1652" s="1890" t="s">
        <v>614</v>
      </c>
      <c r="P1652" s="1890" t="s">
        <v>614</v>
      </c>
      <c r="Q1652" s="1890" t="s">
        <v>857</v>
      </c>
      <c r="R1652" s="1912">
        <v>3996</v>
      </c>
      <c r="S1652" s="1912" t="s">
        <v>858</v>
      </c>
      <c r="T1652" s="1912">
        <v>8</v>
      </c>
      <c r="U1652" s="1912" t="s">
        <v>859</v>
      </c>
      <c r="V1652" s="1912">
        <v>8</v>
      </c>
      <c r="W1652" s="1912"/>
      <c r="X1652" s="1912"/>
      <c r="Y1652" s="1912"/>
      <c r="Z1652" s="1912"/>
      <c r="AA1652" s="1912"/>
      <c r="AB1652" s="2982"/>
      <c r="AC1652" s="5086"/>
      <c r="AD1652" s="5086"/>
      <c r="AE1652" s="5125"/>
      <c r="AF1652"/>
      <c r="AG1652"/>
      <c r="AH1652"/>
    </row>
    <row r="1653" spans="1:34" ht="15" customHeight="1">
      <c r="A1653" s="3877"/>
      <c r="B1653" s="5090" t="s">
        <v>2464</v>
      </c>
      <c r="C1653" s="5105" t="s">
        <v>6002</v>
      </c>
      <c r="D1653" s="4068" t="s">
        <v>6003</v>
      </c>
      <c r="E1653" s="5084" t="s">
        <v>1221</v>
      </c>
      <c r="F1653" s="5084" t="s">
        <v>851</v>
      </c>
      <c r="G1653" s="5084" t="s">
        <v>862</v>
      </c>
      <c r="H1653" s="5084" t="s">
        <v>624</v>
      </c>
      <c r="I1653" s="5084" t="s">
        <v>853</v>
      </c>
      <c r="J1653" s="5084">
        <v>896</v>
      </c>
      <c r="K1653" s="5084">
        <v>4256</v>
      </c>
      <c r="L1653" s="5084">
        <v>512</v>
      </c>
      <c r="M1653" s="5084">
        <v>960</v>
      </c>
      <c r="N1653" s="2861" t="s">
        <v>854</v>
      </c>
      <c r="O1653" s="2873" t="s">
        <v>166</v>
      </c>
      <c r="P1653" s="2867" t="s">
        <v>856</v>
      </c>
      <c r="Q1653" s="2861" t="s">
        <v>857</v>
      </c>
      <c r="R1653" s="2867">
        <v>270</v>
      </c>
      <c r="S1653" s="2867" t="s">
        <v>858</v>
      </c>
      <c r="T1653" s="2867">
        <v>2</v>
      </c>
      <c r="U1653" s="2867" t="s">
        <v>859</v>
      </c>
      <c r="V1653" s="2867">
        <v>2</v>
      </c>
      <c r="W1653" s="2867"/>
      <c r="X1653" s="2867"/>
      <c r="Y1653" s="2867"/>
      <c r="Z1653" s="2867"/>
      <c r="AA1653" s="2867"/>
      <c r="AB1653" s="2983"/>
      <c r="AC1653" s="5084" t="s">
        <v>2451</v>
      </c>
      <c r="AD1653" s="5084" t="s">
        <v>5972</v>
      </c>
      <c r="AE1653" s="5111" t="s">
        <v>6483</v>
      </c>
    </row>
    <row r="1654" spans="1:34" ht="15" customHeight="1">
      <c r="A1654" s="3877"/>
      <c r="B1654" s="5091"/>
      <c r="C1654" s="5106"/>
      <c r="D1654" s="4069"/>
      <c r="E1654" s="5085"/>
      <c r="F1654" s="5085"/>
      <c r="G1654" s="5085"/>
      <c r="H1654" s="5085"/>
      <c r="I1654" s="5085"/>
      <c r="J1654" s="5085"/>
      <c r="K1654" s="5085"/>
      <c r="L1654" s="5085"/>
      <c r="M1654" s="5085"/>
      <c r="N1654" s="2861" t="s">
        <v>868</v>
      </c>
      <c r="O1654" s="2861" t="s">
        <v>3521</v>
      </c>
      <c r="P1654" s="2861" t="s">
        <v>3521</v>
      </c>
      <c r="Q1654" s="2861" t="s">
        <v>857</v>
      </c>
      <c r="R1654" s="2825">
        <v>3996</v>
      </c>
      <c r="S1654" s="2867" t="s">
        <v>858</v>
      </c>
      <c r="T1654" s="2867">
        <v>8</v>
      </c>
      <c r="U1654" s="2867" t="s">
        <v>859</v>
      </c>
      <c r="V1654" s="2867">
        <v>8</v>
      </c>
      <c r="W1654" s="2867"/>
      <c r="X1654" s="2867"/>
      <c r="Y1654" s="2867"/>
      <c r="Z1654" s="2867"/>
      <c r="AA1654" s="2867"/>
      <c r="AB1654" s="2980"/>
      <c r="AC1654" s="5085"/>
      <c r="AD1654" s="5085"/>
      <c r="AE1654" s="5112"/>
    </row>
    <row r="1655" spans="1:34" ht="15" customHeight="1">
      <c r="A1655" s="3877"/>
      <c r="B1655" s="5092"/>
      <c r="C1655" s="5107"/>
      <c r="D1655" s="4070"/>
      <c r="E1655" s="5086"/>
      <c r="F1655" s="5086"/>
      <c r="G1655" s="5086"/>
      <c r="H1655" s="5086"/>
      <c r="I1655" s="5086"/>
      <c r="J1655" s="5086"/>
      <c r="K1655" s="5086"/>
      <c r="L1655" s="5086"/>
      <c r="M1655" s="5086"/>
      <c r="N1655" s="2861" t="s">
        <v>379</v>
      </c>
      <c r="O1655" s="2861" t="s">
        <v>380</v>
      </c>
      <c r="P1655" s="2861" t="s">
        <v>380</v>
      </c>
      <c r="Q1655" s="2861" t="s">
        <v>857</v>
      </c>
      <c r="R1655" s="2869">
        <v>3985</v>
      </c>
      <c r="S1655" s="2867" t="s">
        <v>858</v>
      </c>
      <c r="T1655" s="2867">
        <v>2</v>
      </c>
      <c r="U1655" s="2867" t="s">
        <v>859</v>
      </c>
      <c r="V1655" s="2867">
        <v>2</v>
      </c>
      <c r="W1655" s="2867"/>
      <c r="X1655" s="2867"/>
      <c r="Y1655" s="2867"/>
      <c r="Z1655" s="2867"/>
      <c r="AA1655" s="2867"/>
      <c r="AB1655" s="2982"/>
      <c r="AC1655" s="5086"/>
      <c r="AD1655" s="5086"/>
      <c r="AE1655" s="5113"/>
    </row>
    <row r="1656" spans="1:34" ht="12.75" customHeight="1">
      <c r="A1656" s="3877"/>
      <c r="B1656" s="5084" t="s">
        <v>2463</v>
      </c>
      <c r="C1656" s="5105" t="s">
        <v>3804</v>
      </c>
      <c r="D1656" s="4139" t="s">
        <v>3522</v>
      </c>
      <c r="E1656" s="5084" t="s">
        <v>1221</v>
      </c>
      <c r="F1656" s="5084" t="s">
        <v>851</v>
      </c>
      <c r="G1656" s="5084" t="s">
        <v>862</v>
      </c>
      <c r="H1656" s="5084" t="s">
        <v>624</v>
      </c>
      <c r="I1656" s="5084" t="s">
        <v>853</v>
      </c>
      <c r="J1656" s="5084">
        <v>768</v>
      </c>
      <c r="K1656" s="5084">
        <v>5290</v>
      </c>
      <c r="L1656" s="5084">
        <v>512</v>
      </c>
      <c r="M1656" s="5084">
        <v>1024</v>
      </c>
      <c r="N1656" s="1887" t="s">
        <v>854</v>
      </c>
      <c r="O1656" s="1887" t="s">
        <v>1218</v>
      </c>
      <c r="P1656" s="1857" t="s">
        <v>1219</v>
      </c>
      <c r="Q1656" s="1887" t="s">
        <v>857</v>
      </c>
      <c r="R1656" s="1857">
        <v>270</v>
      </c>
      <c r="S1656" s="1857" t="s">
        <v>858</v>
      </c>
      <c r="T1656" s="1857">
        <v>2</v>
      </c>
      <c r="U1656" s="1857" t="s">
        <v>859</v>
      </c>
      <c r="V1656" s="1857">
        <v>2</v>
      </c>
      <c r="W1656" s="1857"/>
      <c r="X1656" s="1857"/>
      <c r="Y1656" s="1857"/>
      <c r="Z1656" s="1857"/>
      <c r="AA1656" s="1857"/>
      <c r="AB1656" s="2980"/>
      <c r="AC1656" s="5084" t="s">
        <v>2451</v>
      </c>
      <c r="AD1656" s="5084" t="s">
        <v>2460</v>
      </c>
      <c r="AE1656" s="5124" t="s">
        <v>3822</v>
      </c>
      <c r="AF1656"/>
      <c r="AG1656"/>
      <c r="AH1656"/>
    </row>
    <row r="1657" spans="1:34" ht="12.75" customHeight="1">
      <c r="A1657" s="3877"/>
      <c r="B1657" s="5086"/>
      <c r="C1657" s="5107"/>
      <c r="D1657" s="4079"/>
      <c r="E1657" s="5086"/>
      <c r="F1657" s="5086"/>
      <c r="G1657" s="5086"/>
      <c r="H1657" s="5086"/>
      <c r="I1657" s="5086"/>
      <c r="J1657" s="5086"/>
      <c r="K1657" s="5086"/>
      <c r="L1657" s="5086"/>
      <c r="M1657" s="5086"/>
      <c r="N1657" s="1890" t="s">
        <v>868</v>
      </c>
      <c r="O1657" s="1890" t="s">
        <v>614</v>
      </c>
      <c r="P1657" s="1890" t="s">
        <v>614</v>
      </c>
      <c r="Q1657" s="1890" t="s">
        <v>857</v>
      </c>
      <c r="R1657" s="1912">
        <v>3996</v>
      </c>
      <c r="S1657" s="1912" t="s">
        <v>858</v>
      </c>
      <c r="T1657" s="1912">
        <v>8</v>
      </c>
      <c r="U1657" s="1912" t="s">
        <v>859</v>
      </c>
      <c r="V1657" s="1912">
        <v>8</v>
      </c>
      <c r="W1657" s="1912"/>
      <c r="X1657" s="1912"/>
      <c r="Y1657" s="1912"/>
      <c r="Z1657" s="1912"/>
      <c r="AA1657" s="1912"/>
      <c r="AB1657" s="2982"/>
      <c r="AC1657" s="5086"/>
      <c r="AD1657" s="5086"/>
      <c r="AE1657" s="5125"/>
      <c r="AF1657"/>
      <c r="AG1657"/>
      <c r="AH1657"/>
    </row>
    <row r="1658" spans="1:34" ht="12.75" customHeight="1">
      <c r="A1658" s="3877"/>
      <c r="B1658" s="5090" t="s">
        <v>2464</v>
      </c>
      <c r="C1658" s="5105" t="s">
        <v>6004</v>
      </c>
      <c r="D1658" s="5108" t="s">
        <v>6005</v>
      </c>
      <c r="E1658" s="5084" t="s">
        <v>1221</v>
      </c>
      <c r="F1658" s="5084" t="s">
        <v>851</v>
      </c>
      <c r="G1658" s="5084" t="s">
        <v>862</v>
      </c>
      <c r="H1658" s="5084" t="s">
        <v>624</v>
      </c>
      <c r="I1658" s="5084" t="s">
        <v>853</v>
      </c>
      <c r="J1658" s="5090">
        <v>897</v>
      </c>
      <c r="K1658" s="5084">
        <v>5546</v>
      </c>
      <c r="L1658" s="5084">
        <v>512</v>
      </c>
      <c r="M1658" s="5084">
        <v>1280</v>
      </c>
      <c r="N1658" s="2852" t="s">
        <v>854</v>
      </c>
      <c r="O1658" s="2852" t="s">
        <v>1218</v>
      </c>
      <c r="P1658" s="2824" t="s">
        <v>1219</v>
      </c>
      <c r="Q1658" s="2852" t="s">
        <v>857</v>
      </c>
      <c r="R1658" s="2824">
        <v>270</v>
      </c>
      <c r="S1658" s="2824" t="s">
        <v>858</v>
      </c>
      <c r="T1658" s="2824">
        <v>2</v>
      </c>
      <c r="U1658" s="2824" t="s">
        <v>859</v>
      </c>
      <c r="V1658" s="2824">
        <v>2</v>
      </c>
      <c r="W1658" s="2824"/>
      <c r="X1658" s="2824"/>
      <c r="Y1658" s="2824"/>
      <c r="Z1658" s="2824"/>
      <c r="AA1658" s="2824"/>
      <c r="AB1658" s="2980"/>
      <c r="AC1658" s="5084" t="s">
        <v>2451</v>
      </c>
      <c r="AD1658" s="5084" t="s">
        <v>5972</v>
      </c>
      <c r="AE1658" s="5111" t="s">
        <v>6482</v>
      </c>
    </row>
    <row r="1659" spans="1:34" ht="12.75" customHeight="1">
      <c r="A1659" s="3877"/>
      <c r="B1659" s="5091"/>
      <c r="C1659" s="5106"/>
      <c r="D1659" s="5109"/>
      <c r="E1659" s="5085"/>
      <c r="F1659" s="5085"/>
      <c r="G1659" s="5085"/>
      <c r="H1659" s="5085"/>
      <c r="I1659" s="5085"/>
      <c r="J1659" s="5091"/>
      <c r="K1659" s="5085"/>
      <c r="L1659" s="5085"/>
      <c r="M1659" s="5085"/>
      <c r="N1659" s="2861" t="s">
        <v>868</v>
      </c>
      <c r="O1659" s="2861" t="s">
        <v>3521</v>
      </c>
      <c r="P1659" s="2861" t="s">
        <v>3521</v>
      </c>
      <c r="Q1659" s="2861" t="s">
        <v>857</v>
      </c>
      <c r="R1659" s="2869">
        <v>3996</v>
      </c>
      <c r="S1659" s="2867" t="s">
        <v>858</v>
      </c>
      <c r="T1659" s="2867">
        <v>8</v>
      </c>
      <c r="U1659" s="2867" t="s">
        <v>859</v>
      </c>
      <c r="V1659" s="2867">
        <v>8</v>
      </c>
      <c r="W1659" s="2824"/>
      <c r="X1659" s="2824"/>
      <c r="Y1659" s="2824"/>
      <c r="Z1659" s="2824"/>
      <c r="AA1659" s="2824"/>
      <c r="AB1659" s="2980"/>
      <c r="AC1659" s="5085"/>
      <c r="AD1659" s="5085"/>
      <c r="AE1659" s="5112"/>
    </row>
    <row r="1660" spans="1:34" ht="12.75" customHeight="1">
      <c r="A1660" s="3877"/>
      <c r="B1660" s="5092"/>
      <c r="C1660" s="5107"/>
      <c r="D1660" s="5110"/>
      <c r="E1660" s="5086"/>
      <c r="F1660" s="5086"/>
      <c r="G1660" s="5086"/>
      <c r="H1660" s="5086"/>
      <c r="I1660" s="5086"/>
      <c r="J1660" s="5092"/>
      <c r="K1660" s="5086"/>
      <c r="L1660" s="5086"/>
      <c r="M1660" s="5086"/>
      <c r="N1660" s="2852" t="s">
        <v>379</v>
      </c>
      <c r="O1660" s="2865" t="s">
        <v>3055</v>
      </c>
      <c r="P1660" s="2826" t="s">
        <v>3055</v>
      </c>
      <c r="Q1660" s="2865" t="s">
        <v>857</v>
      </c>
      <c r="R1660" s="2869">
        <v>3985</v>
      </c>
      <c r="S1660" s="2826" t="s">
        <v>858</v>
      </c>
      <c r="T1660" s="2826">
        <v>2</v>
      </c>
      <c r="U1660" s="2826" t="s">
        <v>859</v>
      </c>
      <c r="V1660" s="2826">
        <v>2</v>
      </c>
      <c r="W1660" s="2867"/>
      <c r="X1660" s="2867"/>
      <c r="Y1660" s="2867"/>
      <c r="Z1660" s="2867"/>
      <c r="AA1660" s="2867"/>
      <c r="AB1660" s="2982"/>
      <c r="AC1660" s="5086"/>
      <c r="AD1660" s="5086"/>
      <c r="AE1660" s="5113"/>
    </row>
    <row r="1661" spans="1:34" ht="12.75" customHeight="1">
      <c r="A1661" s="3877"/>
      <c r="B1661" s="5084" t="s">
        <v>2463</v>
      </c>
      <c r="C1661" s="5105" t="s">
        <v>3805</v>
      </c>
      <c r="D1661" s="4139" t="s">
        <v>3523</v>
      </c>
      <c r="E1661" s="5084" t="s">
        <v>1222</v>
      </c>
      <c r="F1661" s="5084" t="s">
        <v>851</v>
      </c>
      <c r="G1661" s="5084" t="s">
        <v>1131</v>
      </c>
      <c r="H1661" s="5084" t="s">
        <v>624</v>
      </c>
      <c r="I1661" s="5084" t="s">
        <v>873</v>
      </c>
      <c r="J1661" s="5084">
        <v>5291</v>
      </c>
      <c r="K1661" s="5084">
        <v>12670</v>
      </c>
      <c r="L1661" s="5084">
        <v>512</v>
      </c>
      <c r="M1661" s="5084">
        <v>1174</v>
      </c>
      <c r="N1661" s="1890" t="s">
        <v>854</v>
      </c>
      <c r="O1661" s="1890" t="s">
        <v>1135</v>
      </c>
      <c r="P1661" s="1912" t="s">
        <v>1134</v>
      </c>
      <c r="Q1661" s="1890" t="s">
        <v>857</v>
      </c>
      <c r="R1661" s="1912">
        <v>270</v>
      </c>
      <c r="S1661" s="1912" t="s">
        <v>858</v>
      </c>
      <c r="T1661" s="1912">
        <v>2</v>
      </c>
      <c r="U1661" s="1912" t="s">
        <v>859</v>
      </c>
      <c r="V1661" s="1912">
        <v>2</v>
      </c>
      <c r="W1661" s="1912"/>
      <c r="X1661" s="1912"/>
      <c r="Y1661" s="1912"/>
      <c r="Z1661" s="1912"/>
      <c r="AA1661" s="1912"/>
      <c r="AB1661" s="2983"/>
      <c r="AC1661" s="5084" t="s">
        <v>2466</v>
      </c>
      <c r="AD1661" s="5084" t="s">
        <v>2460</v>
      </c>
      <c r="AE1661" s="5124" t="s">
        <v>3822</v>
      </c>
      <c r="AF1661"/>
      <c r="AG1661"/>
      <c r="AH1661"/>
    </row>
    <row r="1662" spans="1:34" ht="12.75" customHeight="1">
      <c r="A1662" s="3877"/>
      <c r="B1662" s="5085"/>
      <c r="C1662" s="5106"/>
      <c r="D1662" s="4079"/>
      <c r="E1662" s="5086"/>
      <c r="F1662" s="5085"/>
      <c r="G1662" s="5086"/>
      <c r="H1662" s="5085"/>
      <c r="I1662" s="5085"/>
      <c r="J1662" s="5085"/>
      <c r="K1662" s="5085"/>
      <c r="L1662" s="5085"/>
      <c r="M1662" s="5085"/>
      <c r="N1662" s="1890" t="s">
        <v>868</v>
      </c>
      <c r="O1662" s="1890" t="s">
        <v>614</v>
      </c>
      <c r="P1662" s="1890" t="s">
        <v>614</v>
      </c>
      <c r="Q1662" s="1890" t="s">
        <v>857</v>
      </c>
      <c r="R1662" s="1912">
        <v>3996</v>
      </c>
      <c r="S1662" s="1912" t="s">
        <v>858</v>
      </c>
      <c r="T1662" s="1912">
        <v>8</v>
      </c>
      <c r="U1662" s="1912" t="s">
        <v>859</v>
      </c>
      <c r="V1662" s="1912">
        <v>8</v>
      </c>
      <c r="W1662" s="1912"/>
      <c r="X1662" s="1912"/>
      <c r="Y1662" s="1912"/>
      <c r="Z1662" s="1912"/>
      <c r="AA1662" s="1912"/>
      <c r="AB1662" s="2980"/>
      <c r="AC1662" s="5085"/>
      <c r="AD1662" s="5085"/>
      <c r="AE1662" s="5125"/>
      <c r="AF1662"/>
      <c r="AG1662"/>
      <c r="AH1662"/>
    </row>
    <row r="1663" spans="1:34" ht="12.75" customHeight="1">
      <c r="A1663" s="3877"/>
      <c r="B1663" s="5090" t="s">
        <v>2464</v>
      </c>
      <c r="C1663" s="5105" t="s">
        <v>6007</v>
      </c>
      <c r="D1663" s="5108" t="s">
        <v>6008</v>
      </c>
      <c r="E1663" s="5084" t="s">
        <v>1222</v>
      </c>
      <c r="F1663" s="5084" t="s">
        <v>851</v>
      </c>
      <c r="G1663" s="5084" t="s">
        <v>1131</v>
      </c>
      <c r="H1663" s="5084" t="s">
        <v>624</v>
      </c>
      <c r="I1663" s="5084" t="s">
        <v>873</v>
      </c>
      <c r="J1663" s="5084">
        <v>5546</v>
      </c>
      <c r="K1663" s="5084">
        <v>12926</v>
      </c>
      <c r="L1663" s="5084">
        <v>512</v>
      </c>
      <c r="M1663" s="5084">
        <v>1430</v>
      </c>
      <c r="N1663" s="2861" t="s">
        <v>854</v>
      </c>
      <c r="O1663" s="2861" t="s">
        <v>1135</v>
      </c>
      <c r="P1663" s="2867" t="s">
        <v>1134</v>
      </c>
      <c r="Q1663" s="2861" t="s">
        <v>857</v>
      </c>
      <c r="R1663" s="2867">
        <v>270</v>
      </c>
      <c r="S1663" s="2867" t="s">
        <v>858</v>
      </c>
      <c r="T1663" s="2867">
        <v>2</v>
      </c>
      <c r="U1663" s="2867" t="s">
        <v>859</v>
      </c>
      <c r="V1663" s="2867">
        <v>2</v>
      </c>
      <c r="W1663" s="2867"/>
      <c r="X1663" s="2867"/>
      <c r="Y1663" s="2867"/>
      <c r="Z1663" s="2867"/>
      <c r="AA1663" s="2867"/>
      <c r="AB1663" s="2983"/>
      <c r="AC1663" s="5084" t="s">
        <v>2466</v>
      </c>
      <c r="AD1663" s="5084" t="s">
        <v>5972</v>
      </c>
      <c r="AE1663" s="5111" t="s">
        <v>6482</v>
      </c>
    </row>
    <row r="1664" spans="1:34" ht="12.75" customHeight="1">
      <c r="A1664" s="3877"/>
      <c r="B1664" s="5091"/>
      <c r="C1664" s="5106"/>
      <c r="D1664" s="5109"/>
      <c r="E1664" s="5085"/>
      <c r="F1664" s="5085"/>
      <c r="G1664" s="5085"/>
      <c r="H1664" s="5085"/>
      <c r="I1664" s="5085"/>
      <c r="J1664" s="5085"/>
      <c r="K1664" s="5085"/>
      <c r="L1664" s="5085"/>
      <c r="M1664" s="5085"/>
      <c r="N1664" s="2852" t="s">
        <v>868</v>
      </c>
      <c r="O1664" s="2861" t="s">
        <v>3521</v>
      </c>
      <c r="P1664" s="2861" t="s">
        <v>3521</v>
      </c>
      <c r="Q1664" s="2865" t="s">
        <v>857</v>
      </c>
      <c r="R1664" s="2869">
        <v>3996</v>
      </c>
      <c r="S1664" s="2826" t="s">
        <v>858</v>
      </c>
      <c r="T1664" s="2826">
        <v>8</v>
      </c>
      <c r="U1664" s="2826" t="s">
        <v>859</v>
      </c>
      <c r="V1664" s="2826">
        <v>8</v>
      </c>
      <c r="W1664" s="2867"/>
      <c r="X1664" s="2867"/>
      <c r="Y1664" s="2867"/>
      <c r="Z1664" s="2867"/>
      <c r="AA1664" s="2867"/>
      <c r="AB1664" s="2980"/>
      <c r="AC1664" s="5085"/>
      <c r="AD1664" s="5085"/>
      <c r="AE1664" s="5112"/>
    </row>
    <row r="1665" spans="1:34" ht="12.75" customHeight="1">
      <c r="A1665" s="3877"/>
      <c r="B1665" s="5091"/>
      <c r="C1665" s="5107"/>
      <c r="D1665" s="5110"/>
      <c r="E1665" s="5086"/>
      <c r="F1665" s="5085"/>
      <c r="G1665" s="5085"/>
      <c r="H1665" s="5085"/>
      <c r="I1665" s="5085"/>
      <c r="J1665" s="5086"/>
      <c r="K1665" s="5085"/>
      <c r="L1665" s="5085"/>
      <c r="M1665" s="5085"/>
      <c r="N1665" s="2861" t="s">
        <v>379</v>
      </c>
      <c r="O1665" s="2865" t="s">
        <v>3055</v>
      </c>
      <c r="P1665" s="2826" t="s">
        <v>3055</v>
      </c>
      <c r="Q1665" s="2861" t="s">
        <v>857</v>
      </c>
      <c r="R1665" s="2869">
        <v>3985</v>
      </c>
      <c r="S1665" s="2867" t="s">
        <v>858</v>
      </c>
      <c r="T1665" s="2867">
        <v>2</v>
      </c>
      <c r="U1665" s="2867" t="s">
        <v>859</v>
      </c>
      <c r="V1665" s="2867">
        <v>2</v>
      </c>
      <c r="W1665" s="2867"/>
      <c r="X1665" s="2867"/>
      <c r="Y1665" s="2867"/>
      <c r="Z1665" s="2867"/>
      <c r="AA1665" s="2867"/>
      <c r="AB1665" s="2982"/>
      <c r="AC1665" s="5086"/>
      <c r="AD1665" s="5086"/>
      <c r="AE1665" s="5113"/>
    </row>
    <row r="1666" spans="1:34" ht="12.75" customHeight="1">
      <c r="A1666" s="3877"/>
      <c r="B1666" s="5084" t="s">
        <v>2463</v>
      </c>
      <c r="C1666" s="5105" t="s">
        <v>3806</v>
      </c>
      <c r="D1666" s="4139" t="s">
        <v>3524</v>
      </c>
      <c r="E1666" s="5084" t="s">
        <v>1222</v>
      </c>
      <c r="F1666" s="5084" t="s">
        <v>851</v>
      </c>
      <c r="G1666" s="5084" t="s">
        <v>1131</v>
      </c>
      <c r="H1666" s="5084" t="s">
        <v>624</v>
      </c>
      <c r="I1666" s="5084" t="s">
        <v>873</v>
      </c>
      <c r="J1666" s="5084">
        <v>12670</v>
      </c>
      <c r="K1666" s="5084">
        <v>24096</v>
      </c>
      <c r="L1666" s="5084">
        <v>512</v>
      </c>
      <c r="M1666" s="5084">
        <v>1296</v>
      </c>
      <c r="N1666" s="1890" t="s">
        <v>854</v>
      </c>
      <c r="O1666" s="1890" t="s">
        <v>866</v>
      </c>
      <c r="P1666" s="1912" t="s">
        <v>867</v>
      </c>
      <c r="Q1666" s="1890" t="s">
        <v>857</v>
      </c>
      <c r="R1666" s="1912">
        <v>270</v>
      </c>
      <c r="S1666" s="1912" t="s">
        <v>858</v>
      </c>
      <c r="T1666" s="1912">
        <v>2</v>
      </c>
      <c r="U1666" s="1912" t="s">
        <v>859</v>
      </c>
      <c r="V1666" s="1912">
        <v>2</v>
      </c>
      <c r="W1666" s="1912"/>
      <c r="X1666" s="1912"/>
      <c r="Y1666" s="1912"/>
      <c r="Z1666" s="1912"/>
      <c r="AA1666" s="1912"/>
      <c r="AB1666" s="2983"/>
      <c r="AC1666" s="5084" t="s">
        <v>2468</v>
      </c>
      <c r="AD1666" s="5084" t="s">
        <v>2460</v>
      </c>
      <c r="AE1666" s="5124" t="s">
        <v>3822</v>
      </c>
      <c r="AF1666"/>
      <c r="AG1666"/>
      <c r="AH1666"/>
    </row>
    <row r="1667" spans="1:34" ht="12.75" customHeight="1">
      <c r="A1667" s="3877"/>
      <c r="B1667" s="5085"/>
      <c r="C1667" s="5107"/>
      <c r="D1667" s="4079"/>
      <c r="E1667" s="5086"/>
      <c r="F1667" s="5085"/>
      <c r="G1667" s="5086"/>
      <c r="H1667" s="5085"/>
      <c r="I1667" s="5085"/>
      <c r="J1667" s="5085"/>
      <c r="K1667" s="5085"/>
      <c r="L1667" s="5085"/>
      <c r="M1667" s="5085"/>
      <c r="N1667" s="1890" t="s">
        <v>868</v>
      </c>
      <c r="O1667" s="1890" t="s">
        <v>614</v>
      </c>
      <c r="P1667" s="1890" t="s">
        <v>614</v>
      </c>
      <c r="Q1667" s="1890" t="s">
        <v>857</v>
      </c>
      <c r="R1667" s="1912">
        <v>3996</v>
      </c>
      <c r="S1667" s="1912" t="s">
        <v>858</v>
      </c>
      <c r="T1667" s="1912">
        <v>8</v>
      </c>
      <c r="U1667" s="1912" t="s">
        <v>859</v>
      </c>
      <c r="V1667" s="1912">
        <v>8</v>
      </c>
      <c r="W1667" s="1912"/>
      <c r="X1667" s="1912"/>
      <c r="Y1667" s="1912"/>
      <c r="Z1667" s="1912"/>
      <c r="AA1667" s="1912"/>
      <c r="AB1667" s="2980"/>
      <c r="AC1667" s="5085"/>
      <c r="AD1667" s="5085"/>
      <c r="AE1667" s="5125"/>
      <c r="AF1667"/>
      <c r="AG1667"/>
      <c r="AH1667"/>
    </row>
    <row r="1668" spans="1:34" ht="12.75" customHeight="1">
      <c r="A1668" s="3877"/>
      <c r="B1668" s="5090" t="s">
        <v>2464</v>
      </c>
      <c r="C1668" s="5105" t="s">
        <v>6031</v>
      </c>
      <c r="D1668" s="5108" t="s">
        <v>6032</v>
      </c>
      <c r="E1668" s="5084" t="s">
        <v>1222</v>
      </c>
      <c r="F1668" s="5084" t="s">
        <v>851</v>
      </c>
      <c r="G1668" s="5084" t="s">
        <v>1131</v>
      </c>
      <c r="H1668" s="5084" t="s">
        <v>624</v>
      </c>
      <c r="I1668" s="5084" t="s">
        <v>873</v>
      </c>
      <c r="J1668" s="5084">
        <v>12926</v>
      </c>
      <c r="K1668" s="5084">
        <v>24352</v>
      </c>
      <c r="L1668" s="5084">
        <v>512</v>
      </c>
      <c r="M1668" s="5084">
        <v>1552</v>
      </c>
      <c r="N1668" s="2861" t="s">
        <v>854</v>
      </c>
      <c r="O1668" s="2861" t="s">
        <v>866</v>
      </c>
      <c r="P1668" s="2867" t="s">
        <v>867</v>
      </c>
      <c r="Q1668" s="2861" t="s">
        <v>857</v>
      </c>
      <c r="R1668" s="2867">
        <v>270</v>
      </c>
      <c r="S1668" s="2867" t="s">
        <v>858</v>
      </c>
      <c r="T1668" s="2867">
        <v>2</v>
      </c>
      <c r="U1668" s="2867" t="s">
        <v>859</v>
      </c>
      <c r="V1668" s="2867">
        <v>2</v>
      </c>
      <c r="W1668" s="2867"/>
      <c r="X1668" s="2867"/>
      <c r="Y1668" s="2867"/>
      <c r="Z1668" s="2867"/>
      <c r="AA1668" s="2867"/>
      <c r="AB1668" s="2983"/>
      <c r="AC1668" s="5084" t="s">
        <v>2468</v>
      </c>
      <c r="AD1668" s="5084" t="s">
        <v>5972</v>
      </c>
      <c r="AE1668" s="5111" t="s">
        <v>6482</v>
      </c>
    </row>
    <row r="1669" spans="1:34" ht="12.75" customHeight="1">
      <c r="A1669" s="3877"/>
      <c r="B1669" s="5091"/>
      <c r="C1669" s="5106"/>
      <c r="D1669" s="5109"/>
      <c r="E1669" s="5085"/>
      <c r="F1669" s="5085"/>
      <c r="G1669" s="5085"/>
      <c r="H1669" s="5085"/>
      <c r="I1669" s="5085"/>
      <c r="J1669" s="5085"/>
      <c r="K1669" s="5085"/>
      <c r="L1669" s="5085"/>
      <c r="M1669" s="5085"/>
      <c r="N1669" s="2861" t="s">
        <v>868</v>
      </c>
      <c r="O1669" s="2861" t="s">
        <v>3521</v>
      </c>
      <c r="P1669" s="2861" t="s">
        <v>3521</v>
      </c>
      <c r="Q1669" s="2861" t="s">
        <v>857</v>
      </c>
      <c r="R1669" s="2869">
        <v>3996</v>
      </c>
      <c r="S1669" s="2867" t="s">
        <v>858</v>
      </c>
      <c r="T1669" s="2867">
        <v>8</v>
      </c>
      <c r="U1669" s="2867" t="s">
        <v>859</v>
      </c>
      <c r="V1669" s="2867">
        <v>8</v>
      </c>
      <c r="W1669" s="2867"/>
      <c r="X1669" s="2867"/>
      <c r="Y1669" s="2867"/>
      <c r="Z1669" s="2867"/>
      <c r="AA1669" s="2867"/>
      <c r="AB1669" s="2980"/>
      <c r="AC1669" s="5085"/>
      <c r="AD1669" s="5085"/>
      <c r="AE1669" s="5112"/>
    </row>
    <row r="1670" spans="1:34" ht="12.75" customHeight="1">
      <c r="A1670" s="3877"/>
      <c r="B1670" s="5091"/>
      <c r="C1670" s="5107"/>
      <c r="D1670" s="5110"/>
      <c r="E1670" s="5086"/>
      <c r="F1670" s="5086"/>
      <c r="G1670" s="5086"/>
      <c r="H1670" s="5086"/>
      <c r="I1670" s="5086"/>
      <c r="J1670" s="5085"/>
      <c r="K1670" s="5085"/>
      <c r="L1670" s="5085"/>
      <c r="M1670" s="5085"/>
      <c r="N1670" s="2852" t="s">
        <v>379</v>
      </c>
      <c r="O1670" s="2865" t="s">
        <v>3055</v>
      </c>
      <c r="P1670" s="2826" t="s">
        <v>3055</v>
      </c>
      <c r="Q1670" s="2865" t="s">
        <v>857</v>
      </c>
      <c r="R1670" s="2869">
        <v>3985</v>
      </c>
      <c r="S1670" s="2826" t="s">
        <v>858</v>
      </c>
      <c r="T1670" s="2826">
        <v>2</v>
      </c>
      <c r="U1670" s="2826" t="s">
        <v>859</v>
      </c>
      <c r="V1670" s="2826">
        <v>2</v>
      </c>
      <c r="W1670" s="2867"/>
      <c r="X1670" s="2867"/>
      <c r="Y1670" s="2867"/>
      <c r="Z1670" s="2867"/>
      <c r="AA1670" s="2867"/>
      <c r="AB1670" s="2982"/>
      <c r="AC1670" s="5086"/>
      <c r="AD1670" s="5086"/>
      <c r="AE1670" s="5113"/>
    </row>
    <row r="1671" spans="1:34" ht="12.75" customHeight="1">
      <c r="A1671" s="3877"/>
      <c r="B1671" s="5084" t="s">
        <v>2463</v>
      </c>
      <c r="C1671" s="5106" t="s">
        <v>4261</v>
      </c>
      <c r="D1671" s="4139" t="s">
        <v>4257</v>
      </c>
      <c r="E1671" s="5084" t="s">
        <v>1221</v>
      </c>
      <c r="F1671" s="5084" t="s">
        <v>851</v>
      </c>
      <c r="G1671" s="5084" t="s">
        <v>862</v>
      </c>
      <c r="H1671" s="5084" t="s">
        <v>624</v>
      </c>
      <c r="I1671" s="5084" t="s">
        <v>853</v>
      </c>
      <c r="J1671" s="5084">
        <v>640</v>
      </c>
      <c r="K1671" s="5084">
        <v>1120</v>
      </c>
      <c r="L1671" s="5084">
        <v>544</v>
      </c>
      <c r="M1671" s="5084">
        <v>832</v>
      </c>
      <c r="N1671" s="1890" t="s">
        <v>854</v>
      </c>
      <c r="O1671" s="1887" t="s">
        <v>1219</v>
      </c>
      <c r="P1671" s="1857" t="s">
        <v>856</v>
      </c>
      <c r="Q1671" s="1890" t="s">
        <v>857</v>
      </c>
      <c r="R1671" s="1912">
        <v>270</v>
      </c>
      <c r="S1671" s="1912" t="s">
        <v>858</v>
      </c>
      <c r="T1671" s="1912">
        <v>2</v>
      </c>
      <c r="U1671" s="1912" t="s">
        <v>859</v>
      </c>
      <c r="V1671" s="1912">
        <v>2</v>
      </c>
      <c r="W1671" s="1912"/>
      <c r="X1671" s="1912"/>
      <c r="Y1671" s="1912"/>
      <c r="Z1671" s="1912"/>
      <c r="AA1671" s="1912"/>
      <c r="AB1671" s="2983"/>
      <c r="AC1671" s="5084" t="s">
        <v>2451</v>
      </c>
      <c r="AD1671" s="5084" t="s">
        <v>2460</v>
      </c>
      <c r="AE1671" s="5124" t="s">
        <v>4331</v>
      </c>
      <c r="AF1671"/>
      <c r="AG1671"/>
      <c r="AH1671"/>
    </row>
    <row r="1672" spans="1:34" ht="13.5" customHeight="1">
      <c r="A1672" s="3877"/>
      <c r="B1672" s="5085"/>
      <c r="C1672" s="5107"/>
      <c r="D1672" s="4079"/>
      <c r="E1672" s="5086"/>
      <c r="F1672" s="5085"/>
      <c r="G1672" s="5085"/>
      <c r="H1672" s="5085"/>
      <c r="I1672" s="5085"/>
      <c r="J1672" s="5085"/>
      <c r="K1672" s="5085"/>
      <c r="L1672" s="5085"/>
      <c r="M1672" s="5085"/>
      <c r="N1672" s="1890" t="s">
        <v>868</v>
      </c>
      <c r="O1672" s="1890" t="s">
        <v>340</v>
      </c>
      <c r="P1672" s="1890" t="s">
        <v>340</v>
      </c>
      <c r="Q1672" s="1890" t="s">
        <v>857</v>
      </c>
      <c r="R1672" s="1912">
        <v>3996</v>
      </c>
      <c r="S1672" s="1912" t="s">
        <v>858</v>
      </c>
      <c r="T1672" s="1912">
        <v>8</v>
      </c>
      <c r="U1672" s="1912" t="s">
        <v>859</v>
      </c>
      <c r="V1672" s="1912">
        <v>8</v>
      </c>
      <c r="W1672" s="1912"/>
      <c r="X1672" s="1912"/>
      <c r="Y1672" s="1912"/>
      <c r="Z1672" s="1912"/>
      <c r="AA1672" s="1912"/>
      <c r="AB1672" s="2980"/>
      <c r="AC1672" s="5085"/>
      <c r="AD1672" s="5085"/>
      <c r="AE1672" s="5125"/>
      <c r="AF1672"/>
      <c r="AG1672"/>
      <c r="AH1672"/>
    </row>
    <row r="1673" spans="1:34" ht="12.75" customHeight="1">
      <c r="A1673" s="3877"/>
      <c r="B1673" s="5090" t="s">
        <v>2464</v>
      </c>
      <c r="C1673" s="5105" t="s">
        <v>3777</v>
      </c>
      <c r="D1673" s="4068" t="s">
        <v>6010</v>
      </c>
      <c r="E1673" s="5084" t="s">
        <v>1221</v>
      </c>
      <c r="F1673" s="5084" t="s">
        <v>851</v>
      </c>
      <c r="G1673" s="5084" t="s">
        <v>862</v>
      </c>
      <c r="H1673" s="5084" t="s">
        <v>624</v>
      </c>
      <c r="I1673" s="5084" t="s">
        <v>853</v>
      </c>
      <c r="J1673" s="5084">
        <v>768</v>
      </c>
      <c r="K1673" s="5084">
        <v>1376</v>
      </c>
      <c r="L1673" s="5084">
        <v>608</v>
      </c>
      <c r="M1673" s="5084">
        <v>1088</v>
      </c>
      <c r="N1673" s="2861" t="s">
        <v>854</v>
      </c>
      <c r="O1673" s="2873" t="s">
        <v>1219</v>
      </c>
      <c r="P1673" s="2867" t="s">
        <v>856</v>
      </c>
      <c r="Q1673" s="2861" t="s">
        <v>857</v>
      </c>
      <c r="R1673" s="2867">
        <v>270</v>
      </c>
      <c r="S1673" s="2867" t="s">
        <v>858</v>
      </c>
      <c r="T1673" s="2867">
        <v>2</v>
      </c>
      <c r="U1673" s="2867" t="s">
        <v>859</v>
      </c>
      <c r="V1673" s="2867">
        <v>2</v>
      </c>
      <c r="W1673" s="2867"/>
      <c r="X1673" s="2867"/>
      <c r="Y1673" s="2867"/>
      <c r="Z1673" s="2867"/>
      <c r="AA1673" s="2867"/>
      <c r="AB1673" s="2983"/>
      <c r="AC1673" s="5084" t="s">
        <v>2451</v>
      </c>
      <c r="AD1673" s="5084" t="s">
        <v>5972</v>
      </c>
      <c r="AE1673" s="5111" t="s">
        <v>6482</v>
      </c>
    </row>
    <row r="1674" spans="1:34" ht="12.75" customHeight="1">
      <c r="A1674" s="3877"/>
      <c r="B1674" s="5091"/>
      <c r="C1674" s="5106"/>
      <c r="D1674" s="4069"/>
      <c r="E1674" s="5085"/>
      <c r="F1674" s="5085"/>
      <c r="G1674" s="5085"/>
      <c r="H1674" s="5085"/>
      <c r="I1674" s="5085"/>
      <c r="J1674" s="5085"/>
      <c r="K1674" s="5085"/>
      <c r="L1674" s="5085"/>
      <c r="M1674" s="5085"/>
      <c r="N1674" s="2861" t="s">
        <v>868</v>
      </c>
      <c r="O1674" s="2861" t="s">
        <v>340</v>
      </c>
      <c r="P1674" s="2861" t="s">
        <v>340</v>
      </c>
      <c r="Q1674" s="2861" t="s">
        <v>857</v>
      </c>
      <c r="R1674" s="2869">
        <v>3996</v>
      </c>
      <c r="S1674" s="2867" t="s">
        <v>858</v>
      </c>
      <c r="T1674" s="2867">
        <v>8</v>
      </c>
      <c r="U1674" s="2867" t="s">
        <v>859</v>
      </c>
      <c r="V1674" s="2867">
        <v>8</v>
      </c>
      <c r="W1674" s="2867"/>
      <c r="X1674" s="2867"/>
      <c r="Y1674" s="2867"/>
      <c r="Z1674" s="2867"/>
      <c r="AA1674" s="2867"/>
      <c r="AB1674" s="2980"/>
      <c r="AC1674" s="5085"/>
      <c r="AD1674" s="5085"/>
      <c r="AE1674" s="5112"/>
    </row>
    <row r="1675" spans="1:34" ht="12.75" customHeight="1">
      <c r="A1675" s="3877"/>
      <c r="B1675" s="5092"/>
      <c r="C1675" s="5107"/>
      <c r="D1675" s="4070"/>
      <c r="E1675" s="5086"/>
      <c r="F1675" s="5086"/>
      <c r="G1675" s="5086"/>
      <c r="H1675" s="5086"/>
      <c r="I1675" s="5086"/>
      <c r="J1675" s="5086"/>
      <c r="K1675" s="5086"/>
      <c r="L1675" s="5086"/>
      <c r="M1675" s="5086"/>
      <c r="N1675" s="2861" t="s">
        <v>379</v>
      </c>
      <c r="O1675" s="2861" t="s">
        <v>380</v>
      </c>
      <c r="P1675" s="2861" t="s">
        <v>380</v>
      </c>
      <c r="Q1675" s="2861" t="s">
        <v>857</v>
      </c>
      <c r="R1675" s="2869">
        <v>3985</v>
      </c>
      <c r="S1675" s="2867" t="s">
        <v>858</v>
      </c>
      <c r="T1675" s="2867">
        <v>2</v>
      </c>
      <c r="U1675" s="2867" t="s">
        <v>859</v>
      </c>
      <c r="V1675" s="2867">
        <v>2</v>
      </c>
      <c r="W1675" s="2867"/>
      <c r="X1675" s="2867"/>
      <c r="Y1675" s="2867"/>
      <c r="Z1675" s="2867"/>
      <c r="AA1675" s="2867"/>
      <c r="AB1675" s="2982"/>
      <c r="AC1675" s="5086"/>
      <c r="AD1675" s="5086"/>
      <c r="AE1675" s="5113"/>
    </row>
    <row r="1676" spans="1:34" ht="25.5" customHeight="1">
      <c r="A1676" s="3877"/>
      <c r="B1676" s="5084" t="s">
        <v>2463</v>
      </c>
      <c r="C1676" s="5106" t="s">
        <v>4264</v>
      </c>
      <c r="D1676" s="4139" t="s">
        <v>4325</v>
      </c>
      <c r="E1676" s="5084" t="s">
        <v>1221</v>
      </c>
      <c r="F1676" s="5084" t="s">
        <v>851</v>
      </c>
      <c r="G1676" s="5084" t="s">
        <v>862</v>
      </c>
      <c r="H1676" s="5084" t="s">
        <v>624</v>
      </c>
      <c r="I1676" s="5084" t="s">
        <v>853</v>
      </c>
      <c r="J1676" s="5084">
        <v>640</v>
      </c>
      <c r="K1676" s="5084">
        <v>1728</v>
      </c>
      <c r="L1676" s="5084">
        <v>544</v>
      </c>
      <c r="M1676" s="5084">
        <v>832</v>
      </c>
      <c r="N1676" s="1890" t="s">
        <v>854</v>
      </c>
      <c r="O1676" s="1887" t="s">
        <v>164</v>
      </c>
      <c r="P1676" s="1857" t="s">
        <v>856</v>
      </c>
      <c r="Q1676" s="1890" t="s">
        <v>857</v>
      </c>
      <c r="R1676" s="1912">
        <v>270</v>
      </c>
      <c r="S1676" s="1912" t="s">
        <v>858</v>
      </c>
      <c r="T1676" s="1912">
        <v>2</v>
      </c>
      <c r="U1676" s="1912" t="s">
        <v>859</v>
      </c>
      <c r="V1676" s="1912">
        <v>2</v>
      </c>
      <c r="W1676" s="1912"/>
      <c r="X1676" s="1912"/>
      <c r="Y1676" s="1912"/>
      <c r="Z1676" s="1912"/>
      <c r="AA1676" s="1912"/>
      <c r="AB1676" s="2983"/>
      <c r="AC1676" s="5084" t="s">
        <v>2451</v>
      </c>
      <c r="AD1676" s="5084" t="s">
        <v>2460</v>
      </c>
      <c r="AE1676" s="5124" t="s">
        <v>4331</v>
      </c>
      <c r="AF1676"/>
      <c r="AG1676"/>
      <c r="AH1676"/>
    </row>
    <row r="1677" spans="1:34" ht="25.5" customHeight="1">
      <c r="A1677" s="3877"/>
      <c r="B1677" s="5085"/>
      <c r="C1677" s="5107"/>
      <c r="D1677" s="4079"/>
      <c r="E1677" s="5086"/>
      <c r="F1677" s="5085"/>
      <c r="G1677" s="5086"/>
      <c r="H1677" s="5085"/>
      <c r="I1677" s="5085"/>
      <c r="J1677" s="5085"/>
      <c r="K1677" s="5085"/>
      <c r="L1677" s="5085"/>
      <c r="M1677" s="5085"/>
      <c r="N1677" s="1890" t="s">
        <v>868</v>
      </c>
      <c r="O1677" s="1890" t="s">
        <v>340</v>
      </c>
      <c r="P1677" s="1890" t="s">
        <v>340</v>
      </c>
      <c r="Q1677" s="1890" t="s">
        <v>857</v>
      </c>
      <c r="R1677" s="1912">
        <v>3996</v>
      </c>
      <c r="S1677" s="1912" t="s">
        <v>858</v>
      </c>
      <c r="T1677" s="1912">
        <v>8</v>
      </c>
      <c r="U1677" s="1912" t="s">
        <v>859</v>
      </c>
      <c r="V1677" s="1912">
        <v>8</v>
      </c>
      <c r="W1677" s="1912"/>
      <c r="X1677" s="1912"/>
      <c r="Y1677" s="1912"/>
      <c r="Z1677" s="1912"/>
      <c r="AA1677" s="1912"/>
      <c r="AB1677" s="2980"/>
      <c r="AC1677" s="5085"/>
      <c r="AD1677" s="5085"/>
      <c r="AE1677" s="5125"/>
      <c r="AF1677"/>
      <c r="AG1677"/>
      <c r="AH1677"/>
    </row>
    <row r="1678" spans="1:34" ht="14.25" customHeight="1">
      <c r="A1678" s="3877"/>
      <c r="B1678" s="5090" t="s">
        <v>2464</v>
      </c>
      <c r="C1678" s="5105" t="s">
        <v>3716</v>
      </c>
      <c r="D1678" s="5109" t="s">
        <v>6012</v>
      </c>
      <c r="E1678" s="5084" t="s">
        <v>1221</v>
      </c>
      <c r="F1678" s="5084" t="s">
        <v>851</v>
      </c>
      <c r="G1678" s="5085" t="s">
        <v>862</v>
      </c>
      <c r="H1678" s="5084" t="s">
        <v>624</v>
      </c>
      <c r="I1678" s="5084" t="s">
        <v>853</v>
      </c>
      <c r="J1678" s="5090">
        <v>769</v>
      </c>
      <c r="K1678" s="5084">
        <v>1984</v>
      </c>
      <c r="L1678" s="5084">
        <v>608</v>
      </c>
      <c r="M1678" s="5084">
        <v>1088</v>
      </c>
      <c r="N1678" s="2861" t="s">
        <v>854</v>
      </c>
      <c r="O1678" s="2873" t="s">
        <v>164</v>
      </c>
      <c r="P1678" s="2867" t="s">
        <v>856</v>
      </c>
      <c r="Q1678" s="2861" t="s">
        <v>857</v>
      </c>
      <c r="R1678" s="2867">
        <v>270</v>
      </c>
      <c r="S1678" s="2867" t="s">
        <v>858</v>
      </c>
      <c r="T1678" s="2867">
        <v>2</v>
      </c>
      <c r="U1678" s="2867" t="s">
        <v>859</v>
      </c>
      <c r="V1678" s="2867">
        <v>2</v>
      </c>
      <c r="W1678" s="2867"/>
      <c r="X1678" s="2867"/>
      <c r="Y1678" s="2867"/>
      <c r="Z1678" s="2867"/>
      <c r="AA1678" s="2867"/>
      <c r="AB1678" s="2983"/>
      <c r="AC1678" s="5084" t="s">
        <v>2451</v>
      </c>
      <c r="AD1678" s="5084" t="s">
        <v>5972</v>
      </c>
      <c r="AE1678" s="5111" t="s">
        <v>6482</v>
      </c>
    </row>
    <row r="1679" spans="1:34" ht="14.25" customHeight="1">
      <c r="A1679" s="3877"/>
      <c r="B1679" s="5091"/>
      <c r="C1679" s="5106"/>
      <c r="D1679" s="5109"/>
      <c r="E1679" s="5085"/>
      <c r="F1679" s="5085"/>
      <c r="G1679" s="5085"/>
      <c r="H1679" s="5085"/>
      <c r="I1679" s="5085"/>
      <c r="J1679" s="5091"/>
      <c r="K1679" s="5085"/>
      <c r="L1679" s="5085"/>
      <c r="M1679" s="5085"/>
      <c r="N1679" s="2861" t="s">
        <v>868</v>
      </c>
      <c r="O1679" s="2861" t="s">
        <v>340</v>
      </c>
      <c r="P1679" s="2861" t="s">
        <v>340</v>
      </c>
      <c r="Q1679" s="2861" t="s">
        <v>857</v>
      </c>
      <c r="R1679" s="2869">
        <v>3996</v>
      </c>
      <c r="S1679" s="2867" t="s">
        <v>858</v>
      </c>
      <c r="T1679" s="2867">
        <v>8</v>
      </c>
      <c r="U1679" s="2867" t="s">
        <v>859</v>
      </c>
      <c r="V1679" s="2867">
        <v>8</v>
      </c>
      <c r="W1679" s="2867"/>
      <c r="X1679" s="2867"/>
      <c r="Y1679" s="2867"/>
      <c r="Z1679" s="2867"/>
      <c r="AA1679" s="2867"/>
      <c r="AB1679" s="2980"/>
      <c r="AC1679" s="5085"/>
      <c r="AD1679" s="5085"/>
      <c r="AE1679" s="5112"/>
    </row>
    <row r="1680" spans="1:34" ht="14.25" customHeight="1">
      <c r="A1680" s="3877"/>
      <c r="B1680" s="5092"/>
      <c r="C1680" s="5107"/>
      <c r="D1680" s="5110"/>
      <c r="E1680" s="5086"/>
      <c r="F1680" s="5086"/>
      <c r="G1680" s="5086"/>
      <c r="H1680" s="5086"/>
      <c r="I1680" s="5086"/>
      <c r="J1680" s="5092"/>
      <c r="K1680" s="5086"/>
      <c r="L1680" s="5086"/>
      <c r="M1680" s="5086"/>
      <c r="N1680" s="2852" t="s">
        <v>379</v>
      </c>
      <c r="O1680" s="2865" t="s">
        <v>3055</v>
      </c>
      <c r="P1680" s="2826" t="s">
        <v>3055</v>
      </c>
      <c r="Q1680" s="2865" t="s">
        <v>857</v>
      </c>
      <c r="R1680" s="2869">
        <v>3985</v>
      </c>
      <c r="S1680" s="2826" t="s">
        <v>858</v>
      </c>
      <c r="T1680" s="2826">
        <v>2</v>
      </c>
      <c r="U1680" s="2826" t="s">
        <v>859</v>
      </c>
      <c r="V1680" s="2826">
        <v>2</v>
      </c>
      <c r="W1680" s="2867"/>
      <c r="X1680" s="2867"/>
      <c r="Y1680" s="2867"/>
      <c r="Z1680" s="2867"/>
      <c r="AA1680" s="2867"/>
      <c r="AB1680" s="2982"/>
      <c r="AC1680" s="5086"/>
      <c r="AD1680" s="5086"/>
      <c r="AE1680" s="5113"/>
    </row>
    <row r="1681" spans="1:34" ht="20.25" customHeight="1">
      <c r="A1681" s="3877"/>
      <c r="B1681" s="5084" t="s">
        <v>2463</v>
      </c>
      <c r="C1681" s="5106" t="s">
        <v>3757</v>
      </c>
      <c r="D1681" s="4139" t="s">
        <v>4326</v>
      </c>
      <c r="E1681" s="5084" t="s">
        <v>1221</v>
      </c>
      <c r="F1681" s="5084" t="s">
        <v>851</v>
      </c>
      <c r="G1681" s="5084" t="s">
        <v>862</v>
      </c>
      <c r="H1681" s="5084" t="s">
        <v>624</v>
      </c>
      <c r="I1681" s="5084" t="s">
        <v>853</v>
      </c>
      <c r="J1681" s="5084">
        <v>896</v>
      </c>
      <c r="K1681" s="5084">
        <v>2912</v>
      </c>
      <c r="L1681" s="5084">
        <v>608</v>
      </c>
      <c r="M1681" s="5084">
        <v>832</v>
      </c>
      <c r="N1681" s="1890" t="s">
        <v>854</v>
      </c>
      <c r="O1681" s="1887" t="s">
        <v>165</v>
      </c>
      <c r="P1681" s="1857" t="s">
        <v>856</v>
      </c>
      <c r="Q1681" s="1890" t="s">
        <v>857</v>
      </c>
      <c r="R1681" s="1912">
        <v>270</v>
      </c>
      <c r="S1681" s="1912" t="s">
        <v>858</v>
      </c>
      <c r="T1681" s="1912">
        <v>2</v>
      </c>
      <c r="U1681" s="1912" t="s">
        <v>859</v>
      </c>
      <c r="V1681" s="1912">
        <v>2</v>
      </c>
      <c r="W1681" s="1912"/>
      <c r="X1681" s="1912"/>
      <c r="Y1681" s="1912"/>
      <c r="Z1681" s="1912"/>
      <c r="AA1681" s="1912"/>
      <c r="AB1681" s="2983"/>
      <c r="AC1681" s="5084" t="s">
        <v>2451</v>
      </c>
      <c r="AD1681" s="5084" t="s">
        <v>2460</v>
      </c>
      <c r="AE1681" s="5124" t="s">
        <v>4331</v>
      </c>
      <c r="AF1681"/>
      <c r="AG1681"/>
      <c r="AH1681"/>
    </row>
    <row r="1682" spans="1:34" ht="20.25" customHeight="1">
      <c r="A1682" s="3877"/>
      <c r="B1682" s="5085"/>
      <c r="C1682" s="5107"/>
      <c r="D1682" s="4079"/>
      <c r="E1682" s="5086"/>
      <c r="F1682" s="5085"/>
      <c r="G1682" s="5085"/>
      <c r="H1682" s="5085"/>
      <c r="I1682" s="5085"/>
      <c r="J1682" s="5085"/>
      <c r="K1682" s="5085"/>
      <c r="L1682" s="5085"/>
      <c r="M1682" s="5085"/>
      <c r="N1682" s="1890" t="s">
        <v>868</v>
      </c>
      <c r="O1682" s="1890" t="s">
        <v>340</v>
      </c>
      <c r="P1682" s="1890" t="s">
        <v>340</v>
      </c>
      <c r="Q1682" s="1890" t="s">
        <v>857</v>
      </c>
      <c r="R1682" s="1912">
        <v>3996</v>
      </c>
      <c r="S1682" s="1912" t="s">
        <v>858</v>
      </c>
      <c r="T1682" s="1912">
        <v>8</v>
      </c>
      <c r="U1682" s="1912" t="s">
        <v>859</v>
      </c>
      <c r="V1682" s="1912">
        <v>8</v>
      </c>
      <c r="W1682" s="1912"/>
      <c r="X1682" s="1912"/>
      <c r="Y1682" s="1912"/>
      <c r="Z1682" s="1912"/>
      <c r="AA1682" s="1912"/>
      <c r="AB1682" s="2980"/>
      <c r="AC1682" s="5085"/>
      <c r="AD1682" s="5085"/>
      <c r="AE1682" s="5125"/>
      <c r="AF1682"/>
      <c r="AG1682"/>
      <c r="AH1682"/>
    </row>
    <row r="1683" spans="1:34" ht="12.75" customHeight="1">
      <c r="A1683" s="3877"/>
      <c r="B1683" s="5090" t="s">
        <v>2464</v>
      </c>
      <c r="C1683" s="5105" t="s">
        <v>3779</v>
      </c>
      <c r="D1683" s="5109" t="s">
        <v>6014</v>
      </c>
      <c r="E1683" s="5084" t="s">
        <v>1221</v>
      </c>
      <c r="F1683" s="5084" t="s">
        <v>851</v>
      </c>
      <c r="G1683" s="5084" t="s">
        <v>862</v>
      </c>
      <c r="H1683" s="5084" t="s">
        <v>624</v>
      </c>
      <c r="I1683" s="5084" t="s">
        <v>853</v>
      </c>
      <c r="J1683" s="5084">
        <v>1024</v>
      </c>
      <c r="K1683" s="5084">
        <v>3168</v>
      </c>
      <c r="L1683" s="5084">
        <v>608</v>
      </c>
      <c r="M1683" s="5084">
        <v>1088</v>
      </c>
      <c r="N1683" s="2861" t="s">
        <v>854</v>
      </c>
      <c r="O1683" s="2873" t="s">
        <v>165</v>
      </c>
      <c r="P1683" s="2867" t="s">
        <v>856</v>
      </c>
      <c r="Q1683" s="2861" t="s">
        <v>857</v>
      </c>
      <c r="R1683" s="2867">
        <v>270</v>
      </c>
      <c r="S1683" s="2867" t="s">
        <v>858</v>
      </c>
      <c r="T1683" s="2867">
        <v>2</v>
      </c>
      <c r="U1683" s="2867" t="s">
        <v>859</v>
      </c>
      <c r="V1683" s="2867">
        <v>2</v>
      </c>
      <c r="W1683" s="465"/>
      <c r="X1683" s="465"/>
      <c r="Y1683" s="465"/>
      <c r="Z1683" s="465"/>
      <c r="AA1683" s="465"/>
      <c r="AB1683" s="2971"/>
      <c r="AC1683" s="5084" t="s">
        <v>2451</v>
      </c>
      <c r="AD1683" s="5084" t="s">
        <v>5972</v>
      </c>
      <c r="AE1683" s="5111" t="s">
        <v>6482</v>
      </c>
    </row>
    <row r="1684" spans="1:34" ht="12.75" customHeight="1">
      <c r="A1684" s="3877"/>
      <c r="B1684" s="5091"/>
      <c r="C1684" s="5106"/>
      <c r="D1684" s="5109"/>
      <c r="E1684" s="5085"/>
      <c r="F1684" s="5085"/>
      <c r="G1684" s="5085"/>
      <c r="H1684" s="5085"/>
      <c r="I1684" s="5085"/>
      <c r="J1684" s="5085"/>
      <c r="K1684" s="5085"/>
      <c r="L1684" s="5085"/>
      <c r="M1684" s="5085"/>
      <c r="N1684" s="2861" t="s">
        <v>868</v>
      </c>
      <c r="O1684" s="2861" t="s">
        <v>340</v>
      </c>
      <c r="P1684" s="2861" t="s">
        <v>340</v>
      </c>
      <c r="Q1684" s="2861" t="s">
        <v>857</v>
      </c>
      <c r="R1684" s="2869">
        <v>3996</v>
      </c>
      <c r="S1684" s="2867" t="s">
        <v>858</v>
      </c>
      <c r="T1684" s="2867">
        <v>8</v>
      </c>
      <c r="U1684" s="2867" t="s">
        <v>859</v>
      </c>
      <c r="V1684" s="2867">
        <v>8</v>
      </c>
      <c r="W1684" s="465"/>
      <c r="X1684" s="465"/>
      <c r="Y1684" s="465"/>
      <c r="Z1684" s="465"/>
      <c r="AA1684" s="465"/>
      <c r="AB1684" s="2972"/>
      <c r="AC1684" s="5085"/>
      <c r="AD1684" s="5085"/>
      <c r="AE1684" s="5112"/>
    </row>
    <row r="1685" spans="1:34" ht="12.75" customHeight="1">
      <c r="A1685" s="3877"/>
      <c r="B1685" s="5092"/>
      <c r="C1685" s="5107"/>
      <c r="D1685" s="5110"/>
      <c r="E1685" s="5086"/>
      <c r="F1685" s="5086"/>
      <c r="G1685" s="5086"/>
      <c r="H1685" s="5086"/>
      <c r="I1685" s="5086"/>
      <c r="J1685" s="5086"/>
      <c r="K1685" s="5086"/>
      <c r="L1685" s="5086"/>
      <c r="M1685" s="5086"/>
      <c r="N1685" s="2861" t="s">
        <v>379</v>
      </c>
      <c r="O1685" s="2861" t="s">
        <v>380</v>
      </c>
      <c r="P1685" s="2861" t="s">
        <v>380</v>
      </c>
      <c r="Q1685" s="2861" t="s">
        <v>857</v>
      </c>
      <c r="R1685" s="2869">
        <v>3985</v>
      </c>
      <c r="S1685" s="2867" t="s">
        <v>858</v>
      </c>
      <c r="T1685" s="2867">
        <v>2</v>
      </c>
      <c r="U1685" s="2867" t="s">
        <v>859</v>
      </c>
      <c r="V1685" s="2867">
        <v>2</v>
      </c>
      <c r="W1685" s="465"/>
      <c r="X1685" s="465"/>
      <c r="Y1685" s="465"/>
      <c r="Z1685" s="465"/>
      <c r="AA1685" s="465"/>
      <c r="AB1685" s="500"/>
      <c r="AC1685" s="5086"/>
      <c r="AD1685" s="5086"/>
      <c r="AE1685" s="5113"/>
    </row>
    <row r="1686" spans="1:34" ht="25.5" customHeight="1">
      <c r="A1686" s="3877"/>
      <c r="B1686" s="5084" t="s">
        <v>2463</v>
      </c>
      <c r="C1686" s="5106" t="s">
        <v>4328</v>
      </c>
      <c r="D1686" s="4139" t="s">
        <v>4327</v>
      </c>
      <c r="E1686" s="5084" t="s">
        <v>1221</v>
      </c>
      <c r="F1686" s="5084" t="s">
        <v>851</v>
      </c>
      <c r="G1686" s="5084" t="s">
        <v>862</v>
      </c>
      <c r="H1686" s="5084" t="s">
        <v>624</v>
      </c>
      <c r="I1686" s="5084" t="s">
        <v>853</v>
      </c>
      <c r="J1686" s="5084">
        <v>896</v>
      </c>
      <c r="K1686" s="5084">
        <v>4128</v>
      </c>
      <c r="L1686" s="5084">
        <v>608</v>
      </c>
      <c r="M1686" s="5084">
        <v>832</v>
      </c>
      <c r="N1686" s="1890" t="s">
        <v>854</v>
      </c>
      <c r="O1686" s="1887" t="s">
        <v>166</v>
      </c>
      <c r="P1686" s="1857" t="s">
        <v>856</v>
      </c>
      <c r="Q1686" s="1890" t="s">
        <v>857</v>
      </c>
      <c r="R1686" s="1912">
        <v>270</v>
      </c>
      <c r="S1686" s="1912" t="s">
        <v>858</v>
      </c>
      <c r="T1686" s="1912">
        <v>2</v>
      </c>
      <c r="U1686" s="1912" t="s">
        <v>859</v>
      </c>
      <c r="V1686" s="1912">
        <v>2</v>
      </c>
      <c r="W1686" s="1912"/>
      <c r="X1686" s="1912"/>
      <c r="Y1686" s="1912"/>
      <c r="Z1686" s="1912"/>
      <c r="AA1686" s="1912"/>
      <c r="AB1686" s="2983"/>
      <c r="AC1686" s="5084" t="s">
        <v>2451</v>
      </c>
      <c r="AD1686" s="5084" t="s">
        <v>2460</v>
      </c>
      <c r="AE1686" s="5124" t="s">
        <v>4331</v>
      </c>
      <c r="AF1686"/>
      <c r="AG1686"/>
      <c r="AH1686"/>
    </row>
    <row r="1687" spans="1:34" ht="25.5" customHeight="1">
      <c r="A1687" s="3877"/>
      <c r="B1687" s="5085"/>
      <c r="C1687" s="5107"/>
      <c r="D1687" s="4079"/>
      <c r="E1687" s="5086"/>
      <c r="F1687" s="5085"/>
      <c r="G1687" s="5085"/>
      <c r="H1687" s="5085"/>
      <c r="I1687" s="5085"/>
      <c r="J1687" s="5085"/>
      <c r="K1687" s="5085"/>
      <c r="L1687" s="5085"/>
      <c r="M1687" s="5085"/>
      <c r="N1687" s="1890" t="s">
        <v>868</v>
      </c>
      <c r="O1687" s="1890" t="s">
        <v>340</v>
      </c>
      <c r="P1687" s="1890" t="s">
        <v>340</v>
      </c>
      <c r="Q1687" s="1890" t="s">
        <v>857</v>
      </c>
      <c r="R1687" s="1912">
        <v>3996</v>
      </c>
      <c r="S1687" s="1912" t="s">
        <v>858</v>
      </c>
      <c r="T1687" s="1912">
        <v>8</v>
      </c>
      <c r="U1687" s="1912" t="s">
        <v>859</v>
      </c>
      <c r="V1687" s="1912">
        <v>8</v>
      </c>
      <c r="W1687" s="1912"/>
      <c r="X1687" s="1912"/>
      <c r="Y1687" s="1912"/>
      <c r="Z1687" s="1912"/>
      <c r="AA1687" s="1912"/>
      <c r="AB1687" s="2980"/>
      <c r="AC1687" s="5085"/>
      <c r="AD1687" s="5085"/>
      <c r="AE1687" s="5125"/>
      <c r="AF1687"/>
      <c r="AG1687"/>
      <c r="AH1687"/>
    </row>
    <row r="1688" spans="1:34" ht="12.75" customHeight="1">
      <c r="A1688" s="3877"/>
      <c r="B1688" s="5090" t="s">
        <v>2464</v>
      </c>
      <c r="C1688" s="5105" t="s">
        <v>6015</v>
      </c>
      <c r="D1688" s="5109" t="s">
        <v>6016</v>
      </c>
      <c r="E1688" s="5084" t="s">
        <v>1221</v>
      </c>
      <c r="F1688" s="5084" t="s">
        <v>851</v>
      </c>
      <c r="G1688" s="5084" t="s">
        <v>862</v>
      </c>
      <c r="H1688" s="5084" t="s">
        <v>624</v>
      </c>
      <c r="I1688" s="5084" t="s">
        <v>853</v>
      </c>
      <c r="J1688" s="5084">
        <v>1024</v>
      </c>
      <c r="K1688" s="5084">
        <v>4384</v>
      </c>
      <c r="L1688" s="5084">
        <v>608</v>
      </c>
      <c r="M1688" s="5084">
        <v>1088</v>
      </c>
      <c r="N1688" s="2861" t="s">
        <v>854</v>
      </c>
      <c r="O1688" s="2873" t="s">
        <v>166</v>
      </c>
      <c r="P1688" s="2867" t="s">
        <v>856</v>
      </c>
      <c r="Q1688" s="2861" t="s">
        <v>857</v>
      </c>
      <c r="R1688" s="2867">
        <v>270</v>
      </c>
      <c r="S1688" s="2867" t="s">
        <v>858</v>
      </c>
      <c r="T1688" s="2867">
        <v>2</v>
      </c>
      <c r="U1688" s="2867" t="s">
        <v>859</v>
      </c>
      <c r="V1688" s="2867">
        <v>2</v>
      </c>
      <c r="W1688" s="465"/>
      <c r="X1688" s="465"/>
      <c r="Y1688" s="465"/>
      <c r="Z1688" s="465"/>
      <c r="AA1688" s="465"/>
      <c r="AB1688" s="2971"/>
      <c r="AC1688" s="5084" t="s">
        <v>2451</v>
      </c>
      <c r="AD1688" s="5084" t="s">
        <v>5972</v>
      </c>
      <c r="AE1688" s="5111" t="s">
        <v>6482</v>
      </c>
    </row>
    <row r="1689" spans="1:34" ht="12.75" customHeight="1">
      <c r="A1689" s="3877"/>
      <c r="B1689" s="5091"/>
      <c r="C1689" s="5106"/>
      <c r="D1689" s="5109"/>
      <c r="E1689" s="5085"/>
      <c r="F1689" s="5085"/>
      <c r="G1689" s="5085"/>
      <c r="H1689" s="5085"/>
      <c r="I1689" s="5085"/>
      <c r="J1689" s="5085"/>
      <c r="K1689" s="5085"/>
      <c r="L1689" s="5085"/>
      <c r="M1689" s="5085"/>
      <c r="N1689" s="2861" t="s">
        <v>868</v>
      </c>
      <c r="O1689" s="2861" t="s">
        <v>340</v>
      </c>
      <c r="P1689" s="2861" t="s">
        <v>340</v>
      </c>
      <c r="Q1689" s="2861" t="s">
        <v>857</v>
      </c>
      <c r="R1689" s="2869">
        <v>3996</v>
      </c>
      <c r="S1689" s="2867" t="s">
        <v>858</v>
      </c>
      <c r="T1689" s="2867">
        <v>8</v>
      </c>
      <c r="U1689" s="2867" t="s">
        <v>859</v>
      </c>
      <c r="V1689" s="2867">
        <v>8</v>
      </c>
      <c r="W1689" s="465"/>
      <c r="X1689" s="465"/>
      <c r="Y1689" s="465"/>
      <c r="Z1689" s="465"/>
      <c r="AA1689" s="465"/>
      <c r="AB1689" s="2972"/>
      <c r="AC1689" s="5085"/>
      <c r="AD1689" s="5085"/>
      <c r="AE1689" s="5112"/>
    </row>
    <row r="1690" spans="1:34" ht="12.75" customHeight="1">
      <c r="A1690" s="3877"/>
      <c r="B1690" s="5092"/>
      <c r="C1690" s="5107"/>
      <c r="D1690" s="5110"/>
      <c r="E1690" s="5086"/>
      <c r="F1690" s="5086"/>
      <c r="G1690" s="5086"/>
      <c r="H1690" s="5086"/>
      <c r="I1690" s="5086"/>
      <c r="J1690" s="5086"/>
      <c r="K1690" s="5086"/>
      <c r="L1690" s="5086"/>
      <c r="M1690" s="5086"/>
      <c r="N1690" s="2861" t="s">
        <v>379</v>
      </c>
      <c r="O1690" s="2861" t="s">
        <v>380</v>
      </c>
      <c r="P1690" s="2861" t="s">
        <v>380</v>
      </c>
      <c r="Q1690" s="2861" t="s">
        <v>857</v>
      </c>
      <c r="R1690" s="2869">
        <v>3985</v>
      </c>
      <c r="S1690" s="2867" t="s">
        <v>858</v>
      </c>
      <c r="T1690" s="2867">
        <v>2</v>
      </c>
      <c r="U1690" s="2867" t="s">
        <v>859</v>
      </c>
      <c r="V1690" s="2867">
        <v>2</v>
      </c>
      <c r="W1690" s="465"/>
      <c r="X1690" s="465"/>
      <c r="Y1690" s="465"/>
      <c r="Z1690" s="465"/>
      <c r="AA1690" s="465"/>
      <c r="AB1690" s="500"/>
      <c r="AC1690" s="5086"/>
      <c r="AD1690" s="5086"/>
      <c r="AE1690" s="5113"/>
    </row>
    <row r="1691" spans="1:34" ht="20.25" customHeight="1">
      <c r="A1691" s="3877"/>
      <c r="B1691" s="5084" t="s">
        <v>2463</v>
      </c>
      <c r="C1691" s="5105" t="s">
        <v>3758</v>
      </c>
      <c r="D1691" s="4139" t="s">
        <v>1126</v>
      </c>
      <c r="E1691" s="5084" t="s">
        <v>1221</v>
      </c>
      <c r="F1691" s="5084" t="s">
        <v>851</v>
      </c>
      <c r="G1691" s="5084" t="s">
        <v>862</v>
      </c>
      <c r="H1691" s="5084" t="s">
        <v>624</v>
      </c>
      <c r="I1691" s="5084" t="s">
        <v>853</v>
      </c>
      <c r="J1691" s="5084">
        <v>645</v>
      </c>
      <c r="K1691" s="5084">
        <v>5418</v>
      </c>
      <c r="L1691" s="5084">
        <v>512</v>
      </c>
      <c r="M1691" s="5084">
        <v>1152</v>
      </c>
      <c r="N1691" s="1890" t="s">
        <v>854</v>
      </c>
      <c r="O1691" s="1887" t="s">
        <v>1218</v>
      </c>
      <c r="P1691" s="1857" t="s">
        <v>1219</v>
      </c>
      <c r="Q1691" s="1890" t="s">
        <v>857</v>
      </c>
      <c r="R1691" s="1912">
        <v>270</v>
      </c>
      <c r="S1691" s="1912" t="s">
        <v>858</v>
      </c>
      <c r="T1691" s="1912">
        <v>2</v>
      </c>
      <c r="U1691" s="1912" t="s">
        <v>859</v>
      </c>
      <c r="V1691" s="1912">
        <v>2</v>
      </c>
      <c r="W1691" s="1912"/>
      <c r="X1691" s="1912"/>
      <c r="Y1691" s="1912"/>
      <c r="Z1691" s="1912"/>
      <c r="AA1691" s="1912"/>
      <c r="AB1691" s="2983"/>
      <c r="AC1691" s="5084" t="s">
        <v>2451</v>
      </c>
      <c r="AD1691" s="5084" t="s">
        <v>2460</v>
      </c>
      <c r="AE1691" s="5124" t="s">
        <v>263</v>
      </c>
      <c r="AF1691"/>
      <c r="AG1691"/>
      <c r="AH1691"/>
    </row>
    <row r="1692" spans="1:34" ht="20.25" customHeight="1">
      <c r="A1692" s="3877"/>
      <c r="B1692" s="5085"/>
      <c r="C1692" s="5106"/>
      <c r="D1692" s="4079"/>
      <c r="E1692" s="5086"/>
      <c r="F1692" s="5085"/>
      <c r="G1692" s="5085"/>
      <c r="H1692" s="5085"/>
      <c r="I1692" s="5085"/>
      <c r="J1692" s="5085"/>
      <c r="K1692" s="5085"/>
      <c r="L1692" s="5085"/>
      <c r="M1692" s="5085"/>
      <c r="N1692" s="1890" t="s">
        <v>868</v>
      </c>
      <c r="O1692" s="1890" t="s">
        <v>340</v>
      </c>
      <c r="P1692" s="1890" t="s">
        <v>340</v>
      </c>
      <c r="Q1692" s="1890" t="s">
        <v>857</v>
      </c>
      <c r="R1692" s="1912">
        <v>3996</v>
      </c>
      <c r="S1692" s="1912" t="s">
        <v>858</v>
      </c>
      <c r="T1692" s="1912">
        <v>8</v>
      </c>
      <c r="U1692" s="1912" t="s">
        <v>859</v>
      </c>
      <c r="V1692" s="1912">
        <v>8</v>
      </c>
      <c r="W1692" s="1912"/>
      <c r="X1692" s="1912"/>
      <c r="Y1692" s="1912"/>
      <c r="Z1692" s="1912"/>
      <c r="AA1692" s="1912"/>
      <c r="AB1692" s="2980"/>
      <c r="AC1692" s="5085"/>
      <c r="AD1692" s="5085"/>
      <c r="AE1692" s="5125"/>
      <c r="AF1692"/>
      <c r="AG1692"/>
      <c r="AH1692"/>
    </row>
    <row r="1693" spans="1:34" ht="12.75" customHeight="1">
      <c r="A1693" s="3877"/>
      <c r="B1693" s="5090" t="s">
        <v>2464</v>
      </c>
      <c r="C1693" s="5105" t="s">
        <v>3717</v>
      </c>
      <c r="D1693" s="5108" t="s">
        <v>6018</v>
      </c>
      <c r="E1693" s="5084" t="s">
        <v>1221</v>
      </c>
      <c r="F1693" s="5084" t="s">
        <v>851</v>
      </c>
      <c r="G1693" s="5084" t="s">
        <v>862</v>
      </c>
      <c r="H1693" s="5084" t="s">
        <v>624</v>
      </c>
      <c r="I1693" s="5084" t="s">
        <v>853</v>
      </c>
      <c r="J1693" s="5090">
        <v>1025</v>
      </c>
      <c r="K1693" s="5084">
        <v>5674</v>
      </c>
      <c r="L1693" s="5084">
        <v>608</v>
      </c>
      <c r="M1693" s="5084">
        <v>1408</v>
      </c>
      <c r="N1693" s="2852" t="s">
        <v>854</v>
      </c>
      <c r="O1693" s="2852" t="s">
        <v>1218</v>
      </c>
      <c r="P1693" s="2824" t="s">
        <v>1219</v>
      </c>
      <c r="Q1693" s="2852" t="s">
        <v>857</v>
      </c>
      <c r="R1693" s="2824">
        <v>270</v>
      </c>
      <c r="S1693" s="2824" t="s">
        <v>858</v>
      </c>
      <c r="T1693" s="2824">
        <v>2</v>
      </c>
      <c r="U1693" s="2824" t="s">
        <v>859</v>
      </c>
      <c r="V1693" s="2824">
        <v>2</v>
      </c>
      <c r="W1693" s="2824"/>
      <c r="X1693" s="2824"/>
      <c r="Y1693" s="2824"/>
      <c r="Z1693" s="2824"/>
      <c r="AA1693" s="2824"/>
      <c r="AB1693" s="2980"/>
      <c r="AC1693" s="5084" t="s">
        <v>2451</v>
      </c>
      <c r="AD1693" s="5084" t="s">
        <v>5972</v>
      </c>
      <c r="AE1693" s="5111" t="s">
        <v>6482</v>
      </c>
    </row>
    <row r="1694" spans="1:34" ht="12.75" customHeight="1">
      <c r="A1694" s="3877"/>
      <c r="B1694" s="5091"/>
      <c r="C1694" s="5106"/>
      <c r="D1694" s="5109"/>
      <c r="E1694" s="5085"/>
      <c r="F1694" s="5085"/>
      <c r="G1694" s="5085"/>
      <c r="H1694" s="5085"/>
      <c r="I1694" s="5085"/>
      <c r="J1694" s="5091"/>
      <c r="K1694" s="5085"/>
      <c r="L1694" s="5085"/>
      <c r="M1694" s="5085"/>
      <c r="N1694" s="2861" t="s">
        <v>868</v>
      </c>
      <c r="O1694" s="2861" t="s">
        <v>340</v>
      </c>
      <c r="P1694" s="2861" t="s">
        <v>340</v>
      </c>
      <c r="Q1694" s="2861" t="s">
        <v>857</v>
      </c>
      <c r="R1694" s="2869">
        <v>3996</v>
      </c>
      <c r="S1694" s="2867" t="s">
        <v>858</v>
      </c>
      <c r="T1694" s="2867">
        <v>8</v>
      </c>
      <c r="U1694" s="2867" t="s">
        <v>859</v>
      </c>
      <c r="V1694" s="2867">
        <v>8</v>
      </c>
      <c r="W1694" s="2824"/>
      <c r="X1694" s="2824"/>
      <c r="Y1694" s="2824"/>
      <c r="Z1694" s="2824"/>
      <c r="AA1694" s="2824"/>
      <c r="AB1694" s="2980"/>
      <c r="AC1694" s="5085"/>
      <c r="AD1694" s="5085"/>
      <c r="AE1694" s="5112"/>
    </row>
    <row r="1695" spans="1:34" ht="12.75" customHeight="1">
      <c r="A1695" s="3877"/>
      <c r="B1695" s="5092"/>
      <c r="C1695" s="5107"/>
      <c r="D1695" s="5110"/>
      <c r="E1695" s="5086"/>
      <c r="F1695" s="5086"/>
      <c r="G1695" s="5086"/>
      <c r="H1695" s="5086"/>
      <c r="I1695" s="5086"/>
      <c r="J1695" s="5092"/>
      <c r="K1695" s="5086"/>
      <c r="L1695" s="5086"/>
      <c r="M1695" s="5086"/>
      <c r="N1695" s="2852" t="s">
        <v>379</v>
      </c>
      <c r="O1695" s="2865" t="s">
        <v>3055</v>
      </c>
      <c r="P1695" s="2826" t="s">
        <v>3055</v>
      </c>
      <c r="Q1695" s="2865" t="s">
        <v>857</v>
      </c>
      <c r="R1695" s="2869">
        <v>3985</v>
      </c>
      <c r="S1695" s="2826" t="s">
        <v>858</v>
      </c>
      <c r="T1695" s="2826">
        <v>2</v>
      </c>
      <c r="U1695" s="2826" t="s">
        <v>859</v>
      </c>
      <c r="V1695" s="2826">
        <v>2</v>
      </c>
      <c r="W1695" s="2867"/>
      <c r="X1695" s="2867"/>
      <c r="Y1695" s="2867"/>
      <c r="Z1695" s="2867"/>
      <c r="AA1695" s="2867"/>
      <c r="AB1695" s="2982"/>
      <c r="AC1695" s="5086"/>
      <c r="AD1695" s="5086"/>
      <c r="AE1695" s="5113"/>
    </row>
    <row r="1696" spans="1:34" ht="24" customHeight="1">
      <c r="A1696" s="3877"/>
      <c r="B1696" s="5084" t="s">
        <v>2463</v>
      </c>
      <c r="C1696" s="5105" t="s">
        <v>3759</v>
      </c>
      <c r="D1696" s="4139" t="s">
        <v>1127</v>
      </c>
      <c r="E1696" s="5084" t="s">
        <v>1222</v>
      </c>
      <c r="F1696" s="5084" t="s">
        <v>851</v>
      </c>
      <c r="G1696" s="5084" t="s">
        <v>1131</v>
      </c>
      <c r="H1696" s="5084" t="s">
        <v>624</v>
      </c>
      <c r="I1696" s="5084" t="s">
        <v>873</v>
      </c>
      <c r="J1696" s="5084">
        <v>5425</v>
      </c>
      <c r="K1696" s="5084">
        <v>12798</v>
      </c>
      <c r="L1696" s="5084">
        <v>512</v>
      </c>
      <c r="M1696" s="5084">
        <v>1302</v>
      </c>
      <c r="N1696" s="1890" t="s">
        <v>854</v>
      </c>
      <c r="O1696" s="1890" t="s">
        <v>1135</v>
      </c>
      <c r="P1696" s="1912" t="s">
        <v>1134</v>
      </c>
      <c r="Q1696" s="1890" t="s">
        <v>857</v>
      </c>
      <c r="R1696" s="1912">
        <v>270</v>
      </c>
      <c r="S1696" s="1912" t="s">
        <v>858</v>
      </c>
      <c r="T1696" s="1912">
        <v>2</v>
      </c>
      <c r="U1696" s="1912" t="s">
        <v>859</v>
      </c>
      <c r="V1696" s="1912">
        <v>2</v>
      </c>
      <c r="W1696" s="1912"/>
      <c r="X1696" s="1912"/>
      <c r="Y1696" s="1912"/>
      <c r="Z1696" s="1912"/>
      <c r="AA1696" s="1912"/>
      <c r="AB1696" s="2983"/>
      <c r="AC1696" s="5084" t="s">
        <v>2466</v>
      </c>
      <c r="AD1696" s="5084" t="s">
        <v>2460</v>
      </c>
      <c r="AE1696" s="5124" t="s">
        <v>263</v>
      </c>
      <c r="AF1696"/>
      <c r="AG1696"/>
      <c r="AH1696"/>
    </row>
    <row r="1697" spans="1:34" ht="24" customHeight="1">
      <c r="A1697" s="3877"/>
      <c r="B1697" s="5085"/>
      <c r="C1697" s="5106"/>
      <c r="D1697" s="4079"/>
      <c r="E1697" s="5086"/>
      <c r="F1697" s="5085"/>
      <c r="G1697" s="5086"/>
      <c r="H1697" s="5085"/>
      <c r="I1697" s="5085"/>
      <c r="J1697" s="5085"/>
      <c r="K1697" s="5085"/>
      <c r="L1697" s="5085"/>
      <c r="M1697" s="5085"/>
      <c r="N1697" s="1890" t="s">
        <v>868</v>
      </c>
      <c r="O1697" s="1890" t="s">
        <v>340</v>
      </c>
      <c r="P1697" s="1890" t="s">
        <v>340</v>
      </c>
      <c r="Q1697" s="1890" t="s">
        <v>857</v>
      </c>
      <c r="R1697" s="1912">
        <v>3996</v>
      </c>
      <c r="S1697" s="1912" t="s">
        <v>858</v>
      </c>
      <c r="T1697" s="1912">
        <v>8</v>
      </c>
      <c r="U1697" s="1912" t="s">
        <v>859</v>
      </c>
      <c r="V1697" s="1912">
        <v>8</v>
      </c>
      <c r="W1697" s="1912"/>
      <c r="X1697" s="1912"/>
      <c r="Y1697" s="1912"/>
      <c r="Z1697" s="1912"/>
      <c r="AA1697" s="1912"/>
      <c r="AB1697" s="2980"/>
      <c r="AC1697" s="5085"/>
      <c r="AD1697" s="5085"/>
      <c r="AE1697" s="5125"/>
      <c r="AF1697"/>
      <c r="AG1697"/>
      <c r="AH1697"/>
    </row>
    <row r="1698" spans="1:34" ht="12.75" customHeight="1">
      <c r="A1698" s="3877"/>
      <c r="B1698" s="5090" t="s">
        <v>2464</v>
      </c>
      <c r="C1698" s="5105" t="s">
        <v>3718</v>
      </c>
      <c r="D1698" s="5108" t="s">
        <v>6019</v>
      </c>
      <c r="E1698" s="5084" t="s">
        <v>1222</v>
      </c>
      <c r="F1698" s="5084" t="s">
        <v>851</v>
      </c>
      <c r="G1698" s="5084" t="s">
        <v>1131</v>
      </c>
      <c r="H1698" s="5084" t="s">
        <v>624</v>
      </c>
      <c r="I1698" s="5084" t="s">
        <v>873</v>
      </c>
      <c r="J1698" s="5084">
        <v>5674</v>
      </c>
      <c r="K1698" s="5084">
        <v>13054</v>
      </c>
      <c r="L1698" s="5084">
        <v>608</v>
      </c>
      <c r="M1698" s="5084">
        <v>1558</v>
      </c>
      <c r="N1698" s="2861" t="s">
        <v>854</v>
      </c>
      <c r="O1698" s="2861" t="s">
        <v>1135</v>
      </c>
      <c r="P1698" s="2867" t="s">
        <v>1134</v>
      </c>
      <c r="Q1698" s="2861" t="s">
        <v>857</v>
      </c>
      <c r="R1698" s="2867">
        <v>270</v>
      </c>
      <c r="S1698" s="2867" t="s">
        <v>858</v>
      </c>
      <c r="T1698" s="2867">
        <v>2</v>
      </c>
      <c r="U1698" s="2867" t="s">
        <v>859</v>
      </c>
      <c r="V1698" s="2867">
        <v>2</v>
      </c>
      <c r="W1698" s="2867"/>
      <c r="X1698" s="2867"/>
      <c r="Y1698" s="2867"/>
      <c r="Z1698" s="2867"/>
      <c r="AA1698" s="2867"/>
      <c r="AB1698" s="2983"/>
      <c r="AC1698" s="5084" t="s">
        <v>2466</v>
      </c>
      <c r="AD1698" s="5084" t="s">
        <v>5972</v>
      </c>
      <c r="AE1698" s="5111" t="s">
        <v>6482</v>
      </c>
    </row>
    <row r="1699" spans="1:34" ht="12.75" customHeight="1">
      <c r="A1699" s="3877"/>
      <c r="B1699" s="5091"/>
      <c r="C1699" s="5106"/>
      <c r="D1699" s="5109"/>
      <c r="E1699" s="5085"/>
      <c r="F1699" s="5085"/>
      <c r="G1699" s="5085"/>
      <c r="H1699" s="5085"/>
      <c r="I1699" s="5085"/>
      <c r="J1699" s="5085"/>
      <c r="K1699" s="5085"/>
      <c r="L1699" s="5085"/>
      <c r="M1699" s="5085"/>
      <c r="N1699" s="2852" t="s">
        <v>868</v>
      </c>
      <c r="O1699" s="2861" t="s">
        <v>340</v>
      </c>
      <c r="P1699" s="2861" t="s">
        <v>340</v>
      </c>
      <c r="Q1699" s="2865" t="s">
        <v>857</v>
      </c>
      <c r="R1699" s="2869">
        <v>3996</v>
      </c>
      <c r="S1699" s="2826" t="s">
        <v>858</v>
      </c>
      <c r="T1699" s="2826">
        <v>8</v>
      </c>
      <c r="U1699" s="2826" t="s">
        <v>859</v>
      </c>
      <c r="V1699" s="2826">
        <v>8</v>
      </c>
      <c r="W1699" s="2867"/>
      <c r="X1699" s="2867"/>
      <c r="Y1699" s="2867"/>
      <c r="Z1699" s="2867"/>
      <c r="AA1699" s="2867"/>
      <c r="AB1699" s="2980"/>
      <c r="AC1699" s="5085"/>
      <c r="AD1699" s="5085"/>
      <c r="AE1699" s="5112"/>
    </row>
    <row r="1700" spans="1:34" ht="12.75" customHeight="1">
      <c r="A1700" s="3877"/>
      <c r="B1700" s="5091"/>
      <c r="C1700" s="5107"/>
      <c r="D1700" s="5110"/>
      <c r="E1700" s="5086"/>
      <c r="F1700" s="5085"/>
      <c r="G1700" s="5085"/>
      <c r="H1700" s="5085"/>
      <c r="I1700" s="5085"/>
      <c r="J1700" s="5086"/>
      <c r="K1700" s="5085"/>
      <c r="L1700" s="5085"/>
      <c r="M1700" s="5085"/>
      <c r="N1700" s="2861" t="s">
        <v>379</v>
      </c>
      <c r="O1700" s="2865" t="s">
        <v>3055</v>
      </c>
      <c r="P1700" s="2826" t="s">
        <v>3055</v>
      </c>
      <c r="Q1700" s="2861" t="s">
        <v>857</v>
      </c>
      <c r="R1700" s="2869">
        <v>3985</v>
      </c>
      <c r="S1700" s="2867" t="s">
        <v>858</v>
      </c>
      <c r="T1700" s="2867">
        <v>2</v>
      </c>
      <c r="U1700" s="2867" t="s">
        <v>859</v>
      </c>
      <c r="V1700" s="2867">
        <v>2</v>
      </c>
      <c r="W1700" s="2867"/>
      <c r="X1700" s="2867"/>
      <c r="Y1700" s="2867"/>
      <c r="Z1700" s="2867"/>
      <c r="AA1700" s="2867"/>
      <c r="AB1700" s="2982"/>
      <c r="AC1700" s="5086"/>
      <c r="AD1700" s="5086"/>
      <c r="AE1700" s="5113"/>
    </row>
    <row r="1701" spans="1:34" ht="18.75" customHeight="1">
      <c r="A1701" s="3877"/>
      <c r="B1701" s="5084" t="s">
        <v>2463</v>
      </c>
      <c r="C1701" s="5105" t="s">
        <v>3760</v>
      </c>
      <c r="D1701" s="4139" t="s">
        <v>1128</v>
      </c>
      <c r="E1701" s="5084" t="s">
        <v>1222</v>
      </c>
      <c r="F1701" s="5084" t="s">
        <v>851</v>
      </c>
      <c r="G1701" s="5084" t="s">
        <v>1131</v>
      </c>
      <c r="H1701" s="5084" t="s">
        <v>624</v>
      </c>
      <c r="I1701" s="5084" t="s">
        <v>873</v>
      </c>
      <c r="J1701" s="5084">
        <v>12805</v>
      </c>
      <c r="K1701" s="5084">
        <v>23968</v>
      </c>
      <c r="L1701" s="5084">
        <v>512</v>
      </c>
      <c r="M1701" s="5084">
        <v>1280</v>
      </c>
      <c r="N1701" s="1890" t="s">
        <v>854</v>
      </c>
      <c r="O1701" s="1890" t="s">
        <v>866</v>
      </c>
      <c r="P1701" s="1912" t="s">
        <v>867</v>
      </c>
      <c r="Q1701" s="1890" t="s">
        <v>857</v>
      </c>
      <c r="R1701" s="1912">
        <v>270</v>
      </c>
      <c r="S1701" s="1912" t="s">
        <v>858</v>
      </c>
      <c r="T1701" s="1912">
        <v>2</v>
      </c>
      <c r="U1701" s="1912" t="s">
        <v>859</v>
      </c>
      <c r="V1701" s="1912">
        <v>2</v>
      </c>
      <c r="W1701" s="1912"/>
      <c r="X1701" s="1912"/>
      <c r="Y1701" s="1912"/>
      <c r="Z1701" s="1912"/>
      <c r="AA1701" s="1912"/>
      <c r="AB1701" s="2983"/>
      <c r="AC1701" s="5084" t="s">
        <v>2468</v>
      </c>
      <c r="AD1701" s="5084" t="s">
        <v>2460</v>
      </c>
      <c r="AE1701" s="5124" t="s">
        <v>263</v>
      </c>
      <c r="AF1701"/>
      <c r="AG1701"/>
      <c r="AH1701"/>
    </row>
    <row r="1702" spans="1:34" ht="18.75" customHeight="1">
      <c r="A1702" s="3877"/>
      <c r="B1702" s="5086"/>
      <c r="C1702" s="5107"/>
      <c r="D1702" s="4079"/>
      <c r="E1702" s="5086"/>
      <c r="F1702" s="5086"/>
      <c r="G1702" s="5086"/>
      <c r="H1702" s="5086"/>
      <c r="I1702" s="5086"/>
      <c r="J1702" s="5086"/>
      <c r="K1702" s="5086"/>
      <c r="L1702" s="5086"/>
      <c r="M1702" s="5086"/>
      <c r="N1702" s="1890" t="s">
        <v>868</v>
      </c>
      <c r="O1702" s="1890" t="s">
        <v>340</v>
      </c>
      <c r="P1702" s="1890" t="s">
        <v>340</v>
      </c>
      <c r="Q1702" s="1890" t="s">
        <v>857</v>
      </c>
      <c r="R1702" s="1912">
        <v>3996</v>
      </c>
      <c r="S1702" s="1912" t="s">
        <v>858</v>
      </c>
      <c r="T1702" s="1912">
        <v>8</v>
      </c>
      <c r="U1702" s="1912" t="s">
        <v>859</v>
      </c>
      <c r="V1702" s="1912">
        <v>8</v>
      </c>
      <c r="W1702" s="1912"/>
      <c r="X1702" s="1912"/>
      <c r="Y1702" s="1912"/>
      <c r="Z1702" s="1912"/>
      <c r="AA1702" s="1912"/>
      <c r="AB1702" s="2982"/>
      <c r="AC1702" s="5086"/>
      <c r="AD1702" s="5086"/>
      <c r="AE1702" s="5125"/>
      <c r="AF1702"/>
      <c r="AG1702"/>
      <c r="AH1702"/>
    </row>
    <row r="1703" spans="1:34" ht="12.75" customHeight="1">
      <c r="A1703" s="3877"/>
      <c r="B1703" s="5090" t="s">
        <v>2464</v>
      </c>
      <c r="C1703" s="5105" t="s">
        <v>3719</v>
      </c>
      <c r="D1703" s="5108" t="s">
        <v>6021</v>
      </c>
      <c r="E1703" s="5084" t="s">
        <v>1222</v>
      </c>
      <c r="F1703" s="5084" t="s">
        <v>851</v>
      </c>
      <c r="G1703" s="5084" t="s">
        <v>1131</v>
      </c>
      <c r="H1703" s="5084" t="s">
        <v>624</v>
      </c>
      <c r="I1703" s="5084" t="s">
        <v>873</v>
      </c>
      <c r="J1703" s="5084">
        <v>13054</v>
      </c>
      <c r="K1703" s="5084">
        <v>24480</v>
      </c>
      <c r="L1703" s="5084">
        <v>608</v>
      </c>
      <c r="M1703" s="5084">
        <v>1680</v>
      </c>
      <c r="N1703" s="2861" t="s">
        <v>854</v>
      </c>
      <c r="O1703" s="2861" t="s">
        <v>866</v>
      </c>
      <c r="P1703" s="2867" t="s">
        <v>867</v>
      </c>
      <c r="Q1703" s="2861" t="s">
        <v>857</v>
      </c>
      <c r="R1703" s="2867">
        <v>270</v>
      </c>
      <c r="S1703" s="2867" t="s">
        <v>858</v>
      </c>
      <c r="T1703" s="2867">
        <v>2</v>
      </c>
      <c r="U1703" s="2867" t="s">
        <v>859</v>
      </c>
      <c r="V1703" s="2867">
        <v>2</v>
      </c>
      <c r="W1703" s="2867"/>
      <c r="X1703" s="2867"/>
      <c r="Y1703" s="2867"/>
      <c r="Z1703" s="2867"/>
      <c r="AA1703" s="2867"/>
      <c r="AB1703" s="2983"/>
      <c r="AC1703" s="5084" t="s">
        <v>2468</v>
      </c>
      <c r="AD1703" s="5084" t="s">
        <v>5972</v>
      </c>
      <c r="AE1703" s="5111" t="s">
        <v>6482</v>
      </c>
    </row>
    <row r="1704" spans="1:34" ht="12.75" customHeight="1">
      <c r="A1704" s="3877"/>
      <c r="B1704" s="5091"/>
      <c r="C1704" s="5106"/>
      <c r="D1704" s="5109"/>
      <c r="E1704" s="5085"/>
      <c r="F1704" s="5085"/>
      <c r="G1704" s="5085"/>
      <c r="H1704" s="5085"/>
      <c r="I1704" s="5085"/>
      <c r="J1704" s="5085"/>
      <c r="K1704" s="5085"/>
      <c r="L1704" s="5085"/>
      <c r="M1704" s="5085"/>
      <c r="N1704" s="2861" t="s">
        <v>868</v>
      </c>
      <c r="O1704" s="2861" t="s">
        <v>340</v>
      </c>
      <c r="P1704" s="2861" t="s">
        <v>340</v>
      </c>
      <c r="Q1704" s="2861" t="s">
        <v>857</v>
      </c>
      <c r="R1704" s="2869">
        <v>3996</v>
      </c>
      <c r="S1704" s="2867" t="s">
        <v>858</v>
      </c>
      <c r="T1704" s="2867">
        <v>8</v>
      </c>
      <c r="U1704" s="2867" t="s">
        <v>859</v>
      </c>
      <c r="V1704" s="2867">
        <v>8</v>
      </c>
      <c r="W1704" s="2867"/>
      <c r="X1704" s="2867"/>
      <c r="Y1704" s="2867"/>
      <c r="Z1704" s="2867"/>
      <c r="AA1704" s="2867"/>
      <c r="AB1704" s="2980"/>
      <c r="AC1704" s="5085"/>
      <c r="AD1704" s="5085"/>
      <c r="AE1704" s="5112"/>
    </row>
    <row r="1705" spans="1:34" ht="12.75" customHeight="1">
      <c r="A1705" s="4159"/>
      <c r="B1705" s="5092"/>
      <c r="C1705" s="5107"/>
      <c r="D1705" s="5110"/>
      <c r="E1705" s="5086"/>
      <c r="F1705" s="5086"/>
      <c r="G1705" s="5086"/>
      <c r="H1705" s="5086"/>
      <c r="I1705" s="5086"/>
      <c r="J1705" s="5086"/>
      <c r="K1705" s="5086"/>
      <c r="L1705" s="5086"/>
      <c r="M1705" s="5086"/>
      <c r="N1705" s="2852" t="s">
        <v>379</v>
      </c>
      <c r="O1705" s="2865" t="s">
        <v>3055</v>
      </c>
      <c r="P1705" s="2826" t="s">
        <v>3055</v>
      </c>
      <c r="Q1705" s="2865" t="s">
        <v>857</v>
      </c>
      <c r="R1705" s="2869" t="s">
        <v>6038</v>
      </c>
      <c r="S1705" s="2826" t="s">
        <v>858</v>
      </c>
      <c r="T1705" s="2826">
        <v>2</v>
      </c>
      <c r="U1705" s="2826" t="s">
        <v>859</v>
      </c>
      <c r="V1705" s="2826">
        <v>2</v>
      </c>
      <c r="W1705" s="2867"/>
      <c r="X1705" s="2867"/>
      <c r="Y1705" s="2867"/>
      <c r="Z1705" s="2867"/>
      <c r="AA1705" s="2867"/>
      <c r="AB1705" s="2982"/>
      <c r="AC1705" s="5086"/>
      <c r="AD1705" s="5086"/>
      <c r="AE1705" s="5113"/>
    </row>
    <row r="1706" spans="1:34" ht="15" customHeight="1">
      <c r="A1706" s="4203" t="s">
        <v>3950</v>
      </c>
      <c r="B1706" s="5085" t="s">
        <v>2463</v>
      </c>
      <c r="C1706" s="5117" t="s">
        <v>3790</v>
      </c>
      <c r="D1706" s="4216" t="s">
        <v>3284</v>
      </c>
      <c r="E1706" s="5119" t="s">
        <v>1222</v>
      </c>
      <c r="F1706" s="5085" t="s">
        <v>851</v>
      </c>
      <c r="G1706" s="5085" t="s">
        <v>1152</v>
      </c>
      <c r="H1706" s="5085" t="s">
        <v>624</v>
      </c>
      <c r="I1706" s="5114" t="s">
        <v>873</v>
      </c>
      <c r="J1706" s="5085">
        <v>5165</v>
      </c>
      <c r="K1706" s="5085">
        <v>12542</v>
      </c>
      <c r="L1706" s="5085">
        <v>512</v>
      </c>
      <c r="M1706" s="5085">
        <v>1472</v>
      </c>
      <c r="N1706" s="2852" t="s">
        <v>854</v>
      </c>
      <c r="O1706" s="235" t="s">
        <v>1135</v>
      </c>
      <c r="P1706" s="235" t="s">
        <v>1708</v>
      </c>
      <c r="Q1706" s="2852" t="s">
        <v>857</v>
      </c>
      <c r="R1706" s="2824">
        <v>270</v>
      </c>
      <c r="S1706" s="2824" t="s">
        <v>858</v>
      </c>
      <c r="T1706" s="2824">
        <v>2</v>
      </c>
      <c r="U1706" s="2824" t="s">
        <v>859</v>
      </c>
      <c r="V1706" s="2824">
        <v>2</v>
      </c>
      <c r="W1706" s="2824"/>
      <c r="X1706" s="2824"/>
      <c r="Y1706" s="2824"/>
      <c r="Z1706" s="2824"/>
      <c r="AA1706" s="2824"/>
      <c r="AB1706" s="2980"/>
      <c r="AC1706" s="5085" t="s">
        <v>2466</v>
      </c>
      <c r="AD1706" s="5085" t="s">
        <v>2460</v>
      </c>
      <c r="AE1706" s="5388" t="s">
        <v>3272</v>
      </c>
      <c r="AF1706"/>
      <c r="AG1706"/>
      <c r="AH1706"/>
    </row>
    <row r="1707" spans="1:34" ht="12.75" customHeight="1">
      <c r="A1707" s="4156"/>
      <c r="B1707" s="5086"/>
      <c r="C1707" s="5118"/>
      <c r="D1707" s="4151"/>
      <c r="E1707" s="5120"/>
      <c r="F1707" s="5086"/>
      <c r="G1707" s="5086"/>
      <c r="H1707" s="5086"/>
      <c r="I1707" s="5115"/>
      <c r="J1707" s="5086"/>
      <c r="K1707" s="5086"/>
      <c r="L1707" s="5086"/>
      <c r="M1707" s="5086"/>
      <c r="N1707" s="2861" t="s">
        <v>868</v>
      </c>
      <c r="O1707" s="2861" t="s">
        <v>869</v>
      </c>
      <c r="P1707" s="2861" t="s">
        <v>869</v>
      </c>
      <c r="Q1707" s="2861" t="s">
        <v>857</v>
      </c>
      <c r="R1707" s="2867">
        <v>3996</v>
      </c>
      <c r="S1707" s="2867" t="s">
        <v>858</v>
      </c>
      <c r="T1707" s="2867">
        <v>8</v>
      </c>
      <c r="U1707" s="2867" t="s">
        <v>859</v>
      </c>
      <c r="V1707" s="2867">
        <v>2</v>
      </c>
      <c r="W1707" s="2867"/>
      <c r="X1707" s="2867"/>
      <c r="Y1707" s="2867"/>
      <c r="Z1707" s="2867"/>
      <c r="AA1707" s="2867"/>
      <c r="AB1707" s="2982"/>
      <c r="AC1707" s="5086"/>
      <c r="AD1707" s="5086"/>
      <c r="AE1707" s="5389"/>
      <c r="AF1707"/>
      <c r="AG1707"/>
      <c r="AH1707"/>
    </row>
    <row r="1708" spans="1:34" ht="12.75" customHeight="1">
      <c r="A1708" s="4156"/>
      <c r="B1708" s="5090" t="s">
        <v>2464</v>
      </c>
      <c r="C1708" s="5105" t="s">
        <v>5112</v>
      </c>
      <c r="D1708" s="5108" t="s">
        <v>6023</v>
      </c>
      <c r="E1708" s="5084" t="s">
        <v>1222</v>
      </c>
      <c r="F1708" s="5084" t="s">
        <v>851</v>
      </c>
      <c r="G1708" s="5084" t="s">
        <v>1131</v>
      </c>
      <c r="H1708" s="5084" t="s">
        <v>624</v>
      </c>
      <c r="I1708" s="5084" t="s">
        <v>873</v>
      </c>
      <c r="J1708" s="5090">
        <v>5423</v>
      </c>
      <c r="K1708" s="5084">
        <v>12798</v>
      </c>
      <c r="L1708" s="5084">
        <v>512</v>
      </c>
      <c r="M1708" s="5084">
        <v>1728</v>
      </c>
      <c r="N1708" s="2861" t="s">
        <v>854</v>
      </c>
      <c r="O1708" s="2861" t="s">
        <v>1135</v>
      </c>
      <c r="P1708" s="978" t="s">
        <v>1708</v>
      </c>
      <c r="Q1708" s="2861" t="s">
        <v>857</v>
      </c>
      <c r="R1708" s="2867">
        <v>270</v>
      </c>
      <c r="S1708" s="2867" t="s">
        <v>858</v>
      </c>
      <c r="T1708" s="2867">
        <v>2</v>
      </c>
      <c r="U1708" s="2867" t="s">
        <v>859</v>
      </c>
      <c r="V1708" s="2867">
        <v>2</v>
      </c>
      <c r="W1708" s="2867"/>
      <c r="X1708" s="2867"/>
      <c r="Y1708" s="2867"/>
      <c r="Z1708" s="2867"/>
      <c r="AA1708" s="2867"/>
      <c r="AB1708" s="2983"/>
      <c r="AC1708" s="5084" t="s">
        <v>2466</v>
      </c>
      <c r="AD1708" s="5084" t="s">
        <v>5972</v>
      </c>
      <c r="AE1708" s="5111" t="s">
        <v>6484</v>
      </c>
    </row>
    <row r="1709" spans="1:34" ht="12.75" customHeight="1">
      <c r="A1709" s="4156"/>
      <c r="B1709" s="5091"/>
      <c r="C1709" s="5106"/>
      <c r="D1709" s="5109"/>
      <c r="E1709" s="5085"/>
      <c r="F1709" s="5085"/>
      <c r="G1709" s="5085"/>
      <c r="H1709" s="5085"/>
      <c r="I1709" s="5085"/>
      <c r="J1709" s="5091"/>
      <c r="K1709" s="5085"/>
      <c r="L1709" s="5085"/>
      <c r="M1709" s="5085"/>
      <c r="N1709" s="2852" t="s">
        <v>868</v>
      </c>
      <c r="O1709" s="2861" t="s">
        <v>869</v>
      </c>
      <c r="P1709" s="2861" t="s">
        <v>869</v>
      </c>
      <c r="Q1709" s="2865" t="s">
        <v>857</v>
      </c>
      <c r="R1709" s="2869">
        <v>3996</v>
      </c>
      <c r="S1709" s="2826" t="s">
        <v>858</v>
      </c>
      <c r="T1709" s="2826">
        <v>8</v>
      </c>
      <c r="U1709" s="2826" t="s">
        <v>859</v>
      </c>
      <c r="V1709" s="2826">
        <v>8</v>
      </c>
      <c r="W1709" s="2867"/>
      <c r="X1709" s="2867"/>
      <c r="Y1709" s="2867"/>
      <c r="Z1709" s="2867"/>
      <c r="AA1709" s="2867"/>
      <c r="AB1709" s="2980"/>
      <c r="AC1709" s="5085"/>
      <c r="AD1709" s="5085"/>
      <c r="AE1709" s="5112"/>
    </row>
    <row r="1710" spans="1:34" ht="12.75" customHeight="1">
      <c r="A1710" s="4156"/>
      <c r="B1710" s="5091"/>
      <c r="C1710" s="5107"/>
      <c r="D1710" s="5110"/>
      <c r="E1710" s="5086"/>
      <c r="F1710" s="5085"/>
      <c r="G1710" s="5085"/>
      <c r="H1710" s="5085"/>
      <c r="I1710" s="5085"/>
      <c r="J1710" s="5092"/>
      <c r="K1710" s="5085"/>
      <c r="L1710" s="5085"/>
      <c r="M1710" s="5085"/>
      <c r="N1710" s="2861" t="s">
        <v>379</v>
      </c>
      <c r="O1710" s="2865" t="s">
        <v>3055</v>
      </c>
      <c r="P1710" s="2826" t="s">
        <v>3055</v>
      </c>
      <c r="Q1710" s="2861" t="s">
        <v>857</v>
      </c>
      <c r="R1710" s="2869">
        <v>3985</v>
      </c>
      <c r="S1710" s="2867" t="s">
        <v>858</v>
      </c>
      <c r="T1710" s="2867">
        <v>2</v>
      </c>
      <c r="U1710" s="2867" t="s">
        <v>859</v>
      </c>
      <c r="V1710" s="2867">
        <v>2</v>
      </c>
      <c r="W1710" s="2867"/>
      <c r="X1710" s="2867"/>
      <c r="Y1710" s="2867"/>
      <c r="Z1710" s="2867"/>
      <c r="AA1710" s="2867"/>
      <c r="AB1710" s="2982"/>
      <c r="AC1710" s="5086"/>
      <c r="AD1710" s="5086"/>
      <c r="AE1710" s="5113"/>
    </row>
    <row r="1711" spans="1:34" ht="12.75" customHeight="1">
      <c r="A1711" s="4156"/>
      <c r="B1711" s="5084" t="s">
        <v>2463</v>
      </c>
      <c r="C1711" s="5162" t="s">
        <v>3791</v>
      </c>
      <c r="D1711" s="4150" t="s">
        <v>3285</v>
      </c>
      <c r="E1711" s="5123" t="s">
        <v>1222</v>
      </c>
      <c r="F1711" s="5084" t="s">
        <v>851</v>
      </c>
      <c r="G1711" s="5084" t="s">
        <v>1149</v>
      </c>
      <c r="H1711" s="5084" t="s">
        <v>624</v>
      </c>
      <c r="I1711" s="5116" t="s">
        <v>873</v>
      </c>
      <c r="J1711" s="5084">
        <v>12545</v>
      </c>
      <c r="K1711" s="5084">
        <v>23968</v>
      </c>
      <c r="L1711" s="5084">
        <v>512</v>
      </c>
      <c r="M1711" s="5084">
        <v>1472</v>
      </c>
      <c r="N1711" s="2861" t="s">
        <v>854</v>
      </c>
      <c r="O1711" s="2861" t="s">
        <v>866</v>
      </c>
      <c r="P1711" s="2867" t="s">
        <v>1708</v>
      </c>
      <c r="Q1711" s="2861" t="s">
        <v>857</v>
      </c>
      <c r="R1711" s="2867">
        <v>270</v>
      </c>
      <c r="S1711" s="2867" t="s">
        <v>858</v>
      </c>
      <c r="T1711" s="2867">
        <v>2</v>
      </c>
      <c r="U1711" s="2867" t="s">
        <v>859</v>
      </c>
      <c r="V1711" s="2867">
        <v>2</v>
      </c>
      <c r="W1711" s="2867"/>
      <c r="X1711" s="2867"/>
      <c r="Y1711" s="2867"/>
      <c r="Z1711" s="2867"/>
      <c r="AA1711" s="2867"/>
      <c r="AB1711" s="2983"/>
      <c r="AC1711" s="5084" t="s">
        <v>2468</v>
      </c>
      <c r="AD1711" s="5084" t="s">
        <v>2460</v>
      </c>
      <c r="AE1711" s="5432" t="s">
        <v>3273</v>
      </c>
      <c r="AF1711"/>
      <c r="AG1711"/>
      <c r="AH1711"/>
    </row>
    <row r="1712" spans="1:34" ht="12.75" customHeight="1">
      <c r="A1712" s="4156"/>
      <c r="B1712" s="5086"/>
      <c r="C1712" s="5118"/>
      <c r="D1712" s="4151"/>
      <c r="E1712" s="5120"/>
      <c r="F1712" s="5086"/>
      <c r="G1712" s="5086"/>
      <c r="H1712" s="5086"/>
      <c r="I1712" s="5115"/>
      <c r="J1712" s="5086"/>
      <c r="K1712" s="5086"/>
      <c r="L1712" s="5086"/>
      <c r="M1712" s="5086"/>
      <c r="N1712" s="2861" t="s">
        <v>868</v>
      </c>
      <c r="O1712" s="2861" t="s">
        <v>869</v>
      </c>
      <c r="P1712" s="2861" t="s">
        <v>869</v>
      </c>
      <c r="Q1712" s="2861" t="s">
        <v>857</v>
      </c>
      <c r="R1712" s="2867">
        <v>3996</v>
      </c>
      <c r="S1712" s="2867" t="s">
        <v>858</v>
      </c>
      <c r="T1712" s="2867">
        <v>8</v>
      </c>
      <c r="U1712" s="2867" t="s">
        <v>859</v>
      </c>
      <c r="V1712" s="2867">
        <v>2</v>
      </c>
      <c r="W1712" s="2867"/>
      <c r="X1712" s="2867"/>
      <c r="Y1712" s="2867"/>
      <c r="Z1712" s="2867"/>
      <c r="AA1712" s="2867"/>
      <c r="AB1712" s="2982"/>
      <c r="AC1712" s="5086"/>
      <c r="AD1712" s="5086"/>
      <c r="AE1712" s="5389"/>
      <c r="AF1712"/>
      <c r="AG1712"/>
      <c r="AH1712"/>
    </row>
    <row r="1713" spans="1:34" ht="12.75" customHeight="1">
      <c r="A1713" s="4156"/>
      <c r="B1713" s="5090" t="s">
        <v>2464</v>
      </c>
      <c r="C1713" s="5105" t="s">
        <v>5176</v>
      </c>
      <c r="D1713" s="5108" t="s">
        <v>6024</v>
      </c>
      <c r="E1713" s="5084" t="s">
        <v>1222</v>
      </c>
      <c r="F1713" s="5084" t="s">
        <v>851</v>
      </c>
      <c r="G1713" s="5084" t="s">
        <v>1131</v>
      </c>
      <c r="H1713" s="5084" t="s">
        <v>624</v>
      </c>
      <c r="I1713" s="5084" t="s">
        <v>873</v>
      </c>
      <c r="J1713" s="5090">
        <v>12799</v>
      </c>
      <c r="K1713" s="5084">
        <v>24224</v>
      </c>
      <c r="L1713" s="5084">
        <v>512</v>
      </c>
      <c r="M1713" s="5084">
        <v>1728</v>
      </c>
      <c r="N1713" s="2861" t="s">
        <v>854</v>
      </c>
      <c r="O1713" s="2861" t="s">
        <v>866</v>
      </c>
      <c r="P1713" s="978" t="s">
        <v>1708</v>
      </c>
      <c r="Q1713" s="2861" t="s">
        <v>857</v>
      </c>
      <c r="R1713" s="2867">
        <v>270</v>
      </c>
      <c r="S1713" s="2867" t="s">
        <v>858</v>
      </c>
      <c r="T1713" s="2867">
        <v>2</v>
      </c>
      <c r="U1713" s="2867" t="s">
        <v>859</v>
      </c>
      <c r="V1713" s="2867">
        <v>2</v>
      </c>
      <c r="W1713" s="2867"/>
      <c r="X1713" s="2867"/>
      <c r="Y1713" s="2867"/>
      <c r="Z1713" s="2867"/>
      <c r="AA1713" s="2867"/>
      <c r="AB1713" s="2983"/>
      <c r="AC1713" s="5084" t="s">
        <v>2468</v>
      </c>
      <c r="AD1713" s="5084" t="s">
        <v>5972</v>
      </c>
      <c r="AE1713" s="5111" t="s">
        <v>6484</v>
      </c>
    </row>
    <row r="1714" spans="1:34" ht="12.75" customHeight="1">
      <c r="A1714" s="4156"/>
      <c r="B1714" s="5091"/>
      <c r="C1714" s="5106"/>
      <c r="D1714" s="5109"/>
      <c r="E1714" s="5085"/>
      <c r="F1714" s="5085"/>
      <c r="G1714" s="5085"/>
      <c r="H1714" s="5085"/>
      <c r="I1714" s="5085"/>
      <c r="J1714" s="5091"/>
      <c r="K1714" s="5085"/>
      <c r="L1714" s="5085"/>
      <c r="M1714" s="5085"/>
      <c r="N1714" s="2861" t="s">
        <v>868</v>
      </c>
      <c r="O1714" s="2861" t="s">
        <v>869</v>
      </c>
      <c r="P1714" s="2861" t="s">
        <v>869</v>
      </c>
      <c r="Q1714" s="2861" t="s">
        <v>857</v>
      </c>
      <c r="R1714" s="2869">
        <v>3996</v>
      </c>
      <c r="S1714" s="2867" t="s">
        <v>858</v>
      </c>
      <c r="T1714" s="2867">
        <v>8</v>
      </c>
      <c r="U1714" s="2867" t="s">
        <v>859</v>
      </c>
      <c r="V1714" s="2867">
        <v>8</v>
      </c>
      <c r="W1714" s="2867"/>
      <c r="X1714" s="2867"/>
      <c r="Y1714" s="2867"/>
      <c r="Z1714" s="2867"/>
      <c r="AA1714" s="2867"/>
      <c r="AB1714" s="2980"/>
      <c r="AC1714" s="5085"/>
      <c r="AD1714" s="5085"/>
      <c r="AE1714" s="5112"/>
    </row>
    <row r="1715" spans="1:34" ht="12.75" customHeight="1">
      <c r="A1715" s="4156"/>
      <c r="B1715" s="5092"/>
      <c r="C1715" s="5107"/>
      <c r="D1715" s="5110"/>
      <c r="E1715" s="5086"/>
      <c r="F1715" s="5086"/>
      <c r="G1715" s="5086"/>
      <c r="H1715" s="5086"/>
      <c r="I1715" s="5086"/>
      <c r="J1715" s="5092"/>
      <c r="K1715" s="5086"/>
      <c r="L1715" s="5086"/>
      <c r="M1715" s="5086"/>
      <c r="N1715" s="2852" t="s">
        <v>379</v>
      </c>
      <c r="O1715" s="2865" t="s">
        <v>3055</v>
      </c>
      <c r="P1715" s="2826" t="s">
        <v>3055</v>
      </c>
      <c r="Q1715" s="2865" t="s">
        <v>857</v>
      </c>
      <c r="R1715" s="2869">
        <v>3985</v>
      </c>
      <c r="S1715" s="2826" t="s">
        <v>858</v>
      </c>
      <c r="T1715" s="2826">
        <v>2</v>
      </c>
      <c r="U1715" s="2826" t="s">
        <v>859</v>
      </c>
      <c r="V1715" s="2826">
        <v>2</v>
      </c>
      <c r="W1715" s="2867"/>
      <c r="X1715" s="2867"/>
      <c r="Y1715" s="2867"/>
      <c r="Z1715" s="2867"/>
      <c r="AA1715" s="2867"/>
      <c r="AB1715" s="2982"/>
      <c r="AC1715" s="5086"/>
      <c r="AD1715" s="5086"/>
      <c r="AE1715" s="5113"/>
    </row>
    <row r="1716" spans="1:34" ht="12.75" customHeight="1">
      <c r="A1716" s="4156"/>
      <c r="B1716" s="5085" t="s">
        <v>2463</v>
      </c>
      <c r="C1716" s="5117" t="s">
        <v>3807</v>
      </c>
      <c r="D1716" s="4216" t="s">
        <v>3527</v>
      </c>
      <c r="E1716" s="5119" t="s">
        <v>1222</v>
      </c>
      <c r="F1716" s="5085" t="s">
        <v>851</v>
      </c>
      <c r="G1716" s="5085" t="s">
        <v>1152</v>
      </c>
      <c r="H1716" s="5085" t="s">
        <v>624</v>
      </c>
      <c r="I1716" s="5114" t="s">
        <v>873</v>
      </c>
      <c r="J1716" s="5085">
        <v>5291</v>
      </c>
      <c r="K1716" s="5085">
        <v>12670</v>
      </c>
      <c r="L1716" s="5085">
        <v>512</v>
      </c>
      <c r="M1716" s="5085">
        <v>1600</v>
      </c>
      <c r="N1716" s="2852" t="s">
        <v>854</v>
      </c>
      <c r="O1716" s="235" t="s">
        <v>1135</v>
      </c>
      <c r="P1716" s="235" t="s">
        <v>1708</v>
      </c>
      <c r="Q1716" s="2852" t="s">
        <v>857</v>
      </c>
      <c r="R1716" s="2824">
        <v>270</v>
      </c>
      <c r="S1716" s="2824" t="s">
        <v>858</v>
      </c>
      <c r="T1716" s="2824">
        <v>2</v>
      </c>
      <c r="U1716" s="2824" t="s">
        <v>859</v>
      </c>
      <c r="V1716" s="2824">
        <v>2</v>
      </c>
      <c r="W1716" s="2824"/>
      <c r="X1716" s="2824"/>
      <c r="Y1716" s="2824"/>
      <c r="Z1716" s="2824"/>
      <c r="AA1716" s="2824"/>
      <c r="AB1716" s="2980"/>
      <c r="AC1716" s="5084" t="s">
        <v>2466</v>
      </c>
      <c r="AD1716" s="5084" t="s">
        <v>2460</v>
      </c>
      <c r="AE1716" s="5432" t="s">
        <v>3820</v>
      </c>
      <c r="AF1716"/>
      <c r="AG1716"/>
      <c r="AH1716"/>
    </row>
    <row r="1717" spans="1:34" ht="12.75" customHeight="1">
      <c r="A1717" s="4156"/>
      <c r="B1717" s="5086"/>
      <c r="C1717" s="5118"/>
      <c r="D1717" s="4151"/>
      <c r="E1717" s="5120"/>
      <c r="F1717" s="5086"/>
      <c r="G1717" s="5086"/>
      <c r="H1717" s="5086"/>
      <c r="I1717" s="5115"/>
      <c r="J1717" s="5086"/>
      <c r="K1717" s="5086"/>
      <c r="L1717" s="5086"/>
      <c r="M1717" s="5086"/>
      <c r="N1717" s="2861" t="s">
        <v>868</v>
      </c>
      <c r="O1717" s="2861" t="s">
        <v>3521</v>
      </c>
      <c r="P1717" s="2861" t="s">
        <v>3521</v>
      </c>
      <c r="Q1717" s="2861" t="s">
        <v>857</v>
      </c>
      <c r="R1717" s="2867">
        <v>3996</v>
      </c>
      <c r="S1717" s="2867" t="s">
        <v>858</v>
      </c>
      <c r="T1717" s="2867">
        <v>8</v>
      </c>
      <c r="U1717" s="2867" t="s">
        <v>859</v>
      </c>
      <c r="V1717" s="2867">
        <v>2</v>
      </c>
      <c r="W1717" s="2867"/>
      <c r="X1717" s="2867"/>
      <c r="Y1717" s="2867"/>
      <c r="Z1717" s="2867"/>
      <c r="AA1717" s="2867"/>
      <c r="AB1717" s="2982"/>
      <c r="AC1717" s="5086"/>
      <c r="AD1717" s="5086"/>
      <c r="AE1717" s="5389"/>
      <c r="AF1717"/>
      <c r="AG1717"/>
      <c r="AH1717"/>
    </row>
    <row r="1718" spans="1:34" ht="12.75" customHeight="1">
      <c r="A1718" s="4156"/>
      <c r="B1718" s="5090" t="s">
        <v>2464</v>
      </c>
      <c r="C1718" s="5105" t="s">
        <v>6025</v>
      </c>
      <c r="D1718" s="5108" t="s">
        <v>6026</v>
      </c>
      <c r="E1718" s="5084" t="s">
        <v>1222</v>
      </c>
      <c r="F1718" s="5084" t="s">
        <v>851</v>
      </c>
      <c r="G1718" s="5084" t="s">
        <v>1131</v>
      </c>
      <c r="H1718" s="5084" t="s">
        <v>624</v>
      </c>
      <c r="I1718" s="5084" t="s">
        <v>873</v>
      </c>
      <c r="J1718" s="5084">
        <v>5546</v>
      </c>
      <c r="K1718" s="5084">
        <v>12926</v>
      </c>
      <c r="L1718" s="5084">
        <v>512</v>
      </c>
      <c r="M1718" s="5084">
        <v>1856</v>
      </c>
      <c r="N1718" s="2861" t="s">
        <v>854</v>
      </c>
      <c r="O1718" s="2861" t="s">
        <v>1135</v>
      </c>
      <c r="P1718" s="978" t="s">
        <v>1708</v>
      </c>
      <c r="Q1718" s="2861" t="s">
        <v>857</v>
      </c>
      <c r="R1718" s="2867">
        <v>270</v>
      </c>
      <c r="S1718" s="2867" t="s">
        <v>858</v>
      </c>
      <c r="T1718" s="2867">
        <v>2</v>
      </c>
      <c r="U1718" s="2867" t="s">
        <v>859</v>
      </c>
      <c r="V1718" s="2867">
        <v>2</v>
      </c>
      <c r="W1718" s="2867"/>
      <c r="X1718" s="2867"/>
      <c r="Y1718" s="2867"/>
      <c r="Z1718" s="2867"/>
      <c r="AA1718" s="2867"/>
      <c r="AB1718" s="2983"/>
      <c r="AC1718" s="5084" t="s">
        <v>2466</v>
      </c>
      <c r="AD1718" s="5084" t="s">
        <v>5972</v>
      </c>
      <c r="AE1718" s="5111" t="s">
        <v>6484</v>
      </c>
    </row>
    <row r="1719" spans="1:34" ht="12.75" customHeight="1">
      <c r="A1719" s="4156"/>
      <c r="B1719" s="5091"/>
      <c r="C1719" s="5106"/>
      <c r="D1719" s="5109"/>
      <c r="E1719" s="5085"/>
      <c r="F1719" s="5085"/>
      <c r="G1719" s="5085"/>
      <c r="H1719" s="5085"/>
      <c r="I1719" s="5085"/>
      <c r="J1719" s="5085"/>
      <c r="K1719" s="5085"/>
      <c r="L1719" s="5085"/>
      <c r="M1719" s="5085"/>
      <c r="N1719" s="2852" t="s">
        <v>868</v>
      </c>
      <c r="O1719" s="2861" t="s">
        <v>3521</v>
      </c>
      <c r="P1719" s="2861" t="s">
        <v>3521</v>
      </c>
      <c r="Q1719" s="2865" t="s">
        <v>857</v>
      </c>
      <c r="R1719" s="2869">
        <v>3996</v>
      </c>
      <c r="S1719" s="2826" t="s">
        <v>858</v>
      </c>
      <c r="T1719" s="2826">
        <v>8</v>
      </c>
      <c r="U1719" s="2826" t="s">
        <v>859</v>
      </c>
      <c r="V1719" s="2826">
        <v>8</v>
      </c>
      <c r="W1719" s="2867"/>
      <c r="X1719" s="2867"/>
      <c r="Y1719" s="2867"/>
      <c r="Z1719" s="2867"/>
      <c r="AA1719" s="2867"/>
      <c r="AB1719" s="2980"/>
      <c r="AC1719" s="5085"/>
      <c r="AD1719" s="5085"/>
      <c r="AE1719" s="5112"/>
    </row>
    <row r="1720" spans="1:34" ht="12.75" customHeight="1">
      <c r="A1720" s="4156"/>
      <c r="B1720" s="5091"/>
      <c r="C1720" s="5107"/>
      <c r="D1720" s="5110"/>
      <c r="E1720" s="5086"/>
      <c r="F1720" s="5085"/>
      <c r="G1720" s="5085"/>
      <c r="H1720" s="5085"/>
      <c r="I1720" s="5085"/>
      <c r="J1720" s="5086"/>
      <c r="K1720" s="5085"/>
      <c r="L1720" s="5085"/>
      <c r="M1720" s="5085"/>
      <c r="N1720" s="2861" t="s">
        <v>379</v>
      </c>
      <c r="O1720" s="2865" t="s">
        <v>3055</v>
      </c>
      <c r="P1720" s="2826" t="s">
        <v>3055</v>
      </c>
      <c r="Q1720" s="2861" t="s">
        <v>857</v>
      </c>
      <c r="R1720" s="2869">
        <v>3985</v>
      </c>
      <c r="S1720" s="2867" t="s">
        <v>858</v>
      </c>
      <c r="T1720" s="2867">
        <v>2</v>
      </c>
      <c r="U1720" s="2867" t="s">
        <v>859</v>
      </c>
      <c r="V1720" s="2867">
        <v>2</v>
      </c>
      <c r="W1720" s="2867"/>
      <c r="X1720" s="2867"/>
      <c r="Y1720" s="2867"/>
      <c r="Z1720" s="2867"/>
      <c r="AA1720" s="2867"/>
      <c r="AB1720" s="2982"/>
      <c r="AC1720" s="5086"/>
      <c r="AD1720" s="5086"/>
      <c r="AE1720" s="5113"/>
    </row>
    <row r="1721" spans="1:34" ht="12.75" customHeight="1">
      <c r="A1721" s="4156"/>
      <c r="B1721" s="5084" t="s">
        <v>2463</v>
      </c>
      <c r="C1721" s="5162" t="s">
        <v>3808</v>
      </c>
      <c r="D1721" s="4150" t="s">
        <v>3528</v>
      </c>
      <c r="E1721" s="5123" t="s">
        <v>1222</v>
      </c>
      <c r="F1721" s="5084" t="s">
        <v>851</v>
      </c>
      <c r="G1721" s="5084" t="s">
        <v>1149</v>
      </c>
      <c r="H1721" s="5084" t="s">
        <v>624</v>
      </c>
      <c r="I1721" s="5116" t="s">
        <v>873</v>
      </c>
      <c r="J1721" s="5084">
        <v>12670</v>
      </c>
      <c r="K1721" s="5084">
        <v>24096</v>
      </c>
      <c r="L1721" s="5084">
        <v>512</v>
      </c>
      <c r="M1721" s="5084">
        <v>1600</v>
      </c>
      <c r="N1721" s="2861" t="s">
        <v>854</v>
      </c>
      <c r="O1721" s="2861" t="s">
        <v>866</v>
      </c>
      <c r="P1721" s="2867" t="s">
        <v>1708</v>
      </c>
      <c r="Q1721" s="2861" t="s">
        <v>857</v>
      </c>
      <c r="R1721" s="2867">
        <v>270</v>
      </c>
      <c r="S1721" s="2867" t="s">
        <v>858</v>
      </c>
      <c r="T1721" s="2867">
        <v>2</v>
      </c>
      <c r="U1721" s="2867" t="s">
        <v>859</v>
      </c>
      <c r="V1721" s="2867">
        <v>2</v>
      </c>
      <c r="W1721" s="2867"/>
      <c r="X1721" s="2867"/>
      <c r="Y1721" s="2867"/>
      <c r="Z1721" s="2867"/>
      <c r="AA1721" s="2867"/>
      <c r="AB1721" s="2983"/>
      <c r="AC1721" s="5084" t="s">
        <v>2468</v>
      </c>
      <c r="AD1721" s="5084" t="s">
        <v>2460</v>
      </c>
      <c r="AE1721" s="5432" t="s">
        <v>3529</v>
      </c>
      <c r="AF1721"/>
      <c r="AG1721"/>
      <c r="AH1721"/>
    </row>
    <row r="1722" spans="1:34" ht="12.75" customHeight="1">
      <c r="A1722" s="4156"/>
      <c r="B1722" s="5086"/>
      <c r="C1722" s="5118"/>
      <c r="D1722" s="4151"/>
      <c r="E1722" s="5120"/>
      <c r="F1722" s="5086"/>
      <c r="G1722" s="5086"/>
      <c r="H1722" s="5086"/>
      <c r="I1722" s="5115"/>
      <c r="J1722" s="5086"/>
      <c r="K1722" s="5086"/>
      <c r="L1722" s="5086"/>
      <c r="M1722" s="5086"/>
      <c r="N1722" s="2861" t="s">
        <v>868</v>
      </c>
      <c r="O1722" s="2861" t="s">
        <v>3521</v>
      </c>
      <c r="P1722" s="2861" t="s">
        <v>3521</v>
      </c>
      <c r="Q1722" s="2861" t="s">
        <v>857</v>
      </c>
      <c r="R1722" s="2867">
        <v>3996</v>
      </c>
      <c r="S1722" s="2867" t="s">
        <v>858</v>
      </c>
      <c r="T1722" s="2867">
        <v>8</v>
      </c>
      <c r="U1722" s="2867" t="s">
        <v>859</v>
      </c>
      <c r="V1722" s="2867">
        <v>2</v>
      </c>
      <c r="W1722" s="2867"/>
      <c r="X1722" s="2867"/>
      <c r="Y1722" s="2867"/>
      <c r="Z1722" s="2867"/>
      <c r="AA1722" s="2867"/>
      <c r="AB1722" s="2982"/>
      <c r="AC1722" s="5086"/>
      <c r="AD1722" s="5086"/>
      <c r="AE1722" s="5389"/>
      <c r="AF1722"/>
      <c r="AG1722"/>
      <c r="AH1722"/>
    </row>
    <row r="1723" spans="1:34" ht="12.75" customHeight="1">
      <c r="A1723" s="4156"/>
      <c r="B1723" s="5090" t="s">
        <v>2464</v>
      </c>
      <c r="C1723" s="5105" t="s">
        <v>6027</v>
      </c>
      <c r="D1723" s="5108" t="s">
        <v>6028</v>
      </c>
      <c r="E1723" s="5084" t="s">
        <v>1222</v>
      </c>
      <c r="F1723" s="5084" t="s">
        <v>851</v>
      </c>
      <c r="G1723" s="5084" t="s">
        <v>1131</v>
      </c>
      <c r="H1723" s="5084" t="s">
        <v>624</v>
      </c>
      <c r="I1723" s="5084" t="s">
        <v>873</v>
      </c>
      <c r="J1723" s="5084">
        <v>12926</v>
      </c>
      <c r="K1723" s="5084">
        <v>24352</v>
      </c>
      <c r="L1723" s="5084">
        <v>512</v>
      </c>
      <c r="M1723" s="5084">
        <v>1856</v>
      </c>
      <c r="N1723" s="2861" t="s">
        <v>854</v>
      </c>
      <c r="O1723" s="2861" t="s">
        <v>866</v>
      </c>
      <c r="P1723" s="978" t="s">
        <v>1708</v>
      </c>
      <c r="Q1723" s="2861" t="s">
        <v>857</v>
      </c>
      <c r="R1723" s="2867">
        <v>270</v>
      </c>
      <c r="S1723" s="2867" t="s">
        <v>858</v>
      </c>
      <c r="T1723" s="2867">
        <v>2</v>
      </c>
      <c r="U1723" s="2867" t="s">
        <v>859</v>
      </c>
      <c r="V1723" s="2867">
        <v>2</v>
      </c>
      <c r="W1723" s="2867"/>
      <c r="X1723" s="2867"/>
      <c r="Y1723" s="2867"/>
      <c r="Z1723" s="2867"/>
      <c r="AA1723" s="2867"/>
      <c r="AB1723" s="2983"/>
      <c r="AC1723" s="5084" t="s">
        <v>2468</v>
      </c>
      <c r="AD1723" s="5084" t="s">
        <v>5972</v>
      </c>
      <c r="AE1723" s="5111" t="s">
        <v>6484</v>
      </c>
    </row>
    <row r="1724" spans="1:34" ht="12.75" customHeight="1">
      <c r="A1724" s="4156"/>
      <c r="B1724" s="5091"/>
      <c r="C1724" s="5106"/>
      <c r="D1724" s="5109"/>
      <c r="E1724" s="5085"/>
      <c r="F1724" s="5085"/>
      <c r="G1724" s="5085"/>
      <c r="H1724" s="5085"/>
      <c r="I1724" s="5085"/>
      <c r="J1724" s="5085"/>
      <c r="K1724" s="5085"/>
      <c r="L1724" s="5085"/>
      <c r="M1724" s="5085"/>
      <c r="N1724" s="2861" t="s">
        <v>868</v>
      </c>
      <c r="O1724" s="2861" t="s">
        <v>3521</v>
      </c>
      <c r="P1724" s="2861" t="s">
        <v>3521</v>
      </c>
      <c r="Q1724" s="2861" t="s">
        <v>857</v>
      </c>
      <c r="R1724" s="2869">
        <v>3996</v>
      </c>
      <c r="S1724" s="2867" t="s">
        <v>858</v>
      </c>
      <c r="T1724" s="2867">
        <v>8</v>
      </c>
      <c r="U1724" s="2867" t="s">
        <v>859</v>
      </c>
      <c r="V1724" s="2867">
        <v>8</v>
      </c>
      <c r="W1724" s="2867"/>
      <c r="X1724" s="2867"/>
      <c r="Y1724" s="2867"/>
      <c r="Z1724" s="2867"/>
      <c r="AA1724" s="2867"/>
      <c r="AB1724" s="2980"/>
      <c r="AC1724" s="5085"/>
      <c r="AD1724" s="5085"/>
      <c r="AE1724" s="5112"/>
    </row>
    <row r="1725" spans="1:34" ht="12.75" customHeight="1">
      <c r="A1725" s="4156"/>
      <c r="B1725" s="5091"/>
      <c r="C1725" s="5107"/>
      <c r="D1725" s="5110"/>
      <c r="E1725" s="5086"/>
      <c r="F1725" s="5086"/>
      <c r="G1725" s="5086"/>
      <c r="H1725" s="5086"/>
      <c r="I1725" s="5086"/>
      <c r="J1725" s="5085"/>
      <c r="K1725" s="5085"/>
      <c r="L1725" s="5085"/>
      <c r="M1725" s="5085"/>
      <c r="N1725" s="2852" t="s">
        <v>379</v>
      </c>
      <c r="O1725" s="2865" t="s">
        <v>3055</v>
      </c>
      <c r="P1725" s="2826" t="s">
        <v>3055</v>
      </c>
      <c r="Q1725" s="2865" t="s">
        <v>857</v>
      </c>
      <c r="R1725" s="2869">
        <v>3985</v>
      </c>
      <c r="S1725" s="2826" t="s">
        <v>858</v>
      </c>
      <c r="T1725" s="2826">
        <v>2</v>
      </c>
      <c r="U1725" s="2826" t="s">
        <v>859</v>
      </c>
      <c r="V1725" s="2826">
        <v>2</v>
      </c>
      <c r="W1725" s="2867"/>
      <c r="X1725" s="2867"/>
      <c r="Y1725" s="2867"/>
      <c r="Z1725" s="2867"/>
      <c r="AA1725" s="2867"/>
      <c r="AB1725" s="2982"/>
      <c r="AC1725" s="5086"/>
      <c r="AD1725" s="5086"/>
      <c r="AE1725" s="5113"/>
    </row>
    <row r="1726" spans="1:34" ht="12.75" customHeight="1">
      <c r="A1726" s="4156"/>
      <c r="B1726" s="5084" t="s">
        <v>2463</v>
      </c>
      <c r="C1726" s="5162" t="s">
        <v>3792</v>
      </c>
      <c r="D1726" s="4150" t="s">
        <v>3264</v>
      </c>
      <c r="E1726" s="5123" t="s">
        <v>1222</v>
      </c>
      <c r="F1726" s="5084" t="s">
        <v>851</v>
      </c>
      <c r="G1726" s="5084" t="s">
        <v>1149</v>
      </c>
      <c r="H1726" s="5084" t="s">
        <v>624</v>
      </c>
      <c r="I1726" s="5116" t="s">
        <v>1146</v>
      </c>
      <c r="J1726" s="5084">
        <v>5421</v>
      </c>
      <c r="K1726" s="5084">
        <v>12798</v>
      </c>
      <c r="L1726" s="5084">
        <v>512</v>
      </c>
      <c r="M1726" s="5084">
        <v>1728</v>
      </c>
      <c r="N1726" s="2861" t="s">
        <v>854</v>
      </c>
      <c r="O1726" s="978" t="s">
        <v>1135</v>
      </c>
      <c r="P1726" s="978" t="s">
        <v>1708</v>
      </c>
      <c r="Q1726" s="2861" t="s">
        <v>857</v>
      </c>
      <c r="R1726" s="2867">
        <v>270</v>
      </c>
      <c r="S1726" s="2867" t="s">
        <v>858</v>
      </c>
      <c r="T1726" s="2867">
        <v>2</v>
      </c>
      <c r="U1726" s="2867" t="s">
        <v>859</v>
      </c>
      <c r="V1726" s="2867">
        <v>2</v>
      </c>
      <c r="W1726" s="2867"/>
      <c r="X1726" s="2867"/>
      <c r="Y1726" s="2867"/>
      <c r="Z1726" s="2867"/>
      <c r="AA1726" s="2867"/>
      <c r="AB1726" s="2983"/>
      <c r="AC1726" s="5084" t="s">
        <v>2466</v>
      </c>
      <c r="AD1726" s="5084" t="s">
        <v>2460</v>
      </c>
      <c r="AE1726" s="5432" t="s">
        <v>3275</v>
      </c>
      <c r="AF1726"/>
      <c r="AG1726"/>
      <c r="AH1726"/>
    </row>
    <row r="1727" spans="1:34" ht="12.75" customHeight="1">
      <c r="A1727" s="4156"/>
      <c r="B1727" s="5086"/>
      <c r="C1727" s="5118"/>
      <c r="D1727" s="4151"/>
      <c r="E1727" s="5120"/>
      <c r="F1727" s="5086"/>
      <c r="G1727" s="5086"/>
      <c r="H1727" s="5086"/>
      <c r="I1727" s="5115"/>
      <c r="J1727" s="5086"/>
      <c r="K1727" s="5086"/>
      <c r="L1727" s="5086"/>
      <c r="M1727" s="5086"/>
      <c r="N1727" s="2861" t="s">
        <v>868</v>
      </c>
      <c r="O1727" s="2861" t="s">
        <v>340</v>
      </c>
      <c r="P1727" s="2861" t="s">
        <v>340</v>
      </c>
      <c r="Q1727" s="2861" t="s">
        <v>857</v>
      </c>
      <c r="R1727" s="2867">
        <v>3996</v>
      </c>
      <c r="S1727" s="2867" t="s">
        <v>858</v>
      </c>
      <c r="T1727" s="2867">
        <v>8</v>
      </c>
      <c r="U1727" s="2867" t="s">
        <v>859</v>
      </c>
      <c r="V1727" s="2867">
        <v>8</v>
      </c>
      <c r="W1727" s="2867"/>
      <c r="X1727" s="2867"/>
      <c r="Y1727" s="2867"/>
      <c r="Z1727" s="2867"/>
      <c r="AA1727" s="2867"/>
      <c r="AB1727" s="2982"/>
      <c r="AC1727" s="5086"/>
      <c r="AD1727" s="5086"/>
      <c r="AE1727" s="5389"/>
      <c r="AF1727"/>
      <c r="AG1727"/>
      <c r="AH1727"/>
    </row>
    <row r="1728" spans="1:34" ht="12.75" customHeight="1">
      <c r="A1728" s="4156"/>
      <c r="B1728" s="5090" t="s">
        <v>2464</v>
      </c>
      <c r="C1728" s="5105" t="s">
        <v>5115</v>
      </c>
      <c r="D1728" s="5108" t="s">
        <v>6029</v>
      </c>
      <c r="E1728" s="5084" t="s">
        <v>1222</v>
      </c>
      <c r="F1728" s="5084" t="s">
        <v>851</v>
      </c>
      <c r="G1728" s="5084" t="s">
        <v>1131</v>
      </c>
      <c r="H1728" s="5084" t="s">
        <v>624</v>
      </c>
      <c r="I1728" s="5084" t="s">
        <v>873</v>
      </c>
      <c r="J1728" s="5090">
        <v>5675</v>
      </c>
      <c r="K1728" s="5084">
        <v>13054</v>
      </c>
      <c r="L1728" s="5084">
        <v>608</v>
      </c>
      <c r="M1728" s="5084">
        <v>1984</v>
      </c>
      <c r="N1728" s="2861" t="s">
        <v>854</v>
      </c>
      <c r="O1728" s="2861" t="s">
        <v>1135</v>
      </c>
      <c r="P1728" s="978" t="s">
        <v>1708</v>
      </c>
      <c r="Q1728" s="2861" t="s">
        <v>857</v>
      </c>
      <c r="R1728" s="2867">
        <v>270</v>
      </c>
      <c r="S1728" s="2867" t="s">
        <v>858</v>
      </c>
      <c r="T1728" s="2867">
        <v>2</v>
      </c>
      <c r="U1728" s="2867" t="s">
        <v>859</v>
      </c>
      <c r="V1728" s="2867">
        <v>2</v>
      </c>
      <c r="W1728" s="2867"/>
      <c r="X1728" s="2867"/>
      <c r="Y1728" s="2867"/>
      <c r="Z1728" s="2867"/>
      <c r="AA1728" s="2867"/>
      <c r="AB1728" s="2983"/>
      <c r="AC1728" s="5084" t="s">
        <v>2466</v>
      </c>
      <c r="AD1728" s="5084" t="s">
        <v>5972</v>
      </c>
      <c r="AE1728" s="5111" t="s">
        <v>6484</v>
      </c>
    </row>
    <row r="1729" spans="1:34" ht="12.75" customHeight="1">
      <c r="A1729" s="4156"/>
      <c r="B1729" s="5091"/>
      <c r="C1729" s="5106"/>
      <c r="D1729" s="5109"/>
      <c r="E1729" s="5085"/>
      <c r="F1729" s="5085"/>
      <c r="G1729" s="5085"/>
      <c r="H1729" s="5085"/>
      <c r="I1729" s="5085"/>
      <c r="J1729" s="5091"/>
      <c r="K1729" s="5085"/>
      <c r="L1729" s="5085"/>
      <c r="M1729" s="5085"/>
      <c r="N1729" s="2852" t="s">
        <v>868</v>
      </c>
      <c r="O1729" s="2861" t="s">
        <v>340</v>
      </c>
      <c r="P1729" s="2861" t="s">
        <v>340</v>
      </c>
      <c r="Q1729" s="2865" t="s">
        <v>857</v>
      </c>
      <c r="R1729" s="2869">
        <v>3996</v>
      </c>
      <c r="S1729" s="2826" t="s">
        <v>858</v>
      </c>
      <c r="T1729" s="2826">
        <v>8</v>
      </c>
      <c r="U1729" s="2826" t="s">
        <v>859</v>
      </c>
      <c r="V1729" s="2826">
        <v>8</v>
      </c>
      <c r="W1729" s="2867"/>
      <c r="X1729" s="2867"/>
      <c r="Y1729" s="2867"/>
      <c r="Z1729" s="2867"/>
      <c r="AA1729" s="2867"/>
      <c r="AB1729" s="2980"/>
      <c r="AC1729" s="5085"/>
      <c r="AD1729" s="5085"/>
      <c r="AE1729" s="5112"/>
    </row>
    <row r="1730" spans="1:34" ht="12.75" customHeight="1">
      <c r="A1730" s="4156"/>
      <c r="B1730" s="5091"/>
      <c r="C1730" s="5107"/>
      <c r="D1730" s="5110"/>
      <c r="E1730" s="5086"/>
      <c r="F1730" s="5085"/>
      <c r="G1730" s="5085"/>
      <c r="H1730" s="5085"/>
      <c r="I1730" s="5085"/>
      <c r="J1730" s="5092"/>
      <c r="K1730" s="5085"/>
      <c r="L1730" s="5085"/>
      <c r="M1730" s="5085"/>
      <c r="N1730" s="2861" t="s">
        <v>379</v>
      </c>
      <c r="O1730" s="2865" t="s">
        <v>3055</v>
      </c>
      <c r="P1730" s="2826" t="s">
        <v>3055</v>
      </c>
      <c r="Q1730" s="2861" t="s">
        <v>857</v>
      </c>
      <c r="R1730" s="2869">
        <v>3985</v>
      </c>
      <c r="S1730" s="2867" t="s">
        <v>858</v>
      </c>
      <c r="T1730" s="2867">
        <v>2</v>
      </c>
      <c r="U1730" s="2867" t="s">
        <v>859</v>
      </c>
      <c r="V1730" s="2867">
        <v>2</v>
      </c>
      <c r="W1730" s="2867"/>
      <c r="X1730" s="2867"/>
      <c r="Y1730" s="2867"/>
      <c r="Z1730" s="2867"/>
      <c r="AA1730" s="2867"/>
      <c r="AB1730" s="2982"/>
      <c r="AC1730" s="5086"/>
      <c r="AD1730" s="5086"/>
      <c r="AE1730" s="5113"/>
    </row>
    <row r="1731" spans="1:34" ht="12.75" customHeight="1">
      <c r="A1731" s="4156"/>
      <c r="B1731" s="5084" t="s">
        <v>2463</v>
      </c>
      <c r="C1731" s="5162" t="s">
        <v>3793</v>
      </c>
      <c r="D1731" s="4150" t="s">
        <v>3265</v>
      </c>
      <c r="E1731" s="5123" t="s">
        <v>1222</v>
      </c>
      <c r="F1731" s="5084" t="s">
        <v>851</v>
      </c>
      <c r="G1731" s="5084" t="s">
        <v>1149</v>
      </c>
      <c r="H1731" s="5084" t="s">
        <v>624</v>
      </c>
      <c r="I1731" s="5116" t="s">
        <v>1146</v>
      </c>
      <c r="J1731" s="5084">
        <v>12801</v>
      </c>
      <c r="K1731" s="5084">
        <v>23968</v>
      </c>
      <c r="L1731" s="5084">
        <v>512</v>
      </c>
      <c r="M1731" s="5291">
        <v>1728</v>
      </c>
      <c r="N1731" s="2861" t="s">
        <v>854</v>
      </c>
      <c r="O1731" s="2861" t="s">
        <v>866</v>
      </c>
      <c r="P1731" s="2867" t="s">
        <v>1708</v>
      </c>
      <c r="Q1731" s="2861" t="s">
        <v>857</v>
      </c>
      <c r="R1731" s="2867">
        <v>270</v>
      </c>
      <c r="S1731" s="2867" t="s">
        <v>858</v>
      </c>
      <c r="T1731" s="2867">
        <v>2</v>
      </c>
      <c r="U1731" s="2867" t="s">
        <v>859</v>
      </c>
      <c r="V1731" s="2867">
        <v>2</v>
      </c>
      <c r="W1731" s="2867"/>
      <c r="X1731" s="2867"/>
      <c r="Y1731" s="2867"/>
      <c r="Z1731" s="2867"/>
      <c r="AA1731" s="2867"/>
      <c r="AB1731" s="2983"/>
      <c r="AC1731" s="5084" t="s">
        <v>2468</v>
      </c>
      <c r="AD1731" s="5084" t="s">
        <v>2460</v>
      </c>
      <c r="AE1731" s="5432" t="s">
        <v>3274</v>
      </c>
      <c r="AF1731"/>
      <c r="AG1731"/>
      <c r="AH1731"/>
    </row>
    <row r="1732" spans="1:34" ht="12.75" customHeight="1">
      <c r="A1732" s="4156"/>
      <c r="B1732" s="5086"/>
      <c r="C1732" s="5118"/>
      <c r="D1732" s="4151"/>
      <c r="E1732" s="5120"/>
      <c r="F1732" s="5086"/>
      <c r="G1732" s="5086"/>
      <c r="H1732" s="5086"/>
      <c r="I1732" s="5115"/>
      <c r="J1732" s="5086"/>
      <c r="K1732" s="5086"/>
      <c r="L1732" s="5086"/>
      <c r="M1732" s="5237"/>
      <c r="N1732" s="2861" t="s">
        <v>868</v>
      </c>
      <c r="O1732" s="2861" t="s">
        <v>340</v>
      </c>
      <c r="P1732" s="2861" t="s">
        <v>340</v>
      </c>
      <c r="Q1732" s="2861" t="s">
        <v>857</v>
      </c>
      <c r="R1732" s="2867">
        <v>3996</v>
      </c>
      <c r="S1732" s="2867" t="s">
        <v>858</v>
      </c>
      <c r="T1732" s="2867">
        <v>8</v>
      </c>
      <c r="U1732" s="2867" t="s">
        <v>859</v>
      </c>
      <c r="V1732" s="2867">
        <v>8</v>
      </c>
      <c r="W1732" s="2867"/>
      <c r="X1732" s="2867"/>
      <c r="Y1732" s="2867"/>
      <c r="Z1732" s="2867"/>
      <c r="AA1732" s="2867"/>
      <c r="AB1732" s="2982"/>
      <c r="AC1732" s="5086"/>
      <c r="AD1732" s="5086"/>
      <c r="AE1732" s="5389"/>
      <c r="AF1732"/>
      <c r="AG1732"/>
      <c r="AH1732"/>
    </row>
    <row r="1733" spans="1:34" ht="12.75" customHeight="1">
      <c r="A1733" s="4156"/>
      <c r="B1733" s="5090" t="s">
        <v>2464</v>
      </c>
      <c r="C1733" s="5105" t="s">
        <v>5162</v>
      </c>
      <c r="D1733" s="5108" t="s">
        <v>6030</v>
      </c>
      <c r="E1733" s="5084" t="s">
        <v>1222</v>
      </c>
      <c r="F1733" s="5084" t="s">
        <v>851</v>
      </c>
      <c r="G1733" s="5084" t="s">
        <v>1131</v>
      </c>
      <c r="H1733" s="5084" t="s">
        <v>624</v>
      </c>
      <c r="I1733" s="5084" t="s">
        <v>873</v>
      </c>
      <c r="J1733" s="5090">
        <v>13055</v>
      </c>
      <c r="K1733" s="5084">
        <v>24480</v>
      </c>
      <c r="L1733" s="5084">
        <v>608</v>
      </c>
      <c r="M1733" s="5084">
        <v>1984</v>
      </c>
      <c r="N1733" s="2861" t="s">
        <v>854</v>
      </c>
      <c r="O1733" s="2861" t="s">
        <v>866</v>
      </c>
      <c r="P1733" s="978" t="s">
        <v>1708</v>
      </c>
      <c r="Q1733" s="2861" t="s">
        <v>857</v>
      </c>
      <c r="R1733" s="2867">
        <v>270</v>
      </c>
      <c r="S1733" s="2867" t="s">
        <v>858</v>
      </c>
      <c r="T1733" s="2867">
        <v>2</v>
      </c>
      <c r="U1733" s="2867" t="s">
        <v>859</v>
      </c>
      <c r="V1733" s="2867">
        <v>2</v>
      </c>
      <c r="W1733" s="2867"/>
      <c r="X1733" s="2867"/>
      <c r="Y1733" s="2867"/>
      <c r="Z1733" s="2867"/>
      <c r="AA1733" s="2867"/>
      <c r="AB1733" s="2983"/>
      <c r="AC1733" s="5084" t="s">
        <v>2468</v>
      </c>
      <c r="AD1733" s="5084" t="s">
        <v>5972</v>
      </c>
      <c r="AE1733" s="5111" t="s">
        <v>6484</v>
      </c>
    </row>
    <row r="1734" spans="1:34" ht="12.75" customHeight="1">
      <c r="A1734" s="4156"/>
      <c r="B1734" s="5091"/>
      <c r="C1734" s="5106"/>
      <c r="D1734" s="5109"/>
      <c r="E1734" s="5085"/>
      <c r="F1734" s="5085"/>
      <c r="G1734" s="5085"/>
      <c r="H1734" s="5085"/>
      <c r="I1734" s="5085"/>
      <c r="J1734" s="5091"/>
      <c r="K1734" s="5085"/>
      <c r="L1734" s="5085"/>
      <c r="M1734" s="5085"/>
      <c r="N1734" s="2861" t="s">
        <v>868</v>
      </c>
      <c r="O1734" s="2861" t="s">
        <v>340</v>
      </c>
      <c r="P1734" s="2861" t="s">
        <v>340</v>
      </c>
      <c r="Q1734" s="2861" t="s">
        <v>857</v>
      </c>
      <c r="R1734" s="2869">
        <v>3996</v>
      </c>
      <c r="S1734" s="2867" t="s">
        <v>858</v>
      </c>
      <c r="T1734" s="2867">
        <v>8</v>
      </c>
      <c r="U1734" s="2867" t="s">
        <v>859</v>
      </c>
      <c r="V1734" s="2867">
        <v>8</v>
      </c>
      <c r="W1734" s="2867"/>
      <c r="X1734" s="2867"/>
      <c r="Y1734" s="2867"/>
      <c r="Z1734" s="2867"/>
      <c r="AA1734" s="2867"/>
      <c r="AB1734" s="2980"/>
      <c r="AC1734" s="5085"/>
      <c r="AD1734" s="5085"/>
      <c r="AE1734" s="5112"/>
    </row>
    <row r="1735" spans="1:34" ht="12.75" customHeight="1" thickBot="1">
      <c r="A1735" s="4157"/>
      <c r="B1735" s="5135"/>
      <c r="C1735" s="5175"/>
      <c r="D1735" s="5378"/>
      <c r="E1735" s="5121"/>
      <c r="F1735" s="5121"/>
      <c r="G1735" s="5121"/>
      <c r="H1735" s="5121"/>
      <c r="I1735" s="5121"/>
      <c r="J1735" s="5135"/>
      <c r="K1735" s="5121"/>
      <c r="L1735" s="5121"/>
      <c r="M1735" s="5121"/>
      <c r="N1735" s="2853" t="s">
        <v>379</v>
      </c>
      <c r="O1735" s="2864" t="s">
        <v>3055</v>
      </c>
      <c r="P1735" s="2832" t="s">
        <v>3055</v>
      </c>
      <c r="Q1735" s="2864" t="s">
        <v>857</v>
      </c>
      <c r="R1735" s="2870">
        <v>3985</v>
      </c>
      <c r="S1735" s="2832" t="s">
        <v>858</v>
      </c>
      <c r="T1735" s="2832">
        <v>2</v>
      </c>
      <c r="U1735" s="2832" t="s">
        <v>859</v>
      </c>
      <c r="V1735" s="2832">
        <v>2</v>
      </c>
      <c r="W1735" s="2868"/>
      <c r="X1735" s="2868"/>
      <c r="Y1735" s="2868"/>
      <c r="Z1735" s="2868"/>
      <c r="AA1735" s="2868"/>
      <c r="AB1735" s="2981"/>
      <c r="AC1735" s="5121"/>
      <c r="AD1735" s="5121"/>
      <c r="AE1735" s="5122"/>
    </row>
    <row r="1736" spans="1:34">
      <c r="A1736" s="5181" t="s">
        <v>3953</v>
      </c>
      <c r="B1736" s="5379" t="s">
        <v>2464</v>
      </c>
      <c r="C1736" s="5184" t="s">
        <v>4022</v>
      </c>
      <c r="D1736" s="5381" t="s">
        <v>564</v>
      </c>
      <c r="E1736" s="5383"/>
      <c r="F1736" s="5236" t="s">
        <v>851</v>
      </c>
      <c r="G1736" s="5236" t="s">
        <v>862</v>
      </c>
      <c r="H1736" s="5236" t="s">
        <v>624</v>
      </c>
      <c r="I1736" s="5236" t="s">
        <v>853</v>
      </c>
      <c r="J1736" s="5236">
        <v>4590</v>
      </c>
      <c r="K1736" s="5236">
        <v>8960</v>
      </c>
      <c r="L1736" s="5236">
        <v>512</v>
      </c>
      <c r="M1736" s="5236">
        <v>1280</v>
      </c>
      <c r="N1736" s="2865" t="s">
        <v>854</v>
      </c>
      <c r="O1736" s="2735" t="s">
        <v>855</v>
      </c>
      <c r="P1736" s="484" t="s">
        <v>856</v>
      </c>
      <c r="Q1736" s="1066" t="s">
        <v>857</v>
      </c>
      <c r="R1736" s="1067">
        <v>270</v>
      </c>
      <c r="S1736" s="1067" t="s">
        <v>858</v>
      </c>
      <c r="T1736" s="1067">
        <v>2</v>
      </c>
      <c r="U1736" s="1067" t="s">
        <v>859</v>
      </c>
      <c r="V1736" s="1067">
        <v>2</v>
      </c>
      <c r="W1736" s="485"/>
      <c r="X1736" s="485"/>
      <c r="Y1736" s="485"/>
      <c r="Z1736" s="485"/>
      <c r="AA1736" s="485"/>
      <c r="AB1736" s="2970"/>
      <c r="AC1736" s="5236" t="s">
        <v>2466</v>
      </c>
      <c r="AD1736" s="5236" t="s">
        <v>2452</v>
      </c>
      <c r="AE1736" s="526"/>
      <c r="AF1736"/>
      <c r="AG1736"/>
      <c r="AH1736"/>
    </row>
    <row r="1737" spans="1:34" ht="12.75" customHeight="1">
      <c r="A1737" s="5182"/>
      <c r="B1737" s="5379"/>
      <c r="C1737" s="5184"/>
      <c r="D1737" s="5381"/>
      <c r="E1737" s="5383"/>
      <c r="F1737" s="5236"/>
      <c r="G1737" s="5236"/>
      <c r="H1737" s="5236"/>
      <c r="I1737" s="5236"/>
      <c r="J1737" s="5236"/>
      <c r="K1737" s="5236"/>
      <c r="L1737" s="5236"/>
      <c r="M1737" s="5236"/>
      <c r="N1737" s="2873" t="s">
        <v>868</v>
      </c>
      <c r="O1737" s="466" t="s">
        <v>340</v>
      </c>
      <c r="P1737" s="466" t="s">
        <v>340</v>
      </c>
      <c r="Q1737" s="507" t="s">
        <v>857</v>
      </c>
      <c r="R1737" s="508">
        <v>1400</v>
      </c>
      <c r="S1737" s="508" t="s">
        <v>858</v>
      </c>
      <c r="T1737" s="508">
        <v>8</v>
      </c>
      <c r="U1737" s="508" t="s">
        <v>859</v>
      </c>
      <c r="V1737" s="508">
        <v>8</v>
      </c>
      <c r="W1737" s="486"/>
      <c r="X1737" s="486"/>
      <c r="Y1737" s="486"/>
      <c r="Z1737" s="486"/>
      <c r="AA1737" s="486"/>
      <c r="AB1737" s="2970"/>
      <c r="AC1737" s="5236"/>
      <c r="AD1737" s="5236"/>
      <c r="AE1737" s="526"/>
      <c r="AF1737"/>
      <c r="AG1737"/>
      <c r="AH1737"/>
    </row>
    <row r="1738" spans="1:34">
      <c r="A1738" s="5182"/>
      <c r="B1738" s="5379"/>
      <c r="C1738" s="5184"/>
      <c r="D1738" s="5381"/>
      <c r="E1738" s="5383"/>
      <c r="F1738" s="5236"/>
      <c r="G1738" s="5236"/>
      <c r="H1738" s="5236"/>
      <c r="I1738" s="5236"/>
      <c r="J1738" s="5236"/>
      <c r="K1738" s="5236"/>
      <c r="L1738" s="5236"/>
      <c r="M1738" s="5236"/>
      <c r="N1738" s="2873" t="s">
        <v>860</v>
      </c>
      <c r="O1738" s="467" t="s">
        <v>646</v>
      </c>
      <c r="P1738" s="467" t="s">
        <v>647</v>
      </c>
      <c r="Q1738" s="507" t="s">
        <v>857</v>
      </c>
      <c r="R1738" s="508">
        <v>1300</v>
      </c>
      <c r="S1738" s="508" t="s">
        <v>858</v>
      </c>
      <c r="T1738" s="508">
        <v>2</v>
      </c>
      <c r="U1738" s="508" t="s">
        <v>859</v>
      </c>
      <c r="V1738" s="508">
        <v>2</v>
      </c>
      <c r="W1738" s="486"/>
      <c r="X1738" s="486"/>
      <c r="Y1738" s="486"/>
      <c r="Z1738" s="486"/>
      <c r="AA1738" s="486"/>
      <c r="AB1738" s="2970"/>
      <c r="AC1738" s="5236"/>
      <c r="AD1738" s="5236"/>
      <c r="AE1738" s="526"/>
      <c r="AF1738"/>
      <c r="AG1738"/>
      <c r="AH1738"/>
    </row>
    <row r="1739" spans="1:34" ht="12.75" customHeight="1">
      <c r="A1739" s="5183"/>
      <c r="B1739" s="5380"/>
      <c r="C1739" s="5185"/>
      <c r="D1739" s="5382"/>
      <c r="E1739" s="5384"/>
      <c r="F1739" s="5237"/>
      <c r="G1739" s="5237"/>
      <c r="H1739" s="5237"/>
      <c r="I1739" s="5237"/>
      <c r="J1739" s="5237"/>
      <c r="K1739" s="5237"/>
      <c r="L1739" s="5237"/>
      <c r="M1739" s="5237"/>
      <c r="N1739" s="2873" t="s">
        <v>874</v>
      </c>
      <c r="O1739" s="467" t="s">
        <v>342</v>
      </c>
      <c r="P1739" s="467" t="s">
        <v>341</v>
      </c>
      <c r="Q1739" s="507" t="s">
        <v>857</v>
      </c>
      <c r="R1739" s="508">
        <v>990</v>
      </c>
      <c r="S1739" s="508" t="s">
        <v>858</v>
      </c>
      <c r="T1739" s="508">
        <v>2</v>
      </c>
      <c r="U1739" s="508" t="s">
        <v>859</v>
      </c>
      <c r="V1739" s="508">
        <v>2</v>
      </c>
      <c r="W1739" s="486"/>
      <c r="X1739" s="486"/>
      <c r="Y1739" s="486"/>
      <c r="Z1739" s="486"/>
      <c r="AA1739" s="486"/>
      <c r="AB1739" s="485"/>
      <c r="AC1739" s="5237"/>
      <c r="AD1739" s="5237"/>
      <c r="AE1739" s="526"/>
      <c r="AF1739"/>
      <c r="AG1739"/>
      <c r="AH1739"/>
    </row>
    <row r="1740" spans="1:34" ht="12.75" customHeight="1">
      <c r="A1740" s="5365" t="s">
        <v>222</v>
      </c>
      <c r="B1740" s="5090" t="s">
        <v>2464</v>
      </c>
      <c r="C1740" s="5186" t="s">
        <v>489</v>
      </c>
      <c r="D1740" s="5359" t="s">
        <v>490</v>
      </c>
      <c r="E1740" s="5084"/>
      <c r="F1740" s="5084" t="s">
        <v>851</v>
      </c>
      <c r="G1740" s="5084" t="s">
        <v>862</v>
      </c>
      <c r="H1740" s="5084" t="s">
        <v>624</v>
      </c>
      <c r="I1740" s="5084" t="s">
        <v>853</v>
      </c>
      <c r="J1740" s="5084">
        <v>8000</v>
      </c>
      <c r="K1740" s="5084">
        <v>18400</v>
      </c>
      <c r="L1740" s="5084">
        <v>512</v>
      </c>
      <c r="M1740" s="5084">
        <v>2080</v>
      </c>
      <c r="N1740" s="292" t="s">
        <v>860</v>
      </c>
      <c r="O1740" s="25" t="s">
        <v>646</v>
      </c>
      <c r="P1740" s="25" t="s">
        <v>647</v>
      </c>
      <c r="Q1740" s="292" t="s">
        <v>857</v>
      </c>
      <c r="R1740" s="25">
        <v>1300</v>
      </c>
      <c r="S1740" s="25" t="s">
        <v>858</v>
      </c>
      <c r="T1740" s="25">
        <v>2</v>
      </c>
      <c r="U1740" s="25" t="s">
        <v>859</v>
      </c>
      <c r="V1740" s="25">
        <v>2</v>
      </c>
      <c r="W1740" s="25"/>
      <c r="X1740" s="25"/>
      <c r="Y1740" s="25"/>
      <c r="Z1740" s="25"/>
      <c r="AA1740" s="25"/>
      <c r="AB1740" s="2983"/>
      <c r="AC1740" s="5084" t="s">
        <v>2468</v>
      </c>
      <c r="AD1740" s="5084" t="s">
        <v>2452</v>
      </c>
      <c r="AE1740" s="527"/>
      <c r="AF1740"/>
      <c r="AG1740"/>
      <c r="AH1740"/>
    </row>
    <row r="1741" spans="1:34" ht="12.75" customHeight="1" thickBot="1">
      <c r="A1741" s="5367"/>
      <c r="B1741" s="5135"/>
      <c r="C1741" s="5187"/>
      <c r="D1741" s="5377"/>
      <c r="E1741" s="5121"/>
      <c r="F1741" s="5121"/>
      <c r="G1741" s="5121"/>
      <c r="H1741" s="5121"/>
      <c r="I1741" s="5121"/>
      <c r="J1741" s="5121"/>
      <c r="K1741" s="5121"/>
      <c r="L1741" s="5121"/>
      <c r="M1741" s="5121"/>
      <c r="N1741" s="294" t="s">
        <v>874</v>
      </c>
      <c r="O1741" s="36" t="s">
        <v>342</v>
      </c>
      <c r="P1741" s="36" t="s">
        <v>341</v>
      </c>
      <c r="Q1741" s="294" t="s">
        <v>857</v>
      </c>
      <c r="R1741" s="36">
        <v>990</v>
      </c>
      <c r="S1741" s="36" t="s">
        <v>858</v>
      </c>
      <c r="T1741" s="36">
        <v>2</v>
      </c>
      <c r="U1741" s="36" t="s">
        <v>859</v>
      </c>
      <c r="V1741" s="36">
        <v>2</v>
      </c>
      <c r="W1741" s="36"/>
      <c r="X1741" s="36"/>
      <c r="Y1741" s="36"/>
      <c r="Z1741" s="36"/>
      <c r="AA1741" s="36"/>
      <c r="AB1741" s="2981"/>
      <c r="AC1741" s="5121"/>
      <c r="AD1741" s="5121"/>
      <c r="AE1741" s="528"/>
      <c r="AF1741"/>
      <c r="AG1741"/>
      <c r="AH1741"/>
    </row>
    <row r="1742" spans="1:34">
      <c r="A1742" s="5189" t="s">
        <v>223</v>
      </c>
      <c r="B1742" s="5091" t="s">
        <v>2464</v>
      </c>
      <c r="C1742" s="5220" t="s">
        <v>4023</v>
      </c>
      <c r="D1742" s="5360" t="s">
        <v>809</v>
      </c>
      <c r="E1742" s="5085"/>
      <c r="F1742" s="5085" t="s">
        <v>851</v>
      </c>
      <c r="G1742" s="5085" t="s">
        <v>862</v>
      </c>
      <c r="H1742" s="5085" t="s">
        <v>624</v>
      </c>
      <c r="I1742" s="5085" t="s">
        <v>853</v>
      </c>
      <c r="J1742" s="5085">
        <v>608</v>
      </c>
      <c r="K1742" s="5091">
        <v>640</v>
      </c>
      <c r="L1742" s="5085">
        <v>128</v>
      </c>
      <c r="M1742" s="5085">
        <v>320</v>
      </c>
      <c r="N1742" s="286" t="s">
        <v>860</v>
      </c>
      <c r="O1742" s="33" t="s">
        <v>812</v>
      </c>
      <c r="P1742" s="33" t="s">
        <v>813</v>
      </c>
      <c r="Q1742" s="286" t="s">
        <v>857</v>
      </c>
      <c r="R1742" s="33">
        <v>1300</v>
      </c>
      <c r="S1742" s="33" t="s">
        <v>858</v>
      </c>
      <c r="T1742" s="33">
        <v>2</v>
      </c>
      <c r="U1742" s="33" t="s">
        <v>859</v>
      </c>
      <c r="V1742" s="33">
        <v>2</v>
      </c>
      <c r="W1742" s="33"/>
      <c r="X1742" s="33"/>
      <c r="Y1742" s="33"/>
      <c r="Z1742" s="33"/>
      <c r="AA1742" s="33"/>
      <c r="AB1742" s="2980"/>
      <c r="AC1742" s="5085" t="s">
        <v>2451</v>
      </c>
      <c r="AD1742" s="5085" t="s">
        <v>2452</v>
      </c>
      <c r="AE1742" s="527"/>
      <c r="AF1742"/>
      <c r="AG1742"/>
      <c r="AH1742"/>
    </row>
    <row r="1743" spans="1:34" ht="12.75" customHeight="1">
      <c r="A1743" s="5190"/>
      <c r="B1743" s="5092"/>
      <c r="C1743" s="5221"/>
      <c r="D1743" s="5361"/>
      <c r="E1743" s="5086"/>
      <c r="F1743" s="5086"/>
      <c r="G1743" s="5086"/>
      <c r="H1743" s="5086"/>
      <c r="I1743" s="5086"/>
      <c r="J1743" s="5086"/>
      <c r="K1743" s="5092"/>
      <c r="L1743" s="5086"/>
      <c r="M1743" s="5086"/>
      <c r="N1743" s="292" t="s">
        <v>874</v>
      </c>
      <c r="O1743" s="25" t="s">
        <v>810</v>
      </c>
      <c r="P1743" s="25" t="s">
        <v>811</v>
      </c>
      <c r="Q1743" s="292" t="s">
        <v>857</v>
      </c>
      <c r="R1743" s="25">
        <v>1498</v>
      </c>
      <c r="S1743" s="25" t="s">
        <v>858</v>
      </c>
      <c r="T1743" s="25">
        <v>1</v>
      </c>
      <c r="U1743" s="25" t="s">
        <v>859</v>
      </c>
      <c r="V1743" s="25">
        <v>1</v>
      </c>
      <c r="W1743" s="25"/>
      <c r="X1743" s="25"/>
      <c r="Y1743" s="25"/>
      <c r="Z1743" s="25"/>
      <c r="AA1743" s="25"/>
      <c r="AB1743" s="2982"/>
      <c r="AC1743" s="5086"/>
      <c r="AD1743" s="5086"/>
      <c r="AE1743" s="527"/>
      <c r="AF1743"/>
      <c r="AG1743"/>
      <c r="AH1743"/>
    </row>
    <row r="1744" spans="1:34">
      <c r="A1744" s="5365" t="s">
        <v>3954</v>
      </c>
      <c r="B1744" s="5090" t="s">
        <v>2464</v>
      </c>
      <c r="C1744" s="5186" t="s">
        <v>4024</v>
      </c>
      <c r="D1744" s="5359" t="s">
        <v>947</v>
      </c>
      <c r="E1744" s="5084"/>
      <c r="F1744" s="5084" t="s">
        <v>851</v>
      </c>
      <c r="G1744" s="5084" t="s">
        <v>862</v>
      </c>
      <c r="H1744" s="5084" t="s">
        <v>624</v>
      </c>
      <c r="I1744" s="5084" t="s">
        <v>853</v>
      </c>
      <c r="J1744" s="5084">
        <v>384</v>
      </c>
      <c r="K1744" s="5084">
        <v>4704</v>
      </c>
      <c r="L1744" s="5084">
        <v>128</v>
      </c>
      <c r="M1744" s="5084">
        <v>320</v>
      </c>
      <c r="N1744" s="292" t="s">
        <v>860</v>
      </c>
      <c r="O1744" s="25" t="s">
        <v>812</v>
      </c>
      <c r="P1744" s="25" t="s">
        <v>813</v>
      </c>
      <c r="Q1744" s="292" t="s">
        <v>857</v>
      </c>
      <c r="R1744" s="25">
        <v>1300</v>
      </c>
      <c r="S1744" s="25" t="s">
        <v>858</v>
      </c>
      <c r="T1744" s="25">
        <v>2</v>
      </c>
      <c r="U1744" s="25" t="s">
        <v>859</v>
      </c>
      <c r="V1744" s="25">
        <v>2</v>
      </c>
      <c r="W1744" s="25"/>
      <c r="X1744" s="25"/>
      <c r="Y1744" s="25"/>
      <c r="Z1744" s="25"/>
      <c r="AA1744" s="25"/>
      <c r="AB1744" s="2983"/>
      <c r="AC1744" s="5084" t="s">
        <v>2451</v>
      </c>
      <c r="AD1744" s="5084" t="s">
        <v>2452</v>
      </c>
      <c r="AE1744" s="527"/>
      <c r="AF1744"/>
      <c r="AG1744"/>
      <c r="AH1744"/>
    </row>
    <row r="1745" spans="1:34" ht="12.75" customHeight="1">
      <c r="A1745" s="5366"/>
      <c r="B1745" s="5091"/>
      <c r="C1745" s="5220"/>
      <c r="D1745" s="5360"/>
      <c r="E1745" s="5085"/>
      <c r="F1745" s="5085"/>
      <c r="G1745" s="5085"/>
      <c r="H1745" s="5085"/>
      <c r="I1745" s="5085"/>
      <c r="J1745" s="5085"/>
      <c r="K1745" s="5085"/>
      <c r="L1745" s="5085"/>
      <c r="M1745" s="5085"/>
      <c r="N1745" s="292" t="s">
        <v>854</v>
      </c>
      <c r="O1745" s="292" t="s">
        <v>855</v>
      </c>
      <c r="P1745" s="25" t="s">
        <v>856</v>
      </c>
      <c r="Q1745" s="292" t="s">
        <v>857</v>
      </c>
      <c r="R1745" s="25">
        <v>270</v>
      </c>
      <c r="S1745" s="25" t="s">
        <v>858</v>
      </c>
      <c r="T1745" s="25">
        <v>2</v>
      </c>
      <c r="U1745" s="25" t="s">
        <v>859</v>
      </c>
      <c r="V1745" s="25">
        <v>2</v>
      </c>
      <c r="W1745" s="25"/>
      <c r="X1745" s="25"/>
      <c r="Y1745" s="25"/>
      <c r="Z1745" s="25"/>
      <c r="AA1745" s="25"/>
      <c r="AB1745" s="2980"/>
      <c r="AC1745" s="5085"/>
      <c r="AD1745" s="5085"/>
      <c r="AE1745" s="527"/>
      <c r="AF1745"/>
      <c r="AG1745"/>
      <c r="AH1745"/>
    </row>
    <row r="1746" spans="1:34" ht="12.75" customHeight="1" thickBot="1">
      <c r="A1746" s="5367"/>
      <c r="B1746" s="5135"/>
      <c r="C1746" s="5187"/>
      <c r="D1746" s="5377"/>
      <c r="E1746" s="5121"/>
      <c r="F1746" s="5121"/>
      <c r="G1746" s="5121"/>
      <c r="H1746" s="5121"/>
      <c r="I1746" s="5121"/>
      <c r="J1746" s="5121"/>
      <c r="K1746" s="5121"/>
      <c r="L1746" s="5121"/>
      <c r="M1746" s="5121"/>
      <c r="N1746" s="294" t="s">
        <v>874</v>
      </c>
      <c r="O1746" s="36" t="s">
        <v>810</v>
      </c>
      <c r="P1746" s="36" t="s">
        <v>811</v>
      </c>
      <c r="Q1746" s="294" t="s">
        <v>857</v>
      </c>
      <c r="R1746" s="36">
        <v>1498</v>
      </c>
      <c r="S1746" s="36" t="s">
        <v>858</v>
      </c>
      <c r="T1746" s="36">
        <v>1</v>
      </c>
      <c r="U1746" s="36" t="s">
        <v>859</v>
      </c>
      <c r="V1746" s="36">
        <v>1</v>
      </c>
      <c r="W1746" s="36"/>
      <c r="X1746" s="36"/>
      <c r="Y1746" s="36"/>
      <c r="Z1746" s="36"/>
      <c r="AA1746" s="36"/>
      <c r="AB1746" s="2981"/>
      <c r="AC1746" s="5121"/>
      <c r="AD1746" s="5121"/>
      <c r="AE1746" s="525"/>
      <c r="AF1746"/>
      <c r="AG1746"/>
      <c r="AH1746"/>
    </row>
    <row r="1747" spans="1:34" ht="12.75" customHeight="1">
      <c r="A1747" s="5366" t="s">
        <v>224</v>
      </c>
      <c r="B1747" s="5091" t="s">
        <v>2464</v>
      </c>
      <c r="C1747" s="5369" t="s">
        <v>0</v>
      </c>
      <c r="D1747" s="5206" t="s">
        <v>37</v>
      </c>
      <c r="E1747" s="5085"/>
      <c r="F1747" s="5085" t="s">
        <v>851</v>
      </c>
      <c r="G1747" s="5085" t="s">
        <v>862</v>
      </c>
      <c r="H1747" s="5085" t="s">
        <v>624</v>
      </c>
      <c r="I1747" s="5085" t="s">
        <v>853</v>
      </c>
      <c r="J1747" s="5085">
        <v>384</v>
      </c>
      <c r="K1747" s="5085">
        <v>768</v>
      </c>
      <c r="L1747" s="5085">
        <v>256</v>
      </c>
      <c r="M1747" s="5085">
        <v>640</v>
      </c>
      <c r="N1747" s="286" t="s">
        <v>860</v>
      </c>
      <c r="O1747" s="33" t="s">
        <v>646</v>
      </c>
      <c r="P1747" s="33" t="s">
        <v>647</v>
      </c>
      <c r="Q1747" s="286" t="s">
        <v>857</v>
      </c>
      <c r="R1747" s="33">
        <v>1300</v>
      </c>
      <c r="S1747" s="33" t="s">
        <v>858</v>
      </c>
      <c r="T1747" s="33">
        <v>2</v>
      </c>
      <c r="U1747" s="33" t="s">
        <v>859</v>
      </c>
      <c r="V1747" s="33">
        <v>2</v>
      </c>
      <c r="W1747" s="510"/>
      <c r="X1747" s="510"/>
      <c r="Y1747" s="510"/>
      <c r="Z1747" s="510"/>
      <c r="AA1747" s="510"/>
      <c r="AB1747" s="2973"/>
      <c r="AC1747" s="5085" t="s">
        <v>2451</v>
      </c>
      <c r="AD1747" s="5085" t="s">
        <v>2452</v>
      </c>
      <c r="AE1747" s="529"/>
      <c r="AF1747"/>
      <c r="AG1747"/>
      <c r="AH1747"/>
    </row>
    <row r="1748" spans="1:34">
      <c r="A1748" s="5368"/>
      <c r="B1748" s="5091"/>
      <c r="C1748" s="5370"/>
      <c r="D1748" s="5206"/>
      <c r="E1748" s="5085"/>
      <c r="F1748" s="5085"/>
      <c r="G1748" s="5085"/>
      <c r="H1748" s="5085"/>
      <c r="I1748" s="5085"/>
      <c r="J1748" s="5085"/>
      <c r="K1748" s="5085"/>
      <c r="L1748" s="5085"/>
      <c r="M1748" s="5085"/>
      <c r="N1748" s="282" t="s">
        <v>868</v>
      </c>
      <c r="O1748" s="292" t="s">
        <v>340</v>
      </c>
      <c r="P1748" s="292" t="s">
        <v>340</v>
      </c>
      <c r="Q1748" s="292" t="s">
        <v>857</v>
      </c>
      <c r="R1748" s="25">
        <v>1405</v>
      </c>
      <c r="S1748" s="25" t="s">
        <v>858</v>
      </c>
      <c r="T1748" s="25">
        <v>4</v>
      </c>
      <c r="U1748" s="25" t="s">
        <v>859</v>
      </c>
      <c r="V1748" s="25">
        <v>4</v>
      </c>
      <c r="W1748" s="511"/>
      <c r="X1748" s="511"/>
      <c r="Y1748" s="511"/>
      <c r="Z1748" s="511"/>
      <c r="AA1748" s="511"/>
      <c r="AB1748" s="2973"/>
      <c r="AC1748" s="5085"/>
      <c r="AD1748" s="5085"/>
      <c r="AE1748" s="529"/>
      <c r="AF1748"/>
      <c r="AG1748"/>
      <c r="AH1748"/>
    </row>
    <row r="1749" spans="1:34" ht="12.75" customHeight="1">
      <c r="A1749" s="5365" t="s">
        <v>3955</v>
      </c>
      <c r="B1749" s="5090" t="s">
        <v>2464</v>
      </c>
      <c r="C1749" s="5186" t="s">
        <v>4025</v>
      </c>
      <c r="D1749" s="5371" t="s">
        <v>21</v>
      </c>
      <c r="E1749" s="5084"/>
      <c r="F1749" s="5084" t="s">
        <v>851</v>
      </c>
      <c r="G1749" s="5084" t="s">
        <v>862</v>
      </c>
      <c r="H1749" s="5084" t="s">
        <v>624</v>
      </c>
      <c r="I1749" s="5084" t="s">
        <v>853</v>
      </c>
      <c r="J1749" s="5084">
        <v>640</v>
      </c>
      <c r="K1749" s="5084">
        <v>1632</v>
      </c>
      <c r="L1749" s="5084">
        <v>384</v>
      </c>
      <c r="M1749" s="5084">
        <v>832</v>
      </c>
      <c r="N1749" s="292" t="s">
        <v>854</v>
      </c>
      <c r="O1749" s="292" t="s">
        <v>658</v>
      </c>
      <c r="P1749" s="25" t="s">
        <v>856</v>
      </c>
      <c r="Q1749" s="292" t="s">
        <v>857</v>
      </c>
      <c r="R1749" s="25">
        <v>270</v>
      </c>
      <c r="S1749" s="25" t="s">
        <v>858</v>
      </c>
      <c r="T1749" s="25">
        <v>2</v>
      </c>
      <c r="U1749" s="25" t="s">
        <v>859</v>
      </c>
      <c r="V1749" s="25">
        <v>2</v>
      </c>
      <c r="W1749" s="511"/>
      <c r="X1749" s="511"/>
      <c r="Y1749" s="511"/>
      <c r="Z1749" s="511"/>
      <c r="AA1749" s="511"/>
      <c r="AB1749" s="2974"/>
      <c r="AC1749" s="5084" t="s">
        <v>2451</v>
      </c>
      <c r="AD1749" s="5084" t="s">
        <v>2452</v>
      </c>
      <c r="AE1749" s="529"/>
      <c r="AF1749"/>
      <c r="AG1749"/>
      <c r="AH1749"/>
    </row>
    <row r="1750" spans="1:34">
      <c r="A1750" s="5366"/>
      <c r="B1750" s="5091"/>
      <c r="C1750" s="5220"/>
      <c r="D1750" s="5372"/>
      <c r="E1750" s="5085"/>
      <c r="F1750" s="5085"/>
      <c r="G1750" s="5085"/>
      <c r="H1750" s="5085"/>
      <c r="I1750" s="5085"/>
      <c r="J1750" s="5085"/>
      <c r="K1750" s="5085"/>
      <c r="L1750" s="5085"/>
      <c r="M1750" s="5085"/>
      <c r="N1750" s="282" t="s">
        <v>860</v>
      </c>
      <c r="O1750" s="25" t="s">
        <v>646</v>
      </c>
      <c r="P1750" s="25" t="s">
        <v>647</v>
      </c>
      <c r="Q1750" s="292" t="s">
        <v>857</v>
      </c>
      <c r="R1750" s="25">
        <v>1300</v>
      </c>
      <c r="S1750" s="25" t="s">
        <v>858</v>
      </c>
      <c r="T1750" s="25">
        <v>2</v>
      </c>
      <c r="U1750" s="25" t="s">
        <v>859</v>
      </c>
      <c r="V1750" s="25">
        <v>2</v>
      </c>
      <c r="W1750" s="511"/>
      <c r="X1750" s="511"/>
      <c r="Y1750" s="511"/>
      <c r="Z1750" s="511"/>
      <c r="AA1750" s="511"/>
      <c r="AB1750" s="2973"/>
      <c r="AC1750" s="5085"/>
      <c r="AD1750" s="5085"/>
      <c r="AE1750" s="529"/>
      <c r="AF1750"/>
      <c r="AG1750"/>
      <c r="AH1750"/>
    </row>
    <row r="1751" spans="1:34">
      <c r="A1751" s="5366"/>
      <c r="B1751" s="5091"/>
      <c r="C1751" s="5221"/>
      <c r="D1751" s="5373"/>
      <c r="E1751" s="5085"/>
      <c r="F1751" s="5085"/>
      <c r="G1751" s="5085"/>
      <c r="H1751" s="5085"/>
      <c r="I1751" s="5085"/>
      <c r="J1751" s="5086"/>
      <c r="K1751" s="5086"/>
      <c r="L1751" s="5086"/>
      <c r="M1751" s="5086"/>
      <c r="N1751" s="292" t="s">
        <v>868</v>
      </c>
      <c r="O1751" s="292" t="s">
        <v>340</v>
      </c>
      <c r="P1751" s="292" t="s">
        <v>340</v>
      </c>
      <c r="Q1751" s="292" t="s">
        <v>857</v>
      </c>
      <c r="R1751" s="25">
        <v>1405</v>
      </c>
      <c r="S1751" s="25" t="s">
        <v>858</v>
      </c>
      <c r="T1751" s="25">
        <v>4</v>
      </c>
      <c r="U1751" s="25" t="s">
        <v>859</v>
      </c>
      <c r="V1751" s="25">
        <v>4</v>
      </c>
      <c r="W1751" s="511"/>
      <c r="X1751" s="511"/>
      <c r="Y1751" s="511"/>
      <c r="Z1751" s="511"/>
      <c r="AA1751" s="511"/>
      <c r="AB1751" s="2973"/>
      <c r="AC1751" s="5085"/>
      <c r="AD1751" s="5085"/>
      <c r="AE1751" s="529"/>
      <c r="AF1751"/>
      <c r="AG1751"/>
      <c r="AH1751"/>
    </row>
    <row r="1752" spans="1:34">
      <c r="A1752" s="5366"/>
      <c r="B1752" s="5090" t="s">
        <v>2464</v>
      </c>
      <c r="C1752" s="5186" t="s">
        <v>4026</v>
      </c>
      <c r="D1752" s="5371" t="s">
        <v>22</v>
      </c>
      <c r="E1752" s="5084"/>
      <c r="F1752" s="5084" t="s">
        <v>851</v>
      </c>
      <c r="G1752" s="5084" t="s">
        <v>862</v>
      </c>
      <c r="H1752" s="5084" t="s">
        <v>624</v>
      </c>
      <c r="I1752" s="5084" t="s">
        <v>853</v>
      </c>
      <c r="J1752" s="5084">
        <v>640</v>
      </c>
      <c r="K1752" s="5084">
        <v>5216</v>
      </c>
      <c r="L1752" s="5084">
        <v>384</v>
      </c>
      <c r="M1752" s="5084">
        <v>832</v>
      </c>
      <c r="N1752" s="292" t="s">
        <v>854</v>
      </c>
      <c r="O1752" s="292" t="s">
        <v>855</v>
      </c>
      <c r="P1752" s="25" t="s">
        <v>856</v>
      </c>
      <c r="Q1752" s="292" t="s">
        <v>857</v>
      </c>
      <c r="R1752" s="25">
        <v>270</v>
      </c>
      <c r="S1752" s="25" t="s">
        <v>858</v>
      </c>
      <c r="T1752" s="25">
        <v>2</v>
      </c>
      <c r="U1752" s="25" t="s">
        <v>859</v>
      </c>
      <c r="V1752" s="25">
        <v>2</v>
      </c>
      <c r="W1752" s="511"/>
      <c r="X1752" s="511"/>
      <c r="Y1752" s="511"/>
      <c r="Z1752" s="511"/>
      <c r="AA1752" s="511"/>
      <c r="AB1752" s="2974"/>
      <c r="AC1752" s="5084" t="s">
        <v>2466</v>
      </c>
      <c r="AD1752" s="5084" t="s">
        <v>2452</v>
      </c>
      <c r="AE1752" s="529"/>
      <c r="AF1752"/>
      <c r="AG1752"/>
      <c r="AH1752"/>
    </row>
    <row r="1753" spans="1:34" ht="12.75" customHeight="1">
      <c r="A1753" s="5366"/>
      <c r="B1753" s="5091"/>
      <c r="C1753" s="5220"/>
      <c r="D1753" s="5372"/>
      <c r="E1753" s="5085"/>
      <c r="F1753" s="5085"/>
      <c r="G1753" s="5085"/>
      <c r="H1753" s="5085"/>
      <c r="I1753" s="5085"/>
      <c r="J1753" s="5085"/>
      <c r="K1753" s="5085"/>
      <c r="L1753" s="5085"/>
      <c r="M1753" s="5085"/>
      <c r="N1753" s="282" t="s">
        <v>860</v>
      </c>
      <c r="O1753" s="25" t="s">
        <v>646</v>
      </c>
      <c r="P1753" s="25" t="s">
        <v>647</v>
      </c>
      <c r="Q1753" s="292" t="s">
        <v>857</v>
      </c>
      <c r="R1753" s="25">
        <v>1300</v>
      </c>
      <c r="S1753" s="25" t="s">
        <v>858</v>
      </c>
      <c r="T1753" s="25">
        <v>2</v>
      </c>
      <c r="U1753" s="25" t="s">
        <v>859</v>
      </c>
      <c r="V1753" s="25">
        <v>2</v>
      </c>
      <c r="W1753" s="511"/>
      <c r="X1753" s="511"/>
      <c r="Y1753" s="511"/>
      <c r="Z1753" s="511"/>
      <c r="AA1753" s="511"/>
      <c r="AB1753" s="2973"/>
      <c r="AC1753" s="5085"/>
      <c r="AD1753" s="5085"/>
      <c r="AE1753" s="529"/>
      <c r="AF1753"/>
      <c r="AG1753"/>
      <c r="AH1753"/>
    </row>
    <row r="1754" spans="1:34">
      <c r="A1754" s="5366"/>
      <c r="B1754" s="5091"/>
      <c r="C1754" s="5221"/>
      <c r="D1754" s="5373"/>
      <c r="E1754" s="5085"/>
      <c r="F1754" s="5085"/>
      <c r="G1754" s="5085"/>
      <c r="H1754" s="5085"/>
      <c r="I1754" s="5085"/>
      <c r="J1754" s="5086"/>
      <c r="K1754" s="5086"/>
      <c r="L1754" s="5086"/>
      <c r="M1754" s="5086"/>
      <c r="N1754" s="292" t="s">
        <v>868</v>
      </c>
      <c r="O1754" s="292" t="s">
        <v>340</v>
      </c>
      <c r="P1754" s="292" t="s">
        <v>340</v>
      </c>
      <c r="Q1754" s="292" t="s">
        <v>857</v>
      </c>
      <c r="R1754" s="25">
        <v>1405</v>
      </c>
      <c r="S1754" s="25" t="s">
        <v>858</v>
      </c>
      <c r="T1754" s="25">
        <v>4</v>
      </c>
      <c r="U1754" s="25" t="s">
        <v>859</v>
      </c>
      <c r="V1754" s="25">
        <v>4</v>
      </c>
      <c r="W1754" s="511"/>
      <c r="X1754" s="511"/>
      <c r="Y1754" s="511"/>
      <c r="Z1754" s="511"/>
      <c r="AA1754" s="511"/>
      <c r="AB1754" s="2973"/>
      <c r="AC1754" s="5085"/>
      <c r="AD1754" s="5085"/>
      <c r="AE1754" s="529"/>
      <c r="AF1754"/>
      <c r="AG1754"/>
      <c r="AH1754"/>
    </row>
    <row r="1755" spans="1:34">
      <c r="A1755" s="5366"/>
      <c r="B1755" s="5090" t="s">
        <v>2464</v>
      </c>
      <c r="C1755" s="5186" t="s">
        <v>4027</v>
      </c>
      <c r="D1755" s="5371" t="s">
        <v>23</v>
      </c>
      <c r="E1755" s="5084"/>
      <c r="F1755" s="5084" t="s">
        <v>851</v>
      </c>
      <c r="G1755" s="5084" t="s">
        <v>862</v>
      </c>
      <c r="H1755" s="5084" t="s">
        <v>624</v>
      </c>
      <c r="I1755" s="5084" t="s">
        <v>853</v>
      </c>
      <c r="J1755" s="5084">
        <v>5216</v>
      </c>
      <c r="K1755" s="5084">
        <v>12096</v>
      </c>
      <c r="L1755" s="5084">
        <v>512</v>
      </c>
      <c r="M1755" s="5084">
        <v>876</v>
      </c>
      <c r="N1755" s="292" t="s">
        <v>854</v>
      </c>
      <c r="O1755" s="292" t="s">
        <v>863</v>
      </c>
      <c r="P1755" s="25" t="s">
        <v>864</v>
      </c>
      <c r="Q1755" s="292" t="s">
        <v>857</v>
      </c>
      <c r="R1755" s="25">
        <v>270</v>
      </c>
      <c r="S1755" s="25" t="s">
        <v>858</v>
      </c>
      <c r="T1755" s="25">
        <v>2</v>
      </c>
      <c r="U1755" s="25" t="s">
        <v>859</v>
      </c>
      <c r="V1755" s="25">
        <v>2</v>
      </c>
      <c r="W1755" s="511"/>
      <c r="X1755" s="511"/>
      <c r="Y1755" s="511"/>
      <c r="Z1755" s="511"/>
      <c r="AA1755" s="511"/>
      <c r="AB1755" s="2974"/>
      <c r="AC1755" s="5084" t="s">
        <v>2466</v>
      </c>
      <c r="AD1755" s="5084" t="s">
        <v>2452</v>
      </c>
      <c r="AE1755" s="529"/>
      <c r="AF1755"/>
      <c r="AG1755"/>
      <c r="AH1755"/>
    </row>
    <row r="1756" spans="1:34">
      <c r="A1756" s="5366"/>
      <c r="B1756" s="5091"/>
      <c r="C1756" s="5220"/>
      <c r="D1756" s="5372"/>
      <c r="E1756" s="5085"/>
      <c r="F1756" s="5085"/>
      <c r="G1756" s="5085"/>
      <c r="H1756" s="5085"/>
      <c r="I1756" s="5085"/>
      <c r="J1756" s="5085"/>
      <c r="K1756" s="5085"/>
      <c r="L1756" s="5085"/>
      <c r="M1756" s="5085"/>
      <c r="N1756" s="282" t="s">
        <v>860</v>
      </c>
      <c r="O1756" s="25" t="s">
        <v>646</v>
      </c>
      <c r="P1756" s="25" t="s">
        <v>647</v>
      </c>
      <c r="Q1756" s="292" t="s">
        <v>857</v>
      </c>
      <c r="R1756" s="25">
        <v>1300</v>
      </c>
      <c r="S1756" s="25" t="s">
        <v>858</v>
      </c>
      <c r="T1756" s="25">
        <v>2</v>
      </c>
      <c r="U1756" s="25" t="s">
        <v>859</v>
      </c>
      <c r="V1756" s="25">
        <v>2</v>
      </c>
      <c r="W1756" s="511"/>
      <c r="X1756" s="511"/>
      <c r="Y1756" s="511"/>
      <c r="Z1756" s="511"/>
      <c r="AA1756" s="511"/>
      <c r="AB1756" s="2973"/>
      <c r="AC1756" s="5085"/>
      <c r="AD1756" s="5085"/>
      <c r="AE1756" s="529"/>
      <c r="AF1756"/>
      <c r="AG1756"/>
      <c r="AH1756"/>
    </row>
    <row r="1757" spans="1:34" ht="12.75" customHeight="1">
      <c r="A1757" s="5366"/>
      <c r="B1757" s="5091"/>
      <c r="C1757" s="5221"/>
      <c r="D1757" s="5373"/>
      <c r="E1757" s="5085"/>
      <c r="F1757" s="5085"/>
      <c r="G1757" s="5085"/>
      <c r="H1757" s="5085"/>
      <c r="I1757" s="5085"/>
      <c r="J1757" s="5086"/>
      <c r="K1757" s="5086"/>
      <c r="L1757" s="5086"/>
      <c r="M1757" s="5086"/>
      <c r="N1757" s="292" t="s">
        <v>868</v>
      </c>
      <c r="O1757" s="292" t="s">
        <v>340</v>
      </c>
      <c r="P1757" s="292" t="s">
        <v>340</v>
      </c>
      <c r="Q1757" s="292" t="s">
        <v>857</v>
      </c>
      <c r="R1757" s="25">
        <v>1405</v>
      </c>
      <c r="S1757" s="25" t="s">
        <v>858</v>
      </c>
      <c r="T1757" s="25">
        <v>4</v>
      </c>
      <c r="U1757" s="25" t="s">
        <v>859</v>
      </c>
      <c r="V1757" s="25">
        <v>4</v>
      </c>
      <c r="W1757" s="511"/>
      <c r="X1757" s="511"/>
      <c r="Y1757" s="511"/>
      <c r="Z1757" s="511"/>
      <c r="AA1757" s="511"/>
      <c r="AB1757" s="2973"/>
      <c r="AC1757" s="5085"/>
      <c r="AD1757" s="5085"/>
      <c r="AE1757" s="529"/>
      <c r="AF1757"/>
      <c r="AG1757"/>
      <c r="AH1757"/>
    </row>
    <row r="1758" spans="1:34">
      <c r="A1758" s="5366"/>
      <c r="B1758" s="5090" t="s">
        <v>2464</v>
      </c>
      <c r="C1758" s="5186" t="s">
        <v>4028</v>
      </c>
      <c r="D1758" s="5371" t="s">
        <v>24</v>
      </c>
      <c r="E1758" s="5084"/>
      <c r="F1758" s="5084" t="s">
        <v>851</v>
      </c>
      <c r="G1758" s="5084" t="s">
        <v>862</v>
      </c>
      <c r="H1758" s="5084" t="s">
        <v>624</v>
      </c>
      <c r="I1758" s="5084" t="s">
        <v>853</v>
      </c>
      <c r="J1758" s="5084">
        <v>12160</v>
      </c>
      <c r="K1758" s="5084">
        <v>23968</v>
      </c>
      <c r="L1758" s="5084">
        <v>512</v>
      </c>
      <c r="M1758" s="5084">
        <v>1168</v>
      </c>
      <c r="N1758" s="292" t="s">
        <v>854</v>
      </c>
      <c r="O1758" s="292" t="s">
        <v>866</v>
      </c>
      <c r="P1758" s="25" t="s">
        <v>867</v>
      </c>
      <c r="Q1758" s="292" t="s">
        <v>857</v>
      </c>
      <c r="R1758" s="25">
        <v>270</v>
      </c>
      <c r="S1758" s="25" t="s">
        <v>858</v>
      </c>
      <c r="T1758" s="25">
        <v>8</v>
      </c>
      <c r="U1758" s="25" t="s">
        <v>859</v>
      </c>
      <c r="V1758" s="25">
        <v>2</v>
      </c>
      <c r="W1758" s="511"/>
      <c r="X1758" s="511"/>
      <c r="Y1758" s="511"/>
      <c r="Z1758" s="511"/>
      <c r="AA1758" s="511"/>
      <c r="AB1758" s="2974"/>
      <c r="AC1758" s="5084" t="s">
        <v>2468</v>
      </c>
      <c r="AD1758" s="5084" t="s">
        <v>2452</v>
      </c>
      <c r="AE1758" s="529"/>
      <c r="AF1758"/>
      <c r="AG1758"/>
      <c r="AH1758"/>
    </row>
    <row r="1759" spans="1:34">
      <c r="A1759" s="5366"/>
      <c r="B1759" s="5091"/>
      <c r="C1759" s="5220"/>
      <c r="D1759" s="5372"/>
      <c r="E1759" s="5085"/>
      <c r="F1759" s="5085"/>
      <c r="G1759" s="5085"/>
      <c r="H1759" s="5085"/>
      <c r="I1759" s="5085"/>
      <c r="J1759" s="5085"/>
      <c r="K1759" s="5085"/>
      <c r="L1759" s="5085"/>
      <c r="M1759" s="5085"/>
      <c r="N1759" s="282" t="s">
        <v>860</v>
      </c>
      <c r="O1759" s="25" t="s">
        <v>646</v>
      </c>
      <c r="P1759" s="25" t="s">
        <v>647</v>
      </c>
      <c r="Q1759" s="292" t="s">
        <v>857</v>
      </c>
      <c r="R1759" s="25">
        <v>1300</v>
      </c>
      <c r="S1759" s="25" t="s">
        <v>858</v>
      </c>
      <c r="T1759" s="25">
        <v>2</v>
      </c>
      <c r="U1759" s="25" t="s">
        <v>859</v>
      </c>
      <c r="V1759" s="25">
        <v>2</v>
      </c>
      <c r="W1759" s="511"/>
      <c r="X1759" s="511"/>
      <c r="Y1759" s="511"/>
      <c r="Z1759" s="511"/>
      <c r="AA1759" s="511"/>
      <c r="AB1759" s="2973"/>
      <c r="AC1759" s="5085"/>
      <c r="AD1759" s="5085"/>
      <c r="AE1759" s="529"/>
      <c r="AF1759"/>
      <c r="AG1759"/>
      <c r="AH1759"/>
    </row>
    <row r="1760" spans="1:34">
      <c r="A1760" s="5368"/>
      <c r="B1760" s="5091"/>
      <c r="C1760" s="5221"/>
      <c r="D1760" s="5373"/>
      <c r="E1760" s="5085"/>
      <c r="F1760" s="5085"/>
      <c r="G1760" s="5085"/>
      <c r="H1760" s="5085"/>
      <c r="I1760" s="5085"/>
      <c r="J1760" s="5086"/>
      <c r="K1760" s="5086"/>
      <c r="L1760" s="5086"/>
      <c r="M1760" s="5086"/>
      <c r="N1760" s="292" t="s">
        <v>868</v>
      </c>
      <c r="O1760" s="292" t="s">
        <v>340</v>
      </c>
      <c r="P1760" s="292" t="s">
        <v>340</v>
      </c>
      <c r="Q1760" s="292" t="s">
        <v>857</v>
      </c>
      <c r="R1760" s="25">
        <v>1405</v>
      </c>
      <c r="S1760" s="25" t="s">
        <v>858</v>
      </c>
      <c r="T1760" s="25">
        <v>4</v>
      </c>
      <c r="U1760" s="25" t="s">
        <v>859</v>
      </c>
      <c r="V1760" s="25">
        <v>4</v>
      </c>
      <c r="W1760" s="511"/>
      <c r="X1760" s="511"/>
      <c r="Y1760" s="511"/>
      <c r="Z1760" s="511"/>
      <c r="AA1760" s="511"/>
      <c r="AB1760" s="2973"/>
      <c r="AC1760" s="5085"/>
      <c r="AD1760" s="5085"/>
      <c r="AE1760" s="529"/>
      <c r="AF1760"/>
      <c r="AG1760"/>
      <c r="AH1760"/>
    </row>
    <row r="1761" spans="1:34" ht="12.75" customHeight="1">
      <c r="A1761" s="5366" t="s">
        <v>3959</v>
      </c>
      <c r="B1761" s="5090" t="s">
        <v>2464</v>
      </c>
      <c r="C1761" s="5186" t="s">
        <v>3839</v>
      </c>
      <c r="D1761" s="5359" t="s">
        <v>25</v>
      </c>
      <c r="E1761" s="5084"/>
      <c r="F1761" s="5084" t="s">
        <v>851</v>
      </c>
      <c r="G1761" s="5084" t="s">
        <v>872</v>
      </c>
      <c r="H1761" s="5084" t="s">
        <v>624</v>
      </c>
      <c r="I1761" s="5084" t="s">
        <v>873</v>
      </c>
      <c r="J1761" s="5084">
        <v>4590</v>
      </c>
      <c r="K1761" s="5084">
        <v>5632</v>
      </c>
      <c r="L1761" s="5084">
        <v>512</v>
      </c>
      <c r="M1761" s="5084">
        <v>1344</v>
      </c>
      <c r="N1761" s="292" t="s">
        <v>854</v>
      </c>
      <c r="O1761" s="292" t="s">
        <v>658</v>
      </c>
      <c r="P1761" s="25" t="s">
        <v>856</v>
      </c>
      <c r="Q1761" s="292" t="s">
        <v>857</v>
      </c>
      <c r="R1761" s="25">
        <v>270</v>
      </c>
      <c r="S1761" s="25" t="s">
        <v>858</v>
      </c>
      <c r="T1761" s="25">
        <v>2</v>
      </c>
      <c r="U1761" s="25" t="s">
        <v>859</v>
      </c>
      <c r="V1761" s="25">
        <v>2</v>
      </c>
      <c r="W1761" s="511"/>
      <c r="X1761" s="511"/>
      <c r="Y1761" s="511"/>
      <c r="Z1761" s="511"/>
      <c r="AA1761" s="511"/>
      <c r="AB1761" s="2974"/>
      <c r="AC1761" s="5084" t="s">
        <v>2466</v>
      </c>
      <c r="AD1761" s="5084" t="s">
        <v>2452</v>
      </c>
      <c r="AE1761" s="529"/>
      <c r="AF1761"/>
      <c r="AG1761"/>
      <c r="AH1761"/>
    </row>
    <row r="1762" spans="1:34">
      <c r="A1762" s="5366"/>
      <c r="B1762" s="5091"/>
      <c r="C1762" s="5220"/>
      <c r="D1762" s="5360"/>
      <c r="E1762" s="5085"/>
      <c r="F1762" s="5085"/>
      <c r="G1762" s="5085"/>
      <c r="H1762" s="5085"/>
      <c r="I1762" s="5085"/>
      <c r="J1762" s="5085"/>
      <c r="K1762" s="5085"/>
      <c r="L1762" s="5085"/>
      <c r="M1762" s="5085"/>
      <c r="N1762" s="282" t="s">
        <v>860</v>
      </c>
      <c r="O1762" s="25" t="s">
        <v>646</v>
      </c>
      <c r="P1762" s="25" t="s">
        <v>647</v>
      </c>
      <c r="Q1762" s="292" t="s">
        <v>857</v>
      </c>
      <c r="R1762" s="25">
        <v>1300</v>
      </c>
      <c r="S1762" s="25" t="s">
        <v>858</v>
      </c>
      <c r="T1762" s="25">
        <v>2</v>
      </c>
      <c r="U1762" s="25" t="s">
        <v>859</v>
      </c>
      <c r="V1762" s="25">
        <v>2</v>
      </c>
      <c r="W1762" s="511"/>
      <c r="X1762" s="511"/>
      <c r="Y1762" s="511"/>
      <c r="Z1762" s="511"/>
      <c r="AA1762" s="511"/>
      <c r="AB1762" s="2973"/>
      <c r="AC1762" s="5085"/>
      <c r="AD1762" s="5085"/>
      <c r="AE1762" s="529"/>
      <c r="AF1762"/>
      <c r="AG1762"/>
      <c r="AH1762"/>
    </row>
    <row r="1763" spans="1:34" ht="12.75" customHeight="1">
      <c r="A1763" s="5366"/>
      <c r="B1763" s="5091"/>
      <c r="C1763" s="5220"/>
      <c r="D1763" s="5360"/>
      <c r="E1763" s="5085"/>
      <c r="F1763" s="5085"/>
      <c r="G1763" s="5085"/>
      <c r="H1763" s="5085"/>
      <c r="I1763" s="5085"/>
      <c r="J1763" s="5085"/>
      <c r="K1763" s="5085"/>
      <c r="L1763" s="5085"/>
      <c r="M1763" s="5085"/>
      <c r="N1763" s="292" t="s">
        <v>874</v>
      </c>
      <c r="O1763" s="25" t="s">
        <v>342</v>
      </c>
      <c r="P1763" s="292" t="s">
        <v>341</v>
      </c>
      <c r="Q1763" s="25" t="s">
        <v>857</v>
      </c>
      <c r="R1763" s="25">
        <v>1500</v>
      </c>
      <c r="S1763" s="25" t="s">
        <v>858</v>
      </c>
      <c r="T1763" s="25">
        <v>2</v>
      </c>
      <c r="U1763" s="25" t="s">
        <v>859</v>
      </c>
      <c r="V1763" s="25">
        <v>2</v>
      </c>
      <c r="W1763" s="25">
        <v>3</v>
      </c>
      <c r="X1763" s="25" t="s">
        <v>875</v>
      </c>
      <c r="Y1763" s="25" t="s">
        <v>859</v>
      </c>
      <c r="Z1763" s="25" t="s">
        <v>876</v>
      </c>
      <c r="AA1763" s="25" t="s">
        <v>877</v>
      </c>
      <c r="AB1763" s="2980"/>
      <c r="AC1763" s="5085"/>
      <c r="AD1763" s="5085"/>
      <c r="AE1763" s="529"/>
      <c r="AF1763"/>
      <c r="AG1763"/>
      <c r="AH1763"/>
    </row>
    <row r="1764" spans="1:34">
      <c r="A1764" s="5366"/>
      <c r="B1764" s="5092"/>
      <c r="C1764" s="5221"/>
      <c r="D1764" s="5361"/>
      <c r="E1764" s="5086"/>
      <c r="F1764" s="5086"/>
      <c r="G1764" s="5086"/>
      <c r="H1764" s="5086"/>
      <c r="I1764" s="5086"/>
      <c r="J1764" s="5086"/>
      <c r="K1764" s="5086"/>
      <c r="L1764" s="5086"/>
      <c r="M1764" s="5086"/>
      <c r="N1764" s="292" t="s">
        <v>868</v>
      </c>
      <c r="O1764" s="292" t="s">
        <v>340</v>
      </c>
      <c r="P1764" s="292" t="s">
        <v>340</v>
      </c>
      <c r="Q1764" s="292" t="s">
        <v>857</v>
      </c>
      <c r="R1764" s="25">
        <v>1405</v>
      </c>
      <c r="S1764" s="25" t="s">
        <v>858</v>
      </c>
      <c r="T1764" s="25">
        <v>4</v>
      </c>
      <c r="U1764" s="25" t="s">
        <v>859</v>
      </c>
      <c r="V1764" s="25">
        <v>4</v>
      </c>
      <c r="W1764" s="511"/>
      <c r="X1764" s="511"/>
      <c r="Y1764" s="511"/>
      <c r="Z1764" s="511"/>
      <c r="AA1764" s="511"/>
      <c r="AB1764" s="510"/>
      <c r="AC1764" s="5086"/>
      <c r="AD1764" s="5086"/>
      <c r="AE1764" s="529"/>
      <c r="AF1764"/>
      <c r="AG1764"/>
      <c r="AH1764"/>
    </row>
    <row r="1765" spans="1:34" ht="12.75" customHeight="1">
      <c r="A1765" s="5366"/>
      <c r="B1765" s="5090" t="s">
        <v>2464</v>
      </c>
      <c r="C1765" s="5186" t="s">
        <v>3840</v>
      </c>
      <c r="D1765" s="5359" t="s">
        <v>26</v>
      </c>
      <c r="E1765" s="5084"/>
      <c r="F1765" s="5084" t="s">
        <v>851</v>
      </c>
      <c r="G1765" s="5084" t="s">
        <v>872</v>
      </c>
      <c r="H1765" s="5084" t="s">
        <v>624</v>
      </c>
      <c r="I1765" s="5084" t="s">
        <v>873</v>
      </c>
      <c r="J1765" s="5084">
        <v>4590</v>
      </c>
      <c r="K1765" s="5084">
        <v>9216</v>
      </c>
      <c r="L1765" s="5084">
        <v>512</v>
      </c>
      <c r="M1765" s="5084">
        <v>1344</v>
      </c>
      <c r="N1765" s="292" t="s">
        <v>854</v>
      </c>
      <c r="O1765" s="292" t="s">
        <v>855</v>
      </c>
      <c r="P1765" s="25" t="s">
        <v>856</v>
      </c>
      <c r="Q1765" s="292" t="s">
        <v>857</v>
      </c>
      <c r="R1765" s="25">
        <v>270</v>
      </c>
      <c r="S1765" s="25" t="s">
        <v>858</v>
      </c>
      <c r="T1765" s="25">
        <v>2</v>
      </c>
      <c r="U1765" s="25" t="s">
        <v>859</v>
      </c>
      <c r="V1765" s="25">
        <v>2</v>
      </c>
      <c r="W1765" s="511"/>
      <c r="X1765" s="511"/>
      <c r="Y1765" s="511"/>
      <c r="Z1765" s="511"/>
      <c r="AA1765" s="511"/>
      <c r="AB1765" s="2974"/>
      <c r="AC1765" s="5084" t="s">
        <v>2466</v>
      </c>
      <c r="AD1765" s="5084" t="s">
        <v>2452</v>
      </c>
      <c r="AE1765" s="529"/>
      <c r="AF1765"/>
      <c r="AG1765"/>
      <c r="AH1765"/>
    </row>
    <row r="1766" spans="1:34">
      <c r="A1766" s="5366"/>
      <c r="B1766" s="5091"/>
      <c r="C1766" s="5220"/>
      <c r="D1766" s="5360"/>
      <c r="E1766" s="5085"/>
      <c r="F1766" s="5085"/>
      <c r="G1766" s="5085"/>
      <c r="H1766" s="5085"/>
      <c r="I1766" s="5085"/>
      <c r="J1766" s="5085"/>
      <c r="K1766" s="5085"/>
      <c r="L1766" s="5085"/>
      <c r="M1766" s="5085"/>
      <c r="N1766" s="282" t="s">
        <v>860</v>
      </c>
      <c r="O1766" s="25" t="s">
        <v>646</v>
      </c>
      <c r="P1766" s="25" t="s">
        <v>647</v>
      </c>
      <c r="Q1766" s="292" t="s">
        <v>857</v>
      </c>
      <c r="R1766" s="25">
        <v>1300</v>
      </c>
      <c r="S1766" s="25" t="s">
        <v>858</v>
      </c>
      <c r="T1766" s="25">
        <v>2</v>
      </c>
      <c r="U1766" s="25" t="s">
        <v>859</v>
      </c>
      <c r="V1766" s="25">
        <v>2</v>
      </c>
      <c r="W1766" s="511"/>
      <c r="X1766" s="511"/>
      <c r="Y1766" s="511"/>
      <c r="Z1766" s="511"/>
      <c r="AA1766" s="511"/>
      <c r="AB1766" s="2973"/>
      <c r="AC1766" s="5085"/>
      <c r="AD1766" s="5085"/>
      <c r="AE1766" s="529"/>
      <c r="AF1766"/>
      <c r="AG1766"/>
      <c r="AH1766"/>
    </row>
    <row r="1767" spans="1:34" ht="12.75" customHeight="1">
      <c r="A1767" s="5366"/>
      <c r="B1767" s="5091"/>
      <c r="C1767" s="5220"/>
      <c r="D1767" s="5360"/>
      <c r="E1767" s="5085"/>
      <c r="F1767" s="5085"/>
      <c r="G1767" s="5085"/>
      <c r="H1767" s="5085"/>
      <c r="I1767" s="5085"/>
      <c r="J1767" s="5085"/>
      <c r="K1767" s="5085"/>
      <c r="L1767" s="5085"/>
      <c r="M1767" s="5085"/>
      <c r="N1767" s="292" t="s">
        <v>874</v>
      </c>
      <c r="O1767" s="25" t="s">
        <v>342</v>
      </c>
      <c r="P1767" s="292" t="s">
        <v>341</v>
      </c>
      <c r="Q1767" s="25" t="s">
        <v>857</v>
      </c>
      <c r="R1767" s="25">
        <v>1500</v>
      </c>
      <c r="S1767" s="25" t="s">
        <v>858</v>
      </c>
      <c r="T1767" s="25">
        <v>2</v>
      </c>
      <c r="U1767" s="25" t="s">
        <v>859</v>
      </c>
      <c r="V1767" s="25">
        <v>2</v>
      </c>
      <c r="W1767" s="25">
        <v>3</v>
      </c>
      <c r="X1767" s="25" t="s">
        <v>875</v>
      </c>
      <c r="Y1767" s="25" t="s">
        <v>859</v>
      </c>
      <c r="Z1767" s="25" t="s">
        <v>876</v>
      </c>
      <c r="AA1767" s="25" t="s">
        <v>877</v>
      </c>
      <c r="AB1767" s="2980"/>
      <c r="AC1767" s="5085"/>
      <c r="AD1767" s="5085"/>
      <c r="AE1767" s="529"/>
      <c r="AF1767"/>
      <c r="AG1767"/>
      <c r="AH1767"/>
    </row>
    <row r="1768" spans="1:34">
      <c r="A1768" s="5366"/>
      <c r="B1768" s="5092"/>
      <c r="C1768" s="5221"/>
      <c r="D1768" s="5361"/>
      <c r="E1768" s="5086"/>
      <c r="F1768" s="5086"/>
      <c r="G1768" s="5086"/>
      <c r="H1768" s="5086"/>
      <c r="I1768" s="5086"/>
      <c r="J1768" s="5086"/>
      <c r="K1768" s="5086"/>
      <c r="L1768" s="5086"/>
      <c r="M1768" s="5086"/>
      <c r="N1768" s="292" t="s">
        <v>868</v>
      </c>
      <c r="O1768" s="292" t="s">
        <v>340</v>
      </c>
      <c r="P1768" s="292" t="s">
        <v>340</v>
      </c>
      <c r="Q1768" s="292" t="s">
        <v>857</v>
      </c>
      <c r="R1768" s="25">
        <v>1405</v>
      </c>
      <c r="S1768" s="25" t="s">
        <v>858</v>
      </c>
      <c r="T1768" s="25">
        <v>4</v>
      </c>
      <c r="U1768" s="25" t="s">
        <v>859</v>
      </c>
      <c r="V1768" s="25">
        <v>4</v>
      </c>
      <c r="W1768" s="511"/>
      <c r="X1768" s="511"/>
      <c r="Y1768" s="511"/>
      <c r="Z1768" s="511"/>
      <c r="AA1768" s="511"/>
      <c r="AB1768" s="510"/>
      <c r="AC1768" s="5086"/>
      <c r="AD1768" s="5086"/>
      <c r="AE1768" s="529"/>
      <c r="AF1768"/>
      <c r="AG1768"/>
      <c r="AH1768"/>
    </row>
    <row r="1769" spans="1:34" ht="12.75" customHeight="1">
      <c r="A1769" s="5366"/>
      <c r="B1769" s="5090" t="s">
        <v>2464</v>
      </c>
      <c r="C1769" s="5186" t="s">
        <v>3841</v>
      </c>
      <c r="D1769" s="5359" t="s">
        <v>27</v>
      </c>
      <c r="E1769" s="5084"/>
      <c r="F1769" s="5084" t="s">
        <v>851</v>
      </c>
      <c r="G1769" s="5084" t="s">
        <v>872</v>
      </c>
      <c r="H1769" s="5084" t="s">
        <v>624</v>
      </c>
      <c r="I1769" s="5084" t="s">
        <v>873</v>
      </c>
      <c r="J1769" s="5084">
        <v>9216</v>
      </c>
      <c r="K1769" s="5084">
        <v>16096</v>
      </c>
      <c r="L1769" s="5084">
        <v>512</v>
      </c>
      <c r="M1769" s="5084">
        <v>1388</v>
      </c>
      <c r="N1769" s="292" t="s">
        <v>854</v>
      </c>
      <c r="O1769" s="292" t="s">
        <v>863</v>
      </c>
      <c r="P1769" s="25" t="s">
        <v>864</v>
      </c>
      <c r="Q1769" s="292" t="s">
        <v>857</v>
      </c>
      <c r="R1769" s="25">
        <v>270</v>
      </c>
      <c r="S1769" s="25" t="s">
        <v>858</v>
      </c>
      <c r="T1769" s="25">
        <v>2</v>
      </c>
      <c r="U1769" s="25" t="s">
        <v>859</v>
      </c>
      <c r="V1769" s="25">
        <v>2</v>
      </c>
      <c r="W1769" s="511"/>
      <c r="X1769" s="511"/>
      <c r="Y1769" s="511"/>
      <c r="Z1769" s="511"/>
      <c r="AA1769" s="511"/>
      <c r="AB1769" s="2974"/>
      <c r="AC1769" s="5084" t="s">
        <v>2468</v>
      </c>
      <c r="AD1769" s="5084" t="s">
        <v>2452</v>
      </c>
      <c r="AE1769" s="529"/>
      <c r="AF1769"/>
      <c r="AG1769"/>
      <c r="AH1769"/>
    </row>
    <row r="1770" spans="1:34">
      <c r="A1770" s="5366"/>
      <c r="B1770" s="5091"/>
      <c r="C1770" s="5220"/>
      <c r="D1770" s="5360"/>
      <c r="E1770" s="5085"/>
      <c r="F1770" s="5085"/>
      <c r="G1770" s="5085"/>
      <c r="H1770" s="5085"/>
      <c r="I1770" s="5085"/>
      <c r="J1770" s="5085"/>
      <c r="K1770" s="5085"/>
      <c r="L1770" s="5085"/>
      <c r="M1770" s="5085"/>
      <c r="N1770" s="282" t="s">
        <v>860</v>
      </c>
      <c r="O1770" s="25" t="s">
        <v>646</v>
      </c>
      <c r="P1770" s="25" t="s">
        <v>647</v>
      </c>
      <c r="Q1770" s="292" t="s">
        <v>857</v>
      </c>
      <c r="R1770" s="25">
        <v>1300</v>
      </c>
      <c r="S1770" s="25" t="s">
        <v>858</v>
      </c>
      <c r="T1770" s="25">
        <v>2</v>
      </c>
      <c r="U1770" s="25" t="s">
        <v>859</v>
      </c>
      <c r="V1770" s="25">
        <v>2</v>
      </c>
      <c r="W1770" s="511"/>
      <c r="X1770" s="511"/>
      <c r="Y1770" s="511"/>
      <c r="Z1770" s="511"/>
      <c r="AA1770" s="511"/>
      <c r="AB1770" s="2973"/>
      <c r="AC1770" s="5085"/>
      <c r="AD1770" s="5085"/>
      <c r="AE1770" s="529"/>
      <c r="AF1770"/>
      <c r="AG1770"/>
      <c r="AH1770"/>
    </row>
    <row r="1771" spans="1:34" ht="12.75" customHeight="1">
      <c r="A1771" s="5366"/>
      <c r="B1771" s="5091"/>
      <c r="C1771" s="5220"/>
      <c r="D1771" s="5360"/>
      <c r="E1771" s="5085"/>
      <c r="F1771" s="5085"/>
      <c r="G1771" s="5085"/>
      <c r="H1771" s="5085"/>
      <c r="I1771" s="5085"/>
      <c r="J1771" s="5085"/>
      <c r="K1771" s="5085"/>
      <c r="L1771" s="5085"/>
      <c r="M1771" s="5085"/>
      <c r="N1771" s="292" t="s">
        <v>874</v>
      </c>
      <c r="O1771" s="292" t="s">
        <v>342</v>
      </c>
      <c r="P1771" s="292" t="s">
        <v>341</v>
      </c>
      <c r="Q1771" s="292" t="s">
        <v>857</v>
      </c>
      <c r="R1771" s="25">
        <v>1500</v>
      </c>
      <c r="S1771" s="25" t="s">
        <v>858</v>
      </c>
      <c r="T1771" s="25">
        <v>2</v>
      </c>
      <c r="U1771" s="25" t="s">
        <v>859</v>
      </c>
      <c r="V1771" s="25">
        <v>2</v>
      </c>
      <c r="W1771" s="25">
        <v>3</v>
      </c>
      <c r="X1771" s="25" t="s">
        <v>875</v>
      </c>
      <c r="Y1771" s="25" t="s">
        <v>859</v>
      </c>
      <c r="Z1771" s="25" t="s">
        <v>876</v>
      </c>
      <c r="AA1771" s="25" t="s">
        <v>877</v>
      </c>
      <c r="AB1771" s="2980"/>
      <c r="AC1771" s="5085"/>
      <c r="AD1771" s="5085"/>
      <c r="AE1771" s="529"/>
      <c r="AF1771"/>
      <c r="AG1771"/>
      <c r="AH1771"/>
    </row>
    <row r="1772" spans="1:34">
      <c r="A1772" s="5366"/>
      <c r="B1772" s="5092"/>
      <c r="C1772" s="5221"/>
      <c r="D1772" s="5361"/>
      <c r="E1772" s="5086"/>
      <c r="F1772" s="5086"/>
      <c r="G1772" s="5086"/>
      <c r="H1772" s="5086"/>
      <c r="I1772" s="5086"/>
      <c r="J1772" s="5086"/>
      <c r="K1772" s="5086"/>
      <c r="L1772" s="5086"/>
      <c r="M1772" s="5086"/>
      <c r="N1772" s="292" t="s">
        <v>868</v>
      </c>
      <c r="O1772" s="292" t="s">
        <v>340</v>
      </c>
      <c r="P1772" s="292" t="s">
        <v>340</v>
      </c>
      <c r="Q1772" s="292" t="s">
        <v>857</v>
      </c>
      <c r="R1772" s="25">
        <v>1405</v>
      </c>
      <c r="S1772" s="25" t="s">
        <v>858</v>
      </c>
      <c r="T1772" s="25">
        <v>4</v>
      </c>
      <c r="U1772" s="25" t="s">
        <v>859</v>
      </c>
      <c r="V1772" s="25">
        <v>4</v>
      </c>
      <c r="W1772" s="511"/>
      <c r="X1772" s="511"/>
      <c r="Y1772" s="511"/>
      <c r="Z1772" s="511"/>
      <c r="AA1772" s="511"/>
      <c r="AB1772" s="510"/>
      <c r="AC1772" s="5086"/>
      <c r="AD1772" s="5086"/>
      <c r="AE1772" s="529"/>
      <c r="AF1772"/>
      <c r="AG1772"/>
      <c r="AH1772"/>
    </row>
    <row r="1773" spans="1:34" ht="12.75" customHeight="1">
      <c r="A1773" s="5366"/>
      <c r="B1773" s="5090" t="s">
        <v>2464</v>
      </c>
      <c r="C1773" s="5186" t="s">
        <v>3842</v>
      </c>
      <c r="D1773" s="5359" t="s">
        <v>28</v>
      </c>
      <c r="E1773" s="5084"/>
      <c r="F1773" s="5084" t="s">
        <v>851</v>
      </c>
      <c r="G1773" s="5084" t="s">
        <v>872</v>
      </c>
      <c r="H1773" s="5084" t="s">
        <v>624</v>
      </c>
      <c r="I1773" s="5084" t="s">
        <v>873</v>
      </c>
      <c r="J1773" s="5084">
        <v>12120</v>
      </c>
      <c r="K1773" s="5084">
        <v>24736</v>
      </c>
      <c r="L1773" s="5084">
        <v>512</v>
      </c>
      <c r="M1773" s="5084">
        <v>1680</v>
      </c>
      <c r="N1773" s="292" t="s">
        <v>854</v>
      </c>
      <c r="O1773" s="292" t="s">
        <v>866</v>
      </c>
      <c r="P1773" s="25" t="s">
        <v>867</v>
      </c>
      <c r="Q1773" s="292" t="s">
        <v>857</v>
      </c>
      <c r="R1773" s="25">
        <v>270</v>
      </c>
      <c r="S1773" s="25" t="s">
        <v>858</v>
      </c>
      <c r="T1773" s="25">
        <v>2</v>
      </c>
      <c r="U1773" s="25" t="s">
        <v>859</v>
      </c>
      <c r="V1773" s="25">
        <v>2</v>
      </c>
      <c r="W1773" s="511"/>
      <c r="X1773" s="511"/>
      <c r="Y1773" s="511"/>
      <c r="Z1773" s="511"/>
      <c r="AA1773" s="511"/>
      <c r="AB1773" s="2974"/>
      <c r="AC1773" s="5084" t="s">
        <v>2468</v>
      </c>
      <c r="AD1773" s="5084" t="s">
        <v>2452</v>
      </c>
      <c r="AE1773" s="529"/>
      <c r="AF1773"/>
      <c r="AG1773"/>
      <c r="AH1773"/>
    </row>
    <row r="1774" spans="1:34">
      <c r="A1774" s="5366"/>
      <c r="B1774" s="5091"/>
      <c r="C1774" s="5220"/>
      <c r="D1774" s="5360"/>
      <c r="E1774" s="5085"/>
      <c r="F1774" s="5085"/>
      <c r="G1774" s="5085"/>
      <c r="H1774" s="5085"/>
      <c r="I1774" s="5085"/>
      <c r="J1774" s="5085"/>
      <c r="K1774" s="5085"/>
      <c r="L1774" s="5085"/>
      <c r="M1774" s="5085"/>
      <c r="N1774" s="282" t="s">
        <v>860</v>
      </c>
      <c r="O1774" s="25" t="s">
        <v>646</v>
      </c>
      <c r="P1774" s="25" t="s">
        <v>647</v>
      </c>
      <c r="Q1774" s="292" t="s">
        <v>857</v>
      </c>
      <c r="R1774" s="25">
        <v>1300</v>
      </c>
      <c r="S1774" s="25" t="s">
        <v>858</v>
      </c>
      <c r="T1774" s="25">
        <v>2</v>
      </c>
      <c r="U1774" s="25" t="s">
        <v>859</v>
      </c>
      <c r="V1774" s="25">
        <v>2</v>
      </c>
      <c r="W1774" s="511"/>
      <c r="X1774" s="511"/>
      <c r="Y1774" s="511"/>
      <c r="Z1774" s="511"/>
      <c r="AA1774" s="511"/>
      <c r="AB1774" s="2973"/>
      <c r="AC1774" s="5085"/>
      <c r="AD1774" s="5085"/>
      <c r="AE1774" s="529"/>
      <c r="AF1774"/>
      <c r="AG1774"/>
      <c r="AH1774"/>
    </row>
    <row r="1775" spans="1:34">
      <c r="A1775" s="5366"/>
      <c r="B1775" s="5091"/>
      <c r="C1775" s="5220"/>
      <c r="D1775" s="5360"/>
      <c r="E1775" s="5085"/>
      <c r="F1775" s="5085"/>
      <c r="G1775" s="5085"/>
      <c r="H1775" s="5085"/>
      <c r="I1775" s="5085"/>
      <c r="J1775" s="5085"/>
      <c r="K1775" s="5085"/>
      <c r="L1775" s="5085"/>
      <c r="M1775" s="5085"/>
      <c r="N1775" s="292" t="s">
        <v>874</v>
      </c>
      <c r="O1775" s="292" t="s">
        <v>342</v>
      </c>
      <c r="P1775" s="292" t="s">
        <v>341</v>
      </c>
      <c r="Q1775" s="292" t="s">
        <v>857</v>
      </c>
      <c r="R1775" s="25">
        <v>1500</v>
      </c>
      <c r="S1775" s="25" t="s">
        <v>858</v>
      </c>
      <c r="T1775" s="25">
        <v>2</v>
      </c>
      <c r="U1775" s="25" t="s">
        <v>859</v>
      </c>
      <c r="V1775" s="25">
        <v>2</v>
      </c>
      <c r="W1775" s="25">
        <v>3</v>
      </c>
      <c r="X1775" s="25" t="s">
        <v>875</v>
      </c>
      <c r="Y1775" s="25" t="s">
        <v>859</v>
      </c>
      <c r="Z1775" s="25" t="s">
        <v>876</v>
      </c>
      <c r="AA1775" s="25" t="s">
        <v>877</v>
      </c>
      <c r="AB1775" s="2980"/>
      <c r="AC1775" s="5085"/>
      <c r="AD1775" s="5085"/>
      <c r="AE1775" s="529"/>
      <c r="AF1775"/>
      <c r="AG1775"/>
      <c r="AH1775"/>
    </row>
    <row r="1776" spans="1:34">
      <c r="A1776" s="5368"/>
      <c r="B1776" s="5092"/>
      <c r="C1776" s="5221"/>
      <c r="D1776" s="5361"/>
      <c r="E1776" s="5086"/>
      <c r="F1776" s="5086"/>
      <c r="G1776" s="5086"/>
      <c r="H1776" s="5086"/>
      <c r="I1776" s="5086"/>
      <c r="J1776" s="5086"/>
      <c r="K1776" s="5086"/>
      <c r="L1776" s="5086"/>
      <c r="M1776" s="5086"/>
      <c r="N1776" s="292" t="s">
        <v>868</v>
      </c>
      <c r="O1776" s="292" t="s">
        <v>340</v>
      </c>
      <c r="P1776" s="292" t="s">
        <v>340</v>
      </c>
      <c r="Q1776" s="292" t="s">
        <v>857</v>
      </c>
      <c r="R1776" s="25">
        <v>1405</v>
      </c>
      <c r="S1776" s="25" t="s">
        <v>858</v>
      </c>
      <c r="T1776" s="25">
        <v>4</v>
      </c>
      <c r="U1776" s="25" t="s">
        <v>859</v>
      </c>
      <c r="V1776" s="25">
        <v>4</v>
      </c>
      <c r="W1776" s="511"/>
      <c r="X1776" s="511"/>
      <c r="Y1776" s="511"/>
      <c r="Z1776" s="511"/>
      <c r="AA1776" s="511"/>
      <c r="AB1776" s="510"/>
      <c r="AC1776" s="5086"/>
      <c r="AD1776" s="5086"/>
      <c r="AE1776" s="529"/>
      <c r="AF1776"/>
      <c r="AG1776"/>
      <c r="AH1776"/>
    </row>
    <row r="1777" spans="1:34" ht="12.75" customHeight="1">
      <c r="A1777" s="5365" t="s">
        <v>3960</v>
      </c>
      <c r="B1777" s="5090" t="s">
        <v>2464</v>
      </c>
      <c r="C1777" s="5186" t="s">
        <v>3843</v>
      </c>
      <c r="D1777" s="5359" t="s">
        <v>29</v>
      </c>
      <c r="E1777" s="5084"/>
      <c r="F1777" s="5084" t="s">
        <v>851</v>
      </c>
      <c r="G1777" s="5084" t="s">
        <v>872</v>
      </c>
      <c r="H1777" s="5084" t="s">
        <v>624</v>
      </c>
      <c r="I1777" s="5084" t="s">
        <v>873</v>
      </c>
      <c r="J1777" s="5084">
        <v>11456</v>
      </c>
      <c r="K1777" s="5084">
        <v>12640</v>
      </c>
      <c r="L1777" s="5084">
        <v>512</v>
      </c>
      <c r="M1777" s="5084">
        <v>1344</v>
      </c>
      <c r="N1777" s="292" t="s">
        <v>854</v>
      </c>
      <c r="O1777" s="292" t="s">
        <v>658</v>
      </c>
      <c r="P1777" s="25" t="s">
        <v>856</v>
      </c>
      <c r="Q1777" s="292" t="s">
        <v>857</v>
      </c>
      <c r="R1777" s="25">
        <v>270</v>
      </c>
      <c r="S1777" s="25" t="s">
        <v>858</v>
      </c>
      <c r="T1777" s="25">
        <v>2</v>
      </c>
      <c r="U1777" s="25" t="s">
        <v>859</v>
      </c>
      <c r="V1777" s="25">
        <v>2</v>
      </c>
      <c r="W1777" s="25"/>
      <c r="X1777" s="25"/>
      <c r="Y1777" s="25"/>
      <c r="Z1777" s="25"/>
      <c r="AA1777" s="25"/>
      <c r="AB1777" s="2983"/>
      <c r="AC1777" s="5084" t="s">
        <v>2466</v>
      </c>
      <c r="AD1777" s="5084" t="s">
        <v>2452</v>
      </c>
      <c r="AE1777" s="527"/>
      <c r="AF1777"/>
      <c r="AG1777"/>
      <c r="AH1777"/>
    </row>
    <row r="1778" spans="1:34">
      <c r="A1778" s="5366"/>
      <c r="B1778" s="5091"/>
      <c r="C1778" s="5220"/>
      <c r="D1778" s="5360"/>
      <c r="E1778" s="5085"/>
      <c r="F1778" s="5085"/>
      <c r="G1778" s="5085"/>
      <c r="H1778" s="5085"/>
      <c r="I1778" s="5085"/>
      <c r="J1778" s="5085"/>
      <c r="K1778" s="5085"/>
      <c r="L1778" s="5085"/>
      <c r="M1778" s="5085"/>
      <c r="N1778" s="282" t="s">
        <v>860</v>
      </c>
      <c r="O1778" s="25" t="s">
        <v>646</v>
      </c>
      <c r="P1778" s="25" t="s">
        <v>647</v>
      </c>
      <c r="Q1778" s="292" t="s">
        <v>857</v>
      </c>
      <c r="R1778" s="25">
        <v>1300</v>
      </c>
      <c r="S1778" s="25" t="s">
        <v>858</v>
      </c>
      <c r="T1778" s="25">
        <v>2</v>
      </c>
      <c r="U1778" s="25" t="s">
        <v>859</v>
      </c>
      <c r="V1778" s="25">
        <v>2</v>
      </c>
      <c r="W1778" s="25"/>
      <c r="X1778" s="25"/>
      <c r="Y1778" s="25"/>
      <c r="Z1778" s="25"/>
      <c r="AA1778" s="25"/>
      <c r="AB1778" s="2980"/>
      <c r="AC1778" s="5085"/>
      <c r="AD1778" s="5085"/>
      <c r="AE1778" s="527"/>
      <c r="AF1778"/>
      <c r="AG1778"/>
      <c r="AH1778"/>
    </row>
    <row r="1779" spans="1:34">
      <c r="A1779" s="5366"/>
      <c r="B1779" s="5091"/>
      <c r="C1779" s="5220"/>
      <c r="D1779" s="5360"/>
      <c r="E1779" s="5085"/>
      <c r="F1779" s="5085"/>
      <c r="G1779" s="5085"/>
      <c r="H1779" s="5085"/>
      <c r="I1779" s="5085"/>
      <c r="J1779" s="5085"/>
      <c r="K1779" s="5085"/>
      <c r="L1779" s="5085"/>
      <c r="M1779" s="5085"/>
      <c r="N1779" s="292" t="s">
        <v>874</v>
      </c>
      <c r="O1779" s="292" t="s">
        <v>343</v>
      </c>
      <c r="P1779" s="292" t="s">
        <v>341</v>
      </c>
      <c r="Q1779" s="292" t="s">
        <v>857</v>
      </c>
      <c r="R1779" s="25">
        <v>1500</v>
      </c>
      <c r="S1779" s="25" t="s">
        <v>858</v>
      </c>
      <c r="T1779" s="25">
        <v>4</v>
      </c>
      <c r="U1779" s="25" t="s">
        <v>859</v>
      </c>
      <c r="V1779" s="25">
        <v>4</v>
      </c>
      <c r="W1779" s="25">
        <v>6</v>
      </c>
      <c r="X1779" s="25" t="s">
        <v>875</v>
      </c>
      <c r="Y1779" s="25" t="s">
        <v>859</v>
      </c>
      <c r="Z1779" s="25" t="s">
        <v>876</v>
      </c>
      <c r="AA1779" s="25" t="s">
        <v>877</v>
      </c>
      <c r="AB1779" s="2980"/>
      <c r="AC1779" s="5085"/>
      <c r="AD1779" s="5085"/>
      <c r="AE1779" s="527"/>
      <c r="AF1779"/>
      <c r="AG1779"/>
      <c r="AH1779"/>
    </row>
    <row r="1780" spans="1:34">
      <c r="A1780" s="5366"/>
      <c r="B1780" s="5092"/>
      <c r="C1780" s="5221"/>
      <c r="D1780" s="5361"/>
      <c r="E1780" s="5086"/>
      <c r="F1780" s="5086"/>
      <c r="G1780" s="5086"/>
      <c r="H1780" s="5086"/>
      <c r="I1780" s="5086"/>
      <c r="J1780" s="5086"/>
      <c r="K1780" s="5086"/>
      <c r="L1780" s="5086"/>
      <c r="M1780" s="5086"/>
      <c r="N1780" s="292" t="s">
        <v>868</v>
      </c>
      <c r="O1780" s="292" t="s">
        <v>340</v>
      </c>
      <c r="P1780" s="292" t="s">
        <v>340</v>
      </c>
      <c r="Q1780" s="292" t="s">
        <v>857</v>
      </c>
      <c r="R1780" s="25">
        <v>1405</v>
      </c>
      <c r="S1780" s="25" t="s">
        <v>858</v>
      </c>
      <c r="T1780" s="25">
        <v>4</v>
      </c>
      <c r="U1780" s="25" t="s">
        <v>859</v>
      </c>
      <c r="V1780" s="25">
        <v>4</v>
      </c>
      <c r="W1780" s="25"/>
      <c r="X1780" s="25"/>
      <c r="Y1780" s="25"/>
      <c r="Z1780" s="25"/>
      <c r="AA1780" s="25"/>
      <c r="AB1780" s="2982"/>
      <c r="AC1780" s="5086"/>
      <c r="AD1780" s="5086"/>
      <c r="AE1780" s="527"/>
      <c r="AF1780"/>
      <c r="AG1780"/>
      <c r="AH1780"/>
    </row>
    <row r="1781" spans="1:34" ht="12.75" customHeight="1">
      <c r="A1781" s="5366"/>
      <c r="B1781" s="5090" t="s">
        <v>2464</v>
      </c>
      <c r="C1781" s="5186" t="s">
        <v>3844</v>
      </c>
      <c r="D1781" s="5359" t="s">
        <v>30</v>
      </c>
      <c r="E1781" s="5084"/>
      <c r="F1781" s="5084" t="s">
        <v>851</v>
      </c>
      <c r="G1781" s="5084" t="s">
        <v>872</v>
      </c>
      <c r="H1781" s="5084" t="s">
        <v>624</v>
      </c>
      <c r="I1781" s="5084" t="s">
        <v>873</v>
      </c>
      <c r="J1781" s="5084">
        <v>11456</v>
      </c>
      <c r="K1781" s="5084">
        <v>16224</v>
      </c>
      <c r="L1781" s="5084">
        <v>512</v>
      </c>
      <c r="M1781" s="5084">
        <v>1344</v>
      </c>
      <c r="N1781" s="292" t="s">
        <v>854</v>
      </c>
      <c r="O1781" s="292" t="s">
        <v>855</v>
      </c>
      <c r="P1781" s="25" t="s">
        <v>856</v>
      </c>
      <c r="Q1781" s="292" t="s">
        <v>857</v>
      </c>
      <c r="R1781" s="25">
        <v>270</v>
      </c>
      <c r="S1781" s="25" t="s">
        <v>858</v>
      </c>
      <c r="T1781" s="25">
        <v>2</v>
      </c>
      <c r="U1781" s="25" t="s">
        <v>859</v>
      </c>
      <c r="V1781" s="25">
        <v>2</v>
      </c>
      <c r="W1781" s="25"/>
      <c r="X1781" s="25"/>
      <c r="Y1781" s="25"/>
      <c r="Z1781" s="25"/>
      <c r="AA1781" s="25"/>
      <c r="AB1781" s="2983"/>
      <c r="AC1781" s="5084" t="s">
        <v>2468</v>
      </c>
      <c r="AD1781" s="5084" t="s">
        <v>2452</v>
      </c>
      <c r="AE1781" s="527"/>
      <c r="AF1781"/>
      <c r="AG1781"/>
      <c r="AH1781"/>
    </row>
    <row r="1782" spans="1:34">
      <c r="A1782" s="5366"/>
      <c r="B1782" s="5091"/>
      <c r="C1782" s="5220"/>
      <c r="D1782" s="5360"/>
      <c r="E1782" s="5085"/>
      <c r="F1782" s="5085"/>
      <c r="G1782" s="5085"/>
      <c r="H1782" s="5085"/>
      <c r="I1782" s="5085"/>
      <c r="J1782" s="5085"/>
      <c r="K1782" s="5085"/>
      <c r="L1782" s="5085"/>
      <c r="M1782" s="5085"/>
      <c r="N1782" s="282" t="s">
        <v>860</v>
      </c>
      <c r="O1782" s="25" t="s">
        <v>646</v>
      </c>
      <c r="P1782" s="25" t="s">
        <v>647</v>
      </c>
      <c r="Q1782" s="292" t="s">
        <v>857</v>
      </c>
      <c r="R1782" s="25">
        <v>1300</v>
      </c>
      <c r="S1782" s="25" t="s">
        <v>858</v>
      </c>
      <c r="T1782" s="25">
        <v>2</v>
      </c>
      <c r="U1782" s="25" t="s">
        <v>859</v>
      </c>
      <c r="V1782" s="25">
        <v>2</v>
      </c>
      <c r="W1782" s="25"/>
      <c r="X1782" s="25"/>
      <c r="Y1782" s="25"/>
      <c r="Z1782" s="25"/>
      <c r="AA1782" s="25"/>
      <c r="AB1782" s="2980"/>
      <c r="AC1782" s="5085"/>
      <c r="AD1782" s="5085"/>
      <c r="AE1782" s="527"/>
      <c r="AF1782"/>
      <c r="AG1782"/>
      <c r="AH1782"/>
    </row>
    <row r="1783" spans="1:34">
      <c r="A1783" s="5366"/>
      <c r="B1783" s="5091"/>
      <c r="C1783" s="5220"/>
      <c r="D1783" s="5360"/>
      <c r="E1783" s="5085"/>
      <c r="F1783" s="5085"/>
      <c r="G1783" s="5085"/>
      <c r="H1783" s="5085"/>
      <c r="I1783" s="5085"/>
      <c r="J1783" s="5085"/>
      <c r="K1783" s="5085"/>
      <c r="L1783" s="5085"/>
      <c r="M1783" s="5085"/>
      <c r="N1783" s="292" t="s">
        <v>874</v>
      </c>
      <c r="O1783" s="292" t="s">
        <v>343</v>
      </c>
      <c r="P1783" s="292" t="s">
        <v>341</v>
      </c>
      <c r="Q1783" s="292" t="s">
        <v>857</v>
      </c>
      <c r="R1783" s="25">
        <v>1500</v>
      </c>
      <c r="S1783" s="25" t="s">
        <v>858</v>
      </c>
      <c r="T1783" s="25">
        <v>4</v>
      </c>
      <c r="U1783" s="25" t="s">
        <v>859</v>
      </c>
      <c r="V1783" s="25">
        <v>4</v>
      </c>
      <c r="W1783" s="25">
        <v>6</v>
      </c>
      <c r="X1783" s="25" t="s">
        <v>875</v>
      </c>
      <c r="Y1783" s="25" t="s">
        <v>859</v>
      </c>
      <c r="Z1783" s="25" t="s">
        <v>876</v>
      </c>
      <c r="AA1783" s="25" t="s">
        <v>877</v>
      </c>
      <c r="AB1783" s="2980"/>
      <c r="AC1783" s="5085"/>
      <c r="AD1783" s="5085"/>
      <c r="AE1783" s="527"/>
      <c r="AF1783"/>
      <c r="AG1783"/>
      <c r="AH1783"/>
    </row>
    <row r="1784" spans="1:34">
      <c r="A1784" s="5366"/>
      <c r="B1784" s="5092"/>
      <c r="C1784" s="5221"/>
      <c r="D1784" s="5361"/>
      <c r="E1784" s="5086"/>
      <c r="F1784" s="5086"/>
      <c r="G1784" s="5086"/>
      <c r="H1784" s="5086"/>
      <c r="I1784" s="5086"/>
      <c r="J1784" s="5086"/>
      <c r="K1784" s="5086"/>
      <c r="L1784" s="5086"/>
      <c r="M1784" s="5086"/>
      <c r="N1784" s="292" t="s">
        <v>868</v>
      </c>
      <c r="O1784" s="292" t="s">
        <v>340</v>
      </c>
      <c r="P1784" s="292" t="s">
        <v>340</v>
      </c>
      <c r="Q1784" s="292" t="s">
        <v>857</v>
      </c>
      <c r="R1784" s="25">
        <v>1405</v>
      </c>
      <c r="S1784" s="25" t="s">
        <v>858</v>
      </c>
      <c r="T1784" s="25">
        <v>4</v>
      </c>
      <c r="U1784" s="25" t="s">
        <v>859</v>
      </c>
      <c r="V1784" s="25">
        <v>4</v>
      </c>
      <c r="W1784" s="25"/>
      <c r="X1784" s="25"/>
      <c r="Y1784" s="25"/>
      <c r="Z1784" s="25"/>
      <c r="AA1784" s="25"/>
      <c r="AB1784" s="2982"/>
      <c r="AC1784" s="5086"/>
      <c r="AD1784" s="5086"/>
      <c r="AE1784" s="527"/>
      <c r="AF1784"/>
      <c r="AG1784"/>
      <c r="AH1784"/>
    </row>
    <row r="1785" spans="1:34" ht="12.75" customHeight="1">
      <c r="A1785" s="5366"/>
      <c r="B1785" s="5090" t="s">
        <v>2464</v>
      </c>
      <c r="C1785" s="5186" t="s">
        <v>3845</v>
      </c>
      <c r="D1785" s="5359" t="s">
        <v>31</v>
      </c>
      <c r="E1785" s="5084"/>
      <c r="F1785" s="5084" t="s">
        <v>851</v>
      </c>
      <c r="G1785" s="5084" t="s">
        <v>872</v>
      </c>
      <c r="H1785" s="5084" t="s">
        <v>624</v>
      </c>
      <c r="I1785" s="5084" t="s">
        <v>873</v>
      </c>
      <c r="J1785" s="5084">
        <v>13744</v>
      </c>
      <c r="K1785" s="5084">
        <v>23104</v>
      </c>
      <c r="L1785" s="5084">
        <v>512</v>
      </c>
      <c r="M1785" s="5084">
        <v>1388</v>
      </c>
      <c r="N1785" s="292" t="s">
        <v>854</v>
      </c>
      <c r="O1785" s="292" t="s">
        <v>863</v>
      </c>
      <c r="P1785" s="25" t="s">
        <v>864</v>
      </c>
      <c r="Q1785" s="292" t="s">
        <v>857</v>
      </c>
      <c r="R1785" s="25">
        <v>270</v>
      </c>
      <c r="S1785" s="25" t="s">
        <v>858</v>
      </c>
      <c r="T1785" s="25">
        <v>2</v>
      </c>
      <c r="U1785" s="25" t="s">
        <v>859</v>
      </c>
      <c r="V1785" s="25">
        <v>2</v>
      </c>
      <c r="W1785" s="25"/>
      <c r="X1785" s="25"/>
      <c r="Y1785" s="25"/>
      <c r="Z1785" s="25"/>
      <c r="AA1785" s="25"/>
      <c r="AB1785" s="2983"/>
      <c r="AC1785" s="5084" t="s">
        <v>2468</v>
      </c>
      <c r="AD1785" s="5084" t="s">
        <v>2452</v>
      </c>
      <c r="AE1785" s="527"/>
      <c r="AF1785"/>
      <c r="AG1785"/>
      <c r="AH1785"/>
    </row>
    <row r="1786" spans="1:34">
      <c r="A1786" s="5366"/>
      <c r="B1786" s="5091"/>
      <c r="C1786" s="5220"/>
      <c r="D1786" s="5360"/>
      <c r="E1786" s="5085"/>
      <c r="F1786" s="5085"/>
      <c r="G1786" s="5085"/>
      <c r="H1786" s="5085"/>
      <c r="I1786" s="5085"/>
      <c r="J1786" s="5085"/>
      <c r="K1786" s="5085"/>
      <c r="L1786" s="5085"/>
      <c r="M1786" s="5085"/>
      <c r="N1786" s="282" t="s">
        <v>860</v>
      </c>
      <c r="O1786" s="25" t="s">
        <v>646</v>
      </c>
      <c r="P1786" s="25" t="s">
        <v>647</v>
      </c>
      <c r="Q1786" s="292" t="s">
        <v>857</v>
      </c>
      <c r="R1786" s="25">
        <v>1300</v>
      </c>
      <c r="S1786" s="25" t="s">
        <v>858</v>
      </c>
      <c r="T1786" s="25">
        <v>2</v>
      </c>
      <c r="U1786" s="25" t="s">
        <v>859</v>
      </c>
      <c r="V1786" s="25">
        <v>2</v>
      </c>
      <c r="W1786" s="25"/>
      <c r="X1786" s="25"/>
      <c r="Y1786" s="25"/>
      <c r="Z1786" s="25"/>
      <c r="AA1786" s="25"/>
      <c r="AB1786" s="2980"/>
      <c r="AC1786" s="5085"/>
      <c r="AD1786" s="5085"/>
      <c r="AE1786" s="527"/>
      <c r="AF1786"/>
      <c r="AG1786"/>
      <c r="AH1786"/>
    </row>
    <row r="1787" spans="1:34">
      <c r="A1787" s="5366"/>
      <c r="B1787" s="5091"/>
      <c r="C1787" s="5220"/>
      <c r="D1787" s="5360"/>
      <c r="E1787" s="5085"/>
      <c r="F1787" s="5085"/>
      <c r="G1787" s="5085"/>
      <c r="H1787" s="5085"/>
      <c r="I1787" s="5085"/>
      <c r="J1787" s="5085"/>
      <c r="K1787" s="5085"/>
      <c r="L1787" s="5085"/>
      <c r="M1787" s="5085"/>
      <c r="N1787" s="292" t="s">
        <v>874</v>
      </c>
      <c r="O1787" s="292" t="s">
        <v>343</v>
      </c>
      <c r="P1787" s="292" t="s">
        <v>341</v>
      </c>
      <c r="Q1787" s="292" t="s">
        <v>857</v>
      </c>
      <c r="R1787" s="25">
        <v>1500</v>
      </c>
      <c r="S1787" s="25" t="s">
        <v>858</v>
      </c>
      <c r="T1787" s="25">
        <v>4</v>
      </c>
      <c r="U1787" s="25" t="s">
        <v>859</v>
      </c>
      <c r="V1787" s="25">
        <v>4</v>
      </c>
      <c r="W1787" s="25">
        <v>6</v>
      </c>
      <c r="X1787" s="25" t="s">
        <v>875</v>
      </c>
      <c r="Y1787" s="25" t="s">
        <v>859</v>
      </c>
      <c r="Z1787" s="25" t="s">
        <v>876</v>
      </c>
      <c r="AA1787" s="25" t="s">
        <v>877</v>
      </c>
      <c r="AB1787" s="2980"/>
      <c r="AC1787" s="5085"/>
      <c r="AD1787" s="5085"/>
      <c r="AE1787" s="527"/>
      <c r="AF1787"/>
      <c r="AG1787"/>
      <c r="AH1787"/>
    </row>
    <row r="1788" spans="1:34">
      <c r="A1788" s="5366"/>
      <c r="B1788" s="5092"/>
      <c r="C1788" s="5221"/>
      <c r="D1788" s="5361"/>
      <c r="E1788" s="5086"/>
      <c r="F1788" s="5086"/>
      <c r="G1788" s="5086"/>
      <c r="H1788" s="5086"/>
      <c r="I1788" s="5086"/>
      <c r="J1788" s="5086"/>
      <c r="K1788" s="5086"/>
      <c r="L1788" s="5086"/>
      <c r="M1788" s="5086"/>
      <c r="N1788" s="292" t="s">
        <v>868</v>
      </c>
      <c r="O1788" s="292" t="s">
        <v>340</v>
      </c>
      <c r="P1788" s="292" t="s">
        <v>340</v>
      </c>
      <c r="Q1788" s="292" t="s">
        <v>857</v>
      </c>
      <c r="R1788" s="25">
        <v>1405</v>
      </c>
      <c r="S1788" s="25" t="s">
        <v>858</v>
      </c>
      <c r="T1788" s="25">
        <v>4</v>
      </c>
      <c r="U1788" s="25" t="s">
        <v>859</v>
      </c>
      <c r="V1788" s="25">
        <v>4</v>
      </c>
      <c r="W1788" s="25"/>
      <c r="X1788" s="25"/>
      <c r="Y1788" s="25"/>
      <c r="Z1788" s="25"/>
      <c r="AA1788" s="25"/>
      <c r="AB1788" s="2982"/>
      <c r="AC1788" s="5086"/>
      <c r="AD1788" s="5086"/>
      <c r="AE1788" s="527"/>
      <c r="AF1788"/>
      <c r="AG1788"/>
      <c r="AH1788"/>
    </row>
    <row r="1789" spans="1:34" ht="12.75" customHeight="1">
      <c r="A1789" s="5366"/>
      <c r="B1789" s="5090" t="s">
        <v>2464</v>
      </c>
      <c r="C1789" s="5186" t="s">
        <v>3846</v>
      </c>
      <c r="D1789" s="5359" t="s">
        <v>32</v>
      </c>
      <c r="E1789" s="5084"/>
      <c r="F1789" s="5084" t="s">
        <v>851</v>
      </c>
      <c r="G1789" s="5084" t="s">
        <v>872</v>
      </c>
      <c r="H1789" s="5084" t="s">
        <v>624</v>
      </c>
      <c r="I1789" s="5084" t="s">
        <v>873</v>
      </c>
      <c r="J1789" s="5084">
        <v>13744</v>
      </c>
      <c r="K1789" s="5084">
        <v>27264</v>
      </c>
      <c r="L1789" s="5084">
        <v>512</v>
      </c>
      <c r="M1789" s="5084">
        <v>1680</v>
      </c>
      <c r="N1789" s="292" t="s">
        <v>854</v>
      </c>
      <c r="O1789" s="292" t="s">
        <v>866</v>
      </c>
      <c r="P1789" s="25" t="s">
        <v>867</v>
      </c>
      <c r="Q1789" s="292" t="s">
        <v>857</v>
      </c>
      <c r="R1789" s="25">
        <v>270</v>
      </c>
      <c r="S1789" s="25" t="s">
        <v>858</v>
      </c>
      <c r="T1789" s="25">
        <v>2</v>
      </c>
      <c r="U1789" s="25" t="s">
        <v>859</v>
      </c>
      <c r="V1789" s="25">
        <v>2</v>
      </c>
      <c r="W1789" s="25"/>
      <c r="X1789" s="25"/>
      <c r="Y1789" s="25"/>
      <c r="Z1789" s="25"/>
      <c r="AA1789" s="25"/>
      <c r="AB1789" s="2983"/>
      <c r="AC1789" s="5084" t="s">
        <v>2468</v>
      </c>
      <c r="AD1789" s="5084" t="s">
        <v>2452</v>
      </c>
      <c r="AE1789" s="527"/>
      <c r="AF1789"/>
      <c r="AG1789"/>
      <c r="AH1789"/>
    </row>
    <row r="1790" spans="1:34">
      <c r="A1790" s="5366"/>
      <c r="B1790" s="5091"/>
      <c r="C1790" s="5220"/>
      <c r="D1790" s="5360"/>
      <c r="E1790" s="5085"/>
      <c r="F1790" s="5085"/>
      <c r="G1790" s="5085"/>
      <c r="H1790" s="5085"/>
      <c r="I1790" s="5085"/>
      <c r="J1790" s="5085"/>
      <c r="K1790" s="5085"/>
      <c r="L1790" s="5085"/>
      <c r="M1790" s="5085"/>
      <c r="N1790" s="282" t="s">
        <v>860</v>
      </c>
      <c r="O1790" s="25" t="s">
        <v>646</v>
      </c>
      <c r="P1790" s="25" t="s">
        <v>647</v>
      </c>
      <c r="Q1790" s="292" t="s">
        <v>857</v>
      </c>
      <c r="R1790" s="25">
        <v>1300</v>
      </c>
      <c r="S1790" s="25" t="s">
        <v>858</v>
      </c>
      <c r="T1790" s="25">
        <v>2</v>
      </c>
      <c r="U1790" s="25" t="s">
        <v>859</v>
      </c>
      <c r="V1790" s="25">
        <v>2</v>
      </c>
      <c r="W1790" s="25"/>
      <c r="X1790" s="25"/>
      <c r="Y1790" s="25"/>
      <c r="Z1790" s="25"/>
      <c r="AA1790" s="25"/>
      <c r="AB1790" s="2980"/>
      <c r="AC1790" s="5085"/>
      <c r="AD1790" s="5085"/>
      <c r="AE1790" s="527"/>
      <c r="AF1790"/>
      <c r="AG1790"/>
      <c r="AH1790"/>
    </row>
    <row r="1791" spans="1:34" ht="12.75" customHeight="1">
      <c r="A1791" s="5366"/>
      <c r="B1791" s="5091"/>
      <c r="C1791" s="5220"/>
      <c r="D1791" s="5360"/>
      <c r="E1791" s="5085"/>
      <c r="F1791" s="5085"/>
      <c r="G1791" s="5085"/>
      <c r="H1791" s="5085"/>
      <c r="I1791" s="5085"/>
      <c r="J1791" s="5085"/>
      <c r="K1791" s="5085"/>
      <c r="L1791" s="5085"/>
      <c r="M1791" s="5085"/>
      <c r="N1791" s="292" t="s">
        <v>874</v>
      </c>
      <c r="O1791" s="292" t="s">
        <v>343</v>
      </c>
      <c r="P1791" s="292" t="s">
        <v>341</v>
      </c>
      <c r="Q1791" s="292" t="s">
        <v>857</v>
      </c>
      <c r="R1791" s="25">
        <v>1500</v>
      </c>
      <c r="S1791" s="25" t="s">
        <v>858</v>
      </c>
      <c r="T1791" s="25">
        <v>4</v>
      </c>
      <c r="U1791" s="25" t="s">
        <v>859</v>
      </c>
      <c r="V1791" s="25">
        <v>4</v>
      </c>
      <c r="W1791" s="25">
        <v>6</v>
      </c>
      <c r="X1791" s="25" t="s">
        <v>875</v>
      </c>
      <c r="Y1791" s="25" t="s">
        <v>859</v>
      </c>
      <c r="Z1791" s="25" t="s">
        <v>876</v>
      </c>
      <c r="AA1791" s="25" t="s">
        <v>877</v>
      </c>
      <c r="AB1791" s="2980"/>
      <c r="AC1791" s="5085"/>
      <c r="AD1791" s="5085"/>
      <c r="AE1791" s="527"/>
      <c r="AF1791"/>
      <c r="AG1791"/>
      <c r="AH1791"/>
    </row>
    <row r="1792" spans="1:34">
      <c r="A1792" s="5368"/>
      <c r="B1792" s="5092"/>
      <c r="C1792" s="5221"/>
      <c r="D1792" s="5361"/>
      <c r="E1792" s="5086"/>
      <c r="F1792" s="5086"/>
      <c r="G1792" s="5086"/>
      <c r="H1792" s="5086"/>
      <c r="I1792" s="5086"/>
      <c r="J1792" s="5086"/>
      <c r="K1792" s="5086"/>
      <c r="L1792" s="5086"/>
      <c r="M1792" s="5086"/>
      <c r="N1792" s="292" t="s">
        <v>868</v>
      </c>
      <c r="O1792" s="292" t="s">
        <v>340</v>
      </c>
      <c r="P1792" s="292" t="s">
        <v>340</v>
      </c>
      <c r="Q1792" s="292" t="s">
        <v>857</v>
      </c>
      <c r="R1792" s="25">
        <v>1405</v>
      </c>
      <c r="S1792" s="25" t="s">
        <v>858</v>
      </c>
      <c r="T1792" s="25">
        <v>4</v>
      </c>
      <c r="U1792" s="25" t="s">
        <v>859</v>
      </c>
      <c r="V1792" s="25">
        <v>4</v>
      </c>
      <c r="W1792" s="25"/>
      <c r="X1792" s="25"/>
      <c r="Y1792" s="25"/>
      <c r="Z1792" s="25"/>
      <c r="AA1792" s="25"/>
      <c r="AB1792" s="2982"/>
      <c r="AC1792" s="5086"/>
      <c r="AD1792" s="5086"/>
      <c r="AE1792" s="527"/>
      <c r="AF1792"/>
      <c r="AG1792"/>
      <c r="AH1792"/>
    </row>
    <row r="1793" spans="1:34" ht="12.75" customHeight="1">
      <c r="A1793" s="5365" t="s">
        <v>3961</v>
      </c>
      <c r="B1793" s="5090" t="s">
        <v>2464</v>
      </c>
      <c r="C1793" s="5186" t="s">
        <v>3847</v>
      </c>
      <c r="D1793" s="5359" t="s">
        <v>33</v>
      </c>
      <c r="E1793" s="5084"/>
      <c r="F1793" s="5084" t="s">
        <v>851</v>
      </c>
      <c r="G1793" s="5084" t="s">
        <v>872</v>
      </c>
      <c r="H1793" s="5084" t="s">
        <v>624</v>
      </c>
      <c r="I1793" s="5084" t="s">
        <v>873</v>
      </c>
      <c r="J1793" s="5084">
        <v>10944</v>
      </c>
      <c r="K1793" s="5084">
        <v>11968</v>
      </c>
      <c r="L1793" s="5084">
        <v>512</v>
      </c>
      <c r="M1793" s="5084">
        <v>1344</v>
      </c>
      <c r="N1793" s="292" t="s">
        <v>854</v>
      </c>
      <c r="O1793" s="292" t="s">
        <v>658</v>
      </c>
      <c r="P1793" s="25" t="s">
        <v>856</v>
      </c>
      <c r="Q1793" s="292" t="s">
        <v>857</v>
      </c>
      <c r="R1793" s="25">
        <v>270</v>
      </c>
      <c r="S1793" s="25" t="s">
        <v>858</v>
      </c>
      <c r="T1793" s="25">
        <v>2</v>
      </c>
      <c r="U1793" s="25" t="s">
        <v>859</v>
      </c>
      <c r="V1793" s="25">
        <v>2</v>
      </c>
      <c r="W1793" s="25"/>
      <c r="X1793" s="25"/>
      <c r="Y1793" s="25"/>
      <c r="Z1793" s="25"/>
      <c r="AA1793" s="25"/>
      <c r="AB1793" s="2983"/>
      <c r="AC1793" s="5084" t="s">
        <v>2466</v>
      </c>
      <c r="AD1793" s="5084" t="s">
        <v>2452</v>
      </c>
      <c r="AE1793" s="527"/>
      <c r="AF1793"/>
      <c r="AG1793"/>
      <c r="AH1793"/>
    </row>
    <row r="1794" spans="1:34">
      <c r="A1794" s="5366"/>
      <c r="B1794" s="5091"/>
      <c r="C1794" s="5220"/>
      <c r="D1794" s="5360"/>
      <c r="E1794" s="5085"/>
      <c r="F1794" s="5085"/>
      <c r="G1794" s="5085"/>
      <c r="H1794" s="5085"/>
      <c r="I1794" s="5085"/>
      <c r="J1794" s="5085"/>
      <c r="K1794" s="5085"/>
      <c r="L1794" s="5085"/>
      <c r="M1794" s="5085"/>
      <c r="N1794" s="282" t="s">
        <v>860</v>
      </c>
      <c r="O1794" s="25" t="s">
        <v>646</v>
      </c>
      <c r="P1794" s="25" t="s">
        <v>647</v>
      </c>
      <c r="Q1794" s="292" t="s">
        <v>857</v>
      </c>
      <c r="R1794" s="25">
        <v>1300</v>
      </c>
      <c r="S1794" s="25" t="s">
        <v>858</v>
      </c>
      <c r="T1794" s="25">
        <v>2</v>
      </c>
      <c r="U1794" s="25" t="s">
        <v>859</v>
      </c>
      <c r="V1794" s="25">
        <v>2</v>
      </c>
      <c r="W1794" s="25"/>
      <c r="X1794" s="25"/>
      <c r="Y1794" s="25"/>
      <c r="Z1794" s="25"/>
      <c r="AA1794" s="25"/>
      <c r="AB1794" s="2980"/>
      <c r="AC1794" s="5085"/>
      <c r="AD1794" s="5085"/>
      <c r="AE1794" s="527"/>
      <c r="AF1794"/>
      <c r="AG1794"/>
      <c r="AH1794"/>
    </row>
    <row r="1795" spans="1:34">
      <c r="A1795" s="5366"/>
      <c r="B1795" s="5091"/>
      <c r="C1795" s="5220"/>
      <c r="D1795" s="5360"/>
      <c r="E1795" s="5085"/>
      <c r="F1795" s="5085"/>
      <c r="G1795" s="5085"/>
      <c r="H1795" s="5085"/>
      <c r="I1795" s="5085"/>
      <c r="J1795" s="5085"/>
      <c r="K1795" s="5085"/>
      <c r="L1795" s="5085"/>
      <c r="M1795" s="5085"/>
      <c r="N1795" s="292" t="s">
        <v>874</v>
      </c>
      <c r="O1795" s="292" t="s">
        <v>344</v>
      </c>
      <c r="P1795" s="292" t="s">
        <v>341</v>
      </c>
      <c r="Q1795" s="292" t="s">
        <v>857</v>
      </c>
      <c r="R1795" s="25">
        <v>1500</v>
      </c>
      <c r="S1795" s="25" t="s">
        <v>858</v>
      </c>
      <c r="T1795" s="25">
        <v>2</v>
      </c>
      <c r="U1795" s="25" t="s">
        <v>859</v>
      </c>
      <c r="V1795" s="25">
        <v>2</v>
      </c>
      <c r="W1795" s="25">
        <v>3</v>
      </c>
      <c r="X1795" s="25" t="s">
        <v>875</v>
      </c>
      <c r="Y1795" s="25" t="s">
        <v>859</v>
      </c>
      <c r="Z1795" s="25" t="s">
        <v>876</v>
      </c>
      <c r="AA1795" s="25" t="s">
        <v>877</v>
      </c>
      <c r="AB1795" s="2980"/>
      <c r="AC1795" s="5085"/>
      <c r="AD1795" s="5085"/>
      <c r="AE1795" s="527"/>
      <c r="AF1795"/>
      <c r="AG1795"/>
      <c r="AH1795"/>
    </row>
    <row r="1796" spans="1:34">
      <c r="A1796" s="5366"/>
      <c r="B1796" s="5092"/>
      <c r="C1796" s="5221"/>
      <c r="D1796" s="5361"/>
      <c r="E1796" s="5086"/>
      <c r="F1796" s="5086"/>
      <c r="G1796" s="5086"/>
      <c r="H1796" s="5086"/>
      <c r="I1796" s="5086"/>
      <c r="J1796" s="5086"/>
      <c r="K1796" s="5086"/>
      <c r="L1796" s="5086"/>
      <c r="M1796" s="5086"/>
      <c r="N1796" s="292" t="s">
        <v>868</v>
      </c>
      <c r="O1796" s="292" t="s">
        <v>340</v>
      </c>
      <c r="P1796" s="292" t="s">
        <v>340</v>
      </c>
      <c r="Q1796" s="292" t="s">
        <v>857</v>
      </c>
      <c r="R1796" s="25">
        <v>1405</v>
      </c>
      <c r="S1796" s="25" t="s">
        <v>858</v>
      </c>
      <c r="T1796" s="25">
        <v>4</v>
      </c>
      <c r="U1796" s="25" t="s">
        <v>859</v>
      </c>
      <c r="V1796" s="25">
        <v>4</v>
      </c>
      <c r="W1796" s="25"/>
      <c r="X1796" s="25"/>
      <c r="Y1796" s="25"/>
      <c r="Z1796" s="25"/>
      <c r="AA1796" s="25"/>
      <c r="AB1796" s="2982"/>
      <c r="AC1796" s="5086"/>
      <c r="AD1796" s="5086"/>
      <c r="AE1796" s="530"/>
      <c r="AF1796"/>
      <c r="AG1796"/>
      <c r="AH1796"/>
    </row>
    <row r="1797" spans="1:34" ht="12.75" customHeight="1">
      <c r="A1797" s="5366"/>
      <c r="B1797" s="5090" t="s">
        <v>2464</v>
      </c>
      <c r="C1797" s="5186" t="s">
        <v>3848</v>
      </c>
      <c r="D1797" s="5359" t="s">
        <v>34</v>
      </c>
      <c r="E1797" s="5084"/>
      <c r="F1797" s="5084" t="s">
        <v>851</v>
      </c>
      <c r="G1797" s="5084" t="s">
        <v>872</v>
      </c>
      <c r="H1797" s="5084" t="s">
        <v>624</v>
      </c>
      <c r="I1797" s="5084" t="s">
        <v>873</v>
      </c>
      <c r="J1797" s="5084">
        <v>10944</v>
      </c>
      <c r="K1797" s="5084">
        <v>15552</v>
      </c>
      <c r="L1797" s="5084">
        <v>512</v>
      </c>
      <c r="M1797" s="5084">
        <v>1344</v>
      </c>
      <c r="N1797" s="292" t="s">
        <v>854</v>
      </c>
      <c r="O1797" s="292" t="s">
        <v>855</v>
      </c>
      <c r="P1797" s="25" t="s">
        <v>856</v>
      </c>
      <c r="Q1797" s="292" t="s">
        <v>857</v>
      </c>
      <c r="R1797" s="25">
        <v>270</v>
      </c>
      <c r="S1797" s="25" t="s">
        <v>858</v>
      </c>
      <c r="T1797" s="25">
        <v>2</v>
      </c>
      <c r="U1797" s="25" t="s">
        <v>859</v>
      </c>
      <c r="V1797" s="25">
        <v>2</v>
      </c>
      <c r="W1797" s="25"/>
      <c r="X1797" s="25"/>
      <c r="Y1797" s="25"/>
      <c r="Z1797" s="25"/>
      <c r="AA1797" s="25"/>
      <c r="AB1797" s="2983"/>
      <c r="AC1797" s="5084" t="s">
        <v>2468</v>
      </c>
      <c r="AD1797" s="5084" t="s">
        <v>2452</v>
      </c>
      <c r="AE1797" s="531"/>
      <c r="AF1797"/>
      <c r="AG1797"/>
      <c r="AH1797"/>
    </row>
    <row r="1798" spans="1:34">
      <c r="A1798" s="5366"/>
      <c r="B1798" s="5091"/>
      <c r="C1798" s="5220"/>
      <c r="D1798" s="5360"/>
      <c r="E1798" s="5085"/>
      <c r="F1798" s="5085"/>
      <c r="G1798" s="5085"/>
      <c r="H1798" s="5085"/>
      <c r="I1798" s="5085"/>
      <c r="J1798" s="5085"/>
      <c r="K1798" s="5085"/>
      <c r="L1798" s="5085"/>
      <c r="M1798" s="5085"/>
      <c r="N1798" s="282" t="s">
        <v>860</v>
      </c>
      <c r="O1798" s="25" t="s">
        <v>646</v>
      </c>
      <c r="P1798" s="25" t="s">
        <v>647</v>
      </c>
      <c r="Q1798" s="292" t="s">
        <v>857</v>
      </c>
      <c r="R1798" s="25">
        <v>1300</v>
      </c>
      <c r="S1798" s="25" t="s">
        <v>858</v>
      </c>
      <c r="T1798" s="25">
        <v>2</v>
      </c>
      <c r="U1798" s="25" t="s">
        <v>859</v>
      </c>
      <c r="V1798" s="25">
        <v>2</v>
      </c>
      <c r="W1798" s="25"/>
      <c r="X1798" s="25"/>
      <c r="Y1798" s="25"/>
      <c r="Z1798" s="25"/>
      <c r="AA1798" s="25"/>
      <c r="AB1798" s="2980"/>
      <c r="AC1798" s="5085"/>
      <c r="AD1798" s="5085"/>
      <c r="AE1798" s="527"/>
      <c r="AF1798"/>
      <c r="AG1798"/>
      <c r="AH1798"/>
    </row>
    <row r="1799" spans="1:34">
      <c r="A1799" s="5366"/>
      <c r="B1799" s="5091"/>
      <c r="C1799" s="5220"/>
      <c r="D1799" s="5360"/>
      <c r="E1799" s="5085"/>
      <c r="F1799" s="5085"/>
      <c r="G1799" s="5085"/>
      <c r="H1799" s="5085"/>
      <c r="I1799" s="5085"/>
      <c r="J1799" s="5085"/>
      <c r="K1799" s="5085"/>
      <c r="L1799" s="5085"/>
      <c r="M1799" s="5085"/>
      <c r="N1799" s="292" t="s">
        <v>874</v>
      </c>
      <c r="O1799" s="292" t="s">
        <v>344</v>
      </c>
      <c r="P1799" s="292" t="s">
        <v>341</v>
      </c>
      <c r="Q1799" s="292" t="s">
        <v>857</v>
      </c>
      <c r="R1799" s="25">
        <v>1500</v>
      </c>
      <c r="S1799" s="25" t="s">
        <v>858</v>
      </c>
      <c r="T1799" s="25">
        <v>4</v>
      </c>
      <c r="U1799" s="25" t="s">
        <v>859</v>
      </c>
      <c r="V1799" s="25">
        <v>1</v>
      </c>
      <c r="W1799" s="25">
        <v>3</v>
      </c>
      <c r="X1799" s="25" t="s">
        <v>875</v>
      </c>
      <c r="Y1799" s="25" t="s">
        <v>859</v>
      </c>
      <c r="Z1799" s="25" t="s">
        <v>876</v>
      </c>
      <c r="AA1799" s="25" t="s">
        <v>877</v>
      </c>
      <c r="AB1799" s="2980"/>
      <c r="AC1799" s="5085"/>
      <c r="AD1799" s="5085"/>
      <c r="AE1799" s="527"/>
      <c r="AF1799"/>
      <c r="AG1799"/>
      <c r="AH1799"/>
    </row>
    <row r="1800" spans="1:34" ht="12.75" customHeight="1">
      <c r="A1800" s="5366"/>
      <c r="B1800" s="5092"/>
      <c r="C1800" s="5221"/>
      <c r="D1800" s="5361"/>
      <c r="E1800" s="5086"/>
      <c r="F1800" s="5086"/>
      <c r="G1800" s="5086"/>
      <c r="H1800" s="5086"/>
      <c r="I1800" s="5086"/>
      <c r="J1800" s="5086"/>
      <c r="K1800" s="5086"/>
      <c r="L1800" s="5086"/>
      <c r="M1800" s="5086"/>
      <c r="N1800" s="292" t="s">
        <v>868</v>
      </c>
      <c r="O1800" s="292" t="s">
        <v>340</v>
      </c>
      <c r="P1800" s="292" t="s">
        <v>340</v>
      </c>
      <c r="Q1800" s="292" t="s">
        <v>857</v>
      </c>
      <c r="R1800" s="25">
        <v>1405</v>
      </c>
      <c r="S1800" s="25" t="s">
        <v>858</v>
      </c>
      <c r="T1800" s="25">
        <v>4</v>
      </c>
      <c r="U1800" s="25" t="s">
        <v>859</v>
      </c>
      <c r="V1800" s="25">
        <v>1</v>
      </c>
      <c r="W1800" s="25"/>
      <c r="X1800" s="25"/>
      <c r="Y1800" s="25"/>
      <c r="Z1800" s="25"/>
      <c r="AA1800" s="25"/>
      <c r="AB1800" s="2982"/>
      <c r="AC1800" s="5086"/>
      <c r="AD1800" s="5086"/>
      <c r="AE1800" s="530"/>
      <c r="AF1800"/>
      <c r="AG1800"/>
      <c r="AH1800"/>
    </row>
    <row r="1801" spans="1:34" ht="12.75" customHeight="1">
      <c r="A1801" s="5366"/>
      <c r="B1801" s="5090" t="s">
        <v>2464</v>
      </c>
      <c r="C1801" s="5186" t="s">
        <v>3962</v>
      </c>
      <c r="D1801" s="5359" t="s">
        <v>35</v>
      </c>
      <c r="E1801" s="5084"/>
      <c r="F1801" s="5084" t="s">
        <v>851</v>
      </c>
      <c r="G1801" s="5084" t="s">
        <v>872</v>
      </c>
      <c r="H1801" s="5084" t="s">
        <v>624</v>
      </c>
      <c r="I1801" s="5084" t="s">
        <v>873</v>
      </c>
      <c r="J1801" s="5084">
        <v>13230</v>
      </c>
      <c r="K1801" s="5084">
        <v>22432</v>
      </c>
      <c r="L1801" s="5084">
        <v>512</v>
      </c>
      <c r="M1801" s="5084">
        <v>1388</v>
      </c>
      <c r="N1801" s="292" t="s">
        <v>854</v>
      </c>
      <c r="O1801" s="292" t="s">
        <v>863</v>
      </c>
      <c r="P1801" s="25" t="s">
        <v>864</v>
      </c>
      <c r="Q1801" s="292" t="s">
        <v>857</v>
      </c>
      <c r="R1801" s="25">
        <v>270</v>
      </c>
      <c r="S1801" s="25" t="s">
        <v>858</v>
      </c>
      <c r="T1801" s="25">
        <v>8</v>
      </c>
      <c r="U1801" s="25" t="s">
        <v>859</v>
      </c>
      <c r="V1801" s="25">
        <v>2</v>
      </c>
      <c r="W1801" s="25"/>
      <c r="X1801" s="25"/>
      <c r="Y1801" s="25"/>
      <c r="Z1801" s="25"/>
      <c r="AA1801" s="25"/>
      <c r="AB1801" s="2983"/>
      <c r="AC1801" s="5084" t="s">
        <v>2468</v>
      </c>
      <c r="AD1801" s="5084" t="s">
        <v>2452</v>
      </c>
      <c r="AE1801" s="531"/>
      <c r="AF1801"/>
      <c r="AG1801"/>
      <c r="AH1801"/>
    </row>
    <row r="1802" spans="1:34">
      <c r="A1802" s="5366"/>
      <c r="B1802" s="5091"/>
      <c r="C1802" s="5220"/>
      <c r="D1802" s="5360"/>
      <c r="E1802" s="5085"/>
      <c r="F1802" s="5085"/>
      <c r="G1802" s="5085"/>
      <c r="H1802" s="5085"/>
      <c r="I1802" s="5085"/>
      <c r="J1802" s="5085"/>
      <c r="K1802" s="5085"/>
      <c r="L1802" s="5085"/>
      <c r="M1802" s="5085"/>
      <c r="N1802" s="282" t="s">
        <v>860</v>
      </c>
      <c r="O1802" s="25" t="s">
        <v>646</v>
      </c>
      <c r="P1802" s="25" t="s">
        <v>647</v>
      </c>
      <c r="Q1802" s="292" t="s">
        <v>857</v>
      </c>
      <c r="R1802" s="25">
        <v>1300</v>
      </c>
      <c r="S1802" s="25" t="s">
        <v>858</v>
      </c>
      <c r="T1802" s="25">
        <v>2</v>
      </c>
      <c r="U1802" s="25" t="s">
        <v>859</v>
      </c>
      <c r="V1802" s="25">
        <v>2</v>
      </c>
      <c r="W1802" s="25"/>
      <c r="X1802" s="25"/>
      <c r="Y1802" s="25"/>
      <c r="Z1802" s="25"/>
      <c r="AA1802" s="25"/>
      <c r="AB1802" s="2980"/>
      <c r="AC1802" s="5085"/>
      <c r="AD1802" s="5085"/>
      <c r="AE1802" s="527"/>
      <c r="AF1802"/>
      <c r="AG1802"/>
      <c r="AH1802"/>
    </row>
    <row r="1803" spans="1:34" ht="12.75" customHeight="1">
      <c r="A1803" s="5366"/>
      <c r="B1803" s="5091"/>
      <c r="C1803" s="5220"/>
      <c r="D1803" s="5360"/>
      <c r="E1803" s="5085"/>
      <c r="F1803" s="5085"/>
      <c r="G1803" s="5085"/>
      <c r="H1803" s="5085"/>
      <c r="I1803" s="5085"/>
      <c r="J1803" s="5085"/>
      <c r="K1803" s="5085"/>
      <c r="L1803" s="5085"/>
      <c r="M1803" s="5085"/>
      <c r="N1803" s="292" t="s">
        <v>874</v>
      </c>
      <c r="O1803" s="292" t="s">
        <v>344</v>
      </c>
      <c r="P1803" s="292" t="s">
        <v>341</v>
      </c>
      <c r="Q1803" s="292" t="s">
        <v>857</v>
      </c>
      <c r="R1803" s="25">
        <v>1500</v>
      </c>
      <c r="S1803" s="25" t="s">
        <v>858</v>
      </c>
      <c r="T1803" s="25">
        <v>2</v>
      </c>
      <c r="U1803" s="25" t="s">
        <v>859</v>
      </c>
      <c r="V1803" s="25">
        <v>2</v>
      </c>
      <c r="W1803" s="25">
        <v>3</v>
      </c>
      <c r="X1803" s="25" t="s">
        <v>875</v>
      </c>
      <c r="Y1803" s="25" t="s">
        <v>859</v>
      </c>
      <c r="Z1803" s="25" t="s">
        <v>876</v>
      </c>
      <c r="AA1803" s="25" t="s">
        <v>877</v>
      </c>
      <c r="AB1803" s="2980"/>
      <c r="AC1803" s="5085"/>
      <c r="AD1803" s="5085"/>
      <c r="AE1803" s="527"/>
      <c r="AF1803"/>
      <c r="AG1803"/>
      <c r="AH1803"/>
    </row>
    <row r="1804" spans="1:34" ht="12.75" customHeight="1">
      <c r="A1804" s="5366"/>
      <c r="B1804" s="5092"/>
      <c r="C1804" s="5221"/>
      <c r="D1804" s="5361"/>
      <c r="E1804" s="5086"/>
      <c r="F1804" s="5086"/>
      <c r="G1804" s="5086"/>
      <c r="H1804" s="5086"/>
      <c r="I1804" s="5086"/>
      <c r="J1804" s="5086"/>
      <c r="K1804" s="5086"/>
      <c r="L1804" s="5086"/>
      <c r="M1804" s="5086"/>
      <c r="N1804" s="292" t="s">
        <v>868</v>
      </c>
      <c r="O1804" s="292" t="s">
        <v>340</v>
      </c>
      <c r="P1804" s="292" t="s">
        <v>340</v>
      </c>
      <c r="Q1804" s="292" t="s">
        <v>857</v>
      </c>
      <c r="R1804" s="25">
        <v>1405</v>
      </c>
      <c r="S1804" s="25" t="s">
        <v>858</v>
      </c>
      <c r="T1804" s="25">
        <v>4</v>
      </c>
      <c r="U1804" s="25" t="s">
        <v>859</v>
      </c>
      <c r="V1804" s="25">
        <v>4</v>
      </c>
      <c r="W1804" s="25"/>
      <c r="X1804" s="25"/>
      <c r="Y1804" s="25"/>
      <c r="Z1804" s="25"/>
      <c r="AA1804" s="25"/>
      <c r="AB1804" s="2982"/>
      <c r="AC1804" s="5086"/>
      <c r="AD1804" s="5086"/>
      <c r="AE1804" s="530"/>
      <c r="AF1804"/>
      <c r="AG1804"/>
      <c r="AH1804"/>
    </row>
    <row r="1805" spans="1:34">
      <c r="A1805" s="5366"/>
      <c r="B1805" s="5090" t="s">
        <v>2464</v>
      </c>
      <c r="C1805" s="5186" t="s">
        <v>3849</v>
      </c>
      <c r="D1805" s="5225" t="s">
        <v>58</v>
      </c>
      <c r="E1805" s="5084"/>
      <c r="F1805" s="5084" t="s">
        <v>851</v>
      </c>
      <c r="G1805" s="5084" t="s">
        <v>872</v>
      </c>
      <c r="H1805" s="5084" t="s">
        <v>624</v>
      </c>
      <c r="I1805" s="5084" t="s">
        <v>873</v>
      </c>
      <c r="J1805" s="5084">
        <v>13230</v>
      </c>
      <c r="K1805" s="5084">
        <v>27264</v>
      </c>
      <c r="L1805" s="5084">
        <v>512</v>
      </c>
      <c r="M1805" s="5084">
        <v>1680</v>
      </c>
      <c r="N1805" s="292" t="s">
        <v>854</v>
      </c>
      <c r="O1805" s="292" t="s">
        <v>866</v>
      </c>
      <c r="P1805" s="25" t="s">
        <v>867</v>
      </c>
      <c r="Q1805" s="292" t="s">
        <v>857</v>
      </c>
      <c r="R1805" s="25">
        <v>270</v>
      </c>
      <c r="S1805" s="25" t="s">
        <v>858</v>
      </c>
      <c r="T1805" s="25">
        <v>2</v>
      </c>
      <c r="U1805" s="25" t="s">
        <v>859</v>
      </c>
      <c r="V1805" s="25">
        <v>2</v>
      </c>
      <c r="W1805" s="25"/>
      <c r="X1805" s="25"/>
      <c r="Y1805" s="25"/>
      <c r="Z1805" s="25"/>
      <c r="AA1805" s="25"/>
      <c r="AB1805" s="2983"/>
      <c r="AC1805" s="5084" t="s">
        <v>2468</v>
      </c>
      <c r="AD1805" s="5084" t="s">
        <v>2452</v>
      </c>
      <c r="AE1805" s="5126"/>
      <c r="AF1805"/>
      <c r="AG1805"/>
      <c r="AH1805"/>
    </row>
    <row r="1806" spans="1:34" ht="12.75" customHeight="1">
      <c r="A1806" s="5366"/>
      <c r="B1806" s="5091"/>
      <c r="C1806" s="5220"/>
      <c r="D1806" s="5206"/>
      <c r="E1806" s="5085"/>
      <c r="F1806" s="5085"/>
      <c r="G1806" s="5085"/>
      <c r="H1806" s="5085"/>
      <c r="I1806" s="5085"/>
      <c r="J1806" s="5085"/>
      <c r="K1806" s="5085"/>
      <c r="L1806" s="5085"/>
      <c r="M1806" s="5085"/>
      <c r="N1806" s="282" t="s">
        <v>860</v>
      </c>
      <c r="O1806" s="25" t="s">
        <v>646</v>
      </c>
      <c r="P1806" s="25" t="s">
        <v>647</v>
      </c>
      <c r="Q1806" s="292" t="s">
        <v>857</v>
      </c>
      <c r="R1806" s="25">
        <v>1300</v>
      </c>
      <c r="S1806" s="25" t="s">
        <v>858</v>
      </c>
      <c r="T1806" s="25">
        <v>2</v>
      </c>
      <c r="U1806" s="25" t="s">
        <v>859</v>
      </c>
      <c r="V1806" s="25">
        <v>2</v>
      </c>
      <c r="W1806" s="25"/>
      <c r="X1806" s="25"/>
      <c r="Y1806" s="25"/>
      <c r="Z1806" s="25"/>
      <c r="AA1806" s="25"/>
      <c r="AB1806" s="2980"/>
      <c r="AC1806" s="5085"/>
      <c r="AD1806" s="5085"/>
      <c r="AE1806" s="5126"/>
      <c r="AG1806"/>
      <c r="AH1806"/>
    </row>
    <row r="1807" spans="1:34" ht="12.75" customHeight="1">
      <c r="A1807" s="5366"/>
      <c r="B1807" s="5091"/>
      <c r="C1807" s="5220"/>
      <c r="D1807" s="5206"/>
      <c r="E1807" s="5085"/>
      <c r="F1807" s="5085"/>
      <c r="G1807" s="5085"/>
      <c r="H1807" s="5085"/>
      <c r="I1807" s="5085"/>
      <c r="J1807" s="5085"/>
      <c r="K1807" s="5085"/>
      <c r="L1807" s="5085"/>
      <c r="M1807" s="5085"/>
      <c r="N1807" s="292" t="s">
        <v>874</v>
      </c>
      <c r="O1807" s="292" t="s">
        <v>344</v>
      </c>
      <c r="P1807" s="292" t="s">
        <v>341</v>
      </c>
      <c r="Q1807" s="292" t="s">
        <v>857</v>
      </c>
      <c r="R1807" s="25">
        <v>1500</v>
      </c>
      <c r="S1807" s="25" t="s">
        <v>858</v>
      </c>
      <c r="T1807" s="25">
        <v>2</v>
      </c>
      <c r="U1807" s="25" t="s">
        <v>859</v>
      </c>
      <c r="V1807" s="25">
        <v>2</v>
      </c>
      <c r="W1807" s="25">
        <v>3</v>
      </c>
      <c r="X1807" s="25" t="s">
        <v>875</v>
      </c>
      <c r="Y1807" s="25" t="s">
        <v>859</v>
      </c>
      <c r="Z1807" s="25" t="s">
        <v>876</v>
      </c>
      <c r="AA1807" s="25" t="s">
        <v>877</v>
      </c>
      <c r="AB1807" s="2980"/>
      <c r="AC1807" s="5085"/>
      <c r="AD1807" s="5085"/>
      <c r="AE1807" s="5126"/>
      <c r="AG1807"/>
      <c r="AH1807"/>
    </row>
    <row r="1808" spans="1:34">
      <c r="A1808" s="5368"/>
      <c r="B1808" s="5092"/>
      <c r="C1808" s="5221"/>
      <c r="D1808" s="5374"/>
      <c r="E1808" s="5086"/>
      <c r="F1808" s="5086"/>
      <c r="G1808" s="5086"/>
      <c r="H1808" s="5086"/>
      <c r="I1808" s="5086"/>
      <c r="J1808" s="5086"/>
      <c r="K1808" s="5086"/>
      <c r="L1808" s="5086"/>
      <c r="M1808" s="5086"/>
      <c r="N1808" s="292" t="s">
        <v>868</v>
      </c>
      <c r="O1808" s="292" t="s">
        <v>340</v>
      </c>
      <c r="P1808" s="292" t="s">
        <v>340</v>
      </c>
      <c r="Q1808" s="292" t="s">
        <v>857</v>
      </c>
      <c r="R1808" s="25">
        <v>1405</v>
      </c>
      <c r="S1808" s="25" t="s">
        <v>858</v>
      </c>
      <c r="T1808" s="25">
        <v>4</v>
      </c>
      <c r="U1808" s="25" t="s">
        <v>859</v>
      </c>
      <c r="V1808" s="25">
        <v>4</v>
      </c>
      <c r="W1808" s="25"/>
      <c r="X1808" s="25"/>
      <c r="Y1808" s="25"/>
      <c r="Z1808" s="25"/>
      <c r="AA1808" s="25"/>
      <c r="AB1808" s="2982"/>
      <c r="AC1808" s="5086"/>
      <c r="AD1808" s="5086"/>
      <c r="AE1808" s="5126"/>
      <c r="AG1808"/>
      <c r="AH1808"/>
    </row>
    <row r="1809" spans="1:34">
      <c r="A1809" s="5365" t="s">
        <v>4029</v>
      </c>
      <c r="B1809" s="5364" t="s">
        <v>2464</v>
      </c>
      <c r="C1809" s="5186" t="s">
        <v>3850</v>
      </c>
      <c r="D1809" s="5356" t="s">
        <v>727</v>
      </c>
      <c r="E1809" s="5318"/>
      <c r="F1809" s="5318" t="s">
        <v>851</v>
      </c>
      <c r="G1809" s="5130" t="s">
        <v>872</v>
      </c>
      <c r="H1809" s="5318" t="s">
        <v>624</v>
      </c>
      <c r="I1809" s="5318" t="s">
        <v>873</v>
      </c>
      <c r="J1809" s="5318">
        <v>4192</v>
      </c>
      <c r="K1809" s="5318">
        <v>6272</v>
      </c>
      <c r="L1809" s="3743">
        <v>384</v>
      </c>
      <c r="M1809" s="3743">
        <v>1024</v>
      </c>
      <c r="N1809" s="282" t="s">
        <v>860</v>
      </c>
      <c r="O1809" s="25" t="s">
        <v>646</v>
      </c>
      <c r="P1809" s="25" t="s">
        <v>647</v>
      </c>
      <c r="Q1809" s="292" t="s">
        <v>857</v>
      </c>
      <c r="R1809" s="25">
        <v>1300</v>
      </c>
      <c r="S1809" s="25" t="s">
        <v>858</v>
      </c>
      <c r="T1809" s="25">
        <v>2</v>
      </c>
      <c r="U1809" s="25" t="s">
        <v>859</v>
      </c>
      <c r="V1809" s="25">
        <v>2</v>
      </c>
      <c r="W1809" s="25"/>
      <c r="X1809" s="25"/>
      <c r="Y1809" s="25"/>
      <c r="Z1809" s="25"/>
      <c r="AA1809" s="25"/>
      <c r="AB1809" s="2987"/>
      <c r="AC1809" s="5318" t="s">
        <v>2466</v>
      </c>
      <c r="AD1809" s="5318" t="s">
        <v>2452</v>
      </c>
      <c r="AE1809" s="532"/>
      <c r="AG1809"/>
      <c r="AH1809"/>
    </row>
    <row r="1810" spans="1:34" ht="12.75" customHeight="1">
      <c r="A1810" s="5366"/>
      <c r="B1810" s="5364"/>
      <c r="C1810" s="5220"/>
      <c r="D1810" s="5357"/>
      <c r="E1810" s="5318"/>
      <c r="F1810" s="5318"/>
      <c r="G1810" s="5130"/>
      <c r="H1810" s="5318"/>
      <c r="I1810" s="5318"/>
      <c r="J1810" s="5318"/>
      <c r="K1810" s="5318"/>
      <c r="L1810" s="3703"/>
      <c r="M1810" s="3703"/>
      <c r="N1810" s="292" t="s">
        <v>874</v>
      </c>
      <c r="O1810" s="25" t="s">
        <v>342</v>
      </c>
      <c r="P1810" s="292" t="s">
        <v>341</v>
      </c>
      <c r="Q1810" s="25" t="s">
        <v>857</v>
      </c>
      <c r="R1810" s="25">
        <v>1500</v>
      </c>
      <c r="S1810" s="25" t="s">
        <v>858</v>
      </c>
      <c r="T1810" s="25">
        <v>2</v>
      </c>
      <c r="U1810" s="25" t="s">
        <v>859</v>
      </c>
      <c r="V1810" s="25">
        <v>2</v>
      </c>
      <c r="W1810" s="25">
        <v>3</v>
      </c>
      <c r="X1810" s="25" t="s">
        <v>875</v>
      </c>
      <c r="Y1810" s="25" t="s">
        <v>859</v>
      </c>
      <c r="Z1810" s="25" t="s">
        <v>876</v>
      </c>
      <c r="AA1810" s="25" t="s">
        <v>877</v>
      </c>
      <c r="AB1810" s="2987"/>
      <c r="AC1810" s="5318"/>
      <c r="AD1810" s="5318"/>
      <c r="AE1810" s="532"/>
      <c r="AG1810"/>
      <c r="AH1810"/>
    </row>
    <row r="1811" spans="1:34">
      <c r="A1811" s="5366"/>
      <c r="B1811" s="5364"/>
      <c r="C1811" s="5221"/>
      <c r="D1811" s="5358"/>
      <c r="E1811" s="5318"/>
      <c r="F1811" s="5318"/>
      <c r="G1811" s="5130"/>
      <c r="H1811" s="5318"/>
      <c r="I1811" s="5318"/>
      <c r="J1811" s="5318"/>
      <c r="K1811" s="5318"/>
      <c r="L1811" s="3703"/>
      <c r="M1811" s="3703"/>
      <c r="N1811" s="292" t="s">
        <v>868</v>
      </c>
      <c r="O1811" s="292" t="s">
        <v>340</v>
      </c>
      <c r="P1811" s="292" t="s">
        <v>340</v>
      </c>
      <c r="Q1811" s="292" t="s">
        <v>857</v>
      </c>
      <c r="R1811" s="25">
        <v>1405</v>
      </c>
      <c r="S1811" s="25" t="s">
        <v>858</v>
      </c>
      <c r="T1811" s="25">
        <v>4</v>
      </c>
      <c r="U1811" s="25" t="s">
        <v>859</v>
      </c>
      <c r="V1811" s="25">
        <v>4</v>
      </c>
      <c r="W1811" s="25"/>
      <c r="X1811" s="25"/>
      <c r="Y1811" s="25"/>
      <c r="Z1811" s="25"/>
      <c r="AA1811" s="25"/>
      <c r="AB1811" s="2987"/>
      <c r="AC1811" s="5318"/>
      <c r="AD1811" s="5318"/>
      <c r="AE1811" s="533"/>
      <c r="AG1811"/>
      <c r="AH1811"/>
    </row>
    <row r="1812" spans="1:34">
      <c r="A1812" s="5366"/>
      <c r="B1812" s="5364" t="s">
        <v>2464</v>
      </c>
      <c r="C1812" s="5186" t="s">
        <v>3851</v>
      </c>
      <c r="D1812" s="5356" t="s">
        <v>728</v>
      </c>
      <c r="E1812" s="5318"/>
      <c r="F1812" s="5318" t="s">
        <v>851</v>
      </c>
      <c r="G1812" s="5130" t="s">
        <v>872</v>
      </c>
      <c r="H1812" s="5318" t="s">
        <v>624</v>
      </c>
      <c r="I1812" s="5318" t="s">
        <v>873</v>
      </c>
      <c r="J1812" s="5318">
        <v>11200</v>
      </c>
      <c r="K1812" s="5318">
        <v>13280</v>
      </c>
      <c r="L1812" s="3743">
        <v>384</v>
      </c>
      <c r="M1812" s="3743">
        <v>1024</v>
      </c>
      <c r="N1812" s="292" t="s">
        <v>860</v>
      </c>
      <c r="O1812" s="25" t="s">
        <v>646</v>
      </c>
      <c r="P1812" s="25" t="s">
        <v>647</v>
      </c>
      <c r="Q1812" s="292" t="s">
        <v>857</v>
      </c>
      <c r="R1812" s="25">
        <v>1300</v>
      </c>
      <c r="S1812" s="25" t="s">
        <v>858</v>
      </c>
      <c r="T1812" s="25">
        <v>2</v>
      </c>
      <c r="U1812" s="25" t="s">
        <v>859</v>
      </c>
      <c r="V1812" s="25">
        <v>2</v>
      </c>
      <c r="W1812" s="25"/>
      <c r="X1812" s="25"/>
      <c r="Y1812" s="25"/>
      <c r="Z1812" s="25"/>
      <c r="AA1812" s="25"/>
      <c r="AB1812" s="2987"/>
      <c r="AC1812" s="5318" t="s">
        <v>2466</v>
      </c>
      <c r="AD1812" s="5318" t="s">
        <v>2452</v>
      </c>
      <c r="AE1812" s="534"/>
      <c r="AG1812"/>
      <c r="AH1812"/>
    </row>
    <row r="1813" spans="1:34" ht="12.75" customHeight="1">
      <c r="A1813" s="5366"/>
      <c r="B1813" s="5364"/>
      <c r="C1813" s="5220"/>
      <c r="D1813" s="5357"/>
      <c r="E1813" s="5318"/>
      <c r="F1813" s="5318"/>
      <c r="G1813" s="5130"/>
      <c r="H1813" s="5318"/>
      <c r="I1813" s="5318"/>
      <c r="J1813" s="5318"/>
      <c r="K1813" s="5318"/>
      <c r="L1813" s="3703"/>
      <c r="M1813" s="3703"/>
      <c r="N1813" s="282" t="s">
        <v>874</v>
      </c>
      <c r="O1813" s="292" t="s">
        <v>343</v>
      </c>
      <c r="P1813" s="292" t="s">
        <v>341</v>
      </c>
      <c r="Q1813" s="292" t="s">
        <v>857</v>
      </c>
      <c r="R1813" s="25">
        <v>1500</v>
      </c>
      <c r="S1813" s="25" t="s">
        <v>858</v>
      </c>
      <c r="T1813" s="25">
        <v>4</v>
      </c>
      <c r="U1813" s="25" t="s">
        <v>859</v>
      </c>
      <c r="V1813" s="25">
        <v>2</v>
      </c>
      <c r="W1813" s="25">
        <v>6</v>
      </c>
      <c r="X1813" s="25" t="s">
        <v>875</v>
      </c>
      <c r="Y1813" s="25" t="s">
        <v>859</v>
      </c>
      <c r="Z1813" s="25" t="s">
        <v>876</v>
      </c>
      <c r="AA1813" s="25" t="s">
        <v>877</v>
      </c>
      <c r="AB1813" s="2987"/>
      <c r="AC1813" s="5318"/>
      <c r="AD1813" s="5318"/>
      <c r="AE1813" s="532"/>
      <c r="AG1813"/>
      <c r="AH1813"/>
    </row>
    <row r="1814" spans="1:34" ht="12.75" customHeight="1">
      <c r="A1814" s="5366"/>
      <c r="B1814" s="5364"/>
      <c r="C1814" s="5221"/>
      <c r="D1814" s="5358"/>
      <c r="E1814" s="5318"/>
      <c r="F1814" s="5318"/>
      <c r="G1814" s="5130"/>
      <c r="H1814" s="5318"/>
      <c r="I1814" s="5318"/>
      <c r="J1814" s="5318"/>
      <c r="K1814" s="5318"/>
      <c r="L1814" s="3703"/>
      <c r="M1814" s="3703"/>
      <c r="N1814" s="292" t="s">
        <v>868</v>
      </c>
      <c r="O1814" s="292" t="s">
        <v>340</v>
      </c>
      <c r="P1814" s="292" t="s">
        <v>340</v>
      </c>
      <c r="Q1814" s="292" t="s">
        <v>857</v>
      </c>
      <c r="R1814" s="25">
        <v>1405</v>
      </c>
      <c r="S1814" s="25" t="s">
        <v>858</v>
      </c>
      <c r="T1814" s="25">
        <v>4</v>
      </c>
      <c r="U1814" s="25" t="s">
        <v>859</v>
      </c>
      <c r="V1814" s="25">
        <v>4</v>
      </c>
      <c r="W1814" s="25"/>
      <c r="X1814" s="25"/>
      <c r="Y1814" s="25"/>
      <c r="Z1814" s="25"/>
      <c r="AA1814" s="25"/>
      <c r="AB1814" s="2987"/>
      <c r="AC1814" s="5318"/>
      <c r="AD1814" s="5318"/>
      <c r="AE1814" s="533"/>
      <c r="AG1814"/>
      <c r="AH1814"/>
    </row>
    <row r="1815" spans="1:34">
      <c r="A1815" s="5366"/>
      <c r="B1815" s="5364" t="s">
        <v>2464</v>
      </c>
      <c r="C1815" s="5186" t="s">
        <v>3852</v>
      </c>
      <c r="D1815" s="5356" t="s">
        <v>729</v>
      </c>
      <c r="E1815" s="5318"/>
      <c r="F1815" s="5318" t="s">
        <v>851</v>
      </c>
      <c r="G1815" s="5130" t="s">
        <v>872</v>
      </c>
      <c r="H1815" s="5318" t="s">
        <v>624</v>
      </c>
      <c r="I1815" s="5318" t="s">
        <v>873</v>
      </c>
      <c r="J1815" s="5318">
        <v>10592</v>
      </c>
      <c r="K1815" s="5318">
        <v>12480</v>
      </c>
      <c r="L1815" s="3743">
        <v>384</v>
      </c>
      <c r="M1815" s="3743">
        <v>1024</v>
      </c>
      <c r="N1815" s="292" t="s">
        <v>860</v>
      </c>
      <c r="O1815" s="25" t="s">
        <v>646</v>
      </c>
      <c r="P1815" s="25" t="s">
        <v>647</v>
      </c>
      <c r="Q1815" s="292" t="s">
        <v>857</v>
      </c>
      <c r="R1815" s="25">
        <v>1300</v>
      </c>
      <c r="S1815" s="25" t="s">
        <v>858</v>
      </c>
      <c r="T1815" s="25">
        <v>2</v>
      </c>
      <c r="U1815" s="25" t="s">
        <v>859</v>
      </c>
      <c r="V1815" s="25">
        <v>2</v>
      </c>
      <c r="W1815" s="25"/>
      <c r="X1815" s="25"/>
      <c r="Y1815" s="25"/>
      <c r="Z1815" s="25"/>
      <c r="AA1815" s="25"/>
      <c r="AB1815" s="2987"/>
      <c r="AC1815" s="5318" t="s">
        <v>2466</v>
      </c>
      <c r="AD1815" s="5318" t="s">
        <v>2452</v>
      </c>
      <c r="AE1815" s="534"/>
      <c r="AG1815"/>
      <c r="AH1815"/>
    </row>
    <row r="1816" spans="1:34">
      <c r="A1816" s="5366"/>
      <c r="B1816" s="5364"/>
      <c r="C1816" s="5220"/>
      <c r="D1816" s="5357"/>
      <c r="E1816" s="5318"/>
      <c r="F1816" s="5318"/>
      <c r="G1816" s="5130"/>
      <c r="H1816" s="5318"/>
      <c r="I1816" s="5318"/>
      <c r="J1816" s="5318"/>
      <c r="K1816" s="5318"/>
      <c r="L1816" s="3703"/>
      <c r="M1816" s="3703"/>
      <c r="N1816" s="282" t="s">
        <v>874</v>
      </c>
      <c r="O1816" s="292" t="s">
        <v>344</v>
      </c>
      <c r="P1816" s="292" t="s">
        <v>341</v>
      </c>
      <c r="Q1816" s="292" t="s">
        <v>857</v>
      </c>
      <c r="R1816" s="25">
        <v>1500</v>
      </c>
      <c r="S1816" s="25" t="s">
        <v>858</v>
      </c>
      <c r="T1816" s="25">
        <v>2</v>
      </c>
      <c r="U1816" s="25" t="s">
        <v>859</v>
      </c>
      <c r="V1816" s="25">
        <v>2</v>
      </c>
      <c r="W1816" s="25">
        <v>3</v>
      </c>
      <c r="X1816" s="25" t="s">
        <v>875</v>
      </c>
      <c r="Y1816" s="25" t="s">
        <v>859</v>
      </c>
      <c r="Z1816" s="25" t="s">
        <v>876</v>
      </c>
      <c r="AA1816" s="25" t="s">
        <v>877</v>
      </c>
      <c r="AB1816" s="2987"/>
      <c r="AC1816" s="5318"/>
      <c r="AD1816" s="5318"/>
      <c r="AE1816" s="532"/>
      <c r="AF1816" s="132"/>
      <c r="AG1816"/>
      <c r="AH1816"/>
    </row>
    <row r="1817" spans="1:34" ht="12.75" customHeight="1" thickBot="1">
      <c r="A1817" s="5367"/>
      <c r="B1817" s="5375"/>
      <c r="C1817" s="5187"/>
      <c r="D1817" s="5376"/>
      <c r="E1817" s="5319"/>
      <c r="F1817" s="5319"/>
      <c r="G1817" s="5280"/>
      <c r="H1817" s="5319"/>
      <c r="I1817" s="5319"/>
      <c r="J1817" s="5319"/>
      <c r="K1817" s="5319"/>
      <c r="L1817" s="3704"/>
      <c r="M1817" s="3704"/>
      <c r="N1817" s="294" t="s">
        <v>868</v>
      </c>
      <c r="O1817" s="294" t="s">
        <v>340</v>
      </c>
      <c r="P1817" s="294" t="s">
        <v>340</v>
      </c>
      <c r="Q1817" s="294" t="s">
        <v>857</v>
      </c>
      <c r="R1817" s="36">
        <v>1405</v>
      </c>
      <c r="S1817" s="36" t="s">
        <v>858</v>
      </c>
      <c r="T1817" s="36">
        <v>4</v>
      </c>
      <c r="U1817" s="36" t="s">
        <v>859</v>
      </c>
      <c r="V1817" s="36">
        <v>4</v>
      </c>
      <c r="W1817" s="36"/>
      <c r="X1817" s="36"/>
      <c r="Y1817" s="36"/>
      <c r="Z1817" s="36"/>
      <c r="AA1817" s="36"/>
      <c r="AB1817" s="2988"/>
      <c r="AC1817" s="5319"/>
      <c r="AD1817" s="5319"/>
      <c r="AE1817" s="535"/>
      <c r="AF1817" s="458"/>
      <c r="AG1817"/>
      <c r="AH1817"/>
    </row>
    <row r="1818" spans="1:34" ht="12.75" customHeight="1">
      <c r="A1818" s="4002" t="s">
        <v>3964</v>
      </c>
      <c r="B1818" s="3732" t="s">
        <v>2464</v>
      </c>
      <c r="C1818" s="5220" t="s">
        <v>4030</v>
      </c>
      <c r="D1818" s="5357" t="s">
        <v>39</v>
      </c>
      <c r="E1818" s="3706" t="s">
        <v>1182</v>
      </c>
      <c r="F1818" s="3706" t="s">
        <v>851</v>
      </c>
      <c r="G1818" s="5086" t="s">
        <v>862</v>
      </c>
      <c r="H1818" s="3706" t="s">
        <v>624</v>
      </c>
      <c r="I1818" s="5085" t="s">
        <v>853</v>
      </c>
      <c r="J1818" s="3706">
        <v>1152</v>
      </c>
      <c r="K1818" s="3706">
        <v>9344</v>
      </c>
      <c r="L1818" s="3703">
        <v>672</v>
      </c>
      <c r="M1818" s="3703">
        <v>1024</v>
      </c>
      <c r="N1818" s="286" t="s">
        <v>854</v>
      </c>
      <c r="O1818" s="291" t="s">
        <v>672</v>
      </c>
      <c r="P1818" s="298" t="s">
        <v>50</v>
      </c>
      <c r="Q1818" s="33" t="s">
        <v>857</v>
      </c>
      <c r="R1818" s="286">
        <v>270</v>
      </c>
      <c r="S1818" s="33" t="s">
        <v>858</v>
      </c>
      <c r="T1818" s="33">
        <v>2</v>
      </c>
      <c r="U1818" s="33" t="s">
        <v>859</v>
      </c>
      <c r="V1818" s="33">
        <v>2</v>
      </c>
      <c r="W1818" s="33"/>
      <c r="X1818" s="33"/>
      <c r="Y1818" s="33"/>
      <c r="Z1818" s="33"/>
      <c r="AA1818" s="33"/>
      <c r="AB1818" s="2982"/>
      <c r="AC1818" s="3706" t="s">
        <v>2466</v>
      </c>
      <c r="AD1818" s="3706" t="s">
        <v>2452</v>
      </c>
      <c r="AE1818" s="532"/>
      <c r="AF1818" s="459"/>
      <c r="AG1818"/>
      <c r="AH1818"/>
    </row>
    <row r="1819" spans="1:34">
      <c r="A1819" s="4002"/>
      <c r="B1819" s="5364"/>
      <c r="C1819" s="5220"/>
      <c r="D1819" s="5357"/>
      <c r="E1819" s="5318"/>
      <c r="F1819" s="5318"/>
      <c r="G1819" s="5130"/>
      <c r="H1819" s="5318"/>
      <c r="I1819" s="5085"/>
      <c r="J1819" s="5318"/>
      <c r="K1819" s="5318"/>
      <c r="L1819" s="3703"/>
      <c r="M1819" s="3703"/>
      <c r="N1819" s="292" t="s">
        <v>860</v>
      </c>
      <c r="O1819" s="25" t="s">
        <v>670</v>
      </c>
      <c r="P1819" s="25" t="s">
        <v>647</v>
      </c>
      <c r="Q1819" s="25" t="s">
        <v>857</v>
      </c>
      <c r="R1819" s="292">
        <v>1300</v>
      </c>
      <c r="S1819" s="25" t="s">
        <v>858</v>
      </c>
      <c r="T1819" s="25">
        <v>2</v>
      </c>
      <c r="U1819" s="25" t="s">
        <v>859</v>
      </c>
      <c r="V1819" s="25">
        <v>2</v>
      </c>
      <c r="W1819" s="25"/>
      <c r="X1819" s="25"/>
      <c r="Y1819" s="25"/>
      <c r="Z1819" s="25"/>
      <c r="AA1819" s="25"/>
      <c r="AB1819" s="2987"/>
      <c r="AC1819" s="5318"/>
      <c r="AD1819" s="5318"/>
      <c r="AE1819" s="532"/>
      <c r="AF1819" s="132"/>
      <c r="AG1819"/>
      <c r="AH1819"/>
    </row>
    <row r="1820" spans="1:34">
      <c r="A1820" s="4002"/>
      <c r="B1820" s="5364"/>
      <c r="C1820" s="5220"/>
      <c r="D1820" s="5357"/>
      <c r="E1820" s="5318"/>
      <c r="F1820" s="5318"/>
      <c r="G1820" s="5130"/>
      <c r="H1820" s="5318"/>
      <c r="I1820" s="5085"/>
      <c r="J1820" s="5318"/>
      <c r="K1820" s="5318"/>
      <c r="L1820" s="3703"/>
      <c r="M1820" s="3703"/>
      <c r="N1820" s="468" t="s">
        <v>868</v>
      </c>
      <c r="O1820" s="468" t="s">
        <v>671</v>
      </c>
      <c r="P1820" s="468" t="s">
        <v>671</v>
      </c>
      <c r="Q1820" s="468" t="s">
        <v>857</v>
      </c>
      <c r="R1820" s="468">
        <v>1405</v>
      </c>
      <c r="S1820" s="295" t="s">
        <v>858</v>
      </c>
      <c r="T1820" s="25">
        <v>2</v>
      </c>
      <c r="U1820" s="25" t="s">
        <v>859</v>
      </c>
      <c r="V1820" s="25">
        <v>2</v>
      </c>
      <c r="W1820" s="25"/>
      <c r="X1820" s="25"/>
      <c r="Y1820" s="25"/>
      <c r="Z1820" s="25"/>
      <c r="AA1820" s="25"/>
      <c r="AB1820" s="2987"/>
      <c r="AC1820" s="5318"/>
      <c r="AD1820" s="5318"/>
      <c r="AE1820" s="532"/>
      <c r="AF1820" s="132"/>
      <c r="AG1820"/>
      <c r="AH1820"/>
    </row>
    <row r="1821" spans="1:34" ht="12.75" customHeight="1">
      <c r="A1821" s="4002"/>
      <c r="B1821" s="5364"/>
      <c r="C1821" s="5221"/>
      <c r="D1821" s="5358"/>
      <c r="E1821" s="5318"/>
      <c r="F1821" s="5318"/>
      <c r="G1821" s="5130"/>
      <c r="H1821" s="5318"/>
      <c r="I1821" s="5086"/>
      <c r="J1821" s="5318"/>
      <c r="K1821" s="5318"/>
      <c r="L1821" s="3706"/>
      <c r="M1821" s="3706"/>
      <c r="N1821" s="292" t="s">
        <v>40</v>
      </c>
      <c r="O1821" s="25" t="s">
        <v>669</v>
      </c>
      <c r="P1821" s="25" t="s">
        <v>690</v>
      </c>
      <c r="Q1821" s="292" t="s">
        <v>857</v>
      </c>
      <c r="R1821" s="292">
        <v>990</v>
      </c>
      <c r="S1821" s="25" t="s">
        <v>858</v>
      </c>
      <c r="T1821" s="25">
        <v>2</v>
      </c>
      <c r="U1821" s="25" t="s">
        <v>859</v>
      </c>
      <c r="V1821" s="25">
        <v>2</v>
      </c>
      <c r="W1821" s="25"/>
      <c r="X1821" s="25"/>
      <c r="Y1821" s="25"/>
      <c r="Z1821" s="25"/>
      <c r="AA1821" s="25"/>
      <c r="AB1821" s="2987"/>
      <c r="AC1821" s="5318"/>
      <c r="AD1821" s="5318"/>
      <c r="AE1821" s="533"/>
      <c r="AF1821" s="458"/>
      <c r="AG1821"/>
      <c r="AH1821"/>
    </row>
    <row r="1822" spans="1:34" ht="12.75" customHeight="1">
      <c r="A1822" s="4002"/>
      <c r="B1822" s="5364" t="s">
        <v>2464</v>
      </c>
      <c r="C1822" s="5186" t="s">
        <v>4031</v>
      </c>
      <c r="D1822" s="5356" t="s">
        <v>41</v>
      </c>
      <c r="E1822" s="5318" t="s">
        <v>1182</v>
      </c>
      <c r="F1822" s="5318" t="s">
        <v>851</v>
      </c>
      <c r="G1822" s="5130" t="s">
        <v>862</v>
      </c>
      <c r="H1822" s="5318" t="s">
        <v>624</v>
      </c>
      <c r="I1822" s="5084" t="s">
        <v>853</v>
      </c>
      <c r="J1822" s="5318">
        <v>5472</v>
      </c>
      <c r="K1822" s="5318">
        <v>16480</v>
      </c>
      <c r="L1822" s="3743">
        <v>800</v>
      </c>
      <c r="M1822" s="3743">
        <v>1324</v>
      </c>
      <c r="N1822" s="292" t="s">
        <v>854</v>
      </c>
      <c r="O1822" s="468" t="s">
        <v>673</v>
      </c>
      <c r="P1822" s="468" t="s">
        <v>674</v>
      </c>
      <c r="Q1822" s="25" t="s">
        <v>857</v>
      </c>
      <c r="R1822" s="292">
        <v>270</v>
      </c>
      <c r="S1822" s="25" t="s">
        <v>858</v>
      </c>
      <c r="T1822" s="25">
        <v>2</v>
      </c>
      <c r="U1822" s="25" t="s">
        <v>859</v>
      </c>
      <c r="V1822" s="25">
        <v>2</v>
      </c>
      <c r="W1822" s="25"/>
      <c r="X1822" s="25"/>
      <c r="Y1822" s="25"/>
      <c r="Z1822" s="25"/>
      <c r="AA1822" s="25"/>
      <c r="AB1822" s="2987"/>
      <c r="AC1822" s="5318" t="s">
        <v>2468</v>
      </c>
      <c r="AD1822" s="5318" t="s">
        <v>2452</v>
      </c>
      <c r="AE1822" s="534"/>
      <c r="AF1822" s="459"/>
      <c r="AG1822"/>
      <c r="AH1822"/>
    </row>
    <row r="1823" spans="1:34">
      <c r="A1823" s="4002"/>
      <c r="B1823" s="5364"/>
      <c r="C1823" s="5220"/>
      <c r="D1823" s="5357"/>
      <c r="E1823" s="5318"/>
      <c r="F1823" s="5318"/>
      <c r="G1823" s="5130"/>
      <c r="H1823" s="5318"/>
      <c r="I1823" s="5085"/>
      <c r="J1823" s="5318"/>
      <c r="K1823" s="5318"/>
      <c r="L1823" s="3703"/>
      <c r="M1823" s="3703"/>
      <c r="N1823" s="292" t="s">
        <v>860</v>
      </c>
      <c r="O1823" s="25" t="s">
        <v>670</v>
      </c>
      <c r="P1823" s="25" t="s">
        <v>647</v>
      </c>
      <c r="Q1823" s="25" t="s">
        <v>857</v>
      </c>
      <c r="R1823" s="292">
        <v>1300</v>
      </c>
      <c r="S1823" s="25" t="s">
        <v>858</v>
      </c>
      <c r="T1823" s="25">
        <v>2</v>
      </c>
      <c r="U1823" s="25" t="s">
        <v>859</v>
      </c>
      <c r="V1823" s="25">
        <v>2</v>
      </c>
      <c r="W1823" s="25"/>
      <c r="X1823" s="25"/>
      <c r="Y1823" s="25"/>
      <c r="Z1823" s="25"/>
      <c r="AA1823" s="25"/>
      <c r="AB1823" s="2987"/>
      <c r="AC1823" s="5318"/>
      <c r="AD1823" s="5318"/>
      <c r="AE1823" s="532"/>
      <c r="AF1823" s="132"/>
      <c r="AG1823"/>
      <c r="AH1823"/>
    </row>
    <row r="1824" spans="1:34" ht="12.75" customHeight="1">
      <c r="A1824" s="4002"/>
      <c r="B1824" s="5364"/>
      <c r="C1824" s="5220"/>
      <c r="D1824" s="5357"/>
      <c r="E1824" s="5318"/>
      <c r="F1824" s="5318"/>
      <c r="G1824" s="5130"/>
      <c r="H1824" s="5318"/>
      <c r="I1824" s="5085"/>
      <c r="J1824" s="5318"/>
      <c r="K1824" s="5318"/>
      <c r="L1824" s="3703"/>
      <c r="M1824" s="3703"/>
      <c r="N1824" s="468" t="s">
        <v>868</v>
      </c>
      <c r="O1824" s="468" t="s">
        <v>671</v>
      </c>
      <c r="P1824" s="468" t="s">
        <v>671</v>
      </c>
      <c r="Q1824" s="468" t="s">
        <v>857</v>
      </c>
      <c r="R1824" s="468">
        <v>1405</v>
      </c>
      <c r="S1824" s="295" t="s">
        <v>858</v>
      </c>
      <c r="T1824" s="25">
        <v>2</v>
      </c>
      <c r="U1824" s="25" t="s">
        <v>859</v>
      </c>
      <c r="V1824" s="25">
        <v>2</v>
      </c>
      <c r="W1824" s="25"/>
      <c r="X1824" s="25"/>
      <c r="Y1824" s="25"/>
      <c r="Z1824" s="25"/>
      <c r="AA1824" s="25"/>
      <c r="AB1824" s="2987"/>
      <c r="AC1824" s="5318"/>
      <c r="AD1824" s="5318"/>
      <c r="AE1824" s="532"/>
      <c r="AF1824" s="459"/>
      <c r="AG1824"/>
      <c r="AH1824"/>
    </row>
    <row r="1825" spans="1:34" ht="13.5" customHeight="1">
      <c r="A1825" s="4002"/>
      <c r="B1825" s="5364"/>
      <c r="C1825" s="5221"/>
      <c r="D1825" s="5358"/>
      <c r="E1825" s="5318"/>
      <c r="F1825" s="5318"/>
      <c r="G1825" s="5130"/>
      <c r="H1825" s="5318"/>
      <c r="I1825" s="5086"/>
      <c r="J1825" s="5318"/>
      <c r="K1825" s="5318"/>
      <c r="L1825" s="3706"/>
      <c r="M1825" s="3706"/>
      <c r="N1825" s="292" t="s">
        <v>40</v>
      </c>
      <c r="O1825" s="25" t="s">
        <v>669</v>
      </c>
      <c r="P1825" s="25" t="s">
        <v>690</v>
      </c>
      <c r="Q1825" s="292" t="s">
        <v>857</v>
      </c>
      <c r="R1825" s="292">
        <v>990</v>
      </c>
      <c r="S1825" s="25" t="s">
        <v>858</v>
      </c>
      <c r="T1825" s="25">
        <v>2</v>
      </c>
      <c r="U1825" s="25" t="s">
        <v>859</v>
      </c>
      <c r="V1825" s="25">
        <v>2</v>
      </c>
      <c r="W1825" s="25"/>
      <c r="X1825" s="25"/>
      <c r="Y1825" s="25"/>
      <c r="Z1825" s="25"/>
      <c r="AA1825" s="25"/>
      <c r="AB1825" s="2987"/>
      <c r="AC1825" s="5318"/>
      <c r="AD1825" s="5318"/>
      <c r="AE1825" s="533"/>
      <c r="AF1825" s="132"/>
      <c r="AG1825"/>
      <c r="AH1825"/>
    </row>
    <row r="1826" spans="1:34" ht="12.75" customHeight="1">
      <c r="A1826" s="4002"/>
      <c r="B1826" s="5364" t="s">
        <v>2464</v>
      </c>
      <c r="C1826" s="5186" t="s">
        <v>4032</v>
      </c>
      <c r="D1826" s="5356" t="s">
        <v>43</v>
      </c>
      <c r="E1826" s="5318" t="s">
        <v>1182</v>
      </c>
      <c r="F1826" s="5318" t="s">
        <v>851</v>
      </c>
      <c r="G1826" s="5130" t="s">
        <v>862</v>
      </c>
      <c r="H1826" s="5318" t="s">
        <v>624</v>
      </c>
      <c r="I1826" s="5084" t="s">
        <v>853</v>
      </c>
      <c r="J1826" s="5318">
        <v>1536</v>
      </c>
      <c r="K1826" s="5318">
        <v>15360</v>
      </c>
      <c r="L1826" s="3743">
        <v>1056</v>
      </c>
      <c r="M1826" s="3743">
        <v>1408</v>
      </c>
      <c r="N1826" s="292" t="s">
        <v>854</v>
      </c>
      <c r="O1826" s="468" t="s">
        <v>672</v>
      </c>
      <c r="P1826" s="295" t="s">
        <v>50</v>
      </c>
      <c r="Q1826" s="25" t="s">
        <v>857</v>
      </c>
      <c r="R1826" s="292">
        <v>270</v>
      </c>
      <c r="S1826" s="25" t="s">
        <v>858</v>
      </c>
      <c r="T1826" s="25">
        <v>2</v>
      </c>
      <c r="U1826" s="25" t="s">
        <v>859</v>
      </c>
      <c r="V1826" s="25">
        <v>2</v>
      </c>
      <c r="W1826" s="25"/>
      <c r="X1826" s="25"/>
      <c r="Y1826" s="25"/>
      <c r="Z1826" s="25"/>
      <c r="AA1826" s="25"/>
      <c r="AB1826" s="2987"/>
      <c r="AC1826" s="5318" t="s">
        <v>2468</v>
      </c>
      <c r="AD1826" s="5318" t="s">
        <v>2452</v>
      </c>
      <c r="AE1826" s="534"/>
      <c r="AG1826"/>
      <c r="AH1826"/>
    </row>
    <row r="1827" spans="1:34" ht="12.75" customHeight="1">
      <c r="A1827" s="4002"/>
      <c r="B1827" s="5364"/>
      <c r="C1827" s="5220"/>
      <c r="D1827" s="5357"/>
      <c r="E1827" s="5318"/>
      <c r="F1827" s="5318"/>
      <c r="G1827" s="5130"/>
      <c r="H1827" s="5318"/>
      <c r="I1827" s="5085"/>
      <c r="J1827" s="5318"/>
      <c r="K1827" s="5318"/>
      <c r="L1827" s="3703"/>
      <c r="M1827" s="3703"/>
      <c r="N1827" s="292" t="s">
        <v>860</v>
      </c>
      <c r="O1827" s="25" t="s">
        <v>670</v>
      </c>
      <c r="P1827" s="25" t="s">
        <v>647</v>
      </c>
      <c r="Q1827" s="25" t="s">
        <v>857</v>
      </c>
      <c r="R1827" s="292">
        <v>1300</v>
      </c>
      <c r="S1827" s="25" t="s">
        <v>858</v>
      </c>
      <c r="T1827" s="25">
        <v>2</v>
      </c>
      <c r="U1827" s="25" t="s">
        <v>859</v>
      </c>
      <c r="V1827" s="25">
        <v>2</v>
      </c>
      <c r="W1827" s="25"/>
      <c r="X1827" s="25"/>
      <c r="Y1827" s="25"/>
      <c r="Z1827" s="25"/>
      <c r="AA1827" s="25"/>
      <c r="AB1827" s="2987"/>
      <c r="AC1827" s="5318"/>
      <c r="AD1827" s="5318"/>
      <c r="AE1827" s="532"/>
      <c r="AG1827"/>
      <c r="AH1827"/>
    </row>
    <row r="1828" spans="1:34" ht="12.75" customHeight="1">
      <c r="A1828" s="4002"/>
      <c r="B1828" s="5364"/>
      <c r="C1828" s="5220"/>
      <c r="D1828" s="5357"/>
      <c r="E1828" s="5318"/>
      <c r="F1828" s="5318"/>
      <c r="G1828" s="5130"/>
      <c r="H1828" s="5318"/>
      <c r="I1828" s="5085"/>
      <c r="J1828" s="5318"/>
      <c r="K1828" s="5318"/>
      <c r="L1828" s="3703"/>
      <c r="M1828" s="3703"/>
      <c r="N1828" s="468" t="s">
        <v>868</v>
      </c>
      <c r="O1828" s="468" t="s">
        <v>671</v>
      </c>
      <c r="P1828" s="468" t="s">
        <v>671</v>
      </c>
      <c r="Q1828" s="468" t="s">
        <v>857</v>
      </c>
      <c r="R1828" s="468">
        <v>1405</v>
      </c>
      <c r="S1828" s="295" t="s">
        <v>858</v>
      </c>
      <c r="T1828" s="25">
        <v>2</v>
      </c>
      <c r="U1828" s="25" t="s">
        <v>859</v>
      </c>
      <c r="V1828" s="25">
        <v>2</v>
      </c>
      <c r="W1828" s="25"/>
      <c r="X1828" s="25"/>
      <c r="Y1828" s="25"/>
      <c r="Z1828" s="25"/>
      <c r="AA1828" s="25"/>
      <c r="AB1828" s="2987"/>
      <c r="AC1828" s="5318"/>
      <c r="AD1828" s="5318"/>
      <c r="AE1828" s="532"/>
      <c r="AG1828"/>
      <c r="AH1828"/>
    </row>
    <row r="1829" spans="1:34" ht="12.75" customHeight="1">
      <c r="A1829" s="4001"/>
      <c r="B1829" s="5364"/>
      <c r="C1829" s="5221"/>
      <c r="D1829" s="5358"/>
      <c r="E1829" s="5318"/>
      <c r="F1829" s="5318"/>
      <c r="G1829" s="5130"/>
      <c r="H1829" s="5318"/>
      <c r="I1829" s="5086"/>
      <c r="J1829" s="5318"/>
      <c r="K1829" s="5318"/>
      <c r="L1829" s="3706"/>
      <c r="M1829" s="3706"/>
      <c r="N1829" s="292" t="s">
        <v>40</v>
      </c>
      <c r="O1829" s="25" t="s">
        <v>675</v>
      </c>
      <c r="P1829" s="25" t="s">
        <v>690</v>
      </c>
      <c r="Q1829" s="292" t="s">
        <v>857</v>
      </c>
      <c r="R1829" s="292">
        <v>990</v>
      </c>
      <c r="S1829" s="25" t="s">
        <v>858</v>
      </c>
      <c r="T1829" s="25">
        <v>2</v>
      </c>
      <c r="U1829" s="25" t="s">
        <v>859</v>
      </c>
      <c r="V1829" s="25">
        <v>2</v>
      </c>
      <c r="W1829" s="25"/>
      <c r="X1829" s="25"/>
      <c r="Y1829" s="25"/>
      <c r="Z1829" s="25"/>
      <c r="AA1829" s="25"/>
      <c r="AB1829" s="2987"/>
      <c r="AC1829" s="5318"/>
      <c r="AD1829" s="5318"/>
      <c r="AE1829" s="533"/>
      <c r="AG1829"/>
      <c r="AH1829"/>
    </row>
    <row r="1830" spans="1:34" ht="13.5" customHeight="1">
      <c r="A1830" s="5353" t="s">
        <v>4033</v>
      </c>
      <c r="B1830" s="5364" t="s">
        <v>2464</v>
      </c>
      <c r="C1830" s="5186" t="s">
        <v>4034</v>
      </c>
      <c r="D1830" s="5356" t="s">
        <v>45</v>
      </c>
      <c r="E1830" s="5318" t="s">
        <v>1182</v>
      </c>
      <c r="F1830" s="5318" t="s">
        <v>851</v>
      </c>
      <c r="G1830" s="5130" t="s">
        <v>862</v>
      </c>
      <c r="H1830" s="5318" t="s">
        <v>624</v>
      </c>
      <c r="I1830" s="5084" t="s">
        <v>853</v>
      </c>
      <c r="J1830" s="5318">
        <v>1408</v>
      </c>
      <c r="K1830" s="3743">
        <v>9600</v>
      </c>
      <c r="L1830" s="3743">
        <v>928</v>
      </c>
      <c r="M1830" s="3743">
        <v>1280</v>
      </c>
      <c r="N1830" s="292" t="s">
        <v>854</v>
      </c>
      <c r="O1830" s="468" t="s">
        <v>672</v>
      </c>
      <c r="P1830" s="295" t="s">
        <v>50</v>
      </c>
      <c r="Q1830" s="25" t="s">
        <v>857</v>
      </c>
      <c r="R1830" s="292">
        <v>270</v>
      </c>
      <c r="S1830" s="25" t="s">
        <v>858</v>
      </c>
      <c r="T1830" s="25">
        <v>2</v>
      </c>
      <c r="U1830" s="25" t="s">
        <v>859</v>
      </c>
      <c r="V1830" s="25">
        <v>2</v>
      </c>
      <c r="W1830" s="25"/>
      <c r="X1830" s="25"/>
      <c r="Y1830" s="25"/>
      <c r="Z1830" s="25"/>
      <c r="AA1830" s="25"/>
      <c r="AB1830" s="2987"/>
      <c r="AC1830" s="5318" t="s">
        <v>2466</v>
      </c>
      <c r="AD1830" s="5318" t="s">
        <v>2452</v>
      </c>
      <c r="AE1830" s="534"/>
      <c r="AG1830"/>
      <c r="AH1830"/>
    </row>
    <row r="1831" spans="1:34" ht="21" customHeight="1">
      <c r="A1831" s="4002"/>
      <c r="B1831" s="5364"/>
      <c r="C1831" s="5220"/>
      <c r="D1831" s="5357"/>
      <c r="E1831" s="5318"/>
      <c r="F1831" s="5318"/>
      <c r="G1831" s="5130"/>
      <c r="H1831" s="5318"/>
      <c r="I1831" s="5085"/>
      <c r="J1831" s="5318"/>
      <c r="K1831" s="3703"/>
      <c r="L1831" s="3703"/>
      <c r="M1831" s="3703"/>
      <c r="N1831" s="292" t="s">
        <v>860</v>
      </c>
      <c r="O1831" s="25" t="s">
        <v>670</v>
      </c>
      <c r="P1831" s="25" t="s">
        <v>647</v>
      </c>
      <c r="Q1831" s="25" t="s">
        <v>857</v>
      </c>
      <c r="R1831" s="292">
        <v>1300</v>
      </c>
      <c r="S1831" s="25" t="s">
        <v>858</v>
      </c>
      <c r="T1831" s="25">
        <v>2</v>
      </c>
      <c r="U1831" s="25" t="s">
        <v>859</v>
      </c>
      <c r="V1831" s="25">
        <v>2</v>
      </c>
      <c r="W1831" s="25"/>
      <c r="X1831" s="25"/>
      <c r="Y1831" s="25"/>
      <c r="Z1831" s="25"/>
      <c r="AA1831" s="25"/>
      <c r="AB1831" s="2987"/>
      <c r="AC1831" s="5318"/>
      <c r="AD1831" s="5318"/>
      <c r="AE1831" s="532"/>
      <c r="AG1831"/>
      <c r="AH1831"/>
    </row>
    <row r="1832" spans="1:34" ht="21" customHeight="1">
      <c r="A1832" s="4002"/>
      <c r="B1832" s="5364"/>
      <c r="C1832" s="5220"/>
      <c r="D1832" s="5357"/>
      <c r="E1832" s="5318"/>
      <c r="F1832" s="5318"/>
      <c r="G1832" s="5130"/>
      <c r="H1832" s="5318"/>
      <c r="I1832" s="5085"/>
      <c r="J1832" s="5318"/>
      <c r="K1832" s="3703"/>
      <c r="L1832" s="3703"/>
      <c r="M1832" s="3703"/>
      <c r="N1832" s="292" t="s">
        <v>868</v>
      </c>
      <c r="O1832" s="468" t="s">
        <v>676</v>
      </c>
      <c r="P1832" s="468" t="s">
        <v>676</v>
      </c>
      <c r="Q1832" s="466" t="s">
        <v>857</v>
      </c>
      <c r="R1832" s="467">
        <v>1400</v>
      </c>
      <c r="S1832" s="467" t="s">
        <v>858</v>
      </c>
      <c r="T1832" s="467">
        <v>8</v>
      </c>
      <c r="U1832" s="467" t="s">
        <v>859</v>
      </c>
      <c r="V1832" s="467">
        <v>8</v>
      </c>
      <c r="W1832" s="25"/>
      <c r="X1832" s="25"/>
      <c r="Y1832" s="25"/>
      <c r="Z1832" s="25"/>
      <c r="AA1832" s="25"/>
      <c r="AB1832" s="2987"/>
      <c r="AC1832" s="5318"/>
      <c r="AD1832" s="5318"/>
      <c r="AE1832" s="532"/>
      <c r="AG1832"/>
      <c r="AH1832"/>
    </row>
    <row r="1833" spans="1:34" ht="21" customHeight="1">
      <c r="A1833" s="4001"/>
      <c r="B1833" s="5364"/>
      <c r="C1833" s="5221"/>
      <c r="D1833" s="5358"/>
      <c r="E1833" s="5318"/>
      <c r="F1833" s="5318"/>
      <c r="G1833" s="5130"/>
      <c r="H1833" s="5318"/>
      <c r="I1833" s="5086"/>
      <c r="J1833" s="5318"/>
      <c r="K1833" s="3706"/>
      <c r="L1833" s="3706"/>
      <c r="M1833" s="3706"/>
      <c r="N1833" s="292" t="s">
        <v>40</v>
      </c>
      <c r="O1833" s="25" t="s">
        <v>669</v>
      </c>
      <c r="P1833" s="25" t="s">
        <v>690</v>
      </c>
      <c r="Q1833" s="292" t="s">
        <v>857</v>
      </c>
      <c r="R1833" s="292">
        <v>990</v>
      </c>
      <c r="S1833" s="25" t="s">
        <v>858</v>
      </c>
      <c r="T1833" s="25">
        <v>2</v>
      </c>
      <c r="U1833" s="467" t="s">
        <v>859</v>
      </c>
      <c r="V1833" s="25">
        <v>2</v>
      </c>
      <c r="W1833" s="25"/>
      <c r="X1833" s="25"/>
      <c r="Y1833" s="25"/>
      <c r="Z1833" s="25"/>
      <c r="AA1833" s="25"/>
      <c r="AB1833" s="2987"/>
      <c r="AC1833" s="5318"/>
      <c r="AD1833" s="5318"/>
      <c r="AE1833" s="533"/>
      <c r="AG1833"/>
      <c r="AH1833"/>
    </row>
    <row r="1834" spans="1:34" ht="21" customHeight="1">
      <c r="A1834" s="5353" t="s">
        <v>222</v>
      </c>
      <c r="B1834" s="3731" t="s">
        <v>2464</v>
      </c>
      <c r="C1834" s="5186" t="s">
        <v>1</v>
      </c>
      <c r="D1834" s="3527" t="s">
        <v>42</v>
      </c>
      <c r="E1834" s="3743" t="s">
        <v>1182</v>
      </c>
      <c r="F1834" s="3743" t="s">
        <v>851</v>
      </c>
      <c r="G1834" s="5084" t="s">
        <v>862</v>
      </c>
      <c r="H1834" s="3743" t="s">
        <v>624</v>
      </c>
      <c r="I1834" s="5084" t="s">
        <v>853</v>
      </c>
      <c r="J1834" s="3743">
        <v>384</v>
      </c>
      <c r="K1834" s="3743">
        <v>4704</v>
      </c>
      <c r="L1834" s="3743">
        <v>128</v>
      </c>
      <c r="M1834" s="3743">
        <v>320</v>
      </c>
      <c r="N1834" s="292" t="s">
        <v>860</v>
      </c>
      <c r="O1834" s="25" t="s">
        <v>670</v>
      </c>
      <c r="P1834" s="25" t="s">
        <v>647</v>
      </c>
      <c r="Q1834" s="25" t="s">
        <v>857</v>
      </c>
      <c r="R1834" s="292">
        <v>1300</v>
      </c>
      <c r="S1834" s="25" t="s">
        <v>858</v>
      </c>
      <c r="T1834" s="25">
        <v>2</v>
      </c>
      <c r="U1834" s="467" t="s">
        <v>859</v>
      </c>
      <c r="V1834" s="25">
        <v>2</v>
      </c>
      <c r="W1834" s="25"/>
      <c r="X1834" s="25"/>
      <c r="Y1834" s="25"/>
      <c r="Z1834" s="25"/>
      <c r="AA1834" s="25"/>
      <c r="AB1834" s="2983"/>
      <c r="AC1834" s="3743" t="s">
        <v>2451</v>
      </c>
      <c r="AD1834" s="3743" t="s">
        <v>2452</v>
      </c>
      <c r="AE1834" s="534"/>
      <c r="AG1834"/>
      <c r="AH1834"/>
    </row>
    <row r="1835" spans="1:34" ht="21" customHeight="1">
      <c r="A1835" s="4002"/>
      <c r="B1835" s="3732"/>
      <c r="C1835" s="5221"/>
      <c r="D1835" s="3529"/>
      <c r="E1835" s="3706"/>
      <c r="F1835" s="3706"/>
      <c r="G1835" s="5086"/>
      <c r="H1835" s="3706"/>
      <c r="I1835" s="5086"/>
      <c r="J1835" s="3706"/>
      <c r="K1835" s="3706"/>
      <c r="L1835" s="3706"/>
      <c r="M1835" s="3706"/>
      <c r="N1835" s="292" t="s">
        <v>40</v>
      </c>
      <c r="O1835" s="25" t="s">
        <v>347</v>
      </c>
      <c r="P1835" s="25" t="s">
        <v>469</v>
      </c>
      <c r="Q1835" s="292" t="s">
        <v>857</v>
      </c>
      <c r="R1835" s="292">
        <v>990</v>
      </c>
      <c r="S1835" s="25" t="s">
        <v>858</v>
      </c>
      <c r="T1835" s="25">
        <v>2</v>
      </c>
      <c r="U1835" s="467" t="s">
        <v>859</v>
      </c>
      <c r="V1835" s="25">
        <v>2</v>
      </c>
      <c r="W1835" s="25"/>
      <c r="X1835" s="25"/>
      <c r="Y1835" s="25"/>
      <c r="Z1835" s="25"/>
      <c r="AA1835" s="25"/>
      <c r="AB1835" s="2982"/>
      <c r="AC1835" s="3706"/>
      <c r="AD1835" s="3706"/>
      <c r="AE1835" s="532"/>
      <c r="AG1835"/>
      <c r="AH1835"/>
    </row>
    <row r="1836" spans="1:34" ht="21" customHeight="1">
      <c r="A1836" s="4002"/>
      <c r="B1836" s="3731" t="s">
        <v>2464</v>
      </c>
      <c r="C1836" s="5186" t="s">
        <v>2</v>
      </c>
      <c r="D1836" s="3527" t="s">
        <v>44</v>
      </c>
      <c r="E1836" s="3743" t="s">
        <v>1183</v>
      </c>
      <c r="F1836" s="3743" t="s">
        <v>851</v>
      </c>
      <c r="G1836" s="5084" t="s">
        <v>862</v>
      </c>
      <c r="H1836" s="3743" t="s">
        <v>624</v>
      </c>
      <c r="I1836" s="5084" t="s">
        <v>853</v>
      </c>
      <c r="J1836" s="3743">
        <v>4704</v>
      </c>
      <c r="K1836" s="3743">
        <v>11840</v>
      </c>
      <c r="L1836" s="3743">
        <v>256</v>
      </c>
      <c r="M1836" s="3743">
        <v>620</v>
      </c>
      <c r="N1836" s="292" t="s">
        <v>860</v>
      </c>
      <c r="O1836" s="25" t="s">
        <v>670</v>
      </c>
      <c r="P1836" s="25" t="s">
        <v>647</v>
      </c>
      <c r="Q1836" s="25" t="s">
        <v>857</v>
      </c>
      <c r="R1836" s="292">
        <v>1300</v>
      </c>
      <c r="S1836" s="25" t="s">
        <v>858</v>
      </c>
      <c r="T1836" s="25">
        <v>2</v>
      </c>
      <c r="U1836" s="467" t="s">
        <v>859</v>
      </c>
      <c r="V1836" s="25">
        <v>2</v>
      </c>
      <c r="W1836" s="25"/>
      <c r="X1836" s="25"/>
      <c r="Y1836" s="25"/>
      <c r="Z1836" s="25"/>
      <c r="AA1836" s="25"/>
      <c r="AB1836" s="2983"/>
      <c r="AC1836" s="3743" t="s">
        <v>2466</v>
      </c>
      <c r="AD1836" s="3743" t="s">
        <v>2452</v>
      </c>
      <c r="AE1836" s="534"/>
      <c r="AG1836"/>
      <c r="AH1836"/>
    </row>
    <row r="1837" spans="1:34" ht="21" customHeight="1" thickBot="1">
      <c r="A1837" s="4003"/>
      <c r="B1837" s="4028"/>
      <c r="C1837" s="5187"/>
      <c r="D1837" s="3711"/>
      <c r="E1837" s="3704"/>
      <c r="F1837" s="3704"/>
      <c r="G1837" s="5121"/>
      <c r="H1837" s="3704"/>
      <c r="I1837" s="5121"/>
      <c r="J1837" s="3704"/>
      <c r="K1837" s="3704"/>
      <c r="L1837" s="3704"/>
      <c r="M1837" s="3704"/>
      <c r="N1837" s="294" t="s">
        <v>40</v>
      </c>
      <c r="O1837" s="36" t="s">
        <v>348</v>
      </c>
      <c r="P1837" s="36" t="s">
        <v>690</v>
      </c>
      <c r="Q1837" s="294" t="s">
        <v>857</v>
      </c>
      <c r="R1837" s="294">
        <v>990</v>
      </c>
      <c r="S1837" s="36" t="s">
        <v>858</v>
      </c>
      <c r="T1837" s="36">
        <v>2</v>
      </c>
      <c r="U1837" s="489" t="s">
        <v>859</v>
      </c>
      <c r="V1837" s="36">
        <v>2</v>
      </c>
      <c r="W1837" s="36"/>
      <c r="X1837" s="36"/>
      <c r="Y1837" s="36"/>
      <c r="Z1837" s="36"/>
      <c r="AA1837" s="36"/>
      <c r="AB1837" s="2981"/>
      <c r="AC1837" s="3704"/>
      <c r="AD1837" s="3704"/>
      <c r="AE1837" s="532"/>
      <c r="AG1837"/>
      <c r="AH1837"/>
    </row>
    <row r="1838" spans="1:34" ht="21" customHeight="1">
      <c r="A1838" s="5354" t="s">
        <v>4057</v>
      </c>
      <c r="B1838" s="5091" t="s">
        <v>2464</v>
      </c>
      <c r="C1838" s="5362" t="s">
        <v>3857</v>
      </c>
      <c r="D1838" s="5430" t="s">
        <v>163</v>
      </c>
      <c r="E1838" s="5085" t="s">
        <v>5670</v>
      </c>
      <c r="F1838" s="5085" t="s">
        <v>851</v>
      </c>
      <c r="G1838" s="5085" t="s">
        <v>872</v>
      </c>
      <c r="H1838" s="5085" t="s">
        <v>624</v>
      </c>
      <c r="I1838" s="5085" t="s">
        <v>873</v>
      </c>
      <c r="J1838" s="5085">
        <v>6894</v>
      </c>
      <c r="K1838" s="5085">
        <v>14688</v>
      </c>
      <c r="L1838" s="5085">
        <v>672</v>
      </c>
      <c r="M1838" s="5085">
        <v>1292</v>
      </c>
      <c r="N1838" s="497" t="s">
        <v>854</v>
      </c>
      <c r="O1838" s="286" t="s">
        <v>855</v>
      </c>
      <c r="P1838" s="286" t="s">
        <v>789</v>
      </c>
      <c r="Q1838" s="286" t="s">
        <v>857</v>
      </c>
      <c r="R1838" s="33">
        <v>270</v>
      </c>
      <c r="S1838" s="33" t="s">
        <v>858</v>
      </c>
      <c r="T1838" s="33">
        <v>2</v>
      </c>
      <c r="U1838" s="484" t="s">
        <v>859</v>
      </c>
      <c r="V1838" s="33">
        <v>2</v>
      </c>
      <c r="W1838" s="33"/>
      <c r="X1838" s="33"/>
      <c r="Y1838" s="33"/>
      <c r="Z1838" s="33"/>
      <c r="AA1838" s="33"/>
      <c r="AB1838" s="2980"/>
      <c r="AC1838" s="5085" t="s">
        <v>2466</v>
      </c>
      <c r="AD1838" s="5085" t="s">
        <v>2452</v>
      </c>
      <c r="AE1838" s="5124" t="s">
        <v>5669</v>
      </c>
      <c r="AF1838"/>
      <c r="AG1838"/>
      <c r="AH1838"/>
    </row>
    <row r="1839" spans="1:34" ht="21" customHeight="1">
      <c r="A1839" s="5354"/>
      <c r="B1839" s="5091"/>
      <c r="C1839" s="5362"/>
      <c r="D1839" s="5360"/>
      <c r="E1839" s="5085"/>
      <c r="F1839" s="5085"/>
      <c r="G1839" s="5085"/>
      <c r="H1839" s="5085"/>
      <c r="I1839" s="5085"/>
      <c r="J1839" s="5085"/>
      <c r="K1839" s="5085"/>
      <c r="L1839" s="5085"/>
      <c r="M1839" s="5085"/>
      <c r="N1839" s="296" t="s">
        <v>874</v>
      </c>
      <c r="O1839" s="292" t="s">
        <v>342</v>
      </c>
      <c r="P1839" s="292" t="s">
        <v>341</v>
      </c>
      <c r="Q1839" s="292" t="s">
        <v>857</v>
      </c>
      <c r="R1839" s="25">
        <v>1500</v>
      </c>
      <c r="S1839" s="25" t="s">
        <v>858</v>
      </c>
      <c r="T1839" s="25">
        <v>2</v>
      </c>
      <c r="U1839" s="467" t="s">
        <v>859</v>
      </c>
      <c r="V1839" s="25">
        <v>2</v>
      </c>
      <c r="W1839" s="25">
        <v>3</v>
      </c>
      <c r="X1839" s="25" t="s">
        <v>875</v>
      </c>
      <c r="Y1839" s="25" t="s">
        <v>859</v>
      </c>
      <c r="Z1839" s="25" t="s">
        <v>876</v>
      </c>
      <c r="AA1839" s="25" t="s">
        <v>877</v>
      </c>
      <c r="AB1839" s="2980"/>
      <c r="AC1839" s="5085"/>
      <c r="AD1839" s="5085"/>
      <c r="AE1839" s="5126"/>
      <c r="AF1839"/>
      <c r="AG1839"/>
      <c r="AH1839"/>
    </row>
    <row r="1840" spans="1:34" ht="21" customHeight="1">
      <c r="A1840" s="5354"/>
      <c r="B1840" s="5091"/>
      <c r="C1840" s="5362"/>
      <c r="D1840" s="5360"/>
      <c r="E1840" s="5085"/>
      <c r="F1840" s="5085"/>
      <c r="G1840" s="5085"/>
      <c r="H1840" s="5085"/>
      <c r="I1840" s="5085"/>
      <c r="J1840" s="5085"/>
      <c r="K1840" s="5085"/>
      <c r="L1840" s="5085"/>
      <c r="M1840" s="5085"/>
      <c r="N1840" s="296" t="s">
        <v>868</v>
      </c>
      <c r="O1840" s="292" t="s">
        <v>869</v>
      </c>
      <c r="P1840" s="292" t="s">
        <v>869</v>
      </c>
      <c r="Q1840" s="292" t="s">
        <v>857</v>
      </c>
      <c r="R1840" s="25">
        <v>1405</v>
      </c>
      <c r="S1840" s="25" t="s">
        <v>858</v>
      </c>
      <c r="T1840" s="25">
        <v>2</v>
      </c>
      <c r="U1840" s="467" t="s">
        <v>859</v>
      </c>
      <c r="V1840" s="25">
        <v>2</v>
      </c>
      <c r="W1840" s="25"/>
      <c r="X1840" s="25"/>
      <c r="Y1840" s="25"/>
      <c r="Z1840" s="25"/>
      <c r="AA1840" s="25"/>
      <c r="AB1840" s="2980"/>
      <c r="AC1840" s="5085"/>
      <c r="AD1840" s="5085"/>
      <c r="AE1840" s="5126"/>
      <c r="AF1840"/>
      <c r="AG1840"/>
      <c r="AH1840"/>
    </row>
    <row r="1841" spans="1:34" ht="21" customHeight="1">
      <c r="A1841" s="5354"/>
      <c r="B1841" s="5091"/>
      <c r="C1841" s="5362"/>
      <c r="D1841" s="5360"/>
      <c r="E1841" s="5085"/>
      <c r="F1841" s="5085"/>
      <c r="G1841" s="5085"/>
      <c r="H1841" s="5085"/>
      <c r="I1841" s="5085"/>
      <c r="J1841" s="5085"/>
      <c r="K1841" s="5085"/>
      <c r="L1841" s="5085"/>
      <c r="M1841" s="5085"/>
      <c r="N1841" s="296" t="s">
        <v>860</v>
      </c>
      <c r="O1841" s="25" t="s">
        <v>646</v>
      </c>
      <c r="P1841" s="25" t="s">
        <v>647</v>
      </c>
      <c r="Q1841" s="292" t="s">
        <v>857</v>
      </c>
      <c r="R1841" s="25">
        <v>1300</v>
      </c>
      <c r="S1841" s="25" t="s">
        <v>858</v>
      </c>
      <c r="T1841" s="25">
        <v>2</v>
      </c>
      <c r="U1841" s="467" t="s">
        <v>859</v>
      </c>
      <c r="V1841" s="25">
        <v>2</v>
      </c>
      <c r="W1841" s="25"/>
      <c r="X1841" s="25"/>
      <c r="Y1841" s="25"/>
      <c r="Z1841" s="25"/>
      <c r="AA1841" s="25"/>
      <c r="AB1841" s="2980"/>
      <c r="AC1841" s="5085"/>
      <c r="AD1841" s="5085"/>
      <c r="AE1841" s="5126"/>
      <c r="AF1841"/>
      <c r="AG1841"/>
      <c r="AH1841"/>
    </row>
    <row r="1842" spans="1:34" ht="21" customHeight="1" thickBot="1">
      <c r="A1842" s="5355"/>
      <c r="B1842" s="5135"/>
      <c r="C1842" s="5363"/>
      <c r="D1842" s="5377"/>
      <c r="E1842" s="5121"/>
      <c r="F1842" s="5121"/>
      <c r="G1842" s="5121"/>
      <c r="H1842" s="5121"/>
      <c r="I1842" s="5121"/>
      <c r="J1842" s="5121"/>
      <c r="K1842" s="5121"/>
      <c r="L1842" s="5121"/>
      <c r="M1842" s="5121"/>
      <c r="N1842" s="512" t="s">
        <v>470</v>
      </c>
      <c r="O1842" s="512" t="s">
        <v>472</v>
      </c>
      <c r="P1842" s="512" t="s">
        <v>86</v>
      </c>
      <c r="Q1842" s="294" t="s">
        <v>857</v>
      </c>
      <c r="R1842" s="36">
        <v>220</v>
      </c>
      <c r="S1842" s="36" t="s">
        <v>858</v>
      </c>
      <c r="T1842" s="36">
        <v>20</v>
      </c>
      <c r="U1842" s="489" t="s">
        <v>859</v>
      </c>
      <c r="V1842" s="36">
        <v>20</v>
      </c>
      <c r="W1842" s="36"/>
      <c r="X1842" s="36"/>
      <c r="Y1842" s="36"/>
      <c r="Z1842" s="36"/>
      <c r="AA1842" s="36"/>
      <c r="AB1842" s="2981"/>
      <c r="AC1842" s="5121"/>
      <c r="AD1842" s="5121"/>
      <c r="AE1842" s="5298"/>
      <c r="AF1842"/>
      <c r="AG1842"/>
      <c r="AH1842"/>
    </row>
    <row r="1843" spans="1:34" ht="21" customHeight="1">
      <c r="A1843" s="5333" t="s">
        <v>2528</v>
      </c>
      <c r="B1843" s="5346" t="s">
        <v>2464</v>
      </c>
      <c r="C1843" s="5176" t="s">
        <v>3813</v>
      </c>
      <c r="D1843" s="3930" t="s">
        <v>1566</v>
      </c>
      <c r="E1843" s="5321" t="s">
        <v>1223</v>
      </c>
      <c r="F1843" s="5321" t="s">
        <v>851</v>
      </c>
      <c r="G1843" s="5321" t="s">
        <v>1130</v>
      </c>
      <c r="H1843" s="5321" t="s">
        <v>624</v>
      </c>
      <c r="I1843" s="5321" t="s">
        <v>873</v>
      </c>
      <c r="J1843" s="5320">
        <v>4462</v>
      </c>
      <c r="K1843" s="5320">
        <v>5344</v>
      </c>
      <c r="L1843" s="5320">
        <v>704</v>
      </c>
      <c r="M1843" s="5320">
        <v>845</v>
      </c>
      <c r="N1843" s="195" t="s">
        <v>874</v>
      </c>
      <c r="O1843" s="292" t="s">
        <v>342</v>
      </c>
      <c r="P1843" s="292" t="s">
        <v>341</v>
      </c>
      <c r="Q1843" s="195" t="s">
        <v>857</v>
      </c>
      <c r="R1843" s="137">
        <v>1500</v>
      </c>
      <c r="S1843" s="137" t="s">
        <v>858</v>
      </c>
      <c r="T1843" s="137">
        <v>2</v>
      </c>
      <c r="U1843" s="137" t="s">
        <v>859</v>
      </c>
      <c r="V1843" s="137">
        <v>2</v>
      </c>
      <c r="W1843" s="137">
        <v>3</v>
      </c>
      <c r="X1843" s="137" t="s">
        <v>875</v>
      </c>
      <c r="Y1843" s="137" t="s">
        <v>859</v>
      </c>
      <c r="Z1843" s="137" t="s">
        <v>876</v>
      </c>
      <c r="AA1843" s="137" t="s">
        <v>877</v>
      </c>
      <c r="AB1843" s="2979"/>
      <c r="AC1843" s="5320" t="s">
        <v>2466</v>
      </c>
      <c r="AD1843" s="5320" t="s">
        <v>2452</v>
      </c>
      <c r="AE1843" s="5326"/>
      <c r="AF1843"/>
      <c r="AG1843"/>
      <c r="AH1843"/>
    </row>
    <row r="1844" spans="1:34" ht="21" customHeight="1">
      <c r="A1844" s="5334"/>
      <c r="B1844" s="5347"/>
      <c r="C1844" s="5177"/>
      <c r="D1844" s="3931"/>
      <c r="E1844" s="5322"/>
      <c r="F1844" s="5322"/>
      <c r="G1844" s="5322"/>
      <c r="H1844" s="5322"/>
      <c r="I1844" s="5322"/>
      <c r="J1844" s="5114"/>
      <c r="K1844" s="5114"/>
      <c r="L1844" s="5114"/>
      <c r="M1844" s="5114"/>
      <c r="N1844" s="292" t="s">
        <v>868</v>
      </c>
      <c r="O1844" s="286" t="s">
        <v>340</v>
      </c>
      <c r="P1844" s="286" t="s">
        <v>340</v>
      </c>
      <c r="Q1844" s="292" t="s">
        <v>857</v>
      </c>
      <c r="R1844" s="25">
        <v>1400</v>
      </c>
      <c r="S1844" s="25" t="s">
        <v>858</v>
      </c>
      <c r="T1844" s="33">
        <v>8</v>
      </c>
      <c r="U1844" s="33" t="s">
        <v>859</v>
      </c>
      <c r="V1844" s="33">
        <v>8</v>
      </c>
      <c r="W1844" s="33"/>
      <c r="X1844" s="33"/>
      <c r="Y1844" s="33"/>
      <c r="Z1844" s="33"/>
      <c r="AA1844" s="33"/>
      <c r="AB1844" s="2980"/>
      <c r="AC1844" s="5114"/>
      <c r="AD1844" s="5114"/>
      <c r="AE1844" s="5324"/>
      <c r="AF1844"/>
      <c r="AG1844"/>
      <c r="AH1844"/>
    </row>
    <row r="1845" spans="1:34" ht="21" customHeight="1" thickBot="1">
      <c r="A1845" s="5335"/>
      <c r="B1845" s="5348"/>
      <c r="C1845" s="5178"/>
      <c r="D1845" s="3932"/>
      <c r="E1845" s="5323"/>
      <c r="F1845" s="5323"/>
      <c r="G1845" s="5323"/>
      <c r="H1845" s="5323"/>
      <c r="I1845" s="5323"/>
      <c r="J1845" s="5287"/>
      <c r="K1845" s="5287"/>
      <c r="L1845" s="5287"/>
      <c r="M1845" s="5287"/>
      <c r="N1845" s="292" t="s">
        <v>860</v>
      </c>
      <c r="O1845" s="36" t="s">
        <v>646</v>
      </c>
      <c r="P1845" s="36" t="s">
        <v>647</v>
      </c>
      <c r="Q1845" s="292" t="s">
        <v>857</v>
      </c>
      <c r="R1845" s="25">
        <v>1300</v>
      </c>
      <c r="S1845" s="25" t="s">
        <v>858</v>
      </c>
      <c r="T1845" s="36">
        <v>2</v>
      </c>
      <c r="U1845" s="36" t="s">
        <v>859</v>
      </c>
      <c r="V1845" s="36">
        <v>2</v>
      </c>
      <c r="W1845" s="452"/>
      <c r="X1845" s="452"/>
      <c r="Y1845" s="452"/>
      <c r="Z1845" s="452"/>
      <c r="AA1845" s="452"/>
      <c r="AB1845" s="2981"/>
      <c r="AC1845" s="5287"/>
      <c r="AD1845" s="5287"/>
      <c r="AE1845" s="5325"/>
      <c r="AF1845"/>
      <c r="AG1845"/>
      <c r="AH1845"/>
    </row>
    <row r="1846" spans="1:34" ht="21" customHeight="1">
      <c r="A1846" s="5333" t="s">
        <v>1564</v>
      </c>
      <c r="B1846" s="5346" t="s">
        <v>2464</v>
      </c>
      <c r="C1846" s="5176" t="s">
        <v>3680</v>
      </c>
      <c r="D1846" s="3930" t="s">
        <v>1568</v>
      </c>
      <c r="E1846" s="5321" t="s">
        <v>1225</v>
      </c>
      <c r="F1846" s="5321" t="s">
        <v>851</v>
      </c>
      <c r="G1846" s="5321" t="s">
        <v>1131</v>
      </c>
      <c r="H1846" s="5321" t="s">
        <v>624</v>
      </c>
      <c r="I1846" s="5321" t="s">
        <v>873</v>
      </c>
      <c r="J1846" s="5320">
        <v>10816</v>
      </c>
      <c r="K1846" s="5320">
        <v>11932</v>
      </c>
      <c r="L1846" s="5320">
        <v>704</v>
      </c>
      <c r="M1846" s="5320">
        <v>845</v>
      </c>
      <c r="N1846" s="195" t="s">
        <v>874</v>
      </c>
      <c r="O1846" s="33" t="s">
        <v>344</v>
      </c>
      <c r="P1846" s="286" t="s">
        <v>341</v>
      </c>
      <c r="Q1846" s="195" t="s">
        <v>857</v>
      </c>
      <c r="R1846" s="137">
        <v>1500</v>
      </c>
      <c r="S1846" s="137" t="s">
        <v>858</v>
      </c>
      <c r="T1846" s="33">
        <v>2</v>
      </c>
      <c r="U1846" s="33" t="s">
        <v>859</v>
      </c>
      <c r="V1846" s="33">
        <v>2</v>
      </c>
      <c r="W1846" s="33">
        <v>3</v>
      </c>
      <c r="X1846" s="33" t="s">
        <v>875</v>
      </c>
      <c r="Y1846" s="33" t="s">
        <v>859</v>
      </c>
      <c r="Z1846" s="33" t="s">
        <v>876</v>
      </c>
      <c r="AA1846" s="33" t="s">
        <v>877</v>
      </c>
      <c r="AB1846" s="2980"/>
      <c r="AC1846" s="5320" t="s">
        <v>2466</v>
      </c>
      <c r="AD1846" s="5320" t="s">
        <v>2452</v>
      </c>
      <c r="AE1846" s="5324"/>
      <c r="AF1846"/>
      <c r="AG1846"/>
      <c r="AH1846"/>
    </row>
    <row r="1847" spans="1:34" ht="21" customHeight="1">
      <c r="A1847" s="5334"/>
      <c r="B1847" s="5347"/>
      <c r="C1847" s="5177"/>
      <c r="D1847" s="3931"/>
      <c r="E1847" s="5322"/>
      <c r="F1847" s="5322"/>
      <c r="G1847" s="5322"/>
      <c r="H1847" s="5322"/>
      <c r="I1847" s="5322"/>
      <c r="J1847" s="5114"/>
      <c r="K1847" s="5114"/>
      <c r="L1847" s="5114"/>
      <c r="M1847" s="5114"/>
      <c r="N1847" s="292" t="s">
        <v>868</v>
      </c>
      <c r="O1847" s="286" t="s">
        <v>340</v>
      </c>
      <c r="P1847" s="286" t="s">
        <v>340</v>
      </c>
      <c r="Q1847" s="292" t="s">
        <v>857</v>
      </c>
      <c r="R1847" s="25">
        <v>1400</v>
      </c>
      <c r="S1847" s="25" t="s">
        <v>858</v>
      </c>
      <c r="T1847" s="33">
        <v>8</v>
      </c>
      <c r="U1847" s="33" t="s">
        <v>859</v>
      </c>
      <c r="V1847" s="33">
        <v>8</v>
      </c>
      <c r="W1847" s="33"/>
      <c r="X1847" s="33"/>
      <c r="Y1847" s="33"/>
      <c r="Z1847" s="33"/>
      <c r="AA1847" s="33"/>
      <c r="AB1847" s="2980"/>
      <c r="AC1847" s="5114"/>
      <c r="AD1847" s="5114"/>
      <c r="AE1847" s="5324"/>
      <c r="AF1847"/>
      <c r="AG1847"/>
      <c r="AH1847"/>
    </row>
    <row r="1848" spans="1:34" ht="21" customHeight="1" thickBot="1">
      <c r="A1848" s="5335"/>
      <c r="B1848" s="5348"/>
      <c r="C1848" s="5178"/>
      <c r="D1848" s="3932"/>
      <c r="E1848" s="5323"/>
      <c r="F1848" s="5323"/>
      <c r="G1848" s="5323"/>
      <c r="H1848" s="5323"/>
      <c r="I1848" s="5323"/>
      <c r="J1848" s="5287"/>
      <c r="K1848" s="5287"/>
      <c r="L1848" s="5287"/>
      <c r="M1848" s="5287"/>
      <c r="N1848" s="292" t="s">
        <v>860</v>
      </c>
      <c r="O1848" s="36" t="s">
        <v>646</v>
      </c>
      <c r="P1848" s="36" t="s">
        <v>647</v>
      </c>
      <c r="Q1848" s="292" t="s">
        <v>857</v>
      </c>
      <c r="R1848" s="25">
        <v>1300</v>
      </c>
      <c r="S1848" s="25" t="s">
        <v>858</v>
      </c>
      <c r="T1848" s="36">
        <v>2</v>
      </c>
      <c r="U1848" s="36" t="s">
        <v>859</v>
      </c>
      <c r="V1848" s="36">
        <v>2</v>
      </c>
      <c r="W1848" s="36"/>
      <c r="X1848" s="36"/>
      <c r="Y1848" s="36"/>
      <c r="Z1848" s="36"/>
      <c r="AA1848" s="36"/>
      <c r="AB1848" s="2981"/>
      <c r="AC1848" s="5287"/>
      <c r="AD1848" s="5287"/>
      <c r="AE1848" s="5325"/>
      <c r="AF1848"/>
      <c r="AG1848"/>
      <c r="AH1848"/>
    </row>
    <row r="1849" spans="1:34" ht="21" customHeight="1">
      <c r="A1849" s="5333" t="s">
        <v>3860</v>
      </c>
      <c r="B1849" s="5346" t="s">
        <v>2464</v>
      </c>
      <c r="C1849" s="5176" t="s">
        <v>3681</v>
      </c>
      <c r="D1849" s="3930" t="s">
        <v>1567</v>
      </c>
      <c r="E1849" s="5321" t="s">
        <v>1225</v>
      </c>
      <c r="F1849" s="5321" t="s">
        <v>851</v>
      </c>
      <c r="G1849" s="5321" t="s">
        <v>1130</v>
      </c>
      <c r="H1849" s="5321" t="s">
        <v>624</v>
      </c>
      <c r="I1849" s="5321" t="s">
        <v>873</v>
      </c>
      <c r="J1849" s="5320">
        <v>8448</v>
      </c>
      <c r="K1849" s="5320">
        <v>9372</v>
      </c>
      <c r="L1849" s="5320">
        <v>704</v>
      </c>
      <c r="M1849" s="5320">
        <v>845</v>
      </c>
      <c r="N1849" s="195" t="s">
        <v>874</v>
      </c>
      <c r="O1849" s="33" t="s">
        <v>1158</v>
      </c>
      <c r="P1849" s="286" t="s">
        <v>341</v>
      </c>
      <c r="Q1849" s="195" t="s">
        <v>857</v>
      </c>
      <c r="R1849" s="137">
        <v>1500</v>
      </c>
      <c r="S1849" s="137" t="s">
        <v>858</v>
      </c>
      <c r="T1849" s="25">
        <v>4</v>
      </c>
      <c r="U1849" s="25" t="s">
        <v>859</v>
      </c>
      <c r="V1849" s="25">
        <v>4</v>
      </c>
      <c r="W1849" s="33">
        <v>6</v>
      </c>
      <c r="X1849" s="33" t="s">
        <v>875</v>
      </c>
      <c r="Y1849" s="33" t="s">
        <v>859</v>
      </c>
      <c r="Z1849" s="33" t="s">
        <v>876</v>
      </c>
      <c r="AA1849" s="33" t="s">
        <v>877</v>
      </c>
      <c r="AB1849" s="2980"/>
      <c r="AC1849" s="5320" t="s">
        <v>2466</v>
      </c>
      <c r="AD1849" s="5320" t="s">
        <v>2452</v>
      </c>
      <c r="AE1849" s="5324"/>
      <c r="AF1849"/>
      <c r="AG1849"/>
      <c r="AH1849"/>
    </row>
    <row r="1850" spans="1:34" ht="21" customHeight="1">
      <c r="A1850" s="5334"/>
      <c r="B1850" s="5347"/>
      <c r="C1850" s="5177"/>
      <c r="D1850" s="3931"/>
      <c r="E1850" s="5322"/>
      <c r="F1850" s="5322"/>
      <c r="G1850" s="5322"/>
      <c r="H1850" s="5322"/>
      <c r="I1850" s="5322"/>
      <c r="J1850" s="5114"/>
      <c r="K1850" s="5114"/>
      <c r="L1850" s="5114"/>
      <c r="M1850" s="5114"/>
      <c r="N1850" s="292" t="s">
        <v>868</v>
      </c>
      <c r="O1850" s="286" t="s">
        <v>340</v>
      </c>
      <c r="P1850" s="286" t="s">
        <v>340</v>
      </c>
      <c r="Q1850" s="292" t="s">
        <v>857</v>
      </c>
      <c r="R1850" s="25">
        <v>1400</v>
      </c>
      <c r="S1850" s="25" t="s">
        <v>858</v>
      </c>
      <c r="T1850" s="33">
        <v>8</v>
      </c>
      <c r="U1850" s="33" t="s">
        <v>859</v>
      </c>
      <c r="V1850" s="33">
        <v>8</v>
      </c>
      <c r="W1850" s="33"/>
      <c r="X1850" s="33"/>
      <c r="Y1850" s="33"/>
      <c r="Z1850" s="33"/>
      <c r="AA1850" s="33"/>
      <c r="AB1850" s="2980"/>
      <c r="AC1850" s="5114"/>
      <c r="AD1850" s="5114"/>
      <c r="AE1850" s="5324"/>
      <c r="AF1850"/>
      <c r="AG1850"/>
      <c r="AH1850"/>
    </row>
    <row r="1851" spans="1:34" ht="21" customHeight="1" thickBot="1">
      <c r="A1851" s="5335"/>
      <c r="B1851" s="5348"/>
      <c r="C1851" s="5178"/>
      <c r="D1851" s="3932"/>
      <c r="E1851" s="5323"/>
      <c r="F1851" s="5323"/>
      <c r="G1851" s="5323"/>
      <c r="H1851" s="5323"/>
      <c r="I1851" s="5323"/>
      <c r="J1851" s="5287"/>
      <c r="K1851" s="5287"/>
      <c r="L1851" s="5287"/>
      <c r="M1851" s="5287"/>
      <c r="N1851" s="292" t="s">
        <v>860</v>
      </c>
      <c r="O1851" s="36" t="s">
        <v>646</v>
      </c>
      <c r="P1851" s="36" t="s">
        <v>647</v>
      </c>
      <c r="Q1851" s="292" t="s">
        <v>857</v>
      </c>
      <c r="R1851" s="25">
        <v>1300</v>
      </c>
      <c r="S1851" s="25" t="s">
        <v>858</v>
      </c>
      <c r="T1851" s="36">
        <v>2</v>
      </c>
      <c r="U1851" s="36" t="s">
        <v>859</v>
      </c>
      <c r="V1851" s="36">
        <v>2</v>
      </c>
      <c r="W1851" s="36"/>
      <c r="X1851" s="36"/>
      <c r="Y1851" s="36"/>
      <c r="Z1851" s="36"/>
      <c r="AA1851" s="36"/>
      <c r="AB1851" s="2981"/>
      <c r="AC1851" s="5287"/>
      <c r="AD1851" s="5287"/>
      <c r="AE1851" s="5325"/>
      <c r="AF1851"/>
      <c r="AG1851"/>
      <c r="AH1851"/>
    </row>
    <row r="1852" spans="1:34" ht="12" customHeight="1">
      <c r="A1852" s="5333" t="s">
        <v>3968</v>
      </c>
      <c r="B1852" s="5346" t="s">
        <v>2464</v>
      </c>
      <c r="C1852" s="5176" t="s">
        <v>3810</v>
      </c>
      <c r="D1852" s="3930" t="s">
        <v>1569</v>
      </c>
      <c r="E1852" s="5321" t="s">
        <v>1224</v>
      </c>
      <c r="F1852" s="5321" t="s">
        <v>851</v>
      </c>
      <c r="G1852" s="5321" t="s">
        <v>1130</v>
      </c>
      <c r="H1852" s="5321" t="s">
        <v>624</v>
      </c>
      <c r="I1852" s="5321" t="s">
        <v>873</v>
      </c>
      <c r="J1852" s="5320">
        <v>4846</v>
      </c>
      <c r="K1852" s="5320">
        <v>9418</v>
      </c>
      <c r="L1852" s="5320">
        <v>832</v>
      </c>
      <c r="M1852" s="5320">
        <v>1403</v>
      </c>
      <c r="N1852" s="195" t="s">
        <v>854</v>
      </c>
      <c r="O1852" s="286" t="s">
        <v>1218</v>
      </c>
      <c r="P1852" s="286" t="s">
        <v>1219</v>
      </c>
      <c r="Q1852" s="291" t="s">
        <v>857</v>
      </c>
      <c r="R1852" s="298">
        <v>270</v>
      </c>
      <c r="S1852" s="33" t="s">
        <v>858</v>
      </c>
      <c r="T1852" s="33">
        <v>2</v>
      </c>
      <c r="U1852" s="33" t="s">
        <v>859</v>
      </c>
      <c r="V1852" s="33">
        <v>2</v>
      </c>
      <c r="W1852" s="137"/>
      <c r="X1852" s="137"/>
      <c r="Y1852" s="137"/>
      <c r="Z1852" s="137"/>
      <c r="AA1852" s="137"/>
      <c r="AB1852" s="2979"/>
      <c r="AC1852" s="5320" t="s">
        <v>2466</v>
      </c>
      <c r="AD1852" s="5320" t="s">
        <v>2452</v>
      </c>
      <c r="AE1852" s="5326"/>
      <c r="AF1852"/>
      <c r="AG1852"/>
      <c r="AH1852"/>
    </row>
    <row r="1853" spans="1:34" ht="14.25" customHeight="1">
      <c r="A1853" s="5334"/>
      <c r="B1853" s="5347"/>
      <c r="C1853" s="5177"/>
      <c r="D1853" s="3931"/>
      <c r="E1853" s="5322"/>
      <c r="F1853" s="5322"/>
      <c r="G1853" s="5322"/>
      <c r="H1853" s="5322"/>
      <c r="I1853" s="5322"/>
      <c r="J1853" s="5114"/>
      <c r="K1853" s="5114"/>
      <c r="L1853" s="5114"/>
      <c r="M1853" s="5114"/>
      <c r="N1853" s="292" t="s">
        <v>874</v>
      </c>
      <c r="O1853" s="292" t="s">
        <v>342</v>
      </c>
      <c r="P1853" s="292" t="s">
        <v>341</v>
      </c>
      <c r="Q1853" s="292" t="s">
        <v>857</v>
      </c>
      <c r="R1853" s="25">
        <v>1500</v>
      </c>
      <c r="S1853" s="25" t="s">
        <v>858</v>
      </c>
      <c r="T1853" s="25">
        <v>2</v>
      </c>
      <c r="U1853" s="25" t="s">
        <v>859</v>
      </c>
      <c r="V1853" s="25">
        <v>2</v>
      </c>
      <c r="W1853" s="25">
        <v>3</v>
      </c>
      <c r="X1853" s="25" t="s">
        <v>875</v>
      </c>
      <c r="Y1853" s="25" t="s">
        <v>859</v>
      </c>
      <c r="Z1853" s="25" t="s">
        <v>876</v>
      </c>
      <c r="AA1853" s="25" t="s">
        <v>877</v>
      </c>
      <c r="AB1853" s="2980"/>
      <c r="AC1853" s="5114"/>
      <c r="AD1853" s="5114"/>
      <c r="AE1853" s="5324"/>
      <c r="AF1853"/>
      <c r="AG1853"/>
      <c r="AH1853"/>
    </row>
    <row r="1854" spans="1:34" ht="12" customHeight="1">
      <c r="A1854" s="5334"/>
      <c r="B1854" s="5347"/>
      <c r="C1854" s="5177"/>
      <c r="D1854" s="3931"/>
      <c r="E1854" s="5322"/>
      <c r="F1854" s="5322"/>
      <c r="G1854" s="5322"/>
      <c r="H1854" s="5322"/>
      <c r="I1854" s="5322"/>
      <c r="J1854" s="5114"/>
      <c r="K1854" s="5114"/>
      <c r="L1854" s="5114"/>
      <c r="M1854" s="5114"/>
      <c r="N1854" s="468" t="s">
        <v>868</v>
      </c>
      <c r="O1854" s="286" t="s">
        <v>340</v>
      </c>
      <c r="P1854" s="286" t="s">
        <v>340</v>
      </c>
      <c r="Q1854" s="286" t="s">
        <v>857</v>
      </c>
      <c r="R1854" s="33">
        <v>1400</v>
      </c>
      <c r="S1854" s="295" t="s">
        <v>858</v>
      </c>
      <c r="T1854" s="33">
        <v>8</v>
      </c>
      <c r="U1854" s="33" t="s">
        <v>859</v>
      </c>
      <c r="V1854" s="33">
        <v>8</v>
      </c>
      <c r="W1854" s="33"/>
      <c r="X1854" s="33"/>
      <c r="Y1854" s="33"/>
      <c r="Z1854" s="33"/>
      <c r="AA1854" s="33"/>
      <c r="AB1854" s="2980"/>
      <c r="AC1854" s="5114"/>
      <c r="AD1854" s="5114"/>
      <c r="AE1854" s="5324"/>
    </row>
    <row r="1855" spans="1:34" ht="12" customHeight="1" thickBot="1">
      <c r="A1855" s="5335"/>
      <c r="B1855" s="5348"/>
      <c r="C1855" s="5178"/>
      <c r="D1855" s="3932"/>
      <c r="E1855" s="5323"/>
      <c r="F1855" s="5323"/>
      <c r="G1855" s="5323"/>
      <c r="H1855" s="5323"/>
      <c r="I1855" s="5323"/>
      <c r="J1855" s="5287"/>
      <c r="K1855" s="5287"/>
      <c r="L1855" s="5287"/>
      <c r="M1855" s="5287"/>
      <c r="N1855" s="294" t="s">
        <v>860</v>
      </c>
      <c r="O1855" s="36" t="s">
        <v>646</v>
      </c>
      <c r="P1855" s="36" t="s">
        <v>647</v>
      </c>
      <c r="Q1855" s="294" t="s">
        <v>857</v>
      </c>
      <c r="R1855" s="36">
        <v>1300</v>
      </c>
      <c r="S1855" s="36" t="s">
        <v>858</v>
      </c>
      <c r="T1855" s="36">
        <v>2</v>
      </c>
      <c r="U1855" s="36" t="s">
        <v>859</v>
      </c>
      <c r="V1855" s="36">
        <v>2</v>
      </c>
      <c r="W1855" s="452"/>
      <c r="X1855" s="452"/>
      <c r="Y1855" s="452"/>
      <c r="Z1855" s="452"/>
      <c r="AA1855" s="452"/>
      <c r="AB1855" s="2981"/>
      <c r="AC1855" s="5287"/>
      <c r="AD1855" s="5287"/>
      <c r="AE1855" s="5325"/>
    </row>
    <row r="1856" spans="1:34" ht="12" customHeight="1">
      <c r="A1856" s="5333" t="s">
        <v>3969</v>
      </c>
      <c r="B1856" s="5346" t="s">
        <v>2464</v>
      </c>
      <c r="C1856" s="5176" t="s">
        <v>3811</v>
      </c>
      <c r="D1856" s="3930" t="s">
        <v>1570</v>
      </c>
      <c r="E1856" s="5321" t="s">
        <v>1225</v>
      </c>
      <c r="F1856" s="5321" t="s">
        <v>851</v>
      </c>
      <c r="G1856" s="5321" t="s">
        <v>1131</v>
      </c>
      <c r="H1856" s="5321" t="s">
        <v>624</v>
      </c>
      <c r="I1856" s="5321" t="s">
        <v>873</v>
      </c>
      <c r="J1856" s="5320">
        <v>11200</v>
      </c>
      <c r="K1856" s="5320">
        <v>15754</v>
      </c>
      <c r="L1856" s="5320">
        <v>832</v>
      </c>
      <c r="M1856" s="5320">
        <v>1403</v>
      </c>
      <c r="N1856" s="286" t="s">
        <v>854</v>
      </c>
      <c r="O1856" s="286" t="s">
        <v>1218</v>
      </c>
      <c r="P1856" s="286" t="s">
        <v>1219</v>
      </c>
      <c r="Q1856" s="291" t="s">
        <v>857</v>
      </c>
      <c r="R1856" s="298">
        <v>270</v>
      </c>
      <c r="S1856" s="33" t="s">
        <v>858</v>
      </c>
      <c r="T1856" s="33">
        <v>2</v>
      </c>
      <c r="U1856" s="33" t="s">
        <v>859</v>
      </c>
      <c r="V1856" s="33">
        <v>2</v>
      </c>
      <c r="W1856" s="33"/>
      <c r="X1856" s="33"/>
      <c r="Y1856" s="33"/>
      <c r="Z1856" s="33"/>
      <c r="AA1856" s="33"/>
      <c r="AB1856" s="2980"/>
      <c r="AC1856" s="5320" t="s">
        <v>2468</v>
      </c>
      <c r="AD1856" s="5320" t="s">
        <v>2452</v>
      </c>
      <c r="AE1856" s="522"/>
    </row>
    <row r="1857" spans="1:34" ht="12" customHeight="1">
      <c r="A1857" s="5334"/>
      <c r="B1857" s="5347"/>
      <c r="C1857" s="5177"/>
      <c r="D1857" s="3931"/>
      <c r="E1857" s="5322"/>
      <c r="F1857" s="5322"/>
      <c r="G1857" s="5322"/>
      <c r="H1857" s="5322"/>
      <c r="I1857" s="5322"/>
      <c r="J1857" s="5114"/>
      <c r="K1857" s="5114"/>
      <c r="L1857" s="5114"/>
      <c r="M1857" s="5114"/>
      <c r="N1857" s="292" t="s">
        <v>874</v>
      </c>
      <c r="O1857" s="25" t="s">
        <v>344</v>
      </c>
      <c r="P1857" s="292" t="s">
        <v>341</v>
      </c>
      <c r="Q1857" s="292" t="s">
        <v>857</v>
      </c>
      <c r="R1857" s="25">
        <v>1500</v>
      </c>
      <c r="S1857" s="25" t="s">
        <v>858</v>
      </c>
      <c r="T1857" s="25">
        <v>2</v>
      </c>
      <c r="U1857" s="25" t="s">
        <v>859</v>
      </c>
      <c r="V1857" s="25">
        <v>2</v>
      </c>
      <c r="W1857" s="25">
        <v>3</v>
      </c>
      <c r="X1857" s="25" t="s">
        <v>875</v>
      </c>
      <c r="Y1857" s="25" t="s">
        <v>859</v>
      </c>
      <c r="Z1857" s="25" t="s">
        <v>876</v>
      </c>
      <c r="AA1857" s="25" t="s">
        <v>877</v>
      </c>
      <c r="AB1857" s="2980"/>
      <c r="AC1857" s="5114"/>
      <c r="AD1857" s="5114"/>
      <c r="AE1857" s="522"/>
    </row>
    <row r="1858" spans="1:34" ht="12" customHeight="1">
      <c r="A1858" s="5334"/>
      <c r="B1858" s="5347"/>
      <c r="C1858" s="5177"/>
      <c r="D1858" s="3931"/>
      <c r="E1858" s="5322"/>
      <c r="F1858" s="5322"/>
      <c r="G1858" s="5322"/>
      <c r="H1858" s="5322"/>
      <c r="I1858" s="5322"/>
      <c r="J1858" s="5114"/>
      <c r="K1858" s="5114"/>
      <c r="L1858" s="5114"/>
      <c r="M1858" s="5114"/>
      <c r="N1858" s="468" t="s">
        <v>868</v>
      </c>
      <c r="O1858" s="286" t="s">
        <v>340</v>
      </c>
      <c r="P1858" s="286" t="s">
        <v>340</v>
      </c>
      <c r="Q1858" s="286" t="s">
        <v>857</v>
      </c>
      <c r="R1858" s="33">
        <v>1400</v>
      </c>
      <c r="S1858" s="295" t="s">
        <v>858</v>
      </c>
      <c r="T1858" s="33">
        <v>8</v>
      </c>
      <c r="U1858" s="33" t="s">
        <v>859</v>
      </c>
      <c r="V1858" s="33">
        <v>8</v>
      </c>
      <c r="W1858" s="33"/>
      <c r="X1858" s="33"/>
      <c r="Y1858" s="33"/>
      <c r="Z1858" s="33"/>
      <c r="AA1858" s="33"/>
      <c r="AB1858" s="2980"/>
      <c r="AC1858" s="5114"/>
      <c r="AD1858" s="5114"/>
      <c r="AE1858" s="522"/>
    </row>
    <row r="1859" spans="1:34" ht="12" customHeight="1" thickBot="1">
      <c r="A1859" s="5335"/>
      <c r="B1859" s="5348"/>
      <c r="C1859" s="5178"/>
      <c r="D1859" s="3932"/>
      <c r="E1859" s="5323"/>
      <c r="F1859" s="5323"/>
      <c r="G1859" s="5323"/>
      <c r="H1859" s="5323"/>
      <c r="I1859" s="5323"/>
      <c r="J1859" s="5287"/>
      <c r="K1859" s="5287"/>
      <c r="L1859" s="5287"/>
      <c r="M1859" s="5287"/>
      <c r="N1859" s="294" t="s">
        <v>860</v>
      </c>
      <c r="O1859" s="36" t="s">
        <v>646</v>
      </c>
      <c r="P1859" s="36" t="s">
        <v>647</v>
      </c>
      <c r="Q1859" s="294" t="s">
        <v>857</v>
      </c>
      <c r="R1859" s="36">
        <v>1300</v>
      </c>
      <c r="S1859" s="36" t="s">
        <v>858</v>
      </c>
      <c r="T1859" s="36">
        <v>2</v>
      </c>
      <c r="U1859" s="36" t="s">
        <v>859</v>
      </c>
      <c r="V1859" s="36">
        <v>2</v>
      </c>
      <c r="W1859" s="33"/>
      <c r="X1859" s="33"/>
      <c r="Y1859" s="33"/>
      <c r="Z1859" s="33"/>
      <c r="AA1859" s="33"/>
      <c r="AB1859" s="2980"/>
      <c r="AC1859" s="5287"/>
      <c r="AD1859" s="5287"/>
      <c r="AE1859" s="522"/>
    </row>
    <row r="1860" spans="1:34" s="14" customFormat="1" ht="12" customHeight="1">
      <c r="A1860" s="5333" t="s">
        <v>3970</v>
      </c>
      <c r="B1860" s="5346" t="s">
        <v>2464</v>
      </c>
      <c r="C1860" s="5176" t="s">
        <v>3812</v>
      </c>
      <c r="D1860" s="3930" t="s">
        <v>1571</v>
      </c>
      <c r="E1860" s="5321" t="s">
        <v>1225</v>
      </c>
      <c r="F1860" s="5321" t="s">
        <v>851</v>
      </c>
      <c r="G1860" s="5321" t="s">
        <v>1131</v>
      </c>
      <c r="H1860" s="5321" t="s">
        <v>624</v>
      </c>
      <c r="I1860" s="5321" t="s">
        <v>873</v>
      </c>
      <c r="J1860" s="5320">
        <v>8832</v>
      </c>
      <c r="K1860" s="5320">
        <v>13426</v>
      </c>
      <c r="L1860" s="5320">
        <v>832</v>
      </c>
      <c r="M1860" s="5320">
        <v>1403</v>
      </c>
      <c r="N1860" s="286" t="s">
        <v>854</v>
      </c>
      <c r="O1860" s="286" t="s">
        <v>1218</v>
      </c>
      <c r="P1860" s="286" t="s">
        <v>1219</v>
      </c>
      <c r="Q1860" s="291" t="s">
        <v>857</v>
      </c>
      <c r="R1860" s="298">
        <v>270</v>
      </c>
      <c r="S1860" s="33" t="s">
        <v>858</v>
      </c>
      <c r="T1860" s="33">
        <v>2</v>
      </c>
      <c r="U1860" s="33" t="s">
        <v>859</v>
      </c>
      <c r="V1860" s="33">
        <v>2</v>
      </c>
      <c r="W1860" s="137"/>
      <c r="X1860" s="137"/>
      <c r="Y1860" s="137"/>
      <c r="Z1860" s="137"/>
      <c r="AA1860" s="137"/>
      <c r="AB1860" s="2979"/>
      <c r="AC1860" s="5320" t="s">
        <v>2468</v>
      </c>
      <c r="AD1860" s="5320" t="s">
        <v>2452</v>
      </c>
      <c r="AE1860" s="5326"/>
      <c r="AF1860" s="42"/>
      <c r="AG1860" s="42"/>
      <c r="AH1860" s="42"/>
    </row>
    <row r="1861" spans="1:34" s="14" customFormat="1" ht="12" customHeight="1">
      <c r="A1861" s="5334"/>
      <c r="B1861" s="5347"/>
      <c r="C1861" s="5177"/>
      <c r="D1861" s="3931"/>
      <c r="E1861" s="5322"/>
      <c r="F1861" s="5322"/>
      <c r="G1861" s="5322"/>
      <c r="H1861" s="5322"/>
      <c r="I1861" s="5322"/>
      <c r="J1861" s="5114"/>
      <c r="K1861" s="5114"/>
      <c r="L1861" s="5114"/>
      <c r="M1861" s="5114"/>
      <c r="N1861" s="292" t="s">
        <v>874</v>
      </c>
      <c r="O1861" s="468" t="s">
        <v>1158</v>
      </c>
      <c r="P1861" s="292" t="s">
        <v>341</v>
      </c>
      <c r="Q1861" s="292" t="s">
        <v>857</v>
      </c>
      <c r="R1861" s="25">
        <v>1500</v>
      </c>
      <c r="S1861" s="25" t="s">
        <v>858</v>
      </c>
      <c r="T1861" s="25">
        <v>4</v>
      </c>
      <c r="U1861" s="25" t="s">
        <v>859</v>
      </c>
      <c r="V1861" s="25">
        <v>4</v>
      </c>
      <c r="W1861" s="25">
        <v>6</v>
      </c>
      <c r="X1861" s="25" t="s">
        <v>875</v>
      </c>
      <c r="Y1861" s="25" t="s">
        <v>859</v>
      </c>
      <c r="Z1861" s="25" t="s">
        <v>876</v>
      </c>
      <c r="AA1861" s="25" t="s">
        <v>877</v>
      </c>
      <c r="AB1861" s="2980"/>
      <c r="AC1861" s="5114"/>
      <c r="AD1861" s="5114"/>
      <c r="AE1861" s="5324"/>
      <c r="AF1861" s="42"/>
      <c r="AG1861" s="42"/>
      <c r="AH1861" s="42"/>
    </row>
    <row r="1862" spans="1:34" s="136" customFormat="1" ht="12" customHeight="1">
      <c r="A1862" s="5334"/>
      <c r="B1862" s="5347"/>
      <c r="C1862" s="5177"/>
      <c r="D1862" s="3931"/>
      <c r="E1862" s="5322"/>
      <c r="F1862" s="5322"/>
      <c r="G1862" s="5322"/>
      <c r="H1862" s="5322"/>
      <c r="I1862" s="5322"/>
      <c r="J1862" s="5114"/>
      <c r="K1862" s="5114"/>
      <c r="L1862" s="5114"/>
      <c r="M1862" s="5114"/>
      <c r="N1862" s="468" t="s">
        <v>868</v>
      </c>
      <c r="O1862" s="286" t="s">
        <v>340</v>
      </c>
      <c r="P1862" s="286" t="s">
        <v>340</v>
      </c>
      <c r="Q1862" s="286" t="s">
        <v>857</v>
      </c>
      <c r="R1862" s="33">
        <v>1400</v>
      </c>
      <c r="S1862" s="295" t="s">
        <v>858</v>
      </c>
      <c r="T1862" s="33">
        <v>8</v>
      </c>
      <c r="U1862" s="33" t="s">
        <v>859</v>
      </c>
      <c r="V1862" s="33">
        <v>8</v>
      </c>
      <c r="W1862" s="25"/>
      <c r="X1862" s="25"/>
      <c r="Y1862" s="25"/>
      <c r="Z1862" s="25"/>
      <c r="AA1862" s="25"/>
      <c r="AB1862" s="2980"/>
      <c r="AC1862" s="5114"/>
      <c r="AD1862" s="5114"/>
      <c r="AE1862" s="5324"/>
      <c r="AF1862" s="457"/>
      <c r="AG1862" s="457"/>
      <c r="AH1862" s="457"/>
    </row>
    <row r="1863" spans="1:34" s="14" customFormat="1" ht="12" customHeight="1" thickBot="1">
      <c r="A1863" s="5335"/>
      <c r="B1863" s="5348"/>
      <c r="C1863" s="5178"/>
      <c r="D1863" s="3932"/>
      <c r="E1863" s="5323"/>
      <c r="F1863" s="5323"/>
      <c r="G1863" s="5323"/>
      <c r="H1863" s="5323"/>
      <c r="I1863" s="5323"/>
      <c r="J1863" s="5287"/>
      <c r="K1863" s="5287"/>
      <c r="L1863" s="5287"/>
      <c r="M1863" s="5287"/>
      <c r="N1863" s="294" t="s">
        <v>860</v>
      </c>
      <c r="O1863" s="36" t="s">
        <v>646</v>
      </c>
      <c r="P1863" s="36" t="s">
        <v>647</v>
      </c>
      <c r="Q1863" s="294" t="s">
        <v>857</v>
      </c>
      <c r="R1863" s="36">
        <v>1300</v>
      </c>
      <c r="S1863" s="36" t="s">
        <v>858</v>
      </c>
      <c r="T1863" s="36">
        <v>2</v>
      </c>
      <c r="U1863" s="36" t="s">
        <v>859</v>
      </c>
      <c r="V1863" s="36">
        <v>2</v>
      </c>
      <c r="W1863" s="36"/>
      <c r="X1863" s="36"/>
      <c r="Y1863" s="36"/>
      <c r="Z1863" s="36"/>
      <c r="AA1863" s="36"/>
      <c r="AB1863" s="2981"/>
      <c r="AC1863" s="5287"/>
      <c r="AD1863" s="5287"/>
      <c r="AE1863" s="5325"/>
      <c r="AF1863" s="42"/>
      <c r="AG1863" s="42"/>
      <c r="AH1863" s="42"/>
    </row>
    <row r="1864" spans="1:34" s="14" customFormat="1" ht="12" customHeight="1">
      <c r="A1864" s="5352" t="s">
        <v>404</v>
      </c>
      <c r="B1864" s="5341" t="s">
        <v>2464</v>
      </c>
      <c r="C1864" s="5214" t="s">
        <v>1608</v>
      </c>
      <c r="D1864" s="5330" t="s">
        <v>1586</v>
      </c>
      <c r="E1864" s="5084" t="s">
        <v>1221</v>
      </c>
      <c r="F1864" s="5156" t="s">
        <v>851</v>
      </c>
      <c r="G1864" s="5156" t="s">
        <v>862</v>
      </c>
      <c r="H1864" s="5156" t="s">
        <v>624</v>
      </c>
      <c r="I1864" s="5320" t="s">
        <v>853</v>
      </c>
      <c r="J1864" s="5255">
        <v>128</v>
      </c>
      <c r="K1864" s="5255">
        <v>1472</v>
      </c>
      <c r="L1864" s="5156">
        <v>64</v>
      </c>
      <c r="M1864" s="5156">
        <v>384</v>
      </c>
      <c r="N1864" s="468" t="s">
        <v>854</v>
      </c>
      <c r="O1864" s="468" t="s">
        <v>164</v>
      </c>
      <c r="P1864" s="295" t="s">
        <v>856</v>
      </c>
      <c r="Q1864" s="468" t="s">
        <v>857</v>
      </c>
      <c r="R1864" s="295">
        <v>270</v>
      </c>
      <c r="S1864" s="295" t="s">
        <v>858</v>
      </c>
      <c r="T1864" s="295">
        <v>2</v>
      </c>
      <c r="U1864" s="25" t="s">
        <v>859</v>
      </c>
      <c r="V1864" s="295">
        <v>2</v>
      </c>
      <c r="W1864" s="25"/>
      <c r="X1864" s="25"/>
      <c r="Y1864" s="25"/>
      <c r="Z1864" s="25"/>
      <c r="AA1864" s="25"/>
      <c r="AB1864" s="2980"/>
      <c r="AC1864" s="5156" t="s">
        <v>2451</v>
      </c>
      <c r="AD1864" s="5156" t="s">
        <v>2452</v>
      </c>
      <c r="AE1864" s="5299"/>
      <c r="AF1864" s="42"/>
      <c r="AG1864" s="42"/>
      <c r="AH1864" s="42"/>
    </row>
    <row r="1865" spans="1:34" s="136" customFormat="1" ht="13.5" customHeight="1" thickBot="1">
      <c r="A1865" s="5336"/>
      <c r="B1865" s="5091"/>
      <c r="C1865" s="5201"/>
      <c r="D1865" s="5331"/>
      <c r="E1865" s="5085"/>
      <c r="F1865" s="5085"/>
      <c r="G1865" s="5085"/>
      <c r="H1865" s="5085"/>
      <c r="I1865" s="5114"/>
      <c r="J1865" s="5236"/>
      <c r="K1865" s="5236"/>
      <c r="L1865" s="5085"/>
      <c r="M1865" s="5085"/>
      <c r="N1865" s="282" t="s">
        <v>860</v>
      </c>
      <c r="O1865" s="37" t="s">
        <v>646</v>
      </c>
      <c r="P1865" s="37" t="s">
        <v>647</v>
      </c>
      <c r="Q1865" s="282" t="s">
        <v>857</v>
      </c>
      <c r="R1865" s="37">
        <v>1300</v>
      </c>
      <c r="S1865" s="37" t="s">
        <v>858</v>
      </c>
      <c r="T1865" s="37">
        <v>2</v>
      </c>
      <c r="U1865" s="37" t="s">
        <v>859</v>
      </c>
      <c r="V1865" s="37">
        <v>2</v>
      </c>
      <c r="W1865" s="37"/>
      <c r="X1865" s="37"/>
      <c r="Y1865" s="37"/>
      <c r="Z1865" s="37"/>
      <c r="AA1865" s="37"/>
      <c r="AB1865" s="2980"/>
      <c r="AC1865" s="5085"/>
      <c r="AD1865" s="5085"/>
      <c r="AE1865" s="5296"/>
      <c r="AF1865" s="457"/>
      <c r="AG1865" s="457"/>
      <c r="AH1865" s="457"/>
    </row>
    <row r="1866" spans="1:34" ht="12" customHeight="1">
      <c r="A1866" s="5327" t="s">
        <v>3985</v>
      </c>
      <c r="B1866" s="5341" t="s">
        <v>2464</v>
      </c>
      <c r="C1866" s="5176" t="s">
        <v>4035</v>
      </c>
      <c r="D1866" s="5406" t="s">
        <v>1609</v>
      </c>
      <c r="E1866" s="5320" t="s">
        <v>1223</v>
      </c>
      <c r="F1866" s="5156" t="s">
        <v>851</v>
      </c>
      <c r="G1866" s="5276" t="s">
        <v>1132</v>
      </c>
      <c r="H1866" s="5156" t="s">
        <v>624</v>
      </c>
      <c r="I1866" s="5320" t="s">
        <v>873</v>
      </c>
      <c r="J1866" s="5156">
        <v>4078</v>
      </c>
      <c r="K1866" s="5156">
        <v>5216</v>
      </c>
      <c r="L1866" s="5156">
        <v>224</v>
      </c>
      <c r="M1866" s="5156">
        <v>576</v>
      </c>
      <c r="N1866" s="195" t="s">
        <v>854</v>
      </c>
      <c r="O1866" s="195" t="s">
        <v>164</v>
      </c>
      <c r="P1866" s="195" t="s">
        <v>856</v>
      </c>
      <c r="Q1866" s="195" t="s">
        <v>857</v>
      </c>
      <c r="R1866" s="137">
        <v>270</v>
      </c>
      <c r="S1866" s="137" t="s">
        <v>858</v>
      </c>
      <c r="T1866" s="137">
        <v>2</v>
      </c>
      <c r="U1866" s="137" t="s">
        <v>859</v>
      </c>
      <c r="V1866" s="137">
        <v>2</v>
      </c>
      <c r="W1866" s="137"/>
      <c r="X1866" s="137"/>
      <c r="Y1866" s="137"/>
      <c r="Z1866" s="137"/>
      <c r="AA1866" s="137"/>
      <c r="AB1866" s="2979"/>
      <c r="AC1866" s="5156" t="s">
        <v>2466</v>
      </c>
      <c r="AD1866" s="5156" t="s">
        <v>2452</v>
      </c>
      <c r="AE1866" s="5305"/>
    </row>
    <row r="1867" spans="1:34" ht="12" customHeight="1">
      <c r="A1867" s="5328"/>
      <c r="B1867" s="5091"/>
      <c r="C1867" s="5177"/>
      <c r="D1867" s="5407"/>
      <c r="E1867" s="5114"/>
      <c r="F1867" s="5085"/>
      <c r="G1867" s="5130"/>
      <c r="H1867" s="5085"/>
      <c r="I1867" s="5114"/>
      <c r="J1867" s="5085"/>
      <c r="K1867" s="5085"/>
      <c r="L1867" s="5085"/>
      <c r="M1867" s="5085"/>
      <c r="N1867" s="292" t="s">
        <v>874</v>
      </c>
      <c r="O1867" s="292" t="s">
        <v>342</v>
      </c>
      <c r="P1867" s="292" t="s">
        <v>341</v>
      </c>
      <c r="Q1867" s="292" t="s">
        <v>857</v>
      </c>
      <c r="R1867" s="25">
        <v>1500</v>
      </c>
      <c r="S1867" s="25" t="s">
        <v>858</v>
      </c>
      <c r="T1867" s="25">
        <v>2</v>
      </c>
      <c r="U1867" s="25" t="s">
        <v>859</v>
      </c>
      <c r="V1867" s="25">
        <v>2</v>
      </c>
      <c r="W1867" s="25">
        <v>3</v>
      </c>
      <c r="X1867" s="25" t="s">
        <v>875</v>
      </c>
      <c r="Y1867" s="25" t="s">
        <v>859</v>
      </c>
      <c r="Z1867" s="25" t="s">
        <v>876</v>
      </c>
      <c r="AA1867" s="25" t="s">
        <v>877</v>
      </c>
      <c r="AB1867" s="2980"/>
      <c r="AC1867" s="5085"/>
      <c r="AD1867" s="5085"/>
      <c r="AE1867" s="5126"/>
    </row>
    <row r="1868" spans="1:34" ht="12" customHeight="1" thickBot="1">
      <c r="A1868" s="5329"/>
      <c r="B1868" s="5135"/>
      <c r="C1868" s="5178"/>
      <c r="D1868" s="5408"/>
      <c r="E1868" s="5287"/>
      <c r="F1868" s="5121"/>
      <c r="G1868" s="5280"/>
      <c r="H1868" s="5121"/>
      <c r="I1868" s="5287"/>
      <c r="J1868" s="5121"/>
      <c r="K1868" s="5121"/>
      <c r="L1868" s="5121"/>
      <c r="M1868" s="5121"/>
      <c r="N1868" s="294" t="s">
        <v>860</v>
      </c>
      <c r="O1868" s="36" t="s">
        <v>646</v>
      </c>
      <c r="P1868" s="36" t="s">
        <v>647</v>
      </c>
      <c r="Q1868" s="294" t="s">
        <v>857</v>
      </c>
      <c r="R1868" s="36">
        <v>1300</v>
      </c>
      <c r="S1868" s="36" t="s">
        <v>858</v>
      </c>
      <c r="T1868" s="36">
        <v>2</v>
      </c>
      <c r="U1868" s="36" t="s">
        <v>859</v>
      </c>
      <c r="V1868" s="36">
        <v>2</v>
      </c>
      <c r="W1868" s="36"/>
      <c r="X1868" s="36"/>
      <c r="Y1868" s="36"/>
      <c r="Z1868" s="36"/>
      <c r="AA1868" s="36"/>
      <c r="AB1868" s="2981"/>
      <c r="AC1868" s="5121"/>
      <c r="AD1868" s="5121"/>
      <c r="AE1868" s="5298"/>
    </row>
    <row r="1869" spans="1:34" ht="12" customHeight="1">
      <c r="A1869" s="5327" t="s">
        <v>4036</v>
      </c>
      <c r="B1869" s="5341" t="s">
        <v>2464</v>
      </c>
      <c r="C1869" s="5176" t="s">
        <v>1610</v>
      </c>
      <c r="D1869" s="5330" t="s">
        <v>1589</v>
      </c>
      <c r="E1869" s="5156" t="s">
        <v>1225</v>
      </c>
      <c r="F1869" s="5156" t="s">
        <v>851</v>
      </c>
      <c r="G1869" s="5156" t="s">
        <v>1131</v>
      </c>
      <c r="H1869" s="5156" t="s">
        <v>624</v>
      </c>
      <c r="I1869" s="5320" t="s">
        <v>873</v>
      </c>
      <c r="J1869" s="5156">
        <v>10432</v>
      </c>
      <c r="K1869" s="5156">
        <v>11552</v>
      </c>
      <c r="L1869" s="5156">
        <v>224</v>
      </c>
      <c r="M1869" s="5156">
        <v>576</v>
      </c>
      <c r="N1869" s="195" t="s">
        <v>854</v>
      </c>
      <c r="O1869" s="195" t="s">
        <v>164</v>
      </c>
      <c r="P1869" s="195" t="s">
        <v>856</v>
      </c>
      <c r="Q1869" s="195" t="s">
        <v>857</v>
      </c>
      <c r="R1869" s="137">
        <v>270</v>
      </c>
      <c r="S1869" s="137" t="s">
        <v>858</v>
      </c>
      <c r="T1869" s="137">
        <v>2</v>
      </c>
      <c r="U1869" s="137" t="s">
        <v>859</v>
      </c>
      <c r="V1869" s="137">
        <v>2</v>
      </c>
      <c r="W1869" s="137"/>
      <c r="X1869" s="137"/>
      <c r="Y1869" s="137"/>
      <c r="Z1869" s="137"/>
      <c r="AA1869" s="137"/>
      <c r="AB1869" s="2979"/>
      <c r="AC1869" s="5156" t="s">
        <v>2466</v>
      </c>
      <c r="AD1869" s="5156" t="s">
        <v>2452</v>
      </c>
      <c r="AE1869" s="5305"/>
    </row>
    <row r="1870" spans="1:34" ht="12" customHeight="1">
      <c r="A1870" s="5328"/>
      <c r="B1870" s="5091"/>
      <c r="C1870" s="5177"/>
      <c r="D1870" s="5331"/>
      <c r="E1870" s="5085"/>
      <c r="F1870" s="5085"/>
      <c r="G1870" s="5085"/>
      <c r="H1870" s="5085"/>
      <c r="I1870" s="5114"/>
      <c r="J1870" s="5085"/>
      <c r="K1870" s="5085"/>
      <c r="L1870" s="5085"/>
      <c r="M1870" s="5085"/>
      <c r="N1870" s="292" t="s">
        <v>874</v>
      </c>
      <c r="O1870" s="25" t="s">
        <v>344</v>
      </c>
      <c r="P1870" s="292" t="s">
        <v>341</v>
      </c>
      <c r="Q1870" s="25" t="s">
        <v>857</v>
      </c>
      <c r="R1870" s="25">
        <v>1500</v>
      </c>
      <c r="S1870" s="25" t="s">
        <v>858</v>
      </c>
      <c r="T1870" s="25">
        <v>2</v>
      </c>
      <c r="U1870" s="25" t="s">
        <v>859</v>
      </c>
      <c r="V1870" s="25">
        <v>2</v>
      </c>
      <c r="W1870" s="25">
        <v>3</v>
      </c>
      <c r="X1870" s="25" t="s">
        <v>875</v>
      </c>
      <c r="Y1870" s="25" t="s">
        <v>859</v>
      </c>
      <c r="Z1870" s="25" t="s">
        <v>876</v>
      </c>
      <c r="AA1870" s="25" t="s">
        <v>877</v>
      </c>
      <c r="AB1870" s="2980"/>
      <c r="AC1870" s="5085"/>
      <c r="AD1870" s="5085"/>
      <c r="AE1870" s="5126"/>
      <c r="AF1870"/>
      <c r="AG1870"/>
      <c r="AH1870"/>
    </row>
    <row r="1871" spans="1:34" ht="12" customHeight="1" thickBot="1">
      <c r="A1871" s="5329"/>
      <c r="B1871" s="5135"/>
      <c r="C1871" s="5178"/>
      <c r="D1871" s="5332"/>
      <c r="E1871" s="5121"/>
      <c r="F1871" s="5121"/>
      <c r="G1871" s="5121"/>
      <c r="H1871" s="5121"/>
      <c r="I1871" s="5287"/>
      <c r="J1871" s="5121"/>
      <c r="K1871" s="5121"/>
      <c r="L1871" s="5121"/>
      <c r="M1871" s="5121"/>
      <c r="N1871" s="294" t="s">
        <v>860</v>
      </c>
      <c r="O1871" s="36" t="s">
        <v>646</v>
      </c>
      <c r="P1871" s="36" t="s">
        <v>647</v>
      </c>
      <c r="Q1871" s="294" t="s">
        <v>857</v>
      </c>
      <c r="R1871" s="36">
        <v>1300</v>
      </c>
      <c r="S1871" s="36" t="s">
        <v>858</v>
      </c>
      <c r="T1871" s="36">
        <v>2</v>
      </c>
      <c r="U1871" s="36" t="s">
        <v>859</v>
      </c>
      <c r="V1871" s="36">
        <v>2</v>
      </c>
      <c r="W1871" s="36"/>
      <c r="X1871" s="36"/>
      <c r="Y1871" s="36"/>
      <c r="Z1871" s="36"/>
      <c r="AA1871" s="36"/>
      <c r="AB1871" s="2981"/>
      <c r="AC1871" s="5121"/>
      <c r="AD1871" s="5121"/>
      <c r="AE1871" s="5298"/>
      <c r="AF1871"/>
      <c r="AG1871"/>
      <c r="AH1871"/>
    </row>
    <row r="1872" spans="1:34" ht="12" customHeight="1">
      <c r="A1872" s="5327" t="s">
        <v>4037</v>
      </c>
      <c r="B1872" s="5349" t="s">
        <v>2464</v>
      </c>
      <c r="C1872" s="5176" t="s">
        <v>4038</v>
      </c>
      <c r="D1872" s="5338" t="s">
        <v>1611</v>
      </c>
      <c r="E1872" s="5255" t="s">
        <v>1225</v>
      </c>
      <c r="F1872" s="5276" t="s">
        <v>851</v>
      </c>
      <c r="G1872" s="5276" t="s">
        <v>1130</v>
      </c>
      <c r="H1872" s="5156" t="s">
        <v>624</v>
      </c>
      <c r="I1872" s="5156" t="s">
        <v>873</v>
      </c>
      <c r="J1872" s="5255">
        <v>8064</v>
      </c>
      <c r="K1872" s="5255">
        <v>9224</v>
      </c>
      <c r="L1872" s="5255">
        <v>224</v>
      </c>
      <c r="M1872" s="5255">
        <v>576</v>
      </c>
      <c r="N1872" s="195" t="s">
        <v>854</v>
      </c>
      <c r="O1872" s="195" t="s">
        <v>164</v>
      </c>
      <c r="P1872" s="195" t="s">
        <v>856</v>
      </c>
      <c r="Q1872" s="195" t="s">
        <v>857</v>
      </c>
      <c r="R1872" s="137">
        <v>270</v>
      </c>
      <c r="S1872" s="137" t="s">
        <v>858</v>
      </c>
      <c r="T1872" s="137">
        <v>2</v>
      </c>
      <c r="U1872" s="137" t="s">
        <v>859</v>
      </c>
      <c r="V1872" s="137">
        <v>2</v>
      </c>
      <c r="W1872" s="137"/>
      <c r="X1872" s="137"/>
      <c r="Y1872" s="137"/>
      <c r="Z1872" s="137"/>
      <c r="AA1872" s="137"/>
      <c r="AB1872" s="2989"/>
      <c r="AC1872" s="5276" t="s">
        <v>2466</v>
      </c>
      <c r="AD1872" s="5276" t="s">
        <v>2452</v>
      </c>
      <c r="AE1872" s="5305"/>
      <c r="AF1872"/>
      <c r="AG1872"/>
      <c r="AH1872"/>
    </row>
    <row r="1873" spans="1:34" ht="12" customHeight="1">
      <c r="A1873" s="5328"/>
      <c r="B1873" s="5350"/>
      <c r="C1873" s="5177"/>
      <c r="D1873" s="5339"/>
      <c r="E1873" s="5236"/>
      <c r="F1873" s="5130"/>
      <c r="G1873" s="5130"/>
      <c r="H1873" s="5085"/>
      <c r="I1873" s="5085"/>
      <c r="J1873" s="5236"/>
      <c r="K1873" s="5236"/>
      <c r="L1873" s="5236"/>
      <c r="M1873" s="5236"/>
      <c r="N1873" s="292" t="s">
        <v>874</v>
      </c>
      <c r="O1873" s="468" t="s">
        <v>1158</v>
      </c>
      <c r="P1873" s="483" t="s">
        <v>341</v>
      </c>
      <c r="Q1873" s="292" t="s">
        <v>857</v>
      </c>
      <c r="R1873" s="25">
        <v>1500</v>
      </c>
      <c r="S1873" s="25" t="s">
        <v>858</v>
      </c>
      <c r="T1873" s="25">
        <v>4</v>
      </c>
      <c r="U1873" s="25" t="s">
        <v>859</v>
      </c>
      <c r="V1873" s="25">
        <v>4</v>
      </c>
      <c r="W1873" s="25">
        <v>6</v>
      </c>
      <c r="X1873" s="25" t="s">
        <v>875</v>
      </c>
      <c r="Y1873" s="25" t="s">
        <v>859</v>
      </c>
      <c r="Z1873" s="25" t="s">
        <v>876</v>
      </c>
      <c r="AA1873" s="25" t="s">
        <v>877</v>
      </c>
      <c r="AB1873" s="2987"/>
      <c r="AC1873" s="5130"/>
      <c r="AD1873" s="5130"/>
      <c r="AE1873" s="5126"/>
      <c r="AF1873"/>
      <c r="AG1873"/>
      <c r="AH1873"/>
    </row>
    <row r="1874" spans="1:34" ht="12" customHeight="1" thickBot="1">
      <c r="A1874" s="5329"/>
      <c r="B1874" s="5351"/>
      <c r="C1874" s="5178"/>
      <c r="D1874" s="5340"/>
      <c r="E1874" s="5277"/>
      <c r="F1874" s="5280"/>
      <c r="G1874" s="5280"/>
      <c r="H1874" s="5121"/>
      <c r="I1874" s="5121"/>
      <c r="J1874" s="5277"/>
      <c r="K1874" s="5277"/>
      <c r="L1874" s="5277"/>
      <c r="M1874" s="5277"/>
      <c r="N1874" s="294" t="s">
        <v>860</v>
      </c>
      <c r="O1874" s="36" t="s">
        <v>646</v>
      </c>
      <c r="P1874" s="36" t="s">
        <v>647</v>
      </c>
      <c r="Q1874" s="294" t="s">
        <v>857</v>
      </c>
      <c r="R1874" s="36">
        <v>1300</v>
      </c>
      <c r="S1874" s="36" t="s">
        <v>858</v>
      </c>
      <c r="T1874" s="36">
        <v>2</v>
      </c>
      <c r="U1874" s="36" t="s">
        <v>859</v>
      </c>
      <c r="V1874" s="36">
        <v>2</v>
      </c>
      <c r="W1874" s="36"/>
      <c r="X1874" s="36"/>
      <c r="Y1874" s="36"/>
      <c r="Z1874" s="36"/>
      <c r="AA1874" s="36"/>
      <c r="AB1874" s="2988"/>
      <c r="AC1874" s="5280"/>
      <c r="AD1874" s="5280"/>
      <c r="AE1874" s="5298"/>
      <c r="AF1874"/>
      <c r="AG1874"/>
      <c r="AH1874"/>
    </row>
    <row r="1875" spans="1:34" ht="12" customHeight="1">
      <c r="A1875" s="5327" t="s">
        <v>220</v>
      </c>
      <c r="B1875" s="5341" t="s">
        <v>2464</v>
      </c>
      <c r="C1875" s="5342" t="s">
        <v>1612</v>
      </c>
      <c r="D1875" s="5343" t="s">
        <v>1592</v>
      </c>
      <c r="E1875" s="5156" t="s">
        <v>1221</v>
      </c>
      <c r="F1875" s="5156" t="s">
        <v>851</v>
      </c>
      <c r="G1875" s="5156" t="s">
        <v>1385</v>
      </c>
      <c r="H1875" s="5156" t="s">
        <v>624</v>
      </c>
      <c r="I1875" s="5320" t="s">
        <v>1147</v>
      </c>
      <c r="J1875" s="5156">
        <v>384</v>
      </c>
      <c r="K1875" s="5156">
        <v>1472</v>
      </c>
      <c r="L1875" s="5156">
        <v>288</v>
      </c>
      <c r="M1875" s="5156">
        <v>576</v>
      </c>
      <c r="N1875" s="195" t="s">
        <v>854</v>
      </c>
      <c r="O1875" s="472" t="s">
        <v>164</v>
      </c>
      <c r="P1875" s="474" t="s">
        <v>856</v>
      </c>
      <c r="Q1875" s="195" t="s">
        <v>857</v>
      </c>
      <c r="R1875" s="137">
        <v>270</v>
      </c>
      <c r="S1875" s="137" t="s">
        <v>858</v>
      </c>
      <c r="T1875" s="137">
        <v>2</v>
      </c>
      <c r="U1875" s="137" t="s">
        <v>859</v>
      </c>
      <c r="V1875" s="137">
        <v>2</v>
      </c>
      <c r="W1875" s="137"/>
      <c r="X1875" s="137"/>
      <c r="Y1875" s="137"/>
      <c r="Z1875" s="137"/>
      <c r="AA1875" s="137"/>
      <c r="AB1875" s="2979"/>
      <c r="AC1875" s="5156" t="s">
        <v>2451</v>
      </c>
      <c r="AD1875" s="5156" t="s">
        <v>2452</v>
      </c>
      <c r="AE1875" s="5305"/>
      <c r="AF1875"/>
      <c r="AG1875"/>
      <c r="AH1875"/>
    </row>
    <row r="1876" spans="1:34" ht="12" customHeight="1">
      <c r="A1876" s="5328"/>
      <c r="B1876" s="5091"/>
      <c r="C1876" s="5201"/>
      <c r="D1876" s="5344"/>
      <c r="E1876" s="5085"/>
      <c r="F1876" s="5085"/>
      <c r="G1876" s="5085"/>
      <c r="H1876" s="5085"/>
      <c r="I1876" s="5114"/>
      <c r="J1876" s="5085"/>
      <c r="K1876" s="5085"/>
      <c r="L1876" s="5085"/>
      <c r="M1876" s="5085"/>
      <c r="N1876" s="292" t="s">
        <v>868</v>
      </c>
      <c r="O1876" s="292" t="s">
        <v>869</v>
      </c>
      <c r="P1876" s="292" t="s">
        <v>869</v>
      </c>
      <c r="Q1876" s="292" t="s">
        <v>857</v>
      </c>
      <c r="R1876" s="25">
        <v>1405</v>
      </c>
      <c r="S1876" s="25" t="s">
        <v>858</v>
      </c>
      <c r="T1876" s="25">
        <v>2</v>
      </c>
      <c r="U1876" s="25" t="s">
        <v>859</v>
      </c>
      <c r="V1876" s="25">
        <v>2</v>
      </c>
      <c r="W1876" s="25"/>
      <c r="X1876" s="25"/>
      <c r="Y1876" s="25"/>
      <c r="Z1876" s="25"/>
      <c r="AA1876" s="25"/>
      <c r="AB1876" s="2980"/>
      <c r="AC1876" s="5085"/>
      <c r="AD1876" s="5085"/>
      <c r="AE1876" s="5126"/>
      <c r="AF1876"/>
      <c r="AG1876"/>
      <c r="AH1876"/>
    </row>
    <row r="1877" spans="1:34" ht="12" customHeight="1" thickBot="1">
      <c r="A1877" s="5329"/>
      <c r="B1877" s="5135"/>
      <c r="C1877" s="5215"/>
      <c r="D1877" s="5345"/>
      <c r="E1877" s="5121"/>
      <c r="F1877" s="5121"/>
      <c r="G1877" s="5121"/>
      <c r="H1877" s="5121"/>
      <c r="I1877" s="5287"/>
      <c r="J1877" s="5121"/>
      <c r="K1877" s="5121"/>
      <c r="L1877" s="5121"/>
      <c r="M1877" s="5121"/>
      <c r="N1877" s="294" t="s">
        <v>860</v>
      </c>
      <c r="O1877" s="36" t="s">
        <v>646</v>
      </c>
      <c r="P1877" s="36" t="s">
        <v>647</v>
      </c>
      <c r="Q1877" s="294" t="s">
        <v>857</v>
      </c>
      <c r="R1877" s="36">
        <v>1300</v>
      </c>
      <c r="S1877" s="36" t="s">
        <v>858</v>
      </c>
      <c r="T1877" s="36">
        <v>2</v>
      </c>
      <c r="U1877" s="36" t="s">
        <v>859</v>
      </c>
      <c r="V1877" s="36">
        <v>2</v>
      </c>
      <c r="W1877" s="36"/>
      <c r="X1877" s="36"/>
      <c r="Y1877" s="36"/>
      <c r="Z1877" s="36"/>
      <c r="AA1877" s="36"/>
      <c r="AB1877" s="2981"/>
      <c r="AC1877" s="5121"/>
      <c r="AD1877" s="5121"/>
      <c r="AE1877" s="5298"/>
      <c r="AF1877"/>
      <c r="AG1877"/>
      <c r="AH1877"/>
    </row>
    <row r="1878" spans="1:34" ht="12" customHeight="1">
      <c r="A1878" s="5336" t="s">
        <v>3993</v>
      </c>
      <c r="B1878" s="5091" t="s">
        <v>2464</v>
      </c>
      <c r="C1878" s="5201" t="s">
        <v>4039</v>
      </c>
      <c r="D1878" s="5331" t="s">
        <v>1594</v>
      </c>
      <c r="E1878" s="5085" t="s">
        <v>1223</v>
      </c>
      <c r="F1878" s="5085" t="s">
        <v>851</v>
      </c>
      <c r="G1878" s="5085" t="s">
        <v>1132</v>
      </c>
      <c r="H1878" s="5085" t="s">
        <v>624</v>
      </c>
      <c r="I1878" s="5114" t="s">
        <v>873</v>
      </c>
      <c r="J1878" s="5085">
        <v>4334</v>
      </c>
      <c r="K1878" s="5085">
        <v>5472</v>
      </c>
      <c r="L1878" s="5085">
        <v>480</v>
      </c>
      <c r="M1878" s="5085">
        <v>832</v>
      </c>
      <c r="N1878" s="286" t="s">
        <v>854</v>
      </c>
      <c r="O1878" s="286" t="s">
        <v>164</v>
      </c>
      <c r="P1878" s="286" t="s">
        <v>856</v>
      </c>
      <c r="Q1878" s="286" t="s">
        <v>857</v>
      </c>
      <c r="R1878" s="33">
        <v>270</v>
      </c>
      <c r="S1878" s="33" t="s">
        <v>858</v>
      </c>
      <c r="T1878" s="33">
        <v>2</v>
      </c>
      <c r="U1878" s="33" t="s">
        <v>859</v>
      </c>
      <c r="V1878" s="33">
        <v>2</v>
      </c>
      <c r="W1878" s="33"/>
      <c r="X1878" s="33"/>
      <c r="Y1878" s="33"/>
      <c r="Z1878" s="33"/>
      <c r="AA1878" s="33"/>
      <c r="AB1878" s="2980"/>
      <c r="AC1878" s="5085" t="s">
        <v>2466</v>
      </c>
      <c r="AD1878" s="5085" t="s">
        <v>2452</v>
      </c>
      <c r="AE1878" s="5126"/>
      <c r="AF1878"/>
      <c r="AG1878"/>
      <c r="AH1878"/>
    </row>
    <row r="1879" spans="1:34" ht="12" customHeight="1">
      <c r="A1879" s="5336"/>
      <c r="B1879" s="5091"/>
      <c r="C1879" s="5201"/>
      <c r="D1879" s="5331"/>
      <c r="E1879" s="5085"/>
      <c r="F1879" s="5085"/>
      <c r="G1879" s="5085"/>
      <c r="H1879" s="5085"/>
      <c r="I1879" s="5114"/>
      <c r="J1879" s="5085"/>
      <c r="K1879" s="5085"/>
      <c r="L1879" s="5085"/>
      <c r="M1879" s="5085"/>
      <c r="N1879" s="292" t="s">
        <v>874</v>
      </c>
      <c r="O1879" s="292" t="s">
        <v>342</v>
      </c>
      <c r="P1879" s="292" t="s">
        <v>341</v>
      </c>
      <c r="Q1879" s="292" t="s">
        <v>857</v>
      </c>
      <c r="R1879" s="25">
        <v>1500</v>
      </c>
      <c r="S1879" s="25" t="s">
        <v>858</v>
      </c>
      <c r="T1879" s="25">
        <v>2</v>
      </c>
      <c r="U1879" s="25" t="s">
        <v>859</v>
      </c>
      <c r="V1879" s="25">
        <v>2</v>
      </c>
      <c r="W1879" s="25">
        <v>3</v>
      </c>
      <c r="X1879" s="25" t="s">
        <v>875</v>
      </c>
      <c r="Y1879" s="25" t="s">
        <v>859</v>
      </c>
      <c r="Z1879" s="25" t="s">
        <v>876</v>
      </c>
      <c r="AA1879" s="25" t="s">
        <v>877</v>
      </c>
      <c r="AB1879" s="2980"/>
      <c r="AC1879" s="5085"/>
      <c r="AD1879" s="5085"/>
      <c r="AE1879" s="5126"/>
      <c r="AF1879"/>
      <c r="AG1879"/>
      <c r="AH1879"/>
    </row>
    <row r="1880" spans="1:34" ht="12" customHeight="1">
      <c r="A1880" s="5336"/>
      <c r="B1880" s="5091"/>
      <c r="C1880" s="5201"/>
      <c r="D1880" s="5331"/>
      <c r="E1880" s="5085"/>
      <c r="F1880" s="5085"/>
      <c r="G1880" s="5085"/>
      <c r="H1880" s="5085"/>
      <c r="I1880" s="5114"/>
      <c r="J1880" s="5085"/>
      <c r="K1880" s="5085"/>
      <c r="L1880" s="5085"/>
      <c r="M1880" s="5085"/>
      <c r="N1880" s="292" t="s">
        <v>868</v>
      </c>
      <c r="O1880" s="292" t="s">
        <v>869</v>
      </c>
      <c r="P1880" s="292" t="s">
        <v>869</v>
      </c>
      <c r="Q1880" s="292" t="s">
        <v>857</v>
      </c>
      <c r="R1880" s="25">
        <v>1405</v>
      </c>
      <c r="S1880" s="25" t="s">
        <v>858</v>
      </c>
      <c r="T1880" s="25">
        <v>2</v>
      </c>
      <c r="U1880" s="25" t="s">
        <v>859</v>
      </c>
      <c r="V1880" s="25">
        <v>2</v>
      </c>
      <c r="W1880" s="25"/>
      <c r="X1880" s="25"/>
      <c r="Y1880" s="25"/>
      <c r="Z1880" s="25"/>
      <c r="AA1880" s="25"/>
      <c r="AB1880" s="2980"/>
      <c r="AC1880" s="5085"/>
      <c r="AD1880" s="5085"/>
      <c r="AE1880" s="5126"/>
      <c r="AF1880"/>
      <c r="AG1880"/>
      <c r="AH1880"/>
    </row>
    <row r="1881" spans="1:34" ht="12" customHeight="1" thickBot="1">
      <c r="A1881" s="5336"/>
      <c r="B1881" s="5091"/>
      <c r="C1881" s="5201"/>
      <c r="D1881" s="5331"/>
      <c r="E1881" s="5085"/>
      <c r="F1881" s="5085"/>
      <c r="G1881" s="5085"/>
      <c r="H1881" s="5085"/>
      <c r="I1881" s="5114"/>
      <c r="J1881" s="5085"/>
      <c r="K1881" s="5085"/>
      <c r="L1881" s="5085"/>
      <c r="M1881" s="5085"/>
      <c r="N1881" s="282" t="s">
        <v>860</v>
      </c>
      <c r="O1881" s="37" t="s">
        <v>646</v>
      </c>
      <c r="P1881" s="37" t="s">
        <v>647</v>
      </c>
      <c r="Q1881" s="282" t="s">
        <v>857</v>
      </c>
      <c r="R1881" s="37">
        <v>1300</v>
      </c>
      <c r="S1881" s="37" t="s">
        <v>858</v>
      </c>
      <c r="T1881" s="37">
        <v>2</v>
      </c>
      <c r="U1881" s="37" t="s">
        <v>859</v>
      </c>
      <c r="V1881" s="37">
        <v>2</v>
      </c>
      <c r="W1881" s="37"/>
      <c r="X1881" s="37"/>
      <c r="Y1881" s="37"/>
      <c r="Z1881" s="37"/>
      <c r="AA1881" s="37"/>
      <c r="AB1881" s="2980"/>
      <c r="AC1881" s="5085"/>
      <c r="AD1881" s="5085"/>
      <c r="AE1881" s="5126"/>
      <c r="AF1881"/>
      <c r="AG1881"/>
      <c r="AH1881"/>
    </row>
    <row r="1882" spans="1:34" ht="12" customHeight="1">
      <c r="A1882" s="5327" t="s">
        <v>4040</v>
      </c>
      <c r="B1882" s="5341" t="s">
        <v>2464</v>
      </c>
      <c r="C1882" s="5176" t="s">
        <v>4041</v>
      </c>
      <c r="D1882" s="5330" t="s">
        <v>1595</v>
      </c>
      <c r="E1882" s="5156" t="s">
        <v>1225</v>
      </c>
      <c r="F1882" s="5156" t="s">
        <v>851</v>
      </c>
      <c r="G1882" s="5156" t="s">
        <v>1131</v>
      </c>
      <c r="H1882" s="5156" t="s">
        <v>624</v>
      </c>
      <c r="I1882" s="5320" t="s">
        <v>873</v>
      </c>
      <c r="J1882" s="5156">
        <v>10688</v>
      </c>
      <c r="K1882" s="5156">
        <v>11808</v>
      </c>
      <c r="L1882" s="5156">
        <v>480</v>
      </c>
      <c r="M1882" s="5156">
        <v>832</v>
      </c>
      <c r="N1882" s="195" t="s">
        <v>854</v>
      </c>
      <c r="O1882" s="195" t="s">
        <v>164</v>
      </c>
      <c r="P1882" s="195" t="s">
        <v>856</v>
      </c>
      <c r="Q1882" s="195" t="s">
        <v>857</v>
      </c>
      <c r="R1882" s="137">
        <v>270</v>
      </c>
      <c r="S1882" s="137" t="s">
        <v>858</v>
      </c>
      <c r="T1882" s="137">
        <v>2</v>
      </c>
      <c r="U1882" s="137" t="s">
        <v>859</v>
      </c>
      <c r="V1882" s="137">
        <v>2</v>
      </c>
      <c r="W1882" s="137"/>
      <c r="X1882" s="137"/>
      <c r="Y1882" s="137"/>
      <c r="Z1882" s="137"/>
      <c r="AA1882" s="137"/>
      <c r="AB1882" s="2979"/>
      <c r="AC1882" s="5156" t="s">
        <v>2466</v>
      </c>
      <c r="AD1882" s="5156" t="s">
        <v>2452</v>
      </c>
      <c r="AE1882" s="5305"/>
      <c r="AF1882"/>
      <c r="AG1882"/>
      <c r="AH1882"/>
    </row>
    <row r="1883" spans="1:34" ht="12" customHeight="1">
      <c r="A1883" s="5328"/>
      <c r="B1883" s="5091"/>
      <c r="C1883" s="5177"/>
      <c r="D1883" s="5331"/>
      <c r="E1883" s="5085"/>
      <c r="F1883" s="5085"/>
      <c r="G1883" s="5085"/>
      <c r="H1883" s="5085"/>
      <c r="I1883" s="5114"/>
      <c r="J1883" s="5085"/>
      <c r="K1883" s="5085"/>
      <c r="L1883" s="5085"/>
      <c r="M1883" s="5085"/>
      <c r="N1883" s="292" t="s">
        <v>874</v>
      </c>
      <c r="O1883" s="25" t="s">
        <v>344</v>
      </c>
      <c r="P1883" s="292" t="s">
        <v>341</v>
      </c>
      <c r="Q1883" s="25" t="s">
        <v>857</v>
      </c>
      <c r="R1883" s="25">
        <v>1500</v>
      </c>
      <c r="S1883" s="25" t="s">
        <v>858</v>
      </c>
      <c r="T1883" s="25">
        <v>2</v>
      </c>
      <c r="U1883" s="25" t="s">
        <v>859</v>
      </c>
      <c r="V1883" s="25">
        <v>2</v>
      </c>
      <c r="W1883" s="25">
        <v>3</v>
      </c>
      <c r="X1883" s="25" t="s">
        <v>875</v>
      </c>
      <c r="Y1883" s="25" t="s">
        <v>859</v>
      </c>
      <c r="Z1883" s="25" t="s">
        <v>876</v>
      </c>
      <c r="AA1883" s="25" t="s">
        <v>877</v>
      </c>
      <c r="AB1883" s="2980"/>
      <c r="AC1883" s="5085"/>
      <c r="AD1883" s="5085"/>
      <c r="AE1883" s="5126"/>
      <c r="AF1883"/>
      <c r="AG1883"/>
      <c r="AH1883"/>
    </row>
    <row r="1884" spans="1:34" ht="12" customHeight="1">
      <c r="A1884" s="5328"/>
      <c r="B1884" s="5091"/>
      <c r="C1884" s="5177"/>
      <c r="D1884" s="5331"/>
      <c r="E1884" s="5085"/>
      <c r="F1884" s="5085"/>
      <c r="G1884" s="5085"/>
      <c r="H1884" s="5085"/>
      <c r="I1884" s="5114"/>
      <c r="J1884" s="5085"/>
      <c r="K1884" s="5085"/>
      <c r="L1884" s="5085"/>
      <c r="M1884" s="5085"/>
      <c r="N1884" s="292" t="s">
        <v>868</v>
      </c>
      <c r="O1884" s="292" t="s">
        <v>869</v>
      </c>
      <c r="P1884" s="292" t="s">
        <v>869</v>
      </c>
      <c r="Q1884" s="25" t="s">
        <v>857</v>
      </c>
      <c r="R1884" s="25">
        <v>1405</v>
      </c>
      <c r="S1884" s="25" t="s">
        <v>858</v>
      </c>
      <c r="T1884" s="25">
        <v>2</v>
      </c>
      <c r="U1884" s="25" t="s">
        <v>859</v>
      </c>
      <c r="V1884" s="25">
        <v>2</v>
      </c>
      <c r="W1884" s="25"/>
      <c r="X1884" s="25"/>
      <c r="Y1884" s="25"/>
      <c r="Z1884" s="25"/>
      <c r="AA1884" s="25"/>
      <c r="AB1884" s="2980"/>
      <c r="AC1884" s="5085"/>
      <c r="AD1884" s="5085"/>
      <c r="AE1884" s="5126"/>
      <c r="AF1884"/>
      <c r="AG1884"/>
      <c r="AH1884"/>
    </row>
    <row r="1885" spans="1:34" ht="12" customHeight="1" thickBot="1">
      <c r="A1885" s="5329"/>
      <c r="B1885" s="5135"/>
      <c r="C1885" s="5178"/>
      <c r="D1885" s="5332"/>
      <c r="E1885" s="5121"/>
      <c r="F1885" s="5121"/>
      <c r="G1885" s="5121"/>
      <c r="H1885" s="5121"/>
      <c r="I1885" s="5287"/>
      <c r="J1885" s="5121"/>
      <c r="K1885" s="5121"/>
      <c r="L1885" s="5121"/>
      <c r="M1885" s="5121"/>
      <c r="N1885" s="294" t="s">
        <v>860</v>
      </c>
      <c r="O1885" s="36" t="s">
        <v>646</v>
      </c>
      <c r="P1885" s="36" t="s">
        <v>647</v>
      </c>
      <c r="Q1885" s="294" t="s">
        <v>857</v>
      </c>
      <c r="R1885" s="36">
        <v>1300</v>
      </c>
      <c r="S1885" s="36" t="s">
        <v>858</v>
      </c>
      <c r="T1885" s="36">
        <v>2</v>
      </c>
      <c r="U1885" s="36" t="s">
        <v>859</v>
      </c>
      <c r="V1885" s="36">
        <v>2</v>
      </c>
      <c r="W1885" s="36"/>
      <c r="X1885" s="36"/>
      <c r="Y1885" s="36"/>
      <c r="Z1885" s="36"/>
      <c r="AA1885" s="36"/>
      <c r="AB1885" s="2981"/>
      <c r="AC1885" s="5121"/>
      <c r="AD1885" s="5121"/>
      <c r="AE1885" s="5298"/>
      <c r="AF1885"/>
      <c r="AG1885"/>
      <c r="AH1885"/>
    </row>
    <row r="1886" spans="1:34" ht="12" customHeight="1">
      <c r="A1886" s="5327" t="s">
        <v>3994</v>
      </c>
      <c r="B1886" s="5341" t="s">
        <v>2464</v>
      </c>
      <c r="C1886" s="5342" t="s">
        <v>4042</v>
      </c>
      <c r="D1886" s="5338" t="s">
        <v>1590</v>
      </c>
      <c r="E1886" s="5255" t="s">
        <v>1225</v>
      </c>
      <c r="F1886" s="5156" t="s">
        <v>851</v>
      </c>
      <c r="G1886" s="5156" t="s">
        <v>1130</v>
      </c>
      <c r="H1886" s="5156" t="s">
        <v>624</v>
      </c>
      <c r="I1886" s="5156" t="s">
        <v>873</v>
      </c>
      <c r="J1886" s="5255">
        <v>8320</v>
      </c>
      <c r="K1886" s="5255">
        <v>9480</v>
      </c>
      <c r="L1886" s="5255">
        <v>480</v>
      </c>
      <c r="M1886" s="5255">
        <v>832</v>
      </c>
      <c r="N1886" s="195" t="s">
        <v>854</v>
      </c>
      <c r="O1886" s="195" t="s">
        <v>164</v>
      </c>
      <c r="P1886" s="195" t="s">
        <v>856</v>
      </c>
      <c r="Q1886" s="195" t="s">
        <v>857</v>
      </c>
      <c r="R1886" s="137">
        <v>270</v>
      </c>
      <c r="S1886" s="137" t="s">
        <v>858</v>
      </c>
      <c r="T1886" s="137">
        <v>2</v>
      </c>
      <c r="U1886" s="137" t="s">
        <v>859</v>
      </c>
      <c r="V1886" s="137">
        <v>2</v>
      </c>
      <c r="W1886" s="137"/>
      <c r="X1886" s="137"/>
      <c r="Y1886" s="137"/>
      <c r="Z1886" s="137"/>
      <c r="AA1886" s="137"/>
      <c r="AB1886" s="2979"/>
      <c r="AC1886" s="5156" t="s">
        <v>2466</v>
      </c>
      <c r="AD1886" s="5156" t="s">
        <v>2452</v>
      </c>
      <c r="AE1886" s="5305"/>
    </row>
    <row r="1887" spans="1:34" ht="12" customHeight="1">
      <c r="A1887" s="5328"/>
      <c r="B1887" s="5091"/>
      <c r="C1887" s="5201"/>
      <c r="D1887" s="5339"/>
      <c r="E1887" s="5236"/>
      <c r="F1887" s="5085"/>
      <c r="G1887" s="5085"/>
      <c r="H1887" s="5085"/>
      <c r="I1887" s="5085"/>
      <c r="J1887" s="5236"/>
      <c r="K1887" s="5236"/>
      <c r="L1887" s="5236"/>
      <c r="M1887" s="5236"/>
      <c r="N1887" s="292" t="s">
        <v>874</v>
      </c>
      <c r="O1887" s="468" t="s">
        <v>1158</v>
      </c>
      <c r="P1887" s="483" t="s">
        <v>341</v>
      </c>
      <c r="Q1887" s="292" t="s">
        <v>857</v>
      </c>
      <c r="R1887" s="25">
        <v>1500</v>
      </c>
      <c r="S1887" s="25" t="s">
        <v>858</v>
      </c>
      <c r="T1887" s="25">
        <v>4</v>
      </c>
      <c r="U1887" s="25" t="s">
        <v>859</v>
      </c>
      <c r="V1887" s="25">
        <v>4</v>
      </c>
      <c r="W1887" s="25">
        <v>6</v>
      </c>
      <c r="X1887" s="25" t="s">
        <v>875</v>
      </c>
      <c r="Y1887" s="25" t="s">
        <v>859</v>
      </c>
      <c r="Z1887" s="25" t="s">
        <v>876</v>
      </c>
      <c r="AA1887" s="25" t="s">
        <v>877</v>
      </c>
      <c r="AB1887" s="2980"/>
      <c r="AC1887" s="5085"/>
      <c r="AD1887" s="5085"/>
      <c r="AE1887" s="5126"/>
    </row>
    <row r="1888" spans="1:34" ht="12" customHeight="1">
      <c r="A1888" s="5328"/>
      <c r="B1888" s="5091"/>
      <c r="C1888" s="5201"/>
      <c r="D1888" s="5339"/>
      <c r="E1888" s="5236"/>
      <c r="F1888" s="5085"/>
      <c r="G1888" s="5085"/>
      <c r="H1888" s="5085"/>
      <c r="I1888" s="5085"/>
      <c r="J1888" s="5236"/>
      <c r="K1888" s="5236"/>
      <c r="L1888" s="5236"/>
      <c r="M1888" s="5236"/>
      <c r="N1888" s="292" t="s">
        <v>868</v>
      </c>
      <c r="O1888" s="292" t="s">
        <v>869</v>
      </c>
      <c r="P1888" s="292" t="s">
        <v>869</v>
      </c>
      <c r="Q1888" s="292" t="s">
        <v>857</v>
      </c>
      <c r="R1888" s="25">
        <v>1405</v>
      </c>
      <c r="S1888" s="25" t="s">
        <v>858</v>
      </c>
      <c r="T1888" s="25">
        <v>2</v>
      </c>
      <c r="U1888" s="25" t="s">
        <v>859</v>
      </c>
      <c r="V1888" s="25">
        <v>2</v>
      </c>
      <c r="W1888" s="25"/>
      <c r="X1888" s="25"/>
      <c r="Y1888" s="25"/>
      <c r="Z1888" s="25"/>
      <c r="AA1888" s="25"/>
      <c r="AB1888" s="2980"/>
      <c r="AC1888" s="5085"/>
      <c r="AD1888" s="5085"/>
      <c r="AE1888" s="5126"/>
    </row>
    <row r="1889" spans="1:57" s="14" customFormat="1" ht="12" customHeight="1" thickBot="1">
      <c r="A1889" s="5329"/>
      <c r="B1889" s="5135"/>
      <c r="C1889" s="5215"/>
      <c r="D1889" s="5340"/>
      <c r="E1889" s="5277"/>
      <c r="F1889" s="5121"/>
      <c r="G1889" s="5121"/>
      <c r="H1889" s="5121"/>
      <c r="I1889" s="5121"/>
      <c r="J1889" s="5277"/>
      <c r="K1889" s="5277"/>
      <c r="L1889" s="5277"/>
      <c r="M1889" s="5277"/>
      <c r="N1889" s="294" t="s">
        <v>860</v>
      </c>
      <c r="O1889" s="36" t="s">
        <v>646</v>
      </c>
      <c r="P1889" s="36" t="s">
        <v>647</v>
      </c>
      <c r="Q1889" s="294" t="s">
        <v>857</v>
      </c>
      <c r="R1889" s="36">
        <v>1300</v>
      </c>
      <c r="S1889" s="36" t="s">
        <v>858</v>
      </c>
      <c r="T1889" s="36">
        <v>2</v>
      </c>
      <c r="U1889" s="36" t="s">
        <v>859</v>
      </c>
      <c r="V1889" s="36">
        <v>2</v>
      </c>
      <c r="W1889" s="36"/>
      <c r="X1889" s="36"/>
      <c r="Y1889" s="36"/>
      <c r="Z1889" s="36"/>
      <c r="AA1889" s="36"/>
      <c r="AB1889" s="2981"/>
      <c r="AC1889" s="5121"/>
      <c r="AD1889" s="5121"/>
      <c r="AE1889" s="5298"/>
      <c r="AF1889" s="42"/>
      <c r="AG1889" s="42"/>
      <c r="AH1889" s="42"/>
    </row>
    <row r="1890" spans="1:57" s="14" customFormat="1" ht="12" customHeight="1">
      <c r="A1890" s="5327" t="s">
        <v>3895</v>
      </c>
      <c r="B1890" s="5341" t="s">
        <v>2464</v>
      </c>
      <c r="C1890" s="5176" t="s">
        <v>4043</v>
      </c>
      <c r="D1890" s="5330" t="s">
        <v>1596</v>
      </c>
      <c r="E1890" s="5156" t="s">
        <v>1221</v>
      </c>
      <c r="F1890" s="5156" t="s">
        <v>851</v>
      </c>
      <c r="G1890" s="5156" t="s">
        <v>1145</v>
      </c>
      <c r="H1890" s="5156" t="s">
        <v>624</v>
      </c>
      <c r="I1890" s="5320" t="s">
        <v>853</v>
      </c>
      <c r="J1890" s="5156">
        <v>512</v>
      </c>
      <c r="K1890" s="5156">
        <v>1600</v>
      </c>
      <c r="L1890" s="5156">
        <v>416</v>
      </c>
      <c r="M1890" s="5156">
        <v>704</v>
      </c>
      <c r="N1890" s="195" t="s">
        <v>854</v>
      </c>
      <c r="O1890" s="195" t="s">
        <v>164</v>
      </c>
      <c r="P1890" s="195" t="s">
        <v>856</v>
      </c>
      <c r="Q1890" s="195" t="s">
        <v>857</v>
      </c>
      <c r="R1890" s="137">
        <v>270</v>
      </c>
      <c r="S1890" s="137" t="s">
        <v>858</v>
      </c>
      <c r="T1890" s="137">
        <v>2</v>
      </c>
      <c r="U1890" s="137" t="s">
        <v>859</v>
      </c>
      <c r="V1890" s="137">
        <v>2</v>
      </c>
      <c r="W1890" s="137"/>
      <c r="X1890" s="137"/>
      <c r="Y1890" s="137"/>
      <c r="Z1890" s="137"/>
      <c r="AA1890" s="137"/>
      <c r="AB1890" s="2979"/>
      <c r="AC1890" s="5156" t="s">
        <v>2451</v>
      </c>
      <c r="AD1890" s="5156" t="s">
        <v>2452</v>
      </c>
      <c r="AE1890" s="5305"/>
      <c r="AF1890" s="42"/>
      <c r="AG1890" s="42"/>
      <c r="AH1890" s="42"/>
    </row>
    <row r="1891" spans="1:57" s="14" customFormat="1" ht="12" customHeight="1">
      <c r="A1891" s="5328"/>
      <c r="B1891" s="5091"/>
      <c r="C1891" s="5177"/>
      <c r="D1891" s="5331"/>
      <c r="E1891" s="5085"/>
      <c r="F1891" s="5085"/>
      <c r="G1891" s="5085"/>
      <c r="H1891" s="5085"/>
      <c r="I1891" s="5114"/>
      <c r="J1891" s="5085"/>
      <c r="K1891" s="5085"/>
      <c r="L1891" s="5085"/>
      <c r="M1891" s="5085"/>
      <c r="N1891" s="292" t="s">
        <v>868</v>
      </c>
      <c r="O1891" s="292" t="s">
        <v>614</v>
      </c>
      <c r="P1891" s="292" t="s">
        <v>614</v>
      </c>
      <c r="Q1891" s="292" t="s">
        <v>857</v>
      </c>
      <c r="R1891" s="25">
        <v>1405</v>
      </c>
      <c r="S1891" s="25" t="s">
        <v>858</v>
      </c>
      <c r="T1891" s="25">
        <v>3</v>
      </c>
      <c r="U1891" s="25" t="s">
        <v>859</v>
      </c>
      <c r="V1891" s="25">
        <v>3</v>
      </c>
      <c r="W1891" s="25"/>
      <c r="X1891" s="25"/>
      <c r="Y1891" s="25"/>
      <c r="Z1891" s="25"/>
      <c r="AA1891" s="25"/>
      <c r="AB1891" s="2980"/>
      <c r="AC1891" s="5085"/>
      <c r="AD1891" s="5085"/>
      <c r="AE1891" s="5126"/>
      <c r="AF1891" s="42"/>
      <c r="AG1891" s="42"/>
      <c r="AH1891" s="42"/>
    </row>
    <row r="1892" spans="1:57" s="136" customFormat="1" ht="12" customHeight="1" thickBot="1">
      <c r="A1892" s="5329"/>
      <c r="B1892" s="5135"/>
      <c r="C1892" s="5178"/>
      <c r="D1892" s="5332"/>
      <c r="E1892" s="5121"/>
      <c r="F1892" s="5121"/>
      <c r="G1892" s="5121"/>
      <c r="H1892" s="5121"/>
      <c r="I1892" s="5287"/>
      <c r="J1892" s="5121"/>
      <c r="K1892" s="5121"/>
      <c r="L1892" s="5121"/>
      <c r="M1892" s="5121"/>
      <c r="N1892" s="294" t="s">
        <v>860</v>
      </c>
      <c r="O1892" s="36" t="s">
        <v>646</v>
      </c>
      <c r="P1892" s="36" t="s">
        <v>647</v>
      </c>
      <c r="Q1892" s="294" t="s">
        <v>857</v>
      </c>
      <c r="R1892" s="36">
        <v>1300</v>
      </c>
      <c r="S1892" s="36" t="s">
        <v>858</v>
      </c>
      <c r="T1892" s="36">
        <v>2</v>
      </c>
      <c r="U1892" s="36" t="s">
        <v>859</v>
      </c>
      <c r="V1892" s="36">
        <v>2</v>
      </c>
      <c r="W1892" s="36"/>
      <c r="X1892" s="36"/>
      <c r="Y1892" s="36"/>
      <c r="Z1892" s="36"/>
      <c r="AA1892" s="36"/>
      <c r="AB1892" s="2981"/>
      <c r="AC1892" s="5121"/>
      <c r="AD1892" s="5121"/>
      <c r="AE1892" s="5298"/>
      <c r="AF1892" s="457"/>
      <c r="AG1892" s="457"/>
      <c r="AH1892" s="457"/>
    </row>
    <row r="1893" spans="1:57" ht="12" customHeight="1">
      <c r="A1893" s="5336" t="s">
        <v>4001</v>
      </c>
      <c r="B1893" s="5091" t="s">
        <v>2464</v>
      </c>
      <c r="C1893" s="5201" t="s">
        <v>4044</v>
      </c>
      <c r="D1893" s="5331" t="s">
        <v>1597</v>
      </c>
      <c r="E1893" s="5236" t="s">
        <v>1223</v>
      </c>
      <c r="F1893" s="5085" t="s">
        <v>851</v>
      </c>
      <c r="G1893" s="5085" t="s">
        <v>1150</v>
      </c>
      <c r="H1893" s="5085" t="s">
        <v>624</v>
      </c>
      <c r="I1893" s="5114" t="s">
        <v>873</v>
      </c>
      <c r="J1893" s="5085">
        <v>4462</v>
      </c>
      <c r="K1893" s="5085">
        <v>5600</v>
      </c>
      <c r="L1893" s="5085">
        <v>608</v>
      </c>
      <c r="M1893" s="5085">
        <v>960</v>
      </c>
      <c r="N1893" s="286" t="s">
        <v>854</v>
      </c>
      <c r="O1893" s="286" t="s">
        <v>164</v>
      </c>
      <c r="P1893" s="286" t="s">
        <v>856</v>
      </c>
      <c r="Q1893" s="286" t="s">
        <v>857</v>
      </c>
      <c r="R1893" s="33">
        <v>270</v>
      </c>
      <c r="S1893" s="33" t="s">
        <v>858</v>
      </c>
      <c r="T1893" s="33">
        <v>2</v>
      </c>
      <c r="U1893" s="33" t="s">
        <v>859</v>
      </c>
      <c r="V1893" s="33">
        <v>2</v>
      </c>
      <c r="W1893" s="33"/>
      <c r="X1893" s="33"/>
      <c r="Y1893" s="33"/>
      <c r="Z1893" s="33"/>
      <c r="AA1893" s="33"/>
      <c r="AB1893" s="2980"/>
      <c r="AC1893" s="5085" t="s">
        <v>2466</v>
      </c>
      <c r="AD1893" s="5085" t="s">
        <v>2452</v>
      </c>
      <c r="AE1893" s="5337"/>
    </row>
    <row r="1894" spans="1:57" ht="12" customHeight="1">
      <c r="A1894" s="5336"/>
      <c r="B1894" s="5091"/>
      <c r="C1894" s="5201"/>
      <c r="D1894" s="5331"/>
      <c r="E1894" s="5236"/>
      <c r="F1894" s="5085"/>
      <c r="G1894" s="5085"/>
      <c r="H1894" s="5085"/>
      <c r="I1894" s="5114"/>
      <c r="J1894" s="5085"/>
      <c r="K1894" s="5085"/>
      <c r="L1894" s="5085"/>
      <c r="M1894" s="5085"/>
      <c r="N1894" s="292" t="s">
        <v>874</v>
      </c>
      <c r="O1894" s="292" t="s">
        <v>342</v>
      </c>
      <c r="P1894" s="292" t="s">
        <v>341</v>
      </c>
      <c r="Q1894" s="292" t="s">
        <v>857</v>
      </c>
      <c r="R1894" s="25">
        <v>1500</v>
      </c>
      <c r="S1894" s="25" t="s">
        <v>858</v>
      </c>
      <c r="T1894" s="25">
        <v>2</v>
      </c>
      <c r="U1894" s="25" t="s">
        <v>859</v>
      </c>
      <c r="V1894" s="25">
        <v>2</v>
      </c>
      <c r="W1894" s="25">
        <v>3</v>
      </c>
      <c r="X1894" s="25" t="s">
        <v>875</v>
      </c>
      <c r="Y1894" s="25" t="s">
        <v>859</v>
      </c>
      <c r="Z1894" s="25" t="s">
        <v>876</v>
      </c>
      <c r="AA1894" s="25" t="s">
        <v>877</v>
      </c>
      <c r="AB1894" s="2980"/>
      <c r="AC1894" s="5085"/>
      <c r="AD1894" s="5085"/>
      <c r="AE1894" s="5337"/>
    </row>
    <row r="1895" spans="1:57" ht="12" customHeight="1">
      <c r="A1895" s="5336"/>
      <c r="B1895" s="5091"/>
      <c r="C1895" s="5201"/>
      <c r="D1895" s="5331"/>
      <c r="E1895" s="5236"/>
      <c r="F1895" s="5085"/>
      <c r="G1895" s="5085"/>
      <c r="H1895" s="5085"/>
      <c r="I1895" s="5114"/>
      <c r="J1895" s="5085"/>
      <c r="K1895" s="5085"/>
      <c r="L1895" s="5085"/>
      <c r="M1895" s="5085"/>
      <c r="N1895" s="292" t="s">
        <v>868</v>
      </c>
      <c r="O1895" s="292" t="s">
        <v>614</v>
      </c>
      <c r="P1895" s="292" t="s">
        <v>614</v>
      </c>
      <c r="Q1895" s="292" t="s">
        <v>857</v>
      </c>
      <c r="R1895" s="25">
        <v>1405</v>
      </c>
      <c r="S1895" s="25" t="s">
        <v>858</v>
      </c>
      <c r="T1895" s="25">
        <v>3</v>
      </c>
      <c r="U1895" s="25" t="s">
        <v>859</v>
      </c>
      <c r="V1895" s="25">
        <v>3</v>
      </c>
      <c r="W1895" s="25"/>
      <c r="X1895" s="25"/>
      <c r="Y1895" s="25"/>
      <c r="Z1895" s="25"/>
      <c r="AA1895" s="25"/>
      <c r="AB1895" s="2980"/>
      <c r="AC1895" s="5085"/>
      <c r="AD1895" s="5085"/>
      <c r="AE1895" s="5337"/>
    </row>
    <row r="1896" spans="1:57" ht="12.75" customHeight="1" thickBot="1">
      <c r="A1896" s="5336"/>
      <c r="B1896" s="5091"/>
      <c r="C1896" s="5201"/>
      <c r="D1896" s="5331"/>
      <c r="E1896" s="5236"/>
      <c r="F1896" s="5085"/>
      <c r="G1896" s="5085"/>
      <c r="H1896" s="5085"/>
      <c r="I1896" s="5114"/>
      <c r="J1896" s="5085"/>
      <c r="K1896" s="5085"/>
      <c r="L1896" s="5085"/>
      <c r="M1896" s="5085"/>
      <c r="N1896" s="282" t="s">
        <v>860</v>
      </c>
      <c r="O1896" s="37" t="s">
        <v>646</v>
      </c>
      <c r="P1896" s="37" t="s">
        <v>647</v>
      </c>
      <c r="Q1896" s="282" t="s">
        <v>857</v>
      </c>
      <c r="R1896" s="37">
        <v>1300</v>
      </c>
      <c r="S1896" s="37" t="s">
        <v>858</v>
      </c>
      <c r="T1896" s="37">
        <v>2</v>
      </c>
      <c r="U1896" s="37" t="s">
        <v>859</v>
      </c>
      <c r="V1896" s="37">
        <v>2</v>
      </c>
      <c r="W1896" s="37"/>
      <c r="X1896" s="37"/>
      <c r="Y1896" s="37"/>
      <c r="Z1896" s="37"/>
      <c r="AA1896" s="37"/>
      <c r="AB1896" s="2980"/>
      <c r="AC1896" s="5085"/>
      <c r="AD1896" s="5085"/>
      <c r="AE1896" s="5337"/>
      <c r="BE1896" s="91"/>
    </row>
    <row r="1897" spans="1:57" ht="12.75" customHeight="1">
      <c r="A1897" s="5327" t="s">
        <v>4045</v>
      </c>
      <c r="B1897" s="5341" t="s">
        <v>2464</v>
      </c>
      <c r="C1897" s="5342" t="s">
        <v>4046</v>
      </c>
      <c r="D1897" s="5330" t="s">
        <v>1598</v>
      </c>
      <c r="E1897" s="5255" t="s">
        <v>1225</v>
      </c>
      <c r="F1897" s="5156" t="s">
        <v>851</v>
      </c>
      <c r="G1897" s="5156" t="s">
        <v>1131</v>
      </c>
      <c r="H1897" s="5156" t="s">
        <v>624</v>
      </c>
      <c r="I1897" s="5320" t="s">
        <v>873</v>
      </c>
      <c r="J1897" s="5156">
        <v>10816</v>
      </c>
      <c r="K1897" s="5156">
        <v>11936</v>
      </c>
      <c r="L1897" s="5156">
        <v>608</v>
      </c>
      <c r="M1897" s="5156">
        <v>960</v>
      </c>
      <c r="N1897" s="195" t="s">
        <v>854</v>
      </c>
      <c r="O1897" s="195" t="s">
        <v>164</v>
      </c>
      <c r="P1897" s="195" t="s">
        <v>856</v>
      </c>
      <c r="Q1897" s="195" t="s">
        <v>857</v>
      </c>
      <c r="R1897" s="137">
        <v>270</v>
      </c>
      <c r="S1897" s="137" t="s">
        <v>858</v>
      </c>
      <c r="T1897" s="137">
        <v>2</v>
      </c>
      <c r="U1897" s="137" t="s">
        <v>859</v>
      </c>
      <c r="V1897" s="137">
        <v>2</v>
      </c>
      <c r="W1897" s="137"/>
      <c r="X1897" s="137"/>
      <c r="Y1897" s="137"/>
      <c r="Z1897" s="137"/>
      <c r="AA1897" s="137"/>
      <c r="AB1897" s="2979"/>
      <c r="AC1897" s="5156" t="s">
        <v>2466</v>
      </c>
      <c r="AD1897" s="5156" t="s">
        <v>2452</v>
      </c>
      <c r="AE1897" s="5305"/>
      <c r="BE1897" s="91"/>
    </row>
    <row r="1898" spans="1:57" ht="12.75" customHeight="1">
      <c r="A1898" s="5328"/>
      <c r="B1898" s="5091"/>
      <c r="C1898" s="5201"/>
      <c r="D1898" s="5331"/>
      <c r="E1898" s="5236"/>
      <c r="F1898" s="5085"/>
      <c r="G1898" s="5085"/>
      <c r="H1898" s="5085"/>
      <c r="I1898" s="5114"/>
      <c r="J1898" s="5085"/>
      <c r="K1898" s="5085"/>
      <c r="L1898" s="5085"/>
      <c r="M1898" s="5085"/>
      <c r="N1898" s="292" t="s">
        <v>874</v>
      </c>
      <c r="O1898" s="25" t="s">
        <v>344</v>
      </c>
      <c r="P1898" s="292" t="s">
        <v>341</v>
      </c>
      <c r="Q1898" s="25" t="s">
        <v>857</v>
      </c>
      <c r="R1898" s="25">
        <v>1500</v>
      </c>
      <c r="S1898" s="25" t="s">
        <v>858</v>
      </c>
      <c r="T1898" s="25">
        <v>2</v>
      </c>
      <c r="U1898" s="25" t="s">
        <v>859</v>
      </c>
      <c r="V1898" s="25">
        <v>2</v>
      </c>
      <c r="W1898" s="25">
        <v>3</v>
      </c>
      <c r="X1898" s="25" t="s">
        <v>875</v>
      </c>
      <c r="Y1898" s="25" t="s">
        <v>859</v>
      </c>
      <c r="Z1898" s="25" t="s">
        <v>876</v>
      </c>
      <c r="AA1898" s="25" t="s">
        <v>877</v>
      </c>
      <c r="AB1898" s="2980"/>
      <c r="AC1898" s="5085"/>
      <c r="AD1898" s="5085"/>
      <c r="AE1898" s="5126"/>
      <c r="BE1898" s="91"/>
    </row>
    <row r="1899" spans="1:57">
      <c r="A1899" s="5328"/>
      <c r="B1899" s="5091"/>
      <c r="C1899" s="5201"/>
      <c r="D1899" s="5331"/>
      <c r="E1899" s="5236"/>
      <c r="F1899" s="5085"/>
      <c r="G1899" s="5085"/>
      <c r="H1899" s="5085"/>
      <c r="I1899" s="5114"/>
      <c r="J1899" s="5085"/>
      <c r="K1899" s="5085"/>
      <c r="L1899" s="5085"/>
      <c r="M1899" s="5085"/>
      <c r="N1899" s="292" t="s">
        <v>868</v>
      </c>
      <c r="O1899" s="292" t="s">
        <v>614</v>
      </c>
      <c r="P1899" s="292" t="s">
        <v>614</v>
      </c>
      <c r="Q1899" s="292" t="s">
        <v>857</v>
      </c>
      <c r="R1899" s="25">
        <v>1405</v>
      </c>
      <c r="S1899" s="25" t="s">
        <v>858</v>
      </c>
      <c r="T1899" s="25">
        <v>3</v>
      </c>
      <c r="U1899" s="25" t="s">
        <v>859</v>
      </c>
      <c r="V1899" s="25">
        <v>3</v>
      </c>
      <c r="W1899" s="25"/>
      <c r="X1899" s="25"/>
      <c r="Y1899" s="25"/>
      <c r="Z1899" s="25"/>
      <c r="AA1899" s="25"/>
      <c r="AB1899" s="2980"/>
      <c r="AC1899" s="5085"/>
      <c r="AD1899" s="5085"/>
      <c r="AE1899" s="5126"/>
      <c r="BE1899" s="91"/>
    </row>
    <row r="1900" spans="1:57" ht="15" customHeight="1" thickBot="1">
      <c r="A1900" s="5329"/>
      <c r="B1900" s="5135"/>
      <c r="C1900" s="5215"/>
      <c r="D1900" s="5332"/>
      <c r="E1900" s="5277"/>
      <c r="F1900" s="5121"/>
      <c r="G1900" s="5121"/>
      <c r="H1900" s="5121"/>
      <c r="I1900" s="5287"/>
      <c r="J1900" s="5121"/>
      <c r="K1900" s="5121"/>
      <c r="L1900" s="5121"/>
      <c r="M1900" s="5121"/>
      <c r="N1900" s="294" t="s">
        <v>860</v>
      </c>
      <c r="O1900" s="36" t="s">
        <v>646</v>
      </c>
      <c r="P1900" s="36" t="s">
        <v>647</v>
      </c>
      <c r="Q1900" s="294" t="s">
        <v>857</v>
      </c>
      <c r="R1900" s="36">
        <v>1300</v>
      </c>
      <c r="S1900" s="36" t="s">
        <v>858</v>
      </c>
      <c r="T1900" s="36">
        <v>2</v>
      </c>
      <c r="U1900" s="36" t="s">
        <v>859</v>
      </c>
      <c r="V1900" s="36">
        <v>2</v>
      </c>
      <c r="W1900" s="36"/>
      <c r="X1900" s="36"/>
      <c r="Y1900" s="36"/>
      <c r="Z1900" s="36"/>
      <c r="AA1900" s="36"/>
      <c r="AB1900" s="2981"/>
      <c r="AC1900" s="5121"/>
      <c r="AD1900" s="5121"/>
      <c r="AE1900" s="5298"/>
      <c r="BE1900" s="91"/>
    </row>
    <row r="1901" spans="1:57" ht="12.75" customHeight="1">
      <c r="A1901" s="5327" t="s">
        <v>4047</v>
      </c>
      <c r="B1901" s="5341" t="s">
        <v>2464</v>
      </c>
      <c r="C1901" s="5342" t="s">
        <v>4048</v>
      </c>
      <c r="D1901" s="5338" t="s">
        <v>1613</v>
      </c>
      <c r="E1901" s="5255" t="s">
        <v>1225</v>
      </c>
      <c r="F1901" s="5156" t="s">
        <v>851</v>
      </c>
      <c r="G1901" s="5156" t="s">
        <v>1130</v>
      </c>
      <c r="H1901" s="5156" t="s">
        <v>624</v>
      </c>
      <c r="I1901" s="5320" t="s">
        <v>873</v>
      </c>
      <c r="J1901" s="5255">
        <v>8448</v>
      </c>
      <c r="K1901" s="5255">
        <v>9608</v>
      </c>
      <c r="L1901" s="5255">
        <v>608</v>
      </c>
      <c r="M1901" s="5255">
        <v>960</v>
      </c>
      <c r="N1901" s="195" t="s">
        <v>854</v>
      </c>
      <c r="O1901" s="195" t="s">
        <v>164</v>
      </c>
      <c r="P1901" s="195" t="s">
        <v>856</v>
      </c>
      <c r="Q1901" s="195" t="s">
        <v>857</v>
      </c>
      <c r="R1901" s="137">
        <v>270</v>
      </c>
      <c r="S1901" s="137" t="s">
        <v>858</v>
      </c>
      <c r="T1901" s="137">
        <v>2</v>
      </c>
      <c r="U1901" s="137" t="s">
        <v>859</v>
      </c>
      <c r="V1901" s="137">
        <v>2</v>
      </c>
      <c r="W1901" s="137"/>
      <c r="X1901" s="137"/>
      <c r="Y1901" s="137"/>
      <c r="Z1901" s="137"/>
      <c r="AA1901" s="137"/>
      <c r="AB1901" s="2979"/>
      <c r="AC1901" s="5156" t="s">
        <v>2466</v>
      </c>
      <c r="AD1901" s="5156" t="s">
        <v>2452</v>
      </c>
      <c r="AE1901" s="5305"/>
      <c r="BE1901" s="91"/>
    </row>
    <row r="1902" spans="1:57">
      <c r="A1902" s="5328"/>
      <c r="B1902" s="5091"/>
      <c r="C1902" s="5201"/>
      <c r="D1902" s="5339"/>
      <c r="E1902" s="5236"/>
      <c r="F1902" s="5085"/>
      <c r="G1902" s="5085"/>
      <c r="H1902" s="5085"/>
      <c r="I1902" s="5114"/>
      <c r="J1902" s="5236"/>
      <c r="K1902" s="5236"/>
      <c r="L1902" s="5236"/>
      <c r="M1902" s="5236"/>
      <c r="N1902" s="292" t="s">
        <v>874</v>
      </c>
      <c r="O1902" s="468" t="s">
        <v>1158</v>
      </c>
      <c r="P1902" s="483" t="s">
        <v>341</v>
      </c>
      <c r="Q1902" s="292" t="s">
        <v>857</v>
      </c>
      <c r="R1902" s="25">
        <v>1500</v>
      </c>
      <c r="S1902" s="25" t="s">
        <v>858</v>
      </c>
      <c r="T1902" s="25">
        <v>4</v>
      </c>
      <c r="U1902" s="25" t="s">
        <v>859</v>
      </c>
      <c r="V1902" s="25">
        <v>4</v>
      </c>
      <c r="W1902" s="25">
        <v>6</v>
      </c>
      <c r="X1902" s="25" t="s">
        <v>875</v>
      </c>
      <c r="Y1902" s="25" t="s">
        <v>859</v>
      </c>
      <c r="Z1902" s="25" t="s">
        <v>876</v>
      </c>
      <c r="AA1902" s="25" t="s">
        <v>877</v>
      </c>
      <c r="AB1902" s="2980"/>
      <c r="AC1902" s="5085"/>
      <c r="AD1902" s="5085"/>
      <c r="AE1902" s="5126"/>
      <c r="BE1902" s="91"/>
    </row>
    <row r="1903" spans="1:57">
      <c r="A1903" s="5328"/>
      <c r="B1903" s="5091"/>
      <c r="C1903" s="5201"/>
      <c r="D1903" s="5339"/>
      <c r="E1903" s="5236"/>
      <c r="F1903" s="5085"/>
      <c r="G1903" s="5085"/>
      <c r="H1903" s="5085"/>
      <c r="I1903" s="5114"/>
      <c r="J1903" s="5236"/>
      <c r="K1903" s="5236"/>
      <c r="L1903" s="5236"/>
      <c r="M1903" s="5236"/>
      <c r="N1903" s="292" t="s">
        <v>868</v>
      </c>
      <c r="O1903" s="292" t="s">
        <v>614</v>
      </c>
      <c r="P1903" s="292" t="s">
        <v>614</v>
      </c>
      <c r="Q1903" s="292" t="s">
        <v>857</v>
      </c>
      <c r="R1903" s="25">
        <v>1405</v>
      </c>
      <c r="S1903" s="25" t="s">
        <v>858</v>
      </c>
      <c r="T1903" s="25">
        <v>3</v>
      </c>
      <c r="U1903" s="25" t="s">
        <v>859</v>
      </c>
      <c r="V1903" s="25">
        <v>3</v>
      </c>
      <c r="W1903" s="25"/>
      <c r="X1903" s="25"/>
      <c r="Y1903" s="25"/>
      <c r="Z1903" s="25"/>
      <c r="AA1903" s="25"/>
      <c r="AB1903" s="2980"/>
      <c r="AC1903" s="5085"/>
      <c r="AD1903" s="5085"/>
      <c r="AE1903" s="5126"/>
      <c r="BE1903" s="91"/>
    </row>
    <row r="1904" spans="1:57" ht="15" customHeight="1" thickBot="1">
      <c r="A1904" s="5329"/>
      <c r="B1904" s="5135"/>
      <c r="C1904" s="5215"/>
      <c r="D1904" s="5340"/>
      <c r="E1904" s="5277"/>
      <c r="F1904" s="5121"/>
      <c r="G1904" s="5121"/>
      <c r="H1904" s="5121"/>
      <c r="I1904" s="5287"/>
      <c r="J1904" s="5277"/>
      <c r="K1904" s="5277"/>
      <c r="L1904" s="5277"/>
      <c r="M1904" s="5277"/>
      <c r="N1904" s="294" t="s">
        <v>860</v>
      </c>
      <c r="O1904" s="36" t="s">
        <v>646</v>
      </c>
      <c r="P1904" s="36" t="s">
        <v>647</v>
      </c>
      <c r="Q1904" s="294" t="s">
        <v>857</v>
      </c>
      <c r="R1904" s="36">
        <v>1300</v>
      </c>
      <c r="S1904" s="36" t="s">
        <v>858</v>
      </c>
      <c r="T1904" s="36">
        <v>2</v>
      </c>
      <c r="U1904" s="36" t="s">
        <v>859</v>
      </c>
      <c r="V1904" s="36">
        <v>2</v>
      </c>
      <c r="W1904" s="36"/>
      <c r="X1904" s="36"/>
      <c r="Y1904" s="36"/>
      <c r="Z1904" s="36"/>
      <c r="AA1904" s="36"/>
      <c r="AB1904" s="2981"/>
      <c r="AC1904" s="5121"/>
      <c r="AD1904" s="5121"/>
      <c r="AE1904" s="5298"/>
      <c r="BE1904" s="91"/>
    </row>
    <row r="1905" spans="1:57">
      <c r="A1905" s="5327" t="s">
        <v>4049</v>
      </c>
      <c r="B1905" s="5341" t="s">
        <v>2464</v>
      </c>
      <c r="C1905" s="5342" t="s">
        <v>4050</v>
      </c>
      <c r="D1905" s="5330" t="s">
        <v>1614</v>
      </c>
      <c r="E1905" s="5156" t="s">
        <v>1221</v>
      </c>
      <c r="F1905" s="5156" t="s">
        <v>851</v>
      </c>
      <c r="G1905" s="5156" t="s">
        <v>1145</v>
      </c>
      <c r="H1905" s="5156" t="s">
        <v>624</v>
      </c>
      <c r="I1905" s="5320" t="s">
        <v>1147</v>
      </c>
      <c r="J1905" s="5156">
        <v>640</v>
      </c>
      <c r="K1905" s="5156">
        <v>1728</v>
      </c>
      <c r="L1905" s="5156">
        <v>544</v>
      </c>
      <c r="M1905" s="5156">
        <v>832</v>
      </c>
      <c r="N1905" s="195" t="s">
        <v>854</v>
      </c>
      <c r="O1905" s="195" t="s">
        <v>164</v>
      </c>
      <c r="P1905" s="195" t="s">
        <v>856</v>
      </c>
      <c r="Q1905" s="195" t="s">
        <v>857</v>
      </c>
      <c r="R1905" s="137">
        <v>270</v>
      </c>
      <c r="S1905" s="137" t="s">
        <v>858</v>
      </c>
      <c r="T1905" s="137">
        <v>2</v>
      </c>
      <c r="U1905" s="137" t="s">
        <v>859</v>
      </c>
      <c r="V1905" s="137">
        <v>2</v>
      </c>
      <c r="W1905" s="137"/>
      <c r="X1905" s="137"/>
      <c r="Y1905" s="137"/>
      <c r="Z1905" s="137"/>
      <c r="AA1905" s="137"/>
      <c r="AB1905" s="2979"/>
      <c r="AC1905" s="5156" t="s">
        <v>2451</v>
      </c>
      <c r="AD1905" s="5156" t="s">
        <v>2452</v>
      </c>
      <c r="AE1905" s="5305"/>
      <c r="BE1905" s="91"/>
    </row>
    <row r="1906" spans="1:57">
      <c r="A1906" s="5328"/>
      <c r="B1906" s="5091"/>
      <c r="C1906" s="5201"/>
      <c r="D1906" s="5331"/>
      <c r="E1906" s="5085"/>
      <c r="F1906" s="5085"/>
      <c r="G1906" s="5085"/>
      <c r="H1906" s="5085"/>
      <c r="I1906" s="5114"/>
      <c r="J1906" s="5085"/>
      <c r="K1906" s="5085"/>
      <c r="L1906" s="5085"/>
      <c r="M1906" s="5085"/>
      <c r="N1906" s="292" t="s">
        <v>868</v>
      </c>
      <c r="O1906" s="292" t="s">
        <v>340</v>
      </c>
      <c r="P1906" s="292" t="s">
        <v>340</v>
      </c>
      <c r="Q1906" s="292" t="s">
        <v>857</v>
      </c>
      <c r="R1906" s="25">
        <v>1400</v>
      </c>
      <c r="S1906" s="25" t="s">
        <v>858</v>
      </c>
      <c r="T1906" s="25">
        <v>8</v>
      </c>
      <c r="U1906" s="25" t="s">
        <v>859</v>
      </c>
      <c r="V1906" s="25">
        <v>8</v>
      </c>
      <c r="W1906" s="25"/>
      <c r="X1906" s="25"/>
      <c r="Y1906" s="25"/>
      <c r="Z1906" s="25"/>
      <c r="AA1906" s="25"/>
      <c r="AB1906" s="2980"/>
      <c r="AC1906" s="5085"/>
      <c r="AD1906" s="5085"/>
      <c r="AE1906" s="5126"/>
      <c r="BE1906" s="91"/>
    </row>
    <row r="1907" spans="1:57" ht="13.5" thickBot="1">
      <c r="A1907" s="5329"/>
      <c r="B1907" s="5135"/>
      <c r="C1907" s="5215"/>
      <c r="D1907" s="5332"/>
      <c r="E1907" s="5121"/>
      <c r="F1907" s="5121"/>
      <c r="G1907" s="5121"/>
      <c r="H1907" s="5121"/>
      <c r="I1907" s="5287"/>
      <c r="J1907" s="5121"/>
      <c r="K1907" s="5121"/>
      <c r="L1907" s="5121"/>
      <c r="M1907" s="5121"/>
      <c r="N1907" s="294" t="s">
        <v>860</v>
      </c>
      <c r="O1907" s="36" t="s">
        <v>646</v>
      </c>
      <c r="P1907" s="36" t="s">
        <v>647</v>
      </c>
      <c r="Q1907" s="294" t="s">
        <v>857</v>
      </c>
      <c r="R1907" s="36">
        <v>1300</v>
      </c>
      <c r="S1907" s="36" t="s">
        <v>858</v>
      </c>
      <c r="T1907" s="36">
        <v>2</v>
      </c>
      <c r="U1907" s="36" t="s">
        <v>859</v>
      </c>
      <c r="V1907" s="36">
        <v>2</v>
      </c>
      <c r="W1907" s="36"/>
      <c r="X1907" s="36"/>
      <c r="Y1907" s="36"/>
      <c r="Z1907" s="36"/>
      <c r="AA1907" s="36"/>
      <c r="AB1907" s="2981"/>
      <c r="AC1907" s="5121"/>
      <c r="AD1907" s="5121"/>
      <c r="AE1907" s="5298"/>
      <c r="BE1907" s="91"/>
    </row>
    <row r="1908" spans="1:57" ht="15" customHeight="1">
      <c r="A1908" s="5415" t="s">
        <v>3884</v>
      </c>
      <c r="B1908" s="5421" t="s">
        <v>2470</v>
      </c>
      <c r="C1908" s="5429" t="s">
        <v>3877</v>
      </c>
      <c r="D1908" s="5419" t="s">
        <v>484</v>
      </c>
      <c r="E1908" s="5410"/>
      <c r="F1908" s="3739" t="s">
        <v>851</v>
      </c>
      <c r="G1908" s="5255" t="s">
        <v>862</v>
      </c>
      <c r="H1908" s="5424" t="s">
        <v>624</v>
      </c>
      <c r="I1908" s="5418" t="s">
        <v>853</v>
      </c>
      <c r="J1908" s="3739">
        <v>1088</v>
      </c>
      <c r="K1908" s="3739">
        <v>1376</v>
      </c>
      <c r="L1908" s="3739">
        <v>608</v>
      </c>
      <c r="M1908" s="3739">
        <v>832</v>
      </c>
      <c r="N1908" s="472" t="s">
        <v>854</v>
      </c>
      <c r="O1908" s="472" t="s">
        <v>49</v>
      </c>
      <c r="P1908" s="474" t="s">
        <v>50</v>
      </c>
      <c r="Q1908" s="474" t="s">
        <v>857</v>
      </c>
      <c r="R1908" s="472">
        <v>270</v>
      </c>
      <c r="S1908" s="474" t="s">
        <v>858</v>
      </c>
      <c r="T1908" s="474">
        <v>2</v>
      </c>
      <c r="U1908" s="474" t="s">
        <v>859</v>
      </c>
      <c r="V1908" s="474">
        <v>2</v>
      </c>
      <c r="W1908" s="137"/>
      <c r="X1908" s="137"/>
      <c r="Y1908" s="137"/>
      <c r="Z1908" s="137"/>
      <c r="AA1908" s="513"/>
      <c r="AB1908" s="2975"/>
      <c r="AC1908" s="5624" t="s">
        <v>2451</v>
      </c>
      <c r="AD1908" s="5612" t="s">
        <v>2452</v>
      </c>
      <c r="AE1908" s="536"/>
      <c r="BE1908" s="91"/>
    </row>
    <row r="1909" spans="1:57">
      <c r="A1909" s="5416"/>
      <c r="B1909" s="5422"/>
      <c r="C1909" s="5426"/>
      <c r="D1909" s="5404"/>
      <c r="E1909" s="5410"/>
      <c r="F1909" s="3742"/>
      <c r="G1909" s="5236"/>
      <c r="H1909" s="5398"/>
      <c r="I1909" s="5401"/>
      <c r="J1909" s="3742"/>
      <c r="K1909" s="3742"/>
      <c r="L1909" s="3742"/>
      <c r="M1909" s="3742"/>
      <c r="N1909" s="468" t="s">
        <v>860</v>
      </c>
      <c r="O1909" s="295" t="s">
        <v>47</v>
      </c>
      <c r="P1909" s="295" t="s">
        <v>647</v>
      </c>
      <c r="Q1909" s="295" t="s">
        <v>857</v>
      </c>
      <c r="R1909" s="468">
        <v>1300</v>
      </c>
      <c r="S1909" s="295" t="s">
        <v>858</v>
      </c>
      <c r="T1909" s="295">
        <v>2</v>
      </c>
      <c r="U1909" s="295" t="s">
        <v>859</v>
      </c>
      <c r="V1909" s="295">
        <v>2</v>
      </c>
      <c r="W1909" s="25"/>
      <c r="X1909" s="25"/>
      <c r="Y1909" s="25"/>
      <c r="Z1909" s="25"/>
      <c r="AA1909" s="504"/>
      <c r="AB1909" s="2976"/>
      <c r="AC1909" s="5621"/>
      <c r="AD1909" s="5613"/>
      <c r="AE1909" s="536"/>
      <c r="BE1909" s="91"/>
    </row>
    <row r="1910" spans="1:57">
      <c r="A1910" s="5416"/>
      <c r="B1910" s="5422"/>
      <c r="C1910" s="5426"/>
      <c r="D1910" s="5404"/>
      <c r="E1910" s="5410"/>
      <c r="F1910" s="3742"/>
      <c r="G1910" s="5236"/>
      <c r="H1910" s="5398"/>
      <c r="I1910" s="5401"/>
      <c r="J1910" s="3742"/>
      <c r="K1910" s="3742"/>
      <c r="L1910" s="3742"/>
      <c r="M1910" s="3742"/>
      <c r="N1910" s="468" t="s">
        <v>868</v>
      </c>
      <c r="O1910" s="468" t="s">
        <v>869</v>
      </c>
      <c r="P1910" s="468" t="s">
        <v>869</v>
      </c>
      <c r="Q1910" s="468" t="s">
        <v>857</v>
      </c>
      <c r="R1910" s="468">
        <v>1405</v>
      </c>
      <c r="S1910" s="295" t="s">
        <v>858</v>
      </c>
      <c r="T1910" s="295">
        <v>2</v>
      </c>
      <c r="U1910" s="295" t="s">
        <v>859</v>
      </c>
      <c r="V1910" s="295">
        <v>2</v>
      </c>
      <c r="W1910" s="486"/>
      <c r="X1910" s="486"/>
      <c r="Y1910" s="486"/>
      <c r="Z1910" s="486"/>
      <c r="AA1910" s="514"/>
      <c r="AB1910" s="2977"/>
      <c r="AC1910" s="5621"/>
      <c r="AD1910" s="5613"/>
      <c r="AE1910" s="536"/>
      <c r="BE1910" s="91"/>
    </row>
    <row r="1911" spans="1:57">
      <c r="A1911" s="5416"/>
      <c r="B1911" s="5422"/>
      <c r="C1911" s="5427"/>
      <c r="D1911" s="5420"/>
      <c r="E1911" s="5411"/>
      <c r="F1911" s="3740"/>
      <c r="G1911" s="5237"/>
      <c r="H1911" s="5399"/>
      <c r="I1911" s="5402"/>
      <c r="J1911" s="3740"/>
      <c r="K1911" s="3740"/>
      <c r="L1911" s="3740"/>
      <c r="M1911" s="3740"/>
      <c r="N1911" s="468" t="s">
        <v>48</v>
      </c>
      <c r="O1911" s="468" t="s">
        <v>340</v>
      </c>
      <c r="P1911" s="468" t="s">
        <v>340</v>
      </c>
      <c r="Q1911" s="295" t="s">
        <v>857</v>
      </c>
      <c r="R1911" s="468">
        <v>1400</v>
      </c>
      <c r="S1911" s="295" t="s">
        <v>858</v>
      </c>
      <c r="T1911" s="295">
        <v>8</v>
      </c>
      <c r="U1911" s="295" t="s">
        <v>859</v>
      </c>
      <c r="V1911" s="295">
        <v>8</v>
      </c>
      <c r="W1911" s="486"/>
      <c r="X1911" s="486"/>
      <c r="Y1911" s="486"/>
      <c r="Z1911" s="486"/>
      <c r="AA1911" s="514"/>
      <c r="AB1911" s="2977"/>
      <c r="AC1911" s="5621"/>
      <c r="AD1911" s="5613"/>
      <c r="AE1911" s="536"/>
      <c r="BE1911" s="91"/>
    </row>
    <row r="1912" spans="1:57">
      <c r="A1912" s="5416"/>
      <c r="B1912" s="5422" t="s">
        <v>2470</v>
      </c>
      <c r="C1912" s="5425" t="s">
        <v>3976</v>
      </c>
      <c r="D1912" s="5403" t="s">
        <v>485</v>
      </c>
      <c r="E1912" s="5409"/>
      <c r="F1912" s="3812" t="s">
        <v>851</v>
      </c>
      <c r="G1912" s="5291" t="s">
        <v>862</v>
      </c>
      <c r="H1912" s="5397" t="s">
        <v>624</v>
      </c>
      <c r="I1912" s="5400" t="s">
        <v>853</v>
      </c>
      <c r="J1912" s="3812">
        <v>1088</v>
      </c>
      <c r="K1912" s="3812">
        <v>4992</v>
      </c>
      <c r="L1912" s="3812">
        <v>608</v>
      </c>
      <c r="M1912" s="3812">
        <v>832</v>
      </c>
      <c r="N1912" s="468" t="s">
        <v>854</v>
      </c>
      <c r="O1912" s="468" t="s">
        <v>855</v>
      </c>
      <c r="P1912" s="295" t="s">
        <v>856</v>
      </c>
      <c r="Q1912" s="295" t="s">
        <v>857</v>
      </c>
      <c r="R1912" s="468">
        <v>270</v>
      </c>
      <c r="S1912" s="295" t="s">
        <v>858</v>
      </c>
      <c r="T1912" s="295">
        <v>2</v>
      </c>
      <c r="U1912" s="295" t="s">
        <v>859</v>
      </c>
      <c r="V1912" s="295">
        <v>2</v>
      </c>
      <c r="W1912" s="486"/>
      <c r="X1912" s="486"/>
      <c r="Y1912" s="486"/>
      <c r="Z1912" s="486"/>
      <c r="AA1912" s="514"/>
      <c r="AB1912" s="2977"/>
      <c r="AC1912" s="5621" t="s">
        <v>2451</v>
      </c>
      <c r="AD1912" s="5613" t="s">
        <v>2452</v>
      </c>
      <c r="AE1912" s="536"/>
    </row>
    <row r="1913" spans="1:57">
      <c r="A1913" s="5416"/>
      <c r="B1913" s="5422"/>
      <c r="C1913" s="5426"/>
      <c r="D1913" s="5404"/>
      <c r="E1913" s="5410"/>
      <c r="F1913" s="3742"/>
      <c r="G1913" s="5236"/>
      <c r="H1913" s="5398"/>
      <c r="I1913" s="5401"/>
      <c r="J1913" s="3742"/>
      <c r="K1913" s="3742"/>
      <c r="L1913" s="3742"/>
      <c r="M1913" s="3742"/>
      <c r="N1913" s="468" t="s">
        <v>860</v>
      </c>
      <c r="O1913" s="295" t="s">
        <v>47</v>
      </c>
      <c r="P1913" s="295" t="s">
        <v>647</v>
      </c>
      <c r="Q1913" s="295" t="s">
        <v>857</v>
      </c>
      <c r="R1913" s="468">
        <v>1300</v>
      </c>
      <c r="S1913" s="295" t="s">
        <v>858</v>
      </c>
      <c r="T1913" s="295">
        <v>2</v>
      </c>
      <c r="U1913" s="295" t="s">
        <v>859</v>
      </c>
      <c r="V1913" s="295">
        <v>2</v>
      </c>
      <c r="W1913" s="486"/>
      <c r="X1913" s="486"/>
      <c r="Y1913" s="486"/>
      <c r="Z1913" s="486"/>
      <c r="AA1913" s="514"/>
      <c r="AB1913" s="2977"/>
      <c r="AC1913" s="5621"/>
      <c r="AD1913" s="5613"/>
      <c r="AE1913" s="536"/>
    </row>
    <row r="1914" spans="1:57" ht="53.25" customHeight="1">
      <c r="A1914" s="5416"/>
      <c r="B1914" s="5422"/>
      <c r="C1914" s="5426"/>
      <c r="D1914" s="5404"/>
      <c r="E1914" s="5410"/>
      <c r="F1914" s="3742"/>
      <c r="G1914" s="5236"/>
      <c r="H1914" s="5398"/>
      <c r="I1914" s="5401"/>
      <c r="J1914" s="3742"/>
      <c r="K1914" s="3742"/>
      <c r="L1914" s="3742"/>
      <c r="M1914" s="3742"/>
      <c r="N1914" s="468" t="s">
        <v>868</v>
      </c>
      <c r="O1914" s="468" t="s">
        <v>869</v>
      </c>
      <c r="P1914" s="468" t="s">
        <v>869</v>
      </c>
      <c r="Q1914" s="468" t="s">
        <v>857</v>
      </c>
      <c r="R1914" s="468">
        <v>1405</v>
      </c>
      <c r="S1914" s="295" t="s">
        <v>858</v>
      </c>
      <c r="T1914" s="295">
        <v>2</v>
      </c>
      <c r="U1914" s="295" t="s">
        <v>859</v>
      </c>
      <c r="V1914" s="295">
        <v>2</v>
      </c>
      <c r="W1914" s="486"/>
      <c r="X1914" s="486"/>
      <c r="Y1914" s="486"/>
      <c r="Z1914" s="486"/>
      <c r="AA1914" s="514"/>
      <c r="AB1914" s="2977"/>
      <c r="AC1914" s="5621"/>
      <c r="AD1914" s="5613"/>
      <c r="AE1914" s="536"/>
    </row>
    <row r="1915" spans="1:57" ht="26.25" customHeight="1">
      <c r="A1915" s="5416"/>
      <c r="B1915" s="5422"/>
      <c r="C1915" s="5427"/>
      <c r="D1915" s="5420"/>
      <c r="E1915" s="5411"/>
      <c r="F1915" s="3740"/>
      <c r="G1915" s="5237"/>
      <c r="H1915" s="5399"/>
      <c r="I1915" s="5402"/>
      <c r="J1915" s="3740"/>
      <c r="K1915" s="3740"/>
      <c r="L1915" s="3740"/>
      <c r="M1915" s="3740"/>
      <c r="N1915" s="468" t="s">
        <v>48</v>
      </c>
      <c r="O1915" s="468" t="s">
        <v>340</v>
      </c>
      <c r="P1915" s="468" t="s">
        <v>340</v>
      </c>
      <c r="Q1915" s="295" t="s">
        <v>857</v>
      </c>
      <c r="R1915" s="468">
        <v>1400</v>
      </c>
      <c r="S1915" s="295" t="s">
        <v>858</v>
      </c>
      <c r="T1915" s="295">
        <v>8</v>
      </c>
      <c r="U1915" s="295" t="s">
        <v>859</v>
      </c>
      <c r="V1915" s="295">
        <v>8</v>
      </c>
      <c r="W1915" s="486"/>
      <c r="X1915" s="486"/>
      <c r="Y1915" s="486"/>
      <c r="Z1915" s="486"/>
      <c r="AA1915" s="514"/>
      <c r="AB1915" s="2977"/>
      <c r="AC1915" s="5621"/>
      <c r="AD1915" s="5613"/>
      <c r="AE1915" s="536"/>
    </row>
    <row r="1916" spans="1:57">
      <c r="A1916" s="5416"/>
      <c r="B1916" s="5422" t="s">
        <v>2470</v>
      </c>
      <c r="C1916" s="5425" t="s">
        <v>4051</v>
      </c>
      <c r="D1916" s="5403" t="s">
        <v>486</v>
      </c>
      <c r="E1916" s="5409"/>
      <c r="F1916" s="3812" t="s">
        <v>851</v>
      </c>
      <c r="G1916" s="5291" t="s">
        <v>862</v>
      </c>
      <c r="H1916" s="5397" t="s">
        <v>624</v>
      </c>
      <c r="I1916" s="5400" t="s">
        <v>853</v>
      </c>
      <c r="J1916" s="3812">
        <v>4992</v>
      </c>
      <c r="K1916" s="3812">
        <v>12608</v>
      </c>
      <c r="L1916" s="3812">
        <v>736</v>
      </c>
      <c r="M1916" s="3812">
        <v>1132</v>
      </c>
      <c r="N1916" s="468" t="s">
        <v>854</v>
      </c>
      <c r="O1916" s="468" t="s">
        <v>863</v>
      </c>
      <c r="P1916" s="295" t="s">
        <v>864</v>
      </c>
      <c r="Q1916" s="295" t="s">
        <v>857</v>
      </c>
      <c r="R1916" s="468">
        <v>270</v>
      </c>
      <c r="S1916" s="295" t="s">
        <v>858</v>
      </c>
      <c r="T1916" s="295">
        <v>2</v>
      </c>
      <c r="U1916" s="295" t="s">
        <v>859</v>
      </c>
      <c r="V1916" s="295">
        <v>2</v>
      </c>
      <c r="W1916" s="486"/>
      <c r="X1916" s="486"/>
      <c r="Y1916" s="486"/>
      <c r="Z1916" s="486"/>
      <c r="AA1916" s="514"/>
      <c r="AB1916" s="2977"/>
      <c r="AC1916" s="5621" t="s">
        <v>2466</v>
      </c>
      <c r="AD1916" s="5613" t="s">
        <v>2452</v>
      </c>
      <c r="AE1916" s="536"/>
    </row>
    <row r="1917" spans="1:57" ht="203.25" customHeight="1">
      <c r="A1917" s="5416"/>
      <c r="B1917" s="5422"/>
      <c r="C1917" s="5426"/>
      <c r="D1917" s="5404"/>
      <c r="E1917" s="5410"/>
      <c r="F1917" s="3742"/>
      <c r="G1917" s="5236"/>
      <c r="H1917" s="5398"/>
      <c r="I1917" s="5401"/>
      <c r="J1917" s="3742"/>
      <c r="K1917" s="3742"/>
      <c r="L1917" s="3742"/>
      <c r="M1917" s="3742"/>
      <c r="N1917" s="468" t="s">
        <v>860</v>
      </c>
      <c r="O1917" s="295" t="s">
        <v>47</v>
      </c>
      <c r="P1917" s="295" t="s">
        <v>647</v>
      </c>
      <c r="Q1917" s="295" t="s">
        <v>857</v>
      </c>
      <c r="R1917" s="468">
        <v>1300</v>
      </c>
      <c r="S1917" s="295" t="s">
        <v>858</v>
      </c>
      <c r="T1917" s="295">
        <v>2</v>
      </c>
      <c r="U1917" s="295" t="s">
        <v>859</v>
      </c>
      <c r="V1917" s="295">
        <v>2</v>
      </c>
      <c r="W1917" s="486"/>
      <c r="X1917" s="486"/>
      <c r="Y1917" s="486"/>
      <c r="Z1917" s="486"/>
      <c r="AA1917" s="514"/>
      <c r="AB1917" s="2977"/>
      <c r="AC1917" s="5621"/>
      <c r="AD1917" s="5613"/>
      <c r="AE1917" s="536"/>
    </row>
    <row r="1918" spans="1:57">
      <c r="A1918" s="5416"/>
      <c r="B1918" s="5422"/>
      <c r="C1918" s="5426"/>
      <c r="D1918" s="5404"/>
      <c r="E1918" s="5410"/>
      <c r="F1918" s="3742"/>
      <c r="G1918" s="5236"/>
      <c r="H1918" s="5398"/>
      <c r="I1918" s="5401"/>
      <c r="J1918" s="3742"/>
      <c r="K1918" s="3742"/>
      <c r="L1918" s="3742"/>
      <c r="M1918" s="3742"/>
      <c r="N1918" s="468" t="s">
        <v>868</v>
      </c>
      <c r="O1918" s="468" t="s">
        <v>869</v>
      </c>
      <c r="P1918" s="468" t="s">
        <v>869</v>
      </c>
      <c r="Q1918" s="468" t="s">
        <v>857</v>
      </c>
      <c r="R1918" s="295">
        <v>1405</v>
      </c>
      <c r="S1918" s="295" t="s">
        <v>858</v>
      </c>
      <c r="T1918" s="295">
        <v>2</v>
      </c>
      <c r="U1918" s="295" t="s">
        <v>859</v>
      </c>
      <c r="V1918" s="295">
        <v>2</v>
      </c>
      <c r="W1918" s="486"/>
      <c r="X1918" s="486"/>
      <c r="Y1918" s="486"/>
      <c r="Z1918" s="486"/>
      <c r="AA1918" s="514"/>
      <c r="AB1918" s="2977"/>
      <c r="AC1918" s="5621"/>
      <c r="AD1918" s="5613"/>
      <c r="AE1918" s="536"/>
    </row>
    <row r="1919" spans="1:57">
      <c r="A1919" s="5416"/>
      <c r="B1919" s="5422"/>
      <c r="C1919" s="5427"/>
      <c r="D1919" s="5420"/>
      <c r="E1919" s="5411"/>
      <c r="F1919" s="3740"/>
      <c r="G1919" s="5237"/>
      <c r="H1919" s="5399"/>
      <c r="I1919" s="5402"/>
      <c r="J1919" s="3740"/>
      <c r="K1919" s="3740"/>
      <c r="L1919" s="3740"/>
      <c r="M1919" s="3740"/>
      <c r="N1919" s="468" t="s">
        <v>48</v>
      </c>
      <c r="O1919" s="468" t="s">
        <v>340</v>
      </c>
      <c r="P1919" s="468" t="s">
        <v>340</v>
      </c>
      <c r="Q1919" s="295" t="s">
        <v>857</v>
      </c>
      <c r="R1919" s="468">
        <v>1400</v>
      </c>
      <c r="S1919" s="295" t="s">
        <v>858</v>
      </c>
      <c r="T1919" s="295">
        <v>8</v>
      </c>
      <c r="U1919" s="295" t="s">
        <v>859</v>
      </c>
      <c r="V1919" s="295">
        <v>8</v>
      </c>
      <c r="W1919" s="486"/>
      <c r="X1919" s="486"/>
      <c r="Y1919" s="486"/>
      <c r="Z1919" s="486"/>
      <c r="AA1919" s="514"/>
      <c r="AB1919" s="2977"/>
      <c r="AC1919" s="5621"/>
      <c r="AD1919" s="5613"/>
      <c r="AE1919" s="536"/>
    </row>
    <row r="1920" spans="1:57">
      <c r="A1920" s="5416"/>
      <c r="B1920" s="5422" t="s">
        <v>2470</v>
      </c>
      <c r="C1920" s="5425" t="s">
        <v>3635</v>
      </c>
      <c r="D1920" s="5403" t="s">
        <v>487</v>
      </c>
      <c r="E1920" s="5409"/>
      <c r="F1920" s="3812" t="s">
        <v>851</v>
      </c>
      <c r="G1920" s="5291" t="s">
        <v>862</v>
      </c>
      <c r="H1920" s="5397" t="s">
        <v>624</v>
      </c>
      <c r="I1920" s="5400" t="s">
        <v>853</v>
      </c>
      <c r="J1920" s="3812">
        <v>12544</v>
      </c>
      <c r="K1920" s="3812">
        <v>24480</v>
      </c>
      <c r="L1920" s="3812">
        <v>992</v>
      </c>
      <c r="M1920" s="3812">
        <v>1424</v>
      </c>
      <c r="N1920" s="468" t="s">
        <v>854</v>
      </c>
      <c r="O1920" s="468" t="s">
        <v>866</v>
      </c>
      <c r="P1920" s="295" t="s">
        <v>867</v>
      </c>
      <c r="Q1920" s="295" t="s">
        <v>857</v>
      </c>
      <c r="R1920" s="468">
        <v>270</v>
      </c>
      <c r="S1920" s="295" t="s">
        <v>858</v>
      </c>
      <c r="T1920" s="295">
        <v>2</v>
      </c>
      <c r="U1920" s="295" t="s">
        <v>859</v>
      </c>
      <c r="V1920" s="295">
        <v>2</v>
      </c>
      <c r="W1920" s="486"/>
      <c r="X1920" s="486"/>
      <c r="Y1920" s="486"/>
      <c r="Z1920" s="486"/>
      <c r="AA1920" s="514"/>
      <c r="AB1920" s="2977"/>
      <c r="AC1920" s="5621" t="s">
        <v>2468</v>
      </c>
      <c r="AD1920" s="5613" t="s">
        <v>2452</v>
      </c>
      <c r="AE1920" s="536"/>
    </row>
    <row r="1921" spans="1:31">
      <c r="A1921" s="5416"/>
      <c r="B1921" s="5422"/>
      <c r="C1921" s="5426"/>
      <c r="D1921" s="5404"/>
      <c r="E1921" s="5410"/>
      <c r="F1921" s="3742"/>
      <c r="G1921" s="5236"/>
      <c r="H1921" s="5398"/>
      <c r="I1921" s="5401"/>
      <c r="J1921" s="3742"/>
      <c r="K1921" s="3742"/>
      <c r="L1921" s="3742"/>
      <c r="M1921" s="3742"/>
      <c r="N1921" s="468" t="s">
        <v>860</v>
      </c>
      <c r="O1921" s="295" t="s">
        <v>47</v>
      </c>
      <c r="P1921" s="295" t="s">
        <v>647</v>
      </c>
      <c r="Q1921" s="295" t="s">
        <v>857</v>
      </c>
      <c r="R1921" s="468">
        <v>1300</v>
      </c>
      <c r="S1921" s="295" t="s">
        <v>858</v>
      </c>
      <c r="T1921" s="295">
        <v>2</v>
      </c>
      <c r="U1921" s="295" t="s">
        <v>859</v>
      </c>
      <c r="V1921" s="295">
        <v>2</v>
      </c>
      <c r="W1921" s="486"/>
      <c r="X1921" s="486"/>
      <c r="Y1921" s="486"/>
      <c r="Z1921" s="486"/>
      <c r="AA1921" s="514"/>
      <c r="AB1921" s="2977"/>
      <c r="AC1921" s="5621"/>
      <c r="AD1921" s="5613"/>
      <c r="AE1921" s="536"/>
    </row>
    <row r="1922" spans="1:31">
      <c r="A1922" s="5416"/>
      <c r="B1922" s="5422"/>
      <c r="C1922" s="5426"/>
      <c r="D1922" s="5404"/>
      <c r="E1922" s="5410"/>
      <c r="F1922" s="3742"/>
      <c r="G1922" s="5236"/>
      <c r="H1922" s="5398"/>
      <c r="I1922" s="5401"/>
      <c r="J1922" s="3742"/>
      <c r="K1922" s="3742"/>
      <c r="L1922" s="3742"/>
      <c r="M1922" s="3742"/>
      <c r="N1922" s="468" t="s">
        <v>868</v>
      </c>
      <c r="O1922" s="468" t="s">
        <v>488</v>
      </c>
      <c r="P1922" s="468" t="s">
        <v>488</v>
      </c>
      <c r="Q1922" s="295" t="s">
        <v>857</v>
      </c>
      <c r="R1922" s="468">
        <v>1405</v>
      </c>
      <c r="S1922" s="295" t="s">
        <v>858</v>
      </c>
      <c r="T1922" s="295">
        <v>2</v>
      </c>
      <c r="U1922" s="295" t="s">
        <v>859</v>
      </c>
      <c r="V1922" s="295">
        <v>2</v>
      </c>
      <c r="W1922" s="486"/>
      <c r="X1922" s="486"/>
      <c r="Y1922" s="486"/>
      <c r="Z1922" s="486"/>
      <c r="AA1922" s="514"/>
      <c r="AB1922" s="2977"/>
      <c r="AC1922" s="5621"/>
      <c r="AD1922" s="5613"/>
      <c r="AE1922" s="536"/>
    </row>
    <row r="1923" spans="1:31" ht="13.5" thickBot="1">
      <c r="A1923" s="5417"/>
      <c r="B1923" s="5423"/>
      <c r="C1923" s="5428"/>
      <c r="D1923" s="5405"/>
      <c r="E1923" s="5412"/>
      <c r="F1923" s="3826"/>
      <c r="G1923" s="5277"/>
      <c r="H1923" s="5413"/>
      <c r="I1923" s="5414"/>
      <c r="J1923" s="3826"/>
      <c r="K1923" s="3826"/>
      <c r="L1923" s="3826"/>
      <c r="M1923" s="3826"/>
      <c r="N1923" s="487" t="s">
        <v>48</v>
      </c>
      <c r="O1923" s="487" t="s">
        <v>869</v>
      </c>
      <c r="P1923" s="487" t="s">
        <v>869</v>
      </c>
      <c r="Q1923" s="488" t="s">
        <v>857</v>
      </c>
      <c r="R1923" s="487">
        <v>1400</v>
      </c>
      <c r="S1923" s="488" t="s">
        <v>858</v>
      </c>
      <c r="T1923" s="488">
        <v>8</v>
      </c>
      <c r="U1923" s="488" t="s">
        <v>859</v>
      </c>
      <c r="V1923" s="488">
        <v>8</v>
      </c>
      <c r="W1923" s="490"/>
      <c r="X1923" s="490"/>
      <c r="Y1923" s="490"/>
      <c r="Z1923" s="490"/>
      <c r="AA1923" s="515"/>
      <c r="AB1923" s="2978"/>
      <c r="AC1923" s="5622"/>
      <c r="AD1923" s="5623"/>
      <c r="AE1923" s="536"/>
    </row>
    <row r="1924" spans="1:31">
      <c r="B1924" s="91"/>
      <c r="C1924" s="455"/>
      <c r="D1924" s="455"/>
      <c r="E1924" s="456"/>
      <c r="F1924" s="91"/>
      <c r="G1924" s="91"/>
      <c r="H1924" s="91"/>
      <c r="I1924" s="91"/>
      <c r="J1924" s="91"/>
      <c r="K1924" s="91"/>
      <c r="L1924" s="91"/>
      <c r="M1924" s="91"/>
      <c r="N1924" s="91"/>
      <c r="O1924" s="91"/>
      <c r="P1924" s="91"/>
      <c r="Q1924" s="91"/>
      <c r="R1924" s="91"/>
      <c r="S1924" s="91"/>
      <c r="T1924" s="91"/>
      <c r="U1924" s="91"/>
      <c r="V1924" s="91"/>
      <c r="W1924" s="91"/>
      <c r="X1924" s="91"/>
      <c r="Y1924" s="91"/>
      <c r="Z1924" s="91"/>
      <c r="AA1924" s="91"/>
      <c r="AB1924" s="91"/>
      <c r="AC1924" s="91"/>
      <c r="AD1924" s="91"/>
      <c r="AE1924" s="536"/>
    </row>
    <row r="1926" spans="1:31">
      <c r="A1926" s="4880" t="s">
        <v>1387</v>
      </c>
      <c r="B1926" s="4880"/>
      <c r="C1926" s="4880"/>
      <c r="D1926" s="4880"/>
      <c r="E1926" s="4880"/>
      <c r="F1926" s="4880"/>
      <c r="G1926" s="4880"/>
      <c r="H1926" s="4880"/>
      <c r="I1926" s="4880"/>
      <c r="J1926" s="4880"/>
      <c r="K1926" s="4880"/>
    </row>
    <row r="1927" spans="1:31">
      <c r="A1927" s="13" t="s">
        <v>924</v>
      </c>
      <c r="C1927" s="13"/>
    </row>
    <row r="1929" spans="1:31" ht="178.5">
      <c r="A1929" s="103" t="s">
        <v>1386</v>
      </c>
    </row>
  </sheetData>
  <autoFilter ref="A2:AE1923"/>
  <mergeCells count="9742">
    <mergeCell ref="D1590:D1591"/>
    <mergeCell ref="A1237:A1248"/>
    <mergeCell ref="B1191:B1193"/>
    <mergeCell ref="B1227:B1229"/>
    <mergeCell ref="K1320:K1322"/>
    <mergeCell ref="L1311:L1313"/>
    <mergeCell ref="L1308:L1310"/>
    <mergeCell ref="AD1200:AD1202"/>
    <mergeCell ref="L1224:L1226"/>
    <mergeCell ref="M1221:M1223"/>
    <mergeCell ref="A1212:A1235"/>
    <mergeCell ref="A1152:A1181"/>
    <mergeCell ref="E1233:E1235"/>
    <mergeCell ref="F1233:F1235"/>
    <mergeCell ref="G1233:G1235"/>
    <mergeCell ref="H1233:H1235"/>
    <mergeCell ref="I1233:I1235"/>
    <mergeCell ref="A1578:A1591"/>
    <mergeCell ref="B1578:B1579"/>
    <mergeCell ref="C1578:C1579"/>
    <mergeCell ref="D1578:D1579"/>
    <mergeCell ref="E1578:E1579"/>
    <mergeCell ref="F1578:F1579"/>
    <mergeCell ref="G1578:G1579"/>
    <mergeCell ref="H1578:H1579"/>
    <mergeCell ref="I1578:I1579"/>
    <mergeCell ref="J1578:J1579"/>
    <mergeCell ref="K1578:K1579"/>
    <mergeCell ref="L1578:L1579"/>
    <mergeCell ref="B1582:B1583"/>
    <mergeCell ref="C1582:C1583"/>
    <mergeCell ref="D1582:D1583"/>
    <mergeCell ref="E1582:E1583"/>
    <mergeCell ref="AD1224:AD1226"/>
    <mergeCell ref="F1161:F1163"/>
    <mergeCell ref="H1191:H1193"/>
    <mergeCell ref="G1227:G1229"/>
    <mergeCell ref="B1209:B1211"/>
    <mergeCell ref="D1311:D1313"/>
    <mergeCell ref="E1212:E1214"/>
    <mergeCell ref="K1247:K1248"/>
    <mergeCell ref="L1247:L1248"/>
    <mergeCell ref="L1243:L1244"/>
    <mergeCell ref="AC1323:AC1325"/>
    <mergeCell ref="AC1341:AC1343"/>
    <mergeCell ref="AD1368:AD1370"/>
    <mergeCell ref="AC1377:AC1379"/>
    <mergeCell ref="M1335:M1337"/>
    <mergeCell ref="AD1329:AD1331"/>
    <mergeCell ref="M1279:M1280"/>
    <mergeCell ref="K1323:K1325"/>
    <mergeCell ref="H1311:H1313"/>
    <mergeCell ref="L1179:L1181"/>
    <mergeCell ref="K1179:K1181"/>
    <mergeCell ref="K1206:K1208"/>
    <mergeCell ref="K1203:K1205"/>
    <mergeCell ref="AC1164:AC1166"/>
    <mergeCell ref="M1233:M1235"/>
    <mergeCell ref="AC1233:AC1235"/>
    <mergeCell ref="I1215:I1217"/>
    <mergeCell ref="J1215:J1217"/>
    <mergeCell ref="K1215:K1217"/>
    <mergeCell ref="L1215:L1217"/>
    <mergeCell ref="M1215:M1217"/>
    <mergeCell ref="L1209:L1211"/>
    <mergeCell ref="L1218:L1220"/>
    <mergeCell ref="J1233:J1235"/>
    <mergeCell ref="K1233:K1235"/>
    <mergeCell ref="L1233:L1235"/>
    <mergeCell ref="H1271:H1272"/>
    <mergeCell ref="J1269:J1270"/>
    <mergeCell ref="K1261:K1262"/>
    <mergeCell ref="J1271:J1272"/>
    <mergeCell ref="B1326:B1328"/>
    <mergeCell ref="B1267:B1268"/>
    <mergeCell ref="F1239:F1240"/>
    <mergeCell ref="E1259:E1260"/>
    <mergeCell ref="E1277:E1278"/>
    <mergeCell ref="F1646:F1647"/>
    <mergeCell ref="G1430:G1433"/>
    <mergeCell ref="B1446:B1449"/>
    <mergeCell ref="F1582:F1583"/>
    <mergeCell ref="C1588:C1589"/>
    <mergeCell ref="D1588:D1589"/>
    <mergeCell ref="H1584:H1585"/>
    <mergeCell ref="E1588:E1589"/>
    <mergeCell ref="F1588:F1589"/>
    <mergeCell ref="G1588:G1589"/>
    <mergeCell ref="F1590:F1591"/>
    <mergeCell ref="K1588:K1589"/>
    <mergeCell ref="L1588:L1589"/>
    <mergeCell ref="D1584:D1585"/>
    <mergeCell ref="E1584:E1585"/>
    <mergeCell ref="L1586:L1587"/>
    <mergeCell ref="I1586:I1587"/>
    <mergeCell ref="D1580:D1581"/>
    <mergeCell ref="G1511:G1513"/>
    <mergeCell ref="H1511:H1513"/>
    <mergeCell ref="F1332:F1334"/>
    <mergeCell ref="H1341:H1343"/>
    <mergeCell ref="I1239:I1240"/>
    <mergeCell ref="F1257:F1258"/>
    <mergeCell ref="G1338:G1340"/>
    <mergeCell ref="G1269:G1270"/>
    <mergeCell ref="J1365:J1367"/>
    <mergeCell ref="J1462:J1465"/>
    <mergeCell ref="J1458:J1461"/>
    <mergeCell ref="I1395:I1397"/>
    <mergeCell ref="I1203:I1205"/>
    <mergeCell ref="F1212:F1214"/>
    <mergeCell ref="D1243:D1244"/>
    <mergeCell ref="D1237:D1238"/>
    <mergeCell ref="F1245:F1246"/>
    <mergeCell ref="H1221:H1223"/>
    <mergeCell ref="E1311:E1313"/>
    <mergeCell ref="D1285:D1286"/>
    <mergeCell ref="J1221:J1223"/>
    <mergeCell ref="B1580:B1581"/>
    <mergeCell ref="C1580:C1581"/>
    <mergeCell ref="E1580:E1581"/>
    <mergeCell ref="F1580:F1581"/>
    <mergeCell ref="M991:M993"/>
    <mergeCell ref="F991:F993"/>
    <mergeCell ref="E1001:E1002"/>
    <mergeCell ref="B1074:B1075"/>
    <mergeCell ref="B1058:B1059"/>
    <mergeCell ref="L1170:L1172"/>
    <mergeCell ref="K1170:K1172"/>
    <mergeCell ref="I1194:I1196"/>
    <mergeCell ref="I1155:I1157"/>
    <mergeCell ref="AC994:AC996"/>
    <mergeCell ref="AC1092:AC1093"/>
    <mergeCell ref="AC1114:AC1115"/>
    <mergeCell ref="AC1104:AC1105"/>
    <mergeCell ref="AC1098:AC1099"/>
    <mergeCell ref="AC1102:AC1103"/>
    <mergeCell ref="J1224:J1226"/>
    <mergeCell ref="K1224:K1226"/>
    <mergeCell ref="F1224:F1226"/>
    <mergeCell ref="L1131:L1133"/>
    <mergeCell ref="AC1215:AC1217"/>
    <mergeCell ref="H1374:H1376"/>
    <mergeCell ref="C1191:C1193"/>
    <mergeCell ref="F1230:F1232"/>
    <mergeCell ref="L1212:L1214"/>
    <mergeCell ref="G1230:G1232"/>
    <mergeCell ref="K1212:K1214"/>
    <mergeCell ref="J1212:J1214"/>
    <mergeCell ref="D1251:D1252"/>
    <mergeCell ref="G991:G993"/>
    <mergeCell ref="H991:H993"/>
    <mergeCell ref="G994:G996"/>
    <mergeCell ref="A1209:A1211"/>
    <mergeCell ref="L1221:L1223"/>
    <mergeCell ref="K1188:K1190"/>
    <mergeCell ref="L1173:L1175"/>
    <mergeCell ref="L1176:L1178"/>
    <mergeCell ref="G1182:G1184"/>
    <mergeCell ref="B1418:B1421"/>
    <mergeCell ref="C1090:C1091"/>
    <mergeCell ref="D1090:D1091"/>
    <mergeCell ref="D1094:D1095"/>
    <mergeCell ref="E1200:E1202"/>
    <mergeCell ref="L1161:L1163"/>
    <mergeCell ref="I1170:I1172"/>
    <mergeCell ref="M1116:M1117"/>
    <mergeCell ref="D1134:D1136"/>
    <mergeCell ref="F1131:F1133"/>
    <mergeCell ref="L1120:L1121"/>
    <mergeCell ref="H1128:H1130"/>
    <mergeCell ref="J1128:J1130"/>
    <mergeCell ref="E1245:E1246"/>
    <mergeCell ref="E1257:E1258"/>
    <mergeCell ref="K1182:K1184"/>
    <mergeCell ref="L1191:L1193"/>
    <mergeCell ref="K1185:K1187"/>
    <mergeCell ref="L1106:L1107"/>
    <mergeCell ref="M1106:M1107"/>
    <mergeCell ref="D1224:D1226"/>
    <mergeCell ref="E1224:E1226"/>
    <mergeCell ref="D1176:D1178"/>
    <mergeCell ref="E982:E984"/>
    <mergeCell ref="F982:F984"/>
    <mergeCell ref="G982:G984"/>
    <mergeCell ref="H982:H984"/>
    <mergeCell ref="I982:I984"/>
    <mergeCell ref="J982:J984"/>
    <mergeCell ref="D1092:D1093"/>
    <mergeCell ref="D999:D1000"/>
    <mergeCell ref="C1062:C1063"/>
    <mergeCell ref="B1080:B1081"/>
    <mergeCell ref="J942:J944"/>
    <mergeCell ref="B1003:B1004"/>
    <mergeCell ref="F999:F1000"/>
    <mergeCell ref="C1209:C1211"/>
    <mergeCell ref="D1209:D1211"/>
    <mergeCell ref="E1209:E1211"/>
    <mergeCell ref="F1209:F1211"/>
    <mergeCell ref="G1209:G1211"/>
    <mergeCell ref="H1209:H1211"/>
    <mergeCell ref="B1149:B1151"/>
    <mergeCell ref="C1185:C1187"/>
    <mergeCell ref="E1197:E1199"/>
    <mergeCell ref="B1161:B1163"/>
    <mergeCell ref="E1164:E1166"/>
    <mergeCell ref="J1155:J1157"/>
    <mergeCell ref="J1161:J1163"/>
    <mergeCell ref="B1206:B1208"/>
    <mergeCell ref="F1108:F1109"/>
    <mergeCell ref="G1116:G1117"/>
    <mergeCell ref="F1114:F1115"/>
    <mergeCell ref="G1114:G1115"/>
    <mergeCell ref="F1122:F1124"/>
    <mergeCell ref="D901:D902"/>
    <mergeCell ref="E930:E932"/>
    <mergeCell ref="H961:H962"/>
    <mergeCell ref="B1377:B1379"/>
    <mergeCell ref="J1001:J1002"/>
    <mergeCell ref="E949:E950"/>
    <mergeCell ref="B1122:B1124"/>
    <mergeCell ref="B994:B996"/>
    <mergeCell ref="C997:C998"/>
    <mergeCell ref="D1122:D1124"/>
    <mergeCell ref="B1030:B1032"/>
    <mergeCell ref="D1042:D1044"/>
    <mergeCell ref="D1036:D1038"/>
    <mergeCell ref="C1009:C1011"/>
    <mergeCell ref="B1179:B1181"/>
    <mergeCell ref="C1179:C1181"/>
    <mergeCell ref="D1179:D1181"/>
    <mergeCell ref="E1179:E1181"/>
    <mergeCell ref="F1179:F1181"/>
    <mergeCell ref="G1179:G1181"/>
    <mergeCell ref="I1255:I1256"/>
    <mergeCell ref="J1255:J1256"/>
    <mergeCell ref="E1251:E1252"/>
    <mergeCell ref="B985:B987"/>
    <mergeCell ref="C985:C987"/>
    <mergeCell ref="D985:D987"/>
    <mergeCell ref="E985:E987"/>
    <mergeCell ref="F985:F987"/>
    <mergeCell ref="G985:G987"/>
    <mergeCell ref="H1094:H1095"/>
    <mergeCell ref="I1094:I1095"/>
    <mergeCell ref="E1094:E1095"/>
    <mergeCell ref="J1164:J1166"/>
    <mergeCell ref="J1134:J1136"/>
    <mergeCell ref="H1161:H1163"/>
    <mergeCell ref="H1188:H1190"/>
    <mergeCell ref="G1134:G1136"/>
    <mergeCell ref="F1112:F1113"/>
    <mergeCell ref="K1353:K1355"/>
    <mergeCell ref="J1374:J1376"/>
    <mergeCell ref="J1442:J1445"/>
    <mergeCell ref="J1446:J1449"/>
    <mergeCell ref="A967:A981"/>
    <mergeCell ref="A945:A948"/>
    <mergeCell ref="K1209:K1211"/>
    <mergeCell ref="D1149:D1151"/>
    <mergeCell ref="E1149:E1151"/>
    <mergeCell ref="J1245:J1246"/>
    <mergeCell ref="K1149:K1151"/>
    <mergeCell ref="K1341:K1343"/>
    <mergeCell ref="K1194:K1196"/>
    <mergeCell ref="K982:K984"/>
    <mergeCell ref="H985:H987"/>
    <mergeCell ref="I985:I987"/>
    <mergeCell ref="J985:J987"/>
    <mergeCell ref="E991:E993"/>
    <mergeCell ref="K994:K996"/>
    <mergeCell ref="I1090:I1091"/>
    <mergeCell ref="B988:B990"/>
    <mergeCell ref="F1094:F1095"/>
    <mergeCell ref="G1094:G1095"/>
    <mergeCell ref="D1088:D1089"/>
    <mergeCell ref="E1088:E1089"/>
    <mergeCell ref="D982:D984"/>
    <mergeCell ref="G1076:G1077"/>
    <mergeCell ref="F1090:F1091"/>
    <mergeCell ref="G1090:G1091"/>
    <mergeCell ref="G1082:G1083"/>
    <mergeCell ref="I1218:I1220"/>
    <mergeCell ref="J1218:J1220"/>
    <mergeCell ref="D1221:D1223"/>
    <mergeCell ref="K1125:K1127"/>
    <mergeCell ref="K1120:K1121"/>
    <mergeCell ref="G1273:G1274"/>
    <mergeCell ref="H1273:H1274"/>
    <mergeCell ref="K1173:K1175"/>
    <mergeCell ref="K1176:K1178"/>
    <mergeCell ref="K1218:K1220"/>
    <mergeCell ref="I1247:I1248"/>
    <mergeCell ref="G1206:G1208"/>
    <mergeCell ref="G1200:G1202"/>
    <mergeCell ref="I1227:I1229"/>
    <mergeCell ref="G1215:G1217"/>
    <mergeCell ref="G1104:G1105"/>
    <mergeCell ref="H1179:H1181"/>
    <mergeCell ref="I1179:I1181"/>
    <mergeCell ref="J1179:J1181"/>
    <mergeCell ref="E1215:E1217"/>
    <mergeCell ref="F1215:F1217"/>
    <mergeCell ref="G1251:G1252"/>
    <mergeCell ref="H1251:H1252"/>
    <mergeCell ref="F1253:F1254"/>
    <mergeCell ref="I1251:I1252"/>
    <mergeCell ref="H1110:H1111"/>
    <mergeCell ref="H1116:H1117"/>
    <mergeCell ref="J1104:J1105"/>
    <mergeCell ref="D1197:D1199"/>
    <mergeCell ref="G1218:G1220"/>
    <mergeCell ref="H1218:H1220"/>
    <mergeCell ref="H1227:H1229"/>
    <mergeCell ref="H1224:H1226"/>
    <mergeCell ref="J1227:J1229"/>
    <mergeCell ref="D1227:D1229"/>
    <mergeCell ref="H1265:H1266"/>
    <mergeCell ref="J1194:J1196"/>
    <mergeCell ref="I1221:I1223"/>
    <mergeCell ref="I1212:I1214"/>
    <mergeCell ref="H1212:H1214"/>
    <mergeCell ref="G1212:G1214"/>
    <mergeCell ref="J1257:J1258"/>
    <mergeCell ref="I1243:I1244"/>
    <mergeCell ref="D1247:D1248"/>
    <mergeCell ref="K1267:K1268"/>
    <mergeCell ref="J1197:J1199"/>
    <mergeCell ref="J1263:J1264"/>
    <mergeCell ref="E1194:E1196"/>
    <mergeCell ref="F1218:F1220"/>
    <mergeCell ref="D1239:D1240"/>
    <mergeCell ref="D1215:D1217"/>
    <mergeCell ref="E1203:E1205"/>
    <mergeCell ref="J1100:J1101"/>
    <mergeCell ref="H1098:H1099"/>
    <mergeCell ref="I1100:I1101"/>
    <mergeCell ref="I1114:I1115"/>
    <mergeCell ref="J1114:J1115"/>
    <mergeCell ref="G1194:G1196"/>
    <mergeCell ref="F1170:F1172"/>
    <mergeCell ref="G1221:G1223"/>
    <mergeCell ref="F1143:F1145"/>
    <mergeCell ref="F1164:F1166"/>
    <mergeCell ref="F1125:F1127"/>
    <mergeCell ref="F1104:F1105"/>
    <mergeCell ref="I1224:I1226"/>
    <mergeCell ref="H1176:H1178"/>
    <mergeCell ref="G1106:G1107"/>
    <mergeCell ref="J1176:J1178"/>
    <mergeCell ref="E1086:E1087"/>
    <mergeCell ref="E1131:E1133"/>
    <mergeCell ref="F1134:F1136"/>
    <mergeCell ref="G1224:G1226"/>
    <mergeCell ref="F1102:F1103"/>
    <mergeCell ref="G1102:G1103"/>
    <mergeCell ref="G1140:G1142"/>
    <mergeCell ref="H1170:H1172"/>
    <mergeCell ref="G1188:G1190"/>
    <mergeCell ref="G1185:G1187"/>
    <mergeCell ref="G1167:G1169"/>
    <mergeCell ref="G1137:G1139"/>
    <mergeCell ref="F1191:F1193"/>
    <mergeCell ref="G1146:G1148"/>
    <mergeCell ref="J1182:J1184"/>
    <mergeCell ref="J1173:J1175"/>
    <mergeCell ref="I1092:I1093"/>
    <mergeCell ref="H1106:H1107"/>
    <mergeCell ref="E1182:E1184"/>
    <mergeCell ref="F1194:F1196"/>
    <mergeCell ref="I1176:I1178"/>
    <mergeCell ref="I1188:I1190"/>
    <mergeCell ref="I1120:I1121"/>
    <mergeCell ref="G1108:G1109"/>
    <mergeCell ref="G1131:G1133"/>
    <mergeCell ref="G1120:G1121"/>
    <mergeCell ref="L890:L892"/>
    <mergeCell ref="L869:L871"/>
    <mergeCell ref="L959:L960"/>
    <mergeCell ref="L957:L958"/>
    <mergeCell ref="J951:J952"/>
    <mergeCell ref="I961:I962"/>
    <mergeCell ref="G955:G956"/>
    <mergeCell ref="H924:H926"/>
    <mergeCell ref="H911:H912"/>
    <mergeCell ref="J930:J932"/>
    <mergeCell ref="J955:J956"/>
    <mergeCell ref="L917:L918"/>
    <mergeCell ref="H915:H916"/>
    <mergeCell ref="I924:I926"/>
    <mergeCell ref="G942:G944"/>
    <mergeCell ref="I959:I960"/>
    <mergeCell ref="G913:G914"/>
    <mergeCell ref="L919:L920"/>
    <mergeCell ref="L924:L926"/>
    <mergeCell ref="H942:H944"/>
    <mergeCell ref="J957:J958"/>
    <mergeCell ref="I949:I950"/>
    <mergeCell ref="J936:J938"/>
    <mergeCell ref="K961:K962"/>
    <mergeCell ref="L927:L929"/>
    <mergeCell ref="G939:G941"/>
    <mergeCell ref="L961:L962"/>
    <mergeCell ref="L949:L950"/>
    <mergeCell ref="J927:J929"/>
    <mergeCell ref="K933:K935"/>
    <mergeCell ref="K915:K916"/>
    <mergeCell ref="I917:I918"/>
    <mergeCell ref="H896:H898"/>
    <mergeCell ref="G907:G908"/>
    <mergeCell ref="K913:K914"/>
    <mergeCell ref="I863:I865"/>
    <mergeCell ref="I851:I853"/>
    <mergeCell ref="G893:G895"/>
    <mergeCell ref="I911:I912"/>
    <mergeCell ref="L942:L944"/>
    <mergeCell ref="K949:K950"/>
    <mergeCell ref="H957:H958"/>
    <mergeCell ref="I927:I929"/>
    <mergeCell ref="L896:L898"/>
    <mergeCell ref="J953:J954"/>
    <mergeCell ref="I955:I956"/>
    <mergeCell ref="F893:F895"/>
    <mergeCell ref="F854:F856"/>
    <mergeCell ref="F869:F871"/>
    <mergeCell ref="K878:K880"/>
    <mergeCell ref="J919:J920"/>
    <mergeCell ref="F875:F877"/>
    <mergeCell ref="F884:F886"/>
    <mergeCell ref="F919:F920"/>
    <mergeCell ref="G875:G877"/>
    <mergeCell ref="H851:H853"/>
    <mergeCell ref="H860:H862"/>
    <mergeCell ref="G903:G904"/>
    <mergeCell ref="K911:K912"/>
    <mergeCell ref="H875:H877"/>
    <mergeCell ref="J909:J910"/>
    <mergeCell ref="J907:J908"/>
    <mergeCell ref="H917:H918"/>
    <mergeCell ref="F887:F889"/>
    <mergeCell ref="F896:F898"/>
    <mergeCell ref="H909:H910"/>
    <mergeCell ref="K860:K862"/>
    <mergeCell ref="J866:J868"/>
    <mergeCell ref="H866:H868"/>
    <mergeCell ref="H913:H914"/>
    <mergeCell ref="H919:H920"/>
    <mergeCell ref="G905:G906"/>
    <mergeCell ref="H905:H906"/>
    <mergeCell ref="K909:K910"/>
    <mergeCell ref="I872:I874"/>
    <mergeCell ref="I857:I859"/>
    <mergeCell ref="G915:G916"/>
    <mergeCell ref="H839:H841"/>
    <mergeCell ref="H831:H832"/>
    <mergeCell ref="J869:J871"/>
    <mergeCell ref="L839:L841"/>
    <mergeCell ref="J851:J853"/>
    <mergeCell ref="L854:L856"/>
    <mergeCell ref="K863:K865"/>
    <mergeCell ref="L909:L910"/>
    <mergeCell ref="K930:K932"/>
    <mergeCell ref="K924:K926"/>
    <mergeCell ref="G896:G898"/>
    <mergeCell ref="I915:I916"/>
    <mergeCell ref="J890:J892"/>
    <mergeCell ref="J854:J856"/>
    <mergeCell ref="L893:L895"/>
    <mergeCell ref="H863:H865"/>
    <mergeCell ref="L903:L904"/>
    <mergeCell ref="L901:L902"/>
    <mergeCell ref="L915:L916"/>
    <mergeCell ref="G924:G926"/>
    <mergeCell ref="K893:K895"/>
    <mergeCell ref="I896:I898"/>
    <mergeCell ref="J917:J918"/>
    <mergeCell ref="I893:I895"/>
    <mergeCell ref="K896:K898"/>
    <mergeCell ref="K907:K908"/>
    <mergeCell ref="K851:K853"/>
    <mergeCell ref="H890:H892"/>
    <mergeCell ref="J896:J898"/>
    <mergeCell ref="K927:K929"/>
    <mergeCell ref="J921:J923"/>
    <mergeCell ref="K890:K892"/>
    <mergeCell ref="M905:M906"/>
    <mergeCell ref="AE903:AE904"/>
    <mergeCell ref="AC863:AC865"/>
    <mergeCell ref="AD890:AD892"/>
    <mergeCell ref="F833:F834"/>
    <mergeCell ref="F845:F847"/>
    <mergeCell ref="H893:H895"/>
    <mergeCell ref="J893:J895"/>
    <mergeCell ref="I839:I841"/>
    <mergeCell ref="I881:I883"/>
    <mergeCell ref="F851:F853"/>
    <mergeCell ref="M863:M865"/>
    <mergeCell ref="K833:K834"/>
    <mergeCell ref="AC860:AC862"/>
    <mergeCell ref="M893:M895"/>
    <mergeCell ref="I835:I836"/>
    <mergeCell ref="I866:I868"/>
    <mergeCell ref="L833:L834"/>
    <mergeCell ref="L842:L844"/>
    <mergeCell ref="K905:K906"/>
    <mergeCell ref="J901:J902"/>
    <mergeCell ref="H903:H904"/>
    <mergeCell ref="F905:F906"/>
    <mergeCell ref="I842:I844"/>
    <mergeCell ref="I878:I880"/>
    <mergeCell ref="L872:L874"/>
    <mergeCell ref="K881:K883"/>
    <mergeCell ref="J845:J847"/>
    <mergeCell ref="I845:I847"/>
    <mergeCell ref="K903:K904"/>
    <mergeCell ref="L905:L906"/>
    <mergeCell ref="F878:F880"/>
    <mergeCell ref="L991:L993"/>
    <mergeCell ref="L1253:L1254"/>
    <mergeCell ref="J1243:J1244"/>
    <mergeCell ref="L1012:L1014"/>
    <mergeCell ref="AD1257:AD1258"/>
    <mergeCell ref="J1259:J1260"/>
    <mergeCell ref="M1245:M1246"/>
    <mergeCell ref="M982:M984"/>
    <mergeCell ref="AC982:AC984"/>
    <mergeCell ref="J1094:J1095"/>
    <mergeCell ref="M1094:M1095"/>
    <mergeCell ref="L1009:L1011"/>
    <mergeCell ref="M1185:M1187"/>
    <mergeCell ref="L1149:L1151"/>
    <mergeCell ref="M1149:M1151"/>
    <mergeCell ref="M1173:M1175"/>
    <mergeCell ref="M1182:M1184"/>
    <mergeCell ref="K1245:K1246"/>
    <mergeCell ref="L1245:L1246"/>
    <mergeCell ref="K1239:K1240"/>
    <mergeCell ref="L1239:L1240"/>
    <mergeCell ref="AD1106:AD1107"/>
    <mergeCell ref="AC1212:AC1214"/>
    <mergeCell ref="M1212:M1214"/>
    <mergeCell ref="M1179:M1181"/>
    <mergeCell ref="AD1179:AD1181"/>
    <mergeCell ref="AC1206:AC1208"/>
    <mergeCell ref="AD1116:AD1117"/>
    <mergeCell ref="AD1092:AD1093"/>
    <mergeCell ref="K999:K1000"/>
    <mergeCell ref="J997:J998"/>
    <mergeCell ref="K1003:K1004"/>
    <mergeCell ref="M1134:M1136"/>
    <mergeCell ref="AD1112:AD1113"/>
    <mergeCell ref="AC1116:AC1117"/>
    <mergeCell ref="AC1118:AC1119"/>
    <mergeCell ref="M1090:M1091"/>
    <mergeCell ref="AC1033:AC1035"/>
    <mergeCell ref="AE1056:AE1057"/>
    <mergeCell ref="AE1066:AE1067"/>
    <mergeCell ref="M1036:M1038"/>
    <mergeCell ref="K1131:K1133"/>
    <mergeCell ref="K1116:K1117"/>
    <mergeCell ref="K1112:K1113"/>
    <mergeCell ref="AE1090:AE1091"/>
    <mergeCell ref="AC1134:AC1136"/>
    <mergeCell ref="AD1134:AD1136"/>
    <mergeCell ref="M1088:M1089"/>
    <mergeCell ref="L1036:L1038"/>
    <mergeCell ref="K1092:K1093"/>
    <mergeCell ref="M1042:M1044"/>
    <mergeCell ref="K1118:K1119"/>
    <mergeCell ref="L1090:L1091"/>
    <mergeCell ref="M1112:M1113"/>
    <mergeCell ref="L1110:L1111"/>
    <mergeCell ref="AD1259:AD1260"/>
    <mergeCell ref="AD1215:AD1217"/>
    <mergeCell ref="AE1215:AE1217"/>
    <mergeCell ref="AC1224:AC1226"/>
    <mergeCell ref="M1155:M1157"/>
    <mergeCell ref="M1200:M1202"/>
    <mergeCell ref="AE1281:AE1282"/>
    <mergeCell ref="AD1209:AD1211"/>
    <mergeCell ref="AE1209:AE1211"/>
    <mergeCell ref="M1243:M1244"/>
    <mergeCell ref="AE1200:AE1202"/>
    <mergeCell ref="M1209:M1211"/>
    <mergeCell ref="AC1209:AC1211"/>
    <mergeCell ref="AE1230:AE1232"/>
    <mergeCell ref="AE1227:AE1229"/>
    <mergeCell ref="M1255:M1256"/>
    <mergeCell ref="AC1243:AC1244"/>
    <mergeCell ref="AE1275:AE1276"/>
    <mergeCell ref="M1241:M1242"/>
    <mergeCell ref="AD1221:AD1223"/>
    <mergeCell ref="AE1221:AE1223"/>
    <mergeCell ref="AE1212:AE1214"/>
    <mergeCell ref="AD1212:AD1214"/>
    <mergeCell ref="AE1194:AE1196"/>
    <mergeCell ref="M1224:M1226"/>
    <mergeCell ref="AD1218:AD1220"/>
    <mergeCell ref="AD1176:AD1178"/>
    <mergeCell ref="AE1206:AE1208"/>
    <mergeCell ref="AE1179:AE1181"/>
    <mergeCell ref="AE1203:AE1205"/>
    <mergeCell ref="AE1173:AE1175"/>
    <mergeCell ref="AC1221:AC1223"/>
    <mergeCell ref="AD1353:AD1355"/>
    <mergeCell ref="AD1356:AD1358"/>
    <mergeCell ref="K1350:K1352"/>
    <mergeCell ref="AE1356:AE1358"/>
    <mergeCell ref="M1350:M1352"/>
    <mergeCell ref="AC1350:AC1352"/>
    <mergeCell ref="L1371:L1373"/>
    <mergeCell ref="L1368:L1370"/>
    <mergeCell ref="L1377:L1379"/>
    <mergeCell ref="AE1329:AE1331"/>
    <mergeCell ref="AE1285:AE1286"/>
    <mergeCell ref="AE1350:AE1352"/>
    <mergeCell ref="AD1335:AD1337"/>
    <mergeCell ref="AE1299:AE1301"/>
    <mergeCell ref="AD1281:AD1282"/>
    <mergeCell ref="AE1296:AE1298"/>
    <mergeCell ref="AE1293:AE1295"/>
    <mergeCell ref="M1287:M1289"/>
    <mergeCell ref="AC1287:AC1289"/>
    <mergeCell ref="L1365:L1367"/>
    <mergeCell ref="L1389:L1391"/>
    <mergeCell ref="L1374:L1376"/>
    <mergeCell ref="M1380:M1382"/>
    <mergeCell ref="AD1418:AD1421"/>
    <mergeCell ref="AE1386:AE1388"/>
    <mergeCell ref="AD1380:AD1382"/>
    <mergeCell ref="AE1374:AE1376"/>
    <mergeCell ref="AE1377:AE1379"/>
    <mergeCell ref="AD1377:AD1379"/>
    <mergeCell ref="AD1383:AD1385"/>
    <mergeCell ref="AD1365:AD1367"/>
    <mergeCell ref="AE1365:AE1367"/>
    <mergeCell ref="AC1365:AC1367"/>
    <mergeCell ref="K1374:K1376"/>
    <mergeCell ref="M1371:M1373"/>
    <mergeCell ref="M1438:M1441"/>
    <mergeCell ref="AE1371:AE1373"/>
    <mergeCell ref="M1368:M1370"/>
    <mergeCell ref="AD1374:AD1376"/>
    <mergeCell ref="AC1380:AC1382"/>
    <mergeCell ref="AE1368:AE1370"/>
    <mergeCell ref="AC1368:AC1370"/>
    <mergeCell ref="L1356:L1358"/>
    <mergeCell ref="M1430:M1433"/>
    <mergeCell ref="J1356:J1358"/>
    <mergeCell ref="AE1353:AE1355"/>
    <mergeCell ref="K1380:K1382"/>
    <mergeCell ref="K1368:K1370"/>
    <mergeCell ref="K1446:K1449"/>
    <mergeCell ref="M1374:M1376"/>
    <mergeCell ref="AE1380:AE1382"/>
    <mergeCell ref="AC1374:AC1376"/>
    <mergeCell ref="L1466:L1469"/>
    <mergeCell ref="L1454:L1457"/>
    <mergeCell ref="M1450:M1453"/>
    <mergeCell ref="L1392:L1394"/>
    <mergeCell ref="L1410:L1413"/>
    <mergeCell ref="L1446:L1449"/>
    <mergeCell ref="AE1434:AE1437"/>
    <mergeCell ref="AE1442:AE1445"/>
    <mergeCell ref="M1458:M1461"/>
    <mergeCell ref="AE1395:AE1397"/>
    <mergeCell ref="M1395:M1397"/>
    <mergeCell ref="M1389:M1391"/>
    <mergeCell ref="AE1410:AE1413"/>
    <mergeCell ref="AC1430:AC1433"/>
    <mergeCell ref="M1392:M1394"/>
    <mergeCell ref="AE1398:AE1401"/>
    <mergeCell ref="M1402:M1405"/>
    <mergeCell ref="AC1402:AC1405"/>
    <mergeCell ref="AD1402:AD1405"/>
    <mergeCell ref="AE1402:AE1405"/>
    <mergeCell ref="M1442:M1445"/>
    <mergeCell ref="AD1446:AD1449"/>
    <mergeCell ref="AE1383:AE1385"/>
    <mergeCell ref="AE1389:AE1391"/>
    <mergeCell ref="AC1398:AC1401"/>
    <mergeCell ref="AC1434:AC1437"/>
    <mergeCell ref="L1383:L1385"/>
    <mergeCell ref="M1386:M1388"/>
    <mergeCell ref="AE1392:AE1394"/>
    <mergeCell ref="AD1392:AD1394"/>
    <mergeCell ref="AD1430:AD1433"/>
    <mergeCell ref="AC1418:AC1421"/>
    <mergeCell ref="AC1438:AC1441"/>
    <mergeCell ref="AC1470:AC1473"/>
    <mergeCell ref="M1470:M1473"/>
    <mergeCell ref="L1395:L1397"/>
    <mergeCell ref="AD1395:AD1397"/>
    <mergeCell ref="K1386:K1388"/>
    <mergeCell ref="K1383:K1385"/>
    <mergeCell ref="AD1434:AD1437"/>
    <mergeCell ref="AE1438:AE1441"/>
    <mergeCell ref="AD1438:AD1441"/>
    <mergeCell ref="L1462:L1465"/>
    <mergeCell ref="M1466:M1469"/>
    <mergeCell ref="AE1470:AE1473"/>
    <mergeCell ref="M1383:M1385"/>
    <mergeCell ref="L1442:L1445"/>
    <mergeCell ref="M1398:M1401"/>
    <mergeCell ref="M1446:M1449"/>
    <mergeCell ref="K1438:K1441"/>
    <mergeCell ref="AD1616:AD1617"/>
    <mergeCell ref="AC1631:AC1632"/>
    <mergeCell ref="AC1621:AC1622"/>
    <mergeCell ref="L1641:L1642"/>
    <mergeCell ref="AC1562:AC1565"/>
    <mergeCell ref="AD1606:AD1607"/>
    <mergeCell ref="AE1526:AE1529"/>
    <mergeCell ref="AE1490:AE1492"/>
    <mergeCell ref="AE1484:AE1486"/>
    <mergeCell ref="AC1570:AC1573"/>
    <mergeCell ref="M1511:M1513"/>
    <mergeCell ref="AE1631:AE1632"/>
    <mergeCell ref="AE1487:AE1489"/>
    <mergeCell ref="AE1481:AE1483"/>
    <mergeCell ref="AC1616:AC1617"/>
    <mergeCell ref="L1611:L1612"/>
    <mergeCell ref="AC1601:AC1602"/>
    <mergeCell ref="L1511:L1513"/>
    <mergeCell ref="L1487:L1489"/>
    <mergeCell ref="M1487:M1489"/>
    <mergeCell ref="L1484:L1486"/>
    <mergeCell ref="M1484:M1486"/>
    <mergeCell ref="M1586:M1587"/>
    <mergeCell ref="AC1586:AC1587"/>
    <mergeCell ref="L1584:L1585"/>
    <mergeCell ref="M1584:M1585"/>
    <mergeCell ref="L1590:L1591"/>
    <mergeCell ref="M1590:M1591"/>
    <mergeCell ref="AD1586:AD1587"/>
    <mergeCell ref="M1588:M1589"/>
    <mergeCell ref="AC1588:AC1589"/>
    <mergeCell ref="L1582:L1583"/>
    <mergeCell ref="AD1588:AD1589"/>
    <mergeCell ref="AE1514:AE1517"/>
    <mergeCell ref="AC1590:AC1591"/>
    <mergeCell ref="AD1542:AD1545"/>
    <mergeCell ref="AE1542:AE1545"/>
    <mergeCell ref="AE1534:AE1537"/>
    <mergeCell ref="AC1530:AC1533"/>
    <mergeCell ref="AE1570:AE1573"/>
    <mergeCell ref="M1578:M1579"/>
    <mergeCell ref="AE1584:AE1585"/>
    <mergeCell ref="AD1578:AD1579"/>
    <mergeCell ref="AE1578:AE1579"/>
    <mergeCell ref="AE1590:AE1591"/>
    <mergeCell ref="AE1586:AE1587"/>
    <mergeCell ref="AE1450:AE1453"/>
    <mergeCell ref="AE1499:AE1501"/>
    <mergeCell ref="AE1566:AE1569"/>
    <mergeCell ref="AE1511:AE1513"/>
    <mergeCell ref="AE1496:AE1498"/>
    <mergeCell ref="AE1562:AE1565"/>
    <mergeCell ref="AC1538:AC1541"/>
    <mergeCell ref="AC1466:AC1469"/>
    <mergeCell ref="M1481:M1483"/>
    <mergeCell ref="AD1526:AD1529"/>
    <mergeCell ref="M1542:M1545"/>
    <mergeCell ref="AD1530:AD1533"/>
    <mergeCell ref="M1476:M1477"/>
    <mergeCell ref="AE1454:AE1457"/>
    <mergeCell ref="AC1474:AC1475"/>
    <mergeCell ref="AE1606:AE1607"/>
    <mergeCell ref="AE1546:AE1549"/>
    <mergeCell ref="AD1611:AD1612"/>
    <mergeCell ref="K1570:K1573"/>
    <mergeCell ref="AD1580:AD1581"/>
    <mergeCell ref="AE1580:AE1581"/>
    <mergeCell ref="M1601:M1602"/>
    <mergeCell ref="AC1606:AC1607"/>
    <mergeCell ref="L1606:L1607"/>
    <mergeCell ref="AC1582:AC1583"/>
    <mergeCell ref="AE1611:AE1612"/>
    <mergeCell ref="M1606:M1607"/>
    <mergeCell ref="AC1584:AC1585"/>
    <mergeCell ref="AD1584:AD1585"/>
    <mergeCell ref="L1546:L1549"/>
    <mergeCell ref="M1546:M1549"/>
    <mergeCell ref="AD1590:AD1591"/>
    <mergeCell ref="AC1550:AC1553"/>
    <mergeCell ref="AD1550:AD1553"/>
    <mergeCell ref="M1562:M1565"/>
    <mergeCell ref="AE1601:AE1602"/>
    <mergeCell ref="K1584:K1585"/>
    <mergeCell ref="K1590:K1591"/>
    <mergeCell ref="M1574:M1577"/>
    <mergeCell ref="AC1593:AC1594"/>
    <mergeCell ref="AD1593:AD1594"/>
    <mergeCell ref="AE1593:AE1594"/>
    <mergeCell ref="L1599:L1600"/>
    <mergeCell ref="M1599:M1600"/>
    <mergeCell ref="AC1599:AC1600"/>
    <mergeCell ref="AD1599:AD1600"/>
    <mergeCell ref="AE1599:AE1600"/>
    <mergeCell ref="AE1726:AE1727"/>
    <mergeCell ref="AC1721:AC1722"/>
    <mergeCell ref="AE1721:AE1722"/>
    <mergeCell ref="AE1716:AE1717"/>
    <mergeCell ref="AD1711:AD1712"/>
    <mergeCell ref="AC1726:AC1727"/>
    <mergeCell ref="M1716:M1717"/>
    <mergeCell ref="K1721:K1722"/>
    <mergeCell ref="K1706:K1707"/>
    <mergeCell ref="K1711:K1712"/>
    <mergeCell ref="AC1716:AC1717"/>
    <mergeCell ref="M1726:M1727"/>
    <mergeCell ref="L1696:L1697"/>
    <mergeCell ref="AD1721:AD1722"/>
    <mergeCell ref="AE1711:AE1712"/>
    <mergeCell ref="AE1706:AE1707"/>
    <mergeCell ref="AC1696:AC1697"/>
    <mergeCell ref="AE1696:AE1697"/>
    <mergeCell ref="AC1698:AC1700"/>
    <mergeCell ref="AD1698:AD1700"/>
    <mergeCell ref="AE1698:AE1700"/>
    <mergeCell ref="AE1723:AE1725"/>
    <mergeCell ref="AE1708:AE1710"/>
    <mergeCell ref="M1701:M1702"/>
    <mergeCell ref="L1698:L1700"/>
    <mergeCell ref="M1696:M1697"/>
    <mergeCell ref="M1698:M1700"/>
    <mergeCell ref="AD1703:AD1705"/>
    <mergeCell ref="AE1703:AE1705"/>
    <mergeCell ref="M1711:M1712"/>
    <mergeCell ref="M1706:M1707"/>
    <mergeCell ref="K1698:K1700"/>
    <mergeCell ref="AD1676:AD1677"/>
    <mergeCell ref="AE1646:AE1647"/>
    <mergeCell ref="M1646:M1647"/>
    <mergeCell ref="AD1671:AD1672"/>
    <mergeCell ref="M1686:M1687"/>
    <mergeCell ref="L1686:L1687"/>
    <mergeCell ref="M1636:M1637"/>
    <mergeCell ref="AD1636:AD1637"/>
    <mergeCell ref="AD1658:AD1660"/>
    <mergeCell ref="AE1658:AE1660"/>
    <mergeCell ref="J1636:J1637"/>
    <mergeCell ref="K1678:K1680"/>
    <mergeCell ref="J1658:J1660"/>
    <mergeCell ref="K1658:K1660"/>
    <mergeCell ref="L1658:L1660"/>
    <mergeCell ref="M1658:M1660"/>
    <mergeCell ref="AC1658:AC1660"/>
    <mergeCell ref="AC1666:AC1667"/>
    <mergeCell ref="AC1656:AC1657"/>
    <mergeCell ref="AC1646:AC1647"/>
    <mergeCell ref="M1653:M1655"/>
    <mergeCell ref="AC1653:AC1655"/>
    <mergeCell ref="AD1653:AD1655"/>
    <mergeCell ref="AE1653:AE1655"/>
    <mergeCell ref="AD1651:AD1652"/>
    <mergeCell ref="K1638:K1640"/>
    <mergeCell ref="L1638:L1640"/>
    <mergeCell ref="L1666:L1667"/>
    <mergeCell ref="AE1651:AE1652"/>
    <mergeCell ref="M1678:M1680"/>
    <mergeCell ref="AC1678:AC1680"/>
    <mergeCell ref="AD1678:AD1680"/>
    <mergeCell ref="AE1678:AE1680"/>
    <mergeCell ref="AC1578:AC1579"/>
    <mergeCell ref="AD1566:AD1569"/>
    <mergeCell ref="AE1621:AE1622"/>
    <mergeCell ref="AD1626:AD1627"/>
    <mergeCell ref="AE1588:AE1589"/>
    <mergeCell ref="AE1554:AE1557"/>
    <mergeCell ref="AE1558:AE1561"/>
    <mergeCell ref="AC1558:AC1561"/>
    <mergeCell ref="AD1582:AD1583"/>
    <mergeCell ref="AE1582:AE1583"/>
    <mergeCell ref="AD1570:AD1573"/>
    <mergeCell ref="AD1502:AD1504"/>
    <mergeCell ref="L1505:L1507"/>
    <mergeCell ref="AE1505:AE1507"/>
    <mergeCell ref="AD1554:AD1557"/>
    <mergeCell ref="AE1671:AE1672"/>
    <mergeCell ref="L1636:L1637"/>
    <mergeCell ref="L1656:L1657"/>
    <mergeCell ref="AE1636:AE1637"/>
    <mergeCell ref="M1661:M1662"/>
    <mergeCell ref="L1671:L1672"/>
    <mergeCell ref="AC1651:AC1652"/>
    <mergeCell ref="AC1566:AC1569"/>
    <mergeCell ref="M1580:M1581"/>
    <mergeCell ref="AC1580:AC1581"/>
    <mergeCell ref="AE1676:AE1677"/>
    <mergeCell ref="AE1641:AE1642"/>
    <mergeCell ref="L1651:L1652"/>
    <mergeCell ref="AE1530:AE1533"/>
    <mergeCell ref="M1582:M1583"/>
    <mergeCell ref="AC1542:AC1545"/>
    <mergeCell ref="AE1261:AE1262"/>
    <mergeCell ref="AC1290:AC1292"/>
    <mergeCell ref="AC1308:AC1310"/>
    <mergeCell ref="M1320:M1322"/>
    <mergeCell ref="M1290:M1292"/>
    <mergeCell ref="AE1273:AE1274"/>
    <mergeCell ref="AE1269:AE1270"/>
    <mergeCell ref="AC1277:AC1278"/>
    <mergeCell ref="AD1332:AD1334"/>
    <mergeCell ref="AE1311:AE1313"/>
    <mergeCell ref="AE1271:AE1272"/>
    <mergeCell ref="AE1320:AE1322"/>
    <mergeCell ref="AD1305:AD1307"/>
    <mergeCell ref="AE1305:AE1307"/>
    <mergeCell ref="AC1487:AC1489"/>
    <mergeCell ref="AC1499:AC1501"/>
    <mergeCell ref="AC1293:AC1295"/>
    <mergeCell ref="AC1296:AC1298"/>
    <mergeCell ref="AC1299:AC1301"/>
    <mergeCell ref="M1311:M1313"/>
    <mergeCell ref="AE1458:AE1461"/>
    <mergeCell ref="AD1466:AD1469"/>
    <mergeCell ref="AC1353:AC1355"/>
    <mergeCell ref="AD1341:AD1343"/>
    <mergeCell ref="AD1338:AD1340"/>
    <mergeCell ref="AE1263:AE1264"/>
    <mergeCell ref="AD1269:AD1270"/>
    <mergeCell ref="AD1263:AD1264"/>
    <mergeCell ref="AD1271:AD1272"/>
    <mergeCell ref="AD1283:AD1284"/>
    <mergeCell ref="AD1311:AD1313"/>
    <mergeCell ref="M1377:M1379"/>
    <mergeCell ref="AC1356:AC1358"/>
    <mergeCell ref="AE1522:AE1525"/>
    <mergeCell ref="AE1508:AE1510"/>
    <mergeCell ref="AC1458:AC1461"/>
    <mergeCell ref="AD1458:AD1461"/>
    <mergeCell ref="AE1323:AE1325"/>
    <mergeCell ref="AC1326:AC1328"/>
    <mergeCell ref="AE1478:AE1480"/>
    <mergeCell ref="M1474:M1475"/>
    <mergeCell ref="AE1474:AE1475"/>
    <mergeCell ref="AD1476:AD1477"/>
    <mergeCell ref="AC1476:AC1477"/>
    <mergeCell ref="AC1383:AC1385"/>
    <mergeCell ref="AC1454:AC1457"/>
    <mergeCell ref="AD1454:AD1457"/>
    <mergeCell ref="AE1466:AE1469"/>
    <mergeCell ref="AE1430:AE1433"/>
    <mergeCell ref="AE1462:AE1465"/>
    <mergeCell ref="M1323:M1325"/>
    <mergeCell ref="AC1414:AC1417"/>
    <mergeCell ref="AE1418:AE1421"/>
    <mergeCell ref="AC1505:AC1507"/>
    <mergeCell ref="AE1502:AE1504"/>
    <mergeCell ref="M1508:M1510"/>
    <mergeCell ref="AE1518:AE1521"/>
    <mergeCell ref="AD1499:AD1501"/>
    <mergeCell ref="M1505:M1507"/>
    <mergeCell ref="AD1496:AD1498"/>
    <mergeCell ref="AD1422:AD1425"/>
    <mergeCell ref="AE1422:AE1425"/>
    <mergeCell ref="AD1406:AD1409"/>
    <mergeCell ref="AE1406:AE1409"/>
    <mergeCell ref="AE1259:AE1260"/>
    <mergeCell ref="AE1267:AE1268"/>
    <mergeCell ref="AC1392:AC1394"/>
    <mergeCell ref="AC1338:AC1340"/>
    <mergeCell ref="AC1329:AC1331"/>
    <mergeCell ref="AC1335:AC1337"/>
    <mergeCell ref="AC1283:AC1284"/>
    <mergeCell ref="AC1511:AC1513"/>
    <mergeCell ref="AC1484:AC1486"/>
    <mergeCell ref="AD1275:AD1276"/>
    <mergeCell ref="AE1287:AE1289"/>
    <mergeCell ref="AE1283:AE1284"/>
    <mergeCell ref="AD1308:AD1310"/>
    <mergeCell ref="AE1182:AE1184"/>
    <mergeCell ref="AD1253:AD1254"/>
    <mergeCell ref="AC1261:AC1262"/>
    <mergeCell ref="M1365:M1367"/>
    <mergeCell ref="AC1259:AC1260"/>
    <mergeCell ref="AC1257:AC1258"/>
    <mergeCell ref="AC1255:AC1256"/>
    <mergeCell ref="AD1255:AD1256"/>
    <mergeCell ref="M1356:M1358"/>
    <mergeCell ref="AE1338:AE1340"/>
    <mergeCell ref="AE1279:AE1280"/>
    <mergeCell ref="AC1442:AC1445"/>
    <mergeCell ref="AE1446:AE1449"/>
    <mergeCell ref="AE1302:AE1304"/>
    <mergeCell ref="AC1478:AC1480"/>
    <mergeCell ref="AE1493:AE1495"/>
    <mergeCell ref="AC1490:AC1492"/>
    <mergeCell ref="AC1395:AC1397"/>
    <mergeCell ref="M1434:M1437"/>
    <mergeCell ref="M1227:M1229"/>
    <mergeCell ref="AC1227:AC1229"/>
    <mergeCell ref="AD1227:AD1229"/>
    <mergeCell ref="M1237:M1238"/>
    <mergeCell ref="AE1233:AE1235"/>
    <mergeCell ref="AE1197:AE1199"/>
    <mergeCell ref="AE1265:AE1266"/>
    <mergeCell ref="AE1188:AE1190"/>
    <mergeCell ref="AC1281:AC1282"/>
    <mergeCell ref="AD1243:AD1244"/>
    <mergeCell ref="AD1241:AD1242"/>
    <mergeCell ref="AD1299:AD1301"/>
    <mergeCell ref="M1188:M1190"/>
    <mergeCell ref="AE1290:AE1292"/>
    <mergeCell ref="AE1308:AE1310"/>
    <mergeCell ref="M1263:M1264"/>
    <mergeCell ref="AC1302:AC1304"/>
    <mergeCell ref="AE1277:AE1278"/>
    <mergeCell ref="M1265:M1266"/>
    <mergeCell ref="AC1265:AC1266"/>
    <mergeCell ref="AC1263:AC1264"/>
    <mergeCell ref="AC1247:AC1248"/>
    <mergeCell ref="AE1255:AE1256"/>
    <mergeCell ref="AC1253:AC1254"/>
    <mergeCell ref="AD1290:AD1292"/>
    <mergeCell ref="AE1253:AE1254"/>
    <mergeCell ref="AE1257:AE1258"/>
    <mergeCell ref="AC1203:AC1205"/>
    <mergeCell ref="AD1203:AD1205"/>
    <mergeCell ref="AE1218:AE1220"/>
    <mergeCell ref="AE1251:AE1252"/>
    <mergeCell ref="AD1233:AD1235"/>
    <mergeCell ref="M1176:M1178"/>
    <mergeCell ref="L1194:L1196"/>
    <mergeCell ref="AC1106:AC1107"/>
    <mergeCell ref="AE1134:AE1136"/>
    <mergeCell ref="AD1173:AD1175"/>
    <mergeCell ref="AD1191:AD1193"/>
    <mergeCell ref="AC1182:AC1184"/>
    <mergeCell ref="AE1137:AE1139"/>
    <mergeCell ref="AD1155:AD1157"/>
    <mergeCell ref="AE1140:AE1142"/>
    <mergeCell ref="AE1143:AE1145"/>
    <mergeCell ref="AE1170:AE1172"/>
    <mergeCell ref="AD1185:AD1187"/>
    <mergeCell ref="AE1176:AE1178"/>
    <mergeCell ref="AE1185:AE1187"/>
    <mergeCell ref="AD1164:AD1166"/>
    <mergeCell ref="AC1122:AC1124"/>
    <mergeCell ref="M1140:M1142"/>
    <mergeCell ref="M1137:M1139"/>
    <mergeCell ref="L1112:L1113"/>
    <mergeCell ref="M1114:M1115"/>
    <mergeCell ref="AC1140:AC1142"/>
    <mergeCell ref="L1164:L1166"/>
    <mergeCell ref="L1182:L1184"/>
    <mergeCell ref="L1167:L1169"/>
    <mergeCell ref="AD1131:AD1133"/>
    <mergeCell ref="AE1158:AE1160"/>
    <mergeCell ref="AD1149:AD1151"/>
    <mergeCell ref="AE1191:AE1193"/>
    <mergeCell ref="M1170:M1172"/>
    <mergeCell ref="M1143:M1145"/>
    <mergeCell ref="AC1131:AC1133"/>
    <mergeCell ref="AC1188:AC1190"/>
    <mergeCell ref="AE1068:AE1069"/>
    <mergeCell ref="AE1102:AE1103"/>
    <mergeCell ref="AE1098:AE1099"/>
    <mergeCell ref="AE1076:AE1077"/>
    <mergeCell ref="AE1104:AE1105"/>
    <mergeCell ref="AE1100:AE1101"/>
    <mergeCell ref="AE1074:AE1075"/>
    <mergeCell ref="AD1140:AD1142"/>
    <mergeCell ref="AD1158:AD1160"/>
    <mergeCell ref="AC1155:AC1157"/>
    <mergeCell ref="AD1143:AD1145"/>
    <mergeCell ref="AC1173:AC1175"/>
    <mergeCell ref="AC1088:AC1089"/>
    <mergeCell ref="AE1092:AE1093"/>
    <mergeCell ref="AE1131:AE1133"/>
    <mergeCell ref="AD1182:AD1184"/>
    <mergeCell ref="AC1108:AC1109"/>
    <mergeCell ref="AC1149:AC1151"/>
    <mergeCell ref="AC1143:AC1145"/>
    <mergeCell ref="AE1078:AE1079"/>
    <mergeCell ref="AE1094:AE1095"/>
    <mergeCell ref="AC1110:AC1111"/>
    <mergeCell ref="AE1114:AE1115"/>
    <mergeCell ref="AE1161:AE1163"/>
    <mergeCell ref="AC1185:AC1187"/>
    <mergeCell ref="AC1080:AC1081"/>
    <mergeCell ref="AC1070:AC1071"/>
    <mergeCell ref="AE1120:AE1121"/>
    <mergeCell ref="AE1125:AE1127"/>
    <mergeCell ref="AE1122:AE1124"/>
    <mergeCell ref="AE1116:AE1117"/>
    <mergeCell ref="M1104:M1105"/>
    <mergeCell ref="M1027:M1029"/>
    <mergeCell ref="M1064:M1065"/>
    <mergeCell ref="L1027:L1029"/>
    <mergeCell ref="L1005:L1006"/>
    <mergeCell ref="K1100:K1101"/>
    <mergeCell ref="K1098:K1099"/>
    <mergeCell ref="M1098:M1099"/>
    <mergeCell ref="L1082:L1083"/>
    <mergeCell ref="K1030:K1032"/>
    <mergeCell ref="M1005:M1006"/>
    <mergeCell ref="L1062:L1063"/>
    <mergeCell ref="M1060:M1061"/>
    <mergeCell ref="L1098:L1099"/>
    <mergeCell ref="M1030:M1032"/>
    <mergeCell ref="L1076:L1077"/>
    <mergeCell ref="M1078:M1079"/>
    <mergeCell ref="L1080:L1081"/>
    <mergeCell ref="K1060:K1061"/>
    <mergeCell ref="L1060:L1061"/>
    <mergeCell ref="M1092:M1093"/>
    <mergeCell ref="M1086:M1087"/>
    <mergeCell ref="M1084:M1085"/>
    <mergeCell ref="K1018:K1020"/>
    <mergeCell ref="K1015:K1017"/>
    <mergeCell ref="M1102:M1103"/>
    <mergeCell ref="M1082:M1083"/>
    <mergeCell ref="M1012:M1014"/>
    <mergeCell ref="M1100:M1101"/>
    <mergeCell ref="L1074:L1075"/>
    <mergeCell ref="L1088:L1089"/>
    <mergeCell ref="M1074:M1075"/>
    <mergeCell ref="L1146:L1148"/>
    <mergeCell ref="L1241:L1242"/>
    <mergeCell ref="D1062:D1063"/>
    <mergeCell ref="D1080:D1081"/>
    <mergeCell ref="D1058:D1059"/>
    <mergeCell ref="M1039:M1041"/>
    <mergeCell ref="L1030:L1032"/>
    <mergeCell ref="M1161:M1163"/>
    <mergeCell ref="H1104:H1105"/>
    <mergeCell ref="H1108:H1109"/>
    <mergeCell ref="D1086:D1087"/>
    <mergeCell ref="F1082:F1083"/>
    <mergeCell ref="M1058:M1059"/>
    <mergeCell ref="G1100:G1101"/>
    <mergeCell ref="M1120:M1121"/>
    <mergeCell ref="I1116:I1117"/>
    <mergeCell ref="H1120:H1121"/>
    <mergeCell ref="K1140:K1142"/>
    <mergeCell ref="M1146:M1148"/>
    <mergeCell ref="M1239:M1240"/>
    <mergeCell ref="M1158:M1160"/>
    <mergeCell ref="M1218:M1220"/>
    <mergeCell ref="K1152:K1154"/>
    <mergeCell ref="L1206:L1208"/>
    <mergeCell ref="L1227:L1229"/>
    <mergeCell ref="M1194:M1196"/>
    <mergeCell ref="M1191:M1193"/>
    <mergeCell ref="M1206:M1208"/>
    <mergeCell ref="L1197:L1199"/>
    <mergeCell ref="E1188:E1190"/>
    <mergeCell ref="G1170:G1172"/>
    <mergeCell ref="K1088:K1089"/>
    <mergeCell ref="J1200:J1202"/>
    <mergeCell ref="L1200:L1202"/>
    <mergeCell ref="A1341:A1355"/>
    <mergeCell ref="A1279:A1280"/>
    <mergeCell ref="L1261:L1262"/>
    <mergeCell ref="I1241:I1242"/>
    <mergeCell ref="J1241:J1242"/>
    <mergeCell ref="K1241:K1242"/>
    <mergeCell ref="J1353:J1355"/>
    <mergeCell ref="L1257:L1258"/>
    <mergeCell ref="L1290:L1292"/>
    <mergeCell ref="L1287:L1289"/>
    <mergeCell ref="L1341:L1343"/>
    <mergeCell ref="L1338:L1340"/>
    <mergeCell ref="L1273:L1274"/>
    <mergeCell ref="G1255:G1256"/>
    <mergeCell ref="K1265:K1266"/>
    <mergeCell ref="D1323:D1325"/>
    <mergeCell ref="D1206:D1208"/>
    <mergeCell ref="L1269:L1270"/>
    <mergeCell ref="L1323:L1325"/>
    <mergeCell ref="K1255:K1256"/>
    <mergeCell ref="K1263:K1264"/>
    <mergeCell ref="L1329:L1331"/>
    <mergeCell ref="F1247:F1248"/>
    <mergeCell ref="D1265:D1266"/>
    <mergeCell ref="D1257:D1258"/>
    <mergeCell ref="E1227:E1229"/>
    <mergeCell ref="G1279:G1280"/>
    <mergeCell ref="G1305:G1307"/>
    <mergeCell ref="H1332:H1334"/>
    <mergeCell ref="I1341:I1343"/>
    <mergeCell ref="A1277:A1278"/>
    <mergeCell ref="B1335:B1337"/>
    <mergeCell ref="E1323:E1325"/>
    <mergeCell ref="E1279:E1280"/>
    <mergeCell ref="D1326:D1328"/>
    <mergeCell ref="I1335:I1337"/>
    <mergeCell ref="E1338:E1340"/>
    <mergeCell ref="E1267:E1268"/>
    <mergeCell ref="G1265:G1266"/>
    <mergeCell ref="I1279:I1280"/>
    <mergeCell ref="B1279:B1280"/>
    <mergeCell ref="B1311:B1313"/>
    <mergeCell ref="A1380:A1388"/>
    <mergeCell ref="B1329:B1331"/>
    <mergeCell ref="A1281:A1282"/>
    <mergeCell ref="B1374:B1376"/>
    <mergeCell ref="A1371:A1379"/>
    <mergeCell ref="A1283:A1284"/>
    <mergeCell ref="B1265:B1266"/>
    <mergeCell ref="G1356:G1358"/>
    <mergeCell ref="G1368:G1370"/>
    <mergeCell ref="H1299:H1301"/>
    <mergeCell ref="H1350:H1352"/>
    <mergeCell ref="C1271:C1272"/>
    <mergeCell ref="D1269:D1270"/>
    <mergeCell ref="D1263:D1264"/>
    <mergeCell ref="K1271:K1272"/>
    <mergeCell ref="F1279:F1280"/>
    <mergeCell ref="H1267:H1268"/>
    <mergeCell ref="G1267:G1268"/>
    <mergeCell ref="E1261:E1262"/>
    <mergeCell ref="D1261:D1262"/>
    <mergeCell ref="E1290:E1292"/>
    <mergeCell ref="I1308:I1310"/>
    <mergeCell ref="E1293:E1295"/>
    <mergeCell ref="F1308:F1310"/>
    <mergeCell ref="I1283:I1284"/>
    <mergeCell ref="J1283:J1284"/>
    <mergeCell ref="K1283:K1284"/>
    <mergeCell ref="F1285:F1286"/>
    <mergeCell ref="G1285:G1286"/>
    <mergeCell ref="F1287:F1289"/>
    <mergeCell ref="D1271:D1272"/>
    <mergeCell ref="K1285:K1286"/>
    <mergeCell ref="D933:D935"/>
    <mergeCell ref="D913:D914"/>
    <mergeCell ref="D1027:D1029"/>
    <mergeCell ref="E997:E998"/>
    <mergeCell ref="D973:D975"/>
    <mergeCell ref="D1005:D1006"/>
    <mergeCell ref="D1009:D1011"/>
    <mergeCell ref="E1024:E1026"/>
    <mergeCell ref="D1118:D1119"/>
    <mergeCell ref="D1188:D1190"/>
    <mergeCell ref="H747:H750"/>
    <mergeCell ref="E970:E972"/>
    <mergeCell ref="D1230:D1232"/>
    <mergeCell ref="D1170:D1172"/>
    <mergeCell ref="D1100:D1101"/>
    <mergeCell ref="D1161:D1163"/>
    <mergeCell ref="E1074:E1075"/>
    <mergeCell ref="E1122:E1124"/>
    <mergeCell ref="E1070:E1071"/>
    <mergeCell ref="D979:D981"/>
    <mergeCell ref="E1058:E1059"/>
    <mergeCell ref="D1060:D1061"/>
    <mergeCell ref="D1066:D1067"/>
    <mergeCell ref="E1092:E1093"/>
    <mergeCell ref="D1030:D1032"/>
    <mergeCell ref="D1155:D1157"/>
    <mergeCell ref="D970:D972"/>
    <mergeCell ref="D967:D969"/>
    <mergeCell ref="D976:D978"/>
    <mergeCell ref="E979:E981"/>
    <mergeCell ref="D1018:D1020"/>
    <mergeCell ref="D1012:D1014"/>
    <mergeCell ref="B1261:B1262"/>
    <mergeCell ref="F1021:F1023"/>
    <mergeCell ref="G1021:G1023"/>
    <mergeCell ref="H1255:H1256"/>
    <mergeCell ref="F1024:F1026"/>
    <mergeCell ref="G1164:G1166"/>
    <mergeCell ref="G1066:G1067"/>
    <mergeCell ref="F1084:F1085"/>
    <mergeCell ref="F1064:F1065"/>
    <mergeCell ref="H1068:H1069"/>
    <mergeCell ref="F1068:F1069"/>
    <mergeCell ref="G1243:G1244"/>
    <mergeCell ref="H1243:H1244"/>
    <mergeCell ref="G1245:G1246"/>
    <mergeCell ref="F1078:F1079"/>
    <mergeCell ref="G1078:G1079"/>
    <mergeCell ref="E973:E975"/>
    <mergeCell ref="D1015:D1017"/>
    <mergeCell ref="D997:D998"/>
    <mergeCell ref="E1068:E1069"/>
    <mergeCell ref="E1012:E1014"/>
    <mergeCell ref="E994:E996"/>
    <mergeCell ref="D1001:D1002"/>
    <mergeCell ref="E1033:E1035"/>
    <mergeCell ref="D988:D990"/>
    <mergeCell ref="F1176:F1178"/>
    <mergeCell ref="D1185:D1187"/>
    <mergeCell ref="D1194:D1196"/>
    <mergeCell ref="F1088:F1089"/>
    <mergeCell ref="G1088:G1089"/>
    <mergeCell ref="D1182:D1184"/>
    <mergeCell ref="E1084:E1085"/>
    <mergeCell ref="H779:H782"/>
    <mergeCell ref="H801:H802"/>
    <mergeCell ref="C759:C762"/>
    <mergeCell ref="H767:H770"/>
    <mergeCell ref="B807:B808"/>
    <mergeCell ref="B747:B750"/>
    <mergeCell ref="B751:B754"/>
    <mergeCell ref="B797:B798"/>
    <mergeCell ref="D799:D800"/>
    <mergeCell ref="D805:D806"/>
    <mergeCell ref="E819:E820"/>
    <mergeCell ref="F763:F766"/>
    <mergeCell ref="E759:E762"/>
    <mergeCell ref="E751:E754"/>
    <mergeCell ref="E755:E758"/>
    <mergeCell ref="E803:E804"/>
    <mergeCell ref="E815:E816"/>
    <mergeCell ref="C807:C808"/>
    <mergeCell ref="E747:E750"/>
    <mergeCell ref="G771:G774"/>
    <mergeCell ref="B817:B818"/>
    <mergeCell ref="D755:D758"/>
    <mergeCell ref="H807:H808"/>
    <mergeCell ref="H809:H810"/>
    <mergeCell ref="H783:H784"/>
    <mergeCell ref="H797:H798"/>
    <mergeCell ref="B803:B804"/>
    <mergeCell ref="D759:D762"/>
    <mergeCell ref="F815:F816"/>
    <mergeCell ref="F775:F778"/>
    <mergeCell ref="G795:G796"/>
    <mergeCell ref="G817:G818"/>
    <mergeCell ref="D1253:D1254"/>
    <mergeCell ref="C1233:C1235"/>
    <mergeCell ref="D1233:D1235"/>
    <mergeCell ref="D1212:D1214"/>
    <mergeCell ref="C1212:C1214"/>
    <mergeCell ref="B779:B782"/>
    <mergeCell ref="E795:E796"/>
    <mergeCell ref="D763:D766"/>
    <mergeCell ref="E767:E770"/>
    <mergeCell ref="D801:D802"/>
    <mergeCell ref="D807:D808"/>
    <mergeCell ref="D817:D818"/>
    <mergeCell ref="B815:B816"/>
    <mergeCell ref="B763:B766"/>
    <mergeCell ref="D767:D770"/>
    <mergeCell ref="B799:B800"/>
    <mergeCell ref="B771:B774"/>
    <mergeCell ref="C809:C810"/>
    <mergeCell ref="D957:D958"/>
    <mergeCell ref="E1007:E1008"/>
    <mergeCell ref="E1206:E1208"/>
    <mergeCell ref="E1137:E1139"/>
    <mergeCell ref="D1106:D1107"/>
    <mergeCell ref="D1033:D1035"/>
    <mergeCell ref="D1104:D1105"/>
    <mergeCell ref="D1084:D1085"/>
    <mergeCell ref="B1098:B1099"/>
    <mergeCell ref="D917:D918"/>
    <mergeCell ref="D1102:D1103"/>
    <mergeCell ref="D1064:D1065"/>
    <mergeCell ref="E915:E916"/>
    <mergeCell ref="C763:C766"/>
    <mergeCell ref="F831:F832"/>
    <mergeCell ref="D845:D847"/>
    <mergeCell ref="D907:D908"/>
    <mergeCell ref="E835:E836"/>
    <mergeCell ref="F823:F824"/>
    <mergeCell ref="D1112:D1113"/>
    <mergeCell ref="E1009:E1011"/>
    <mergeCell ref="C1021:C1023"/>
    <mergeCell ref="C1060:C1061"/>
    <mergeCell ref="D1108:D1109"/>
    <mergeCell ref="E1161:E1163"/>
    <mergeCell ref="E1060:E1061"/>
    <mergeCell ref="C1247:C1248"/>
    <mergeCell ref="D1241:D1242"/>
    <mergeCell ref="D1245:D1246"/>
    <mergeCell ref="E1112:E1113"/>
    <mergeCell ref="E1064:E1065"/>
    <mergeCell ref="E1003:E1004"/>
    <mergeCell ref="D1003:D1004"/>
    <mergeCell ref="E1230:E1232"/>
    <mergeCell ref="C1092:C1093"/>
    <mergeCell ref="E1143:E1145"/>
    <mergeCell ref="D1191:D1193"/>
    <mergeCell ref="E1140:E1142"/>
    <mergeCell ref="E1146:E1148"/>
    <mergeCell ref="E1098:E1099"/>
    <mergeCell ref="E1015:E1017"/>
    <mergeCell ref="D1078:D1079"/>
    <mergeCell ref="D1074:D1075"/>
    <mergeCell ref="E1027:E1029"/>
    <mergeCell ref="E1036:E1038"/>
    <mergeCell ref="E1247:E1248"/>
    <mergeCell ref="B262:B265"/>
    <mergeCell ref="D281:D283"/>
    <mergeCell ref="D251:D253"/>
    <mergeCell ref="C479:C480"/>
    <mergeCell ref="B292:B294"/>
    <mergeCell ref="B342:B344"/>
    <mergeCell ref="C687:C690"/>
    <mergeCell ref="D1021:D1023"/>
    <mergeCell ref="D797:D798"/>
    <mergeCell ref="C803:C804"/>
    <mergeCell ref="C779:C782"/>
    <mergeCell ref="D813:D814"/>
    <mergeCell ref="C711:C714"/>
    <mergeCell ref="B719:B722"/>
    <mergeCell ref="D911:D912"/>
    <mergeCell ref="D839:D841"/>
    <mergeCell ref="D991:D993"/>
    <mergeCell ref="C396:C398"/>
    <mergeCell ref="B447:B450"/>
    <mergeCell ref="B405:B407"/>
    <mergeCell ref="C415:C418"/>
    <mergeCell ref="B829:B830"/>
    <mergeCell ref="B851:B853"/>
    <mergeCell ref="C872:C874"/>
    <mergeCell ref="B936:B938"/>
    <mergeCell ref="C506:C508"/>
    <mergeCell ref="D500:D502"/>
    <mergeCell ref="D503:D505"/>
    <mergeCell ref="C393:C395"/>
    <mergeCell ref="C284:C287"/>
    <mergeCell ref="B727:B730"/>
    <mergeCell ref="B759:B762"/>
    <mergeCell ref="D1098:D1099"/>
    <mergeCell ref="C1003:C1004"/>
    <mergeCell ref="D930:D932"/>
    <mergeCell ref="D955:D956"/>
    <mergeCell ref="C419:C422"/>
    <mergeCell ref="B266:B269"/>
    <mergeCell ref="B288:B291"/>
    <mergeCell ref="C236:C238"/>
    <mergeCell ref="B254:B257"/>
    <mergeCell ref="B251:B253"/>
    <mergeCell ref="D236:D238"/>
    <mergeCell ref="C375:C377"/>
    <mergeCell ref="C363:C364"/>
    <mergeCell ref="B387:B389"/>
    <mergeCell ref="B390:B392"/>
    <mergeCell ref="B302:B305"/>
    <mergeCell ref="B419:B422"/>
    <mergeCell ref="B408:B410"/>
    <mergeCell ref="C381:C383"/>
    <mergeCell ref="B399:B401"/>
    <mergeCell ref="B415:B418"/>
    <mergeCell ref="B332:B333"/>
    <mergeCell ref="C330:C331"/>
    <mergeCell ref="D393:D395"/>
    <mergeCell ref="B384:B386"/>
    <mergeCell ref="B393:B395"/>
    <mergeCell ref="B375:B377"/>
    <mergeCell ref="B396:B398"/>
    <mergeCell ref="C411:C414"/>
    <mergeCell ref="B411:B414"/>
    <mergeCell ref="C254:C257"/>
    <mergeCell ref="D248:D250"/>
    <mergeCell ref="E443:E446"/>
    <mergeCell ref="C477:C478"/>
    <mergeCell ref="B239:B241"/>
    <mergeCell ref="D239:D241"/>
    <mergeCell ref="D266:D269"/>
    <mergeCell ref="C258:C261"/>
    <mergeCell ref="B372:B374"/>
    <mergeCell ref="D357:D359"/>
    <mergeCell ref="D387:D389"/>
    <mergeCell ref="D378:D380"/>
    <mergeCell ref="D381:D383"/>
    <mergeCell ref="C262:C265"/>
    <mergeCell ref="B443:B446"/>
    <mergeCell ref="B427:B430"/>
    <mergeCell ref="C372:C374"/>
    <mergeCell ref="D411:D414"/>
    <mergeCell ref="C439:C442"/>
    <mergeCell ref="B435:B438"/>
    <mergeCell ref="C423:C426"/>
    <mergeCell ref="B351:B353"/>
    <mergeCell ref="C318:C321"/>
    <mergeCell ref="B270:B273"/>
    <mergeCell ref="B284:B287"/>
    <mergeCell ref="C281:C283"/>
    <mergeCell ref="B278:B280"/>
    <mergeCell ref="B281:B283"/>
    <mergeCell ref="D270:D273"/>
    <mergeCell ref="C390:C392"/>
    <mergeCell ref="C408:C410"/>
    <mergeCell ref="D431:D434"/>
    <mergeCell ref="C443:C446"/>
    <mergeCell ref="C292:C294"/>
    <mergeCell ref="E821:E822"/>
    <mergeCell ref="B823:B824"/>
    <mergeCell ref="C767:C770"/>
    <mergeCell ref="E652:E654"/>
    <mergeCell ref="E638:E640"/>
    <mergeCell ref="C829:C830"/>
    <mergeCell ref="C831:C832"/>
    <mergeCell ref="B676:B678"/>
    <mergeCell ref="C658:C660"/>
    <mergeCell ref="C661:C663"/>
    <mergeCell ref="B661:B663"/>
    <mergeCell ref="E673:E675"/>
    <mergeCell ref="E667:E669"/>
    <mergeCell ref="B667:B669"/>
    <mergeCell ref="B652:B654"/>
    <mergeCell ref="C655:C657"/>
    <mergeCell ref="C676:C678"/>
    <mergeCell ref="E801:E802"/>
    <mergeCell ref="D795:D796"/>
    <mergeCell ref="D739:D742"/>
    <mergeCell ref="D809:D810"/>
    <mergeCell ref="E799:E800"/>
    <mergeCell ref="D771:D774"/>
    <mergeCell ref="C755:C758"/>
    <mergeCell ref="C747:C750"/>
    <mergeCell ref="D915:D916"/>
    <mergeCell ref="D884:D886"/>
    <mergeCell ref="D872:D874"/>
    <mergeCell ref="C771:C774"/>
    <mergeCell ref="C775:C778"/>
    <mergeCell ref="E839:E841"/>
    <mergeCell ref="E959:E960"/>
    <mergeCell ref="E909:E910"/>
    <mergeCell ref="E901:E902"/>
    <mergeCell ref="E933:E935"/>
    <mergeCell ref="E921:E923"/>
    <mergeCell ref="E927:E929"/>
    <mergeCell ref="E893:E895"/>
    <mergeCell ref="E913:E914"/>
    <mergeCell ref="C857:C859"/>
    <mergeCell ref="D951:D952"/>
    <mergeCell ref="C851:C853"/>
    <mergeCell ref="D903:D904"/>
    <mergeCell ref="C942:C944"/>
    <mergeCell ref="E905:E906"/>
    <mergeCell ref="D942:D944"/>
    <mergeCell ref="E860:E862"/>
    <mergeCell ref="E805:E806"/>
    <mergeCell ref="D833:D834"/>
    <mergeCell ref="B360:B362"/>
    <mergeCell ref="B365:B367"/>
    <mergeCell ref="B363:B364"/>
    <mergeCell ref="B431:B434"/>
    <mergeCell ref="C435:C438"/>
    <mergeCell ref="C451:C454"/>
    <mergeCell ref="E390:E392"/>
    <mergeCell ref="F419:F422"/>
    <mergeCell ref="E435:E438"/>
    <mergeCell ref="D402:D404"/>
    <mergeCell ref="F399:F401"/>
    <mergeCell ref="D609:D610"/>
    <mergeCell ref="D560:D561"/>
    <mergeCell ref="C402:C404"/>
    <mergeCell ref="E459:E462"/>
    <mergeCell ref="C491:C492"/>
    <mergeCell ref="E396:E398"/>
    <mergeCell ref="C527:C529"/>
    <mergeCell ref="B527:B529"/>
    <mergeCell ref="B548:B549"/>
    <mergeCell ref="E477:E478"/>
    <mergeCell ref="E550:E551"/>
    <mergeCell ref="C550:C551"/>
    <mergeCell ref="D548:D549"/>
    <mergeCell ref="D463:D466"/>
    <mergeCell ref="B479:B480"/>
    <mergeCell ref="D471:D474"/>
    <mergeCell ref="C447:C450"/>
    <mergeCell ref="D479:D480"/>
    <mergeCell ref="C455:C458"/>
    <mergeCell ref="C431:C434"/>
    <mergeCell ref="B477:B478"/>
    <mergeCell ref="B475:B476"/>
    <mergeCell ref="B423:B426"/>
    <mergeCell ref="B483:B484"/>
    <mergeCell ref="E548:E549"/>
    <mergeCell ref="D539:D541"/>
    <mergeCell ref="E295:E297"/>
    <mergeCell ref="D459:D462"/>
    <mergeCell ref="D447:D450"/>
    <mergeCell ref="C427:C430"/>
    <mergeCell ref="B378:B380"/>
    <mergeCell ref="F396:F398"/>
    <mergeCell ref="F427:F430"/>
    <mergeCell ref="D423:D426"/>
    <mergeCell ref="D439:D442"/>
    <mergeCell ref="F435:F438"/>
    <mergeCell ref="B402:B404"/>
    <mergeCell ref="C405:C407"/>
    <mergeCell ref="F455:F458"/>
    <mergeCell ref="D372:D374"/>
    <mergeCell ref="C306:C309"/>
    <mergeCell ref="C310:C313"/>
    <mergeCell ref="F497:F499"/>
    <mergeCell ref="B467:B470"/>
    <mergeCell ref="E402:E404"/>
    <mergeCell ref="E387:E389"/>
    <mergeCell ref="E439:E442"/>
    <mergeCell ref="E408:E410"/>
    <mergeCell ref="E415:E418"/>
    <mergeCell ref="E423:E426"/>
    <mergeCell ref="D435:D438"/>
    <mergeCell ref="D396:D398"/>
    <mergeCell ref="B336:B338"/>
    <mergeCell ref="B455:B458"/>
    <mergeCell ref="B381:B383"/>
    <mergeCell ref="D893:D895"/>
    <mergeCell ref="D890:D892"/>
    <mergeCell ref="E890:E892"/>
    <mergeCell ref="D905:D906"/>
    <mergeCell ref="D936:D938"/>
    <mergeCell ref="F679:F682"/>
    <mergeCell ref="D857:D859"/>
    <mergeCell ref="E857:E859"/>
    <mergeCell ref="E863:E865"/>
    <mergeCell ref="E809:E810"/>
    <mergeCell ref="D743:D746"/>
    <mergeCell ref="D695:D698"/>
    <mergeCell ref="E775:E778"/>
    <mergeCell ref="F687:F690"/>
    <mergeCell ref="F719:F722"/>
    <mergeCell ref="F727:F730"/>
    <mergeCell ref="F711:F714"/>
    <mergeCell ref="E743:E746"/>
    <mergeCell ref="E831:E832"/>
    <mergeCell ref="E833:E834"/>
    <mergeCell ref="F829:F830"/>
    <mergeCell ref="F827:F828"/>
    <mergeCell ref="E919:E920"/>
    <mergeCell ref="F848:F850"/>
    <mergeCell ref="E903:E904"/>
    <mergeCell ref="E854:E856"/>
    <mergeCell ref="E936:E938"/>
    <mergeCell ref="F795:F796"/>
    <mergeCell ref="F743:F746"/>
    <mergeCell ref="B485:B486"/>
    <mergeCell ref="F695:F698"/>
    <mergeCell ref="D731:D734"/>
    <mergeCell ref="G755:G758"/>
    <mergeCell ref="E695:E698"/>
    <mergeCell ref="E719:E722"/>
    <mergeCell ref="E683:E686"/>
    <mergeCell ref="G699:G702"/>
    <mergeCell ref="E797:E798"/>
    <mergeCell ref="D679:D682"/>
    <mergeCell ref="E670:E672"/>
    <mergeCell ref="D747:D750"/>
    <mergeCell ref="D667:D669"/>
    <mergeCell ref="D676:D678"/>
    <mergeCell ref="D723:D726"/>
    <mergeCell ref="E727:E730"/>
    <mergeCell ref="F739:F742"/>
    <mergeCell ref="G797:G798"/>
    <mergeCell ref="G779:G782"/>
    <mergeCell ref="F797:F798"/>
    <mergeCell ref="G759:G762"/>
    <mergeCell ref="F676:F678"/>
    <mergeCell ref="E676:E678"/>
    <mergeCell ref="G676:G678"/>
    <mergeCell ref="E779:E782"/>
    <mergeCell ref="E739:E742"/>
    <mergeCell ref="E817:E818"/>
    <mergeCell ref="E635:E637"/>
    <mergeCell ref="F866:F868"/>
    <mergeCell ref="F643:F644"/>
    <mergeCell ref="G831:G832"/>
    <mergeCell ref="G863:G865"/>
    <mergeCell ref="H664:H666"/>
    <mergeCell ref="H661:H663"/>
    <mergeCell ref="F817:F818"/>
    <mergeCell ref="F857:F859"/>
    <mergeCell ref="F723:F726"/>
    <mergeCell ref="D707:D710"/>
    <mergeCell ref="E723:E726"/>
    <mergeCell ref="F707:F710"/>
    <mergeCell ref="G747:G750"/>
    <mergeCell ref="E699:E702"/>
    <mergeCell ref="E707:E710"/>
    <mergeCell ref="E731:E734"/>
    <mergeCell ref="G703:G706"/>
    <mergeCell ref="F771:F774"/>
    <mergeCell ref="E771:E774"/>
    <mergeCell ref="F805:F806"/>
    <mergeCell ref="D821:D822"/>
    <mergeCell ref="D827:D828"/>
    <mergeCell ref="D719:D722"/>
    <mergeCell ref="D851:D853"/>
    <mergeCell ref="D835:D836"/>
    <mergeCell ref="D848:D850"/>
    <mergeCell ref="G811:G812"/>
    <mergeCell ref="D831:D832"/>
    <mergeCell ref="F731:F734"/>
    <mergeCell ref="E837:E838"/>
    <mergeCell ref="I658:I660"/>
    <mergeCell ref="J759:J762"/>
    <mergeCell ref="H775:H778"/>
    <mergeCell ref="G683:G686"/>
    <mergeCell ref="G715:G718"/>
    <mergeCell ref="G739:G742"/>
    <mergeCell ref="G819:G820"/>
    <mergeCell ref="G695:G698"/>
    <mergeCell ref="M911:M912"/>
    <mergeCell ref="F881:F883"/>
    <mergeCell ref="F953:F954"/>
    <mergeCell ref="H878:H880"/>
    <mergeCell ref="F664:F666"/>
    <mergeCell ref="E632:E634"/>
    <mergeCell ref="F951:F952"/>
    <mergeCell ref="H936:H938"/>
    <mergeCell ref="F936:F938"/>
    <mergeCell ref="H652:H654"/>
    <mergeCell ref="H667:H669"/>
    <mergeCell ref="G638:G640"/>
    <mergeCell ref="G645:G646"/>
    <mergeCell ref="F699:F702"/>
    <mergeCell ref="E679:E682"/>
    <mergeCell ref="E691:E694"/>
    <mergeCell ref="E658:E660"/>
    <mergeCell ref="H795:H796"/>
    <mergeCell ref="H819:H820"/>
    <mergeCell ref="G887:G889"/>
    <mergeCell ref="H907:H908"/>
    <mergeCell ref="G842:G844"/>
    <mergeCell ref="F635:F637"/>
    <mergeCell ref="F652:F654"/>
    <mergeCell ref="F767:F770"/>
    <mergeCell ref="F809:F810"/>
    <mergeCell ref="G845:G847"/>
    <mergeCell ref="F670:F672"/>
    <mergeCell ref="F658:F660"/>
    <mergeCell ref="H647:H648"/>
    <mergeCell ref="F661:F663"/>
    <mergeCell ref="G664:G666"/>
    <mergeCell ref="H679:H682"/>
    <mergeCell ref="H673:H675"/>
    <mergeCell ref="F835:F836"/>
    <mergeCell ref="G658:G660"/>
    <mergeCell ref="G670:G672"/>
    <mergeCell ref="H649:H651"/>
    <mergeCell ref="H833:H834"/>
    <mergeCell ref="H817:H818"/>
    <mergeCell ref="H759:H762"/>
    <mergeCell ref="H715:H718"/>
    <mergeCell ref="G691:G694"/>
    <mergeCell ref="H751:H754"/>
    <mergeCell ref="G833:G834"/>
    <mergeCell ref="G805:G806"/>
    <mergeCell ref="F751:F754"/>
    <mergeCell ref="F819:F820"/>
    <mergeCell ref="G743:G746"/>
    <mergeCell ref="G837:G838"/>
    <mergeCell ref="G673:G675"/>
    <mergeCell ref="F747:F750"/>
    <mergeCell ref="H755:H758"/>
    <mergeCell ref="F799:F800"/>
    <mergeCell ref="F683:F686"/>
    <mergeCell ref="F691:F694"/>
    <mergeCell ref="AE957:AE958"/>
    <mergeCell ref="M961:M962"/>
    <mergeCell ref="M973:M975"/>
    <mergeCell ref="AE994:AE996"/>
    <mergeCell ref="AE988:AE990"/>
    <mergeCell ref="AD951:AD952"/>
    <mergeCell ref="AC951:AC952"/>
    <mergeCell ref="AC997:AC998"/>
    <mergeCell ref="L951:L952"/>
    <mergeCell ref="K970:K972"/>
    <mergeCell ref="K942:K944"/>
    <mergeCell ref="H953:H954"/>
    <mergeCell ref="M988:M990"/>
    <mergeCell ref="K919:K920"/>
    <mergeCell ref="J976:J978"/>
    <mergeCell ref="J967:J969"/>
    <mergeCell ref="M927:M929"/>
    <mergeCell ref="AC961:AC962"/>
    <mergeCell ref="AE967:AE969"/>
    <mergeCell ref="AD924:AD926"/>
    <mergeCell ref="L988:L990"/>
    <mergeCell ref="J973:J975"/>
    <mergeCell ref="K939:K941"/>
    <mergeCell ref="M921:M923"/>
    <mergeCell ref="M976:M978"/>
    <mergeCell ref="L939:L941"/>
    <mergeCell ref="M970:M972"/>
    <mergeCell ref="M951:M952"/>
    <mergeCell ref="H930:H932"/>
    <mergeCell ref="J979:J981"/>
    <mergeCell ref="I967:I969"/>
    <mergeCell ref="L976:L978"/>
    <mergeCell ref="AE881:AE883"/>
    <mergeCell ref="AE961:AE962"/>
    <mergeCell ref="AE942:AE944"/>
    <mergeCell ref="AC919:AC920"/>
    <mergeCell ref="M997:M998"/>
    <mergeCell ref="M936:M938"/>
    <mergeCell ref="AD965:AD966"/>
    <mergeCell ref="M953:M954"/>
    <mergeCell ref="AC949:AC950"/>
    <mergeCell ref="M963:M964"/>
    <mergeCell ref="M979:M981"/>
    <mergeCell ref="AC939:AC941"/>
    <mergeCell ref="AD955:AD956"/>
    <mergeCell ref="AE939:AE941"/>
    <mergeCell ref="AC953:AC954"/>
    <mergeCell ref="AE953:AE954"/>
    <mergeCell ref="AD939:AD941"/>
    <mergeCell ref="M985:M987"/>
    <mergeCell ref="AC957:AC958"/>
    <mergeCell ref="M994:M996"/>
    <mergeCell ref="AE991:AE993"/>
    <mergeCell ref="AC973:AC975"/>
    <mergeCell ref="AE963:AE964"/>
    <mergeCell ref="AE959:AE960"/>
    <mergeCell ref="AD994:AD996"/>
    <mergeCell ref="AD985:AD987"/>
    <mergeCell ref="AC963:AC964"/>
    <mergeCell ref="AE970:AE972"/>
    <mergeCell ref="M959:M960"/>
    <mergeCell ref="AC970:AC972"/>
    <mergeCell ref="M949:M950"/>
    <mergeCell ref="AE933:AE935"/>
    <mergeCell ref="M942:M944"/>
    <mergeCell ref="AE951:AE952"/>
    <mergeCell ref="AC887:AC889"/>
    <mergeCell ref="AE848:AE850"/>
    <mergeCell ref="AC845:AC847"/>
    <mergeCell ref="AD839:AD841"/>
    <mergeCell ref="M833:M834"/>
    <mergeCell ref="AD893:AD895"/>
    <mergeCell ref="AE878:AE880"/>
    <mergeCell ref="AD878:AD880"/>
    <mergeCell ref="AC881:AC883"/>
    <mergeCell ref="AD848:AD850"/>
    <mergeCell ref="AD872:AD874"/>
    <mergeCell ref="AD835:AD836"/>
    <mergeCell ref="M881:M883"/>
    <mergeCell ref="AC884:AC886"/>
    <mergeCell ref="AE845:AE847"/>
    <mergeCell ref="AE851:AE853"/>
    <mergeCell ref="AE833:AE834"/>
    <mergeCell ref="AE835:AE836"/>
    <mergeCell ref="AE869:AE871"/>
    <mergeCell ref="AE857:AE859"/>
    <mergeCell ref="AE893:AE895"/>
    <mergeCell ref="AC835:AC836"/>
    <mergeCell ref="AD851:AD853"/>
    <mergeCell ref="M869:M871"/>
    <mergeCell ref="AC866:AC868"/>
    <mergeCell ref="AD863:AD865"/>
    <mergeCell ref="AE854:AE856"/>
    <mergeCell ref="AC833:AC834"/>
    <mergeCell ref="M872:M874"/>
    <mergeCell ref="AD833:AD834"/>
    <mergeCell ref="AE866:AE868"/>
    <mergeCell ref="AD1546:AD1549"/>
    <mergeCell ref="AD1514:AD1517"/>
    <mergeCell ref="AE915:AE916"/>
    <mergeCell ref="AE924:AE926"/>
    <mergeCell ref="AE913:AE914"/>
    <mergeCell ref="AD927:AD929"/>
    <mergeCell ref="AE949:AE950"/>
    <mergeCell ref="AE863:AE865"/>
    <mergeCell ref="AE955:AE956"/>
    <mergeCell ref="AE936:AE938"/>
    <mergeCell ref="AD942:AD944"/>
    <mergeCell ref="AD953:AD954"/>
    <mergeCell ref="AD869:AD871"/>
    <mergeCell ref="AC907:AC908"/>
    <mergeCell ref="AD857:AD859"/>
    <mergeCell ref="AC927:AC929"/>
    <mergeCell ref="AC942:AC944"/>
    <mergeCell ref="AD907:AD908"/>
    <mergeCell ref="AD896:AD898"/>
    <mergeCell ref="AE909:AE910"/>
    <mergeCell ref="AE917:AE918"/>
    <mergeCell ref="AE911:AE912"/>
    <mergeCell ref="AC917:AC918"/>
    <mergeCell ref="AD919:AD920"/>
    <mergeCell ref="AD949:AD950"/>
    <mergeCell ref="AE890:AE892"/>
    <mergeCell ref="AC915:AC916"/>
    <mergeCell ref="AC933:AC935"/>
    <mergeCell ref="AC955:AC956"/>
    <mergeCell ref="AD933:AD935"/>
    <mergeCell ref="AE930:AE932"/>
    <mergeCell ref="AE921:AE923"/>
    <mergeCell ref="AC1686:AC1687"/>
    <mergeCell ref="AD1781:AD1784"/>
    <mergeCell ref="AE976:AE978"/>
    <mergeCell ref="AE965:AE966"/>
    <mergeCell ref="AC1912:AC1915"/>
    <mergeCell ref="AD1916:AD1919"/>
    <mergeCell ref="AD1801:AD1804"/>
    <mergeCell ref="AD1912:AD1915"/>
    <mergeCell ref="AC1200:AC1202"/>
    <mergeCell ref="AC1908:AC1911"/>
    <mergeCell ref="AC1752:AC1754"/>
    <mergeCell ref="AC1731:AC1732"/>
    <mergeCell ref="AC999:AC1000"/>
    <mergeCell ref="AD1001:AD1002"/>
    <mergeCell ref="AC1176:AC1178"/>
    <mergeCell ref="AC1167:AC1169"/>
    <mergeCell ref="AC1137:AC1139"/>
    <mergeCell ref="AD1137:AD1139"/>
    <mergeCell ref="AD1167:AD1169"/>
    <mergeCell ref="AC988:AC990"/>
    <mergeCell ref="AC1462:AC1465"/>
    <mergeCell ref="AC1676:AC1677"/>
    <mergeCell ref="AC1641:AC1642"/>
    <mergeCell ref="AD1641:AD1642"/>
    <mergeCell ref="AC1661:AC1662"/>
    <mergeCell ref="AD1398:AD1401"/>
    <mergeCell ref="AD1188:AD1190"/>
    <mergeCell ref="AD1752:AD1754"/>
    <mergeCell ref="AD1755:AD1757"/>
    <mergeCell ref="AD1758:AD1760"/>
    <mergeCell ref="AD1194:AD1196"/>
    <mergeCell ref="AC1920:AC1923"/>
    <mergeCell ref="AC1736:AC1739"/>
    <mergeCell ref="AD1731:AD1732"/>
    <mergeCell ref="AD1621:AD1622"/>
    <mergeCell ref="AC1797:AC1800"/>
    <mergeCell ref="AD1822:AD1825"/>
    <mergeCell ref="AC1815:AC1817"/>
    <mergeCell ref="AD1450:AD1453"/>
    <mergeCell ref="AD1749:AD1751"/>
    <mergeCell ref="AD1747:AD1748"/>
    <mergeCell ref="AC1758:AC1760"/>
    <mergeCell ref="AC1755:AC1757"/>
    <mergeCell ref="AD1716:AD1717"/>
    <mergeCell ref="AD1920:AD1923"/>
    <mergeCell ref="AD1893:AD1896"/>
    <mergeCell ref="AC1706:AC1707"/>
    <mergeCell ref="AD1706:AD1707"/>
    <mergeCell ref="AD1897:AD1900"/>
    <mergeCell ref="AD1742:AD1743"/>
    <mergeCell ref="AC1711:AC1712"/>
    <mergeCell ref="AD1726:AD1727"/>
    <mergeCell ref="AC1836:AC1837"/>
    <mergeCell ref="AC1822:AC1825"/>
    <mergeCell ref="AC1830:AC1833"/>
    <mergeCell ref="AC1916:AC1919"/>
    <mergeCell ref="AC1905:AC1907"/>
    <mergeCell ref="AD1901:AD1904"/>
    <mergeCell ref="AD1905:AD1907"/>
    <mergeCell ref="AD1562:AD1565"/>
    <mergeCell ref="AD1761:AD1764"/>
    <mergeCell ref="AD1740:AD1741"/>
    <mergeCell ref="AC1740:AC1741"/>
    <mergeCell ref="AD1245:AD1246"/>
    <mergeCell ref="AE1007:AE1008"/>
    <mergeCell ref="AE1072:AE1073"/>
    <mergeCell ref="AD1350:AD1352"/>
    <mergeCell ref="AD1293:AD1295"/>
    <mergeCell ref="AD1267:AD1268"/>
    <mergeCell ref="AE1001:AE1002"/>
    <mergeCell ref="AE1686:AE1687"/>
    <mergeCell ref="AE1731:AE1732"/>
    <mergeCell ref="AE1656:AE1657"/>
    <mergeCell ref="AE1616:AE1617"/>
    <mergeCell ref="AE1538:AE1541"/>
    <mergeCell ref="AE1550:AE1553"/>
    <mergeCell ref="AD1777:AD1780"/>
    <mergeCell ref="AD1371:AD1373"/>
    <mergeCell ref="AD1462:AD1465"/>
    <mergeCell ref="AD1442:AD1445"/>
    <mergeCell ref="AD1574:AD1577"/>
    <mergeCell ref="AD1601:AD1602"/>
    <mergeCell ref="AD1487:AD1489"/>
    <mergeCell ref="AE1574:AE1577"/>
    <mergeCell ref="AD1030:AD1032"/>
    <mergeCell ref="AE1018:AE1020"/>
    <mergeCell ref="AE1701:AE1702"/>
    <mergeCell ref="AE1661:AE1662"/>
    <mergeCell ref="AE1691:AE1692"/>
    <mergeCell ref="AE1626:AE1627"/>
    <mergeCell ref="AD1251:AD1252"/>
    <mergeCell ref="AD1478:AD1480"/>
    <mergeCell ref="AD1691:AD1692"/>
    <mergeCell ref="AE1476:AE1477"/>
    <mergeCell ref="AE1003:AE1004"/>
    <mergeCell ref="AE997:AE998"/>
    <mergeCell ref="AD1003:AD1004"/>
    <mergeCell ref="AE999:AE1000"/>
    <mergeCell ref="AE1012:AE1014"/>
    <mergeCell ref="AE1155:AE1157"/>
    <mergeCell ref="AE1042:AE1044"/>
    <mergeCell ref="AD1094:AD1095"/>
    <mergeCell ref="AD1146:AD1148"/>
    <mergeCell ref="AE1112:AE1113"/>
    <mergeCell ref="AD1128:AD1130"/>
    <mergeCell ref="AE1118:AE1119"/>
    <mergeCell ref="AE1036:AE1038"/>
    <mergeCell ref="AE1024:AE1026"/>
    <mergeCell ref="AE1015:AE1017"/>
    <mergeCell ref="AE1152:AE1154"/>
    <mergeCell ref="AE1128:AE1130"/>
    <mergeCell ref="AD1125:AD1127"/>
    <mergeCell ref="AD1072:AD1073"/>
    <mergeCell ref="AD1012:AD1014"/>
    <mergeCell ref="AE1149:AE1151"/>
    <mergeCell ref="AD1007:AD1008"/>
    <mergeCell ref="AE1005:AE1006"/>
    <mergeCell ref="AE1110:AE1111"/>
    <mergeCell ref="AE1088:AE1089"/>
    <mergeCell ref="AE1064:AE1065"/>
    <mergeCell ref="AD1118:AD1119"/>
    <mergeCell ref="AD1102:AD1103"/>
    <mergeCell ref="AD1114:AD1115"/>
    <mergeCell ref="AE1084:AE1085"/>
    <mergeCell ref="AE1086:AE1087"/>
    <mergeCell ref="AE1108:AE1109"/>
    <mergeCell ref="AD1152:AD1154"/>
    <mergeCell ref="AC1681:AC1682"/>
    <mergeCell ref="AD1681:AD1682"/>
    <mergeCell ref="AE827:AE828"/>
    <mergeCell ref="AE821:AE822"/>
    <mergeCell ref="AD831:AD832"/>
    <mergeCell ref="AD1474:AD1475"/>
    <mergeCell ref="AE1030:AE1032"/>
    <mergeCell ref="AE1039:AE1041"/>
    <mergeCell ref="AE1021:AE1023"/>
    <mergeCell ref="AE1033:AE1035"/>
    <mergeCell ref="AE1027:AE1029"/>
    <mergeCell ref="AE1146:AE1148"/>
    <mergeCell ref="AD1086:AD1087"/>
    <mergeCell ref="AD1104:AD1105"/>
    <mergeCell ref="AD1024:AD1026"/>
    <mergeCell ref="AD1122:AD1124"/>
    <mergeCell ref="AE1106:AE1107"/>
    <mergeCell ref="AD1285:AD1286"/>
    <mergeCell ref="AD1287:AD1289"/>
    <mergeCell ref="AD860:AD862"/>
    <mergeCell ref="AD967:AD969"/>
    <mergeCell ref="AE831:AE832"/>
    <mergeCell ref="AD905:AD906"/>
    <mergeCell ref="AD903:AD904"/>
    <mergeCell ref="AE985:AE987"/>
    <mergeCell ref="AE979:AE981"/>
    <mergeCell ref="AD982:AD984"/>
    <mergeCell ref="AE982:AE984"/>
    <mergeCell ref="AE973:AE975"/>
    <mergeCell ref="AE1414:AE1417"/>
    <mergeCell ref="AD1511:AD1513"/>
    <mergeCell ref="AE1009:AE1011"/>
    <mergeCell ref="AE813:AE814"/>
    <mergeCell ref="AD779:AD782"/>
    <mergeCell ref="AD1805:AD1808"/>
    <mergeCell ref="AE801:AE802"/>
    <mergeCell ref="AE842:AE844"/>
    <mergeCell ref="AE743:AE746"/>
    <mergeCell ref="AE807:AE808"/>
    <mergeCell ref="AC936:AC938"/>
    <mergeCell ref="AD866:AD868"/>
    <mergeCell ref="AE860:AE862"/>
    <mergeCell ref="AC1191:AC1193"/>
    <mergeCell ref="AC1747:AC1748"/>
    <mergeCell ref="AD999:AD1000"/>
    <mergeCell ref="AD901:AD902"/>
    <mergeCell ref="AC930:AC932"/>
    <mergeCell ref="AD930:AD932"/>
    <mergeCell ref="AC1146:AC1148"/>
    <mergeCell ref="AC1269:AC1270"/>
    <mergeCell ref="AD1261:AD1262"/>
    <mergeCell ref="AC1275:AC1276"/>
    <mergeCell ref="AC1305:AC1307"/>
    <mergeCell ref="AD1296:AD1298"/>
    <mergeCell ref="AD1302:AD1304"/>
    <mergeCell ref="AC875:AC877"/>
    <mergeCell ref="AE884:AE886"/>
    <mergeCell ref="AE839:AE841"/>
    <mergeCell ref="AD1744:AD1746"/>
    <mergeCell ref="AD1765:AD1768"/>
    <mergeCell ref="AD1769:AD1772"/>
    <mergeCell ref="AD1773:AD1776"/>
    <mergeCell ref="AD1088:AD1089"/>
    <mergeCell ref="AE1224:AE1226"/>
    <mergeCell ref="AE809:AE810"/>
    <mergeCell ref="AD743:AD746"/>
    <mergeCell ref="AC747:AC750"/>
    <mergeCell ref="AD829:AD830"/>
    <mergeCell ref="AD821:AD822"/>
    <mergeCell ref="AD827:AD828"/>
    <mergeCell ref="AD825:AD826"/>
    <mergeCell ref="AE823:AE824"/>
    <mergeCell ref="AE805:AE806"/>
    <mergeCell ref="AE829:AE830"/>
    <mergeCell ref="AC803:AC804"/>
    <mergeCell ref="AD803:AD804"/>
    <mergeCell ref="AC825:AC826"/>
    <mergeCell ref="AD815:AD816"/>
    <mergeCell ref="AE767:AE770"/>
    <mergeCell ref="AE797:AE798"/>
    <mergeCell ref="AC799:AC800"/>
    <mergeCell ref="AC783:AC784"/>
    <mergeCell ref="AE815:AE816"/>
    <mergeCell ref="AE817:AE818"/>
    <mergeCell ref="AE759:AE762"/>
    <mergeCell ref="AE763:AE766"/>
    <mergeCell ref="AD751:AD754"/>
    <mergeCell ref="AD747:AD750"/>
    <mergeCell ref="AC759:AC762"/>
    <mergeCell ref="AE825:AE826"/>
    <mergeCell ref="AD811:AD812"/>
    <mergeCell ref="AD809:AD810"/>
    <mergeCell ref="AD819:AD820"/>
    <mergeCell ref="AC797:AC798"/>
    <mergeCell ref="AD823:AD824"/>
    <mergeCell ref="AD801:AD802"/>
    <mergeCell ref="AD1247:AD1248"/>
    <mergeCell ref="AC869:AC871"/>
    <mergeCell ref="AC1749:AC1751"/>
    <mergeCell ref="AC1744:AC1746"/>
    <mergeCell ref="AD997:AD998"/>
    <mergeCell ref="AD963:AD964"/>
    <mergeCell ref="AD1042:AD1044"/>
    <mergeCell ref="AC1496:AC1498"/>
    <mergeCell ref="AC1742:AC1743"/>
    <mergeCell ref="AC1371:AC1373"/>
    <mergeCell ref="AC1311:AC1313"/>
    <mergeCell ref="AC1285:AC1286"/>
    <mergeCell ref="AC1332:AC1334"/>
    <mergeCell ref="AC1273:AC1274"/>
    <mergeCell ref="AD1273:AD1274"/>
    <mergeCell ref="AD1736:AD1739"/>
    <mergeCell ref="AD1538:AD1541"/>
    <mergeCell ref="AD1666:AD1667"/>
    <mergeCell ref="AD1696:AD1697"/>
    <mergeCell ref="AC1574:AC1577"/>
    <mergeCell ref="AD1631:AD1632"/>
    <mergeCell ref="AD1656:AD1657"/>
    <mergeCell ref="AD1646:AD1647"/>
    <mergeCell ref="AD1237:AD1238"/>
    <mergeCell ref="AD1239:AD1240"/>
    <mergeCell ref="AC1626:AC1627"/>
    <mergeCell ref="AC1636:AC1637"/>
    <mergeCell ref="AD1661:AD1662"/>
    <mergeCell ref="AC985:AC987"/>
    <mergeCell ref="AD1066:AD1067"/>
    <mergeCell ref="AC1007:AC1008"/>
    <mergeCell ref="AC1100:AC1101"/>
    <mergeCell ref="AD881:AD883"/>
    <mergeCell ref="AC901:AC902"/>
    <mergeCell ref="AC1015:AC1017"/>
    <mergeCell ref="AD1021:AD1023"/>
    <mergeCell ref="AD887:AD889"/>
    <mergeCell ref="AD976:AD978"/>
    <mergeCell ref="AD1230:AD1232"/>
    <mergeCell ref="AD973:AD975"/>
    <mergeCell ref="AD1108:AD1109"/>
    <mergeCell ref="AD1076:AD1077"/>
    <mergeCell ref="AD1036:AD1038"/>
    <mergeCell ref="AD1039:AD1041"/>
    <mergeCell ref="AD1058:AD1059"/>
    <mergeCell ref="AD1009:AD1011"/>
    <mergeCell ref="AD1161:AD1163"/>
    <mergeCell ref="AD970:AD972"/>
    <mergeCell ref="AC921:AC923"/>
    <mergeCell ref="AD959:AD960"/>
    <mergeCell ref="AD913:AD914"/>
    <mergeCell ref="AD961:AD962"/>
    <mergeCell ref="AC1003:AC1004"/>
    <mergeCell ref="AD988:AD990"/>
    <mergeCell ref="AC967:AC969"/>
    <mergeCell ref="AD884:AD886"/>
    <mergeCell ref="AC1021:AC1023"/>
    <mergeCell ref="AC1009:AC1011"/>
    <mergeCell ref="AC1062:AC1063"/>
    <mergeCell ref="AD1015:AD1017"/>
    <mergeCell ref="AD1062:AD1063"/>
    <mergeCell ref="AD1074:AD1075"/>
    <mergeCell ref="AC1179:AC1181"/>
    <mergeCell ref="AD1170:AD1172"/>
    <mergeCell ref="AD1908:AD1911"/>
    <mergeCell ref="AC1005:AC1006"/>
    <mergeCell ref="AD1005:AD1006"/>
    <mergeCell ref="AC1036:AC1038"/>
    <mergeCell ref="AD1098:AD1099"/>
    <mergeCell ref="AD1070:AD1071"/>
    <mergeCell ref="AC905:AC906"/>
    <mergeCell ref="AC1125:AC1127"/>
    <mergeCell ref="AD1120:AD1121"/>
    <mergeCell ref="AC1024:AC1026"/>
    <mergeCell ref="AD1866:AD1868"/>
    <mergeCell ref="AC1030:AC1032"/>
    <mergeCell ref="AD1846:AD1848"/>
    <mergeCell ref="AD1849:AD1851"/>
    <mergeCell ref="AD1852:AD1855"/>
    <mergeCell ref="AD1856:AD1859"/>
    <mergeCell ref="AD1860:AD1863"/>
    <mergeCell ref="AD1864:AD1865"/>
    <mergeCell ref="AD1838:AD1842"/>
    <mergeCell ref="AC1701:AC1702"/>
    <mergeCell ref="AC1386:AC1388"/>
    <mergeCell ref="AC1170:AC1172"/>
    <mergeCell ref="AC1241:AC1242"/>
    <mergeCell ref="AC1237:AC1238"/>
    <mergeCell ref="AC965:AC966"/>
    <mergeCell ref="AD1326:AD1328"/>
    <mergeCell ref="AC1450:AC1453"/>
    <mergeCell ref="AC1446:AC1449"/>
    <mergeCell ref="AC1197:AC1199"/>
    <mergeCell ref="AD1197:AD1199"/>
    <mergeCell ref="AD1470:AD1473"/>
    <mergeCell ref="AD1320:AD1322"/>
    <mergeCell ref="AC979:AC981"/>
    <mergeCell ref="M955:M956"/>
    <mergeCell ref="M930:M932"/>
    <mergeCell ref="AC1039:AC1041"/>
    <mergeCell ref="AD1033:AD1035"/>
    <mergeCell ref="AC1018:AC1020"/>
    <mergeCell ref="AC1042:AC1044"/>
    <mergeCell ref="AD979:AD981"/>
    <mergeCell ref="AD1068:AD1069"/>
    <mergeCell ref="AD1080:AD1081"/>
    <mergeCell ref="AD1084:AD1085"/>
    <mergeCell ref="AD1100:AD1101"/>
    <mergeCell ref="AD1082:AD1083"/>
    <mergeCell ref="AD1064:AD1065"/>
    <mergeCell ref="AD991:AD993"/>
    <mergeCell ref="AC991:AC993"/>
    <mergeCell ref="AD1060:AD1061"/>
    <mergeCell ref="AC1027:AC1029"/>
    <mergeCell ref="AC1056:AC1057"/>
    <mergeCell ref="AD1056:AD1057"/>
    <mergeCell ref="AC1066:AC1067"/>
    <mergeCell ref="AD1078:AD1079"/>
    <mergeCell ref="AC1001:AC1002"/>
    <mergeCell ref="AC1078:AC1079"/>
    <mergeCell ref="AD1090:AD1091"/>
    <mergeCell ref="AC1086:AC1087"/>
    <mergeCell ref="AC1076:AC1077"/>
    <mergeCell ref="AC976:AC978"/>
    <mergeCell ref="AD957:AD958"/>
    <mergeCell ref="AD936:AD938"/>
    <mergeCell ref="AC1012:AC1014"/>
    <mergeCell ref="AC959:AC960"/>
    <mergeCell ref="F443:F446"/>
    <mergeCell ref="H439:H442"/>
    <mergeCell ref="M399:M401"/>
    <mergeCell ref="M408:M410"/>
    <mergeCell ref="L408:L410"/>
    <mergeCell ref="H670:H672"/>
    <mergeCell ref="F402:F404"/>
    <mergeCell ref="H586:H588"/>
    <mergeCell ref="K609:K610"/>
    <mergeCell ref="I626:I628"/>
    <mergeCell ref="I583:I585"/>
    <mergeCell ref="I586:I588"/>
    <mergeCell ref="I632:I634"/>
    <mergeCell ref="J605:J606"/>
    <mergeCell ref="I605:I606"/>
    <mergeCell ref="H607:H608"/>
    <mergeCell ref="K605:K606"/>
    <mergeCell ref="H614:H616"/>
    <mergeCell ref="G617:G619"/>
    <mergeCell ref="J611:J613"/>
    <mergeCell ref="J645:J646"/>
    <mergeCell ref="J643:J644"/>
    <mergeCell ref="G623:G625"/>
    <mergeCell ref="H635:H637"/>
    <mergeCell ref="I635:I637"/>
    <mergeCell ref="G652:G654"/>
    <mergeCell ref="G667:G669"/>
    <mergeCell ref="G661:G663"/>
    <mergeCell ref="H658:H660"/>
    <mergeCell ref="F632:F634"/>
    <mergeCell ref="J623:J625"/>
    <mergeCell ref="I614:I616"/>
    <mergeCell ref="C399:C401"/>
    <mergeCell ref="C378:C380"/>
    <mergeCell ref="F405:F407"/>
    <mergeCell ref="F390:F392"/>
    <mergeCell ref="F387:F389"/>
    <mergeCell ref="F393:F395"/>
    <mergeCell ref="E405:E407"/>
    <mergeCell ref="C387:C389"/>
    <mergeCell ref="E399:E401"/>
    <mergeCell ref="G399:G401"/>
    <mergeCell ref="G396:G398"/>
    <mergeCell ref="H396:H398"/>
    <mergeCell ref="I408:I410"/>
    <mergeCell ref="D415:D418"/>
    <mergeCell ref="D399:D401"/>
    <mergeCell ref="H402:H404"/>
    <mergeCell ref="I402:I404"/>
    <mergeCell ref="G405:G407"/>
    <mergeCell ref="I387:I389"/>
    <mergeCell ref="F415:F418"/>
    <mergeCell ref="F408:F410"/>
    <mergeCell ref="I390:I392"/>
    <mergeCell ref="I399:I401"/>
    <mergeCell ref="E411:E414"/>
    <mergeCell ref="I393:I395"/>
    <mergeCell ref="G415:G418"/>
    <mergeCell ref="I411:I414"/>
    <mergeCell ref="G402:G404"/>
    <mergeCell ref="H411:H414"/>
    <mergeCell ref="C459:C462"/>
    <mergeCell ref="G411:G414"/>
    <mergeCell ref="H431:H434"/>
    <mergeCell ref="I415:I418"/>
    <mergeCell ref="A372:A410"/>
    <mergeCell ref="F411:F414"/>
    <mergeCell ref="D375:D377"/>
    <mergeCell ref="F381:F383"/>
    <mergeCell ref="E375:E377"/>
    <mergeCell ref="A463:A474"/>
    <mergeCell ref="B471:B474"/>
    <mergeCell ref="B459:B462"/>
    <mergeCell ref="A411:A450"/>
    <mergeCell ref="E431:E434"/>
    <mergeCell ref="A451:A462"/>
    <mergeCell ref="D443:D446"/>
    <mergeCell ref="B439:B442"/>
    <mergeCell ref="F439:F442"/>
    <mergeCell ref="F431:F434"/>
    <mergeCell ref="F423:F426"/>
    <mergeCell ref="E393:E395"/>
    <mergeCell ref="E372:E374"/>
    <mergeCell ref="F467:F470"/>
    <mergeCell ref="E471:E474"/>
    <mergeCell ref="B463:B466"/>
    <mergeCell ref="B451:B454"/>
    <mergeCell ref="H381:H383"/>
    <mergeCell ref="H384:H386"/>
    <mergeCell ref="E455:E458"/>
    <mergeCell ref="D455:D458"/>
    <mergeCell ref="G390:G392"/>
    <mergeCell ref="I405:I407"/>
    <mergeCell ref="C509:C511"/>
    <mergeCell ref="E491:E492"/>
    <mergeCell ref="E509:E511"/>
    <mergeCell ref="E489:E490"/>
    <mergeCell ref="D489:D490"/>
    <mergeCell ref="E485:E486"/>
    <mergeCell ref="E500:E502"/>
    <mergeCell ref="D495:D496"/>
    <mergeCell ref="C475:C476"/>
    <mergeCell ref="F378:F380"/>
    <mergeCell ref="C384:C386"/>
    <mergeCell ref="F477:F478"/>
    <mergeCell ref="E365:E367"/>
    <mergeCell ref="C336:C338"/>
    <mergeCell ref="F384:F386"/>
    <mergeCell ref="D384:D386"/>
    <mergeCell ref="D390:D392"/>
    <mergeCell ref="F375:F377"/>
    <mergeCell ref="D419:D422"/>
    <mergeCell ref="D408:D410"/>
    <mergeCell ref="E419:E422"/>
    <mergeCell ref="E427:E430"/>
    <mergeCell ref="D427:D430"/>
    <mergeCell ref="D405:D407"/>
    <mergeCell ref="E463:E466"/>
    <mergeCell ref="E368:E371"/>
    <mergeCell ref="E481:E482"/>
    <mergeCell ref="D451:D454"/>
    <mergeCell ref="C483:C484"/>
    <mergeCell ref="D348:D350"/>
    <mergeCell ref="D509:D511"/>
    <mergeCell ref="D493:D494"/>
    <mergeCell ref="B330:B331"/>
    <mergeCell ref="B310:B313"/>
    <mergeCell ref="G354:G356"/>
    <mergeCell ref="G339:G341"/>
    <mergeCell ref="G330:G331"/>
    <mergeCell ref="G324:G325"/>
    <mergeCell ref="A322:A335"/>
    <mergeCell ref="C354:C356"/>
    <mergeCell ref="D328:D329"/>
    <mergeCell ref="F339:F341"/>
    <mergeCell ref="F354:F356"/>
    <mergeCell ref="B314:B317"/>
    <mergeCell ref="C345:C347"/>
    <mergeCell ref="C348:C350"/>
    <mergeCell ref="F336:F338"/>
    <mergeCell ref="G348:G350"/>
    <mergeCell ref="B328:B329"/>
    <mergeCell ref="B345:B347"/>
    <mergeCell ref="F332:F333"/>
    <mergeCell ref="B348:B350"/>
    <mergeCell ref="E345:E347"/>
    <mergeCell ref="G310:G313"/>
    <mergeCell ref="B318:B321"/>
    <mergeCell ref="C322:C323"/>
    <mergeCell ref="G351:G353"/>
    <mergeCell ref="F348:F350"/>
    <mergeCell ref="A314:A321"/>
    <mergeCell ref="B354:B356"/>
    <mergeCell ref="F328:F329"/>
    <mergeCell ref="D339:D341"/>
    <mergeCell ref="D336:D338"/>
    <mergeCell ref="C326:C327"/>
    <mergeCell ref="A284:A291"/>
    <mergeCell ref="D342:D344"/>
    <mergeCell ref="G281:G283"/>
    <mergeCell ref="B334:B335"/>
    <mergeCell ref="B339:B341"/>
    <mergeCell ref="F365:F367"/>
    <mergeCell ref="C357:C359"/>
    <mergeCell ref="G357:G359"/>
    <mergeCell ref="E360:E362"/>
    <mergeCell ref="E357:E359"/>
    <mergeCell ref="G384:G386"/>
    <mergeCell ref="D365:D367"/>
    <mergeCell ref="D345:D347"/>
    <mergeCell ref="F314:F317"/>
    <mergeCell ref="C332:C333"/>
    <mergeCell ref="B324:B325"/>
    <mergeCell ref="C334:C335"/>
    <mergeCell ref="C342:C344"/>
    <mergeCell ref="D332:D333"/>
    <mergeCell ref="B298:B301"/>
    <mergeCell ref="G302:G305"/>
    <mergeCell ref="F334:F335"/>
    <mergeCell ref="F284:F287"/>
    <mergeCell ref="D363:D364"/>
    <mergeCell ref="E384:E386"/>
    <mergeCell ref="E381:E383"/>
    <mergeCell ref="E378:E380"/>
    <mergeCell ref="F363:F364"/>
    <mergeCell ref="F372:F374"/>
    <mergeCell ref="C339:C341"/>
    <mergeCell ref="E281:E283"/>
    <mergeCell ref="F318:F321"/>
    <mergeCell ref="A360:A362"/>
    <mergeCell ref="B368:B371"/>
    <mergeCell ref="A363:A364"/>
    <mergeCell ref="B357:B359"/>
    <mergeCell ref="E354:E356"/>
    <mergeCell ref="C360:C362"/>
    <mergeCell ref="C351:C353"/>
    <mergeCell ref="B295:B297"/>
    <mergeCell ref="B306:B309"/>
    <mergeCell ref="F295:F297"/>
    <mergeCell ref="A357:A359"/>
    <mergeCell ref="F360:F362"/>
    <mergeCell ref="A365:A367"/>
    <mergeCell ref="A368:A371"/>
    <mergeCell ref="E351:E353"/>
    <mergeCell ref="C298:C301"/>
    <mergeCell ref="C302:C305"/>
    <mergeCell ref="C314:C317"/>
    <mergeCell ref="B322:B323"/>
    <mergeCell ref="E348:E350"/>
    <mergeCell ref="E334:E335"/>
    <mergeCell ref="D351:D353"/>
    <mergeCell ref="F368:F371"/>
    <mergeCell ref="B326:B327"/>
    <mergeCell ref="C324:C325"/>
    <mergeCell ref="D368:D371"/>
    <mergeCell ref="D354:D356"/>
    <mergeCell ref="F345:F347"/>
    <mergeCell ref="F351:F353"/>
    <mergeCell ref="E306:E309"/>
    <mergeCell ref="A336:A356"/>
    <mergeCell ref="D318:D321"/>
    <mergeCell ref="D245:D247"/>
    <mergeCell ref="A248:A253"/>
    <mergeCell ref="H278:H280"/>
    <mergeCell ref="G318:G321"/>
    <mergeCell ref="C288:C291"/>
    <mergeCell ref="E274:E277"/>
    <mergeCell ref="D314:D317"/>
    <mergeCell ref="D324:D325"/>
    <mergeCell ref="D274:D277"/>
    <mergeCell ref="E324:E325"/>
    <mergeCell ref="C328:C329"/>
    <mergeCell ref="D326:D327"/>
    <mergeCell ref="E326:E327"/>
    <mergeCell ref="E314:E317"/>
    <mergeCell ref="D310:D313"/>
    <mergeCell ref="E310:E313"/>
    <mergeCell ref="G298:G301"/>
    <mergeCell ref="G306:G309"/>
    <mergeCell ref="G292:G294"/>
    <mergeCell ref="F266:F269"/>
    <mergeCell ref="D306:D309"/>
    <mergeCell ref="D295:D297"/>
    <mergeCell ref="D298:D301"/>
    <mergeCell ref="F278:F280"/>
    <mergeCell ref="C270:C273"/>
    <mergeCell ref="F306:F309"/>
    <mergeCell ref="H284:H287"/>
    <mergeCell ref="H295:H297"/>
    <mergeCell ref="H318:H321"/>
    <mergeCell ref="F302:F305"/>
    <mergeCell ref="B274:B277"/>
    <mergeCell ref="B258:B261"/>
    <mergeCell ref="B242:B244"/>
    <mergeCell ref="E254:E257"/>
    <mergeCell ref="D254:D257"/>
    <mergeCell ref="I251:I253"/>
    <mergeCell ref="I245:I247"/>
    <mergeCell ref="F254:F257"/>
    <mergeCell ref="A262:A269"/>
    <mergeCell ref="E262:E265"/>
    <mergeCell ref="H324:H325"/>
    <mergeCell ref="H281:H283"/>
    <mergeCell ref="A306:A313"/>
    <mergeCell ref="A292:A297"/>
    <mergeCell ref="E298:E301"/>
    <mergeCell ref="C295:C297"/>
    <mergeCell ref="E302:E305"/>
    <mergeCell ref="A298:A305"/>
    <mergeCell ref="D302:D305"/>
    <mergeCell ref="E284:E287"/>
    <mergeCell ref="D292:D294"/>
    <mergeCell ref="H310:H313"/>
    <mergeCell ref="G284:G287"/>
    <mergeCell ref="A242:A247"/>
    <mergeCell ref="B245:B247"/>
    <mergeCell ref="C248:C250"/>
    <mergeCell ref="C251:C253"/>
    <mergeCell ref="B248:B250"/>
    <mergeCell ref="D242:D244"/>
    <mergeCell ref="E245:E247"/>
    <mergeCell ref="C266:C269"/>
    <mergeCell ref="C245:C247"/>
    <mergeCell ref="H288:H291"/>
    <mergeCell ref="F245:F247"/>
    <mergeCell ref="E248:E250"/>
    <mergeCell ref="E328:E329"/>
    <mergeCell ref="F281:F283"/>
    <mergeCell ref="F274:F277"/>
    <mergeCell ref="G342:G344"/>
    <mergeCell ref="H314:H317"/>
    <mergeCell ref="H328:H329"/>
    <mergeCell ref="I326:I327"/>
    <mergeCell ref="H332:H333"/>
    <mergeCell ref="E242:E244"/>
    <mergeCell ref="I254:I257"/>
    <mergeCell ref="F258:F261"/>
    <mergeCell ref="G328:G329"/>
    <mergeCell ref="E318:E321"/>
    <mergeCell ref="F270:F273"/>
    <mergeCell ref="D330:D331"/>
    <mergeCell ref="E332:E333"/>
    <mergeCell ref="E336:E338"/>
    <mergeCell ref="H336:H338"/>
    <mergeCell ref="H330:H331"/>
    <mergeCell ref="I336:I338"/>
    <mergeCell ref="G314:G317"/>
    <mergeCell ref="I306:I309"/>
    <mergeCell ref="I292:I294"/>
    <mergeCell ref="I314:I317"/>
    <mergeCell ref="H292:H294"/>
    <mergeCell ref="H245:H247"/>
    <mergeCell ref="H298:H301"/>
    <mergeCell ref="F322:F323"/>
    <mergeCell ref="F310:F313"/>
    <mergeCell ref="H322:H323"/>
    <mergeCell ref="E292:E294"/>
    <mergeCell ref="D258:D261"/>
    <mergeCell ref="E339:E341"/>
    <mergeCell ref="I298:I301"/>
    <mergeCell ref="H306:H309"/>
    <mergeCell ref="H342:H344"/>
    <mergeCell ref="H339:H341"/>
    <mergeCell ref="G322:G323"/>
    <mergeCell ref="I302:I305"/>
    <mergeCell ref="I281:I283"/>
    <mergeCell ref="F288:F291"/>
    <mergeCell ref="E322:E323"/>
    <mergeCell ref="D334:D335"/>
    <mergeCell ref="D288:D291"/>
    <mergeCell ref="H302:H305"/>
    <mergeCell ref="I310:I313"/>
    <mergeCell ref="G332:G333"/>
    <mergeCell ref="I330:I331"/>
    <mergeCell ref="H326:H327"/>
    <mergeCell ref="F262:F265"/>
    <mergeCell ref="E270:E273"/>
    <mergeCell ref="E258:E261"/>
    <mergeCell ref="I322:I323"/>
    <mergeCell ref="F324:F325"/>
    <mergeCell ref="E288:E291"/>
    <mergeCell ref="D262:D265"/>
    <mergeCell ref="F330:F331"/>
    <mergeCell ref="F298:F301"/>
    <mergeCell ref="E330:E331"/>
    <mergeCell ref="A254:A261"/>
    <mergeCell ref="G254:G257"/>
    <mergeCell ref="A278:A283"/>
    <mergeCell ref="D284:D287"/>
    <mergeCell ref="D278:D280"/>
    <mergeCell ref="E278:E280"/>
    <mergeCell ref="A270:A277"/>
    <mergeCell ref="C278:C280"/>
    <mergeCell ref="H351:H353"/>
    <mergeCell ref="H345:H347"/>
    <mergeCell ref="L274:L277"/>
    <mergeCell ref="L284:L287"/>
    <mergeCell ref="G288:G291"/>
    <mergeCell ref="C274:C277"/>
    <mergeCell ref="I278:I280"/>
    <mergeCell ref="G295:G297"/>
    <mergeCell ref="G326:G327"/>
    <mergeCell ref="L306:L309"/>
    <mergeCell ref="I295:I297"/>
    <mergeCell ref="J322:J323"/>
    <mergeCell ref="J324:J325"/>
    <mergeCell ref="J345:J347"/>
    <mergeCell ref="J326:J327"/>
    <mergeCell ref="J314:J317"/>
    <mergeCell ref="E266:E269"/>
    <mergeCell ref="K334:K335"/>
    <mergeCell ref="K295:K297"/>
    <mergeCell ref="J306:J309"/>
    <mergeCell ref="L292:L294"/>
    <mergeCell ref="K292:K294"/>
    <mergeCell ref="K302:K305"/>
    <mergeCell ref="K281:K283"/>
    <mergeCell ref="L1279:L1280"/>
    <mergeCell ref="AC1271:AC1272"/>
    <mergeCell ref="AC1251:AC1252"/>
    <mergeCell ref="AC1245:AC1246"/>
    <mergeCell ref="AC1279:AC1280"/>
    <mergeCell ref="J1277:J1278"/>
    <mergeCell ref="J1253:J1254"/>
    <mergeCell ref="K1253:K1254"/>
    <mergeCell ref="J1251:J1252"/>
    <mergeCell ref="L1255:L1256"/>
    <mergeCell ref="L1259:L1260"/>
    <mergeCell ref="M1261:M1262"/>
    <mergeCell ref="L1271:L1272"/>
    <mergeCell ref="M1257:M1258"/>
    <mergeCell ref="AD1279:AD1280"/>
    <mergeCell ref="K1273:K1274"/>
    <mergeCell ref="J1279:J1280"/>
    <mergeCell ref="L1263:L1264"/>
    <mergeCell ref="L1275:L1276"/>
    <mergeCell ref="AD1265:AD1266"/>
    <mergeCell ref="AD1277:AD1278"/>
    <mergeCell ref="M1259:M1260"/>
    <mergeCell ref="M1253:M1254"/>
    <mergeCell ref="M1247:M1248"/>
    <mergeCell ref="L1251:L1252"/>
    <mergeCell ref="M1251:M1252"/>
    <mergeCell ref="K1275:K1276"/>
    <mergeCell ref="M1277:M1278"/>
    <mergeCell ref="M1275:M1276"/>
    <mergeCell ref="L1265:L1266"/>
    <mergeCell ref="M1267:M1268"/>
    <mergeCell ref="K1269:K1270"/>
    <mergeCell ref="L1203:L1205"/>
    <mergeCell ref="M1203:M1205"/>
    <mergeCell ref="AC1239:AC1240"/>
    <mergeCell ref="AE1167:AE1169"/>
    <mergeCell ref="AE1164:AE1166"/>
    <mergeCell ref="J1116:J1117"/>
    <mergeCell ref="AC1074:AC1075"/>
    <mergeCell ref="AC1090:AC1091"/>
    <mergeCell ref="AD1110:AD1111"/>
    <mergeCell ref="E1100:E1101"/>
    <mergeCell ref="G1068:G1069"/>
    <mergeCell ref="G1086:G1087"/>
    <mergeCell ref="H1140:H1142"/>
    <mergeCell ref="E1116:E1117"/>
    <mergeCell ref="H1070:H1071"/>
    <mergeCell ref="AE1070:AE1071"/>
    <mergeCell ref="AC1072:AC1073"/>
    <mergeCell ref="K1068:K1069"/>
    <mergeCell ref="L1068:L1069"/>
    <mergeCell ref="M1068:M1069"/>
    <mergeCell ref="K1197:K1199"/>
    <mergeCell ref="J1191:J1193"/>
    <mergeCell ref="K1221:K1223"/>
    <mergeCell ref="K1227:K1229"/>
    <mergeCell ref="I1237:I1238"/>
    <mergeCell ref="J1203:J1205"/>
    <mergeCell ref="H1194:H1196"/>
    <mergeCell ref="L1230:L1232"/>
    <mergeCell ref="M1230:M1232"/>
    <mergeCell ref="AC1230:AC1232"/>
    <mergeCell ref="AD1206:AD1208"/>
    <mergeCell ref="L1237:L1238"/>
    <mergeCell ref="M1164:M1166"/>
    <mergeCell ref="M1167:M1169"/>
    <mergeCell ref="AC1120:AC1121"/>
    <mergeCell ref="AC1194:AC1196"/>
    <mergeCell ref="M1197:M1199"/>
    <mergeCell ref="AC1267:AC1268"/>
    <mergeCell ref="AC1218:AC1220"/>
    <mergeCell ref="AC1161:AC1163"/>
    <mergeCell ref="M1131:M1133"/>
    <mergeCell ref="E1062:E1063"/>
    <mergeCell ref="F1009:F1011"/>
    <mergeCell ref="E1042:E1044"/>
    <mergeCell ref="H1088:H1089"/>
    <mergeCell ref="E1090:E1091"/>
    <mergeCell ref="E1005:E1006"/>
    <mergeCell ref="G1024:G1026"/>
    <mergeCell ref="F1015:F1017"/>
    <mergeCell ref="H1042:H1044"/>
    <mergeCell ref="H1078:H1079"/>
    <mergeCell ref="G1084:G1085"/>
    <mergeCell ref="E1018:E1020"/>
    <mergeCell ref="H1018:H1020"/>
    <mergeCell ref="H1009:H1011"/>
    <mergeCell ref="G1064:G1065"/>
    <mergeCell ref="G1015:G1017"/>
    <mergeCell ref="H1090:H1091"/>
    <mergeCell ref="F1030:F1032"/>
    <mergeCell ref="F1062:F1063"/>
    <mergeCell ref="G1039:G1041"/>
    <mergeCell ref="F1039:F1041"/>
    <mergeCell ref="F1076:F1077"/>
    <mergeCell ref="G1007:G1008"/>
    <mergeCell ref="F1012:F1014"/>
    <mergeCell ref="E939:E941"/>
    <mergeCell ref="E848:E850"/>
    <mergeCell ref="E845:E847"/>
    <mergeCell ref="E825:E826"/>
    <mergeCell ref="E866:E868"/>
    <mergeCell ref="F842:F844"/>
    <mergeCell ref="H901:H902"/>
    <mergeCell ref="G901:G902"/>
    <mergeCell ref="F973:F975"/>
    <mergeCell ref="F949:F950"/>
    <mergeCell ref="F957:F958"/>
    <mergeCell ref="F915:F916"/>
    <mergeCell ref="F890:F892"/>
    <mergeCell ref="E924:E926"/>
    <mergeCell ref="F927:F929"/>
    <mergeCell ref="F913:F914"/>
    <mergeCell ref="F924:F926"/>
    <mergeCell ref="F930:F932"/>
    <mergeCell ref="H965:H966"/>
    <mergeCell ref="G959:G960"/>
    <mergeCell ref="G967:G969"/>
    <mergeCell ref="H951:H952"/>
    <mergeCell ref="G933:G935"/>
    <mergeCell ref="G835:G836"/>
    <mergeCell ref="F939:F941"/>
    <mergeCell ref="F863:F865"/>
    <mergeCell ref="E965:E966"/>
    <mergeCell ref="E896:E898"/>
    <mergeCell ref="G890:G892"/>
    <mergeCell ref="F909:F910"/>
    <mergeCell ref="H933:H935"/>
    <mergeCell ref="E988:E990"/>
    <mergeCell ref="E811:E812"/>
    <mergeCell ref="H854:H856"/>
    <mergeCell ref="F872:F874"/>
    <mergeCell ref="H872:H874"/>
    <mergeCell ref="F759:F762"/>
    <mergeCell ref="H687:H690"/>
    <mergeCell ref="F755:F758"/>
    <mergeCell ref="G823:G824"/>
    <mergeCell ref="I833:I834"/>
    <mergeCell ref="G735:G738"/>
    <mergeCell ref="G723:G726"/>
    <mergeCell ref="I965:I966"/>
    <mergeCell ref="H921:H923"/>
    <mergeCell ref="G961:G962"/>
    <mergeCell ref="G909:G910"/>
    <mergeCell ref="I930:I932"/>
    <mergeCell ref="F961:F962"/>
    <mergeCell ref="G963:G964"/>
    <mergeCell ref="G687:G690"/>
    <mergeCell ref="G807:G808"/>
    <mergeCell ref="G763:G766"/>
    <mergeCell ref="F825:F826"/>
    <mergeCell ref="G727:G730"/>
    <mergeCell ref="I817:I818"/>
    <mergeCell ref="G951:G952"/>
    <mergeCell ref="F903:F904"/>
    <mergeCell ref="F907:F908"/>
    <mergeCell ref="G919:G920"/>
    <mergeCell ref="F933:F935"/>
    <mergeCell ref="I901:I902"/>
    <mergeCell ref="I903:I904"/>
    <mergeCell ref="I887:I889"/>
    <mergeCell ref="I837:I838"/>
    <mergeCell ref="I936:I938"/>
    <mergeCell ref="I831:I832"/>
    <mergeCell ref="I890:I892"/>
    <mergeCell ref="G884:G886"/>
    <mergeCell ref="G866:G868"/>
    <mergeCell ref="F901:F902"/>
    <mergeCell ref="I611:I613"/>
    <mergeCell ref="I999:I1000"/>
    <mergeCell ref="H845:H847"/>
    <mergeCell ref="I829:I830"/>
    <mergeCell ref="G825:G826"/>
    <mergeCell ref="H927:H929"/>
    <mergeCell ref="G872:G874"/>
    <mergeCell ref="H821:H822"/>
    <mergeCell ref="I683:I686"/>
    <mergeCell ref="H939:H941"/>
    <mergeCell ref="G930:G932"/>
    <mergeCell ref="G809:G810"/>
    <mergeCell ref="I884:I886"/>
    <mergeCell ref="I875:I877"/>
    <mergeCell ref="G803:G804"/>
    <mergeCell ref="G799:G800"/>
    <mergeCell ref="G815:G816"/>
    <mergeCell ref="G679:G682"/>
    <mergeCell ref="H735:H738"/>
    <mergeCell ref="H763:H766"/>
    <mergeCell ref="H739:H742"/>
    <mergeCell ref="G921:G923"/>
    <mergeCell ref="I795:I796"/>
    <mergeCell ref="G775:G778"/>
    <mergeCell ref="H570:H571"/>
    <mergeCell ref="I564:I565"/>
    <mergeCell ref="H558:H559"/>
    <mergeCell ref="J594:J597"/>
    <mergeCell ref="H536:H538"/>
    <mergeCell ref="G536:G538"/>
    <mergeCell ref="G545:G547"/>
    <mergeCell ref="H560:H561"/>
    <mergeCell ref="G542:G544"/>
    <mergeCell ref="F959:F960"/>
    <mergeCell ref="H643:H644"/>
    <mergeCell ref="I609:I610"/>
    <mergeCell ref="J647:J648"/>
    <mergeCell ref="G1058:G1059"/>
    <mergeCell ref="I715:I718"/>
    <mergeCell ref="I827:I828"/>
    <mergeCell ref="I825:I826"/>
    <mergeCell ref="G827:G828"/>
    <mergeCell ref="G829:G830"/>
    <mergeCell ref="H829:H830"/>
    <mergeCell ref="I919:I920"/>
    <mergeCell ref="I963:I964"/>
    <mergeCell ref="H1003:H1004"/>
    <mergeCell ref="H970:H972"/>
    <mergeCell ref="H1027:H1029"/>
    <mergeCell ref="H1015:H1017"/>
    <mergeCell ref="H683:H686"/>
    <mergeCell ref="H676:H678"/>
    <mergeCell ref="H699:H702"/>
    <mergeCell ref="G767:G770"/>
    <mergeCell ref="H959:H960"/>
    <mergeCell ref="G927:G929"/>
    <mergeCell ref="H577:H579"/>
    <mergeCell ref="H572:H573"/>
    <mergeCell ref="J583:J585"/>
    <mergeCell ref="I589:I591"/>
    <mergeCell ref="I594:I597"/>
    <mergeCell ref="H605:H606"/>
    <mergeCell ref="I623:I625"/>
    <mergeCell ref="I629:I631"/>
    <mergeCell ref="H617:H619"/>
    <mergeCell ref="G629:G631"/>
    <mergeCell ref="G626:G628"/>
    <mergeCell ref="H655:H657"/>
    <mergeCell ref="G611:G613"/>
    <mergeCell ref="G655:G657"/>
    <mergeCell ref="J638:J640"/>
    <mergeCell ref="J614:J616"/>
    <mergeCell ref="H620:H622"/>
    <mergeCell ref="I574:I576"/>
    <mergeCell ref="I652:I654"/>
    <mergeCell ref="I759:I762"/>
    <mergeCell ref="H813:H814"/>
    <mergeCell ref="G372:G374"/>
    <mergeCell ref="H375:H377"/>
    <mergeCell ref="J629:J631"/>
    <mergeCell ref="H609:H610"/>
    <mergeCell ref="G365:G367"/>
    <mergeCell ref="J372:J374"/>
    <mergeCell ref="G363:G364"/>
    <mergeCell ref="J443:J446"/>
    <mergeCell ref="J483:J484"/>
    <mergeCell ref="K467:K470"/>
    <mergeCell ref="I427:I430"/>
    <mergeCell ref="K475:K476"/>
    <mergeCell ref="H415:H418"/>
    <mergeCell ref="G435:G438"/>
    <mergeCell ref="H443:H446"/>
    <mergeCell ref="G427:G430"/>
    <mergeCell ref="G431:G434"/>
    <mergeCell ref="G439:G442"/>
    <mergeCell ref="I617:I619"/>
    <mergeCell ref="I483:I484"/>
    <mergeCell ref="J402:J404"/>
    <mergeCell ref="I477:I478"/>
    <mergeCell ref="I443:I446"/>
    <mergeCell ref="H589:H591"/>
    <mergeCell ref="J589:J591"/>
    <mergeCell ref="H583:H585"/>
    <mergeCell ref="H594:H597"/>
    <mergeCell ref="I783:I784"/>
    <mergeCell ref="H481:H482"/>
    <mergeCell ref="I481:I482"/>
    <mergeCell ref="G632:G634"/>
    <mergeCell ref="H638:H640"/>
    <mergeCell ref="H629:H631"/>
    <mergeCell ref="H632:H634"/>
    <mergeCell ref="G635:G637"/>
    <mergeCell ref="I638:I640"/>
    <mergeCell ref="H611:H613"/>
    <mergeCell ref="H626:H628"/>
    <mergeCell ref="I607:I608"/>
    <mergeCell ref="I620:I622"/>
    <mergeCell ref="H623:H625"/>
    <mergeCell ref="H427:H430"/>
    <mergeCell ref="AC281:AC283"/>
    <mergeCell ref="J262:J265"/>
    <mergeCell ref="I288:I291"/>
    <mergeCell ref="I324:I325"/>
    <mergeCell ref="L318:L321"/>
    <mergeCell ref="G360:G362"/>
    <mergeCell ref="K354:K356"/>
    <mergeCell ref="I363:I364"/>
    <mergeCell ref="H483:H484"/>
    <mergeCell ref="K577:K579"/>
    <mergeCell ref="L568:L569"/>
    <mergeCell ref="J574:J576"/>
    <mergeCell ref="K572:K573"/>
    <mergeCell ref="K564:K565"/>
    <mergeCell ref="I577:I579"/>
    <mergeCell ref="L572:L573"/>
    <mergeCell ref="J566:J567"/>
    <mergeCell ref="I485:I486"/>
    <mergeCell ref="I491:I492"/>
    <mergeCell ref="I527:I529"/>
    <mergeCell ref="L248:L250"/>
    <mergeCell ref="L242:L244"/>
    <mergeCell ref="L254:L257"/>
    <mergeCell ref="J245:J247"/>
    <mergeCell ref="AD348:AD350"/>
    <mergeCell ref="G481:G482"/>
    <mergeCell ref="J368:J371"/>
    <mergeCell ref="I339:I341"/>
    <mergeCell ref="L342:L344"/>
    <mergeCell ref="L354:L356"/>
    <mergeCell ref="I357:I359"/>
    <mergeCell ref="I348:I350"/>
    <mergeCell ref="J357:J359"/>
    <mergeCell ref="K390:K392"/>
    <mergeCell ref="I334:I335"/>
    <mergeCell ref="J318:J321"/>
    <mergeCell ref="I318:I321"/>
    <mergeCell ref="L351:L353"/>
    <mergeCell ref="L348:L350"/>
    <mergeCell ref="J375:J377"/>
    <mergeCell ref="I354:I356"/>
    <mergeCell ref="I372:I374"/>
    <mergeCell ref="L368:L371"/>
    <mergeCell ref="I375:I377"/>
    <mergeCell ref="I368:I371"/>
    <mergeCell ref="L332:L333"/>
    <mergeCell ref="K357:K359"/>
    <mergeCell ref="J336:J338"/>
    <mergeCell ref="J342:J344"/>
    <mergeCell ref="J354:J356"/>
    <mergeCell ref="AD281:AD283"/>
    <mergeCell ref="K245:K247"/>
    <mergeCell ref="J239:J241"/>
    <mergeCell ref="J226:J227"/>
    <mergeCell ref="K228:K229"/>
    <mergeCell ref="J233:J235"/>
    <mergeCell ref="K215:K217"/>
    <mergeCell ref="K218:K220"/>
    <mergeCell ref="I351:I353"/>
    <mergeCell ref="AD298:AD301"/>
    <mergeCell ref="AD292:AD294"/>
    <mergeCell ref="M284:M287"/>
    <mergeCell ref="M288:M291"/>
    <mergeCell ref="AD242:AD244"/>
    <mergeCell ref="AD245:AD247"/>
    <mergeCell ref="J302:J305"/>
    <mergeCell ref="L262:L265"/>
    <mergeCell ref="AC262:AC265"/>
    <mergeCell ref="AC266:AC269"/>
    <mergeCell ref="L251:L253"/>
    <mergeCell ref="M292:M294"/>
    <mergeCell ref="K288:K291"/>
    <mergeCell ref="L302:L305"/>
    <mergeCell ref="L295:L297"/>
    <mergeCell ref="K298:K301"/>
    <mergeCell ref="AD295:AD297"/>
    <mergeCell ref="M298:M301"/>
    <mergeCell ref="J292:J294"/>
    <mergeCell ref="M295:M297"/>
    <mergeCell ref="AC288:AC291"/>
    <mergeCell ref="AD284:AD287"/>
    <mergeCell ref="L298:L301"/>
    <mergeCell ref="K224:K225"/>
    <mergeCell ref="J224:J225"/>
    <mergeCell ref="K230:K232"/>
    <mergeCell ref="K211:K214"/>
    <mergeCell ref="AD258:AD261"/>
    <mergeCell ref="AD270:AD273"/>
    <mergeCell ref="M254:M257"/>
    <mergeCell ref="AD254:AD257"/>
    <mergeCell ref="AC258:AC261"/>
    <mergeCell ref="M278:M280"/>
    <mergeCell ref="M262:M265"/>
    <mergeCell ref="M270:M273"/>
    <mergeCell ref="AC270:AC273"/>
    <mergeCell ref="AC278:AC280"/>
    <mergeCell ref="L230:L232"/>
    <mergeCell ref="J218:J220"/>
    <mergeCell ref="I262:I265"/>
    <mergeCell ref="K262:K265"/>
    <mergeCell ref="J251:J253"/>
    <mergeCell ref="AD239:AD241"/>
    <mergeCell ref="L211:L214"/>
    <mergeCell ref="J266:J269"/>
    <mergeCell ref="L215:L217"/>
    <mergeCell ref="L258:L261"/>
    <mergeCell ref="L278:L280"/>
    <mergeCell ref="K274:K277"/>
    <mergeCell ref="L270:L273"/>
    <mergeCell ref="K270:K273"/>
    <mergeCell ref="AC245:AC247"/>
    <mergeCell ref="K242:K244"/>
    <mergeCell ref="K236:K238"/>
    <mergeCell ref="I270:I273"/>
    <mergeCell ref="J254:J257"/>
    <mergeCell ref="I258:I261"/>
    <mergeCell ref="F236:F238"/>
    <mergeCell ref="G226:G227"/>
    <mergeCell ref="M258:M261"/>
    <mergeCell ref="M281:M283"/>
    <mergeCell ref="G266:G269"/>
    <mergeCell ref="I274:I277"/>
    <mergeCell ref="G245:G247"/>
    <mergeCell ref="H254:H257"/>
    <mergeCell ref="H242:H244"/>
    <mergeCell ref="G274:G277"/>
    <mergeCell ref="L224:L225"/>
    <mergeCell ref="M248:M250"/>
    <mergeCell ref="M242:M244"/>
    <mergeCell ref="L226:L227"/>
    <mergeCell ref="L221:L223"/>
    <mergeCell ref="L239:L241"/>
    <mergeCell ref="M228:M229"/>
    <mergeCell ref="L245:L247"/>
    <mergeCell ref="K248:K250"/>
    <mergeCell ref="J221:J223"/>
    <mergeCell ref="H266:H269"/>
    <mergeCell ref="K278:K280"/>
    <mergeCell ref="G262:G265"/>
    <mergeCell ref="I266:I269"/>
    <mergeCell ref="K239:K241"/>
    <mergeCell ref="J228:J229"/>
    <mergeCell ref="J230:J232"/>
    <mergeCell ref="H228:H229"/>
    <mergeCell ref="G242:G244"/>
    <mergeCell ref="H248:H250"/>
    <mergeCell ref="I248:I250"/>
    <mergeCell ref="J248:J250"/>
    <mergeCell ref="E236:E238"/>
    <mergeCell ref="J242:J244"/>
    <mergeCell ref="L218:L220"/>
    <mergeCell ref="I233:I235"/>
    <mergeCell ref="H215:H217"/>
    <mergeCell ref="K226:K227"/>
    <mergeCell ref="F233:F235"/>
    <mergeCell ref="L228:L229"/>
    <mergeCell ref="AE86:AE89"/>
    <mergeCell ref="AE195:AE198"/>
    <mergeCell ref="AE102:AE105"/>
    <mergeCell ref="AE203:AE206"/>
    <mergeCell ref="AE207:AE210"/>
    <mergeCell ref="AE183:AE186"/>
    <mergeCell ref="AE187:AE190"/>
    <mergeCell ref="AE191:AE194"/>
    <mergeCell ref="M94:M97"/>
    <mergeCell ref="M102:M105"/>
    <mergeCell ref="AD147:AD149"/>
    <mergeCell ref="L102:L105"/>
    <mergeCell ref="AE140:AE141"/>
    <mergeCell ref="AE142:AE143"/>
    <mergeCell ref="AE150:AE152"/>
    <mergeCell ref="AE147:AE149"/>
    <mergeCell ref="AC122:AC125"/>
    <mergeCell ref="M203:M206"/>
    <mergeCell ref="AD187:AD190"/>
    <mergeCell ref="L207:L210"/>
    <mergeCell ref="K233:K235"/>
    <mergeCell ref="M215:M217"/>
    <mergeCell ref="AD164:AD166"/>
    <mergeCell ref="M147:M149"/>
    <mergeCell ref="AE239:AE241"/>
    <mergeCell ref="AE226:AE227"/>
    <mergeCell ref="AE230:AE232"/>
    <mergeCell ref="AE233:AE235"/>
    <mergeCell ref="AE245:AE247"/>
    <mergeCell ref="AE248:AE250"/>
    <mergeCell ref="AD211:AD214"/>
    <mergeCell ref="M233:M235"/>
    <mergeCell ref="AC218:AC220"/>
    <mergeCell ref="AD248:AD250"/>
    <mergeCell ref="AD233:AD235"/>
    <mergeCell ref="AD228:AD229"/>
    <mergeCell ref="AD230:AD232"/>
    <mergeCell ref="AD236:AD238"/>
    <mergeCell ref="AC228:AC229"/>
    <mergeCell ref="AD251:AD253"/>
    <mergeCell ref="AC242:AC244"/>
    <mergeCell ref="AE221:AE223"/>
    <mergeCell ref="AC239:AC241"/>
    <mergeCell ref="M245:M247"/>
    <mergeCell ref="AC230:AC232"/>
    <mergeCell ref="AC215:AC217"/>
    <mergeCell ref="AC211:AC214"/>
    <mergeCell ref="AD218:AD220"/>
    <mergeCell ref="AE218:AE220"/>
    <mergeCell ref="AC226:AC227"/>
    <mergeCell ref="M218:M220"/>
    <mergeCell ref="M221:M223"/>
    <mergeCell ref="M230:M232"/>
    <mergeCell ref="L167:L170"/>
    <mergeCell ref="M167:M170"/>
    <mergeCell ref="AC155:AC157"/>
    <mergeCell ref="AE144:AE146"/>
    <mergeCell ref="M211:M214"/>
    <mergeCell ref="M199:M202"/>
    <mergeCell ref="AD195:AD198"/>
    <mergeCell ref="M187:M190"/>
    <mergeCell ref="AC187:AC190"/>
    <mergeCell ref="AC191:AC194"/>
    <mergeCell ref="AC203:AC206"/>
    <mergeCell ref="M191:M194"/>
    <mergeCell ref="M171:M174"/>
    <mergeCell ref="AD199:AD202"/>
    <mergeCell ref="AC195:AC198"/>
    <mergeCell ref="AC199:AC202"/>
    <mergeCell ref="L203:L206"/>
    <mergeCell ref="AE171:AE174"/>
    <mergeCell ref="L179:L182"/>
    <mergeCell ref="AD179:AD182"/>
    <mergeCell ref="L195:L198"/>
    <mergeCell ref="AC207:AC210"/>
    <mergeCell ref="AD203:AD206"/>
    <mergeCell ref="AD207:AD210"/>
    <mergeCell ref="AE211:AE214"/>
    <mergeCell ref="M116:M118"/>
    <mergeCell ref="M155:M157"/>
    <mergeCell ref="L147:L149"/>
    <mergeCell ref="AC167:AC170"/>
    <mergeCell ref="AC164:AC166"/>
    <mergeCell ref="M175:M178"/>
    <mergeCell ref="AD224:AD225"/>
    <mergeCell ref="AD226:AD227"/>
    <mergeCell ref="AE236:AE238"/>
    <mergeCell ref="AC221:AC223"/>
    <mergeCell ref="AC224:AC225"/>
    <mergeCell ref="AE228:AE229"/>
    <mergeCell ref="M224:M225"/>
    <mergeCell ref="L236:L238"/>
    <mergeCell ref="L155:L157"/>
    <mergeCell ref="AE138:AE139"/>
    <mergeCell ref="AE130:AE133"/>
    <mergeCell ref="L233:L235"/>
    <mergeCell ref="AC158:AC160"/>
    <mergeCell ref="M150:M152"/>
    <mergeCell ref="AD155:AD157"/>
    <mergeCell ref="AD158:AD160"/>
    <mergeCell ref="AD161:AD163"/>
    <mergeCell ref="AE164:AE166"/>
    <mergeCell ref="L138:L139"/>
    <mergeCell ref="AD144:AD146"/>
    <mergeCell ref="AE158:AE160"/>
    <mergeCell ref="AE161:AE163"/>
    <mergeCell ref="AE126:AE129"/>
    <mergeCell ref="AE167:AE170"/>
    <mergeCell ref="AD167:AD170"/>
    <mergeCell ref="AD215:AD217"/>
    <mergeCell ref="M239:M241"/>
    <mergeCell ref="M251:M253"/>
    <mergeCell ref="AE274:AE277"/>
    <mergeCell ref="AE278:AE280"/>
    <mergeCell ref="AE281:AE283"/>
    <mergeCell ref="AD278:AD280"/>
    <mergeCell ref="AC274:AC277"/>
    <mergeCell ref="AC248:AC250"/>
    <mergeCell ref="AD171:AD174"/>
    <mergeCell ref="AD175:AD178"/>
    <mergeCell ref="AE175:AE178"/>
    <mergeCell ref="M179:M182"/>
    <mergeCell ref="AC183:AC186"/>
    <mergeCell ref="AD221:AD223"/>
    <mergeCell ref="AE199:AE202"/>
    <mergeCell ref="AD191:AD194"/>
    <mergeCell ref="AE242:AE244"/>
    <mergeCell ref="M195:M198"/>
    <mergeCell ref="AD183:AD186"/>
    <mergeCell ref="AC251:AC253"/>
    <mergeCell ref="AC171:AC174"/>
    <mergeCell ref="AC175:AC178"/>
    <mergeCell ref="AC179:AC182"/>
    <mergeCell ref="AE179:AE182"/>
    <mergeCell ref="M207:M210"/>
    <mergeCell ref="AC233:AC235"/>
    <mergeCell ref="M226:M227"/>
    <mergeCell ref="M236:M238"/>
    <mergeCell ref="AC236:AC238"/>
    <mergeCell ref="AE224:AE225"/>
    <mergeCell ref="AE215:AE217"/>
    <mergeCell ref="AE251:AE253"/>
    <mergeCell ref="K153:K154"/>
    <mergeCell ref="L153:L154"/>
    <mergeCell ref="M153:M154"/>
    <mergeCell ref="M142:M143"/>
    <mergeCell ref="L161:L163"/>
    <mergeCell ref="M126:M129"/>
    <mergeCell ref="AE153:AE154"/>
    <mergeCell ref="AE155:AE157"/>
    <mergeCell ref="AC126:AC129"/>
    <mergeCell ref="AC130:AC133"/>
    <mergeCell ref="AC134:AC137"/>
    <mergeCell ref="AC138:AC139"/>
    <mergeCell ref="AC140:AC141"/>
    <mergeCell ref="AC142:AC143"/>
    <mergeCell ref="M138:M139"/>
    <mergeCell ref="AE134:AE137"/>
    <mergeCell ref="K130:K133"/>
    <mergeCell ref="AC161:AC163"/>
    <mergeCell ref="AC144:AC146"/>
    <mergeCell ref="AD153:AD154"/>
    <mergeCell ref="M140:M141"/>
    <mergeCell ref="AC153:AC154"/>
    <mergeCell ref="AD150:AD152"/>
    <mergeCell ref="AC147:AC149"/>
    <mergeCell ref="AC150:AC152"/>
    <mergeCell ref="M144:M146"/>
    <mergeCell ref="M130:M133"/>
    <mergeCell ref="K158:K160"/>
    <mergeCell ref="L142:L143"/>
    <mergeCell ref="L158:L160"/>
    <mergeCell ref="L144:L146"/>
    <mergeCell ref="M66:M69"/>
    <mergeCell ref="M70:M73"/>
    <mergeCell ref="AD56:AD58"/>
    <mergeCell ref="AD29:AD31"/>
    <mergeCell ref="AD32:AD34"/>
    <mergeCell ref="AD35:AD37"/>
    <mergeCell ref="L130:L133"/>
    <mergeCell ref="K134:K137"/>
    <mergeCell ref="L150:L152"/>
    <mergeCell ref="K147:K149"/>
    <mergeCell ref="M119:M121"/>
    <mergeCell ref="AD119:AD121"/>
    <mergeCell ref="L140:L141"/>
    <mergeCell ref="L126:L129"/>
    <mergeCell ref="L122:L125"/>
    <mergeCell ref="M134:M137"/>
    <mergeCell ref="L116:L118"/>
    <mergeCell ref="L119:L121"/>
    <mergeCell ref="AD134:AD137"/>
    <mergeCell ref="AD138:AD139"/>
    <mergeCell ref="K119:K121"/>
    <mergeCell ref="K140:K141"/>
    <mergeCell ref="K138:K139"/>
    <mergeCell ref="K142:K143"/>
    <mergeCell ref="K150:K152"/>
    <mergeCell ref="K144:K146"/>
    <mergeCell ref="K126:K129"/>
    <mergeCell ref="AD116:AD118"/>
    <mergeCell ref="M122:M125"/>
    <mergeCell ref="L134:L137"/>
    <mergeCell ref="AD140:AD141"/>
    <mergeCell ref="AD142:AD143"/>
    <mergeCell ref="M82:M85"/>
    <mergeCell ref="M78:M81"/>
    <mergeCell ref="K70:K73"/>
    <mergeCell ref="L70:L73"/>
    <mergeCell ref="L86:L89"/>
    <mergeCell ref="L98:L101"/>
    <mergeCell ref="M98:M101"/>
    <mergeCell ref="AD86:AD89"/>
    <mergeCell ref="AD90:AD93"/>
    <mergeCell ref="AE70:AE73"/>
    <mergeCell ref="L110:L112"/>
    <mergeCell ref="AD102:AD105"/>
    <mergeCell ref="AD106:AD109"/>
    <mergeCell ref="AD110:AD112"/>
    <mergeCell ref="L106:L109"/>
    <mergeCell ref="AC102:AC105"/>
    <mergeCell ref="AC106:AC109"/>
    <mergeCell ref="AC110:AC112"/>
    <mergeCell ref="AE94:AE97"/>
    <mergeCell ref="AE98:AE101"/>
    <mergeCell ref="K78:K81"/>
    <mergeCell ref="K106:K109"/>
    <mergeCell ref="AE119:AE121"/>
    <mergeCell ref="AE122:AE125"/>
    <mergeCell ref="AE32:AE34"/>
    <mergeCell ref="K90:K93"/>
    <mergeCell ref="AE20:AE22"/>
    <mergeCell ref="M41:M43"/>
    <mergeCell ref="AE50:AE52"/>
    <mergeCell ref="AE53:AE55"/>
    <mergeCell ref="AE56:AE58"/>
    <mergeCell ref="AE59:AE61"/>
    <mergeCell ref="AE90:AE93"/>
    <mergeCell ref="AE66:AE69"/>
    <mergeCell ref="AE106:AE109"/>
    <mergeCell ref="M106:M109"/>
    <mergeCell ref="L113:L115"/>
    <mergeCell ref="K86:K89"/>
    <mergeCell ref="AD82:AD85"/>
    <mergeCell ref="M20:M22"/>
    <mergeCell ref="M38:M40"/>
    <mergeCell ref="M44:M46"/>
    <mergeCell ref="M47:M49"/>
    <mergeCell ref="AD41:AD43"/>
    <mergeCell ref="AD44:AD46"/>
    <mergeCell ref="AD47:AD49"/>
    <mergeCell ref="AD50:AD52"/>
    <mergeCell ref="AE110:AE112"/>
    <mergeCell ref="AC119:AC121"/>
    <mergeCell ref="M59:M61"/>
    <mergeCell ref="M53:M55"/>
    <mergeCell ref="K47:K49"/>
    <mergeCell ref="L78:L81"/>
    <mergeCell ref="M110:M112"/>
    <mergeCell ref="AE4:AE5"/>
    <mergeCell ref="AE6:AE7"/>
    <mergeCell ref="AE38:AE40"/>
    <mergeCell ref="AE41:AE43"/>
    <mergeCell ref="AE44:AE46"/>
    <mergeCell ref="AE47:AE49"/>
    <mergeCell ref="AE10:AE11"/>
    <mergeCell ref="AE8:AE9"/>
    <mergeCell ref="AE14:AE16"/>
    <mergeCell ref="AE12:AE13"/>
    <mergeCell ref="AE17:AE19"/>
    <mergeCell ref="AD126:AD129"/>
    <mergeCell ref="AD130:AD133"/>
    <mergeCell ref="AD122:AD125"/>
    <mergeCell ref="M113:M115"/>
    <mergeCell ref="AC113:AC115"/>
    <mergeCell ref="M62:M65"/>
    <mergeCell ref="M74:M77"/>
    <mergeCell ref="AC66:AC69"/>
    <mergeCell ref="AC70:AC73"/>
    <mergeCell ref="AC74:AC77"/>
    <mergeCell ref="AC78:AC81"/>
    <mergeCell ref="AC82:AC85"/>
    <mergeCell ref="AC86:AC89"/>
    <mergeCell ref="AC90:AC93"/>
    <mergeCell ref="AC94:AC97"/>
    <mergeCell ref="AC62:AC65"/>
    <mergeCell ref="M90:M93"/>
    <mergeCell ref="M86:M89"/>
    <mergeCell ref="M17:M19"/>
    <mergeCell ref="M23:M25"/>
    <mergeCell ref="M35:M37"/>
    <mergeCell ref="AE26:AE28"/>
    <mergeCell ref="AD66:AD69"/>
    <mergeCell ref="AD70:AD73"/>
    <mergeCell ref="AD74:AD77"/>
    <mergeCell ref="AD78:AD81"/>
    <mergeCell ref="AD53:AD55"/>
    <mergeCell ref="AD23:AD25"/>
    <mergeCell ref="AC98:AC101"/>
    <mergeCell ref="AD59:AD61"/>
    <mergeCell ref="AD62:AD65"/>
    <mergeCell ref="AE78:AE81"/>
    <mergeCell ref="AE82:AE85"/>
    <mergeCell ref="AC116:AC118"/>
    <mergeCell ref="AD113:AD115"/>
    <mergeCell ref="AC38:AC40"/>
    <mergeCell ref="AC41:AC43"/>
    <mergeCell ref="AC44:AC46"/>
    <mergeCell ref="AC47:AC49"/>
    <mergeCell ref="AC50:AC52"/>
    <mergeCell ref="AC53:AC55"/>
    <mergeCell ref="AC56:AC58"/>
    <mergeCell ref="AC59:AC61"/>
    <mergeCell ref="AD38:AD40"/>
    <mergeCell ref="AE23:AE25"/>
    <mergeCell ref="AE29:AE31"/>
    <mergeCell ref="AE74:AE77"/>
    <mergeCell ref="AE35:AE37"/>
    <mergeCell ref="AD94:AD97"/>
    <mergeCell ref="AD98:AD101"/>
    <mergeCell ref="AE113:AE115"/>
    <mergeCell ref="AE116:AE118"/>
    <mergeCell ref="AD4:AD5"/>
    <mergeCell ref="AD6:AD7"/>
    <mergeCell ref="AD8:AD9"/>
    <mergeCell ref="AD10:AD11"/>
    <mergeCell ref="AD12:AD13"/>
    <mergeCell ref="AD14:AD16"/>
    <mergeCell ref="AD26:AD28"/>
    <mergeCell ref="AC14:AC16"/>
    <mergeCell ref="AC17:AC19"/>
    <mergeCell ref="AC20:AC22"/>
    <mergeCell ref="AC23:AC25"/>
    <mergeCell ref="AC26:AC28"/>
    <mergeCell ref="AC29:AC31"/>
    <mergeCell ref="AC32:AC34"/>
    <mergeCell ref="AC35:AC37"/>
    <mergeCell ref="M12:M13"/>
    <mergeCell ref="AD17:AD19"/>
    <mergeCell ref="AD20:AD22"/>
    <mergeCell ref="AC4:AC5"/>
    <mergeCell ref="AC6:AC7"/>
    <mergeCell ref="G6:G7"/>
    <mergeCell ref="H6:H7"/>
    <mergeCell ref="K14:K16"/>
    <mergeCell ref="J23:J25"/>
    <mergeCell ref="L26:L28"/>
    <mergeCell ref="M32:M34"/>
    <mergeCell ref="M26:M28"/>
    <mergeCell ref="M29:M31"/>
    <mergeCell ref="L32:L34"/>
    <mergeCell ref="AC10:AC11"/>
    <mergeCell ref="AC12:AC13"/>
    <mergeCell ref="J6:J7"/>
    <mergeCell ref="K23:K25"/>
    <mergeCell ref="K20:K22"/>
    <mergeCell ref="K17:K19"/>
    <mergeCell ref="L23:L25"/>
    <mergeCell ref="AC8:AC9"/>
    <mergeCell ref="I6:I7"/>
    <mergeCell ref="L20:L22"/>
    <mergeCell ref="L8:L9"/>
    <mergeCell ref="K59:K61"/>
    <mergeCell ref="I17:I19"/>
    <mergeCell ref="K41:K43"/>
    <mergeCell ref="L29:L31"/>
    <mergeCell ref="J20:J22"/>
    <mergeCell ref="J17:J19"/>
    <mergeCell ref="L17:L19"/>
    <mergeCell ref="L14:L16"/>
    <mergeCell ref="K66:K69"/>
    <mergeCell ref="J56:J58"/>
    <mergeCell ref="J32:J34"/>
    <mergeCell ref="L41:L43"/>
    <mergeCell ref="I29:I31"/>
    <mergeCell ref="I20:I22"/>
    <mergeCell ref="H17:H19"/>
    <mergeCell ref="H20:H22"/>
    <mergeCell ref="J29:J31"/>
    <mergeCell ref="M56:M58"/>
    <mergeCell ref="M50:M52"/>
    <mergeCell ref="G26:G28"/>
    <mergeCell ref="G29:G31"/>
    <mergeCell ref="K29:K31"/>
    <mergeCell ref="K26:K28"/>
    <mergeCell ref="L50:L52"/>
    <mergeCell ref="G35:G37"/>
    <mergeCell ref="G53:G55"/>
    <mergeCell ref="G38:G40"/>
    <mergeCell ref="J47:J49"/>
    <mergeCell ref="L4:L5"/>
    <mergeCell ref="J44:J46"/>
    <mergeCell ref="H38:H40"/>
    <mergeCell ref="L35:L37"/>
    <mergeCell ref="H12:H13"/>
    <mergeCell ref="L38:L40"/>
    <mergeCell ref="K35:K37"/>
    <mergeCell ref="K56:K58"/>
    <mergeCell ref="L44:L46"/>
    <mergeCell ref="K44:K46"/>
    <mergeCell ref="L53:L55"/>
    <mergeCell ref="L47:L49"/>
    <mergeCell ref="I50:I52"/>
    <mergeCell ref="M6:M7"/>
    <mergeCell ref="M14:M16"/>
    <mergeCell ref="G50:G52"/>
    <mergeCell ref="M8:M9"/>
    <mergeCell ref="L56:L58"/>
    <mergeCell ref="K32:K34"/>
    <mergeCell ref="I38:I40"/>
    <mergeCell ref="J38:J40"/>
    <mergeCell ref="D78:D81"/>
    <mergeCell ref="F44:F46"/>
    <mergeCell ref="F50:F52"/>
    <mergeCell ref="H50:H52"/>
    <mergeCell ref="H47:H49"/>
    <mergeCell ref="F47:F49"/>
    <mergeCell ref="I41:I43"/>
    <mergeCell ref="G44:G46"/>
    <mergeCell ref="G41:G43"/>
    <mergeCell ref="H53:H55"/>
    <mergeCell ref="I53:I55"/>
    <mergeCell ref="H44:H46"/>
    <mergeCell ref="D53:D55"/>
    <mergeCell ref="D70:D73"/>
    <mergeCell ref="E70:E73"/>
    <mergeCell ref="F70:F73"/>
    <mergeCell ref="D50:D52"/>
    <mergeCell ref="F53:F55"/>
    <mergeCell ref="G74:G77"/>
    <mergeCell ref="G78:G81"/>
    <mergeCell ref="I44:I46"/>
    <mergeCell ref="E41:E43"/>
    <mergeCell ref="I47:I49"/>
    <mergeCell ref="D47:D49"/>
    <mergeCell ref="G56:G58"/>
    <mergeCell ref="G47:G49"/>
    <mergeCell ref="H56:H58"/>
    <mergeCell ref="I56:I58"/>
    <mergeCell ref="E4:E5"/>
    <mergeCell ref="I8:I9"/>
    <mergeCell ref="H10:H11"/>
    <mergeCell ref="I12:I13"/>
    <mergeCell ref="F6:F7"/>
    <mergeCell ref="J4:J5"/>
    <mergeCell ref="I10:I11"/>
    <mergeCell ref="H35:H37"/>
    <mergeCell ref="I14:I16"/>
    <mergeCell ref="E53:E55"/>
    <mergeCell ref="J50:J52"/>
    <mergeCell ref="H41:H43"/>
    <mergeCell ref="H78:H81"/>
    <mergeCell ref="L59:L61"/>
    <mergeCell ref="K74:K77"/>
    <mergeCell ref="J53:J55"/>
    <mergeCell ref="K50:K52"/>
    <mergeCell ref="J41:J43"/>
    <mergeCell ref="J62:J65"/>
    <mergeCell ref="K62:K65"/>
    <mergeCell ref="K53:K55"/>
    <mergeCell ref="K6:K7"/>
    <mergeCell ref="K8:K9"/>
    <mergeCell ref="K10:K11"/>
    <mergeCell ref="K4:K5"/>
    <mergeCell ref="L74:L77"/>
    <mergeCell ref="L62:L65"/>
    <mergeCell ref="J26:J28"/>
    <mergeCell ref="I26:I28"/>
    <mergeCell ref="K38:K40"/>
    <mergeCell ref="L10:L11"/>
    <mergeCell ref="L6:L7"/>
    <mergeCell ref="D32:D34"/>
    <mergeCell ref="D29:D31"/>
    <mergeCell ref="F29:F31"/>
    <mergeCell ref="J14:J16"/>
    <mergeCell ref="H14:H16"/>
    <mergeCell ref="G23:G25"/>
    <mergeCell ref="H23:H25"/>
    <mergeCell ref="I23:I25"/>
    <mergeCell ref="H26:H28"/>
    <mergeCell ref="F32:F34"/>
    <mergeCell ref="G32:G34"/>
    <mergeCell ref="E35:E37"/>
    <mergeCell ref="F8:F9"/>
    <mergeCell ref="G17:G19"/>
    <mergeCell ref="G20:G22"/>
    <mergeCell ref="H32:H34"/>
    <mergeCell ref="I32:I34"/>
    <mergeCell ref="J35:J37"/>
    <mergeCell ref="I35:I37"/>
    <mergeCell ref="A14:A25"/>
    <mergeCell ref="F26:F28"/>
    <mergeCell ref="D26:D28"/>
    <mergeCell ref="F35:F37"/>
    <mergeCell ref="D35:D37"/>
    <mergeCell ref="D38:D40"/>
    <mergeCell ref="G14:G16"/>
    <mergeCell ref="E23:E25"/>
    <mergeCell ref="W1:AA1"/>
    <mergeCell ref="D4:D5"/>
    <mergeCell ref="F4:F5"/>
    <mergeCell ref="G4:G5"/>
    <mergeCell ref="D1:M1"/>
    <mergeCell ref="N1:R1"/>
    <mergeCell ref="S1:V1"/>
    <mergeCell ref="M4:M5"/>
    <mergeCell ref="H4:H5"/>
    <mergeCell ref="I4:I5"/>
    <mergeCell ref="J12:J13"/>
    <mergeCell ref="H8:H9"/>
    <mergeCell ref="G8:G9"/>
    <mergeCell ref="J8:J9"/>
    <mergeCell ref="J10:J11"/>
    <mergeCell ref="K12:K13"/>
    <mergeCell ref="L12:L13"/>
    <mergeCell ref="D8:D9"/>
    <mergeCell ref="M10:M11"/>
    <mergeCell ref="F12:F13"/>
    <mergeCell ref="F10:F11"/>
    <mergeCell ref="H29:H31"/>
    <mergeCell ref="B26:B28"/>
    <mergeCell ref="B29:B31"/>
    <mergeCell ref="B38:B40"/>
    <mergeCell ref="D20:D22"/>
    <mergeCell ref="F23:F25"/>
    <mergeCell ref="E10:E11"/>
    <mergeCell ref="G12:G13"/>
    <mergeCell ref="F38:F40"/>
    <mergeCell ref="C6:C7"/>
    <mergeCell ref="C8:C9"/>
    <mergeCell ref="C10:C11"/>
    <mergeCell ref="C12:C13"/>
    <mergeCell ref="C14:C16"/>
    <mergeCell ref="C17:C19"/>
    <mergeCell ref="C20:C22"/>
    <mergeCell ref="C23:C25"/>
    <mergeCell ref="C26:C28"/>
    <mergeCell ref="C29:C31"/>
    <mergeCell ref="C32:C34"/>
    <mergeCell ref="C35:C37"/>
    <mergeCell ref="C38:C40"/>
    <mergeCell ref="B14:B16"/>
    <mergeCell ref="B17:B19"/>
    <mergeCell ref="B20:B22"/>
    <mergeCell ref="B23:B25"/>
    <mergeCell ref="D23:D25"/>
    <mergeCell ref="D10:D11"/>
    <mergeCell ref="F20:F22"/>
    <mergeCell ref="E20:E22"/>
    <mergeCell ref="E12:E13"/>
    <mergeCell ref="D6:D7"/>
    <mergeCell ref="D12:D13"/>
    <mergeCell ref="G10:G11"/>
    <mergeCell ref="E8:E9"/>
    <mergeCell ref="B56:B58"/>
    <mergeCell ref="B59:B61"/>
    <mergeCell ref="D41:D43"/>
    <mergeCell ref="F41:F43"/>
    <mergeCell ref="E44:E46"/>
    <mergeCell ref="E47:E49"/>
    <mergeCell ref="D44:D46"/>
    <mergeCell ref="D74:D77"/>
    <mergeCell ref="E56:E58"/>
    <mergeCell ref="C4:C5"/>
    <mergeCell ref="B4:B5"/>
    <mergeCell ref="B6:B7"/>
    <mergeCell ref="B8:B9"/>
    <mergeCell ref="B10:B11"/>
    <mergeCell ref="B12:B13"/>
    <mergeCell ref="E17:E19"/>
    <mergeCell ref="E32:E34"/>
    <mergeCell ref="E29:E31"/>
    <mergeCell ref="D17:D19"/>
    <mergeCell ref="F17:F19"/>
    <mergeCell ref="D14:D16"/>
    <mergeCell ref="F14:F16"/>
    <mergeCell ref="F66:F69"/>
    <mergeCell ref="F56:F58"/>
    <mergeCell ref="D62:D65"/>
    <mergeCell ref="E62:E65"/>
    <mergeCell ref="D59:D61"/>
    <mergeCell ref="F59:F61"/>
    <mergeCell ref="D66:D69"/>
    <mergeCell ref="E66:E69"/>
    <mergeCell ref="B32:B34"/>
    <mergeCell ref="B35:B37"/>
    <mergeCell ref="A1:C1"/>
    <mergeCell ref="A6:A13"/>
    <mergeCell ref="A4:A5"/>
    <mergeCell ref="B41:B43"/>
    <mergeCell ref="B44:B46"/>
    <mergeCell ref="B47:B49"/>
    <mergeCell ref="B50:B52"/>
    <mergeCell ref="B53:B55"/>
    <mergeCell ref="B70:B73"/>
    <mergeCell ref="B74:B77"/>
    <mergeCell ref="B78:B81"/>
    <mergeCell ref="B82:B85"/>
    <mergeCell ref="A50:A61"/>
    <mergeCell ref="A62:A77"/>
    <mergeCell ref="A38:A49"/>
    <mergeCell ref="A26:A37"/>
    <mergeCell ref="F82:F85"/>
    <mergeCell ref="D56:D58"/>
    <mergeCell ref="B62:B65"/>
    <mergeCell ref="B66:B69"/>
    <mergeCell ref="C41:C43"/>
    <mergeCell ref="C44:C46"/>
    <mergeCell ref="C47:C49"/>
    <mergeCell ref="C50:C52"/>
    <mergeCell ref="C53:C55"/>
    <mergeCell ref="C56:C58"/>
    <mergeCell ref="C59:C61"/>
    <mergeCell ref="C62:C65"/>
    <mergeCell ref="C66:C69"/>
    <mergeCell ref="C70:C73"/>
    <mergeCell ref="C74:C77"/>
    <mergeCell ref="C78:C81"/>
    <mergeCell ref="D86:D89"/>
    <mergeCell ref="F90:F93"/>
    <mergeCell ref="F74:F77"/>
    <mergeCell ref="D90:D93"/>
    <mergeCell ref="L94:L97"/>
    <mergeCell ref="L90:L93"/>
    <mergeCell ref="J82:J85"/>
    <mergeCell ref="L82:L85"/>
    <mergeCell ref="K82:K85"/>
    <mergeCell ref="J66:J69"/>
    <mergeCell ref="H62:H65"/>
    <mergeCell ref="J74:J77"/>
    <mergeCell ref="G66:G69"/>
    <mergeCell ref="G62:G65"/>
    <mergeCell ref="H82:H85"/>
    <mergeCell ref="I74:I77"/>
    <mergeCell ref="I59:I61"/>
    <mergeCell ref="J59:J61"/>
    <mergeCell ref="I82:I85"/>
    <mergeCell ref="L66:L69"/>
    <mergeCell ref="J86:J89"/>
    <mergeCell ref="I78:I81"/>
    <mergeCell ref="D82:D85"/>
    <mergeCell ref="H74:H77"/>
    <mergeCell ref="I90:I93"/>
    <mergeCell ref="F62:F65"/>
    <mergeCell ref="J90:J93"/>
    <mergeCell ref="J94:J97"/>
    <mergeCell ref="H90:H93"/>
    <mergeCell ref="G86:G89"/>
    <mergeCell ref="J70:J73"/>
    <mergeCell ref="H86:H89"/>
    <mergeCell ref="E82:E85"/>
    <mergeCell ref="G82:G85"/>
    <mergeCell ref="J78:J81"/>
    <mergeCell ref="F86:F89"/>
    <mergeCell ref="I62:I65"/>
    <mergeCell ref="I102:I105"/>
    <mergeCell ref="G102:G105"/>
    <mergeCell ref="G70:G73"/>
    <mergeCell ref="H70:H73"/>
    <mergeCell ref="H98:H101"/>
    <mergeCell ref="I86:I89"/>
    <mergeCell ref="E74:E77"/>
    <mergeCell ref="E86:E89"/>
    <mergeCell ref="F78:F81"/>
    <mergeCell ref="I70:I73"/>
    <mergeCell ref="E59:E61"/>
    <mergeCell ref="G59:G61"/>
    <mergeCell ref="H66:H69"/>
    <mergeCell ref="I66:I69"/>
    <mergeCell ref="H59:H61"/>
    <mergeCell ref="A78:A93"/>
    <mergeCell ref="B94:B97"/>
    <mergeCell ref="F116:F118"/>
    <mergeCell ref="E106:E109"/>
    <mergeCell ref="D106:D109"/>
    <mergeCell ref="G119:G121"/>
    <mergeCell ref="F119:F121"/>
    <mergeCell ref="G116:G118"/>
    <mergeCell ref="B106:B109"/>
    <mergeCell ref="H102:H105"/>
    <mergeCell ref="B110:B112"/>
    <mergeCell ref="E119:E121"/>
    <mergeCell ref="F106:F109"/>
    <mergeCell ref="B90:B93"/>
    <mergeCell ref="H106:H109"/>
    <mergeCell ref="G94:G97"/>
    <mergeCell ref="H94:H97"/>
    <mergeCell ref="F102:F105"/>
    <mergeCell ref="E102:E105"/>
    <mergeCell ref="E90:E93"/>
    <mergeCell ref="G90:G93"/>
    <mergeCell ref="B86:B89"/>
    <mergeCell ref="C82:C85"/>
    <mergeCell ref="C86:C89"/>
    <mergeCell ref="C90:C93"/>
    <mergeCell ref="D98:D101"/>
    <mergeCell ref="C102:C105"/>
    <mergeCell ref="B98:B101"/>
    <mergeCell ref="B102:B105"/>
    <mergeCell ref="E116:E118"/>
    <mergeCell ref="D116:D118"/>
    <mergeCell ref="A110:A121"/>
    <mergeCell ref="D102:D105"/>
    <mergeCell ref="E98:E101"/>
    <mergeCell ref="I98:I101"/>
    <mergeCell ref="I94:I97"/>
    <mergeCell ref="H119:H121"/>
    <mergeCell ref="G98:G101"/>
    <mergeCell ref="F98:F101"/>
    <mergeCell ref="D110:D112"/>
    <mergeCell ref="F110:F112"/>
    <mergeCell ref="G113:G115"/>
    <mergeCell ref="E113:E115"/>
    <mergeCell ref="J102:J105"/>
    <mergeCell ref="J98:J101"/>
    <mergeCell ref="K113:K115"/>
    <mergeCell ref="K110:K112"/>
    <mergeCell ref="K102:K105"/>
    <mergeCell ref="A94:A109"/>
    <mergeCell ref="I119:I121"/>
    <mergeCell ref="H110:H112"/>
    <mergeCell ref="C94:C97"/>
    <mergeCell ref="C98:C101"/>
    <mergeCell ref="D94:D97"/>
    <mergeCell ref="F94:F97"/>
    <mergeCell ref="K94:K97"/>
    <mergeCell ref="K98:K101"/>
    <mergeCell ref="I113:I115"/>
    <mergeCell ref="H113:H115"/>
    <mergeCell ref="D113:D115"/>
    <mergeCell ref="D119:D121"/>
    <mergeCell ref="K116:K118"/>
    <mergeCell ref="J119:J121"/>
    <mergeCell ref="J113:J115"/>
    <mergeCell ref="J130:J133"/>
    <mergeCell ref="K122:K125"/>
    <mergeCell ref="G134:G137"/>
    <mergeCell ref="G106:G109"/>
    <mergeCell ref="F126:F129"/>
    <mergeCell ref="H126:H129"/>
    <mergeCell ref="I106:I109"/>
    <mergeCell ref="J106:J109"/>
    <mergeCell ref="J110:J112"/>
    <mergeCell ref="F122:F125"/>
    <mergeCell ref="A144:A152"/>
    <mergeCell ref="E144:E146"/>
    <mergeCell ref="E150:E152"/>
    <mergeCell ref="I138:I139"/>
    <mergeCell ref="E134:E137"/>
    <mergeCell ref="J138:J139"/>
    <mergeCell ref="J150:J152"/>
    <mergeCell ref="C138:C139"/>
    <mergeCell ref="C142:C143"/>
    <mergeCell ref="C144:C146"/>
    <mergeCell ref="C147:C149"/>
    <mergeCell ref="C134:C137"/>
    <mergeCell ref="H140:H141"/>
    <mergeCell ref="C140:C141"/>
    <mergeCell ref="E142:E143"/>
    <mergeCell ref="H147:H149"/>
    <mergeCell ref="J147:J149"/>
    <mergeCell ref="H134:H137"/>
    <mergeCell ref="H116:H118"/>
    <mergeCell ref="J140:J141"/>
    <mergeCell ref="J144:J146"/>
    <mergeCell ref="I150:I152"/>
    <mergeCell ref="H150:H152"/>
    <mergeCell ref="G147:G149"/>
    <mergeCell ref="D147:D149"/>
    <mergeCell ref="I144:I146"/>
    <mergeCell ref="F147:F149"/>
    <mergeCell ref="F142:F143"/>
    <mergeCell ref="I142:I143"/>
    <mergeCell ref="H142:H143"/>
    <mergeCell ref="H144:H146"/>
    <mergeCell ref="A122:A137"/>
    <mergeCell ref="G122:G125"/>
    <mergeCell ref="D134:D137"/>
    <mergeCell ref="E147:E149"/>
    <mergeCell ref="B150:B152"/>
    <mergeCell ref="F150:F152"/>
    <mergeCell ref="I140:I141"/>
    <mergeCell ref="G142:G143"/>
    <mergeCell ref="I147:I149"/>
    <mergeCell ref="D144:D146"/>
    <mergeCell ref="F144:F146"/>
    <mergeCell ref="B142:B143"/>
    <mergeCell ref="B144:B146"/>
    <mergeCell ref="B147:B149"/>
    <mergeCell ref="C150:C152"/>
    <mergeCell ref="D150:D152"/>
    <mergeCell ref="I126:I129"/>
    <mergeCell ref="F134:F137"/>
    <mergeCell ref="B116:B118"/>
    <mergeCell ref="B119:B121"/>
    <mergeCell ref="B122:B125"/>
    <mergeCell ref="B138:B139"/>
    <mergeCell ref="B140:B141"/>
    <mergeCell ref="B126:B129"/>
    <mergeCell ref="F113:F115"/>
    <mergeCell ref="C113:C115"/>
    <mergeCell ref="C116:C118"/>
    <mergeCell ref="C119:C121"/>
    <mergeCell ref="C122:C125"/>
    <mergeCell ref="C126:C129"/>
    <mergeCell ref="C130:C133"/>
    <mergeCell ref="F130:F133"/>
    <mergeCell ref="G126:G129"/>
    <mergeCell ref="A153:A154"/>
    <mergeCell ref="B153:B154"/>
    <mergeCell ref="G144:G146"/>
    <mergeCell ref="D140:D141"/>
    <mergeCell ref="F140:F141"/>
    <mergeCell ref="G150:G152"/>
    <mergeCell ref="I116:I118"/>
    <mergeCell ref="D122:D125"/>
    <mergeCell ref="J122:J125"/>
    <mergeCell ref="J116:J118"/>
    <mergeCell ref="A138:A143"/>
    <mergeCell ref="D138:D139"/>
    <mergeCell ref="C110:C112"/>
    <mergeCell ref="J126:J129"/>
    <mergeCell ref="H138:H139"/>
    <mergeCell ref="F138:F139"/>
    <mergeCell ref="B134:B137"/>
    <mergeCell ref="E126:E129"/>
    <mergeCell ref="G130:G133"/>
    <mergeCell ref="E130:E133"/>
    <mergeCell ref="B130:B133"/>
    <mergeCell ref="J134:J137"/>
    <mergeCell ref="G140:G141"/>
    <mergeCell ref="E140:E141"/>
    <mergeCell ref="G138:G139"/>
    <mergeCell ref="E138:E139"/>
    <mergeCell ref="I110:I112"/>
    <mergeCell ref="G110:G112"/>
    <mergeCell ref="H122:H125"/>
    <mergeCell ref="D130:D133"/>
    <mergeCell ref="I130:I133"/>
    <mergeCell ref="I122:I125"/>
    <mergeCell ref="H130:H133"/>
    <mergeCell ref="I134:I137"/>
    <mergeCell ref="D126:D129"/>
    <mergeCell ref="J142:J143"/>
    <mergeCell ref="D142:D143"/>
    <mergeCell ref="B113:B115"/>
    <mergeCell ref="G155:G157"/>
    <mergeCell ref="I167:I170"/>
    <mergeCell ref="D171:D174"/>
    <mergeCell ref="D158:D160"/>
    <mergeCell ref="C167:C170"/>
    <mergeCell ref="C171:C174"/>
    <mergeCell ref="I153:I154"/>
    <mergeCell ref="C153:C154"/>
    <mergeCell ref="I175:I178"/>
    <mergeCell ref="B155:B157"/>
    <mergeCell ref="D175:D178"/>
    <mergeCell ref="I179:I182"/>
    <mergeCell ref="F155:F157"/>
    <mergeCell ref="D153:D154"/>
    <mergeCell ref="G153:G154"/>
    <mergeCell ref="H155:H157"/>
    <mergeCell ref="G171:G174"/>
    <mergeCell ref="H171:H174"/>
    <mergeCell ref="I171:I174"/>
    <mergeCell ref="F158:F160"/>
    <mergeCell ref="G158:G160"/>
    <mergeCell ref="E164:E166"/>
    <mergeCell ref="A167:A182"/>
    <mergeCell ref="D167:D170"/>
    <mergeCell ref="F167:F170"/>
    <mergeCell ref="G167:G170"/>
    <mergeCell ref="D164:D166"/>
    <mergeCell ref="F164:F166"/>
    <mergeCell ref="G164:G166"/>
    <mergeCell ref="H167:H170"/>
    <mergeCell ref="D179:D182"/>
    <mergeCell ref="E171:E174"/>
    <mergeCell ref="E175:E178"/>
    <mergeCell ref="A155:A166"/>
    <mergeCell ref="D155:D157"/>
    <mergeCell ref="H158:H160"/>
    <mergeCell ref="G161:G163"/>
    <mergeCell ref="F171:F174"/>
    <mergeCell ref="H164:H166"/>
    <mergeCell ref="H175:H178"/>
    <mergeCell ref="D161:D163"/>
    <mergeCell ref="G179:G182"/>
    <mergeCell ref="E179:E182"/>
    <mergeCell ref="H179:H182"/>
    <mergeCell ref="C175:C178"/>
    <mergeCell ref="C179:C182"/>
    <mergeCell ref="H161:H163"/>
    <mergeCell ref="B167:B170"/>
    <mergeCell ref="B171:B174"/>
    <mergeCell ref="B175:B178"/>
    <mergeCell ref="B179:B182"/>
    <mergeCell ref="C155:C157"/>
    <mergeCell ref="C158:C160"/>
    <mergeCell ref="C161:C163"/>
    <mergeCell ref="J175:J178"/>
    <mergeCell ref="J167:J170"/>
    <mergeCell ref="M161:M163"/>
    <mergeCell ref="K167:K170"/>
    <mergeCell ref="M158:M160"/>
    <mergeCell ref="I161:I163"/>
    <mergeCell ref="J161:J163"/>
    <mergeCell ref="F175:F178"/>
    <mergeCell ref="E161:E163"/>
    <mergeCell ref="F161:F163"/>
    <mergeCell ref="M164:M166"/>
    <mergeCell ref="G199:G202"/>
    <mergeCell ref="H183:H186"/>
    <mergeCell ref="I183:I186"/>
    <mergeCell ref="F183:F186"/>
    <mergeCell ref="E195:E198"/>
    <mergeCell ref="G187:G190"/>
    <mergeCell ref="L164:L166"/>
    <mergeCell ref="L199:L202"/>
    <mergeCell ref="K161:K163"/>
    <mergeCell ref="K179:K182"/>
    <mergeCell ref="M183:M186"/>
    <mergeCell ref="L171:L174"/>
    <mergeCell ref="L191:L194"/>
    <mergeCell ref="L183:L186"/>
    <mergeCell ref="L175:L178"/>
    <mergeCell ref="L187:L190"/>
    <mergeCell ref="J164:J166"/>
    <mergeCell ref="K164:K166"/>
    <mergeCell ref="J171:J174"/>
    <mergeCell ref="K171:K174"/>
    <mergeCell ref="G175:G178"/>
    <mergeCell ref="J187:J190"/>
    <mergeCell ref="K195:K198"/>
    <mergeCell ref="F195:F198"/>
    <mergeCell ref="H187:H190"/>
    <mergeCell ref="F187:F190"/>
    <mergeCell ref="E187:E190"/>
    <mergeCell ref="J179:J182"/>
    <mergeCell ref="K187:K190"/>
    <mergeCell ref="J183:J186"/>
    <mergeCell ref="G183:G186"/>
    <mergeCell ref="E207:E210"/>
    <mergeCell ref="K183:K186"/>
    <mergeCell ref="D207:D210"/>
    <mergeCell ref="D183:D186"/>
    <mergeCell ref="H199:H202"/>
    <mergeCell ref="G203:G206"/>
    <mergeCell ref="G191:G194"/>
    <mergeCell ref="G195:G198"/>
    <mergeCell ref="H195:H198"/>
    <mergeCell ref="K199:K202"/>
    <mergeCell ref="D187:D190"/>
    <mergeCell ref="J207:J210"/>
    <mergeCell ref="F179:F182"/>
    <mergeCell ref="K207:K210"/>
    <mergeCell ref="F203:F206"/>
    <mergeCell ref="H203:H206"/>
    <mergeCell ref="F207:F210"/>
    <mergeCell ref="D199:D202"/>
    <mergeCell ref="I191:I194"/>
    <mergeCell ref="E191:E194"/>
    <mergeCell ref="K175:K178"/>
    <mergeCell ref="K191:K194"/>
    <mergeCell ref="B228:B229"/>
    <mergeCell ref="E230:E232"/>
    <mergeCell ref="J155:J157"/>
    <mergeCell ref="I155:I157"/>
    <mergeCell ref="K155:K157"/>
    <mergeCell ref="J153:J154"/>
    <mergeCell ref="E153:E154"/>
    <mergeCell ref="I158:I160"/>
    <mergeCell ref="I164:I166"/>
    <mergeCell ref="B158:B160"/>
    <mergeCell ref="B161:B163"/>
    <mergeCell ref="B164:B166"/>
    <mergeCell ref="B183:B186"/>
    <mergeCell ref="C224:C225"/>
    <mergeCell ref="B230:B232"/>
    <mergeCell ref="B226:B227"/>
    <mergeCell ref="B224:B225"/>
    <mergeCell ref="K203:K206"/>
    <mergeCell ref="K221:K223"/>
    <mergeCell ref="I207:I210"/>
    <mergeCell ref="G211:G214"/>
    <mergeCell ref="F153:F154"/>
    <mergeCell ref="H153:H154"/>
    <mergeCell ref="I221:I223"/>
    <mergeCell ref="B215:B217"/>
    <mergeCell ref="J211:J214"/>
    <mergeCell ref="H191:H194"/>
    <mergeCell ref="B221:B223"/>
    <mergeCell ref="F191:F194"/>
    <mergeCell ref="J158:J160"/>
    <mergeCell ref="B187:B190"/>
    <mergeCell ref="B191:B194"/>
    <mergeCell ref="B195:B198"/>
    <mergeCell ref="C203:C206"/>
    <mergeCell ref="B199:B202"/>
    <mergeCell ref="B203:B206"/>
    <mergeCell ref="B207:B210"/>
    <mergeCell ref="C207:C210"/>
    <mergeCell ref="B218:B220"/>
    <mergeCell ref="J199:J202"/>
    <mergeCell ref="I211:I214"/>
    <mergeCell ref="I203:I206"/>
    <mergeCell ref="J195:J198"/>
    <mergeCell ref="J191:J194"/>
    <mergeCell ref="I195:I198"/>
    <mergeCell ref="E211:E214"/>
    <mergeCell ref="D211:D214"/>
    <mergeCell ref="J215:J217"/>
    <mergeCell ref="H218:H220"/>
    <mergeCell ref="E215:E217"/>
    <mergeCell ref="F211:F214"/>
    <mergeCell ref="C187:C190"/>
    <mergeCell ref="E203:E206"/>
    <mergeCell ref="D191:D194"/>
    <mergeCell ref="C191:C194"/>
    <mergeCell ref="C195:C198"/>
    <mergeCell ref="C199:C202"/>
    <mergeCell ref="I218:I220"/>
    <mergeCell ref="G215:G217"/>
    <mergeCell ref="D203:D206"/>
    <mergeCell ref="I187:I190"/>
    <mergeCell ref="J203:J206"/>
    <mergeCell ref="A199:A214"/>
    <mergeCell ref="I215:I217"/>
    <mergeCell ref="C239:C241"/>
    <mergeCell ref="C242:C244"/>
    <mergeCell ref="I239:I241"/>
    <mergeCell ref="E239:E241"/>
    <mergeCell ref="A236:A241"/>
    <mergeCell ref="A224:A225"/>
    <mergeCell ref="A215:A223"/>
    <mergeCell ref="G239:G241"/>
    <mergeCell ref="H239:H241"/>
    <mergeCell ref="H236:H238"/>
    <mergeCell ref="E226:E227"/>
    <mergeCell ref="F230:F232"/>
    <mergeCell ref="G230:G232"/>
    <mergeCell ref="H230:H232"/>
    <mergeCell ref="F221:F223"/>
    <mergeCell ref="G221:G223"/>
    <mergeCell ref="B236:B238"/>
    <mergeCell ref="H221:H223"/>
    <mergeCell ref="I226:I227"/>
    <mergeCell ref="F215:F217"/>
    <mergeCell ref="F199:F202"/>
    <mergeCell ref="G218:G220"/>
    <mergeCell ref="H233:H235"/>
    <mergeCell ref="B211:B214"/>
    <mergeCell ref="C215:C217"/>
    <mergeCell ref="C211:C214"/>
    <mergeCell ref="F239:F241"/>
    <mergeCell ref="E233:E235"/>
    <mergeCell ref="I224:I225"/>
    <mergeCell ref="I228:I229"/>
    <mergeCell ref="A183:A198"/>
    <mergeCell ref="E224:E225"/>
    <mergeCell ref="D228:D229"/>
    <mergeCell ref="E228:E229"/>
    <mergeCell ref="F228:F229"/>
    <mergeCell ref="D221:D223"/>
    <mergeCell ref="C218:C220"/>
    <mergeCell ref="D195:D198"/>
    <mergeCell ref="E218:E220"/>
    <mergeCell ref="D215:D217"/>
    <mergeCell ref="D230:D232"/>
    <mergeCell ref="C228:C229"/>
    <mergeCell ref="D226:D227"/>
    <mergeCell ref="I230:I232"/>
    <mergeCell ref="G207:G210"/>
    <mergeCell ref="G224:G225"/>
    <mergeCell ref="F224:F225"/>
    <mergeCell ref="F226:F227"/>
    <mergeCell ref="H207:H210"/>
    <mergeCell ref="C221:C223"/>
    <mergeCell ref="C230:C232"/>
    <mergeCell ref="D224:D225"/>
    <mergeCell ref="H226:H227"/>
    <mergeCell ref="H224:H225"/>
    <mergeCell ref="H211:H214"/>
    <mergeCell ref="D218:D220"/>
    <mergeCell ref="F218:F220"/>
    <mergeCell ref="A230:A235"/>
    <mergeCell ref="A226:A229"/>
    <mergeCell ref="G233:G235"/>
    <mergeCell ref="I199:I202"/>
    <mergeCell ref="B233:B235"/>
    <mergeCell ref="J258:J261"/>
    <mergeCell ref="I242:I244"/>
    <mergeCell ref="F242:F244"/>
    <mergeCell ref="K336:K338"/>
    <mergeCell ref="J298:J301"/>
    <mergeCell ref="J295:J297"/>
    <mergeCell ref="K322:K323"/>
    <mergeCell ref="K332:K333"/>
    <mergeCell ref="K310:K313"/>
    <mergeCell ref="K372:K374"/>
    <mergeCell ref="K368:K371"/>
    <mergeCell ref="H365:H367"/>
    <mergeCell ref="H368:H371"/>
    <mergeCell ref="H357:H359"/>
    <mergeCell ref="H360:H362"/>
    <mergeCell ref="I365:I367"/>
    <mergeCell ref="I345:I347"/>
    <mergeCell ref="J363:J364"/>
    <mergeCell ref="F292:F294"/>
    <mergeCell ref="G248:G250"/>
    <mergeCell ref="G251:G253"/>
    <mergeCell ref="H251:H253"/>
    <mergeCell ref="H258:H261"/>
    <mergeCell ref="F248:F250"/>
    <mergeCell ref="G368:G371"/>
    <mergeCell ref="J334:J335"/>
    <mergeCell ref="K360:K362"/>
    <mergeCell ref="I360:I362"/>
    <mergeCell ref="I332:I333"/>
    <mergeCell ref="J332:J333"/>
    <mergeCell ref="J339:J341"/>
    <mergeCell ref="I342:I344"/>
    <mergeCell ref="G228:G229"/>
    <mergeCell ref="H274:H277"/>
    <mergeCell ref="K266:K269"/>
    <mergeCell ref="J288:J291"/>
    <mergeCell ref="J278:J280"/>
    <mergeCell ref="I284:I287"/>
    <mergeCell ref="G278:G280"/>
    <mergeCell ref="G258:G261"/>
    <mergeCell ref="J270:J273"/>
    <mergeCell ref="J274:J277"/>
    <mergeCell ref="J281:J283"/>
    <mergeCell ref="J348:J350"/>
    <mergeCell ref="K254:K257"/>
    <mergeCell ref="K348:K350"/>
    <mergeCell ref="I328:I329"/>
    <mergeCell ref="G236:G238"/>
    <mergeCell ref="K306:K309"/>
    <mergeCell ref="J236:J238"/>
    <mergeCell ref="H262:H265"/>
    <mergeCell ref="J284:J287"/>
    <mergeCell ref="J328:J329"/>
    <mergeCell ref="K339:K341"/>
    <mergeCell ref="K345:K347"/>
    <mergeCell ref="J330:J331"/>
    <mergeCell ref="H334:H335"/>
    <mergeCell ref="G270:G273"/>
    <mergeCell ref="H270:H273"/>
    <mergeCell ref="K251:K253"/>
    <mergeCell ref="K330:K331"/>
    <mergeCell ref="K328:K329"/>
    <mergeCell ref="I236:I238"/>
    <mergeCell ref="K324:K325"/>
    <mergeCell ref="AE363:AE364"/>
    <mergeCell ref="M360:M362"/>
    <mergeCell ref="F342:F344"/>
    <mergeCell ref="F326:F327"/>
    <mergeCell ref="J310:J313"/>
    <mergeCell ref="F357:F359"/>
    <mergeCell ref="AC318:AC321"/>
    <mergeCell ref="AD318:AD321"/>
    <mergeCell ref="K318:K321"/>
    <mergeCell ref="M314:M317"/>
    <mergeCell ref="AC314:AC317"/>
    <mergeCell ref="M322:M323"/>
    <mergeCell ref="K351:K353"/>
    <mergeCell ref="L357:L359"/>
    <mergeCell ref="L360:L362"/>
    <mergeCell ref="AC363:AC364"/>
    <mergeCell ref="M345:M347"/>
    <mergeCell ref="G334:G335"/>
    <mergeCell ref="G336:G338"/>
    <mergeCell ref="G345:G347"/>
    <mergeCell ref="J351:J353"/>
    <mergeCell ref="J360:J362"/>
    <mergeCell ref="H354:H356"/>
    <mergeCell ref="AD345:AD347"/>
    <mergeCell ref="H348:H350"/>
    <mergeCell ref="L314:L317"/>
    <mergeCell ref="L324:L325"/>
    <mergeCell ref="L336:L338"/>
    <mergeCell ref="L326:L327"/>
    <mergeCell ref="M310:M313"/>
    <mergeCell ref="AE328:AE329"/>
    <mergeCell ref="L322:L323"/>
    <mergeCell ref="F459:F462"/>
    <mergeCell ref="G477:G478"/>
    <mergeCell ref="G408:G410"/>
    <mergeCell ref="H405:H407"/>
    <mergeCell ref="G393:G395"/>
    <mergeCell ref="I396:I398"/>
    <mergeCell ref="F451:F454"/>
    <mergeCell ref="F447:F450"/>
    <mergeCell ref="J427:J430"/>
    <mergeCell ref="L435:L438"/>
    <mergeCell ref="K381:K383"/>
    <mergeCell ref="H378:H380"/>
    <mergeCell ref="G378:G380"/>
    <mergeCell ref="H408:H410"/>
    <mergeCell ref="G381:G383"/>
    <mergeCell ref="J384:J386"/>
    <mergeCell ref="H393:H395"/>
    <mergeCell ref="H387:H389"/>
    <mergeCell ref="H390:H392"/>
    <mergeCell ref="H399:H401"/>
    <mergeCell ref="J393:J395"/>
    <mergeCell ref="J399:J401"/>
    <mergeCell ref="G387:G389"/>
    <mergeCell ref="H423:H426"/>
    <mergeCell ref="I431:I434"/>
    <mergeCell ref="I447:I450"/>
    <mergeCell ref="J435:J438"/>
    <mergeCell ref="J439:J442"/>
    <mergeCell ref="I451:I454"/>
    <mergeCell ref="J423:J426"/>
    <mergeCell ref="J381:J383"/>
    <mergeCell ref="K399:K401"/>
    <mergeCell ref="AD365:AD367"/>
    <mergeCell ref="AC372:AC374"/>
    <mergeCell ref="M368:M371"/>
    <mergeCell ref="AC360:AC362"/>
    <mergeCell ref="L365:L367"/>
    <mergeCell ref="J365:J367"/>
    <mergeCell ref="L363:L364"/>
    <mergeCell ref="J447:J450"/>
    <mergeCell ref="AC439:AC442"/>
    <mergeCell ref="AD435:AD438"/>
    <mergeCell ref="K439:K442"/>
    <mergeCell ref="K365:K367"/>
    <mergeCell ref="K363:K364"/>
    <mergeCell ref="J459:J462"/>
    <mergeCell ref="I463:I466"/>
    <mergeCell ref="G443:G446"/>
    <mergeCell ref="I439:I442"/>
    <mergeCell ref="H435:H438"/>
    <mergeCell ref="G423:G426"/>
    <mergeCell ref="M384:M386"/>
    <mergeCell ref="J451:J454"/>
    <mergeCell ref="H447:H450"/>
    <mergeCell ref="K387:K389"/>
    <mergeCell ref="K415:K418"/>
    <mergeCell ref="H419:H422"/>
    <mergeCell ref="H463:H466"/>
    <mergeCell ref="H372:H374"/>
    <mergeCell ref="I423:I426"/>
    <mergeCell ref="G375:G377"/>
    <mergeCell ref="G419:G422"/>
    <mergeCell ref="I419:I422"/>
    <mergeCell ref="H363:H364"/>
    <mergeCell ref="F463:F466"/>
    <mergeCell ref="I467:I470"/>
    <mergeCell ref="I455:I458"/>
    <mergeCell ref="G451:G454"/>
    <mergeCell ref="G471:G474"/>
    <mergeCell ref="I435:I438"/>
    <mergeCell ref="M481:M482"/>
    <mergeCell ref="M351:M353"/>
    <mergeCell ref="AD363:AD364"/>
    <mergeCell ref="L393:L395"/>
    <mergeCell ref="J415:J418"/>
    <mergeCell ref="L381:L383"/>
    <mergeCell ref="K411:K414"/>
    <mergeCell ref="L419:L422"/>
    <mergeCell ref="J411:J414"/>
    <mergeCell ref="L390:L392"/>
    <mergeCell ref="J405:J407"/>
    <mergeCell ref="J396:J398"/>
    <mergeCell ref="I384:I386"/>
    <mergeCell ref="K384:K386"/>
    <mergeCell ref="I378:I380"/>
    <mergeCell ref="L384:L386"/>
    <mergeCell ref="J408:J410"/>
    <mergeCell ref="J387:J389"/>
    <mergeCell ref="I381:I383"/>
    <mergeCell ref="K431:K434"/>
    <mergeCell ref="G447:G450"/>
    <mergeCell ref="G475:G476"/>
    <mergeCell ref="G479:G480"/>
    <mergeCell ref="G467:G470"/>
    <mergeCell ref="G455:G458"/>
    <mergeCell ref="G463:G466"/>
    <mergeCell ref="D483:D484"/>
    <mergeCell ref="C471:C474"/>
    <mergeCell ref="E479:E480"/>
    <mergeCell ref="E447:E450"/>
    <mergeCell ref="D467:D470"/>
    <mergeCell ref="E451:E454"/>
    <mergeCell ref="E467:E470"/>
    <mergeCell ref="C463:C466"/>
    <mergeCell ref="C467:C470"/>
    <mergeCell ref="C485:C486"/>
    <mergeCell ref="C487:C488"/>
    <mergeCell ref="E475:E476"/>
    <mergeCell ref="H521:H523"/>
    <mergeCell ref="H491:H492"/>
    <mergeCell ref="H485:H486"/>
    <mergeCell ref="J491:J492"/>
    <mergeCell ref="J487:J488"/>
    <mergeCell ref="H515:H517"/>
    <mergeCell ref="H506:H508"/>
    <mergeCell ref="I500:I502"/>
    <mergeCell ref="D512:D514"/>
    <mergeCell ref="H512:H514"/>
    <mergeCell ref="J493:J494"/>
    <mergeCell ref="J500:J502"/>
    <mergeCell ref="I493:I494"/>
    <mergeCell ref="J489:J490"/>
    <mergeCell ref="G483:G484"/>
    <mergeCell ref="J467:J470"/>
    <mergeCell ref="D477:D478"/>
    <mergeCell ref="D475:D476"/>
    <mergeCell ref="D481:D482"/>
    <mergeCell ref="G459:G462"/>
    <mergeCell ref="E493:E494"/>
    <mergeCell ref="E497:E499"/>
    <mergeCell ref="B481:B482"/>
    <mergeCell ref="B487:B488"/>
    <mergeCell ref="A527:A535"/>
    <mergeCell ref="B489:B490"/>
    <mergeCell ref="C542:C544"/>
    <mergeCell ref="I542:I544"/>
    <mergeCell ref="J485:J486"/>
    <mergeCell ref="J609:J610"/>
    <mergeCell ref="F539:F541"/>
    <mergeCell ref="F500:F502"/>
    <mergeCell ref="G503:G505"/>
    <mergeCell ref="G558:G559"/>
    <mergeCell ref="H545:H547"/>
    <mergeCell ref="G512:G514"/>
    <mergeCell ref="F506:F508"/>
    <mergeCell ref="H527:H529"/>
    <mergeCell ref="J545:J547"/>
    <mergeCell ref="J497:J499"/>
    <mergeCell ref="J586:J588"/>
    <mergeCell ref="I568:I569"/>
    <mergeCell ref="H568:H569"/>
    <mergeCell ref="H539:H541"/>
    <mergeCell ref="J548:J549"/>
    <mergeCell ref="H548:H549"/>
    <mergeCell ref="I550:I551"/>
    <mergeCell ref="H580:H582"/>
    <mergeCell ref="I572:I573"/>
    <mergeCell ref="H562:H563"/>
    <mergeCell ref="H554:H555"/>
    <mergeCell ref="I536:I538"/>
    <mergeCell ref="C500:C502"/>
    <mergeCell ref="B493:B494"/>
    <mergeCell ref="A497:A526"/>
    <mergeCell ref="B497:B499"/>
    <mergeCell ref="B495:B496"/>
    <mergeCell ref="C536:C538"/>
    <mergeCell ref="C539:C541"/>
    <mergeCell ref="B530:B532"/>
    <mergeCell ref="B500:B502"/>
    <mergeCell ref="E542:E544"/>
    <mergeCell ref="E495:E496"/>
    <mergeCell ref="E503:E505"/>
    <mergeCell ref="B524:B526"/>
    <mergeCell ref="E521:E523"/>
    <mergeCell ref="B542:B544"/>
    <mergeCell ref="A475:A496"/>
    <mergeCell ref="C497:C499"/>
    <mergeCell ref="E487:E488"/>
    <mergeCell ref="D485:D486"/>
    <mergeCell ref="B512:B514"/>
    <mergeCell ref="D506:D508"/>
    <mergeCell ref="D491:D492"/>
    <mergeCell ref="D487:D488"/>
    <mergeCell ref="C481:C482"/>
    <mergeCell ref="B491:B492"/>
    <mergeCell ref="C495:C496"/>
    <mergeCell ref="D497:D499"/>
    <mergeCell ref="C489:C490"/>
    <mergeCell ref="B518:B520"/>
    <mergeCell ref="C515:C517"/>
    <mergeCell ref="C493:C494"/>
    <mergeCell ref="E483:E484"/>
    <mergeCell ref="F1042:F1044"/>
    <mergeCell ref="I1012:I1014"/>
    <mergeCell ref="H994:H996"/>
    <mergeCell ref="I933:I935"/>
    <mergeCell ref="C533:C535"/>
    <mergeCell ref="D536:D538"/>
    <mergeCell ref="B503:B505"/>
    <mergeCell ref="C503:C505"/>
    <mergeCell ref="E530:E532"/>
    <mergeCell ref="A536:A544"/>
    <mergeCell ref="E524:E526"/>
    <mergeCell ref="B506:B508"/>
    <mergeCell ref="D515:D517"/>
    <mergeCell ref="D533:D535"/>
    <mergeCell ref="D524:D526"/>
    <mergeCell ref="D527:D529"/>
    <mergeCell ref="D542:D544"/>
    <mergeCell ref="E539:E541"/>
    <mergeCell ref="C512:C514"/>
    <mergeCell ref="E512:E514"/>
    <mergeCell ref="B521:B523"/>
    <mergeCell ref="B509:B511"/>
    <mergeCell ref="I548:I549"/>
    <mergeCell ref="I533:I535"/>
    <mergeCell ref="B515:B517"/>
    <mergeCell ref="B533:B535"/>
    <mergeCell ref="E506:E508"/>
    <mergeCell ref="I643:I644"/>
    <mergeCell ref="H645:H646"/>
    <mergeCell ref="G649:G651"/>
    <mergeCell ref="G647:G648"/>
    <mergeCell ref="I939:I941"/>
    <mergeCell ref="I988:I990"/>
    <mergeCell ref="F979:F981"/>
    <mergeCell ref="G911:G912"/>
    <mergeCell ref="G1012:G1014"/>
    <mergeCell ref="G1005:G1006"/>
    <mergeCell ref="F1001:F1002"/>
    <mergeCell ref="F1036:F1038"/>
    <mergeCell ref="G1027:G1029"/>
    <mergeCell ref="I921:I923"/>
    <mergeCell ref="I1024:I1026"/>
    <mergeCell ref="I994:I996"/>
    <mergeCell ref="H999:H1000"/>
    <mergeCell ref="M917:M918"/>
    <mergeCell ref="L1003:L1004"/>
    <mergeCell ref="L965:L966"/>
    <mergeCell ref="L955:L956"/>
    <mergeCell ref="L970:L972"/>
    <mergeCell ref="H955:H956"/>
    <mergeCell ref="J961:J962"/>
    <mergeCell ref="G999:G1000"/>
    <mergeCell ref="K951:K952"/>
    <mergeCell ref="J915:J916"/>
    <mergeCell ref="G1001:G1002"/>
    <mergeCell ref="L997:L998"/>
    <mergeCell ref="I991:I993"/>
    <mergeCell ref="L963:L964"/>
    <mergeCell ref="J939:J941"/>
    <mergeCell ref="K965:K966"/>
    <mergeCell ref="F967:F969"/>
    <mergeCell ref="H1001:H1002"/>
    <mergeCell ref="H1033:H1035"/>
    <mergeCell ref="J924:J926"/>
    <mergeCell ref="H976:H978"/>
    <mergeCell ref="H997:H998"/>
    <mergeCell ref="G997:G998"/>
    <mergeCell ref="G973:G975"/>
    <mergeCell ref="H988:H990"/>
    <mergeCell ref="M913:M914"/>
    <mergeCell ref="M957:M958"/>
    <mergeCell ref="M967:M969"/>
    <mergeCell ref="M965:M966"/>
    <mergeCell ref="M999:M1000"/>
    <mergeCell ref="K963:K964"/>
    <mergeCell ref="L911:L912"/>
    <mergeCell ref="M896:M898"/>
    <mergeCell ref="I976:I978"/>
    <mergeCell ref="H949:H950"/>
    <mergeCell ref="I942:I944"/>
    <mergeCell ref="G953:G954"/>
    <mergeCell ref="G936:G938"/>
    <mergeCell ref="G917:G918"/>
    <mergeCell ref="L953:L954"/>
    <mergeCell ref="J965:J966"/>
    <mergeCell ref="M939:M941"/>
    <mergeCell ref="L933:L935"/>
    <mergeCell ref="L930:L932"/>
    <mergeCell ref="J933:J935"/>
    <mergeCell ref="J911:J912"/>
    <mergeCell ref="I913:I914"/>
    <mergeCell ref="I907:I908"/>
    <mergeCell ref="K921:K923"/>
    <mergeCell ref="L979:L981"/>
    <mergeCell ref="L967:L969"/>
    <mergeCell ref="J994:J996"/>
    <mergeCell ref="AC848:AC850"/>
    <mergeCell ref="K848:K850"/>
    <mergeCell ref="M851:M853"/>
    <mergeCell ref="J863:J865"/>
    <mergeCell ref="L845:L847"/>
    <mergeCell ref="L837:L838"/>
    <mergeCell ref="L857:L859"/>
    <mergeCell ref="J842:J844"/>
    <mergeCell ref="M854:M856"/>
    <mergeCell ref="L875:L877"/>
    <mergeCell ref="L878:L880"/>
    <mergeCell ref="J887:J889"/>
    <mergeCell ref="J881:J883"/>
    <mergeCell ref="K837:K838"/>
    <mergeCell ref="J860:J862"/>
    <mergeCell ref="M866:M868"/>
    <mergeCell ref="M848:M850"/>
    <mergeCell ref="M878:M880"/>
    <mergeCell ref="M860:M862"/>
    <mergeCell ref="L881:L883"/>
    <mergeCell ref="J848:J850"/>
    <mergeCell ref="L887:L889"/>
    <mergeCell ref="M845:M847"/>
    <mergeCell ref="M857:M859"/>
    <mergeCell ref="K866:K868"/>
    <mergeCell ref="K872:K874"/>
    <mergeCell ref="K869:K871"/>
    <mergeCell ref="L884:L886"/>
    <mergeCell ref="K884:K886"/>
    <mergeCell ref="M875:M877"/>
    <mergeCell ref="J884:J886"/>
    <mergeCell ref="K887:K889"/>
    <mergeCell ref="AC911:AC912"/>
    <mergeCell ref="AE887:AE889"/>
    <mergeCell ref="M924:M926"/>
    <mergeCell ref="AD875:AD877"/>
    <mergeCell ref="M831:M832"/>
    <mergeCell ref="M837:M838"/>
    <mergeCell ref="AC857:AC859"/>
    <mergeCell ref="AD813:AD814"/>
    <mergeCell ref="AC809:AC810"/>
    <mergeCell ref="AC817:AC818"/>
    <mergeCell ref="AC815:AC816"/>
    <mergeCell ref="AC807:AC808"/>
    <mergeCell ref="AD807:AD808"/>
    <mergeCell ref="AC831:AC832"/>
    <mergeCell ref="M842:M844"/>
    <mergeCell ref="M839:M841"/>
    <mergeCell ref="AD817:AD818"/>
    <mergeCell ref="M835:M836"/>
    <mergeCell ref="M829:M830"/>
    <mergeCell ref="AC837:AC838"/>
    <mergeCell ref="M823:M824"/>
    <mergeCell ref="AC839:AC841"/>
    <mergeCell ref="AC854:AC856"/>
    <mergeCell ref="AD845:AD847"/>
    <mergeCell ref="AC851:AC853"/>
    <mergeCell ref="AC842:AC844"/>
    <mergeCell ref="AD837:AD838"/>
    <mergeCell ref="AD854:AD856"/>
    <mergeCell ref="M811:M812"/>
    <mergeCell ref="AC829:AC830"/>
    <mergeCell ref="AC821:AC822"/>
    <mergeCell ref="M813:M814"/>
    <mergeCell ref="M1001:M1002"/>
    <mergeCell ref="L1018:L1020"/>
    <mergeCell ref="K1021:K1023"/>
    <mergeCell ref="M1070:M1071"/>
    <mergeCell ref="M890:M892"/>
    <mergeCell ref="AC896:AC898"/>
    <mergeCell ref="AD911:AD912"/>
    <mergeCell ref="AC878:AC880"/>
    <mergeCell ref="M887:M889"/>
    <mergeCell ref="AE872:AE874"/>
    <mergeCell ref="AE905:AE906"/>
    <mergeCell ref="AE907:AE908"/>
    <mergeCell ref="AE927:AE929"/>
    <mergeCell ref="AE896:AE898"/>
    <mergeCell ref="M903:M904"/>
    <mergeCell ref="AC913:AC914"/>
    <mergeCell ref="M907:M908"/>
    <mergeCell ref="AE875:AE877"/>
    <mergeCell ref="AC903:AC904"/>
    <mergeCell ref="M884:M886"/>
    <mergeCell ref="AC872:AC874"/>
    <mergeCell ref="M909:M910"/>
    <mergeCell ref="M915:M916"/>
    <mergeCell ref="AD915:AD916"/>
    <mergeCell ref="AE901:AE902"/>
    <mergeCell ref="AD921:AD923"/>
    <mergeCell ref="AC924:AC926"/>
    <mergeCell ref="AD917:AD918"/>
    <mergeCell ref="AC909:AC910"/>
    <mergeCell ref="AE919:AE920"/>
    <mergeCell ref="AC893:AC895"/>
    <mergeCell ref="M919:M920"/>
    <mergeCell ref="K1012:K1014"/>
    <mergeCell ref="J1058:J1059"/>
    <mergeCell ref="M1076:M1077"/>
    <mergeCell ref="K1062:K1063"/>
    <mergeCell ref="I1074:I1075"/>
    <mergeCell ref="I1072:I1073"/>
    <mergeCell ref="I1066:I1067"/>
    <mergeCell ref="M1021:M1023"/>
    <mergeCell ref="K1066:K1067"/>
    <mergeCell ref="M1015:M1017"/>
    <mergeCell ref="M1007:M1008"/>
    <mergeCell ref="M1009:M1011"/>
    <mergeCell ref="I1005:I1006"/>
    <mergeCell ref="I1058:I1059"/>
    <mergeCell ref="M1003:M1004"/>
    <mergeCell ref="M1018:M1020"/>
    <mergeCell ref="I1033:I1035"/>
    <mergeCell ref="K1039:K1041"/>
    <mergeCell ref="M1033:M1035"/>
    <mergeCell ref="L1024:L1026"/>
    <mergeCell ref="K1064:K1065"/>
    <mergeCell ref="K1074:K1075"/>
    <mergeCell ref="L1039:L1041"/>
    <mergeCell ref="AD1018:AD1020"/>
    <mergeCell ref="L1070:L1071"/>
    <mergeCell ref="K1080:K1081"/>
    <mergeCell ref="K1076:K1077"/>
    <mergeCell ref="K1082:K1083"/>
    <mergeCell ref="AC1084:AC1085"/>
    <mergeCell ref="L1064:L1065"/>
    <mergeCell ref="L1072:L1073"/>
    <mergeCell ref="M1072:M1073"/>
    <mergeCell ref="AC1060:AC1061"/>
    <mergeCell ref="AC1068:AC1069"/>
    <mergeCell ref="M1062:M1063"/>
    <mergeCell ref="M1024:M1026"/>
    <mergeCell ref="M1066:M1067"/>
    <mergeCell ref="AC1064:AC1065"/>
    <mergeCell ref="AD1027:AD1029"/>
    <mergeCell ref="AE1058:AE1059"/>
    <mergeCell ref="AE1060:AE1061"/>
    <mergeCell ref="AE1062:AE1063"/>
    <mergeCell ref="AE1082:AE1083"/>
    <mergeCell ref="AE1080:AE1081"/>
    <mergeCell ref="K985:K987"/>
    <mergeCell ref="L985:L987"/>
    <mergeCell ref="L982:L984"/>
    <mergeCell ref="J988:J990"/>
    <mergeCell ref="J1024:J1026"/>
    <mergeCell ref="I970:I972"/>
    <mergeCell ref="M1056:M1057"/>
    <mergeCell ref="L1042:L1044"/>
    <mergeCell ref="AC1094:AC1095"/>
    <mergeCell ref="K1102:K1103"/>
    <mergeCell ref="L1102:L1103"/>
    <mergeCell ref="K1078:K1079"/>
    <mergeCell ref="K1070:K1071"/>
    <mergeCell ref="AC1082:AC1083"/>
    <mergeCell ref="J1092:J1093"/>
    <mergeCell ref="M1080:M1081"/>
    <mergeCell ref="K976:K978"/>
    <mergeCell ref="L1033:L1035"/>
    <mergeCell ref="L1058:L1059"/>
    <mergeCell ref="I973:I975"/>
    <mergeCell ref="I979:I981"/>
    <mergeCell ref="I1003:I1004"/>
    <mergeCell ref="J1003:J1004"/>
    <mergeCell ref="J1042:J1044"/>
    <mergeCell ref="J999:J1000"/>
    <mergeCell ref="I1018:I1020"/>
    <mergeCell ref="K979:K981"/>
    <mergeCell ref="J1062:J1063"/>
    <mergeCell ref="AC1058:AC1059"/>
    <mergeCell ref="L1078:L1079"/>
    <mergeCell ref="J1018:J1020"/>
    <mergeCell ref="L994:L996"/>
    <mergeCell ref="H1036:H1038"/>
    <mergeCell ref="K953:K954"/>
    <mergeCell ref="I1080:I1081"/>
    <mergeCell ref="J1078:J1079"/>
    <mergeCell ref="J1084:J1085"/>
    <mergeCell ref="J1086:J1087"/>
    <mergeCell ref="I1088:I1089"/>
    <mergeCell ref="J1088:J1089"/>
    <mergeCell ref="J1070:J1071"/>
    <mergeCell ref="K997:K998"/>
    <mergeCell ref="K1005:K1006"/>
    <mergeCell ref="K1027:K1029"/>
    <mergeCell ref="K1058:K1059"/>
    <mergeCell ref="J1021:J1023"/>
    <mergeCell ref="H963:H964"/>
    <mergeCell ref="J1066:J1067"/>
    <mergeCell ref="K955:K956"/>
    <mergeCell ref="K1009:K1011"/>
    <mergeCell ref="K967:K969"/>
    <mergeCell ref="J959:J960"/>
    <mergeCell ref="K957:K958"/>
    <mergeCell ref="I1042:I1044"/>
    <mergeCell ref="K1024:K1026"/>
    <mergeCell ref="J1036:J1038"/>
    <mergeCell ref="J1030:J1032"/>
    <mergeCell ref="J963:J964"/>
    <mergeCell ref="K988:K990"/>
    <mergeCell ref="J1005:J1006"/>
    <mergeCell ref="I1062:I1063"/>
    <mergeCell ref="K973:K975"/>
    <mergeCell ref="J970:J972"/>
    <mergeCell ref="I953:I954"/>
    <mergeCell ref="D1259:D1260"/>
    <mergeCell ref="D1277:D1278"/>
    <mergeCell ref="D1267:D1268"/>
    <mergeCell ref="E1239:E1240"/>
    <mergeCell ref="D1279:D1280"/>
    <mergeCell ref="D1281:D1282"/>
    <mergeCell ref="J1239:J1240"/>
    <mergeCell ref="G1257:G1258"/>
    <mergeCell ref="E1191:E1193"/>
    <mergeCell ref="E1221:E1223"/>
    <mergeCell ref="E1185:E1187"/>
    <mergeCell ref="E1271:E1272"/>
    <mergeCell ref="G1277:G1278"/>
    <mergeCell ref="J1275:J1276"/>
    <mergeCell ref="D1255:D1256"/>
    <mergeCell ref="E1253:E1254"/>
    <mergeCell ref="I1257:I1258"/>
    <mergeCell ref="I1261:I1262"/>
    <mergeCell ref="H1261:H1262"/>
    <mergeCell ref="G1241:G1242"/>
    <mergeCell ref="I1230:I1232"/>
    <mergeCell ref="E1241:E1242"/>
    <mergeCell ref="I1269:I1270"/>
    <mergeCell ref="I1267:I1268"/>
    <mergeCell ref="H1247:H1248"/>
    <mergeCell ref="H1200:H1202"/>
    <mergeCell ref="J1185:J1187"/>
    <mergeCell ref="I1191:I1193"/>
    <mergeCell ref="I1265:I1266"/>
    <mergeCell ref="H1253:H1254"/>
    <mergeCell ref="H1237:H1238"/>
    <mergeCell ref="J1237:J1238"/>
    <mergeCell ref="K1356:K1358"/>
    <mergeCell ref="K1371:K1373"/>
    <mergeCell ref="J1570:J1573"/>
    <mergeCell ref="K1631:K1632"/>
    <mergeCell ref="F1474:F1475"/>
    <mergeCell ref="E1434:E1437"/>
    <mergeCell ref="E1466:E1469"/>
    <mergeCell ref="M1538:M1541"/>
    <mergeCell ref="K1580:K1581"/>
    <mergeCell ref="L1580:L1581"/>
    <mergeCell ref="M1616:M1617"/>
    <mergeCell ref="L1007:L1008"/>
    <mergeCell ref="L999:L1000"/>
    <mergeCell ref="L1021:L1023"/>
    <mergeCell ref="K1042:K1044"/>
    <mergeCell ref="L1015:L1017"/>
    <mergeCell ref="I1015:I1017"/>
    <mergeCell ref="L1001:L1002"/>
    <mergeCell ref="I1009:I1011"/>
    <mergeCell ref="I1158:I1160"/>
    <mergeCell ref="J1131:J1133"/>
    <mergeCell ref="K1146:K1148"/>
    <mergeCell ref="H1296:H1298"/>
    <mergeCell ref="I1140:I1142"/>
    <mergeCell ref="I1146:I1148"/>
    <mergeCell ref="I1149:I1151"/>
    <mergeCell ref="I1122:I1124"/>
    <mergeCell ref="J1122:J1124"/>
    <mergeCell ref="K1122:K1124"/>
    <mergeCell ref="J1009:J1011"/>
    <mergeCell ref="J1247:J1248"/>
    <mergeCell ref="K1094:K1095"/>
    <mergeCell ref="F1626:F1627"/>
    <mergeCell ref="D1371:D1373"/>
    <mergeCell ref="G1621:G1622"/>
    <mergeCell ref="H1590:H1591"/>
    <mergeCell ref="J1414:J1417"/>
    <mergeCell ref="G1582:G1583"/>
    <mergeCell ref="G1616:G1617"/>
    <mergeCell ref="G1377:G1379"/>
    <mergeCell ref="J1651:J1652"/>
    <mergeCell ref="J1661:J1662"/>
    <mergeCell ref="F1584:F1585"/>
    <mergeCell ref="G1584:G1585"/>
    <mergeCell ref="I1584:I1585"/>
    <mergeCell ref="J1584:J1585"/>
    <mergeCell ref="C1626:C1627"/>
    <mergeCell ref="F1446:F1449"/>
    <mergeCell ref="K1377:K1379"/>
    <mergeCell ref="H1380:H1382"/>
    <mergeCell ref="I1380:I1382"/>
    <mergeCell ref="J1380:J1382"/>
    <mergeCell ref="D1377:D1379"/>
    <mergeCell ref="J1383:J1385"/>
    <mergeCell ref="F1386:F1388"/>
    <mergeCell ref="F1389:F1391"/>
    <mergeCell ref="E1386:E1388"/>
    <mergeCell ref="D1389:D1391"/>
    <mergeCell ref="J1377:J1379"/>
    <mergeCell ref="I1386:I1388"/>
    <mergeCell ref="J1386:J1388"/>
    <mergeCell ref="H1389:H1391"/>
    <mergeCell ref="H1377:H1379"/>
    <mergeCell ref="K1478:K1480"/>
    <mergeCell ref="M1462:M1465"/>
    <mergeCell ref="K1508:K1510"/>
    <mergeCell ref="L1508:L1510"/>
    <mergeCell ref="M1593:M1594"/>
    <mergeCell ref="M1490:M1492"/>
    <mergeCell ref="M1496:M1498"/>
    <mergeCell ref="M1570:M1573"/>
    <mergeCell ref="F1374:F1376"/>
    <mergeCell ref="F1383:F1385"/>
    <mergeCell ref="D1398:D1401"/>
    <mergeCell ref="G1383:G1385"/>
    <mergeCell ref="D1386:D1388"/>
    <mergeCell ref="E1374:E1376"/>
    <mergeCell ref="D1368:D1370"/>
    <mergeCell ref="J1371:J1373"/>
    <mergeCell ref="F1377:F1379"/>
    <mergeCell ref="F1368:F1370"/>
    <mergeCell ref="H1386:H1388"/>
    <mergeCell ref="G1386:G1388"/>
    <mergeCell ref="J1580:J1581"/>
    <mergeCell ref="J1484:J1486"/>
    <mergeCell ref="J1493:J1495"/>
    <mergeCell ref="L1386:L1388"/>
    <mergeCell ref="K1481:K1483"/>
    <mergeCell ref="L1476:L1477"/>
    <mergeCell ref="H1562:H1565"/>
    <mergeCell ref="H1418:H1421"/>
    <mergeCell ref="G1474:G1475"/>
    <mergeCell ref="H1474:H1475"/>
    <mergeCell ref="K1562:K1565"/>
    <mergeCell ref="H1582:H1583"/>
    <mergeCell ref="I1582:I1583"/>
    <mergeCell ref="M1740:M1741"/>
    <mergeCell ref="H1554:H1557"/>
    <mergeCell ref="L1676:L1677"/>
    <mergeCell ref="I1656:I1657"/>
    <mergeCell ref="J1392:J1394"/>
    <mergeCell ref="K1392:K1394"/>
    <mergeCell ref="I1601:I1602"/>
    <mergeCell ref="J1601:J1602"/>
    <mergeCell ref="M1626:M1627"/>
    <mergeCell ref="M1418:M1421"/>
    <mergeCell ref="M1414:M1417"/>
    <mergeCell ref="L1626:L1627"/>
    <mergeCell ref="J1606:J1607"/>
    <mergeCell ref="M1621:M1622"/>
    <mergeCell ref="M1526:M1529"/>
    <mergeCell ref="K1651:K1652"/>
    <mergeCell ref="J1470:J1473"/>
    <mergeCell ref="J1502:J1504"/>
    <mergeCell ref="J1481:J1483"/>
    <mergeCell ref="J1478:J1480"/>
    <mergeCell ref="I1446:I1449"/>
    <mergeCell ref="K1454:K1457"/>
    <mergeCell ref="L1458:L1461"/>
    <mergeCell ref="M1454:M1457"/>
    <mergeCell ref="M1666:M1667"/>
    <mergeCell ref="L1474:L1475"/>
    <mergeCell ref="L1550:L1553"/>
    <mergeCell ref="M1550:M1553"/>
    <mergeCell ref="M1676:M1677"/>
    <mergeCell ref="M1671:M1672"/>
    <mergeCell ref="K1616:K1617"/>
    <mergeCell ref="L1470:L1473"/>
    <mergeCell ref="K1676:K1677"/>
    <mergeCell ref="J1499:J1501"/>
    <mergeCell ref="L1570:L1573"/>
    <mergeCell ref="I1466:I1469"/>
    <mergeCell ref="J1508:J1510"/>
    <mergeCell ref="I1476:I1477"/>
    <mergeCell ref="K1487:K1489"/>
    <mergeCell ref="K1490:K1492"/>
    <mergeCell ref="K1496:K1498"/>
    <mergeCell ref="K1499:K1501"/>
    <mergeCell ref="M1731:M1732"/>
    <mergeCell ref="I1671:I1672"/>
    <mergeCell ref="L1430:L1433"/>
    <mergeCell ref="M1651:M1652"/>
    <mergeCell ref="H1570:H1573"/>
    <mergeCell ref="M1656:M1657"/>
    <mergeCell ref="G1590:G1591"/>
    <mergeCell ref="I1570:I1573"/>
    <mergeCell ref="H1656:H1657"/>
    <mergeCell ref="L1478:L1480"/>
    <mergeCell ref="M1478:M1480"/>
    <mergeCell ref="J1676:J1677"/>
    <mergeCell ref="L1554:L1557"/>
    <mergeCell ref="M1530:M1533"/>
    <mergeCell ref="J1608:J1610"/>
    <mergeCell ref="K1608:K1610"/>
    <mergeCell ref="L1608:L1610"/>
    <mergeCell ref="K1606:K1607"/>
    <mergeCell ref="L1601:L1602"/>
    <mergeCell ref="M1493:M1495"/>
    <mergeCell ref="M1514:M1517"/>
    <mergeCell ref="L1450:L1453"/>
    <mergeCell ref="K1484:K1486"/>
    <mergeCell ref="L1438:L1441"/>
    <mergeCell ref="K1656:K1657"/>
    <mergeCell ref="J1474:J1475"/>
    <mergeCell ref="J1656:J1657"/>
    <mergeCell ref="L1616:L1617"/>
    <mergeCell ref="K1442:K1445"/>
    <mergeCell ref="L1542:L1545"/>
    <mergeCell ref="L1534:L1537"/>
    <mergeCell ref="L1530:L1533"/>
    <mergeCell ref="L1538:L1541"/>
    <mergeCell ref="L1558:L1561"/>
    <mergeCell ref="I1593:I1594"/>
    <mergeCell ref="J1593:J1594"/>
    <mergeCell ref="K1593:K1594"/>
    <mergeCell ref="L1593:L1594"/>
    <mergeCell ref="L1562:L1565"/>
    <mergeCell ref="L1526:L1529"/>
    <mergeCell ref="K1476:K1477"/>
    <mergeCell ref="I1590:I1591"/>
    <mergeCell ref="J1590:J1591"/>
    <mergeCell ref="J1621:J1622"/>
    <mergeCell ref="J1646:J1647"/>
    <mergeCell ref="J1582:J1583"/>
    <mergeCell ref="K1582:K1583"/>
    <mergeCell ref="K1701:K1702"/>
    <mergeCell ref="G1736:G1739"/>
    <mergeCell ref="J1490:J1492"/>
    <mergeCell ref="K1636:K1637"/>
    <mergeCell ref="H1606:H1607"/>
    <mergeCell ref="I1676:I1677"/>
    <mergeCell ref="F1691:F1692"/>
    <mergeCell ref="H1696:H1697"/>
    <mergeCell ref="H1698:H1700"/>
    <mergeCell ref="I1698:I1700"/>
    <mergeCell ref="K1542:K1545"/>
    <mergeCell ref="K1474:K1475"/>
    <mergeCell ref="K1522:K1525"/>
    <mergeCell ref="K1530:K1533"/>
    <mergeCell ref="K1526:K1529"/>
    <mergeCell ref="K1558:K1561"/>
    <mergeCell ref="K1550:K1553"/>
    <mergeCell ref="I1701:I1702"/>
    <mergeCell ref="K1666:K1667"/>
    <mergeCell ref="J1586:J1587"/>
    <mergeCell ref="K1586:K1587"/>
    <mergeCell ref="K1502:K1504"/>
    <mergeCell ref="K1646:K1647"/>
    <mergeCell ref="J1616:J1617"/>
    <mergeCell ref="I1580:I1581"/>
    <mergeCell ref="F1546:F1549"/>
    <mergeCell ref="I1731:I1732"/>
    <mergeCell ref="G1554:G1557"/>
    <mergeCell ref="H1716:H1717"/>
    <mergeCell ref="H1550:H1553"/>
    <mergeCell ref="H1538:H1541"/>
    <mergeCell ref="K1686:K1687"/>
    <mergeCell ref="K1740:K1741"/>
    <mergeCell ref="G1713:G1715"/>
    <mergeCell ref="H1713:H1715"/>
    <mergeCell ref="I1721:I1722"/>
    <mergeCell ref="H1721:H1722"/>
    <mergeCell ref="G1742:G1743"/>
    <mergeCell ref="H1726:H1727"/>
    <mergeCell ref="J1706:J1707"/>
    <mergeCell ref="L1711:L1712"/>
    <mergeCell ref="G1733:G1735"/>
    <mergeCell ref="H1733:H1735"/>
    <mergeCell ref="I1733:I1735"/>
    <mergeCell ref="J1733:J1735"/>
    <mergeCell ref="G1666:G1667"/>
    <mergeCell ref="K1671:K1672"/>
    <mergeCell ref="H1470:H1473"/>
    <mergeCell ref="H1588:H1589"/>
    <mergeCell ref="I1588:I1589"/>
    <mergeCell ref="J1588:J1589"/>
    <mergeCell ref="I1474:I1475"/>
    <mergeCell ref="I1691:I1692"/>
    <mergeCell ref="J1626:J1627"/>
    <mergeCell ref="K1696:K1697"/>
    <mergeCell ref="G1726:G1727"/>
    <mergeCell ref="G1706:G1707"/>
    <mergeCell ref="L1502:L1504"/>
    <mergeCell ref="L1646:L1647"/>
    <mergeCell ref="L1631:L1632"/>
    <mergeCell ref="L1481:L1483"/>
    <mergeCell ref="L1678:L1680"/>
    <mergeCell ref="L1681:L1682"/>
    <mergeCell ref="J1696:J1697"/>
    <mergeCell ref="L1749:L1751"/>
    <mergeCell ref="L1755:L1757"/>
    <mergeCell ref="H1752:H1754"/>
    <mergeCell ref="K1747:K1748"/>
    <mergeCell ref="I1747:I1748"/>
    <mergeCell ref="I1736:I1739"/>
    <mergeCell ref="K1736:K1739"/>
    <mergeCell ref="I1742:I1743"/>
    <mergeCell ref="K1755:K1757"/>
    <mergeCell ref="K1752:K1754"/>
    <mergeCell ref="M1742:M1743"/>
    <mergeCell ref="M1755:M1757"/>
    <mergeCell ref="H1744:H1746"/>
    <mergeCell ref="J1758:J1760"/>
    <mergeCell ref="M1758:M1760"/>
    <mergeCell ref="L1752:L1754"/>
    <mergeCell ref="H1755:H1757"/>
    <mergeCell ref="M1752:M1754"/>
    <mergeCell ref="H1736:H1739"/>
    <mergeCell ref="L1744:L1746"/>
    <mergeCell ref="H1758:H1760"/>
    <mergeCell ref="M1736:M1739"/>
    <mergeCell ref="J1736:J1739"/>
    <mergeCell ref="L1736:L1739"/>
    <mergeCell ref="I1740:I1741"/>
    <mergeCell ref="I1744:I1746"/>
    <mergeCell ref="J1747:J1748"/>
    <mergeCell ref="K1742:K1743"/>
    <mergeCell ref="J1740:J1741"/>
    <mergeCell ref="H1742:H1743"/>
    <mergeCell ref="L1742:L1743"/>
    <mergeCell ref="L1740:L1741"/>
    <mergeCell ref="I1773:I1776"/>
    <mergeCell ref="I1793:I1796"/>
    <mergeCell ref="F1801:F1804"/>
    <mergeCell ref="J1801:J1804"/>
    <mergeCell ref="G1789:G1792"/>
    <mergeCell ref="B1812:B1814"/>
    <mergeCell ref="F1769:F1772"/>
    <mergeCell ref="C1765:C1768"/>
    <mergeCell ref="C1773:C1776"/>
    <mergeCell ref="B1781:B1784"/>
    <mergeCell ref="F1797:F1800"/>
    <mergeCell ref="C1805:C1808"/>
    <mergeCell ref="B1793:B1796"/>
    <mergeCell ref="D1765:D1768"/>
    <mergeCell ref="D1773:D1776"/>
    <mergeCell ref="B1769:B1772"/>
    <mergeCell ref="M1744:M1746"/>
    <mergeCell ref="M1747:M1748"/>
    <mergeCell ref="M1749:M1751"/>
    <mergeCell ref="K1765:K1768"/>
    <mergeCell ref="K1758:K1760"/>
    <mergeCell ref="I1761:I1764"/>
    <mergeCell ref="H1747:H1748"/>
    <mergeCell ref="J1761:J1764"/>
    <mergeCell ref="M1761:M1764"/>
    <mergeCell ref="L1761:L1764"/>
    <mergeCell ref="I1777:I1780"/>
    <mergeCell ref="L1769:L1772"/>
    <mergeCell ref="L1765:L1768"/>
    <mergeCell ref="G1744:G1746"/>
    <mergeCell ref="G1749:G1751"/>
    <mergeCell ref="C1785:C1788"/>
    <mergeCell ref="G1843:G1845"/>
    <mergeCell ref="H1843:H1845"/>
    <mergeCell ref="E1872:E1874"/>
    <mergeCell ref="K1849:K1851"/>
    <mergeCell ref="E1773:E1776"/>
    <mergeCell ref="F1773:F1776"/>
    <mergeCell ref="F1765:F1768"/>
    <mergeCell ref="D1769:D1772"/>
    <mergeCell ref="E1797:E1800"/>
    <mergeCell ref="G1838:G1842"/>
    <mergeCell ref="D1838:D1842"/>
    <mergeCell ref="F1838:F1842"/>
    <mergeCell ref="E1836:E1837"/>
    <mergeCell ref="F1834:F1835"/>
    <mergeCell ref="H1793:H1796"/>
    <mergeCell ref="L1747:L1748"/>
    <mergeCell ref="J1752:J1754"/>
    <mergeCell ref="F1747:F1748"/>
    <mergeCell ref="G1752:G1754"/>
    <mergeCell ref="F1755:F1757"/>
    <mergeCell ref="K1761:K1764"/>
    <mergeCell ref="I1755:I1757"/>
    <mergeCell ref="L1785:L1788"/>
    <mergeCell ref="L1781:L1784"/>
    <mergeCell ref="L1793:L1796"/>
    <mergeCell ref="L1789:L1792"/>
    <mergeCell ref="I1752:I1754"/>
    <mergeCell ref="F1752:F1754"/>
    <mergeCell ref="J1755:J1757"/>
    <mergeCell ref="J1749:J1751"/>
    <mergeCell ref="I1749:I1751"/>
    <mergeCell ref="G1761:G1764"/>
    <mergeCell ref="F1872:F1874"/>
    <mergeCell ref="E1897:E1900"/>
    <mergeCell ref="H1872:H1874"/>
    <mergeCell ref="H1893:H1896"/>
    <mergeCell ref="E1875:E1877"/>
    <mergeCell ref="H1866:H1868"/>
    <mergeCell ref="F1864:F1865"/>
    <mergeCell ref="B1834:B1835"/>
    <mergeCell ref="E1834:E1835"/>
    <mergeCell ref="J1805:J1808"/>
    <mergeCell ref="M1805:M1808"/>
    <mergeCell ref="I1801:I1804"/>
    <mergeCell ref="E1843:E1845"/>
    <mergeCell ref="L1805:L1808"/>
    <mergeCell ref="I1809:I1811"/>
    <mergeCell ref="C1836:C1837"/>
    <mergeCell ref="F1830:F1833"/>
    <mergeCell ref="D1830:D1833"/>
    <mergeCell ref="D1834:D1835"/>
    <mergeCell ref="C1812:C1814"/>
    <mergeCell ref="G1815:G1817"/>
    <mergeCell ref="E1805:E1808"/>
    <mergeCell ref="E1809:E1811"/>
    <mergeCell ref="C1822:C1825"/>
    <mergeCell ref="C1815:C1817"/>
    <mergeCell ref="D1801:D1804"/>
    <mergeCell ref="D1843:D1845"/>
    <mergeCell ref="G1826:G1829"/>
    <mergeCell ref="K1815:K1817"/>
    <mergeCell ref="M1818:M1821"/>
    <mergeCell ref="M1822:M1825"/>
    <mergeCell ref="G1875:G1877"/>
    <mergeCell ref="A1926:K1926"/>
    <mergeCell ref="A1908:A1923"/>
    <mergeCell ref="I1908:I1911"/>
    <mergeCell ref="L1908:L1911"/>
    <mergeCell ref="J1908:J1911"/>
    <mergeCell ref="D1908:D1911"/>
    <mergeCell ref="G1908:G1911"/>
    <mergeCell ref="B1908:B1911"/>
    <mergeCell ref="B1912:B1915"/>
    <mergeCell ref="B1916:B1919"/>
    <mergeCell ref="B1920:B1923"/>
    <mergeCell ref="H1908:H1911"/>
    <mergeCell ref="E1908:E1911"/>
    <mergeCell ref="E1912:E1915"/>
    <mergeCell ref="F1912:F1915"/>
    <mergeCell ref="J1912:J1915"/>
    <mergeCell ref="D1916:D1919"/>
    <mergeCell ref="K1912:K1915"/>
    <mergeCell ref="L1912:L1915"/>
    <mergeCell ref="H1916:H1919"/>
    <mergeCell ref="I1916:I1919"/>
    <mergeCell ref="C1916:C1919"/>
    <mergeCell ref="C1920:C1923"/>
    <mergeCell ref="C1908:C1911"/>
    <mergeCell ref="C1912:C1915"/>
    <mergeCell ref="K1920:K1923"/>
    <mergeCell ref="D1912:D1915"/>
    <mergeCell ref="G1912:G1915"/>
    <mergeCell ref="M1920:M1923"/>
    <mergeCell ref="L1920:L1923"/>
    <mergeCell ref="M1912:M1915"/>
    <mergeCell ref="H1812:H1814"/>
    <mergeCell ref="G1836:G1837"/>
    <mergeCell ref="J1916:J1919"/>
    <mergeCell ref="G1916:G1919"/>
    <mergeCell ref="F1916:F1919"/>
    <mergeCell ref="K1916:K1919"/>
    <mergeCell ref="L1916:L1919"/>
    <mergeCell ref="D1920:D1923"/>
    <mergeCell ref="J1818:J1821"/>
    <mergeCell ref="J1822:J1825"/>
    <mergeCell ref="M1826:M1829"/>
    <mergeCell ref="J1830:J1833"/>
    <mergeCell ref="I1836:I1837"/>
    <mergeCell ref="I1818:I1821"/>
    <mergeCell ref="I1822:I1825"/>
    <mergeCell ref="L1812:L1814"/>
    <mergeCell ref="D1864:D1865"/>
    <mergeCell ref="D1866:D1868"/>
    <mergeCell ref="D1846:D1848"/>
    <mergeCell ref="I1834:I1835"/>
    <mergeCell ref="M1882:M1885"/>
    <mergeCell ref="G1920:G1923"/>
    <mergeCell ref="E1916:E1919"/>
    <mergeCell ref="E1920:E1923"/>
    <mergeCell ref="H1920:H1923"/>
    <mergeCell ref="I1920:I1923"/>
    <mergeCell ref="J1920:J1923"/>
    <mergeCell ref="F1920:F1923"/>
    <mergeCell ref="F1908:F1911"/>
    <mergeCell ref="M1916:M1919"/>
    <mergeCell ref="H1912:H1915"/>
    <mergeCell ref="I1912:I1915"/>
    <mergeCell ref="E1869:E1871"/>
    <mergeCell ref="E1846:E1848"/>
    <mergeCell ref="L1852:L1855"/>
    <mergeCell ref="F1875:F1877"/>
    <mergeCell ref="G1901:G1904"/>
    <mergeCell ref="F1860:F1863"/>
    <mergeCell ref="H1860:H1863"/>
    <mergeCell ref="H1897:H1900"/>
    <mergeCell ref="H1852:H1855"/>
    <mergeCell ref="E1849:E1851"/>
    <mergeCell ref="F1849:F1851"/>
    <mergeCell ref="M1908:M1911"/>
    <mergeCell ref="J1843:J1845"/>
    <mergeCell ref="K1843:K1845"/>
    <mergeCell ref="G1869:G1871"/>
    <mergeCell ref="F1866:F1868"/>
    <mergeCell ref="G1852:G1855"/>
    <mergeCell ref="E1866:E1868"/>
    <mergeCell ref="G1866:G1868"/>
    <mergeCell ref="F1846:F1848"/>
    <mergeCell ref="H1846:H1848"/>
    <mergeCell ref="K1908:K1911"/>
    <mergeCell ref="J1872:J1874"/>
    <mergeCell ref="J1849:J1851"/>
    <mergeCell ref="H1886:H1889"/>
    <mergeCell ref="M1905:M1907"/>
    <mergeCell ref="K1852:K1855"/>
    <mergeCell ref="F1852:F1855"/>
    <mergeCell ref="M1878:M1881"/>
    <mergeCell ref="B1462:B1465"/>
    <mergeCell ref="C1446:C1449"/>
    <mergeCell ref="D1410:D1413"/>
    <mergeCell ref="D1414:D1417"/>
    <mergeCell ref="F1395:F1397"/>
    <mergeCell ref="B1395:B1397"/>
    <mergeCell ref="F1392:F1394"/>
    <mergeCell ref="D1458:D1461"/>
    <mergeCell ref="E1458:E1461"/>
    <mergeCell ref="B1434:B1437"/>
    <mergeCell ref="E1414:E1417"/>
    <mergeCell ref="F1418:F1421"/>
    <mergeCell ref="C1392:C1394"/>
    <mergeCell ref="F1430:F1433"/>
    <mergeCell ref="E1392:E1394"/>
    <mergeCell ref="B1383:B1385"/>
    <mergeCell ref="C1434:C1437"/>
    <mergeCell ref="B1426:B1429"/>
    <mergeCell ref="C1426:C1429"/>
    <mergeCell ref="D1426:D1429"/>
    <mergeCell ref="E1426:E1429"/>
    <mergeCell ref="F1426:F1429"/>
    <mergeCell ref="B1676:B1677"/>
    <mergeCell ref="F1290:F1292"/>
    <mergeCell ref="F1323:F1325"/>
    <mergeCell ref="E1320:E1322"/>
    <mergeCell ref="G1365:G1367"/>
    <mergeCell ref="G1320:G1322"/>
    <mergeCell ref="G1380:G1382"/>
    <mergeCell ref="G1296:G1298"/>
    <mergeCell ref="G1341:G1343"/>
    <mergeCell ref="G1414:G1417"/>
    <mergeCell ref="C1418:C1421"/>
    <mergeCell ref="G1438:G1441"/>
    <mergeCell ref="C1466:C1469"/>
    <mergeCell ref="C1438:C1441"/>
    <mergeCell ref="E1335:E1337"/>
    <mergeCell ref="E1442:E1445"/>
    <mergeCell ref="B1641:B1642"/>
    <mergeCell ref="B1646:B1647"/>
    <mergeCell ref="E1371:E1373"/>
    <mergeCell ref="B1621:B1622"/>
    <mergeCell ref="C1646:C1647"/>
    <mergeCell ref="C1356:C1358"/>
    <mergeCell ref="E1350:E1352"/>
    <mergeCell ref="D1478:D1480"/>
    <mergeCell ref="F1487:F1489"/>
    <mergeCell ref="E1511:E1513"/>
    <mergeCell ref="F1511:F1513"/>
    <mergeCell ref="E1341:E1343"/>
    <mergeCell ref="F1353:F1355"/>
    <mergeCell ref="B1454:B1457"/>
    <mergeCell ref="D1454:D1457"/>
    <mergeCell ref="F1356:F1358"/>
    <mergeCell ref="H1277:H1278"/>
    <mergeCell ref="K556:K557"/>
    <mergeCell ref="K562:K563"/>
    <mergeCell ref="I560:I561"/>
    <mergeCell ref="I545:I547"/>
    <mergeCell ref="I539:I541"/>
    <mergeCell ref="J580:J582"/>
    <mergeCell ref="K558:K559"/>
    <mergeCell ref="I580:I582"/>
    <mergeCell ref="J568:J569"/>
    <mergeCell ref="K566:K567"/>
    <mergeCell ref="H564:H565"/>
    <mergeCell ref="J1311:J1313"/>
    <mergeCell ref="H1185:H1187"/>
    <mergeCell ref="I1290:I1292"/>
    <mergeCell ref="K1281:K1282"/>
    <mergeCell ref="J1188:J1190"/>
    <mergeCell ref="K1237:K1238"/>
    <mergeCell ref="I1273:I1274"/>
    <mergeCell ref="K1161:K1163"/>
    <mergeCell ref="H967:H969"/>
    <mergeCell ref="H1030:H1032"/>
    <mergeCell ref="H1007:H1008"/>
    <mergeCell ref="K1086:K1087"/>
    <mergeCell ref="I1104:I1105"/>
    <mergeCell ref="J1106:J1107"/>
    <mergeCell ref="J1039:J1041"/>
    <mergeCell ref="I1036:I1038"/>
    <mergeCell ref="K1104:K1105"/>
    <mergeCell ref="I1064:I1065"/>
    <mergeCell ref="I1070:I1071"/>
    <mergeCell ref="H1039:H1041"/>
    <mergeCell ref="L570:L571"/>
    <mergeCell ref="L560:L561"/>
    <mergeCell ref="J562:J563"/>
    <mergeCell ref="I558:I559"/>
    <mergeCell ref="J558:J559"/>
    <mergeCell ref="H574:H576"/>
    <mergeCell ref="I570:I571"/>
    <mergeCell ref="K568:K569"/>
    <mergeCell ref="J570:J571"/>
    <mergeCell ref="H566:H567"/>
    <mergeCell ref="I566:I567"/>
    <mergeCell ref="J572:J573"/>
    <mergeCell ref="K574:K576"/>
    <mergeCell ref="M330:M331"/>
    <mergeCell ref="M357:M359"/>
    <mergeCell ref="M363:M364"/>
    <mergeCell ref="AC365:AC367"/>
    <mergeCell ref="K479:K480"/>
    <mergeCell ref="M393:M395"/>
    <mergeCell ref="M427:M430"/>
    <mergeCell ref="K408:K410"/>
    <mergeCell ref="L451:L454"/>
    <mergeCell ref="AC431:AC434"/>
    <mergeCell ref="AC451:AC454"/>
    <mergeCell ref="M396:M398"/>
    <mergeCell ref="L423:L426"/>
    <mergeCell ref="M419:M422"/>
    <mergeCell ref="M435:M438"/>
    <mergeCell ref="AC435:AC438"/>
    <mergeCell ref="M365:M367"/>
    <mergeCell ref="AC357:AC359"/>
    <mergeCell ref="M354:M356"/>
    <mergeCell ref="M348:M350"/>
    <mergeCell ref="K443:K446"/>
    <mergeCell ref="K419:K422"/>
    <mergeCell ref="K396:K398"/>
    <mergeCell ref="L339:L341"/>
    <mergeCell ref="L375:L377"/>
    <mergeCell ref="L330:L331"/>
    <mergeCell ref="L334:L335"/>
    <mergeCell ref="L443:L446"/>
    <mergeCell ref="K378:K380"/>
    <mergeCell ref="L372:L374"/>
    <mergeCell ref="K375:K377"/>
    <mergeCell ref="L439:L442"/>
    <mergeCell ref="AE254:AE257"/>
    <mergeCell ref="K284:K287"/>
    <mergeCell ref="AC254:AC257"/>
    <mergeCell ref="AD262:AD265"/>
    <mergeCell ref="AD266:AD269"/>
    <mergeCell ref="M274:M277"/>
    <mergeCell ref="L266:L269"/>
    <mergeCell ref="AE295:AE297"/>
    <mergeCell ref="M318:M321"/>
    <mergeCell ref="AE258:AE261"/>
    <mergeCell ref="AC284:AC287"/>
    <mergeCell ref="AE302:AE305"/>
    <mergeCell ref="AE326:AE327"/>
    <mergeCell ref="K342:K344"/>
    <mergeCell ref="AC295:AC297"/>
    <mergeCell ref="AD339:AD341"/>
    <mergeCell ref="AC336:AC338"/>
    <mergeCell ref="AD336:AD338"/>
    <mergeCell ref="AC332:AC333"/>
    <mergeCell ref="M336:M338"/>
    <mergeCell ref="M342:M344"/>
    <mergeCell ref="M332:M333"/>
    <mergeCell ref="M339:M341"/>
    <mergeCell ref="AD288:AD291"/>
    <mergeCell ref="AC292:AC294"/>
    <mergeCell ref="AD310:AD313"/>
    <mergeCell ref="K258:K261"/>
    <mergeCell ref="AE262:AE265"/>
    <mergeCell ref="K314:K317"/>
    <mergeCell ref="K326:K327"/>
    <mergeCell ref="L310:L313"/>
    <mergeCell ref="AC306:AC309"/>
    <mergeCell ref="AE284:AE287"/>
    <mergeCell ref="AE306:AE309"/>
    <mergeCell ref="AE314:AE317"/>
    <mergeCell ref="AE266:AE269"/>
    <mergeCell ref="AD342:AD344"/>
    <mergeCell ref="AE288:AE291"/>
    <mergeCell ref="AE292:AE294"/>
    <mergeCell ref="L328:L329"/>
    <mergeCell ref="M302:M305"/>
    <mergeCell ref="AC322:AC323"/>
    <mergeCell ref="AC302:AC305"/>
    <mergeCell ref="L288:L291"/>
    <mergeCell ref="AE270:AE273"/>
    <mergeCell ref="L345:L347"/>
    <mergeCell ref="M334:M335"/>
    <mergeCell ref="AD334:AD335"/>
    <mergeCell ref="AD274:AD277"/>
    <mergeCell ref="M266:M269"/>
    <mergeCell ref="AC298:AC301"/>
    <mergeCell ref="AE298:AE301"/>
    <mergeCell ref="L281:L283"/>
    <mergeCell ref="M306:M309"/>
    <mergeCell ref="AC310:AC313"/>
    <mergeCell ref="AD302:AD305"/>
    <mergeCell ref="AC342:AC344"/>
    <mergeCell ref="AC345:AC347"/>
    <mergeCell ref="M326:M327"/>
    <mergeCell ref="AC326:AC327"/>
    <mergeCell ref="AD326:AD327"/>
    <mergeCell ref="AE345:AE347"/>
    <mergeCell ref="AE310:AE313"/>
    <mergeCell ref="M328:M329"/>
    <mergeCell ref="AD306:AD309"/>
    <mergeCell ref="AE322:AE323"/>
    <mergeCell ref="AD330:AD331"/>
    <mergeCell ref="AD314:AD317"/>
    <mergeCell ref="AE334:AE335"/>
    <mergeCell ref="AC334:AC335"/>
    <mergeCell ref="AC339:AC341"/>
    <mergeCell ref="AC328:AC329"/>
    <mergeCell ref="AD332:AD333"/>
    <mergeCell ref="AE339:AE341"/>
    <mergeCell ref="AE336:AE338"/>
    <mergeCell ref="AE318:AE321"/>
    <mergeCell ref="AD324:AD325"/>
    <mergeCell ref="AD354:AD356"/>
    <mergeCell ref="AE342:AE344"/>
    <mergeCell ref="AE360:AE362"/>
    <mergeCell ref="AE354:AE356"/>
    <mergeCell ref="AD357:AD359"/>
    <mergeCell ref="AE324:AE325"/>
    <mergeCell ref="AE332:AE333"/>
    <mergeCell ref="AD328:AD329"/>
    <mergeCell ref="AD351:AD353"/>
    <mergeCell ref="AC351:AC353"/>
    <mergeCell ref="AE348:AE350"/>
    <mergeCell ref="AC354:AC356"/>
    <mergeCell ref="AD322:AD323"/>
    <mergeCell ref="AE357:AE359"/>
    <mergeCell ref="AC348:AC350"/>
    <mergeCell ref="AC324:AC325"/>
    <mergeCell ref="AC330:AC331"/>
    <mergeCell ref="AD360:AD362"/>
    <mergeCell ref="AD568:AD569"/>
    <mergeCell ref="AE497:AE499"/>
    <mergeCell ref="AD500:AD502"/>
    <mergeCell ref="AE568:AE569"/>
    <mergeCell ref="M324:M325"/>
    <mergeCell ref="AD375:AD377"/>
    <mergeCell ref="AD368:AD371"/>
    <mergeCell ref="AC375:AC377"/>
    <mergeCell ref="AD372:AD374"/>
    <mergeCell ref="AE365:AE367"/>
    <mergeCell ref="AE515:AE517"/>
    <mergeCell ref="AC402:AC404"/>
    <mergeCell ref="M423:M426"/>
    <mergeCell ref="AD402:AD404"/>
    <mergeCell ref="AD439:AD442"/>
    <mergeCell ref="AD509:AD511"/>
    <mergeCell ref="AD512:AD514"/>
    <mergeCell ref="AD419:AD422"/>
    <mergeCell ref="AD471:AD474"/>
    <mergeCell ref="AD477:AD478"/>
    <mergeCell ref="AD479:AD480"/>
    <mergeCell ref="AC479:AC480"/>
    <mergeCell ref="AE378:AE380"/>
    <mergeCell ref="AC387:AC389"/>
    <mergeCell ref="AC419:AC422"/>
    <mergeCell ref="AD497:AD499"/>
    <mergeCell ref="AE506:AE508"/>
    <mergeCell ref="AC368:AC371"/>
    <mergeCell ref="AC459:AC462"/>
    <mergeCell ref="AC393:AC395"/>
    <mergeCell ref="AE330:AE331"/>
    <mergeCell ref="AE351:AE353"/>
    <mergeCell ref="AD566:AD567"/>
    <mergeCell ref="AD558:AD559"/>
    <mergeCell ref="M566:M567"/>
    <mergeCell ref="AE542:AE544"/>
    <mergeCell ref="AE536:AE538"/>
    <mergeCell ref="AC524:AC526"/>
    <mergeCell ref="AC542:AC544"/>
    <mergeCell ref="M503:M505"/>
    <mergeCell ref="AC566:AC567"/>
    <mergeCell ref="AC564:AC565"/>
    <mergeCell ref="AC552:AC553"/>
    <mergeCell ref="AE560:AE561"/>
    <mergeCell ref="AC521:AC523"/>
    <mergeCell ref="AD560:AD561"/>
    <mergeCell ref="AD554:AD555"/>
    <mergeCell ref="AC539:AC541"/>
    <mergeCell ref="AE550:AE551"/>
    <mergeCell ref="AD542:AD544"/>
    <mergeCell ref="AE545:AE547"/>
    <mergeCell ref="AE556:AE557"/>
    <mergeCell ref="AE554:AE555"/>
    <mergeCell ref="AE533:AE535"/>
    <mergeCell ref="M564:M565"/>
    <mergeCell ref="M515:M517"/>
    <mergeCell ref="AC545:AC547"/>
    <mergeCell ref="M539:M541"/>
    <mergeCell ref="AC536:AC538"/>
    <mergeCell ref="AD533:AD535"/>
    <mergeCell ref="AD536:AD538"/>
    <mergeCell ref="AD548:AD549"/>
    <mergeCell ref="AC550:AC551"/>
    <mergeCell ref="AE548:AE549"/>
    <mergeCell ref="AE564:AE565"/>
    <mergeCell ref="AE390:AE392"/>
    <mergeCell ref="AC493:AC494"/>
    <mergeCell ref="AD390:AD392"/>
    <mergeCell ref="AD521:AD523"/>
    <mergeCell ref="M509:M511"/>
    <mergeCell ref="AC512:AC514"/>
    <mergeCell ref="M512:M514"/>
    <mergeCell ref="AC515:AC517"/>
    <mergeCell ref="M536:M538"/>
    <mergeCell ref="L554:L555"/>
    <mergeCell ref="K527:K529"/>
    <mergeCell ref="AD393:AD395"/>
    <mergeCell ref="AD396:AD398"/>
    <mergeCell ref="M495:M496"/>
    <mergeCell ref="AC500:AC502"/>
    <mergeCell ref="M463:M466"/>
    <mergeCell ref="AC390:AC392"/>
    <mergeCell ref="K393:K395"/>
    <mergeCell ref="M390:M392"/>
    <mergeCell ref="AE539:AE541"/>
    <mergeCell ref="AD545:AD547"/>
    <mergeCell ref="AC548:AC549"/>
    <mergeCell ref="AC560:AC561"/>
    <mergeCell ref="M560:M561"/>
    <mergeCell ref="M558:M559"/>
    <mergeCell ref="M518:M520"/>
    <mergeCell ref="K506:K508"/>
    <mergeCell ref="AC506:AC508"/>
    <mergeCell ref="AC503:AC505"/>
    <mergeCell ref="M500:M502"/>
    <mergeCell ref="AD506:AD508"/>
    <mergeCell ref="M568:M569"/>
    <mergeCell ref="AE368:AE371"/>
    <mergeCell ref="M375:M377"/>
    <mergeCell ref="M372:M374"/>
    <mergeCell ref="AE375:AE377"/>
    <mergeCell ref="AE372:AE374"/>
    <mergeCell ref="M387:M389"/>
    <mergeCell ref="AC378:AC380"/>
    <mergeCell ref="AC381:AC383"/>
    <mergeCell ref="M378:M380"/>
    <mergeCell ref="I562:I563"/>
    <mergeCell ref="J530:J532"/>
    <mergeCell ref="I552:I553"/>
    <mergeCell ref="K560:K561"/>
    <mergeCell ref="J560:J561"/>
    <mergeCell ref="K518:K520"/>
    <mergeCell ref="M550:M551"/>
    <mergeCell ref="M524:M526"/>
    <mergeCell ref="L530:L532"/>
    <mergeCell ref="L533:L535"/>
    <mergeCell ref="M527:M529"/>
    <mergeCell ref="L527:L529"/>
    <mergeCell ref="K542:K544"/>
    <mergeCell ref="I521:I523"/>
    <mergeCell ref="K521:K523"/>
    <mergeCell ref="L564:L565"/>
    <mergeCell ref="K530:K532"/>
    <mergeCell ref="K491:K492"/>
    <mergeCell ref="M562:M563"/>
    <mergeCell ref="J518:J520"/>
    <mergeCell ref="J552:J553"/>
    <mergeCell ref="J564:J565"/>
    <mergeCell ref="M556:M557"/>
    <mergeCell ref="L562:L563"/>
    <mergeCell ref="M521:M523"/>
    <mergeCell ref="I554:I555"/>
    <mergeCell ref="J527:J529"/>
    <mergeCell ref="I509:I511"/>
    <mergeCell ref="J512:J514"/>
    <mergeCell ref="J509:J511"/>
    <mergeCell ref="L552:L553"/>
    <mergeCell ref="L524:L526"/>
    <mergeCell ref="M530:M532"/>
    <mergeCell ref="I518:I520"/>
    <mergeCell ref="AE552:AE553"/>
    <mergeCell ref="AE524:AE526"/>
    <mergeCell ref="M548:M549"/>
    <mergeCell ref="AC533:AC535"/>
    <mergeCell ref="AC556:AC557"/>
    <mergeCell ref="J550:J551"/>
    <mergeCell ref="J515:J517"/>
    <mergeCell ref="M542:M544"/>
    <mergeCell ref="AC554:AC555"/>
    <mergeCell ref="K512:K514"/>
    <mergeCell ref="L509:L511"/>
    <mergeCell ref="L512:L514"/>
    <mergeCell ref="K539:K541"/>
    <mergeCell ref="L550:L551"/>
    <mergeCell ref="AC518:AC520"/>
    <mergeCell ref="J536:J538"/>
    <mergeCell ref="I556:I557"/>
    <mergeCell ref="J521:J523"/>
    <mergeCell ref="L558:L559"/>
    <mergeCell ref="J533:J535"/>
    <mergeCell ref="M533:M535"/>
    <mergeCell ref="J503:J505"/>
    <mergeCell ref="AD378:AD380"/>
    <mergeCell ref="AE387:AE389"/>
    <mergeCell ref="J506:J508"/>
    <mergeCell ref="AD387:AD389"/>
    <mergeCell ref="L378:L380"/>
    <mergeCell ref="L387:L389"/>
    <mergeCell ref="J378:J380"/>
    <mergeCell ref="M381:M383"/>
    <mergeCell ref="AD503:AD505"/>
    <mergeCell ref="AD493:AD494"/>
    <mergeCell ref="J419:J422"/>
    <mergeCell ref="J431:J434"/>
    <mergeCell ref="AD381:AD383"/>
    <mergeCell ref="AD431:AD434"/>
    <mergeCell ref="AE384:AE386"/>
    <mergeCell ref="M493:M494"/>
    <mergeCell ref="AC487:AC488"/>
    <mergeCell ref="AD487:AD488"/>
    <mergeCell ref="AE381:AE383"/>
    <mergeCell ref="J390:J392"/>
    <mergeCell ref="AC384:AC386"/>
    <mergeCell ref="K435:K438"/>
    <mergeCell ref="AD384:AD386"/>
    <mergeCell ref="AE393:AE395"/>
    <mergeCell ref="AC427:AC430"/>
    <mergeCell ref="M439:M442"/>
    <mergeCell ref="AC415:AC418"/>
    <mergeCell ref="K423:K426"/>
    <mergeCell ref="L497:L499"/>
    <mergeCell ref="AE475:AE476"/>
    <mergeCell ref="J626:J628"/>
    <mergeCell ref="M797:M798"/>
    <mergeCell ref="J670:J672"/>
    <mergeCell ref="L580:L582"/>
    <mergeCell ref="M807:M808"/>
    <mergeCell ref="M801:M802"/>
    <mergeCell ref="AD799:AD800"/>
    <mergeCell ref="AC813:AC814"/>
    <mergeCell ref="K586:K588"/>
    <mergeCell ref="K589:K591"/>
    <mergeCell ref="K583:K585"/>
    <mergeCell ref="K629:K631"/>
    <mergeCell ref="J632:J634"/>
    <mergeCell ref="L821:L822"/>
    <mergeCell ref="M817:M818"/>
    <mergeCell ref="AC819:AC820"/>
    <mergeCell ref="AC805:AC806"/>
    <mergeCell ref="M799:M800"/>
    <mergeCell ref="M803:M804"/>
    <mergeCell ref="M821:M822"/>
    <mergeCell ref="M767:M770"/>
    <mergeCell ref="M626:M628"/>
    <mergeCell ref="M795:M796"/>
    <mergeCell ref="M805:M806"/>
    <mergeCell ref="AD805:AD806"/>
    <mergeCell ref="L399:L401"/>
    <mergeCell ref="M827:M828"/>
    <mergeCell ref="K495:K496"/>
    <mergeCell ref="K503:K505"/>
    <mergeCell ref="M552:M553"/>
    <mergeCell ref="M572:M573"/>
    <mergeCell ref="M570:M571"/>
    <mergeCell ref="L566:L567"/>
    <mergeCell ref="AC572:AC573"/>
    <mergeCell ref="AD556:AD557"/>
    <mergeCell ref="AC405:AC407"/>
    <mergeCell ref="AC471:AC474"/>
    <mergeCell ref="AD550:AD551"/>
    <mergeCell ref="AD539:AD541"/>
    <mergeCell ref="AD552:AD553"/>
    <mergeCell ref="AD570:AD571"/>
    <mergeCell ref="AE558:AE559"/>
    <mergeCell ref="M819:M820"/>
    <mergeCell ref="L583:L585"/>
    <mergeCell ref="AC530:AC532"/>
    <mergeCell ref="L539:L541"/>
    <mergeCell ref="AC497:AC499"/>
    <mergeCell ref="K536:K538"/>
    <mergeCell ref="L548:L549"/>
    <mergeCell ref="K550:K551"/>
    <mergeCell ref="M545:M547"/>
    <mergeCell ref="K545:K547"/>
    <mergeCell ref="AD707:AD710"/>
    <mergeCell ref="AD589:AD591"/>
    <mergeCell ref="L589:L591"/>
    <mergeCell ref="L617:L619"/>
    <mergeCell ref="M825:M826"/>
    <mergeCell ref="I805:I806"/>
    <mergeCell ref="I695:I698"/>
    <mergeCell ref="J652:J654"/>
    <mergeCell ref="M670:M672"/>
    <mergeCell ref="M647:M648"/>
    <mergeCell ref="K676:K678"/>
    <mergeCell ref="M655:M657"/>
    <mergeCell ref="M763:M766"/>
    <mergeCell ref="I667:I669"/>
    <mergeCell ref="I673:I675"/>
    <mergeCell ref="I679:I682"/>
    <mergeCell ref="J679:J682"/>
    <mergeCell ref="J658:J660"/>
    <mergeCell ref="J661:J663"/>
    <mergeCell ref="M638:M640"/>
    <mergeCell ref="K647:K648"/>
    <mergeCell ref="M679:M682"/>
    <mergeCell ref="M687:M690"/>
    <mergeCell ref="M719:M722"/>
    <mergeCell ref="L715:L718"/>
    <mergeCell ref="L723:L726"/>
    <mergeCell ref="M676:M678"/>
    <mergeCell ref="M755:M758"/>
    <mergeCell ref="M747:M750"/>
    <mergeCell ref="I661:I663"/>
    <mergeCell ref="I649:I651"/>
    <mergeCell ref="J755:J758"/>
    <mergeCell ref="K755:K758"/>
    <mergeCell ref="I655:I657"/>
    <mergeCell ref="I647:I648"/>
    <mergeCell ref="I645:I646"/>
    <mergeCell ref="I670:I672"/>
    <mergeCell ref="I676:I678"/>
    <mergeCell ref="I664:I666"/>
    <mergeCell ref="J673:J675"/>
    <mergeCell ref="L629:L631"/>
    <mergeCell ref="J813:J814"/>
    <mergeCell ref="L811:L812"/>
    <mergeCell ref="K617:K619"/>
    <mergeCell ref="K632:K634"/>
    <mergeCell ref="L658:L660"/>
    <mergeCell ref="K763:K766"/>
    <mergeCell ref="K711:K714"/>
    <mergeCell ref="J739:J742"/>
    <mergeCell ref="L771:L774"/>
    <mergeCell ref="L763:L766"/>
    <mergeCell ref="J763:J766"/>
    <mergeCell ref="J683:J686"/>
    <mergeCell ref="K667:K669"/>
    <mergeCell ref="L649:L651"/>
    <mergeCell ref="L673:L675"/>
    <mergeCell ref="L667:L669"/>
    <mergeCell ref="L676:L678"/>
    <mergeCell ref="J779:J782"/>
    <mergeCell ref="K759:K762"/>
    <mergeCell ref="K795:K796"/>
    <mergeCell ref="J676:J678"/>
    <mergeCell ref="J655:J657"/>
    <mergeCell ref="L626:L628"/>
    <mergeCell ref="L652:L654"/>
    <mergeCell ref="J811:J812"/>
    <mergeCell ref="K670:K672"/>
    <mergeCell ref="J617:J619"/>
    <mergeCell ref="K673:K675"/>
    <mergeCell ref="L807:L808"/>
    <mergeCell ref="K817:K818"/>
    <mergeCell ref="J817:J818"/>
    <mergeCell ref="K811:K812"/>
    <mergeCell ref="AC771:AC774"/>
    <mergeCell ref="AC775:AC778"/>
    <mergeCell ref="J815:J816"/>
    <mergeCell ref="L574:L576"/>
    <mergeCell ref="J577:J579"/>
    <mergeCell ref="AC580:AC582"/>
    <mergeCell ref="K607:K608"/>
    <mergeCell ref="M594:M597"/>
    <mergeCell ref="J799:J800"/>
    <mergeCell ref="J771:J774"/>
    <mergeCell ref="M580:M582"/>
    <mergeCell ref="M574:M576"/>
    <mergeCell ref="K580:K582"/>
    <mergeCell ref="L611:L613"/>
    <mergeCell ref="AC755:AC758"/>
    <mergeCell ref="AC751:AC754"/>
    <mergeCell ref="AC577:AC579"/>
    <mergeCell ref="L577:L579"/>
    <mergeCell ref="M809:M810"/>
    <mergeCell ref="M645:M646"/>
    <mergeCell ref="M661:M663"/>
    <mergeCell ref="L801:L802"/>
    <mergeCell ref="L795:L796"/>
    <mergeCell ref="M731:M734"/>
    <mergeCell ref="M735:M738"/>
    <mergeCell ref="K771:K774"/>
    <mergeCell ref="J607:J608"/>
    <mergeCell ref="AC629:AC631"/>
    <mergeCell ref="AD623:AD625"/>
    <mergeCell ref="AD626:AD628"/>
    <mergeCell ref="K611:K613"/>
    <mergeCell ref="M715:M718"/>
    <mergeCell ref="AC661:AC663"/>
    <mergeCell ref="AD670:AD672"/>
    <mergeCell ref="K643:K644"/>
    <mergeCell ref="K635:K637"/>
    <mergeCell ref="AC611:AC613"/>
    <mergeCell ref="M623:M625"/>
    <mergeCell ref="K620:K622"/>
    <mergeCell ref="AC699:AC702"/>
    <mergeCell ref="K626:K628"/>
    <mergeCell ref="M667:M669"/>
    <mergeCell ref="J620:J622"/>
    <mergeCell ref="K661:K663"/>
    <mergeCell ref="L687:L690"/>
    <mergeCell ref="M695:M698"/>
    <mergeCell ref="K623:K625"/>
    <mergeCell ref="K614:K616"/>
    <mergeCell ref="L614:L616"/>
    <mergeCell ref="AC715:AC718"/>
    <mergeCell ref="J667:J669"/>
    <mergeCell ref="AD695:AD698"/>
    <mergeCell ref="AD715:AD718"/>
    <mergeCell ref="K679:K682"/>
    <mergeCell ref="L632:L634"/>
    <mergeCell ref="L695:L698"/>
    <mergeCell ref="M707:M710"/>
    <mergeCell ref="M691:M694"/>
    <mergeCell ref="J699:J702"/>
    <mergeCell ref="K691:K694"/>
    <mergeCell ref="M617:M619"/>
    <mergeCell ref="AC707:AC710"/>
    <mergeCell ref="AC626:AC628"/>
    <mergeCell ref="AC635:AC637"/>
    <mergeCell ref="AC655:AC657"/>
    <mergeCell ref="K638:K640"/>
    <mergeCell ref="AC614:AC616"/>
    <mergeCell ref="K649:K651"/>
    <mergeCell ref="L719:L722"/>
    <mergeCell ref="J635:J637"/>
    <mergeCell ref="J649:J651"/>
    <mergeCell ref="M699:M702"/>
    <mergeCell ref="M586:M588"/>
    <mergeCell ref="AD574:AD576"/>
    <mergeCell ref="AC609:AC610"/>
    <mergeCell ref="AE837:AE838"/>
    <mergeCell ref="AE799:AE800"/>
    <mergeCell ref="AE803:AE804"/>
    <mergeCell ref="AC731:AC734"/>
    <mergeCell ref="AE747:AE750"/>
    <mergeCell ref="AC811:AC812"/>
    <mergeCell ref="AC779:AC782"/>
    <mergeCell ref="AC763:AC766"/>
    <mergeCell ref="M751:M754"/>
    <mergeCell ref="M779:M782"/>
    <mergeCell ref="M771:M774"/>
    <mergeCell ref="AC801:AC802"/>
    <mergeCell ref="M815:M816"/>
    <mergeCell ref="AD699:AD702"/>
    <mergeCell ref="AD795:AD796"/>
    <mergeCell ref="AC795:AC796"/>
    <mergeCell ref="AD771:AD774"/>
    <mergeCell ref="M933:M935"/>
    <mergeCell ref="M664:M666"/>
    <mergeCell ref="AC827:AC828"/>
    <mergeCell ref="AC890:AC892"/>
    <mergeCell ref="M901:M902"/>
    <mergeCell ref="AD664:AD666"/>
    <mergeCell ref="AE687:AE690"/>
    <mergeCell ref="AE623:AE625"/>
    <mergeCell ref="AE632:AE634"/>
    <mergeCell ref="AE707:AE710"/>
    <mergeCell ref="AE626:AE628"/>
    <mergeCell ref="AE819:AE820"/>
    <mergeCell ref="AC645:AC646"/>
    <mergeCell ref="AE811:AE812"/>
    <mergeCell ref="AE771:AE774"/>
    <mergeCell ref="AE691:AE694"/>
    <mergeCell ref="AE783:AE784"/>
    <mergeCell ref="AD652:AD654"/>
    <mergeCell ref="AC667:AC669"/>
    <mergeCell ref="AC743:AC746"/>
    <mergeCell ref="AC823:AC824"/>
    <mergeCell ref="AC703:AC706"/>
    <mergeCell ref="AD731:AD734"/>
    <mergeCell ref="AD763:AD766"/>
    <mergeCell ref="AD735:AD738"/>
    <mergeCell ref="AD775:AD778"/>
    <mergeCell ref="AD909:AD910"/>
    <mergeCell ref="M783:M784"/>
    <mergeCell ref="AD673:AD675"/>
    <mergeCell ref="AD711:AD714"/>
    <mergeCell ref="M759:M762"/>
    <mergeCell ref="AD842:AD844"/>
    <mergeCell ref="AD797:AD798"/>
    <mergeCell ref="AD755:AD758"/>
    <mergeCell ref="AD679:AD682"/>
    <mergeCell ref="AD783:AD784"/>
    <mergeCell ref="AC719:AC722"/>
    <mergeCell ref="AC691:AC694"/>
    <mergeCell ref="AD703:AD706"/>
    <mergeCell ref="AC687:AC690"/>
    <mergeCell ref="AC723:AC726"/>
    <mergeCell ref="AC735:AC738"/>
    <mergeCell ref="M739:M742"/>
    <mergeCell ref="AC739:AC742"/>
    <mergeCell ref="AE775:AE778"/>
    <mergeCell ref="AE795:AE796"/>
    <mergeCell ref="AE649:AE651"/>
    <mergeCell ref="AD767:AD770"/>
    <mergeCell ref="AC767:AC770"/>
    <mergeCell ref="AD667:AD669"/>
    <mergeCell ref="AE673:AE675"/>
    <mergeCell ref="AE667:AE669"/>
    <mergeCell ref="AE683:AE686"/>
    <mergeCell ref="AE719:AE722"/>
    <mergeCell ref="AE676:AE678"/>
    <mergeCell ref="AE664:AE666"/>
    <mergeCell ref="AD759:AD762"/>
    <mergeCell ref="AD719:AD722"/>
    <mergeCell ref="AE779:AE782"/>
    <mergeCell ref="AE617:AE619"/>
    <mergeCell ref="AE652:AE654"/>
    <mergeCell ref="AE723:AE726"/>
    <mergeCell ref="AE711:AE714"/>
    <mergeCell ref="AC664:AC666"/>
    <mergeCell ref="AC658:AC660"/>
    <mergeCell ref="AD661:AD663"/>
    <mergeCell ref="AD727:AD730"/>
    <mergeCell ref="AE755:AE758"/>
    <mergeCell ref="AD655:AD657"/>
    <mergeCell ref="AC649:AC651"/>
    <mergeCell ref="AD683:AD686"/>
    <mergeCell ref="AC727:AC730"/>
    <mergeCell ref="AE739:AE742"/>
    <mergeCell ref="AE715:AE718"/>
    <mergeCell ref="AE695:AE698"/>
    <mergeCell ref="AD687:AD690"/>
    <mergeCell ref="AD691:AD694"/>
    <mergeCell ref="AD723:AD726"/>
    <mergeCell ref="AC683:AC686"/>
    <mergeCell ref="AE703:AE706"/>
    <mergeCell ref="AE699:AE702"/>
    <mergeCell ref="AC711:AC714"/>
    <mergeCell ref="AE679:AE682"/>
    <mergeCell ref="AE731:AE734"/>
    <mergeCell ref="AE645:AE646"/>
    <mergeCell ref="AE670:AE672"/>
    <mergeCell ref="AE647:AE648"/>
    <mergeCell ref="AE727:AE730"/>
    <mergeCell ref="AE751:AE754"/>
    <mergeCell ref="AD739:AD742"/>
    <mergeCell ref="AD629:AD631"/>
    <mergeCell ref="AD649:AD651"/>
    <mergeCell ref="K658:K660"/>
    <mergeCell ref="L664:L666"/>
    <mergeCell ref="M683:M686"/>
    <mergeCell ref="M652:M654"/>
    <mergeCell ref="L638:L640"/>
    <mergeCell ref="AC652:AC654"/>
    <mergeCell ref="L643:L644"/>
    <mergeCell ref="L655:L657"/>
    <mergeCell ref="L670:L672"/>
    <mergeCell ref="AC670:AC672"/>
    <mergeCell ref="K683:K686"/>
    <mergeCell ref="K664:K666"/>
    <mergeCell ref="K652:K654"/>
    <mergeCell ref="AD643:AD644"/>
    <mergeCell ref="AE735:AE738"/>
    <mergeCell ref="AE658:AE660"/>
    <mergeCell ref="AE655:AE657"/>
    <mergeCell ref="AE643:AE644"/>
    <mergeCell ref="AE661:AE663"/>
    <mergeCell ref="L711:L714"/>
    <mergeCell ref="AC695:AC698"/>
    <mergeCell ref="L661:L663"/>
    <mergeCell ref="L691:L694"/>
    <mergeCell ref="L647:L648"/>
    <mergeCell ref="AC594:AC597"/>
    <mergeCell ref="L609:L610"/>
    <mergeCell ref="L607:L608"/>
    <mergeCell ref="AC679:AC682"/>
    <mergeCell ref="AD676:AD678"/>
    <mergeCell ref="M635:M637"/>
    <mergeCell ref="AC620:AC622"/>
    <mergeCell ref="L645:L646"/>
    <mergeCell ref="M658:M660"/>
    <mergeCell ref="AC676:AC678"/>
    <mergeCell ref="L683:L686"/>
    <mergeCell ref="M649:M651"/>
    <mergeCell ref="M673:M675"/>
    <mergeCell ref="AC673:AC675"/>
    <mergeCell ref="M611:M613"/>
    <mergeCell ref="M620:M622"/>
    <mergeCell ref="M614:M616"/>
    <mergeCell ref="M629:M631"/>
    <mergeCell ref="AC632:AC634"/>
    <mergeCell ref="AD638:AD640"/>
    <mergeCell ref="AD617:AD619"/>
    <mergeCell ref="AD594:AD597"/>
    <mergeCell ref="AD658:AD660"/>
    <mergeCell ref="L594:L597"/>
    <mergeCell ref="AD605:AD606"/>
    <mergeCell ref="AD645:AD646"/>
    <mergeCell ref="AD647:AD648"/>
    <mergeCell ref="M609:M610"/>
    <mergeCell ref="M605:M606"/>
    <mergeCell ref="L620:L622"/>
    <mergeCell ref="L679:L682"/>
    <mergeCell ref="J783:J784"/>
    <mergeCell ref="AC605:AC606"/>
    <mergeCell ref="AD611:AD613"/>
    <mergeCell ref="M775:M778"/>
    <mergeCell ref="J797:J798"/>
    <mergeCell ref="L797:L798"/>
    <mergeCell ref="J795:J796"/>
    <mergeCell ref="J751:J754"/>
    <mergeCell ref="AE580:AE582"/>
    <mergeCell ref="M607:M608"/>
    <mergeCell ref="M643:M644"/>
    <mergeCell ref="AC643:AC644"/>
    <mergeCell ref="AE594:AE597"/>
    <mergeCell ref="AE635:AE637"/>
    <mergeCell ref="AD620:AD622"/>
    <mergeCell ref="AD632:AD634"/>
    <mergeCell ref="AC638:AC640"/>
    <mergeCell ref="AD607:AD608"/>
    <mergeCell ref="AD609:AD610"/>
    <mergeCell ref="AE629:AE631"/>
    <mergeCell ref="AE638:AE640"/>
    <mergeCell ref="M589:M591"/>
    <mergeCell ref="AC586:AC588"/>
    <mergeCell ref="M632:M634"/>
    <mergeCell ref="AC583:AC585"/>
    <mergeCell ref="AE609:AE610"/>
    <mergeCell ref="AE607:AE608"/>
    <mergeCell ref="AD580:AD582"/>
    <mergeCell ref="L605:L606"/>
    <mergeCell ref="AC647:AC648"/>
    <mergeCell ref="L779:L782"/>
    <mergeCell ref="K779:K782"/>
    <mergeCell ref="J805:J806"/>
    <mergeCell ref="L805:L806"/>
    <mergeCell ref="L803:L804"/>
    <mergeCell ref="K813:K814"/>
    <mergeCell ref="J833:J834"/>
    <mergeCell ref="K845:K847"/>
    <mergeCell ref="L809:L810"/>
    <mergeCell ref="J727:J730"/>
    <mergeCell ref="K715:K718"/>
    <mergeCell ref="J809:J810"/>
    <mergeCell ref="K797:K798"/>
    <mergeCell ref="J767:J770"/>
    <mergeCell ref="K767:K770"/>
    <mergeCell ref="J775:J778"/>
    <mergeCell ref="K751:K754"/>
    <mergeCell ref="J807:J808"/>
    <mergeCell ref="L703:L706"/>
    <mergeCell ref="K803:K804"/>
    <mergeCell ref="J747:J750"/>
    <mergeCell ref="L731:L734"/>
    <mergeCell ref="L759:L762"/>
    <mergeCell ref="K747:K750"/>
    <mergeCell ref="K739:K742"/>
    <mergeCell ref="K799:K800"/>
    <mergeCell ref="L743:L746"/>
    <mergeCell ref="L783:L784"/>
    <mergeCell ref="L755:L758"/>
    <mergeCell ref="L751:L754"/>
    <mergeCell ref="K707:K710"/>
    <mergeCell ref="L829:L830"/>
    <mergeCell ref="K831:K832"/>
    <mergeCell ref="L813:L814"/>
    <mergeCell ref="J819:J820"/>
    <mergeCell ref="K825:K826"/>
    <mergeCell ref="K835:K836"/>
    <mergeCell ref="K842:K844"/>
    <mergeCell ref="L866:L868"/>
    <mergeCell ref="L860:L862"/>
    <mergeCell ref="J872:J874"/>
    <mergeCell ref="J878:J880"/>
    <mergeCell ref="I813:I814"/>
    <mergeCell ref="J857:J859"/>
    <mergeCell ref="K823:K824"/>
    <mergeCell ref="I821:I822"/>
    <mergeCell ref="I848:I850"/>
    <mergeCell ref="K875:K877"/>
    <mergeCell ref="K857:K859"/>
    <mergeCell ref="K854:K856"/>
    <mergeCell ref="I869:I871"/>
    <mergeCell ref="J829:J830"/>
    <mergeCell ref="J837:J838"/>
    <mergeCell ref="J839:J841"/>
    <mergeCell ref="J821:J822"/>
    <mergeCell ref="K839:K841"/>
    <mergeCell ref="K819:K820"/>
    <mergeCell ref="L819:L820"/>
    <mergeCell ref="J825:J826"/>
    <mergeCell ref="J875:J877"/>
    <mergeCell ref="I819:I820"/>
    <mergeCell ref="I815:I816"/>
    <mergeCell ref="L848:L850"/>
    <mergeCell ref="L973:L975"/>
    <mergeCell ref="K1036:K1038"/>
    <mergeCell ref="J1033:J1035"/>
    <mergeCell ref="I860:I862"/>
    <mergeCell ref="I854:I856"/>
    <mergeCell ref="L827:L828"/>
    <mergeCell ref="L835:L836"/>
    <mergeCell ref="J823:J824"/>
    <mergeCell ref="K821:K822"/>
    <mergeCell ref="L767:L770"/>
    <mergeCell ref="L863:L865"/>
    <mergeCell ref="L851:L853"/>
    <mergeCell ref="L907:L908"/>
    <mergeCell ref="K959:K960"/>
    <mergeCell ref="K917:K918"/>
    <mergeCell ref="I951:I952"/>
    <mergeCell ref="I909:I910"/>
    <mergeCell ref="L921:L923"/>
    <mergeCell ref="J913:J914"/>
    <mergeCell ref="L936:L938"/>
    <mergeCell ref="I957:I958"/>
    <mergeCell ref="I905:I906"/>
    <mergeCell ref="J905:J906"/>
    <mergeCell ref="J903:J904"/>
    <mergeCell ref="J949:J950"/>
    <mergeCell ref="K901:K902"/>
    <mergeCell ref="K936:K938"/>
    <mergeCell ref="K1007:K1008"/>
    <mergeCell ref="L913:L914"/>
    <mergeCell ref="L817:L818"/>
    <mergeCell ref="J991:J993"/>
    <mergeCell ref="K991:K993"/>
    <mergeCell ref="J1072:J1073"/>
    <mergeCell ref="K1072:K1073"/>
    <mergeCell ref="J1074:J1075"/>
    <mergeCell ref="I1068:I1069"/>
    <mergeCell ref="J1068:J1069"/>
    <mergeCell ref="J1076:J1077"/>
    <mergeCell ref="K1134:K1136"/>
    <mergeCell ref="J1149:J1151"/>
    <mergeCell ref="I1152:I1154"/>
    <mergeCell ref="I997:I998"/>
    <mergeCell ref="I1021:I1023"/>
    <mergeCell ref="J1146:J1148"/>
    <mergeCell ref="I1030:I1032"/>
    <mergeCell ref="K1001:K1002"/>
    <mergeCell ref="J1082:J1083"/>
    <mergeCell ref="K1084:K1085"/>
    <mergeCell ref="I1110:I1111"/>
    <mergeCell ref="J1110:J1111"/>
    <mergeCell ref="K1110:K1111"/>
    <mergeCell ref="I1078:I1079"/>
    <mergeCell ref="J1137:J1139"/>
    <mergeCell ref="K1033:K1035"/>
    <mergeCell ref="J1064:J1065"/>
    <mergeCell ref="J1007:J1008"/>
    <mergeCell ref="I1039:I1041"/>
    <mergeCell ref="I1060:I1061"/>
    <mergeCell ref="I1001:I1002"/>
    <mergeCell ref="I1007:I1008"/>
    <mergeCell ref="J1012:J1014"/>
    <mergeCell ref="J1015:J1017"/>
    <mergeCell ref="I1027:I1029"/>
    <mergeCell ref="J1027:J1029"/>
    <mergeCell ref="B1590:B1591"/>
    <mergeCell ref="L1185:L1187"/>
    <mergeCell ref="L1188:L1190"/>
    <mergeCell ref="H1080:H1081"/>
    <mergeCell ref="H1076:H1077"/>
    <mergeCell ref="L1104:L1105"/>
    <mergeCell ref="L1086:L1087"/>
    <mergeCell ref="L1143:L1145"/>
    <mergeCell ref="J1230:J1232"/>
    <mergeCell ref="K1230:K1232"/>
    <mergeCell ref="H1167:H1169"/>
    <mergeCell ref="H1155:H1157"/>
    <mergeCell ref="K1191:K1193"/>
    <mergeCell ref="H1102:H1103"/>
    <mergeCell ref="H1149:H1151"/>
    <mergeCell ref="I1084:I1085"/>
    <mergeCell ref="I1182:I1184"/>
    <mergeCell ref="K1106:K1107"/>
    <mergeCell ref="K1164:K1166"/>
    <mergeCell ref="J1080:J1081"/>
    <mergeCell ref="J1090:J1091"/>
    <mergeCell ref="K1090:K1091"/>
    <mergeCell ref="J1158:J1160"/>
    <mergeCell ref="K1158:K1160"/>
    <mergeCell ref="I1164:I1166"/>
    <mergeCell ref="I1161:I1163"/>
    <mergeCell ref="K1155:K1157"/>
    <mergeCell ref="H1230:H1232"/>
    <mergeCell ref="H1086:H1087"/>
    <mergeCell ref="L1158:L1160"/>
    <mergeCell ref="I1197:I1199"/>
    <mergeCell ref="I1185:I1187"/>
    <mergeCell ref="G1686:G1687"/>
    <mergeCell ref="E1470:E1473"/>
    <mergeCell ref="J1554:J1557"/>
    <mergeCell ref="I1606:I1607"/>
    <mergeCell ref="B1601:B1602"/>
    <mergeCell ref="C1601:C1602"/>
    <mergeCell ref="D1470:D1473"/>
    <mergeCell ref="B1511:B1513"/>
    <mergeCell ref="G1546:G1549"/>
    <mergeCell ref="H1546:H1549"/>
    <mergeCell ref="I1546:I1549"/>
    <mergeCell ref="J1546:J1549"/>
    <mergeCell ref="G1526:G1529"/>
    <mergeCell ref="H1526:H1529"/>
    <mergeCell ref="I1526:I1529"/>
    <mergeCell ref="B1570:B1573"/>
    <mergeCell ref="C1570:C1573"/>
    <mergeCell ref="D1570:D1573"/>
    <mergeCell ref="I1484:I1486"/>
    <mergeCell ref="I1470:I1473"/>
    <mergeCell ref="I1490:I1492"/>
    <mergeCell ref="B1487:B1489"/>
    <mergeCell ref="E1476:E1477"/>
    <mergeCell ref="F1476:F1477"/>
    <mergeCell ref="G1476:G1477"/>
    <mergeCell ref="H1476:H1477"/>
    <mergeCell ref="I1550:I1553"/>
    <mergeCell ref="E1478:E1480"/>
    <mergeCell ref="B1586:B1587"/>
    <mergeCell ref="C1586:C1587"/>
    <mergeCell ref="D1586:D1587"/>
    <mergeCell ref="E1586:E1587"/>
    <mergeCell ref="H1678:H1680"/>
    <mergeCell ref="E1636:E1637"/>
    <mergeCell ref="E1611:E1612"/>
    <mergeCell ref="F1621:F1622"/>
    <mergeCell ref="H1616:H1617"/>
    <mergeCell ref="H1701:H1702"/>
    <mergeCell ref="D1698:D1700"/>
    <mergeCell ref="E1698:E1700"/>
    <mergeCell ref="G1646:G1647"/>
    <mergeCell ref="H1646:H1647"/>
    <mergeCell ref="H1666:H1667"/>
    <mergeCell ref="H1681:H1682"/>
    <mergeCell ref="I1681:I1682"/>
    <mergeCell ref="J1681:J1682"/>
    <mergeCell ref="H1686:H1687"/>
    <mergeCell ref="H1641:H1642"/>
    <mergeCell ref="I1646:I1647"/>
    <mergeCell ref="H1626:H1627"/>
    <mergeCell ref="G1611:G1612"/>
    <mergeCell ref="H1611:H1612"/>
    <mergeCell ref="J1691:J1692"/>
    <mergeCell ref="H1661:H1662"/>
    <mergeCell ref="G1701:G1702"/>
    <mergeCell ref="J1701:J1702"/>
    <mergeCell ref="J1686:J1687"/>
    <mergeCell ref="E1686:E1687"/>
    <mergeCell ref="J1698:J1700"/>
    <mergeCell ref="I1678:I1680"/>
    <mergeCell ref="J1678:J1680"/>
    <mergeCell ref="G1688:G1690"/>
    <mergeCell ref="I1668:I1670"/>
    <mergeCell ref="D1671:D1672"/>
    <mergeCell ref="I1626:I1627"/>
    <mergeCell ref="F1678:F1680"/>
    <mergeCell ref="G1678:G1680"/>
    <mergeCell ref="B1616:B1617"/>
    <mergeCell ref="B1636:B1637"/>
    <mergeCell ref="C1636:C1637"/>
    <mergeCell ref="H1671:H1672"/>
    <mergeCell ref="D1646:D1647"/>
    <mergeCell ref="J1631:J1632"/>
    <mergeCell ref="E1626:E1627"/>
    <mergeCell ref="D1616:D1617"/>
    <mergeCell ref="E1616:E1617"/>
    <mergeCell ref="H1651:H1652"/>
    <mergeCell ref="G1631:G1632"/>
    <mergeCell ref="F1696:F1697"/>
    <mergeCell ref="C1616:C1617"/>
    <mergeCell ref="B1618:B1620"/>
    <mergeCell ref="C1618:C1620"/>
    <mergeCell ref="I1618:I1620"/>
    <mergeCell ref="J1618:J1620"/>
    <mergeCell ref="B1628:B1630"/>
    <mergeCell ref="C1628:C1630"/>
    <mergeCell ref="D1626:D1627"/>
    <mergeCell ref="C1656:C1657"/>
    <mergeCell ref="D1691:D1692"/>
    <mergeCell ref="E1666:E1667"/>
    <mergeCell ref="H1658:H1660"/>
    <mergeCell ref="I1641:I1642"/>
    <mergeCell ref="J1628:J1630"/>
    <mergeCell ref="C1651:C1652"/>
    <mergeCell ref="I1638:I1640"/>
    <mergeCell ref="J1638:J1640"/>
    <mergeCell ref="F1636:F1637"/>
    <mergeCell ref="H1586:H1587"/>
    <mergeCell ref="H1601:H1602"/>
    <mergeCell ref="D1606:D1607"/>
    <mergeCell ref="E1606:E1607"/>
    <mergeCell ref="F1606:F1607"/>
    <mergeCell ref="D1651:D1652"/>
    <mergeCell ref="E1651:E1652"/>
    <mergeCell ref="I1686:I1687"/>
    <mergeCell ref="F1666:F1667"/>
    <mergeCell ref="E1661:E1662"/>
    <mergeCell ref="F1661:F1662"/>
    <mergeCell ref="F1711:F1712"/>
    <mergeCell ref="E1681:E1682"/>
    <mergeCell ref="D1688:D1690"/>
    <mergeCell ref="E1688:E1690"/>
    <mergeCell ref="D1676:D1677"/>
    <mergeCell ref="E1676:E1677"/>
    <mergeCell ref="F1676:F1677"/>
    <mergeCell ref="G1676:G1677"/>
    <mergeCell ref="H1676:H1677"/>
    <mergeCell ref="E1691:E1692"/>
    <mergeCell ref="G1711:G1712"/>
    <mergeCell ref="H1711:H1712"/>
    <mergeCell ref="H1638:H1640"/>
    <mergeCell ref="H1648:H1650"/>
    <mergeCell ref="G1636:G1637"/>
    <mergeCell ref="G1661:G1662"/>
    <mergeCell ref="E1701:E1702"/>
    <mergeCell ref="I1631:I1632"/>
    <mergeCell ref="E1683:E1685"/>
    <mergeCell ref="F1683:F1685"/>
    <mergeCell ref="F1593:F1594"/>
    <mergeCell ref="G1593:G1594"/>
    <mergeCell ref="D1599:D1600"/>
    <mergeCell ref="E1599:E1600"/>
    <mergeCell ref="E1590:E1591"/>
    <mergeCell ref="E1601:E1602"/>
    <mergeCell ref="E1656:E1657"/>
    <mergeCell ref="G1580:G1581"/>
    <mergeCell ref="G1626:G1627"/>
    <mergeCell ref="F1616:F1617"/>
    <mergeCell ref="H1636:H1637"/>
    <mergeCell ref="H1593:H1594"/>
    <mergeCell ref="H1599:H1600"/>
    <mergeCell ref="E1608:E1610"/>
    <mergeCell ref="F1608:F1610"/>
    <mergeCell ref="G1608:G1610"/>
    <mergeCell ref="H1608:H1610"/>
    <mergeCell ref="F1586:F1587"/>
    <mergeCell ref="G1586:G1587"/>
    <mergeCell ref="G1628:G1630"/>
    <mergeCell ref="E1646:E1647"/>
    <mergeCell ref="E1621:E1622"/>
    <mergeCell ref="F1601:F1602"/>
    <mergeCell ref="G1601:G1602"/>
    <mergeCell ref="F1656:F1657"/>
    <mergeCell ref="G1656:G1657"/>
    <mergeCell ref="F1599:F1600"/>
    <mergeCell ref="G1599:G1600"/>
    <mergeCell ref="G1651:G1652"/>
    <mergeCell ref="F1631:F1632"/>
    <mergeCell ref="G1641:G1642"/>
    <mergeCell ref="F1641:F1642"/>
    <mergeCell ref="H1731:H1732"/>
    <mergeCell ref="G1740:G1741"/>
    <mergeCell ref="B1742:B1743"/>
    <mergeCell ref="C1731:C1732"/>
    <mergeCell ref="D1574:D1577"/>
    <mergeCell ref="E1574:E1577"/>
    <mergeCell ref="F1574:F1577"/>
    <mergeCell ref="G1574:G1577"/>
    <mergeCell ref="B1671:B1672"/>
    <mergeCell ref="C1666:C1667"/>
    <mergeCell ref="B1666:B1667"/>
    <mergeCell ref="C1671:C1672"/>
    <mergeCell ref="D1601:D1602"/>
    <mergeCell ref="B1611:B1612"/>
    <mergeCell ref="C1611:C1612"/>
    <mergeCell ref="D1641:D1642"/>
    <mergeCell ref="B1656:B1657"/>
    <mergeCell ref="F1651:F1652"/>
    <mergeCell ref="B1606:B1607"/>
    <mergeCell ref="B1584:B1585"/>
    <mergeCell ref="C1584:C1585"/>
    <mergeCell ref="B1588:B1589"/>
    <mergeCell ref="D1656:D1657"/>
    <mergeCell ref="D1666:D1667"/>
    <mergeCell ref="C1661:C1662"/>
    <mergeCell ref="D1661:D1662"/>
    <mergeCell ref="D1636:D1637"/>
    <mergeCell ref="B1631:B1632"/>
    <mergeCell ref="B1626:B1627"/>
    <mergeCell ref="C1631:C1632"/>
    <mergeCell ref="D1593:D1594"/>
    <mergeCell ref="E1593:E1594"/>
    <mergeCell ref="B1678:B1680"/>
    <mergeCell ref="C1678:C1680"/>
    <mergeCell ref="D1678:D1680"/>
    <mergeCell ref="E1678:E1680"/>
    <mergeCell ref="B1688:B1690"/>
    <mergeCell ref="C1688:C1690"/>
    <mergeCell ref="F1736:F1739"/>
    <mergeCell ref="F1742:F1743"/>
    <mergeCell ref="B1736:B1739"/>
    <mergeCell ref="C1696:C1697"/>
    <mergeCell ref="F1713:F1715"/>
    <mergeCell ref="D1740:D1741"/>
    <mergeCell ref="D1736:D1739"/>
    <mergeCell ref="E1736:E1739"/>
    <mergeCell ref="B1740:B1741"/>
    <mergeCell ref="D1742:D1743"/>
    <mergeCell ref="D1686:D1687"/>
    <mergeCell ref="F1740:F1741"/>
    <mergeCell ref="D1706:D1707"/>
    <mergeCell ref="F1686:F1687"/>
    <mergeCell ref="C1691:C1692"/>
    <mergeCell ref="C1686:C1687"/>
    <mergeCell ref="F1731:F1732"/>
    <mergeCell ref="D1731:D1732"/>
    <mergeCell ref="D1726:D1727"/>
    <mergeCell ref="E1731:E1732"/>
    <mergeCell ref="D1681:D1682"/>
    <mergeCell ref="F1716:F1717"/>
    <mergeCell ref="E1740:E1741"/>
    <mergeCell ref="C1742:C1743"/>
    <mergeCell ref="C1711:C1712"/>
    <mergeCell ref="C1721:C1722"/>
    <mergeCell ref="D1711:D1712"/>
    <mergeCell ref="B1681:B1682"/>
    <mergeCell ref="F1706:F1707"/>
    <mergeCell ref="C1706:C1707"/>
    <mergeCell ref="B1733:B1735"/>
    <mergeCell ref="C1733:C1735"/>
    <mergeCell ref="D1733:D1735"/>
    <mergeCell ref="E1733:E1735"/>
    <mergeCell ref="F1733:F1735"/>
    <mergeCell ref="B1698:B1700"/>
    <mergeCell ref="B1716:B1717"/>
    <mergeCell ref="B1706:B1707"/>
    <mergeCell ref="D1716:D1717"/>
    <mergeCell ref="B1721:B1722"/>
    <mergeCell ref="D1721:D1722"/>
    <mergeCell ref="E1721:E1722"/>
    <mergeCell ref="B1683:B1685"/>
    <mergeCell ref="C1683:C1685"/>
    <mergeCell ref="D1683:D1685"/>
    <mergeCell ref="F1688:F1690"/>
    <mergeCell ref="C1701:C1702"/>
    <mergeCell ref="E1742:E1743"/>
    <mergeCell ref="F1826:F1829"/>
    <mergeCell ref="A1777:A1792"/>
    <mergeCell ref="D1752:D1754"/>
    <mergeCell ref="D1755:D1757"/>
    <mergeCell ref="E1752:E1754"/>
    <mergeCell ref="E1761:E1764"/>
    <mergeCell ref="E1765:E1768"/>
    <mergeCell ref="E1769:E1772"/>
    <mergeCell ref="C1769:C1772"/>
    <mergeCell ref="B1747:B1748"/>
    <mergeCell ref="B1749:B1751"/>
    <mergeCell ref="A1744:A1746"/>
    <mergeCell ref="D1744:D1746"/>
    <mergeCell ref="E1747:E1748"/>
    <mergeCell ref="E1744:E1746"/>
    <mergeCell ref="E1755:E1757"/>
    <mergeCell ref="A1740:A1741"/>
    <mergeCell ref="B1752:B1754"/>
    <mergeCell ref="B1755:B1757"/>
    <mergeCell ref="B1758:B1760"/>
    <mergeCell ref="C1744:C1746"/>
    <mergeCell ref="B1761:B1764"/>
    <mergeCell ref="E1758:E1760"/>
    <mergeCell ref="B1744:B1746"/>
    <mergeCell ref="E1749:E1751"/>
    <mergeCell ref="C1755:C1757"/>
    <mergeCell ref="C1758:C1760"/>
    <mergeCell ref="C1761:C1764"/>
    <mergeCell ref="F1749:F1751"/>
    <mergeCell ref="F1744:F1746"/>
    <mergeCell ref="D1749:D1751"/>
    <mergeCell ref="D1747:D1748"/>
    <mergeCell ref="B1805:B1808"/>
    <mergeCell ref="G1797:G1800"/>
    <mergeCell ref="F1812:F1814"/>
    <mergeCell ref="F1815:F1817"/>
    <mergeCell ref="A1747:A1748"/>
    <mergeCell ref="A1761:A1776"/>
    <mergeCell ref="C1747:C1748"/>
    <mergeCell ref="D1761:D1764"/>
    <mergeCell ref="C1752:C1754"/>
    <mergeCell ref="G1758:G1760"/>
    <mergeCell ref="D1822:D1825"/>
    <mergeCell ref="C1801:C1804"/>
    <mergeCell ref="D1758:D1760"/>
    <mergeCell ref="B1765:B1768"/>
    <mergeCell ref="G1765:G1768"/>
    <mergeCell ref="B1777:B1780"/>
    <mergeCell ref="D1805:D1808"/>
    <mergeCell ref="G1755:G1757"/>
    <mergeCell ref="A1749:A1760"/>
    <mergeCell ref="G1769:G1772"/>
    <mergeCell ref="F1761:F1764"/>
    <mergeCell ref="D1777:D1780"/>
    <mergeCell ref="E1777:E1780"/>
    <mergeCell ref="F1758:F1760"/>
    <mergeCell ref="B1815:B1817"/>
    <mergeCell ref="B1801:B1804"/>
    <mergeCell ref="B1818:B1821"/>
    <mergeCell ref="B1822:B1825"/>
    <mergeCell ref="D1818:D1821"/>
    <mergeCell ref="D1815:D1817"/>
    <mergeCell ref="C1749:C1751"/>
    <mergeCell ref="G1747:G1748"/>
    <mergeCell ref="E1822:E1825"/>
    <mergeCell ref="E1801:E1804"/>
    <mergeCell ref="E1812:E1814"/>
    <mergeCell ref="J1838:J1842"/>
    <mergeCell ref="H1836:H1837"/>
    <mergeCell ref="I1765:I1768"/>
    <mergeCell ref="G1805:G1808"/>
    <mergeCell ref="H1826:H1829"/>
    <mergeCell ref="G1834:G1835"/>
    <mergeCell ref="H1834:H1835"/>
    <mergeCell ref="C1834:C1835"/>
    <mergeCell ref="I1812:I1814"/>
    <mergeCell ref="E1815:E1817"/>
    <mergeCell ref="B1838:B1842"/>
    <mergeCell ref="C1830:C1833"/>
    <mergeCell ref="G1785:G1788"/>
    <mergeCell ref="C1826:C1829"/>
    <mergeCell ref="G1812:G1814"/>
    <mergeCell ref="G1793:G1796"/>
    <mergeCell ref="E1793:E1796"/>
    <mergeCell ref="B1830:B1833"/>
    <mergeCell ref="G1822:G1825"/>
    <mergeCell ref="F1822:F1825"/>
    <mergeCell ref="G1777:G1780"/>
    <mergeCell ref="C1777:C1780"/>
    <mergeCell ref="B1773:B1776"/>
    <mergeCell ref="C1789:C1792"/>
    <mergeCell ref="F1785:F1788"/>
    <mergeCell ref="B1797:B1800"/>
    <mergeCell ref="C1797:C1800"/>
    <mergeCell ref="C1793:C1796"/>
    <mergeCell ref="G1809:G1811"/>
    <mergeCell ref="A1818:A1829"/>
    <mergeCell ref="B1809:B1811"/>
    <mergeCell ref="F1818:F1821"/>
    <mergeCell ref="E1818:E1821"/>
    <mergeCell ref="H1805:H1808"/>
    <mergeCell ref="F1805:F1808"/>
    <mergeCell ref="F1789:F1792"/>
    <mergeCell ref="B1785:B1788"/>
    <mergeCell ref="E1781:E1784"/>
    <mergeCell ref="J1815:J1817"/>
    <mergeCell ref="J1812:J1814"/>
    <mergeCell ref="K1818:K1821"/>
    <mergeCell ref="K1822:K1825"/>
    <mergeCell ref="L1818:L1821"/>
    <mergeCell ref="AC1785:AC1788"/>
    <mergeCell ref="AC1777:AC1780"/>
    <mergeCell ref="F1777:F1780"/>
    <mergeCell ref="E1826:E1829"/>
    <mergeCell ref="A1809:A1817"/>
    <mergeCell ref="B1826:B1829"/>
    <mergeCell ref="D1812:D1814"/>
    <mergeCell ref="E1789:E1792"/>
    <mergeCell ref="F1781:F1784"/>
    <mergeCell ref="D1797:D1800"/>
    <mergeCell ref="L1822:L1825"/>
    <mergeCell ref="H1822:H1825"/>
    <mergeCell ref="G1818:G1821"/>
    <mergeCell ref="J1777:J1780"/>
    <mergeCell ref="A1793:A1808"/>
    <mergeCell ref="G1781:G1784"/>
    <mergeCell ref="D1781:D1784"/>
    <mergeCell ref="C1818:C1821"/>
    <mergeCell ref="C1846:C1848"/>
    <mergeCell ref="J1789:J1792"/>
    <mergeCell ref="C1838:C1842"/>
    <mergeCell ref="L1826:L1829"/>
    <mergeCell ref="H1815:H1817"/>
    <mergeCell ref="H1809:H1811"/>
    <mergeCell ref="AC1789:AC1792"/>
    <mergeCell ref="K1797:K1800"/>
    <mergeCell ref="M1793:M1796"/>
    <mergeCell ref="AC1793:AC1796"/>
    <mergeCell ref="M1801:M1804"/>
    <mergeCell ref="M1789:M1792"/>
    <mergeCell ref="M1797:M1800"/>
    <mergeCell ref="I1797:I1800"/>
    <mergeCell ref="I1830:I1833"/>
    <mergeCell ref="F1809:F1811"/>
    <mergeCell ref="G1801:G1804"/>
    <mergeCell ref="F1843:F1845"/>
    <mergeCell ref="I1843:I1845"/>
    <mergeCell ref="L1836:L1837"/>
    <mergeCell ref="K1836:K1837"/>
    <mergeCell ref="F1836:F1837"/>
    <mergeCell ref="I1838:I1842"/>
    <mergeCell ref="L1838:L1842"/>
    <mergeCell ref="D1836:D1837"/>
    <mergeCell ref="L1830:L1833"/>
    <mergeCell ref="G1830:G1833"/>
    <mergeCell ref="G1846:G1848"/>
    <mergeCell ref="J1846:J1848"/>
    <mergeCell ref="H1801:H1804"/>
    <mergeCell ref="E1830:E1833"/>
    <mergeCell ref="D1826:D1829"/>
    <mergeCell ref="A1830:A1833"/>
    <mergeCell ref="A1838:A1842"/>
    <mergeCell ref="A1834:A1837"/>
    <mergeCell ref="B1836:B1837"/>
    <mergeCell ref="J1834:J1835"/>
    <mergeCell ref="E1838:E1842"/>
    <mergeCell ref="AC1852:AC1855"/>
    <mergeCell ref="B1849:B1851"/>
    <mergeCell ref="D1860:D1863"/>
    <mergeCell ref="I1769:I1772"/>
    <mergeCell ref="L1777:L1780"/>
    <mergeCell ref="K1777:K1780"/>
    <mergeCell ref="J1773:J1776"/>
    <mergeCell ref="D1809:D1811"/>
    <mergeCell ref="D1793:D1796"/>
    <mergeCell ref="C1809:C1811"/>
    <mergeCell ref="I1826:I1829"/>
    <mergeCell ref="F1793:F1796"/>
    <mergeCell ref="D1789:D1792"/>
    <mergeCell ref="B1789:B1792"/>
    <mergeCell ref="D1785:D1788"/>
    <mergeCell ref="C1781:C1784"/>
    <mergeCell ref="I1781:I1784"/>
    <mergeCell ref="I1789:I1792"/>
    <mergeCell ref="J1785:J1788"/>
    <mergeCell ref="L1797:L1800"/>
    <mergeCell ref="K1805:K1808"/>
    <mergeCell ref="H1849:H1851"/>
    <mergeCell ref="G1773:G1776"/>
    <mergeCell ref="K1789:K1792"/>
    <mergeCell ref="K1781:K1784"/>
    <mergeCell ref="K1834:K1835"/>
    <mergeCell ref="A1866:A1868"/>
    <mergeCell ref="I1866:I1868"/>
    <mergeCell ref="H1856:H1859"/>
    <mergeCell ref="C1856:C1859"/>
    <mergeCell ref="D1856:D1859"/>
    <mergeCell ref="F1856:F1859"/>
    <mergeCell ref="L1860:L1863"/>
    <mergeCell ref="E1860:E1863"/>
    <mergeCell ref="E1852:E1855"/>
    <mergeCell ref="E1864:E1865"/>
    <mergeCell ref="C1864:C1865"/>
    <mergeCell ref="B1852:B1855"/>
    <mergeCell ref="A1864:A1865"/>
    <mergeCell ref="K1856:K1859"/>
    <mergeCell ref="L1856:L1859"/>
    <mergeCell ref="D1849:D1851"/>
    <mergeCell ref="I1852:I1855"/>
    <mergeCell ref="J1866:J1868"/>
    <mergeCell ref="B1860:B1863"/>
    <mergeCell ref="I1856:I1859"/>
    <mergeCell ref="A1852:A1855"/>
    <mergeCell ref="A1849:A1851"/>
    <mergeCell ref="C1849:C1851"/>
    <mergeCell ref="C1852:C1855"/>
    <mergeCell ref="A1846:A1848"/>
    <mergeCell ref="B1843:B1845"/>
    <mergeCell ref="B1846:B1848"/>
    <mergeCell ref="G1849:G1851"/>
    <mergeCell ref="G1860:G1863"/>
    <mergeCell ref="D1852:D1855"/>
    <mergeCell ref="J1852:J1855"/>
    <mergeCell ref="L1849:L1851"/>
    <mergeCell ref="L1866:L1868"/>
    <mergeCell ref="K1866:K1868"/>
    <mergeCell ref="I1849:I1851"/>
    <mergeCell ref="B1872:B1874"/>
    <mergeCell ref="C1866:C1868"/>
    <mergeCell ref="C1869:C1871"/>
    <mergeCell ref="D1869:D1871"/>
    <mergeCell ref="B1875:B1877"/>
    <mergeCell ref="B1866:B1868"/>
    <mergeCell ref="F1869:F1871"/>
    <mergeCell ref="J1856:J1859"/>
    <mergeCell ref="E1856:E1859"/>
    <mergeCell ref="L1872:L1874"/>
    <mergeCell ref="H1869:H1871"/>
    <mergeCell ref="B1864:B1865"/>
    <mergeCell ref="G1864:G1865"/>
    <mergeCell ref="K1860:K1863"/>
    <mergeCell ref="K1872:K1874"/>
    <mergeCell ref="K1875:K1877"/>
    <mergeCell ref="A1872:A1874"/>
    <mergeCell ref="I1860:I1863"/>
    <mergeCell ref="C1860:C1863"/>
    <mergeCell ref="B1856:B1859"/>
    <mergeCell ref="J1864:J1865"/>
    <mergeCell ref="C1872:C1874"/>
    <mergeCell ref="I1869:I1871"/>
    <mergeCell ref="J1869:J1871"/>
    <mergeCell ref="I1875:I1877"/>
    <mergeCell ref="D1875:D1877"/>
    <mergeCell ref="D1872:D1874"/>
    <mergeCell ref="G1872:G1874"/>
    <mergeCell ref="AE1905:AE1907"/>
    <mergeCell ref="AC1901:AC1904"/>
    <mergeCell ref="D1878:D1881"/>
    <mergeCell ref="L1869:L1871"/>
    <mergeCell ref="A1869:A1871"/>
    <mergeCell ref="B1869:B1871"/>
    <mergeCell ref="K1901:K1904"/>
    <mergeCell ref="C1882:C1885"/>
    <mergeCell ref="C1886:C1889"/>
    <mergeCell ref="C1878:C1881"/>
    <mergeCell ref="C1890:C1892"/>
    <mergeCell ref="C1893:C1896"/>
    <mergeCell ref="C1897:C1900"/>
    <mergeCell ref="C1901:C1904"/>
    <mergeCell ref="C1905:C1907"/>
    <mergeCell ref="G1890:G1892"/>
    <mergeCell ref="B1890:B1892"/>
    <mergeCell ref="E1890:E1892"/>
    <mergeCell ref="K1897:K1900"/>
    <mergeCell ref="G1897:G1900"/>
    <mergeCell ref="H1882:H1885"/>
    <mergeCell ref="A1901:A1904"/>
    <mergeCell ref="D1890:D1892"/>
    <mergeCell ref="F1890:F1892"/>
    <mergeCell ref="L1886:L1889"/>
    <mergeCell ref="AE1882:AE1885"/>
    <mergeCell ref="B1886:B1889"/>
    <mergeCell ref="B1882:B1885"/>
    <mergeCell ref="J1897:J1900"/>
    <mergeCell ref="G1893:G1896"/>
    <mergeCell ref="D1897:D1900"/>
    <mergeCell ref="F1886:F1889"/>
    <mergeCell ref="D1901:D1904"/>
    <mergeCell ref="E1901:E1904"/>
    <mergeCell ref="F1901:F1904"/>
    <mergeCell ref="L1893:L1896"/>
    <mergeCell ref="K1882:K1885"/>
    <mergeCell ref="L1882:L1885"/>
    <mergeCell ref="E1886:E1889"/>
    <mergeCell ref="G1886:G1889"/>
    <mergeCell ref="I1893:I1896"/>
    <mergeCell ref="I1901:I1904"/>
    <mergeCell ref="AD1882:AD1885"/>
    <mergeCell ref="G1882:G1885"/>
    <mergeCell ref="A1893:A1896"/>
    <mergeCell ref="J1905:J1907"/>
    <mergeCell ref="A1897:A1900"/>
    <mergeCell ref="A1905:A1907"/>
    <mergeCell ref="H1905:H1907"/>
    <mergeCell ref="B1905:B1907"/>
    <mergeCell ref="E1905:E1907"/>
    <mergeCell ref="D1905:D1907"/>
    <mergeCell ref="B1897:B1900"/>
    <mergeCell ref="B1901:B1904"/>
    <mergeCell ref="B1893:B1896"/>
    <mergeCell ref="L1890:L1892"/>
    <mergeCell ref="K1905:K1907"/>
    <mergeCell ref="C1875:C1877"/>
    <mergeCell ref="F1905:F1907"/>
    <mergeCell ref="L1905:L1907"/>
    <mergeCell ref="I1905:I1907"/>
    <mergeCell ref="B1878:B1881"/>
    <mergeCell ref="G1878:G1881"/>
    <mergeCell ref="I1878:I1881"/>
    <mergeCell ref="J1878:J1881"/>
    <mergeCell ref="L1897:L1900"/>
    <mergeCell ref="AE1864:AE1865"/>
    <mergeCell ref="F1878:F1881"/>
    <mergeCell ref="G1905:G1907"/>
    <mergeCell ref="J1893:J1896"/>
    <mergeCell ref="K1878:K1881"/>
    <mergeCell ref="D1886:D1889"/>
    <mergeCell ref="J1901:J1904"/>
    <mergeCell ref="D1893:D1896"/>
    <mergeCell ref="E1893:E1896"/>
    <mergeCell ref="I1897:I1900"/>
    <mergeCell ref="H1890:H1892"/>
    <mergeCell ref="I1890:I1892"/>
    <mergeCell ref="F1897:F1900"/>
    <mergeCell ref="L1878:L1881"/>
    <mergeCell ref="H1878:H1881"/>
    <mergeCell ref="J1890:J1892"/>
    <mergeCell ref="K1890:K1892"/>
    <mergeCell ref="F1893:F1896"/>
    <mergeCell ref="K1893:K1896"/>
    <mergeCell ref="K1886:K1889"/>
    <mergeCell ref="M1893:M1896"/>
    <mergeCell ref="M1890:M1892"/>
    <mergeCell ref="H1901:H1904"/>
    <mergeCell ref="J1882:J1885"/>
    <mergeCell ref="L1901:L1904"/>
    <mergeCell ref="I1886:I1889"/>
    <mergeCell ref="M1901:M1904"/>
    <mergeCell ref="I1882:I1885"/>
    <mergeCell ref="AE1901:AE1904"/>
    <mergeCell ref="M1897:M1900"/>
    <mergeCell ref="AE1897:AE1900"/>
    <mergeCell ref="AE1886:AE1889"/>
    <mergeCell ref="M1869:M1871"/>
    <mergeCell ref="AE1805:AE1808"/>
    <mergeCell ref="AE1878:AE1881"/>
    <mergeCell ref="AC1897:AC1900"/>
    <mergeCell ref="J1886:J1889"/>
    <mergeCell ref="E1878:E1881"/>
    <mergeCell ref="A1886:A1889"/>
    <mergeCell ref="A1882:A1885"/>
    <mergeCell ref="AC1878:AC1881"/>
    <mergeCell ref="AC1893:AC1896"/>
    <mergeCell ref="AC1890:AC1892"/>
    <mergeCell ref="AD1890:AD1892"/>
    <mergeCell ref="D1882:D1885"/>
    <mergeCell ref="E1882:E1885"/>
    <mergeCell ref="F1882:F1885"/>
    <mergeCell ref="A1843:A1845"/>
    <mergeCell ref="M1843:M1845"/>
    <mergeCell ref="G1856:G1859"/>
    <mergeCell ref="L1843:L1845"/>
    <mergeCell ref="L1846:L1848"/>
    <mergeCell ref="M1852:M1855"/>
    <mergeCell ref="H1875:H1877"/>
    <mergeCell ref="L1875:L1877"/>
    <mergeCell ref="K1869:K1871"/>
    <mergeCell ref="A1860:A1863"/>
    <mergeCell ref="A1856:A1859"/>
    <mergeCell ref="AC1886:AC1889"/>
    <mergeCell ref="A1890:A1892"/>
    <mergeCell ref="A1878:A1881"/>
    <mergeCell ref="AE1890:AE1892"/>
    <mergeCell ref="AE1893:AE1896"/>
    <mergeCell ref="A1875:A1877"/>
    <mergeCell ref="I1872:I1874"/>
    <mergeCell ref="AE1872:AE1874"/>
    <mergeCell ref="AE1869:AE1871"/>
    <mergeCell ref="AD1886:AD1889"/>
    <mergeCell ref="AD1843:AD1845"/>
    <mergeCell ref="AD1878:AD1881"/>
    <mergeCell ref="AC1875:AC1877"/>
    <mergeCell ref="AE1849:AE1851"/>
    <mergeCell ref="J1875:J1877"/>
    <mergeCell ref="AC1838:AC1842"/>
    <mergeCell ref="K1838:K1842"/>
    <mergeCell ref="J1836:J1837"/>
    <mergeCell ref="AE1846:AE1848"/>
    <mergeCell ref="M1846:M1848"/>
    <mergeCell ref="AE1860:AE1863"/>
    <mergeCell ref="M1886:M1889"/>
    <mergeCell ref="M1836:M1837"/>
    <mergeCell ref="M1849:M1851"/>
    <mergeCell ref="M1860:M1863"/>
    <mergeCell ref="AE1838:AE1842"/>
    <mergeCell ref="AE1843:AE1845"/>
    <mergeCell ref="M1864:M1865"/>
    <mergeCell ref="AC1866:AC1868"/>
    <mergeCell ref="AC1872:AC1874"/>
    <mergeCell ref="AD1869:AD1871"/>
    <mergeCell ref="AD1872:AD1874"/>
    <mergeCell ref="AD1875:AD1877"/>
    <mergeCell ref="AE1875:AE1877"/>
    <mergeCell ref="AE1852:AE1855"/>
    <mergeCell ref="AE1866:AE1868"/>
    <mergeCell ref="AC1843:AC1845"/>
    <mergeCell ref="AC1882:AC1885"/>
    <mergeCell ref="AC1773:AC1776"/>
    <mergeCell ref="M1769:M1772"/>
    <mergeCell ref="K1769:K1772"/>
    <mergeCell ref="M1812:M1814"/>
    <mergeCell ref="J1860:J1863"/>
    <mergeCell ref="L1864:L1865"/>
    <mergeCell ref="K1801:K1804"/>
    <mergeCell ref="H1781:H1784"/>
    <mergeCell ref="H1789:H1792"/>
    <mergeCell ref="L1834:L1835"/>
    <mergeCell ref="H1740:H1741"/>
    <mergeCell ref="M1866:M1868"/>
    <mergeCell ref="I1864:I1865"/>
    <mergeCell ref="H1838:H1842"/>
    <mergeCell ref="I1815:I1817"/>
    <mergeCell ref="J1797:J1800"/>
    <mergeCell ref="K1793:K1796"/>
    <mergeCell ref="H1864:H1865"/>
    <mergeCell ref="J1744:J1746"/>
    <mergeCell ref="J1742:J1743"/>
    <mergeCell ref="K1744:K1746"/>
    <mergeCell ref="M1765:M1768"/>
    <mergeCell ref="K1749:K1751"/>
    <mergeCell ref="K1826:K1829"/>
    <mergeCell ref="K1864:K1865"/>
    <mergeCell ref="I1846:I1848"/>
    <mergeCell ref="K1846:K1848"/>
    <mergeCell ref="H1749:H1751"/>
    <mergeCell ref="H1761:H1764"/>
    <mergeCell ref="I1758:I1760"/>
    <mergeCell ref="H1765:H1768"/>
    <mergeCell ref="J1765:J1768"/>
    <mergeCell ref="AD1834:AD1835"/>
    <mergeCell ref="AD1836:AD1837"/>
    <mergeCell ref="M1838:M1842"/>
    <mergeCell ref="M1834:M1835"/>
    <mergeCell ref="M1875:M1877"/>
    <mergeCell ref="M1856:M1859"/>
    <mergeCell ref="M1809:M1811"/>
    <mergeCell ref="AC1834:AC1835"/>
    <mergeCell ref="AC1826:AC1829"/>
    <mergeCell ref="AD1793:AD1796"/>
    <mergeCell ref="K1809:K1811"/>
    <mergeCell ref="AD1809:AD1811"/>
    <mergeCell ref="AD1812:AD1814"/>
    <mergeCell ref="L1809:L1811"/>
    <mergeCell ref="AC1805:AC1808"/>
    <mergeCell ref="AC1761:AC1764"/>
    <mergeCell ref="M1815:M1817"/>
    <mergeCell ref="L1801:L1804"/>
    <mergeCell ref="AC1846:AC1848"/>
    <mergeCell ref="AC1849:AC1851"/>
    <mergeCell ref="K1785:K1788"/>
    <mergeCell ref="AD1826:AD1829"/>
    <mergeCell ref="AD1830:AD1833"/>
    <mergeCell ref="AC1856:AC1859"/>
    <mergeCell ref="M1830:M1833"/>
    <mergeCell ref="AC1781:AC1784"/>
    <mergeCell ref="AC1860:AC1863"/>
    <mergeCell ref="AC1864:AC1865"/>
    <mergeCell ref="M1872:M1874"/>
    <mergeCell ref="AC1869:AC1871"/>
    <mergeCell ref="AC1765:AC1768"/>
    <mergeCell ref="AC1769:AC1772"/>
    <mergeCell ref="AD1785:AD1788"/>
    <mergeCell ref="AC1812:AC1814"/>
    <mergeCell ref="L1758:L1760"/>
    <mergeCell ref="K1773:K1776"/>
    <mergeCell ref="L1773:L1776"/>
    <mergeCell ref="AD1797:AD1800"/>
    <mergeCell ref="AD1815:AD1817"/>
    <mergeCell ref="AD1789:AD1792"/>
    <mergeCell ref="H1797:H1800"/>
    <mergeCell ref="K1830:K1833"/>
    <mergeCell ref="L1815:L1817"/>
    <mergeCell ref="I1805:I1808"/>
    <mergeCell ref="H1785:H1788"/>
    <mergeCell ref="M1781:M1784"/>
    <mergeCell ref="M1777:M1780"/>
    <mergeCell ref="J1769:J1772"/>
    <mergeCell ref="H1777:H1780"/>
    <mergeCell ref="H1773:H1776"/>
    <mergeCell ref="M1773:M1776"/>
    <mergeCell ref="M1785:M1788"/>
    <mergeCell ref="AD1818:AD1821"/>
    <mergeCell ref="AC1818:AC1821"/>
    <mergeCell ref="J1793:J1796"/>
    <mergeCell ref="H1830:H1833"/>
    <mergeCell ref="J1826:J1829"/>
    <mergeCell ref="AC1809:AC1811"/>
    <mergeCell ref="K1812:K1814"/>
    <mergeCell ref="J1809:J1811"/>
    <mergeCell ref="AC1801:AC1804"/>
    <mergeCell ref="H1818:H1821"/>
    <mergeCell ref="H1769:H1772"/>
    <mergeCell ref="J1781:J1784"/>
    <mergeCell ref="E1570:E1573"/>
    <mergeCell ref="E1706:E1707"/>
    <mergeCell ref="E1785:E1788"/>
    <mergeCell ref="J1731:J1732"/>
    <mergeCell ref="J1726:J1727"/>
    <mergeCell ref="J1611:J1612"/>
    <mergeCell ref="G1454:G1457"/>
    <mergeCell ref="H1454:H1457"/>
    <mergeCell ref="H1462:H1465"/>
    <mergeCell ref="J1721:J1722"/>
    <mergeCell ref="K1611:K1612"/>
    <mergeCell ref="K1458:K1461"/>
    <mergeCell ref="J1466:J1469"/>
    <mergeCell ref="I1454:I1457"/>
    <mergeCell ref="G1470:G1473"/>
    <mergeCell ref="F1522:F1525"/>
    <mergeCell ref="G1522:G1525"/>
    <mergeCell ref="J1511:J1513"/>
    <mergeCell ref="K1511:K1513"/>
    <mergeCell ref="I1534:I1537"/>
    <mergeCell ref="J1534:J1537"/>
    <mergeCell ref="K1493:K1495"/>
    <mergeCell ref="G1606:G1607"/>
    <mergeCell ref="H1496:H1498"/>
    <mergeCell ref="I1496:I1498"/>
    <mergeCell ref="K1554:K1557"/>
    <mergeCell ref="I1785:I1788"/>
    <mergeCell ref="I1616:I1617"/>
    <mergeCell ref="J1671:J1672"/>
    <mergeCell ref="F1478:F1480"/>
    <mergeCell ref="I1487:I1489"/>
    <mergeCell ref="I1696:I1697"/>
    <mergeCell ref="H1505:H1507"/>
    <mergeCell ref="I1505:I1507"/>
    <mergeCell ref="J1505:J1507"/>
    <mergeCell ref="H1580:H1581"/>
    <mergeCell ref="I1636:I1637"/>
    <mergeCell ref="F1698:F1700"/>
    <mergeCell ref="G1698:G1700"/>
    <mergeCell ref="G1731:G1732"/>
    <mergeCell ref="G1721:G1722"/>
    <mergeCell ref="I1726:I1727"/>
    <mergeCell ref="H1706:H1707"/>
    <mergeCell ref="F1668:F1670"/>
    <mergeCell ref="K1681:K1682"/>
    <mergeCell ref="H1691:H1692"/>
    <mergeCell ref="K1626:K1627"/>
    <mergeCell ref="F1611:F1612"/>
    <mergeCell ref="F1558:F1561"/>
    <mergeCell ref="G1558:G1561"/>
    <mergeCell ref="H1558:H1561"/>
    <mergeCell ref="K1534:K1537"/>
    <mergeCell ref="K1538:K1541"/>
    <mergeCell ref="K1514:K1517"/>
    <mergeCell ref="J1558:J1561"/>
    <mergeCell ref="F1566:F1569"/>
    <mergeCell ref="G1566:G1569"/>
    <mergeCell ref="I1599:I1600"/>
    <mergeCell ref="J1599:J1600"/>
    <mergeCell ref="K1599:K1600"/>
    <mergeCell ref="K1618:K1620"/>
    <mergeCell ref="K1628:K1630"/>
    <mergeCell ref="F1671:F1672"/>
    <mergeCell ref="H1688:H1690"/>
    <mergeCell ref="F1098:F1099"/>
    <mergeCell ref="G1176:G1178"/>
    <mergeCell ref="G1161:G1163"/>
    <mergeCell ref="H1122:H1124"/>
    <mergeCell ref="F1137:F1139"/>
    <mergeCell ref="F1140:F1142"/>
    <mergeCell ref="F1149:F1151"/>
    <mergeCell ref="F1167:F1169"/>
    <mergeCell ref="H1263:H1264"/>
    <mergeCell ref="G1263:G1264"/>
    <mergeCell ref="F1570:F1573"/>
    <mergeCell ref="G1496:G1498"/>
    <mergeCell ref="G1499:G1501"/>
    <mergeCell ref="G1570:G1573"/>
    <mergeCell ref="G1671:G1672"/>
    <mergeCell ref="G1691:G1692"/>
    <mergeCell ref="F1466:F1469"/>
    <mergeCell ref="G1458:G1461"/>
    <mergeCell ref="F1155:F1157"/>
    <mergeCell ref="F1182:F1184"/>
    <mergeCell ref="F1273:F1274"/>
    <mergeCell ref="F1269:F1270"/>
    <mergeCell ref="H1458:H1461"/>
    <mergeCell ref="G1239:G1240"/>
    <mergeCell ref="F1227:F1229"/>
    <mergeCell ref="F1221:F1223"/>
    <mergeCell ref="F1261:F1262"/>
    <mergeCell ref="F1265:F1266"/>
    <mergeCell ref="F1271:F1272"/>
    <mergeCell ref="G1259:G1260"/>
    <mergeCell ref="G1110:G1111"/>
    <mergeCell ref="H1574:H1577"/>
    <mergeCell ref="J835:J836"/>
    <mergeCell ref="H1182:H1184"/>
    <mergeCell ref="L815:L816"/>
    <mergeCell ref="K815:K816"/>
    <mergeCell ref="I767:I770"/>
    <mergeCell ref="L799:L800"/>
    <mergeCell ref="H1082:H1083"/>
    <mergeCell ref="I1259:I1260"/>
    <mergeCell ref="L1066:L1067"/>
    <mergeCell ref="I1098:I1099"/>
    <mergeCell ref="J1098:J1099"/>
    <mergeCell ref="I1106:I1107"/>
    <mergeCell ref="I1082:I1083"/>
    <mergeCell ref="I809:I810"/>
    <mergeCell ref="K805:K806"/>
    <mergeCell ref="I807:I808"/>
    <mergeCell ref="I811:I812"/>
    <mergeCell ref="I775:I778"/>
    <mergeCell ref="L825:L826"/>
    <mergeCell ref="L831:L832"/>
    <mergeCell ref="J831:J832"/>
    <mergeCell ref="I1200:I1202"/>
    <mergeCell ref="H1100:H1101"/>
    <mergeCell ref="H1206:H1208"/>
    <mergeCell ref="I1245:I1246"/>
    <mergeCell ref="I1167:I1169"/>
    <mergeCell ref="I1137:I1139"/>
    <mergeCell ref="I1102:I1103"/>
    <mergeCell ref="J1102:J1103"/>
    <mergeCell ref="I1131:I1133"/>
    <mergeCell ref="K1108:K1109"/>
    <mergeCell ref="I1143:I1145"/>
    <mergeCell ref="L623:L625"/>
    <mergeCell ref="L635:L637"/>
    <mergeCell ref="K655:K657"/>
    <mergeCell ref="J664:J666"/>
    <mergeCell ref="K645:K646"/>
    <mergeCell ref="I801:I802"/>
    <mergeCell ref="L775:L778"/>
    <mergeCell ref="J703:J706"/>
    <mergeCell ref="K703:K706"/>
    <mergeCell ref="K829:K830"/>
    <mergeCell ref="L823:L824"/>
    <mergeCell ref="K827:K828"/>
    <mergeCell ref="J801:J802"/>
    <mergeCell ref="K775:K778"/>
    <mergeCell ref="K801:K802"/>
    <mergeCell ref="K731:K734"/>
    <mergeCell ref="I799:I800"/>
    <mergeCell ref="L739:L742"/>
    <mergeCell ref="K809:K810"/>
    <mergeCell ref="J827:J828"/>
    <mergeCell ref="J711:J714"/>
    <mergeCell ref="K743:K746"/>
    <mergeCell ref="J735:J738"/>
    <mergeCell ref="I691:I694"/>
    <mergeCell ref="I797:I798"/>
    <mergeCell ref="K807:K808"/>
    <mergeCell ref="I739:I742"/>
    <mergeCell ref="I747:I750"/>
    <mergeCell ref="I771:I774"/>
    <mergeCell ref="L747:L750"/>
    <mergeCell ref="I803:I804"/>
    <mergeCell ref="J803:J804"/>
    <mergeCell ref="AE566:AE567"/>
    <mergeCell ref="AE583:AE585"/>
    <mergeCell ref="M506:M508"/>
    <mergeCell ref="AD577:AD579"/>
    <mergeCell ref="AD614:AD616"/>
    <mergeCell ref="AD583:AD585"/>
    <mergeCell ref="AD586:AD588"/>
    <mergeCell ref="AD635:AD637"/>
    <mergeCell ref="AE605:AE606"/>
    <mergeCell ref="AC483:AC484"/>
    <mergeCell ref="AD475:AD476"/>
    <mergeCell ref="L515:L517"/>
    <mergeCell ref="L483:L484"/>
    <mergeCell ref="L477:L478"/>
    <mergeCell ref="K483:K484"/>
    <mergeCell ref="AD530:AD532"/>
    <mergeCell ref="AE586:AE588"/>
    <mergeCell ref="M583:M585"/>
    <mergeCell ref="AC607:AC608"/>
    <mergeCell ref="AD564:AD565"/>
    <mergeCell ref="AC589:AC591"/>
    <mergeCell ref="AC570:AC571"/>
    <mergeCell ref="AD572:AD573"/>
    <mergeCell ref="K570:K571"/>
    <mergeCell ref="L586:L588"/>
    <mergeCell ref="L536:L538"/>
    <mergeCell ref="AE611:AE613"/>
    <mergeCell ref="AE614:AE616"/>
    <mergeCell ref="AE530:AE532"/>
    <mergeCell ref="AE620:AE622"/>
    <mergeCell ref="AC617:AC619"/>
    <mergeCell ref="AC623:AC625"/>
    <mergeCell ref="AC568:AC569"/>
    <mergeCell ref="AC562:AC563"/>
    <mergeCell ref="AE570:AE571"/>
    <mergeCell ref="AE485:AE486"/>
    <mergeCell ref="K594:K597"/>
    <mergeCell ref="M554:M555"/>
    <mergeCell ref="AE491:AE492"/>
    <mergeCell ref="AE487:AE488"/>
    <mergeCell ref="AD491:AD492"/>
    <mergeCell ref="K485:K486"/>
    <mergeCell ref="AE493:AE494"/>
    <mergeCell ref="M485:M486"/>
    <mergeCell ref="AE572:AE573"/>
    <mergeCell ref="AC574:AC576"/>
    <mergeCell ref="AE562:AE563"/>
    <mergeCell ref="AC558:AC559"/>
    <mergeCell ref="AC495:AC496"/>
    <mergeCell ref="L518:L520"/>
    <mergeCell ref="K552:K553"/>
    <mergeCell ref="L545:L547"/>
    <mergeCell ref="AD562:AD563"/>
    <mergeCell ref="AE574:AE576"/>
    <mergeCell ref="M577:M579"/>
    <mergeCell ref="AE577:AE579"/>
    <mergeCell ref="AE589:AE591"/>
    <mergeCell ref="L491:L492"/>
    <mergeCell ref="AE489:AE490"/>
    <mergeCell ref="M497:M499"/>
    <mergeCell ref="AC485:AC486"/>
    <mergeCell ref="AE503:AE505"/>
    <mergeCell ref="AD489:AD490"/>
    <mergeCell ref="M491:M492"/>
    <mergeCell ref="AE481:AE482"/>
    <mergeCell ref="L481:L482"/>
    <mergeCell ref="L485:L486"/>
    <mergeCell ref="L487:L488"/>
    <mergeCell ref="AE512:AE514"/>
    <mergeCell ref="AE477:AE478"/>
    <mergeCell ref="AE483:AE484"/>
    <mergeCell ref="AD483:AD484"/>
    <mergeCell ref="AE521:AE523"/>
    <mergeCell ref="AE518:AE520"/>
    <mergeCell ref="AD515:AD517"/>
    <mergeCell ref="AD518:AD520"/>
    <mergeCell ref="AD527:AD529"/>
    <mergeCell ref="AD524:AD526"/>
    <mergeCell ref="AC481:AC482"/>
    <mergeCell ref="M483:M484"/>
    <mergeCell ref="M477:M478"/>
    <mergeCell ref="L479:L480"/>
    <mergeCell ref="AD485:AD486"/>
    <mergeCell ref="AE527:AE529"/>
    <mergeCell ref="AE509:AE511"/>
    <mergeCell ref="M487:M488"/>
    <mergeCell ref="M479:M480"/>
    <mergeCell ref="AC509:AC511"/>
    <mergeCell ref="AD495:AD496"/>
    <mergeCell ref="L506:L508"/>
    <mergeCell ref="AE495:AE496"/>
    <mergeCell ref="AE500:AE502"/>
    <mergeCell ref="M489:M490"/>
    <mergeCell ref="AE479:AE480"/>
    <mergeCell ref="AD481:AD482"/>
    <mergeCell ref="AC477:AC478"/>
    <mergeCell ref="AE443:AE446"/>
    <mergeCell ref="AC423:AC426"/>
    <mergeCell ref="L415:L418"/>
    <mergeCell ref="K459:K462"/>
    <mergeCell ref="K451:K454"/>
    <mergeCell ref="AE419:AE422"/>
    <mergeCell ref="AD427:AD430"/>
    <mergeCell ref="L447:L450"/>
    <mergeCell ref="AE455:AE458"/>
    <mergeCell ref="AE447:AE450"/>
    <mergeCell ref="AE439:AE442"/>
    <mergeCell ref="AC467:AC470"/>
    <mergeCell ref="AC455:AC458"/>
    <mergeCell ref="M431:M434"/>
    <mergeCell ref="AD459:AD462"/>
    <mergeCell ref="AD451:AD454"/>
    <mergeCell ref="AE459:AE462"/>
    <mergeCell ref="M443:M446"/>
    <mergeCell ref="AD443:AD446"/>
    <mergeCell ref="AD447:AD450"/>
    <mergeCell ref="L459:L462"/>
    <mergeCell ref="AC443:AC446"/>
    <mergeCell ref="AE423:AE426"/>
    <mergeCell ref="AE427:AE430"/>
    <mergeCell ref="AE431:AE434"/>
    <mergeCell ref="L431:L434"/>
    <mergeCell ref="AE451:AE454"/>
    <mergeCell ref="K427:K430"/>
    <mergeCell ref="L427:L430"/>
    <mergeCell ref="AE435:AE438"/>
    <mergeCell ref="AD423:AD426"/>
    <mergeCell ref="M451:M454"/>
    <mergeCell ref="L471:L474"/>
    <mergeCell ref="I471:I474"/>
    <mergeCell ref="H451:H454"/>
    <mergeCell ref="H459:H462"/>
    <mergeCell ref="H479:H480"/>
    <mergeCell ref="H455:H458"/>
    <mergeCell ref="J479:J480"/>
    <mergeCell ref="J471:J474"/>
    <mergeCell ref="I459:I462"/>
    <mergeCell ref="M475:M476"/>
    <mergeCell ref="J475:J476"/>
    <mergeCell ref="L463:L466"/>
    <mergeCell ref="AD455:AD458"/>
    <mergeCell ref="M447:M450"/>
    <mergeCell ref="AD467:AD470"/>
    <mergeCell ref="M455:M458"/>
    <mergeCell ref="H475:H476"/>
    <mergeCell ref="K447:K450"/>
    <mergeCell ref="AD463:AD466"/>
    <mergeCell ref="M459:M462"/>
    <mergeCell ref="J455:J458"/>
    <mergeCell ref="K455:K458"/>
    <mergeCell ref="L455:L458"/>
    <mergeCell ref="AC447:AC450"/>
    <mergeCell ref="H467:H470"/>
    <mergeCell ref="AE463:AE466"/>
    <mergeCell ref="I479:I480"/>
    <mergeCell ref="AE471:AE474"/>
    <mergeCell ref="AE467:AE470"/>
    <mergeCell ref="L467:L470"/>
    <mergeCell ref="AE396:AE398"/>
    <mergeCell ref="L396:L398"/>
    <mergeCell ref="AE399:AE401"/>
    <mergeCell ref="M405:M407"/>
    <mergeCell ref="AE402:AE404"/>
    <mergeCell ref="M402:M404"/>
    <mergeCell ref="K405:K407"/>
    <mergeCell ref="AC411:AC414"/>
    <mergeCell ref="AD415:AD418"/>
    <mergeCell ref="AD399:AD401"/>
    <mergeCell ref="AC408:AC410"/>
    <mergeCell ref="AC399:AC401"/>
    <mergeCell ref="M411:M414"/>
    <mergeCell ref="AD408:AD410"/>
    <mergeCell ref="AE411:AE414"/>
    <mergeCell ref="AD405:AD407"/>
    <mergeCell ref="AE415:AE418"/>
    <mergeCell ref="L411:L414"/>
    <mergeCell ref="AC396:AC398"/>
    <mergeCell ref="AE405:AE407"/>
    <mergeCell ref="AE408:AE410"/>
    <mergeCell ref="K402:K404"/>
    <mergeCell ref="L402:L404"/>
    <mergeCell ref="L405:L407"/>
    <mergeCell ref="AD411:AD414"/>
    <mergeCell ref="M415:M418"/>
    <mergeCell ref="L475:L476"/>
    <mergeCell ref="AC489:AC490"/>
    <mergeCell ref="AC463:AC466"/>
    <mergeCell ref="K471:K474"/>
    <mergeCell ref="M467:M470"/>
    <mergeCell ref="I495:I496"/>
    <mergeCell ref="I506:I508"/>
    <mergeCell ref="H509:H511"/>
    <mergeCell ref="H503:H505"/>
    <mergeCell ref="J477:J478"/>
    <mergeCell ref="J463:J466"/>
    <mergeCell ref="G509:G511"/>
    <mergeCell ref="F481:F482"/>
    <mergeCell ref="H530:H532"/>
    <mergeCell ref="I530:I532"/>
    <mergeCell ref="H487:H488"/>
    <mergeCell ref="K515:K517"/>
    <mergeCell ref="L521:L523"/>
    <mergeCell ref="AC527:AC529"/>
    <mergeCell ref="K524:K526"/>
    <mergeCell ref="K489:K490"/>
    <mergeCell ref="K481:K482"/>
    <mergeCell ref="K477:K478"/>
    <mergeCell ref="K497:K499"/>
    <mergeCell ref="J481:J482"/>
    <mergeCell ref="H477:H478"/>
    <mergeCell ref="AC491:AC492"/>
    <mergeCell ref="K500:K502"/>
    <mergeCell ref="M471:M474"/>
    <mergeCell ref="AC475:AC476"/>
    <mergeCell ref="K463:K466"/>
    <mergeCell ref="L489:L490"/>
    <mergeCell ref="K487:K488"/>
    <mergeCell ref="F471:F474"/>
    <mergeCell ref="F515:F517"/>
    <mergeCell ref="F479:F480"/>
    <mergeCell ref="H471:H474"/>
    <mergeCell ref="I475:I476"/>
    <mergeCell ref="F518:F520"/>
    <mergeCell ref="G491:G492"/>
    <mergeCell ref="F503:F505"/>
    <mergeCell ref="I489:I490"/>
    <mergeCell ref="I487:I488"/>
    <mergeCell ref="F483:F484"/>
    <mergeCell ref="F475:F476"/>
    <mergeCell ref="F491:F492"/>
    <mergeCell ref="F485:F486"/>
    <mergeCell ref="G500:G502"/>
    <mergeCell ref="G485:G486"/>
    <mergeCell ref="G539:G541"/>
    <mergeCell ref="G533:G535"/>
    <mergeCell ref="G489:G490"/>
    <mergeCell ref="I512:I514"/>
    <mergeCell ref="H497:H499"/>
    <mergeCell ref="I503:I505"/>
    <mergeCell ref="I515:I517"/>
    <mergeCell ref="I497:I499"/>
    <mergeCell ref="H542:H544"/>
    <mergeCell ref="F489:F490"/>
    <mergeCell ref="H552:H553"/>
    <mergeCell ref="F487:F488"/>
    <mergeCell ref="G487:G488"/>
    <mergeCell ref="L493:L494"/>
    <mergeCell ref="K554:K555"/>
    <mergeCell ref="J554:J555"/>
    <mergeCell ref="I524:I526"/>
    <mergeCell ref="H489:H490"/>
    <mergeCell ref="H556:H557"/>
    <mergeCell ref="G515:G517"/>
    <mergeCell ref="J495:J496"/>
    <mergeCell ref="J524:J526"/>
    <mergeCell ref="J539:J541"/>
    <mergeCell ref="L503:L505"/>
    <mergeCell ref="J542:J544"/>
    <mergeCell ref="J556:J557"/>
    <mergeCell ref="L556:L557"/>
    <mergeCell ref="K548:K549"/>
    <mergeCell ref="K533:K535"/>
    <mergeCell ref="L542:L544"/>
    <mergeCell ref="G527:G529"/>
    <mergeCell ref="H524:H526"/>
    <mergeCell ref="K509:K511"/>
    <mergeCell ref="L500:L502"/>
    <mergeCell ref="K493:K494"/>
    <mergeCell ref="L495:L496"/>
    <mergeCell ref="B550:B551"/>
    <mergeCell ref="D545:D547"/>
    <mergeCell ref="E545:E547"/>
    <mergeCell ref="C552:C553"/>
    <mergeCell ref="G493:G494"/>
    <mergeCell ref="H495:H496"/>
    <mergeCell ref="G506:G508"/>
    <mergeCell ref="H518:H520"/>
    <mergeCell ref="F493:F494"/>
    <mergeCell ref="F495:F496"/>
    <mergeCell ref="H500:H502"/>
    <mergeCell ref="G548:G549"/>
    <mergeCell ref="H550:H551"/>
    <mergeCell ref="F527:F529"/>
    <mergeCell ref="F521:F523"/>
    <mergeCell ref="G521:G523"/>
    <mergeCell ref="F530:F532"/>
    <mergeCell ref="G497:G499"/>
    <mergeCell ref="H533:H535"/>
    <mergeCell ref="G524:G526"/>
    <mergeCell ref="H493:H494"/>
    <mergeCell ref="F536:F538"/>
    <mergeCell ref="F542:F544"/>
    <mergeCell ref="G530:G532"/>
    <mergeCell ref="G495:G496"/>
    <mergeCell ref="G518:G520"/>
    <mergeCell ref="E533:E535"/>
    <mergeCell ref="E536:E538"/>
    <mergeCell ref="D552:D553"/>
    <mergeCell ref="G550:G551"/>
    <mergeCell ref="G552:G553"/>
    <mergeCell ref="F545:F547"/>
    <mergeCell ref="A545:A547"/>
    <mergeCell ref="C577:C579"/>
    <mergeCell ref="C580:C582"/>
    <mergeCell ref="C545:C547"/>
    <mergeCell ref="B577:B579"/>
    <mergeCell ref="F548:F549"/>
    <mergeCell ref="B562:B563"/>
    <mergeCell ref="B560:B561"/>
    <mergeCell ref="E577:E579"/>
    <mergeCell ref="A574:A579"/>
    <mergeCell ref="D580:D582"/>
    <mergeCell ref="E554:E555"/>
    <mergeCell ref="E556:E557"/>
    <mergeCell ref="E527:E529"/>
    <mergeCell ref="E518:E520"/>
    <mergeCell ref="F509:F511"/>
    <mergeCell ref="F512:F514"/>
    <mergeCell ref="F554:F555"/>
    <mergeCell ref="F552:F553"/>
    <mergeCell ref="E515:E517"/>
    <mergeCell ref="F550:F551"/>
    <mergeCell ref="C518:C520"/>
    <mergeCell ref="C521:C523"/>
    <mergeCell ref="D530:D532"/>
    <mergeCell ref="D521:D523"/>
    <mergeCell ref="D550:D551"/>
    <mergeCell ref="B536:B538"/>
    <mergeCell ref="C530:C532"/>
    <mergeCell ref="C524:C526"/>
    <mergeCell ref="D518:D520"/>
    <mergeCell ref="B539:B541"/>
    <mergeCell ref="B545:B547"/>
    <mergeCell ref="A548:A557"/>
    <mergeCell ref="B556:B557"/>
    <mergeCell ref="A558:A573"/>
    <mergeCell ref="B552:B553"/>
    <mergeCell ref="B554:B555"/>
    <mergeCell ref="F607:F608"/>
    <mergeCell ref="E605:E606"/>
    <mergeCell ref="C586:C588"/>
    <mergeCell ref="C564:C565"/>
    <mergeCell ref="B570:B571"/>
    <mergeCell ref="B568:B569"/>
    <mergeCell ref="B564:B565"/>
    <mergeCell ref="D586:D588"/>
    <mergeCell ref="F605:F606"/>
    <mergeCell ref="A580:A591"/>
    <mergeCell ref="B580:B582"/>
    <mergeCell ref="B583:B585"/>
    <mergeCell ref="F574:F576"/>
    <mergeCell ref="E562:E563"/>
    <mergeCell ref="E572:E573"/>
    <mergeCell ref="C574:C576"/>
    <mergeCell ref="E583:E585"/>
    <mergeCell ref="F594:F597"/>
    <mergeCell ref="A602:A604"/>
    <mergeCell ref="A598:A601"/>
    <mergeCell ref="A594:A597"/>
    <mergeCell ref="D589:D591"/>
    <mergeCell ref="F566:F567"/>
    <mergeCell ref="E586:E588"/>
    <mergeCell ref="C570:C571"/>
    <mergeCell ref="D570:D571"/>
    <mergeCell ref="D566:D567"/>
    <mergeCell ref="G594:G597"/>
    <mergeCell ref="F556:F557"/>
    <mergeCell ref="B586:B588"/>
    <mergeCell ref="F577:F579"/>
    <mergeCell ref="G564:G565"/>
    <mergeCell ref="D583:D585"/>
    <mergeCell ref="F562:F563"/>
    <mergeCell ref="F564:F565"/>
    <mergeCell ref="G605:G606"/>
    <mergeCell ref="B609:B610"/>
    <mergeCell ref="G560:G561"/>
    <mergeCell ref="G556:G557"/>
    <mergeCell ref="C605:C606"/>
    <mergeCell ref="C607:C608"/>
    <mergeCell ref="G586:G588"/>
    <mergeCell ref="E566:E567"/>
    <mergeCell ref="C583:C585"/>
    <mergeCell ref="B558:B559"/>
    <mergeCell ref="D607:D608"/>
    <mergeCell ref="B572:B573"/>
    <mergeCell ref="D564:D565"/>
    <mergeCell ref="B574:B576"/>
    <mergeCell ref="B605:B606"/>
    <mergeCell ref="C572:C573"/>
    <mergeCell ref="F623:F625"/>
    <mergeCell ref="F609:F610"/>
    <mergeCell ref="D611:D613"/>
    <mergeCell ref="D605:D606"/>
    <mergeCell ref="D617:D619"/>
    <mergeCell ref="C566:C567"/>
    <mergeCell ref="E609:E610"/>
    <mergeCell ref="C611:C613"/>
    <mergeCell ref="G574:G576"/>
    <mergeCell ref="G566:G567"/>
    <mergeCell ref="B589:B591"/>
    <mergeCell ref="G572:G573"/>
    <mergeCell ref="G570:G571"/>
    <mergeCell ref="G589:G591"/>
    <mergeCell ref="F586:F588"/>
    <mergeCell ref="C594:C597"/>
    <mergeCell ref="D577:D579"/>
    <mergeCell ref="F617:F619"/>
    <mergeCell ref="F620:F622"/>
    <mergeCell ref="F614:F616"/>
    <mergeCell ref="E611:E613"/>
    <mergeCell ref="B566:B567"/>
    <mergeCell ref="G609:G610"/>
    <mergeCell ref="F580:F582"/>
    <mergeCell ref="B607:B608"/>
    <mergeCell ref="E564:E565"/>
    <mergeCell ref="B594:B597"/>
    <mergeCell ref="A643:A644"/>
    <mergeCell ref="B643:B644"/>
    <mergeCell ref="D643:D644"/>
    <mergeCell ref="E643:E644"/>
    <mergeCell ref="A611:A640"/>
    <mergeCell ref="B611:B613"/>
    <mergeCell ref="B617:B619"/>
    <mergeCell ref="D635:D637"/>
    <mergeCell ref="B626:B628"/>
    <mergeCell ref="E617:E619"/>
    <mergeCell ref="E614:E616"/>
    <mergeCell ref="C647:C648"/>
    <mergeCell ref="B620:B622"/>
    <mergeCell ref="E629:E631"/>
    <mergeCell ref="C617:C619"/>
    <mergeCell ref="C620:C622"/>
    <mergeCell ref="C623:C625"/>
    <mergeCell ref="D638:D640"/>
    <mergeCell ref="E623:E625"/>
    <mergeCell ref="B614:B616"/>
    <mergeCell ref="B629:B631"/>
    <mergeCell ref="B632:B634"/>
    <mergeCell ref="C629:C631"/>
    <mergeCell ref="D623:D625"/>
    <mergeCell ref="B623:B625"/>
    <mergeCell ref="D629:D631"/>
    <mergeCell ref="B638:B640"/>
    <mergeCell ref="E664:E666"/>
    <mergeCell ref="D661:D663"/>
    <mergeCell ref="C664:C666"/>
    <mergeCell ref="C667:C669"/>
    <mergeCell ref="C673:C675"/>
    <mergeCell ref="B649:B651"/>
    <mergeCell ref="D670:D672"/>
    <mergeCell ref="D673:D675"/>
    <mergeCell ref="F673:F675"/>
    <mergeCell ref="F667:F669"/>
    <mergeCell ref="B658:B660"/>
    <mergeCell ref="B670:B672"/>
    <mergeCell ref="B664:B666"/>
    <mergeCell ref="E655:E657"/>
    <mergeCell ref="C652:C654"/>
    <mergeCell ref="A645:A648"/>
    <mergeCell ref="B645:B646"/>
    <mergeCell ref="D645:D646"/>
    <mergeCell ref="E645:E646"/>
    <mergeCell ref="B647:B648"/>
    <mergeCell ref="D647:D648"/>
    <mergeCell ref="E647:E648"/>
    <mergeCell ref="C645:C646"/>
    <mergeCell ref="D664:D666"/>
    <mergeCell ref="A605:A606"/>
    <mergeCell ref="A607:A610"/>
    <mergeCell ref="G751:G754"/>
    <mergeCell ref="G707:G710"/>
    <mergeCell ref="H727:H730"/>
    <mergeCell ref="I727:I730"/>
    <mergeCell ref="G731:G734"/>
    <mergeCell ref="J691:J694"/>
    <mergeCell ref="K723:K726"/>
    <mergeCell ref="J715:J718"/>
    <mergeCell ref="K687:K690"/>
    <mergeCell ref="K727:K730"/>
    <mergeCell ref="I723:I726"/>
    <mergeCell ref="I687:I690"/>
    <mergeCell ref="H703:H706"/>
    <mergeCell ref="J695:J698"/>
    <mergeCell ref="J687:J690"/>
    <mergeCell ref="K699:K702"/>
    <mergeCell ref="K719:K722"/>
    <mergeCell ref="K695:K698"/>
    <mergeCell ref="J719:J722"/>
    <mergeCell ref="I735:I738"/>
    <mergeCell ref="J731:J734"/>
    <mergeCell ref="G643:G644"/>
    <mergeCell ref="C649:C651"/>
    <mergeCell ref="D632:D634"/>
    <mergeCell ref="D655:D657"/>
    <mergeCell ref="B655:B657"/>
    <mergeCell ref="D727:D730"/>
    <mergeCell ref="B699:B702"/>
    <mergeCell ref="A719:A726"/>
    <mergeCell ref="F645:F646"/>
    <mergeCell ref="C183:C186"/>
    <mergeCell ref="C164:C166"/>
    <mergeCell ref="C233:C235"/>
    <mergeCell ref="F649:F651"/>
    <mergeCell ref="C106:C109"/>
    <mergeCell ref="C365:C367"/>
    <mergeCell ref="C368:C371"/>
    <mergeCell ref="E594:E597"/>
    <mergeCell ref="C589:C591"/>
    <mergeCell ref="C560:C561"/>
    <mergeCell ref="F626:F628"/>
    <mergeCell ref="D233:D235"/>
    <mergeCell ref="F568:F569"/>
    <mergeCell ref="F558:F559"/>
    <mergeCell ref="E560:E561"/>
    <mergeCell ref="C226:C227"/>
    <mergeCell ref="E251:E253"/>
    <mergeCell ref="F251:F253"/>
    <mergeCell ref="D360:D362"/>
    <mergeCell ref="E342:E344"/>
    <mergeCell ref="D322:D323"/>
    <mergeCell ref="E363:E364"/>
    <mergeCell ref="E620:E622"/>
    <mergeCell ref="C562:C563"/>
    <mergeCell ref="E607:E608"/>
    <mergeCell ref="F533:F535"/>
    <mergeCell ref="C643:C644"/>
    <mergeCell ref="C635:C637"/>
    <mergeCell ref="E649:E651"/>
    <mergeCell ref="D558:D559"/>
    <mergeCell ref="F524:F526"/>
    <mergeCell ref="C548:C549"/>
    <mergeCell ref="G620:G622"/>
    <mergeCell ref="F583:F585"/>
    <mergeCell ref="C609:C610"/>
    <mergeCell ref="G614:G616"/>
    <mergeCell ref="G577:G579"/>
    <mergeCell ref="C568:C569"/>
    <mergeCell ref="E558:E559"/>
    <mergeCell ref="C556:C557"/>
    <mergeCell ref="G562:G563"/>
    <mergeCell ref="C558:C559"/>
    <mergeCell ref="E552:E553"/>
    <mergeCell ref="G607:G608"/>
    <mergeCell ref="F611:F613"/>
    <mergeCell ref="F572:F573"/>
    <mergeCell ref="F570:F571"/>
    <mergeCell ref="G568:G569"/>
    <mergeCell ref="D554:D555"/>
    <mergeCell ref="G583:G585"/>
    <mergeCell ref="E589:E591"/>
    <mergeCell ref="E580:E582"/>
    <mergeCell ref="D614:D616"/>
    <mergeCell ref="D562:D563"/>
    <mergeCell ref="D594:D597"/>
    <mergeCell ref="D556:D557"/>
    <mergeCell ref="D572:D573"/>
    <mergeCell ref="G554:G555"/>
    <mergeCell ref="D620:D622"/>
    <mergeCell ref="G580:G582"/>
    <mergeCell ref="E570:E571"/>
    <mergeCell ref="E568:E569"/>
    <mergeCell ref="E574:E576"/>
    <mergeCell ref="D568:D569"/>
    <mergeCell ref="F921:F923"/>
    <mergeCell ref="F917:F918"/>
    <mergeCell ref="E942:E944"/>
    <mergeCell ref="C842:C844"/>
    <mergeCell ref="E976:E978"/>
    <mergeCell ref="D965:D966"/>
    <mergeCell ref="E963:E964"/>
    <mergeCell ref="C554:C555"/>
    <mergeCell ref="C614:C616"/>
    <mergeCell ref="D574:D576"/>
    <mergeCell ref="F589:F591"/>
    <mergeCell ref="F560:F561"/>
    <mergeCell ref="F629:F631"/>
    <mergeCell ref="F647:F648"/>
    <mergeCell ref="C638:C640"/>
    <mergeCell ref="D658:D660"/>
    <mergeCell ref="C626:C628"/>
    <mergeCell ref="E626:E628"/>
    <mergeCell ref="D626:D628"/>
    <mergeCell ref="F965:F966"/>
    <mergeCell ref="F942:F944"/>
    <mergeCell ref="E851:E853"/>
    <mergeCell ref="C715:C718"/>
    <mergeCell ref="D687:D690"/>
    <mergeCell ref="D683:D686"/>
    <mergeCell ref="C670:C672"/>
    <mergeCell ref="C632:C634"/>
    <mergeCell ref="F638:F640"/>
    <mergeCell ref="F655:F657"/>
    <mergeCell ref="D649:D651"/>
    <mergeCell ref="E661:E663"/>
    <mergeCell ref="D652:D654"/>
    <mergeCell ref="C679:C682"/>
    <mergeCell ref="B691:B694"/>
    <mergeCell ref="B679:B682"/>
    <mergeCell ref="B695:B698"/>
    <mergeCell ref="B755:B758"/>
    <mergeCell ref="A939:A944"/>
    <mergeCell ref="B942:B944"/>
    <mergeCell ref="B819:B820"/>
    <mergeCell ref="A829:A834"/>
    <mergeCell ref="B811:B812"/>
    <mergeCell ref="A903:A904"/>
    <mergeCell ref="C887:C889"/>
    <mergeCell ref="C949:C950"/>
    <mergeCell ref="A905:A906"/>
    <mergeCell ref="D953:D954"/>
    <mergeCell ref="D921:D923"/>
    <mergeCell ref="C963:C964"/>
    <mergeCell ref="C907:C908"/>
    <mergeCell ref="D715:D718"/>
    <mergeCell ref="D699:D702"/>
    <mergeCell ref="D775:D778"/>
    <mergeCell ref="D963:D964"/>
    <mergeCell ref="C817:C818"/>
    <mergeCell ref="B875:B877"/>
    <mergeCell ref="B866:B868"/>
    <mergeCell ref="C866:C868"/>
    <mergeCell ref="C863:C865"/>
    <mergeCell ref="D854:D856"/>
    <mergeCell ref="D829:D830"/>
    <mergeCell ref="B903:B904"/>
    <mergeCell ref="C903:C904"/>
    <mergeCell ref="B845:B847"/>
    <mergeCell ref="B860:B862"/>
    <mergeCell ref="C860:C862"/>
    <mergeCell ref="B863:B865"/>
    <mergeCell ref="C827:C828"/>
    <mergeCell ref="B896:B898"/>
    <mergeCell ref="C799:C800"/>
    <mergeCell ref="C801:C802"/>
    <mergeCell ref="C951:C952"/>
    <mergeCell ref="B921:B923"/>
    <mergeCell ref="C955:C956"/>
    <mergeCell ref="A927:A932"/>
    <mergeCell ref="C719:C722"/>
    <mergeCell ref="B723:B726"/>
    <mergeCell ref="B731:B734"/>
    <mergeCell ref="B735:B738"/>
    <mergeCell ref="B707:B710"/>
    <mergeCell ref="B683:B686"/>
    <mergeCell ref="C893:C895"/>
    <mergeCell ref="B857:B859"/>
    <mergeCell ref="E999:E1000"/>
    <mergeCell ref="A649:A678"/>
    <mergeCell ref="C930:C932"/>
    <mergeCell ref="D896:D898"/>
    <mergeCell ref="B635:B637"/>
    <mergeCell ref="B673:B675"/>
    <mergeCell ref="C819:C820"/>
    <mergeCell ref="C823:C824"/>
    <mergeCell ref="C896:C898"/>
    <mergeCell ref="B890:B892"/>
    <mergeCell ref="B687:B690"/>
    <mergeCell ref="C878:C880"/>
    <mergeCell ref="B825:B826"/>
    <mergeCell ref="A887:A898"/>
    <mergeCell ref="A687:A718"/>
    <mergeCell ref="A727:A758"/>
    <mergeCell ref="A759:A782"/>
    <mergeCell ref="B775:B778"/>
    <mergeCell ref="B767:B770"/>
    <mergeCell ref="C815:C816"/>
    <mergeCell ref="C825:C826"/>
    <mergeCell ref="B783:B784"/>
    <mergeCell ref="B835:B836"/>
    <mergeCell ref="C683:C686"/>
    <mergeCell ref="C727:C730"/>
    <mergeCell ref="C703:C706"/>
    <mergeCell ref="B739:B742"/>
    <mergeCell ref="B801:B802"/>
    <mergeCell ref="C735:C738"/>
    <mergeCell ref="C743:C746"/>
    <mergeCell ref="A679:A686"/>
    <mergeCell ref="A785:A791"/>
    <mergeCell ref="A792:A794"/>
    <mergeCell ref="A835:A838"/>
    <mergeCell ref="B795:B796"/>
    <mergeCell ref="C795:C796"/>
    <mergeCell ref="B827:B828"/>
    <mergeCell ref="C839:C841"/>
    <mergeCell ref="A907:A908"/>
    <mergeCell ref="B887:B889"/>
    <mergeCell ref="C813:C814"/>
    <mergeCell ref="B913:B914"/>
    <mergeCell ref="B1176:B1178"/>
    <mergeCell ref="B1060:B1061"/>
    <mergeCell ref="B854:B856"/>
    <mergeCell ref="B1082:B1083"/>
    <mergeCell ref="C1082:C1083"/>
    <mergeCell ref="B927:B929"/>
    <mergeCell ref="B930:B932"/>
    <mergeCell ref="C936:C938"/>
    <mergeCell ref="C933:C935"/>
    <mergeCell ref="C911:C912"/>
    <mergeCell ref="C913:C914"/>
    <mergeCell ref="C881:C883"/>
    <mergeCell ref="C917:C918"/>
    <mergeCell ref="B1078:B1079"/>
    <mergeCell ref="B1084:B1085"/>
    <mergeCell ref="B1018:B1020"/>
    <mergeCell ref="B1068:B1069"/>
    <mergeCell ref="C1068:C1069"/>
    <mergeCell ref="C1084:C1085"/>
    <mergeCell ref="B1064:B1065"/>
    <mergeCell ref="A839:A856"/>
    <mergeCell ref="B743:B746"/>
    <mergeCell ref="B961:B962"/>
    <mergeCell ref="B901:B902"/>
    <mergeCell ref="B831:B832"/>
    <mergeCell ref="B1024:B1026"/>
    <mergeCell ref="A1742:A1743"/>
    <mergeCell ref="B1120:B1121"/>
    <mergeCell ref="B1033:B1035"/>
    <mergeCell ref="C1104:C1105"/>
    <mergeCell ref="B1036:B1038"/>
    <mergeCell ref="C837:C838"/>
    <mergeCell ref="B1116:B1117"/>
    <mergeCell ref="B1125:B1127"/>
    <mergeCell ref="B957:B958"/>
    <mergeCell ref="A899:A900"/>
    <mergeCell ref="A901:A902"/>
    <mergeCell ref="A819:A824"/>
    <mergeCell ref="B813:B814"/>
    <mergeCell ref="C970:C972"/>
    <mergeCell ref="C973:C975"/>
    <mergeCell ref="C976:C978"/>
    <mergeCell ref="B1070:B1071"/>
    <mergeCell ref="C1072:C1073"/>
    <mergeCell ref="C1076:C1077"/>
    <mergeCell ref="C1074:C1075"/>
    <mergeCell ref="B963:B964"/>
    <mergeCell ref="C875:C877"/>
    <mergeCell ref="B955:B956"/>
    <mergeCell ref="B1027:B1029"/>
    <mergeCell ref="C1108:C1109"/>
    <mergeCell ref="C1120:C1121"/>
    <mergeCell ref="C1125:C1127"/>
    <mergeCell ref="C1736:C1739"/>
    <mergeCell ref="C1740:C1741"/>
    <mergeCell ref="B1696:B1697"/>
    <mergeCell ref="B1320:B1322"/>
    <mergeCell ref="B1241:B1242"/>
    <mergeCell ref="C1098:C1099"/>
    <mergeCell ref="B1212:B1214"/>
    <mergeCell ref="B1194:B1196"/>
    <mergeCell ref="C1218:C1220"/>
    <mergeCell ref="C1241:C1242"/>
    <mergeCell ref="B1299:B1301"/>
    <mergeCell ref="C1299:C1301"/>
    <mergeCell ref="C1305:C1307"/>
    <mergeCell ref="B1275:B1276"/>
    <mergeCell ref="B1203:B1205"/>
    <mergeCell ref="C1203:C1205"/>
    <mergeCell ref="B1243:B1244"/>
    <mergeCell ref="B1253:B1254"/>
    <mergeCell ref="C1245:C1246"/>
    <mergeCell ref="C1243:C1244"/>
    <mergeCell ref="B1247:B1248"/>
    <mergeCell ref="B1237:B1238"/>
    <mergeCell ref="B1158:B1160"/>
    <mergeCell ref="C1194:C1196"/>
    <mergeCell ref="C1259:C1260"/>
    <mergeCell ref="C1255:C1256"/>
    <mergeCell ref="C1251:C1252"/>
    <mergeCell ref="B1215:B1217"/>
    <mergeCell ref="B1478:B1480"/>
    <mergeCell ref="B1574:B1577"/>
    <mergeCell ref="C1574:C1577"/>
    <mergeCell ref="C1726:C1727"/>
    <mergeCell ref="A1736:A1739"/>
    <mergeCell ref="C797:C798"/>
    <mergeCell ref="B805:B806"/>
    <mergeCell ref="B1711:B1712"/>
    <mergeCell ref="B1608:B1610"/>
    <mergeCell ref="C1608:C1610"/>
    <mergeCell ref="C1606:C1607"/>
    <mergeCell ref="B1638:B1640"/>
    <mergeCell ref="C1638:C1640"/>
    <mergeCell ref="B1648:B1650"/>
    <mergeCell ref="C1648:C1650"/>
    <mergeCell ref="B1658:B1660"/>
    <mergeCell ref="C1658:C1660"/>
    <mergeCell ref="B1668:B1670"/>
    <mergeCell ref="C1668:C1670"/>
    <mergeCell ref="C1590:C1591"/>
    <mergeCell ref="C1676:C1677"/>
    <mergeCell ref="A1096:A1097"/>
    <mergeCell ref="C1086:C1087"/>
    <mergeCell ref="C1100:C1101"/>
    <mergeCell ref="C1134:C1136"/>
    <mergeCell ref="B1466:B1469"/>
    <mergeCell ref="B1458:B1461"/>
    <mergeCell ref="B1110:B1111"/>
    <mergeCell ref="C1110:C1111"/>
    <mergeCell ref="B1086:B1087"/>
    <mergeCell ref="B1221:B1223"/>
    <mergeCell ref="C1221:C1223"/>
    <mergeCell ref="B1269:B1270"/>
    <mergeCell ref="C1414:C1417"/>
    <mergeCell ref="A1259:A1272"/>
    <mergeCell ref="A1462:A1473"/>
    <mergeCell ref="C1197:C1199"/>
    <mergeCell ref="B1233:B1235"/>
    <mergeCell ref="B1365:B1367"/>
    <mergeCell ref="C1430:C1433"/>
    <mergeCell ref="C1326:C1328"/>
    <mergeCell ref="C1261:C1262"/>
    <mergeCell ref="C1200:C1202"/>
    <mergeCell ref="C1088:C1089"/>
    <mergeCell ref="B1100:B1101"/>
    <mergeCell ref="B1332:B1334"/>
    <mergeCell ref="B1323:B1325"/>
    <mergeCell ref="C1118:C1119"/>
    <mergeCell ref="B1094:B1095"/>
    <mergeCell ref="C1094:C1095"/>
    <mergeCell ref="C1149:C1151"/>
    <mergeCell ref="C1173:C1175"/>
    <mergeCell ref="B1170:B1172"/>
    <mergeCell ref="C1140:C1142"/>
    <mergeCell ref="B1088:B1089"/>
    <mergeCell ref="B1104:B1105"/>
    <mergeCell ref="C1263:C1264"/>
    <mergeCell ref="C1143:C1145"/>
    <mergeCell ref="C1164:C1166"/>
    <mergeCell ref="B1143:B1145"/>
    <mergeCell ref="C1239:C1240"/>
    <mergeCell ref="B1245:B1246"/>
    <mergeCell ref="B1218:B1220"/>
    <mergeCell ref="B1380:B1382"/>
    <mergeCell ref="C1380:C1382"/>
    <mergeCell ref="B1092:B1093"/>
    <mergeCell ref="B1146:B1148"/>
    <mergeCell ref="B1255:B1256"/>
    <mergeCell ref="B1599:B1600"/>
    <mergeCell ref="C1599:C1600"/>
    <mergeCell ref="C1332:C1334"/>
    <mergeCell ref="C1338:C1340"/>
    <mergeCell ref="C1341:C1343"/>
    <mergeCell ref="C1206:C1208"/>
    <mergeCell ref="B1230:B1232"/>
    <mergeCell ref="C1230:C1232"/>
    <mergeCell ref="C1224:C1226"/>
    <mergeCell ref="C1227:C1229"/>
    <mergeCell ref="B1392:B1394"/>
    <mergeCell ref="C1462:C1465"/>
    <mergeCell ref="B1493:B1495"/>
    <mergeCell ref="B1505:B1507"/>
    <mergeCell ref="C1505:C1507"/>
    <mergeCell ref="C1267:C1268"/>
    <mergeCell ref="B1356:B1358"/>
    <mergeCell ref="B1371:B1373"/>
    <mergeCell ref="B1398:B1401"/>
    <mergeCell ref="B1410:B1413"/>
    <mergeCell ref="B1389:B1391"/>
    <mergeCell ref="B1277:B1278"/>
    <mergeCell ref="B1470:B1473"/>
    <mergeCell ref="C1470:C1473"/>
    <mergeCell ref="C1350:C1352"/>
    <mergeCell ref="C1311:C1313"/>
    <mergeCell ref="B1259:B1260"/>
    <mergeCell ref="C1281:C1282"/>
    <mergeCell ref="B1350:B1352"/>
    <mergeCell ref="B1353:B1355"/>
    <mergeCell ref="B1251:B1252"/>
    <mergeCell ref="C1329:C1331"/>
    <mergeCell ref="C1558:C1561"/>
    <mergeCell ref="C1269:C1270"/>
    <mergeCell ref="C1285:C1286"/>
    <mergeCell ref="C1442:C1445"/>
    <mergeCell ref="C1277:C1278"/>
    <mergeCell ref="C1389:C1391"/>
    <mergeCell ref="C1454:C1457"/>
    <mergeCell ref="C1302:C1304"/>
    <mergeCell ref="C1410:C1413"/>
    <mergeCell ref="C1279:C1280"/>
    <mergeCell ref="C1843:C1845"/>
    <mergeCell ref="C1371:C1373"/>
    <mergeCell ref="C1106:C1107"/>
    <mergeCell ref="B939:B941"/>
    <mergeCell ref="A1045:A1051"/>
    <mergeCell ref="A1009:A1044"/>
    <mergeCell ref="B1239:B1240"/>
    <mergeCell ref="B1185:B1187"/>
    <mergeCell ref="B1257:B1258"/>
    <mergeCell ref="C1257:C1258"/>
    <mergeCell ref="C999:C1000"/>
    <mergeCell ref="B1021:B1023"/>
    <mergeCell ref="C959:C960"/>
    <mergeCell ref="C957:C958"/>
    <mergeCell ref="B1131:B1133"/>
    <mergeCell ref="B1112:B1113"/>
    <mergeCell ref="B982:B984"/>
    <mergeCell ref="C1007:C1008"/>
    <mergeCell ref="B970:B972"/>
    <mergeCell ref="B1062:B1063"/>
    <mergeCell ref="B1593:B1594"/>
    <mergeCell ref="C1593:C1594"/>
    <mergeCell ref="A1273:A1276"/>
    <mergeCell ref="A1285:A1286"/>
    <mergeCell ref="C1005:C1006"/>
    <mergeCell ref="C1478:C1480"/>
    <mergeCell ref="A1182:A1208"/>
    <mergeCell ref="B1102:B1103"/>
    <mergeCell ref="B1182:B1184"/>
    <mergeCell ref="B1263:B1264"/>
    <mergeCell ref="C1182:C1184"/>
    <mergeCell ref="C1027:C1029"/>
    <mergeCell ref="C1030:C1032"/>
    <mergeCell ref="C1015:C1017"/>
    <mergeCell ref="C1167:C1169"/>
    <mergeCell ref="C1102:C1103"/>
    <mergeCell ref="A1068:A1077"/>
    <mergeCell ref="C915:C916"/>
    <mergeCell ref="C919:C920"/>
    <mergeCell ref="B959:B960"/>
    <mergeCell ref="B953:B954"/>
    <mergeCell ref="C988:C990"/>
    <mergeCell ref="B915:B916"/>
    <mergeCell ref="C1114:C1115"/>
    <mergeCell ref="C1215:C1217"/>
    <mergeCell ref="C1024:C1026"/>
    <mergeCell ref="C1018:C1020"/>
    <mergeCell ref="C1058:C1059"/>
    <mergeCell ref="B1015:B1017"/>
    <mergeCell ref="C1042:C1044"/>
    <mergeCell ref="A1398:A1417"/>
    <mergeCell ref="A1249:A1250"/>
    <mergeCell ref="A1251:A1258"/>
    <mergeCell ref="B1197:B1199"/>
    <mergeCell ref="A857:A868"/>
    <mergeCell ref="A869:A886"/>
    <mergeCell ref="B881:B883"/>
    <mergeCell ref="B917:B918"/>
    <mergeCell ref="A997:A1008"/>
    <mergeCell ref="B979:B981"/>
    <mergeCell ref="A921:A926"/>
    <mergeCell ref="B839:B841"/>
    <mergeCell ref="B907:B908"/>
    <mergeCell ref="B949:B950"/>
    <mergeCell ref="B919:B920"/>
    <mergeCell ref="C924:C926"/>
    <mergeCell ref="C1001:C1002"/>
    <mergeCell ref="B951:B952"/>
    <mergeCell ref="B933:B935"/>
    <mergeCell ref="C1078:C1079"/>
    <mergeCell ref="B1090:B1091"/>
    <mergeCell ref="C1033:C1035"/>
    <mergeCell ref="C1036:C1038"/>
    <mergeCell ref="A949:A966"/>
    <mergeCell ref="A1078:A1087"/>
    <mergeCell ref="A982:A996"/>
    <mergeCell ref="B1009:B1011"/>
    <mergeCell ref="A909:A920"/>
    <mergeCell ref="C1012:C1014"/>
    <mergeCell ref="B976:B978"/>
    <mergeCell ref="C965:C966"/>
    <mergeCell ref="B973:B975"/>
    <mergeCell ref="B999:B1000"/>
    <mergeCell ref="B967:B969"/>
    <mergeCell ref="B1042:B1044"/>
    <mergeCell ref="C905:C906"/>
    <mergeCell ref="A1058:A1067"/>
    <mergeCell ref="C1170:C1172"/>
    <mergeCell ref="C1176:C1178"/>
    <mergeCell ref="B1140:B1142"/>
    <mergeCell ref="A1098:A1121"/>
    <mergeCell ref="B965:B966"/>
    <mergeCell ref="C921:C923"/>
    <mergeCell ref="B911:B912"/>
    <mergeCell ref="C1039:C1041"/>
    <mergeCell ref="B1001:B1002"/>
    <mergeCell ref="B997:B998"/>
    <mergeCell ref="C1131:C1133"/>
    <mergeCell ref="B1118:B1119"/>
    <mergeCell ref="C1128:C1130"/>
    <mergeCell ref="B1072:B1073"/>
    <mergeCell ref="C1064:C1065"/>
    <mergeCell ref="B924:B926"/>
    <mergeCell ref="B1106:B1107"/>
    <mergeCell ref="C1080:C1081"/>
    <mergeCell ref="B1152:B1154"/>
    <mergeCell ref="A933:A938"/>
    <mergeCell ref="C967:C969"/>
    <mergeCell ref="A1149:A1151"/>
    <mergeCell ref="A1088:A1095"/>
    <mergeCell ref="B837:B838"/>
    <mergeCell ref="C854:C856"/>
    <mergeCell ref="B878:B880"/>
    <mergeCell ref="B848:B850"/>
    <mergeCell ref="C848:C850"/>
    <mergeCell ref="C890:C892"/>
    <mergeCell ref="C939:C941"/>
    <mergeCell ref="B893:B895"/>
    <mergeCell ref="C1070:C1071"/>
    <mergeCell ref="C982:C984"/>
    <mergeCell ref="B1039:B1041"/>
    <mergeCell ref="B1056:B1057"/>
    <mergeCell ref="C1056:C1057"/>
    <mergeCell ref="B1076:B1077"/>
    <mergeCell ref="C835:C836"/>
    <mergeCell ref="B842:B844"/>
    <mergeCell ref="B884:B886"/>
    <mergeCell ref="B905:B906"/>
    <mergeCell ref="B1005:B1006"/>
    <mergeCell ref="C979:C981"/>
    <mergeCell ref="C1066:C1067"/>
    <mergeCell ref="B1012:B1014"/>
    <mergeCell ref="B1066:B1067"/>
    <mergeCell ref="B991:B993"/>
    <mergeCell ref="C991:C993"/>
    <mergeCell ref="C961:C962"/>
    <mergeCell ref="B1007:B1008"/>
    <mergeCell ref="C901:C902"/>
    <mergeCell ref="B869:B871"/>
    <mergeCell ref="B872:B874"/>
    <mergeCell ref="C884:C886"/>
    <mergeCell ref="C845:C847"/>
    <mergeCell ref="A795:A818"/>
    <mergeCell ref="B809:B810"/>
    <mergeCell ref="D1039:D1041"/>
    <mergeCell ref="D1131:D1133"/>
    <mergeCell ref="D1076:D1077"/>
    <mergeCell ref="D1146:D1148"/>
    <mergeCell ref="D1120:D1121"/>
    <mergeCell ref="C927:C929"/>
    <mergeCell ref="C953:C954"/>
    <mergeCell ref="D927:D929"/>
    <mergeCell ref="B1114:B1115"/>
    <mergeCell ref="D994:D996"/>
    <mergeCell ref="C994:C996"/>
    <mergeCell ref="B1134:B1136"/>
    <mergeCell ref="A825:A828"/>
    <mergeCell ref="B821:B822"/>
    <mergeCell ref="E1082:E1083"/>
    <mergeCell ref="D1137:D1139"/>
    <mergeCell ref="D1072:D1073"/>
    <mergeCell ref="E1072:E1073"/>
    <mergeCell ref="E881:E883"/>
    <mergeCell ref="D881:D883"/>
    <mergeCell ref="D919:D920"/>
    <mergeCell ref="D1070:D1071"/>
    <mergeCell ref="D1068:D1069"/>
    <mergeCell ref="B833:B834"/>
    <mergeCell ref="C833:C834"/>
    <mergeCell ref="C909:C910"/>
    <mergeCell ref="B909:B910"/>
    <mergeCell ref="C1122:C1124"/>
    <mergeCell ref="B1137:B1139"/>
    <mergeCell ref="C1146:C1148"/>
    <mergeCell ref="E907:E908"/>
    <mergeCell ref="E1255:E1256"/>
    <mergeCell ref="F1074:F1075"/>
    <mergeCell ref="E1080:E1081"/>
    <mergeCell ref="G1098:G1099"/>
    <mergeCell ref="E1104:E1105"/>
    <mergeCell ref="G1155:G1157"/>
    <mergeCell ref="F1146:F1148"/>
    <mergeCell ref="E1078:E1079"/>
    <mergeCell ref="H1197:H1199"/>
    <mergeCell ref="F911:F912"/>
    <mergeCell ref="E917:E918"/>
    <mergeCell ref="E1167:E1169"/>
    <mergeCell ref="E1218:E1220"/>
    <mergeCell ref="H1064:H1065"/>
    <mergeCell ref="H1058:H1059"/>
    <mergeCell ref="H1012:H1014"/>
    <mergeCell ref="G1042:G1044"/>
    <mergeCell ref="F997:F998"/>
    <mergeCell ref="F1007:F1008"/>
    <mergeCell ref="F988:F990"/>
    <mergeCell ref="E1120:E1121"/>
    <mergeCell ref="E1110:E1111"/>
    <mergeCell ref="F1120:F1121"/>
    <mergeCell ref="H1146:H1148"/>
    <mergeCell ref="E911:E912"/>
    <mergeCell ref="H1024:H1026"/>
    <mergeCell ref="G1018:G1020"/>
    <mergeCell ref="G1009:G1011"/>
    <mergeCell ref="H1084:H1085"/>
    <mergeCell ref="G1062:G1063"/>
    <mergeCell ref="F1206:F1208"/>
    <mergeCell ref="E1152:E1154"/>
    <mergeCell ref="F1152:F1154"/>
    <mergeCell ref="F1237:F1238"/>
    <mergeCell ref="G1237:G1238"/>
    <mergeCell ref="G1247:G1248"/>
    <mergeCell ref="F1259:F1260"/>
    <mergeCell ref="H1269:H1270"/>
    <mergeCell ref="E1263:E1264"/>
    <mergeCell ref="E1269:E1270"/>
    <mergeCell ref="E1125:E1127"/>
    <mergeCell ref="E1114:E1115"/>
    <mergeCell ref="E1102:E1103"/>
    <mergeCell ref="F1100:F1101"/>
    <mergeCell ref="F1116:F1117"/>
    <mergeCell ref="F1118:F1119"/>
    <mergeCell ref="F1267:F1268"/>
    <mergeCell ref="E1118:E1119"/>
    <mergeCell ref="G1152:G1154"/>
    <mergeCell ref="H1152:H1154"/>
    <mergeCell ref="F1106:F1107"/>
    <mergeCell ref="F1263:F1264"/>
    <mergeCell ref="H1259:H1260"/>
    <mergeCell ref="E1265:E1266"/>
    <mergeCell ref="F1251:F1252"/>
    <mergeCell ref="G1122:G1124"/>
    <mergeCell ref="E1134:E1136"/>
    <mergeCell ref="E1155:E1157"/>
    <mergeCell ref="H1164:H1166"/>
    <mergeCell ref="G1125:G1127"/>
    <mergeCell ref="E1106:E1107"/>
    <mergeCell ref="E1158:E1160"/>
    <mergeCell ref="J1167:J1169"/>
    <mergeCell ref="F1072:F1073"/>
    <mergeCell ref="G1072:G1073"/>
    <mergeCell ref="H1072:H1073"/>
    <mergeCell ref="J1170:J1172"/>
    <mergeCell ref="E1170:E1172"/>
    <mergeCell ref="E1176:E1178"/>
    <mergeCell ref="H1203:H1205"/>
    <mergeCell ref="D1082:D1083"/>
    <mergeCell ref="H1215:H1217"/>
    <mergeCell ref="H1131:H1133"/>
    <mergeCell ref="G1253:G1254"/>
    <mergeCell ref="F1241:F1242"/>
    <mergeCell ref="H1241:H1242"/>
    <mergeCell ref="F1185:F1187"/>
    <mergeCell ref="E1243:E1244"/>
    <mergeCell ref="F1092:F1093"/>
    <mergeCell ref="G1092:G1093"/>
    <mergeCell ref="D1203:D1205"/>
    <mergeCell ref="J1140:J1142"/>
    <mergeCell ref="D1152:D1154"/>
    <mergeCell ref="G1191:G1193"/>
    <mergeCell ref="I1206:I1208"/>
    <mergeCell ref="E1237:E1238"/>
    <mergeCell ref="G1203:G1205"/>
    <mergeCell ref="H1239:H1240"/>
    <mergeCell ref="I1209:I1211"/>
    <mergeCell ref="J1209:J1211"/>
    <mergeCell ref="F1188:F1190"/>
    <mergeCell ref="F1197:F1199"/>
    <mergeCell ref="G1197:G1199"/>
    <mergeCell ref="J1125:J1127"/>
    <mergeCell ref="D959:D960"/>
    <mergeCell ref="E967:E969"/>
    <mergeCell ref="D961:D962"/>
    <mergeCell ref="J1152:J1154"/>
    <mergeCell ref="I1134:I1136"/>
    <mergeCell ref="G976:G978"/>
    <mergeCell ref="G970:G972"/>
    <mergeCell ref="F963:F964"/>
    <mergeCell ref="F976:F978"/>
    <mergeCell ref="F970:F972"/>
    <mergeCell ref="E1030:E1032"/>
    <mergeCell ref="H1066:H1067"/>
    <mergeCell ref="H1074:H1075"/>
    <mergeCell ref="F1070:F1071"/>
    <mergeCell ref="G988:G990"/>
    <mergeCell ref="G979:G981"/>
    <mergeCell ref="H979:H981"/>
    <mergeCell ref="G1003:G1004"/>
    <mergeCell ref="G1060:G1061"/>
    <mergeCell ref="E1056:E1057"/>
    <mergeCell ref="F1056:F1057"/>
    <mergeCell ref="G1056:G1057"/>
    <mergeCell ref="H1056:H1057"/>
    <mergeCell ref="F1080:F1081"/>
    <mergeCell ref="F1086:F1087"/>
    <mergeCell ref="G1074:G1075"/>
    <mergeCell ref="H1062:H1063"/>
    <mergeCell ref="E1076:E1077"/>
    <mergeCell ref="E1066:E1067"/>
    <mergeCell ref="F1058:F1059"/>
    <mergeCell ref="E1039:E1041"/>
    <mergeCell ref="G1033:G1035"/>
    <mergeCell ref="B1188:B1190"/>
    <mergeCell ref="C1188:C1190"/>
    <mergeCell ref="D1143:D1145"/>
    <mergeCell ref="D1200:D1202"/>
    <mergeCell ref="B1200:B1202"/>
    <mergeCell ref="B1173:B1175"/>
    <mergeCell ref="B1167:B1169"/>
    <mergeCell ref="C1158:C1160"/>
    <mergeCell ref="B1224:B1226"/>
    <mergeCell ref="B1155:B1157"/>
    <mergeCell ref="D1158:D1160"/>
    <mergeCell ref="D1167:D1169"/>
    <mergeCell ref="D1140:D1142"/>
    <mergeCell ref="D1218:D1220"/>
    <mergeCell ref="B1308:B1310"/>
    <mergeCell ref="C1308:C1310"/>
    <mergeCell ref="D1308:D1310"/>
    <mergeCell ref="B1296:B1298"/>
    <mergeCell ref="C1296:C1298"/>
    <mergeCell ref="D1296:D1298"/>
    <mergeCell ref="D1273:D1274"/>
    <mergeCell ref="C1155:C1157"/>
    <mergeCell ref="C1152:C1154"/>
    <mergeCell ref="C1293:C1295"/>
    <mergeCell ref="B1285:B1286"/>
    <mergeCell ref="C1275:C1276"/>
    <mergeCell ref="B1271:B1272"/>
    <mergeCell ref="B1281:B1282"/>
    <mergeCell ref="C1283:C1284"/>
    <mergeCell ref="B1273:B1274"/>
    <mergeCell ref="C1273:C1274"/>
    <mergeCell ref="C1265:C1266"/>
    <mergeCell ref="C1237:C1238"/>
    <mergeCell ref="B1283:B1284"/>
    <mergeCell ref="B1287:B1289"/>
    <mergeCell ref="D1290:D1292"/>
    <mergeCell ref="C1287:C1289"/>
    <mergeCell ref="B1302:B1304"/>
    <mergeCell ref="I1323:I1325"/>
    <mergeCell ref="H1320:H1322"/>
    <mergeCell ref="I1329:I1331"/>
    <mergeCell ref="G1271:G1272"/>
    <mergeCell ref="G1261:G1262"/>
    <mergeCell ref="C1253:C1254"/>
    <mergeCell ref="E1281:E1282"/>
    <mergeCell ref="E1302:E1304"/>
    <mergeCell ref="F1296:F1298"/>
    <mergeCell ref="I1305:I1307"/>
    <mergeCell ref="I1293:I1295"/>
    <mergeCell ref="F1281:F1282"/>
    <mergeCell ref="H1275:H1276"/>
    <mergeCell ref="E1283:E1284"/>
    <mergeCell ref="C1290:C1292"/>
    <mergeCell ref="E1275:E1276"/>
    <mergeCell ref="E1273:E1274"/>
    <mergeCell ref="B1314:B1316"/>
    <mergeCell ref="C1314:C1316"/>
    <mergeCell ref="D1314:D1316"/>
    <mergeCell ref="I1263:I1264"/>
    <mergeCell ref="B1293:B1295"/>
    <mergeCell ref="C1320:C1322"/>
    <mergeCell ref="C1323:C1325"/>
    <mergeCell ref="G1323:G1325"/>
    <mergeCell ref="F1275:F1276"/>
    <mergeCell ref="L1283:L1284"/>
    <mergeCell ref="H1290:H1292"/>
    <mergeCell ref="F1305:F1307"/>
    <mergeCell ref="L1285:L1286"/>
    <mergeCell ref="J1285:J1286"/>
    <mergeCell ref="J1296:J1298"/>
    <mergeCell ref="E1287:E1289"/>
    <mergeCell ref="G1287:G1289"/>
    <mergeCell ref="H1287:H1289"/>
    <mergeCell ref="K1287:K1289"/>
    <mergeCell ref="E1296:E1298"/>
    <mergeCell ref="E1299:E1301"/>
    <mergeCell ref="D1293:D1295"/>
    <mergeCell ref="D1305:D1307"/>
    <mergeCell ref="D1283:D1284"/>
    <mergeCell ref="I1296:I1298"/>
    <mergeCell ref="J1281:J1282"/>
    <mergeCell ref="E1305:E1307"/>
    <mergeCell ref="I1299:I1301"/>
    <mergeCell ref="I1281:I1282"/>
    <mergeCell ref="J1299:J1301"/>
    <mergeCell ref="E1285:E1286"/>
    <mergeCell ref="L1302:L1304"/>
    <mergeCell ref="M1329:M1331"/>
    <mergeCell ref="M1273:M1274"/>
    <mergeCell ref="L1267:L1268"/>
    <mergeCell ref="M1271:M1272"/>
    <mergeCell ref="L1277:L1278"/>
    <mergeCell ref="M1285:M1286"/>
    <mergeCell ref="M1302:M1304"/>
    <mergeCell ref="L1281:L1282"/>
    <mergeCell ref="K1277:K1278"/>
    <mergeCell ref="K1305:K1307"/>
    <mergeCell ref="H1281:H1282"/>
    <mergeCell ref="J1323:J1325"/>
    <mergeCell ref="J1320:J1322"/>
    <mergeCell ref="M1269:M1270"/>
    <mergeCell ref="I1277:I1278"/>
    <mergeCell ref="J1326:J1328"/>
    <mergeCell ref="H1302:H1304"/>
    <mergeCell ref="H1293:H1295"/>
    <mergeCell ref="M1283:M1284"/>
    <mergeCell ref="J1305:J1307"/>
    <mergeCell ref="I1275:I1276"/>
    <mergeCell ref="H1308:H1310"/>
    <mergeCell ref="L1326:L1328"/>
    <mergeCell ref="K1326:K1328"/>
    <mergeCell ref="L1314:L1316"/>
    <mergeCell ref="M1314:M1316"/>
    <mergeCell ref="J1290:J1292"/>
    <mergeCell ref="I1285:I1286"/>
    <mergeCell ref="H1279:H1280"/>
    <mergeCell ref="M1281:M1282"/>
    <mergeCell ref="L1305:L1307"/>
    <mergeCell ref="A1287:A1310"/>
    <mergeCell ref="L1380:L1382"/>
    <mergeCell ref="L1353:L1355"/>
    <mergeCell ref="J1368:J1370"/>
    <mergeCell ref="M1353:M1355"/>
    <mergeCell ref="L1350:L1352"/>
    <mergeCell ref="L1335:L1337"/>
    <mergeCell ref="D1332:D1334"/>
    <mergeCell ref="F1371:F1373"/>
    <mergeCell ref="D1383:D1385"/>
    <mergeCell ref="D1302:D1304"/>
    <mergeCell ref="B1430:B1433"/>
    <mergeCell ref="G1410:G1413"/>
    <mergeCell ref="L1398:L1401"/>
    <mergeCell ref="J1438:J1441"/>
    <mergeCell ref="J1398:J1401"/>
    <mergeCell ref="L1434:L1437"/>
    <mergeCell ref="K1398:K1401"/>
    <mergeCell ref="K1395:K1397"/>
    <mergeCell ref="K1311:K1313"/>
    <mergeCell ref="L1299:L1301"/>
    <mergeCell ref="M1341:M1343"/>
    <mergeCell ref="F1329:F1331"/>
    <mergeCell ref="I1302:I1304"/>
    <mergeCell ref="J1302:J1304"/>
    <mergeCell ref="K1302:K1304"/>
    <mergeCell ref="I1311:I1313"/>
    <mergeCell ref="K1338:K1340"/>
    <mergeCell ref="K1308:K1310"/>
    <mergeCell ref="L1293:L1295"/>
    <mergeCell ref="J1308:J1310"/>
    <mergeCell ref="H1305:H1307"/>
    <mergeCell ref="I1353:I1355"/>
    <mergeCell ref="D1350:D1352"/>
    <mergeCell ref="A1356:A1370"/>
    <mergeCell ref="D1338:D1340"/>
    <mergeCell ref="C1458:C1461"/>
    <mergeCell ref="A1389:A1397"/>
    <mergeCell ref="F1335:F1337"/>
    <mergeCell ref="B1414:B1417"/>
    <mergeCell ref="B1338:B1340"/>
    <mergeCell ref="A1418:A1437"/>
    <mergeCell ref="F1458:F1461"/>
    <mergeCell ref="I1356:I1358"/>
    <mergeCell ref="G1353:G1355"/>
    <mergeCell ref="I1338:I1340"/>
    <mergeCell ref="E1383:E1385"/>
    <mergeCell ref="F1380:F1382"/>
    <mergeCell ref="B1368:B1370"/>
    <mergeCell ref="E1353:E1355"/>
    <mergeCell ref="E1368:E1370"/>
    <mergeCell ref="D1353:D1355"/>
    <mergeCell ref="C1374:C1376"/>
    <mergeCell ref="C1377:C1379"/>
    <mergeCell ref="C1368:C1370"/>
    <mergeCell ref="H1338:H1340"/>
    <mergeCell ref="E1356:E1358"/>
    <mergeCell ref="E1454:E1457"/>
    <mergeCell ref="F1454:F1457"/>
    <mergeCell ref="F1434:F1437"/>
    <mergeCell ref="F1398:F1401"/>
    <mergeCell ref="D1356:D1358"/>
    <mergeCell ref="H1365:H1367"/>
    <mergeCell ref="A1311:A1340"/>
    <mergeCell ref="A1450:A1461"/>
    <mergeCell ref="B1450:B1453"/>
    <mergeCell ref="C1450:C1453"/>
    <mergeCell ref="D1450:D1453"/>
    <mergeCell ref="E1450:E1453"/>
    <mergeCell ref="F1450:F1453"/>
    <mergeCell ref="G1450:G1453"/>
    <mergeCell ref="H1450:H1453"/>
    <mergeCell ref="I1450:I1453"/>
    <mergeCell ref="J1450:J1453"/>
    <mergeCell ref="K1450:K1453"/>
    <mergeCell ref="F1438:F1441"/>
    <mergeCell ref="D1438:D1441"/>
    <mergeCell ref="K1430:K1433"/>
    <mergeCell ref="A1438:A1449"/>
    <mergeCell ref="D1442:D1445"/>
    <mergeCell ref="E1430:E1433"/>
    <mergeCell ref="J1434:J1437"/>
    <mergeCell ref="J1430:J1433"/>
    <mergeCell ref="H1446:H1449"/>
    <mergeCell ref="I1458:I1461"/>
    <mergeCell ref="J1454:J1457"/>
    <mergeCell ref="E1438:E1441"/>
    <mergeCell ref="B1438:B1441"/>
    <mergeCell ref="B1442:B1445"/>
    <mergeCell ref="F1442:F1445"/>
    <mergeCell ref="I1442:I1445"/>
    <mergeCell ref="B703:B706"/>
    <mergeCell ref="B711:B714"/>
    <mergeCell ref="E703:E706"/>
    <mergeCell ref="F703:F706"/>
    <mergeCell ref="H707:H710"/>
    <mergeCell ref="L707:L710"/>
    <mergeCell ref="D711:D714"/>
    <mergeCell ref="E711:E714"/>
    <mergeCell ref="C699:C702"/>
    <mergeCell ref="I711:I714"/>
    <mergeCell ref="M703:M706"/>
    <mergeCell ref="I731:I734"/>
    <mergeCell ref="I743:I746"/>
    <mergeCell ref="B715:B718"/>
    <mergeCell ref="D815:D816"/>
    <mergeCell ref="D803:D804"/>
    <mergeCell ref="D823:D824"/>
    <mergeCell ref="F803:F804"/>
    <mergeCell ref="G821:G822"/>
    <mergeCell ref="G783:G784"/>
    <mergeCell ref="G801:G802"/>
    <mergeCell ref="H803:H804"/>
    <mergeCell ref="C811:C812"/>
    <mergeCell ref="I779:I782"/>
    <mergeCell ref="F779:F782"/>
    <mergeCell ref="D779:D782"/>
    <mergeCell ref="E763:E766"/>
    <mergeCell ref="I751:I754"/>
    <mergeCell ref="I755:I758"/>
    <mergeCell ref="I823:I824"/>
    <mergeCell ref="C805:C806"/>
    <mergeCell ref="C821:C822"/>
    <mergeCell ref="H731:H734"/>
    <mergeCell ref="C739:C742"/>
    <mergeCell ref="C731:C734"/>
    <mergeCell ref="D735:D738"/>
    <mergeCell ref="I703:I706"/>
    <mergeCell ref="J723:J726"/>
    <mergeCell ref="M743:M746"/>
    <mergeCell ref="L727:L730"/>
    <mergeCell ref="E715:E718"/>
    <mergeCell ref="F715:F718"/>
    <mergeCell ref="H743:H746"/>
    <mergeCell ref="F735:F738"/>
    <mergeCell ref="L699:L702"/>
    <mergeCell ref="C723:C726"/>
    <mergeCell ref="H719:H722"/>
    <mergeCell ref="H723:H726"/>
    <mergeCell ref="G719:G722"/>
    <mergeCell ref="E735:E738"/>
    <mergeCell ref="I707:I710"/>
    <mergeCell ref="J707:J710"/>
    <mergeCell ref="D691:D694"/>
    <mergeCell ref="M727:M730"/>
    <mergeCell ref="D703:D706"/>
    <mergeCell ref="H695:H698"/>
    <mergeCell ref="H711:H714"/>
    <mergeCell ref="H691:H694"/>
    <mergeCell ref="C707:C710"/>
    <mergeCell ref="M723:M726"/>
    <mergeCell ref="C869:C871"/>
    <mergeCell ref="C783:C784"/>
    <mergeCell ref="D783:D784"/>
    <mergeCell ref="E783:E784"/>
    <mergeCell ref="F783:F784"/>
    <mergeCell ref="H857:H859"/>
    <mergeCell ref="H811:H812"/>
    <mergeCell ref="H805:H806"/>
    <mergeCell ref="E813:E814"/>
    <mergeCell ref="F813:F814"/>
    <mergeCell ref="D825:D826"/>
    <mergeCell ref="D811:D812"/>
    <mergeCell ref="E829:E830"/>
    <mergeCell ref="F837:F838"/>
    <mergeCell ref="F811:F812"/>
    <mergeCell ref="H837:H838"/>
    <mergeCell ref="G860:G862"/>
    <mergeCell ref="D863:D865"/>
    <mergeCell ref="D869:D871"/>
    <mergeCell ref="D860:D862"/>
    <mergeCell ref="E807:E808"/>
    <mergeCell ref="F801:F802"/>
    <mergeCell ref="F807:F808"/>
    <mergeCell ref="D842:D844"/>
    <mergeCell ref="G839:G841"/>
    <mergeCell ref="D819:D820"/>
    <mergeCell ref="G813:G814"/>
    <mergeCell ref="E869:E871"/>
    <mergeCell ref="F860:F862"/>
    <mergeCell ref="H799:H800"/>
    <mergeCell ref="H827:H828"/>
    <mergeCell ref="F839:F841"/>
    <mergeCell ref="G854:G856"/>
    <mergeCell ref="H825:H826"/>
    <mergeCell ref="G878:G880"/>
    <mergeCell ref="H869:H871"/>
    <mergeCell ref="E878:E880"/>
    <mergeCell ref="E827:E828"/>
    <mergeCell ref="H815:H816"/>
    <mergeCell ref="G881:G883"/>
    <mergeCell ref="E887:E889"/>
    <mergeCell ref="E884:E886"/>
    <mergeCell ref="D837:D838"/>
    <mergeCell ref="H842:H844"/>
    <mergeCell ref="E823:E824"/>
    <mergeCell ref="E842:E844"/>
    <mergeCell ref="E875:E877"/>
    <mergeCell ref="D878:D880"/>
    <mergeCell ref="D887:D889"/>
    <mergeCell ref="D875:D877"/>
    <mergeCell ref="D866:D868"/>
    <mergeCell ref="H823:H824"/>
    <mergeCell ref="H887:H889"/>
    <mergeCell ref="G869:G871"/>
    <mergeCell ref="H835:H836"/>
    <mergeCell ref="G857:G859"/>
    <mergeCell ref="G848:G850"/>
    <mergeCell ref="H848:H850"/>
    <mergeCell ref="G851:G853"/>
    <mergeCell ref="F821:F822"/>
    <mergeCell ref="E872:E874"/>
    <mergeCell ref="H881:H883"/>
    <mergeCell ref="H884:H886"/>
    <mergeCell ref="F1060:F1061"/>
    <mergeCell ref="G957:G958"/>
    <mergeCell ref="D909:D910"/>
    <mergeCell ref="D1024:D1026"/>
    <mergeCell ref="D939:D941"/>
    <mergeCell ref="F955:F956"/>
    <mergeCell ref="F1066:F1067"/>
    <mergeCell ref="D1007:D1008"/>
    <mergeCell ref="G1030:G1032"/>
    <mergeCell ref="G949:G950"/>
    <mergeCell ref="H973:H975"/>
    <mergeCell ref="G965:G966"/>
    <mergeCell ref="E961:E962"/>
    <mergeCell ref="H1021:H1023"/>
    <mergeCell ref="F1003:F1004"/>
    <mergeCell ref="F1005:F1006"/>
    <mergeCell ref="H1005:H1006"/>
    <mergeCell ref="F994:F996"/>
    <mergeCell ref="E1021:E1023"/>
    <mergeCell ref="F1027:F1029"/>
    <mergeCell ref="D924:D926"/>
    <mergeCell ref="D949:D950"/>
    <mergeCell ref="D1056:D1057"/>
    <mergeCell ref="G1036:G1038"/>
    <mergeCell ref="F1033:F1035"/>
    <mergeCell ref="F1018:F1020"/>
    <mergeCell ref="E957:E958"/>
    <mergeCell ref="K1314:K1316"/>
    <mergeCell ref="H1335:H1337"/>
    <mergeCell ref="J1338:J1340"/>
    <mergeCell ref="G1290:G1292"/>
    <mergeCell ref="F1200:F1202"/>
    <mergeCell ref="F1203:F1205"/>
    <mergeCell ref="I1332:I1334"/>
    <mergeCell ref="E1332:E1334"/>
    <mergeCell ref="I1271:I1272"/>
    <mergeCell ref="K1200:K1202"/>
    <mergeCell ref="K1335:K1337"/>
    <mergeCell ref="F1293:F1295"/>
    <mergeCell ref="G1293:G1295"/>
    <mergeCell ref="K1290:K1292"/>
    <mergeCell ref="I1287:I1289"/>
    <mergeCell ref="J1287:J1289"/>
    <mergeCell ref="K1279:K1280"/>
    <mergeCell ref="K1251:K1252"/>
    <mergeCell ref="K1243:K1244"/>
    <mergeCell ref="J1206:J1208"/>
    <mergeCell ref="F1243:F1244"/>
    <mergeCell ref="H1245:H1246"/>
    <mergeCell ref="H1257:H1258"/>
    <mergeCell ref="K1257:K1258"/>
    <mergeCell ref="G1332:G1334"/>
    <mergeCell ref="F1255:F1256"/>
    <mergeCell ref="F1277:F1278"/>
    <mergeCell ref="F1302:F1304"/>
    <mergeCell ref="J1335:J1337"/>
    <mergeCell ref="K1259:K1260"/>
    <mergeCell ref="J1265:J1266"/>
    <mergeCell ref="J1261:J1262"/>
    <mergeCell ref="J1267:J1268"/>
    <mergeCell ref="I1253:I1254"/>
    <mergeCell ref="I1365:I1367"/>
    <mergeCell ref="I1368:I1370"/>
    <mergeCell ref="I1374:I1376"/>
    <mergeCell ref="I1377:I1379"/>
    <mergeCell ref="G1374:G1376"/>
    <mergeCell ref="G1335:G1337"/>
    <mergeCell ref="F1299:F1301"/>
    <mergeCell ref="I1350:I1352"/>
    <mergeCell ref="J1350:J1352"/>
    <mergeCell ref="K1332:K1334"/>
    <mergeCell ref="G1308:G1310"/>
    <mergeCell ref="J1293:J1295"/>
    <mergeCell ref="K1293:K1295"/>
    <mergeCell ref="H1329:H1331"/>
    <mergeCell ref="J1329:J1331"/>
    <mergeCell ref="I1320:I1322"/>
    <mergeCell ref="F1326:F1328"/>
    <mergeCell ref="G1329:G1331"/>
    <mergeCell ref="G1275:G1276"/>
    <mergeCell ref="K1296:K1298"/>
    <mergeCell ref="H1347:H1349"/>
    <mergeCell ref="I1347:I1349"/>
    <mergeCell ref="J1347:J1349"/>
    <mergeCell ref="K1347:K1349"/>
    <mergeCell ref="J1362:J1364"/>
    <mergeCell ref="K1362:K1364"/>
    <mergeCell ref="J1314:J1316"/>
    <mergeCell ref="I1371:I1373"/>
    <mergeCell ref="B1305:B1307"/>
    <mergeCell ref="F1338:F1340"/>
    <mergeCell ref="F1311:F1313"/>
    <mergeCell ref="I1326:I1328"/>
    <mergeCell ref="H1326:H1328"/>
    <mergeCell ref="D1320:D1322"/>
    <mergeCell ref="F1320:F1322"/>
    <mergeCell ref="E1326:E1328"/>
    <mergeCell ref="J1341:J1343"/>
    <mergeCell ref="E1314:E1316"/>
    <mergeCell ref="F1314:F1316"/>
    <mergeCell ref="G1314:G1316"/>
    <mergeCell ref="H1314:H1316"/>
    <mergeCell ref="I1314:I1316"/>
    <mergeCell ref="E1308:E1310"/>
    <mergeCell ref="F1341:F1343"/>
    <mergeCell ref="J1273:J1274"/>
    <mergeCell ref="C1335:C1337"/>
    <mergeCell ref="G1302:G1304"/>
    <mergeCell ref="F1283:F1284"/>
    <mergeCell ref="G1283:G1284"/>
    <mergeCell ref="H1283:H1284"/>
    <mergeCell ref="G1281:G1282"/>
    <mergeCell ref="G1299:G1301"/>
    <mergeCell ref="D1299:D1301"/>
    <mergeCell ref="D1287:D1289"/>
    <mergeCell ref="H1285:H1286"/>
    <mergeCell ref="D1329:D1331"/>
    <mergeCell ref="D1275:D1276"/>
    <mergeCell ref="B1290:B1292"/>
    <mergeCell ref="H1323:H1325"/>
    <mergeCell ref="E1329:E1331"/>
    <mergeCell ref="H1356:H1358"/>
    <mergeCell ref="F1414:F1417"/>
    <mergeCell ref="E1410:E1413"/>
    <mergeCell ref="G1392:G1394"/>
    <mergeCell ref="D1374:D1376"/>
    <mergeCell ref="C1383:C1385"/>
    <mergeCell ref="F1402:F1405"/>
    <mergeCell ref="G1402:G1405"/>
    <mergeCell ref="H1402:H1405"/>
    <mergeCell ref="G1398:G1401"/>
    <mergeCell ref="G1395:G1397"/>
    <mergeCell ref="G1418:G1421"/>
    <mergeCell ref="G1389:G1391"/>
    <mergeCell ref="H1410:H1413"/>
    <mergeCell ref="M1293:M1295"/>
    <mergeCell ref="M1299:M1301"/>
    <mergeCell ref="L1320:L1322"/>
    <mergeCell ref="M1308:M1310"/>
    <mergeCell ref="J1332:J1334"/>
    <mergeCell ref="G1326:G1328"/>
    <mergeCell ref="K1329:K1331"/>
    <mergeCell ref="G1311:G1313"/>
    <mergeCell ref="L1296:L1298"/>
    <mergeCell ref="M1296:M1298"/>
    <mergeCell ref="M1332:M1334"/>
    <mergeCell ref="M1326:M1328"/>
    <mergeCell ref="M1305:M1307"/>
    <mergeCell ref="K1299:K1301"/>
    <mergeCell ref="D1335:D1337"/>
    <mergeCell ref="J1410:J1413"/>
    <mergeCell ref="M1410:M1413"/>
    <mergeCell ref="I1392:I1394"/>
    <mergeCell ref="K1470:K1473"/>
    <mergeCell ref="F1470:F1473"/>
    <mergeCell ref="G1442:G1445"/>
    <mergeCell ref="K1434:K1437"/>
    <mergeCell ref="J1418:J1421"/>
    <mergeCell ref="I1434:I1437"/>
    <mergeCell ref="I1430:I1433"/>
    <mergeCell ref="D1418:D1421"/>
    <mergeCell ref="G1466:G1469"/>
    <mergeCell ref="G1462:G1465"/>
    <mergeCell ref="H1430:H1433"/>
    <mergeCell ref="H1466:H1469"/>
    <mergeCell ref="D1466:D1469"/>
    <mergeCell ref="K1466:K1469"/>
    <mergeCell ref="D1446:D1449"/>
    <mergeCell ref="K1462:K1465"/>
    <mergeCell ref="D1462:D1465"/>
    <mergeCell ref="D1434:D1437"/>
    <mergeCell ref="E1446:E1449"/>
    <mergeCell ref="G1446:G1449"/>
    <mergeCell ref="I1438:I1441"/>
    <mergeCell ref="H1442:H1445"/>
    <mergeCell ref="G1434:G1437"/>
    <mergeCell ref="E1418:E1421"/>
    <mergeCell ref="F1462:F1465"/>
    <mergeCell ref="B1490:B1492"/>
    <mergeCell ref="C1490:C1492"/>
    <mergeCell ref="G1493:G1495"/>
    <mergeCell ref="C1487:C1489"/>
    <mergeCell ref="D1487:D1489"/>
    <mergeCell ref="B1496:B1498"/>
    <mergeCell ref="C1546:C1549"/>
    <mergeCell ref="F1526:F1529"/>
    <mergeCell ref="J1496:J1498"/>
    <mergeCell ref="F1534:F1537"/>
    <mergeCell ref="E1522:E1525"/>
    <mergeCell ref="G1518:G1521"/>
    <mergeCell ref="D1341:D1343"/>
    <mergeCell ref="C1395:C1397"/>
    <mergeCell ref="H1368:H1370"/>
    <mergeCell ref="F1365:F1367"/>
    <mergeCell ref="F1350:F1352"/>
    <mergeCell ref="E1395:E1397"/>
    <mergeCell ref="I1462:I1465"/>
    <mergeCell ref="D1430:D1433"/>
    <mergeCell ref="E1462:E1465"/>
    <mergeCell ref="E1365:E1367"/>
    <mergeCell ref="H1392:H1394"/>
    <mergeCell ref="E1389:E1391"/>
    <mergeCell ref="D1392:D1394"/>
    <mergeCell ref="C1365:C1367"/>
    <mergeCell ref="H1371:H1373"/>
    <mergeCell ref="G1350:G1352"/>
    <mergeCell ref="C1353:C1355"/>
    <mergeCell ref="D1380:D1382"/>
    <mergeCell ref="H1353:H1355"/>
    <mergeCell ref="G1371:G1373"/>
    <mergeCell ref="C1484:C1486"/>
    <mergeCell ref="D1484:D1486"/>
    <mergeCell ref="E1530:E1533"/>
    <mergeCell ref="J1526:J1529"/>
    <mergeCell ref="H1434:H1437"/>
    <mergeCell ref="H1438:H1441"/>
    <mergeCell ref="J1538:J1541"/>
    <mergeCell ref="E1526:E1529"/>
    <mergeCell ref="G1530:G1533"/>
    <mergeCell ref="G1534:G1537"/>
    <mergeCell ref="H1534:H1537"/>
    <mergeCell ref="E1538:E1541"/>
    <mergeCell ref="E1546:E1549"/>
    <mergeCell ref="I1530:I1533"/>
    <mergeCell ref="H1530:H1533"/>
    <mergeCell ref="B1530:B1533"/>
    <mergeCell ref="C1530:C1533"/>
    <mergeCell ref="D1530:D1533"/>
    <mergeCell ref="H1508:H1510"/>
    <mergeCell ref="F1508:F1510"/>
    <mergeCell ref="D1526:D1529"/>
    <mergeCell ref="H1514:H1517"/>
    <mergeCell ref="I1514:I1517"/>
    <mergeCell ref="J1514:J1517"/>
    <mergeCell ref="D1538:D1541"/>
    <mergeCell ref="E1514:E1517"/>
    <mergeCell ref="F1514:F1517"/>
    <mergeCell ref="E1484:E1486"/>
    <mergeCell ref="F1484:F1486"/>
    <mergeCell ref="G1484:G1486"/>
    <mergeCell ref="C1511:C1513"/>
    <mergeCell ref="D1505:D1507"/>
    <mergeCell ref="M1502:M1504"/>
    <mergeCell ref="AC1502:AC1504"/>
    <mergeCell ref="C1496:C1498"/>
    <mergeCell ref="D1496:D1498"/>
    <mergeCell ref="E1505:E1507"/>
    <mergeCell ref="F1505:F1507"/>
    <mergeCell ref="I1502:I1504"/>
    <mergeCell ref="F1499:F1501"/>
    <mergeCell ref="C1502:C1504"/>
    <mergeCell ref="D1502:D1504"/>
    <mergeCell ref="L1493:L1495"/>
    <mergeCell ref="H1484:H1486"/>
    <mergeCell ref="D1490:D1492"/>
    <mergeCell ref="E1490:E1492"/>
    <mergeCell ref="J1395:J1397"/>
    <mergeCell ref="I1538:I1541"/>
    <mergeCell ref="E1542:E1545"/>
    <mergeCell ref="F1542:F1545"/>
    <mergeCell ref="G1542:G1545"/>
    <mergeCell ref="H1542:H1545"/>
    <mergeCell ref="J1542:J1545"/>
    <mergeCell ref="C1526:C1529"/>
    <mergeCell ref="G1514:G1517"/>
    <mergeCell ref="C1538:C1541"/>
    <mergeCell ref="I1508:I1510"/>
    <mergeCell ref="E1502:E1504"/>
    <mergeCell ref="I1511:I1513"/>
    <mergeCell ref="C1474:C1475"/>
    <mergeCell ref="D1474:D1475"/>
    <mergeCell ref="E1474:E1475"/>
    <mergeCell ref="D1542:D1545"/>
    <mergeCell ref="F1502:F1504"/>
    <mergeCell ref="AD1484:AD1486"/>
    <mergeCell ref="H1499:H1501"/>
    <mergeCell ref="I1493:I1495"/>
    <mergeCell ref="I1478:I1480"/>
    <mergeCell ref="H1493:H1495"/>
    <mergeCell ref="C1493:C1495"/>
    <mergeCell ref="F1496:F1498"/>
    <mergeCell ref="AC1481:AC1483"/>
    <mergeCell ref="AD1481:AD1483"/>
    <mergeCell ref="AD1558:AD1561"/>
    <mergeCell ref="M1558:M1561"/>
    <mergeCell ref="AC1493:AC1495"/>
    <mergeCell ref="AD1493:AD1495"/>
    <mergeCell ref="AD1490:AD1492"/>
    <mergeCell ref="AD1508:AD1510"/>
    <mergeCell ref="AC1508:AC1510"/>
    <mergeCell ref="E1508:E1510"/>
    <mergeCell ref="I1522:I1525"/>
    <mergeCell ref="J1522:J1525"/>
    <mergeCell ref="M1522:M1525"/>
    <mergeCell ref="H1518:H1521"/>
    <mergeCell ref="F1538:F1541"/>
    <mergeCell ref="K1546:K1549"/>
    <mergeCell ref="F1530:F1533"/>
    <mergeCell ref="L1490:L1492"/>
    <mergeCell ref="E1493:E1495"/>
    <mergeCell ref="F1493:F1495"/>
    <mergeCell ref="M1499:M1501"/>
    <mergeCell ref="F1550:F1553"/>
    <mergeCell ref="AD1534:AD1537"/>
    <mergeCell ref="M1534:M1537"/>
    <mergeCell ref="L1499:L1501"/>
    <mergeCell ref="L1522:L1525"/>
    <mergeCell ref="AC1546:AC1549"/>
    <mergeCell ref="AC1554:AC1557"/>
    <mergeCell ref="K1505:K1507"/>
    <mergeCell ref="L1496:L1498"/>
    <mergeCell ref="AD1522:AD1525"/>
    <mergeCell ref="G1502:G1504"/>
    <mergeCell ref="AD1505:AD1507"/>
    <mergeCell ref="A1478:A1489"/>
    <mergeCell ref="A1508:A1513"/>
    <mergeCell ref="I1518:I1521"/>
    <mergeCell ref="J1518:J1521"/>
    <mergeCell ref="K1518:K1521"/>
    <mergeCell ref="L1518:L1521"/>
    <mergeCell ref="M1518:M1521"/>
    <mergeCell ref="AC1518:AC1521"/>
    <mergeCell ref="AD1518:AD1521"/>
    <mergeCell ref="AC1514:AC1517"/>
    <mergeCell ref="A1502:A1507"/>
    <mergeCell ref="AC1534:AC1537"/>
    <mergeCell ref="AC1526:AC1529"/>
    <mergeCell ref="H1522:H1525"/>
    <mergeCell ref="B1514:B1517"/>
    <mergeCell ref="C1514:C1517"/>
    <mergeCell ref="D1514:D1517"/>
    <mergeCell ref="AC1522:AC1525"/>
    <mergeCell ref="E1496:E1498"/>
    <mergeCell ref="L1514:L1517"/>
    <mergeCell ref="B1522:B1525"/>
    <mergeCell ref="C1522:C1525"/>
    <mergeCell ref="F1490:F1492"/>
    <mergeCell ref="D1522:D1525"/>
    <mergeCell ref="A1490:A1495"/>
    <mergeCell ref="D1518:D1521"/>
    <mergeCell ref="E1518:E1521"/>
    <mergeCell ref="F1518:F1521"/>
    <mergeCell ref="D1534:D1537"/>
    <mergeCell ref="E1534:E1537"/>
    <mergeCell ref="A1474:A1477"/>
    <mergeCell ref="D1476:D1477"/>
    <mergeCell ref="E1481:E1483"/>
    <mergeCell ref="F1481:F1483"/>
    <mergeCell ref="G1490:G1492"/>
    <mergeCell ref="H1490:H1492"/>
    <mergeCell ref="G1481:G1483"/>
    <mergeCell ref="H1481:H1483"/>
    <mergeCell ref="I1481:I1483"/>
    <mergeCell ref="J1476:J1477"/>
    <mergeCell ref="D1481:D1483"/>
    <mergeCell ref="G1487:G1489"/>
    <mergeCell ref="H1487:H1489"/>
    <mergeCell ref="G1478:G1480"/>
    <mergeCell ref="H1478:H1480"/>
    <mergeCell ref="J1530:J1533"/>
    <mergeCell ref="B1476:B1477"/>
    <mergeCell ref="C1476:C1477"/>
    <mergeCell ref="A1496:A1501"/>
    <mergeCell ref="A1514:A1529"/>
    <mergeCell ref="C1481:C1483"/>
    <mergeCell ref="H1502:H1504"/>
    <mergeCell ref="E1487:E1489"/>
    <mergeCell ref="J1487:J1489"/>
    <mergeCell ref="B1474:B1475"/>
    <mergeCell ref="B1484:B1486"/>
    <mergeCell ref="B1538:B1541"/>
    <mergeCell ref="B1508:B1510"/>
    <mergeCell ref="C1508:C1510"/>
    <mergeCell ref="D1508:D1510"/>
    <mergeCell ref="D1493:D1495"/>
    <mergeCell ref="C1499:C1501"/>
    <mergeCell ref="D1499:D1501"/>
    <mergeCell ref="E1499:E1501"/>
    <mergeCell ref="I1499:I1501"/>
    <mergeCell ref="B1481:B1483"/>
    <mergeCell ref="G1508:G1510"/>
    <mergeCell ref="D1511:D1513"/>
    <mergeCell ref="B1499:B1501"/>
    <mergeCell ref="I1574:I1577"/>
    <mergeCell ref="J1574:J1577"/>
    <mergeCell ref="K1574:K1577"/>
    <mergeCell ref="L1574:L1577"/>
    <mergeCell ref="B1502:B1504"/>
    <mergeCell ref="B1534:B1537"/>
    <mergeCell ref="C1534:C1537"/>
    <mergeCell ref="B1518:B1521"/>
    <mergeCell ref="C1518:C1521"/>
    <mergeCell ref="C1550:C1553"/>
    <mergeCell ref="D1550:D1553"/>
    <mergeCell ref="D1554:D1557"/>
    <mergeCell ref="F1554:F1557"/>
    <mergeCell ref="B1554:B1557"/>
    <mergeCell ref="C1554:C1557"/>
    <mergeCell ref="E1554:E1557"/>
    <mergeCell ref="D1558:D1561"/>
    <mergeCell ref="E1558:E1561"/>
    <mergeCell ref="I1558:I1561"/>
    <mergeCell ref="A1546:A1561"/>
    <mergeCell ref="H1566:H1569"/>
    <mergeCell ref="I1566:I1569"/>
    <mergeCell ref="J1566:J1569"/>
    <mergeCell ref="K1566:K1569"/>
    <mergeCell ref="L1566:L1569"/>
    <mergeCell ref="M1566:M1569"/>
    <mergeCell ref="A1562:A1577"/>
    <mergeCell ref="M1554:M1557"/>
    <mergeCell ref="A1530:A1545"/>
    <mergeCell ref="G1538:G1541"/>
    <mergeCell ref="G1505:G1507"/>
    <mergeCell ref="B1526:B1529"/>
    <mergeCell ref="B1550:B1553"/>
    <mergeCell ref="B1542:B1545"/>
    <mergeCell ref="C1542:C1545"/>
    <mergeCell ref="B1546:B1549"/>
    <mergeCell ref="B1566:B1569"/>
    <mergeCell ref="C1566:C1569"/>
    <mergeCell ref="D1566:D1569"/>
    <mergeCell ref="E1566:E1569"/>
    <mergeCell ref="I1554:I1557"/>
    <mergeCell ref="B1562:B1565"/>
    <mergeCell ref="C1562:C1565"/>
    <mergeCell ref="D1562:D1565"/>
    <mergeCell ref="E1562:E1565"/>
    <mergeCell ref="F1562:F1565"/>
    <mergeCell ref="G1562:G1565"/>
    <mergeCell ref="I1562:I1565"/>
    <mergeCell ref="J1562:J1565"/>
    <mergeCell ref="E1550:E1553"/>
    <mergeCell ref="B1558:B1561"/>
    <mergeCell ref="D1546:D1549"/>
    <mergeCell ref="G1550:G1553"/>
    <mergeCell ref="J1550:J1553"/>
    <mergeCell ref="I1542:I1545"/>
    <mergeCell ref="AC1112:AC1113"/>
    <mergeCell ref="L1125:L1127"/>
    <mergeCell ref="A1125:A1148"/>
    <mergeCell ref="F1128:F1130"/>
    <mergeCell ref="G1149:G1151"/>
    <mergeCell ref="D1173:D1175"/>
    <mergeCell ref="D1128:D1130"/>
    <mergeCell ref="C1137:C1139"/>
    <mergeCell ref="B1164:B1166"/>
    <mergeCell ref="D1164:D1166"/>
    <mergeCell ref="H1137:H1139"/>
    <mergeCell ref="F1158:F1160"/>
    <mergeCell ref="G1158:G1160"/>
    <mergeCell ref="H1158:H1160"/>
    <mergeCell ref="E1173:E1175"/>
    <mergeCell ref="F1173:F1175"/>
    <mergeCell ref="G1173:G1175"/>
    <mergeCell ref="H1173:H1175"/>
    <mergeCell ref="AC1128:AC1130"/>
    <mergeCell ref="AC1158:AC1160"/>
    <mergeCell ref="L1152:L1154"/>
    <mergeCell ref="M1152:M1154"/>
    <mergeCell ref="AC1152:AC1154"/>
    <mergeCell ref="L1155:L1157"/>
    <mergeCell ref="C1161:C1163"/>
    <mergeCell ref="K1167:K1169"/>
    <mergeCell ref="J1143:J1145"/>
    <mergeCell ref="I1173:I1175"/>
    <mergeCell ref="M1110:M1111"/>
    <mergeCell ref="M1122:M1124"/>
    <mergeCell ref="D1125:D1127"/>
    <mergeCell ref="B1128:B1130"/>
    <mergeCell ref="I1118:I1119"/>
    <mergeCell ref="M1125:M1127"/>
    <mergeCell ref="M1108:M1109"/>
    <mergeCell ref="G1128:G1130"/>
    <mergeCell ref="E1108:E1109"/>
    <mergeCell ref="D1110:D1111"/>
    <mergeCell ref="L1114:L1115"/>
    <mergeCell ref="E1128:E1130"/>
    <mergeCell ref="J1118:J1119"/>
    <mergeCell ref="H1118:H1119"/>
    <mergeCell ref="M1118:M1119"/>
    <mergeCell ref="B1108:B1109"/>
    <mergeCell ref="K1128:K1130"/>
    <mergeCell ref="M1128:M1130"/>
    <mergeCell ref="D1114:D1115"/>
    <mergeCell ref="L1108:L1109"/>
    <mergeCell ref="H1112:H1113"/>
    <mergeCell ref="L1118:L1119"/>
    <mergeCell ref="H1125:H1127"/>
    <mergeCell ref="L1122:L1124"/>
    <mergeCell ref="D1116:D1117"/>
    <mergeCell ref="F1110:F1111"/>
    <mergeCell ref="C1116:C1117"/>
    <mergeCell ref="J1112:J1113"/>
    <mergeCell ref="C1112:C1113"/>
    <mergeCell ref="G1112:G1113"/>
    <mergeCell ref="L1116:L1117"/>
    <mergeCell ref="J1120:J1121"/>
    <mergeCell ref="L1092:L1093"/>
    <mergeCell ref="L1100:L1101"/>
    <mergeCell ref="L1094:L1095"/>
    <mergeCell ref="I1056:I1057"/>
    <mergeCell ref="J1056:J1057"/>
    <mergeCell ref="K1056:K1057"/>
    <mergeCell ref="L1056:L1057"/>
    <mergeCell ref="K1143:K1145"/>
    <mergeCell ref="H1134:H1136"/>
    <mergeCell ref="G1118:G1119"/>
    <mergeCell ref="J1060:J1061"/>
    <mergeCell ref="L1137:L1139"/>
    <mergeCell ref="L1084:L1085"/>
    <mergeCell ref="L1128:L1130"/>
    <mergeCell ref="I1076:I1077"/>
    <mergeCell ref="K1114:K1115"/>
    <mergeCell ref="K1137:K1139"/>
    <mergeCell ref="I1112:I1113"/>
    <mergeCell ref="G1143:G1145"/>
    <mergeCell ref="H1143:H1145"/>
    <mergeCell ref="L1140:L1142"/>
    <mergeCell ref="L1134:L1136"/>
    <mergeCell ref="H1114:H1115"/>
    <mergeCell ref="I1128:I1130"/>
    <mergeCell ref="G1070:G1071"/>
    <mergeCell ref="H1092:H1093"/>
    <mergeCell ref="I1125:I1127"/>
    <mergeCell ref="I1108:I1109"/>
    <mergeCell ref="J1108:J1109"/>
    <mergeCell ref="H1060:H1061"/>
    <mergeCell ref="G1080:G1081"/>
    <mergeCell ref="I1086:I1087"/>
    <mergeCell ref="A783:A784"/>
    <mergeCell ref="A641:A642"/>
    <mergeCell ref="B641:B642"/>
    <mergeCell ref="C641:C642"/>
    <mergeCell ref="D641:D642"/>
    <mergeCell ref="E641:E642"/>
    <mergeCell ref="F641:F642"/>
    <mergeCell ref="G641:G642"/>
    <mergeCell ref="H641:H642"/>
    <mergeCell ref="I641:I642"/>
    <mergeCell ref="J641:J642"/>
    <mergeCell ref="K641:K642"/>
    <mergeCell ref="L641:L642"/>
    <mergeCell ref="M641:M642"/>
    <mergeCell ref="AC641:AC642"/>
    <mergeCell ref="AD641:AD642"/>
    <mergeCell ref="AE641:AE642"/>
    <mergeCell ref="D751:D754"/>
    <mergeCell ref="M711:M714"/>
    <mergeCell ref="K735:K738"/>
    <mergeCell ref="I719:I722"/>
    <mergeCell ref="I699:I702"/>
    <mergeCell ref="G711:G714"/>
    <mergeCell ref="E687:E690"/>
    <mergeCell ref="L735:L738"/>
    <mergeCell ref="J743:J746"/>
    <mergeCell ref="C751:C754"/>
    <mergeCell ref="K783:K784"/>
    <mergeCell ref="H771:H774"/>
    <mergeCell ref="I763:I766"/>
    <mergeCell ref="C691:C694"/>
    <mergeCell ref="C695:C698"/>
    <mergeCell ref="B1596:B1597"/>
    <mergeCell ref="C1596:C1597"/>
    <mergeCell ref="D1596:D1597"/>
    <mergeCell ref="E1596:E1597"/>
    <mergeCell ref="F1596:F1597"/>
    <mergeCell ref="G1596:G1597"/>
    <mergeCell ref="H1596:H1597"/>
    <mergeCell ref="I1596:I1597"/>
    <mergeCell ref="J1596:J1597"/>
    <mergeCell ref="K1596:K1597"/>
    <mergeCell ref="L1596:L1597"/>
    <mergeCell ref="M1596:M1597"/>
    <mergeCell ref="AC1596:AC1597"/>
    <mergeCell ref="AD1596:AD1597"/>
    <mergeCell ref="AE1596:AE1597"/>
    <mergeCell ref="AC1314:AC1316"/>
    <mergeCell ref="AD1314:AD1316"/>
    <mergeCell ref="AE1359:AE1361"/>
    <mergeCell ref="AE1314:AE1316"/>
    <mergeCell ref="B1317:B1319"/>
    <mergeCell ref="C1317:C1319"/>
    <mergeCell ref="D1317:D1319"/>
    <mergeCell ref="E1317:E1319"/>
    <mergeCell ref="F1317:F1319"/>
    <mergeCell ref="G1317:G1319"/>
    <mergeCell ref="H1317:H1319"/>
    <mergeCell ref="I1317:I1319"/>
    <mergeCell ref="J1317:J1319"/>
    <mergeCell ref="K1317:K1319"/>
    <mergeCell ref="L1317:L1319"/>
    <mergeCell ref="M1317:M1319"/>
    <mergeCell ref="AC1317:AC1319"/>
    <mergeCell ref="B1603:B1605"/>
    <mergeCell ref="C1603:C1605"/>
    <mergeCell ref="D1603:D1605"/>
    <mergeCell ref="E1603:E1605"/>
    <mergeCell ref="F1603:F1605"/>
    <mergeCell ref="G1603:G1605"/>
    <mergeCell ref="H1603:H1605"/>
    <mergeCell ref="I1603:I1605"/>
    <mergeCell ref="J1603:J1605"/>
    <mergeCell ref="K1603:K1605"/>
    <mergeCell ref="L1603:L1605"/>
    <mergeCell ref="M1603:M1605"/>
    <mergeCell ref="AC1603:AC1605"/>
    <mergeCell ref="AD1603:AD1605"/>
    <mergeCell ref="AE1603:AE1605"/>
    <mergeCell ref="K1601:K1602"/>
    <mergeCell ref="I1344:I1346"/>
    <mergeCell ref="J1344:J1346"/>
    <mergeCell ref="K1344:K1346"/>
    <mergeCell ref="L1344:L1346"/>
    <mergeCell ref="M1344:M1346"/>
    <mergeCell ref="AC1344:AC1346"/>
    <mergeCell ref="AD1344:AD1346"/>
    <mergeCell ref="AE1344:AE1346"/>
    <mergeCell ref="H1359:H1361"/>
    <mergeCell ref="I1359:I1361"/>
    <mergeCell ref="J1359:J1361"/>
    <mergeCell ref="K1359:K1361"/>
    <mergeCell ref="L1359:L1361"/>
    <mergeCell ref="M1359:M1361"/>
    <mergeCell ref="AC1359:AC1361"/>
    <mergeCell ref="AD1359:AD1361"/>
    <mergeCell ref="M1608:M1610"/>
    <mergeCell ref="AC1608:AC1610"/>
    <mergeCell ref="AD1608:AD1610"/>
    <mergeCell ref="AE1608:AE1610"/>
    <mergeCell ref="B1613:B1615"/>
    <mergeCell ref="C1613:C1615"/>
    <mergeCell ref="D1613:D1615"/>
    <mergeCell ref="E1613:E1615"/>
    <mergeCell ref="F1613:F1615"/>
    <mergeCell ref="G1613:G1615"/>
    <mergeCell ref="H1613:H1615"/>
    <mergeCell ref="I1613:I1615"/>
    <mergeCell ref="J1613:J1615"/>
    <mergeCell ref="K1613:K1615"/>
    <mergeCell ref="L1613:L1615"/>
    <mergeCell ref="M1613:M1615"/>
    <mergeCell ref="AC1613:AC1615"/>
    <mergeCell ref="AD1613:AD1615"/>
    <mergeCell ref="AE1613:AE1615"/>
    <mergeCell ref="AC1611:AC1612"/>
    <mergeCell ref="M1611:M1612"/>
    <mergeCell ref="D1611:D1612"/>
    <mergeCell ref="I1608:I1610"/>
    <mergeCell ref="D1608:D1610"/>
    <mergeCell ref="I1611:I1612"/>
    <mergeCell ref="L1618:L1620"/>
    <mergeCell ref="M1618:M1620"/>
    <mergeCell ref="AC1618:AC1620"/>
    <mergeCell ref="AD1618:AD1620"/>
    <mergeCell ref="AE1618:AE1620"/>
    <mergeCell ref="B1623:B1625"/>
    <mergeCell ref="C1623:C1625"/>
    <mergeCell ref="D1623:D1625"/>
    <mergeCell ref="E1623:E1625"/>
    <mergeCell ref="F1623:F1625"/>
    <mergeCell ref="G1623:G1625"/>
    <mergeCell ref="H1623:H1625"/>
    <mergeCell ref="I1623:I1625"/>
    <mergeCell ref="J1623:J1625"/>
    <mergeCell ref="K1623:K1625"/>
    <mergeCell ref="L1623:L1625"/>
    <mergeCell ref="M1623:M1625"/>
    <mergeCell ref="AC1623:AC1625"/>
    <mergeCell ref="AD1623:AD1625"/>
    <mergeCell ref="AE1623:AE1625"/>
    <mergeCell ref="L1621:L1622"/>
    <mergeCell ref="K1621:K1622"/>
    <mergeCell ref="H1621:H1622"/>
    <mergeCell ref="I1621:I1622"/>
    <mergeCell ref="F1618:F1620"/>
    <mergeCell ref="G1618:G1620"/>
    <mergeCell ref="H1618:H1620"/>
    <mergeCell ref="D1618:D1620"/>
    <mergeCell ref="E1618:E1620"/>
    <mergeCell ref="C1621:C1622"/>
    <mergeCell ref="D1621:D1622"/>
    <mergeCell ref="L1628:L1630"/>
    <mergeCell ref="M1628:M1630"/>
    <mergeCell ref="AC1628:AC1630"/>
    <mergeCell ref="AD1628:AD1630"/>
    <mergeCell ref="AE1628:AE1630"/>
    <mergeCell ref="B1633:B1635"/>
    <mergeCell ref="C1633:C1635"/>
    <mergeCell ref="D1633:D1635"/>
    <mergeCell ref="E1633:E1635"/>
    <mergeCell ref="F1633:F1635"/>
    <mergeCell ref="G1633:G1635"/>
    <mergeCell ref="H1633:H1635"/>
    <mergeCell ref="I1633:I1635"/>
    <mergeCell ref="J1633:J1635"/>
    <mergeCell ref="K1633:K1635"/>
    <mergeCell ref="L1633:L1635"/>
    <mergeCell ref="M1633:M1635"/>
    <mergeCell ref="AC1633:AC1635"/>
    <mergeCell ref="AD1633:AD1635"/>
    <mergeCell ref="AE1633:AE1635"/>
    <mergeCell ref="H1631:H1632"/>
    <mergeCell ref="E1631:E1632"/>
    <mergeCell ref="D1631:D1632"/>
    <mergeCell ref="H1628:H1630"/>
    <mergeCell ref="I1628:I1630"/>
    <mergeCell ref="D1628:D1630"/>
    <mergeCell ref="E1628:E1630"/>
    <mergeCell ref="F1628:F1630"/>
    <mergeCell ref="M1631:M1632"/>
    <mergeCell ref="M1638:M1640"/>
    <mergeCell ref="AC1638:AC1640"/>
    <mergeCell ref="AD1638:AD1640"/>
    <mergeCell ref="AE1638:AE1640"/>
    <mergeCell ref="B1643:B1645"/>
    <mergeCell ref="C1643:C1645"/>
    <mergeCell ref="D1643:D1645"/>
    <mergeCell ref="E1643:E1645"/>
    <mergeCell ref="F1643:F1645"/>
    <mergeCell ref="G1643:G1645"/>
    <mergeCell ref="H1643:H1645"/>
    <mergeCell ref="I1643:I1645"/>
    <mergeCell ref="J1643:J1645"/>
    <mergeCell ref="K1643:K1645"/>
    <mergeCell ref="L1643:L1645"/>
    <mergeCell ref="M1643:M1645"/>
    <mergeCell ref="AC1643:AC1645"/>
    <mergeCell ref="AD1643:AD1645"/>
    <mergeCell ref="AE1643:AE1645"/>
    <mergeCell ref="K1641:K1642"/>
    <mergeCell ref="M1641:M1642"/>
    <mergeCell ref="E1641:E1642"/>
    <mergeCell ref="D1638:D1640"/>
    <mergeCell ref="E1638:E1640"/>
    <mergeCell ref="F1638:F1640"/>
    <mergeCell ref="G1638:G1640"/>
    <mergeCell ref="C1641:C1642"/>
    <mergeCell ref="J1641:J1642"/>
    <mergeCell ref="B1661:B1662"/>
    <mergeCell ref="L1661:L1662"/>
    <mergeCell ref="I1648:I1650"/>
    <mergeCell ref="J1648:J1650"/>
    <mergeCell ref="K1648:K1650"/>
    <mergeCell ref="L1648:L1650"/>
    <mergeCell ref="M1648:M1650"/>
    <mergeCell ref="AC1648:AC1650"/>
    <mergeCell ref="AD1648:AD1650"/>
    <mergeCell ref="AE1648:AE1650"/>
    <mergeCell ref="B1653:B1655"/>
    <mergeCell ref="C1653:C1655"/>
    <mergeCell ref="D1653:D1655"/>
    <mergeCell ref="E1653:E1655"/>
    <mergeCell ref="F1653:F1655"/>
    <mergeCell ref="G1653:G1655"/>
    <mergeCell ref="H1653:H1655"/>
    <mergeCell ref="I1653:I1655"/>
    <mergeCell ref="J1653:J1655"/>
    <mergeCell ref="K1653:K1655"/>
    <mergeCell ref="L1653:L1655"/>
    <mergeCell ref="D1648:D1650"/>
    <mergeCell ref="E1648:E1650"/>
    <mergeCell ref="F1648:F1650"/>
    <mergeCell ref="G1648:G1650"/>
    <mergeCell ref="D1658:D1660"/>
    <mergeCell ref="E1658:E1660"/>
    <mergeCell ref="F1658:F1660"/>
    <mergeCell ref="G1658:G1660"/>
    <mergeCell ref="I1651:I1652"/>
    <mergeCell ref="B1651:B1652"/>
    <mergeCell ref="I1661:I1662"/>
    <mergeCell ref="C1663:C1665"/>
    <mergeCell ref="D1663:D1665"/>
    <mergeCell ref="E1663:E1665"/>
    <mergeCell ref="F1663:F1665"/>
    <mergeCell ref="G1663:G1665"/>
    <mergeCell ref="H1663:H1665"/>
    <mergeCell ref="I1663:I1665"/>
    <mergeCell ref="J1663:J1665"/>
    <mergeCell ref="K1663:K1665"/>
    <mergeCell ref="L1663:L1665"/>
    <mergeCell ref="M1663:M1665"/>
    <mergeCell ref="AC1663:AC1665"/>
    <mergeCell ref="AD1663:AD1665"/>
    <mergeCell ref="AE1663:AE1665"/>
    <mergeCell ref="G1668:G1670"/>
    <mergeCell ref="H1668:H1670"/>
    <mergeCell ref="D1668:D1670"/>
    <mergeCell ref="E1668:E1670"/>
    <mergeCell ref="AE1666:AE1667"/>
    <mergeCell ref="J1666:J1667"/>
    <mergeCell ref="I1666:I1667"/>
    <mergeCell ref="H1683:H1685"/>
    <mergeCell ref="I1683:I1685"/>
    <mergeCell ref="B1686:B1687"/>
    <mergeCell ref="J1683:J1685"/>
    <mergeCell ref="I1658:I1660"/>
    <mergeCell ref="K1661:K1662"/>
    <mergeCell ref="J1668:J1670"/>
    <mergeCell ref="K1668:K1670"/>
    <mergeCell ref="L1668:L1670"/>
    <mergeCell ref="M1668:M1670"/>
    <mergeCell ref="AC1668:AC1670"/>
    <mergeCell ref="AD1668:AD1670"/>
    <mergeCell ref="AE1668:AE1670"/>
    <mergeCell ref="B1673:B1675"/>
    <mergeCell ref="C1673:C1675"/>
    <mergeCell ref="D1673:D1675"/>
    <mergeCell ref="E1673:E1675"/>
    <mergeCell ref="F1673:F1675"/>
    <mergeCell ref="G1673:G1675"/>
    <mergeCell ref="H1673:H1675"/>
    <mergeCell ref="I1673:I1675"/>
    <mergeCell ref="J1673:J1675"/>
    <mergeCell ref="K1673:K1675"/>
    <mergeCell ref="L1673:L1675"/>
    <mergeCell ref="M1673:M1675"/>
    <mergeCell ref="AC1673:AC1675"/>
    <mergeCell ref="AD1673:AD1675"/>
    <mergeCell ref="AE1673:AE1675"/>
    <mergeCell ref="AC1671:AC1672"/>
    <mergeCell ref="E1671:E1672"/>
    <mergeCell ref="K1683:K1685"/>
    <mergeCell ref="B1663:B1665"/>
    <mergeCell ref="B1693:B1695"/>
    <mergeCell ref="C1693:C1695"/>
    <mergeCell ref="D1693:D1695"/>
    <mergeCell ref="E1693:E1695"/>
    <mergeCell ref="F1693:F1695"/>
    <mergeCell ref="G1693:G1695"/>
    <mergeCell ref="H1693:H1695"/>
    <mergeCell ref="I1693:I1695"/>
    <mergeCell ref="J1693:J1695"/>
    <mergeCell ref="K1693:K1695"/>
    <mergeCell ref="L1693:L1695"/>
    <mergeCell ref="M1693:M1695"/>
    <mergeCell ref="AC1693:AC1695"/>
    <mergeCell ref="AD1693:AD1695"/>
    <mergeCell ref="AE1693:AE1695"/>
    <mergeCell ref="B1691:B1692"/>
    <mergeCell ref="K1691:K1692"/>
    <mergeCell ref="L1683:L1685"/>
    <mergeCell ref="M1683:M1685"/>
    <mergeCell ref="AC1683:AC1685"/>
    <mergeCell ref="AD1683:AD1685"/>
    <mergeCell ref="AE1683:AE1685"/>
    <mergeCell ref="C1681:C1682"/>
    <mergeCell ref="I1706:I1707"/>
    <mergeCell ref="J1711:J1712"/>
    <mergeCell ref="E1711:E1712"/>
    <mergeCell ref="F1701:F1702"/>
    <mergeCell ref="E1696:E1697"/>
    <mergeCell ref="D1696:D1697"/>
    <mergeCell ref="F1681:F1682"/>
    <mergeCell ref="AC1691:AC1692"/>
    <mergeCell ref="AD1686:AD1687"/>
    <mergeCell ref="M1681:M1682"/>
    <mergeCell ref="AE1681:AE1682"/>
    <mergeCell ref="C1698:C1700"/>
    <mergeCell ref="AD1708:AD1710"/>
    <mergeCell ref="AD1701:AD1702"/>
    <mergeCell ref="L1706:L1707"/>
    <mergeCell ref="L1701:L1702"/>
    <mergeCell ref="G1681:G1682"/>
    <mergeCell ref="L1688:L1690"/>
    <mergeCell ref="M1688:M1690"/>
    <mergeCell ref="AC1688:AC1690"/>
    <mergeCell ref="AD1688:AD1690"/>
    <mergeCell ref="AE1688:AE1690"/>
    <mergeCell ref="I1688:I1690"/>
    <mergeCell ref="J1688:J1690"/>
    <mergeCell ref="K1688:K1690"/>
    <mergeCell ref="G1683:G1685"/>
    <mergeCell ref="K1733:K1735"/>
    <mergeCell ref="L1733:L1735"/>
    <mergeCell ref="M1733:M1735"/>
    <mergeCell ref="AC1733:AC1735"/>
    <mergeCell ref="AD1733:AD1735"/>
    <mergeCell ref="AE1733:AE1735"/>
    <mergeCell ref="B1718:B1720"/>
    <mergeCell ref="C1718:C1720"/>
    <mergeCell ref="D1718:D1720"/>
    <mergeCell ref="E1718:E1720"/>
    <mergeCell ref="F1718:F1720"/>
    <mergeCell ref="G1718:G1720"/>
    <mergeCell ref="H1718:H1720"/>
    <mergeCell ref="I1718:I1720"/>
    <mergeCell ref="J1718:J1720"/>
    <mergeCell ref="K1718:K1720"/>
    <mergeCell ref="L1718:L1720"/>
    <mergeCell ref="M1718:M1720"/>
    <mergeCell ref="AC1718:AC1720"/>
    <mergeCell ref="AD1718:AD1720"/>
    <mergeCell ref="AE1718:AE1720"/>
    <mergeCell ref="B1731:B1732"/>
    <mergeCell ref="K1731:K1732"/>
    <mergeCell ref="B1723:B1725"/>
    <mergeCell ref="B1726:B1727"/>
    <mergeCell ref="L1726:L1727"/>
    <mergeCell ref="L1721:L1722"/>
    <mergeCell ref="M1721:M1722"/>
    <mergeCell ref="K1726:K1727"/>
    <mergeCell ref="L1731:L1732"/>
    <mergeCell ref="F1726:F1727"/>
    <mergeCell ref="F1721:F1722"/>
    <mergeCell ref="A1706:A1735"/>
    <mergeCell ref="A1601:A1705"/>
    <mergeCell ref="A1592:A1600"/>
    <mergeCell ref="B1728:B1730"/>
    <mergeCell ref="C1728:C1730"/>
    <mergeCell ref="D1728:D1730"/>
    <mergeCell ref="E1728:E1730"/>
    <mergeCell ref="F1728:F1730"/>
    <mergeCell ref="G1728:G1730"/>
    <mergeCell ref="H1728:H1730"/>
    <mergeCell ref="I1728:I1730"/>
    <mergeCell ref="J1728:J1730"/>
    <mergeCell ref="K1728:K1730"/>
    <mergeCell ref="L1728:L1730"/>
    <mergeCell ref="M1728:M1730"/>
    <mergeCell ref="AC1728:AC1730"/>
    <mergeCell ref="E1716:E1717"/>
    <mergeCell ref="B1708:B1710"/>
    <mergeCell ref="C1708:C1710"/>
    <mergeCell ref="D1708:D1710"/>
    <mergeCell ref="E1708:E1710"/>
    <mergeCell ref="F1708:F1710"/>
    <mergeCell ref="G1708:G1710"/>
    <mergeCell ref="H1708:H1710"/>
    <mergeCell ref="I1708:I1710"/>
    <mergeCell ref="J1708:J1710"/>
    <mergeCell ref="K1708:K1710"/>
    <mergeCell ref="L1708:L1710"/>
    <mergeCell ref="M1708:M1710"/>
    <mergeCell ref="AC1708:AC1710"/>
    <mergeCell ref="B1701:B1702"/>
    <mergeCell ref="D1701:D1702"/>
    <mergeCell ref="B1713:B1715"/>
    <mergeCell ref="C1713:C1715"/>
    <mergeCell ref="D1713:D1715"/>
    <mergeCell ref="E1713:E1715"/>
    <mergeCell ref="I1713:I1715"/>
    <mergeCell ref="J1713:J1715"/>
    <mergeCell ref="K1713:K1715"/>
    <mergeCell ref="L1713:L1715"/>
    <mergeCell ref="M1713:M1715"/>
    <mergeCell ref="AC1713:AC1715"/>
    <mergeCell ref="AD1713:AD1715"/>
    <mergeCell ref="B1703:B1705"/>
    <mergeCell ref="C1703:C1705"/>
    <mergeCell ref="D1703:D1705"/>
    <mergeCell ref="E1703:E1705"/>
    <mergeCell ref="F1703:F1705"/>
    <mergeCell ref="G1703:G1705"/>
    <mergeCell ref="H1703:H1705"/>
    <mergeCell ref="I1711:I1712"/>
    <mergeCell ref="AD1728:AD1730"/>
    <mergeCell ref="C1723:C1725"/>
    <mergeCell ref="D1723:D1725"/>
    <mergeCell ref="E1723:E1725"/>
    <mergeCell ref="F1723:F1725"/>
    <mergeCell ref="G1723:G1725"/>
    <mergeCell ref="H1723:H1725"/>
    <mergeCell ref="I1723:I1725"/>
    <mergeCell ref="J1723:J1725"/>
    <mergeCell ref="K1723:K1725"/>
    <mergeCell ref="L1723:L1725"/>
    <mergeCell ref="M1723:M1725"/>
    <mergeCell ref="AC1723:AC1725"/>
    <mergeCell ref="AD1723:AD1725"/>
    <mergeCell ref="AE1728:AE1730"/>
    <mergeCell ref="L1691:L1692"/>
    <mergeCell ref="M1691:M1692"/>
    <mergeCell ref="AE1713:AE1715"/>
    <mergeCell ref="I1703:I1705"/>
    <mergeCell ref="J1703:J1705"/>
    <mergeCell ref="K1703:K1705"/>
    <mergeCell ref="L1703:L1705"/>
    <mergeCell ref="M1703:M1705"/>
    <mergeCell ref="AC1703:AC1705"/>
    <mergeCell ref="I1716:I1717"/>
    <mergeCell ref="J1716:J1717"/>
    <mergeCell ref="K1716:K1717"/>
    <mergeCell ref="L1716:L1717"/>
    <mergeCell ref="C1716:C1717"/>
    <mergeCell ref="E1726:E1727"/>
    <mergeCell ref="G1696:G1697"/>
    <mergeCell ref="G1716:G1717"/>
    <mergeCell ref="AD1317:AD1319"/>
    <mergeCell ref="AE1317:AE1319"/>
    <mergeCell ref="B1344:B1346"/>
    <mergeCell ref="C1344:C1346"/>
    <mergeCell ref="D1344:D1346"/>
    <mergeCell ref="E1344:E1346"/>
    <mergeCell ref="F1344:F1346"/>
    <mergeCell ref="G1344:G1346"/>
    <mergeCell ref="H1344:H1346"/>
    <mergeCell ref="B1347:B1349"/>
    <mergeCell ref="C1347:C1349"/>
    <mergeCell ref="D1347:D1349"/>
    <mergeCell ref="E1347:E1349"/>
    <mergeCell ref="F1347:F1349"/>
    <mergeCell ref="G1347:G1349"/>
    <mergeCell ref="L1347:L1349"/>
    <mergeCell ref="M1347:M1349"/>
    <mergeCell ref="AC1347:AC1349"/>
    <mergeCell ref="AD1347:AD1349"/>
    <mergeCell ref="AE1347:AE1349"/>
    <mergeCell ref="B1341:B1343"/>
    <mergeCell ref="L1332:L1334"/>
    <mergeCell ref="AC1320:AC1322"/>
    <mergeCell ref="M1338:M1340"/>
    <mergeCell ref="AD1323:AD1325"/>
    <mergeCell ref="AE1335:AE1337"/>
    <mergeCell ref="AE1341:AE1343"/>
    <mergeCell ref="AE1332:AE1334"/>
    <mergeCell ref="AE1326:AE1328"/>
    <mergeCell ref="B1359:B1361"/>
    <mergeCell ref="C1359:C1361"/>
    <mergeCell ref="D1359:D1361"/>
    <mergeCell ref="E1359:E1361"/>
    <mergeCell ref="F1359:F1361"/>
    <mergeCell ref="G1359:G1361"/>
    <mergeCell ref="D1422:D1425"/>
    <mergeCell ref="E1422:E1425"/>
    <mergeCell ref="F1422:F1425"/>
    <mergeCell ref="G1422:G1425"/>
    <mergeCell ref="H1422:H1425"/>
    <mergeCell ref="I1422:I1425"/>
    <mergeCell ref="J1422:J1425"/>
    <mergeCell ref="K1422:K1425"/>
    <mergeCell ref="L1422:L1425"/>
    <mergeCell ref="M1422:M1425"/>
    <mergeCell ref="AC1422:AC1425"/>
    <mergeCell ref="B1362:B1364"/>
    <mergeCell ref="C1362:C1364"/>
    <mergeCell ref="D1362:D1364"/>
    <mergeCell ref="E1362:E1364"/>
    <mergeCell ref="F1362:F1364"/>
    <mergeCell ref="G1362:G1364"/>
    <mergeCell ref="H1362:H1364"/>
    <mergeCell ref="I1362:I1364"/>
    <mergeCell ref="B1422:B1425"/>
    <mergeCell ref="C1422:C1425"/>
    <mergeCell ref="L1362:L1364"/>
    <mergeCell ref="M1362:M1364"/>
    <mergeCell ref="AC1362:AC1364"/>
    <mergeCell ref="E1380:E1382"/>
    <mergeCell ref="F1410:F1413"/>
    <mergeCell ref="G1426:G1429"/>
    <mergeCell ref="H1426:H1429"/>
    <mergeCell ref="I1426:I1429"/>
    <mergeCell ref="J1426:J1429"/>
    <mergeCell ref="K1426:K1429"/>
    <mergeCell ref="L1426:L1429"/>
    <mergeCell ref="M1426:M1429"/>
    <mergeCell ref="AC1426:AC1429"/>
    <mergeCell ref="AD1426:AD1429"/>
    <mergeCell ref="AE1426:AE1429"/>
    <mergeCell ref="B1406:B1409"/>
    <mergeCell ref="C1406:C1409"/>
    <mergeCell ref="D1406:D1409"/>
    <mergeCell ref="E1406:E1409"/>
    <mergeCell ref="F1406:F1409"/>
    <mergeCell ref="G1406:G1409"/>
    <mergeCell ref="H1406:H1409"/>
    <mergeCell ref="I1406:I1409"/>
    <mergeCell ref="I1418:I1421"/>
    <mergeCell ref="AC1410:AC1413"/>
    <mergeCell ref="K1418:K1421"/>
    <mergeCell ref="L1418:L1421"/>
    <mergeCell ref="L1414:L1417"/>
    <mergeCell ref="K1414:K1417"/>
    <mergeCell ref="K1410:K1413"/>
    <mergeCell ref="I1414:I1417"/>
    <mergeCell ref="H1414:H1417"/>
    <mergeCell ref="J1406:J1409"/>
    <mergeCell ref="K1406:K1409"/>
    <mergeCell ref="L1406:L1409"/>
    <mergeCell ref="M1406:M1409"/>
    <mergeCell ref="AC1406:AC1409"/>
    <mergeCell ref="AD1362:AD1364"/>
    <mergeCell ref="AE1362:AE1364"/>
    <mergeCell ref="B1402:B1405"/>
    <mergeCell ref="C1402:C1405"/>
    <mergeCell ref="D1402:D1405"/>
    <mergeCell ref="E1402:E1405"/>
    <mergeCell ref="B1386:B1388"/>
    <mergeCell ref="C1386:C1388"/>
    <mergeCell ref="H1383:H1385"/>
    <mergeCell ref="I1383:I1385"/>
    <mergeCell ref="K1389:K1391"/>
    <mergeCell ref="AC1389:AC1391"/>
    <mergeCell ref="AD1389:AD1391"/>
    <mergeCell ref="I1389:I1391"/>
    <mergeCell ref="J1389:J1391"/>
    <mergeCell ref="H1395:H1397"/>
    <mergeCell ref="AD1414:AD1417"/>
    <mergeCell ref="AD1410:AD1413"/>
    <mergeCell ref="H1398:H1401"/>
    <mergeCell ref="I1410:I1413"/>
    <mergeCell ref="E1377:E1379"/>
    <mergeCell ref="E1398:E1401"/>
    <mergeCell ref="D1365:D1367"/>
    <mergeCell ref="I1402:I1405"/>
    <mergeCell ref="J1402:J1405"/>
    <mergeCell ref="K1402:K1405"/>
    <mergeCell ref="L1402:L1405"/>
    <mergeCell ref="I1398:I1401"/>
    <mergeCell ref="C1398:C1401"/>
    <mergeCell ref="D1395:D1397"/>
    <mergeCell ref="K1365:K1367"/>
    <mergeCell ref="AD1386:AD1388"/>
  </mergeCells>
  <phoneticPr fontId="45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DV1827"/>
  <sheetViews>
    <sheetView zoomScale="80" zoomScaleNormal="80" workbookViewId="0">
      <pane ySplit="3" topLeftCell="A4" activePane="bottomLeft" state="frozen"/>
      <selection pane="bottomLeft" activeCell="A4" sqref="A4"/>
    </sheetView>
  </sheetViews>
  <sheetFormatPr defaultRowHeight="12.75"/>
  <cols>
    <col min="1" max="1" width="29.7109375" style="262" customWidth="1"/>
    <col min="2" max="2" width="17" style="403" customWidth="1"/>
    <col min="3" max="3" width="75.28515625" style="261" customWidth="1"/>
    <col min="4" max="4" width="35.140625" style="237" bestFit="1" customWidth="1"/>
    <col min="5" max="5" width="10" style="237" customWidth="1"/>
    <col min="6" max="6" width="30.140625" style="237" customWidth="1"/>
    <col min="7" max="7" width="8.140625" style="237" customWidth="1"/>
    <col min="8" max="10" width="8.85546875" style="237" customWidth="1"/>
    <col min="11" max="11" width="6.42578125" style="237" customWidth="1"/>
    <col min="12" max="12" width="6" style="237" customWidth="1"/>
    <col min="13" max="14" width="7.140625" style="237" customWidth="1"/>
    <col min="15" max="15" width="5.85546875" style="237" customWidth="1"/>
    <col min="16" max="16" width="5" style="237" customWidth="1"/>
    <col min="17" max="17" width="6.42578125" style="237" customWidth="1"/>
    <col min="18" max="18" width="7" style="237" customWidth="1"/>
    <col min="19" max="19" width="11.7109375" style="238" customWidth="1"/>
    <col min="20" max="20" width="10.7109375" style="237" customWidth="1"/>
    <col min="21" max="21" width="10.85546875" style="237" customWidth="1"/>
    <col min="22" max="22" width="7.140625" style="237" customWidth="1"/>
    <col min="23" max="23" width="6.28515625" style="237" customWidth="1"/>
    <col min="24" max="24" width="14.5703125" style="237" customWidth="1"/>
    <col min="25" max="25" width="14.28515625" style="237" customWidth="1"/>
    <col min="26" max="26" width="13.5703125" style="237" customWidth="1"/>
    <col min="27" max="27" width="16.42578125" style="237" customWidth="1"/>
    <col min="28" max="28" width="14.42578125" style="237" customWidth="1"/>
    <col min="29" max="29" width="9.42578125" style="237" customWidth="1"/>
    <col min="30" max="30" width="14.42578125" style="262" customWidth="1"/>
    <col min="31" max="31" width="14.42578125" style="3092" customWidth="1"/>
    <col min="32" max="32" width="12.7109375" style="237" customWidth="1"/>
    <col min="33" max="33" width="13.5703125" style="237" customWidth="1"/>
    <col min="34" max="34" width="12.28515625" style="237" customWidth="1"/>
    <col min="35" max="37" width="9.140625" style="237" customWidth="1"/>
    <col min="38" max="38" width="28" style="237" customWidth="1"/>
    <col min="39" max="39" width="29.140625" style="237" customWidth="1"/>
    <col min="40" max="40" width="17.7109375" style="237" customWidth="1"/>
    <col min="41" max="41" width="10.28515625" style="237" customWidth="1"/>
    <col min="42" max="42" width="11.42578125" style="237" customWidth="1"/>
    <col min="43" max="43" width="9.42578125" style="237" customWidth="1"/>
    <col min="44" max="44" width="10.28515625" style="237" customWidth="1"/>
    <col min="45" max="45" width="14.5703125" style="237" customWidth="1"/>
    <col min="46" max="46" width="13.5703125" style="237" customWidth="1"/>
    <col min="47" max="48" width="19.28515625" style="237" customWidth="1"/>
    <col min="49" max="49" width="9.140625" style="3128" customWidth="1"/>
    <col min="50" max="50" width="14.28515625" style="403" customWidth="1"/>
    <col min="51" max="51" width="33.5703125" style="403" customWidth="1"/>
    <col min="52" max="93" width="9.140625" style="239"/>
    <col min="94" max="16384" width="9.140625" style="237"/>
  </cols>
  <sheetData>
    <row r="1" spans="1:126">
      <c r="A1" s="5820" t="s">
        <v>617</v>
      </c>
      <c r="B1" s="5821"/>
      <c r="C1" s="5821"/>
      <c r="D1" s="5824" t="s">
        <v>1986</v>
      </c>
      <c r="E1" s="5825"/>
      <c r="F1" s="5826"/>
      <c r="G1" s="5830" t="s">
        <v>1987</v>
      </c>
      <c r="H1" s="5831"/>
      <c r="I1" s="5831"/>
      <c r="J1" s="5831"/>
      <c r="K1" s="5831"/>
      <c r="L1" s="5831"/>
      <c r="M1" s="5831"/>
      <c r="N1" s="5831"/>
      <c r="O1" s="5831"/>
      <c r="P1" s="5831"/>
      <c r="Q1" s="5831"/>
      <c r="R1" s="5832"/>
      <c r="S1" s="5833" t="s">
        <v>1988</v>
      </c>
      <c r="T1" s="5834"/>
      <c r="U1" s="5834"/>
      <c r="V1" s="5834"/>
      <c r="W1" s="5834"/>
      <c r="X1" s="5834"/>
      <c r="Y1" s="5834"/>
      <c r="Z1" s="5834"/>
      <c r="AA1" s="5834"/>
      <c r="AB1" s="5834"/>
      <c r="AC1" s="5835"/>
      <c r="AD1" s="5846"/>
      <c r="AE1" s="5846"/>
      <c r="AF1" s="5846"/>
      <c r="AG1" s="5846"/>
      <c r="AH1" s="5846"/>
      <c r="AI1" s="5846"/>
      <c r="AJ1" s="5846"/>
      <c r="AK1" s="5846"/>
      <c r="AL1" s="5846"/>
      <c r="AM1" s="5846"/>
      <c r="AN1" s="5847" t="s">
        <v>824</v>
      </c>
      <c r="AO1" s="5848"/>
      <c r="AP1" s="5848"/>
      <c r="AQ1" s="5849"/>
      <c r="AR1" s="5850" t="s">
        <v>825</v>
      </c>
      <c r="AS1" s="5851"/>
      <c r="AT1" s="5851"/>
      <c r="AU1" s="5851"/>
      <c r="AV1" s="5852"/>
      <c r="AW1" s="3023"/>
      <c r="AX1" s="819"/>
      <c r="AY1" s="819"/>
      <c r="CO1" s="237"/>
    </row>
    <row r="2" spans="1:126" ht="13.5" thickBot="1">
      <c r="A2" s="5822"/>
      <c r="B2" s="5823"/>
      <c r="C2" s="5823"/>
      <c r="D2" s="5827"/>
      <c r="E2" s="5828"/>
      <c r="F2" s="5829"/>
      <c r="G2" s="5853" t="s">
        <v>1989</v>
      </c>
      <c r="H2" s="5854"/>
      <c r="I2" s="5855" t="s">
        <v>1990</v>
      </c>
      <c r="J2" s="5855" t="s">
        <v>1991</v>
      </c>
      <c r="K2" s="5853" t="s">
        <v>1992</v>
      </c>
      <c r="L2" s="5857"/>
      <c r="M2" s="5857"/>
      <c r="N2" s="5857"/>
      <c r="O2" s="5857"/>
      <c r="P2" s="5854"/>
      <c r="Q2" s="5855" t="s">
        <v>1993</v>
      </c>
      <c r="R2" s="5855" t="s">
        <v>1994</v>
      </c>
      <c r="S2" s="5836" t="s">
        <v>1995</v>
      </c>
      <c r="T2" s="5859"/>
      <c r="U2" s="5859"/>
      <c r="V2" s="5859"/>
      <c r="W2" s="5859"/>
      <c r="X2" s="5837"/>
      <c r="Y2" s="5836" t="s">
        <v>1996</v>
      </c>
      <c r="Z2" s="5837"/>
      <c r="AA2" s="5836" t="s">
        <v>2129</v>
      </c>
      <c r="AB2" s="5837"/>
      <c r="AC2" s="5838" t="s">
        <v>1998</v>
      </c>
      <c r="AD2" s="5840" t="s">
        <v>1999</v>
      </c>
      <c r="AE2" s="3109"/>
      <c r="AF2" s="5842" t="s">
        <v>2130</v>
      </c>
      <c r="AG2" s="5842"/>
      <c r="AH2" s="5843"/>
      <c r="AI2" s="5844" t="s">
        <v>2131</v>
      </c>
      <c r="AJ2" s="5842"/>
      <c r="AK2" s="5843"/>
      <c r="AL2" s="5844" t="s">
        <v>2002</v>
      </c>
      <c r="AM2" s="5843"/>
      <c r="AN2" s="240"/>
      <c r="AO2" s="241"/>
      <c r="AP2" s="241"/>
      <c r="AQ2" s="242"/>
      <c r="AR2" s="243"/>
      <c r="AS2" s="244"/>
      <c r="AT2" s="244"/>
      <c r="AU2" s="244"/>
      <c r="AV2" s="244"/>
      <c r="AW2" s="3023"/>
      <c r="AX2" s="819"/>
      <c r="AY2" s="819"/>
      <c r="CO2" s="237"/>
    </row>
    <row r="3" spans="1:126" ht="115.5" thickBot="1">
      <c r="A3" s="245" t="s">
        <v>826</v>
      </c>
      <c r="B3" s="952" t="s">
        <v>2647</v>
      </c>
      <c r="C3" s="951" t="s">
        <v>827</v>
      </c>
      <c r="D3" s="867" t="s">
        <v>2003</v>
      </c>
      <c r="E3" s="246" t="s">
        <v>1987</v>
      </c>
      <c r="F3" s="247" t="s">
        <v>1988</v>
      </c>
      <c r="G3" s="829" t="s">
        <v>2005</v>
      </c>
      <c r="H3" s="829" t="s">
        <v>2006</v>
      </c>
      <c r="I3" s="5856"/>
      <c r="J3" s="5856"/>
      <c r="K3" s="242" t="s">
        <v>2007</v>
      </c>
      <c r="L3" s="242" t="s">
        <v>2008</v>
      </c>
      <c r="M3" s="248" t="s">
        <v>2009</v>
      </c>
      <c r="N3" s="242" t="s">
        <v>2010</v>
      </c>
      <c r="O3" s="242" t="s">
        <v>2011</v>
      </c>
      <c r="P3" s="242" t="s">
        <v>2012</v>
      </c>
      <c r="Q3" s="5858"/>
      <c r="R3" s="5856"/>
      <c r="S3" s="249" t="s">
        <v>2013</v>
      </c>
      <c r="T3" s="249" t="s">
        <v>2014</v>
      </c>
      <c r="U3" s="249" t="s">
        <v>2015</v>
      </c>
      <c r="V3" s="249" t="s">
        <v>2016</v>
      </c>
      <c r="W3" s="249" t="s">
        <v>2017</v>
      </c>
      <c r="X3" s="249" t="s">
        <v>2018</v>
      </c>
      <c r="Y3" s="249" t="s">
        <v>2006</v>
      </c>
      <c r="Z3" s="249" t="s">
        <v>2005</v>
      </c>
      <c r="AA3" s="249" t="s">
        <v>2006</v>
      </c>
      <c r="AB3" s="249" t="s">
        <v>2005</v>
      </c>
      <c r="AC3" s="5839"/>
      <c r="AD3" s="5841"/>
      <c r="AE3" s="3345" t="s">
        <v>6176</v>
      </c>
      <c r="AF3" s="250" t="s">
        <v>839</v>
      </c>
      <c r="AG3" s="250" t="s">
        <v>2019</v>
      </c>
      <c r="AH3" s="3264" t="s">
        <v>840</v>
      </c>
      <c r="AI3" s="250" t="s">
        <v>2021</v>
      </c>
      <c r="AJ3" s="250" t="s">
        <v>2132</v>
      </c>
      <c r="AK3" s="250" t="s">
        <v>2022</v>
      </c>
      <c r="AL3" s="250" t="s">
        <v>2024</v>
      </c>
      <c r="AM3" s="250" t="s">
        <v>2025</v>
      </c>
      <c r="AN3" s="248" t="s">
        <v>841</v>
      </c>
      <c r="AO3" s="248" t="s">
        <v>842</v>
      </c>
      <c r="AP3" s="248" t="s">
        <v>843</v>
      </c>
      <c r="AQ3" s="248" t="s">
        <v>844</v>
      </c>
      <c r="AR3" s="251" t="s">
        <v>845</v>
      </c>
      <c r="AS3" s="251" t="s">
        <v>846</v>
      </c>
      <c r="AT3" s="251" t="s">
        <v>847</v>
      </c>
      <c r="AU3" s="251" t="s">
        <v>848</v>
      </c>
      <c r="AV3" s="3158" t="s">
        <v>849</v>
      </c>
      <c r="AW3" s="820" t="s">
        <v>2450</v>
      </c>
      <c r="AX3" s="820" t="s">
        <v>2462</v>
      </c>
      <c r="AY3" s="827" t="s">
        <v>2242</v>
      </c>
      <c r="CO3" s="237"/>
    </row>
    <row r="4" spans="1:126" ht="25.5">
      <c r="A4" s="252" t="s">
        <v>850</v>
      </c>
      <c r="B4" s="821" t="s">
        <v>2463</v>
      </c>
      <c r="C4" s="844"/>
      <c r="D4" s="273" t="s">
        <v>2133</v>
      </c>
      <c r="E4" s="203" t="s">
        <v>2133</v>
      </c>
      <c r="F4" s="203" t="s">
        <v>2133</v>
      </c>
      <c r="G4" s="273" t="s">
        <v>2028</v>
      </c>
      <c r="H4" s="273" t="s">
        <v>2028</v>
      </c>
      <c r="I4" s="273" t="s">
        <v>2029</v>
      </c>
      <c r="J4" s="273" t="s">
        <v>2029</v>
      </c>
      <c r="K4" s="273">
        <v>6</v>
      </c>
      <c r="L4" s="273">
        <v>0</v>
      </c>
      <c r="M4" s="273">
        <v>8</v>
      </c>
      <c r="N4" s="273">
        <v>6</v>
      </c>
      <c r="O4" s="273">
        <v>0</v>
      </c>
      <c r="P4" s="273">
        <v>8</v>
      </c>
      <c r="Q4" s="273" t="s">
        <v>2134</v>
      </c>
      <c r="R4" s="273" t="s">
        <v>2135</v>
      </c>
      <c r="S4" s="203">
        <v>32</v>
      </c>
      <c r="T4" s="203">
        <v>32</v>
      </c>
      <c r="U4" s="203">
        <v>33</v>
      </c>
      <c r="V4" s="203">
        <v>32</v>
      </c>
      <c r="W4" s="203">
        <v>32</v>
      </c>
      <c r="X4" s="203">
        <v>32</v>
      </c>
      <c r="Y4" s="203">
        <v>0</v>
      </c>
      <c r="Z4" s="203">
        <v>0</v>
      </c>
      <c r="AA4" s="203" t="s">
        <v>2136</v>
      </c>
      <c r="AB4" s="203" t="s">
        <v>2136</v>
      </c>
      <c r="AC4" s="203" t="s">
        <v>2137</v>
      </c>
      <c r="AD4" s="3322" t="s">
        <v>2035</v>
      </c>
      <c r="AE4" s="3069"/>
      <c r="AF4" s="845"/>
      <c r="AG4" s="846"/>
      <c r="AH4" s="845"/>
      <c r="AI4" s="845"/>
      <c r="AJ4" s="847"/>
      <c r="AK4" s="845"/>
      <c r="AL4" s="848"/>
      <c r="AM4" s="845"/>
      <c r="AN4" s="845"/>
      <c r="AO4" s="845"/>
      <c r="AP4" s="845"/>
      <c r="AQ4" s="849"/>
      <c r="AR4" s="273"/>
      <c r="AS4" s="273"/>
      <c r="AT4" s="273"/>
      <c r="AU4" s="273"/>
      <c r="AV4" s="846"/>
      <c r="AW4" s="821"/>
      <c r="AX4" s="821" t="s">
        <v>2452</v>
      </c>
      <c r="AY4" s="821"/>
      <c r="CO4" s="237"/>
    </row>
    <row r="5" spans="1:126" s="239" customFormat="1">
      <c r="A5" s="5495" t="s">
        <v>161</v>
      </c>
      <c r="B5" s="4559" t="s">
        <v>2463</v>
      </c>
      <c r="C5" s="5732" t="s">
        <v>2908</v>
      </c>
      <c r="D5" s="3806" t="s">
        <v>1151</v>
      </c>
      <c r="E5" s="5123" t="s">
        <v>2138</v>
      </c>
      <c r="F5" s="5123" t="s">
        <v>2139</v>
      </c>
      <c r="G5" s="3806" t="s">
        <v>2028</v>
      </c>
      <c r="H5" s="3806" t="s">
        <v>2028</v>
      </c>
      <c r="I5" s="546" t="s">
        <v>2029</v>
      </c>
      <c r="J5" s="3806" t="s">
        <v>2029</v>
      </c>
      <c r="K5" s="3806">
        <v>6</v>
      </c>
      <c r="L5" s="3806">
        <v>0</v>
      </c>
      <c r="M5" s="3806">
        <v>12</v>
      </c>
      <c r="N5" s="3806">
        <v>6</v>
      </c>
      <c r="O5" s="3806">
        <v>0</v>
      </c>
      <c r="P5" s="3806">
        <v>12</v>
      </c>
      <c r="Q5" s="545" t="s">
        <v>2140</v>
      </c>
      <c r="R5" s="545" t="s">
        <v>2141</v>
      </c>
      <c r="S5" s="5123">
        <v>384</v>
      </c>
      <c r="T5" s="5123">
        <v>384</v>
      </c>
      <c r="U5" s="5123">
        <v>512</v>
      </c>
      <c r="V5" s="5123">
        <v>256</v>
      </c>
      <c r="W5" s="5123">
        <v>256</v>
      </c>
      <c r="X5" s="5123">
        <v>384</v>
      </c>
      <c r="Y5" s="5123">
        <v>1</v>
      </c>
      <c r="Z5" s="5123">
        <v>1</v>
      </c>
      <c r="AA5" s="5123" t="s">
        <v>2136</v>
      </c>
      <c r="AB5" s="5123" t="s">
        <v>2136</v>
      </c>
      <c r="AC5" s="5123" t="s">
        <v>2137</v>
      </c>
      <c r="AD5" s="3322" t="s">
        <v>2035</v>
      </c>
      <c r="AE5" s="3067"/>
      <c r="AF5" s="542" t="s">
        <v>857</v>
      </c>
      <c r="AG5" s="256"/>
      <c r="AH5" s="3238">
        <v>1405</v>
      </c>
      <c r="AI5" s="256" t="s">
        <v>2137</v>
      </c>
      <c r="AJ5" s="542" t="s">
        <v>868</v>
      </c>
      <c r="AK5" s="256" t="s">
        <v>2142</v>
      </c>
      <c r="AL5" s="267" t="s">
        <v>869</v>
      </c>
      <c r="AM5" s="542" t="s">
        <v>869</v>
      </c>
      <c r="AN5" s="547" t="s">
        <v>858</v>
      </c>
      <c r="AO5" s="547">
        <v>2</v>
      </c>
      <c r="AP5" s="547" t="s">
        <v>859</v>
      </c>
      <c r="AQ5" s="547">
        <v>2</v>
      </c>
      <c r="AR5" s="547"/>
      <c r="AS5" s="547"/>
      <c r="AT5" s="547"/>
      <c r="AU5" s="547"/>
      <c r="AV5" s="2997"/>
      <c r="AW5" s="4559" t="s">
        <v>2451</v>
      </c>
      <c r="AX5" s="4559" t="s">
        <v>2452</v>
      </c>
      <c r="AY5" s="4559"/>
    </row>
    <row r="6" spans="1:126" s="239" customFormat="1">
      <c r="A6" s="5845"/>
      <c r="B6" s="4561"/>
      <c r="C6" s="5734"/>
      <c r="D6" s="3811"/>
      <c r="E6" s="5120"/>
      <c r="F6" s="5120"/>
      <c r="G6" s="3811"/>
      <c r="H6" s="3811"/>
      <c r="I6" s="546"/>
      <c r="J6" s="3811"/>
      <c r="K6" s="3811"/>
      <c r="L6" s="3811"/>
      <c r="M6" s="3811"/>
      <c r="N6" s="3811"/>
      <c r="O6" s="3811"/>
      <c r="P6" s="3811"/>
      <c r="Q6" s="547"/>
      <c r="R6" s="547"/>
      <c r="S6" s="5120"/>
      <c r="T6" s="5120"/>
      <c r="U6" s="5120"/>
      <c r="V6" s="5120"/>
      <c r="W6" s="5120"/>
      <c r="X6" s="5120"/>
      <c r="Y6" s="5120"/>
      <c r="Z6" s="5120"/>
      <c r="AA6" s="5120"/>
      <c r="AB6" s="5120"/>
      <c r="AC6" s="5120"/>
      <c r="AD6" s="3321" t="s">
        <v>2035</v>
      </c>
      <c r="AE6" s="3067"/>
      <c r="AF6" s="543" t="s">
        <v>857</v>
      </c>
      <c r="AG6" s="255"/>
      <c r="AH6" s="3236">
        <v>1300</v>
      </c>
      <c r="AI6" s="255" t="s">
        <v>2137</v>
      </c>
      <c r="AJ6" s="543" t="s">
        <v>860</v>
      </c>
      <c r="AK6" s="255" t="s">
        <v>2142</v>
      </c>
      <c r="AL6" s="255" t="s">
        <v>646</v>
      </c>
      <c r="AM6" s="545" t="s">
        <v>647</v>
      </c>
      <c r="AN6" s="545" t="s">
        <v>858</v>
      </c>
      <c r="AO6" s="545">
        <v>2</v>
      </c>
      <c r="AP6" s="545" t="s">
        <v>859</v>
      </c>
      <c r="AQ6" s="545">
        <v>2</v>
      </c>
      <c r="AR6" s="545"/>
      <c r="AS6" s="545"/>
      <c r="AT6" s="545"/>
      <c r="AU6" s="545"/>
      <c r="AV6" s="2990"/>
      <c r="AW6" s="4561"/>
      <c r="AX6" s="4561"/>
      <c r="AY6" s="4561"/>
    </row>
    <row r="7" spans="1:126" s="239" customFormat="1">
      <c r="A7" s="5495" t="s">
        <v>404</v>
      </c>
      <c r="B7" s="4559" t="s">
        <v>2464</v>
      </c>
      <c r="C7" s="5672" t="s">
        <v>998</v>
      </c>
      <c r="D7" s="5775" t="s">
        <v>922</v>
      </c>
      <c r="E7" s="543"/>
      <c r="F7" s="543"/>
      <c r="G7" s="545"/>
      <c r="H7" s="545"/>
      <c r="I7" s="545"/>
      <c r="J7" s="545"/>
      <c r="K7" s="545"/>
      <c r="L7" s="545"/>
      <c r="M7" s="545"/>
      <c r="N7" s="545"/>
      <c r="O7" s="545"/>
      <c r="P7" s="545"/>
      <c r="Q7" s="545"/>
      <c r="R7" s="545"/>
      <c r="S7" s="543"/>
      <c r="T7" s="543"/>
      <c r="U7" s="543"/>
      <c r="V7" s="543"/>
      <c r="W7" s="543"/>
      <c r="X7" s="543"/>
      <c r="Y7" s="543"/>
      <c r="Z7" s="543"/>
      <c r="AA7" s="543"/>
      <c r="AB7" s="543"/>
      <c r="AC7" s="543"/>
      <c r="AD7" s="3326"/>
      <c r="AE7" s="3068"/>
      <c r="AF7" s="555"/>
      <c r="AG7" s="551"/>
      <c r="AH7" s="3256"/>
      <c r="AI7" s="551"/>
      <c r="AJ7" s="555"/>
      <c r="AK7" s="551"/>
      <c r="AL7" s="259"/>
      <c r="AM7" s="550"/>
      <c r="AN7" s="550"/>
      <c r="AO7" s="550"/>
      <c r="AP7" s="550"/>
      <c r="AQ7" s="550"/>
      <c r="AR7" s="550"/>
      <c r="AS7" s="550"/>
      <c r="AT7" s="550"/>
      <c r="AU7" s="550"/>
      <c r="AV7" s="860"/>
      <c r="AW7" s="4559" t="s">
        <v>2451</v>
      </c>
      <c r="AX7" s="4559" t="s">
        <v>2452</v>
      </c>
      <c r="AY7" s="822"/>
    </row>
    <row r="8" spans="1:126" s="239" customFormat="1">
      <c r="A8" s="5454"/>
      <c r="B8" s="4561"/>
      <c r="C8" s="5674"/>
      <c r="D8" s="5705"/>
      <c r="E8" s="554"/>
      <c r="F8" s="554"/>
      <c r="G8" s="547"/>
      <c r="H8" s="547"/>
      <c r="I8" s="547"/>
      <c r="J8" s="547"/>
      <c r="K8" s="547"/>
      <c r="L8" s="547"/>
      <c r="M8" s="547"/>
      <c r="N8" s="547"/>
      <c r="O8" s="547"/>
      <c r="P8" s="547"/>
      <c r="Q8" s="547"/>
      <c r="R8" s="547"/>
      <c r="S8" s="554"/>
      <c r="T8" s="554"/>
      <c r="U8" s="554"/>
      <c r="V8" s="554"/>
      <c r="W8" s="554"/>
      <c r="X8" s="554"/>
      <c r="Y8" s="554"/>
      <c r="Z8" s="554"/>
      <c r="AA8" s="554"/>
      <c r="AB8" s="554"/>
      <c r="AC8" s="554"/>
      <c r="AD8" s="3326"/>
      <c r="AE8" s="3069"/>
      <c r="AF8" s="555"/>
      <c r="AG8" s="551"/>
      <c r="AH8" s="3256"/>
      <c r="AI8" s="551"/>
      <c r="AJ8" s="555"/>
      <c r="AK8" s="551"/>
      <c r="AL8" s="551"/>
      <c r="AM8" s="550"/>
      <c r="AN8" s="550"/>
      <c r="AO8" s="550"/>
      <c r="AP8" s="550"/>
      <c r="AQ8" s="550"/>
      <c r="AR8" s="550"/>
      <c r="AS8" s="550"/>
      <c r="AT8" s="550"/>
      <c r="AU8" s="550"/>
      <c r="AV8" s="860"/>
      <c r="AW8" s="4561"/>
      <c r="AX8" s="4561"/>
      <c r="AY8" s="823"/>
    </row>
    <row r="9" spans="1:126" s="254" customFormat="1">
      <c r="A9" s="5454"/>
      <c r="B9" s="4559" t="s">
        <v>2463</v>
      </c>
      <c r="C9" s="5672" t="s">
        <v>338</v>
      </c>
      <c r="D9" s="3806" t="s">
        <v>571</v>
      </c>
      <c r="E9" s="5123" t="s">
        <v>2138</v>
      </c>
      <c r="F9" s="5123" t="s">
        <v>2143</v>
      </c>
      <c r="G9" s="3806" t="s">
        <v>2028</v>
      </c>
      <c r="H9" s="3806" t="s">
        <v>2028</v>
      </c>
      <c r="I9" s="545" t="s">
        <v>2029</v>
      </c>
      <c r="J9" s="545" t="s">
        <v>2029</v>
      </c>
      <c r="K9" s="3806">
        <v>6</v>
      </c>
      <c r="L9" s="3806">
        <v>0</v>
      </c>
      <c r="M9" s="3806">
        <v>12</v>
      </c>
      <c r="N9" s="3806">
        <v>6</v>
      </c>
      <c r="O9" s="3806">
        <v>0</v>
      </c>
      <c r="P9" s="3806">
        <v>12</v>
      </c>
      <c r="Q9" s="545" t="s">
        <v>2140</v>
      </c>
      <c r="R9" s="545" t="s">
        <v>2141</v>
      </c>
      <c r="S9" s="5640">
        <v>384</v>
      </c>
      <c r="T9" s="5640">
        <v>384</v>
      </c>
      <c r="U9" s="5640">
        <v>4906</v>
      </c>
      <c r="V9" s="5123">
        <v>128</v>
      </c>
      <c r="W9" s="5123">
        <v>128</v>
      </c>
      <c r="X9" s="5123">
        <v>640</v>
      </c>
      <c r="Y9" s="5123">
        <v>1</v>
      </c>
      <c r="Z9" s="5123">
        <v>1</v>
      </c>
      <c r="AA9" s="5123" t="s">
        <v>2136</v>
      </c>
      <c r="AB9" s="5123" t="s">
        <v>2136</v>
      </c>
      <c r="AC9" s="5123" t="s">
        <v>2137</v>
      </c>
      <c r="AD9" s="3326" t="s">
        <v>2035</v>
      </c>
      <c r="AE9" s="3068"/>
      <c r="AF9" s="122" t="s">
        <v>857</v>
      </c>
      <c r="AG9" s="551"/>
      <c r="AH9" s="123">
        <v>270</v>
      </c>
      <c r="AI9" s="551" t="s">
        <v>2137</v>
      </c>
      <c r="AJ9" s="122" t="s">
        <v>854</v>
      </c>
      <c r="AK9" s="551" t="s">
        <v>2142</v>
      </c>
      <c r="AL9" s="122" t="s">
        <v>1218</v>
      </c>
      <c r="AM9" s="122" t="s">
        <v>1219</v>
      </c>
      <c r="AN9" s="123" t="s">
        <v>858</v>
      </c>
      <c r="AO9" s="123">
        <v>2</v>
      </c>
      <c r="AP9" s="123" t="s">
        <v>859</v>
      </c>
      <c r="AQ9" s="123">
        <v>2</v>
      </c>
      <c r="AR9" s="550"/>
      <c r="AS9" s="550"/>
      <c r="AT9" s="550"/>
      <c r="AU9" s="550"/>
      <c r="AV9" s="860"/>
      <c r="AW9" s="4559" t="s">
        <v>2451</v>
      </c>
      <c r="AX9" s="4559" t="s">
        <v>2452</v>
      </c>
      <c r="AY9" s="4559"/>
      <c r="AZ9" s="253"/>
      <c r="BA9" s="253"/>
      <c r="BB9" s="253"/>
      <c r="BC9" s="253"/>
      <c r="BD9" s="253"/>
      <c r="BE9" s="253"/>
      <c r="BF9" s="253"/>
      <c r="BG9" s="253"/>
      <c r="BH9" s="253"/>
      <c r="BI9" s="253"/>
      <c r="BJ9" s="253"/>
      <c r="BK9" s="253"/>
      <c r="BL9" s="253"/>
      <c r="BM9" s="253"/>
      <c r="BN9" s="253"/>
      <c r="BO9" s="253"/>
      <c r="BP9" s="253"/>
      <c r="BQ9" s="253"/>
      <c r="BR9" s="253"/>
      <c r="BS9" s="253"/>
      <c r="BT9" s="253"/>
      <c r="BU9" s="253"/>
      <c r="BV9" s="253"/>
      <c r="BW9" s="253"/>
      <c r="BX9" s="253"/>
      <c r="BY9" s="253"/>
      <c r="BZ9" s="253"/>
      <c r="CA9" s="253"/>
      <c r="CB9" s="253"/>
      <c r="CC9" s="253"/>
      <c r="CD9" s="253"/>
      <c r="CE9" s="253"/>
      <c r="CF9" s="253"/>
      <c r="CG9" s="253"/>
      <c r="CH9" s="253"/>
      <c r="CI9" s="253"/>
      <c r="CJ9" s="253"/>
      <c r="CK9" s="253"/>
      <c r="CL9" s="253"/>
      <c r="CM9" s="253"/>
      <c r="CN9" s="253"/>
      <c r="CO9" s="253"/>
      <c r="CP9" s="253"/>
      <c r="CQ9" s="253"/>
      <c r="CR9" s="253"/>
      <c r="CS9" s="253"/>
      <c r="CT9" s="253"/>
      <c r="CU9" s="253"/>
      <c r="CV9" s="253"/>
      <c r="CW9" s="253"/>
      <c r="CX9" s="253"/>
      <c r="CY9" s="253"/>
      <c r="CZ9" s="253"/>
      <c r="DA9" s="253"/>
      <c r="DB9" s="253"/>
      <c r="DC9" s="253"/>
      <c r="DD9" s="253"/>
      <c r="DE9" s="253"/>
      <c r="DF9" s="253"/>
      <c r="DG9" s="253"/>
      <c r="DH9" s="253"/>
      <c r="DI9" s="253"/>
      <c r="DJ9" s="253"/>
      <c r="DK9" s="253"/>
      <c r="DL9" s="253"/>
      <c r="DM9" s="253"/>
      <c r="DN9" s="253"/>
      <c r="DO9" s="253"/>
      <c r="DP9" s="253"/>
      <c r="DQ9" s="253"/>
      <c r="DR9" s="253"/>
      <c r="DS9" s="253"/>
      <c r="DT9" s="253"/>
      <c r="DU9" s="253"/>
      <c r="DV9" s="253"/>
    </row>
    <row r="10" spans="1:126" s="239" customFormat="1">
      <c r="A10" s="5454"/>
      <c r="B10" s="4561"/>
      <c r="C10" s="5674"/>
      <c r="D10" s="3811"/>
      <c r="E10" s="5120"/>
      <c r="F10" s="5120"/>
      <c r="G10" s="3811"/>
      <c r="H10" s="3811"/>
      <c r="I10" s="547"/>
      <c r="J10" s="547"/>
      <c r="K10" s="3811"/>
      <c r="L10" s="3811"/>
      <c r="M10" s="3811"/>
      <c r="N10" s="3811"/>
      <c r="O10" s="3811"/>
      <c r="P10" s="3811"/>
      <c r="Q10" s="547"/>
      <c r="R10" s="547"/>
      <c r="S10" s="5630"/>
      <c r="T10" s="5630"/>
      <c r="U10" s="5630"/>
      <c r="V10" s="5120"/>
      <c r="W10" s="5120"/>
      <c r="X10" s="5120"/>
      <c r="Y10" s="5120"/>
      <c r="Z10" s="5120"/>
      <c r="AA10" s="5120"/>
      <c r="AB10" s="5120"/>
      <c r="AC10" s="5120"/>
      <c r="AD10" s="3326" t="s">
        <v>2035</v>
      </c>
      <c r="AE10" s="3069"/>
      <c r="AF10" s="555" t="s">
        <v>857</v>
      </c>
      <c r="AG10" s="551"/>
      <c r="AH10" s="3256">
        <v>1300</v>
      </c>
      <c r="AI10" s="551" t="s">
        <v>2137</v>
      </c>
      <c r="AJ10" s="555" t="s">
        <v>860</v>
      </c>
      <c r="AK10" s="551" t="s">
        <v>2142</v>
      </c>
      <c r="AL10" s="550" t="s">
        <v>646</v>
      </c>
      <c r="AM10" s="550" t="s">
        <v>647</v>
      </c>
      <c r="AN10" s="550" t="s">
        <v>858</v>
      </c>
      <c r="AO10" s="550">
        <v>2</v>
      </c>
      <c r="AP10" s="123" t="s">
        <v>859</v>
      </c>
      <c r="AQ10" s="550">
        <v>2</v>
      </c>
      <c r="AR10" s="550"/>
      <c r="AS10" s="550"/>
      <c r="AT10" s="550"/>
      <c r="AU10" s="550"/>
      <c r="AV10" s="860"/>
      <c r="AW10" s="4561"/>
      <c r="AX10" s="4561"/>
      <c r="AY10" s="4561"/>
    </row>
    <row r="11" spans="1:126">
      <c r="A11" s="5454"/>
      <c r="B11" s="4559" t="s">
        <v>2463</v>
      </c>
      <c r="C11" s="5672" t="s">
        <v>339</v>
      </c>
      <c r="D11" s="3806" t="s">
        <v>572</v>
      </c>
      <c r="E11" s="5123" t="s">
        <v>2144</v>
      </c>
      <c r="F11" s="5123" t="s">
        <v>2145</v>
      </c>
      <c r="G11" s="3806" t="s">
        <v>2028</v>
      </c>
      <c r="H11" s="3806" t="s">
        <v>2028</v>
      </c>
      <c r="I11" s="3806" t="s">
        <v>2029</v>
      </c>
      <c r="J11" s="3806" t="s">
        <v>2029</v>
      </c>
      <c r="K11" s="3806">
        <v>6</v>
      </c>
      <c r="L11" s="3806">
        <v>0</v>
      </c>
      <c r="M11" s="3806">
        <v>31</v>
      </c>
      <c r="N11" s="3806">
        <v>6</v>
      </c>
      <c r="O11" s="3806">
        <v>0</v>
      </c>
      <c r="P11" s="3806">
        <v>31</v>
      </c>
      <c r="Q11" s="546" t="s">
        <v>2140</v>
      </c>
      <c r="R11" s="546" t="s">
        <v>2141</v>
      </c>
      <c r="S11" s="5640">
        <v>4906</v>
      </c>
      <c r="T11" s="5640">
        <v>4906</v>
      </c>
      <c r="U11" s="5640">
        <v>12286</v>
      </c>
      <c r="V11" s="5640">
        <v>256</v>
      </c>
      <c r="W11" s="5640">
        <v>256</v>
      </c>
      <c r="X11" s="5640">
        <v>790</v>
      </c>
      <c r="Y11" s="5123">
        <v>4</v>
      </c>
      <c r="Z11" s="5123">
        <v>2</v>
      </c>
      <c r="AA11" s="5123" t="s">
        <v>2032</v>
      </c>
      <c r="AB11" s="5123" t="s">
        <v>2033</v>
      </c>
      <c r="AC11" s="5640" t="s">
        <v>2137</v>
      </c>
      <c r="AD11" s="3326" t="s">
        <v>2035</v>
      </c>
      <c r="AE11" s="3079" t="s">
        <v>6172</v>
      </c>
      <c r="AF11" s="555" t="s">
        <v>857</v>
      </c>
      <c r="AG11" s="551"/>
      <c r="AH11" s="3256">
        <v>270</v>
      </c>
      <c r="AI11" s="551" t="s">
        <v>2137</v>
      </c>
      <c r="AJ11" s="555" t="s">
        <v>854</v>
      </c>
      <c r="AK11" s="551" t="s">
        <v>2142</v>
      </c>
      <c r="AL11" s="18" t="s">
        <v>1135</v>
      </c>
      <c r="AM11" s="18" t="s">
        <v>1134</v>
      </c>
      <c r="AN11" s="550" t="s">
        <v>858</v>
      </c>
      <c r="AO11" s="550">
        <v>2</v>
      </c>
      <c r="AP11" s="550" t="s">
        <v>859</v>
      </c>
      <c r="AQ11" s="550">
        <v>2</v>
      </c>
      <c r="AR11" s="550"/>
      <c r="AS11" s="550"/>
      <c r="AT11" s="550"/>
      <c r="AU11" s="550"/>
      <c r="AV11" s="860"/>
      <c r="AW11" s="4559" t="s">
        <v>2466</v>
      </c>
      <c r="AX11" s="4559" t="s">
        <v>2452</v>
      </c>
      <c r="AY11" s="4559"/>
      <c r="CO11" s="237"/>
    </row>
    <row r="12" spans="1:126">
      <c r="A12" s="5454"/>
      <c r="B12" s="4561"/>
      <c r="C12" s="5674"/>
      <c r="D12" s="3811"/>
      <c r="E12" s="5120"/>
      <c r="F12" s="5120"/>
      <c r="G12" s="3811"/>
      <c r="H12" s="3811"/>
      <c r="I12" s="3811"/>
      <c r="J12" s="3811"/>
      <c r="K12" s="3811"/>
      <c r="L12" s="3811"/>
      <c r="M12" s="3811"/>
      <c r="N12" s="3811"/>
      <c r="O12" s="3811"/>
      <c r="P12" s="3811"/>
      <c r="Q12" s="547"/>
      <c r="R12" s="547"/>
      <c r="S12" s="5630"/>
      <c r="T12" s="5630"/>
      <c r="U12" s="5630"/>
      <c r="V12" s="5630"/>
      <c r="W12" s="5630"/>
      <c r="X12" s="5630"/>
      <c r="Y12" s="5120"/>
      <c r="Z12" s="5120"/>
      <c r="AA12" s="5120"/>
      <c r="AB12" s="5120"/>
      <c r="AC12" s="5630"/>
      <c r="AD12" s="3326" t="s">
        <v>2035</v>
      </c>
      <c r="AE12" s="3071"/>
      <c r="AF12" s="555" t="s">
        <v>857</v>
      </c>
      <c r="AG12" s="551"/>
      <c r="AH12" s="3256">
        <v>1300</v>
      </c>
      <c r="AI12" s="551" t="s">
        <v>2137</v>
      </c>
      <c r="AJ12" s="555" t="s">
        <v>860</v>
      </c>
      <c r="AK12" s="551" t="s">
        <v>2142</v>
      </c>
      <c r="AL12" s="550" t="s">
        <v>646</v>
      </c>
      <c r="AM12" s="550" t="s">
        <v>647</v>
      </c>
      <c r="AN12" s="550" t="s">
        <v>858</v>
      </c>
      <c r="AO12" s="550">
        <v>2</v>
      </c>
      <c r="AP12" s="123" t="s">
        <v>859</v>
      </c>
      <c r="AQ12" s="550">
        <v>2</v>
      </c>
      <c r="AR12" s="550"/>
      <c r="AS12" s="550"/>
      <c r="AT12" s="550"/>
      <c r="AU12" s="550"/>
      <c r="AV12" s="860"/>
      <c r="AW12" s="4561"/>
      <c r="AX12" s="4561"/>
      <c r="AY12" s="4561"/>
      <c r="CO12" s="237"/>
    </row>
    <row r="13" spans="1:126">
      <c r="A13" s="5454"/>
      <c r="B13" s="4559" t="s">
        <v>2463</v>
      </c>
      <c r="C13" s="5672" t="s">
        <v>588</v>
      </c>
      <c r="D13" s="3806" t="s">
        <v>921</v>
      </c>
      <c r="E13" s="5123" t="s">
        <v>2144</v>
      </c>
      <c r="F13" s="5123" t="s">
        <v>2146</v>
      </c>
      <c r="G13" s="3806" t="s">
        <v>2028</v>
      </c>
      <c r="H13" s="3806" t="s">
        <v>2028</v>
      </c>
      <c r="I13" s="3806" t="s">
        <v>2029</v>
      </c>
      <c r="J13" s="3806" t="s">
        <v>2029</v>
      </c>
      <c r="K13" s="3806">
        <v>6</v>
      </c>
      <c r="L13" s="3806">
        <v>0</v>
      </c>
      <c r="M13" s="3806">
        <v>31</v>
      </c>
      <c r="N13" s="3806">
        <v>6</v>
      </c>
      <c r="O13" s="3806">
        <v>0</v>
      </c>
      <c r="P13" s="3806">
        <v>31</v>
      </c>
      <c r="Q13" s="546" t="s">
        <v>2140</v>
      </c>
      <c r="R13" s="546" t="s">
        <v>2141</v>
      </c>
      <c r="S13" s="5123">
        <v>12286</v>
      </c>
      <c r="T13" s="5123">
        <v>12286</v>
      </c>
      <c r="U13" s="5123">
        <v>23712</v>
      </c>
      <c r="V13" s="5123">
        <v>512</v>
      </c>
      <c r="W13" s="5123">
        <v>512</v>
      </c>
      <c r="X13" s="5123">
        <v>912</v>
      </c>
      <c r="Y13" s="5123">
        <v>4</v>
      </c>
      <c r="Z13" s="5123">
        <v>2</v>
      </c>
      <c r="AA13" s="5123" t="s">
        <v>2032</v>
      </c>
      <c r="AB13" s="5123" t="s">
        <v>2033</v>
      </c>
      <c r="AC13" s="5123" t="s">
        <v>2137</v>
      </c>
      <c r="AD13" s="3326" t="s">
        <v>2035</v>
      </c>
      <c r="AE13" s="3079" t="s">
        <v>6173</v>
      </c>
      <c r="AF13" s="555" t="s">
        <v>857</v>
      </c>
      <c r="AG13" s="551"/>
      <c r="AH13" s="3256">
        <v>270</v>
      </c>
      <c r="AI13" s="551" t="s">
        <v>2137</v>
      </c>
      <c r="AJ13" s="555" t="s">
        <v>854</v>
      </c>
      <c r="AK13" s="551" t="s">
        <v>2142</v>
      </c>
      <c r="AL13" s="555" t="s">
        <v>866</v>
      </c>
      <c r="AM13" s="550" t="s">
        <v>867</v>
      </c>
      <c r="AN13" s="550" t="s">
        <v>858</v>
      </c>
      <c r="AO13" s="550">
        <v>2</v>
      </c>
      <c r="AP13" s="550" t="s">
        <v>859</v>
      </c>
      <c r="AQ13" s="550">
        <v>2</v>
      </c>
      <c r="AR13" s="550"/>
      <c r="AS13" s="550"/>
      <c r="AT13" s="550"/>
      <c r="AU13" s="550"/>
      <c r="AV13" s="860"/>
      <c r="AW13" s="4559" t="s">
        <v>2468</v>
      </c>
      <c r="AX13" s="4559" t="s">
        <v>2452</v>
      </c>
      <c r="AY13" s="4559"/>
      <c r="CO13" s="237"/>
    </row>
    <row r="14" spans="1:126">
      <c r="A14" s="5845"/>
      <c r="B14" s="4561"/>
      <c r="C14" s="5674"/>
      <c r="D14" s="3811"/>
      <c r="E14" s="5120"/>
      <c r="F14" s="5120"/>
      <c r="G14" s="3811"/>
      <c r="H14" s="3811"/>
      <c r="I14" s="3811"/>
      <c r="J14" s="3811"/>
      <c r="K14" s="3811"/>
      <c r="L14" s="3811"/>
      <c r="M14" s="3811"/>
      <c r="N14" s="3811"/>
      <c r="O14" s="3811"/>
      <c r="P14" s="3811"/>
      <c r="Q14" s="547"/>
      <c r="R14" s="547"/>
      <c r="S14" s="5120"/>
      <c r="T14" s="5120"/>
      <c r="U14" s="5120"/>
      <c r="V14" s="5120"/>
      <c r="W14" s="5120"/>
      <c r="X14" s="5120"/>
      <c r="Y14" s="5120"/>
      <c r="Z14" s="5120"/>
      <c r="AA14" s="5120"/>
      <c r="AB14" s="5120"/>
      <c r="AC14" s="5120"/>
      <c r="AD14" s="3326" t="s">
        <v>2035</v>
      </c>
      <c r="AE14" s="3071"/>
      <c r="AF14" s="555" t="s">
        <v>857</v>
      </c>
      <c r="AG14" s="551"/>
      <c r="AH14" s="3256">
        <v>1300</v>
      </c>
      <c r="AI14" s="551" t="s">
        <v>2137</v>
      </c>
      <c r="AJ14" s="555" t="s">
        <v>860</v>
      </c>
      <c r="AK14" s="551" t="s">
        <v>2142</v>
      </c>
      <c r="AL14" s="550" t="s">
        <v>646</v>
      </c>
      <c r="AM14" s="550" t="s">
        <v>647</v>
      </c>
      <c r="AN14" s="550" t="s">
        <v>858</v>
      </c>
      <c r="AO14" s="550">
        <v>2</v>
      </c>
      <c r="AP14" s="550" t="s">
        <v>859</v>
      </c>
      <c r="AQ14" s="550">
        <v>2</v>
      </c>
      <c r="AR14" s="550"/>
      <c r="AS14" s="550"/>
      <c r="AT14" s="550"/>
      <c r="AU14" s="550"/>
      <c r="AV14" s="860"/>
      <c r="AW14" s="4561"/>
      <c r="AX14" s="4561"/>
      <c r="AY14" s="4561"/>
      <c r="CO14" s="237"/>
    </row>
    <row r="15" spans="1:126">
      <c r="A15" s="5495" t="s">
        <v>220</v>
      </c>
      <c r="B15" s="4559" t="s">
        <v>2464</v>
      </c>
      <c r="C15" s="5672" t="s">
        <v>4012</v>
      </c>
      <c r="D15" s="5775" t="s">
        <v>140</v>
      </c>
      <c r="E15" s="554"/>
      <c r="F15" s="554"/>
      <c r="G15" s="546"/>
      <c r="H15" s="546"/>
      <c r="I15" s="546"/>
      <c r="J15" s="546"/>
      <c r="K15" s="546"/>
      <c r="L15" s="546"/>
      <c r="M15" s="546"/>
      <c r="N15" s="546"/>
      <c r="O15" s="546"/>
      <c r="P15" s="546"/>
      <c r="Q15" s="546"/>
      <c r="R15" s="546"/>
      <c r="S15" s="554"/>
      <c r="T15" s="554"/>
      <c r="U15" s="554"/>
      <c r="V15" s="554"/>
      <c r="W15" s="554"/>
      <c r="X15" s="554"/>
      <c r="Y15" s="554"/>
      <c r="Z15" s="554"/>
      <c r="AA15" s="554"/>
      <c r="AB15" s="554"/>
      <c r="AC15" s="554"/>
      <c r="AD15" s="3322"/>
      <c r="AE15" s="3072"/>
      <c r="AF15" s="542"/>
      <c r="AG15" s="256"/>
      <c r="AH15" s="3238"/>
      <c r="AI15" s="256"/>
      <c r="AJ15" s="542"/>
      <c r="AK15" s="256"/>
      <c r="AL15" s="542"/>
      <c r="AM15" s="547"/>
      <c r="AN15" s="547"/>
      <c r="AO15" s="547"/>
      <c r="AP15" s="547"/>
      <c r="AQ15" s="547"/>
      <c r="AR15" s="547"/>
      <c r="AS15" s="547"/>
      <c r="AT15" s="547"/>
      <c r="AU15" s="547"/>
      <c r="AV15" s="2997"/>
      <c r="AW15" s="4559" t="s">
        <v>2451</v>
      </c>
      <c r="AX15" s="4559" t="s">
        <v>2452</v>
      </c>
      <c r="AY15" s="823"/>
      <c r="CO15" s="237"/>
    </row>
    <row r="16" spans="1:126">
      <c r="A16" s="5454"/>
      <c r="B16" s="4560"/>
      <c r="C16" s="5673"/>
      <c r="D16" s="5704"/>
      <c r="E16" s="554"/>
      <c r="F16" s="554"/>
      <c r="G16" s="546"/>
      <c r="H16" s="546"/>
      <c r="I16" s="546"/>
      <c r="J16" s="546"/>
      <c r="K16" s="546"/>
      <c r="L16" s="546"/>
      <c r="M16" s="546"/>
      <c r="N16" s="546"/>
      <c r="O16" s="546"/>
      <c r="P16" s="546"/>
      <c r="Q16" s="546"/>
      <c r="R16" s="546"/>
      <c r="S16" s="554"/>
      <c r="T16" s="554"/>
      <c r="U16" s="554"/>
      <c r="V16" s="554"/>
      <c r="W16" s="554"/>
      <c r="X16" s="554"/>
      <c r="Y16" s="554"/>
      <c r="Z16" s="554"/>
      <c r="AA16" s="554"/>
      <c r="AB16" s="554"/>
      <c r="AC16" s="554"/>
      <c r="AD16" s="3326"/>
      <c r="AE16" s="3072"/>
      <c r="AF16" s="555"/>
      <c r="AG16" s="551"/>
      <c r="AH16" s="3256"/>
      <c r="AI16" s="551"/>
      <c r="AJ16" s="555"/>
      <c r="AK16" s="551"/>
      <c r="AL16" s="555"/>
      <c r="AM16" s="555"/>
      <c r="AN16" s="550"/>
      <c r="AO16" s="550"/>
      <c r="AP16" s="550"/>
      <c r="AQ16" s="550"/>
      <c r="AR16" s="550"/>
      <c r="AS16" s="550"/>
      <c r="AT16" s="550"/>
      <c r="AU16" s="550"/>
      <c r="AV16" s="860"/>
      <c r="AW16" s="4560"/>
      <c r="AX16" s="4560"/>
      <c r="AY16" s="823"/>
      <c r="CO16" s="237"/>
    </row>
    <row r="17" spans="1:93">
      <c r="A17" s="5454"/>
      <c r="B17" s="4561"/>
      <c r="C17" s="5674"/>
      <c r="D17" s="5705"/>
      <c r="E17" s="554"/>
      <c r="F17" s="554"/>
      <c r="G17" s="547"/>
      <c r="H17" s="547"/>
      <c r="I17" s="547"/>
      <c r="J17" s="547"/>
      <c r="K17" s="547"/>
      <c r="L17" s="547"/>
      <c r="M17" s="547"/>
      <c r="N17" s="547"/>
      <c r="O17" s="547"/>
      <c r="P17" s="547"/>
      <c r="Q17" s="547"/>
      <c r="R17" s="547"/>
      <c r="S17" s="554"/>
      <c r="T17" s="554"/>
      <c r="U17" s="554"/>
      <c r="V17" s="554"/>
      <c r="W17" s="554"/>
      <c r="X17" s="554"/>
      <c r="Y17" s="554"/>
      <c r="Z17" s="554"/>
      <c r="AA17" s="554"/>
      <c r="AB17" s="554"/>
      <c r="AC17" s="554"/>
      <c r="AD17" s="3326"/>
      <c r="AE17" s="3071"/>
      <c r="AF17" s="555"/>
      <c r="AG17" s="551"/>
      <c r="AH17" s="3256"/>
      <c r="AI17" s="551"/>
      <c r="AJ17" s="555"/>
      <c r="AK17" s="551"/>
      <c r="AL17" s="550"/>
      <c r="AM17" s="550"/>
      <c r="AN17" s="550"/>
      <c r="AO17" s="550"/>
      <c r="AP17" s="550"/>
      <c r="AQ17" s="550"/>
      <c r="AR17" s="550"/>
      <c r="AS17" s="550"/>
      <c r="AT17" s="550"/>
      <c r="AU17" s="550"/>
      <c r="AV17" s="860"/>
      <c r="AW17" s="4561"/>
      <c r="AX17" s="4561"/>
      <c r="AY17" s="823"/>
      <c r="CO17" s="237"/>
    </row>
    <row r="18" spans="1:93">
      <c r="A18" s="5454"/>
      <c r="B18" s="4559" t="s">
        <v>2463</v>
      </c>
      <c r="C18" s="5672" t="s">
        <v>1090</v>
      </c>
      <c r="D18" s="5713" t="s">
        <v>578</v>
      </c>
      <c r="E18" s="5123" t="s">
        <v>2138</v>
      </c>
      <c r="F18" s="5123" t="s">
        <v>2147</v>
      </c>
      <c r="G18" s="3806" t="s">
        <v>2028</v>
      </c>
      <c r="H18" s="3806" t="s">
        <v>2028</v>
      </c>
      <c r="I18" s="3806" t="s">
        <v>2029</v>
      </c>
      <c r="J18" s="3806" t="s">
        <v>2029</v>
      </c>
      <c r="K18" s="3806">
        <v>6</v>
      </c>
      <c r="L18" s="3806">
        <v>0</v>
      </c>
      <c r="M18" s="3806">
        <v>12</v>
      </c>
      <c r="N18" s="3806">
        <v>6</v>
      </c>
      <c r="O18" s="3806">
        <v>0</v>
      </c>
      <c r="P18" s="3806">
        <v>12</v>
      </c>
      <c r="Q18" s="545" t="s">
        <v>2140</v>
      </c>
      <c r="R18" s="1952" t="s">
        <v>2141</v>
      </c>
      <c r="S18" s="5123">
        <v>640</v>
      </c>
      <c r="T18" s="5123">
        <v>640</v>
      </c>
      <c r="U18" s="5123">
        <v>5162</v>
      </c>
      <c r="V18" s="5123">
        <v>384</v>
      </c>
      <c r="W18" s="5123">
        <v>384</v>
      </c>
      <c r="X18" s="5123">
        <v>896</v>
      </c>
      <c r="Y18" s="5123">
        <v>1</v>
      </c>
      <c r="Z18" s="5123">
        <v>1</v>
      </c>
      <c r="AA18" s="5123" t="s">
        <v>2136</v>
      </c>
      <c r="AB18" s="5123" t="s">
        <v>2136</v>
      </c>
      <c r="AC18" s="543"/>
      <c r="AD18" s="3326" t="s">
        <v>2035</v>
      </c>
      <c r="AE18" s="3070"/>
      <c r="AF18" s="122" t="s">
        <v>857</v>
      </c>
      <c r="AG18" s="551"/>
      <c r="AH18" s="3256">
        <v>270</v>
      </c>
      <c r="AI18" s="551" t="s">
        <v>2137</v>
      </c>
      <c r="AJ18" s="555" t="s">
        <v>854</v>
      </c>
      <c r="AK18" s="551" t="s">
        <v>2142</v>
      </c>
      <c r="AL18" s="122" t="s">
        <v>1218</v>
      </c>
      <c r="AM18" s="122" t="s">
        <v>1219</v>
      </c>
      <c r="AN18" s="123" t="s">
        <v>858</v>
      </c>
      <c r="AO18" s="123">
        <v>2</v>
      </c>
      <c r="AP18" s="123" t="s">
        <v>859</v>
      </c>
      <c r="AQ18" s="123">
        <v>2</v>
      </c>
      <c r="AR18" s="550"/>
      <c r="AS18" s="550"/>
      <c r="AT18" s="550"/>
      <c r="AU18" s="550"/>
      <c r="AV18" s="860"/>
      <c r="AW18" s="4559" t="s">
        <v>2451</v>
      </c>
      <c r="AX18" s="4559" t="s">
        <v>2452</v>
      </c>
      <c r="AY18" s="4559"/>
      <c r="CO18" s="237"/>
    </row>
    <row r="19" spans="1:93">
      <c r="A19" s="5454"/>
      <c r="B19" s="4560"/>
      <c r="C19" s="5673"/>
      <c r="D19" s="5714"/>
      <c r="E19" s="5119"/>
      <c r="F19" s="5119"/>
      <c r="G19" s="3807"/>
      <c r="H19" s="3807"/>
      <c r="I19" s="3807"/>
      <c r="J19" s="3807"/>
      <c r="K19" s="3807"/>
      <c r="L19" s="3807"/>
      <c r="M19" s="3807"/>
      <c r="N19" s="3807"/>
      <c r="O19" s="3807"/>
      <c r="P19" s="3807"/>
      <c r="Q19" s="546"/>
      <c r="R19" s="546"/>
      <c r="S19" s="5119"/>
      <c r="T19" s="5119"/>
      <c r="U19" s="5119"/>
      <c r="V19" s="5119"/>
      <c r="W19" s="5119"/>
      <c r="X19" s="5119"/>
      <c r="Y19" s="5119"/>
      <c r="Z19" s="5119"/>
      <c r="AA19" s="5119"/>
      <c r="AB19" s="5119"/>
      <c r="AC19" s="554" t="s">
        <v>2137</v>
      </c>
      <c r="AD19" s="3326" t="s">
        <v>2035</v>
      </c>
      <c r="AE19" s="3072"/>
      <c r="AF19" s="122" t="s">
        <v>857</v>
      </c>
      <c r="AG19" s="551"/>
      <c r="AH19" s="3256">
        <v>1405</v>
      </c>
      <c r="AI19" s="551" t="s">
        <v>2137</v>
      </c>
      <c r="AJ19" s="555" t="s">
        <v>868</v>
      </c>
      <c r="AK19" s="551" t="s">
        <v>2142</v>
      </c>
      <c r="AL19" s="555" t="s">
        <v>869</v>
      </c>
      <c r="AM19" s="555" t="s">
        <v>869</v>
      </c>
      <c r="AN19" s="550" t="s">
        <v>858</v>
      </c>
      <c r="AO19" s="550">
        <v>2</v>
      </c>
      <c r="AP19" s="550" t="s">
        <v>859</v>
      </c>
      <c r="AQ19" s="550">
        <v>2</v>
      </c>
      <c r="AR19" s="550"/>
      <c r="AS19" s="550"/>
      <c r="AT19" s="550"/>
      <c r="AU19" s="550"/>
      <c r="AV19" s="860"/>
      <c r="AW19" s="4560"/>
      <c r="AX19" s="4560"/>
      <c r="AY19" s="4560"/>
      <c r="CO19" s="237"/>
    </row>
    <row r="20" spans="1:93">
      <c r="A20" s="5454"/>
      <c r="B20" s="4561"/>
      <c r="C20" s="5674"/>
      <c r="D20" s="5715"/>
      <c r="E20" s="5120"/>
      <c r="F20" s="5120"/>
      <c r="G20" s="3811"/>
      <c r="H20" s="3811"/>
      <c r="I20" s="256"/>
      <c r="J20" s="547"/>
      <c r="K20" s="3811"/>
      <c r="L20" s="3811"/>
      <c r="M20" s="3811"/>
      <c r="N20" s="3811"/>
      <c r="O20" s="3811"/>
      <c r="P20" s="3811"/>
      <c r="Q20" s="547"/>
      <c r="R20" s="547"/>
      <c r="S20" s="5120"/>
      <c r="T20" s="5120"/>
      <c r="U20" s="5120"/>
      <c r="V20" s="5120"/>
      <c r="W20" s="5120"/>
      <c r="X20" s="5120"/>
      <c r="Y20" s="5120"/>
      <c r="Z20" s="5120"/>
      <c r="AA20" s="5120"/>
      <c r="AB20" s="5120"/>
      <c r="AC20" s="554"/>
      <c r="AD20" s="3326" t="s">
        <v>2035</v>
      </c>
      <c r="AE20" s="3071"/>
      <c r="AF20" s="122" t="s">
        <v>857</v>
      </c>
      <c r="AG20" s="551"/>
      <c r="AH20" s="3256">
        <v>1300</v>
      </c>
      <c r="AI20" s="551" t="s">
        <v>2137</v>
      </c>
      <c r="AJ20" s="555" t="s">
        <v>860</v>
      </c>
      <c r="AK20" s="551" t="s">
        <v>2142</v>
      </c>
      <c r="AL20" s="550" t="s">
        <v>646</v>
      </c>
      <c r="AM20" s="550" t="s">
        <v>647</v>
      </c>
      <c r="AN20" s="550" t="s">
        <v>858</v>
      </c>
      <c r="AO20" s="550">
        <v>2</v>
      </c>
      <c r="AP20" s="550" t="s">
        <v>859</v>
      </c>
      <c r="AQ20" s="550">
        <v>2</v>
      </c>
      <c r="AR20" s="550"/>
      <c r="AS20" s="550"/>
      <c r="AT20" s="550"/>
      <c r="AU20" s="550"/>
      <c r="AV20" s="860"/>
      <c r="AW20" s="4561"/>
      <c r="AX20" s="4561"/>
      <c r="AY20" s="4561"/>
      <c r="CO20" s="237"/>
    </row>
    <row r="21" spans="1:93">
      <c r="A21" s="5454"/>
      <c r="B21" s="4559" t="s">
        <v>2463</v>
      </c>
      <c r="C21" s="5672" t="s">
        <v>1092</v>
      </c>
      <c r="D21" s="3806" t="s">
        <v>579</v>
      </c>
      <c r="E21" s="5123" t="s">
        <v>2144</v>
      </c>
      <c r="F21" s="5123" t="s">
        <v>2148</v>
      </c>
      <c r="G21" s="3806" t="s">
        <v>2028</v>
      </c>
      <c r="H21" s="3806" t="s">
        <v>2028</v>
      </c>
      <c r="I21" s="3806" t="s">
        <v>2029</v>
      </c>
      <c r="J21" s="3806" t="s">
        <v>2029</v>
      </c>
      <c r="K21" s="3806">
        <v>6</v>
      </c>
      <c r="L21" s="3806">
        <v>0</v>
      </c>
      <c r="M21" s="3806">
        <v>31</v>
      </c>
      <c r="N21" s="3806">
        <v>6</v>
      </c>
      <c r="O21" s="3806">
        <v>0</v>
      </c>
      <c r="P21" s="3806">
        <v>31</v>
      </c>
      <c r="Q21" s="546" t="s">
        <v>2140</v>
      </c>
      <c r="R21" s="546" t="s">
        <v>2141</v>
      </c>
      <c r="S21" s="5123">
        <v>5162</v>
      </c>
      <c r="T21" s="5123">
        <v>5162</v>
      </c>
      <c r="U21" s="5123">
        <v>12542</v>
      </c>
      <c r="V21" s="5123">
        <v>512</v>
      </c>
      <c r="W21" s="5123">
        <v>512</v>
      </c>
      <c r="X21" s="5123">
        <v>1046</v>
      </c>
      <c r="Y21" s="5123">
        <v>4</v>
      </c>
      <c r="Z21" s="5123">
        <v>2</v>
      </c>
      <c r="AA21" s="5123" t="s">
        <v>2032</v>
      </c>
      <c r="AB21" s="5123" t="s">
        <v>2033</v>
      </c>
      <c r="AC21" s="5123" t="s">
        <v>2137</v>
      </c>
      <c r="AD21" s="3326" t="s">
        <v>2035</v>
      </c>
      <c r="AE21" s="3079" t="s">
        <v>6172</v>
      </c>
      <c r="AF21" s="555" t="s">
        <v>857</v>
      </c>
      <c r="AG21" s="551"/>
      <c r="AH21" s="3256">
        <v>270</v>
      </c>
      <c r="AI21" s="551" t="s">
        <v>2137</v>
      </c>
      <c r="AJ21" s="555" t="s">
        <v>854</v>
      </c>
      <c r="AK21" s="551" t="s">
        <v>2142</v>
      </c>
      <c r="AL21" s="18" t="s">
        <v>1135</v>
      </c>
      <c r="AM21" s="18" t="s">
        <v>1134</v>
      </c>
      <c r="AN21" s="550" t="s">
        <v>858</v>
      </c>
      <c r="AO21" s="550">
        <v>2</v>
      </c>
      <c r="AP21" s="550" t="s">
        <v>859</v>
      </c>
      <c r="AQ21" s="550">
        <v>2</v>
      </c>
      <c r="AR21" s="550"/>
      <c r="AS21" s="550"/>
      <c r="AT21" s="550"/>
      <c r="AU21" s="550"/>
      <c r="AV21" s="860"/>
      <c r="AW21" s="4559" t="s">
        <v>2466</v>
      </c>
      <c r="AX21" s="4559" t="s">
        <v>2452</v>
      </c>
      <c r="AY21" s="4559"/>
      <c r="CO21" s="237"/>
    </row>
    <row r="22" spans="1:93">
      <c r="A22" s="5454"/>
      <c r="B22" s="4560"/>
      <c r="C22" s="5673"/>
      <c r="D22" s="3807"/>
      <c r="E22" s="5119"/>
      <c r="F22" s="5119"/>
      <c r="G22" s="3807"/>
      <c r="H22" s="3807"/>
      <c r="I22" s="3807"/>
      <c r="J22" s="3807"/>
      <c r="K22" s="3807"/>
      <c r="L22" s="3807"/>
      <c r="M22" s="3807"/>
      <c r="N22" s="3807"/>
      <c r="O22" s="3807"/>
      <c r="P22" s="3807"/>
      <c r="Q22" s="546"/>
      <c r="R22" s="546"/>
      <c r="S22" s="5119"/>
      <c r="T22" s="5119"/>
      <c r="U22" s="5119"/>
      <c r="V22" s="5119"/>
      <c r="W22" s="5119"/>
      <c r="X22" s="5119"/>
      <c r="Y22" s="5119"/>
      <c r="Z22" s="5119"/>
      <c r="AA22" s="5119"/>
      <c r="AB22" s="5119"/>
      <c r="AC22" s="5119"/>
      <c r="AD22" s="3326" t="s">
        <v>2035</v>
      </c>
      <c r="AE22" s="3072"/>
      <c r="AF22" s="555" t="s">
        <v>857</v>
      </c>
      <c r="AG22" s="551"/>
      <c r="AH22" s="3256">
        <v>1405</v>
      </c>
      <c r="AI22" s="551" t="s">
        <v>2137</v>
      </c>
      <c r="AJ22" s="555" t="s">
        <v>868</v>
      </c>
      <c r="AK22" s="551" t="s">
        <v>2142</v>
      </c>
      <c r="AL22" s="555" t="s">
        <v>869</v>
      </c>
      <c r="AM22" s="555" t="s">
        <v>869</v>
      </c>
      <c r="AN22" s="550" t="s">
        <v>858</v>
      </c>
      <c r="AO22" s="550">
        <v>2</v>
      </c>
      <c r="AP22" s="550" t="s">
        <v>859</v>
      </c>
      <c r="AQ22" s="550">
        <v>2</v>
      </c>
      <c r="AR22" s="550"/>
      <c r="AS22" s="550"/>
      <c r="AT22" s="550"/>
      <c r="AU22" s="550"/>
      <c r="AV22" s="860"/>
      <c r="AW22" s="4560"/>
      <c r="AX22" s="4560"/>
      <c r="AY22" s="4560"/>
      <c r="CO22" s="237"/>
    </row>
    <row r="23" spans="1:93">
      <c r="A23" s="5454"/>
      <c r="B23" s="4561"/>
      <c r="C23" s="5674"/>
      <c r="D23" s="3811"/>
      <c r="E23" s="5120"/>
      <c r="F23" s="5120"/>
      <c r="G23" s="3811"/>
      <c r="H23" s="3811"/>
      <c r="I23" s="3811"/>
      <c r="J23" s="3811"/>
      <c r="K23" s="3811"/>
      <c r="L23" s="3811"/>
      <c r="M23" s="3811"/>
      <c r="N23" s="3811"/>
      <c r="O23" s="3811"/>
      <c r="P23" s="3811"/>
      <c r="Q23" s="547"/>
      <c r="R23" s="547"/>
      <c r="S23" s="5120"/>
      <c r="T23" s="5120"/>
      <c r="U23" s="5120"/>
      <c r="V23" s="5120"/>
      <c r="W23" s="5120"/>
      <c r="X23" s="5120"/>
      <c r="Y23" s="5120"/>
      <c r="Z23" s="5120"/>
      <c r="AA23" s="5120"/>
      <c r="AB23" s="5120"/>
      <c r="AC23" s="5120"/>
      <c r="AD23" s="3326" t="s">
        <v>2035</v>
      </c>
      <c r="AE23" s="3071"/>
      <c r="AF23" s="555" t="s">
        <v>857</v>
      </c>
      <c r="AG23" s="551"/>
      <c r="AH23" s="3256">
        <v>1300</v>
      </c>
      <c r="AI23" s="551" t="s">
        <v>2137</v>
      </c>
      <c r="AJ23" s="555" t="s">
        <v>860</v>
      </c>
      <c r="AK23" s="551" t="s">
        <v>2142</v>
      </c>
      <c r="AL23" s="550" t="s">
        <v>646</v>
      </c>
      <c r="AM23" s="550" t="s">
        <v>647</v>
      </c>
      <c r="AN23" s="550" t="s">
        <v>858</v>
      </c>
      <c r="AO23" s="550">
        <v>2</v>
      </c>
      <c r="AP23" s="550" t="s">
        <v>859</v>
      </c>
      <c r="AQ23" s="550">
        <v>2</v>
      </c>
      <c r="AR23" s="550"/>
      <c r="AS23" s="550"/>
      <c r="AT23" s="550"/>
      <c r="AU23" s="550"/>
      <c r="AV23" s="860"/>
      <c r="AW23" s="4561"/>
      <c r="AX23" s="4561"/>
      <c r="AY23" s="4561"/>
      <c r="CO23" s="237"/>
    </row>
    <row r="24" spans="1:93">
      <c r="A24" s="5454"/>
      <c r="B24" s="4559" t="s">
        <v>2463</v>
      </c>
      <c r="C24" s="5672" t="s">
        <v>3630</v>
      </c>
      <c r="D24" s="3806" t="s">
        <v>141</v>
      </c>
      <c r="E24" s="5123" t="s">
        <v>2144</v>
      </c>
      <c r="F24" s="5123" t="s">
        <v>2149</v>
      </c>
      <c r="G24" s="3806" t="s">
        <v>2028</v>
      </c>
      <c r="H24" s="3806" t="s">
        <v>2028</v>
      </c>
      <c r="I24" s="3806" t="s">
        <v>2029</v>
      </c>
      <c r="J24" s="3806" t="s">
        <v>2029</v>
      </c>
      <c r="K24" s="3806">
        <v>6</v>
      </c>
      <c r="L24" s="3806">
        <v>0</v>
      </c>
      <c r="M24" s="3806">
        <v>31</v>
      </c>
      <c r="N24" s="3806">
        <v>6</v>
      </c>
      <c r="O24" s="3806">
        <v>0</v>
      </c>
      <c r="P24" s="3806">
        <v>31</v>
      </c>
      <c r="Q24" s="546" t="s">
        <v>2140</v>
      </c>
      <c r="R24" s="546" t="s">
        <v>2141</v>
      </c>
      <c r="S24" s="5123">
        <v>12542</v>
      </c>
      <c r="T24" s="5123">
        <v>12542</v>
      </c>
      <c r="U24" s="5123">
        <v>23968</v>
      </c>
      <c r="V24" s="5123">
        <v>512</v>
      </c>
      <c r="W24" s="5123">
        <v>512</v>
      </c>
      <c r="X24" s="5123">
        <v>1168</v>
      </c>
      <c r="Y24" s="5123">
        <v>4</v>
      </c>
      <c r="Z24" s="5123">
        <v>2</v>
      </c>
      <c r="AA24" s="5123" t="s">
        <v>2032</v>
      </c>
      <c r="AB24" s="5123" t="s">
        <v>2033</v>
      </c>
      <c r="AC24" s="5123" t="s">
        <v>2137</v>
      </c>
      <c r="AD24" s="3326" t="s">
        <v>2035</v>
      </c>
      <c r="AE24" s="3079" t="s">
        <v>6173</v>
      </c>
      <c r="AF24" s="555" t="s">
        <v>857</v>
      </c>
      <c r="AG24" s="551"/>
      <c r="AH24" s="3256">
        <v>270</v>
      </c>
      <c r="AI24" s="551" t="s">
        <v>2137</v>
      </c>
      <c r="AJ24" s="555" t="s">
        <v>854</v>
      </c>
      <c r="AK24" s="551" t="s">
        <v>2142</v>
      </c>
      <c r="AL24" s="555" t="s">
        <v>866</v>
      </c>
      <c r="AM24" s="550" t="s">
        <v>867</v>
      </c>
      <c r="AN24" s="550" t="s">
        <v>858</v>
      </c>
      <c r="AO24" s="550">
        <v>2</v>
      </c>
      <c r="AP24" s="550" t="s">
        <v>859</v>
      </c>
      <c r="AQ24" s="550">
        <v>2</v>
      </c>
      <c r="AR24" s="550"/>
      <c r="AS24" s="550"/>
      <c r="AT24" s="550"/>
      <c r="AU24" s="550"/>
      <c r="AV24" s="860"/>
      <c r="AW24" s="4559" t="s">
        <v>2468</v>
      </c>
      <c r="AX24" s="4559" t="s">
        <v>2452</v>
      </c>
      <c r="AY24" s="4559"/>
      <c r="CO24" s="237"/>
    </row>
    <row r="25" spans="1:93">
      <c r="A25" s="5454"/>
      <c r="B25" s="4560"/>
      <c r="C25" s="5673"/>
      <c r="D25" s="3807"/>
      <c r="E25" s="5119"/>
      <c r="F25" s="5119"/>
      <c r="G25" s="3807"/>
      <c r="H25" s="3807"/>
      <c r="I25" s="3807"/>
      <c r="J25" s="3807"/>
      <c r="K25" s="3807"/>
      <c r="L25" s="3807"/>
      <c r="M25" s="3807"/>
      <c r="N25" s="3807"/>
      <c r="O25" s="3807"/>
      <c r="P25" s="3807"/>
      <c r="Q25" s="546"/>
      <c r="R25" s="546"/>
      <c r="S25" s="5119"/>
      <c r="T25" s="5119"/>
      <c r="U25" s="5119"/>
      <c r="V25" s="5119"/>
      <c r="W25" s="5119"/>
      <c r="X25" s="5119"/>
      <c r="Y25" s="5119"/>
      <c r="Z25" s="5119"/>
      <c r="AA25" s="5119"/>
      <c r="AB25" s="5119"/>
      <c r="AC25" s="5119"/>
      <c r="AD25" s="3326" t="s">
        <v>2035</v>
      </c>
      <c r="AE25" s="3072"/>
      <c r="AF25" s="555" t="s">
        <v>857</v>
      </c>
      <c r="AG25" s="551"/>
      <c r="AH25" s="3256">
        <v>1405</v>
      </c>
      <c r="AI25" s="551" t="s">
        <v>2137</v>
      </c>
      <c r="AJ25" s="555" t="s">
        <v>868</v>
      </c>
      <c r="AK25" s="551" t="s">
        <v>2142</v>
      </c>
      <c r="AL25" s="555" t="s">
        <v>869</v>
      </c>
      <c r="AM25" s="555" t="s">
        <v>869</v>
      </c>
      <c r="AN25" s="550" t="s">
        <v>858</v>
      </c>
      <c r="AO25" s="550">
        <v>2</v>
      </c>
      <c r="AP25" s="550" t="s">
        <v>859</v>
      </c>
      <c r="AQ25" s="550">
        <v>1</v>
      </c>
      <c r="AR25" s="550"/>
      <c r="AS25" s="550"/>
      <c r="AT25" s="550"/>
      <c r="AU25" s="550"/>
      <c r="AV25" s="860"/>
      <c r="AW25" s="4560"/>
      <c r="AX25" s="4560"/>
      <c r="AY25" s="4560"/>
      <c r="CO25" s="237"/>
    </row>
    <row r="26" spans="1:93">
      <c r="A26" s="5845"/>
      <c r="B26" s="4561"/>
      <c r="C26" s="5674"/>
      <c r="D26" s="3811"/>
      <c r="E26" s="5120"/>
      <c r="F26" s="5120"/>
      <c r="G26" s="3811"/>
      <c r="H26" s="3811"/>
      <c r="I26" s="3811"/>
      <c r="J26" s="3811"/>
      <c r="K26" s="3811"/>
      <c r="L26" s="3811"/>
      <c r="M26" s="3811"/>
      <c r="N26" s="3811"/>
      <c r="O26" s="3811"/>
      <c r="P26" s="3811"/>
      <c r="Q26" s="546"/>
      <c r="R26" s="546"/>
      <c r="S26" s="5120"/>
      <c r="T26" s="5120"/>
      <c r="U26" s="5120"/>
      <c r="V26" s="5120"/>
      <c r="W26" s="5120"/>
      <c r="X26" s="5120"/>
      <c r="Y26" s="5120"/>
      <c r="Z26" s="5120"/>
      <c r="AA26" s="5120"/>
      <c r="AB26" s="5120"/>
      <c r="AC26" s="5120"/>
      <c r="AD26" s="3321" t="s">
        <v>2035</v>
      </c>
      <c r="AE26" s="3071"/>
      <c r="AF26" s="543" t="s">
        <v>857</v>
      </c>
      <c r="AG26" s="255"/>
      <c r="AH26" s="3236">
        <v>1300</v>
      </c>
      <c r="AI26" s="255" t="s">
        <v>2137</v>
      </c>
      <c r="AJ26" s="543" t="s">
        <v>860</v>
      </c>
      <c r="AK26" s="255" t="s">
        <v>2142</v>
      </c>
      <c r="AL26" s="545" t="s">
        <v>646</v>
      </c>
      <c r="AM26" s="545" t="s">
        <v>647</v>
      </c>
      <c r="AN26" s="545" t="s">
        <v>858</v>
      </c>
      <c r="AO26" s="545">
        <v>2</v>
      </c>
      <c r="AP26" s="545" t="s">
        <v>859</v>
      </c>
      <c r="AQ26" s="545">
        <v>2</v>
      </c>
      <c r="AR26" s="545"/>
      <c r="AS26" s="545"/>
      <c r="AT26" s="545"/>
      <c r="AU26" s="545"/>
      <c r="AV26" s="2936"/>
      <c r="AW26" s="4561"/>
      <c r="AX26" s="4561"/>
      <c r="AY26" s="4561"/>
      <c r="CO26" s="237"/>
    </row>
    <row r="27" spans="1:93">
      <c r="A27" s="5495" t="s">
        <v>4068</v>
      </c>
      <c r="B27" s="4559" t="s">
        <v>2464</v>
      </c>
      <c r="C27" s="5672" t="s">
        <v>3883</v>
      </c>
      <c r="D27" s="5775" t="s">
        <v>142</v>
      </c>
      <c r="E27" s="543"/>
      <c r="F27" s="543"/>
      <c r="G27" s="545"/>
      <c r="H27" s="545"/>
      <c r="I27" s="545"/>
      <c r="J27" s="545"/>
      <c r="K27" s="545"/>
      <c r="L27" s="545"/>
      <c r="M27" s="545"/>
      <c r="N27" s="545"/>
      <c r="O27" s="545"/>
      <c r="P27" s="545"/>
      <c r="Q27" s="545"/>
      <c r="R27" s="545"/>
      <c r="S27" s="543"/>
      <c r="T27" s="543"/>
      <c r="U27" s="543"/>
      <c r="V27" s="543"/>
      <c r="W27" s="543"/>
      <c r="X27" s="543"/>
      <c r="Y27" s="543"/>
      <c r="Z27" s="543"/>
      <c r="AA27" s="543"/>
      <c r="AB27" s="543"/>
      <c r="AC27" s="543"/>
      <c r="AD27" s="3326"/>
      <c r="AE27" s="3070"/>
      <c r="AF27" s="555"/>
      <c r="AG27" s="551"/>
      <c r="AH27" s="3256"/>
      <c r="AI27" s="551"/>
      <c r="AJ27" s="555"/>
      <c r="AK27" s="551"/>
      <c r="AL27" s="555"/>
      <c r="AM27" s="550"/>
      <c r="AN27" s="550"/>
      <c r="AO27" s="550"/>
      <c r="AP27" s="550"/>
      <c r="AQ27" s="550"/>
      <c r="AR27" s="550"/>
      <c r="AS27" s="550"/>
      <c r="AT27" s="550"/>
      <c r="AU27" s="550"/>
      <c r="AV27" s="860"/>
      <c r="AW27" s="4559" t="s">
        <v>2451</v>
      </c>
      <c r="AX27" s="4559" t="s">
        <v>2452</v>
      </c>
      <c r="AY27" s="822"/>
      <c r="CO27" s="237"/>
    </row>
    <row r="28" spans="1:93">
      <c r="A28" s="5454"/>
      <c r="B28" s="4560"/>
      <c r="C28" s="5673"/>
      <c r="D28" s="5704"/>
      <c r="E28" s="554"/>
      <c r="F28" s="554"/>
      <c r="G28" s="546"/>
      <c r="H28" s="546"/>
      <c r="I28" s="546"/>
      <c r="J28" s="546"/>
      <c r="K28" s="546"/>
      <c r="L28" s="546"/>
      <c r="M28" s="546"/>
      <c r="N28" s="546"/>
      <c r="O28" s="546"/>
      <c r="P28" s="546"/>
      <c r="Q28" s="546"/>
      <c r="R28" s="546"/>
      <c r="S28" s="554"/>
      <c r="T28" s="554"/>
      <c r="U28" s="554"/>
      <c r="V28" s="554"/>
      <c r="W28" s="554"/>
      <c r="X28" s="554"/>
      <c r="Y28" s="554"/>
      <c r="Z28" s="554"/>
      <c r="AA28" s="554"/>
      <c r="AB28" s="554"/>
      <c r="AC28" s="554"/>
      <c r="AD28" s="3326"/>
      <c r="AE28" s="3072"/>
      <c r="AF28" s="555"/>
      <c r="AG28" s="551"/>
      <c r="AH28" s="3256"/>
      <c r="AI28" s="551"/>
      <c r="AJ28" s="555"/>
      <c r="AK28" s="551"/>
      <c r="AL28" s="555"/>
      <c r="AM28" s="555"/>
      <c r="AN28" s="550"/>
      <c r="AO28" s="550"/>
      <c r="AP28" s="550"/>
      <c r="AQ28" s="550"/>
      <c r="AR28" s="550"/>
      <c r="AS28" s="550"/>
      <c r="AT28" s="550"/>
      <c r="AU28" s="550"/>
      <c r="AV28" s="860"/>
      <c r="AW28" s="4560"/>
      <c r="AX28" s="4560"/>
      <c r="AY28" s="823"/>
      <c r="CO28" s="237"/>
    </row>
    <row r="29" spans="1:93">
      <c r="A29" s="5454"/>
      <c r="B29" s="4561"/>
      <c r="C29" s="5674"/>
      <c r="D29" s="5705"/>
      <c r="E29" s="554"/>
      <c r="F29" s="554"/>
      <c r="G29" s="547"/>
      <c r="H29" s="547"/>
      <c r="I29" s="547"/>
      <c r="J29" s="547"/>
      <c r="K29" s="547"/>
      <c r="L29" s="547"/>
      <c r="M29" s="547"/>
      <c r="N29" s="547"/>
      <c r="O29" s="547"/>
      <c r="P29" s="547"/>
      <c r="Q29" s="547"/>
      <c r="R29" s="547"/>
      <c r="S29" s="554"/>
      <c r="T29" s="554"/>
      <c r="U29" s="554"/>
      <c r="V29" s="554"/>
      <c r="W29" s="554"/>
      <c r="X29" s="554"/>
      <c r="Y29" s="554"/>
      <c r="Z29" s="554"/>
      <c r="AA29" s="554"/>
      <c r="AB29" s="554"/>
      <c r="AC29" s="554"/>
      <c r="AD29" s="3326"/>
      <c r="AE29" s="3071"/>
      <c r="AF29" s="555"/>
      <c r="AG29" s="551"/>
      <c r="AH29" s="3256"/>
      <c r="AI29" s="551"/>
      <c r="AJ29" s="555"/>
      <c r="AK29" s="551"/>
      <c r="AL29" s="550"/>
      <c r="AM29" s="550"/>
      <c r="AN29" s="550"/>
      <c r="AO29" s="550"/>
      <c r="AP29" s="550"/>
      <c r="AQ29" s="550"/>
      <c r="AR29" s="550"/>
      <c r="AS29" s="550"/>
      <c r="AT29" s="550"/>
      <c r="AU29" s="550"/>
      <c r="AV29" s="860"/>
      <c r="AW29" s="4561"/>
      <c r="AX29" s="4561"/>
      <c r="AY29" s="823"/>
      <c r="CO29" s="237"/>
    </row>
    <row r="30" spans="1:93">
      <c r="A30" s="5454"/>
      <c r="B30" s="4559" t="s">
        <v>2463</v>
      </c>
      <c r="C30" s="5672" t="s">
        <v>3631</v>
      </c>
      <c r="D30" s="3806" t="s">
        <v>580</v>
      </c>
      <c r="E30" s="5123" t="s">
        <v>2138</v>
      </c>
      <c r="F30" s="5123" t="s">
        <v>2150</v>
      </c>
      <c r="G30" s="3806" t="s">
        <v>2028</v>
      </c>
      <c r="H30" s="3806" t="s">
        <v>2028</v>
      </c>
      <c r="I30" s="3806" t="s">
        <v>2029</v>
      </c>
      <c r="J30" s="3806" t="s">
        <v>2029</v>
      </c>
      <c r="K30" s="3806">
        <v>6</v>
      </c>
      <c r="L30" s="3806">
        <v>0</v>
      </c>
      <c r="M30" s="3806">
        <v>12</v>
      </c>
      <c r="N30" s="3806">
        <v>6</v>
      </c>
      <c r="O30" s="3806">
        <v>0</v>
      </c>
      <c r="P30" s="3806">
        <v>12</v>
      </c>
      <c r="Q30" s="545" t="s">
        <v>2140</v>
      </c>
      <c r="R30" s="545" t="s">
        <v>2141</v>
      </c>
      <c r="S30" s="5123">
        <v>640</v>
      </c>
      <c r="T30" s="5123">
        <v>640</v>
      </c>
      <c r="U30" s="5123">
        <v>5418</v>
      </c>
      <c r="V30" s="5123">
        <v>512</v>
      </c>
      <c r="W30" s="5123">
        <v>512</v>
      </c>
      <c r="X30" s="5123">
        <v>1152</v>
      </c>
      <c r="Y30" s="5123">
        <v>1</v>
      </c>
      <c r="Z30" s="5123">
        <v>1</v>
      </c>
      <c r="AA30" s="5123" t="s">
        <v>2136</v>
      </c>
      <c r="AB30" s="5123" t="s">
        <v>2136</v>
      </c>
      <c r="AC30" s="5123" t="s">
        <v>2137</v>
      </c>
      <c r="AD30" s="3326" t="s">
        <v>2035</v>
      </c>
      <c r="AE30" s="3070"/>
      <c r="AF30" s="555" t="s">
        <v>857</v>
      </c>
      <c r="AG30" s="551"/>
      <c r="AH30" s="3256">
        <v>270</v>
      </c>
      <c r="AI30" s="551" t="s">
        <v>2137</v>
      </c>
      <c r="AJ30" s="555" t="s">
        <v>854</v>
      </c>
      <c r="AK30" s="551" t="s">
        <v>2142</v>
      </c>
      <c r="AL30" s="555" t="s">
        <v>1218</v>
      </c>
      <c r="AM30" s="550" t="s">
        <v>1219</v>
      </c>
      <c r="AN30" s="550" t="s">
        <v>858</v>
      </c>
      <c r="AO30" s="550">
        <v>2</v>
      </c>
      <c r="AP30" s="550" t="s">
        <v>859</v>
      </c>
      <c r="AQ30" s="550">
        <v>2</v>
      </c>
      <c r="AR30" s="550"/>
      <c r="AS30" s="550"/>
      <c r="AT30" s="550"/>
      <c r="AU30" s="550"/>
      <c r="AV30" s="860"/>
      <c r="AW30" s="4559" t="s">
        <v>2451</v>
      </c>
      <c r="AX30" s="4559" t="s">
        <v>2452</v>
      </c>
      <c r="AY30" s="4559"/>
      <c r="CO30" s="237"/>
    </row>
    <row r="31" spans="1:93">
      <c r="A31" s="5454"/>
      <c r="B31" s="4560"/>
      <c r="C31" s="5673"/>
      <c r="D31" s="3807"/>
      <c r="E31" s="5119"/>
      <c r="F31" s="5119"/>
      <c r="G31" s="3807"/>
      <c r="H31" s="3807"/>
      <c r="I31" s="3807"/>
      <c r="J31" s="3807"/>
      <c r="K31" s="3807"/>
      <c r="L31" s="3807"/>
      <c r="M31" s="3807"/>
      <c r="N31" s="3807"/>
      <c r="O31" s="3807"/>
      <c r="P31" s="3807"/>
      <c r="Q31" s="546"/>
      <c r="R31" s="546"/>
      <c r="S31" s="5119"/>
      <c r="T31" s="5119"/>
      <c r="U31" s="5119"/>
      <c r="V31" s="5119"/>
      <c r="W31" s="5119"/>
      <c r="X31" s="5119"/>
      <c r="Y31" s="5119"/>
      <c r="Z31" s="5119"/>
      <c r="AA31" s="5119"/>
      <c r="AB31" s="5119"/>
      <c r="AC31" s="5119"/>
      <c r="AD31" s="3326" t="s">
        <v>2035</v>
      </c>
      <c r="AE31" s="3072"/>
      <c r="AF31" s="555" t="s">
        <v>857</v>
      </c>
      <c r="AG31" s="551"/>
      <c r="AH31" s="3256">
        <v>1400</v>
      </c>
      <c r="AI31" s="551" t="s">
        <v>2137</v>
      </c>
      <c r="AJ31" s="555" t="s">
        <v>868</v>
      </c>
      <c r="AK31" s="551" t="s">
        <v>2142</v>
      </c>
      <c r="AL31" s="555" t="s">
        <v>340</v>
      </c>
      <c r="AM31" s="555" t="s">
        <v>340</v>
      </c>
      <c r="AN31" s="550" t="s">
        <v>858</v>
      </c>
      <c r="AO31" s="550">
        <v>8</v>
      </c>
      <c r="AP31" s="550" t="s">
        <v>859</v>
      </c>
      <c r="AQ31" s="550">
        <v>8</v>
      </c>
      <c r="AR31" s="550"/>
      <c r="AS31" s="550"/>
      <c r="AT31" s="550"/>
      <c r="AU31" s="550"/>
      <c r="AV31" s="860"/>
      <c r="AW31" s="4560"/>
      <c r="AX31" s="4560"/>
      <c r="AY31" s="4560"/>
      <c r="CO31" s="237"/>
    </row>
    <row r="32" spans="1:93">
      <c r="A32" s="5454"/>
      <c r="B32" s="4561"/>
      <c r="C32" s="5674"/>
      <c r="D32" s="3811"/>
      <c r="E32" s="5120"/>
      <c r="F32" s="5120"/>
      <c r="G32" s="3811"/>
      <c r="H32" s="3811"/>
      <c r="I32" s="3811"/>
      <c r="J32" s="3811"/>
      <c r="K32" s="3811"/>
      <c r="L32" s="3811"/>
      <c r="M32" s="3811"/>
      <c r="N32" s="3811"/>
      <c r="O32" s="3811"/>
      <c r="P32" s="3811"/>
      <c r="Q32" s="547"/>
      <c r="R32" s="547"/>
      <c r="S32" s="5120"/>
      <c r="T32" s="5120"/>
      <c r="U32" s="5120"/>
      <c r="V32" s="5120"/>
      <c r="W32" s="5120"/>
      <c r="X32" s="5120"/>
      <c r="Y32" s="5120"/>
      <c r="Z32" s="5120"/>
      <c r="AA32" s="5120"/>
      <c r="AB32" s="5120"/>
      <c r="AC32" s="5120"/>
      <c r="AD32" s="3326" t="s">
        <v>2035</v>
      </c>
      <c r="AE32" s="3071"/>
      <c r="AF32" s="555" t="s">
        <v>857</v>
      </c>
      <c r="AG32" s="551"/>
      <c r="AH32" s="3256">
        <v>1300</v>
      </c>
      <c r="AI32" s="551" t="s">
        <v>2137</v>
      </c>
      <c r="AJ32" s="555" t="s">
        <v>860</v>
      </c>
      <c r="AK32" s="551" t="s">
        <v>2142</v>
      </c>
      <c r="AL32" s="550" t="s">
        <v>646</v>
      </c>
      <c r="AM32" s="550" t="s">
        <v>647</v>
      </c>
      <c r="AN32" s="550" t="s">
        <v>858</v>
      </c>
      <c r="AO32" s="550">
        <v>2</v>
      </c>
      <c r="AP32" s="550" t="s">
        <v>859</v>
      </c>
      <c r="AQ32" s="550">
        <v>2</v>
      </c>
      <c r="AR32" s="550"/>
      <c r="AS32" s="550"/>
      <c r="AT32" s="550"/>
      <c r="AU32" s="550"/>
      <c r="AV32" s="860"/>
      <c r="AW32" s="4561"/>
      <c r="AX32" s="4561"/>
      <c r="AY32" s="4561"/>
      <c r="CO32" s="237"/>
    </row>
    <row r="33" spans="1:93">
      <c r="A33" s="5454"/>
      <c r="B33" s="4559" t="s">
        <v>2463</v>
      </c>
      <c r="C33" s="5672" t="s">
        <v>1905</v>
      </c>
      <c r="D33" s="3806" t="s">
        <v>581</v>
      </c>
      <c r="E33" s="5123" t="s">
        <v>2144</v>
      </c>
      <c r="F33" s="5123" t="s">
        <v>2151</v>
      </c>
      <c r="G33" s="3806" t="s">
        <v>2028</v>
      </c>
      <c r="H33" s="3806" t="s">
        <v>2028</v>
      </c>
      <c r="I33" s="3806" t="s">
        <v>2029</v>
      </c>
      <c r="J33" s="3806" t="s">
        <v>2029</v>
      </c>
      <c r="K33" s="3806">
        <v>6</v>
      </c>
      <c r="L33" s="3806">
        <v>0</v>
      </c>
      <c r="M33" s="3806">
        <v>31</v>
      </c>
      <c r="N33" s="3806">
        <v>6</v>
      </c>
      <c r="O33" s="3806">
        <v>0</v>
      </c>
      <c r="P33" s="3806">
        <v>31</v>
      </c>
      <c r="Q33" s="546" t="s">
        <v>2140</v>
      </c>
      <c r="R33" s="546" t="s">
        <v>2141</v>
      </c>
      <c r="S33" s="5123">
        <v>5418</v>
      </c>
      <c r="T33" s="5123">
        <v>5418</v>
      </c>
      <c r="U33" s="5123">
        <v>12798</v>
      </c>
      <c r="V33" s="5123">
        <v>512</v>
      </c>
      <c r="W33" s="5123">
        <v>512</v>
      </c>
      <c r="X33" s="5123">
        <v>1302</v>
      </c>
      <c r="Y33" s="5123">
        <v>4</v>
      </c>
      <c r="Z33" s="5123">
        <v>2</v>
      </c>
      <c r="AA33" s="5123" t="s">
        <v>2032</v>
      </c>
      <c r="AB33" s="5123" t="s">
        <v>2033</v>
      </c>
      <c r="AC33" s="5123" t="s">
        <v>2137</v>
      </c>
      <c r="AD33" s="3326" t="s">
        <v>2035</v>
      </c>
      <c r="AE33" s="3079" t="s">
        <v>6172</v>
      </c>
      <c r="AF33" s="555" t="s">
        <v>857</v>
      </c>
      <c r="AG33" s="551"/>
      <c r="AH33" s="3256">
        <v>270</v>
      </c>
      <c r="AI33" s="551" t="s">
        <v>2137</v>
      </c>
      <c r="AJ33" s="555" t="s">
        <v>854</v>
      </c>
      <c r="AK33" s="551" t="s">
        <v>2142</v>
      </c>
      <c r="AL33" s="18" t="s">
        <v>1135</v>
      </c>
      <c r="AM33" s="18" t="s">
        <v>1134</v>
      </c>
      <c r="AN33" s="550" t="s">
        <v>858</v>
      </c>
      <c r="AO33" s="550">
        <v>2</v>
      </c>
      <c r="AP33" s="550" t="s">
        <v>859</v>
      </c>
      <c r="AQ33" s="550">
        <v>2</v>
      </c>
      <c r="AR33" s="550"/>
      <c r="AS33" s="550"/>
      <c r="AT33" s="550"/>
      <c r="AU33" s="550"/>
      <c r="AV33" s="860"/>
      <c r="AW33" s="4559" t="s">
        <v>2466</v>
      </c>
      <c r="AX33" s="4559" t="s">
        <v>2452</v>
      </c>
      <c r="AY33" s="4559"/>
      <c r="CO33" s="237"/>
    </row>
    <row r="34" spans="1:93">
      <c r="A34" s="5454"/>
      <c r="B34" s="4560"/>
      <c r="C34" s="5673"/>
      <c r="D34" s="3807"/>
      <c r="E34" s="5119"/>
      <c r="F34" s="5119"/>
      <c r="G34" s="3807"/>
      <c r="H34" s="3807"/>
      <c r="I34" s="3807"/>
      <c r="J34" s="3807"/>
      <c r="K34" s="3807"/>
      <c r="L34" s="3807"/>
      <c r="M34" s="3807"/>
      <c r="N34" s="3807"/>
      <c r="O34" s="3807"/>
      <c r="P34" s="3807"/>
      <c r="Q34" s="546"/>
      <c r="R34" s="546"/>
      <c r="S34" s="5119"/>
      <c r="T34" s="5119"/>
      <c r="U34" s="5119"/>
      <c r="V34" s="5119"/>
      <c r="W34" s="5119"/>
      <c r="X34" s="5119"/>
      <c r="Y34" s="5119"/>
      <c r="Z34" s="5119"/>
      <c r="AA34" s="5119"/>
      <c r="AB34" s="5119"/>
      <c r="AC34" s="5119"/>
      <c r="AD34" s="3326" t="s">
        <v>2035</v>
      </c>
      <c r="AE34" s="3072"/>
      <c r="AF34" s="555" t="s">
        <v>857</v>
      </c>
      <c r="AG34" s="551"/>
      <c r="AH34" s="3256">
        <v>1400</v>
      </c>
      <c r="AI34" s="551" t="s">
        <v>2137</v>
      </c>
      <c r="AJ34" s="555" t="s">
        <v>868</v>
      </c>
      <c r="AK34" s="551" t="s">
        <v>2142</v>
      </c>
      <c r="AL34" s="555" t="s">
        <v>340</v>
      </c>
      <c r="AM34" s="555" t="s">
        <v>340</v>
      </c>
      <c r="AN34" s="550" t="s">
        <v>858</v>
      </c>
      <c r="AO34" s="550">
        <v>8</v>
      </c>
      <c r="AP34" s="550" t="s">
        <v>859</v>
      </c>
      <c r="AQ34" s="550">
        <v>8</v>
      </c>
      <c r="AR34" s="550"/>
      <c r="AS34" s="550"/>
      <c r="AT34" s="550"/>
      <c r="AU34" s="550"/>
      <c r="AV34" s="860"/>
      <c r="AW34" s="4560"/>
      <c r="AX34" s="4560"/>
      <c r="AY34" s="4560"/>
      <c r="CO34" s="237"/>
    </row>
    <row r="35" spans="1:93">
      <c r="A35" s="5454"/>
      <c r="B35" s="4561"/>
      <c r="C35" s="5674"/>
      <c r="D35" s="3811"/>
      <c r="E35" s="5120"/>
      <c r="F35" s="5120"/>
      <c r="G35" s="3811"/>
      <c r="H35" s="3811"/>
      <c r="I35" s="3811"/>
      <c r="J35" s="3811"/>
      <c r="K35" s="3811"/>
      <c r="L35" s="3811"/>
      <c r="M35" s="3811"/>
      <c r="N35" s="3811"/>
      <c r="O35" s="3811"/>
      <c r="P35" s="3811"/>
      <c r="Q35" s="547"/>
      <c r="R35" s="547"/>
      <c r="S35" s="5120"/>
      <c r="T35" s="5120"/>
      <c r="U35" s="5120"/>
      <c r="V35" s="5120"/>
      <c r="W35" s="5120"/>
      <c r="X35" s="5120"/>
      <c r="Y35" s="5120"/>
      <c r="Z35" s="5120"/>
      <c r="AA35" s="5120"/>
      <c r="AB35" s="5120"/>
      <c r="AC35" s="5120"/>
      <c r="AD35" s="3326" t="s">
        <v>2035</v>
      </c>
      <c r="AE35" s="3071"/>
      <c r="AF35" s="555" t="s">
        <v>857</v>
      </c>
      <c r="AG35" s="551"/>
      <c r="AH35" s="3256">
        <v>1300</v>
      </c>
      <c r="AI35" s="551" t="s">
        <v>2137</v>
      </c>
      <c r="AJ35" s="555" t="s">
        <v>860</v>
      </c>
      <c r="AK35" s="551" t="s">
        <v>2142</v>
      </c>
      <c r="AL35" s="550" t="s">
        <v>646</v>
      </c>
      <c r="AM35" s="550" t="s">
        <v>647</v>
      </c>
      <c r="AN35" s="550" t="s">
        <v>858</v>
      </c>
      <c r="AO35" s="550">
        <v>2</v>
      </c>
      <c r="AP35" s="550" t="s">
        <v>859</v>
      </c>
      <c r="AQ35" s="550">
        <v>2</v>
      </c>
      <c r="AR35" s="550"/>
      <c r="AS35" s="550"/>
      <c r="AT35" s="550"/>
      <c r="AU35" s="550"/>
      <c r="AV35" s="860"/>
      <c r="AW35" s="4561"/>
      <c r="AX35" s="4561"/>
      <c r="AY35" s="4561"/>
      <c r="CO35" s="237"/>
    </row>
    <row r="36" spans="1:93">
      <c r="A36" s="5454"/>
      <c r="B36" s="4559" t="s">
        <v>2463</v>
      </c>
      <c r="C36" s="5672" t="s">
        <v>3632</v>
      </c>
      <c r="D36" s="3806" t="s">
        <v>143</v>
      </c>
      <c r="E36" s="5123" t="s">
        <v>2144</v>
      </c>
      <c r="F36" s="5123" t="s">
        <v>2152</v>
      </c>
      <c r="G36" s="3806" t="s">
        <v>2028</v>
      </c>
      <c r="H36" s="3806" t="s">
        <v>2028</v>
      </c>
      <c r="I36" s="3806" t="s">
        <v>2029</v>
      </c>
      <c r="J36" s="3806" t="s">
        <v>2029</v>
      </c>
      <c r="K36" s="3806">
        <v>6</v>
      </c>
      <c r="L36" s="3806">
        <v>0</v>
      </c>
      <c r="M36" s="3806">
        <v>12</v>
      </c>
      <c r="N36" s="3806">
        <v>6</v>
      </c>
      <c r="O36" s="3806">
        <v>0</v>
      </c>
      <c r="P36" s="3806">
        <v>13</v>
      </c>
      <c r="Q36" s="546" t="s">
        <v>2140</v>
      </c>
      <c r="R36" s="546" t="s">
        <v>2141</v>
      </c>
      <c r="S36" s="5123">
        <v>12798</v>
      </c>
      <c r="T36" s="5123">
        <v>12798</v>
      </c>
      <c r="U36" s="5123">
        <v>23968</v>
      </c>
      <c r="V36" s="5123">
        <v>512</v>
      </c>
      <c r="W36" s="5123">
        <v>512</v>
      </c>
      <c r="X36" s="5640">
        <v>1280</v>
      </c>
      <c r="Y36" s="5123">
        <v>4</v>
      </c>
      <c r="Z36" s="5123">
        <v>2</v>
      </c>
      <c r="AA36" s="5123" t="s">
        <v>2032</v>
      </c>
      <c r="AB36" s="5123" t="s">
        <v>2033</v>
      </c>
      <c r="AC36" s="5123" t="s">
        <v>2137</v>
      </c>
      <c r="AD36" s="3326" t="s">
        <v>2035</v>
      </c>
      <c r="AE36" s="3079" t="s">
        <v>6173</v>
      </c>
      <c r="AF36" s="555" t="s">
        <v>857</v>
      </c>
      <c r="AG36" s="551"/>
      <c r="AH36" s="3256">
        <v>270</v>
      </c>
      <c r="AI36" s="551" t="s">
        <v>2137</v>
      </c>
      <c r="AJ36" s="555" t="s">
        <v>854</v>
      </c>
      <c r="AK36" s="551" t="s">
        <v>2142</v>
      </c>
      <c r="AL36" s="555" t="s">
        <v>866</v>
      </c>
      <c r="AM36" s="550" t="s">
        <v>867</v>
      </c>
      <c r="AN36" s="550" t="s">
        <v>858</v>
      </c>
      <c r="AO36" s="550">
        <v>2</v>
      </c>
      <c r="AP36" s="550" t="s">
        <v>859</v>
      </c>
      <c r="AQ36" s="550">
        <v>2</v>
      </c>
      <c r="AR36" s="550"/>
      <c r="AS36" s="550"/>
      <c r="AT36" s="550"/>
      <c r="AU36" s="550"/>
      <c r="AV36" s="860"/>
      <c r="AW36" s="4559" t="s">
        <v>2468</v>
      </c>
      <c r="AX36" s="4559" t="s">
        <v>2452</v>
      </c>
      <c r="AY36" s="4559"/>
      <c r="CO36" s="237"/>
    </row>
    <row r="37" spans="1:93">
      <c r="A37" s="5454"/>
      <c r="B37" s="4560"/>
      <c r="C37" s="5673"/>
      <c r="D37" s="3807"/>
      <c r="E37" s="5119"/>
      <c r="F37" s="5119"/>
      <c r="G37" s="3807"/>
      <c r="H37" s="3807"/>
      <c r="I37" s="3807"/>
      <c r="J37" s="3807"/>
      <c r="K37" s="3807"/>
      <c r="L37" s="3807"/>
      <c r="M37" s="3807"/>
      <c r="N37" s="3807"/>
      <c r="O37" s="3807"/>
      <c r="P37" s="3807"/>
      <c r="Q37" s="546"/>
      <c r="R37" s="546"/>
      <c r="S37" s="5119"/>
      <c r="T37" s="5119"/>
      <c r="U37" s="5119"/>
      <c r="V37" s="5119"/>
      <c r="W37" s="5119"/>
      <c r="X37" s="5629"/>
      <c r="Y37" s="5119"/>
      <c r="Z37" s="5119"/>
      <c r="AA37" s="5119"/>
      <c r="AB37" s="5119"/>
      <c r="AC37" s="5119"/>
      <c r="AD37" s="3326" t="s">
        <v>2035</v>
      </c>
      <c r="AE37" s="3072"/>
      <c r="AF37" s="555" t="s">
        <v>857</v>
      </c>
      <c r="AG37" s="551"/>
      <c r="AH37" s="3256">
        <v>1400</v>
      </c>
      <c r="AI37" s="551" t="s">
        <v>2137</v>
      </c>
      <c r="AJ37" s="555" t="s">
        <v>868</v>
      </c>
      <c r="AK37" s="551" t="s">
        <v>2142</v>
      </c>
      <c r="AL37" s="555" t="s">
        <v>340</v>
      </c>
      <c r="AM37" s="555" t="s">
        <v>340</v>
      </c>
      <c r="AN37" s="550" t="s">
        <v>858</v>
      </c>
      <c r="AO37" s="550">
        <v>8</v>
      </c>
      <c r="AP37" s="550" t="s">
        <v>859</v>
      </c>
      <c r="AQ37" s="550">
        <v>8</v>
      </c>
      <c r="AR37" s="550"/>
      <c r="AS37" s="550"/>
      <c r="AT37" s="550"/>
      <c r="AU37" s="550"/>
      <c r="AV37" s="860"/>
      <c r="AW37" s="4560"/>
      <c r="AX37" s="4560"/>
      <c r="AY37" s="4560"/>
      <c r="CO37" s="237"/>
    </row>
    <row r="38" spans="1:93">
      <c r="A38" s="5845"/>
      <c r="B38" s="4561"/>
      <c r="C38" s="5674"/>
      <c r="D38" s="3811"/>
      <c r="E38" s="5120"/>
      <c r="F38" s="5120"/>
      <c r="G38" s="3811"/>
      <c r="H38" s="3811"/>
      <c r="I38" s="3811"/>
      <c r="J38" s="3811"/>
      <c r="K38" s="3811"/>
      <c r="L38" s="3811"/>
      <c r="M38" s="3811"/>
      <c r="N38" s="3811"/>
      <c r="O38" s="3811"/>
      <c r="P38" s="3811"/>
      <c r="Q38" s="547"/>
      <c r="R38" s="547"/>
      <c r="S38" s="5120"/>
      <c r="T38" s="5120"/>
      <c r="U38" s="5120"/>
      <c r="V38" s="5120"/>
      <c r="W38" s="5120"/>
      <c r="X38" s="5630"/>
      <c r="Y38" s="5120"/>
      <c r="Z38" s="5120"/>
      <c r="AA38" s="5120"/>
      <c r="AB38" s="5120"/>
      <c r="AC38" s="5120"/>
      <c r="AD38" s="3326" t="s">
        <v>2035</v>
      </c>
      <c r="AE38" s="3071"/>
      <c r="AF38" s="555" t="s">
        <v>857</v>
      </c>
      <c r="AG38" s="551"/>
      <c r="AH38" s="3256">
        <v>1300</v>
      </c>
      <c r="AI38" s="551" t="s">
        <v>2137</v>
      </c>
      <c r="AJ38" s="555" t="s">
        <v>860</v>
      </c>
      <c r="AK38" s="551" t="s">
        <v>2142</v>
      </c>
      <c r="AL38" s="550" t="s">
        <v>646</v>
      </c>
      <c r="AM38" s="550" t="s">
        <v>647</v>
      </c>
      <c r="AN38" s="550" t="s">
        <v>858</v>
      </c>
      <c r="AO38" s="550">
        <v>2</v>
      </c>
      <c r="AP38" s="550" t="s">
        <v>859</v>
      </c>
      <c r="AQ38" s="550">
        <v>2</v>
      </c>
      <c r="AR38" s="550"/>
      <c r="AS38" s="550"/>
      <c r="AT38" s="550"/>
      <c r="AU38" s="550"/>
      <c r="AV38" s="860"/>
      <c r="AW38" s="4561"/>
      <c r="AX38" s="4561"/>
      <c r="AY38" s="4561"/>
      <c r="CO38" s="237"/>
    </row>
    <row r="39" spans="1:93">
      <c r="A39" s="5495" t="s">
        <v>4078</v>
      </c>
      <c r="B39" s="4559" t="s">
        <v>2463</v>
      </c>
      <c r="C39" s="5672" t="s">
        <v>3633</v>
      </c>
      <c r="D39" s="3806" t="s">
        <v>1406</v>
      </c>
      <c r="E39" s="5123" t="s">
        <v>2138</v>
      </c>
      <c r="F39" s="5123" t="s">
        <v>2153</v>
      </c>
      <c r="G39" s="3806" t="s">
        <v>2028</v>
      </c>
      <c r="H39" s="3806" t="s">
        <v>2028</v>
      </c>
      <c r="I39" s="3806" t="s">
        <v>2029</v>
      </c>
      <c r="J39" s="3806" t="s">
        <v>2029</v>
      </c>
      <c r="K39" s="3806">
        <v>6</v>
      </c>
      <c r="L39" s="3806">
        <v>0</v>
      </c>
      <c r="M39" s="3806">
        <v>12</v>
      </c>
      <c r="N39" s="3806">
        <v>6</v>
      </c>
      <c r="O39" s="3806">
        <v>0</v>
      </c>
      <c r="P39" s="3806">
        <v>12</v>
      </c>
      <c r="Q39" s="545" t="s">
        <v>2140</v>
      </c>
      <c r="R39" s="545" t="s">
        <v>2141</v>
      </c>
      <c r="S39" s="5123">
        <v>1024</v>
      </c>
      <c r="T39" s="5123">
        <v>1024</v>
      </c>
      <c r="U39" s="5123">
        <v>5546</v>
      </c>
      <c r="V39" s="5123">
        <v>768</v>
      </c>
      <c r="W39" s="5123">
        <v>768</v>
      </c>
      <c r="X39" s="5123">
        <v>1275</v>
      </c>
      <c r="Y39" s="5123">
        <v>1</v>
      </c>
      <c r="Z39" s="5123">
        <v>1</v>
      </c>
      <c r="AA39" s="5123" t="s">
        <v>2136</v>
      </c>
      <c r="AB39" s="5123" t="s">
        <v>2136</v>
      </c>
      <c r="AC39" s="5123" t="s">
        <v>2137</v>
      </c>
      <c r="AD39" s="3326" t="s">
        <v>2035</v>
      </c>
      <c r="AE39" s="1597"/>
      <c r="AF39" s="555" t="s">
        <v>857</v>
      </c>
      <c r="AG39" s="551"/>
      <c r="AH39" s="3256">
        <v>270</v>
      </c>
      <c r="AI39" s="551" t="s">
        <v>2137</v>
      </c>
      <c r="AJ39" s="555" t="s">
        <v>854</v>
      </c>
      <c r="AK39" s="551" t="s">
        <v>2142</v>
      </c>
      <c r="AL39" s="555" t="s">
        <v>1218</v>
      </c>
      <c r="AM39" s="555" t="s">
        <v>1219</v>
      </c>
      <c r="AN39" s="550" t="s">
        <v>858</v>
      </c>
      <c r="AO39" s="550">
        <v>2</v>
      </c>
      <c r="AP39" s="550" t="s">
        <v>859</v>
      </c>
      <c r="AQ39" s="550">
        <v>2</v>
      </c>
      <c r="AR39" s="555"/>
      <c r="AS39" s="555"/>
      <c r="AT39" s="555"/>
      <c r="AU39" s="555"/>
      <c r="AV39" s="2998"/>
      <c r="AW39" s="4559" t="s">
        <v>2451</v>
      </c>
      <c r="AX39" s="4559" t="s">
        <v>2452</v>
      </c>
      <c r="AY39" s="4559"/>
      <c r="CO39" s="237"/>
    </row>
    <row r="40" spans="1:93">
      <c r="A40" s="5454"/>
      <c r="B40" s="4560"/>
      <c r="C40" s="5673"/>
      <c r="D40" s="3807"/>
      <c r="E40" s="5119"/>
      <c r="F40" s="5119"/>
      <c r="G40" s="3807"/>
      <c r="H40" s="3807"/>
      <c r="I40" s="3807"/>
      <c r="J40" s="3807"/>
      <c r="K40" s="3807"/>
      <c r="L40" s="3807"/>
      <c r="M40" s="3807"/>
      <c r="N40" s="3807"/>
      <c r="O40" s="3807"/>
      <c r="P40" s="3807"/>
      <c r="Q40" s="546"/>
      <c r="R40" s="546"/>
      <c r="S40" s="5119"/>
      <c r="T40" s="5119"/>
      <c r="U40" s="5119"/>
      <c r="V40" s="5119"/>
      <c r="W40" s="5119"/>
      <c r="X40" s="5119"/>
      <c r="Y40" s="5119"/>
      <c r="Z40" s="5119"/>
      <c r="AA40" s="5119"/>
      <c r="AB40" s="5119"/>
      <c r="AC40" s="5119"/>
      <c r="AD40" s="3326" t="s">
        <v>2035</v>
      </c>
      <c r="AE40" s="2925"/>
      <c r="AF40" s="555" t="s">
        <v>857</v>
      </c>
      <c r="AG40" s="551"/>
      <c r="AH40" s="3256">
        <v>1405</v>
      </c>
      <c r="AI40" s="551" t="s">
        <v>2137</v>
      </c>
      <c r="AJ40" s="555" t="s">
        <v>868</v>
      </c>
      <c r="AK40" s="551" t="s">
        <v>2142</v>
      </c>
      <c r="AL40" s="555" t="s">
        <v>488</v>
      </c>
      <c r="AM40" s="555" t="s">
        <v>488</v>
      </c>
      <c r="AN40" s="550" t="s">
        <v>858</v>
      </c>
      <c r="AO40" s="550">
        <v>2</v>
      </c>
      <c r="AP40" s="550" t="s">
        <v>859</v>
      </c>
      <c r="AQ40" s="550">
        <v>2</v>
      </c>
      <c r="AR40" s="555"/>
      <c r="AS40" s="555"/>
      <c r="AT40" s="555"/>
      <c r="AU40" s="555"/>
      <c r="AV40" s="2998"/>
      <c r="AW40" s="4560"/>
      <c r="AX40" s="4560"/>
      <c r="AY40" s="4560"/>
      <c r="CO40" s="237"/>
    </row>
    <row r="41" spans="1:93">
      <c r="A41" s="5454"/>
      <c r="B41" s="4560"/>
      <c r="C41" s="5673"/>
      <c r="D41" s="3807"/>
      <c r="E41" s="5119"/>
      <c r="F41" s="5119"/>
      <c r="G41" s="3807"/>
      <c r="H41" s="3807"/>
      <c r="I41" s="3807"/>
      <c r="J41" s="3807"/>
      <c r="K41" s="3807"/>
      <c r="L41" s="3807"/>
      <c r="M41" s="3807"/>
      <c r="N41" s="3807"/>
      <c r="O41" s="3807"/>
      <c r="P41" s="3807"/>
      <c r="Q41" s="546"/>
      <c r="R41" s="546"/>
      <c r="S41" s="5119"/>
      <c r="T41" s="5119"/>
      <c r="U41" s="5119"/>
      <c r="V41" s="5119"/>
      <c r="W41" s="5119"/>
      <c r="X41" s="5119"/>
      <c r="Y41" s="5119"/>
      <c r="Z41" s="5119"/>
      <c r="AA41" s="5119"/>
      <c r="AB41" s="5119"/>
      <c r="AC41" s="5119"/>
      <c r="AD41" s="3326" t="s">
        <v>2035</v>
      </c>
      <c r="AE41" s="2925"/>
      <c r="AF41" s="555" t="s">
        <v>857</v>
      </c>
      <c r="AG41" s="551"/>
      <c r="AH41" s="3256">
        <v>1400</v>
      </c>
      <c r="AI41" s="551" t="s">
        <v>2137</v>
      </c>
      <c r="AJ41" s="555" t="s">
        <v>48</v>
      </c>
      <c r="AK41" s="551" t="s">
        <v>2142</v>
      </c>
      <c r="AL41" s="555" t="s">
        <v>340</v>
      </c>
      <c r="AM41" s="555" t="s">
        <v>340</v>
      </c>
      <c r="AN41" s="550" t="s">
        <v>858</v>
      </c>
      <c r="AO41" s="550">
        <v>8</v>
      </c>
      <c r="AP41" s="550" t="s">
        <v>859</v>
      </c>
      <c r="AQ41" s="550">
        <v>8</v>
      </c>
      <c r="AR41" s="555"/>
      <c r="AS41" s="555"/>
      <c r="AT41" s="555"/>
      <c r="AU41" s="555"/>
      <c r="AV41" s="2998"/>
      <c r="AW41" s="4560"/>
      <c r="AX41" s="4560"/>
      <c r="AY41" s="4560"/>
      <c r="CO41" s="237"/>
    </row>
    <row r="42" spans="1:93">
      <c r="A42" s="5454"/>
      <c r="B42" s="4561"/>
      <c r="C42" s="5674"/>
      <c r="D42" s="3811"/>
      <c r="E42" s="5120"/>
      <c r="F42" s="5120"/>
      <c r="G42" s="3811"/>
      <c r="H42" s="3811"/>
      <c r="I42" s="3811"/>
      <c r="J42" s="3811"/>
      <c r="K42" s="3811"/>
      <c r="L42" s="3811"/>
      <c r="M42" s="3811"/>
      <c r="N42" s="3811"/>
      <c r="O42" s="3811"/>
      <c r="P42" s="3811"/>
      <c r="Q42" s="547"/>
      <c r="R42" s="547"/>
      <c r="S42" s="5120"/>
      <c r="T42" s="5120"/>
      <c r="U42" s="5120"/>
      <c r="V42" s="5120"/>
      <c r="W42" s="5120"/>
      <c r="X42" s="5120"/>
      <c r="Y42" s="5120"/>
      <c r="Z42" s="5120"/>
      <c r="AA42" s="5120"/>
      <c r="AB42" s="5120"/>
      <c r="AC42" s="5120"/>
      <c r="AD42" s="3326" t="s">
        <v>2035</v>
      </c>
      <c r="AE42" s="3073"/>
      <c r="AF42" s="555" t="s">
        <v>857</v>
      </c>
      <c r="AG42" s="551"/>
      <c r="AH42" s="3256">
        <v>1300</v>
      </c>
      <c r="AI42" s="551" t="s">
        <v>2137</v>
      </c>
      <c r="AJ42" s="555" t="s">
        <v>860</v>
      </c>
      <c r="AK42" s="551" t="s">
        <v>2142</v>
      </c>
      <c r="AL42" s="555" t="s">
        <v>646</v>
      </c>
      <c r="AM42" s="555" t="s">
        <v>647</v>
      </c>
      <c r="AN42" s="550" t="s">
        <v>858</v>
      </c>
      <c r="AO42" s="550">
        <v>2</v>
      </c>
      <c r="AP42" s="550" t="s">
        <v>859</v>
      </c>
      <c r="AQ42" s="550">
        <v>2</v>
      </c>
      <c r="AR42" s="555"/>
      <c r="AS42" s="555"/>
      <c r="AT42" s="555"/>
      <c r="AU42" s="555"/>
      <c r="AV42" s="2998"/>
      <c r="AW42" s="4561"/>
      <c r="AX42" s="4561"/>
      <c r="AY42" s="4561"/>
      <c r="CO42" s="237"/>
    </row>
    <row r="43" spans="1:93">
      <c r="A43" s="5454"/>
      <c r="B43" s="4559" t="s">
        <v>2463</v>
      </c>
      <c r="C43" s="5672" t="s">
        <v>3634</v>
      </c>
      <c r="D43" s="3806" t="s">
        <v>1407</v>
      </c>
      <c r="E43" s="5123" t="s">
        <v>2144</v>
      </c>
      <c r="F43" s="5123" t="s">
        <v>2154</v>
      </c>
      <c r="G43" s="3806" t="s">
        <v>2028</v>
      </c>
      <c r="H43" s="3806" t="s">
        <v>2028</v>
      </c>
      <c r="I43" s="3806" t="s">
        <v>2029</v>
      </c>
      <c r="J43" s="3806" t="s">
        <v>2029</v>
      </c>
      <c r="K43" s="3806">
        <v>6</v>
      </c>
      <c r="L43" s="3806">
        <v>0</v>
      </c>
      <c r="M43" s="3806">
        <v>31</v>
      </c>
      <c r="N43" s="3806">
        <v>6</v>
      </c>
      <c r="O43" s="3806">
        <v>0</v>
      </c>
      <c r="P43" s="3806">
        <v>31</v>
      </c>
      <c r="Q43" s="546" t="s">
        <v>2140</v>
      </c>
      <c r="R43" s="546" t="s">
        <v>2141</v>
      </c>
      <c r="S43" s="5123">
        <v>5546</v>
      </c>
      <c r="T43" s="5123">
        <v>5546</v>
      </c>
      <c r="U43" s="5123">
        <v>12848</v>
      </c>
      <c r="V43" s="5123">
        <v>896</v>
      </c>
      <c r="W43" s="5123">
        <v>896</v>
      </c>
      <c r="X43" s="5123">
        <v>1430</v>
      </c>
      <c r="Y43" s="5123">
        <v>4</v>
      </c>
      <c r="Z43" s="5123">
        <v>2</v>
      </c>
      <c r="AA43" s="5123" t="s">
        <v>2032</v>
      </c>
      <c r="AB43" s="5123" t="s">
        <v>2033</v>
      </c>
      <c r="AC43" s="5123" t="s">
        <v>2137</v>
      </c>
      <c r="AD43" s="3326" t="s">
        <v>2035</v>
      </c>
      <c r="AE43" s="3080" t="s">
        <v>6172</v>
      </c>
      <c r="AF43" s="555" t="s">
        <v>857</v>
      </c>
      <c r="AG43" s="551"/>
      <c r="AH43" s="3256">
        <v>270</v>
      </c>
      <c r="AI43" s="551" t="s">
        <v>2137</v>
      </c>
      <c r="AJ43" s="555" t="s">
        <v>854</v>
      </c>
      <c r="AK43" s="551" t="s">
        <v>2142</v>
      </c>
      <c r="AL43" s="555" t="s">
        <v>1135</v>
      </c>
      <c r="AM43" s="555" t="s">
        <v>1134</v>
      </c>
      <c r="AN43" s="550" t="s">
        <v>858</v>
      </c>
      <c r="AO43" s="550">
        <v>2</v>
      </c>
      <c r="AP43" s="550" t="s">
        <v>859</v>
      </c>
      <c r="AQ43" s="550">
        <v>2</v>
      </c>
      <c r="AR43" s="555"/>
      <c r="AS43" s="555"/>
      <c r="AT43" s="555"/>
      <c r="AU43" s="555"/>
      <c r="AV43" s="2998"/>
      <c r="AW43" s="4559" t="s">
        <v>2466</v>
      </c>
      <c r="AX43" s="4559" t="s">
        <v>2452</v>
      </c>
      <c r="AY43" s="4559"/>
      <c r="CO43" s="237"/>
    </row>
    <row r="44" spans="1:93">
      <c r="A44" s="5454"/>
      <c r="B44" s="4560"/>
      <c r="C44" s="5673"/>
      <c r="D44" s="3807"/>
      <c r="E44" s="5119"/>
      <c r="F44" s="5119"/>
      <c r="G44" s="3807"/>
      <c r="H44" s="3807"/>
      <c r="I44" s="3807"/>
      <c r="J44" s="3807"/>
      <c r="K44" s="3807"/>
      <c r="L44" s="3807"/>
      <c r="M44" s="3807"/>
      <c r="N44" s="3807"/>
      <c r="O44" s="3807"/>
      <c r="P44" s="3807"/>
      <c r="Q44" s="546"/>
      <c r="R44" s="546"/>
      <c r="S44" s="5119"/>
      <c r="T44" s="5119"/>
      <c r="U44" s="5119"/>
      <c r="V44" s="5119"/>
      <c r="W44" s="5119"/>
      <c r="X44" s="5119"/>
      <c r="Y44" s="5119"/>
      <c r="Z44" s="5119"/>
      <c r="AA44" s="5119"/>
      <c r="AB44" s="5119"/>
      <c r="AC44" s="5119"/>
      <c r="AD44" s="3326" t="s">
        <v>2035</v>
      </c>
      <c r="AE44" s="2925"/>
      <c r="AF44" s="555" t="s">
        <v>857</v>
      </c>
      <c r="AG44" s="551"/>
      <c r="AH44" s="3256">
        <v>1405</v>
      </c>
      <c r="AI44" s="551" t="s">
        <v>2137</v>
      </c>
      <c r="AJ44" s="555" t="s">
        <v>868</v>
      </c>
      <c r="AK44" s="551" t="s">
        <v>2142</v>
      </c>
      <c r="AL44" s="555" t="s">
        <v>488</v>
      </c>
      <c r="AM44" s="555" t="s">
        <v>488</v>
      </c>
      <c r="AN44" s="550" t="s">
        <v>858</v>
      </c>
      <c r="AO44" s="550">
        <v>2</v>
      </c>
      <c r="AP44" s="550" t="s">
        <v>859</v>
      </c>
      <c r="AQ44" s="550">
        <v>2</v>
      </c>
      <c r="AR44" s="555"/>
      <c r="AS44" s="555"/>
      <c r="AT44" s="555"/>
      <c r="AU44" s="555"/>
      <c r="AV44" s="2998"/>
      <c r="AW44" s="4560"/>
      <c r="AX44" s="4560"/>
      <c r="AY44" s="4560"/>
      <c r="CO44" s="237"/>
    </row>
    <row r="45" spans="1:93">
      <c r="A45" s="5454"/>
      <c r="B45" s="4560"/>
      <c r="C45" s="5673"/>
      <c r="D45" s="3807"/>
      <c r="E45" s="5119"/>
      <c r="F45" s="5119"/>
      <c r="G45" s="3807"/>
      <c r="H45" s="3807"/>
      <c r="I45" s="3807"/>
      <c r="J45" s="3807"/>
      <c r="K45" s="3807"/>
      <c r="L45" s="3807"/>
      <c r="M45" s="3807"/>
      <c r="N45" s="3807"/>
      <c r="O45" s="3807"/>
      <c r="P45" s="3807"/>
      <c r="Q45" s="546"/>
      <c r="R45" s="546"/>
      <c r="S45" s="5119"/>
      <c r="T45" s="5119"/>
      <c r="U45" s="5119"/>
      <c r="V45" s="5119"/>
      <c r="W45" s="5119"/>
      <c r="X45" s="5119"/>
      <c r="Y45" s="5119"/>
      <c r="Z45" s="5119"/>
      <c r="AA45" s="5119"/>
      <c r="AB45" s="5119"/>
      <c r="AC45" s="5119"/>
      <c r="AD45" s="3326" t="s">
        <v>2035</v>
      </c>
      <c r="AE45" s="2925"/>
      <c r="AF45" s="555" t="s">
        <v>857</v>
      </c>
      <c r="AG45" s="551"/>
      <c r="AH45" s="3256">
        <v>1400</v>
      </c>
      <c r="AI45" s="551" t="s">
        <v>2137</v>
      </c>
      <c r="AJ45" s="555" t="s">
        <v>48</v>
      </c>
      <c r="AK45" s="551" t="s">
        <v>2142</v>
      </c>
      <c r="AL45" s="555" t="s">
        <v>340</v>
      </c>
      <c r="AM45" s="555" t="s">
        <v>340</v>
      </c>
      <c r="AN45" s="550" t="s">
        <v>858</v>
      </c>
      <c r="AO45" s="550">
        <v>8</v>
      </c>
      <c r="AP45" s="550" t="s">
        <v>859</v>
      </c>
      <c r="AQ45" s="550">
        <v>8</v>
      </c>
      <c r="AR45" s="555"/>
      <c r="AS45" s="555"/>
      <c r="AT45" s="555"/>
      <c r="AU45" s="555"/>
      <c r="AV45" s="2998"/>
      <c r="AW45" s="4560"/>
      <c r="AX45" s="4560"/>
      <c r="AY45" s="4560"/>
      <c r="CO45" s="237"/>
    </row>
    <row r="46" spans="1:93">
      <c r="A46" s="5454"/>
      <c r="B46" s="4561"/>
      <c r="C46" s="5674"/>
      <c r="D46" s="3811"/>
      <c r="E46" s="5120"/>
      <c r="F46" s="5120"/>
      <c r="G46" s="3811"/>
      <c r="H46" s="3811"/>
      <c r="I46" s="3811"/>
      <c r="J46" s="3811"/>
      <c r="K46" s="3811"/>
      <c r="L46" s="3811"/>
      <c r="M46" s="3811"/>
      <c r="N46" s="3811"/>
      <c r="O46" s="3811"/>
      <c r="P46" s="3811"/>
      <c r="Q46" s="547"/>
      <c r="R46" s="547"/>
      <c r="S46" s="5120"/>
      <c r="T46" s="5120"/>
      <c r="U46" s="5120"/>
      <c r="V46" s="5120"/>
      <c r="W46" s="5120"/>
      <c r="X46" s="5120"/>
      <c r="Y46" s="5120"/>
      <c r="Z46" s="5120"/>
      <c r="AA46" s="5120"/>
      <c r="AB46" s="5120"/>
      <c r="AC46" s="5120"/>
      <c r="AD46" s="3326" t="s">
        <v>2035</v>
      </c>
      <c r="AE46" s="3073"/>
      <c r="AF46" s="555" t="s">
        <v>857</v>
      </c>
      <c r="AG46" s="551"/>
      <c r="AH46" s="3256">
        <v>1300</v>
      </c>
      <c r="AI46" s="551" t="s">
        <v>2137</v>
      </c>
      <c r="AJ46" s="555" t="s">
        <v>860</v>
      </c>
      <c r="AK46" s="551" t="s">
        <v>2142</v>
      </c>
      <c r="AL46" s="555" t="s">
        <v>646</v>
      </c>
      <c r="AM46" s="555" t="s">
        <v>647</v>
      </c>
      <c r="AN46" s="550" t="s">
        <v>858</v>
      </c>
      <c r="AO46" s="550">
        <v>2</v>
      </c>
      <c r="AP46" s="550" t="s">
        <v>859</v>
      </c>
      <c r="AQ46" s="550">
        <v>2</v>
      </c>
      <c r="AR46" s="555"/>
      <c r="AS46" s="555"/>
      <c r="AT46" s="555"/>
      <c r="AU46" s="555"/>
      <c r="AV46" s="2998"/>
      <c r="AW46" s="4561"/>
      <c r="AX46" s="4561"/>
      <c r="AY46" s="4561"/>
      <c r="CO46" s="237"/>
    </row>
    <row r="47" spans="1:93">
      <c r="A47" s="5454"/>
      <c r="B47" s="4559" t="s">
        <v>2463</v>
      </c>
      <c r="C47" s="5672" t="s">
        <v>3635</v>
      </c>
      <c r="D47" s="3806" t="s">
        <v>1408</v>
      </c>
      <c r="E47" s="5123" t="s">
        <v>2144</v>
      </c>
      <c r="F47" s="5123" t="s">
        <v>2155</v>
      </c>
      <c r="G47" s="3806" t="s">
        <v>2028</v>
      </c>
      <c r="H47" s="3806" t="s">
        <v>2028</v>
      </c>
      <c r="I47" s="3806" t="s">
        <v>2029</v>
      </c>
      <c r="J47" s="3806" t="s">
        <v>2029</v>
      </c>
      <c r="K47" s="3806">
        <v>6</v>
      </c>
      <c r="L47" s="3806">
        <v>0</v>
      </c>
      <c r="M47" s="3806">
        <v>31</v>
      </c>
      <c r="N47" s="3806">
        <v>6</v>
      </c>
      <c r="O47" s="3806">
        <v>0</v>
      </c>
      <c r="P47" s="3806">
        <v>31</v>
      </c>
      <c r="Q47" s="546" t="s">
        <v>2140</v>
      </c>
      <c r="R47" s="546" t="s">
        <v>2141</v>
      </c>
      <c r="S47" s="5123">
        <v>12848</v>
      </c>
      <c r="T47" s="5123">
        <v>12848</v>
      </c>
      <c r="U47" s="5123">
        <v>24352</v>
      </c>
      <c r="V47" s="5123">
        <v>1152</v>
      </c>
      <c r="W47" s="5123">
        <v>1152</v>
      </c>
      <c r="X47" s="5123">
        <v>1552</v>
      </c>
      <c r="Y47" s="5123">
        <v>4</v>
      </c>
      <c r="Z47" s="5123">
        <v>2</v>
      </c>
      <c r="AA47" s="5123" t="s">
        <v>2032</v>
      </c>
      <c r="AB47" s="5123" t="s">
        <v>2033</v>
      </c>
      <c r="AC47" s="5123" t="s">
        <v>2137</v>
      </c>
      <c r="AD47" s="3326" t="s">
        <v>2035</v>
      </c>
      <c r="AE47" s="3080" t="s">
        <v>6173</v>
      </c>
      <c r="AF47" s="555" t="s">
        <v>857</v>
      </c>
      <c r="AG47" s="551"/>
      <c r="AH47" s="3256">
        <v>270</v>
      </c>
      <c r="AI47" s="551" t="s">
        <v>2137</v>
      </c>
      <c r="AJ47" s="555" t="s">
        <v>854</v>
      </c>
      <c r="AK47" s="551" t="s">
        <v>2142</v>
      </c>
      <c r="AL47" s="555" t="s">
        <v>866</v>
      </c>
      <c r="AM47" s="555" t="s">
        <v>867</v>
      </c>
      <c r="AN47" s="550" t="s">
        <v>858</v>
      </c>
      <c r="AO47" s="550">
        <v>2</v>
      </c>
      <c r="AP47" s="550" t="s">
        <v>859</v>
      </c>
      <c r="AQ47" s="550">
        <v>2</v>
      </c>
      <c r="AR47" s="555"/>
      <c r="AS47" s="555"/>
      <c r="AT47" s="555"/>
      <c r="AU47" s="555"/>
      <c r="AV47" s="2998"/>
      <c r="AW47" s="4559" t="s">
        <v>2468</v>
      </c>
      <c r="AX47" s="4559" t="s">
        <v>2452</v>
      </c>
      <c r="AY47" s="4559"/>
      <c r="CO47" s="237"/>
    </row>
    <row r="48" spans="1:93">
      <c r="A48" s="5454"/>
      <c r="B48" s="4560"/>
      <c r="C48" s="5673"/>
      <c r="D48" s="3807"/>
      <c r="E48" s="5119"/>
      <c r="F48" s="5119"/>
      <c r="G48" s="3807"/>
      <c r="H48" s="3807"/>
      <c r="I48" s="3807"/>
      <c r="J48" s="3807"/>
      <c r="K48" s="3807"/>
      <c r="L48" s="3807"/>
      <c r="M48" s="3807"/>
      <c r="N48" s="3807"/>
      <c r="O48" s="3807"/>
      <c r="P48" s="3807"/>
      <c r="Q48" s="546"/>
      <c r="R48" s="546"/>
      <c r="S48" s="5119"/>
      <c r="T48" s="5119"/>
      <c r="U48" s="5119"/>
      <c r="V48" s="5119"/>
      <c r="W48" s="5119"/>
      <c r="X48" s="5119"/>
      <c r="Y48" s="5119"/>
      <c r="Z48" s="5119"/>
      <c r="AA48" s="5119"/>
      <c r="AB48" s="5119"/>
      <c r="AC48" s="5119"/>
      <c r="AD48" s="3326" t="s">
        <v>2035</v>
      </c>
      <c r="AE48" s="2925"/>
      <c r="AF48" s="555" t="s">
        <v>857</v>
      </c>
      <c r="AG48" s="551"/>
      <c r="AH48" s="3256">
        <v>1405</v>
      </c>
      <c r="AI48" s="551" t="s">
        <v>2137</v>
      </c>
      <c r="AJ48" s="555" t="s">
        <v>868</v>
      </c>
      <c r="AK48" s="551" t="s">
        <v>2142</v>
      </c>
      <c r="AL48" s="555" t="s">
        <v>488</v>
      </c>
      <c r="AM48" s="555" t="s">
        <v>488</v>
      </c>
      <c r="AN48" s="550" t="s">
        <v>858</v>
      </c>
      <c r="AO48" s="550">
        <v>2</v>
      </c>
      <c r="AP48" s="550" t="s">
        <v>859</v>
      </c>
      <c r="AQ48" s="550">
        <v>2</v>
      </c>
      <c r="AR48" s="555"/>
      <c r="AS48" s="555"/>
      <c r="AT48" s="555"/>
      <c r="AU48" s="555"/>
      <c r="AV48" s="2998"/>
      <c r="AW48" s="4560"/>
      <c r="AX48" s="4560"/>
      <c r="AY48" s="4560"/>
      <c r="CO48" s="237"/>
    </row>
    <row r="49" spans="1:93">
      <c r="A49" s="5454"/>
      <c r="B49" s="4560"/>
      <c r="C49" s="5673"/>
      <c r="D49" s="3807"/>
      <c r="E49" s="5119"/>
      <c r="F49" s="5119"/>
      <c r="G49" s="3807"/>
      <c r="H49" s="3807"/>
      <c r="I49" s="3807"/>
      <c r="J49" s="3807"/>
      <c r="K49" s="3807"/>
      <c r="L49" s="3807"/>
      <c r="M49" s="3807"/>
      <c r="N49" s="3807"/>
      <c r="O49" s="3807"/>
      <c r="P49" s="3807"/>
      <c r="Q49" s="546"/>
      <c r="R49" s="546"/>
      <c r="S49" s="5119"/>
      <c r="T49" s="5119"/>
      <c r="U49" s="5119"/>
      <c r="V49" s="5119"/>
      <c r="W49" s="5119"/>
      <c r="X49" s="5119"/>
      <c r="Y49" s="5119"/>
      <c r="Z49" s="5119"/>
      <c r="AA49" s="5119"/>
      <c r="AB49" s="5119"/>
      <c r="AC49" s="5119"/>
      <c r="AD49" s="3326" t="s">
        <v>2035</v>
      </c>
      <c r="AE49" s="2925"/>
      <c r="AF49" s="555" t="s">
        <v>857</v>
      </c>
      <c r="AG49" s="551"/>
      <c r="AH49" s="3256">
        <v>1400</v>
      </c>
      <c r="AI49" s="551" t="s">
        <v>2137</v>
      </c>
      <c r="AJ49" s="555" t="s">
        <v>48</v>
      </c>
      <c r="AK49" s="551" t="s">
        <v>2142</v>
      </c>
      <c r="AL49" s="555" t="s">
        <v>340</v>
      </c>
      <c r="AM49" s="555" t="s">
        <v>340</v>
      </c>
      <c r="AN49" s="550" t="s">
        <v>858</v>
      </c>
      <c r="AO49" s="550">
        <v>8</v>
      </c>
      <c r="AP49" s="550" t="s">
        <v>859</v>
      </c>
      <c r="AQ49" s="550">
        <v>8</v>
      </c>
      <c r="AR49" s="555"/>
      <c r="AS49" s="555"/>
      <c r="AT49" s="555"/>
      <c r="AU49" s="555"/>
      <c r="AV49" s="2998"/>
      <c r="AW49" s="4560"/>
      <c r="AX49" s="4560"/>
      <c r="AY49" s="4560"/>
      <c r="CO49" s="237"/>
    </row>
    <row r="50" spans="1:93">
      <c r="A50" s="5845"/>
      <c r="B50" s="4561"/>
      <c r="C50" s="5674"/>
      <c r="D50" s="3811"/>
      <c r="E50" s="5120"/>
      <c r="F50" s="5120"/>
      <c r="G50" s="3811"/>
      <c r="H50" s="3811"/>
      <c r="I50" s="3811"/>
      <c r="J50" s="3811"/>
      <c r="K50" s="3811"/>
      <c r="L50" s="3811"/>
      <c r="M50" s="3811"/>
      <c r="N50" s="3811"/>
      <c r="O50" s="3811"/>
      <c r="P50" s="3811"/>
      <c r="Q50" s="547"/>
      <c r="R50" s="547"/>
      <c r="S50" s="5120"/>
      <c r="T50" s="5120"/>
      <c r="U50" s="5120"/>
      <c r="V50" s="5120"/>
      <c r="W50" s="5120"/>
      <c r="X50" s="5120"/>
      <c r="Y50" s="5120"/>
      <c r="Z50" s="5120"/>
      <c r="AA50" s="5120"/>
      <c r="AB50" s="5120"/>
      <c r="AC50" s="5120"/>
      <c r="AD50" s="3326" t="s">
        <v>2035</v>
      </c>
      <c r="AE50" s="3073"/>
      <c r="AF50" s="555" t="s">
        <v>857</v>
      </c>
      <c r="AG50" s="551"/>
      <c r="AH50" s="3256">
        <v>1300</v>
      </c>
      <c r="AI50" s="551" t="s">
        <v>2137</v>
      </c>
      <c r="AJ50" s="555" t="s">
        <v>860</v>
      </c>
      <c r="AK50" s="551" t="s">
        <v>2142</v>
      </c>
      <c r="AL50" s="555" t="s">
        <v>646</v>
      </c>
      <c r="AM50" s="555" t="s">
        <v>647</v>
      </c>
      <c r="AN50" s="550" t="s">
        <v>858</v>
      </c>
      <c r="AO50" s="550">
        <v>2</v>
      </c>
      <c r="AP50" s="550" t="s">
        <v>859</v>
      </c>
      <c r="AQ50" s="550">
        <v>2</v>
      </c>
      <c r="AR50" s="555"/>
      <c r="AS50" s="555"/>
      <c r="AT50" s="555"/>
      <c r="AU50" s="555"/>
      <c r="AV50" s="2998"/>
      <c r="AW50" s="4561"/>
      <c r="AX50" s="4561"/>
      <c r="AY50" s="4561"/>
      <c r="CO50" s="237"/>
    </row>
    <row r="51" spans="1:93">
      <c r="A51" s="5495" t="s">
        <v>3879</v>
      </c>
      <c r="B51" s="4559" t="s">
        <v>2464</v>
      </c>
      <c r="C51" s="5672" t="s">
        <v>4011</v>
      </c>
      <c r="D51" s="5775" t="s">
        <v>2156</v>
      </c>
      <c r="E51" s="554"/>
      <c r="F51" s="554"/>
      <c r="G51" s="546"/>
      <c r="H51" s="546"/>
      <c r="I51" s="546"/>
      <c r="J51" s="546"/>
      <c r="K51" s="546"/>
      <c r="L51" s="546"/>
      <c r="M51" s="546"/>
      <c r="N51" s="546"/>
      <c r="O51" s="546"/>
      <c r="P51" s="546"/>
      <c r="Q51" s="546"/>
      <c r="R51" s="546"/>
      <c r="S51" s="554"/>
      <c r="T51" s="554"/>
      <c r="U51" s="554"/>
      <c r="V51" s="554"/>
      <c r="W51" s="554"/>
      <c r="X51" s="554"/>
      <c r="Y51" s="554"/>
      <c r="Z51" s="554"/>
      <c r="AA51" s="554"/>
      <c r="AB51" s="554"/>
      <c r="AC51" s="554"/>
      <c r="AD51" s="3322"/>
      <c r="AE51" s="3070"/>
      <c r="AF51" s="542"/>
      <c r="AG51" s="256"/>
      <c r="AH51" s="3238"/>
      <c r="AI51" s="256"/>
      <c r="AJ51" s="542"/>
      <c r="AK51" s="256"/>
      <c r="AL51" s="542"/>
      <c r="AM51" s="547"/>
      <c r="AN51" s="547"/>
      <c r="AO51" s="547"/>
      <c r="AP51" s="547"/>
      <c r="AQ51" s="547"/>
      <c r="AR51" s="547"/>
      <c r="AS51" s="547"/>
      <c r="AT51" s="547"/>
      <c r="AU51" s="547"/>
      <c r="AV51" s="2997"/>
      <c r="AW51" s="4559" t="s">
        <v>2466</v>
      </c>
      <c r="AX51" s="4559" t="s">
        <v>2452</v>
      </c>
      <c r="AY51" s="823"/>
      <c r="CO51" s="237"/>
    </row>
    <row r="52" spans="1:93">
      <c r="A52" s="5454"/>
      <c r="B52" s="4560"/>
      <c r="C52" s="5673"/>
      <c r="D52" s="5704"/>
      <c r="E52" s="554"/>
      <c r="F52" s="554"/>
      <c r="G52" s="546"/>
      <c r="H52" s="546"/>
      <c r="I52" s="546"/>
      <c r="J52" s="546"/>
      <c r="K52" s="546"/>
      <c r="L52" s="546"/>
      <c r="M52" s="546"/>
      <c r="N52" s="546"/>
      <c r="O52" s="546"/>
      <c r="P52" s="546"/>
      <c r="Q52" s="546"/>
      <c r="R52" s="546"/>
      <c r="S52" s="554"/>
      <c r="T52" s="554"/>
      <c r="U52" s="554"/>
      <c r="V52" s="554"/>
      <c r="W52" s="554"/>
      <c r="X52" s="554"/>
      <c r="Y52" s="554"/>
      <c r="Z52" s="554"/>
      <c r="AA52" s="554"/>
      <c r="AB52" s="554"/>
      <c r="AC52" s="554"/>
      <c r="AD52" s="3326"/>
      <c r="AE52" s="3072"/>
      <c r="AF52" s="555"/>
      <c r="AG52" s="551"/>
      <c r="AH52" s="3256"/>
      <c r="AI52" s="551"/>
      <c r="AJ52" s="555"/>
      <c r="AK52" s="551"/>
      <c r="AL52" s="555"/>
      <c r="AM52" s="555"/>
      <c r="AN52" s="550"/>
      <c r="AO52" s="550"/>
      <c r="AP52" s="550"/>
      <c r="AQ52" s="550"/>
      <c r="AR52" s="550"/>
      <c r="AS52" s="550"/>
      <c r="AT52" s="550"/>
      <c r="AU52" s="550"/>
      <c r="AV52" s="860"/>
      <c r="AW52" s="4560"/>
      <c r="AX52" s="4560"/>
      <c r="AY52" s="823"/>
      <c r="CO52" s="237"/>
    </row>
    <row r="53" spans="1:93">
      <c r="A53" s="5454"/>
      <c r="B53" s="4561"/>
      <c r="C53" s="5674"/>
      <c r="D53" s="5705"/>
      <c r="E53" s="554"/>
      <c r="F53" s="554"/>
      <c r="G53" s="547"/>
      <c r="H53" s="547"/>
      <c r="I53" s="547"/>
      <c r="J53" s="547"/>
      <c r="K53" s="547"/>
      <c r="L53" s="547"/>
      <c r="M53" s="547"/>
      <c r="N53" s="547"/>
      <c r="O53" s="547"/>
      <c r="P53" s="547"/>
      <c r="Q53" s="547"/>
      <c r="R53" s="547"/>
      <c r="S53" s="554"/>
      <c r="T53" s="554"/>
      <c r="U53" s="554"/>
      <c r="V53" s="554"/>
      <c r="W53" s="554"/>
      <c r="X53" s="554"/>
      <c r="Y53" s="554"/>
      <c r="Z53" s="542"/>
      <c r="AA53" s="554"/>
      <c r="AB53" s="554"/>
      <c r="AC53" s="554"/>
      <c r="AD53" s="3326"/>
      <c r="AE53" s="3071"/>
      <c r="AF53" s="555"/>
      <c r="AG53" s="551"/>
      <c r="AH53" s="3256"/>
      <c r="AI53" s="551"/>
      <c r="AJ53" s="555"/>
      <c r="AK53" s="551"/>
      <c r="AL53" s="550"/>
      <c r="AM53" s="550"/>
      <c r="AN53" s="550"/>
      <c r="AO53" s="550"/>
      <c r="AP53" s="550"/>
      <c r="AQ53" s="550"/>
      <c r="AR53" s="550"/>
      <c r="AS53" s="550"/>
      <c r="AT53" s="550"/>
      <c r="AU53" s="550"/>
      <c r="AV53" s="860"/>
      <c r="AW53" s="4561"/>
      <c r="AX53" s="4561"/>
      <c r="AY53" s="823"/>
      <c r="CO53" s="237"/>
    </row>
    <row r="54" spans="1:93">
      <c r="A54" s="5454"/>
      <c r="B54" s="4559" t="s">
        <v>2463</v>
      </c>
      <c r="C54" s="5672" t="s">
        <v>2651</v>
      </c>
      <c r="D54" s="5713" t="s">
        <v>573</v>
      </c>
      <c r="E54" s="5123" t="s">
        <v>2157</v>
      </c>
      <c r="F54" s="5123" t="s">
        <v>2158</v>
      </c>
      <c r="G54" s="3806" t="s">
        <v>2028</v>
      </c>
      <c r="H54" s="3806" t="s">
        <v>2028</v>
      </c>
      <c r="I54" s="3806" t="s">
        <v>2029</v>
      </c>
      <c r="J54" s="3806" t="s">
        <v>2029</v>
      </c>
      <c r="K54" s="3806">
        <v>8</v>
      </c>
      <c r="L54" s="3806">
        <v>0</v>
      </c>
      <c r="M54" s="3806">
        <v>31</v>
      </c>
      <c r="N54" s="3806">
        <v>6</v>
      </c>
      <c r="O54" s="3806">
        <v>0</v>
      </c>
      <c r="P54" s="3806">
        <v>31</v>
      </c>
      <c r="Q54" s="546" t="s">
        <v>2140</v>
      </c>
      <c r="R54" s="546" t="s">
        <v>2141</v>
      </c>
      <c r="S54" s="5640">
        <v>4334</v>
      </c>
      <c r="T54" s="5640">
        <v>4334</v>
      </c>
      <c r="U54" s="5640">
        <v>8906</v>
      </c>
      <c r="V54" s="5640">
        <v>384</v>
      </c>
      <c r="W54" s="5640">
        <v>384</v>
      </c>
      <c r="X54" s="5640">
        <v>832</v>
      </c>
      <c r="Y54" s="5123">
        <v>16</v>
      </c>
      <c r="Z54" s="5123">
        <v>2</v>
      </c>
      <c r="AA54" s="5123" t="s">
        <v>2159</v>
      </c>
      <c r="AB54" s="5123" t="s">
        <v>2033</v>
      </c>
      <c r="AC54" s="5640" t="s">
        <v>2137</v>
      </c>
      <c r="AD54" s="3326" t="s">
        <v>2035</v>
      </c>
      <c r="AE54" s="3070"/>
      <c r="AF54" s="555" t="s">
        <v>857</v>
      </c>
      <c r="AG54" s="551"/>
      <c r="AH54" s="3256">
        <v>270</v>
      </c>
      <c r="AI54" s="551" t="s">
        <v>2137</v>
      </c>
      <c r="AJ54" s="555" t="s">
        <v>854</v>
      </c>
      <c r="AK54" s="551" t="s">
        <v>2142</v>
      </c>
      <c r="AL54" s="555" t="s">
        <v>1218</v>
      </c>
      <c r="AM54" s="555" t="s">
        <v>1219</v>
      </c>
      <c r="AN54" s="550" t="s">
        <v>858</v>
      </c>
      <c r="AO54" s="550">
        <v>2</v>
      </c>
      <c r="AP54" s="550" t="s">
        <v>859</v>
      </c>
      <c r="AQ54" s="550">
        <v>2</v>
      </c>
      <c r="AR54" s="550"/>
      <c r="AS54" s="550"/>
      <c r="AT54" s="550"/>
      <c r="AU54" s="550"/>
      <c r="AV54" s="860"/>
      <c r="AW54" s="4559" t="s">
        <v>2466</v>
      </c>
      <c r="AX54" s="4559" t="s">
        <v>2452</v>
      </c>
      <c r="AY54" s="4559"/>
      <c r="CO54" s="237"/>
    </row>
    <row r="55" spans="1:93">
      <c r="A55" s="5454"/>
      <c r="B55" s="4560"/>
      <c r="C55" s="5673"/>
      <c r="D55" s="5714"/>
      <c r="E55" s="5119"/>
      <c r="F55" s="5119"/>
      <c r="G55" s="3807"/>
      <c r="H55" s="3807"/>
      <c r="I55" s="3807"/>
      <c r="J55" s="3807"/>
      <c r="K55" s="3807"/>
      <c r="L55" s="3807"/>
      <c r="M55" s="3807"/>
      <c r="N55" s="3807"/>
      <c r="O55" s="3807"/>
      <c r="P55" s="3807"/>
      <c r="Q55" s="546"/>
      <c r="R55" s="546"/>
      <c r="S55" s="5629"/>
      <c r="T55" s="5629"/>
      <c r="U55" s="5629"/>
      <c r="V55" s="5629"/>
      <c r="W55" s="5629"/>
      <c r="X55" s="5629"/>
      <c r="Y55" s="5119"/>
      <c r="Z55" s="5119"/>
      <c r="AA55" s="5119"/>
      <c r="AB55" s="5119"/>
      <c r="AC55" s="5629"/>
      <c r="AD55" s="3326" t="s">
        <v>2035</v>
      </c>
      <c r="AE55" s="3072"/>
      <c r="AF55" s="555" t="s">
        <v>857</v>
      </c>
      <c r="AG55" s="551"/>
      <c r="AH55" s="3256">
        <v>1500</v>
      </c>
      <c r="AI55" s="551" t="s">
        <v>2137</v>
      </c>
      <c r="AJ55" s="555" t="s">
        <v>874</v>
      </c>
      <c r="AK55" s="551" t="s">
        <v>2142</v>
      </c>
      <c r="AL55" s="555" t="s">
        <v>342</v>
      </c>
      <c r="AM55" s="555" t="s">
        <v>341</v>
      </c>
      <c r="AN55" s="550" t="s">
        <v>858</v>
      </c>
      <c r="AO55" s="550">
        <v>2</v>
      </c>
      <c r="AP55" s="550" t="s">
        <v>859</v>
      </c>
      <c r="AQ55" s="550">
        <v>2</v>
      </c>
      <c r="AR55" s="550">
        <v>3</v>
      </c>
      <c r="AS55" s="550" t="s">
        <v>875</v>
      </c>
      <c r="AT55" s="550" t="s">
        <v>859</v>
      </c>
      <c r="AU55" s="550" t="s">
        <v>876</v>
      </c>
      <c r="AV55" s="860" t="s">
        <v>877</v>
      </c>
      <c r="AW55" s="4560"/>
      <c r="AX55" s="4560"/>
      <c r="AY55" s="4560"/>
      <c r="CO55" s="237"/>
    </row>
    <row r="56" spans="1:93">
      <c r="A56" s="5454"/>
      <c r="B56" s="4561"/>
      <c r="C56" s="5674"/>
      <c r="D56" s="5715"/>
      <c r="E56" s="5120"/>
      <c r="F56" s="5120"/>
      <c r="G56" s="3811"/>
      <c r="H56" s="3811"/>
      <c r="I56" s="3811"/>
      <c r="J56" s="3811"/>
      <c r="K56" s="3811"/>
      <c r="L56" s="3811"/>
      <c r="M56" s="3811"/>
      <c r="N56" s="3811"/>
      <c r="O56" s="3811"/>
      <c r="P56" s="3811"/>
      <c r="Q56" s="547"/>
      <c r="R56" s="547"/>
      <c r="S56" s="5630"/>
      <c r="T56" s="5630"/>
      <c r="U56" s="5630"/>
      <c r="V56" s="5630"/>
      <c r="W56" s="5630"/>
      <c r="X56" s="5630"/>
      <c r="Y56" s="5120"/>
      <c r="Z56" s="5120"/>
      <c r="AA56" s="5120"/>
      <c r="AB56" s="5120"/>
      <c r="AC56" s="5630"/>
      <c r="AD56" s="3326" t="s">
        <v>2035</v>
      </c>
      <c r="AE56" s="3071"/>
      <c r="AF56" s="555" t="s">
        <v>857</v>
      </c>
      <c r="AG56" s="551"/>
      <c r="AH56" s="3256">
        <v>1300</v>
      </c>
      <c r="AI56" s="551" t="s">
        <v>2137</v>
      </c>
      <c r="AJ56" s="555" t="s">
        <v>860</v>
      </c>
      <c r="AK56" s="551" t="s">
        <v>2142</v>
      </c>
      <c r="AL56" s="550" t="s">
        <v>646</v>
      </c>
      <c r="AM56" s="550" t="s">
        <v>647</v>
      </c>
      <c r="AN56" s="550" t="s">
        <v>858</v>
      </c>
      <c r="AO56" s="550">
        <v>2</v>
      </c>
      <c r="AP56" s="550" t="s">
        <v>859</v>
      </c>
      <c r="AQ56" s="550">
        <v>2</v>
      </c>
      <c r="AR56" s="550"/>
      <c r="AS56" s="550"/>
      <c r="AT56" s="550"/>
      <c r="AU56" s="550"/>
      <c r="AV56" s="860"/>
      <c r="AW56" s="4561"/>
      <c r="AX56" s="4561"/>
      <c r="AY56" s="4561"/>
      <c r="CO56" s="237"/>
    </row>
    <row r="57" spans="1:93" s="41" customFormat="1">
      <c r="A57" s="5454"/>
      <c r="B57" s="4559" t="s">
        <v>2463</v>
      </c>
      <c r="C57" s="5672" t="s">
        <v>3627</v>
      </c>
      <c r="D57" s="3806" t="s">
        <v>574</v>
      </c>
      <c r="E57" s="5123" t="s">
        <v>2157</v>
      </c>
      <c r="F57" s="5123" t="s">
        <v>2160</v>
      </c>
      <c r="G57" s="3806" t="s">
        <v>2028</v>
      </c>
      <c r="H57" s="3806" t="s">
        <v>2028</v>
      </c>
      <c r="I57" s="3806" t="s">
        <v>2029</v>
      </c>
      <c r="J57" s="3806" t="s">
        <v>2029</v>
      </c>
      <c r="K57" s="3806">
        <v>8</v>
      </c>
      <c r="L57" s="3806">
        <v>0</v>
      </c>
      <c r="M57" s="3806">
        <v>31</v>
      </c>
      <c r="N57" s="3806">
        <v>8</v>
      </c>
      <c r="O57" s="3806">
        <v>0</v>
      </c>
      <c r="P57" s="3806">
        <v>31</v>
      </c>
      <c r="Q57" s="546" t="s">
        <v>2140</v>
      </c>
      <c r="R57" s="546" t="s">
        <v>2141</v>
      </c>
      <c r="S57" s="5123">
        <v>8906</v>
      </c>
      <c r="T57" s="5123">
        <v>8906</v>
      </c>
      <c r="U57" s="5123">
        <v>16286</v>
      </c>
      <c r="V57" s="5123">
        <v>512</v>
      </c>
      <c r="W57" s="5123">
        <v>512</v>
      </c>
      <c r="X57" s="5123">
        <v>1132</v>
      </c>
      <c r="Y57" s="5123">
        <v>8</v>
      </c>
      <c r="Z57" s="5123">
        <v>2</v>
      </c>
      <c r="AA57" s="5123" t="s">
        <v>2032</v>
      </c>
      <c r="AB57" s="5123" t="s">
        <v>2033</v>
      </c>
      <c r="AC57" s="5123" t="s">
        <v>2137</v>
      </c>
      <c r="AD57" s="3326" t="s">
        <v>2035</v>
      </c>
      <c r="AE57" s="3079" t="s">
        <v>6172</v>
      </c>
      <c r="AF57" s="555" t="s">
        <v>857</v>
      </c>
      <c r="AG57" s="551"/>
      <c r="AH57" s="3256">
        <v>270</v>
      </c>
      <c r="AI57" s="551" t="s">
        <v>2137</v>
      </c>
      <c r="AJ57" s="555" t="s">
        <v>854</v>
      </c>
      <c r="AK57" s="551" t="s">
        <v>2142</v>
      </c>
      <c r="AL57" s="18" t="s">
        <v>1135</v>
      </c>
      <c r="AM57" s="18" t="s">
        <v>1134</v>
      </c>
      <c r="AN57" s="550" t="s">
        <v>858</v>
      </c>
      <c r="AO57" s="550">
        <v>2</v>
      </c>
      <c r="AP57" s="550" t="s">
        <v>859</v>
      </c>
      <c r="AQ57" s="550">
        <v>2</v>
      </c>
      <c r="AR57" s="550"/>
      <c r="AS57" s="550"/>
      <c r="AT57" s="550"/>
      <c r="AU57" s="550"/>
      <c r="AV57" s="860"/>
      <c r="AW57" s="4559" t="s">
        <v>2468</v>
      </c>
      <c r="AX57" s="4559" t="s">
        <v>2452</v>
      </c>
      <c r="AY57" s="4559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</row>
    <row r="58" spans="1:93" s="41" customFormat="1">
      <c r="A58" s="5454"/>
      <c r="B58" s="4560"/>
      <c r="C58" s="5673"/>
      <c r="D58" s="3807"/>
      <c r="E58" s="5119"/>
      <c r="F58" s="5119"/>
      <c r="G58" s="3807"/>
      <c r="H58" s="3807"/>
      <c r="I58" s="3807"/>
      <c r="J58" s="3807"/>
      <c r="K58" s="3807"/>
      <c r="L58" s="3807"/>
      <c r="M58" s="3807"/>
      <c r="N58" s="3807"/>
      <c r="O58" s="3807"/>
      <c r="P58" s="3807"/>
      <c r="Q58" s="546"/>
      <c r="R58" s="546"/>
      <c r="S58" s="5119"/>
      <c r="T58" s="5119"/>
      <c r="U58" s="5119"/>
      <c r="V58" s="5119"/>
      <c r="W58" s="5119"/>
      <c r="X58" s="5119"/>
      <c r="Y58" s="5119"/>
      <c r="Z58" s="5119"/>
      <c r="AA58" s="5119"/>
      <c r="AB58" s="5119"/>
      <c r="AC58" s="5119"/>
      <c r="AD58" s="3326" t="s">
        <v>2035</v>
      </c>
      <c r="AE58" s="3072"/>
      <c r="AF58" s="555" t="s">
        <v>857</v>
      </c>
      <c r="AG58" s="551"/>
      <c r="AH58" s="3256">
        <v>1500</v>
      </c>
      <c r="AI58" s="551" t="s">
        <v>2137</v>
      </c>
      <c r="AJ58" s="555" t="s">
        <v>874</v>
      </c>
      <c r="AK58" s="551" t="s">
        <v>2142</v>
      </c>
      <c r="AL58" s="555" t="s">
        <v>342</v>
      </c>
      <c r="AM58" s="555" t="s">
        <v>341</v>
      </c>
      <c r="AN58" s="550" t="s">
        <v>858</v>
      </c>
      <c r="AO58" s="550">
        <v>2</v>
      </c>
      <c r="AP58" s="550" t="s">
        <v>859</v>
      </c>
      <c r="AQ58" s="550">
        <v>2</v>
      </c>
      <c r="AR58" s="550">
        <v>3</v>
      </c>
      <c r="AS58" s="550" t="s">
        <v>875</v>
      </c>
      <c r="AT58" s="550" t="s">
        <v>859</v>
      </c>
      <c r="AU58" s="550" t="s">
        <v>876</v>
      </c>
      <c r="AV58" s="860" t="s">
        <v>877</v>
      </c>
      <c r="AW58" s="4560"/>
      <c r="AX58" s="4560"/>
      <c r="AY58" s="4560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</row>
    <row r="59" spans="1:93" s="41" customFormat="1">
      <c r="A59" s="5454"/>
      <c r="B59" s="4561"/>
      <c r="C59" s="5674"/>
      <c r="D59" s="3811"/>
      <c r="E59" s="5120"/>
      <c r="F59" s="5120"/>
      <c r="G59" s="3811"/>
      <c r="H59" s="3811"/>
      <c r="I59" s="3811"/>
      <c r="J59" s="3811"/>
      <c r="K59" s="3811"/>
      <c r="L59" s="3811"/>
      <c r="M59" s="3811"/>
      <c r="N59" s="3811"/>
      <c r="O59" s="3811"/>
      <c r="P59" s="3811"/>
      <c r="Q59" s="547"/>
      <c r="R59" s="547"/>
      <c r="S59" s="5120"/>
      <c r="T59" s="5120"/>
      <c r="U59" s="5120"/>
      <c r="V59" s="5120"/>
      <c r="W59" s="5120"/>
      <c r="X59" s="5120"/>
      <c r="Y59" s="5120"/>
      <c r="Z59" s="5120"/>
      <c r="AA59" s="5120"/>
      <c r="AB59" s="5120"/>
      <c r="AC59" s="5120"/>
      <c r="AD59" s="3326" t="s">
        <v>2035</v>
      </c>
      <c r="AE59" s="3071"/>
      <c r="AF59" s="555" t="s">
        <v>857</v>
      </c>
      <c r="AG59" s="551"/>
      <c r="AH59" s="3256">
        <v>1300</v>
      </c>
      <c r="AI59" s="551" t="s">
        <v>2137</v>
      </c>
      <c r="AJ59" s="555" t="s">
        <v>860</v>
      </c>
      <c r="AK59" s="551" t="s">
        <v>2142</v>
      </c>
      <c r="AL59" s="550" t="s">
        <v>646</v>
      </c>
      <c r="AM59" s="550" t="s">
        <v>647</v>
      </c>
      <c r="AN59" s="550" t="s">
        <v>858</v>
      </c>
      <c r="AO59" s="550">
        <v>2</v>
      </c>
      <c r="AP59" s="550" t="s">
        <v>859</v>
      </c>
      <c r="AQ59" s="550">
        <v>2</v>
      </c>
      <c r="AR59" s="550"/>
      <c r="AS59" s="550"/>
      <c r="AT59" s="550"/>
      <c r="AU59" s="550"/>
      <c r="AV59" s="860"/>
      <c r="AW59" s="4561"/>
      <c r="AX59" s="4561"/>
      <c r="AY59" s="4561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</row>
    <row r="60" spans="1:93">
      <c r="A60" s="5454"/>
      <c r="B60" s="4559" t="s">
        <v>2463</v>
      </c>
      <c r="C60" s="5672" t="s">
        <v>3628</v>
      </c>
      <c r="D60" s="3806" t="s">
        <v>1282</v>
      </c>
      <c r="E60" s="5123" t="s">
        <v>2157</v>
      </c>
      <c r="F60" s="5123" t="s">
        <v>2161</v>
      </c>
      <c r="G60" s="3806" t="s">
        <v>2028</v>
      </c>
      <c r="H60" s="3806" t="s">
        <v>2028</v>
      </c>
      <c r="I60" s="3806" t="s">
        <v>2029</v>
      </c>
      <c r="J60" s="3806" t="s">
        <v>2029</v>
      </c>
      <c r="K60" s="3806">
        <v>8</v>
      </c>
      <c r="L60" s="3806">
        <v>0</v>
      </c>
      <c r="M60" s="3806">
        <v>31</v>
      </c>
      <c r="N60" s="3806">
        <v>8</v>
      </c>
      <c r="O60" s="3806">
        <v>0</v>
      </c>
      <c r="P60" s="3806">
        <v>31</v>
      </c>
      <c r="Q60" s="546" t="s">
        <v>2140</v>
      </c>
      <c r="R60" s="546" t="s">
        <v>2141</v>
      </c>
      <c r="S60" s="5123">
        <v>11800</v>
      </c>
      <c r="T60" s="5123">
        <v>11800</v>
      </c>
      <c r="U60" s="5123">
        <v>24480</v>
      </c>
      <c r="V60" s="5123">
        <v>512</v>
      </c>
      <c r="W60" s="5123">
        <v>512</v>
      </c>
      <c r="X60" s="5123">
        <v>1424</v>
      </c>
      <c r="Y60" s="5123">
        <v>8</v>
      </c>
      <c r="Z60" s="5123">
        <v>2</v>
      </c>
      <c r="AA60" s="5123" t="s">
        <v>2032</v>
      </c>
      <c r="AB60" s="5123" t="s">
        <v>2033</v>
      </c>
      <c r="AC60" s="5123" t="s">
        <v>2137</v>
      </c>
      <c r="AD60" s="3326" t="s">
        <v>2035</v>
      </c>
      <c r="AE60" s="3079" t="s">
        <v>6173</v>
      </c>
      <c r="AF60" s="555" t="s">
        <v>857</v>
      </c>
      <c r="AG60" s="551"/>
      <c r="AH60" s="3256">
        <v>270</v>
      </c>
      <c r="AI60" s="551" t="s">
        <v>2137</v>
      </c>
      <c r="AJ60" s="555" t="s">
        <v>854</v>
      </c>
      <c r="AK60" s="551" t="s">
        <v>2142</v>
      </c>
      <c r="AL60" s="555" t="s">
        <v>866</v>
      </c>
      <c r="AM60" s="550" t="s">
        <v>867</v>
      </c>
      <c r="AN60" s="550" t="s">
        <v>858</v>
      </c>
      <c r="AO60" s="550">
        <v>2</v>
      </c>
      <c r="AP60" s="550" t="s">
        <v>859</v>
      </c>
      <c r="AQ60" s="550">
        <v>2</v>
      </c>
      <c r="AR60" s="550"/>
      <c r="AS60" s="550"/>
      <c r="AT60" s="550"/>
      <c r="AU60" s="550"/>
      <c r="AV60" s="860"/>
      <c r="AW60" s="4559" t="s">
        <v>2468</v>
      </c>
      <c r="AX60" s="4559" t="s">
        <v>2452</v>
      </c>
      <c r="AY60" s="4559"/>
      <c r="CO60" s="237"/>
    </row>
    <row r="61" spans="1:93">
      <c r="A61" s="5454"/>
      <c r="B61" s="4560"/>
      <c r="C61" s="5673"/>
      <c r="D61" s="3807"/>
      <c r="E61" s="5119"/>
      <c r="F61" s="5119"/>
      <c r="G61" s="3807"/>
      <c r="H61" s="3807"/>
      <c r="I61" s="3807"/>
      <c r="J61" s="3807"/>
      <c r="K61" s="3807"/>
      <c r="L61" s="3807"/>
      <c r="M61" s="3807"/>
      <c r="N61" s="3807"/>
      <c r="O61" s="3807"/>
      <c r="P61" s="3807"/>
      <c r="Q61" s="546"/>
      <c r="R61" s="546"/>
      <c r="S61" s="5119"/>
      <c r="T61" s="5119"/>
      <c r="U61" s="5119"/>
      <c r="V61" s="5119"/>
      <c r="W61" s="5119"/>
      <c r="X61" s="5119"/>
      <c r="Y61" s="5119"/>
      <c r="Z61" s="5119"/>
      <c r="AA61" s="5119"/>
      <c r="AB61" s="5119"/>
      <c r="AC61" s="5119"/>
      <c r="AD61" s="3326" t="s">
        <v>2035</v>
      </c>
      <c r="AE61" s="3072"/>
      <c r="AF61" s="555" t="s">
        <v>857</v>
      </c>
      <c r="AG61" s="551"/>
      <c r="AH61" s="3256">
        <v>1500</v>
      </c>
      <c r="AI61" s="551" t="s">
        <v>2137</v>
      </c>
      <c r="AJ61" s="555" t="s">
        <v>874</v>
      </c>
      <c r="AK61" s="551" t="s">
        <v>2142</v>
      </c>
      <c r="AL61" s="555" t="s">
        <v>342</v>
      </c>
      <c r="AM61" s="555" t="s">
        <v>341</v>
      </c>
      <c r="AN61" s="550" t="s">
        <v>858</v>
      </c>
      <c r="AO61" s="550">
        <v>2</v>
      </c>
      <c r="AP61" s="550" t="s">
        <v>859</v>
      </c>
      <c r="AQ61" s="550">
        <v>2</v>
      </c>
      <c r="AR61" s="550">
        <v>3</v>
      </c>
      <c r="AS61" s="550" t="s">
        <v>875</v>
      </c>
      <c r="AT61" s="550" t="s">
        <v>859</v>
      </c>
      <c r="AU61" s="550" t="s">
        <v>876</v>
      </c>
      <c r="AV61" s="860" t="s">
        <v>877</v>
      </c>
      <c r="AW61" s="4560"/>
      <c r="AX61" s="4560"/>
      <c r="AY61" s="4560"/>
      <c r="CO61" s="237"/>
    </row>
    <row r="62" spans="1:93">
      <c r="A62" s="5845"/>
      <c r="B62" s="4561"/>
      <c r="C62" s="5674"/>
      <c r="D62" s="3811"/>
      <c r="E62" s="5120"/>
      <c r="F62" s="5120"/>
      <c r="G62" s="3811"/>
      <c r="H62" s="3811"/>
      <c r="I62" s="3811"/>
      <c r="J62" s="3811"/>
      <c r="K62" s="3811"/>
      <c r="L62" s="3811"/>
      <c r="M62" s="3811"/>
      <c r="N62" s="3811"/>
      <c r="O62" s="3811"/>
      <c r="P62" s="3811"/>
      <c r="Q62" s="546"/>
      <c r="R62" s="546"/>
      <c r="S62" s="5120"/>
      <c r="T62" s="5120"/>
      <c r="U62" s="5120"/>
      <c r="V62" s="5120"/>
      <c r="W62" s="5120"/>
      <c r="X62" s="5120"/>
      <c r="Y62" s="5120"/>
      <c r="Z62" s="5120"/>
      <c r="AA62" s="5120"/>
      <c r="AB62" s="5120"/>
      <c r="AC62" s="5120"/>
      <c r="AD62" s="3321" t="s">
        <v>2035</v>
      </c>
      <c r="AE62" s="3071"/>
      <c r="AF62" s="543" t="s">
        <v>857</v>
      </c>
      <c r="AG62" s="255"/>
      <c r="AH62" s="3236">
        <v>1300</v>
      </c>
      <c r="AI62" s="255" t="s">
        <v>2137</v>
      </c>
      <c r="AJ62" s="543" t="s">
        <v>860</v>
      </c>
      <c r="AK62" s="255" t="s">
        <v>2142</v>
      </c>
      <c r="AL62" s="545" t="s">
        <v>646</v>
      </c>
      <c r="AM62" s="545" t="s">
        <v>647</v>
      </c>
      <c r="AN62" s="545" t="s">
        <v>858</v>
      </c>
      <c r="AO62" s="545">
        <v>2</v>
      </c>
      <c r="AP62" s="545" t="s">
        <v>859</v>
      </c>
      <c r="AQ62" s="545">
        <v>2</v>
      </c>
      <c r="AR62" s="545"/>
      <c r="AS62" s="545"/>
      <c r="AT62" s="545"/>
      <c r="AU62" s="545"/>
      <c r="AV62" s="2990"/>
      <c r="AW62" s="4561"/>
      <c r="AX62" s="4561"/>
      <c r="AY62" s="4561"/>
      <c r="CO62" s="237"/>
    </row>
    <row r="63" spans="1:93">
      <c r="A63" s="5495" t="s">
        <v>3886</v>
      </c>
      <c r="B63" s="4559" t="s">
        <v>2464</v>
      </c>
      <c r="C63" s="5672" t="s">
        <v>3887</v>
      </c>
      <c r="D63" s="5775" t="s">
        <v>144</v>
      </c>
      <c r="E63" s="543"/>
      <c r="F63" s="543"/>
      <c r="G63" s="545"/>
      <c r="H63" s="545"/>
      <c r="I63" s="545"/>
      <c r="J63" s="545"/>
      <c r="K63" s="545"/>
      <c r="L63" s="545"/>
      <c r="M63" s="545"/>
      <c r="N63" s="545"/>
      <c r="O63" s="545"/>
      <c r="P63" s="545"/>
      <c r="Q63" s="545"/>
      <c r="R63" s="545"/>
      <c r="S63" s="543"/>
      <c r="T63" s="543"/>
      <c r="U63" s="543"/>
      <c r="V63" s="543"/>
      <c r="W63" s="543"/>
      <c r="X63" s="543"/>
      <c r="Y63" s="543"/>
      <c r="Z63" s="543"/>
      <c r="AA63" s="543"/>
      <c r="AB63" s="543"/>
      <c r="AC63" s="543"/>
      <c r="AD63" s="3326"/>
      <c r="AE63" s="3070"/>
      <c r="AF63" s="555"/>
      <c r="AG63" s="551"/>
      <c r="AH63" s="3256"/>
      <c r="AI63" s="551"/>
      <c r="AJ63" s="555"/>
      <c r="AK63" s="551"/>
      <c r="AL63" s="555"/>
      <c r="AM63" s="550"/>
      <c r="AN63" s="550"/>
      <c r="AO63" s="550"/>
      <c r="AP63" s="550"/>
      <c r="AQ63" s="550"/>
      <c r="AR63" s="550"/>
      <c r="AS63" s="550"/>
      <c r="AT63" s="550"/>
      <c r="AU63" s="550"/>
      <c r="AV63" s="860"/>
      <c r="AW63" s="4559" t="s">
        <v>2466</v>
      </c>
      <c r="AX63" s="4559" t="s">
        <v>2452</v>
      </c>
      <c r="AY63" s="822"/>
      <c r="CO63" s="237"/>
    </row>
    <row r="64" spans="1:93">
      <c r="A64" s="5454"/>
      <c r="B64" s="4560"/>
      <c r="C64" s="5673"/>
      <c r="D64" s="5704"/>
      <c r="E64" s="554"/>
      <c r="F64" s="554"/>
      <c r="G64" s="546"/>
      <c r="H64" s="546"/>
      <c r="I64" s="546"/>
      <c r="J64" s="546"/>
      <c r="K64" s="546"/>
      <c r="L64" s="546"/>
      <c r="M64" s="546"/>
      <c r="N64" s="546"/>
      <c r="O64" s="546"/>
      <c r="P64" s="546"/>
      <c r="Q64" s="546"/>
      <c r="R64" s="546"/>
      <c r="S64" s="554"/>
      <c r="T64" s="554"/>
      <c r="U64" s="554"/>
      <c r="V64" s="554"/>
      <c r="W64" s="554"/>
      <c r="X64" s="554"/>
      <c r="Y64" s="554"/>
      <c r="Z64" s="554"/>
      <c r="AA64" s="554"/>
      <c r="AB64" s="554"/>
      <c r="AC64" s="554"/>
      <c r="AD64" s="3326"/>
      <c r="AE64" s="3072"/>
      <c r="AF64" s="555"/>
      <c r="AG64" s="551"/>
      <c r="AH64" s="3256"/>
      <c r="AI64" s="551"/>
      <c r="AJ64" s="555"/>
      <c r="AK64" s="551"/>
      <c r="AL64" s="555"/>
      <c r="AM64" s="555"/>
      <c r="AN64" s="550"/>
      <c r="AO64" s="550"/>
      <c r="AP64" s="550"/>
      <c r="AQ64" s="550"/>
      <c r="AR64" s="550"/>
      <c r="AS64" s="550"/>
      <c r="AT64" s="550"/>
      <c r="AU64" s="550"/>
      <c r="AV64" s="860"/>
      <c r="AW64" s="4560"/>
      <c r="AX64" s="4560"/>
      <c r="AY64" s="823"/>
      <c r="CO64" s="237"/>
    </row>
    <row r="65" spans="1:93">
      <c r="A65" s="5454"/>
      <c r="B65" s="4560"/>
      <c r="C65" s="5673"/>
      <c r="D65" s="5704"/>
      <c r="E65" s="554"/>
      <c r="F65" s="554"/>
      <c r="G65" s="546"/>
      <c r="H65" s="546"/>
      <c r="I65" s="546"/>
      <c r="J65" s="546"/>
      <c r="K65" s="546"/>
      <c r="L65" s="546"/>
      <c r="M65" s="546"/>
      <c r="N65" s="546"/>
      <c r="O65" s="546"/>
      <c r="P65" s="546"/>
      <c r="Q65" s="546"/>
      <c r="R65" s="546"/>
      <c r="S65" s="554"/>
      <c r="T65" s="554"/>
      <c r="U65" s="554"/>
      <c r="V65" s="554"/>
      <c r="W65" s="554"/>
      <c r="X65" s="554"/>
      <c r="Y65" s="554"/>
      <c r="Z65" s="554"/>
      <c r="AA65" s="554"/>
      <c r="AB65" s="554"/>
      <c r="AC65" s="554"/>
      <c r="AD65" s="3326"/>
      <c r="AE65" s="3072"/>
      <c r="AF65" s="555"/>
      <c r="AG65" s="551"/>
      <c r="AH65" s="3256"/>
      <c r="AI65" s="551"/>
      <c r="AJ65" s="555"/>
      <c r="AK65" s="551"/>
      <c r="AL65" s="555"/>
      <c r="AM65" s="555"/>
      <c r="AN65" s="550"/>
      <c r="AO65" s="550"/>
      <c r="AP65" s="550"/>
      <c r="AQ65" s="550"/>
      <c r="AR65" s="550"/>
      <c r="AS65" s="550"/>
      <c r="AT65" s="550"/>
      <c r="AU65" s="550"/>
      <c r="AV65" s="860"/>
      <c r="AW65" s="4560"/>
      <c r="AX65" s="4560"/>
      <c r="AY65" s="823"/>
      <c r="CO65" s="237"/>
    </row>
    <row r="66" spans="1:93">
      <c r="A66" s="5454"/>
      <c r="B66" s="4561"/>
      <c r="C66" s="5674"/>
      <c r="D66" s="5705"/>
      <c r="E66" s="542"/>
      <c r="F66" s="542"/>
      <c r="G66" s="547"/>
      <c r="H66" s="547"/>
      <c r="I66" s="547"/>
      <c r="J66" s="547"/>
      <c r="K66" s="547"/>
      <c r="L66" s="547"/>
      <c r="M66" s="547"/>
      <c r="N66" s="547"/>
      <c r="O66" s="547"/>
      <c r="P66" s="547"/>
      <c r="Q66" s="547"/>
      <c r="R66" s="547"/>
      <c r="S66" s="542"/>
      <c r="T66" s="542"/>
      <c r="U66" s="542"/>
      <c r="V66" s="542"/>
      <c r="W66" s="542"/>
      <c r="X66" s="542"/>
      <c r="Y66" s="542"/>
      <c r="Z66" s="542"/>
      <c r="AA66" s="542"/>
      <c r="AB66" s="542"/>
      <c r="AC66" s="542"/>
      <c r="AD66" s="3326"/>
      <c r="AE66" s="3071"/>
      <c r="AF66" s="555"/>
      <c r="AG66" s="551"/>
      <c r="AH66" s="3256"/>
      <c r="AI66" s="551"/>
      <c r="AJ66" s="555"/>
      <c r="AK66" s="551"/>
      <c r="AL66" s="550"/>
      <c r="AM66" s="550"/>
      <c r="AN66" s="550"/>
      <c r="AO66" s="550"/>
      <c r="AP66" s="550"/>
      <c r="AQ66" s="550"/>
      <c r="AR66" s="550"/>
      <c r="AS66" s="550"/>
      <c r="AT66" s="550"/>
      <c r="AU66" s="550"/>
      <c r="AV66" s="860"/>
      <c r="AW66" s="4561"/>
      <c r="AX66" s="4561"/>
      <c r="AY66" s="410"/>
      <c r="CO66" s="237"/>
    </row>
    <row r="67" spans="1:93">
      <c r="A67" s="5454"/>
      <c r="B67" s="4559" t="s">
        <v>2463</v>
      </c>
      <c r="C67" s="5672" t="s">
        <v>2650</v>
      </c>
      <c r="D67" s="3806" t="s">
        <v>236</v>
      </c>
      <c r="E67" s="5123" t="s">
        <v>2157</v>
      </c>
      <c r="F67" s="5123" t="s">
        <v>2162</v>
      </c>
      <c r="G67" s="3806" t="s">
        <v>2028</v>
      </c>
      <c r="H67" s="3806" t="s">
        <v>2028</v>
      </c>
      <c r="I67" s="3806" t="s">
        <v>2029</v>
      </c>
      <c r="J67" s="3806" t="s">
        <v>2029</v>
      </c>
      <c r="K67" s="3806">
        <v>8</v>
      </c>
      <c r="L67" s="3806">
        <v>0</v>
      </c>
      <c r="M67" s="3806">
        <v>31</v>
      </c>
      <c r="N67" s="3806">
        <v>6</v>
      </c>
      <c r="O67" s="3806">
        <v>0</v>
      </c>
      <c r="P67" s="3806">
        <v>31</v>
      </c>
      <c r="Q67" s="546" t="s">
        <v>2140</v>
      </c>
      <c r="R67" s="546" t="s">
        <v>2141</v>
      </c>
      <c r="S67" s="5123">
        <v>4590</v>
      </c>
      <c r="T67" s="5123">
        <v>4590</v>
      </c>
      <c r="U67" s="5123">
        <v>9162</v>
      </c>
      <c r="V67" s="5123">
        <v>512</v>
      </c>
      <c r="W67" s="5123">
        <v>512</v>
      </c>
      <c r="X67" s="5123">
        <v>1088</v>
      </c>
      <c r="Y67" s="5123">
        <v>16</v>
      </c>
      <c r="Z67" s="5123">
        <v>2</v>
      </c>
      <c r="AA67" s="5123" t="s">
        <v>2045</v>
      </c>
      <c r="AB67" s="5123" t="s">
        <v>2033</v>
      </c>
      <c r="AC67" s="5123" t="s">
        <v>2137</v>
      </c>
      <c r="AD67" s="3326" t="s">
        <v>2035</v>
      </c>
      <c r="AE67" s="1597"/>
      <c r="AF67" s="555" t="s">
        <v>857</v>
      </c>
      <c r="AG67" s="551"/>
      <c r="AH67" s="3256">
        <v>270</v>
      </c>
      <c r="AI67" s="551" t="s">
        <v>2137</v>
      </c>
      <c r="AJ67" s="555" t="s">
        <v>854</v>
      </c>
      <c r="AK67" s="551" t="s">
        <v>2142</v>
      </c>
      <c r="AL67" s="555" t="s">
        <v>1218</v>
      </c>
      <c r="AM67" s="555" t="s">
        <v>1219</v>
      </c>
      <c r="AN67" s="550" t="s">
        <v>858</v>
      </c>
      <c r="AO67" s="550">
        <v>2</v>
      </c>
      <c r="AP67" s="550" t="s">
        <v>859</v>
      </c>
      <c r="AQ67" s="550">
        <v>2</v>
      </c>
      <c r="AR67" s="555"/>
      <c r="AS67" s="555"/>
      <c r="AT67" s="555"/>
      <c r="AU67" s="555"/>
      <c r="AV67" s="2998"/>
      <c r="AW67" s="4559" t="s">
        <v>2466</v>
      </c>
      <c r="AX67" s="4559" t="s">
        <v>2452</v>
      </c>
      <c r="AY67" s="4559"/>
      <c r="CO67" s="237"/>
    </row>
    <row r="68" spans="1:93">
      <c r="A68" s="5454"/>
      <c r="B68" s="4560"/>
      <c r="C68" s="5673"/>
      <c r="D68" s="3807"/>
      <c r="E68" s="5119"/>
      <c r="F68" s="5119"/>
      <c r="G68" s="3807"/>
      <c r="H68" s="3807"/>
      <c r="I68" s="3807"/>
      <c r="J68" s="3807"/>
      <c r="K68" s="3807"/>
      <c r="L68" s="3807"/>
      <c r="M68" s="3807"/>
      <c r="N68" s="3807"/>
      <c r="O68" s="3807"/>
      <c r="P68" s="3807"/>
      <c r="Q68" s="546"/>
      <c r="R68" s="546"/>
      <c r="S68" s="5119"/>
      <c r="T68" s="5119"/>
      <c r="U68" s="5119"/>
      <c r="V68" s="5119"/>
      <c r="W68" s="5119"/>
      <c r="X68" s="5119"/>
      <c r="Y68" s="5119"/>
      <c r="Z68" s="5119"/>
      <c r="AA68" s="5119"/>
      <c r="AB68" s="5119"/>
      <c r="AC68" s="5119"/>
      <c r="AD68" s="3326" t="s">
        <v>2035</v>
      </c>
      <c r="AE68" s="2925"/>
      <c r="AF68" s="555" t="s">
        <v>857</v>
      </c>
      <c r="AG68" s="551"/>
      <c r="AH68" s="3256">
        <v>1500</v>
      </c>
      <c r="AI68" s="551" t="s">
        <v>2137</v>
      </c>
      <c r="AJ68" s="555" t="s">
        <v>874</v>
      </c>
      <c r="AK68" s="551" t="s">
        <v>2142</v>
      </c>
      <c r="AL68" s="555" t="s">
        <v>342</v>
      </c>
      <c r="AM68" s="555" t="s">
        <v>341</v>
      </c>
      <c r="AN68" s="550" t="s">
        <v>858</v>
      </c>
      <c r="AO68" s="550">
        <v>2</v>
      </c>
      <c r="AP68" s="550" t="s">
        <v>859</v>
      </c>
      <c r="AQ68" s="550">
        <v>2</v>
      </c>
      <c r="AR68" s="555">
        <v>3</v>
      </c>
      <c r="AS68" s="555" t="s">
        <v>875</v>
      </c>
      <c r="AT68" s="555" t="s">
        <v>859</v>
      </c>
      <c r="AU68" s="555" t="s">
        <v>876</v>
      </c>
      <c r="AV68" s="2998" t="s">
        <v>877</v>
      </c>
      <c r="AW68" s="4560"/>
      <c r="AX68" s="4560"/>
      <c r="AY68" s="4560"/>
      <c r="CO68" s="237"/>
    </row>
    <row r="69" spans="1:93">
      <c r="A69" s="5454"/>
      <c r="B69" s="4560"/>
      <c r="C69" s="5673"/>
      <c r="D69" s="3807"/>
      <c r="E69" s="5119"/>
      <c r="F69" s="5119"/>
      <c r="G69" s="3807"/>
      <c r="H69" s="3807"/>
      <c r="I69" s="3807"/>
      <c r="J69" s="3807"/>
      <c r="K69" s="3807"/>
      <c r="L69" s="3807"/>
      <c r="M69" s="3807"/>
      <c r="N69" s="3807"/>
      <c r="O69" s="3807"/>
      <c r="P69" s="3807"/>
      <c r="Q69" s="546"/>
      <c r="R69" s="546"/>
      <c r="S69" s="5119"/>
      <c r="T69" s="5119"/>
      <c r="U69" s="5119"/>
      <c r="V69" s="5119"/>
      <c r="W69" s="5119"/>
      <c r="X69" s="5119"/>
      <c r="Y69" s="5119"/>
      <c r="Z69" s="5119"/>
      <c r="AA69" s="5119"/>
      <c r="AB69" s="5119"/>
      <c r="AC69" s="5119"/>
      <c r="AD69" s="3326" t="s">
        <v>2035</v>
      </c>
      <c r="AE69" s="2925"/>
      <c r="AF69" s="555" t="s">
        <v>857</v>
      </c>
      <c r="AG69" s="551"/>
      <c r="AH69" s="3256">
        <v>1405</v>
      </c>
      <c r="AI69" s="551" t="s">
        <v>2137</v>
      </c>
      <c r="AJ69" s="555" t="s">
        <v>868</v>
      </c>
      <c r="AK69" s="551" t="s">
        <v>2142</v>
      </c>
      <c r="AL69" s="555" t="s">
        <v>869</v>
      </c>
      <c r="AM69" s="555" t="s">
        <v>869</v>
      </c>
      <c r="AN69" s="550" t="s">
        <v>858</v>
      </c>
      <c r="AO69" s="550">
        <v>2</v>
      </c>
      <c r="AP69" s="550" t="s">
        <v>859</v>
      </c>
      <c r="AQ69" s="550">
        <v>2</v>
      </c>
      <c r="AR69" s="555"/>
      <c r="AS69" s="555"/>
      <c r="AT69" s="555"/>
      <c r="AU69" s="555"/>
      <c r="AV69" s="2998"/>
      <c r="AW69" s="4560"/>
      <c r="AX69" s="4560"/>
      <c r="AY69" s="4560"/>
      <c r="CO69" s="237"/>
    </row>
    <row r="70" spans="1:93">
      <c r="A70" s="5454"/>
      <c r="B70" s="4561"/>
      <c r="C70" s="5674"/>
      <c r="D70" s="3811"/>
      <c r="E70" s="5120"/>
      <c r="F70" s="5120"/>
      <c r="G70" s="3811"/>
      <c r="H70" s="3811"/>
      <c r="I70" s="3811"/>
      <c r="J70" s="3811"/>
      <c r="K70" s="3811"/>
      <c r="L70" s="3811"/>
      <c r="M70" s="3811"/>
      <c r="N70" s="3811"/>
      <c r="O70" s="3811"/>
      <c r="P70" s="3811"/>
      <c r="Q70" s="547"/>
      <c r="R70" s="547"/>
      <c r="S70" s="5120"/>
      <c r="T70" s="5120"/>
      <c r="U70" s="5120"/>
      <c r="V70" s="5120"/>
      <c r="W70" s="5120"/>
      <c r="X70" s="5120"/>
      <c r="Y70" s="5120"/>
      <c r="Z70" s="5120"/>
      <c r="AA70" s="5120"/>
      <c r="AB70" s="5120"/>
      <c r="AC70" s="5120"/>
      <c r="AD70" s="3326" t="s">
        <v>2035</v>
      </c>
      <c r="AE70" s="3073"/>
      <c r="AF70" s="555" t="s">
        <v>857</v>
      </c>
      <c r="AG70" s="551"/>
      <c r="AH70" s="3256">
        <v>1300</v>
      </c>
      <c r="AI70" s="551" t="s">
        <v>2137</v>
      </c>
      <c r="AJ70" s="555" t="s">
        <v>860</v>
      </c>
      <c r="AK70" s="551" t="s">
        <v>2142</v>
      </c>
      <c r="AL70" s="555" t="s">
        <v>646</v>
      </c>
      <c r="AM70" s="555" t="s">
        <v>647</v>
      </c>
      <c r="AN70" s="550" t="s">
        <v>858</v>
      </c>
      <c r="AO70" s="550">
        <v>2</v>
      </c>
      <c r="AP70" s="550" t="s">
        <v>859</v>
      </c>
      <c r="AQ70" s="550">
        <v>2</v>
      </c>
      <c r="AR70" s="555"/>
      <c r="AS70" s="555"/>
      <c r="AT70" s="555"/>
      <c r="AU70" s="555"/>
      <c r="AV70" s="2998"/>
      <c r="AW70" s="4561"/>
      <c r="AX70" s="4561"/>
      <c r="AY70" s="4561"/>
      <c r="CO70" s="237"/>
    </row>
    <row r="71" spans="1:93">
      <c r="A71" s="5454"/>
      <c r="B71" s="4559" t="s">
        <v>2463</v>
      </c>
      <c r="C71" s="5672" t="s">
        <v>3636</v>
      </c>
      <c r="D71" s="3806" t="s">
        <v>583</v>
      </c>
      <c r="E71" s="5123" t="s">
        <v>2157</v>
      </c>
      <c r="F71" s="5123" t="s">
        <v>2163</v>
      </c>
      <c r="G71" s="3806" t="s">
        <v>2028</v>
      </c>
      <c r="H71" s="3806" t="s">
        <v>2028</v>
      </c>
      <c r="I71" s="3806" t="s">
        <v>2029</v>
      </c>
      <c r="J71" s="3806" t="s">
        <v>2029</v>
      </c>
      <c r="K71" s="3806">
        <v>8</v>
      </c>
      <c r="L71" s="3806">
        <v>0</v>
      </c>
      <c r="M71" s="3806">
        <v>31</v>
      </c>
      <c r="N71" s="3806">
        <v>8</v>
      </c>
      <c r="O71" s="3806">
        <v>0</v>
      </c>
      <c r="P71" s="3806">
        <v>31</v>
      </c>
      <c r="Q71" s="546" t="s">
        <v>2140</v>
      </c>
      <c r="R71" s="546" t="s">
        <v>2141</v>
      </c>
      <c r="S71" s="5123">
        <v>9162</v>
      </c>
      <c r="T71" s="5123">
        <v>9162</v>
      </c>
      <c r="U71" s="5123">
        <v>16542</v>
      </c>
      <c r="V71" s="5123">
        <v>512</v>
      </c>
      <c r="W71" s="5123">
        <v>512</v>
      </c>
      <c r="X71" s="5123">
        <v>1388</v>
      </c>
      <c r="Y71" s="5123">
        <v>8</v>
      </c>
      <c r="Z71" s="5123">
        <v>2</v>
      </c>
      <c r="AA71" s="5123" t="s">
        <v>2032</v>
      </c>
      <c r="AB71" s="5123" t="s">
        <v>2033</v>
      </c>
      <c r="AC71" s="5123" t="s">
        <v>2137</v>
      </c>
      <c r="AD71" s="3326" t="s">
        <v>2035</v>
      </c>
      <c r="AE71" s="3080" t="s">
        <v>6172</v>
      </c>
      <c r="AF71" s="555" t="s">
        <v>857</v>
      </c>
      <c r="AG71" s="551"/>
      <c r="AH71" s="3256">
        <v>270</v>
      </c>
      <c r="AI71" s="551" t="s">
        <v>2137</v>
      </c>
      <c r="AJ71" s="555" t="s">
        <v>854</v>
      </c>
      <c r="AK71" s="551" t="s">
        <v>2142</v>
      </c>
      <c r="AL71" s="18" t="s">
        <v>1135</v>
      </c>
      <c r="AM71" s="18" t="s">
        <v>1134</v>
      </c>
      <c r="AN71" s="550" t="s">
        <v>858</v>
      </c>
      <c r="AO71" s="550">
        <v>2</v>
      </c>
      <c r="AP71" s="550" t="s">
        <v>859</v>
      </c>
      <c r="AQ71" s="550">
        <v>2</v>
      </c>
      <c r="AR71" s="550"/>
      <c r="AS71" s="550"/>
      <c r="AT71" s="550"/>
      <c r="AU71" s="550"/>
      <c r="AV71" s="860"/>
      <c r="AW71" s="4559" t="s">
        <v>2468</v>
      </c>
      <c r="AX71" s="4559" t="s">
        <v>2452</v>
      </c>
      <c r="AY71" s="4559"/>
      <c r="CO71" s="237"/>
    </row>
    <row r="72" spans="1:93">
      <c r="A72" s="5454"/>
      <c r="B72" s="4560"/>
      <c r="C72" s="5673"/>
      <c r="D72" s="3807"/>
      <c r="E72" s="5119"/>
      <c r="F72" s="5119"/>
      <c r="G72" s="3807"/>
      <c r="H72" s="3807"/>
      <c r="I72" s="3807"/>
      <c r="J72" s="3807"/>
      <c r="K72" s="3807"/>
      <c r="L72" s="3807"/>
      <c r="M72" s="3807"/>
      <c r="N72" s="3807"/>
      <c r="O72" s="3807"/>
      <c r="P72" s="3807"/>
      <c r="Q72" s="546"/>
      <c r="R72" s="546"/>
      <c r="S72" s="5119"/>
      <c r="T72" s="5119"/>
      <c r="U72" s="5119"/>
      <c r="V72" s="5119"/>
      <c r="W72" s="5119"/>
      <c r="X72" s="5119"/>
      <c r="Y72" s="5119"/>
      <c r="Z72" s="5119"/>
      <c r="AA72" s="5119"/>
      <c r="AB72" s="5119"/>
      <c r="AC72" s="5119"/>
      <c r="AD72" s="3326" t="s">
        <v>2035</v>
      </c>
      <c r="AE72" s="2925"/>
      <c r="AF72" s="555" t="s">
        <v>857</v>
      </c>
      <c r="AG72" s="551"/>
      <c r="AH72" s="3256">
        <v>1500</v>
      </c>
      <c r="AI72" s="551" t="s">
        <v>2137</v>
      </c>
      <c r="AJ72" s="555" t="s">
        <v>874</v>
      </c>
      <c r="AK72" s="551" t="s">
        <v>2142</v>
      </c>
      <c r="AL72" s="555" t="s">
        <v>342</v>
      </c>
      <c r="AM72" s="555" t="s">
        <v>341</v>
      </c>
      <c r="AN72" s="550" t="s">
        <v>858</v>
      </c>
      <c r="AO72" s="550">
        <v>2</v>
      </c>
      <c r="AP72" s="550" t="s">
        <v>859</v>
      </c>
      <c r="AQ72" s="550">
        <v>2</v>
      </c>
      <c r="AR72" s="550">
        <v>3</v>
      </c>
      <c r="AS72" s="550" t="s">
        <v>875</v>
      </c>
      <c r="AT72" s="550" t="s">
        <v>859</v>
      </c>
      <c r="AU72" s="550" t="s">
        <v>876</v>
      </c>
      <c r="AV72" s="860" t="s">
        <v>877</v>
      </c>
      <c r="AW72" s="4560"/>
      <c r="AX72" s="4560"/>
      <c r="AY72" s="4560"/>
      <c r="CO72" s="237"/>
    </row>
    <row r="73" spans="1:93">
      <c r="A73" s="5454"/>
      <c r="B73" s="4560"/>
      <c r="C73" s="5673"/>
      <c r="D73" s="3807"/>
      <c r="E73" s="5119"/>
      <c r="F73" s="5119"/>
      <c r="G73" s="3807"/>
      <c r="H73" s="3807"/>
      <c r="I73" s="3807"/>
      <c r="J73" s="3807"/>
      <c r="K73" s="3807"/>
      <c r="L73" s="3807"/>
      <c r="M73" s="3807"/>
      <c r="N73" s="3807"/>
      <c r="O73" s="3807"/>
      <c r="P73" s="3807"/>
      <c r="Q73" s="546"/>
      <c r="R73" s="546"/>
      <c r="S73" s="5119"/>
      <c r="T73" s="5119"/>
      <c r="U73" s="5119"/>
      <c r="V73" s="5119"/>
      <c r="W73" s="5119"/>
      <c r="X73" s="5119"/>
      <c r="Y73" s="5119"/>
      <c r="Z73" s="5119"/>
      <c r="AA73" s="5119"/>
      <c r="AB73" s="5119"/>
      <c r="AC73" s="5119"/>
      <c r="AD73" s="3326" t="s">
        <v>2035</v>
      </c>
      <c r="AE73" s="2925"/>
      <c r="AF73" s="555" t="s">
        <v>857</v>
      </c>
      <c r="AG73" s="551"/>
      <c r="AH73" s="3256">
        <v>1405</v>
      </c>
      <c r="AI73" s="551" t="s">
        <v>2137</v>
      </c>
      <c r="AJ73" s="555" t="s">
        <v>868</v>
      </c>
      <c r="AK73" s="551" t="s">
        <v>2142</v>
      </c>
      <c r="AL73" s="555" t="s">
        <v>869</v>
      </c>
      <c r="AM73" s="555" t="s">
        <v>869</v>
      </c>
      <c r="AN73" s="550" t="s">
        <v>858</v>
      </c>
      <c r="AO73" s="550">
        <v>2</v>
      </c>
      <c r="AP73" s="550" t="s">
        <v>859</v>
      </c>
      <c r="AQ73" s="550">
        <v>2</v>
      </c>
      <c r="AR73" s="550"/>
      <c r="AS73" s="550"/>
      <c r="AT73" s="550"/>
      <c r="AU73" s="550"/>
      <c r="AV73" s="860"/>
      <c r="AW73" s="4560"/>
      <c r="AX73" s="4560"/>
      <c r="AY73" s="4560"/>
      <c r="CO73" s="237"/>
    </row>
    <row r="74" spans="1:93">
      <c r="A74" s="5454"/>
      <c r="B74" s="4561"/>
      <c r="C74" s="5674"/>
      <c r="D74" s="3811"/>
      <c r="E74" s="5120"/>
      <c r="F74" s="5120"/>
      <c r="G74" s="3811"/>
      <c r="H74" s="3811"/>
      <c r="I74" s="3811"/>
      <c r="J74" s="3811"/>
      <c r="K74" s="3811"/>
      <c r="L74" s="3811"/>
      <c r="M74" s="3811"/>
      <c r="N74" s="3811"/>
      <c r="O74" s="3811"/>
      <c r="P74" s="3811"/>
      <c r="Q74" s="547"/>
      <c r="R74" s="547"/>
      <c r="S74" s="5120"/>
      <c r="T74" s="5120"/>
      <c r="U74" s="5120"/>
      <c r="V74" s="5120"/>
      <c r="W74" s="5120"/>
      <c r="X74" s="5120"/>
      <c r="Y74" s="5120"/>
      <c r="Z74" s="5120"/>
      <c r="AA74" s="5120"/>
      <c r="AB74" s="5120"/>
      <c r="AC74" s="5120"/>
      <c r="AD74" s="3326" t="s">
        <v>2035</v>
      </c>
      <c r="AE74" s="3073"/>
      <c r="AF74" s="555" t="s">
        <v>857</v>
      </c>
      <c r="AG74" s="551"/>
      <c r="AH74" s="3256">
        <v>1300</v>
      </c>
      <c r="AI74" s="551" t="s">
        <v>2137</v>
      </c>
      <c r="AJ74" s="555" t="s">
        <v>860</v>
      </c>
      <c r="AK74" s="551" t="s">
        <v>2142</v>
      </c>
      <c r="AL74" s="550" t="s">
        <v>646</v>
      </c>
      <c r="AM74" s="550" t="s">
        <v>647</v>
      </c>
      <c r="AN74" s="550" t="s">
        <v>858</v>
      </c>
      <c r="AO74" s="550">
        <v>2</v>
      </c>
      <c r="AP74" s="550" t="s">
        <v>859</v>
      </c>
      <c r="AQ74" s="550">
        <v>2</v>
      </c>
      <c r="AR74" s="550"/>
      <c r="AS74" s="550"/>
      <c r="AT74" s="550"/>
      <c r="AU74" s="550"/>
      <c r="AV74" s="860"/>
      <c r="AW74" s="4561"/>
      <c r="AX74" s="4561"/>
      <c r="AY74" s="4561"/>
      <c r="CO74" s="237"/>
    </row>
    <row r="75" spans="1:93">
      <c r="A75" s="5454"/>
      <c r="B75" s="4559" t="s">
        <v>2463</v>
      </c>
      <c r="C75" s="5672" t="s">
        <v>3637</v>
      </c>
      <c r="D75" s="3806" t="s">
        <v>145</v>
      </c>
      <c r="E75" s="5123" t="s">
        <v>2157</v>
      </c>
      <c r="F75" s="5123" t="s">
        <v>2164</v>
      </c>
      <c r="G75" s="3806" t="s">
        <v>2028</v>
      </c>
      <c r="H75" s="3806" t="s">
        <v>2028</v>
      </c>
      <c r="I75" s="3806" t="s">
        <v>2029</v>
      </c>
      <c r="J75" s="3806" t="s">
        <v>2029</v>
      </c>
      <c r="K75" s="3806">
        <v>8</v>
      </c>
      <c r="L75" s="3806">
        <v>0</v>
      </c>
      <c r="M75" s="3806">
        <v>31</v>
      </c>
      <c r="N75" s="3806">
        <v>8</v>
      </c>
      <c r="O75" s="3806">
        <v>0</v>
      </c>
      <c r="P75" s="3806">
        <v>31</v>
      </c>
      <c r="Q75" s="546" t="s">
        <v>2140</v>
      </c>
      <c r="R75" s="546" t="s">
        <v>2141</v>
      </c>
      <c r="S75" s="5123">
        <v>12056</v>
      </c>
      <c r="T75" s="5123">
        <v>12056</v>
      </c>
      <c r="U75" s="5123">
        <v>24736</v>
      </c>
      <c r="V75" s="5123">
        <v>512</v>
      </c>
      <c r="W75" s="5123">
        <v>512</v>
      </c>
      <c r="X75" s="5123">
        <v>1680</v>
      </c>
      <c r="Y75" s="5123">
        <v>8</v>
      </c>
      <c r="Z75" s="5123">
        <v>2</v>
      </c>
      <c r="AA75" s="5123" t="s">
        <v>2032</v>
      </c>
      <c r="AB75" s="5123" t="s">
        <v>2033</v>
      </c>
      <c r="AC75" s="5123" t="s">
        <v>2137</v>
      </c>
      <c r="AD75" s="3326" t="s">
        <v>2035</v>
      </c>
      <c r="AE75" s="3080" t="s">
        <v>6173</v>
      </c>
      <c r="AF75" s="555" t="s">
        <v>857</v>
      </c>
      <c r="AG75" s="551"/>
      <c r="AH75" s="3256">
        <v>270</v>
      </c>
      <c r="AI75" s="551" t="s">
        <v>2137</v>
      </c>
      <c r="AJ75" s="555" t="s">
        <v>854</v>
      </c>
      <c r="AK75" s="551" t="s">
        <v>2142</v>
      </c>
      <c r="AL75" s="555" t="s">
        <v>866</v>
      </c>
      <c r="AM75" s="550" t="s">
        <v>867</v>
      </c>
      <c r="AN75" s="550" t="s">
        <v>858</v>
      </c>
      <c r="AO75" s="550">
        <v>2</v>
      </c>
      <c r="AP75" s="550" t="s">
        <v>859</v>
      </c>
      <c r="AQ75" s="550">
        <v>2</v>
      </c>
      <c r="AR75" s="550"/>
      <c r="AS75" s="550"/>
      <c r="AT75" s="550"/>
      <c r="AU75" s="550"/>
      <c r="AV75" s="860"/>
      <c r="AW75" s="4559" t="s">
        <v>2468</v>
      </c>
      <c r="AX75" s="4559" t="s">
        <v>2452</v>
      </c>
      <c r="AY75" s="4559"/>
      <c r="CO75" s="237"/>
    </row>
    <row r="76" spans="1:93">
      <c r="A76" s="5454"/>
      <c r="B76" s="4560"/>
      <c r="C76" s="5673"/>
      <c r="D76" s="3807"/>
      <c r="E76" s="5119"/>
      <c r="F76" s="5119"/>
      <c r="G76" s="3807"/>
      <c r="H76" s="3807"/>
      <c r="I76" s="3807"/>
      <c r="J76" s="3807"/>
      <c r="K76" s="3807"/>
      <c r="L76" s="3807"/>
      <c r="M76" s="3807"/>
      <c r="N76" s="3807"/>
      <c r="O76" s="3807"/>
      <c r="P76" s="3807"/>
      <c r="Q76" s="546"/>
      <c r="R76" s="546"/>
      <c r="S76" s="5119"/>
      <c r="T76" s="5119"/>
      <c r="U76" s="5119"/>
      <c r="V76" s="5119"/>
      <c r="W76" s="5119"/>
      <c r="X76" s="5119"/>
      <c r="Y76" s="5119"/>
      <c r="Z76" s="5119"/>
      <c r="AA76" s="5119"/>
      <c r="AB76" s="5119"/>
      <c r="AC76" s="5119"/>
      <c r="AD76" s="3326" t="s">
        <v>2035</v>
      </c>
      <c r="AE76" s="2925"/>
      <c r="AF76" s="555" t="s">
        <v>857</v>
      </c>
      <c r="AG76" s="551"/>
      <c r="AH76" s="3256">
        <v>1500</v>
      </c>
      <c r="AI76" s="551" t="s">
        <v>2137</v>
      </c>
      <c r="AJ76" s="555" t="s">
        <v>874</v>
      </c>
      <c r="AK76" s="551" t="s">
        <v>2142</v>
      </c>
      <c r="AL76" s="555" t="s">
        <v>342</v>
      </c>
      <c r="AM76" s="555" t="s">
        <v>341</v>
      </c>
      <c r="AN76" s="550" t="s">
        <v>858</v>
      </c>
      <c r="AO76" s="550">
        <v>2</v>
      </c>
      <c r="AP76" s="550" t="s">
        <v>859</v>
      </c>
      <c r="AQ76" s="550">
        <v>2</v>
      </c>
      <c r="AR76" s="550">
        <v>3</v>
      </c>
      <c r="AS76" s="550" t="s">
        <v>875</v>
      </c>
      <c r="AT76" s="550" t="s">
        <v>859</v>
      </c>
      <c r="AU76" s="550" t="s">
        <v>876</v>
      </c>
      <c r="AV76" s="860" t="s">
        <v>877</v>
      </c>
      <c r="AW76" s="4560"/>
      <c r="AX76" s="4560"/>
      <c r="AY76" s="4560"/>
      <c r="CO76" s="237"/>
    </row>
    <row r="77" spans="1:93">
      <c r="A77" s="5454"/>
      <c r="B77" s="4560"/>
      <c r="C77" s="5673"/>
      <c r="D77" s="3807"/>
      <c r="E77" s="5119"/>
      <c r="F77" s="5119"/>
      <c r="G77" s="3807"/>
      <c r="H77" s="3807"/>
      <c r="I77" s="3807"/>
      <c r="J77" s="3807"/>
      <c r="K77" s="3807"/>
      <c r="L77" s="3807"/>
      <c r="M77" s="3807"/>
      <c r="N77" s="3807"/>
      <c r="O77" s="3807"/>
      <c r="P77" s="3807"/>
      <c r="Q77" s="546"/>
      <c r="R77" s="546"/>
      <c r="S77" s="5119"/>
      <c r="T77" s="5119"/>
      <c r="U77" s="5119"/>
      <c r="V77" s="5119"/>
      <c r="W77" s="5119"/>
      <c r="X77" s="5119"/>
      <c r="Y77" s="5119"/>
      <c r="Z77" s="5119"/>
      <c r="AA77" s="5119"/>
      <c r="AB77" s="5119"/>
      <c r="AC77" s="5119"/>
      <c r="AD77" s="3326" t="s">
        <v>2035</v>
      </c>
      <c r="AE77" s="2925"/>
      <c r="AF77" s="555" t="s">
        <v>857</v>
      </c>
      <c r="AG77" s="551"/>
      <c r="AH77" s="3256">
        <v>1405</v>
      </c>
      <c r="AI77" s="551" t="s">
        <v>2137</v>
      </c>
      <c r="AJ77" s="555" t="s">
        <v>868</v>
      </c>
      <c r="AK77" s="551" t="s">
        <v>2142</v>
      </c>
      <c r="AL77" s="555" t="s">
        <v>869</v>
      </c>
      <c r="AM77" s="555" t="s">
        <v>869</v>
      </c>
      <c r="AN77" s="550" t="s">
        <v>858</v>
      </c>
      <c r="AO77" s="550">
        <v>2</v>
      </c>
      <c r="AP77" s="550" t="s">
        <v>859</v>
      </c>
      <c r="AQ77" s="550">
        <v>2</v>
      </c>
      <c r="AR77" s="550"/>
      <c r="AS77" s="550"/>
      <c r="AT77" s="550"/>
      <c r="AU77" s="550"/>
      <c r="AV77" s="860"/>
      <c r="AW77" s="4560"/>
      <c r="AX77" s="4560"/>
      <c r="AY77" s="4560"/>
      <c r="CO77" s="237"/>
    </row>
    <row r="78" spans="1:93">
      <c r="A78" s="5845"/>
      <c r="B78" s="4561"/>
      <c r="C78" s="5674"/>
      <c r="D78" s="3811"/>
      <c r="E78" s="5120"/>
      <c r="F78" s="5120"/>
      <c r="G78" s="3811"/>
      <c r="H78" s="3811"/>
      <c r="I78" s="3811"/>
      <c r="J78" s="3811"/>
      <c r="K78" s="3811"/>
      <c r="L78" s="3811"/>
      <c r="M78" s="3811"/>
      <c r="N78" s="3811"/>
      <c r="O78" s="3811"/>
      <c r="P78" s="3811"/>
      <c r="Q78" s="547"/>
      <c r="R78" s="547"/>
      <c r="S78" s="5120"/>
      <c r="T78" s="5120"/>
      <c r="U78" s="5120"/>
      <c r="V78" s="5120"/>
      <c r="W78" s="5120"/>
      <c r="X78" s="5120"/>
      <c r="Y78" s="5120"/>
      <c r="Z78" s="5120"/>
      <c r="AA78" s="5120"/>
      <c r="AB78" s="5120"/>
      <c r="AC78" s="5120"/>
      <c r="AD78" s="3326" t="s">
        <v>2035</v>
      </c>
      <c r="AE78" s="3073"/>
      <c r="AF78" s="555" t="s">
        <v>857</v>
      </c>
      <c r="AG78" s="551"/>
      <c r="AH78" s="3256">
        <v>1300</v>
      </c>
      <c r="AI78" s="551" t="s">
        <v>2137</v>
      </c>
      <c r="AJ78" s="555" t="s">
        <v>860</v>
      </c>
      <c r="AK78" s="551" t="s">
        <v>2142</v>
      </c>
      <c r="AL78" s="550" t="s">
        <v>646</v>
      </c>
      <c r="AM78" s="550" t="s">
        <v>647</v>
      </c>
      <c r="AN78" s="550" t="s">
        <v>858</v>
      </c>
      <c r="AO78" s="550">
        <v>2</v>
      </c>
      <c r="AP78" s="550" t="s">
        <v>859</v>
      </c>
      <c r="AQ78" s="550">
        <v>2</v>
      </c>
      <c r="AR78" s="550"/>
      <c r="AS78" s="550"/>
      <c r="AT78" s="550"/>
      <c r="AU78" s="550"/>
      <c r="AV78" s="860"/>
      <c r="AW78" s="4561"/>
      <c r="AX78" s="4561"/>
      <c r="AY78" s="4561"/>
      <c r="CO78" s="237"/>
    </row>
    <row r="79" spans="1:93">
      <c r="A79" s="5495" t="s">
        <v>3829</v>
      </c>
      <c r="B79" s="4559" t="s">
        <v>2464</v>
      </c>
      <c r="C79" s="5672" t="s">
        <v>3880</v>
      </c>
      <c r="D79" s="5775" t="s">
        <v>139</v>
      </c>
      <c r="E79" s="554"/>
      <c r="F79" s="554"/>
      <c r="G79" s="546"/>
      <c r="H79" s="546"/>
      <c r="I79" s="546"/>
      <c r="J79" s="546"/>
      <c r="K79" s="546"/>
      <c r="L79" s="546"/>
      <c r="M79" s="546"/>
      <c r="N79" s="546"/>
      <c r="O79" s="546"/>
      <c r="P79" s="546"/>
      <c r="Q79" s="546"/>
      <c r="R79" s="546"/>
      <c r="S79" s="554"/>
      <c r="T79" s="554"/>
      <c r="U79" s="554"/>
      <c r="V79" s="554"/>
      <c r="W79" s="554"/>
      <c r="X79" s="554"/>
      <c r="Y79" s="554"/>
      <c r="Z79" s="554"/>
      <c r="AA79" s="554"/>
      <c r="AB79" s="554"/>
      <c r="AC79" s="554"/>
      <c r="AD79" s="3322"/>
      <c r="AE79" s="3072"/>
      <c r="AF79" s="542"/>
      <c r="AG79" s="256"/>
      <c r="AH79" s="3238"/>
      <c r="AI79" s="256"/>
      <c r="AJ79" s="542"/>
      <c r="AK79" s="256"/>
      <c r="AL79" s="542"/>
      <c r="AM79" s="547"/>
      <c r="AN79" s="547"/>
      <c r="AO79" s="547"/>
      <c r="AP79" s="547"/>
      <c r="AQ79" s="547"/>
      <c r="AR79" s="547"/>
      <c r="AS79" s="547"/>
      <c r="AT79" s="547"/>
      <c r="AU79" s="547"/>
      <c r="AV79" s="2997"/>
      <c r="AW79" s="4559" t="s">
        <v>2466</v>
      </c>
      <c r="AX79" s="4559" t="s">
        <v>2452</v>
      </c>
      <c r="AY79" s="823"/>
      <c r="CO79" s="237"/>
    </row>
    <row r="80" spans="1:93">
      <c r="A80" s="5454"/>
      <c r="B80" s="4560"/>
      <c r="C80" s="5673"/>
      <c r="D80" s="5704"/>
      <c r="E80" s="554"/>
      <c r="F80" s="554"/>
      <c r="G80" s="546"/>
      <c r="H80" s="546"/>
      <c r="I80" s="546"/>
      <c r="J80" s="546"/>
      <c r="K80" s="546"/>
      <c r="L80" s="546"/>
      <c r="M80" s="546"/>
      <c r="N80" s="546"/>
      <c r="O80" s="546"/>
      <c r="P80" s="546"/>
      <c r="Q80" s="546"/>
      <c r="R80" s="546"/>
      <c r="S80" s="554"/>
      <c r="T80" s="554"/>
      <c r="U80" s="554"/>
      <c r="V80" s="554"/>
      <c r="W80" s="554"/>
      <c r="X80" s="554"/>
      <c r="Y80" s="554"/>
      <c r="Z80" s="554"/>
      <c r="AA80" s="554"/>
      <c r="AB80" s="554"/>
      <c r="AC80" s="554"/>
      <c r="AD80" s="3326"/>
      <c r="AE80" s="3072"/>
      <c r="AF80" s="555"/>
      <c r="AG80" s="551"/>
      <c r="AH80" s="3256"/>
      <c r="AI80" s="551"/>
      <c r="AJ80" s="555"/>
      <c r="AK80" s="551"/>
      <c r="AL80" s="555"/>
      <c r="AM80" s="555"/>
      <c r="AN80" s="550"/>
      <c r="AO80" s="550"/>
      <c r="AP80" s="550"/>
      <c r="AQ80" s="550"/>
      <c r="AR80" s="550"/>
      <c r="AS80" s="550"/>
      <c r="AT80" s="550"/>
      <c r="AU80" s="550"/>
      <c r="AV80" s="860"/>
      <c r="AW80" s="4560"/>
      <c r="AX80" s="4560"/>
      <c r="AY80" s="823"/>
      <c r="CO80" s="237"/>
    </row>
    <row r="81" spans="1:93">
      <c r="A81" s="5454"/>
      <c r="B81" s="4561"/>
      <c r="C81" s="5674"/>
      <c r="D81" s="5705"/>
      <c r="E81" s="554"/>
      <c r="F81" s="554"/>
      <c r="G81" s="547"/>
      <c r="H81" s="547"/>
      <c r="I81" s="547"/>
      <c r="J81" s="547"/>
      <c r="K81" s="547"/>
      <c r="L81" s="547"/>
      <c r="M81" s="547"/>
      <c r="N81" s="547"/>
      <c r="O81" s="547"/>
      <c r="P81" s="547"/>
      <c r="Q81" s="547"/>
      <c r="R81" s="547"/>
      <c r="S81" s="554"/>
      <c r="T81" s="554"/>
      <c r="U81" s="554"/>
      <c r="V81" s="554"/>
      <c r="W81" s="554"/>
      <c r="X81" s="554"/>
      <c r="Y81" s="554"/>
      <c r="Z81" s="554"/>
      <c r="AA81" s="554"/>
      <c r="AB81" s="554"/>
      <c r="AC81" s="554"/>
      <c r="AD81" s="3326"/>
      <c r="AE81" s="3071"/>
      <c r="AF81" s="555"/>
      <c r="AG81" s="551"/>
      <c r="AH81" s="3256"/>
      <c r="AI81" s="551"/>
      <c r="AJ81" s="555"/>
      <c r="AK81" s="551"/>
      <c r="AL81" s="550"/>
      <c r="AM81" s="550"/>
      <c r="AN81" s="550"/>
      <c r="AO81" s="550"/>
      <c r="AP81" s="550"/>
      <c r="AQ81" s="550"/>
      <c r="AR81" s="550"/>
      <c r="AS81" s="550"/>
      <c r="AT81" s="550"/>
      <c r="AU81" s="550"/>
      <c r="AV81" s="860"/>
      <c r="AW81" s="4561"/>
      <c r="AX81" s="4561"/>
      <c r="AY81" s="823"/>
      <c r="CO81" s="237"/>
    </row>
    <row r="82" spans="1:93">
      <c r="A82" s="5454"/>
      <c r="B82" s="4559" t="s">
        <v>2463</v>
      </c>
      <c r="C82" s="5672" t="s">
        <v>1399</v>
      </c>
      <c r="D82" s="3806" t="s">
        <v>234</v>
      </c>
      <c r="E82" s="5123" t="s">
        <v>2165</v>
      </c>
      <c r="F82" s="5123" t="s">
        <v>2166</v>
      </c>
      <c r="G82" s="3806" t="s">
        <v>2028</v>
      </c>
      <c r="H82" s="3806" t="s">
        <v>2028</v>
      </c>
      <c r="I82" s="3806" t="s">
        <v>2029</v>
      </c>
      <c r="J82" s="3806" t="s">
        <v>2029</v>
      </c>
      <c r="K82" s="3806">
        <v>9</v>
      </c>
      <c r="L82" s="3806">
        <v>0</v>
      </c>
      <c r="M82" s="3806">
        <v>31</v>
      </c>
      <c r="N82" s="3806">
        <v>9</v>
      </c>
      <c r="O82" s="3806">
        <v>0</v>
      </c>
      <c r="P82" s="3806">
        <v>31</v>
      </c>
      <c r="Q82" s="546" t="s">
        <v>2140</v>
      </c>
      <c r="R82" s="546" t="s">
        <v>2141</v>
      </c>
      <c r="S82" s="5640">
        <v>8320</v>
      </c>
      <c r="T82" s="5640">
        <v>8320</v>
      </c>
      <c r="U82" s="5123">
        <v>12914</v>
      </c>
      <c r="V82" s="5123">
        <v>384</v>
      </c>
      <c r="W82" s="5123">
        <v>384</v>
      </c>
      <c r="X82" s="5123">
        <v>832</v>
      </c>
      <c r="Y82" s="5123">
        <v>8</v>
      </c>
      <c r="Z82" s="5123">
        <v>2</v>
      </c>
      <c r="AA82" s="5123" t="s">
        <v>2032</v>
      </c>
      <c r="AB82" s="5123" t="s">
        <v>2033</v>
      </c>
      <c r="AC82" s="5123" t="s">
        <v>2137</v>
      </c>
      <c r="AD82" s="3326" t="s">
        <v>2035</v>
      </c>
      <c r="AE82" s="3070"/>
      <c r="AF82" s="555" t="s">
        <v>857</v>
      </c>
      <c r="AG82" s="551"/>
      <c r="AH82" s="3256">
        <v>270</v>
      </c>
      <c r="AI82" s="551" t="s">
        <v>2137</v>
      </c>
      <c r="AJ82" s="555" t="s">
        <v>854</v>
      </c>
      <c r="AK82" s="551" t="s">
        <v>2142</v>
      </c>
      <c r="AL82" s="555" t="s">
        <v>1218</v>
      </c>
      <c r="AM82" s="555" t="s">
        <v>1219</v>
      </c>
      <c r="AN82" s="550" t="s">
        <v>858</v>
      </c>
      <c r="AO82" s="550">
        <v>2</v>
      </c>
      <c r="AP82" s="550" t="s">
        <v>859</v>
      </c>
      <c r="AQ82" s="550">
        <v>2</v>
      </c>
      <c r="AR82" s="550"/>
      <c r="AS82" s="550"/>
      <c r="AT82" s="550"/>
      <c r="AU82" s="550"/>
      <c r="AV82" s="860"/>
      <c r="AW82" s="4559" t="s">
        <v>2468</v>
      </c>
      <c r="AX82" s="4559" t="s">
        <v>2452</v>
      </c>
      <c r="AY82" s="4559"/>
      <c r="CO82" s="237"/>
    </row>
    <row r="83" spans="1:93">
      <c r="A83" s="5454"/>
      <c r="B83" s="4560"/>
      <c r="C83" s="5673"/>
      <c r="D83" s="3807"/>
      <c r="E83" s="5119"/>
      <c r="F83" s="5119"/>
      <c r="G83" s="3807"/>
      <c r="H83" s="3807"/>
      <c r="I83" s="3807"/>
      <c r="J83" s="3807"/>
      <c r="K83" s="3807"/>
      <c r="L83" s="3807"/>
      <c r="M83" s="3807"/>
      <c r="N83" s="3807"/>
      <c r="O83" s="3807"/>
      <c r="P83" s="3807"/>
      <c r="Q83" s="546"/>
      <c r="R83" s="546"/>
      <c r="S83" s="5629"/>
      <c r="T83" s="5629"/>
      <c r="U83" s="5119"/>
      <c r="V83" s="5119"/>
      <c r="W83" s="5119"/>
      <c r="X83" s="5119"/>
      <c r="Y83" s="5119"/>
      <c r="Z83" s="5119"/>
      <c r="AA83" s="5119"/>
      <c r="AB83" s="5119"/>
      <c r="AC83" s="5119"/>
      <c r="AD83" s="3326" t="s">
        <v>2035</v>
      </c>
      <c r="AE83" s="3072"/>
      <c r="AF83" s="555" t="s">
        <v>857</v>
      </c>
      <c r="AG83" s="551"/>
      <c r="AH83" s="3256">
        <v>1500</v>
      </c>
      <c r="AI83" s="551" t="s">
        <v>2137</v>
      </c>
      <c r="AJ83" s="555" t="s">
        <v>874</v>
      </c>
      <c r="AK83" s="551" t="s">
        <v>2142</v>
      </c>
      <c r="AL83" s="122" t="s">
        <v>1158</v>
      </c>
      <c r="AM83" s="555" t="s">
        <v>341</v>
      </c>
      <c r="AN83" s="550" t="s">
        <v>858</v>
      </c>
      <c r="AO83" s="550">
        <v>4</v>
      </c>
      <c r="AP83" s="550" t="s">
        <v>859</v>
      </c>
      <c r="AQ83" s="550">
        <v>4</v>
      </c>
      <c r="AR83" s="550">
        <v>6</v>
      </c>
      <c r="AS83" s="550" t="s">
        <v>875</v>
      </c>
      <c r="AT83" s="550" t="s">
        <v>859</v>
      </c>
      <c r="AU83" s="550" t="s">
        <v>876</v>
      </c>
      <c r="AV83" s="860" t="s">
        <v>877</v>
      </c>
      <c r="AW83" s="4560"/>
      <c r="AX83" s="4560"/>
      <c r="AY83" s="4560"/>
      <c r="CO83" s="237"/>
    </row>
    <row r="84" spans="1:93">
      <c r="A84" s="5454"/>
      <c r="B84" s="4561"/>
      <c r="C84" s="5674"/>
      <c r="D84" s="3811"/>
      <c r="E84" s="5120"/>
      <c r="F84" s="5120"/>
      <c r="G84" s="3811"/>
      <c r="H84" s="3811"/>
      <c r="I84" s="3811"/>
      <c r="J84" s="3811"/>
      <c r="K84" s="3811"/>
      <c r="L84" s="3811"/>
      <c r="M84" s="3811"/>
      <c r="N84" s="3811"/>
      <c r="O84" s="3811"/>
      <c r="P84" s="3811"/>
      <c r="Q84" s="547"/>
      <c r="R84" s="547"/>
      <c r="S84" s="5630"/>
      <c r="T84" s="5630"/>
      <c r="U84" s="5120"/>
      <c r="V84" s="5120"/>
      <c r="W84" s="5120"/>
      <c r="X84" s="5120"/>
      <c r="Y84" s="5120"/>
      <c r="Z84" s="5120"/>
      <c r="AA84" s="5120"/>
      <c r="AB84" s="5120"/>
      <c r="AC84" s="5120"/>
      <c r="AD84" s="3326" t="s">
        <v>2035</v>
      </c>
      <c r="AE84" s="3071"/>
      <c r="AF84" s="555" t="s">
        <v>857</v>
      </c>
      <c r="AG84" s="551"/>
      <c r="AH84" s="3256">
        <v>1300</v>
      </c>
      <c r="AI84" s="551" t="s">
        <v>2137</v>
      </c>
      <c r="AJ84" s="555" t="s">
        <v>860</v>
      </c>
      <c r="AK84" s="551" t="s">
        <v>2142</v>
      </c>
      <c r="AL84" s="550" t="s">
        <v>646</v>
      </c>
      <c r="AM84" s="550" t="s">
        <v>647</v>
      </c>
      <c r="AN84" s="550" t="s">
        <v>858</v>
      </c>
      <c r="AO84" s="550">
        <v>2</v>
      </c>
      <c r="AP84" s="550" t="s">
        <v>859</v>
      </c>
      <c r="AQ84" s="550">
        <v>2</v>
      </c>
      <c r="AR84" s="550"/>
      <c r="AS84" s="550"/>
      <c r="AT84" s="550"/>
      <c r="AU84" s="550"/>
      <c r="AV84" s="860"/>
      <c r="AW84" s="4561"/>
      <c r="AX84" s="4561"/>
      <c r="AY84" s="4561"/>
      <c r="CO84" s="237"/>
    </row>
    <row r="85" spans="1:93">
      <c r="A85" s="5454"/>
      <c r="B85" s="4559" t="s">
        <v>2463</v>
      </c>
      <c r="C85" s="5672" t="s">
        <v>1392</v>
      </c>
      <c r="D85" s="3806" t="s">
        <v>577</v>
      </c>
      <c r="E85" s="5123" t="s">
        <v>2165</v>
      </c>
      <c r="F85" s="5123" t="s">
        <v>2167</v>
      </c>
      <c r="G85" s="3806" t="s">
        <v>2028</v>
      </c>
      <c r="H85" s="3806" t="s">
        <v>2028</v>
      </c>
      <c r="I85" s="3806" t="s">
        <v>2029</v>
      </c>
      <c r="J85" s="3806" t="s">
        <v>2029</v>
      </c>
      <c r="K85" s="3806">
        <v>9</v>
      </c>
      <c r="L85" s="3806">
        <v>0</v>
      </c>
      <c r="M85" s="3806">
        <v>31</v>
      </c>
      <c r="N85" s="3806">
        <v>9</v>
      </c>
      <c r="O85" s="3806">
        <v>0</v>
      </c>
      <c r="P85" s="3806">
        <v>31</v>
      </c>
      <c r="Q85" s="546" t="s">
        <v>2140</v>
      </c>
      <c r="R85" s="546" t="s">
        <v>2141</v>
      </c>
      <c r="S85" s="5123">
        <v>12914</v>
      </c>
      <c r="T85" s="5123">
        <v>12914</v>
      </c>
      <c r="U85" s="5123">
        <v>20294</v>
      </c>
      <c r="V85" s="5123">
        <v>512</v>
      </c>
      <c r="W85" s="5123">
        <v>512</v>
      </c>
      <c r="X85" s="5123">
        <v>1132</v>
      </c>
      <c r="Y85" s="5123">
        <v>8</v>
      </c>
      <c r="Z85" s="5123">
        <v>2</v>
      </c>
      <c r="AA85" s="5123" t="s">
        <v>2032</v>
      </c>
      <c r="AB85" s="5123" t="s">
        <v>2033</v>
      </c>
      <c r="AC85" s="5123" t="s">
        <v>2137</v>
      </c>
      <c r="AD85" s="3326" t="s">
        <v>2035</v>
      </c>
      <c r="AE85" s="3079" t="s">
        <v>6172</v>
      </c>
      <c r="AF85" s="555" t="s">
        <v>857</v>
      </c>
      <c r="AG85" s="551"/>
      <c r="AH85" s="3256">
        <v>270</v>
      </c>
      <c r="AI85" s="551" t="s">
        <v>2137</v>
      </c>
      <c r="AJ85" s="555" t="s">
        <v>854</v>
      </c>
      <c r="AK85" s="551" t="s">
        <v>2142</v>
      </c>
      <c r="AL85" s="550" t="s">
        <v>1135</v>
      </c>
      <c r="AM85" s="18" t="s">
        <v>1134</v>
      </c>
      <c r="AN85" s="550" t="s">
        <v>858</v>
      </c>
      <c r="AO85" s="550">
        <v>2</v>
      </c>
      <c r="AP85" s="550" t="s">
        <v>859</v>
      </c>
      <c r="AQ85" s="550">
        <v>2</v>
      </c>
      <c r="AR85" s="550"/>
      <c r="AS85" s="550"/>
      <c r="AT85" s="550"/>
      <c r="AU85" s="550"/>
      <c r="AV85" s="860"/>
      <c r="AW85" s="4559" t="s">
        <v>2468</v>
      </c>
      <c r="AX85" s="4559" t="s">
        <v>2452</v>
      </c>
      <c r="AY85" s="4559"/>
      <c r="CO85" s="237"/>
    </row>
    <row r="86" spans="1:93">
      <c r="A86" s="5454"/>
      <c r="B86" s="4560"/>
      <c r="C86" s="5673"/>
      <c r="D86" s="3807"/>
      <c r="E86" s="5119"/>
      <c r="F86" s="5119"/>
      <c r="G86" s="3807"/>
      <c r="H86" s="3807"/>
      <c r="I86" s="3807"/>
      <c r="J86" s="3807"/>
      <c r="K86" s="3807"/>
      <c r="L86" s="3807"/>
      <c r="M86" s="3807"/>
      <c r="N86" s="3807"/>
      <c r="O86" s="3807"/>
      <c r="P86" s="3807"/>
      <c r="Q86" s="546"/>
      <c r="R86" s="546"/>
      <c r="S86" s="5119"/>
      <c r="T86" s="5119"/>
      <c r="U86" s="5119"/>
      <c r="V86" s="5119"/>
      <c r="W86" s="5119"/>
      <c r="X86" s="5119"/>
      <c r="Y86" s="5119"/>
      <c r="Z86" s="5119"/>
      <c r="AA86" s="5119"/>
      <c r="AB86" s="5119"/>
      <c r="AC86" s="5119"/>
      <c r="AD86" s="3326" t="s">
        <v>2035</v>
      </c>
      <c r="AE86" s="3072"/>
      <c r="AF86" s="555" t="s">
        <v>857</v>
      </c>
      <c r="AG86" s="551"/>
      <c r="AH86" s="3256">
        <v>1500</v>
      </c>
      <c r="AI86" s="551" t="s">
        <v>2137</v>
      </c>
      <c r="AJ86" s="555" t="s">
        <v>874</v>
      </c>
      <c r="AK86" s="551" t="s">
        <v>2142</v>
      </c>
      <c r="AL86" s="122" t="s">
        <v>1158</v>
      </c>
      <c r="AM86" s="555" t="s">
        <v>341</v>
      </c>
      <c r="AN86" s="550" t="s">
        <v>858</v>
      </c>
      <c r="AO86" s="550">
        <v>4</v>
      </c>
      <c r="AP86" s="550" t="s">
        <v>859</v>
      </c>
      <c r="AQ86" s="550">
        <v>4</v>
      </c>
      <c r="AR86" s="550">
        <v>6</v>
      </c>
      <c r="AS86" s="550" t="s">
        <v>875</v>
      </c>
      <c r="AT86" s="550" t="s">
        <v>859</v>
      </c>
      <c r="AU86" s="550" t="s">
        <v>876</v>
      </c>
      <c r="AV86" s="860" t="s">
        <v>877</v>
      </c>
      <c r="AW86" s="4560"/>
      <c r="AX86" s="4560"/>
      <c r="AY86" s="4560"/>
      <c r="CO86" s="237"/>
    </row>
    <row r="87" spans="1:93">
      <c r="A87" s="5454"/>
      <c r="B87" s="4561"/>
      <c r="C87" s="5674"/>
      <c r="D87" s="3811"/>
      <c r="E87" s="5120"/>
      <c r="F87" s="5120"/>
      <c r="G87" s="3811"/>
      <c r="H87" s="3811"/>
      <c r="I87" s="3811"/>
      <c r="J87" s="3811"/>
      <c r="K87" s="3811"/>
      <c r="L87" s="3811"/>
      <c r="M87" s="3811"/>
      <c r="N87" s="3811"/>
      <c r="O87" s="3811"/>
      <c r="P87" s="3811"/>
      <c r="Q87" s="547"/>
      <c r="R87" s="547"/>
      <c r="S87" s="5120"/>
      <c r="T87" s="5120"/>
      <c r="U87" s="5120"/>
      <c r="V87" s="5120"/>
      <c r="W87" s="5120"/>
      <c r="X87" s="5120"/>
      <c r="Y87" s="5120"/>
      <c r="Z87" s="5120"/>
      <c r="AA87" s="5120"/>
      <c r="AB87" s="5120"/>
      <c r="AC87" s="5120"/>
      <c r="AD87" s="3326" t="s">
        <v>2035</v>
      </c>
      <c r="AE87" s="3071"/>
      <c r="AF87" s="555" t="s">
        <v>857</v>
      </c>
      <c r="AG87" s="551"/>
      <c r="AH87" s="3256">
        <v>1300</v>
      </c>
      <c r="AI87" s="551" t="s">
        <v>2137</v>
      </c>
      <c r="AJ87" s="555" t="s">
        <v>860</v>
      </c>
      <c r="AK87" s="551" t="s">
        <v>2142</v>
      </c>
      <c r="AL87" s="550" t="s">
        <v>646</v>
      </c>
      <c r="AM87" s="550" t="s">
        <v>647</v>
      </c>
      <c r="AN87" s="550" t="s">
        <v>858</v>
      </c>
      <c r="AO87" s="550">
        <v>2</v>
      </c>
      <c r="AP87" s="550" t="s">
        <v>859</v>
      </c>
      <c r="AQ87" s="550">
        <v>2</v>
      </c>
      <c r="AR87" s="550"/>
      <c r="AS87" s="550"/>
      <c r="AT87" s="550"/>
      <c r="AU87" s="550"/>
      <c r="AV87" s="860"/>
      <c r="AW87" s="4561"/>
      <c r="AX87" s="4561"/>
      <c r="AY87" s="4561"/>
      <c r="CO87" s="237"/>
    </row>
    <row r="88" spans="1:93">
      <c r="A88" s="5454"/>
      <c r="B88" s="4559" t="s">
        <v>2463</v>
      </c>
      <c r="C88" s="5672" t="s">
        <v>3629</v>
      </c>
      <c r="D88" s="3806" t="s">
        <v>235</v>
      </c>
      <c r="E88" s="5123" t="s">
        <v>2165</v>
      </c>
      <c r="F88" s="5123" t="s">
        <v>2168</v>
      </c>
      <c r="G88" s="3806" t="s">
        <v>2028</v>
      </c>
      <c r="H88" s="3806" t="s">
        <v>2028</v>
      </c>
      <c r="I88" s="3806" t="s">
        <v>2029</v>
      </c>
      <c r="J88" s="3806" t="s">
        <v>2029</v>
      </c>
      <c r="K88" s="3806">
        <v>9</v>
      </c>
      <c r="L88" s="3806">
        <v>0</v>
      </c>
      <c r="M88" s="3806">
        <v>31</v>
      </c>
      <c r="N88" s="3806">
        <v>9</v>
      </c>
      <c r="O88" s="3806">
        <v>0</v>
      </c>
      <c r="P88" s="3806">
        <v>31</v>
      </c>
      <c r="Q88" s="546" t="s">
        <v>2140</v>
      </c>
      <c r="R88" s="546" t="s">
        <v>2141</v>
      </c>
      <c r="S88" s="5123">
        <v>13424</v>
      </c>
      <c r="T88" s="5123">
        <v>13424</v>
      </c>
      <c r="U88" s="5640">
        <v>24500</v>
      </c>
      <c r="V88" s="5123">
        <v>512</v>
      </c>
      <c r="W88" s="5123">
        <v>512</v>
      </c>
      <c r="X88" s="5123">
        <v>1424</v>
      </c>
      <c r="Y88" s="5123">
        <v>8</v>
      </c>
      <c r="Z88" s="5123">
        <v>2</v>
      </c>
      <c r="AA88" s="5123" t="s">
        <v>2032</v>
      </c>
      <c r="AB88" s="5123" t="s">
        <v>2033</v>
      </c>
      <c r="AC88" s="5123" t="s">
        <v>2137</v>
      </c>
      <c r="AD88" s="3326" t="s">
        <v>2035</v>
      </c>
      <c r="AE88" s="3079" t="s">
        <v>6173</v>
      </c>
      <c r="AF88" s="555" t="s">
        <v>857</v>
      </c>
      <c r="AG88" s="551"/>
      <c r="AH88" s="3256">
        <v>270</v>
      </c>
      <c r="AI88" s="551" t="s">
        <v>2137</v>
      </c>
      <c r="AJ88" s="555" t="s">
        <v>854</v>
      </c>
      <c r="AK88" s="551" t="s">
        <v>2142</v>
      </c>
      <c r="AL88" s="555" t="s">
        <v>866</v>
      </c>
      <c r="AM88" s="550" t="s">
        <v>867</v>
      </c>
      <c r="AN88" s="550" t="s">
        <v>858</v>
      </c>
      <c r="AO88" s="550">
        <v>2</v>
      </c>
      <c r="AP88" s="550" t="s">
        <v>859</v>
      </c>
      <c r="AQ88" s="550">
        <v>2</v>
      </c>
      <c r="AR88" s="550"/>
      <c r="AS88" s="550"/>
      <c r="AT88" s="550"/>
      <c r="AU88" s="550"/>
      <c r="AV88" s="860"/>
      <c r="AW88" s="4559" t="s">
        <v>2468</v>
      </c>
      <c r="AX88" s="4559" t="s">
        <v>2452</v>
      </c>
      <c r="AY88" s="4559"/>
      <c r="CO88" s="237"/>
    </row>
    <row r="89" spans="1:93">
      <c r="A89" s="5454"/>
      <c r="B89" s="4560"/>
      <c r="C89" s="5673"/>
      <c r="D89" s="3807"/>
      <c r="E89" s="5119"/>
      <c r="F89" s="5119"/>
      <c r="G89" s="3807"/>
      <c r="H89" s="3807"/>
      <c r="I89" s="3807"/>
      <c r="J89" s="3807"/>
      <c r="K89" s="3807"/>
      <c r="L89" s="3807"/>
      <c r="M89" s="3807"/>
      <c r="N89" s="3807"/>
      <c r="O89" s="3807"/>
      <c r="P89" s="3807"/>
      <c r="Q89" s="546"/>
      <c r="R89" s="546"/>
      <c r="S89" s="5119"/>
      <c r="T89" s="5119"/>
      <c r="U89" s="5629"/>
      <c r="V89" s="5119"/>
      <c r="W89" s="5119"/>
      <c r="X89" s="5119"/>
      <c r="Y89" s="5119"/>
      <c r="Z89" s="5119"/>
      <c r="AA89" s="5119"/>
      <c r="AB89" s="5119"/>
      <c r="AC89" s="5119"/>
      <c r="AD89" s="3326" t="s">
        <v>2035</v>
      </c>
      <c r="AE89" s="3072"/>
      <c r="AF89" s="555" t="s">
        <v>857</v>
      </c>
      <c r="AG89" s="551"/>
      <c r="AH89" s="3256">
        <v>1500</v>
      </c>
      <c r="AI89" s="551" t="s">
        <v>2137</v>
      </c>
      <c r="AJ89" s="555" t="s">
        <v>874</v>
      </c>
      <c r="AK89" s="551" t="s">
        <v>2142</v>
      </c>
      <c r="AL89" s="122" t="s">
        <v>1158</v>
      </c>
      <c r="AM89" s="555" t="s">
        <v>341</v>
      </c>
      <c r="AN89" s="550" t="s">
        <v>858</v>
      </c>
      <c r="AO89" s="550">
        <v>4</v>
      </c>
      <c r="AP89" s="550" t="s">
        <v>859</v>
      </c>
      <c r="AQ89" s="550">
        <v>4</v>
      </c>
      <c r="AR89" s="550">
        <v>6</v>
      </c>
      <c r="AS89" s="550" t="s">
        <v>875</v>
      </c>
      <c r="AT89" s="550" t="s">
        <v>859</v>
      </c>
      <c r="AU89" s="550" t="s">
        <v>876</v>
      </c>
      <c r="AV89" s="860" t="s">
        <v>877</v>
      </c>
      <c r="AW89" s="4560"/>
      <c r="AX89" s="4560"/>
      <c r="AY89" s="4560"/>
      <c r="CO89" s="237"/>
    </row>
    <row r="90" spans="1:93">
      <c r="A90" s="5845"/>
      <c r="B90" s="4561"/>
      <c r="C90" s="5674"/>
      <c r="D90" s="3811"/>
      <c r="E90" s="5120"/>
      <c r="F90" s="5120"/>
      <c r="G90" s="3811"/>
      <c r="H90" s="3811"/>
      <c r="I90" s="3811"/>
      <c r="J90" s="3811"/>
      <c r="K90" s="3811"/>
      <c r="L90" s="3811"/>
      <c r="M90" s="3811"/>
      <c r="N90" s="3811"/>
      <c r="O90" s="3811"/>
      <c r="P90" s="3811"/>
      <c r="Q90" s="546"/>
      <c r="R90" s="546"/>
      <c r="S90" s="5120"/>
      <c r="T90" s="5120"/>
      <c r="U90" s="5630"/>
      <c r="V90" s="5120"/>
      <c r="W90" s="5120"/>
      <c r="X90" s="5120"/>
      <c r="Y90" s="5120"/>
      <c r="Z90" s="5120"/>
      <c r="AA90" s="5120"/>
      <c r="AB90" s="5120"/>
      <c r="AC90" s="5120"/>
      <c r="AD90" s="3321" t="s">
        <v>2035</v>
      </c>
      <c r="AE90" s="3071"/>
      <c r="AF90" s="543" t="s">
        <v>857</v>
      </c>
      <c r="AG90" s="255"/>
      <c r="AH90" s="3236">
        <v>1300</v>
      </c>
      <c r="AI90" s="255" t="s">
        <v>2137</v>
      </c>
      <c r="AJ90" s="543" t="s">
        <v>860</v>
      </c>
      <c r="AK90" s="255" t="s">
        <v>2142</v>
      </c>
      <c r="AL90" s="545" t="s">
        <v>646</v>
      </c>
      <c r="AM90" s="545" t="s">
        <v>647</v>
      </c>
      <c r="AN90" s="545" t="s">
        <v>858</v>
      </c>
      <c r="AO90" s="545">
        <v>2</v>
      </c>
      <c r="AP90" s="545" t="s">
        <v>859</v>
      </c>
      <c r="AQ90" s="545">
        <v>2</v>
      </c>
      <c r="AR90" s="545"/>
      <c r="AS90" s="545"/>
      <c r="AT90" s="545"/>
      <c r="AU90" s="545"/>
      <c r="AV90" s="2990"/>
      <c r="AW90" s="4561"/>
      <c r="AX90" s="4561"/>
      <c r="AY90" s="4561"/>
      <c r="CO90" s="237"/>
    </row>
    <row r="91" spans="1:93">
      <c r="A91" s="5495" t="s">
        <v>3916</v>
      </c>
      <c r="B91" s="4559" t="s">
        <v>2464</v>
      </c>
      <c r="C91" s="5672" t="s">
        <v>3889</v>
      </c>
      <c r="D91" s="5775" t="s">
        <v>146</v>
      </c>
      <c r="E91" s="543"/>
      <c r="F91" s="543"/>
      <c r="G91" s="545"/>
      <c r="H91" s="545"/>
      <c r="I91" s="545"/>
      <c r="J91" s="545"/>
      <c r="K91" s="545"/>
      <c r="L91" s="545"/>
      <c r="M91" s="545"/>
      <c r="N91" s="545"/>
      <c r="O91" s="545"/>
      <c r="P91" s="545"/>
      <c r="Q91" s="545"/>
      <c r="R91" s="545"/>
      <c r="S91" s="543"/>
      <c r="T91" s="543"/>
      <c r="U91" s="554"/>
      <c r="V91" s="543"/>
      <c r="W91" s="543"/>
      <c r="X91" s="543"/>
      <c r="Y91" s="543"/>
      <c r="Z91" s="543"/>
      <c r="AA91" s="543"/>
      <c r="AB91" s="543"/>
      <c r="AC91" s="543"/>
      <c r="AD91" s="3326"/>
      <c r="AE91" s="3070"/>
      <c r="AF91" s="555"/>
      <c r="AG91" s="551"/>
      <c r="AH91" s="3256"/>
      <c r="AI91" s="551"/>
      <c r="AJ91" s="555"/>
      <c r="AK91" s="551"/>
      <c r="AL91" s="555"/>
      <c r="AM91" s="550"/>
      <c r="AN91" s="550"/>
      <c r="AO91" s="550"/>
      <c r="AP91" s="550"/>
      <c r="AQ91" s="550"/>
      <c r="AR91" s="550"/>
      <c r="AS91" s="550"/>
      <c r="AT91" s="550"/>
      <c r="AU91" s="550"/>
      <c r="AV91" s="860"/>
      <c r="AW91" s="4559" t="s">
        <v>2466</v>
      </c>
      <c r="AX91" s="4559" t="s">
        <v>2452</v>
      </c>
      <c r="AY91" s="822"/>
      <c r="CO91" s="237"/>
    </row>
    <row r="92" spans="1:93">
      <c r="A92" s="5454"/>
      <c r="B92" s="4560"/>
      <c r="C92" s="5673"/>
      <c r="D92" s="5704"/>
      <c r="E92" s="554"/>
      <c r="F92" s="554"/>
      <c r="G92" s="546"/>
      <c r="H92" s="546"/>
      <c r="I92" s="546"/>
      <c r="J92" s="546"/>
      <c r="K92" s="546"/>
      <c r="L92" s="546"/>
      <c r="M92" s="546"/>
      <c r="N92" s="546"/>
      <c r="O92" s="546"/>
      <c r="P92" s="546"/>
      <c r="Q92" s="546"/>
      <c r="R92" s="546"/>
      <c r="S92" s="554"/>
      <c r="T92" s="554"/>
      <c r="U92" s="554"/>
      <c r="V92" s="554"/>
      <c r="W92" s="554"/>
      <c r="X92" s="554"/>
      <c r="Y92" s="554"/>
      <c r="Z92" s="554"/>
      <c r="AA92" s="554"/>
      <c r="AB92" s="554"/>
      <c r="AC92" s="554"/>
      <c r="AD92" s="3326"/>
      <c r="AE92" s="3072"/>
      <c r="AF92" s="555"/>
      <c r="AG92" s="551"/>
      <c r="AH92" s="3256"/>
      <c r="AI92" s="551"/>
      <c r="AJ92" s="555"/>
      <c r="AK92" s="551"/>
      <c r="AL92" s="555"/>
      <c r="AM92" s="555"/>
      <c r="AN92" s="550"/>
      <c r="AO92" s="550"/>
      <c r="AP92" s="550"/>
      <c r="AQ92" s="550"/>
      <c r="AR92" s="550"/>
      <c r="AS92" s="550"/>
      <c r="AT92" s="550"/>
      <c r="AU92" s="550"/>
      <c r="AV92" s="860"/>
      <c r="AW92" s="4560"/>
      <c r="AX92" s="4560"/>
      <c r="AY92" s="823"/>
      <c r="CO92" s="237"/>
    </row>
    <row r="93" spans="1:93">
      <c r="A93" s="5454"/>
      <c r="B93" s="4560"/>
      <c r="C93" s="5673"/>
      <c r="D93" s="5704"/>
      <c r="E93" s="554"/>
      <c r="F93" s="554"/>
      <c r="G93" s="546"/>
      <c r="H93" s="546"/>
      <c r="I93" s="546"/>
      <c r="J93" s="546"/>
      <c r="K93" s="546"/>
      <c r="L93" s="546"/>
      <c r="M93" s="546"/>
      <c r="N93" s="546"/>
      <c r="O93" s="546"/>
      <c r="P93" s="546"/>
      <c r="Q93" s="546"/>
      <c r="R93" s="546"/>
      <c r="S93" s="554"/>
      <c r="T93" s="554"/>
      <c r="U93" s="554"/>
      <c r="V93" s="554"/>
      <c r="W93" s="554"/>
      <c r="X93" s="554"/>
      <c r="Y93" s="554"/>
      <c r="Z93" s="554"/>
      <c r="AA93" s="554"/>
      <c r="AB93" s="554"/>
      <c r="AC93" s="554"/>
      <c r="AD93" s="3326"/>
      <c r="AE93" s="3072"/>
      <c r="AF93" s="555"/>
      <c r="AG93" s="551"/>
      <c r="AH93" s="3256"/>
      <c r="AI93" s="551"/>
      <c r="AJ93" s="555"/>
      <c r="AK93" s="551"/>
      <c r="AL93" s="555"/>
      <c r="AM93" s="555"/>
      <c r="AN93" s="550"/>
      <c r="AO93" s="550"/>
      <c r="AP93" s="550"/>
      <c r="AQ93" s="550"/>
      <c r="AR93" s="550"/>
      <c r="AS93" s="550"/>
      <c r="AT93" s="550"/>
      <c r="AU93" s="550"/>
      <c r="AV93" s="860"/>
      <c r="AW93" s="4560"/>
      <c r="AX93" s="4560"/>
      <c r="AY93" s="823"/>
      <c r="CO93" s="237"/>
    </row>
    <row r="94" spans="1:93">
      <c r="A94" s="5454"/>
      <c r="B94" s="4561"/>
      <c r="C94" s="5674"/>
      <c r="D94" s="5705"/>
      <c r="E94" s="542"/>
      <c r="F94" s="542"/>
      <c r="G94" s="547"/>
      <c r="H94" s="547"/>
      <c r="I94" s="547"/>
      <c r="J94" s="547"/>
      <c r="K94" s="547"/>
      <c r="L94" s="547"/>
      <c r="M94" s="547"/>
      <c r="N94" s="547"/>
      <c r="O94" s="547"/>
      <c r="P94" s="547"/>
      <c r="Q94" s="547"/>
      <c r="R94" s="547"/>
      <c r="S94" s="542"/>
      <c r="T94" s="542"/>
      <c r="U94" s="542"/>
      <c r="V94" s="542"/>
      <c r="W94" s="542"/>
      <c r="X94" s="542"/>
      <c r="Y94" s="542"/>
      <c r="Z94" s="542"/>
      <c r="AA94" s="542"/>
      <c r="AB94" s="542"/>
      <c r="AC94" s="542"/>
      <c r="AD94" s="3326"/>
      <c r="AE94" s="3071"/>
      <c r="AF94" s="555"/>
      <c r="AG94" s="551"/>
      <c r="AH94" s="3256"/>
      <c r="AI94" s="551"/>
      <c r="AJ94" s="555"/>
      <c r="AK94" s="551"/>
      <c r="AL94" s="550"/>
      <c r="AM94" s="550"/>
      <c r="AN94" s="550"/>
      <c r="AO94" s="550"/>
      <c r="AP94" s="550"/>
      <c r="AQ94" s="550"/>
      <c r="AR94" s="550"/>
      <c r="AS94" s="550"/>
      <c r="AT94" s="550"/>
      <c r="AU94" s="550"/>
      <c r="AV94" s="860"/>
      <c r="AW94" s="4561"/>
      <c r="AX94" s="4561"/>
      <c r="AY94" s="410"/>
      <c r="CO94" s="237"/>
    </row>
    <row r="95" spans="1:93">
      <c r="A95" s="5454"/>
      <c r="B95" s="4559" t="s">
        <v>2463</v>
      </c>
      <c r="C95" s="5672" t="s">
        <v>3638</v>
      </c>
      <c r="D95" s="3806" t="s">
        <v>584</v>
      </c>
      <c r="E95" s="5123" t="s">
        <v>2165</v>
      </c>
      <c r="F95" s="5123" t="s">
        <v>2169</v>
      </c>
      <c r="G95" s="3806" t="s">
        <v>2028</v>
      </c>
      <c r="H95" s="3806" t="s">
        <v>2028</v>
      </c>
      <c r="I95" s="3806" t="s">
        <v>2029</v>
      </c>
      <c r="J95" s="3806" t="s">
        <v>2029</v>
      </c>
      <c r="K95" s="3806">
        <v>9</v>
      </c>
      <c r="L95" s="3806">
        <v>0</v>
      </c>
      <c r="M95" s="3806">
        <v>31</v>
      </c>
      <c r="N95" s="3806">
        <v>9</v>
      </c>
      <c r="O95" s="3806">
        <v>0</v>
      </c>
      <c r="P95" s="3806">
        <v>31</v>
      </c>
      <c r="Q95" s="546" t="s">
        <v>2140</v>
      </c>
      <c r="R95" s="546" t="s">
        <v>2141</v>
      </c>
      <c r="S95" s="5640">
        <v>8576</v>
      </c>
      <c r="T95" s="5640">
        <v>8576</v>
      </c>
      <c r="U95" s="5640">
        <v>13170</v>
      </c>
      <c r="V95" s="5123">
        <v>512</v>
      </c>
      <c r="W95" s="5123">
        <v>512</v>
      </c>
      <c r="X95" s="5123">
        <v>1088</v>
      </c>
      <c r="Y95" s="5123">
        <v>8</v>
      </c>
      <c r="Z95" s="5123">
        <v>2</v>
      </c>
      <c r="AA95" s="5123" t="s">
        <v>2032</v>
      </c>
      <c r="AB95" s="5123" t="s">
        <v>2033</v>
      </c>
      <c r="AC95" s="5123" t="s">
        <v>2137</v>
      </c>
      <c r="AD95" s="3326" t="s">
        <v>2035</v>
      </c>
      <c r="AE95" s="3070"/>
      <c r="AF95" s="555" t="s">
        <v>857</v>
      </c>
      <c r="AG95" s="551"/>
      <c r="AH95" s="3256">
        <v>270</v>
      </c>
      <c r="AI95" s="551" t="s">
        <v>2137</v>
      </c>
      <c r="AJ95" s="555" t="s">
        <v>854</v>
      </c>
      <c r="AK95" s="551" t="s">
        <v>2142</v>
      </c>
      <c r="AL95" s="555" t="s">
        <v>1218</v>
      </c>
      <c r="AM95" s="555" t="s">
        <v>1219</v>
      </c>
      <c r="AN95" s="550" t="s">
        <v>858</v>
      </c>
      <c r="AO95" s="550">
        <v>2</v>
      </c>
      <c r="AP95" s="550" t="s">
        <v>859</v>
      </c>
      <c r="AQ95" s="550">
        <v>2</v>
      </c>
      <c r="AR95" s="550"/>
      <c r="AS95" s="550"/>
      <c r="AT95" s="550"/>
      <c r="AU95" s="550"/>
      <c r="AV95" s="860"/>
      <c r="AW95" s="4559" t="s">
        <v>2468</v>
      </c>
      <c r="AX95" s="4559" t="s">
        <v>2452</v>
      </c>
      <c r="AY95" s="4559"/>
      <c r="CO95" s="237"/>
    </row>
    <row r="96" spans="1:93">
      <c r="A96" s="5454"/>
      <c r="B96" s="4560"/>
      <c r="C96" s="5673"/>
      <c r="D96" s="3807"/>
      <c r="E96" s="5119"/>
      <c r="F96" s="5119"/>
      <c r="G96" s="3807"/>
      <c r="H96" s="3807"/>
      <c r="I96" s="3807"/>
      <c r="J96" s="3807"/>
      <c r="K96" s="3807"/>
      <c r="L96" s="3807"/>
      <c r="M96" s="3807"/>
      <c r="N96" s="3807"/>
      <c r="O96" s="3807"/>
      <c r="P96" s="3807"/>
      <c r="Q96" s="546"/>
      <c r="R96" s="546"/>
      <c r="S96" s="5629"/>
      <c r="T96" s="5629"/>
      <c r="U96" s="5629"/>
      <c r="V96" s="5119"/>
      <c r="W96" s="5119"/>
      <c r="X96" s="5119"/>
      <c r="Y96" s="5119"/>
      <c r="Z96" s="5119"/>
      <c r="AA96" s="5119"/>
      <c r="AB96" s="5119"/>
      <c r="AC96" s="5119"/>
      <c r="AD96" s="3326" t="s">
        <v>2035</v>
      </c>
      <c r="AE96" s="3072"/>
      <c r="AF96" s="555" t="s">
        <v>857</v>
      </c>
      <c r="AG96" s="551"/>
      <c r="AH96" s="3256">
        <v>1500</v>
      </c>
      <c r="AI96" s="551" t="s">
        <v>2137</v>
      </c>
      <c r="AJ96" s="555" t="s">
        <v>874</v>
      </c>
      <c r="AK96" s="551" t="s">
        <v>2142</v>
      </c>
      <c r="AL96" s="122" t="s">
        <v>1158</v>
      </c>
      <c r="AM96" s="555" t="s">
        <v>341</v>
      </c>
      <c r="AN96" s="550" t="s">
        <v>858</v>
      </c>
      <c r="AO96" s="550">
        <v>4</v>
      </c>
      <c r="AP96" s="550" t="s">
        <v>859</v>
      </c>
      <c r="AQ96" s="550">
        <v>4</v>
      </c>
      <c r="AR96" s="550">
        <v>6</v>
      </c>
      <c r="AS96" s="550" t="s">
        <v>875</v>
      </c>
      <c r="AT96" s="550" t="s">
        <v>859</v>
      </c>
      <c r="AU96" s="550" t="s">
        <v>876</v>
      </c>
      <c r="AV96" s="860" t="s">
        <v>877</v>
      </c>
      <c r="AW96" s="4560"/>
      <c r="AX96" s="4560"/>
      <c r="AY96" s="4560"/>
      <c r="CO96" s="237"/>
    </row>
    <row r="97" spans="1:93">
      <c r="A97" s="5454"/>
      <c r="B97" s="4560"/>
      <c r="C97" s="5673"/>
      <c r="D97" s="3807"/>
      <c r="E97" s="5119"/>
      <c r="F97" s="5119"/>
      <c r="G97" s="3807"/>
      <c r="H97" s="3807"/>
      <c r="I97" s="3807"/>
      <c r="J97" s="3807"/>
      <c r="K97" s="3807"/>
      <c r="L97" s="3807"/>
      <c r="M97" s="3807"/>
      <c r="N97" s="3807"/>
      <c r="O97" s="3807"/>
      <c r="P97" s="3807"/>
      <c r="Q97" s="546"/>
      <c r="R97" s="546"/>
      <c r="S97" s="5629"/>
      <c r="T97" s="5629"/>
      <c r="U97" s="5629"/>
      <c r="V97" s="5119"/>
      <c r="W97" s="5119"/>
      <c r="X97" s="5119"/>
      <c r="Y97" s="5119"/>
      <c r="Z97" s="5119"/>
      <c r="AA97" s="5119"/>
      <c r="AB97" s="5119"/>
      <c r="AC97" s="5119"/>
      <c r="AD97" s="3326" t="s">
        <v>2035</v>
      </c>
      <c r="AE97" s="3072"/>
      <c r="AF97" s="555" t="s">
        <v>857</v>
      </c>
      <c r="AG97" s="551"/>
      <c r="AH97" s="3256">
        <v>1405</v>
      </c>
      <c r="AI97" s="551" t="s">
        <v>2137</v>
      </c>
      <c r="AJ97" s="555" t="s">
        <v>868</v>
      </c>
      <c r="AK97" s="551" t="s">
        <v>2142</v>
      </c>
      <c r="AL97" s="555" t="s">
        <v>869</v>
      </c>
      <c r="AM97" s="555" t="s">
        <v>869</v>
      </c>
      <c r="AN97" s="550" t="s">
        <v>858</v>
      </c>
      <c r="AO97" s="550">
        <v>2</v>
      </c>
      <c r="AP97" s="550" t="s">
        <v>859</v>
      </c>
      <c r="AQ97" s="550">
        <v>2</v>
      </c>
      <c r="AR97" s="550"/>
      <c r="AS97" s="550"/>
      <c r="AT97" s="550"/>
      <c r="AU97" s="550"/>
      <c r="AV97" s="860"/>
      <c r="AW97" s="4560"/>
      <c r="AX97" s="4560"/>
      <c r="AY97" s="4560"/>
      <c r="CO97" s="237"/>
    </row>
    <row r="98" spans="1:93">
      <c r="A98" s="5454"/>
      <c r="B98" s="4561"/>
      <c r="C98" s="5674"/>
      <c r="D98" s="3811"/>
      <c r="E98" s="5120"/>
      <c r="F98" s="5120"/>
      <c r="G98" s="3811"/>
      <c r="H98" s="3811"/>
      <c r="I98" s="3811"/>
      <c r="J98" s="3811"/>
      <c r="K98" s="3811"/>
      <c r="L98" s="3811"/>
      <c r="M98" s="3811"/>
      <c r="N98" s="3811"/>
      <c r="O98" s="3811"/>
      <c r="P98" s="3811"/>
      <c r="Q98" s="547"/>
      <c r="R98" s="547"/>
      <c r="S98" s="5630"/>
      <c r="T98" s="5630"/>
      <c r="U98" s="5630"/>
      <c r="V98" s="5120"/>
      <c r="W98" s="5120"/>
      <c r="X98" s="5120"/>
      <c r="Y98" s="5120"/>
      <c r="Z98" s="5120"/>
      <c r="AA98" s="5120"/>
      <c r="AB98" s="5120"/>
      <c r="AC98" s="5120"/>
      <c r="AD98" s="3326" t="s">
        <v>2035</v>
      </c>
      <c r="AE98" s="3071"/>
      <c r="AF98" s="555" t="s">
        <v>857</v>
      </c>
      <c r="AG98" s="551"/>
      <c r="AH98" s="3256">
        <v>1300</v>
      </c>
      <c r="AI98" s="551" t="s">
        <v>2137</v>
      </c>
      <c r="AJ98" s="555" t="s">
        <v>860</v>
      </c>
      <c r="AK98" s="551" t="s">
        <v>2142</v>
      </c>
      <c r="AL98" s="550" t="s">
        <v>646</v>
      </c>
      <c r="AM98" s="550" t="s">
        <v>647</v>
      </c>
      <c r="AN98" s="550" t="s">
        <v>858</v>
      </c>
      <c r="AO98" s="550">
        <v>2</v>
      </c>
      <c r="AP98" s="550" t="s">
        <v>859</v>
      </c>
      <c r="AQ98" s="550">
        <v>2</v>
      </c>
      <c r="AR98" s="550"/>
      <c r="AS98" s="550"/>
      <c r="AT98" s="550"/>
      <c r="AU98" s="550"/>
      <c r="AV98" s="860"/>
      <c r="AW98" s="4561"/>
      <c r="AX98" s="4561"/>
      <c r="AY98" s="4561"/>
      <c r="CO98" s="237"/>
    </row>
    <row r="99" spans="1:93">
      <c r="A99" s="5454"/>
      <c r="B99" s="4559" t="s">
        <v>2463</v>
      </c>
      <c r="C99" s="5672" t="s">
        <v>3639</v>
      </c>
      <c r="D99" s="3806" t="s">
        <v>585</v>
      </c>
      <c r="E99" s="5123" t="s">
        <v>2165</v>
      </c>
      <c r="F99" s="5123" t="s">
        <v>2170</v>
      </c>
      <c r="G99" s="3806" t="s">
        <v>2028</v>
      </c>
      <c r="H99" s="3806" t="s">
        <v>2028</v>
      </c>
      <c r="I99" s="3806" t="s">
        <v>2029</v>
      </c>
      <c r="J99" s="3806" t="s">
        <v>2029</v>
      </c>
      <c r="K99" s="3806">
        <v>9</v>
      </c>
      <c r="L99" s="3806">
        <v>0</v>
      </c>
      <c r="M99" s="3806">
        <v>31</v>
      </c>
      <c r="N99" s="3806">
        <v>9</v>
      </c>
      <c r="O99" s="3806">
        <v>0</v>
      </c>
      <c r="P99" s="3806">
        <v>31</v>
      </c>
      <c r="Q99" s="546" t="s">
        <v>2140</v>
      </c>
      <c r="R99" s="546" t="s">
        <v>2141</v>
      </c>
      <c r="S99" s="5640">
        <v>13170</v>
      </c>
      <c r="T99" s="5640">
        <v>13170</v>
      </c>
      <c r="U99" s="5640">
        <v>20550</v>
      </c>
      <c r="V99" s="5123">
        <v>512</v>
      </c>
      <c r="W99" s="5123">
        <v>512</v>
      </c>
      <c r="X99" s="5123">
        <v>1388</v>
      </c>
      <c r="Y99" s="5123">
        <v>8</v>
      </c>
      <c r="Z99" s="5123">
        <v>2</v>
      </c>
      <c r="AA99" s="5123" t="s">
        <v>2032</v>
      </c>
      <c r="AB99" s="5123" t="s">
        <v>2033</v>
      </c>
      <c r="AC99" s="5123" t="s">
        <v>2137</v>
      </c>
      <c r="AD99" s="3326" t="s">
        <v>2035</v>
      </c>
      <c r="AE99" s="3080" t="s">
        <v>6172</v>
      </c>
      <c r="AF99" s="555" t="s">
        <v>857</v>
      </c>
      <c r="AG99" s="551"/>
      <c r="AH99" s="3256">
        <v>270</v>
      </c>
      <c r="AI99" s="551" t="s">
        <v>2137</v>
      </c>
      <c r="AJ99" s="555" t="s">
        <v>854</v>
      </c>
      <c r="AK99" s="551" t="s">
        <v>2142</v>
      </c>
      <c r="AL99" s="18" t="s">
        <v>1135</v>
      </c>
      <c r="AM99" s="18" t="s">
        <v>1134</v>
      </c>
      <c r="AN99" s="550" t="s">
        <v>858</v>
      </c>
      <c r="AO99" s="550">
        <v>2</v>
      </c>
      <c r="AP99" s="550" t="s">
        <v>859</v>
      </c>
      <c r="AQ99" s="550">
        <v>2</v>
      </c>
      <c r="AR99" s="550"/>
      <c r="AS99" s="550"/>
      <c r="AT99" s="550"/>
      <c r="AU99" s="550"/>
      <c r="AV99" s="860"/>
      <c r="AW99" s="4559" t="s">
        <v>2468</v>
      </c>
      <c r="AX99" s="4559" t="s">
        <v>2452</v>
      </c>
      <c r="AY99" s="4559"/>
      <c r="CO99" s="237"/>
    </row>
    <row r="100" spans="1:93">
      <c r="A100" s="5454"/>
      <c r="B100" s="4560"/>
      <c r="C100" s="5673"/>
      <c r="D100" s="3807"/>
      <c r="E100" s="5119"/>
      <c r="F100" s="5119"/>
      <c r="G100" s="3807"/>
      <c r="H100" s="3807"/>
      <c r="I100" s="3807"/>
      <c r="J100" s="3807"/>
      <c r="K100" s="3807"/>
      <c r="L100" s="3807"/>
      <c r="M100" s="3807"/>
      <c r="N100" s="3807"/>
      <c r="O100" s="3807"/>
      <c r="P100" s="3807"/>
      <c r="Q100" s="546"/>
      <c r="R100" s="546"/>
      <c r="S100" s="5629"/>
      <c r="T100" s="5629"/>
      <c r="U100" s="5629"/>
      <c r="V100" s="5119"/>
      <c r="W100" s="5119"/>
      <c r="X100" s="5119"/>
      <c r="Y100" s="5119"/>
      <c r="Z100" s="5119"/>
      <c r="AA100" s="5119"/>
      <c r="AB100" s="5119"/>
      <c r="AC100" s="5119"/>
      <c r="AD100" s="3326" t="s">
        <v>2035</v>
      </c>
      <c r="AE100" s="2925"/>
      <c r="AF100" s="555" t="s">
        <v>857</v>
      </c>
      <c r="AG100" s="551"/>
      <c r="AH100" s="3256">
        <v>1500</v>
      </c>
      <c r="AI100" s="551" t="s">
        <v>2137</v>
      </c>
      <c r="AJ100" s="555" t="s">
        <v>874</v>
      </c>
      <c r="AK100" s="551" t="s">
        <v>2142</v>
      </c>
      <c r="AL100" s="122" t="s">
        <v>1158</v>
      </c>
      <c r="AM100" s="555" t="s">
        <v>341</v>
      </c>
      <c r="AN100" s="550" t="s">
        <v>858</v>
      </c>
      <c r="AO100" s="550">
        <v>4</v>
      </c>
      <c r="AP100" s="550" t="s">
        <v>859</v>
      </c>
      <c r="AQ100" s="550">
        <v>4</v>
      </c>
      <c r="AR100" s="550">
        <v>6</v>
      </c>
      <c r="AS100" s="550" t="s">
        <v>875</v>
      </c>
      <c r="AT100" s="550" t="s">
        <v>859</v>
      </c>
      <c r="AU100" s="550" t="s">
        <v>876</v>
      </c>
      <c r="AV100" s="860" t="s">
        <v>877</v>
      </c>
      <c r="AW100" s="4560"/>
      <c r="AX100" s="4560"/>
      <c r="AY100" s="4560"/>
      <c r="CO100" s="237"/>
    </row>
    <row r="101" spans="1:93">
      <c r="A101" s="5454"/>
      <c r="B101" s="4560"/>
      <c r="C101" s="5673"/>
      <c r="D101" s="3807"/>
      <c r="E101" s="5119"/>
      <c r="F101" s="5119"/>
      <c r="G101" s="3807"/>
      <c r="H101" s="3807"/>
      <c r="I101" s="3807"/>
      <c r="J101" s="3807"/>
      <c r="K101" s="3807"/>
      <c r="L101" s="3807"/>
      <c r="M101" s="3807"/>
      <c r="N101" s="3807"/>
      <c r="O101" s="3807"/>
      <c r="P101" s="3807"/>
      <c r="Q101" s="546"/>
      <c r="R101" s="546"/>
      <c r="S101" s="5629"/>
      <c r="T101" s="5629"/>
      <c r="U101" s="5629"/>
      <c r="V101" s="5119"/>
      <c r="W101" s="5119"/>
      <c r="X101" s="5119"/>
      <c r="Y101" s="5119"/>
      <c r="Z101" s="5119"/>
      <c r="AA101" s="5119"/>
      <c r="AB101" s="5119"/>
      <c r="AC101" s="5119"/>
      <c r="AD101" s="3326" t="s">
        <v>2035</v>
      </c>
      <c r="AE101" s="2925"/>
      <c r="AF101" s="555" t="s">
        <v>857</v>
      </c>
      <c r="AG101" s="551"/>
      <c r="AH101" s="3256">
        <v>1405</v>
      </c>
      <c r="AI101" s="551" t="s">
        <v>2137</v>
      </c>
      <c r="AJ101" s="555" t="s">
        <v>868</v>
      </c>
      <c r="AK101" s="551" t="s">
        <v>2142</v>
      </c>
      <c r="AL101" s="555" t="s">
        <v>869</v>
      </c>
      <c r="AM101" s="555" t="s">
        <v>869</v>
      </c>
      <c r="AN101" s="550" t="s">
        <v>858</v>
      </c>
      <c r="AO101" s="550">
        <v>2</v>
      </c>
      <c r="AP101" s="550" t="s">
        <v>859</v>
      </c>
      <c r="AQ101" s="550">
        <v>2</v>
      </c>
      <c r="AR101" s="550"/>
      <c r="AS101" s="550"/>
      <c r="AT101" s="550"/>
      <c r="AU101" s="550"/>
      <c r="AV101" s="860"/>
      <c r="AW101" s="4560"/>
      <c r="AX101" s="4560"/>
      <c r="AY101" s="4560"/>
      <c r="CO101" s="237"/>
    </row>
    <row r="102" spans="1:93">
      <c r="A102" s="5454"/>
      <c r="B102" s="4561"/>
      <c r="C102" s="5674"/>
      <c r="D102" s="3811"/>
      <c r="E102" s="5120"/>
      <c r="F102" s="5120"/>
      <c r="G102" s="3811"/>
      <c r="H102" s="3811"/>
      <c r="I102" s="3811"/>
      <c r="J102" s="3811"/>
      <c r="K102" s="3811"/>
      <c r="L102" s="3811"/>
      <c r="M102" s="3811"/>
      <c r="N102" s="3811"/>
      <c r="O102" s="3811"/>
      <c r="P102" s="3811"/>
      <c r="Q102" s="547"/>
      <c r="R102" s="547"/>
      <c r="S102" s="5630"/>
      <c r="T102" s="5630"/>
      <c r="U102" s="5630"/>
      <c r="V102" s="5120"/>
      <c r="W102" s="5120"/>
      <c r="X102" s="5120"/>
      <c r="Y102" s="5120"/>
      <c r="Z102" s="5120"/>
      <c r="AA102" s="5120"/>
      <c r="AB102" s="5120"/>
      <c r="AC102" s="5120"/>
      <c r="AD102" s="3326" t="s">
        <v>2035</v>
      </c>
      <c r="AE102" s="3073"/>
      <c r="AF102" s="555" t="s">
        <v>857</v>
      </c>
      <c r="AG102" s="551"/>
      <c r="AH102" s="3256">
        <v>1300</v>
      </c>
      <c r="AI102" s="551" t="s">
        <v>2137</v>
      </c>
      <c r="AJ102" s="555" t="s">
        <v>860</v>
      </c>
      <c r="AK102" s="551" t="s">
        <v>2142</v>
      </c>
      <c r="AL102" s="550" t="s">
        <v>646</v>
      </c>
      <c r="AM102" s="550" t="s">
        <v>647</v>
      </c>
      <c r="AN102" s="550" t="s">
        <v>858</v>
      </c>
      <c r="AO102" s="550">
        <v>2</v>
      </c>
      <c r="AP102" s="550" t="s">
        <v>859</v>
      </c>
      <c r="AQ102" s="550">
        <v>2</v>
      </c>
      <c r="AR102" s="550"/>
      <c r="AS102" s="550"/>
      <c r="AT102" s="550"/>
      <c r="AU102" s="550"/>
      <c r="AV102" s="860"/>
      <c r="AW102" s="4561"/>
      <c r="AX102" s="4561"/>
      <c r="AY102" s="4561"/>
      <c r="CO102" s="237"/>
    </row>
    <row r="103" spans="1:93">
      <c r="A103" s="5454"/>
      <c r="B103" s="4559" t="s">
        <v>2463</v>
      </c>
      <c r="C103" s="5672" t="s">
        <v>3640</v>
      </c>
      <c r="D103" s="3806" t="s">
        <v>147</v>
      </c>
      <c r="E103" s="5123" t="s">
        <v>2165</v>
      </c>
      <c r="F103" s="5123" t="s">
        <v>2171</v>
      </c>
      <c r="G103" s="3806" t="s">
        <v>2028</v>
      </c>
      <c r="H103" s="3806" t="s">
        <v>2028</v>
      </c>
      <c r="I103" s="3806" t="s">
        <v>2029</v>
      </c>
      <c r="J103" s="3806" t="s">
        <v>2029</v>
      </c>
      <c r="K103" s="3806">
        <v>9</v>
      </c>
      <c r="L103" s="3806">
        <v>0</v>
      </c>
      <c r="M103" s="3806">
        <v>31</v>
      </c>
      <c r="N103" s="3806">
        <v>9</v>
      </c>
      <c r="O103" s="3806">
        <v>0</v>
      </c>
      <c r="P103" s="3806">
        <v>31</v>
      </c>
      <c r="Q103" s="546" t="s">
        <v>2140</v>
      </c>
      <c r="R103" s="546" t="s">
        <v>2141</v>
      </c>
      <c r="S103" s="5123">
        <v>13680</v>
      </c>
      <c r="T103" s="5123">
        <v>13680</v>
      </c>
      <c r="U103" s="5640">
        <v>24756</v>
      </c>
      <c r="V103" s="5123">
        <v>512</v>
      </c>
      <c r="W103" s="5123">
        <v>512</v>
      </c>
      <c r="X103" s="5123">
        <v>1680</v>
      </c>
      <c r="Y103" s="5123">
        <v>8</v>
      </c>
      <c r="Z103" s="5123">
        <v>2</v>
      </c>
      <c r="AA103" s="5123" t="s">
        <v>2032</v>
      </c>
      <c r="AB103" s="5123" t="s">
        <v>2033</v>
      </c>
      <c r="AC103" s="5123" t="s">
        <v>2137</v>
      </c>
      <c r="AD103" s="3326" t="s">
        <v>2035</v>
      </c>
      <c r="AE103" s="3080" t="s">
        <v>6173</v>
      </c>
      <c r="AF103" s="555" t="s">
        <v>857</v>
      </c>
      <c r="AG103" s="551"/>
      <c r="AH103" s="3256">
        <v>270</v>
      </c>
      <c r="AI103" s="551" t="s">
        <v>2137</v>
      </c>
      <c r="AJ103" s="555" t="s">
        <v>854</v>
      </c>
      <c r="AK103" s="551" t="s">
        <v>2142</v>
      </c>
      <c r="AL103" s="555" t="s">
        <v>866</v>
      </c>
      <c r="AM103" s="550" t="s">
        <v>867</v>
      </c>
      <c r="AN103" s="550" t="s">
        <v>858</v>
      </c>
      <c r="AO103" s="550">
        <v>2</v>
      </c>
      <c r="AP103" s="550" t="s">
        <v>859</v>
      </c>
      <c r="AQ103" s="550">
        <v>2</v>
      </c>
      <c r="AR103" s="550"/>
      <c r="AS103" s="550"/>
      <c r="AT103" s="550"/>
      <c r="AU103" s="550"/>
      <c r="AV103" s="860"/>
      <c r="AW103" s="4559" t="s">
        <v>2468</v>
      </c>
      <c r="AX103" s="4559" t="s">
        <v>2452</v>
      </c>
      <c r="AY103" s="4559"/>
      <c r="CO103" s="237"/>
    </row>
    <row r="104" spans="1:93">
      <c r="A104" s="5454"/>
      <c r="B104" s="4560"/>
      <c r="C104" s="5673"/>
      <c r="D104" s="3807"/>
      <c r="E104" s="5119"/>
      <c r="F104" s="5119"/>
      <c r="G104" s="3807"/>
      <c r="H104" s="3807"/>
      <c r="I104" s="3807"/>
      <c r="J104" s="3807"/>
      <c r="K104" s="3807"/>
      <c r="L104" s="3807"/>
      <c r="M104" s="3807"/>
      <c r="N104" s="3807"/>
      <c r="O104" s="3807"/>
      <c r="P104" s="3807"/>
      <c r="Q104" s="546"/>
      <c r="R104" s="546"/>
      <c r="S104" s="5119"/>
      <c r="T104" s="5119"/>
      <c r="U104" s="5629"/>
      <c r="V104" s="5119"/>
      <c r="W104" s="5119"/>
      <c r="X104" s="5119"/>
      <c r="Y104" s="5119"/>
      <c r="Z104" s="5119"/>
      <c r="AA104" s="5119"/>
      <c r="AB104" s="5119"/>
      <c r="AC104" s="5119"/>
      <c r="AD104" s="3326" t="s">
        <v>2035</v>
      </c>
      <c r="AE104" s="2925"/>
      <c r="AF104" s="555" t="s">
        <v>857</v>
      </c>
      <c r="AG104" s="551"/>
      <c r="AH104" s="3256">
        <v>1500</v>
      </c>
      <c r="AI104" s="551" t="s">
        <v>2137</v>
      </c>
      <c r="AJ104" s="555" t="s">
        <v>874</v>
      </c>
      <c r="AK104" s="551" t="s">
        <v>2142</v>
      </c>
      <c r="AL104" s="122" t="s">
        <v>1158</v>
      </c>
      <c r="AM104" s="555" t="s">
        <v>341</v>
      </c>
      <c r="AN104" s="550" t="s">
        <v>858</v>
      </c>
      <c r="AO104" s="550">
        <v>4</v>
      </c>
      <c r="AP104" s="550" t="s">
        <v>859</v>
      </c>
      <c r="AQ104" s="550">
        <v>4</v>
      </c>
      <c r="AR104" s="550">
        <v>6</v>
      </c>
      <c r="AS104" s="550" t="s">
        <v>875</v>
      </c>
      <c r="AT104" s="550" t="s">
        <v>859</v>
      </c>
      <c r="AU104" s="550" t="s">
        <v>876</v>
      </c>
      <c r="AV104" s="860" t="s">
        <v>877</v>
      </c>
      <c r="AW104" s="4560"/>
      <c r="AX104" s="4560"/>
      <c r="AY104" s="4560"/>
      <c r="CO104" s="237"/>
    </row>
    <row r="105" spans="1:93">
      <c r="A105" s="5454"/>
      <c r="B105" s="4560"/>
      <c r="C105" s="5673"/>
      <c r="D105" s="3807"/>
      <c r="E105" s="5119"/>
      <c r="F105" s="5119"/>
      <c r="G105" s="3807"/>
      <c r="H105" s="3807"/>
      <c r="I105" s="3807"/>
      <c r="J105" s="3807"/>
      <c r="K105" s="3807"/>
      <c r="L105" s="3807"/>
      <c r="M105" s="3807"/>
      <c r="N105" s="3807"/>
      <c r="O105" s="3807"/>
      <c r="P105" s="3807"/>
      <c r="Q105" s="546"/>
      <c r="R105" s="546"/>
      <c r="S105" s="5119"/>
      <c r="T105" s="5119"/>
      <c r="U105" s="5629"/>
      <c r="V105" s="5119"/>
      <c r="W105" s="5119"/>
      <c r="X105" s="5119"/>
      <c r="Y105" s="5119"/>
      <c r="Z105" s="5119"/>
      <c r="AA105" s="5119"/>
      <c r="AB105" s="5119"/>
      <c r="AC105" s="5119"/>
      <c r="AD105" s="3326" t="s">
        <v>2035</v>
      </c>
      <c r="AE105" s="2925"/>
      <c r="AF105" s="555" t="s">
        <v>857</v>
      </c>
      <c r="AG105" s="551"/>
      <c r="AH105" s="3256">
        <v>1405</v>
      </c>
      <c r="AI105" s="551" t="s">
        <v>2137</v>
      </c>
      <c r="AJ105" s="555" t="s">
        <v>868</v>
      </c>
      <c r="AK105" s="551" t="s">
        <v>2142</v>
      </c>
      <c r="AL105" s="555" t="s">
        <v>869</v>
      </c>
      <c r="AM105" s="555" t="s">
        <v>869</v>
      </c>
      <c r="AN105" s="550" t="s">
        <v>858</v>
      </c>
      <c r="AO105" s="550">
        <v>2</v>
      </c>
      <c r="AP105" s="550" t="s">
        <v>859</v>
      </c>
      <c r="AQ105" s="550">
        <v>2</v>
      </c>
      <c r="AR105" s="550"/>
      <c r="AS105" s="550"/>
      <c r="AT105" s="550"/>
      <c r="AU105" s="550"/>
      <c r="AV105" s="860"/>
      <c r="AW105" s="4560"/>
      <c r="AX105" s="4560"/>
      <c r="AY105" s="4560"/>
      <c r="CO105" s="237"/>
    </row>
    <row r="106" spans="1:93">
      <c r="A106" s="5845"/>
      <c r="B106" s="4561"/>
      <c r="C106" s="5674"/>
      <c r="D106" s="3811"/>
      <c r="E106" s="5120"/>
      <c r="F106" s="5120"/>
      <c r="G106" s="3811"/>
      <c r="H106" s="3811"/>
      <c r="I106" s="3811"/>
      <c r="J106" s="3811"/>
      <c r="K106" s="3811"/>
      <c r="L106" s="3811"/>
      <c r="M106" s="3811"/>
      <c r="N106" s="3811"/>
      <c r="O106" s="3811"/>
      <c r="P106" s="3811"/>
      <c r="Q106" s="547"/>
      <c r="R106" s="547"/>
      <c r="S106" s="5120"/>
      <c r="T106" s="5120"/>
      <c r="U106" s="5630"/>
      <c r="V106" s="5120"/>
      <c r="W106" s="5120"/>
      <c r="X106" s="5120"/>
      <c r="Y106" s="5120"/>
      <c r="Z106" s="5120"/>
      <c r="AA106" s="5120"/>
      <c r="AB106" s="5120"/>
      <c r="AC106" s="5120"/>
      <c r="AD106" s="3326" t="s">
        <v>2035</v>
      </c>
      <c r="AE106" s="3073"/>
      <c r="AF106" s="555" t="s">
        <v>857</v>
      </c>
      <c r="AG106" s="551"/>
      <c r="AH106" s="3256">
        <v>1300</v>
      </c>
      <c r="AI106" s="551" t="s">
        <v>2137</v>
      </c>
      <c r="AJ106" s="555" t="s">
        <v>860</v>
      </c>
      <c r="AK106" s="551" t="s">
        <v>2142</v>
      </c>
      <c r="AL106" s="550" t="s">
        <v>646</v>
      </c>
      <c r="AM106" s="550" t="s">
        <v>647</v>
      </c>
      <c r="AN106" s="550" t="s">
        <v>858</v>
      </c>
      <c r="AO106" s="550">
        <v>2</v>
      </c>
      <c r="AP106" s="550" t="s">
        <v>859</v>
      </c>
      <c r="AQ106" s="550">
        <v>2</v>
      </c>
      <c r="AR106" s="550"/>
      <c r="AS106" s="550"/>
      <c r="AT106" s="550"/>
      <c r="AU106" s="550"/>
      <c r="AV106" s="860"/>
      <c r="AW106" s="4561"/>
      <c r="AX106" s="4561"/>
      <c r="AY106" s="4561"/>
      <c r="CO106" s="237"/>
    </row>
    <row r="107" spans="1:93">
      <c r="A107" s="5495" t="s">
        <v>3890</v>
      </c>
      <c r="B107" s="4559" t="s">
        <v>2464</v>
      </c>
      <c r="C107" s="5672" t="s">
        <v>3891</v>
      </c>
      <c r="D107" s="5775" t="s">
        <v>148</v>
      </c>
      <c r="E107" s="554"/>
      <c r="F107" s="554"/>
      <c r="G107" s="546"/>
      <c r="H107" s="546"/>
      <c r="I107" s="546"/>
      <c r="J107" s="546"/>
      <c r="K107" s="546"/>
      <c r="L107" s="546"/>
      <c r="M107" s="546"/>
      <c r="N107" s="546"/>
      <c r="O107" s="546"/>
      <c r="P107" s="546"/>
      <c r="Q107" s="546"/>
      <c r="R107" s="546"/>
      <c r="S107" s="554"/>
      <c r="T107" s="554"/>
      <c r="U107" s="554"/>
      <c r="V107" s="554"/>
      <c r="W107" s="554"/>
      <c r="X107" s="554"/>
      <c r="Y107" s="554"/>
      <c r="Z107" s="554"/>
      <c r="AA107" s="554"/>
      <c r="AB107" s="554"/>
      <c r="AC107" s="554"/>
      <c r="AD107" s="3322"/>
      <c r="AE107" s="3072"/>
      <c r="AF107" s="542"/>
      <c r="AG107" s="256"/>
      <c r="AH107" s="3238"/>
      <c r="AI107" s="256"/>
      <c r="AJ107" s="542"/>
      <c r="AK107" s="256"/>
      <c r="AL107" s="542"/>
      <c r="AM107" s="547"/>
      <c r="AN107" s="547"/>
      <c r="AO107" s="547"/>
      <c r="AP107" s="547"/>
      <c r="AQ107" s="547"/>
      <c r="AR107" s="547"/>
      <c r="AS107" s="547"/>
      <c r="AT107" s="547"/>
      <c r="AU107" s="547"/>
      <c r="AV107" s="2997"/>
      <c r="AW107" s="4559" t="s">
        <v>2466</v>
      </c>
      <c r="AX107" s="4559" t="s">
        <v>2452</v>
      </c>
      <c r="AY107" s="823"/>
      <c r="CO107" s="237"/>
    </row>
    <row r="108" spans="1:93">
      <c r="A108" s="5454"/>
      <c r="B108" s="4560"/>
      <c r="C108" s="5673"/>
      <c r="D108" s="5704"/>
      <c r="E108" s="554"/>
      <c r="F108" s="554"/>
      <c r="G108" s="546"/>
      <c r="H108" s="546"/>
      <c r="I108" s="546"/>
      <c r="J108" s="546"/>
      <c r="K108" s="546"/>
      <c r="L108" s="546"/>
      <c r="M108" s="546"/>
      <c r="N108" s="546"/>
      <c r="O108" s="546"/>
      <c r="P108" s="546"/>
      <c r="Q108" s="546"/>
      <c r="R108" s="546"/>
      <c r="S108" s="554"/>
      <c r="T108" s="554"/>
      <c r="U108" s="554"/>
      <c r="V108" s="554"/>
      <c r="W108" s="554"/>
      <c r="X108" s="554"/>
      <c r="Y108" s="554"/>
      <c r="Z108" s="554"/>
      <c r="AA108" s="554"/>
      <c r="AB108" s="554"/>
      <c r="AC108" s="554"/>
      <c r="AD108" s="3326"/>
      <c r="AE108" s="3072"/>
      <c r="AF108" s="550"/>
      <c r="AG108" s="551"/>
      <c r="AH108" s="3256"/>
      <c r="AI108" s="551"/>
      <c r="AJ108" s="555"/>
      <c r="AK108" s="551"/>
      <c r="AL108" s="550"/>
      <c r="AM108" s="555"/>
      <c r="AN108" s="550"/>
      <c r="AO108" s="550"/>
      <c r="AP108" s="550"/>
      <c r="AQ108" s="550"/>
      <c r="AR108" s="550"/>
      <c r="AS108" s="550"/>
      <c r="AT108" s="550"/>
      <c r="AU108" s="550"/>
      <c r="AV108" s="860"/>
      <c r="AW108" s="4560"/>
      <c r="AX108" s="4560"/>
      <c r="AY108" s="823"/>
      <c r="CO108" s="237"/>
    </row>
    <row r="109" spans="1:93">
      <c r="A109" s="5454"/>
      <c r="B109" s="4561"/>
      <c r="C109" s="5674"/>
      <c r="D109" s="5705"/>
      <c r="E109" s="554"/>
      <c r="F109" s="554"/>
      <c r="G109" s="547"/>
      <c r="H109" s="547"/>
      <c r="I109" s="547"/>
      <c r="J109" s="547"/>
      <c r="K109" s="547"/>
      <c r="L109" s="547"/>
      <c r="M109" s="547"/>
      <c r="N109" s="547"/>
      <c r="O109" s="547"/>
      <c r="P109" s="547"/>
      <c r="Q109" s="547"/>
      <c r="R109" s="547"/>
      <c r="S109" s="554"/>
      <c r="T109" s="554"/>
      <c r="U109" s="554"/>
      <c r="V109" s="554"/>
      <c r="W109" s="554"/>
      <c r="X109" s="554"/>
      <c r="Y109" s="554"/>
      <c r="Z109" s="554"/>
      <c r="AA109" s="554"/>
      <c r="AB109" s="554"/>
      <c r="AC109" s="554"/>
      <c r="AD109" s="3326"/>
      <c r="AE109" s="3071"/>
      <c r="AF109" s="555"/>
      <c r="AG109" s="551"/>
      <c r="AH109" s="3256"/>
      <c r="AI109" s="551"/>
      <c r="AJ109" s="555"/>
      <c r="AK109" s="551"/>
      <c r="AL109" s="550"/>
      <c r="AM109" s="550"/>
      <c r="AN109" s="550"/>
      <c r="AO109" s="550"/>
      <c r="AP109" s="550"/>
      <c r="AQ109" s="550"/>
      <c r="AR109" s="550"/>
      <c r="AS109" s="550"/>
      <c r="AT109" s="550"/>
      <c r="AU109" s="550"/>
      <c r="AV109" s="860"/>
      <c r="AW109" s="4561"/>
      <c r="AX109" s="4561"/>
      <c r="AY109" s="823"/>
      <c r="CO109" s="237"/>
    </row>
    <row r="110" spans="1:93">
      <c r="A110" s="5454"/>
      <c r="B110" s="4559" t="s">
        <v>2463</v>
      </c>
      <c r="C110" s="5672" t="s">
        <v>1091</v>
      </c>
      <c r="D110" s="3806" t="s">
        <v>586</v>
      </c>
      <c r="E110" s="5123" t="s">
        <v>2165</v>
      </c>
      <c r="F110" s="5123" t="s">
        <v>2172</v>
      </c>
      <c r="G110" s="3806" t="s">
        <v>2028</v>
      </c>
      <c r="H110" s="3806" t="s">
        <v>2028</v>
      </c>
      <c r="I110" s="3806" t="s">
        <v>2029</v>
      </c>
      <c r="J110" s="3806" t="s">
        <v>2029</v>
      </c>
      <c r="K110" s="3806">
        <v>9</v>
      </c>
      <c r="L110" s="3806">
        <v>0</v>
      </c>
      <c r="M110" s="3806">
        <v>31</v>
      </c>
      <c r="N110" s="3806">
        <v>9</v>
      </c>
      <c r="O110" s="3806">
        <v>0</v>
      </c>
      <c r="P110" s="3806">
        <v>31</v>
      </c>
      <c r="Q110" s="546" t="s">
        <v>2140</v>
      </c>
      <c r="R110" s="546" t="s">
        <v>2141</v>
      </c>
      <c r="S110" s="5123">
        <v>10688</v>
      </c>
      <c r="T110" s="5123">
        <v>10688</v>
      </c>
      <c r="U110" s="5123">
        <v>15242</v>
      </c>
      <c r="V110" s="5123">
        <v>384</v>
      </c>
      <c r="W110" s="5123">
        <v>384</v>
      </c>
      <c r="X110" s="5123">
        <v>832</v>
      </c>
      <c r="Y110" s="5123">
        <v>8</v>
      </c>
      <c r="Z110" s="5123">
        <v>2</v>
      </c>
      <c r="AA110" s="5123" t="s">
        <v>2032</v>
      </c>
      <c r="AB110" s="5123" t="s">
        <v>2033</v>
      </c>
      <c r="AC110" s="5123" t="s">
        <v>2137</v>
      </c>
      <c r="AD110" s="3326" t="s">
        <v>2035</v>
      </c>
      <c r="AE110" s="3070"/>
      <c r="AF110" s="555" t="s">
        <v>857</v>
      </c>
      <c r="AG110" s="551"/>
      <c r="AH110" s="3256">
        <v>270</v>
      </c>
      <c r="AI110" s="551" t="s">
        <v>2137</v>
      </c>
      <c r="AJ110" s="555" t="s">
        <v>854</v>
      </c>
      <c r="AK110" s="551" t="s">
        <v>2142</v>
      </c>
      <c r="AL110" s="555" t="s">
        <v>1218</v>
      </c>
      <c r="AM110" s="555" t="s">
        <v>1219</v>
      </c>
      <c r="AN110" s="550" t="s">
        <v>858</v>
      </c>
      <c r="AO110" s="550">
        <v>2</v>
      </c>
      <c r="AP110" s="550" t="s">
        <v>859</v>
      </c>
      <c r="AQ110" s="550">
        <v>2</v>
      </c>
      <c r="AR110" s="550"/>
      <c r="AS110" s="550"/>
      <c r="AT110" s="550"/>
      <c r="AU110" s="550"/>
      <c r="AV110" s="860"/>
      <c r="AW110" s="4559" t="s">
        <v>2468</v>
      </c>
      <c r="AX110" s="4559" t="s">
        <v>2452</v>
      </c>
      <c r="AY110" s="4559"/>
      <c r="CO110" s="237"/>
    </row>
    <row r="111" spans="1:93">
      <c r="A111" s="5454"/>
      <c r="B111" s="4560"/>
      <c r="C111" s="5673"/>
      <c r="D111" s="3807"/>
      <c r="E111" s="5119"/>
      <c r="F111" s="5119"/>
      <c r="G111" s="3807"/>
      <c r="H111" s="3807"/>
      <c r="I111" s="3807"/>
      <c r="J111" s="3807"/>
      <c r="K111" s="3807"/>
      <c r="L111" s="3807"/>
      <c r="M111" s="3807"/>
      <c r="N111" s="3807"/>
      <c r="O111" s="3807"/>
      <c r="P111" s="3807"/>
      <c r="Q111" s="546"/>
      <c r="R111" s="546"/>
      <c r="S111" s="5119"/>
      <c r="T111" s="5119"/>
      <c r="U111" s="5119"/>
      <c r="V111" s="5119"/>
      <c r="W111" s="5119"/>
      <c r="X111" s="5119"/>
      <c r="Y111" s="5119"/>
      <c r="Z111" s="5119"/>
      <c r="AA111" s="5119"/>
      <c r="AB111" s="5119"/>
      <c r="AC111" s="5119"/>
      <c r="AD111" s="3326" t="s">
        <v>2035</v>
      </c>
      <c r="AE111" s="3072"/>
      <c r="AF111" s="550" t="s">
        <v>857</v>
      </c>
      <c r="AG111" s="551"/>
      <c r="AH111" s="3256">
        <v>1500</v>
      </c>
      <c r="AI111" s="551" t="s">
        <v>2137</v>
      </c>
      <c r="AJ111" s="555" t="s">
        <v>874</v>
      </c>
      <c r="AK111" s="551" t="s">
        <v>2142</v>
      </c>
      <c r="AL111" s="550" t="s">
        <v>344</v>
      </c>
      <c r="AM111" s="555" t="s">
        <v>341</v>
      </c>
      <c r="AN111" s="550" t="s">
        <v>858</v>
      </c>
      <c r="AO111" s="550">
        <v>2</v>
      </c>
      <c r="AP111" s="550" t="s">
        <v>859</v>
      </c>
      <c r="AQ111" s="550">
        <v>2</v>
      </c>
      <c r="AR111" s="550">
        <v>3</v>
      </c>
      <c r="AS111" s="550" t="s">
        <v>875</v>
      </c>
      <c r="AT111" s="550" t="s">
        <v>859</v>
      </c>
      <c r="AU111" s="550" t="s">
        <v>876</v>
      </c>
      <c r="AV111" s="860" t="s">
        <v>877</v>
      </c>
      <c r="AW111" s="4560"/>
      <c r="AX111" s="4560"/>
      <c r="AY111" s="4560"/>
      <c r="CO111" s="237"/>
    </row>
    <row r="112" spans="1:93">
      <c r="A112" s="5454"/>
      <c r="B112" s="4561"/>
      <c r="C112" s="5674"/>
      <c r="D112" s="3811"/>
      <c r="E112" s="5120"/>
      <c r="F112" s="5120"/>
      <c r="G112" s="3811"/>
      <c r="H112" s="3811"/>
      <c r="I112" s="3811"/>
      <c r="J112" s="3811"/>
      <c r="K112" s="3811"/>
      <c r="L112" s="3811"/>
      <c r="M112" s="3811"/>
      <c r="N112" s="3811"/>
      <c r="O112" s="3811"/>
      <c r="P112" s="3811"/>
      <c r="Q112" s="547"/>
      <c r="R112" s="547"/>
      <c r="S112" s="5120"/>
      <c r="T112" s="5120"/>
      <c r="U112" s="5120"/>
      <c r="V112" s="5120"/>
      <c r="W112" s="5120"/>
      <c r="X112" s="5120"/>
      <c r="Y112" s="5120"/>
      <c r="Z112" s="5120"/>
      <c r="AA112" s="5120"/>
      <c r="AB112" s="5120"/>
      <c r="AC112" s="5120"/>
      <c r="AD112" s="3326" t="s">
        <v>2035</v>
      </c>
      <c r="AE112" s="3071"/>
      <c r="AF112" s="555" t="s">
        <v>857</v>
      </c>
      <c r="AG112" s="551"/>
      <c r="AH112" s="3256">
        <v>1300</v>
      </c>
      <c r="AI112" s="551" t="s">
        <v>2137</v>
      </c>
      <c r="AJ112" s="555" t="s">
        <v>860</v>
      </c>
      <c r="AK112" s="551" t="s">
        <v>2142</v>
      </c>
      <c r="AL112" s="550" t="s">
        <v>646</v>
      </c>
      <c r="AM112" s="550" t="s">
        <v>647</v>
      </c>
      <c r="AN112" s="550" t="s">
        <v>858</v>
      </c>
      <c r="AO112" s="550">
        <v>2</v>
      </c>
      <c r="AP112" s="550" t="s">
        <v>859</v>
      </c>
      <c r="AQ112" s="550">
        <v>2</v>
      </c>
      <c r="AR112" s="550"/>
      <c r="AS112" s="550"/>
      <c r="AT112" s="550"/>
      <c r="AU112" s="550"/>
      <c r="AV112" s="860"/>
      <c r="AW112" s="4561"/>
      <c r="AX112" s="4561"/>
      <c r="AY112" s="4561"/>
      <c r="CO112" s="237"/>
    </row>
    <row r="113" spans="1:93">
      <c r="A113" s="5454"/>
      <c r="B113" s="4559" t="s">
        <v>2463</v>
      </c>
      <c r="C113" s="5672" t="s">
        <v>3641</v>
      </c>
      <c r="D113" s="3806" t="s">
        <v>587</v>
      </c>
      <c r="E113" s="5123" t="s">
        <v>2165</v>
      </c>
      <c r="F113" s="5123" t="s">
        <v>2173</v>
      </c>
      <c r="G113" s="3806" t="s">
        <v>2028</v>
      </c>
      <c r="H113" s="3806" t="s">
        <v>2028</v>
      </c>
      <c r="I113" s="3806" t="s">
        <v>2029</v>
      </c>
      <c r="J113" s="3806" t="s">
        <v>2029</v>
      </c>
      <c r="K113" s="3806">
        <v>9</v>
      </c>
      <c r="L113" s="3806">
        <v>0</v>
      </c>
      <c r="M113" s="3806">
        <v>31</v>
      </c>
      <c r="N113" s="3806">
        <v>9</v>
      </c>
      <c r="O113" s="3806">
        <v>0</v>
      </c>
      <c r="P113" s="3806">
        <v>31</v>
      </c>
      <c r="Q113" s="546" t="s">
        <v>2140</v>
      </c>
      <c r="R113" s="546" t="s">
        <v>2141</v>
      </c>
      <c r="S113" s="5123">
        <v>12910</v>
      </c>
      <c r="T113" s="5123">
        <v>12910</v>
      </c>
      <c r="U113" s="5123">
        <v>22622</v>
      </c>
      <c r="V113" s="5123">
        <v>512</v>
      </c>
      <c r="W113" s="5123">
        <v>512</v>
      </c>
      <c r="X113" s="5123">
        <v>1132</v>
      </c>
      <c r="Y113" s="5123">
        <v>8</v>
      </c>
      <c r="Z113" s="5123">
        <v>2</v>
      </c>
      <c r="AA113" s="5123" t="s">
        <v>2032</v>
      </c>
      <c r="AB113" s="5123" t="s">
        <v>2033</v>
      </c>
      <c r="AC113" s="5123" t="s">
        <v>2137</v>
      </c>
      <c r="AD113" s="3326" t="s">
        <v>2035</v>
      </c>
      <c r="AE113" s="3079" t="s">
        <v>6172</v>
      </c>
      <c r="AF113" s="555" t="s">
        <v>857</v>
      </c>
      <c r="AG113" s="551"/>
      <c r="AH113" s="3256">
        <v>270</v>
      </c>
      <c r="AI113" s="551" t="s">
        <v>2137</v>
      </c>
      <c r="AJ113" s="555" t="s">
        <v>854</v>
      </c>
      <c r="AK113" s="551" t="s">
        <v>2142</v>
      </c>
      <c r="AL113" s="18" t="s">
        <v>1135</v>
      </c>
      <c r="AM113" s="18" t="s">
        <v>1134</v>
      </c>
      <c r="AN113" s="550" t="s">
        <v>858</v>
      </c>
      <c r="AO113" s="550">
        <v>2</v>
      </c>
      <c r="AP113" s="550" t="s">
        <v>859</v>
      </c>
      <c r="AQ113" s="550">
        <v>2</v>
      </c>
      <c r="AR113" s="550"/>
      <c r="AS113" s="550"/>
      <c r="AT113" s="550"/>
      <c r="AU113" s="550"/>
      <c r="AV113" s="860"/>
      <c r="AW113" s="4559" t="s">
        <v>2468</v>
      </c>
      <c r="AX113" s="4559" t="s">
        <v>2452</v>
      </c>
      <c r="AY113" s="4559"/>
      <c r="CO113" s="237"/>
    </row>
    <row r="114" spans="1:93">
      <c r="A114" s="5454"/>
      <c r="B114" s="4560"/>
      <c r="C114" s="5673"/>
      <c r="D114" s="3807"/>
      <c r="E114" s="5119"/>
      <c r="F114" s="5119"/>
      <c r="G114" s="3807"/>
      <c r="H114" s="3807"/>
      <c r="I114" s="3807"/>
      <c r="J114" s="3807"/>
      <c r="K114" s="3807"/>
      <c r="L114" s="3807"/>
      <c r="M114" s="3807"/>
      <c r="N114" s="3807"/>
      <c r="O114" s="3807"/>
      <c r="P114" s="3807"/>
      <c r="Q114" s="546"/>
      <c r="R114" s="546"/>
      <c r="S114" s="5119"/>
      <c r="T114" s="5119"/>
      <c r="U114" s="5119"/>
      <c r="V114" s="5119"/>
      <c r="W114" s="5119"/>
      <c r="X114" s="5119"/>
      <c r="Y114" s="5119"/>
      <c r="Z114" s="5119"/>
      <c r="AA114" s="5119"/>
      <c r="AB114" s="5119"/>
      <c r="AC114" s="5119"/>
      <c r="AD114" s="3326" t="s">
        <v>2035</v>
      </c>
      <c r="AE114" s="3072"/>
      <c r="AF114" s="550" t="s">
        <v>857</v>
      </c>
      <c r="AG114" s="551"/>
      <c r="AH114" s="3256">
        <v>1500</v>
      </c>
      <c r="AI114" s="551" t="s">
        <v>2137</v>
      </c>
      <c r="AJ114" s="555" t="s">
        <v>874</v>
      </c>
      <c r="AK114" s="551" t="s">
        <v>2142</v>
      </c>
      <c r="AL114" s="550" t="s">
        <v>344</v>
      </c>
      <c r="AM114" s="555" t="s">
        <v>341</v>
      </c>
      <c r="AN114" s="550" t="s">
        <v>858</v>
      </c>
      <c r="AO114" s="550">
        <v>2</v>
      </c>
      <c r="AP114" s="550" t="s">
        <v>859</v>
      </c>
      <c r="AQ114" s="550">
        <v>2</v>
      </c>
      <c r="AR114" s="550">
        <v>3</v>
      </c>
      <c r="AS114" s="550" t="s">
        <v>875</v>
      </c>
      <c r="AT114" s="550" t="s">
        <v>859</v>
      </c>
      <c r="AU114" s="550" t="s">
        <v>876</v>
      </c>
      <c r="AV114" s="860" t="s">
        <v>877</v>
      </c>
      <c r="AW114" s="4560"/>
      <c r="AX114" s="4560"/>
      <c r="AY114" s="4560"/>
      <c r="CO114" s="237"/>
    </row>
    <row r="115" spans="1:93">
      <c r="A115" s="5454"/>
      <c r="B115" s="4561"/>
      <c r="C115" s="5674"/>
      <c r="D115" s="3811"/>
      <c r="E115" s="5120"/>
      <c r="F115" s="5120"/>
      <c r="G115" s="3811"/>
      <c r="H115" s="3811"/>
      <c r="I115" s="3811"/>
      <c r="J115" s="3811"/>
      <c r="K115" s="3811"/>
      <c r="L115" s="3811"/>
      <c r="M115" s="3811"/>
      <c r="N115" s="3811"/>
      <c r="O115" s="3811"/>
      <c r="P115" s="3811"/>
      <c r="Q115" s="547"/>
      <c r="R115" s="547"/>
      <c r="S115" s="5120"/>
      <c r="T115" s="5120"/>
      <c r="U115" s="5120"/>
      <c r="V115" s="5120"/>
      <c r="W115" s="5120"/>
      <c r="X115" s="5120"/>
      <c r="Y115" s="5120"/>
      <c r="Z115" s="5120"/>
      <c r="AA115" s="5120"/>
      <c r="AB115" s="5120"/>
      <c r="AC115" s="5120"/>
      <c r="AD115" s="3326" t="s">
        <v>2035</v>
      </c>
      <c r="AE115" s="3071"/>
      <c r="AF115" s="555" t="s">
        <v>857</v>
      </c>
      <c r="AG115" s="551"/>
      <c r="AH115" s="3256">
        <v>1300</v>
      </c>
      <c r="AI115" s="551" t="s">
        <v>2137</v>
      </c>
      <c r="AJ115" s="555" t="s">
        <v>860</v>
      </c>
      <c r="AK115" s="551" t="s">
        <v>2142</v>
      </c>
      <c r="AL115" s="550" t="s">
        <v>646</v>
      </c>
      <c r="AM115" s="550" t="s">
        <v>647</v>
      </c>
      <c r="AN115" s="550" t="s">
        <v>858</v>
      </c>
      <c r="AO115" s="550">
        <v>2</v>
      </c>
      <c r="AP115" s="550" t="s">
        <v>859</v>
      </c>
      <c r="AQ115" s="550">
        <v>2</v>
      </c>
      <c r="AR115" s="550"/>
      <c r="AS115" s="550"/>
      <c r="AT115" s="550"/>
      <c r="AU115" s="550"/>
      <c r="AV115" s="860"/>
      <c r="AW115" s="4561"/>
      <c r="AX115" s="4561"/>
      <c r="AY115" s="4561"/>
      <c r="CO115" s="237"/>
    </row>
    <row r="116" spans="1:93">
      <c r="A116" s="5454"/>
      <c r="B116" s="4559" t="s">
        <v>2463</v>
      </c>
      <c r="C116" s="5672" t="s">
        <v>3642</v>
      </c>
      <c r="D116" s="3806" t="s">
        <v>149</v>
      </c>
      <c r="E116" s="5123" t="s">
        <v>2165</v>
      </c>
      <c r="F116" s="5123" t="s">
        <v>2174</v>
      </c>
      <c r="G116" s="3806" t="s">
        <v>2028</v>
      </c>
      <c r="H116" s="3806" t="s">
        <v>2028</v>
      </c>
      <c r="I116" s="3806" t="s">
        <v>2029</v>
      </c>
      <c r="J116" s="3806" t="s">
        <v>2029</v>
      </c>
      <c r="K116" s="3806">
        <v>9</v>
      </c>
      <c r="L116" s="3806">
        <v>0</v>
      </c>
      <c r="M116" s="3806">
        <v>31</v>
      </c>
      <c r="N116" s="3806">
        <v>9</v>
      </c>
      <c r="O116" s="3806">
        <v>0</v>
      </c>
      <c r="P116" s="3806">
        <v>31</v>
      </c>
      <c r="Q116" s="546" t="s">
        <v>2140</v>
      </c>
      <c r="R116" s="546" t="s">
        <v>2141</v>
      </c>
      <c r="S116" s="5123">
        <v>12910</v>
      </c>
      <c r="T116" s="5123">
        <v>12910</v>
      </c>
      <c r="U116" s="5123">
        <v>27008</v>
      </c>
      <c r="V116" s="5123">
        <v>512</v>
      </c>
      <c r="W116" s="5123">
        <v>512</v>
      </c>
      <c r="X116" s="5123">
        <v>1424</v>
      </c>
      <c r="Y116" s="5123">
        <v>8</v>
      </c>
      <c r="Z116" s="5123">
        <v>2</v>
      </c>
      <c r="AA116" s="5123" t="s">
        <v>2032</v>
      </c>
      <c r="AB116" s="5123" t="s">
        <v>2033</v>
      </c>
      <c r="AC116" s="5123" t="s">
        <v>2137</v>
      </c>
      <c r="AD116" s="3326" t="s">
        <v>2035</v>
      </c>
      <c r="AE116" s="3079" t="s">
        <v>6173</v>
      </c>
      <c r="AF116" s="555" t="s">
        <v>857</v>
      </c>
      <c r="AG116" s="551"/>
      <c r="AH116" s="3256">
        <v>270</v>
      </c>
      <c r="AI116" s="551" t="s">
        <v>2137</v>
      </c>
      <c r="AJ116" s="555" t="s">
        <v>854</v>
      </c>
      <c r="AK116" s="551" t="s">
        <v>2142</v>
      </c>
      <c r="AL116" s="555" t="s">
        <v>866</v>
      </c>
      <c r="AM116" s="550" t="s">
        <v>867</v>
      </c>
      <c r="AN116" s="550" t="s">
        <v>858</v>
      </c>
      <c r="AO116" s="550">
        <v>2</v>
      </c>
      <c r="AP116" s="550" t="s">
        <v>859</v>
      </c>
      <c r="AQ116" s="550">
        <v>2</v>
      </c>
      <c r="AR116" s="550"/>
      <c r="AS116" s="550"/>
      <c r="AT116" s="550"/>
      <c r="AU116" s="550"/>
      <c r="AV116" s="860"/>
      <c r="AW116" s="4559" t="s">
        <v>2468</v>
      </c>
      <c r="AX116" s="4559" t="s">
        <v>2452</v>
      </c>
      <c r="AY116" s="4559"/>
      <c r="CO116" s="237"/>
    </row>
    <row r="117" spans="1:93">
      <c r="A117" s="5454"/>
      <c r="B117" s="4560"/>
      <c r="C117" s="5673"/>
      <c r="D117" s="3807"/>
      <c r="E117" s="5119"/>
      <c r="F117" s="5119"/>
      <c r="G117" s="3807"/>
      <c r="H117" s="3807"/>
      <c r="I117" s="3807"/>
      <c r="J117" s="3807"/>
      <c r="K117" s="3807"/>
      <c r="L117" s="3807"/>
      <c r="M117" s="3807"/>
      <c r="N117" s="3807"/>
      <c r="O117" s="3807"/>
      <c r="P117" s="3807"/>
      <c r="Q117" s="546"/>
      <c r="R117" s="546"/>
      <c r="S117" s="5119"/>
      <c r="T117" s="5119"/>
      <c r="U117" s="5119"/>
      <c r="V117" s="5119"/>
      <c r="W117" s="5119"/>
      <c r="X117" s="5119"/>
      <c r="Y117" s="5119"/>
      <c r="Z117" s="5119"/>
      <c r="AA117" s="5119"/>
      <c r="AB117" s="5119"/>
      <c r="AC117" s="5119"/>
      <c r="AD117" s="3326" t="s">
        <v>2035</v>
      </c>
      <c r="AE117" s="3072"/>
      <c r="AF117" s="550" t="s">
        <v>857</v>
      </c>
      <c r="AG117" s="551"/>
      <c r="AH117" s="3256">
        <v>1500</v>
      </c>
      <c r="AI117" s="551" t="s">
        <v>2137</v>
      </c>
      <c r="AJ117" s="555" t="s">
        <v>874</v>
      </c>
      <c r="AK117" s="551" t="s">
        <v>2142</v>
      </c>
      <c r="AL117" s="550" t="s">
        <v>344</v>
      </c>
      <c r="AM117" s="555" t="s">
        <v>341</v>
      </c>
      <c r="AN117" s="550" t="s">
        <v>858</v>
      </c>
      <c r="AO117" s="550">
        <v>2</v>
      </c>
      <c r="AP117" s="550" t="s">
        <v>859</v>
      </c>
      <c r="AQ117" s="550">
        <v>2</v>
      </c>
      <c r="AR117" s="550">
        <v>3</v>
      </c>
      <c r="AS117" s="550" t="s">
        <v>875</v>
      </c>
      <c r="AT117" s="550" t="s">
        <v>859</v>
      </c>
      <c r="AU117" s="550" t="s">
        <v>876</v>
      </c>
      <c r="AV117" s="860" t="s">
        <v>877</v>
      </c>
      <c r="AW117" s="4560"/>
      <c r="AX117" s="4560"/>
      <c r="AY117" s="4560"/>
      <c r="CO117" s="237"/>
    </row>
    <row r="118" spans="1:93">
      <c r="A118" s="5845"/>
      <c r="B118" s="4561"/>
      <c r="C118" s="5674"/>
      <c r="D118" s="3811"/>
      <c r="E118" s="5120"/>
      <c r="F118" s="5120"/>
      <c r="G118" s="3811"/>
      <c r="H118" s="3811"/>
      <c r="I118" s="3811"/>
      <c r="J118" s="3811"/>
      <c r="K118" s="3811"/>
      <c r="L118" s="3811"/>
      <c r="M118" s="3811"/>
      <c r="N118" s="3811"/>
      <c r="O118" s="3811"/>
      <c r="P118" s="3811"/>
      <c r="Q118" s="546"/>
      <c r="R118" s="546"/>
      <c r="S118" s="5120"/>
      <c r="T118" s="5120"/>
      <c r="U118" s="5120"/>
      <c r="V118" s="5120"/>
      <c r="W118" s="5120"/>
      <c r="X118" s="5120"/>
      <c r="Y118" s="5120"/>
      <c r="Z118" s="5120"/>
      <c r="AA118" s="5120"/>
      <c r="AB118" s="5120"/>
      <c r="AC118" s="5120"/>
      <c r="AD118" s="3321" t="s">
        <v>2035</v>
      </c>
      <c r="AE118" s="3071"/>
      <c r="AF118" s="543" t="s">
        <v>857</v>
      </c>
      <c r="AG118" s="255"/>
      <c r="AH118" s="3236">
        <v>1300</v>
      </c>
      <c r="AI118" s="255" t="s">
        <v>2137</v>
      </c>
      <c r="AJ118" s="543" t="s">
        <v>860</v>
      </c>
      <c r="AK118" s="255" t="s">
        <v>2142</v>
      </c>
      <c r="AL118" s="545" t="s">
        <v>646</v>
      </c>
      <c r="AM118" s="545" t="s">
        <v>647</v>
      </c>
      <c r="AN118" s="545" t="s">
        <v>858</v>
      </c>
      <c r="AO118" s="545">
        <v>2</v>
      </c>
      <c r="AP118" s="545" t="s">
        <v>859</v>
      </c>
      <c r="AQ118" s="545">
        <v>2</v>
      </c>
      <c r="AR118" s="545"/>
      <c r="AS118" s="545"/>
      <c r="AT118" s="545"/>
      <c r="AU118" s="545"/>
      <c r="AV118" s="2936"/>
      <c r="AW118" s="4561"/>
      <c r="AX118" s="4561"/>
      <c r="AY118" s="4561"/>
      <c r="CO118" s="237"/>
    </row>
    <row r="119" spans="1:93">
      <c r="A119" s="5495" t="s">
        <v>3892</v>
      </c>
      <c r="B119" s="4559" t="s">
        <v>2464</v>
      </c>
      <c r="C119" s="5672" t="s">
        <v>3893</v>
      </c>
      <c r="D119" s="5775" t="s">
        <v>150</v>
      </c>
      <c r="E119" s="543"/>
      <c r="F119" s="543"/>
      <c r="G119" s="545"/>
      <c r="H119" s="545"/>
      <c r="I119" s="545"/>
      <c r="J119" s="545"/>
      <c r="K119" s="545"/>
      <c r="L119" s="545"/>
      <c r="M119" s="545"/>
      <c r="N119" s="545"/>
      <c r="O119" s="545"/>
      <c r="P119" s="545"/>
      <c r="Q119" s="545"/>
      <c r="R119" s="545"/>
      <c r="S119" s="543"/>
      <c r="T119" s="543"/>
      <c r="U119" s="543"/>
      <c r="V119" s="543"/>
      <c r="W119" s="543"/>
      <c r="X119" s="543"/>
      <c r="Y119" s="543"/>
      <c r="Z119" s="543"/>
      <c r="AA119" s="543"/>
      <c r="AB119" s="543"/>
      <c r="AC119" s="543"/>
      <c r="AD119" s="3326"/>
      <c r="AE119" s="3070"/>
      <c r="AF119" s="555"/>
      <c r="AG119" s="551"/>
      <c r="AH119" s="3256"/>
      <c r="AI119" s="551"/>
      <c r="AJ119" s="555"/>
      <c r="AK119" s="551"/>
      <c r="AL119" s="555"/>
      <c r="AM119" s="550"/>
      <c r="AN119" s="550"/>
      <c r="AO119" s="550"/>
      <c r="AP119" s="550"/>
      <c r="AQ119" s="550"/>
      <c r="AR119" s="550"/>
      <c r="AS119" s="550"/>
      <c r="AT119" s="550"/>
      <c r="AU119" s="550"/>
      <c r="AV119" s="860"/>
      <c r="AW119" s="4559" t="s">
        <v>2466</v>
      </c>
      <c r="AX119" s="4559" t="s">
        <v>2452</v>
      </c>
      <c r="AY119" s="822"/>
      <c r="CO119" s="237"/>
    </row>
    <row r="120" spans="1:93">
      <c r="A120" s="5454"/>
      <c r="B120" s="4560"/>
      <c r="C120" s="5673"/>
      <c r="D120" s="5704"/>
      <c r="E120" s="554"/>
      <c r="F120" s="554"/>
      <c r="G120" s="546"/>
      <c r="H120" s="546"/>
      <c r="I120" s="546"/>
      <c r="J120" s="546"/>
      <c r="K120" s="546"/>
      <c r="L120" s="546"/>
      <c r="M120" s="546"/>
      <c r="N120" s="546"/>
      <c r="O120" s="546"/>
      <c r="P120" s="546"/>
      <c r="Q120" s="546"/>
      <c r="R120" s="546"/>
      <c r="S120" s="554"/>
      <c r="T120" s="554"/>
      <c r="U120" s="554"/>
      <c r="V120" s="554"/>
      <c r="W120" s="554"/>
      <c r="X120" s="554"/>
      <c r="Y120" s="554"/>
      <c r="Z120" s="554"/>
      <c r="AA120" s="554"/>
      <c r="AB120" s="554"/>
      <c r="AC120" s="554"/>
      <c r="AD120" s="3326"/>
      <c r="AE120" s="3072"/>
      <c r="AF120" s="550"/>
      <c r="AG120" s="551"/>
      <c r="AH120" s="3256"/>
      <c r="AI120" s="551"/>
      <c r="AJ120" s="555"/>
      <c r="AK120" s="551"/>
      <c r="AL120" s="550"/>
      <c r="AM120" s="555"/>
      <c r="AN120" s="550"/>
      <c r="AO120" s="550"/>
      <c r="AP120" s="550"/>
      <c r="AQ120" s="550"/>
      <c r="AR120" s="550"/>
      <c r="AS120" s="550"/>
      <c r="AT120" s="550"/>
      <c r="AU120" s="550"/>
      <c r="AV120" s="860"/>
      <c r="AW120" s="4560"/>
      <c r="AX120" s="4560"/>
      <c r="AY120" s="823"/>
      <c r="CO120" s="237"/>
    </row>
    <row r="121" spans="1:93">
      <c r="A121" s="5454"/>
      <c r="B121" s="4560"/>
      <c r="C121" s="5673"/>
      <c r="D121" s="5704"/>
      <c r="E121" s="554"/>
      <c r="F121" s="554"/>
      <c r="G121" s="546"/>
      <c r="H121" s="546"/>
      <c r="I121" s="546"/>
      <c r="J121" s="546"/>
      <c r="K121" s="546"/>
      <c r="L121" s="546"/>
      <c r="M121" s="546"/>
      <c r="N121" s="546"/>
      <c r="O121" s="546"/>
      <c r="P121" s="546"/>
      <c r="Q121" s="546"/>
      <c r="R121" s="546"/>
      <c r="S121" s="554"/>
      <c r="T121" s="554"/>
      <c r="U121" s="554"/>
      <c r="V121" s="554"/>
      <c r="W121" s="554"/>
      <c r="X121" s="554"/>
      <c r="Y121" s="554"/>
      <c r="Z121" s="554"/>
      <c r="AA121" s="554"/>
      <c r="AB121" s="554"/>
      <c r="AC121" s="554"/>
      <c r="AD121" s="3326"/>
      <c r="AE121" s="3072"/>
      <c r="AF121" s="550"/>
      <c r="AG121" s="551"/>
      <c r="AH121" s="3256"/>
      <c r="AI121" s="551"/>
      <c r="AJ121" s="555"/>
      <c r="AK121" s="551"/>
      <c r="AL121" s="555"/>
      <c r="AM121" s="555"/>
      <c r="AN121" s="550"/>
      <c r="AO121" s="550"/>
      <c r="AP121" s="550"/>
      <c r="AQ121" s="550"/>
      <c r="AR121" s="550"/>
      <c r="AS121" s="550"/>
      <c r="AT121" s="550"/>
      <c r="AU121" s="550"/>
      <c r="AV121" s="860"/>
      <c r="AW121" s="4560"/>
      <c r="AX121" s="4560"/>
      <c r="AY121" s="823"/>
      <c r="CO121" s="237"/>
    </row>
    <row r="122" spans="1:93">
      <c r="A122" s="5454"/>
      <c r="B122" s="4561"/>
      <c r="C122" s="5674"/>
      <c r="D122" s="5705"/>
      <c r="E122" s="542"/>
      <c r="F122" s="542"/>
      <c r="G122" s="547"/>
      <c r="H122" s="547"/>
      <c r="I122" s="547"/>
      <c r="J122" s="547"/>
      <c r="K122" s="547"/>
      <c r="L122" s="547"/>
      <c r="M122" s="547"/>
      <c r="N122" s="547"/>
      <c r="O122" s="547"/>
      <c r="P122" s="547"/>
      <c r="Q122" s="547"/>
      <c r="R122" s="547"/>
      <c r="S122" s="542"/>
      <c r="T122" s="542"/>
      <c r="U122" s="542"/>
      <c r="V122" s="542"/>
      <c r="W122" s="542"/>
      <c r="X122" s="542"/>
      <c r="Y122" s="542"/>
      <c r="Z122" s="542"/>
      <c r="AA122" s="542"/>
      <c r="AB122" s="542"/>
      <c r="AC122" s="542"/>
      <c r="AD122" s="3326"/>
      <c r="AE122" s="3071"/>
      <c r="AF122" s="555"/>
      <c r="AG122" s="551"/>
      <c r="AH122" s="3256"/>
      <c r="AI122" s="551"/>
      <c r="AJ122" s="555"/>
      <c r="AK122" s="551"/>
      <c r="AL122" s="550"/>
      <c r="AM122" s="550"/>
      <c r="AN122" s="550"/>
      <c r="AO122" s="550"/>
      <c r="AP122" s="550"/>
      <c r="AQ122" s="550"/>
      <c r="AR122" s="550"/>
      <c r="AS122" s="550"/>
      <c r="AT122" s="550"/>
      <c r="AU122" s="550"/>
      <c r="AV122" s="860"/>
      <c r="AW122" s="4561"/>
      <c r="AX122" s="4561"/>
      <c r="AY122" s="410"/>
      <c r="CO122" s="237"/>
    </row>
    <row r="123" spans="1:93">
      <c r="A123" s="5454"/>
      <c r="B123" s="4559" t="s">
        <v>2463</v>
      </c>
      <c r="C123" s="5672" t="s">
        <v>3643</v>
      </c>
      <c r="D123" s="3806" t="s">
        <v>151</v>
      </c>
      <c r="E123" s="5123" t="s">
        <v>2165</v>
      </c>
      <c r="F123" s="5123" t="s">
        <v>2175</v>
      </c>
      <c r="G123" s="3806" t="s">
        <v>2028</v>
      </c>
      <c r="H123" s="3806" t="s">
        <v>2028</v>
      </c>
      <c r="I123" s="3806" t="s">
        <v>2029</v>
      </c>
      <c r="J123" s="3806" t="s">
        <v>2029</v>
      </c>
      <c r="K123" s="3806">
        <v>9</v>
      </c>
      <c r="L123" s="3806">
        <v>0</v>
      </c>
      <c r="M123" s="3806">
        <v>31</v>
      </c>
      <c r="N123" s="3806">
        <v>9</v>
      </c>
      <c r="O123" s="3806">
        <v>0</v>
      </c>
      <c r="P123" s="3806">
        <v>31</v>
      </c>
      <c r="Q123" s="546" t="s">
        <v>2140</v>
      </c>
      <c r="R123" s="546" t="s">
        <v>2141</v>
      </c>
      <c r="S123" s="5123">
        <v>10944</v>
      </c>
      <c r="T123" s="5123">
        <v>10944</v>
      </c>
      <c r="U123" s="5123">
        <v>15498</v>
      </c>
      <c r="V123" s="5123">
        <v>512</v>
      </c>
      <c r="W123" s="5123">
        <v>512</v>
      </c>
      <c r="X123" s="5123">
        <v>1088</v>
      </c>
      <c r="Y123" s="5123">
        <v>8</v>
      </c>
      <c r="Z123" s="5123">
        <v>2</v>
      </c>
      <c r="AA123" s="5123" t="s">
        <v>2032</v>
      </c>
      <c r="AB123" s="5123" t="s">
        <v>2033</v>
      </c>
      <c r="AC123" s="5123" t="s">
        <v>2137</v>
      </c>
      <c r="AD123" s="3326" t="s">
        <v>2035</v>
      </c>
      <c r="AE123" s="3070"/>
      <c r="AF123" s="555" t="s">
        <v>857</v>
      </c>
      <c r="AG123" s="551"/>
      <c r="AH123" s="3256">
        <v>270</v>
      </c>
      <c r="AI123" s="551" t="s">
        <v>2137</v>
      </c>
      <c r="AJ123" s="555" t="s">
        <v>854</v>
      </c>
      <c r="AK123" s="551" t="s">
        <v>2142</v>
      </c>
      <c r="AL123" s="555" t="s">
        <v>1218</v>
      </c>
      <c r="AM123" s="555" t="s">
        <v>1219</v>
      </c>
      <c r="AN123" s="550" t="s">
        <v>858</v>
      </c>
      <c r="AO123" s="550">
        <v>2</v>
      </c>
      <c r="AP123" s="550" t="s">
        <v>859</v>
      </c>
      <c r="AQ123" s="550">
        <v>2</v>
      </c>
      <c r="AR123" s="550"/>
      <c r="AS123" s="550"/>
      <c r="AT123" s="550"/>
      <c r="AU123" s="550"/>
      <c r="AV123" s="860"/>
      <c r="AW123" s="4559" t="s">
        <v>2468</v>
      </c>
      <c r="AX123" s="4559" t="s">
        <v>2452</v>
      </c>
      <c r="AY123" s="4559"/>
      <c r="CO123" s="237"/>
    </row>
    <row r="124" spans="1:93">
      <c r="A124" s="5454"/>
      <c r="B124" s="4560"/>
      <c r="C124" s="5673"/>
      <c r="D124" s="3807"/>
      <c r="E124" s="5119"/>
      <c r="F124" s="5119"/>
      <c r="G124" s="3807"/>
      <c r="H124" s="3807"/>
      <c r="I124" s="3807"/>
      <c r="J124" s="3807"/>
      <c r="K124" s="3807"/>
      <c r="L124" s="3807"/>
      <c r="M124" s="3807"/>
      <c r="N124" s="3807"/>
      <c r="O124" s="3807"/>
      <c r="P124" s="3807"/>
      <c r="Q124" s="546"/>
      <c r="R124" s="546"/>
      <c r="S124" s="5119"/>
      <c r="T124" s="5119"/>
      <c r="U124" s="5119"/>
      <c r="V124" s="5119"/>
      <c r="W124" s="5119"/>
      <c r="X124" s="5119"/>
      <c r="Y124" s="5119"/>
      <c r="Z124" s="5119"/>
      <c r="AA124" s="5119"/>
      <c r="AB124" s="5119"/>
      <c r="AC124" s="5119"/>
      <c r="AD124" s="3326" t="s">
        <v>2035</v>
      </c>
      <c r="AE124" s="3072"/>
      <c r="AF124" s="550" t="s">
        <v>857</v>
      </c>
      <c r="AG124" s="551"/>
      <c r="AH124" s="3256">
        <v>1500</v>
      </c>
      <c r="AI124" s="551" t="s">
        <v>2137</v>
      </c>
      <c r="AJ124" s="555" t="s">
        <v>874</v>
      </c>
      <c r="AK124" s="551" t="s">
        <v>2142</v>
      </c>
      <c r="AL124" s="550" t="s">
        <v>344</v>
      </c>
      <c r="AM124" s="555" t="s">
        <v>341</v>
      </c>
      <c r="AN124" s="550" t="s">
        <v>858</v>
      </c>
      <c r="AO124" s="550">
        <v>2</v>
      </c>
      <c r="AP124" s="550" t="s">
        <v>859</v>
      </c>
      <c r="AQ124" s="550">
        <v>2</v>
      </c>
      <c r="AR124" s="550">
        <v>3</v>
      </c>
      <c r="AS124" s="550" t="s">
        <v>875</v>
      </c>
      <c r="AT124" s="550" t="s">
        <v>859</v>
      </c>
      <c r="AU124" s="550" t="s">
        <v>876</v>
      </c>
      <c r="AV124" s="860" t="s">
        <v>877</v>
      </c>
      <c r="AW124" s="4560"/>
      <c r="AX124" s="4560"/>
      <c r="AY124" s="4560"/>
      <c r="CO124" s="237"/>
    </row>
    <row r="125" spans="1:93">
      <c r="A125" s="5454"/>
      <c r="B125" s="4560"/>
      <c r="C125" s="5673"/>
      <c r="D125" s="3807"/>
      <c r="E125" s="5119"/>
      <c r="F125" s="5119"/>
      <c r="G125" s="3807"/>
      <c r="H125" s="3807"/>
      <c r="I125" s="3807"/>
      <c r="J125" s="3807"/>
      <c r="K125" s="3807"/>
      <c r="L125" s="3807"/>
      <c r="M125" s="3807"/>
      <c r="N125" s="3807"/>
      <c r="O125" s="3807"/>
      <c r="P125" s="3807"/>
      <c r="Q125" s="546"/>
      <c r="R125" s="546"/>
      <c r="S125" s="5119"/>
      <c r="T125" s="5119"/>
      <c r="U125" s="5119"/>
      <c r="V125" s="5119"/>
      <c r="W125" s="5119"/>
      <c r="X125" s="5119"/>
      <c r="Y125" s="5119"/>
      <c r="Z125" s="5119"/>
      <c r="AA125" s="5119"/>
      <c r="AB125" s="5119"/>
      <c r="AC125" s="5119"/>
      <c r="AD125" s="3326" t="s">
        <v>2035</v>
      </c>
      <c r="AE125" s="3072"/>
      <c r="AF125" s="550" t="s">
        <v>857</v>
      </c>
      <c r="AG125" s="551"/>
      <c r="AH125" s="3256">
        <v>1405</v>
      </c>
      <c r="AI125" s="551" t="s">
        <v>2137</v>
      </c>
      <c r="AJ125" s="555" t="s">
        <v>868</v>
      </c>
      <c r="AK125" s="551" t="s">
        <v>2142</v>
      </c>
      <c r="AL125" s="555" t="s">
        <v>869</v>
      </c>
      <c r="AM125" s="555" t="s">
        <v>869</v>
      </c>
      <c r="AN125" s="550" t="s">
        <v>858</v>
      </c>
      <c r="AO125" s="550">
        <v>2</v>
      </c>
      <c r="AP125" s="550" t="s">
        <v>859</v>
      </c>
      <c r="AQ125" s="550">
        <v>2</v>
      </c>
      <c r="AR125" s="550"/>
      <c r="AS125" s="550"/>
      <c r="AT125" s="550"/>
      <c r="AU125" s="550"/>
      <c r="AV125" s="860"/>
      <c r="AW125" s="4560"/>
      <c r="AX125" s="4560"/>
      <c r="AY125" s="4560"/>
      <c r="CO125" s="237"/>
    </row>
    <row r="126" spans="1:93">
      <c r="A126" s="5454"/>
      <c r="B126" s="4561"/>
      <c r="C126" s="5674"/>
      <c r="D126" s="3811"/>
      <c r="E126" s="5120"/>
      <c r="F126" s="5120"/>
      <c r="G126" s="3811"/>
      <c r="H126" s="3811"/>
      <c r="I126" s="3811"/>
      <c r="J126" s="3811"/>
      <c r="K126" s="3811"/>
      <c r="L126" s="3811"/>
      <c r="M126" s="3811"/>
      <c r="N126" s="3811"/>
      <c r="O126" s="3811"/>
      <c r="P126" s="3811"/>
      <c r="Q126" s="547"/>
      <c r="R126" s="547"/>
      <c r="S126" s="5120"/>
      <c r="T126" s="5120"/>
      <c r="U126" s="5120"/>
      <c r="V126" s="5120"/>
      <c r="W126" s="5120"/>
      <c r="X126" s="5120"/>
      <c r="Y126" s="5120"/>
      <c r="Z126" s="5120"/>
      <c r="AA126" s="5120"/>
      <c r="AB126" s="5120"/>
      <c r="AC126" s="5120"/>
      <c r="AD126" s="3326" t="s">
        <v>2035</v>
      </c>
      <c r="AE126" s="3071"/>
      <c r="AF126" s="555" t="s">
        <v>857</v>
      </c>
      <c r="AG126" s="551"/>
      <c r="AH126" s="3256">
        <v>1300</v>
      </c>
      <c r="AI126" s="551" t="s">
        <v>2137</v>
      </c>
      <c r="AJ126" s="555" t="s">
        <v>860</v>
      </c>
      <c r="AK126" s="551" t="s">
        <v>2142</v>
      </c>
      <c r="AL126" s="550" t="s">
        <v>646</v>
      </c>
      <c r="AM126" s="550" t="s">
        <v>647</v>
      </c>
      <c r="AN126" s="550" t="s">
        <v>858</v>
      </c>
      <c r="AO126" s="550">
        <v>2</v>
      </c>
      <c r="AP126" s="550" t="s">
        <v>859</v>
      </c>
      <c r="AQ126" s="550">
        <v>2</v>
      </c>
      <c r="AR126" s="550"/>
      <c r="AS126" s="550"/>
      <c r="AT126" s="550"/>
      <c r="AU126" s="550"/>
      <c r="AV126" s="860"/>
      <c r="AW126" s="4561"/>
      <c r="AX126" s="4561"/>
      <c r="AY126" s="4561"/>
      <c r="CO126" s="237"/>
    </row>
    <row r="127" spans="1:93">
      <c r="A127" s="5454"/>
      <c r="B127" s="4559" t="s">
        <v>2463</v>
      </c>
      <c r="C127" s="5672" t="s">
        <v>3644</v>
      </c>
      <c r="D127" s="3806" t="s">
        <v>1143</v>
      </c>
      <c r="E127" s="5123" t="s">
        <v>2165</v>
      </c>
      <c r="F127" s="5123" t="s">
        <v>2176</v>
      </c>
      <c r="G127" s="3806" t="s">
        <v>2028</v>
      </c>
      <c r="H127" s="3806" t="s">
        <v>2028</v>
      </c>
      <c r="I127" s="3806" t="s">
        <v>2029</v>
      </c>
      <c r="J127" s="3806" t="s">
        <v>2029</v>
      </c>
      <c r="K127" s="3806">
        <v>9</v>
      </c>
      <c r="L127" s="3806">
        <v>0</v>
      </c>
      <c r="M127" s="3806">
        <v>31</v>
      </c>
      <c r="N127" s="3806">
        <v>9</v>
      </c>
      <c r="O127" s="3806">
        <v>0</v>
      </c>
      <c r="P127" s="3806">
        <v>31</v>
      </c>
      <c r="Q127" s="546" t="s">
        <v>2140</v>
      </c>
      <c r="R127" s="546" t="s">
        <v>2141</v>
      </c>
      <c r="S127" s="5123">
        <v>13166</v>
      </c>
      <c r="T127" s="5123">
        <v>13166</v>
      </c>
      <c r="U127" s="5123">
        <v>22878</v>
      </c>
      <c r="V127" s="5123">
        <v>512</v>
      </c>
      <c r="W127" s="5123">
        <v>512</v>
      </c>
      <c r="X127" s="5123">
        <v>1388</v>
      </c>
      <c r="Y127" s="5123">
        <v>8</v>
      </c>
      <c r="Z127" s="5123">
        <v>2</v>
      </c>
      <c r="AA127" s="5123" t="s">
        <v>2032</v>
      </c>
      <c r="AB127" s="5123" t="s">
        <v>2033</v>
      </c>
      <c r="AC127" s="5123" t="s">
        <v>2137</v>
      </c>
      <c r="AD127" s="3326" t="s">
        <v>2035</v>
      </c>
      <c r="AE127" s="3080" t="s">
        <v>6172</v>
      </c>
      <c r="AF127" s="555" t="s">
        <v>857</v>
      </c>
      <c r="AG127" s="551"/>
      <c r="AH127" s="3256">
        <v>270</v>
      </c>
      <c r="AI127" s="551" t="s">
        <v>2137</v>
      </c>
      <c r="AJ127" s="555" t="s">
        <v>854</v>
      </c>
      <c r="AK127" s="551" t="s">
        <v>2142</v>
      </c>
      <c r="AL127" s="18" t="s">
        <v>1135</v>
      </c>
      <c r="AM127" s="18" t="s">
        <v>1134</v>
      </c>
      <c r="AN127" s="550" t="s">
        <v>858</v>
      </c>
      <c r="AO127" s="550">
        <v>2</v>
      </c>
      <c r="AP127" s="550" t="s">
        <v>859</v>
      </c>
      <c r="AQ127" s="550">
        <v>2</v>
      </c>
      <c r="AR127" s="550"/>
      <c r="AS127" s="550"/>
      <c r="AT127" s="550"/>
      <c r="AU127" s="550"/>
      <c r="AV127" s="860"/>
      <c r="AW127" s="4559" t="s">
        <v>2468</v>
      </c>
      <c r="AX127" s="4559" t="s">
        <v>2452</v>
      </c>
      <c r="AY127" s="4559"/>
      <c r="CO127" s="237"/>
    </row>
    <row r="128" spans="1:93">
      <c r="A128" s="5454"/>
      <c r="B128" s="4560"/>
      <c r="C128" s="5673"/>
      <c r="D128" s="3807"/>
      <c r="E128" s="5119"/>
      <c r="F128" s="5119"/>
      <c r="G128" s="3807"/>
      <c r="H128" s="3807"/>
      <c r="I128" s="3807"/>
      <c r="J128" s="3807"/>
      <c r="K128" s="3807"/>
      <c r="L128" s="3807"/>
      <c r="M128" s="3807"/>
      <c r="N128" s="3807"/>
      <c r="O128" s="3807"/>
      <c r="P128" s="3807"/>
      <c r="Q128" s="546"/>
      <c r="R128" s="546"/>
      <c r="S128" s="5119"/>
      <c r="T128" s="5119"/>
      <c r="U128" s="5119"/>
      <c r="V128" s="5119"/>
      <c r="W128" s="5119"/>
      <c r="X128" s="5119"/>
      <c r="Y128" s="5119"/>
      <c r="Z128" s="5119"/>
      <c r="AA128" s="5119"/>
      <c r="AB128" s="5119"/>
      <c r="AC128" s="5119"/>
      <c r="AD128" s="3326" t="s">
        <v>2035</v>
      </c>
      <c r="AE128" s="2925"/>
      <c r="AF128" s="550" t="s">
        <v>857</v>
      </c>
      <c r="AG128" s="551"/>
      <c r="AH128" s="3256">
        <v>1500</v>
      </c>
      <c r="AI128" s="551" t="s">
        <v>2137</v>
      </c>
      <c r="AJ128" s="555" t="s">
        <v>874</v>
      </c>
      <c r="AK128" s="551" t="s">
        <v>2142</v>
      </c>
      <c r="AL128" s="550" t="s">
        <v>344</v>
      </c>
      <c r="AM128" s="555" t="s">
        <v>341</v>
      </c>
      <c r="AN128" s="550" t="s">
        <v>858</v>
      </c>
      <c r="AO128" s="550">
        <v>2</v>
      </c>
      <c r="AP128" s="550" t="s">
        <v>859</v>
      </c>
      <c r="AQ128" s="550">
        <v>2</v>
      </c>
      <c r="AR128" s="550">
        <v>3</v>
      </c>
      <c r="AS128" s="550" t="s">
        <v>875</v>
      </c>
      <c r="AT128" s="550" t="s">
        <v>859</v>
      </c>
      <c r="AU128" s="550" t="s">
        <v>876</v>
      </c>
      <c r="AV128" s="860" t="s">
        <v>877</v>
      </c>
      <c r="AW128" s="4560"/>
      <c r="AX128" s="4560"/>
      <c r="AY128" s="4560"/>
      <c r="CO128" s="237"/>
    </row>
    <row r="129" spans="1:93">
      <c r="A129" s="5454"/>
      <c r="B129" s="4560"/>
      <c r="C129" s="5673"/>
      <c r="D129" s="3807"/>
      <c r="E129" s="5119"/>
      <c r="F129" s="5119"/>
      <c r="G129" s="3807"/>
      <c r="H129" s="3807"/>
      <c r="I129" s="3807"/>
      <c r="J129" s="3807"/>
      <c r="K129" s="3807"/>
      <c r="L129" s="3807"/>
      <c r="M129" s="3807"/>
      <c r="N129" s="3807"/>
      <c r="O129" s="3807"/>
      <c r="P129" s="3807"/>
      <c r="Q129" s="546"/>
      <c r="R129" s="546"/>
      <c r="S129" s="5119"/>
      <c r="T129" s="5119"/>
      <c r="U129" s="5119"/>
      <c r="V129" s="5119"/>
      <c r="W129" s="5119"/>
      <c r="X129" s="5119"/>
      <c r="Y129" s="5119"/>
      <c r="Z129" s="5119"/>
      <c r="AA129" s="5119"/>
      <c r="AB129" s="5119"/>
      <c r="AC129" s="5119"/>
      <c r="AD129" s="3326" t="s">
        <v>2035</v>
      </c>
      <c r="AE129" s="2925"/>
      <c r="AF129" s="550" t="s">
        <v>857</v>
      </c>
      <c r="AG129" s="551"/>
      <c r="AH129" s="3256">
        <v>1405</v>
      </c>
      <c r="AI129" s="551" t="s">
        <v>2137</v>
      </c>
      <c r="AJ129" s="555" t="s">
        <v>868</v>
      </c>
      <c r="AK129" s="551" t="s">
        <v>2142</v>
      </c>
      <c r="AL129" s="555" t="s">
        <v>869</v>
      </c>
      <c r="AM129" s="555" t="s">
        <v>869</v>
      </c>
      <c r="AN129" s="550" t="s">
        <v>858</v>
      </c>
      <c r="AO129" s="550">
        <v>2</v>
      </c>
      <c r="AP129" s="550" t="s">
        <v>859</v>
      </c>
      <c r="AQ129" s="550">
        <v>2</v>
      </c>
      <c r="AR129" s="550"/>
      <c r="AS129" s="550"/>
      <c r="AT129" s="550"/>
      <c r="AU129" s="550"/>
      <c r="AV129" s="860"/>
      <c r="AW129" s="4560"/>
      <c r="AX129" s="4560"/>
      <c r="AY129" s="4560"/>
      <c r="CO129" s="237"/>
    </row>
    <row r="130" spans="1:93">
      <c r="A130" s="5454"/>
      <c r="B130" s="4561"/>
      <c r="C130" s="5674"/>
      <c r="D130" s="3811"/>
      <c r="E130" s="5120"/>
      <c r="F130" s="5120"/>
      <c r="G130" s="3811"/>
      <c r="H130" s="3811"/>
      <c r="I130" s="3811"/>
      <c r="J130" s="3811"/>
      <c r="K130" s="3811"/>
      <c r="L130" s="3811"/>
      <c r="M130" s="3811"/>
      <c r="N130" s="3811"/>
      <c r="O130" s="3811"/>
      <c r="P130" s="3811"/>
      <c r="Q130" s="547"/>
      <c r="R130" s="547"/>
      <c r="S130" s="5120"/>
      <c r="T130" s="5120"/>
      <c r="U130" s="5120"/>
      <c r="V130" s="5120"/>
      <c r="W130" s="5120"/>
      <c r="X130" s="5120"/>
      <c r="Y130" s="5120"/>
      <c r="Z130" s="5120"/>
      <c r="AA130" s="5120"/>
      <c r="AB130" s="5120"/>
      <c r="AC130" s="5120"/>
      <c r="AD130" s="3326" t="s">
        <v>2035</v>
      </c>
      <c r="AE130" s="3073"/>
      <c r="AF130" s="555" t="s">
        <v>857</v>
      </c>
      <c r="AG130" s="551"/>
      <c r="AH130" s="3256">
        <v>1300</v>
      </c>
      <c r="AI130" s="551" t="s">
        <v>2137</v>
      </c>
      <c r="AJ130" s="555" t="s">
        <v>860</v>
      </c>
      <c r="AK130" s="551" t="s">
        <v>2142</v>
      </c>
      <c r="AL130" s="550" t="s">
        <v>646</v>
      </c>
      <c r="AM130" s="550" t="s">
        <v>647</v>
      </c>
      <c r="AN130" s="550" t="s">
        <v>858</v>
      </c>
      <c r="AO130" s="550">
        <v>2</v>
      </c>
      <c r="AP130" s="550" t="s">
        <v>859</v>
      </c>
      <c r="AQ130" s="550">
        <v>2</v>
      </c>
      <c r="AR130" s="550"/>
      <c r="AS130" s="550"/>
      <c r="AT130" s="550"/>
      <c r="AU130" s="550"/>
      <c r="AV130" s="860"/>
      <c r="AW130" s="4561"/>
      <c r="AX130" s="4561"/>
      <c r="AY130" s="4561"/>
      <c r="CO130" s="237"/>
    </row>
    <row r="131" spans="1:93">
      <c r="A131" s="5454"/>
      <c r="B131" s="4559" t="s">
        <v>2463</v>
      </c>
      <c r="C131" s="5672" t="s">
        <v>3645</v>
      </c>
      <c r="D131" s="3806" t="s">
        <v>1144</v>
      </c>
      <c r="E131" s="5123" t="s">
        <v>2165</v>
      </c>
      <c r="F131" s="5123" t="s">
        <v>2177</v>
      </c>
      <c r="G131" s="3806" t="s">
        <v>2028</v>
      </c>
      <c r="H131" s="3806" t="s">
        <v>2028</v>
      </c>
      <c r="I131" s="3806" t="s">
        <v>2029</v>
      </c>
      <c r="J131" s="3806" t="s">
        <v>2029</v>
      </c>
      <c r="K131" s="3806">
        <v>9</v>
      </c>
      <c r="L131" s="3806">
        <v>0</v>
      </c>
      <c r="M131" s="3806">
        <v>31</v>
      </c>
      <c r="N131" s="3806">
        <v>9</v>
      </c>
      <c r="O131" s="3806">
        <v>0</v>
      </c>
      <c r="P131" s="3806">
        <v>31</v>
      </c>
      <c r="Q131" s="546" t="s">
        <v>2140</v>
      </c>
      <c r="R131" s="546" t="s">
        <v>2141</v>
      </c>
      <c r="S131" s="5123">
        <v>13166</v>
      </c>
      <c r="T131" s="5123">
        <v>13166</v>
      </c>
      <c r="U131" s="5123">
        <v>27264</v>
      </c>
      <c r="V131" s="5123">
        <v>512</v>
      </c>
      <c r="W131" s="5123">
        <v>512</v>
      </c>
      <c r="X131" s="5123">
        <v>1680</v>
      </c>
      <c r="Y131" s="5123">
        <v>8</v>
      </c>
      <c r="Z131" s="5123">
        <v>2</v>
      </c>
      <c r="AA131" s="5123" t="s">
        <v>2032</v>
      </c>
      <c r="AB131" s="5123" t="s">
        <v>2033</v>
      </c>
      <c r="AC131" s="5123" t="s">
        <v>2137</v>
      </c>
      <c r="AD131" s="3326" t="s">
        <v>2035</v>
      </c>
      <c r="AE131" s="3080" t="s">
        <v>6173</v>
      </c>
      <c r="AF131" s="555" t="s">
        <v>857</v>
      </c>
      <c r="AG131" s="551"/>
      <c r="AH131" s="3256">
        <v>270</v>
      </c>
      <c r="AI131" s="551" t="s">
        <v>2137</v>
      </c>
      <c r="AJ131" s="555" t="s">
        <v>854</v>
      </c>
      <c r="AK131" s="551" t="s">
        <v>2142</v>
      </c>
      <c r="AL131" s="555" t="s">
        <v>866</v>
      </c>
      <c r="AM131" s="550" t="s">
        <v>867</v>
      </c>
      <c r="AN131" s="550" t="s">
        <v>858</v>
      </c>
      <c r="AO131" s="550">
        <v>2</v>
      </c>
      <c r="AP131" s="550" t="s">
        <v>859</v>
      </c>
      <c r="AQ131" s="550">
        <v>2</v>
      </c>
      <c r="AR131" s="550"/>
      <c r="AS131" s="550"/>
      <c r="AT131" s="550"/>
      <c r="AU131" s="550"/>
      <c r="AV131" s="860"/>
      <c r="AW131" s="4559" t="s">
        <v>2468</v>
      </c>
      <c r="AX131" s="4559" t="s">
        <v>2452</v>
      </c>
      <c r="AY131" s="4559"/>
      <c r="CO131" s="237"/>
    </row>
    <row r="132" spans="1:93">
      <c r="A132" s="5454"/>
      <c r="B132" s="4560"/>
      <c r="C132" s="5673"/>
      <c r="D132" s="3807"/>
      <c r="E132" s="5119"/>
      <c r="F132" s="5119"/>
      <c r="G132" s="3807"/>
      <c r="H132" s="3807"/>
      <c r="I132" s="3807"/>
      <c r="J132" s="3807"/>
      <c r="K132" s="3807"/>
      <c r="L132" s="3807"/>
      <c r="M132" s="3807"/>
      <c r="N132" s="3807"/>
      <c r="O132" s="3807"/>
      <c r="P132" s="3807"/>
      <c r="Q132" s="546"/>
      <c r="R132" s="546"/>
      <c r="S132" s="5119"/>
      <c r="T132" s="5119"/>
      <c r="U132" s="5119"/>
      <c r="V132" s="5119"/>
      <c r="W132" s="5119"/>
      <c r="X132" s="5119"/>
      <c r="Y132" s="5119"/>
      <c r="Z132" s="5119"/>
      <c r="AA132" s="5119"/>
      <c r="AB132" s="5119"/>
      <c r="AC132" s="5119"/>
      <c r="AD132" s="3326" t="s">
        <v>2035</v>
      </c>
      <c r="AE132" s="2925"/>
      <c r="AF132" s="550" t="s">
        <v>857</v>
      </c>
      <c r="AG132" s="551"/>
      <c r="AH132" s="3256">
        <v>1500</v>
      </c>
      <c r="AI132" s="551" t="s">
        <v>2137</v>
      </c>
      <c r="AJ132" s="555" t="s">
        <v>874</v>
      </c>
      <c r="AK132" s="551" t="s">
        <v>2142</v>
      </c>
      <c r="AL132" s="550" t="s">
        <v>344</v>
      </c>
      <c r="AM132" s="555" t="s">
        <v>341</v>
      </c>
      <c r="AN132" s="550" t="s">
        <v>858</v>
      </c>
      <c r="AO132" s="550">
        <v>2</v>
      </c>
      <c r="AP132" s="550" t="s">
        <v>859</v>
      </c>
      <c r="AQ132" s="550">
        <v>2</v>
      </c>
      <c r="AR132" s="550">
        <v>3</v>
      </c>
      <c r="AS132" s="550" t="s">
        <v>875</v>
      </c>
      <c r="AT132" s="550" t="s">
        <v>859</v>
      </c>
      <c r="AU132" s="550" t="s">
        <v>876</v>
      </c>
      <c r="AV132" s="860" t="s">
        <v>877</v>
      </c>
      <c r="AW132" s="4560"/>
      <c r="AX132" s="4560"/>
      <c r="AY132" s="4560"/>
      <c r="CO132" s="237"/>
    </row>
    <row r="133" spans="1:93">
      <c r="A133" s="5454"/>
      <c r="B133" s="4560"/>
      <c r="C133" s="5673"/>
      <c r="D133" s="3807"/>
      <c r="E133" s="5119"/>
      <c r="F133" s="5119"/>
      <c r="G133" s="3807"/>
      <c r="H133" s="3807"/>
      <c r="I133" s="3807"/>
      <c r="J133" s="3807"/>
      <c r="K133" s="3807"/>
      <c r="L133" s="3807"/>
      <c r="M133" s="3807"/>
      <c r="N133" s="3807"/>
      <c r="O133" s="3807"/>
      <c r="P133" s="3807"/>
      <c r="Q133" s="546"/>
      <c r="R133" s="546"/>
      <c r="S133" s="5119"/>
      <c r="T133" s="5119"/>
      <c r="U133" s="5119"/>
      <c r="V133" s="5119"/>
      <c r="W133" s="5119"/>
      <c r="X133" s="5119"/>
      <c r="Y133" s="5119"/>
      <c r="Z133" s="5119"/>
      <c r="AA133" s="5119"/>
      <c r="AB133" s="5119"/>
      <c r="AC133" s="5119"/>
      <c r="AD133" s="3326" t="s">
        <v>2035</v>
      </c>
      <c r="AE133" s="2925"/>
      <c r="AF133" s="550" t="s">
        <v>857</v>
      </c>
      <c r="AG133" s="551"/>
      <c r="AH133" s="3256">
        <v>1405</v>
      </c>
      <c r="AI133" s="551" t="s">
        <v>2137</v>
      </c>
      <c r="AJ133" s="555" t="s">
        <v>868</v>
      </c>
      <c r="AK133" s="551" t="s">
        <v>2142</v>
      </c>
      <c r="AL133" s="555" t="s">
        <v>869</v>
      </c>
      <c r="AM133" s="555" t="s">
        <v>869</v>
      </c>
      <c r="AN133" s="550" t="s">
        <v>858</v>
      </c>
      <c r="AO133" s="550">
        <v>2</v>
      </c>
      <c r="AP133" s="550" t="s">
        <v>859</v>
      </c>
      <c r="AQ133" s="550">
        <v>2</v>
      </c>
      <c r="AR133" s="550"/>
      <c r="AS133" s="550"/>
      <c r="AT133" s="550"/>
      <c r="AU133" s="550"/>
      <c r="AV133" s="860"/>
      <c r="AW133" s="4560"/>
      <c r="AX133" s="4560"/>
      <c r="AY133" s="4560"/>
      <c r="CO133" s="237"/>
    </row>
    <row r="134" spans="1:93">
      <c r="A134" s="5845"/>
      <c r="B134" s="4561"/>
      <c r="C134" s="5674"/>
      <c r="D134" s="3811"/>
      <c r="E134" s="5120"/>
      <c r="F134" s="5120"/>
      <c r="G134" s="3811"/>
      <c r="H134" s="3811"/>
      <c r="I134" s="3811"/>
      <c r="J134" s="3811"/>
      <c r="K134" s="3811"/>
      <c r="L134" s="3811"/>
      <c r="M134" s="3811"/>
      <c r="N134" s="3811"/>
      <c r="O134" s="3811"/>
      <c r="P134" s="3811"/>
      <c r="Q134" s="547"/>
      <c r="R134" s="547"/>
      <c r="S134" s="5120"/>
      <c r="T134" s="5120"/>
      <c r="U134" s="5120"/>
      <c r="V134" s="5120"/>
      <c r="W134" s="5120"/>
      <c r="X134" s="5120"/>
      <c r="Y134" s="5120"/>
      <c r="Z134" s="5120"/>
      <c r="AA134" s="5120"/>
      <c r="AB134" s="5120"/>
      <c r="AC134" s="5120"/>
      <c r="AD134" s="3326" t="s">
        <v>2035</v>
      </c>
      <c r="AE134" s="3073"/>
      <c r="AF134" s="555" t="s">
        <v>857</v>
      </c>
      <c r="AG134" s="551"/>
      <c r="AH134" s="3256">
        <v>1300</v>
      </c>
      <c r="AI134" s="551" t="s">
        <v>2137</v>
      </c>
      <c r="AJ134" s="555" t="s">
        <v>860</v>
      </c>
      <c r="AK134" s="551" t="s">
        <v>2142</v>
      </c>
      <c r="AL134" s="550" t="s">
        <v>646</v>
      </c>
      <c r="AM134" s="550" t="s">
        <v>647</v>
      </c>
      <c r="AN134" s="550" t="s">
        <v>858</v>
      </c>
      <c r="AO134" s="550">
        <v>2</v>
      </c>
      <c r="AP134" s="550" t="s">
        <v>859</v>
      </c>
      <c r="AQ134" s="550">
        <v>2</v>
      </c>
      <c r="AR134" s="550"/>
      <c r="AS134" s="550"/>
      <c r="AT134" s="550"/>
      <c r="AU134" s="550"/>
      <c r="AV134" s="860"/>
      <c r="AW134" s="4561"/>
      <c r="AX134" s="4561"/>
      <c r="AY134" s="4561"/>
      <c r="CO134" s="237"/>
    </row>
    <row r="135" spans="1:93">
      <c r="A135" s="5495" t="s">
        <v>2178</v>
      </c>
      <c r="B135" s="4559" t="s">
        <v>2463</v>
      </c>
      <c r="C135" s="5672" t="s">
        <v>410</v>
      </c>
      <c r="D135" s="3806" t="s">
        <v>237</v>
      </c>
      <c r="E135" s="5123" t="s">
        <v>2157</v>
      </c>
      <c r="F135" s="5123" t="s">
        <v>2179</v>
      </c>
      <c r="G135" s="3806" t="s">
        <v>2028</v>
      </c>
      <c r="H135" s="3806" t="s">
        <v>2028</v>
      </c>
      <c r="I135" s="3806" t="s">
        <v>2029</v>
      </c>
      <c r="J135" s="3806" t="s">
        <v>2029</v>
      </c>
      <c r="K135" s="3806">
        <v>8</v>
      </c>
      <c r="L135" s="3806">
        <v>0</v>
      </c>
      <c r="M135" s="3806">
        <v>31</v>
      </c>
      <c r="N135" s="3806">
        <v>8</v>
      </c>
      <c r="O135" s="3806">
        <v>0</v>
      </c>
      <c r="P135" s="3806">
        <v>31</v>
      </c>
      <c r="Q135" s="546" t="s">
        <v>2140</v>
      </c>
      <c r="R135" s="546" t="s">
        <v>2141</v>
      </c>
      <c r="S135" s="3806">
        <v>4192</v>
      </c>
      <c r="T135" s="3806">
        <v>4192</v>
      </c>
      <c r="U135" s="3797">
        <v>5088</v>
      </c>
      <c r="V135" s="3806">
        <v>384</v>
      </c>
      <c r="W135" s="3806">
        <v>384</v>
      </c>
      <c r="X135" s="3806">
        <v>768</v>
      </c>
      <c r="Y135" s="3806">
        <v>16</v>
      </c>
      <c r="Z135" s="3806">
        <v>2</v>
      </c>
      <c r="AA135" s="3806" t="s">
        <v>2045</v>
      </c>
      <c r="AB135" s="3806" t="s">
        <v>2033</v>
      </c>
      <c r="AC135" s="3806" t="s">
        <v>2137</v>
      </c>
      <c r="AD135" s="3326" t="s">
        <v>2035</v>
      </c>
      <c r="AE135" s="3070"/>
      <c r="AF135" s="555" t="s">
        <v>857</v>
      </c>
      <c r="AG135" s="551"/>
      <c r="AH135" s="3256">
        <v>1500</v>
      </c>
      <c r="AI135" s="551" t="s">
        <v>2137</v>
      </c>
      <c r="AJ135" s="555" t="s">
        <v>874</v>
      </c>
      <c r="AK135" s="551" t="s">
        <v>2142</v>
      </c>
      <c r="AL135" s="555" t="s">
        <v>342</v>
      </c>
      <c r="AM135" s="555" t="s">
        <v>341</v>
      </c>
      <c r="AN135" s="550" t="s">
        <v>858</v>
      </c>
      <c r="AO135" s="550">
        <v>2</v>
      </c>
      <c r="AP135" s="550" t="s">
        <v>859</v>
      </c>
      <c r="AQ135" s="550">
        <v>2</v>
      </c>
      <c r="AR135" s="550">
        <v>3</v>
      </c>
      <c r="AS135" s="550" t="s">
        <v>875</v>
      </c>
      <c r="AT135" s="550" t="s">
        <v>859</v>
      </c>
      <c r="AU135" s="550" t="s">
        <v>876</v>
      </c>
      <c r="AV135" s="860" t="s">
        <v>877</v>
      </c>
      <c r="AW135" s="4559" t="s">
        <v>2466</v>
      </c>
      <c r="AX135" s="4559" t="s">
        <v>2452</v>
      </c>
      <c r="AY135" s="4559"/>
      <c r="CO135" s="237"/>
    </row>
    <row r="136" spans="1:93">
      <c r="A136" s="5454"/>
      <c r="B136" s="4561"/>
      <c r="C136" s="5674"/>
      <c r="D136" s="3811"/>
      <c r="E136" s="5120"/>
      <c r="F136" s="5120"/>
      <c r="G136" s="3811"/>
      <c r="H136" s="3811"/>
      <c r="I136" s="3811"/>
      <c r="J136" s="3811"/>
      <c r="K136" s="3811"/>
      <c r="L136" s="3811"/>
      <c r="M136" s="3811"/>
      <c r="N136" s="3811"/>
      <c r="O136" s="3811"/>
      <c r="P136" s="3811"/>
      <c r="Q136" s="547"/>
      <c r="R136" s="547"/>
      <c r="S136" s="3811"/>
      <c r="T136" s="3811"/>
      <c r="U136" s="3799"/>
      <c r="V136" s="3811"/>
      <c r="W136" s="3811"/>
      <c r="X136" s="3811"/>
      <c r="Y136" s="3811"/>
      <c r="Z136" s="3811"/>
      <c r="AA136" s="3811"/>
      <c r="AB136" s="3811"/>
      <c r="AC136" s="3811"/>
      <c r="AD136" s="3326" t="s">
        <v>2035</v>
      </c>
      <c r="AE136" s="3071"/>
      <c r="AF136" s="555" t="s">
        <v>857</v>
      </c>
      <c r="AG136" s="551"/>
      <c r="AH136" s="3256">
        <v>1300</v>
      </c>
      <c r="AI136" s="551" t="s">
        <v>2137</v>
      </c>
      <c r="AJ136" s="555" t="s">
        <v>860</v>
      </c>
      <c r="AK136" s="551" t="s">
        <v>2142</v>
      </c>
      <c r="AL136" s="550" t="s">
        <v>646</v>
      </c>
      <c r="AM136" s="550" t="s">
        <v>647</v>
      </c>
      <c r="AN136" s="550" t="s">
        <v>858</v>
      </c>
      <c r="AO136" s="550">
        <v>2</v>
      </c>
      <c r="AP136" s="550" t="s">
        <v>859</v>
      </c>
      <c r="AQ136" s="550">
        <v>2</v>
      </c>
      <c r="AR136" s="550"/>
      <c r="AS136" s="550"/>
      <c r="AT136" s="550"/>
      <c r="AU136" s="550"/>
      <c r="AV136" s="860"/>
      <c r="AW136" s="4561"/>
      <c r="AX136" s="4561"/>
      <c r="AY136" s="4561"/>
      <c r="CO136" s="237"/>
    </row>
    <row r="137" spans="1:93">
      <c r="A137" s="5454"/>
      <c r="B137" s="4559" t="s">
        <v>2463</v>
      </c>
      <c r="C137" s="5672" t="s">
        <v>3646</v>
      </c>
      <c r="D137" s="3806" t="s">
        <v>1269</v>
      </c>
      <c r="E137" s="5123" t="s">
        <v>2165</v>
      </c>
      <c r="F137" s="5123" t="s">
        <v>2180</v>
      </c>
      <c r="G137" s="3806" t="s">
        <v>2028</v>
      </c>
      <c r="H137" s="3806" t="s">
        <v>2028</v>
      </c>
      <c r="I137" s="3806" t="s">
        <v>2029</v>
      </c>
      <c r="J137" s="3806" t="s">
        <v>2029</v>
      </c>
      <c r="K137" s="3806">
        <v>9</v>
      </c>
      <c r="L137" s="3806">
        <v>0</v>
      </c>
      <c r="M137" s="3806">
        <v>31</v>
      </c>
      <c r="N137" s="3806">
        <v>9</v>
      </c>
      <c r="O137" s="3806">
        <v>0</v>
      </c>
      <c r="P137" s="3806">
        <v>31</v>
      </c>
      <c r="Q137" s="546" t="s">
        <v>2140</v>
      </c>
      <c r="R137" s="546" t="s">
        <v>2141</v>
      </c>
      <c r="S137" s="3797">
        <v>8730</v>
      </c>
      <c r="T137" s="3797">
        <v>8730</v>
      </c>
      <c r="U137" s="3797">
        <v>9242</v>
      </c>
      <c r="V137" s="3806">
        <v>384</v>
      </c>
      <c r="W137" s="3806">
        <v>384</v>
      </c>
      <c r="X137" s="3806">
        <v>768</v>
      </c>
      <c r="Y137" s="3806">
        <v>16</v>
      </c>
      <c r="Z137" s="3806">
        <v>2</v>
      </c>
      <c r="AA137" s="3806" t="s">
        <v>2045</v>
      </c>
      <c r="AB137" s="3806" t="s">
        <v>2033</v>
      </c>
      <c r="AC137" s="3806" t="s">
        <v>2137</v>
      </c>
      <c r="AD137" s="3326" t="s">
        <v>2035</v>
      </c>
      <c r="AE137" s="3070"/>
      <c r="AF137" s="555" t="s">
        <v>857</v>
      </c>
      <c r="AG137" s="551"/>
      <c r="AH137" s="3256">
        <v>1500</v>
      </c>
      <c r="AI137" s="551" t="s">
        <v>2137</v>
      </c>
      <c r="AJ137" s="555" t="s">
        <v>874</v>
      </c>
      <c r="AK137" s="551" t="s">
        <v>2142</v>
      </c>
      <c r="AL137" s="122" t="s">
        <v>1158</v>
      </c>
      <c r="AM137" s="555" t="s">
        <v>341</v>
      </c>
      <c r="AN137" s="550" t="s">
        <v>858</v>
      </c>
      <c r="AO137" s="550">
        <v>4</v>
      </c>
      <c r="AP137" s="550" t="s">
        <v>859</v>
      </c>
      <c r="AQ137" s="550">
        <v>4</v>
      </c>
      <c r="AR137" s="550">
        <v>6</v>
      </c>
      <c r="AS137" s="550" t="s">
        <v>875</v>
      </c>
      <c r="AT137" s="550" t="s">
        <v>859</v>
      </c>
      <c r="AU137" s="550" t="s">
        <v>876</v>
      </c>
      <c r="AV137" s="860" t="s">
        <v>877</v>
      </c>
      <c r="AW137" s="4559" t="s">
        <v>2466</v>
      </c>
      <c r="AX137" s="4559" t="s">
        <v>2452</v>
      </c>
      <c r="AY137" s="4559"/>
      <c r="CO137" s="237"/>
    </row>
    <row r="138" spans="1:93">
      <c r="A138" s="5454"/>
      <c r="B138" s="4561"/>
      <c r="C138" s="5674"/>
      <c r="D138" s="3811"/>
      <c r="E138" s="5120"/>
      <c r="F138" s="5120"/>
      <c r="G138" s="3811"/>
      <c r="H138" s="3811"/>
      <c r="I138" s="3811"/>
      <c r="J138" s="3811"/>
      <c r="K138" s="3811"/>
      <c r="L138" s="3811"/>
      <c r="M138" s="3811"/>
      <c r="N138" s="3811"/>
      <c r="O138" s="3811"/>
      <c r="P138" s="3811"/>
      <c r="Q138" s="547"/>
      <c r="R138" s="547"/>
      <c r="S138" s="3799"/>
      <c r="T138" s="3799"/>
      <c r="U138" s="3799"/>
      <c r="V138" s="3811"/>
      <c r="W138" s="3811"/>
      <c r="X138" s="3811"/>
      <c r="Y138" s="3811"/>
      <c r="Z138" s="3811"/>
      <c r="AA138" s="3811"/>
      <c r="AB138" s="3811"/>
      <c r="AC138" s="3811"/>
      <c r="AD138" s="3326" t="s">
        <v>2035</v>
      </c>
      <c r="AE138" s="3071"/>
      <c r="AF138" s="555" t="s">
        <v>857</v>
      </c>
      <c r="AG138" s="551"/>
      <c r="AH138" s="3256">
        <v>1300</v>
      </c>
      <c r="AI138" s="551" t="s">
        <v>2137</v>
      </c>
      <c r="AJ138" s="555" t="s">
        <v>860</v>
      </c>
      <c r="AK138" s="551" t="s">
        <v>2142</v>
      </c>
      <c r="AL138" s="550" t="s">
        <v>646</v>
      </c>
      <c r="AM138" s="550" t="s">
        <v>647</v>
      </c>
      <c r="AN138" s="550" t="s">
        <v>858</v>
      </c>
      <c r="AO138" s="550">
        <v>2</v>
      </c>
      <c r="AP138" s="550" t="s">
        <v>859</v>
      </c>
      <c r="AQ138" s="550">
        <v>2</v>
      </c>
      <c r="AR138" s="550"/>
      <c r="AS138" s="550"/>
      <c r="AT138" s="550"/>
      <c r="AU138" s="550"/>
      <c r="AV138" s="860"/>
      <c r="AW138" s="4561"/>
      <c r="AX138" s="4561"/>
      <c r="AY138" s="4561"/>
      <c r="CO138" s="237"/>
    </row>
    <row r="139" spans="1:93">
      <c r="A139" s="5454"/>
      <c r="B139" s="4559" t="s">
        <v>2463</v>
      </c>
      <c r="C139" s="5672" t="s">
        <v>3647</v>
      </c>
      <c r="D139" s="3806" t="s">
        <v>238</v>
      </c>
      <c r="E139" s="5123" t="s">
        <v>2165</v>
      </c>
      <c r="F139" s="3806" t="s">
        <v>2181</v>
      </c>
      <c r="G139" s="3806" t="s">
        <v>2028</v>
      </c>
      <c r="H139" s="3806" t="s">
        <v>2028</v>
      </c>
      <c r="I139" s="3806" t="s">
        <v>2029</v>
      </c>
      <c r="J139" s="3806" t="s">
        <v>2029</v>
      </c>
      <c r="K139" s="3806">
        <v>9</v>
      </c>
      <c r="L139" s="3806">
        <v>0</v>
      </c>
      <c r="M139" s="3806">
        <v>31</v>
      </c>
      <c r="N139" s="3806">
        <v>9</v>
      </c>
      <c r="O139" s="3806">
        <v>0</v>
      </c>
      <c r="P139" s="3806">
        <v>31</v>
      </c>
      <c r="Q139" s="546" t="s">
        <v>2140</v>
      </c>
      <c r="R139" s="546" t="s">
        <v>2141</v>
      </c>
      <c r="S139" s="3806">
        <v>10592</v>
      </c>
      <c r="T139" s="3806">
        <v>10592</v>
      </c>
      <c r="U139" s="3806">
        <v>12224</v>
      </c>
      <c r="V139" s="3806">
        <v>384</v>
      </c>
      <c r="W139" s="3806">
        <v>384</v>
      </c>
      <c r="X139" s="3806">
        <v>768</v>
      </c>
      <c r="Y139" s="3806">
        <v>8</v>
      </c>
      <c r="Z139" s="3806">
        <v>2</v>
      </c>
      <c r="AA139" s="3806" t="s">
        <v>2032</v>
      </c>
      <c r="AB139" s="3806" t="s">
        <v>2033</v>
      </c>
      <c r="AC139" s="3806" t="s">
        <v>2137</v>
      </c>
      <c r="AD139" s="3326" t="s">
        <v>2035</v>
      </c>
      <c r="AE139" s="3070"/>
      <c r="AF139" s="550" t="s">
        <v>857</v>
      </c>
      <c r="AG139" s="551"/>
      <c r="AH139" s="3256">
        <v>1500</v>
      </c>
      <c r="AI139" s="551" t="s">
        <v>2137</v>
      </c>
      <c r="AJ139" s="555" t="s">
        <v>874</v>
      </c>
      <c r="AK139" s="551" t="s">
        <v>2142</v>
      </c>
      <c r="AL139" s="550" t="s">
        <v>344</v>
      </c>
      <c r="AM139" s="555" t="s">
        <v>341</v>
      </c>
      <c r="AN139" s="550" t="s">
        <v>858</v>
      </c>
      <c r="AO139" s="550">
        <v>2</v>
      </c>
      <c r="AP139" s="550" t="s">
        <v>859</v>
      </c>
      <c r="AQ139" s="550">
        <v>2</v>
      </c>
      <c r="AR139" s="550">
        <v>3</v>
      </c>
      <c r="AS139" s="550" t="s">
        <v>875</v>
      </c>
      <c r="AT139" s="550" t="s">
        <v>859</v>
      </c>
      <c r="AU139" s="550" t="s">
        <v>876</v>
      </c>
      <c r="AV139" s="860" t="s">
        <v>877</v>
      </c>
      <c r="AW139" s="4559" t="s">
        <v>2466</v>
      </c>
      <c r="AX139" s="4559" t="s">
        <v>2452</v>
      </c>
      <c r="AY139" s="4559"/>
      <c r="CO139" s="237"/>
    </row>
    <row r="140" spans="1:93">
      <c r="A140" s="5845"/>
      <c r="B140" s="4561"/>
      <c r="C140" s="5674"/>
      <c r="D140" s="3811"/>
      <c r="E140" s="5120"/>
      <c r="F140" s="3811"/>
      <c r="G140" s="3811"/>
      <c r="H140" s="3811"/>
      <c r="I140" s="3811"/>
      <c r="J140" s="3811"/>
      <c r="K140" s="3811"/>
      <c r="L140" s="3811"/>
      <c r="M140" s="3811"/>
      <c r="N140" s="3811"/>
      <c r="O140" s="3811"/>
      <c r="P140" s="3811"/>
      <c r="Q140" s="546"/>
      <c r="R140" s="546"/>
      <c r="S140" s="3811"/>
      <c r="T140" s="3811"/>
      <c r="U140" s="3811"/>
      <c r="V140" s="3811"/>
      <c r="W140" s="3811"/>
      <c r="X140" s="3811"/>
      <c r="Y140" s="3811"/>
      <c r="Z140" s="3811"/>
      <c r="AA140" s="3811"/>
      <c r="AB140" s="3811"/>
      <c r="AC140" s="3811"/>
      <c r="AD140" s="3321" t="s">
        <v>2035</v>
      </c>
      <c r="AE140" s="3071"/>
      <c r="AF140" s="543" t="s">
        <v>857</v>
      </c>
      <c r="AG140" s="255"/>
      <c r="AH140" s="3236">
        <v>1300</v>
      </c>
      <c r="AI140" s="255" t="s">
        <v>2137</v>
      </c>
      <c r="AJ140" s="543" t="s">
        <v>860</v>
      </c>
      <c r="AK140" s="255" t="s">
        <v>2142</v>
      </c>
      <c r="AL140" s="545" t="s">
        <v>646</v>
      </c>
      <c r="AM140" s="545" t="s">
        <v>647</v>
      </c>
      <c r="AN140" s="545" t="s">
        <v>858</v>
      </c>
      <c r="AO140" s="545">
        <v>2</v>
      </c>
      <c r="AP140" s="545" t="s">
        <v>859</v>
      </c>
      <c r="AQ140" s="545">
        <v>2</v>
      </c>
      <c r="AR140" s="546"/>
      <c r="AS140" s="546"/>
      <c r="AT140" s="546"/>
      <c r="AU140" s="546"/>
      <c r="AV140" s="2937"/>
      <c r="AW140" s="4561"/>
      <c r="AX140" s="4561"/>
      <c r="AY140" s="4561"/>
      <c r="CO140" s="237"/>
    </row>
    <row r="141" spans="1:93">
      <c r="A141" s="5495" t="s">
        <v>4072</v>
      </c>
      <c r="B141" s="4559" t="s">
        <v>2463</v>
      </c>
      <c r="C141" s="5672" t="s">
        <v>3648</v>
      </c>
      <c r="D141" s="3806" t="s">
        <v>239</v>
      </c>
      <c r="E141" s="5123" t="s">
        <v>2157</v>
      </c>
      <c r="F141" s="5123" t="s">
        <v>2182</v>
      </c>
      <c r="G141" s="3806" t="s">
        <v>2028</v>
      </c>
      <c r="H141" s="3806" t="s">
        <v>2028</v>
      </c>
      <c r="I141" s="3806" t="s">
        <v>2029</v>
      </c>
      <c r="J141" s="3806" t="s">
        <v>2029</v>
      </c>
      <c r="K141" s="3806">
        <v>8</v>
      </c>
      <c r="L141" s="3806">
        <v>0</v>
      </c>
      <c r="M141" s="3806">
        <v>31</v>
      </c>
      <c r="N141" s="3806">
        <v>8</v>
      </c>
      <c r="O141" s="3806">
        <v>0</v>
      </c>
      <c r="P141" s="3806">
        <v>31</v>
      </c>
      <c r="Q141" s="546" t="s">
        <v>2140</v>
      </c>
      <c r="R141" s="546" t="s">
        <v>2141</v>
      </c>
      <c r="S141" s="3806">
        <v>4193</v>
      </c>
      <c r="T141" s="3806">
        <v>4193</v>
      </c>
      <c r="U141" s="3797">
        <v>5088</v>
      </c>
      <c r="V141" s="3806">
        <v>384</v>
      </c>
      <c r="W141" s="3806">
        <v>384</v>
      </c>
      <c r="X141" s="3806">
        <v>768</v>
      </c>
      <c r="Y141" s="3806">
        <v>16</v>
      </c>
      <c r="Z141" s="3806">
        <v>2</v>
      </c>
      <c r="AA141" s="3806" t="s">
        <v>2045</v>
      </c>
      <c r="AB141" s="3806" t="s">
        <v>2033</v>
      </c>
      <c r="AC141" s="3806" t="s">
        <v>2137</v>
      </c>
      <c r="AD141" s="3322" t="s">
        <v>2035</v>
      </c>
      <c r="AE141" s="3072"/>
      <c r="AF141" s="542" t="s">
        <v>857</v>
      </c>
      <c r="AG141" s="256"/>
      <c r="AH141" s="3238">
        <v>1500</v>
      </c>
      <c r="AI141" s="256" t="s">
        <v>2137</v>
      </c>
      <c r="AJ141" s="542" t="s">
        <v>874</v>
      </c>
      <c r="AK141" s="256" t="s">
        <v>2142</v>
      </c>
      <c r="AL141" s="542" t="s">
        <v>342</v>
      </c>
      <c r="AM141" s="542" t="s">
        <v>341</v>
      </c>
      <c r="AN141" s="547" t="s">
        <v>858</v>
      </c>
      <c r="AO141" s="547">
        <v>2</v>
      </c>
      <c r="AP141" s="547" t="s">
        <v>859</v>
      </c>
      <c r="AQ141" s="547">
        <v>2</v>
      </c>
      <c r="AR141" s="547">
        <v>3</v>
      </c>
      <c r="AS141" s="547" t="s">
        <v>875</v>
      </c>
      <c r="AT141" s="547" t="s">
        <v>859</v>
      </c>
      <c r="AU141" s="547" t="s">
        <v>876</v>
      </c>
      <c r="AV141" s="2997" t="s">
        <v>877</v>
      </c>
      <c r="AW141" s="4559" t="s">
        <v>2466</v>
      </c>
      <c r="AX141" s="4559" t="s">
        <v>2452</v>
      </c>
      <c r="AY141" s="4559"/>
      <c r="CO141" s="237"/>
    </row>
    <row r="142" spans="1:93">
      <c r="A142" s="5454"/>
      <c r="B142" s="4560"/>
      <c r="C142" s="5673"/>
      <c r="D142" s="3807"/>
      <c r="E142" s="5119"/>
      <c r="F142" s="5119"/>
      <c r="G142" s="3807"/>
      <c r="H142" s="3807"/>
      <c r="I142" s="3807"/>
      <c r="J142" s="3807"/>
      <c r="K142" s="3807"/>
      <c r="L142" s="3807"/>
      <c r="M142" s="3807"/>
      <c r="N142" s="3807"/>
      <c r="O142" s="3807"/>
      <c r="P142" s="3807"/>
      <c r="Q142" s="546"/>
      <c r="R142" s="546"/>
      <c r="S142" s="3807"/>
      <c r="T142" s="3807"/>
      <c r="U142" s="3798"/>
      <c r="V142" s="3807"/>
      <c r="W142" s="3807"/>
      <c r="X142" s="3807"/>
      <c r="Y142" s="3807"/>
      <c r="Z142" s="3807"/>
      <c r="AA142" s="3807"/>
      <c r="AB142" s="3807"/>
      <c r="AC142" s="3807"/>
      <c r="AD142" s="3326" t="s">
        <v>2035</v>
      </c>
      <c r="AE142" s="3072"/>
      <c r="AF142" s="555" t="s">
        <v>857</v>
      </c>
      <c r="AG142" s="551"/>
      <c r="AH142" s="3256">
        <v>1405</v>
      </c>
      <c r="AI142" s="551" t="s">
        <v>2137</v>
      </c>
      <c r="AJ142" s="555" t="s">
        <v>868</v>
      </c>
      <c r="AK142" s="551" t="s">
        <v>2142</v>
      </c>
      <c r="AL142" s="555" t="s">
        <v>869</v>
      </c>
      <c r="AM142" s="555" t="s">
        <v>869</v>
      </c>
      <c r="AN142" s="550" t="s">
        <v>858</v>
      </c>
      <c r="AO142" s="550">
        <v>2</v>
      </c>
      <c r="AP142" s="550" t="s">
        <v>859</v>
      </c>
      <c r="AQ142" s="550">
        <v>2</v>
      </c>
      <c r="AR142" s="550"/>
      <c r="AS142" s="550"/>
      <c r="AT142" s="550"/>
      <c r="AU142" s="550"/>
      <c r="AV142" s="860"/>
      <c r="AW142" s="4560"/>
      <c r="AX142" s="4560"/>
      <c r="AY142" s="4560"/>
      <c r="CO142" s="237"/>
    </row>
    <row r="143" spans="1:93">
      <c r="A143" s="5454"/>
      <c r="B143" s="4561"/>
      <c r="C143" s="5674"/>
      <c r="D143" s="3811"/>
      <c r="E143" s="5120"/>
      <c r="F143" s="5120"/>
      <c r="G143" s="3811"/>
      <c r="H143" s="3811"/>
      <c r="I143" s="3811"/>
      <c r="J143" s="3811"/>
      <c r="K143" s="3811"/>
      <c r="L143" s="3811"/>
      <c r="M143" s="3811"/>
      <c r="N143" s="3811"/>
      <c r="O143" s="3811"/>
      <c r="P143" s="3811"/>
      <c r="Q143" s="547"/>
      <c r="R143" s="547"/>
      <c r="S143" s="3811"/>
      <c r="T143" s="3811"/>
      <c r="U143" s="3799"/>
      <c r="V143" s="3811"/>
      <c r="W143" s="3811"/>
      <c r="X143" s="3811"/>
      <c r="Y143" s="3811"/>
      <c r="Z143" s="3811"/>
      <c r="AA143" s="3811"/>
      <c r="AB143" s="3811"/>
      <c r="AC143" s="3811"/>
      <c r="AD143" s="3326" t="s">
        <v>2035</v>
      </c>
      <c r="AE143" s="3071"/>
      <c r="AF143" s="555" t="s">
        <v>857</v>
      </c>
      <c r="AG143" s="551"/>
      <c r="AH143" s="3256">
        <v>1300</v>
      </c>
      <c r="AI143" s="551" t="s">
        <v>2137</v>
      </c>
      <c r="AJ143" s="555" t="s">
        <v>860</v>
      </c>
      <c r="AK143" s="551" t="s">
        <v>2142</v>
      </c>
      <c r="AL143" s="550" t="s">
        <v>646</v>
      </c>
      <c r="AM143" s="550" t="s">
        <v>647</v>
      </c>
      <c r="AN143" s="550" t="s">
        <v>858</v>
      </c>
      <c r="AO143" s="550">
        <v>2</v>
      </c>
      <c r="AP143" s="550" t="s">
        <v>859</v>
      </c>
      <c r="AQ143" s="550">
        <v>2</v>
      </c>
      <c r="AR143" s="550"/>
      <c r="AS143" s="550"/>
      <c r="AT143" s="550"/>
      <c r="AU143" s="550"/>
      <c r="AV143" s="860"/>
      <c r="AW143" s="4561"/>
      <c r="AX143" s="4561"/>
      <c r="AY143" s="4561"/>
      <c r="CO143" s="237"/>
    </row>
    <row r="144" spans="1:93">
      <c r="A144" s="5454"/>
      <c r="B144" s="4559" t="s">
        <v>2463</v>
      </c>
      <c r="C144" s="5672" t="s">
        <v>3649</v>
      </c>
      <c r="D144" s="3806" t="s">
        <v>1270</v>
      </c>
      <c r="E144" s="5123" t="s">
        <v>2165</v>
      </c>
      <c r="F144" s="5123" t="s">
        <v>2183</v>
      </c>
      <c r="G144" s="3806" t="s">
        <v>2028</v>
      </c>
      <c r="H144" s="3806" t="s">
        <v>2028</v>
      </c>
      <c r="I144" s="3806" t="s">
        <v>2029</v>
      </c>
      <c r="J144" s="3806" t="s">
        <v>2029</v>
      </c>
      <c r="K144" s="3806">
        <v>9</v>
      </c>
      <c r="L144" s="3806">
        <v>0</v>
      </c>
      <c r="M144" s="3806">
        <v>31</v>
      </c>
      <c r="N144" s="3806">
        <v>9</v>
      </c>
      <c r="O144" s="3806">
        <v>0</v>
      </c>
      <c r="P144" s="3806">
        <v>31</v>
      </c>
      <c r="Q144" s="546" t="s">
        <v>2140</v>
      </c>
      <c r="R144" s="546" t="s">
        <v>2141</v>
      </c>
      <c r="S144" s="3797">
        <v>9012</v>
      </c>
      <c r="T144" s="3797">
        <v>9012</v>
      </c>
      <c r="U144" s="3797">
        <v>9524</v>
      </c>
      <c r="V144" s="3806">
        <v>384</v>
      </c>
      <c r="W144" s="3806">
        <v>384</v>
      </c>
      <c r="X144" s="3806">
        <v>768</v>
      </c>
      <c r="Y144" s="3806">
        <v>16</v>
      </c>
      <c r="Z144" s="3806">
        <v>2</v>
      </c>
      <c r="AA144" s="3806" t="s">
        <v>2045</v>
      </c>
      <c r="AB144" s="3806" t="s">
        <v>2033</v>
      </c>
      <c r="AC144" s="3806" t="s">
        <v>2137</v>
      </c>
      <c r="AD144" s="3326" t="s">
        <v>2035</v>
      </c>
      <c r="AE144" s="3070"/>
      <c r="AF144" s="555" t="s">
        <v>857</v>
      </c>
      <c r="AG144" s="551"/>
      <c r="AH144" s="3256">
        <v>1500</v>
      </c>
      <c r="AI144" s="551" t="s">
        <v>2137</v>
      </c>
      <c r="AJ144" s="555" t="s">
        <v>874</v>
      </c>
      <c r="AK144" s="551" t="s">
        <v>2142</v>
      </c>
      <c r="AL144" s="122" t="s">
        <v>1158</v>
      </c>
      <c r="AM144" s="555" t="s">
        <v>341</v>
      </c>
      <c r="AN144" s="550" t="s">
        <v>858</v>
      </c>
      <c r="AO144" s="550">
        <v>4</v>
      </c>
      <c r="AP144" s="550" t="s">
        <v>859</v>
      </c>
      <c r="AQ144" s="550">
        <v>4</v>
      </c>
      <c r="AR144" s="550">
        <v>6</v>
      </c>
      <c r="AS144" s="550" t="s">
        <v>875</v>
      </c>
      <c r="AT144" s="550" t="s">
        <v>859</v>
      </c>
      <c r="AU144" s="550" t="s">
        <v>876</v>
      </c>
      <c r="AV144" s="860" t="s">
        <v>877</v>
      </c>
      <c r="AW144" s="4559" t="s">
        <v>2466</v>
      </c>
      <c r="AX144" s="4559" t="s">
        <v>2452</v>
      </c>
      <c r="AY144" s="4559"/>
      <c r="CO144" s="237"/>
    </row>
    <row r="145" spans="1:93">
      <c r="A145" s="5454"/>
      <c r="B145" s="4560"/>
      <c r="C145" s="5673"/>
      <c r="D145" s="3807"/>
      <c r="E145" s="5119"/>
      <c r="F145" s="5119"/>
      <c r="G145" s="3807"/>
      <c r="H145" s="3807"/>
      <c r="I145" s="3807"/>
      <c r="J145" s="3807"/>
      <c r="K145" s="3807"/>
      <c r="L145" s="3807"/>
      <c r="M145" s="3807"/>
      <c r="N145" s="3807"/>
      <c r="O145" s="3807"/>
      <c r="P145" s="3807"/>
      <c r="Q145" s="546"/>
      <c r="R145" s="546"/>
      <c r="S145" s="3798"/>
      <c r="T145" s="3798"/>
      <c r="U145" s="3798"/>
      <c r="V145" s="3807"/>
      <c r="W145" s="3807"/>
      <c r="X145" s="3807"/>
      <c r="Y145" s="3807"/>
      <c r="Z145" s="3807"/>
      <c r="AA145" s="3807"/>
      <c r="AB145" s="3807"/>
      <c r="AC145" s="3807"/>
      <c r="AD145" s="3326" t="s">
        <v>2035</v>
      </c>
      <c r="AE145" s="3072"/>
      <c r="AF145" s="555" t="s">
        <v>857</v>
      </c>
      <c r="AG145" s="551"/>
      <c r="AH145" s="3256">
        <v>1405</v>
      </c>
      <c r="AI145" s="551" t="s">
        <v>2137</v>
      </c>
      <c r="AJ145" s="555" t="s">
        <v>868</v>
      </c>
      <c r="AK145" s="551" t="s">
        <v>2142</v>
      </c>
      <c r="AL145" s="555" t="s">
        <v>869</v>
      </c>
      <c r="AM145" s="555" t="s">
        <v>869</v>
      </c>
      <c r="AN145" s="550" t="s">
        <v>858</v>
      </c>
      <c r="AO145" s="550">
        <v>2</v>
      </c>
      <c r="AP145" s="550" t="s">
        <v>859</v>
      </c>
      <c r="AQ145" s="550">
        <v>2</v>
      </c>
      <c r="AR145" s="550"/>
      <c r="AS145" s="550"/>
      <c r="AT145" s="550"/>
      <c r="AU145" s="550"/>
      <c r="AV145" s="860"/>
      <c r="AW145" s="4560"/>
      <c r="AX145" s="4560"/>
      <c r="AY145" s="4560"/>
      <c r="CO145" s="237"/>
    </row>
    <row r="146" spans="1:93">
      <c r="A146" s="5454"/>
      <c r="B146" s="4561"/>
      <c r="C146" s="5674"/>
      <c r="D146" s="3811"/>
      <c r="E146" s="5120"/>
      <c r="F146" s="5120"/>
      <c r="G146" s="3811"/>
      <c r="H146" s="3811"/>
      <c r="I146" s="3811"/>
      <c r="J146" s="3811"/>
      <c r="K146" s="3811"/>
      <c r="L146" s="3811"/>
      <c r="M146" s="3811"/>
      <c r="N146" s="3811"/>
      <c r="O146" s="3811"/>
      <c r="P146" s="3811"/>
      <c r="Q146" s="547"/>
      <c r="R146" s="547"/>
      <c r="S146" s="3799"/>
      <c r="T146" s="3799"/>
      <c r="U146" s="3799"/>
      <c r="V146" s="3811"/>
      <c r="W146" s="3811"/>
      <c r="X146" s="3811"/>
      <c r="Y146" s="3811"/>
      <c r="Z146" s="3811"/>
      <c r="AA146" s="3811"/>
      <c r="AB146" s="3811"/>
      <c r="AC146" s="3811"/>
      <c r="AD146" s="3326" t="s">
        <v>2035</v>
      </c>
      <c r="AE146" s="3071"/>
      <c r="AF146" s="555" t="s">
        <v>857</v>
      </c>
      <c r="AG146" s="551"/>
      <c r="AH146" s="3256">
        <v>1300</v>
      </c>
      <c r="AI146" s="551" t="s">
        <v>2137</v>
      </c>
      <c r="AJ146" s="555" t="s">
        <v>860</v>
      </c>
      <c r="AK146" s="551" t="s">
        <v>2142</v>
      </c>
      <c r="AL146" s="550" t="s">
        <v>646</v>
      </c>
      <c r="AM146" s="550" t="s">
        <v>647</v>
      </c>
      <c r="AN146" s="550" t="s">
        <v>858</v>
      </c>
      <c r="AO146" s="550">
        <v>2</v>
      </c>
      <c r="AP146" s="550" t="s">
        <v>859</v>
      </c>
      <c r="AQ146" s="550">
        <v>2</v>
      </c>
      <c r="AR146" s="550"/>
      <c r="AS146" s="550"/>
      <c r="AT146" s="550"/>
      <c r="AU146" s="550"/>
      <c r="AV146" s="860"/>
      <c r="AW146" s="4561"/>
      <c r="AX146" s="4561"/>
      <c r="AY146" s="4561"/>
      <c r="CO146" s="237"/>
    </row>
    <row r="147" spans="1:93">
      <c r="A147" s="5454"/>
      <c r="B147" s="4559" t="s">
        <v>2463</v>
      </c>
      <c r="C147" s="5672" t="s">
        <v>3650</v>
      </c>
      <c r="D147" s="3806" t="s">
        <v>152</v>
      </c>
      <c r="E147" s="5123" t="s">
        <v>2165</v>
      </c>
      <c r="F147" s="3806" t="s">
        <v>2184</v>
      </c>
      <c r="G147" s="3806" t="s">
        <v>2028</v>
      </c>
      <c r="H147" s="3806" t="s">
        <v>2028</v>
      </c>
      <c r="I147" s="3806" t="s">
        <v>2029</v>
      </c>
      <c r="J147" s="3806" t="s">
        <v>2029</v>
      </c>
      <c r="K147" s="3806">
        <v>9</v>
      </c>
      <c r="L147" s="3806">
        <v>0</v>
      </c>
      <c r="M147" s="3806">
        <v>31</v>
      </c>
      <c r="N147" s="3806">
        <v>9</v>
      </c>
      <c r="O147" s="3806">
        <v>0</v>
      </c>
      <c r="P147" s="3806">
        <v>31</v>
      </c>
      <c r="Q147" s="546" t="s">
        <v>2140</v>
      </c>
      <c r="R147" s="546" t="s">
        <v>2141</v>
      </c>
      <c r="S147" s="3806">
        <v>10528</v>
      </c>
      <c r="T147" s="3806">
        <v>10528</v>
      </c>
      <c r="U147" s="3806">
        <v>12224</v>
      </c>
      <c r="V147" s="3806">
        <v>384</v>
      </c>
      <c r="W147" s="3806">
        <v>384</v>
      </c>
      <c r="X147" s="3806">
        <v>768</v>
      </c>
      <c r="Y147" s="5123">
        <v>8</v>
      </c>
      <c r="Z147" s="5123">
        <v>2</v>
      </c>
      <c r="AA147" s="5123" t="s">
        <v>2032</v>
      </c>
      <c r="AB147" s="5123" t="s">
        <v>2033</v>
      </c>
      <c r="AC147" s="3806" t="s">
        <v>2137</v>
      </c>
      <c r="AD147" s="3326" t="s">
        <v>2035</v>
      </c>
      <c r="AE147" s="3070"/>
      <c r="AF147" s="550" t="s">
        <v>857</v>
      </c>
      <c r="AG147" s="551"/>
      <c r="AH147" s="3256">
        <v>1500</v>
      </c>
      <c r="AI147" s="551" t="s">
        <v>2137</v>
      </c>
      <c r="AJ147" s="555" t="s">
        <v>874</v>
      </c>
      <c r="AK147" s="551" t="s">
        <v>2142</v>
      </c>
      <c r="AL147" s="550" t="s">
        <v>344</v>
      </c>
      <c r="AM147" s="555" t="s">
        <v>341</v>
      </c>
      <c r="AN147" s="550" t="s">
        <v>858</v>
      </c>
      <c r="AO147" s="550">
        <v>2</v>
      </c>
      <c r="AP147" s="550" t="s">
        <v>859</v>
      </c>
      <c r="AQ147" s="550">
        <v>2</v>
      </c>
      <c r="AR147" s="550">
        <v>3</v>
      </c>
      <c r="AS147" s="550" t="s">
        <v>875</v>
      </c>
      <c r="AT147" s="550" t="s">
        <v>859</v>
      </c>
      <c r="AU147" s="550" t="s">
        <v>876</v>
      </c>
      <c r="AV147" s="860" t="s">
        <v>877</v>
      </c>
      <c r="AW147" s="4559" t="s">
        <v>2466</v>
      </c>
      <c r="AX147" s="4559" t="s">
        <v>2452</v>
      </c>
      <c r="AY147" s="4559"/>
      <c r="CO147" s="237"/>
    </row>
    <row r="148" spans="1:93">
      <c r="A148" s="5454"/>
      <c r="B148" s="4560"/>
      <c r="C148" s="5673"/>
      <c r="D148" s="3807"/>
      <c r="E148" s="5119"/>
      <c r="F148" s="3807"/>
      <c r="G148" s="3807"/>
      <c r="H148" s="3807"/>
      <c r="I148" s="3807"/>
      <c r="J148" s="3807"/>
      <c r="K148" s="3807"/>
      <c r="L148" s="3807"/>
      <c r="M148" s="3807"/>
      <c r="N148" s="3807"/>
      <c r="O148" s="3807"/>
      <c r="P148" s="3807"/>
      <c r="Q148" s="546"/>
      <c r="R148" s="546"/>
      <c r="S148" s="3807"/>
      <c r="T148" s="3807"/>
      <c r="U148" s="3807"/>
      <c r="V148" s="3807"/>
      <c r="W148" s="3807"/>
      <c r="X148" s="3807"/>
      <c r="Y148" s="5119"/>
      <c r="Z148" s="5119"/>
      <c r="AA148" s="5119"/>
      <c r="AB148" s="5119"/>
      <c r="AC148" s="3807"/>
      <c r="AD148" s="3326" t="s">
        <v>2035</v>
      </c>
      <c r="AE148" s="3072"/>
      <c r="AF148" s="555" t="s">
        <v>857</v>
      </c>
      <c r="AG148" s="551"/>
      <c r="AH148" s="3256">
        <v>1405</v>
      </c>
      <c r="AI148" s="551" t="s">
        <v>2137</v>
      </c>
      <c r="AJ148" s="555" t="s">
        <v>868</v>
      </c>
      <c r="AK148" s="551" t="s">
        <v>2142</v>
      </c>
      <c r="AL148" s="555" t="s">
        <v>869</v>
      </c>
      <c r="AM148" s="555" t="s">
        <v>869</v>
      </c>
      <c r="AN148" s="550" t="s">
        <v>858</v>
      </c>
      <c r="AO148" s="550">
        <v>2</v>
      </c>
      <c r="AP148" s="550" t="s">
        <v>859</v>
      </c>
      <c r="AQ148" s="550">
        <v>2</v>
      </c>
      <c r="AR148" s="550"/>
      <c r="AS148" s="550"/>
      <c r="AT148" s="550"/>
      <c r="AU148" s="550"/>
      <c r="AV148" s="860"/>
      <c r="AW148" s="4560"/>
      <c r="AX148" s="4560"/>
      <c r="AY148" s="4560"/>
      <c r="CO148" s="237"/>
    </row>
    <row r="149" spans="1:93">
      <c r="A149" s="5845"/>
      <c r="B149" s="4561"/>
      <c r="C149" s="5674"/>
      <c r="D149" s="3811"/>
      <c r="E149" s="5120"/>
      <c r="F149" s="3811"/>
      <c r="G149" s="3811"/>
      <c r="H149" s="3811"/>
      <c r="I149" s="3811"/>
      <c r="J149" s="3811"/>
      <c r="K149" s="3811"/>
      <c r="L149" s="3811"/>
      <c r="M149" s="3811"/>
      <c r="N149" s="3811"/>
      <c r="O149" s="3811"/>
      <c r="P149" s="3811"/>
      <c r="Q149" s="546"/>
      <c r="R149" s="546"/>
      <c r="S149" s="3811"/>
      <c r="T149" s="3811"/>
      <c r="U149" s="3811"/>
      <c r="V149" s="3811"/>
      <c r="W149" s="3811"/>
      <c r="X149" s="3811"/>
      <c r="Y149" s="5120"/>
      <c r="Z149" s="5120"/>
      <c r="AA149" s="5120"/>
      <c r="AB149" s="5120"/>
      <c r="AC149" s="3811"/>
      <c r="AD149" s="3321" t="s">
        <v>2035</v>
      </c>
      <c r="AE149" s="3072"/>
      <c r="AF149" s="543" t="s">
        <v>857</v>
      </c>
      <c r="AG149" s="255"/>
      <c r="AH149" s="3236">
        <v>1300</v>
      </c>
      <c r="AI149" s="255" t="s">
        <v>2137</v>
      </c>
      <c r="AJ149" s="543" t="s">
        <v>860</v>
      </c>
      <c r="AK149" s="255" t="s">
        <v>2142</v>
      </c>
      <c r="AL149" s="545" t="s">
        <v>646</v>
      </c>
      <c r="AM149" s="545" t="s">
        <v>647</v>
      </c>
      <c r="AN149" s="545" t="s">
        <v>858</v>
      </c>
      <c r="AO149" s="545">
        <v>2</v>
      </c>
      <c r="AP149" s="545" t="s">
        <v>859</v>
      </c>
      <c r="AQ149" s="545">
        <v>2</v>
      </c>
      <c r="AR149" s="546"/>
      <c r="AS149" s="546"/>
      <c r="AT149" s="546"/>
      <c r="AU149" s="546"/>
      <c r="AV149" s="2991"/>
      <c r="AW149" s="4561"/>
      <c r="AX149" s="4561"/>
      <c r="AY149" s="4561"/>
      <c r="CO149" s="237"/>
    </row>
    <row r="150" spans="1:93">
      <c r="A150" s="5495" t="s">
        <v>219</v>
      </c>
      <c r="B150" s="4559" t="s">
        <v>2463</v>
      </c>
      <c r="C150" s="5672" t="s">
        <v>2949</v>
      </c>
      <c r="D150" s="3806" t="s">
        <v>2185</v>
      </c>
      <c r="E150" s="5123" t="s">
        <v>2138</v>
      </c>
      <c r="F150" s="5123" t="s">
        <v>2186</v>
      </c>
      <c r="G150" s="3806" t="s">
        <v>2028</v>
      </c>
      <c r="H150" s="3806" t="s">
        <v>2028</v>
      </c>
      <c r="I150" s="3806" t="s">
        <v>2029</v>
      </c>
      <c r="J150" s="3806" t="s">
        <v>2029</v>
      </c>
      <c r="K150" s="3806">
        <v>6</v>
      </c>
      <c r="L150" s="3806">
        <v>0</v>
      </c>
      <c r="M150" s="3806">
        <v>12</v>
      </c>
      <c r="N150" s="3806">
        <v>6</v>
      </c>
      <c r="O150" s="3806">
        <v>0</v>
      </c>
      <c r="P150" s="3806">
        <v>12</v>
      </c>
      <c r="Q150" s="545" t="s">
        <v>2140</v>
      </c>
      <c r="R150" s="545" t="s">
        <v>2141</v>
      </c>
      <c r="S150" s="5123">
        <v>384</v>
      </c>
      <c r="T150" s="5123">
        <v>384</v>
      </c>
      <c r="U150" s="5123">
        <v>768</v>
      </c>
      <c r="V150" s="5123">
        <v>256</v>
      </c>
      <c r="W150" s="5123">
        <v>256</v>
      </c>
      <c r="X150" s="5123">
        <v>512</v>
      </c>
      <c r="Y150" s="5123">
        <v>1</v>
      </c>
      <c r="Z150" s="5123">
        <v>1</v>
      </c>
      <c r="AA150" s="5123" t="s">
        <v>2136</v>
      </c>
      <c r="AB150" s="5123" t="s">
        <v>2136</v>
      </c>
      <c r="AC150" s="5123" t="s">
        <v>2137</v>
      </c>
      <c r="AD150" s="3326" t="s">
        <v>2035</v>
      </c>
      <c r="AE150" s="3070"/>
      <c r="AF150" s="555" t="s">
        <v>857</v>
      </c>
      <c r="AG150" s="551"/>
      <c r="AH150" s="3256">
        <v>1405</v>
      </c>
      <c r="AI150" s="551" t="s">
        <v>2137</v>
      </c>
      <c r="AJ150" s="555" t="s">
        <v>868</v>
      </c>
      <c r="AK150" s="551" t="s">
        <v>2142</v>
      </c>
      <c r="AL150" s="555" t="s">
        <v>614</v>
      </c>
      <c r="AM150" s="555" t="s">
        <v>614</v>
      </c>
      <c r="AN150" s="550" t="s">
        <v>858</v>
      </c>
      <c r="AO150" s="550">
        <v>3</v>
      </c>
      <c r="AP150" s="550" t="s">
        <v>859</v>
      </c>
      <c r="AQ150" s="550">
        <v>3</v>
      </c>
      <c r="AR150" s="550"/>
      <c r="AS150" s="550"/>
      <c r="AT150" s="550"/>
      <c r="AU150" s="550"/>
      <c r="AV150" s="860"/>
      <c r="AW150" s="4559" t="s">
        <v>2451</v>
      </c>
      <c r="AX150" s="4559" t="s">
        <v>2452</v>
      </c>
      <c r="AY150" s="4559"/>
      <c r="CO150" s="237"/>
    </row>
    <row r="151" spans="1:93">
      <c r="A151" s="5845"/>
      <c r="B151" s="4561"/>
      <c r="C151" s="5674"/>
      <c r="D151" s="3811"/>
      <c r="E151" s="5120"/>
      <c r="F151" s="5120"/>
      <c r="G151" s="3811"/>
      <c r="H151" s="3811"/>
      <c r="I151" s="3811"/>
      <c r="J151" s="3811"/>
      <c r="K151" s="3811"/>
      <c r="L151" s="3811"/>
      <c r="M151" s="3811"/>
      <c r="N151" s="3811"/>
      <c r="O151" s="3811"/>
      <c r="P151" s="3811"/>
      <c r="Q151" s="547"/>
      <c r="R151" s="547"/>
      <c r="S151" s="5120"/>
      <c r="T151" s="5120"/>
      <c r="U151" s="5120"/>
      <c r="V151" s="5120"/>
      <c r="W151" s="5120"/>
      <c r="X151" s="5120"/>
      <c r="Y151" s="5120"/>
      <c r="Z151" s="5120"/>
      <c r="AA151" s="5120"/>
      <c r="AB151" s="5120"/>
      <c r="AC151" s="5120"/>
      <c r="AD151" s="3326" t="s">
        <v>2035</v>
      </c>
      <c r="AE151" s="3071"/>
      <c r="AF151" s="555" t="s">
        <v>857</v>
      </c>
      <c r="AG151" s="551"/>
      <c r="AH151" s="3256">
        <v>1300</v>
      </c>
      <c r="AI151" s="551" t="s">
        <v>2137</v>
      </c>
      <c r="AJ151" s="555" t="s">
        <v>860</v>
      </c>
      <c r="AK151" s="551" t="s">
        <v>2142</v>
      </c>
      <c r="AL151" s="550" t="s">
        <v>646</v>
      </c>
      <c r="AM151" s="550" t="s">
        <v>647</v>
      </c>
      <c r="AN151" s="550" t="s">
        <v>858</v>
      </c>
      <c r="AO151" s="550">
        <v>2</v>
      </c>
      <c r="AP151" s="550" t="s">
        <v>859</v>
      </c>
      <c r="AQ151" s="550">
        <v>2</v>
      </c>
      <c r="AR151" s="550"/>
      <c r="AS151" s="550"/>
      <c r="AT151" s="550"/>
      <c r="AU151" s="550"/>
      <c r="AV151" s="860"/>
      <c r="AW151" s="4561"/>
      <c r="AX151" s="4561"/>
      <c r="AY151" s="4561"/>
      <c r="CO151" s="237"/>
    </row>
    <row r="152" spans="1:93">
      <c r="A152" s="5495" t="s">
        <v>3895</v>
      </c>
      <c r="B152" s="5797" t="s">
        <v>2464</v>
      </c>
      <c r="C152" s="5672" t="s">
        <v>3896</v>
      </c>
      <c r="D152" s="5860" t="s">
        <v>2187</v>
      </c>
      <c r="E152" s="554"/>
      <c r="F152" s="554"/>
      <c r="G152" s="546"/>
      <c r="H152" s="546"/>
      <c r="I152" s="546"/>
      <c r="J152" s="546"/>
      <c r="K152" s="546"/>
      <c r="L152" s="546"/>
      <c r="M152" s="546"/>
      <c r="N152" s="546"/>
      <c r="O152" s="546"/>
      <c r="P152" s="546"/>
      <c r="Q152" s="546"/>
      <c r="R152" s="546"/>
      <c r="S152" s="554"/>
      <c r="T152" s="554"/>
      <c r="U152" s="554"/>
      <c r="V152" s="554"/>
      <c r="W152" s="554"/>
      <c r="X152" s="554"/>
      <c r="Y152" s="554"/>
      <c r="Z152" s="554"/>
      <c r="AA152" s="554"/>
      <c r="AB152" s="554"/>
      <c r="AC152" s="554"/>
      <c r="AD152" s="3322"/>
      <c r="AE152" s="3070"/>
      <c r="AF152" s="554"/>
      <c r="AG152" s="256"/>
      <c r="AH152" s="3237"/>
      <c r="AI152" s="256"/>
      <c r="AJ152" s="542"/>
      <c r="AK152" s="256"/>
      <c r="AL152" s="554"/>
      <c r="AM152" s="546"/>
      <c r="AN152" s="546"/>
      <c r="AO152" s="546"/>
      <c r="AP152" s="546"/>
      <c r="AQ152" s="546"/>
      <c r="AR152" s="547"/>
      <c r="AS152" s="547"/>
      <c r="AT152" s="547"/>
      <c r="AU152" s="547"/>
      <c r="AV152" s="2997"/>
      <c r="AW152" s="4559" t="s">
        <v>2451</v>
      </c>
      <c r="AX152" s="4559" t="s">
        <v>2452</v>
      </c>
      <c r="AY152" s="823"/>
      <c r="CO152" s="237"/>
    </row>
    <row r="153" spans="1:93">
      <c r="A153" s="5454"/>
      <c r="B153" s="5798"/>
      <c r="C153" s="5673"/>
      <c r="D153" s="5861"/>
      <c r="E153" s="554"/>
      <c r="F153" s="554"/>
      <c r="G153" s="546"/>
      <c r="H153" s="546"/>
      <c r="I153" s="546"/>
      <c r="J153" s="546"/>
      <c r="K153" s="546"/>
      <c r="L153" s="546"/>
      <c r="M153" s="546"/>
      <c r="N153" s="546"/>
      <c r="O153" s="546"/>
      <c r="P153" s="546"/>
      <c r="Q153" s="546"/>
      <c r="R153" s="546"/>
      <c r="S153" s="554"/>
      <c r="T153" s="554"/>
      <c r="U153" s="554"/>
      <c r="V153" s="554"/>
      <c r="W153" s="554"/>
      <c r="X153" s="554"/>
      <c r="Y153" s="554"/>
      <c r="Z153" s="554"/>
      <c r="AA153" s="554"/>
      <c r="AB153" s="554"/>
      <c r="AC153" s="554"/>
      <c r="AD153" s="3326"/>
      <c r="AE153" s="3072"/>
      <c r="AF153" s="555"/>
      <c r="AG153" s="551"/>
      <c r="AH153" s="3256"/>
      <c r="AI153" s="551"/>
      <c r="AJ153" s="555"/>
      <c r="AK153" s="551"/>
      <c r="AL153" s="555"/>
      <c r="AM153" s="555"/>
      <c r="AN153" s="550"/>
      <c r="AO153" s="550"/>
      <c r="AP153" s="550"/>
      <c r="AQ153" s="550"/>
      <c r="AR153" s="550"/>
      <c r="AS153" s="550"/>
      <c r="AT153" s="550"/>
      <c r="AU153" s="550"/>
      <c r="AV153" s="860"/>
      <c r="AW153" s="4560"/>
      <c r="AX153" s="4560"/>
      <c r="AY153" s="823"/>
      <c r="CO153" s="237"/>
    </row>
    <row r="154" spans="1:93">
      <c r="A154" s="5454"/>
      <c r="B154" s="5799"/>
      <c r="C154" s="5674"/>
      <c r="D154" s="5862"/>
      <c r="E154" s="554"/>
      <c r="F154" s="554"/>
      <c r="G154" s="547"/>
      <c r="H154" s="547"/>
      <c r="I154" s="547"/>
      <c r="J154" s="547"/>
      <c r="K154" s="547"/>
      <c r="L154" s="547"/>
      <c r="M154" s="547"/>
      <c r="N154" s="547"/>
      <c r="O154" s="547"/>
      <c r="P154" s="547"/>
      <c r="Q154" s="547"/>
      <c r="R154" s="547"/>
      <c r="S154" s="554"/>
      <c r="T154" s="554"/>
      <c r="U154" s="554"/>
      <c r="V154" s="554"/>
      <c r="W154" s="554"/>
      <c r="X154" s="554"/>
      <c r="Y154" s="554"/>
      <c r="Z154" s="554"/>
      <c r="AA154" s="554"/>
      <c r="AB154" s="554"/>
      <c r="AC154" s="554"/>
      <c r="AD154" s="3326"/>
      <c r="AE154" s="3071"/>
      <c r="AF154" s="555"/>
      <c r="AG154" s="551"/>
      <c r="AH154" s="3256"/>
      <c r="AI154" s="551"/>
      <c r="AJ154" s="555"/>
      <c r="AK154" s="551"/>
      <c r="AL154" s="550"/>
      <c r="AM154" s="550"/>
      <c r="AN154" s="550"/>
      <c r="AO154" s="550"/>
      <c r="AP154" s="550"/>
      <c r="AQ154" s="550"/>
      <c r="AR154" s="550"/>
      <c r="AS154" s="550"/>
      <c r="AT154" s="550"/>
      <c r="AU154" s="550"/>
      <c r="AV154" s="860"/>
      <c r="AW154" s="4561"/>
      <c r="AX154" s="4561"/>
      <c r="AY154" s="823"/>
      <c r="CO154" s="237"/>
    </row>
    <row r="155" spans="1:93">
      <c r="A155" s="5454"/>
      <c r="B155" s="4559" t="s">
        <v>2463</v>
      </c>
      <c r="C155" s="5672" t="s">
        <v>3087</v>
      </c>
      <c r="D155" s="3806" t="s">
        <v>2188</v>
      </c>
      <c r="E155" s="5123" t="s">
        <v>2138</v>
      </c>
      <c r="F155" s="5123" t="s">
        <v>2189</v>
      </c>
      <c r="G155" s="3806" t="s">
        <v>2028</v>
      </c>
      <c r="H155" s="3806" t="s">
        <v>2028</v>
      </c>
      <c r="I155" s="3806" t="s">
        <v>2029</v>
      </c>
      <c r="J155" s="3806" t="s">
        <v>2029</v>
      </c>
      <c r="K155" s="3806">
        <v>6</v>
      </c>
      <c r="L155" s="3806">
        <v>0</v>
      </c>
      <c r="M155" s="3806">
        <v>12</v>
      </c>
      <c r="N155" s="3806">
        <v>6</v>
      </c>
      <c r="O155" s="3806">
        <v>0</v>
      </c>
      <c r="P155" s="3806">
        <v>12</v>
      </c>
      <c r="Q155" s="545" t="s">
        <v>2140</v>
      </c>
      <c r="R155" s="545" t="s">
        <v>2141</v>
      </c>
      <c r="S155" s="5123">
        <v>640</v>
      </c>
      <c r="T155" s="5123">
        <v>640</v>
      </c>
      <c r="U155" s="5123">
        <v>5290</v>
      </c>
      <c r="V155" s="5123">
        <v>384</v>
      </c>
      <c r="W155" s="5123">
        <v>384</v>
      </c>
      <c r="X155" s="3806">
        <v>1024</v>
      </c>
      <c r="Y155" s="5123">
        <v>1</v>
      </c>
      <c r="Z155" s="5123">
        <v>1</v>
      </c>
      <c r="AA155" s="5123" t="s">
        <v>2136</v>
      </c>
      <c r="AB155" s="5123" t="s">
        <v>2136</v>
      </c>
      <c r="AC155" s="5123" t="s">
        <v>2137</v>
      </c>
      <c r="AD155" s="3326" t="s">
        <v>2035</v>
      </c>
      <c r="AE155" s="3070"/>
      <c r="AF155" s="555" t="s">
        <v>857</v>
      </c>
      <c r="AG155" s="551"/>
      <c r="AH155" s="3256">
        <v>270</v>
      </c>
      <c r="AI155" s="551" t="s">
        <v>2137</v>
      </c>
      <c r="AJ155" s="555" t="s">
        <v>854</v>
      </c>
      <c r="AK155" s="551" t="s">
        <v>2142</v>
      </c>
      <c r="AL155" s="555" t="s">
        <v>1218</v>
      </c>
      <c r="AM155" s="555" t="s">
        <v>1219</v>
      </c>
      <c r="AN155" s="550" t="s">
        <v>858</v>
      </c>
      <c r="AO155" s="550">
        <v>2</v>
      </c>
      <c r="AP155" s="550" t="s">
        <v>859</v>
      </c>
      <c r="AQ155" s="550">
        <v>2</v>
      </c>
      <c r="AR155" s="550"/>
      <c r="AS155" s="550"/>
      <c r="AT155" s="550"/>
      <c r="AU155" s="550"/>
      <c r="AV155" s="860"/>
      <c r="AW155" s="4559" t="s">
        <v>2451</v>
      </c>
      <c r="AX155" s="4559" t="s">
        <v>2452</v>
      </c>
      <c r="AY155" s="4559"/>
      <c r="CO155" s="237"/>
    </row>
    <row r="156" spans="1:93">
      <c r="A156" s="5454"/>
      <c r="B156" s="4560"/>
      <c r="C156" s="5673"/>
      <c r="D156" s="3807"/>
      <c r="E156" s="5119"/>
      <c r="F156" s="5119"/>
      <c r="G156" s="3807"/>
      <c r="H156" s="3807"/>
      <c r="I156" s="3807"/>
      <c r="J156" s="3807"/>
      <c r="K156" s="3807"/>
      <c r="L156" s="3807"/>
      <c r="M156" s="3807"/>
      <c r="N156" s="3807"/>
      <c r="O156" s="3807"/>
      <c r="P156" s="3807"/>
      <c r="Q156" s="546"/>
      <c r="R156" s="546"/>
      <c r="S156" s="5119"/>
      <c r="T156" s="5119"/>
      <c r="U156" s="5119"/>
      <c r="V156" s="5119"/>
      <c r="W156" s="5119"/>
      <c r="X156" s="3807"/>
      <c r="Y156" s="5119"/>
      <c r="Z156" s="5119"/>
      <c r="AA156" s="5119"/>
      <c r="AB156" s="5119"/>
      <c r="AC156" s="5119"/>
      <c r="AD156" s="3326" t="s">
        <v>2035</v>
      </c>
      <c r="AE156" s="3072"/>
      <c r="AF156" s="555" t="s">
        <v>857</v>
      </c>
      <c r="AG156" s="551"/>
      <c r="AH156" s="3256">
        <v>1405</v>
      </c>
      <c r="AI156" s="551" t="s">
        <v>2137</v>
      </c>
      <c r="AJ156" s="555" t="s">
        <v>868</v>
      </c>
      <c r="AK156" s="551" t="s">
        <v>2142</v>
      </c>
      <c r="AL156" s="555" t="s">
        <v>614</v>
      </c>
      <c r="AM156" s="555" t="s">
        <v>614</v>
      </c>
      <c r="AN156" s="550" t="s">
        <v>858</v>
      </c>
      <c r="AO156" s="550">
        <v>3</v>
      </c>
      <c r="AP156" s="550" t="s">
        <v>859</v>
      </c>
      <c r="AQ156" s="550">
        <v>3</v>
      </c>
      <c r="AR156" s="550"/>
      <c r="AS156" s="550"/>
      <c r="AT156" s="550"/>
      <c r="AU156" s="550"/>
      <c r="AV156" s="860"/>
      <c r="AW156" s="4560"/>
      <c r="AX156" s="4560"/>
      <c r="AY156" s="4560"/>
      <c r="CO156" s="237"/>
    </row>
    <row r="157" spans="1:93">
      <c r="A157" s="5454"/>
      <c r="B157" s="4561"/>
      <c r="C157" s="5674"/>
      <c r="D157" s="3811"/>
      <c r="E157" s="5120"/>
      <c r="F157" s="5120"/>
      <c r="G157" s="3811"/>
      <c r="H157" s="3811"/>
      <c r="I157" s="3811"/>
      <c r="J157" s="3811"/>
      <c r="K157" s="3811"/>
      <c r="L157" s="3811"/>
      <c r="M157" s="3811"/>
      <c r="N157" s="3811"/>
      <c r="O157" s="3811"/>
      <c r="P157" s="3811"/>
      <c r="Q157" s="547"/>
      <c r="R157" s="547"/>
      <c r="S157" s="5120"/>
      <c r="T157" s="5120"/>
      <c r="U157" s="5120"/>
      <c r="V157" s="5120"/>
      <c r="W157" s="5120"/>
      <c r="X157" s="3811"/>
      <c r="Y157" s="5120"/>
      <c r="Z157" s="5120"/>
      <c r="AA157" s="5120"/>
      <c r="AB157" s="5120"/>
      <c r="AC157" s="5120"/>
      <c r="AD157" s="3326" t="s">
        <v>2035</v>
      </c>
      <c r="AE157" s="3071"/>
      <c r="AF157" s="555" t="s">
        <v>857</v>
      </c>
      <c r="AG157" s="551"/>
      <c r="AH157" s="3256">
        <v>1300</v>
      </c>
      <c r="AI157" s="551" t="s">
        <v>2137</v>
      </c>
      <c r="AJ157" s="555" t="s">
        <v>860</v>
      </c>
      <c r="AK157" s="551" t="s">
        <v>2142</v>
      </c>
      <c r="AL157" s="550" t="s">
        <v>646</v>
      </c>
      <c r="AM157" s="550" t="s">
        <v>647</v>
      </c>
      <c r="AN157" s="550" t="s">
        <v>858</v>
      </c>
      <c r="AO157" s="550">
        <v>2</v>
      </c>
      <c r="AP157" s="550" t="s">
        <v>859</v>
      </c>
      <c r="AQ157" s="550">
        <v>2</v>
      </c>
      <c r="AR157" s="550"/>
      <c r="AS157" s="550"/>
      <c r="AT157" s="550"/>
      <c r="AU157" s="550"/>
      <c r="AV157" s="860"/>
      <c r="AW157" s="4561"/>
      <c r="AX157" s="4561"/>
      <c r="AY157" s="4561"/>
      <c r="CO157" s="237"/>
    </row>
    <row r="158" spans="1:93">
      <c r="A158" s="5454"/>
      <c r="B158" s="4559" t="s">
        <v>2463</v>
      </c>
      <c r="C158" s="5672" t="s">
        <v>3086</v>
      </c>
      <c r="D158" s="3806" t="s">
        <v>155</v>
      </c>
      <c r="E158" s="5123" t="s">
        <v>2144</v>
      </c>
      <c r="F158" s="5123" t="s">
        <v>2190</v>
      </c>
      <c r="G158" s="3806" t="s">
        <v>2028</v>
      </c>
      <c r="H158" s="3806" t="s">
        <v>2028</v>
      </c>
      <c r="I158" s="3806" t="s">
        <v>2029</v>
      </c>
      <c r="J158" s="3806" t="s">
        <v>2029</v>
      </c>
      <c r="K158" s="3806">
        <v>6</v>
      </c>
      <c r="L158" s="3806">
        <v>0</v>
      </c>
      <c r="M158" s="3806">
        <v>31</v>
      </c>
      <c r="N158" s="3806">
        <v>6</v>
      </c>
      <c r="O158" s="3806">
        <v>0</v>
      </c>
      <c r="P158" s="3806">
        <v>31</v>
      </c>
      <c r="Q158" s="546" t="s">
        <v>2140</v>
      </c>
      <c r="R158" s="546" t="s">
        <v>2141</v>
      </c>
      <c r="S158" s="5123">
        <v>5290</v>
      </c>
      <c r="T158" s="5123">
        <v>5290</v>
      </c>
      <c r="U158" s="5123">
        <v>12670</v>
      </c>
      <c r="V158" s="5123">
        <v>512</v>
      </c>
      <c r="W158" s="5123">
        <v>512</v>
      </c>
      <c r="X158" s="3806">
        <v>1174</v>
      </c>
      <c r="Y158" s="5123">
        <v>4</v>
      </c>
      <c r="Z158" s="5123">
        <v>2</v>
      </c>
      <c r="AA158" s="5123" t="s">
        <v>2032</v>
      </c>
      <c r="AB158" s="5123" t="s">
        <v>2033</v>
      </c>
      <c r="AC158" s="5123" t="s">
        <v>2137</v>
      </c>
      <c r="AD158" s="3326" t="s">
        <v>2035</v>
      </c>
      <c r="AE158" s="3079" t="s">
        <v>6172</v>
      </c>
      <c r="AF158" s="555" t="s">
        <v>857</v>
      </c>
      <c r="AG158" s="551"/>
      <c r="AH158" s="3256">
        <v>270</v>
      </c>
      <c r="AI158" s="551" t="s">
        <v>2137</v>
      </c>
      <c r="AJ158" s="555" t="s">
        <v>854</v>
      </c>
      <c r="AK158" s="551" t="s">
        <v>2142</v>
      </c>
      <c r="AL158" s="18" t="s">
        <v>1135</v>
      </c>
      <c r="AM158" s="18" t="s">
        <v>1134</v>
      </c>
      <c r="AN158" s="550" t="s">
        <v>858</v>
      </c>
      <c r="AO158" s="550">
        <v>2</v>
      </c>
      <c r="AP158" s="550" t="s">
        <v>859</v>
      </c>
      <c r="AQ158" s="550">
        <v>2</v>
      </c>
      <c r="AR158" s="550"/>
      <c r="AS158" s="550"/>
      <c r="AT158" s="550"/>
      <c r="AU158" s="550"/>
      <c r="AV158" s="860"/>
      <c r="AW158" s="4559" t="s">
        <v>2466</v>
      </c>
      <c r="AX158" s="4559" t="s">
        <v>2452</v>
      </c>
      <c r="AY158" s="4559"/>
      <c r="CO158" s="237"/>
    </row>
    <row r="159" spans="1:93">
      <c r="A159" s="5454"/>
      <c r="B159" s="4560"/>
      <c r="C159" s="5673"/>
      <c r="D159" s="3807"/>
      <c r="E159" s="5119"/>
      <c r="F159" s="5119"/>
      <c r="G159" s="3807"/>
      <c r="H159" s="3807"/>
      <c r="I159" s="3807"/>
      <c r="J159" s="3807"/>
      <c r="K159" s="3807"/>
      <c r="L159" s="3807"/>
      <c r="M159" s="3807"/>
      <c r="N159" s="3807"/>
      <c r="O159" s="3807"/>
      <c r="P159" s="3807"/>
      <c r="Q159" s="546"/>
      <c r="R159" s="546"/>
      <c r="S159" s="5119"/>
      <c r="T159" s="5119"/>
      <c r="U159" s="5119"/>
      <c r="V159" s="5119"/>
      <c r="W159" s="5119"/>
      <c r="X159" s="3807"/>
      <c r="Y159" s="5119"/>
      <c r="Z159" s="5119"/>
      <c r="AA159" s="5119"/>
      <c r="AB159" s="5119"/>
      <c r="AC159" s="5119"/>
      <c r="AD159" s="3326" t="s">
        <v>2035</v>
      </c>
      <c r="AE159" s="3072"/>
      <c r="AF159" s="555" t="s">
        <v>857</v>
      </c>
      <c r="AG159" s="551"/>
      <c r="AH159" s="3256">
        <v>1405</v>
      </c>
      <c r="AI159" s="551" t="s">
        <v>2137</v>
      </c>
      <c r="AJ159" s="555" t="s">
        <v>868</v>
      </c>
      <c r="AK159" s="551" t="s">
        <v>2142</v>
      </c>
      <c r="AL159" s="555" t="s">
        <v>614</v>
      </c>
      <c r="AM159" s="555" t="s">
        <v>614</v>
      </c>
      <c r="AN159" s="550" t="s">
        <v>858</v>
      </c>
      <c r="AO159" s="550">
        <v>3</v>
      </c>
      <c r="AP159" s="550" t="s">
        <v>859</v>
      </c>
      <c r="AQ159" s="550">
        <v>3</v>
      </c>
      <c r="AR159" s="550"/>
      <c r="AS159" s="550"/>
      <c r="AT159" s="550"/>
      <c r="AU159" s="550"/>
      <c r="AV159" s="860"/>
      <c r="AW159" s="4560"/>
      <c r="AX159" s="4560"/>
      <c r="AY159" s="4560"/>
      <c r="CO159" s="237"/>
    </row>
    <row r="160" spans="1:93">
      <c r="A160" s="5454"/>
      <c r="B160" s="4561"/>
      <c r="C160" s="5674"/>
      <c r="D160" s="3811"/>
      <c r="E160" s="5120"/>
      <c r="F160" s="5120"/>
      <c r="G160" s="3811"/>
      <c r="H160" s="3811"/>
      <c r="I160" s="3811"/>
      <c r="J160" s="3811"/>
      <c r="K160" s="3811"/>
      <c r="L160" s="3811"/>
      <c r="M160" s="3811"/>
      <c r="N160" s="3811"/>
      <c r="O160" s="3811"/>
      <c r="P160" s="3811"/>
      <c r="Q160" s="547"/>
      <c r="R160" s="547"/>
      <c r="S160" s="5120"/>
      <c r="T160" s="5120"/>
      <c r="U160" s="5120"/>
      <c r="V160" s="5120"/>
      <c r="W160" s="5120"/>
      <c r="X160" s="3811"/>
      <c r="Y160" s="5120"/>
      <c r="Z160" s="5120"/>
      <c r="AA160" s="5120"/>
      <c r="AB160" s="5120"/>
      <c r="AC160" s="5120"/>
      <c r="AD160" s="3326" t="s">
        <v>2035</v>
      </c>
      <c r="AE160" s="3071"/>
      <c r="AF160" s="555" t="s">
        <v>857</v>
      </c>
      <c r="AG160" s="551"/>
      <c r="AH160" s="3256">
        <v>1300</v>
      </c>
      <c r="AI160" s="551" t="s">
        <v>2137</v>
      </c>
      <c r="AJ160" s="555" t="s">
        <v>860</v>
      </c>
      <c r="AK160" s="551" t="s">
        <v>2142</v>
      </c>
      <c r="AL160" s="550" t="s">
        <v>646</v>
      </c>
      <c r="AM160" s="550" t="s">
        <v>647</v>
      </c>
      <c r="AN160" s="550" t="s">
        <v>858</v>
      </c>
      <c r="AO160" s="550">
        <v>2</v>
      </c>
      <c r="AP160" s="550" t="s">
        <v>859</v>
      </c>
      <c r="AQ160" s="550">
        <v>2</v>
      </c>
      <c r="AR160" s="550"/>
      <c r="AS160" s="550"/>
      <c r="AT160" s="550"/>
      <c r="AU160" s="550"/>
      <c r="AV160" s="860"/>
      <c r="AW160" s="4561"/>
      <c r="AX160" s="4561"/>
      <c r="AY160" s="4561"/>
      <c r="CO160" s="237"/>
    </row>
    <row r="161" spans="1:93">
      <c r="A161" s="5454"/>
      <c r="B161" s="4559" t="s">
        <v>2463</v>
      </c>
      <c r="C161" s="5672" t="s">
        <v>3682</v>
      </c>
      <c r="D161" s="3806" t="s">
        <v>156</v>
      </c>
      <c r="E161" s="5123" t="s">
        <v>2144</v>
      </c>
      <c r="F161" s="5123" t="s">
        <v>2191</v>
      </c>
      <c r="G161" s="3806" t="s">
        <v>2028</v>
      </c>
      <c r="H161" s="3806" t="s">
        <v>2028</v>
      </c>
      <c r="I161" s="3806" t="s">
        <v>2029</v>
      </c>
      <c r="J161" s="3806" t="s">
        <v>2029</v>
      </c>
      <c r="K161" s="3806">
        <v>6</v>
      </c>
      <c r="L161" s="3806">
        <v>0</v>
      </c>
      <c r="M161" s="3806">
        <v>31</v>
      </c>
      <c r="N161" s="3806">
        <v>6</v>
      </c>
      <c r="O161" s="3806">
        <v>0</v>
      </c>
      <c r="P161" s="3806">
        <v>31</v>
      </c>
      <c r="Q161" s="546" t="s">
        <v>2140</v>
      </c>
      <c r="R161" s="546" t="s">
        <v>2141</v>
      </c>
      <c r="S161" s="5123">
        <v>12670</v>
      </c>
      <c r="T161" s="5123">
        <v>12670</v>
      </c>
      <c r="U161" s="5123">
        <v>23968</v>
      </c>
      <c r="V161" s="5123">
        <v>512</v>
      </c>
      <c r="W161" s="5123">
        <v>512</v>
      </c>
      <c r="X161" s="5123">
        <v>1168</v>
      </c>
      <c r="Y161" s="5123">
        <v>4</v>
      </c>
      <c r="Z161" s="5123">
        <v>2</v>
      </c>
      <c r="AA161" s="5123" t="s">
        <v>2032</v>
      </c>
      <c r="AB161" s="5123" t="s">
        <v>2033</v>
      </c>
      <c r="AC161" s="5123" t="s">
        <v>2137</v>
      </c>
      <c r="AD161" s="3326" t="s">
        <v>2035</v>
      </c>
      <c r="AE161" s="3079" t="s">
        <v>6173</v>
      </c>
      <c r="AF161" s="555" t="s">
        <v>857</v>
      </c>
      <c r="AG161" s="551"/>
      <c r="AH161" s="3256">
        <v>270</v>
      </c>
      <c r="AI161" s="551" t="s">
        <v>2137</v>
      </c>
      <c r="AJ161" s="555" t="s">
        <v>854</v>
      </c>
      <c r="AK161" s="551" t="s">
        <v>2142</v>
      </c>
      <c r="AL161" s="555" t="s">
        <v>866</v>
      </c>
      <c r="AM161" s="550" t="s">
        <v>867</v>
      </c>
      <c r="AN161" s="550" t="s">
        <v>858</v>
      </c>
      <c r="AO161" s="550">
        <v>2</v>
      </c>
      <c r="AP161" s="550" t="s">
        <v>859</v>
      </c>
      <c r="AQ161" s="550">
        <v>2</v>
      </c>
      <c r="AR161" s="550"/>
      <c r="AS161" s="550"/>
      <c r="AT161" s="550"/>
      <c r="AU161" s="550"/>
      <c r="AV161" s="860"/>
      <c r="AW161" s="4559" t="s">
        <v>2468</v>
      </c>
      <c r="AX161" s="4559" t="s">
        <v>2452</v>
      </c>
      <c r="AY161" s="4559"/>
      <c r="CO161" s="237"/>
    </row>
    <row r="162" spans="1:93">
      <c r="A162" s="5454"/>
      <c r="B162" s="4560"/>
      <c r="C162" s="5673"/>
      <c r="D162" s="3807"/>
      <c r="E162" s="5119"/>
      <c r="F162" s="5119"/>
      <c r="G162" s="3807"/>
      <c r="H162" s="3807"/>
      <c r="I162" s="3807"/>
      <c r="J162" s="3807"/>
      <c r="K162" s="3807"/>
      <c r="L162" s="3807"/>
      <c r="M162" s="3807"/>
      <c r="N162" s="3807"/>
      <c r="O162" s="3807"/>
      <c r="P162" s="3807"/>
      <c r="Q162" s="546"/>
      <c r="R162" s="546"/>
      <c r="S162" s="5119"/>
      <c r="T162" s="5119"/>
      <c r="U162" s="5119"/>
      <c r="V162" s="5119"/>
      <c r="W162" s="5119"/>
      <c r="X162" s="5119"/>
      <c r="Y162" s="5119"/>
      <c r="Z162" s="5119"/>
      <c r="AA162" s="5119"/>
      <c r="AB162" s="5119"/>
      <c r="AC162" s="5119"/>
      <c r="AD162" s="3326" t="s">
        <v>2035</v>
      </c>
      <c r="AE162" s="3072"/>
      <c r="AF162" s="555" t="s">
        <v>857</v>
      </c>
      <c r="AG162" s="551"/>
      <c r="AH162" s="3256">
        <v>1405</v>
      </c>
      <c r="AI162" s="551" t="s">
        <v>2137</v>
      </c>
      <c r="AJ162" s="555" t="s">
        <v>868</v>
      </c>
      <c r="AK162" s="551" t="s">
        <v>2142</v>
      </c>
      <c r="AL162" s="555" t="s">
        <v>614</v>
      </c>
      <c r="AM162" s="555" t="s">
        <v>614</v>
      </c>
      <c r="AN162" s="550" t="s">
        <v>858</v>
      </c>
      <c r="AO162" s="550">
        <v>3</v>
      </c>
      <c r="AP162" s="550" t="s">
        <v>859</v>
      </c>
      <c r="AQ162" s="550">
        <v>3</v>
      </c>
      <c r="AR162" s="550"/>
      <c r="AS162" s="550"/>
      <c r="AT162" s="550"/>
      <c r="AU162" s="550"/>
      <c r="AV162" s="860"/>
      <c r="AW162" s="4560"/>
      <c r="AX162" s="4560"/>
      <c r="AY162" s="4560"/>
      <c r="CO162" s="237"/>
    </row>
    <row r="163" spans="1:93">
      <c r="A163" s="5845"/>
      <c r="B163" s="4561"/>
      <c r="C163" s="5674"/>
      <c r="D163" s="3811"/>
      <c r="E163" s="5120"/>
      <c r="F163" s="5120"/>
      <c r="G163" s="3811"/>
      <c r="H163" s="3811"/>
      <c r="I163" s="3811"/>
      <c r="J163" s="3811"/>
      <c r="K163" s="3811"/>
      <c r="L163" s="3811"/>
      <c r="M163" s="3811"/>
      <c r="N163" s="3811"/>
      <c r="O163" s="3811"/>
      <c r="P163" s="3811"/>
      <c r="Q163" s="546"/>
      <c r="R163" s="546"/>
      <c r="S163" s="5120"/>
      <c r="T163" s="5120"/>
      <c r="U163" s="5120"/>
      <c r="V163" s="5120"/>
      <c r="W163" s="5120"/>
      <c r="X163" s="5120"/>
      <c r="Y163" s="5120"/>
      <c r="Z163" s="5120"/>
      <c r="AA163" s="5120"/>
      <c r="AB163" s="5120"/>
      <c r="AC163" s="5120"/>
      <c r="AD163" s="3321" t="s">
        <v>2035</v>
      </c>
      <c r="AE163" s="3071"/>
      <c r="AF163" s="543" t="s">
        <v>857</v>
      </c>
      <c r="AG163" s="255"/>
      <c r="AH163" s="3236">
        <v>1300</v>
      </c>
      <c r="AI163" s="255" t="s">
        <v>2137</v>
      </c>
      <c r="AJ163" s="543" t="s">
        <v>860</v>
      </c>
      <c r="AK163" s="255" t="s">
        <v>2142</v>
      </c>
      <c r="AL163" s="545" t="s">
        <v>646</v>
      </c>
      <c r="AM163" s="545" t="s">
        <v>647</v>
      </c>
      <c r="AN163" s="545" t="s">
        <v>858</v>
      </c>
      <c r="AO163" s="545">
        <v>2</v>
      </c>
      <c r="AP163" s="545" t="s">
        <v>859</v>
      </c>
      <c r="AQ163" s="545">
        <v>2</v>
      </c>
      <c r="AR163" s="545"/>
      <c r="AS163" s="545"/>
      <c r="AT163" s="545"/>
      <c r="AU163" s="545"/>
      <c r="AV163" s="2936"/>
      <c r="AW163" s="4561"/>
      <c r="AX163" s="4561"/>
      <c r="AY163" s="4561"/>
      <c r="CO163" s="237"/>
    </row>
    <row r="164" spans="1:93">
      <c r="A164" s="5495" t="s">
        <v>3897</v>
      </c>
      <c r="B164" s="5797" t="s">
        <v>2464</v>
      </c>
      <c r="C164" s="5672" t="s">
        <v>3898</v>
      </c>
      <c r="D164" s="5860" t="s">
        <v>2192</v>
      </c>
      <c r="E164" s="543"/>
      <c r="F164" s="543"/>
      <c r="G164" s="545"/>
      <c r="H164" s="545"/>
      <c r="I164" s="545"/>
      <c r="J164" s="545"/>
      <c r="K164" s="545"/>
      <c r="L164" s="545"/>
      <c r="M164" s="545"/>
      <c r="N164" s="545"/>
      <c r="O164" s="545"/>
      <c r="P164" s="545"/>
      <c r="Q164" s="545"/>
      <c r="R164" s="545"/>
      <c r="S164" s="543"/>
      <c r="T164" s="543"/>
      <c r="U164" s="543"/>
      <c r="V164" s="543"/>
      <c r="W164" s="543"/>
      <c r="X164" s="543"/>
      <c r="Y164" s="543"/>
      <c r="Z164" s="543"/>
      <c r="AA164" s="543"/>
      <c r="AB164" s="543"/>
      <c r="AC164" s="543"/>
      <c r="AD164" s="3326"/>
      <c r="AE164" s="3070"/>
      <c r="AF164" s="555"/>
      <c r="AG164" s="551"/>
      <c r="AH164" s="3256"/>
      <c r="AI164" s="551"/>
      <c r="AJ164" s="555"/>
      <c r="AK164" s="551"/>
      <c r="AL164" s="555"/>
      <c r="AM164" s="550"/>
      <c r="AN164" s="550"/>
      <c r="AO164" s="550"/>
      <c r="AP164" s="550"/>
      <c r="AQ164" s="550"/>
      <c r="AR164" s="550"/>
      <c r="AS164" s="550"/>
      <c r="AT164" s="550"/>
      <c r="AU164" s="550"/>
      <c r="AV164" s="860"/>
      <c r="AW164" s="4559" t="s">
        <v>2466</v>
      </c>
      <c r="AX164" s="4559" t="s">
        <v>2452</v>
      </c>
      <c r="AY164" s="822"/>
      <c r="CO164" s="237"/>
    </row>
    <row r="165" spans="1:93">
      <c r="A165" s="5454"/>
      <c r="B165" s="5798"/>
      <c r="C165" s="5673"/>
      <c r="D165" s="5861"/>
      <c r="E165" s="554"/>
      <c r="F165" s="554"/>
      <c r="G165" s="546"/>
      <c r="H165" s="546"/>
      <c r="I165" s="546"/>
      <c r="J165" s="546"/>
      <c r="K165" s="546"/>
      <c r="L165" s="546"/>
      <c r="M165" s="546"/>
      <c r="N165" s="546"/>
      <c r="O165" s="546"/>
      <c r="P165" s="546"/>
      <c r="Q165" s="546"/>
      <c r="R165" s="546"/>
      <c r="S165" s="554"/>
      <c r="T165" s="554"/>
      <c r="U165" s="554"/>
      <c r="V165" s="554"/>
      <c r="W165" s="554"/>
      <c r="X165" s="554"/>
      <c r="Y165" s="554"/>
      <c r="Z165" s="554"/>
      <c r="AA165" s="554"/>
      <c r="AB165" s="554"/>
      <c r="AC165" s="554"/>
      <c r="AD165" s="3326"/>
      <c r="AE165" s="3072"/>
      <c r="AF165" s="555"/>
      <c r="AG165" s="551"/>
      <c r="AH165" s="3256"/>
      <c r="AI165" s="551"/>
      <c r="AJ165" s="555"/>
      <c r="AK165" s="551"/>
      <c r="AL165" s="555"/>
      <c r="AM165" s="555"/>
      <c r="AN165" s="550"/>
      <c r="AO165" s="550"/>
      <c r="AP165" s="550"/>
      <c r="AQ165" s="550"/>
      <c r="AR165" s="550"/>
      <c r="AS165" s="550"/>
      <c r="AT165" s="550"/>
      <c r="AU165" s="550"/>
      <c r="AV165" s="860"/>
      <c r="AW165" s="4560"/>
      <c r="AX165" s="4560"/>
      <c r="AY165" s="823"/>
      <c r="CO165" s="237"/>
    </row>
    <row r="166" spans="1:93">
      <c r="A166" s="5454"/>
      <c r="B166" s="5798"/>
      <c r="C166" s="5673"/>
      <c r="D166" s="5861"/>
      <c r="E166" s="554"/>
      <c r="F166" s="554"/>
      <c r="G166" s="546"/>
      <c r="H166" s="546"/>
      <c r="I166" s="546"/>
      <c r="J166" s="546"/>
      <c r="K166" s="546"/>
      <c r="L166" s="546"/>
      <c r="M166" s="546"/>
      <c r="N166" s="546"/>
      <c r="O166" s="546"/>
      <c r="P166" s="546"/>
      <c r="Q166" s="546"/>
      <c r="R166" s="546"/>
      <c r="S166" s="554"/>
      <c r="T166" s="554"/>
      <c r="U166" s="554"/>
      <c r="V166" s="554"/>
      <c r="W166" s="554"/>
      <c r="X166" s="554"/>
      <c r="Y166" s="554"/>
      <c r="Z166" s="554"/>
      <c r="AA166" s="554"/>
      <c r="AB166" s="554"/>
      <c r="AC166" s="554"/>
      <c r="AD166" s="3326"/>
      <c r="AE166" s="3072"/>
      <c r="AF166" s="555"/>
      <c r="AG166" s="551"/>
      <c r="AH166" s="3256"/>
      <c r="AI166" s="551"/>
      <c r="AJ166" s="555"/>
      <c r="AK166" s="551"/>
      <c r="AL166" s="555"/>
      <c r="AM166" s="555"/>
      <c r="AN166" s="550"/>
      <c r="AO166" s="550"/>
      <c r="AP166" s="550"/>
      <c r="AQ166" s="550"/>
      <c r="AR166" s="550"/>
      <c r="AS166" s="550"/>
      <c r="AT166" s="550"/>
      <c r="AU166" s="550"/>
      <c r="AV166" s="860"/>
      <c r="AW166" s="4560"/>
      <c r="AX166" s="4560"/>
      <c r="AY166" s="823"/>
      <c r="CO166" s="237"/>
    </row>
    <row r="167" spans="1:93">
      <c r="A167" s="5454"/>
      <c r="B167" s="5799"/>
      <c r="C167" s="5674"/>
      <c r="D167" s="5862"/>
      <c r="E167" s="542"/>
      <c r="F167" s="542"/>
      <c r="G167" s="547"/>
      <c r="H167" s="547"/>
      <c r="I167" s="547"/>
      <c r="J167" s="547"/>
      <c r="K167" s="547"/>
      <c r="L167" s="547"/>
      <c r="M167" s="547"/>
      <c r="N167" s="547"/>
      <c r="O167" s="547"/>
      <c r="P167" s="547"/>
      <c r="Q167" s="547"/>
      <c r="R167" s="547"/>
      <c r="S167" s="542"/>
      <c r="T167" s="542"/>
      <c r="U167" s="542"/>
      <c r="V167" s="542"/>
      <c r="W167" s="542"/>
      <c r="X167" s="542"/>
      <c r="Y167" s="542"/>
      <c r="Z167" s="542"/>
      <c r="AA167" s="542"/>
      <c r="AB167" s="542"/>
      <c r="AC167" s="542"/>
      <c r="AD167" s="3326"/>
      <c r="AE167" s="3071"/>
      <c r="AF167" s="555"/>
      <c r="AG167" s="551"/>
      <c r="AH167" s="3256"/>
      <c r="AI167" s="551"/>
      <c r="AJ167" s="555"/>
      <c r="AK167" s="551"/>
      <c r="AL167" s="550"/>
      <c r="AM167" s="550"/>
      <c r="AN167" s="550"/>
      <c r="AO167" s="550"/>
      <c r="AP167" s="550"/>
      <c r="AQ167" s="550"/>
      <c r="AR167" s="550"/>
      <c r="AS167" s="550"/>
      <c r="AT167" s="550"/>
      <c r="AU167" s="550"/>
      <c r="AV167" s="860"/>
      <c r="AW167" s="4561"/>
      <c r="AX167" s="4561"/>
      <c r="AY167" s="410"/>
      <c r="CO167" s="237"/>
    </row>
    <row r="168" spans="1:93">
      <c r="A168" s="5454"/>
      <c r="B168" s="4559" t="s">
        <v>2463</v>
      </c>
      <c r="C168" s="5672" t="s">
        <v>3683</v>
      </c>
      <c r="D168" s="3806" t="s">
        <v>157</v>
      </c>
      <c r="E168" s="5123" t="s">
        <v>2157</v>
      </c>
      <c r="F168" s="5123" t="s">
        <v>2193</v>
      </c>
      <c r="G168" s="3806" t="s">
        <v>2028</v>
      </c>
      <c r="H168" s="3806" t="s">
        <v>2028</v>
      </c>
      <c r="I168" s="3806" t="s">
        <v>2029</v>
      </c>
      <c r="J168" s="3806" t="s">
        <v>2029</v>
      </c>
      <c r="K168" s="3806">
        <v>8</v>
      </c>
      <c r="L168" s="3806">
        <v>0</v>
      </c>
      <c r="M168" s="3806">
        <v>31</v>
      </c>
      <c r="N168" s="3806">
        <v>8</v>
      </c>
      <c r="O168" s="3806">
        <v>0</v>
      </c>
      <c r="P168" s="3806">
        <v>31</v>
      </c>
      <c r="Q168" s="546" t="s">
        <v>2140</v>
      </c>
      <c r="R168" s="546" t="s">
        <v>2141</v>
      </c>
      <c r="S168" s="5123">
        <v>4590</v>
      </c>
      <c r="T168" s="5123">
        <v>4590</v>
      </c>
      <c r="U168" s="5123">
        <v>9290</v>
      </c>
      <c r="V168" s="5123">
        <v>512</v>
      </c>
      <c r="W168" s="5123">
        <v>512</v>
      </c>
      <c r="X168" s="5123">
        <v>1216</v>
      </c>
      <c r="Y168" s="5123">
        <v>16</v>
      </c>
      <c r="Z168" s="5123">
        <v>2</v>
      </c>
      <c r="AA168" s="5123" t="s">
        <v>2045</v>
      </c>
      <c r="AB168" s="5123" t="s">
        <v>2033</v>
      </c>
      <c r="AC168" s="5123" t="s">
        <v>2137</v>
      </c>
      <c r="AD168" s="3326" t="s">
        <v>2035</v>
      </c>
      <c r="AE168" s="3070"/>
      <c r="AF168" s="555" t="s">
        <v>857</v>
      </c>
      <c r="AG168" s="551"/>
      <c r="AH168" s="3256">
        <v>270</v>
      </c>
      <c r="AI168" s="551" t="s">
        <v>2137</v>
      </c>
      <c r="AJ168" s="555" t="s">
        <v>854</v>
      </c>
      <c r="AK168" s="551" t="s">
        <v>2142</v>
      </c>
      <c r="AL168" s="555" t="s">
        <v>1218</v>
      </c>
      <c r="AM168" s="555" t="s">
        <v>1219</v>
      </c>
      <c r="AN168" s="550" t="s">
        <v>858</v>
      </c>
      <c r="AO168" s="550">
        <v>2</v>
      </c>
      <c r="AP168" s="550" t="s">
        <v>859</v>
      </c>
      <c r="AQ168" s="550">
        <v>2</v>
      </c>
      <c r="AR168" s="550"/>
      <c r="AS168" s="550"/>
      <c r="AT168" s="550"/>
      <c r="AU168" s="550"/>
      <c r="AV168" s="860"/>
      <c r="AW168" s="4559" t="s">
        <v>2466</v>
      </c>
      <c r="AX168" s="4559" t="s">
        <v>2452</v>
      </c>
      <c r="AY168" s="4559"/>
      <c r="CO168" s="237"/>
    </row>
    <row r="169" spans="1:93">
      <c r="A169" s="5454"/>
      <c r="B169" s="4560"/>
      <c r="C169" s="5673"/>
      <c r="D169" s="3807"/>
      <c r="E169" s="5119"/>
      <c r="F169" s="5119"/>
      <c r="G169" s="3807"/>
      <c r="H169" s="3807"/>
      <c r="I169" s="3807"/>
      <c r="J169" s="3807"/>
      <c r="K169" s="3807"/>
      <c r="L169" s="3807"/>
      <c r="M169" s="3807"/>
      <c r="N169" s="3807"/>
      <c r="O169" s="3807"/>
      <c r="P169" s="3807"/>
      <c r="Q169" s="546"/>
      <c r="R169" s="546"/>
      <c r="S169" s="5119"/>
      <c r="T169" s="5119"/>
      <c r="U169" s="5119"/>
      <c r="V169" s="5119"/>
      <c r="W169" s="5119"/>
      <c r="X169" s="5119"/>
      <c r="Y169" s="5119"/>
      <c r="Z169" s="5119"/>
      <c r="AA169" s="5119"/>
      <c r="AB169" s="5119"/>
      <c r="AC169" s="5119"/>
      <c r="AD169" s="3326" t="s">
        <v>2035</v>
      </c>
      <c r="AE169" s="3072"/>
      <c r="AF169" s="555" t="s">
        <v>857</v>
      </c>
      <c r="AG169" s="551"/>
      <c r="AH169" s="3256">
        <v>1500</v>
      </c>
      <c r="AI169" s="551" t="s">
        <v>2137</v>
      </c>
      <c r="AJ169" s="555" t="s">
        <v>874</v>
      </c>
      <c r="AK169" s="551" t="s">
        <v>2142</v>
      </c>
      <c r="AL169" s="555" t="s">
        <v>342</v>
      </c>
      <c r="AM169" s="555" t="s">
        <v>341</v>
      </c>
      <c r="AN169" s="550" t="s">
        <v>858</v>
      </c>
      <c r="AO169" s="550">
        <v>2</v>
      </c>
      <c r="AP169" s="550" t="s">
        <v>859</v>
      </c>
      <c r="AQ169" s="550">
        <v>2</v>
      </c>
      <c r="AR169" s="550">
        <v>3</v>
      </c>
      <c r="AS169" s="550" t="s">
        <v>875</v>
      </c>
      <c r="AT169" s="550" t="s">
        <v>859</v>
      </c>
      <c r="AU169" s="550" t="s">
        <v>876</v>
      </c>
      <c r="AV169" s="860" t="s">
        <v>877</v>
      </c>
      <c r="AW169" s="4560"/>
      <c r="AX169" s="4560"/>
      <c r="AY169" s="4560"/>
      <c r="CO169" s="237"/>
    </row>
    <row r="170" spans="1:93">
      <c r="A170" s="5454"/>
      <c r="B170" s="4560"/>
      <c r="C170" s="5673"/>
      <c r="D170" s="3807"/>
      <c r="E170" s="5119"/>
      <c r="F170" s="5119"/>
      <c r="G170" s="3807"/>
      <c r="H170" s="3807"/>
      <c r="I170" s="3807"/>
      <c r="J170" s="3807"/>
      <c r="K170" s="3807"/>
      <c r="L170" s="3807"/>
      <c r="M170" s="3807"/>
      <c r="N170" s="3807"/>
      <c r="O170" s="3807"/>
      <c r="P170" s="3807"/>
      <c r="Q170" s="546"/>
      <c r="R170" s="546"/>
      <c r="S170" s="5119"/>
      <c r="T170" s="5119"/>
      <c r="U170" s="5119"/>
      <c r="V170" s="5119"/>
      <c r="W170" s="5119"/>
      <c r="X170" s="5119"/>
      <c r="Y170" s="5119"/>
      <c r="Z170" s="5119"/>
      <c r="AA170" s="5119"/>
      <c r="AB170" s="5119"/>
      <c r="AC170" s="5119"/>
      <c r="AD170" s="3326" t="s">
        <v>2035</v>
      </c>
      <c r="AE170" s="3072"/>
      <c r="AF170" s="555" t="s">
        <v>857</v>
      </c>
      <c r="AG170" s="551"/>
      <c r="AH170" s="3256">
        <v>1405</v>
      </c>
      <c r="AI170" s="551" t="s">
        <v>2137</v>
      </c>
      <c r="AJ170" s="555" t="s">
        <v>868</v>
      </c>
      <c r="AK170" s="551" t="s">
        <v>2142</v>
      </c>
      <c r="AL170" s="555" t="s">
        <v>614</v>
      </c>
      <c r="AM170" s="555" t="s">
        <v>614</v>
      </c>
      <c r="AN170" s="550" t="s">
        <v>858</v>
      </c>
      <c r="AO170" s="550">
        <v>3</v>
      </c>
      <c r="AP170" s="550" t="s">
        <v>859</v>
      </c>
      <c r="AQ170" s="550">
        <v>3</v>
      </c>
      <c r="AR170" s="550"/>
      <c r="AS170" s="550"/>
      <c r="AT170" s="550"/>
      <c r="AU170" s="550"/>
      <c r="AV170" s="860"/>
      <c r="AW170" s="4560"/>
      <c r="AX170" s="4560"/>
      <c r="AY170" s="4560"/>
      <c r="CO170" s="237"/>
    </row>
    <row r="171" spans="1:93">
      <c r="A171" s="5454"/>
      <c r="B171" s="4561"/>
      <c r="C171" s="5674"/>
      <c r="D171" s="3811"/>
      <c r="E171" s="5120"/>
      <c r="F171" s="5120"/>
      <c r="G171" s="3811"/>
      <c r="H171" s="3811"/>
      <c r="I171" s="3811"/>
      <c r="J171" s="3811"/>
      <c r="K171" s="3811"/>
      <c r="L171" s="3811"/>
      <c r="M171" s="3811"/>
      <c r="N171" s="3811"/>
      <c r="O171" s="3811"/>
      <c r="P171" s="3811"/>
      <c r="Q171" s="547"/>
      <c r="R171" s="547"/>
      <c r="S171" s="5120"/>
      <c r="T171" s="5120"/>
      <c r="U171" s="5120"/>
      <c r="V171" s="5120"/>
      <c r="W171" s="5120"/>
      <c r="X171" s="5120"/>
      <c r="Y171" s="5120"/>
      <c r="Z171" s="5120"/>
      <c r="AA171" s="5120"/>
      <c r="AB171" s="5120"/>
      <c r="AC171" s="5120"/>
      <c r="AD171" s="3326" t="s">
        <v>2035</v>
      </c>
      <c r="AE171" s="3071"/>
      <c r="AF171" s="555" t="s">
        <v>857</v>
      </c>
      <c r="AG171" s="551"/>
      <c r="AH171" s="3256">
        <v>1300</v>
      </c>
      <c r="AI171" s="551" t="s">
        <v>2137</v>
      </c>
      <c r="AJ171" s="555" t="s">
        <v>860</v>
      </c>
      <c r="AK171" s="551" t="s">
        <v>2142</v>
      </c>
      <c r="AL171" s="550" t="s">
        <v>646</v>
      </c>
      <c r="AM171" s="550" t="s">
        <v>647</v>
      </c>
      <c r="AN171" s="550" t="s">
        <v>858</v>
      </c>
      <c r="AO171" s="550">
        <v>2</v>
      </c>
      <c r="AP171" s="550" t="s">
        <v>859</v>
      </c>
      <c r="AQ171" s="550">
        <v>2</v>
      </c>
      <c r="AR171" s="550"/>
      <c r="AS171" s="550"/>
      <c r="AT171" s="550"/>
      <c r="AU171" s="550"/>
      <c r="AV171" s="860"/>
      <c r="AW171" s="4561"/>
      <c r="AX171" s="4561"/>
      <c r="AY171" s="4561"/>
      <c r="CO171" s="237"/>
    </row>
    <row r="172" spans="1:93">
      <c r="A172" s="5454"/>
      <c r="B172" s="4559" t="s">
        <v>2463</v>
      </c>
      <c r="C172" s="5672" t="s">
        <v>3684</v>
      </c>
      <c r="D172" s="3806" t="s">
        <v>158</v>
      </c>
      <c r="E172" s="5123" t="s">
        <v>2157</v>
      </c>
      <c r="F172" s="5123" t="s">
        <v>2194</v>
      </c>
      <c r="G172" s="3806" t="s">
        <v>2028</v>
      </c>
      <c r="H172" s="3806" t="s">
        <v>2028</v>
      </c>
      <c r="I172" s="3806" t="s">
        <v>2029</v>
      </c>
      <c r="J172" s="3806" t="s">
        <v>2029</v>
      </c>
      <c r="K172" s="3806">
        <v>8</v>
      </c>
      <c r="L172" s="3806">
        <v>0</v>
      </c>
      <c r="M172" s="3806">
        <v>31</v>
      </c>
      <c r="N172" s="3806">
        <v>8</v>
      </c>
      <c r="O172" s="3806">
        <v>0</v>
      </c>
      <c r="P172" s="3806">
        <v>31</v>
      </c>
      <c r="Q172" s="546" t="s">
        <v>2140</v>
      </c>
      <c r="R172" s="546" t="s">
        <v>2141</v>
      </c>
      <c r="S172" s="5123">
        <v>9290</v>
      </c>
      <c r="T172" s="5123">
        <v>9290</v>
      </c>
      <c r="U172" s="5123">
        <v>16670</v>
      </c>
      <c r="V172" s="5123">
        <v>512</v>
      </c>
      <c r="W172" s="5123">
        <v>512</v>
      </c>
      <c r="X172" s="5123">
        <v>1388</v>
      </c>
      <c r="Y172" s="5123">
        <v>8</v>
      </c>
      <c r="Z172" s="5123">
        <v>2</v>
      </c>
      <c r="AA172" s="5123" t="s">
        <v>2032</v>
      </c>
      <c r="AB172" s="5123" t="s">
        <v>2033</v>
      </c>
      <c r="AC172" s="5123" t="s">
        <v>2137</v>
      </c>
      <c r="AD172" s="3326" t="s">
        <v>2035</v>
      </c>
      <c r="AE172" s="3079" t="s">
        <v>6172</v>
      </c>
      <c r="AF172" s="555" t="s">
        <v>857</v>
      </c>
      <c r="AG172" s="551"/>
      <c r="AH172" s="3256">
        <v>270</v>
      </c>
      <c r="AI172" s="551" t="s">
        <v>2137</v>
      </c>
      <c r="AJ172" s="555" t="s">
        <v>854</v>
      </c>
      <c r="AK172" s="551" t="s">
        <v>2142</v>
      </c>
      <c r="AL172" s="18" t="s">
        <v>1135</v>
      </c>
      <c r="AM172" s="18" t="s">
        <v>1134</v>
      </c>
      <c r="AN172" s="550" t="s">
        <v>858</v>
      </c>
      <c r="AO172" s="550">
        <v>2</v>
      </c>
      <c r="AP172" s="550" t="s">
        <v>859</v>
      </c>
      <c r="AQ172" s="550">
        <v>2</v>
      </c>
      <c r="AR172" s="550"/>
      <c r="AS172" s="550"/>
      <c r="AT172" s="550"/>
      <c r="AU172" s="550"/>
      <c r="AV172" s="860"/>
      <c r="AW172" s="4559" t="s">
        <v>2468</v>
      </c>
      <c r="AX172" s="4559" t="s">
        <v>2452</v>
      </c>
      <c r="AY172" s="4559"/>
      <c r="CO172" s="237"/>
    </row>
    <row r="173" spans="1:93">
      <c r="A173" s="5454"/>
      <c r="B173" s="4560"/>
      <c r="C173" s="5673"/>
      <c r="D173" s="3807"/>
      <c r="E173" s="5119"/>
      <c r="F173" s="5119"/>
      <c r="G173" s="3807"/>
      <c r="H173" s="3807"/>
      <c r="I173" s="3807"/>
      <c r="J173" s="3807"/>
      <c r="K173" s="3807"/>
      <c r="L173" s="3807"/>
      <c r="M173" s="3807"/>
      <c r="N173" s="3807"/>
      <c r="O173" s="3807"/>
      <c r="P173" s="3807"/>
      <c r="Q173" s="546"/>
      <c r="R173" s="546"/>
      <c r="S173" s="5119"/>
      <c r="T173" s="5119"/>
      <c r="U173" s="5119"/>
      <c r="V173" s="5119"/>
      <c r="W173" s="5119"/>
      <c r="X173" s="5119"/>
      <c r="Y173" s="5119"/>
      <c r="Z173" s="5119"/>
      <c r="AA173" s="5119"/>
      <c r="AB173" s="5119"/>
      <c r="AC173" s="5119"/>
      <c r="AD173" s="3326" t="s">
        <v>2035</v>
      </c>
      <c r="AE173" s="3072"/>
      <c r="AF173" s="555" t="s">
        <v>857</v>
      </c>
      <c r="AG173" s="551"/>
      <c r="AH173" s="3256">
        <v>1500</v>
      </c>
      <c r="AI173" s="551" t="s">
        <v>2137</v>
      </c>
      <c r="AJ173" s="555" t="s">
        <v>874</v>
      </c>
      <c r="AK173" s="551" t="s">
        <v>2142</v>
      </c>
      <c r="AL173" s="555" t="s">
        <v>342</v>
      </c>
      <c r="AM173" s="555" t="s">
        <v>341</v>
      </c>
      <c r="AN173" s="550" t="s">
        <v>858</v>
      </c>
      <c r="AO173" s="550">
        <v>2</v>
      </c>
      <c r="AP173" s="550" t="s">
        <v>859</v>
      </c>
      <c r="AQ173" s="550">
        <v>2</v>
      </c>
      <c r="AR173" s="550">
        <v>3</v>
      </c>
      <c r="AS173" s="550" t="s">
        <v>875</v>
      </c>
      <c r="AT173" s="550" t="s">
        <v>859</v>
      </c>
      <c r="AU173" s="550" t="s">
        <v>876</v>
      </c>
      <c r="AV173" s="860" t="s">
        <v>877</v>
      </c>
      <c r="AW173" s="4560"/>
      <c r="AX173" s="4560"/>
      <c r="AY173" s="4560"/>
      <c r="CO173" s="237"/>
    </row>
    <row r="174" spans="1:93">
      <c r="A174" s="5454"/>
      <c r="B174" s="4560"/>
      <c r="C174" s="5673"/>
      <c r="D174" s="3807"/>
      <c r="E174" s="5119"/>
      <c r="F174" s="5119"/>
      <c r="G174" s="3807"/>
      <c r="H174" s="3807"/>
      <c r="I174" s="3807"/>
      <c r="J174" s="3807"/>
      <c r="K174" s="3807"/>
      <c r="L174" s="3807"/>
      <c r="M174" s="3807"/>
      <c r="N174" s="3807"/>
      <c r="O174" s="3807"/>
      <c r="P174" s="3807"/>
      <c r="Q174" s="546"/>
      <c r="R174" s="546"/>
      <c r="S174" s="5119"/>
      <c r="T174" s="5119"/>
      <c r="U174" s="5119"/>
      <c r="V174" s="5119"/>
      <c r="W174" s="5119"/>
      <c r="X174" s="5119"/>
      <c r="Y174" s="5119"/>
      <c r="Z174" s="5119"/>
      <c r="AA174" s="5119"/>
      <c r="AB174" s="5119"/>
      <c r="AC174" s="5119"/>
      <c r="AD174" s="3326" t="s">
        <v>2035</v>
      </c>
      <c r="AE174" s="3072"/>
      <c r="AF174" s="555" t="s">
        <v>857</v>
      </c>
      <c r="AG174" s="551"/>
      <c r="AH174" s="3256">
        <v>1405</v>
      </c>
      <c r="AI174" s="551" t="s">
        <v>2137</v>
      </c>
      <c r="AJ174" s="555" t="s">
        <v>868</v>
      </c>
      <c r="AK174" s="551" t="s">
        <v>2142</v>
      </c>
      <c r="AL174" s="555" t="s">
        <v>614</v>
      </c>
      <c r="AM174" s="555" t="s">
        <v>614</v>
      </c>
      <c r="AN174" s="550" t="s">
        <v>858</v>
      </c>
      <c r="AO174" s="550">
        <v>3</v>
      </c>
      <c r="AP174" s="550" t="s">
        <v>859</v>
      </c>
      <c r="AQ174" s="550">
        <v>3</v>
      </c>
      <c r="AR174" s="550"/>
      <c r="AS174" s="550"/>
      <c r="AT174" s="550"/>
      <c r="AU174" s="550"/>
      <c r="AV174" s="860"/>
      <c r="AW174" s="4560"/>
      <c r="AX174" s="4560"/>
      <c r="AY174" s="4560"/>
      <c r="CO174" s="237"/>
    </row>
    <row r="175" spans="1:93">
      <c r="A175" s="5454"/>
      <c r="B175" s="4561"/>
      <c r="C175" s="5674"/>
      <c r="D175" s="3811"/>
      <c r="E175" s="5120"/>
      <c r="F175" s="5120"/>
      <c r="G175" s="3811"/>
      <c r="H175" s="3811"/>
      <c r="I175" s="3811"/>
      <c r="J175" s="3811"/>
      <c r="K175" s="3811"/>
      <c r="L175" s="3811"/>
      <c r="M175" s="3811"/>
      <c r="N175" s="3811"/>
      <c r="O175" s="3811"/>
      <c r="P175" s="3811"/>
      <c r="Q175" s="547"/>
      <c r="R175" s="547"/>
      <c r="S175" s="5120"/>
      <c r="T175" s="5120"/>
      <c r="U175" s="5120"/>
      <c r="V175" s="5120"/>
      <c r="W175" s="5120"/>
      <c r="X175" s="5120"/>
      <c r="Y175" s="5120"/>
      <c r="Z175" s="5120"/>
      <c r="AA175" s="5120"/>
      <c r="AB175" s="5120"/>
      <c r="AC175" s="5120"/>
      <c r="AD175" s="3326" t="s">
        <v>2035</v>
      </c>
      <c r="AE175" s="3071"/>
      <c r="AF175" s="555" t="s">
        <v>857</v>
      </c>
      <c r="AG175" s="551"/>
      <c r="AH175" s="3256">
        <v>1300</v>
      </c>
      <c r="AI175" s="551" t="s">
        <v>2137</v>
      </c>
      <c r="AJ175" s="555" t="s">
        <v>860</v>
      </c>
      <c r="AK175" s="551" t="s">
        <v>2142</v>
      </c>
      <c r="AL175" s="550" t="s">
        <v>646</v>
      </c>
      <c r="AM175" s="550" t="s">
        <v>647</v>
      </c>
      <c r="AN175" s="550" t="s">
        <v>858</v>
      </c>
      <c r="AO175" s="550">
        <v>2</v>
      </c>
      <c r="AP175" s="550" t="s">
        <v>859</v>
      </c>
      <c r="AQ175" s="550">
        <v>2</v>
      </c>
      <c r="AR175" s="550"/>
      <c r="AS175" s="550"/>
      <c r="AT175" s="550"/>
      <c r="AU175" s="550"/>
      <c r="AV175" s="860"/>
      <c r="AW175" s="4561"/>
      <c r="AX175" s="4561"/>
      <c r="AY175" s="4561"/>
      <c r="CO175" s="237"/>
    </row>
    <row r="176" spans="1:93">
      <c r="A176" s="5454"/>
      <c r="B176" s="4559" t="s">
        <v>2463</v>
      </c>
      <c r="C176" s="5672" t="s">
        <v>3685</v>
      </c>
      <c r="D176" s="3806" t="s">
        <v>1168</v>
      </c>
      <c r="E176" s="5123" t="s">
        <v>2157</v>
      </c>
      <c r="F176" s="5123" t="s">
        <v>2195</v>
      </c>
      <c r="G176" s="3806" t="s">
        <v>2028</v>
      </c>
      <c r="H176" s="3806" t="s">
        <v>2028</v>
      </c>
      <c r="I176" s="3806" t="s">
        <v>2029</v>
      </c>
      <c r="J176" s="3806" t="s">
        <v>2029</v>
      </c>
      <c r="K176" s="3806">
        <v>8</v>
      </c>
      <c r="L176" s="3806">
        <v>0</v>
      </c>
      <c r="M176" s="3806">
        <v>31</v>
      </c>
      <c r="N176" s="3806">
        <v>8</v>
      </c>
      <c r="O176" s="3806">
        <v>0</v>
      </c>
      <c r="P176" s="3806">
        <v>31</v>
      </c>
      <c r="Q176" s="546" t="s">
        <v>2140</v>
      </c>
      <c r="R176" s="546" t="s">
        <v>2141</v>
      </c>
      <c r="S176" s="5123">
        <v>12120</v>
      </c>
      <c r="T176" s="5123">
        <v>12120</v>
      </c>
      <c r="U176" s="5123">
        <v>24736</v>
      </c>
      <c r="V176" s="5123">
        <v>512</v>
      </c>
      <c r="W176" s="5123">
        <v>512</v>
      </c>
      <c r="X176" s="5123">
        <v>1680</v>
      </c>
      <c r="Y176" s="5123">
        <v>8</v>
      </c>
      <c r="Z176" s="5123">
        <v>2</v>
      </c>
      <c r="AA176" s="5123" t="s">
        <v>2032</v>
      </c>
      <c r="AB176" s="5123" t="s">
        <v>2033</v>
      </c>
      <c r="AC176" s="5123" t="s">
        <v>2137</v>
      </c>
      <c r="AD176" s="3326" t="s">
        <v>2035</v>
      </c>
      <c r="AE176" s="3079" t="s">
        <v>6173</v>
      </c>
      <c r="AF176" s="555" t="s">
        <v>857</v>
      </c>
      <c r="AG176" s="551"/>
      <c r="AH176" s="3256">
        <v>270</v>
      </c>
      <c r="AI176" s="551" t="s">
        <v>2137</v>
      </c>
      <c r="AJ176" s="555" t="s">
        <v>854</v>
      </c>
      <c r="AK176" s="551" t="s">
        <v>2142</v>
      </c>
      <c r="AL176" s="555" t="s">
        <v>866</v>
      </c>
      <c r="AM176" s="550" t="s">
        <v>867</v>
      </c>
      <c r="AN176" s="550" t="s">
        <v>858</v>
      </c>
      <c r="AO176" s="550">
        <v>2</v>
      </c>
      <c r="AP176" s="550" t="s">
        <v>859</v>
      </c>
      <c r="AQ176" s="550">
        <v>2</v>
      </c>
      <c r="AR176" s="550"/>
      <c r="AS176" s="550"/>
      <c r="AT176" s="550"/>
      <c r="AU176" s="550"/>
      <c r="AV176" s="860"/>
      <c r="AW176" s="4559" t="s">
        <v>2468</v>
      </c>
      <c r="AX176" s="4559" t="s">
        <v>2452</v>
      </c>
      <c r="AY176" s="4559"/>
      <c r="CO176" s="237"/>
    </row>
    <row r="177" spans="1:93">
      <c r="A177" s="5454"/>
      <c r="B177" s="4560"/>
      <c r="C177" s="5673"/>
      <c r="D177" s="3807"/>
      <c r="E177" s="5119"/>
      <c r="F177" s="5119"/>
      <c r="G177" s="3807"/>
      <c r="H177" s="3807"/>
      <c r="I177" s="3807"/>
      <c r="J177" s="3807"/>
      <c r="K177" s="3807"/>
      <c r="L177" s="3807"/>
      <c r="M177" s="3807"/>
      <c r="N177" s="3807"/>
      <c r="O177" s="3807"/>
      <c r="P177" s="3807"/>
      <c r="Q177" s="546"/>
      <c r="R177" s="546"/>
      <c r="S177" s="5119"/>
      <c r="T177" s="5119"/>
      <c r="U177" s="5119"/>
      <c r="V177" s="5119"/>
      <c r="W177" s="5119"/>
      <c r="X177" s="5119"/>
      <c r="Y177" s="5119"/>
      <c r="Z177" s="5119"/>
      <c r="AA177" s="5119"/>
      <c r="AB177" s="5119"/>
      <c r="AC177" s="5119"/>
      <c r="AD177" s="3326" t="s">
        <v>2035</v>
      </c>
      <c r="AE177" s="3072"/>
      <c r="AF177" s="555" t="s">
        <v>857</v>
      </c>
      <c r="AG177" s="551"/>
      <c r="AH177" s="3256">
        <v>1500</v>
      </c>
      <c r="AI177" s="551" t="s">
        <v>2137</v>
      </c>
      <c r="AJ177" s="555" t="s">
        <v>874</v>
      </c>
      <c r="AK177" s="551" t="s">
        <v>2142</v>
      </c>
      <c r="AL177" s="555" t="s">
        <v>342</v>
      </c>
      <c r="AM177" s="555" t="s">
        <v>341</v>
      </c>
      <c r="AN177" s="550" t="s">
        <v>858</v>
      </c>
      <c r="AO177" s="550">
        <v>2</v>
      </c>
      <c r="AP177" s="550" t="s">
        <v>859</v>
      </c>
      <c r="AQ177" s="550">
        <v>2</v>
      </c>
      <c r="AR177" s="550">
        <v>3</v>
      </c>
      <c r="AS177" s="550" t="s">
        <v>875</v>
      </c>
      <c r="AT177" s="550" t="s">
        <v>859</v>
      </c>
      <c r="AU177" s="550" t="s">
        <v>876</v>
      </c>
      <c r="AV177" s="860" t="s">
        <v>877</v>
      </c>
      <c r="AW177" s="4560"/>
      <c r="AX177" s="4560"/>
      <c r="AY177" s="4560"/>
      <c r="CO177" s="237"/>
    </row>
    <row r="178" spans="1:93">
      <c r="A178" s="5454"/>
      <c r="B178" s="4560"/>
      <c r="C178" s="5673"/>
      <c r="D178" s="3807"/>
      <c r="E178" s="5119"/>
      <c r="F178" s="5119"/>
      <c r="G178" s="3807"/>
      <c r="H178" s="3807"/>
      <c r="I178" s="3807"/>
      <c r="J178" s="3807"/>
      <c r="K178" s="3807"/>
      <c r="L178" s="3807"/>
      <c r="M178" s="3807"/>
      <c r="N178" s="3807"/>
      <c r="O178" s="3807"/>
      <c r="P178" s="3807"/>
      <c r="Q178" s="546"/>
      <c r="R178" s="546"/>
      <c r="S178" s="5119"/>
      <c r="T178" s="5119"/>
      <c r="U178" s="5119"/>
      <c r="V178" s="5119"/>
      <c r="W178" s="5119"/>
      <c r="X178" s="5119"/>
      <c r="Y178" s="5119"/>
      <c r="Z178" s="5119"/>
      <c r="AA178" s="5119"/>
      <c r="AB178" s="5119"/>
      <c r="AC178" s="5119"/>
      <c r="AD178" s="3326" t="s">
        <v>2035</v>
      </c>
      <c r="AE178" s="3072"/>
      <c r="AF178" s="555" t="s">
        <v>857</v>
      </c>
      <c r="AG178" s="551"/>
      <c r="AH178" s="3256">
        <v>1405</v>
      </c>
      <c r="AI178" s="551" t="s">
        <v>2137</v>
      </c>
      <c r="AJ178" s="555" t="s">
        <v>868</v>
      </c>
      <c r="AK178" s="551" t="s">
        <v>2142</v>
      </c>
      <c r="AL178" s="555" t="s">
        <v>614</v>
      </c>
      <c r="AM178" s="555" t="s">
        <v>614</v>
      </c>
      <c r="AN178" s="550" t="s">
        <v>858</v>
      </c>
      <c r="AO178" s="550">
        <v>3</v>
      </c>
      <c r="AP178" s="550" t="s">
        <v>859</v>
      </c>
      <c r="AQ178" s="550">
        <v>3</v>
      </c>
      <c r="AR178" s="550"/>
      <c r="AS178" s="550"/>
      <c r="AT178" s="550"/>
      <c r="AU178" s="550"/>
      <c r="AV178" s="860"/>
      <c r="AW178" s="4560"/>
      <c r="AX178" s="4560"/>
      <c r="AY178" s="4560"/>
      <c r="CO178" s="237"/>
    </row>
    <row r="179" spans="1:93">
      <c r="A179" s="5845"/>
      <c r="B179" s="4561"/>
      <c r="C179" s="5674"/>
      <c r="D179" s="3811"/>
      <c r="E179" s="5120"/>
      <c r="F179" s="5120"/>
      <c r="G179" s="3811"/>
      <c r="H179" s="3811"/>
      <c r="I179" s="3811"/>
      <c r="J179" s="3811"/>
      <c r="K179" s="3811"/>
      <c r="L179" s="3811"/>
      <c r="M179" s="3811"/>
      <c r="N179" s="3811"/>
      <c r="O179" s="3811"/>
      <c r="P179" s="3811"/>
      <c r="Q179" s="547"/>
      <c r="R179" s="547"/>
      <c r="S179" s="5120"/>
      <c r="T179" s="5120"/>
      <c r="U179" s="5120"/>
      <c r="V179" s="5120"/>
      <c r="W179" s="5120"/>
      <c r="X179" s="5120"/>
      <c r="Y179" s="5120"/>
      <c r="Z179" s="5120"/>
      <c r="AA179" s="5120"/>
      <c r="AB179" s="5120"/>
      <c r="AC179" s="5120"/>
      <c r="AD179" s="3326" t="s">
        <v>2035</v>
      </c>
      <c r="AE179" s="3071"/>
      <c r="AF179" s="555" t="s">
        <v>857</v>
      </c>
      <c r="AG179" s="551"/>
      <c r="AH179" s="3256">
        <v>1300</v>
      </c>
      <c r="AI179" s="551" t="s">
        <v>2137</v>
      </c>
      <c r="AJ179" s="555" t="s">
        <v>860</v>
      </c>
      <c r="AK179" s="550" t="s">
        <v>2142</v>
      </c>
      <c r="AL179" s="550" t="s">
        <v>646</v>
      </c>
      <c r="AM179" s="550" t="s">
        <v>647</v>
      </c>
      <c r="AN179" s="550" t="s">
        <v>858</v>
      </c>
      <c r="AO179" s="550">
        <v>2</v>
      </c>
      <c r="AP179" s="550" t="s">
        <v>859</v>
      </c>
      <c r="AQ179" s="550">
        <v>2</v>
      </c>
      <c r="AR179" s="550"/>
      <c r="AS179" s="550"/>
      <c r="AT179" s="550"/>
      <c r="AU179" s="550"/>
      <c r="AV179" s="860"/>
      <c r="AW179" s="4561"/>
      <c r="AX179" s="4561"/>
      <c r="AY179" s="4561"/>
      <c r="CO179" s="237"/>
    </row>
    <row r="180" spans="1:93">
      <c r="A180" s="5495" t="s">
        <v>3975</v>
      </c>
      <c r="B180" s="5797" t="s">
        <v>2464</v>
      </c>
      <c r="C180" s="5672" t="s">
        <v>3825</v>
      </c>
      <c r="D180" s="5860" t="s">
        <v>2196</v>
      </c>
      <c r="E180" s="554"/>
      <c r="F180" s="554"/>
      <c r="G180" s="546"/>
      <c r="H180" s="546"/>
      <c r="I180" s="546"/>
      <c r="J180" s="546"/>
      <c r="K180" s="546"/>
      <c r="L180" s="546"/>
      <c r="M180" s="546"/>
      <c r="N180" s="546"/>
      <c r="O180" s="546"/>
      <c r="P180" s="546"/>
      <c r="Q180" s="546"/>
      <c r="R180" s="546"/>
      <c r="S180" s="554"/>
      <c r="T180" s="554"/>
      <c r="U180" s="554"/>
      <c r="V180" s="554"/>
      <c r="W180" s="554"/>
      <c r="X180" s="554"/>
      <c r="Y180" s="554"/>
      <c r="Z180" s="554"/>
      <c r="AA180" s="554"/>
      <c r="AB180" s="554"/>
      <c r="AC180" s="554"/>
      <c r="AD180" s="3322"/>
      <c r="AE180" s="3072"/>
      <c r="AF180" s="542"/>
      <c r="AG180" s="256"/>
      <c r="AH180" s="3238"/>
      <c r="AI180" s="256"/>
      <c r="AJ180" s="542"/>
      <c r="AK180" s="256"/>
      <c r="AL180" s="542"/>
      <c r="AM180" s="547"/>
      <c r="AN180" s="547"/>
      <c r="AO180" s="547"/>
      <c r="AP180" s="547"/>
      <c r="AQ180" s="547"/>
      <c r="AR180" s="547"/>
      <c r="AS180" s="547"/>
      <c r="AT180" s="547"/>
      <c r="AU180" s="547"/>
      <c r="AV180" s="2997"/>
      <c r="AW180" s="4559" t="s">
        <v>2466</v>
      </c>
      <c r="AX180" s="4559" t="s">
        <v>2452</v>
      </c>
      <c r="AY180" s="823"/>
      <c r="CO180" s="237"/>
    </row>
    <row r="181" spans="1:93">
      <c r="A181" s="5454"/>
      <c r="B181" s="5798"/>
      <c r="C181" s="5673"/>
      <c r="D181" s="5861"/>
      <c r="E181" s="554"/>
      <c r="F181" s="554"/>
      <c r="G181" s="546"/>
      <c r="H181" s="546"/>
      <c r="I181" s="546"/>
      <c r="J181" s="546"/>
      <c r="K181" s="546"/>
      <c r="L181" s="546"/>
      <c r="M181" s="546"/>
      <c r="N181" s="546"/>
      <c r="O181" s="546"/>
      <c r="P181" s="546"/>
      <c r="Q181" s="546"/>
      <c r="R181" s="546"/>
      <c r="S181" s="554"/>
      <c r="T181" s="554"/>
      <c r="U181" s="554"/>
      <c r="V181" s="554"/>
      <c r="W181" s="554"/>
      <c r="X181" s="554"/>
      <c r="Y181" s="554"/>
      <c r="Z181" s="554"/>
      <c r="AA181" s="554"/>
      <c r="AB181" s="554"/>
      <c r="AC181" s="554"/>
      <c r="AD181" s="3326"/>
      <c r="AE181" s="3072"/>
      <c r="AF181" s="555"/>
      <c r="AG181" s="551"/>
      <c r="AH181" s="3256"/>
      <c r="AI181" s="551"/>
      <c r="AJ181" s="555"/>
      <c r="AK181" s="551"/>
      <c r="AL181" s="555"/>
      <c r="AM181" s="555"/>
      <c r="AN181" s="550"/>
      <c r="AO181" s="550"/>
      <c r="AP181" s="550"/>
      <c r="AQ181" s="550"/>
      <c r="AR181" s="550"/>
      <c r="AS181" s="550"/>
      <c r="AT181" s="550"/>
      <c r="AU181" s="550"/>
      <c r="AV181" s="860"/>
      <c r="AW181" s="4560"/>
      <c r="AX181" s="4560"/>
      <c r="AY181" s="823"/>
      <c r="CO181" s="237"/>
    </row>
    <row r="182" spans="1:93">
      <c r="A182" s="5454"/>
      <c r="B182" s="5798"/>
      <c r="C182" s="5673"/>
      <c r="D182" s="5861"/>
      <c r="E182" s="554"/>
      <c r="F182" s="554"/>
      <c r="G182" s="546"/>
      <c r="H182" s="546"/>
      <c r="I182" s="546"/>
      <c r="J182" s="546"/>
      <c r="K182" s="546"/>
      <c r="L182" s="546"/>
      <c r="M182" s="546"/>
      <c r="N182" s="546"/>
      <c r="O182" s="546"/>
      <c r="P182" s="546"/>
      <c r="Q182" s="546"/>
      <c r="R182" s="546"/>
      <c r="S182" s="554"/>
      <c r="T182" s="554"/>
      <c r="U182" s="554"/>
      <c r="V182" s="554"/>
      <c r="W182" s="554"/>
      <c r="X182" s="554"/>
      <c r="Y182" s="554"/>
      <c r="Z182" s="554"/>
      <c r="AA182" s="554"/>
      <c r="AB182" s="554"/>
      <c r="AC182" s="554"/>
      <c r="AD182" s="3326"/>
      <c r="AE182" s="3072"/>
      <c r="AF182" s="555"/>
      <c r="AG182" s="551"/>
      <c r="AH182" s="3256"/>
      <c r="AI182" s="551"/>
      <c r="AJ182" s="555"/>
      <c r="AK182" s="551"/>
      <c r="AL182" s="555"/>
      <c r="AM182" s="555"/>
      <c r="AN182" s="550"/>
      <c r="AO182" s="550"/>
      <c r="AP182" s="550"/>
      <c r="AQ182" s="550"/>
      <c r="AR182" s="550"/>
      <c r="AS182" s="550"/>
      <c r="AT182" s="550"/>
      <c r="AU182" s="550"/>
      <c r="AV182" s="860"/>
      <c r="AW182" s="4560"/>
      <c r="AX182" s="4560"/>
      <c r="AY182" s="823"/>
      <c r="CO182" s="237"/>
    </row>
    <row r="183" spans="1:93">
      <c r="A183" s="5454"/>
      <c r="B183" s="5799"/>
      <c r="C183" s="5674"/>
      <c r="D183" s="5862"/>
      <c r="E183" s="542"/>
      <c r="F183" s="542"/>
      <c r="G183" s="547"/>
      <c r="H183" s="547"/>
      <c r="I183" s="547"/>
      <c r="J183" s="547"/>
      <c r="K183" s="547"/>
      <c r="L183" s="547"/>
      <c r="M183" s="547"/>
      <c r="N183" s="547"/>
      <c r="O183" s="547"/>
      <c r="P183" s="547"/>
      <c r="Q183" s="547"/>
      <c r="R183" s="547"/>
      <c r="S183" s="542"/>
      <c r="T183" s="542"/>
      <c r="U183" s="542"/>
      <c r="V183" s="542"/>
      <c r="W183" s="542"/>
      <c r="X183" s="542"/>
      <c r="Y183" s="542"/>
      <c r="Z183" s="542"/>
      <c r="AA183" s="542"/>
      <c r="AB183" s="542"/>
      <c r="AC183" s="542"/>
      <c r="AD183" s="3326"/>
      <c r="AE183" s="3071"/>
      <c r="AF183" s="555"/>
      <c r="AG183" s="551"/>
      <c r="AH183" s="3256"/>
      <c r="AI183" s="551"/>
      <c r="AJ183" s="555"/>
      <c r="AK183" s="551"/>
      <c r="AL183" s="550"/>
      <c r="AM183" s="550"/>
      <c r="AN183" s="550"/>
      <c r="AO183" s="550"/>
      <c r="AP183" s="550"/>
      <c r="AQ183" s="550"/>
      <c r="AR183" s="550"/>
      <c r="AS183" s="550"/>
      <c r="AT183" s="550"/>
      <c r="AU183" s="550"/>
      <c r="AV183" s="860"/>
      <c r="AW183" s="4561"/>
      <c r="AX183" s="4561"/>
      <c r="AY183" s="410"/>
      <c r="CO183" s="237"/>
    </row>
    <row r="184" spans="1:93">
      <c r="A184" s="5454"/>
      <c r="B184" s="4559" t="s">
        <v>2463</v>
      </c>
      <c r="C184" s="5672" t="s">
        <v>3686</v>
      </c>
      <c r="D184" s="3806" t="s">
        <v>2197</v>
      </c>
      <c r="E184" s="5123" t="s">
        <v>2165</v>
      </c>
      <c r="F184" s="5123" t="s">
        <v>2198</v>
      </c>
      <c r="G184" s="3806" t="s">
        <v>2028</v>
      </c>
      <c r="H184" s="3806" t="s">
        <v>2028</v>
      </c>
      <c r="I184" s="3806" t="s">
        <v>2029</v>
      </c>
      <c r="J184" s="3806" t="s">
        <v>2029</v>
      </c>
      <c r="K184" s="3806">
        <v>9</v>
      </c>
      <c r="L184" s="3806">
        <v>0</v>
      </c>
      <c r="M184" s="3806">
        <v>31</v>
      </c>
      <c r="N184" s="3806">
        <v>9</v>
      </c>
      <c r="O184" s="3806">
        <v>0</v>
      </c>
      <c r="P184" s="3806">
        <v>31</v>
      </c>
      <c r="Q184" s="546" t="s">
        <v>2140</v>
      </c>
      <c r="R184" s="546" t="s">
        <v>2141</v>
      </c>
      <c r="S184" s="5640">
        <v>8704</v>
      </c>
      <c r="T184" s="5640">
        <v>8704</v>
      </c>
      <c r="U184" s="5640">
        <v>13298</v>
      </c>
      <c r="V184" s="5123">
        <v>512</v>
      </c>
      <c r="W184" s="5123">
        <v>512</v>
      </c>
      <c r="X184" s="5123">
        <v>1216</v>
      </c>
      <c r="Y184" s="5123">
        <v>8</v>
      </c>
      <c r="Z184" s="5123">
        <v>2</v>
      </c>
      <c r="AA184" s="5123" t="s">
        <v>2032</v>
      </c>
      <c r="AB184" s="5123" t="s">
        <v>2033</v>
      </c>
      <c r="AC184" s="5123" t="s">
        <v>2137</v>
      </c>
      <c r="AD184" s="3326" t="s">
        <v>2035</v>
      </c>
      <c r="AE184" s="3070"/>
      <c r="AF184" s="555" t="s">
        <v>857</v>
      </c>
      <c r="AG184" s="551"/>
      <c r="AH184" s="3256">
        <v>270</v>
      </c>
      <c r="AI184" s="551" t="s">
        <v>2137</v>
      </c>
      <c r="AJ184" s="555" t="s">
        <v>854</v>
      </c>
      <c r="AK184" s="551" t="s">
        <v>2142</v>
      </c>
      <c r="AL184" s="555" t="s">
        <v>1218</v>
      </c>
      <c r="AM184" s="555" t="s">
        <v>1219</v>
      </c>
      <c r="AN184" s="550" t="s">
        <v>858</v>
      </c>
      <c r="AO184" s="550">
        <v>2</v>
      </c>
      <c r="AP184" s="550" t="s">
        <v>859</v>
      </c>
      <c r="AQ184" s="550">
        <v>2</v>
      </c>
      <c r="AR184" s="550"/>
      <c r="AS184" s="550"/>
      <c r="AT184" s="550"/>
      <c r="AU184" s="550"/>
      <c r="AV184" s="860"/>
      <c r="AW184" s="4559" t="s">
        <v>2468</v>
      </c>
      <c r="AX184" s="4559" t="s">
        <v>2452</v>
      </c>
      <c r="AY184" s="4559"/>
      <c r="CO184" s="237"/>
    </row>
    <row r="185" spans="1:93">
      <c r="A185" s="5454"/>
      <c r="B185" s="4560"/>
      <c r="C185" s="5673"/>
      <c r="D185" s="3807"/>
      <c r="E185" s="5119"/>
      <c r="F185" s="5119"/>
      <c r="G185" s="3807"/>
      <c r="H185" s="3807"/>
      <c r="I185" s="3807"/>
      <c r="J185" s="3807"/>
      <c r="K185" s="3807"/>
      <c r="L185" s="3807"/>
      <c r="M185" s="3807"/>
      <c r="N185" s="3807"/>
      <c r="O185" s="3807"/>
      <c r="P185" s="3807"/>
      <c r="Q185" s="546"/>
      <c r="R185" s="546"/>
      <c r="S185" s="5629"/>
      <c r="T185" s="5629"/>
      <c r="U185" s="5629"/>
      <c r="V185" s="5119"/>
      <c r="W185" s="5119"/>
      <c r="X185" s="5119"/>
      <c r="Y185" s="5119"/>
      <c r="Z185" s="5119"/>
      <c r="AA185" s="5119"/>
      <c r="AB185" s="5119"/>
      <c r="AC185" s="5119"/>
      <c r="AD185" s="3326" t="s">
        <v>2035</v>
      </c>
      <c r="AE185" s="3072"/>
      <c r="AF185" s="555" t="s">
        <v>857</v>
      </c>
      <c r="AG185" s="551"/>
      <c r="AH185" s="3256">
        <v>1500</v>
      </c>
      <c r="AI185" s="551" t="s">
        <v>2137</v>
      </c>
      <c r="AJ185" s="555" t="s">
        <v>874</v>
      </c>
      <c r="AK185" s="551" t="s">
        <v>2142</v>
      </c>
      <c r="AL185" s="122" t="s">
        <v>1158</v>
      </c>
      <c r="AM185" s="555" t="s">
        <v>341</v>
      </c>
      <c r="AN185" s="550" t="s">
        <v>858</v>
      </c>
      <c r="AO185" s="550">
        <v>4</v>
      </c>
      <c r="AP185" s="550" t="s">
        <v>859</v>
      </c>
      <c r="AQ185" s="550">
        <v>4</v>
      </c>
      <c r="AR185" s="550">
        <v>6</v>
      </c>
      <c r="AS185" s="550" t="s">
        <v>875</v>
      </c>
      <c r="AT185" s="550" t="s">
        <v>859</v>
      </c>
      <c r="AU185" s="550" t="s">
        <v>876</v>
      </c>
      <c r="AV185" s="860" t="s">
        <v>877</v>
      </c>
      <c r="AW185" s="4560"/>
      <c r="AX185" s="4560"/>
      <c r="AY185" s="4560"/>
      <c r="CO185" s="237"/>
    </row>
    <row r="186" spans="1:93">
      <c r="A186" s="5454"/>
      <c r="B186" s="4560"/>
      <c r="C186" s="5673"/>
      <c r="D186" s="3807"/>
      <c r="E186" s="5119"/>
      <c r="F186" s="5119"/>
      <c r="G186" s="3807"/>
      <c r="H186" s="3807"/>
      <c r="I186" s="3807"/>
      <c r="J186" s="3807"/>
      <c r="K186" s="3807"/>
      <c r="L186" s="3807"/>
      <c r="M186" s="3807"/>
      <c r="N186" s="3807"/>
      <c r="O186" s="3807"/>
      <c r="P186" s="3807"/>
      <c r="Q186" s="546"/>
      <c r="R186" s="546"/>
      <c r="S186" s="5629"/>
      <c r="T186" s="5629"/>
      <c r="U186" s="5629"/>
      <c r="V186" s="5119"/>
      <c r="W186" s="5119"/>
      <c r="X186" s="5119"/>
      <c r="Y186" s="5119"/>
      <c r="Z186" s="5119"/>
      <c r="AA186" s="5119"/>
      <c r="AB186" s="5119"/>
      <c r="AC186" s="5119"/>
      <c r="AD186" s="3326" t="s">
        <v>2035</v>
      </c>
      <c r="AE186" s="3072"/>
      <c r="AF186" s="555" t="s">
        <v>857</v>
      </c>
      <c r="AG186" s="551"/>
      <c r="AH186" s="3256">
        <v>1405</v>
      </c>
      <c r="AI186" s="551" t="s">
        <v>2137</v>
      </c>
      <c r="AJ186" s="555" t="s">
        <v>868</v>
      </c>
      <c r="AK186" s="551" t="s">
        <v>2142</v>
      </c>
      <c r="AL186" s="555" t="s">
        <v>614</v>
      </c>
      <c r="AM186" s="555" t="s">
        <v>614</v>
      </c>
      <c r="AN186" s="550" t="s">
        <v>858</v>
      </c>
      <c r="AO186" s="550">
        <v>3</v>
      </c>
      <c r="AP186" s="550" t="s">
        <v>859</v>
      </c>
      <c r="AQ186" s="550">
        <v>3</v>
      </c>
      <c r="AR186" s="550"/>
      <c r="AS186" s="550"/>
      <c r="AT186" s="550"/>
      <c r="AU186" s="550"/>
      <c r="AV186" s="860"/>
      <c r="AW186" s="4560"/>
      <c r="AX186" s="4560"/>
      <c r="AY186" s="4560"/>
      <c r="CO186" s="237"/>
    </row>
    <row r="187" spans="1:93">
      <c r="A187" s="5454"/>
      <c r="B187" s="4561"/>
      <c r="C187" s="5674"/>
      <c r="D187" s="3811"/>
      <c r="E187" s="5120"/>
      <c r="F187" s="5120"/>
      <c r="G187" s="3811"/>
      <c r="H187" s="3811"/>
      <c r="I187" s="3811"/>
      <c r="J187" s="3811"/>
      <c r="K187" s="3811"/>
      <c r="L187" s="3811"/>
      <c r="M187" s="3811"/>
      <c r="N187" s="3811"/>
      <c r="O187" s="3811"/>
      <c r="P187" s="3811"/>
      <c r="Q187" s="547"/>
      <c r="R187" s="547"/>
      <c r="S187" s="5630"/>
      <c r="T187" s="5630"/>
      <c r="U187" s="5630"/>
      <c r="V187" s="5120"/>
      <c r="W187" s="5120"/>
      <c r="X187" s="5120"/>
      <c r="Y187" s="5120"/>
      <c r="Z187" s="5120"/>
      <c r="AA187" s="5120"/>
      <c r="AB187" s="5120"/>
      <c r="AC187" s="5120"/>
      <c r="AD187" s="3326" t="s">
        <v>2035</v>
      </c>
      <c r="AE187" s="3071"/>
      <c r="AF187" s="555" t="s">
        <v>857</v>
      </c>
      <c r="AG187" s="551"/>
      <c r="AH187" s="3256">
        <v>1300</v>
      </c>
      <c r="AI187" s="551" t="s">
        <v>2137</v>
      </c>
      <c r="AJ187" s="555" t="s">
        <v>860</v>
      </c>
      <c r="AK187" s="551" t="s">
        <v>2142</v>
      </c>
      <c r="AL187" s="550" t="s">
        <v>646</v>
      </c>
      <c r="AM187" s="550" t="s">
        <v>647</v>
      </c>
      <c r="AN187" s="550" t="s">
        <v>858</v>
      </c>
      <c r="AO187" s="550">
        <v>2</v>
      </c>
      <c r="AP187" s="550" t="s">
        <v>859</v>
      </c>
      <c r="AQ187" s="550">
        <v>2</v>
      </c>
      <c r="AR187" s="550"/>
      <c r="AS187" s="550"/>
      <c r="AT187" s="550"/>
      <c r="AU187" s="550"/>
      <c r="AV187" s="860"/>
      <c r="AW187" s="4561"/>
      <c r="AX187" s="4561"/>
      <c r="AY187" s="4561"/>
      <c r="CO187" s="237"/>
    </row>
    <row r="188" spans="1:93">
      <c r="A188" s="5454"/>
      <c r="B188" s="4559" t="s">
        <v>2463</v>
      </c>
      <c r="C188" s="5672" t="s">
        <v>3687</v>
      </c>
      <c r="D188" s="3806" t="s">
        <v>1273</v>
      </c>
      <c r="E188" s="5123" t="s">
        <v>2165</v>
      </c>
      <c r="F188" s="5123" t="s">
        <v>2199</v>
      </c>
      <c r="G188" s="3806" t="s">
        <v>2028</v>
      </c>
      <c r="H188" s="3806" t="s">
        <v>2028</v>
      </c>
      <c r="I188" s="3806" t="s">
        <v>2029</v>
      </c>
      <c r="J188" s="3806" t="s">
        <v>2029</v>
      </c>
      <c r="K188" s="3806">
        <v>9</v>
      </c>
      <c r="L188" s="3806">
        <v>0</v>
      </c>
      <c r="M188" s="3806">
        <v>31</v>
      </c>
      <c r="N188" s="3806">
        <v>9</v>
      </c>
      <c r="O188" s="3806">
        <v>0</v>
      </c>
      <c r="P188" s="3806">
        <v>31</v>
      </c>
      <c r="Q188" s="546" t="s">
        <v>2140</v>
      </c>
      <c r="R188" s="546" t="s">
        <v>2141</v>
      </c>
      <c r="S188" s="5640">
        <v>13298</v>
      </c>
      <c r="T188" s="5640">
        <v>13298</v>
      </c>
      <c r="U188" s="5640">
        <v>20678</v>
      </c>
      <c r="V188" s="5123">
        <v>512</v>
      </c>
      <c r="W188" s="5123">
        <v>512</v>
      </c>
      <c r="X188" s="5123">
        <v>1388</v>
      </c>
      <c r="Y188" s="5123">
        <v>8</v>
      </c>
      <c r="Z188" s="5123">
        <v>2</v>
      </c>
      <c r="AA188" s="5123" t="s">
        <v>2032</v>
      </c>
      <c r="AB188" s="5123" t="s">
        <v>2033</v>
      </c>
      <c r="AC188" s="5123" t="s">
        <v>2137</v>
      </c>
      <c r="AD188" s="3326" t="s">
        <v>2035</v>
      </c>
      <c r="AE188" s="3079" t="s">
        <v>6172</v>
      </c>
      <c r="AF188" s="555" t="s">
        <v>857</v>
      </c>
      <c r="AG188" s="551"/>
      <c r="AH188" s="3256">
        <v>270</v>
      </c>
      <c r="AI188" s="551" t="s">
        <v>2137</v>
      </c>
      <c r="AJ188" s="555" t="s">
        <v>854</v>
      </c>
      <c r="AK188" s="551" t="s">
        <v>2142</v>
      </c>
      <c r="AL188" s="18" t="s">
        <v>1135</v>
      </c>
      <c r="AM188" s="18" t="s">
        <v>1134</v>
      </c>
      <c r="AN188" s="550" t="s">
        <v>858</v>
      </c>
      <c r="AO188" s="550">
        <v>2</v>
      </c>
      <c r="AP188" s="550" t="s">
        <v>859</v>
      </c>
      <c r="AQ188" s="550">
        <v>2</v>
      </c>
      <c r="AR188" s="550"/>
      <c r="AS188" s="550"/>
      <c r="AT188" s="550"/>
      <c r="AU188" s="550"/>
      <c r="AV188" s="860"/>
      <c r="AW188" s="4559" t="s">
        <v>2468</v>
      </c>
      <c r="AX188" s="4559" t="s">
        <v>2452</v>
      </c>
      <c r="AY188" s="4559"/>
      <c r="CO188" s="237"/>
    </row>
    <row r="189" spans="1:93">
      <c r="A189" s="5454"/>
      <c r="B189" s="4560"/>
      <c r="C189" s="5673"/>
      <c r="D189" s="3807"/>
      <c r="E189" s="5119"/>
      <c r="F189" s="5119"/>
      <c r="G189" s="3807"/>
      <c r="H189" s="3807"/>
      <c r="I189" s="3807"/>
      <c r="J189" s="3807"/>
      <c r="K189" s="3807"/>
      <c r="L189" s="3807"/>
      <c r="M189" s="3807"/>
      <c r="N189" s="3807"/>
      <c r="O189" s="3807"/>
      <c r="P189" s="3807"/>
      <c r="Q189" s="546"/>
      <c r="R189" s="546"/>
      <c r="S189" s="5629"/>
      <c r="T189" s="5629"/>
      <c r="U189" s="5629"/>
      <c r="V189" s="5119"/>
      <c r="W189" s="5119"/>
      <c r="X189" s="5119"/>
      <c r="Y189" s="5119"/>
      <c r="Z189" s="5119"/>
      <c r="AA189" s="5119"/>
      <c r="AB189" s="5119"/>
      <c r="AC189" s="5119"/>
      <c r="AD189" s="3326" t="s">
        <v>2035</v>
      </c>
      <c r="AE189" s="3072"/>
      <c r="AF189" s="555" t="s">
        <v>857</v>
      </c>
      <c r="AG189" s="551"/>
      <c r="AH189" s="3256">
        <v>1500</v>
      </c>
      <c r="AI189" s="551" t="s">
        <v>2137</v>
      </c>
      <c r="AJ189" s="555" t="s">
        <v>874</v>
      </c>
      <c r="AK189" s="551" t="s">
        <v>2142</v>
      </c>
      <c r="AL189" s="122" t="s">
        <v>1158</v>
      </c>
      <c r="AM189" s="555" t="s">
        <v>341</v>
      </c>
      <c r="AN189" s="550" t="s">
        <v>858</v>
      </c>
      <c r="AO189" s="550">
        <v>4</v>
      </c>
      <c r="AP189" s="550" t="s">
        <v>859</v>
      </c>
      <c r="AQ189" s="550">
        <v>4</v>
      </c>
      <c r="AR189" s="550">
        <v>6</v>
      </c>
      <c r="AS189" s="550" t="s">
        <v>875</v>
      </c>
      <c r="AT189" s="550" t="s">
        <v>859</v>
      </c>
      <c r="AU189" s="550" t="s">
        <v>876</v>
      </c>
      <c r="AV189" s="860" t="s">
        <v>877</v>
      </c>
      <c r="AW189" s="4560"/>
      <c r="AX189" s="4560"/>
      <c r="AY189" s="4560"/>
      <c r="CO189" s="237"/>
    </row>
    <row r="190" spans="1:93">
      <c r="A190" s="5454"/>
      <c r="B190" s="4560"/>
      <c r="C190" s="5673"/>
      <c r="D190" s="3807"/>
      <c r="E190" s="5119"/>
      <c r="F190" s="5119"/>
      <c r="G190" s="3807"/>
      <c r="H190" s="3807"/>
      <c r="I190" s="3807"/>
      <c r="J190" s="3807"/>
      <c r="K190" s="3807"/>
      <c r="L190" s="3807"/>
      <c r="M190" s="3807"/>
      <c r="N190" s="3807"/>
      <c r="O190" s="3807"/>
      <c r="P190" s="3807"/>
      <c r="Q190" s="546"/>
      <c r="R190" s="546"/>
      <c r="S190" s="5629"/>
      <c r="T190" s="5629"/>
      <c r="U190" s="5629"/>
      <c r="V190" s="5119"/>
      <c r="W190" s="5119"/>
      <c r="X190" s="5119"/>
      <c r="Y190" s="5119"/>
      <c r="Z190" s="5119"/>
      <c r="AA190" s="5119"/>
      <c r="AB190" s="5119"/>
      <c r="AC190" s="5119"/>
      <c r="AD190" s="3326" t="s">
        <v>2035</v>
      </c>
      <c r="AE190" s="3072"/>
      <c r="AF190" s="555" t="s">
        <v>857</v>
      </c>
      <c r="AG190" s="551"/>
      <c r="AH190" s="3256">
        <v>1405</v>
      </c>
      <c r="AI190" s="551" t="s">
        <v>2137</v>
      </c>
      <c r="AJ190" s="555" t="s">
        <v>868</v>
      </c>
      <c r="AK190" s="551" t="s">
        <v>2142</v>
      </c>
      <c r="AL190" s="555" t="s">
        <v>614</v>
      </c>
      <c r="AM190" s="555" t="s">
        <v>614</v>
      </c>
      <c r="AN190" s="550" t="s">
        <v>858</v>
      </c>
      <c r="AO190" s="550">
        <v>3</v>
      </c>
      <c r="AP190" s="550" t="s">
        <v>859</v>
      </c>
      <c r="AQ190" s="550">
        <v>3</v>
      </c>
      <c r="AR190" s="550"/>
      <c r="AS190" s="550"/>
      <c r="AT190" s="550"/>
      <c r="AU190" s="550"/>
      <c r="AV190" s="860"/>
      <c r="AW190" s="4560"/>
      <c r="AX190" s="4560"/>
      <c r="AY190" s="4560"/>
      <c r="CO190" s="237"/>
    </row>
    <row r="191" spans="1:93">
      <c r="A191" s="5454"/>
      <c r="B191" s="4561"/>
      <c r="C191" s="5674"/>
      <c r="D191" s="3811"/>
      <c r="E191" s="5120"/>
      <c r="F191" s="5120"/>
      <c r="G191" s="3811"/>
      <c r="H191" s="3811"/>
      <c r="I191" s="3811"/>
      <c r="J191" s="3811"/>
      <c r="K191" s="3811"/>
      <c r="L191" s="3811"/>
      <c r="M191" s="3811"/>
      <c r="N191" s="3811"/>
      <c r="O191" s="3811"/>
      <c r="P191" s="3811"/>
      <c r="Q191" s="547"/>
      <c r="R191" s="547"/>
      <c r="S191" s="5630"/>
      <c r="T191" s="5630"/>
      <c r="U191" s="5630"/>
      <c r="V191" s="5120"/>
      <c r="W191" s="5120"/>
      <c r="X191" s="5120"/>
      <c r="Y191" s="5120"/>
      <c r="Z191" s="5120"/>
      <c r="AA191" s="5120"/>
      <c r="AB191" s="5120"/>
      <c r="AC191" s="5120"/>
      <c r="AD191" s="3326" t="s">
        <v>2035</v>
      </c>
      <c r="AE191" s="3071"/>
      <c r="AF191" s="555" t="s">
        <v>857</v>
      </c>
      <c r="AG191" s="551"/>
      <c r="AH191" s="3256">
        <v>1300</v>
      </c>
      <c r="AI191" s="551" t="s">
        <v>2137</v>
      </c>
      <c r="AJ191" s="555" t="s">
        <v>860</v>
      </c>
      <c r="AK191" s="551" t="s">
        <v>2142</v>
      </c>
      <c r="AL191" s="550" t="s">
        <v>646</v>
      </c>
      <c r="AM191" s="550" t="s">
        <v>647</v>
      </c>
      <c r="AN191" s="550" t="s">
        <v>858</v>
      </c>
      <c r="AO191" s="550">
        <v>2</v>
      </c>
      <c r="AP191" s="550" t="s">
        <v>859</v>
      </c>
      <c r="AQ191" s="550">
        <v>2</v>
      </c>
      <c r="AR191" s="550"/>
      <c r="AS191" s="550"/>
      <c r="AT191" s="550"/>
      <c r="AU191" s="550"/>
      <c r="AV191" s="860"/>
      <c r="AW191" s="4561"/>
      <c r="AX191" s="4561"/>
      <c r="AY191" s="4561"/>
      <c r="CO191" s="237"/>
    </row>
    <row r="192" spans="1:93">
      <c r="A192" s="5454"/>
      <c r="B192" s="4559" t="s">
        <v>2463</v>
      </c>
      <c r="C192" s="5672" t="s">
        <v>3688</v>
      </c>
      <c r="D192" s="3806" t="s">
        <v>1274</v>
      </c>
      <c r="E192" s="5123" t="s">
        <v>2165</v>
      </c>
      <c r="F192" s="5123" t="s">
        <v>2200</v>
      </c>
      <c r="G192" s="3806" t="s">
        <v>2028</v>
      </c>
      <c r="H192" s="3806" t="s">
        <v>2028</v>
      </c>
      <c r="I192" s="3806" t="s">
        <v>2029</v>
      </c>
      <c r="J192" s="3806" t="s">
        <v>2029</v>
      </c>
      <c r="K192" s="3806">
        <v>9</v>
      </c>
      <c r="L192" s="3806">
        <v>0</v>
      </c>
      <c r="M192" s="3806">
        <v>31</v>
      </c>
      <c r="N192" s="3806">
        <v>9</v>
      </c>
      <c r="O192" s="3806">
        <v>0</v>
      </c>
      <c r="P192" s="3806">
        <v>31</v>
      </c>
      <c r="Q192" s="546" t="s">
        <v>2140</v>
      </c>
      <c r="R192" s="546" t="s">
        <v>2141</v>
      </c>
      <c r="S192" s="5123">
        <v>13744</v>
      </c>
      <c r="T192" s="5123">
        <v>13744</v>
      </c>
      <c r="U192" s="5640">
        <v>24884</v>
      </c>
      <c r="V192" s="5123">
        <v>512</v>
      </c>
      <c r="W192" s="5123">
        <v>512</v>
      </c>
      <c r="X192" s="5123">
        <v>1680</v>
      </c>
      <c r="Y192" s="5123">
        <v>8</v>
      </c>
      <c r="Z192" s="5123">
        <v>2</v>
      </c>
      <c r="AA192" s="5123" t="s">
        <v>2032</v>
      </c>
      <c r="AB192" s="5123" t="s">
        <v>2033</v>
      </c>
      <c r="AC192" s="5123" t="s">
        <v>2137</v>
      </c>
      <c r="AD192" s="3326" t="s">
        <v>2035</v>
      </c>
      <c r="AE192" s="3079" t="s">
        <v>6173</v>
      </c>
      <c r="AF192" s="555" t="s">
        <v>857</v>
      </c>
      <c r="AG192" s="551"/>
      <c r="AH192" s="3256">
        <v>270</v>
      </c>
      <c r="AI192" s="551" t="s">
        <v>2137</v>
      </c>
      <c r="AJ192" s="555" t="s">
        <v>854</v>
      </c>
      <c r="AK192" s="551" t="s">
        <v>2142</v>
      </c>
      <c r="AL192" s="555" t="s">
        <v>866</v>
      </c>
      <c r="AM192" s="550" t="s">
        <v>867</v>
      </c>
      <c r="AN192" s="550" t="s">
        <v>858</v>
      </c>
      <c r="AO192" s="550">
        <v>2</v>
      </c>
      <c r="AP192" s="550" t="s">
        <v>859</v>
      </c>
      <c r="AQ192" s="550">
        <v>2</v>
      </c>
      <c r="AR192" s="550"/>
      <c r="AS192" s="550"/>
      <c r="AT192" s="550"/>
      <c r="AU192" s="550"/>
      <c r="AV192" s="860"/>
      <c r="AW192" s="4559" t="s">
        <v>2468</v>
      </c>
      <c r="AX192" s="4559" t="s">
        <v>2452</v>
      </c>
      <c r="AY192" s="4559"/>
      <c r="CO192" s="237"/>
    </row>
    <row r="193" spans="1:93">
      <c r="A193" s="5454"/>
      <c r="B193" s="4560"/>
      <c r="C193" s="5673"/>
      <c r="D193" s="3807"/>
      <c r="E193" s="5119"/>
      <c r="F193" s="5119"/>
      <c r="G193" s="3807"/>
      <c r="H193" s="3807"/>
      <c r="I193" s="3807"/>
      <c r="J193" s="3807"/>
      <c r="K193" s="3807"/>
      <c r="L193" s="3807"/>
      <c r="M193" s="3807"/>
      <c r="N193" s="3807"/>
      <c r="O193" s="3807"/>
      <c r="P193" s="3807"/>
      <c r="Q193" s="546"/>
      <c r="R193" s="546"/>
      <c r="S193" s="5119"/>
      <c r="T193" s="5119"/>
      <c r="U193" s="5629"/>
      <c r="V193" s="5119"/>
      <c r="W193" s="5119"/>
      <c r="X193" s="5119"/>
      <c r="Y193" s="5119"/>
      <c r="Z193" s="5119"/>
      <c r="AA193" s="5119"/>
      <c r="AB193" s="5119"/>
      <c r="AC193" s="5119"/>
      <c r="AD193" s="3326" t="s">
        <v>2035</v>
      </c>
      <c r="AE193" s="3072"/>
      <c r="AF193" s="555" t="s">
        <v>857</v>
      </c>
      <c r="AG193" s="551"/>
      <c r="AH193" s="3256">
        <v>1500</v>
      </c>
      <c r="AI193" s="551" t="s">
        <v>2137</v>
      </c>
      <c r="AJ193" s="555" t="s">
        <v>874</v>
      </c>
      <c r="AK193" s="551" t="s">
        <v>2142</v>
      </c>
      <c r="AL193" s="122" t="s">
        <v>1158</v>
      </c>
      <c r="AM193" s="555" t="s">
        <v>341</v>
      </c>
      <c r="AN193" s="550" t="s">
        <v>858</v>
      </c>
      <c r="AO193" s="550">
        <v>4</v>
      </c>
      <c r="AP193" s="550" t="s">
        <v>859</v>
      </c>
      <c r="AQ193" s="550">
        <v>4</v>
      </c>
      <c r="AR193" s="550">
        <v>6</v>
      </c>
      <c r="AS193" s="550" t="s">
        <v>875</v>
      </c>
      <c r="AT193" s="550" t="s">
        <v>859</v>
      </c>
      <c r="AU193" s="550" t="s">
        <v>876</v>
      </c>
      <c r="AV193" s="860" t="s">
        <v>877</v>
      </c>
      <c r="AW193" s="4560"/>
      <c r="AX193" s="4560"/>
      <c r="AY193" s="4560"/>
      <c r="CO193" s="237"/>
    </row>
    <row r="194" spans="1:93">
      <c r="A194" s="5454"/>
      <c r="B194" s="4560"/>
      <c r="C194" s="5673"/>
      <c r="D194" s="3807"/>
      <c r="E194" s="5119"/>
      <c r="F194" s="5119"/>
      <c r="G194" s="3807"/>
      <c r="H194" s="3807"/>
      <c r="I194" s="3807"/>
      <c r="J194" s="3807"/>
      <c r="K194" s="3807"/>
      <c r="L194" s="3807"/>
      <c r="M194" s="3807"/>
      <c r="N194" s="3807"/>
      <c r="O194" s="3807"/>
      <c r="P194" s="3807"/>
      <c r="Q194" s="546"/>
      <c r="R194" s="546"/>
      <c r="S194" s="5119"/>
      <c r="T194" s="5119"/>
      <c r="U194" s="5629"/>
      <c r="V194" s="5119"/>
      <c r="W194" s="5119"/>
      <c r="X194" s="5119"/>
      <c r="Y194" s="5119"/>
      <c r="Z194" s="5119"/>
      <c r="AA194" s="5119"/>
      <c r="AB194" s="5119"/>
      <c r="AC194" s="5119"/>
      <c r="AD194" s="3326" t="s">
        <v>2035</v>
      </c>
      <c r="AE194" s="3072"/>
      <c r="AF194" s="555" t="s">
        <v>857</v>
      </c>
      <c r="AG194" s="551"/>
      <c r="AH194" s="3256">
        <v>1405</v>
      </c>
      <c r="AI194" s="551" t="s">
        <v>2137</v>
      </c>
      <c r="AJ194" s="555" t="s">
        <v>868</v>
      </c>
      <c r="AK194" s="551" t="s">
        <v>2142</v>
      </c>
      <c r="AL194" s="555" t="s">
        <v>614</v>
      </c>
      <c r="AM194" s="555" t="s">
        <v>614</v>
      </c>
      <c r="AN194" s="550" t="s">
        <v>858</v>
      </c>
      <c r="AO194" s="550">
        <v>3</v>
      </c>
      <c r="AP194" s="550" t="s">
        <v>859</v>
      </c>
      <c r="AQ194" s="550">
        <v>3</v>
      </c>
      <c r="AR194" s="550"/>
      <c r="AS194" s="550"/>
      <c r="AT194" s="550"/>
      <c r="AU194" s="550"/>
      <c r="AV194" s="860"/>
      <c r="AW194" s="4560"/>
      <c r="AX194" s="4560"/>
      <c r="AY194" s="4560"/>
      <c r="CO194" s="237"/>
    </row>
    <row r="195" spans="1:93" ht="13.5" thickBot="1">
      <c r="A195" s="5845"/>
      <c r="B195" s="4561"/>
      <c r="C195" s="5674"/>
      <c r="D195" s="3811"/>
      <c r="E195" s="5120"/>
      <c r="F195" s="5120"/>
      <c r="G195" s="3811"/>
      <c r="H195" s="3811"/>
      <c r="I195" s="3811"/>
      <c r="J195" s="3811"/>
      <c r="K195" s="3811"/>
      <c r="L195" s="3811"/>
      <c r="M195" s="3811"/>
      <c r="N195" s="3811"/>
      <c r="O195" s="3811"/>
      <c r="P195" s="3811"/>
      <c r="Q195" s="546"/>
      <c r="R195" s="546"/>
      <c r="S195" s="5120"/>
      <c r="T195" s="5120"/>
      <c r="U195" s="5768"/>
      <c r="V195" s="5120"/>
      <c r="W195" s="5120"/>
      <c r="X195" s="5120"/>
      <c r="Y195" s="5120"/>
      <c r="Z195" s="5120"/>
      <c r="AA195" s="5120"/>
      <c r="AB195" s="5120"/>
      <c r="AC195" s="5120"/>
      <c r="AD195" s="3321" t="s">
        <v>2035</v>
      </c>
      <c r="AE195" s="3071"/>
      <c r="AF195" s="543" t="s">
        <v>857</v>
      </c>
      <c r="AG195" s="255"/>
      <c r="AH195" s="3236">
        <v>1300</v>
      </c>
      <c r="AI195" s="255" t="s">
        <v>2137</v>
      </c>
      <c r="AJ195" s="543" t="s">
        <v>860</v>
      </c>
      <c r="AK195" s="255" t="s">
        <v>2142</v>
      </c>
      <c r="AL195" s="545" t="s">
        <v>646</v>
      </c>
      <c r="AM195" s="545" t="s">
        <v>647</v>
      </c>
      <c r="AN195" s="545" t="s">
        <v>858</v>
      </c>
      <c r="AO195" s="545">
        <v>2</v>
      </c>
      <c r="AP195" s="545" t="s">
        <v>859</v>
      </c>
      <c r="AQ195" s="545">
        <v>2</v>
      </c>
      <c r="AR195" s="545"/>
      <c r="AS195" s="545"/>
      <c r="AT195" s="545"/>
      <c r="AU195" s="545"/>
      <c r="AV195" s="2936"/>
      <c r="AW195" s="4561"/>
      <c r="AX195" s="4561"/>
      <c r="AY195" s="4561"/>
      <c r="CO195" s="237"/>
    </row>
    <row r="196" spans="1:93">
      <c r="A196" s="5495" t="s">
        <v>3900</v>
      </c>
      <c r="B196" s="5797" t="s">
        <v>2464</v>
      </c>
      <c r="C196" s="5672" t="s">
        <v>3824</v>
      </c>
      <c r="D196" s="5860" t="s">
        <v>2201</v>
      </c>
      <c r="E196" s="543"/>
      <c r="F196" s="543"/>
      <c r="G196" s="545"/>
      <c r="H196" s="545"/>
      <c r="I196" s="545"/>
      <c r="J196" s="545"/>
      <c r="K196" s="545"/>
      <c r="L196" s="545"/>
      <c r="M196" s="545"/>
      <c r="N196" s="545"/>
      <c r="O196" s="545"/>
      <c r="P196" s="545"/>
      <c r="Q196" s="545"/>
      <c r="R196" s="545"/>
      <c r="S196" s="543"/>
      <c r="T196" s="543"/>
      <c r="U196" s="543"/>
      <c r="V196" s="543"/>
      <c r="W196" s="543"/>
      <c r="X196" s="543"/>
      <c r="Y196" s="543"/>
      <c r="Z196" s="543"/>
      <c r="AA196" s="543"/>
      <c r="AB196" s="543"/>
      <c r="AC196" s="543"/>
      <c r="AD196" s="3326"/>
      <c r="AE196" s="3070"/>
      <c r="AF196" s="555"/>
      <c r="AG196" s="551"/>
      <c r="AH196" s="3256"/>
      <c r="AI196" s="551"/>
      <c r="AJ196" s="555"/>
      <c r="AK196" s="551"/>
      <c r="AL196" s="555"/>
      <c r="AM196" s="550"/>
      <c r="AN196" s="550"/>
      <c r="AO196" s="550"/>
      <c r="AP196" s="550"/>
      <c r="AQ196" s="550"/>
      <c r="AR196" s="550"/>
      <c r="AS196" s="550"/>
      <c r="AT196" s="550"/>
      <c r="AU196" s="550"/>
      <c r="AV196" s="860"/>
      <c r="AW196" s="4559" t="s">
        <v>2466</v>
      </c>
      <c r="AX196" s="4559" t="s">
        <v>2452</v>
      </c>
      <c r="AY196" s="822"/>
      <c r="CO196" s="237"/>
    </row>
    <row r="197" spans="1:93">
      <c r="A197" s="5454"/>
      <c r="B197" s="5798"/>
      <c r="C197" s="5673"/>
      <c r="D197" s="5861"/>
      <c r="E197" s="554"/>
      <c r="F197" s="554"/>
      <c r="G197" s="546"/>
      <c r="H197" s="546"/>
      <c r="I197" s="546"/>
      <c r="J197" s="546"/>
      <c r="K197" s="546"/>
      <c r="L197" s="546"/>
      <c r="M197" s="546"/>
      <c r="N197" s="546"/>
      <c r="O197" s="546"/>
      <c r="P197" s="546"/>
      <c r="Q197" s="546"/>
      <c r="R197" s="546"/>
      <c r="S197" s="554"/>
      <c r="T197" s="554"/>
      <c r="U197" s="554"/>
      <c r="V197" s="554"/>
      <c r="W197" s="554"/>
      <c r="X197" s="554"/>
      <c r="Y197" s="554"/>
      <c r="Z197" s="554"/>
      <c r="AA197" s="554"/>
      <c r="AB197" s="554"/>
      <c r="AC197" s="554"/>
      <c r="AD197" s="3326"/>
      <c r="AE197" s="3072"/>
      <c r="AF197" s="545"/>
      <c r="AG197" s="551"/>
      <c r="AH197" s="3236"/>
      <c r="AI197" s="551"/>
      <c r="AJ197" s="555"/>
      <c r="AK197" s="551"/>
      <c r="AL197" s="545"/>
      <c r="AM197" s="543"/>
      <c r="AN197" s="545"/>
      <c r="AO197" s="545"/>
      <c r="AP197" s="545"/>
      <c r="AQ197" s="545"/>
      <c r="AR197" s="550"/>
      <c r="AS197" s="550"/>
      <c r="AT197" s="550"/>
      <c r="AU197" s="550"/>
      <c r="AV197" s="860"/>
      <c r="AW197" s="4560"/>
      <c r="AX197" s="4560"/>
      <c r="AY197" s="823"/>
      <c r="CO197" s="237"/>
    </row>
    <row r="198" spans="1:93">
      <c r="A198" s="5454"/>
      <c r="B198" s="5798"/>
      <c r="C198" s="5673"/>
      <c r="D198" s="5861"/>
      <c r="E198" s="554"/>
      <c r="F198" s="554"/>
      <c r="G198" s="546"/>
      <c r="H198" s="546"/>
      <c r="I198" s="546"/>
      <c r="J198" s="546"/>
      <c r="K198" s="546"/>
      <c r="L198" s="546"/>
      <c r="M198" s="546"/>
      <c r="N198" s="546"/>
      <c r="O198" s="546"/>
      <c r="P198" s="546"/>
      <c r="Q198" s="546"/>
      <c r="R198" s="546"/>
      <c r="S198" s="554"/>
      <c r="T198" s="554"/>
      <c r="U198" s="554"/>
      <c r="V198" s="554"/>
      <c r="W198" s="554"/>
      <c r="X198" s="554"/>
      <c r="Y198" s="554"/>
      <c r="Z198" s="554"/>
      <c r="AA198" s="554"/>
      <c r="AB198" s="554"/>
      <c r="AC198" s="554"/>
      <c r="AD198" s="3326"/>
      <c r="AE198" s="3072"/>
      <c r="AF198" s="555"/>
      <c r="AG198" s="551"/>
      <c r="AH198" s="3256"/>
      <c r="AI198" s="551"/>
      <c r="AJ198" s="555"/>
      <c r="AK198" s="551"/>
      <c r="AL198" s="555"/>
      <c r="AM198" s="555"/>
      <c r="AN198" s="550"/>
      <c r="AO198" s="550"/>
      <c r="AP198" s="545"/>
      <c r="AQ198" s="550"/>
      <c r="AR198" s="550"/>
      <c r="AS198" s="550"/>
      <c r="AT198" s="550"/>
      <c r="AU198" s="550"/>
      <c r="AV198" s="860"/>
      <c r="AW198" s="4560"/>
      <c r="AX198" s="4560"/>
      <c r="AY198" s="823"/>
      <c r="CO198" s="237"/>
    </row>
    <row r="199" spans="1:93">
      <c r="A199" s="5454"/>
      <c r="B199" s="5799"/>
      <c r="C199" s="5674"/>
      <c r="D199" s="5862"/>
      <c r="E199" s="542"/>
      <c r="F199" s="542"/>
      <c r="G199" s="547"/>
      <c r="H199" s="547"/>
      <c r="I199" s="547"/>
      <c r="J199" s="547"/>
      <c r="K199" s="547"/>
      <c r="L199" s="547"/>
      <c r="M199" s="547"/>
      <c r="N199" s="547"/>
      <c r="O199" s="547"/>
      <c r="P199" s="547"/>
      <c r="Q199" s="547"/>
      <c r="R199" s="547"/>
      <c r="S199" s="542"/>
      <c r="T199" s="542"/>
      <c r="U199" s="542"/>
      <c r="V199" s="542"/>
      <c r="W199" s="542"/>
      <c r="X199" s="542"/>
      <c r="Y199" s="542"/>
      <c r="Z199" s="542"/>
      <c r="AA199" s="542"/>
      <c r="AB199" s="542"/>
      <c r="AC199" s="542"/>
      <c r="AD199" s="3326"/>
      <c r="AE199" s="3071"/>
      <c r="AF199" s="555"/>
      <c r="AG199" s="551"/>
      <c r="AH199" s="3256"/>
      <c r="AI199" s="551"/>
      <c r="AJ199" s="555"/>
      <c r="AK199" s="551"/>
      <c r="AL199" s="550"/>
      <c r="AM199" s="550"/>
      <c r="AN199" s="550"/>
      <c r="AO199" s="550"/>
      <c r="AP199" s="545"/>
      <c r="AQ199" s="550"/>
      <c r="AR199" s="550"/>
      <c r="AS199" s="550"/>
      <c r="AT199" s="550"/>
      <c r="AU199" s="550"/>
      <c r="AV199" s="860"/>
      <c r="AW199" s="4561"/>
      <c r="AX199" s="4561"/>
      <c r="AY199" s="410"/>
      <c r="CO199" s="237"/>
    </row>
    <row r="200" spans="1:93">
      <c r="A200" s="5454"/>
      <c r="B200" s="4559" t="s">
        <v>2463</v>
      </c>
      <c r="C200" s="5672" t="s">
        <v>3689</v>
      </c>
      <c r="D200" s="3806" t="s">
        <v>2202</v>
      </c>
      <c r="E200" s="5123" t="s">
        <v>2165</v>
      </c>
      <c r="F200" s="5123" t="s">
        <v>2203</v>
      </c>
      <c r="G200" s="3806" t="s">
        <v>2028</v>
      </c>
      <c r="H200" s="3806" t="s">
        <v>2028</v>
      </c>
      <c r="I200" s="3806" t="s">
        <v>2029</v>
      </c>
      <c r="J200" s="3806" t="s">
        <v>2029</v>
      </c>
      <c r="K200" s="3806">
        <v>9</v>
      </c>
      <c r="L200" s="3806">
        <v>0</v>
      </c>
      <c r="M200" s="3806">
        <v>31</v>
      </c>
      <c r="N200" s="3806">
        <v>9</v>
      </c>
      <c r="O200" s="3806">
        <v>0</v>
      </c>
      <c r="P200" s="3806">
        <v>31</v>
      </c>
      <c r="Q200" s="546" t="s">
        <v>2140</v>
      </c>
      <c r="R200" s="546" t="s">
        <v>2141</v>
      </c>
      <c r="S200" s="5123">
        <v>10944</v>
      </c>
      <c r="T200" s="5123">
        <v>10944</v>
      </c>
      <c r="U200" s="5123">
        <v>15626</v>
      </c>
      <c r="V200" s="5123">
        <v>512</v>
      </c>
      <c r="W200" s="5123">
        <v>512</v>
      </c>
      <c r="X200" s="5123">
        <v>1216</v>
      </c>
      <c r="Y200" s="5123">
        <v>8</v>
      </c>
      <c r="Z200" s="5123">
        <v>2</v>
      </c>
      <c r="AA200" s="5123" t="s">
        <v>2032</v>
      </c>
      <c r="AB200" s="5123" t="s">
        <v>2033</v>
      </c>
      <c r="AC200" s="5123" t="s">
        <v>2137</v>
      </c>
      <c r="AD200" s="3326" t="s">
        <v>2035</v>
      </c>
      <c r="AE200" s="3070"/>
      <c r="AF200" s="555" t="s">
        <v>857</v>
      </c>
      <c r="AG200" s="551"/>
      <c r="AH200" s="3256">
        <v>270</v>
      </c>
      <c r="AI200" s="551" t="s">
        <v>2137</v>
      </c>
      <c r="AJ200" s="555" t="s">
        <v>854</v>
      </c>
      <c r="AK200" s="551" t="s">
        <v>2142</v>
      </c>
      <c r="AL200" s="555" t="s">
        <v>1218</v>
      </c>
      <c r="AM200" s="555" t="s">
        <v>1219</v>
      </c>
      <c r="AN200" s="550" t="s">
        <v>858</v>
      </c>
      <c r="AO200" s="550">
        <v>2</v>
      </c>
      <c r="AP200" s="545" t="s">
        <v>859</v>
      </c>
      <c r="AQ200" s="550">
        <v>2</v>
      </c>
      <c r="AR200" s="550"/>
      <c r="AS200" s="550"/>
      <c r="AT200" s="550"/>
      <c r="AU200" s="550"/>
      <c r="AV200" s="860"/>
      <c r="AW200" s="4559" t="s">
        <v>2468</v>
      </c>
      <c r="AX200" s="4559" t="s">
        <v>2452</v>
      </c>
      <c r="AY200" s="4559"/>
      <c r="CO200" s="237"/>
    </row>
    <row r="201" spans="1:93">
      <c r="A201" s="5454"/>
      <c r="B201" s="4560"/>
      <c r="C201" s="5673"/>
      <c r="D201" s="3807"/>
      <c r="E201" s="5119"/>
      <c r="F201" s="5119"/>
      <c r="G201" s="3807"/>
      <c r="H201" s="3807"/>
      <c r="I201" s="3807"/>
      <c r="J201" s="3807"/>
      <c r="K201" s="3807"/>
      <c r="L201" s="3807"/>
      <c r="M201" s="3807"/>
      <c r="N201" s="3807"/>
      <c r="O201" s="3807"/>
      <c r="P201" s="3807"/>
      <c r="Q201" s="546"/>
      <c r="R201" s="546"/>
      <c r="S201" s="5119"/>
      <c r="T201" s="5119"/>
      <c r="U201" s="5119"/>
      <c r="V201" s="5119"/>
      <c r="W201" s="5119"/>
      <c r="X201" s="5119"/>
      <c r="Y201" s="5119"/>
      <c r="Z201" s="5119"/>
      <c r="AA201" s="5119"/>
      <c r="AB201" s="5119"/>
      <c r="AC201" s="5119"/>
      <c r="AD201" s="3326" t="s">
        <v>2035</v>
      </c>
      <c r="AE201" s="3072"/>
      <c r="AF201" s="550" t="s">
        <v>857</v>
      </c>
      <c r="AG201" s="551"/>
      <c r="AH201" s="3256">
        <v>1500</v>
      </c>
      <c r="AI201" s="551" t="s">
        <v>2137</v>
      </c>
      <c r="AJ201" s="555" t="s">
        <v>874</v>
      </c>
      <c r="AK201" s="551" t="s">
        <v>2142</v>
      </c>
      <c r="AL201" s="550" t="s">
        <v>344</v>
      </c>
      <c r="AM201" s="555" t="s">
        <v>341</v>
      </c>
      <c r="AN201" s="550" t="s">
        <v>858</v>
      </c>
      <c r="AO201" s="550">
        <v>2</v>
      </c>
      <c r="AP201" s="545" t="s">
        <v>859</v>
      </c>
      <c r="AQ201" s="550">
        <v>2</v>
      </c>
      <c r="AR201" s="550">
        <v>3</v>
      </c>
      <c r="AS201" s="550" t="s">
        <v>875</v>
      </c>
      <c r="AT201" s="550" t="s">
        <v>859</v>
      </c>
      <c r="AU201" s="550" t="s">
        <v>876</v>
      </c>
      <c r="AV201" s="860" t="s">
        <v>877</v>
      </c>
      <c r="AW201" s="4560"/>
      <c r="AX201" s="4560"/>
      <c r="AY201" s="4560"/>
      <c r="CO201" s="237"/>
    </row>
    <row r="202" spans="1:93">
      <c r="A202" s="5454"/>
      <c r="B202" s="4560"/>
      <c r="C202" s="5673"/>
      <c r="D202" s="3807"/>
      <c r="E202" s="5119"/>
      <c r="F202" s="5119"/>
      <c r="G202" s="3807"/>
      <c r="H202" s="3807"/>
      <c r="I202" s="3807"/>
      <c r="J202" s="3807"/>
      <c r="K202" s="3807"/>
      <c r="L202" s="3807"/>
      <c r="M202" s="3807"/>
      <c r="N202" s="3807"/>
      <c r="O202" s="3807"/>
      <c r="P202" s="3807"/>
      <c r="Q202" s="546"/>
      <c r="R202" s="546"/>
      <c r="S202" s="5119"/>
      <c r="T202" s="5119"/>
      <c r="U202" s="5119"/>
      <c r="V202" s="5119"/>
      <c r="W202" s="5119"/>
      <c r="X202" s="5119"/>
      <c r="Y202" s="5119"/>
      <c r="Z202" s="5119"/>
      <c r="AA202" s="5119"/>
      <c r="AB202" s="5119"/>
      <c r="AC202" s="5119"/>
      <c r="AD202" s="3326" t="s">
        <v>2035</v>
      </c>
      <c r="AE202" s="3072"/>
      <c r="AF202" s="555" t="s">
        <v>857</v>
      </c>
      <c r="AG202" s="551"/>
      <c r="AH202" s="3256">
        <v>1405</v>
      </c>
      <c r="AI202" s="551" t="s">
        <v>2137</v>
      </c>
      <c r="AJ202" s="555" t="s">
        <v>868</v>
      </c>
      <c r="AK202" s="551" t="s">
        <v>2142</v>
      </c>
      <c r="AL202" s="555" t="s">
        <v>614</v>
      </c>
      <c r="AM202" s="555" t="s">
        <v>614</v>
      </c>
      <c r="AN202" s="550" t="s">
        <v>858</v>
      </c>
      <c r="AO202" s="550">
        <v>3</v>
      </c>
      <c r="AP202" s="545" t="s">
        <v>859</v>
      </c>
      <c r="AQ202" s="550">
        <v>3</v>
      </c>
      <c r="AR202" s="550"/>
      <c r="AS202" s="550"/>
      <c r="AT202" s="550"/>
      <c r="AU202" s="550"/>
      <c r="AV202" s="860"/>
      <c r="AW202" s="4560"/>
      <c r="AX202" s="4560"/>
      <c r="AY202" s="4560"/>
      <c r="CO202" s="237"/>
    </row>
    <row r="203" spans="1:93">
      <c r="A203" s="5454"/>
      <c r="B203" s="4561"/>
      <c r="C203" s="5674"/>
      <c r="D203" s="3811"/>
      <c r="E203" s="5120"/>
      <c r="F203" s="5120"/>
      <c r="G203" s="3811"/>
      <c r="H203" s="3811"/>
      <c r="I203" s="3811"/>
      <c r="J203" s="3811"/>
      <c r="K203" s="3811"/>
      <c r="L203" s="3811"/>
      <c r="M203" s="3811"/>
      <c r="N203" s="3811"/>
      <c r="O203" s="3811"/>
      <c r="P203" s="3811"/>
      <c r="Q203" s="547"/>
      <c r="R203" s="547"/>
      <c r="S203" s="5120"/>
      <c r="T203" s="5120"/>
      <c r="U203" s="5120"/>
      <c r="V203" s="5120"/>
      <c r="W203" s="5120"/>
      <c r="X203" s="5120"/>
      <c r="Y203" s="5120"/>
      <c r="Z203" s="5120"/>
      <c r="AA203" s="5120"/>
      <c r="AB203" s="5120"/>
      <c r="AC203" s="5120"/>
      <c r="AD203" s="3326" t="s">
        <v>2035</v>
      </c>
      <c r="AE203" s="3071"/>
      <c r="AF203" s="555" t="s">
        <v>857</v>
      </c>
      <c r="AG203" s="551"/>
      <c r="AH203" s="3256">
        <v>1300</v>
      </c>
      <c r="AI203" s="551" t="s">
        <v>2137</v>
      </c>
      <c r="AJ203" s="555" t="s">
        <v>860</v>
      </c>
      <c r="AK203" s="551" t="s">
        <v>2142</v>
      </c>
      <c r="AL203" s="550" t="s">
        <v>646</v>
      </c>
      <c r="AM203" s="550" t="s">
        <v>647</v>
      </c>
      <c r="AN203" s="550" t="s">
        <v>858</v>
      </c>
      <c r="AO203" s="550">
        <v>2</v>
      </c>
      <c r="AP203" s="545" t="s">
        <v>859</v>
      </c>
      <c r="AQ203" s="550">
        <v>2</v>
      </c>
      <c r="AR203" s="550"/>
      <c r="AS203" s="550"/>
      <c r="AT203" s="550"/>
      <c r="AU203" s="550"/>
      <c r="AV203" s="860"/>
      <c r="AW203" s="4561"/>
      <c r="AX203" s="4561"/>
      <c r="AY203" s="4561"/>
      <c r="CO203" s="237"/>
    </row>
    <row r="204" spans="1:93">
      <c r="A204" s="5454"/>
      <c r="B204" s="4559" t="s">
        <v>2463</v>
      </c>
      <c r="C204" s="5672" t="s">
        <v>3690</v>
      </c>
      <c r="D204" s="3806" t="s">
        <v>2204</v>
      </c>
      <c r="E204" s="5123" t="s">
        <v>2165</v>
      </c>
      <c r="F204" s="5123" t="s">
        <v>2205</v>
      </c>
      <c r="G204" s="3806" t="s">
        <v>2028</v>
      </c>
      <c r="H204" s="3806" t="s">
        <v>2028</v>
      </c>
      <c r="I204" s="3806" t="s">
        <v>2029</v>
      </c>
      <c r="J204" s="3806" t="s">
        <v>2029</v>
      </c>
      <c r="K204" s="3806">
        <v>9</v>
      </c>
      <c r="L204" s="3806">
        <v>0</v>
      </c>
      <c r="M204" s="3806">
        <v>31</v>
      </c>
      <c r="N204" s="3806">
        <v>9</v>
      </c>
      <c r="O204" s="3806">
        <v>0</v>
      </c>
      <c r="P204" s="3806">
        <v>31</v>
      </c>
      <c r="Q204" s="546" t="s">
        <v>2140</v>
      </c>
      <c r="R204" s="546" t="s">
        <v>2141</v>
      </c>
      <c r="S204" s="5123">
        <v>13230</v>
      </c>
      <c r="T204" s="5123">
        <v>13230</v>
      </c>
      <c r="U204" s="5123">
        <v>23006</v>
      </c>
      <c r="V204" s="5123">
        <v>512</v>
      </c>
      <c r="W204" s="5123">
        <v>512</v>
      </c>
      <c r="X204" s="5123">
        <v>1388</v>
      </c>
      <c r="Y204" s="5123">
        <v>8</v>
      </c>
      <c r="Z204" s="5123">
        <v>2</v>
      </c>
      <c r="AA204" s="5123" t="s">
        <v>2032</v>
      </c>
      <c r="AB204" s="5123" t="s">
        <v>2033</v>
      </c>
      <c r="AC204" s="5123" t="s">
        <v>2137</v>
      </c>
      <c r="AD204" s="3326" t="s">
        <v>2035</v>
      </c>
      <c r="AE204" s="3079" t="s">
        <v>6172</v>
      </c>
      <c r="AF204" s="555" t="s">
        <v>857</v>
      </c>
      <c r="AG204" s="551"/>
      <c r="AH204" s="3256">
        <v>270</v>
      </c>
      <c r="AI204" s="551" t="s">
        <v>2137</v>
      </c>
      <c r="AJ204" s="555" t="s">
        <v>854</v>
      </c>
      <c r="AK204" s="551" t="s">
        <v>2142</v>
      </c>
      <c r="AL204" s="18" t="s">
        <v>1135</v>
      </c>
      <c r="AM204" s="18" t="s">
        <v>1134</v>
      </c>
      <c r="AN204" s="550" t="s">
        <v>858</v>
      </c>
      <c r="AO204" s="550">
        <v>2</v>
      </c>
      <c r="AP204" s="545" t="s">
        <v>859</v>
      </c>
      <c r="AQ204" s="550">
        <v>2</v>
      </c>
      <c r="AR204" s="550"/>
      <c r="AS204" s="550"/>
      <c r="AT204" s="550"/>
      <c r="AU204" s="550"/>
      <c r="AV204" s="860"/>
      <c r="AW204" s="4559" t="s">
        <v>2468</v>
      </c>
      <c r="AX204" s="4559" t="s">
        <v>2452</v>
      </c>
      <c r="AY204" s="4559"/>
      <c r="CO204" s="237"/>
    </row>
    <row r="205" spans="1:93">
      <c r="A205" s="5454"/>
      <c r="B205" s="4560"/>
      <c r="C205" s="5673"/>
      <c r="D205" s="3807"/>
      <c r="E205" s="5119"/>
      <c r="F205" s="5119"/>
      <c r="G205" s="3807"/>
      <c r="H205" s="3807"/>
      <c r="I205" s="3807"/>
      <c r="J205" s="3807"/>
      <c r="K205" s="3807"/>
      <c r="L205" s="3807"/>
      <c r="M205" s="3807"/>
      <c r="N205" s="3807"/>
      <c r="O205" s="3807"/>
      <c r="P205" s="3807"/>
      <c r="Q205" s="546"/>
      <c r="R205" s="546"/>
      <c r="S205" s="5119"/>
      <c r="T205" s="5119"/>
      <c r="U205" s="5119"/>
      <c r="V205" s="5119"/>
      <c r="W205" s="5119"/>
      <c r="X205" s="5119"/>
      <c r="Y205" s="5119"/>
      <c r="Z205" s="5119"/>
      <c r="AA205" s="5119"/>
      <c r="AB205" s="5119"/>
      <c r="AC205" s="5119"/>
      <c r="AD205" s="3326" t="s">
        <v>2035</v>
      </c>
      <c r="AE205" s="3072"/>
      <c r="AF205" s="550" t="s">
        <v>857</v>
      </c>
      <c r="AG205" s="551"/>
      <c r="AH205" s="3256">
        <v>1500</v>
      </c>
      <c r="AI205" s="551" t="s">
        <v>2137</v>
      </c>
      <c r="AJ205" s="555" t="s">
        <v>874</v>
      </c>
      <c r="AK205" s="551" t="s">
        <v>2142</v>
      </c>
      <c r="AL205" s="550" t="s">
        <v>344</v>
      </c>
      <c r="AM205" s="555" t="s">
        <v>341</v>
      </c>
      <c r="AN205" s="550" t="s">
        <v>858</v>
      </c>
      <c r="AO205" s="550">
        <v>2</v>
      </c>
      <c r="AP205" s="545" t="s">
        <v>859</v>
      </c>
      <c r="AQ205" s="550">
        <v>2</v>
      </c>
      <c r="AR205" s="550">
        <v>3</v>
      </c>
      <c r="AS205" s="550" t="s">
        <v>875</v>
      </c>
      <c r="AT205" s="550" t="s">
        <v>859</v>
      </c>
      <c r="AU205" s="550" t="s">
        <v>876</v>
      </c>
      <c r="AV205" s="860" t="s">
        <v>877</v>
      </c>
      <c r="AW205" s="4560"/>
      <c r="AX205" s="4560"/>
      <c r="AY205" s="4560"/>
      <c r="CO205" s="237"/>
    </row>
    <row r="206" spans="1:93">
      <c r="A206" s="5454"/>
      <c r="B206" s="4560"/>
      <c r="C206" s="5673"/>
      <c r="D206" s="3807"/>
      <c r="E206" s="5119"/>
      <c r="F206" s="5119"/>
      <c r="G206" s="3807"/>
      <c r="H206" s="3807"/>
      <c r="I206" s="3807"/>
      <c r="J206" s="3807"/>
      <c r="K206" s="3807"/>
      <c r="L206" s="3807"/>
      <c r="M206" s="3807"/>
      <c r="N206" s="3807"/>
      <c r="O206" s="3807"/>
      <c r="P206" s="3807"/>
      <c r="Q206" s="546"/>
      <c r="R206" s="546"/>
      <c r="S206" s="5119"/>
      <c r="T206" s="5119"/>
      <c r="U206" s="5119"/>
      <c r="V206" s="5119"/>
      <c r="W206" s="5119"/>
      <c r="X206" s="5119"/>
      <c r="Y206" s="5119"/>
      <c r="Z206" s="5119"/>
      <c r="AA206" s="5119"/>
      <c r="AB206" s="5119"/>
      <c r="AC206" s="5119"/>
      <c r="AD206" s="3326" t="s">
        <v>2035</v>
      </c>
      <c r="AE206" s="3072"/>
      <c r="AF206" s="555" t="s">
        <v>857</v>
      </c>
      <c r="AG206" s="551"/>
      <c r="AH206" s="3256">
        <v>1405</v>
      </c>
      <c r="AI206" s="551" t="s">
        <v>2137</v>
      </c>
      <c r="AJ206" s="555" t="s">
        <v>868</v>
      </c>
      <c r="AK206" s="551" t="s">
        <v>2142</v>
      </c>
      <c r="AL206" s="555" t="s">
        <v>614</v>
      </c>
      <c r="AM206" s="555" t="s">
        <v>614</v>
      </c>
      <c r="AN206" s="550" t="s">
        <v>858</v>
      </c>
      <c r="AO206" s="550">
        <v>3</v>
      </c>
      <c r="AP206" s="545" t="s">
        <v>859</v>
      </c>
      <c r="AQ206" s="550">
        <v>3</v>
      </c>
      <c r="AR206" s="550"/>
      <c r="AS206" s="550"/>
      <c r="AT206" s="550"/>
      <c r="AU206" s="550"/>
      <c r="AV206" s="860"/>
      <c r="AW206" s="4560"/>
      <c r="AX206" s="4560"/>
      <c r="AY206" s="4560"/>
      <c r="CO206" s="237"/>
    </row>
    <row r="207" spans="1:93">
      <c r="A207" s="5454"/>
      <c r="B207" s="4561"/>
      <c r="C207" s="5674"/>
      <c r="D207" s="3811"/>
      <c r="E207" s="5120"/>
      <c r="F207" s="5120"/>
      <c r="G207" s="3811"/>
      <c r="H207" s="3811"/>
      <c r="I207" s="3811"/>
      <c r="J207" s="3811"/>
      <c r="K207" s="3811"/>
      <c r="L207" s="3811"/>
      <c r="M207" s="3811"/>
      <c r="N207" s="3811"/>
      <c r="O207" s="3811"/>
      <c r="P207" s="3811"/>
      <c r="Q207" s="547"/>
      <c r="R207" s="547"/>
      <c r="S207" s="5120"/>
      <c r="T207" s="5120"/>
      <c r="U207" s="5120"/>
      <c r="V207" s="5120"/>
      <c r="W207" s="5120"/>
      <c r="X207" s="5120"/>
      <c r="Y207" s="5120"/>
      <c r="Z207" s="5120"/>
      <c r="AA207" s="5120"/>
      <c r="AB207" s="5120"/>
      <c r="AC207" s="5120"/>
      <c r="AD207" s="3326" t="s">
        <v>2035</v>
      </c>
      <c r="AE207" s="3071"/>
      <c r="AF207" s="555" t="s">
        <v>857</v>
      </c>
      <c r="AG207" s="551"/>
      <c r="AH207" s="3256">
        <v>1300</v>
      </c>
      <c r="AI207" s="551" t="s">
        <v>2137</v>
      </c>
      <c r="AJ207" s="555" t="s">
        <v>860</v>
      </c>
      <c r="AK207" s="551" t="s">
        <v>2142</v>
      </c>
      <c r="AL207" s="550" t="s">
        <v>646</v>
      </c>
      <c r="AM207" s="550" t="s">
        <v>647</v>
      </c>
      <c r="AN207" s="550" t="s">
        <v>858</v>
      </c>
      <c r="AO207" s="550">
        <v>2</v>
      </c>
      <c r="AP207" s="545" t="s">
        <v>859</v>
      </c>
      <c r="AQ207" s="550">
        <v>2</v>
      </c>
      <c r="AR207" s="550"/>
      <c r="AS207" s="550"/>
      <c r="AT207" s="550"/>
      <c r="AU207" s="550"/>
      <c r="AV207" s="860"/>
      <c r="AW207" s="4561"/>
      <c r="AX207" s="4561"/>
      <c r="AY207" s="4561"/>
      <c r="CO207" s="237"/>
    </row>
    <row r="208" spans="1:93">
      <c r="A208" s="5454"/>
      <c r="B208" s="4559" t="s">
        <v>2463</v>
      </c>
      <c r="C208" s="5672" t="s">
        <v>3691</v>
      </c>
      <c r="D208" s="3806" t="s">
        <v>2206</v>
      </c>
      <c r="E208" s="5123" t="s">
        <v>2165</v>
      </c>
      <c r="F208" s="5123" t="s">
        <v>2207</v>
      </c>
      <c r="G208" s="3806" t="s">
        <v>2028</v>
      </c>
      <c r="H208" s="3806" t="s">
        <v>2028</v>
      </c>
      <c r="I208" s="3806" t="s">
        <v>2029</v>
      </c>
      <c r="J208" s="3806" t="s">
        <v>2029</v>
      </c>
      <c r="K208" s="3806">
        <v>9</v>
      </c>
      <c r="L208" s="3806">
        <v>0</v>
      </c>
      <c r="M208" s="3806">
        <v>31</v>
      </c>
      <c r="N208" s="3806">
        <v>9</v>
      </c>
      <c r="O208" s="3806">
        <v>0</v>
      </c>
      <c r="P208" s="3806">
        <v>31</v>
      </c>
      <c r="Q208" s="546" t="s">
        <v>2140</v>
      </c>
      <c r="R208" s="546" t="s">
        <v>2141</v>
      </c>
      <c r="S208" s="5123">
        <v>13230</v>
      </c>
      <c r="T208" s="5123">
        <v>13230</v>
      </c>
      <c r="U208" s="5123">
        <v>27264</v>
      </c>
      <c r="V208" s="5123">
        <v>512</v>
      </c>
      <c r="W208" s="5123">
        <v>512</v>
      </c>
      <c r="X208" s="5123">
        <v>1680</v>
      </c>
      <c r="Y208" s="5123">
        <v>8</v>
      </c>
      <c r="Z208" s="5123">
        <v>2</v>
      </c>
      <c r="AA208" s="5123" t="s">
        <v>2032</v>
      </c>
      <c r="AB208" s="5123" t="s">
        <v>2033</v>
      </c>
      <c r="AC208" s="5123" t="s">
        <v>2137</v>
      </c>
      <c r="AD208" s="3326" t="s">
        <v>2035</v>
      </c>
      <c r="AE208" s="3079" t="s">
        <v>6173</v>
      </c>
      <c r="AF208" s="555" t="s">
        <v>857</v>
      </c>
      <c r="AG208" s="551"/>
      <c r="AH208" s="3256">
        <v>270</v>
      </c>
      <c r="AI208" s="551" t="s">
        <v>2137</v>
      </c>
      <c r="AJ208" s="555" t="s">
        <v>854</v>
      </c>
      <c r="AK208" s="551" t="s">
        <v>2142</v>
      </c>
      <c r="AL208" s="555" t="s">
        <v>866</v>
      </c>
      <c r="AM208" s="550" t="s">
        <v>867</v>
      </c>
      <c r="AN208" s="550" t="s">
        <v>858</v>
      </c>
      <c r="AO208" s="550">
        <v>2</v>
      </c>
      <c r="AP208" s="545" t="s">
        <v>859</v>
      </c>
      <c r="AQ208" s="550">
        <v>2</v>
      </c>
      <c r="AR208" s="550"/>
      <c r="AS208" s="550"/>
      <c r="AT208" s="550"/>
      <c r="AU208" s="550"/>
      <c r="AV208" s="860"/>
      <c r="AW208" s="4559" t="s">
        <v>2468</v>
      </c>
      <c r="AX208" s="4559" t="s">
        <v>2452</v>
      </c>
      <c r="AY208" s="4559"/>
      <c r="CO208" s="237"/>
    </row>
    <row r="209" spans="1:126">
      <c r="A209" s="5454"/>
      <c r="B209" s="4560"/>
      <c r="C209" s="5673"/>
      <c r="D209" s="3807"/>
      <c r="E209" s="5119"/>
      <c r="F209" s="5119"/>
      <c r="G209" s="3807"/>
      <c r="H209" s="3807"/>
      <c r="I209" s="3807"/>
      <c r="J209" s="3807"/>
      <c r="K209" s="3807"/>
      <c r="L209" s="3807"/>
      <c r="M209" s="3807"/>
      <c r="N209" s="3807"/>
      <c r="O209" s="3807"/>
      <c r="P209" s="3807"/>
      <c r="Q209" s="546"/>
      <c r="R209" s="546"/>
      <c r="S209" s="5119"/>
      <c r="T209" s="5119"/>
      <c r="U209" s="5119"/>
      <c r="V209" s="5119"/>
      <c r="W209" s="5119"/>
      <c r="X209" s="5119"/>
      <c r="Y209" s="5119"/>
      <c r="Z209" s="5119"/>
      <c r="AA209" s="5119"/>
      <c r="AB209" s="5119"/>
      <c r="AC209" s="5119"/>
      <c r="AD209" s="3326" t="s">
        <v>2035</v>
      </c>
      <c r="AE209" s="3072"/>
      <c r="AF209" s="550" t="s">
        <v>857</v>
      </c>
      <c r="AG209" s="551"/>
      <c r="AH209" s="3256">
        <v>1500</v>
      </c>
      <c r="AI209" s="551" t="s">
        <v>2137</v>
      </c>
      <c r="AJ209" s="555" t="s">
        <v>874</v>
      </c>
      <c r="AK209" s="551" t="s">
        <v>2142</v>
      </c>
      <c r="AL209" s="550" t="s">
        <v>344</v>
      </c>
      <c r="AM209" s="555" t="s">
        <v>341</v>
      </c>
      <c r="AN209" s="550" t="s">
        <v>858</v>
      </c>
      <c r="AO209" s="550">
        <v>2</v>
      </c>
      <c r="AP209" s="545" t="s">
        <v>859</v>
      </c>
      <c r="AQ209" s="550">
        <v>2</v>
      </c>
      <c r="AR209" s="550">
        <v>3</v>
      </c>
      <c r="AS209" s="550" t="s">
        <v>875</v>
      </c>
      <c r="AT209" s="550" t="s">
        <v>859</v>
      </c>
      <c r="AU209" s="550" t="s">
        <v>876</v>
      </c>
      <c r="AV209" s="860" t="s">
        <v>877</v>
      </c>
      <c r="AW209" s="4560"/>
      <c r="AX209" s="4560"/>
      <c r="AY209" s="4560"/>
      <c r="CO209" s="237"/>
    </row>
    <row r="210" spans="1:126">
      <c r="A210" s="5454"/>
      <c r="B210" s="4560"/>
      <c r="C210" s="5673"/>
      <c r="D210" s="3807"/>
      <c r="E210" s="5119"/>
      <c r="F210" s="5119"/>
      <c r="G210" s="3807"/>
      <c r="H210" s="3807"/>
      <c r="I210" s="3807"/>
      <c r="J210" s="3807"/>
      <c r="K210" s="3807"/>
      <c r="L210" s="3807"/>
      <c r="M210" s="3807"/>
      <c r="N210" s="3807"/>
      <c r="O210" s="3807"/>
      <c r="P210" s="3807"/>
      <c r="Q210" s="546"/>
      <c r="R210" s="546"/>
      <c r="S210" s="5119"/>
      <c r="T210" s="5119"/>
      <c r="U210" s="5119"/>
      <c r="V210" s="5119"/>
      <c r="W210" s="5119"/>
      <c r="X210" s="5119"/>
      <c r="Y210" s="5119"/>
      <c r="Z210" s="5119"/>
      <c r="AA210" s="5119"/>
      <c r="AB210" s="5119"/>
      <c r="AC210" s="5119"/>
      <c r="AD210" s="3326" t="s">
        <v>2035</v>
      </c>
      <c r="AE210" s="3072"/>
      <c r="AF210" s="555" t="s">
        <v>857</v>
      </c>
      <c r="AG210" s="551"/>
      <c r="AH210" s="3256">
        <v>1405</v>
      </c>
      <c r="AI210" s="551" t="s">
        <v>2137</v>
      </c>
      <c r="AJ210" s="555" t="s">
        <v>868</v>
      </c>
      <c r="AK210" s="551" t="s">
        <v>2142</v>
      </c>
      <c r="AL210" s="555" t="s">
        <v>614</v>
      </c>
      <c r="AM210" s="555" t="s">
        <v>614</v>
      </c>
      <c r="AN210" s="550" t="s">
        <v>858</v>
      </c>
      <c r="AO210" s="550">
        <v>3</v>
      </c>
      <c r="AP210" s="545" t="s">
        <v>859</v>
      </c>
      <c r="AQ210" s="550">
        <v>3</v>
      </c>
      <c r="AR210" s="550"/>
      <c r="AS210" s="550"/>
      <c r="AT210" s="550"/>
      <c r="AU210" s="550"/>
      <c r="AV210" s="860"/>
      <c r="AW210" s="4560"/>
      <c r="AX210" s="4560"/>
      <c r="AY210" s="4560"/>
      <c r="CO210" s="237"/>
    </row>
    <row r="211" spans="1:126">
      <c r="A211" s="5845"/>
      <c r="B211" s="4561"/>
      <c r="C211" s="5674"/>
      <c r="D211" s="3811"/>
      <c r="E211" s="5120"/>
      <c r="F211" s="5120"/>
      <c r="G211" s="3811"/>
      <c r="H211" s="3811"/>
      <c r="I211" s="3811"/>
      <c r="J211" s="3811"/>
      <c r="K211" s="3811"/>
      <c r="L211" s="3811"/>
      <c r="M211" s="3811"/>
      <c r="N211" s="3811"/>
      <c r="O211" s="3811"/>
      <c r="P211" s="3811"/>
      <c r="Q211" s="547"/>
      <c r="R211" s="547"/>
      <c r="S211" s="5120"/>
      <c r="T211" s="5120"/>
      <c r="U211" s="5120"/>
      <c r="V211" s="5120"/>
      <c r="W211" s="5120"/>
      <c r="X211" s="5120"/>
      <c r="Y211" s="5120"/>
      <c r="Z211" s="5120"/>
      <c r="AA211" s="5120"/>
      <c r="AB211" s="5120"/>
      <c r="AC211" s="5120"/>
      <c r="AD211" s="3326" t="s">
        <v>2035</v>
      </c>
      <c r="AE211" s="3071"/>
      <c r="AF211" s="555" t="s">
        <v>857</v>
      </c>
      <c r="AG211" s="551"/>
      <c r="AH211" s="3256">
        <v>1300</v>
      </c>
      <c r="AI211" s="551" t="s">
        <v>2137</v>
      </c>
      <c r="AJ211" s="555" t="s">
        <v>860</v>
      </c>
      <c r="AK211" s="551" t="s">
        <v>2142</v>
      </c>
      <c r="AL211" s="550" t="s">
        <v>646</v>
      </c>
      <c r="AM211" s="550" t="s">
        <v>647</v>
      </c>
      <c r="AN211" s="550" t="s">
        <v>858</v>
      </c>
      <c r="AO211" s="550">
        <v>2</v>
      </c>
      <c r="AP211" s="550" t="s">
        <v>859</v>
      </c>
      <c r="AQ211" s="550">
        <v>2</v>
      </c>
      <c r="AR211" s="550"/>
      <c r="AS211" s="550"/>
      <c r="AT211" s="550"/>
      <c r="AU211" s="550"/>
      <c r="AV211" s="860"/>
      <c r="AW211" s="4561"/>
      <c r="AX211" s="4561"/>
      <c r="AY211" s="4561"/>
      <c r="CO211" s="237"/>
    </row>
    <row r="212" spans="1:126" s="41" customFormat="1">
      <c r="A212" s="5495" t="s">
        <v>4008</v>
      </c>
      <c r="B212" s="4559" t="s">
        <v>2463</v>
      </c>
      <c r="C212" s="5672" t="s">
        <v>3651</v>
      </c>
      <c r="D212" s="3806" t="s">
        <v>153</v>
      </c>
      <c r="E212" s="3806" t="s">
        <v>2157</v>
      </c>
      <c r="F212" s="3806" t="s">
        <v>2208</v>
      </c>
      <c r="G212" s="3806" t="s">
        <v>2028</v>
      </c>
      <c r="H212" s="3806" t="s">
        <v>2028</v>
      </c>
      <c r="I212" s="3806" t="s">
        <v>2029</v>
      </c>
      <c r="J212" s="3806" t="s">
        <v>2029</v>
      </c>
      <c r="K212" s="3806">
        <v>8</v>
      </c>
      <c r="L212" s="3806">
        <v>0</v>
      </c>
      <c r="M212" s="3806">
        <v>31</v>
      </c>
      <c r="N212" s="3806">
        <v>8</v>
      </c>
      <c r="O212" s="3806">
        <v>0</v>
      </c>
      <c r="P212" s="3806">
        <v>31</v>
      </c>
      <c r="Q212" s="546" t="s">
        <v>2140</v>
      </c>
      <c r="R212" s="546" t="s">
        <v>2141</v>
      </c>
      <c r="S212" s="3806">
        <v>4192</v>
      </c>
      <c r="T212" s="3806">
        <v>4192</v>
      </c>
      <c r="U212" s="3797">
        <v>5216</v>
      </c>
      <c r="V212" s="3806">
        <v>384</v>
      </c>
      <c r="W212" s="3806">
        <v>384</v>
      </c>
      <c r="X212" s="3806">
        <v>896</v>
      </c>
      <c r="Y212" s="3806">
        <v>16</v>
      </c>
      <c r="Z212" s="3806">
        <v>2</v>
      </c>
      <c r="AA212" s="3806" t="s">
        <v>2045</v>
      </c>
      <c r="AB212" s="3806" t="s">
        <v>2033</v>
      </c>
      <c r="AC212" s="3806" t="s">
        <v>2137</v>
      </c>
      <c r="AD212" s="3322" t="s">
        <v>2035</v>
      </c>
      <c r="AE212" s="3072"/>
      <c r="AF212" s="542" t="s">
        <v>857</v>
      </c>
      <c r="AG212" s="256"/>
      <c r="AH212" s="3238">
        <v>1300</v>
      </c>
      <c r="AI212" s="256" t="s">
        <v>2137</v>
      </c>
      <c r="AJ212" s="554" t="s">
        <v>860</v>
      </c>
      <c r="AK212" s="256" t="s">
        <v>2142</v>
      </c>
      <c r="AL212" s="547" t="s">
        <v>646</v>
      </c>
      <c r="AM212" s="547" t="s">
        <v>647</v>
      </c>
      <c r="AN212" s="547" t="s">
        <v>858</v>
      </c>
      <c r="AO212" s="547">
        <v>2</v>
      </c>
      <c r="AP212" s="547" t="s">
        <v>859</v>
      </c>
      <c r="AQ212" s="547">
        <v>2</v>
      </c>
      <c r="AR212" s="547"/>
      <c r="AS212" s="547"/>
      <c r="AT212" s="547"/>
      <c r="AU212" s="547"/>
      <c r="AV212" s="2997"/>
      <c r="AW212" s="4056" t="s">
        <v>2466</v>
      </c>
      <c r="AX212" s="4056" t="s">
        <v>2452</v>
      </c>
      <c r="AY212" s="4056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  <c r="CL212" s="18"/>
      <c r="CM212" s="18"/>
      <c r="CN212" s="18"/>
    </row>
    <row r="213" spans="1:126" s="41" customFormat="1">
      <c r="A213" s="5454"/>
      <c r="B213" s="4560"/>
      <c r="C213" s="5673"/>
      <c r="D213" s="3807"/>
      <c r="E213" s="3807"/>
      <c r="F213" s="3807"/>
      <c r="G213" s="3807"/>
      <c r="H213" s="3807"/>
      <c r="I213" s="3807"/>
      <c r="J213" s="3807"/>
      <c r="K213" s="3807"/>
      <c r="L213" s="3807"/>
      <c r="M213" s="3807"/>
      <c r="N213" s="3807"/>
      <c r="O213" s="3807"/>
      <c r="P213" s="3807"/>
      <c r="Q213" s="546"/>
      <c r="R213" s="546"/>
      <c r="S213" s="3807"/>
      <c r="T213" s="3807"/>
      <c r="U213" s="3798"/>
      <c r="V213" s="3807"/>
      <c r="W213" s="3807"/>
      <c r="X213" s="3807"/>
      <c r="Y213" s="3807"/>
      <c r="Z213" s="3807"/>
      <c r="AA213" s="3807"/>
      <c r="AB213" s="3807"/>
      <c r="AC213" s="3807"/>
      <c r="AD213" s="3326" t="s">
        <v>2035</v>
      </c>
      <c r="AE213" s="3072"/>
      <c r="AF213" s="550" t="s">
        <v>857</v>
      </c>
      <c r="AG213" s="551"/>
      <c r="AH213" s="3256">
        <v>1500</v>
      </c>
      <c r="AI213" s="551" t="s">
        <v>2137</v>
      </c>
      <c r="AJ213" s="555" t="s">
        <v>874</v>
      </c>
      <c r="AK213" s="551" t="s">
        <v>2142</v>
      </c>
      <c r="AL213" s="550" t="s">
        <v>342</v>
      </c>
      <c r="AM213" s="555" t="s">
        <v>341</v>
      </c>
      <c r="AN213" s="550" t="s">
        <v>858</v>
      </c>
      <c r="AO213" s="550">
        <v>2</v>
      </c>
      <c r="AP213" s="550" t="s">
        <v>859</v>
      </c>
      <c r="AQ213" s="550">
        <v>2</v>
      </c>
      <c r="AR213" s="550">
        <v>3</v>
      </c>
      <c r="AS213" s="550" t="s">
        <v>875</v>
      </c>
      <c r="AT213" s="550" t="s">
        <v>859</v>
      </c>
      <c r="AU213" s="550" t="s">
        <v>876</v>
      </c>
      <c r="AV213" s="860" t="s">
        <v>877</v>
      </c>
      <c r="AW213" s="4170"/>
      <c r="AX213" s="4170"/>
      <c r="AY213" s="4170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  <c r="CL213" s="18"/>
      <c r="CM213" s="18"/>
      <c r="CN213" s="18"/>
    </row>
    <row r="214" spans="1:126" s="257" customFormat="1">
      <c r="A214" s="5454"/>
      <c r="B214" s="4561"/>
      <c r="C214" s="5674"/>
      <c r="D214" s="3811"/>
      <c r="E214" s="3811"/>
      <c r="F214" s="3811"/>
      <c r="G214" s="3811"/>
      <c r="H214" s="3811"/>
      <c r="I214" s="3811"/>
      <c r="J214" s="3811"/>
      <c r="K214" s="3811"/>
      <c r="L214" s="3811"/>
      <c r="M214" s="3811"/>
      <c r="N214" s="3811"/>
      <c r="O214" s="3811"/>
      <c r="P214" s="3811"/>
      <c r="Q214" s="547"/>
      <c r="R214" s="547"/>
      <c r="S214" s="3811"/>
      <c r="T214" s="3811"/>
      <c r="U214" s="3799"/>
      <c r="V214" s="3811"/>
      <c r="W214" s="3811"/>
      <c r="X214" s="3811"/>
      <c r="Y214" s="3811"/>
      <c r="Z214" s="3811"/>
      <c r="AA214" s="3811"/>
      <c r="AB214" s="3811"/>
      <c r="AC214" s="3811"/>
      <c r="AD214" s="3326" t="s">
        <v>2035</v>
      </c>
      <c r="AE214" s="3071"/>
      <c r="AF214" s="555" t="s">
        <v>857</v>
      </c>
      <c r="AG214" s="551"/>
      <c r="AH214" s="3256">
        <v>1405</v>
      </c>
      <c r="AI214" s="551" t="s">
        <v>2137</v>
      </c>
      <c r="AJ214" s="555" t="s">
        <v>868</v>
      </c>
      <c r="AK214" s="551" t="s">
        <v>2142</v>
      </c>
      <c r="AL214" s="555" t="s">
        <v>614</v>
      </c>
      <c r="AM214" s="555" t="s">
        <v>614</v>
      </c>
      <c r="AN214" s="550" t="s">
        <v>858</v>
      </c>
      <c r="AO214" s="550">
        <v>3</v>
      </c>
      <c r="AP214" s="550" t="s">
        <v>859</v>
      </c>
      <c r="AQ214" s="550">
        <v>3</v>
      </c>
      <c r="AR214" s="550"/>
      <c r="AS214" s="550"/>
      <c r="AT214" s="550"/>
      <c r="AU214" s="550"/>
      <c r="AV214" s="860"/>
      <c r="AW214" s="4171"/>
      <c r="AX214" s="4171"/>
      <c r="AY214" s="4171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  <c r="CG214" s="18"/>
      <c r="CH214" s="18"/>
      <c r="CI214" s="18"/>
      <c r="CJ214" s="18"/>
      <c r="CK214" s="18"/>
      <c r="CL214" s="18"/>
      <c r="CM214" s="18"/>
      <c r="CN214" s="18"/>
      <c r="CO214" s="41"/>
      <c r="CP214" s="41"/>
      <c r="CQ214" s="41"/>
      <c r="CR214" s="41"/>
      <c r="CS214" s="41"/>
      <c r="CT214" s="41"/>
      <c r="CU214" s="41"/>
      <c r="CV214" s="41"/>
      <c r="CW214" s="41"/>
      <c r="CX214" s="41"/>
      <c r="CY214" s="41"/>
      <c r="CZ214" s="41"/>
      <c r="DA214" s="41"/>
      <c r="DB214" s="41"/>
      <c r="DC214" s="41"/>
      <c r="DD214" s="41"/>
      <c r="DE214" s="41"/>
      <c r="DF214" s="41"/>
      <c r="DG214" s="41"/>
      <c r="DH214" s="41"/>
      <c r="DI214" s="41"/>
      <c r="DJ214" s="41"/>
      <c r="DK214" s="41"/>
      <c r="DL214" s="41"/>
      <c r="DM214" s="41"/>
      <c r="DN214" s="41"/>
      <c r="DO214" s="41"/>
      <c r="DP214" s="41"/>
      <c r="DQ214" s="41"/>
      <c r="DR214" s="41"/>
      <c r="DS214" s="41"/>
      <c r="DT214" s="41"/>
      <c r="DU214" s="41"/>
      <c r="DV214" s="41"/>
    </row>
    <row r="215" spans="1:126" s="258" customFormat="1">
      <c r="A215" s="5454"/>
      <c r="B215" s="4559" t="s">
        <v>2463</v>
      </c>
      <c r="C215" s="5672" t="s">
        <v>3692</v>
      </c>
      <c r="D215" s="3806" t="s">
        <v>1275</v>
      </c>
      <c r="E215" s="3806" t="s">
        <v>2165</v>
      </c>
      <c r="F215" s="3806" t="s">
        <v>2209</v>
      </c>
      <c r="G215" s="3806" t="s">
        <v>2028</v>
      </c>
      <c r="H215" s="3806" t="s">
        <v>2028</v>
      </c>
      <c r="I215" s="3806" t="s">
        <v>2029</v>
      </c>
      <c r="J215" s="3806" t="s">
        <v>2029</v>
      </c>
      <c r="K215" s="3806">
        <v>9</v>
      </c>
      <c r="L215" s="3806">
        <v>0</v>
      </c>
      <c r="M215" s="3806">
        <v>31</v>
      </c>
      <c r="N215" s="3806">
        <v>9</v>
      </c>
      <c r="O215" s="3806">
        <v>0</v>
      </c>
      <c r="P215" s="3806">
        <v>31</v>
      </c>
      <c r="Q215" s="546" t="s">
        <v>2140</v>
      </c>
      <c r="R215" s="546" t="s">
        <v>2141</v>
      </c>
      <c r="S215" s="3797">
        <v>9152</v>
      </c>
      <c r="T215" s="3797">
        <v>9152</v>
      </c>
      <c r="U215" s="3797">
        <v>9664</v>
      </c>
      <c r="V215" s="3806">
        <v>384</v>
      </c>
      <c r="W215" s="3806">
        <v>384</v>
      </c>
      <c r="X215" s="3806">
        <v>896</v>
      </c>
      <c r="Y215" s="3806">
        <v>16</v>
      </c>
      <c r="Z215" s="3806">
        <v>2</v>
      </c>
      <c r="AA215" s="3806" t="s">
        <v>2045</v>
      </c>
      <c r="AB215" s="3806" t="s">
        <v>2033</v>
      </c>
      <c r="AC215" s="3806" t="s">
        <v>2137</v>
      </c>
      <c r="AD215" s="3326" t="s">
        <v>2035</v>
      </c>
      <c r="AE215" s="3070"/>
      <c r="AF215" s="555" t="s">
        <v>857</v>
      </c>
      <c r="AG215" s="551"/>
      <c r="AH215" s="3256">
        <v>1300</v>
      </c>
      <c r="AI215" s="551" t="s">
        <v>2137</v>
      </c>
      <c r="AJ215" s="555" t="s">
        <v>860</v>
      </c>
      <c r="AK215" s="551" t="s">
        <v>2142</v>
      </c>
      <c r="AL215" s="550" t="s">
        <v>646</v>
      </c>
      <c r="AM215" s="550" t="s">
        <v>647</v>
      </c>
      <c r="AN215" s="550" t="s">
        <v>858</v>
      </c>
      <c r="AO215" s="550">
        <v>2</v>
      </c>
      <c r="AP215" s="550" t="s">
        <v>859</v>
      </c>
      <c r="AQ215" s="550">
        <v>2</v>
      </c>
      <c r="AR215" s="550"/>
      <c r="AS215" s="550"/>
      <c r="AT215" s="550"/>
      <c r="AU215" s="550"/>
      <c r="AV215" s="860"/>
      <c r="AW215" s="4056" t="s">
        <v>2466</v>
      </c>
      <c r="AX215" s="4056" t="s">
        <v>2452</v>
      </c>
      <c r="AY215" s="4056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  <c r="CG215" s="18"/>
      <c r="CH215" s="18"/>
      <c r="CI215" s="18"/>
      <c r="CJ215" s="18"/>
      <c r="CK215" s="18"/>
      <c r="CL215" s="18"/>
      <c r="CM215" s="18"/>
      <c r="CN215" s="18"/>
      <c r="CO215" s="41"/>
      <c r="CP215" s="41"/>
      <c r="CQ215" s="41"/>
      <c r="CR215" s="41"/>
      <c r="CS215" s="41"/>
      <c r="CT215" s="41"/>
      <c r="CU215" s="41"/>
      <c r="CV215" s="41"/>
      <c r="CW215" s="41"/>
      <c r="CX215" s="41"/>
      <c r="CY215" s="41"/>
      <c r="CZ215" s="41"/>
      <c r="DA215" s="41"/>
      <c r="DB215" s="41"/>
      <c r="DC215" s="41"/>
      <c r="DD215" s="41"/>
      <c r="DE215" s="41"/>
      <c r="DF215" s="41"/>
      <c r="DG215" s="41"/>
      <c r="DH215" s="41"/>
      <c r="DI215" s="41"/>
      <c r="DJ215" s="41"/>
      <c r="DK215" s="41"/>
      <c r="DL215" s="41"/>
      <c r="DM215" s="41"/>
      <c r="DN215" s="41"/>
      <c r="DO215" s="41"/>
      <c r="DP215" s="41"/>
      <c r="DQ215" s="41"/>
      <c r="DR215" s="41"/>
      <c r="DS215" s="41"/>
      <c r="DT215" s="41"/>
      <c r="DU215" s="41"/>
      <c r="DV215" s="41"/>
    </row>
    <row r="216" spans="1:126" s="41" customFormat="1">
      <c r="A216" s="5454"/>
      <c r="B216" s="4560"/>
      <c r="C216" s="5673"/>
      <c r="D216" s="3807"/>
      <c r="E216" s="3807"/>
      <c r="F216" s="3807"/>
      <c r="G216" s="3807"/>
      <c r="H216" s="3807"/>
      <c r="I216" s="3807"/>
      <c r="J216" s="3807"/>
      <c r="K216" s="3807"/>
      <c r="L216" s="3807"/>
      <c r="M216" s="3807"/>
      <c r="N216" s="3807"/>
      <c r="O216" s="3807"/>
      <c r="P216" s="3807"/>
      <c r="Q216" s="546"/>
      <c r="R216" s="546"/>
      <c r="S216" s="3798"/>
      <c r="T216" s="3798"/>
      <c r="U216" s="3798"/>
      <c r="V216" s="3807"/>
      <c r="W216" s="3807"/>
      <c r="X216" s="3807"/>
      <c r="Y216" s="3807"/>
      <c r="Z216" s="3807"/>
      <c r="AA216" s="3807"/>
      <c r="AB216" s="3807"/>
      <c r="AC216" s="3807"/>
      <c r="AD216" s="3326" t="s">
        <v>2035</v>
      </c>
      <c r="AE216" s="3072"/>
      <c r="AF216" s="555" t="s">
        <v>857</v>
      </c>
      <c r="AG216" s="551"/>
      <c r="AH216" s="3256">
        <v>1500</v>
      </c>
      <c r="AI216" s="551" t="s">
        <v>2137</v>
      </c>
      <c r="AJ216" s="543" t="s">
        <v>874</v>
      </c>
      <c r="AK216" s="551" t="s">
        <v>2142</v>
      </c>
      <c r="AL216" s="122" t="s">
        <v>1158</v>
      </c>
      <c r="AM216" s="555" t="s">
        <v>341</v>
      </c>
      <c r="AN216" s="550" t="s">
        <v>858</v>
      </c>
      <c r="AO216" s="550">
        <v>4</v>
      </c>
      <c r="AP216" s="550" t="s">
        <v>859</v>
      </c>
      <c r="AQ216" s="550">
        <v>4</v>
      </c>
      <c r="AR216" s="550">
        <v>6</v>
      </c>
      <c r="AS216" s="550" t="s">
        <v>875</v>
      </c>
      <c r="AT216" s="550" t="s">
        <v>859</v>
      </c>
      <c r="AU216" s="550" t="s">
        <v>876</v>
      </c>
      <c r="AV216" s="860" t="s">
        <v>877</v>
      </c>
      <c r="AW216" s="4170"/>
      <c r="AX216" s="4170"/>
      <c r="AY216" s="4170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  <c r="CE216" s="18"/>
      <c r="CF216" s="18"/>
      <c r="CG216" s="18"/>
      <c r="CH216" s="18"/>
      <c r="CI216" s="18"/>
      <c r="CJ216" s="18"/>
      <c r="CK216" s="18"/>
      <c r="CL216" s="18"/>
      <c r="CM216" s="18"/>
      <c r="CN216" s="18"/>
    </row>
    <row r="217" spans="1:126" s="257" customFormat="1">
      <c r="A217" s="5454"/>
      <c r="B217" s="4561"/>
      <c r="C217" s="5674"/>
      <c r="D217" s="3811"/>
      <c r="E217" s="3811"/>
      <c r="F217" s="3811"/>
      <c r="G217" s="3811"/>
      <c r="H217" s="3811"/>
      <c r="I217" s="3811"/>
      <c r="J217" s="3811"/>
      <c r="K217" s="3811"/>
      <c r="L217" s="3811"/>
      <c r="M217" s="3811"/>
      <c r="N217" s="3811"/>
      <c r="O217" s="3811"/>
      <c r="P217" s="3811"/>
      <c r="Q217" s="547"/>
      <c r="R217" s="547"/>
      <c r="S217" s="3799"/>
      <c r="T217" s="3799"/>
      <c r="U217" s="3799"/>
      <c r="V217" s="3811"/>
      <c r="W217" s="3811"/>
      <c r="X217" s="3811"/>
      <c r="Y217" s="3811"/>
      <c r="Z217" s="3811"/>
      <c r="AA217" s="3811"/>
      <c r="AB217" s="3811"/>
      <c r="AC217" s="3811"/>
      <c r="AD217" s="3326" t="s">
        <v>2035</v>
      </c>
      <c r="AE217" s="3071"/>
      <c r="AF217" s="555" t="s">
        <v>857</v>
      </c>
      <c r="AG217" s="551"/>
      <c r="AH217" s="3256">
        <v>1405</v>
      </c>
      <c r="AI217" s="551" t="s">
        <v>2137</v>
      </c>
      <c r="AJ217" s="555" t="s">
        <v>868</v>
      </c>
      <c r="AK217" s="551" t="s">
        <v>2142</v>
      </c>
      <c r="AL217" s="555" t="s">
        <v>614</v>
      </c>
      <c r="AM217" s="555" t="s">
        <v>614</v>
      </c>
      <c r="AN217" s="550" t="s">
        <v>858</v>
      </c>
      <c r="AO217" s="550">
        <v>3</v>
      </c>
      <c r="AP217" s="550" t="s">
        <v>859</v>
      </c>
      <c r="AQ217" s="550">
        <v>3</v>
      </c>
      <c r="AR217" s="550"/>
      <c r="AS217" s="550"/>
      <c r="AT217" s="550"/>
      <c r="AU217" s="550"/>
      <c r="AV217" s="860"/>
      <c r="AW217" s="4171"/>
      <c r="AX217" s="4171"/>
      <c r="AY217" s="4171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  <c r="CB217" s="18"/>
      <c r="CC217" s="18"/>
      <c r="CD217" s="18"/>
      <c r="CE217" s="18"/>
      <c r="CF217" s="18"/>
      <c r="CG217" s="18"/>
      <c r="CH217" s="18"/>
      <c r="CI217" s="18"/>
      <c r="CJ217" s="18"/>
      <c r="CK217" s="18"/>
      <c r="CL217" s="18"/>
      <c r="CM217" s="18"/>
      <c r="CN217" s="18"/>
      <c r="CO217" s="41"/>
      <c r="CP217" s="41"/>
      <c r="CQ217" s="41"/>
      <c r="CR217" s="41"/>
      <c r="CS217" s="41"/>
      <c r="CT217" s="41"/>
      <c r="CU217" s="41"/>
      <c r="CV217" s="41"/>
      <c r="CW217" s="41"/>
      <c r="CX217" s="41"/>
      <c r="CY217" s="41"/>
      <c r="CZ217" s="41"/>
      <c r="DA217" s="41"/>
      <c r="DB217" s="41"/>
      <c r="DC217" s="41"/>
      <c r="DD217" s="41"/>
      <c r="DE217" s="41"/>
      <c r="DF217" s="41"/>
      <c r="DG217" s="41"/>
      <c r="DH217" s="41"/>
      <c r="DI217" s="41"/>
      <c r="DJ217" s="41"/>
      <c r="DK217" s="41"/>
      <c r="DL217" s="41"/>
      <c r="DM217" s="41"/>
      <c r="DN217" s="41"/>
      <c r="DO217" s="41"/>
      <c r="DP217" s="41"/>
      <c r="DQ217" s="41"/>
      <c r="DR217" s="41"/>
      <c r="DS217" s="41"/>
      <c r="DT217" s="41"/>
      <c r="DU217" s="41"/>
      <c r="DV217" s="41"/>
    </row>
    <row r="218" spans="1:126" s="258" customFormat="1">
      <c r="A218" s="5454"/>
      <c r="B218" s="4559" t="s">
        <v>2463</v>
      </c>
      <c r="C218" s="5672" t="s">
        <v>3693</v>
      </c>
      <c r="D218" s="3806" t="s">
        <v>154</v>
      </c>
      <c r="E218" s="3806" t="s">
        <v>2165</v>
      </c>
      <c r="F218" s="3806" t="s">
        <v>2210</v>
      </c>
      <c r="G218" s="3806" t="s">
        <v>2028</v>
      </c>
      <c r="H218" s="3806" t="s">
        <v>2028</v>
      </c>
      <c r="I218" s="3806" t="s">
        <v>2029</v>
      </c>
      <c r="J218" s="3806" t="s">
        <v>2029</v>
      </c>
      <c r="K218" s="3806">
        <v>9</v>
      </c>
      <c r="L218" s="3806">
        <v>0</v>
      </c>
      <c r="M218" s="3806">
        <v>31</v>
      </c>
      <c r="N218" s="3806">
        <v>9</v>
      </c>
      <c r="O218" s="3806">
        <v>0</v>
      </c>
      <c r="P218" s="3806">
        <v>31</v>
      </c>
      <c r="Q218" s="546" t="s">
        <v>2140</v>
      </c>
      <c r="R218" s="546" t="s">
        <v>2141</v>
      </c>
      <c r="S218" s="3806">
        <v>10592</v>
      </c>
      <c r="T218" s="3806">
        <v>10592</v>
      </c>
      <c r="U218" s="3806">
        <v>12352</v>
      </c>
      <c r="V218" s="3806">
        <v>384</v>
      </c>
      <c r="W218" s="3806">
        <v>384</v>
      </c>
      <c r="X218" s="3806">
        <v>896</v>
      </c>
      <c r="Y218" s="5123">
        <v>8</v>
      </c>
      <c r="Z218" s="5123">
        <v>2</v>
      </c>
      <c r="AA218" s="5123" t="s">
        <v>2032</v>
      </c>
      <c r="AB218" s="5123" t="s">
        <v>2033</v>
      </c>
      <c r="AC218" s="3806" t="s">
        <v>2137</v>
      </c>
      <c r="AD218" s="3326" t="s">
        <v>2035</v>
      </c>
      <c r="AE218" s="3070"/>
      <c r="AF218" s="555" t="s">
        <v>857</v>
      </c>
      <c r="AG218" s="551"/>
      <c r="AH218" s="3256">
        <v>1300</v>
      </c>
      <c r="AI218" s="551" t="s">
        <v>2137</v>
      </c>
      <c r="AJ218" s="555" t="s">
        <v>860</v>
      </c>
      <c r="AK218" s="551" t="s">
        <v>2142</v>
      </c>
      <c r="AL218" s="550" t="s">
        <v>646</v>
      </c>
      <c r="AM218" s="550" t="s">
        <v>647</v>
      </c>
      <c r="AN218" s="550" t="s">
        <v>858</v>
      </c>
      <c r="AO218" s="550">
        <v>2</v>
      </c>
      <c r="AP218" s="550" t="s">
        <v>859</v>
      </c>
      <c r="AQ218" s="550">
        <v>2</v>
      </c>
      <c r="AR218" s="550"/>
      <c r="AS218" s="550"/>
      <c r="AT218" s="550"/>
      <c r="AU218" s="550"/>
      <c r="AV218" s="860"/>
      <c r="AW218" s="4056" t="s">
        <v>2466</v>
      </c>
      <c r="AX218" s="4056" t="s">
        <v>2452</v>
      </c>
      <c r="AY218" s="4056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  <c r="BZ218" s="18"/>
      <c r="CA218" s="18"/>
      <c r="CB218" s="18"/>
      <c r="CC218" s="18"/>
      <c r="CD218" s="18"/>
      <c r="CE218" s="18"/>
      <c r="CF218" s="18"/>
      <c r="CG218" s="18"/>
      <c r="CH218" s="18"/>
      <c r="CI218" s="18"/>
      <c r="CJ218" s="18"/>
      <c r="CK218" s="18"/>
      <c r="CL218" s="18"/>
      <c r="CM218" s="18"/>
      <c r="CN218" s="18"/>
      <c r="CO218" s="41"/>
      <c r="CP218" s="41"/>
      <c r="CQ218" s="41"/>
      <c r="CR218" s="41"/>
      <c r="CS218" s="41"/>
      <c r="CT218" s="41"/>
      <c r="CU218" s="41"/>
      <c r="CV218" s="41"/>
      <c r="CW218" s="41"/>
      <c r="CX218" s="41"/>
      <c r="CY218" s="41"/>
      <c r="CZ218" s="41"/>
      <c r="DA218" s="41"/>
      <c r="DB218" s="41"/>
      <c r="DC218" s="41"/>
      <c r="DD218" s="41"/>
      <c r="DE218" s="41"/>
      <c r="DF218" s="41"/>
      <c r="DG218" s="41"/>
      <c r="DH218" s="41"/>
      <c r="DI218" s="41"/>
      <c r="DJ218" s="41"/>
      <c r="DK218" s="41"/>
      <c r="DL218" s="41"/>
      <c r="DM218" s="41"/>
      <c r="DN218" s="41"/>
      <c r="DO218" s="41"/>
      <c r="DP218" s="41"/>
      <c r="DQ218" s="41"/>
      <c r="DR218" s="41"/>
      <c r="DS218" s="41"/>
      <c r="DT218" s="41"/>
      <c r="DU218" s="41"/>
      <c r="DV218" s="41"/>
    </row>
    <row r="219" spans="1:126" s="41" customFormat="1">
      <c r="A219" s="5454"/>
      <c r="B219" s="4560"/>
      <c r="C219" s="5673"/>
      <c r="D219" s="3807"/>
      <c r="E219" s="3807"/>
      <c r="F219" s="3807"/>
      <c r="G219" s="3807"/>
      <c r="H219" s="3807"/>
      <c r="I219" s="3807"/>
      <c r="J219" s="3807"/>
      <c r="K219" s="3807"/>
      <c r="L219" s="3807"/>
      <c r="M219" s="3807"/>
      <c r="N219" s="3807"/>
      <c r="O219" s="3807"/>
      <c r="P219" s="3807"/>
      <c r="Q219" s="546"/>
      <c r="R219" s="546"/>
      <c r="S219" s="3807"/>
      <c r="T219" s="3807"/>
      <c r="U219" s="3807"/>
      <c r="V219" s="3807"/>
      <c r="W219" s="3807"/>
      <c r="X219" s="3807"/>
      <c r="Y219" s="5119"/>
      <c r="Z219" s="5119"/>
      <c r="AA219" s="5119"/>
      <c r="AB219" s="5119"/>
      <c r="AC219" s="3807"/>
      <c r="AD219" s="3326" t="s">
        <v>2035</v>
      </c>
      <c r="AE219" s="3072"/>
      <c r="AF219" s="543" t="s">
        <v>857</v>
      </c>
      <c r="AG219" s="551"/>
      <c r="AH219" s="3236">
        <v>1500</v>
      </c>
      <c r="AI219" s="551" t="s">
        <v>2137</v>
      </c>
      <c r="AJ219" s="543" t="s">
        <v>874</v>
      </c>
      <c r="AK219" s="551" t="s">
        <v>2142</v>
      </c>
      <c r="AL219" s="543" t="s">
        <v>344</v>
      </c>
      <c r="AM219" s="543" t="s">
        <v>341</v>
      </c>
      <c r="AN219" s="545" t="s">
        <v>858</v>
      </c>
      <c r="AO219" s="545">
        <v>2</v>
      </c>
      <c r="AP219" s="545" t="s">
        <v>859</v>
      </c>
      <c r="AQ219" s="545">
        <v>2</v>
      </c>
      <c r="AR219" s="550">
        <v>3</v>
      </c>
      <c r="AS219" s="550" t="s">
        <v>875</v>
      </c>
      <c r="AT219" s="550" t="s">
        <v>859</v>
      </c>
      <c r="AU219" s="550" t="s">
        <v>876</v>
      </c>
      <c r="AV219" s="860" t="s">
        <v>877</v>
      </c>
      <c r="AW219" s="4170"/>
      <c r="AX219" s="4170"/>
      <c r="AY219" s="4170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  <c r="BV219" s="18"/>
      <c r="BW219" s="18"/>
      <c r="BX219" s="18"/>
      <c r="BY219" s="18"/>
      <c r="BZ219" s="18"/>
      <c r="CA219" s="18"/>
      <c r="CB219" s="18"/>
      <c r="CC219" s="18"/>
      <c r="CD219" s="18"/>
      <c r="CE219" s="18"/>
      <c r="CF219" s="18"/>
      <c r="CG219" s="18"/>
      <c r="CH219" s="18"/>
      <c r="CI219" s="18"/>
      <c r="CJ219" s="18"/>
      <c r="CK219" s="18"/>
      <c r="CL219" s="18"/>
      <c r="CM219" s="18"/>
      <c r="CN219" s="18"/>
    </row>
    <row r="220" spans="1:126" s="257" customFormat="1">
      <c r="A220" s="5845"/>
      <c r="B220" s="4561"/>
      <c r="C220" s="5674"/>
      <c r="D220" s="3811"/>
      <c r="E220" s="3811"/>
      <c r="F220" s="3811"/>
      <c r="G220" s="3811"/>
      <c r="H220" s="3811"/>
      <c r="I220" s="3811"/>
      <c r="J220" s="3811"/>
      <c r="K220" s="3811"/>
      <c r="L220" s="3811"/>
      <c r="M220" s="3811"/>
      <c r="N220" s="3811"/>
      <c r="O220" s="3811"/>
      <c r="P220" s="3811"/>
      <c r="Q220" s="546"/>
      <c r="R220" s="546"/>
      <c r="S220" s="3811"/>
      <c r="T220" s="3811"/>
      <c r="U220" s="3811"/>
      <c r="V220" s="3811"/>
      <c r="W220" s="3811"/>
      <c r="X220" s="3811"/>
      <c r="Y220" s="5120"/>
      <c r="Z220" s="5120"/>
      <c r="AA220" s="5120"/>
      <c r="AB220" s="5120"/>
      <c r="AC220" s="3811"/>
      <c r="AD220" s="3321" t="s">
        <v>2035</v>
      </c>
      <c r="AE220" s="3072"/>
      <c r="AF220" s="543" t="s">
        <v>857</v>
      </c>
      <c r="AG220" s="255"/>
      <c r="AH220" s="3236">
        <v>1405</v>
      </c>
      <c r="AI220" s="255" t="s">
        <v>2137</v>
      </c>
      <c r="AJ220" s="543" t="s">
        <v>868</v>
      </c>
      <c r="AK220" s="545" t="s">
        <v>2142</v>
      </c>
      <c r="AL220" s="543" t="s">
        <v>614</v>
      </c>
      <c r="AM220" s="543" t="s">
        <v>614</v>
      </c>
      <c r="AN220" s="545" t="s">
        <v>858</v>
      </c>
      <c r="AO220" s="545">
        <v>3</v>
      </c>
      <c r="AP220" s="545" t="s">
        <v>859</v>
      </c>
      <c r="AQ220" s="545">
        <v>3</v>
      </c>
      <c r="AR220" s="545"/>
      <c r="AS220" s="545"/>
      <c r="AT220" s="545"/>
      <c r="AU220" s="545"/>
      <c r="AV220" s="2936"/>
      <c r="AW220" s="4171"/>
      <c r="AX220" s="4171"/>
      <c r="AY220" s="4171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  <c r="CF220" s="18"/>
      <c r="CG220" s="18"/>
      <c r="CH220" s="18"/>
      <c r="CI220" s="18"/>
      <c r="CJ220" s="18"/>
      <c r="CK220" s="18"/>
      <c r="CL220" s="18"/>
      <c r="CM220" s="18"/>
      <c r="CN220" s="18"/>
      <c r="CO220" s="41"/>
      <c r="CP220" s="41"/>
      <c r="CQ220" s="41"/>
      <c r="CR220" s="41"/>
      <c r="CS220" s="41"/>
      <c r="CT220" s="41"/>
      <c r="CU220" s="41"/>
      <c r="CV220" s="41"/>
      <c r="CW220" s="41"/>
      <c r="CX220" s="41"/>
      <c r="CY220" s="41"/>
      <c r="CZ220" s="41"/>
      <c r="DA220" s="41"/>
      <c r="DB220" s="41"/>
      <c r="DC220" s="41"/>
      <c r="DD220" s="41"/>
      <c r="DE220" s="41"/>
      <c r="DF220" s="41"/>
      <c r="DG220" s="41"/>
      <c r="DH220" s="41"/>
      <c r="DI220" s="41"/>
      <c r="DJ220" s="41"/>
      <c r="DK220" s="41"/>
      <c r="DL220" s="41"/>
      <c r="DM220" s="41"/>
      <c r="DN220" s="41"/>
      <c r="DO220" s="41"/>
      <c r="DP220" s="41"/>
      <c r="DQ220" s="41"/>
      <c r="DR220" s="41"/>
      <c r="DS220" s="41"/>
      <c r="DT220" s="41"/>
      <c r="DU220" s="41"/>
      <c r="DV220" s="41"/>
    </row>
    <row r="221" spans="1:126">
      <c r="A221" s="5863" t="s">
        <v>216</v>
      </c>
      <c r="B221" s="4559" t="s">
        <v>2463</v>
      </c>
      <c r="C221" s="5672" t="s">
        <v>2967</v>
      </c>
      <c r="D221" s="3806" t="s">
        <v>1155</v>
      </c>
      <c r="E221" s="5123" t="s">
        <v>2138</v>
      </c>
      <c r="F221" s="5123" t="s">
        <v>2211</v>
      </c>
      <c r="G221" s="3806" t="s">
        <v>2028</v>
      </c>
      <c r="H221" s="3806" t="s">
        <v>2028</v>
      </c>
      <c r="I221" s="3806" t="s">
        <v>2029</v>
      </c>
      <c r="J221" s="3806" t="s">
        <v>2029</v>
      </c>
      <c r="K221" s="3806">
        <v>6</v>
      </c>
      <c r="L221" s="3806">
        <v>0</v>
      </c>
      <c r="M221" s="3806">
        <v>12</v>
      </c>
      <c r="N221" s="3806">
        <v>6</v>
      </c>
      <c r="O221" s="3806">
        <v>0</v>
      </c>
      <c r="P221" s="3806">
        <v>12</v>
      </c>
      <c r="Q221" s="545" t="s">
        <v>2140</v>
      </c>
      <c r="R221" s="545" t="s">
        <v>2141</v>
      </c>
      <c r="S221" s="5123">
        <v>640</v>
      </c>
      <c r="T221" s="5123">
        <v>640</v>
      </c>
      <c r="U221" s="5123">
        <v>1216</v>
      </c>
      <c r="V221" s="5123">
        <v>512</v>
      </c>
      <c r="W221" s="5123">
        <v>512</v>
      </c>
      <c r="X221" s="5123">
        <v>768</v>
      </c>
      <c r="Y221" s="5123">
        <v>1</v>
      </c>
      <c r="Z221" s="5123">
        <v>1</v>
      </c>
      <c r="AA221" s="5123" t="s">
        <v>2136</v>
      </c>
      <c r="AB221" s="5123" t="s">
        <v>2136</v>
      </c>
      <c r="AC221" s="5123" t="s">
        <v>2137</v>
      </c>
      <c r="AD221" s="3326" t="s">
        <v>2035</v>
      </c>
      <c r="AE221" s="3070"/>
      <c r="AF221" s="555" t="s">
        <v>857</v>
      </c>
      <c r="AG221" s="551"/>
      <c r="AH221" s="3256">
        <v>1405</v>
      </c>
      <c r="AI221" s="551" t="s">
        <v>2137</v>
      </c>
      <c r="AJ221" s="555" t="s">
        <v>868</v>
      </c>
      <c r="AK221" s="551" t="s">
        <v>2142</v>
      </c>
      <c r="AL221" s="555" t="s">
        <v>340</v>
      </c>
      <c r="AM221" s="555" t="s">
        <v>340</v>
      </c>
      <c r="AN221" s="550" t="s">
        <v>858</v>
      </c>
      <c r="AO221" s="550">
        <v>8</v>
      </c>
      <c r="AP221" s="550" t="s">
        <v>859</v>
      </c>
      <c r="AQ221" s="550">
        <v>8</v>
      </c>
      <c r="AR221" s="550"/>
      <c r="AS221" s="550"/>
      <c r="AT221" s="550"/>
      <c r="AU221" s="550"/>
      <c r="AV221" s="860"/>
      <c r="AW221" s="4559" t="s">
        <v>2451</v>
      </c>
      <c r="AX221" s="4559" t="s">
        <v>2452</v>
      </c>
      <c r="AY221" s="4559"/>
      <c r="CO221" s="237"/>
    </row>
    <row r="222" spans="1:126">
      <c r="A222" s="5864"/>
      <c r="B222" s="4561"/>
      <c r="C222" s="5674"/>
      <c r="D222" s="3811"/>
      <c r="E222" s="5120"/>
      <c r="F222" s="5120"/>
      <c r="G222" s="3811"/>
      <c r="H222" s="3811"/>
      <c r="I222" s="3811"/>
      <c r="J222" s="3811"/>
      <c r="K222" s="3811"/>
      <c r="L222" s="3811"/>
      <c r="M222" s="3811"/>
      <c r="N222" s="3811"/>
      <c r="O222" s="3811"/>
      <c r="P222" s="3811"/>
      <c r="Q222" s="547"/>
      <c r="R222" s="547"/>
      <c r="S222" s="5120"/>
      <c r="T222" s="5120"/>
      <c r="U222" s="5120"/>
      <c r="V222" s="5120"/>
      <c r="W222" s="5120"/>
      <c r="X222" s="5120"/>
      <c r="Y222" s="5120"/>
      <c r="Z222" s="5120"/>
      <c r="AA222" s="5120"/>
      <c r="AB222" s="5120"/>
      <c r="AC222" s="5120"/>
      <c r="AD222" s="3326" t="s">
        <v>2035</v>
      </c>
      <c r="AE222" s="3071"/>
      <c r="AF222" s="555" t="s">
        <v>857</v>
      </c>
      <c r="AG222" s="551"/>
      <c r="AH222" s="3256">
        <v>1300</v>
      </c>
      <c r="AI222" s="551" t="s">
        <v>2137</v>
      </c>
      <c r="AJ222" s="555" t="s">
        <v>860</v>
      </c>
      <c r="AK222" s="551" t="s">
        <v>2142</v>
      </c>
      <c r="AL222" s="550" t="s">
        <v>646</v>
      </c>
      <c r="AM222" s="550" t="s">
        <v>647</v>
      </c>
      <c r="AN222" s="550" t="s">
        <v>858</v>
      </c>
      <c r="AO222" s="550">
        <v>2</v>
      </c>
      <c r="AP222" s="550" t="s">
        <v>859</v>
      </c>
      <c r="AQ222" s="550">
        <v>2</v>
      </c>
      <c r="AR222" s="550"/>
      <c r="AS222" s="550"/>
      <c r="AT222" s="550"/>
      <c r="AU222" s="550"/>
      <c r="AV222" s="860"/>
      <c r="AW222" s="4561"/>
      <c r="AX222" s="4561"/>
      <c r="AY222" s="4561"/>
      <c r="CO222" s="237"/>
    </row>
    <row r="223" spans="1:126">
      <c r="A223" s="5495" t="s">
        <v>4086</v>
      </c>
      <c r="B223" s="4559" t="s">
        <v>2463</v>
      </c>
      <c r="C223" s="5672" t="s">
        <v>3652</v>
      </c>
      <c r="D223" s="3806" t="s">
        <v>1617</v>
      </c>
      <c r="E223" s="5123" t="s">
        <v>2144</v>
      </c>
      <c r="F223" s="5123" t="s">
        <v>2212</v>
      </c>
      <c r="G223" s="3806" t="s">
        <v>2028</v>
      </c>
      <c r="H223" s="3806" t="s">
        <v>2028</v>
      </c>
      <c r="I223" s="3806" t="s">
        <v>2029</v>
      </c>
      <c r="J223" s="3806" t="s">
        <v>2029</v>
      </c>
      <c r="K223" s="3806">
        <v>6</v>
      </c>
      <c r="L223" s="3806">
        <v>0</v>
      </c>
      <c r="M223" s="3806">
        <v>31</v>
      </c>
      <c r="N223" s="3806">
        <v>6</v>
      </c>
      <c r="O223" s="3806">
        <v>0</v>
      </c>
      <c r="P223" s="3806">
        <v>31</v>
      </c>
      <c r="Q223" s="546" t="s">
        <v>2140</v>
      </c>
      <c r="R223" s="3806" t="s">
        <v>2141</v>
      </c>
      <c r="S223" s="5640">
        <v>4906</v>
      </c>
      <c r="T223" s="5640">
        <v>4906</v>
      </c>
      <c r="U223" s="5640">
        <v>12286</v>
      </c>
      <c r="V223" s="5640">
        <v>256</v>
      </c>
      <c r="W223" s="5640">
        <v>256</v>
      </c>
      <c r="X223" s="5640">
        <v>1216</v>
      </c>
      <c r="Y223" s="5123">
        <v>4</v>
      </c>
      <c r="Z223" s="5123">
        <v>2</v>
      </c>
      <c r="AA223" s="5123" t="s">
        <v>2032</v>
      </c>
      <c r="AB223" s="5123" t="s">
        <v>2033</v>
      </c>
      <c r="AC223" s="5640" t="s">
        <v>2137</v>
      </c>
      <c r="AD223" s="3322" t="s">
        <v>2035</v>
      </c>
      <c r="AE223" s="3079" t="s">
        <v>6172</v>
      </c>
      <c r="AF223" s="542" t="s">
        <v>857</v>
      </c>
      <c r="AG223" s="256"/>
      <c r="AH223" s="3238">
        <v>270</v>
      </c>
      <c r="AI223" s="256" t="s">
        <v>2137</v>
      </c>
      <c r="AJ223" s="542" t="s">
        <v>854</v>
      </c>
      <c r="AK223" s="256" t="s">
        <v>2142</v>
      </c>
      <c r="AL223" s="547" t="s">
        <v>1135</v>
      </c>
      <c r="AM223" s="256" t="s">
        <v>1708</v>
      </c>
      <c r="AN223" s="547" t="s">
        <v>858</v>
      </c>
      <c r="AO223" s="547">
        <v>2</v>
      </c>
      <c r="AP223" s="547" t="s">
        <v>859</v>
      </c>
      <c r="AQ223" s="547">
        <v>2</v>
      </c>
      <c r="AR223" s="547"/>
      <c r="AS223" s="547"/>
      <c r="AT223" s="547"/>
      <c r="AU223" s="547"/>
      <c r="AV223" s="2997"/>
      <c r="AW223" s="4559" t="s">
        <v>2466</v>
      </c>
      <c r="AX223" s="4559" t="s">
        <v>2452</v>
      </c>
      <c r="AY223" s="4559"/>
      <c r="BC223" s="237"/>
      <c r="BD223" s="237"/>
      <c r="BE223" s="237"/>
      <c r="BF223" s="237"/>
      <c r="BG223" s="237"/>
      <c r="BH223" s="237"/>
      <c r="BI223" s="237"/>
      <c r="BJ223" s="237"/>
      <c r="BK223" s="237"/>
      <c r="BL223" s="237"/>
      <c r="BM223" s="237"/>
      <c r="BN223" s="237"/>
      <c r="BO223" s="237"/>
      <c r="BP223" s="237"/>
      <c r="BQ223" s="237"/>
      <c r="BR223" s="237"/>
      <c r="BS223" s="237"/>
      <c r="BT223" s="237"/>
      <c r="BU223" s="237"/>
      <c r="BV223" s="237"/>
      <c r="BW223" s="237"/>
      <c r="BX223" s="237"/>
      <c r="BY223" s="237"/>
      <c r="BZ223" s="237"/>
      <c r="CA223" s="237"/>
      <c r="CB223" s="237"/>
      <c r="CC223" s="237"/>
      <c r="CD223" s="237"/>
      <c r="CE223" s="237"/>
      <c r="CF223" s="237"/>
      <c r="CG223" s="237"/>
      <c r="CH223" s="237"/>
      <c r="CI223" s="237"/>
      <c r="CJ223" s="237"/>
      <c r="CK223" s="237"/>
      <c r="CL223" s="237"/>
      <c r="CM223" s="237"/>
      <c r="CN223" s="237"/>
      <c r="CO223" s="237"/>
    </row>
    <row r="224" spans="1:126">
      <c r="A224" s="5454"/>
      <c r="B224" s="4561"/>
      <c r="C224" s="5674"/>
      <c r="D224" s="3811"/>
      <c r="E224" s="5120"/>
      <c r="F224" s="5120"/>
      <c r="G224" s="3811"/>
      <c r="H224" s="3811"/>
      <c r="I224" s="3811"/>
      <c r="J224" s="3811"/>
      <c r="K224" s="3811"/>
      <c r="L224" s="3811"/>
      <c r="M224" s="3811"/>
      <c r="N224" s="3811"/>
      <c r="O224" s="3811"/>
      <c r="P224" s="3811"/>
      <c r="Q224" s="547"/>
      <c r="R224" s="3811"/>
      <c r="S224" s="5630"/>
      <c r="T224" s="5630"/>
      <c r="U224" s="5630"/>
      <c r="V224" s="5630"/>
      <c r="W224" s="5630"/>
      <c r="X224" s="5630"/>
      <c r="Y224" s="5120"/>
      <c r="Z224" s="5120"/>
      <c r="AA224" s="5120"/>
      <c r="AB224" s="5120"/>
      <c r="AC224" s="5630"/>
      <c r="AD224" s="3326" t="s">
        <v>2035</v>
      </c>
      <c r="AE224" s="3071"/>
      <c r="AF224" s="555" t="s">
        <v>857</v>
      </c>
      <c r="AG224" s="551"/>
      <c r="AH224" s="3256">
        <v>1300</v>
      </c>
      <c r="AI224" s="551" t="s">
        <v>2137</v>
      </c>
      <c r="AJ224" s="555" t="s">
        <v>860</v>
      </c>
      <c r="AK224" s="551" t="s">
        <v>2142</v>
      </c>
      <c r="AL224" s="550" t="s">
        <v>646</v>
      </c>
      <c r="AM224" s="551" t="s">
        <v>647</v>
      </c>
      <c r="AN224" s="550" t="s">
        <v>858</v>
      </c>
      <c r="AO224" s="550">
        <v>2</v>
      </c>
      <c r="AP224" s="123" t="s">
        <v>859</v>
      </c>
      <c r="AQ224" s="550">
        <v>2</v>
      </c>
      <c r="AR224" s="550"/>
      <c r="AS224" s="550"/>
      <c r="AT224" s="550"/>
      <c r="AU224" s="550"/>
      <c r="AV224" s="860"/>
      <c r="AW224" s="4561"/>
      <c r="AX224" s="4561"/>
      <c r="AY224" s="4561"/>
      <c r="BC224" s="237"/>
      <c r="BD224" s="237"/>
      <c r="BE224" s="237"/>
      <c r="BF224" s="237"/>
      <c r="BG224" s="237"/>
      <c r="BH224" s="237"/>
      <c r="BI224" s="237"/>
      <c r="BJ224" s="237"/>
      <c r="BK224" s="237"/>
      <c r="BL224" s="237"/>
      <c r="BM224" s="237"/>
      <c r="BN224" s="237"/>
      <c r="BO224" s="237"/>
      <c r="BP224" s="237"/>
      <c r="BQ224" s="237"/>
      <c r="BR224" s="237"/>
      <c r="BS224" s="237"/>
      <c r="BT224" s="237"/>
      <c r="BU224" s="237"/>
      <c r="BV224" s="237"/>
      <c r="BW224" s="237"/>
      <c r="BX224" s="237"/>
      <c r="BY224" s="237"/>
      <c r="BZ224" s="237"/>
      <c r="CA224" s="237"/>
      <c r="CB224" s="237"/>
      <c r="CC224" s="237"/>
      <c r="CD224" s="237"/>
      <c r="CE224" s="237"/>
      <c r="CF224" s="237"/>
      <c r="CG224" s="237"/>
      <c r="CH224" s="237"/>
      <c r="CI224" s="237"/>
      <c r="CJ224" s="237"/>
      <c r="CK224" s="237"/>
      <c r="CL224" s="237"/>
      <c r="CM224" s="237"/>
      <c r="CN224" s="237"/>
      <c r="CO224" s="237"/>
    </row>
    <row r="225" spans="1:93">
      <c r="A225" s="5454"/>
      <c r="B225" s="4559" t="s">
        <v>2463</v>
      </c>
      <c r="C225" s="5672" t="s">
        <v>3653</v>
      </c>
      <c r="D225" s="3806" t="s">
        <v>1618</v>
      </c>
      <c r="E225" s="5123" t="s">
        <v>2144</v>
      </c>
      <c r="F225" s="5123" t="s">
        <v>2213</v>
      </c>
      <c r="G225" s="3806" t="s">
        <v>2028</v>
      </c>
      <c r="H225" s="3806" t="s">
        <v>2028</v>
      </c>
      <c r="I225" s="3806" t="s">
        <v>2029</v>
      </c>
      <c r="J225" s="3806" t="s">
        <v>2029</v>
      </c>
      <c r="K225" s="3806">
        <v>6</v>
      </c>
      <c r="L225" s="3806">
        <v>0</v>
      </c>
      <c r="M225" s="3806">
        <v>31</v>
      </c>
      <c r="N225" s="3806">
        <v>6</v>
      </c>
      <c r="O225" s="3806">
        <v>0</v>
      </c>
      <c r="P225" s="3806">
        <v>31</v>
      </c>
      <c r="Q225" s="546" t="s">
        <v>2140</v>
      </c>
      <c r="R225" s="3806" t="s">
        <v>2141</v>
      </c>
      <c r="S225" s="5123">
        <v>12286</v>
      </c>
      <c r="T225" s="5123">
        <v>12286</v>
      </c>
      <c r="U225" s="5123">
        <v>23712</v>
      </c>
      <c r="V225" s="5123">
        <v>512</v>
      </c>
      <c r="W225" s="5123">
        <v>512</v>
      </c>
      <c r="X225" s="5640">
        <v>1216</v>
      </c>
      <c r="Y225" s="5123">
        <v>4</v>
      </c>
      <c r="Z225" s="5123">
        <v>2</v>
      </c>
      <c r="AA225" s="5123" t="s">
        <v>2032</v>
      </c>
      <c r="AB225" s="5123" t="s">
        <v>2033</v>
      </c>
      <c r="AC225" s="5123" t="s">
        <v>2137</v>
      </c>
      <c r="AD225" s="3326" t="s">
        <v>2035</v>
      </c>
      <c r="AE225" s="3079" t="s">
        <v>6173</v>
      </c>
      <c r="AF225" s="555" t="s">
        <v>857</v>
      </c>
      <c r="AG225" s="551"/>
      <c r="AH225" s="3256">
        <v>270</v>
      </c>
      <c r="AI225" s="551" t="s">
        <v>2137</v>
      </c>
      <c r="AJ225" s="555" t="s">
        <v>854</v>
      </c>
      <c r="AK225" s="551" t="s">
        <v>2142</v>
      </c>
      <c r="AL225" s="555" t="s">
        <v>866</v>
      </c>
      <c r="AM225" s="551" t="s">
        <v>1708</v>
      </c>
      <c r="AN225" s="550" t="s">
        <v>858</v>
      </c>
      <c r="AO225" s="550">
        <v>2</v>
      </c>
      <c r="AP225" s="550" t="s">
        <v>859</v>
      </c>
      <c r="AQ225" s="550">
        <v>2</v>
      </c>
      <c r="AR225" s="550"/>
      <c r="AS225" s="550"/>
      <c r="AT225" s="550"/>
      <c r="AU225" s="550"/>
      <c r="AV225" s="860"/>
      <c r="AW225" s="4559" t="s">
        <v>2468</v>
      </c>
      <c r="AX225" s="4559" t="s">
        <v>2452</v>
      </c>
      <c r="AY225" s="4559"/>
      <c r="BC225" s="237"/>
      <c r="BD225" s="237"/>
      <c r="BE225" s="237"/>
      <c r="BF225" s="237"/>
      <c r="BG225" s="237"/>
      <c r="BH225" s="237"/>
      <c r="BI225" s="237"/>
      <c r="BJ225" s="237"/>
      <c r="BK225" s="237"/>
      <c r="BL225" s="237"/>
      <c r="BM225" s="237"/>
      <c r="BN225" s="237"/>
      <c r="BO225" s="237"/>
      <c r="BP225" s="237"/>
      <c r="BQ225" s="237"/>
      <c r="BR225" s="237"/>
      <c r="BS225" s="237"/>
      <c r="BT225" s="237"/>
      <c r="BU225" s="237"/>
      <c r="BV225" s="237"/>
      <c r="BW225" s="237"/>
      <c r="BX225" s="237"/>
      <c r="BY225" s="237"/>
      <c r="BZ225" s="237"/>
      <c r="CA225" s="237"/>
      <c r="CB225" s="237"/>
      <c r="CC225" s="237"/>
      <c r="CD225" s="237"/>
      <c r="CE225" s="237"/>
      <c r="CF225" s="237"/>
      <c r="CG225" s="237"/>
      <c r="CH225" s="237"/>
      <c r="CI225" s="237"/>
      <c r="CJ225" s="237"/>
      <c r="CK225" s="237"/>
      <c r="CL225" s="237"/>
      <c r="CM225" s="237"/>
      <c r="CN225" s="237"/>
      <c r="CO225" s="237"/>
    </row>
    <row r="226" spans="1:93">
      <c r="A226" s="5845"/>
      <c r="B226" s="4561"/>
      <c r="C226" s="5674"/>
      <c r="D226" s="3811"/>
      <c r="E226" s="5120"/>
      <c r="F226" s="5120"/>
      <c r="G226" s="3811"/>
      <c r="H226" s="3811"/>
      <c r="I226" s="3811"/>
      <c r="J226" s="3811"/>
      <c r="K226" s="3811"/>
      <c r="L226" s="3811"/>
      <c r="M226" s="3811"/>
      <c r="N226" s="3811"/>
      <c r="O226" s="3811"/>
      <c r="P226" s="3811"/>
      <c r="Q226" s="547"/>
      <c r="R226" s="3811"/>
      <c r="S226" s="5120"/>
      <c r="T226" s="5120"/>
      <c r="U226" s="5120"/>
      <c r="V226" s="5120"/>
      <c r="W226" s="5120"/>
      <c r="X226" s="5630"/>
      <c r="Y226" s="5120"/>
      <c r="Z226" s="5120"/>
      <c r="AA226" s="5120"/>
      <c r="AB226" s="5120"/>
      <c r="AC226" s="5120"/>
      <c r="AD226" s="3326" t="s">
        <v>2035</v>
      </c>
      <c r="AE226" s="3071"/>
      <c r="AF226" s="555" t="s">
        <v>857</v>
      </c>
      <c r="AG226" s="551"/>
      <c r="AH226" s="3256">
        <v>1300</v>
      </c>
      <c r="AI226" s="551" t="s">
        <v>2137</v>
      </c>
      <c r="AJ226" s="555" t="s">
        <v>860</v>
      </c>
      <c r="AK226" s="551" t="s">
        <v>2142</v>
      </c>
      <c r="AL226" s="550" t="s">
        <v>646</v>
      </c>
      <c r="AM226" s="551" t="s">
        <v>647</v>
      </c>
      <c r="AN226" s="550" t="s">
        <v>858</v>
      </c>
      <c r="AO226" s="550">
        <v>2</v>
      </c>
      <c r="AP226" s="550" t="s">
        <v>859</v>
      </c>
      <c r="AQ226" s="550">
        <v>2</v>
      </c>
      <c r="AR226" s="550"/>
      <c r="AS226" s="550"/>
      <c r="AT226" s="550"/>
      <c r="AU226" s="550"/>
      <c r="AV226" s="860"/>
      <c r="AW226" s="4561"/>
      <c r="AX226" s="4561"/>
      <c r="AY226" s="4561"/>
      <c r="BC226" s="237"/>
      <c r="BD226" s="237"/>
      <c r="BE226" s="237"/>
      <c r="BF226" s="237"/>
      <c r="BG226" s="237"/>
      <c r="BH226" s="237"/>
      <c r="BI226" s="237"/>
      <c r="BJ226" s="237"/>
      <c r="BK226" s="237"/>
      <c r="BL226" s="237"/>
      <c r="BM226" s="237"/>
      <c r="BN226" s="237"/>
      <c r="BO226" s="237"/>
      <c r="BP226" s="237"/>
      <c r="BQ226" s="237"/>
      <c r="BR226" s="237"/>
      <c r="BS226" s="237"/>
      <c r="BT226" s="237"/>
      <c r="BU226" s="237"/>
      <c r="BV226" s="237"/>
      <c r="BW226" s="237"/>
      <c r="BX226" s="237"/>
      <c r="BY226" s="237"/>
      <c r="BZ226" s="237"/>
      <c r="CA226" s="237"/>
      <c r="CB226" s="237"/>
      <c r="CC226" s="237"/>
      <c r="CD226" s="237"/>
      <c r="CE226" s="237"/>
      <c r="CF226" s="237"/>
      <c r="CG226" s="237"/>
      <c r="CH226" s="237"/>
      <c r="CI226" s="237"/>
      <c r="CJ226" s="237"/>
      <c r="CK226" s="237"/>
      <c r="CL226" s="237"/>
      <c r="CM226" s="237"/>
      <c r="CN226" s="237"/>
      <c r="CO226" s="237"/>
    </row>
    <row r="227" spans="1:93">
      <c r="A227" s="5495" t="s">
        <v>4087</v>
      </c>
      <c r="B227" s="4559" t="s">
        <v>2463</v>
      </c>
      <c r="C227" s="5672" t="s">
        <v>3657</v>
      </c>
      <c r="D227" s="3806" t="s">
        <v>1649</v>
      </c>
      <c r="E227" s="5123" t="s">
        <v>2144</v>
      </c>
      <c r="F227" s="5123" t="s">
        <v>2214</v>
      </c>
      <c r="G227" s="3806" t="s">
        <v>2028</v>
      </c>
      <c r="H227" s="3806" t="s">
        <v>2028</v>
      </c>
      <c r="I227" s="3806" t="s">
        <v>2029</v>
      </c>
      <c r="J227" s="3806" t="s">
        <v>2029</v>
      </c>
      <c r="K227" s="3806">
        <v>6</v>
      </c>
      <c r="L227" s="3806">
        <v>0</v>
      </c>
      <c r="M227" s="3806">
        <v>31</v>
      </c>
      <c r="N227" s="3806">
        <v>6</v>
      </c>
      <c r="O227" s="3806">
        <v>0</v>
      </c>
      <c r="P227" s="3806">
        <v>31</v>
      </c>
      <c r="Q227" s="546" t="s">
        <v>2140</v>
      </c>
      <c r="R227" s="3806" t="s">
        <v>2141</v>
      </c>
      <c r="S227" s="5123">
        <v>5162</v>
      </c>
      <c r="T227" s="5123">
        <v>5162</v>
      </c>
      <c r="U227" s="5123">
        <v>12542</v>
      </c>
      <c r="V227" s="5123">
        <v>512</v>
      </c>
      <c r="W227" s="5123">
        <v>512</v>
      </c>
      <c r="X227" s="5123">
        <v>1472</v>
      </c>
      <c r="Y227" s="5123">
        <v>4</v>
      </c>
      <c r="Z227" s="5123">
        <v>2</v>
      </c>
      <c r="AA227" s="5123" t="s">
        <v>2032</v>
      </c>
      <c r="AB227" s="5123" t="s">
        <v>2033</v>
      </c>
      <c r="AC227" s="5123" t="s">
        <v>2137</v>
      </c>
      <c r="AD227" s="3326" t="s">
        <v>2035</v>
      </c>
      <c r="AE227" s="3079" t="s">
        <v>6172</v>
      </c>
      <c r="AF227" s="555" t="s">
        <v>857</v>
      </c>
      <c r="AG227" s="551"/>
      <c r="AH227" s="3256">
        <v>270</v>
      </c>
      <c r="AI227" s="551" t="s">
        <v>2137</v>
      </c>
      <c r="AJ227" s="555" t="s">
        <v>854</v>
      </c>
      <c r="AK227" s="551" t="s">
        <v>2142</v>
      </c>
      <c r="AL227" s="546" t="s">
        <v>1135</v>
      </c>
      <c r="AM227" s="18" t="s">
        <v>1708</v>
      </c>
      <c r="AN227" s="550" t="s">
        <v>858</v>
      </c>
      <c r="AO227" s="550">
        <v>2</v>
      </c>
      <c r="AP227" s="550" t="s">
        <v>859</v>
      </c>
      <c r="AQ227" s="550">
        <v>2</v>
      </c>
      <c r="AR227" s="550"/>
      <c r="AS227" s="550"/>
      <c r="AT227" s="550"/>
      <c r="AU227" s="550"/>
      <c r="AV227" s="860"/>
      <c r="AW227" s="4056" t="s">
        <v>2466</v>
      </c>
      <c r="AX227" s="4559" t="s">
        <v>2452</v>
      </c>
      <c r="AY227" s="4559"/>
      <c r="BC227" s="237"/>
      <c r="BD227" s="237"/>
      <c r="BE227" s="237"/>
      <c r="BF227" s="237"/>
      <c r="BG227" s="237"/>
      <c r="BH227" s="237"/>
      <c r="BI227" s="237"/>
      <c r="BJ227" s="237"/>
      <c r="BK227" s="237"/>
      <c r="BL227" s="237"/>
      <c r="BM227" s="237"/>
      <c r="BN227" s="237"/>
      <c r="BO227" s="237"/>
      <c r="BP227" s="237"/>
      <c r="BQ227" s="237"/>
      <c r="BR227" s="237"/>
      <c r="BS227" s="237"/>
      <c r="BT227" s="237"/>
      <c r="BU227" s="237"/>
      <c r="BV227" s="237"/>
      <c r="BW227" s="237"/>
      <c r="BX227" s="237"/>
      <c r="BY227" s="237"/>
      <c r="BZ227" s="237"/>
      <c r="CA227" s="237"/>
      <c r="CB227" s="237"/>
      <c r="CC227" s="237"/>
      <c r="CD227" s="237"/>
      <c r="CE227" s="237"/>
      <c r="CF227" s="237"/>
      <c r="CG227" s="237"/>
      <c r="CH227" s="237"/>
      <c r="CI227" s="237"/>
      <c r="CJ227" s="237"/>
      <c r="CK227" s="237"/>
      <c r="CL227" s="237"/>
      <c r="CM227" s="237"/>
      <c r="CN227" s="237"/>
      <c r="CO227" s="237"/>
    </row>
    <row r="228" spans="1:93">
      <c r="A228" s="5454"/>
      <c r="B228" s="4560"/>
      <c r="C228" s="5673"/>
      <c r="D228" s="3807"/>
      <c r="E228" s="5119"/>
      <c r="F228" s="5119"/>
      <c r="G228" s="3807"/>
      <c r="H228" s="3807"/>
      <c r="I228" s="3807"/>
      <c r="J228" s="3807"/>
      <c r="K228" s="3807"/>
      <c r="L228" s="3807"/>
      <c r="M228" s="3807"/>
      <c r="N228" s="3807"/>
      <c r="O228" s="3807"/>
      <c r="P228" s="3807"/>
      <c r="Q228" s="546"/>
      <c r="R228" s="3807"/>
      <c r="S228" s="5119"/>
      <c r="T228" s="5119"/>
      <c r="U228" s="5119"/>
      <c r="V228" s="5119"/>
      <c r="W228" s="5119"/>
      <c r="X228" s="5119"/>
      <c r="Y228" s="5119"/>
      <c r="Z228" s="5119"/>
      <c r="AA228" s="5119"/>
      <c r="AB228" s="5119"/>
      <c r="AC228" s="5119"/>
      <c r="AD228" s="3326" t="s">
        <v>2035</v>
      </c>
      <c r="AE228" s="3072"/>
      <c r="AF228" s="555" t="s">
        <v>857</v>
      </c>
      <c r="AG228" s="551"/>
      <c r="AH228" s="3256">
        <v>1405</v>
      </c>
      <c r="AI228" s="551" t="s">
        <v>2137</v>
      </c>
      <c r="AJ228" s="555" t="s">
        <v>868</v>
      </c>
      <c r="AK228" s="551" t="s">
        <v>2142</v>
      </c>
      <c r="AL228" s="555" t="s">
        <v>869</v>
      </c>
      <c r="AM228" s="259" t="s">
        <v>869</v>
      </c>
      <c r="AN228" s="550" t="s">
        <v>858</v>
      </c>
      <c r="AO228" s="550">
        <v>2</v>
      </c>
      <c r="AP228" s="550" t="s">
        <v>859</v>
      </c>
      <c r="AQ228" s="550">
        <v>2</v>
      </c>
      <c r="AR228" s="550"/>
      <c r="AS228" s="550"/>
      <c r="AT228" s="550"/>
      <c r="AU228" s="550"/>
      <c r="AV228" s="860"/>
      <c r="AW228" s="4170"/>
      <c r="AX228" s="4560"/>
      <c r="AY228" s="4560"/>
      <c r="BC228" s="237"/>
      <c r="BD228" s="237"/>
      <c r="BE228" s="237"/>
      <c r="BF228" s="237"/>
      <c r="BG228" s="237"/>
      <c r="BH228" s="237"/>
      <c r="BI228" s="237"/>
      <c r="BJ228" s="237"/>
      <c r="BK228" s="237"/>
      <c r="BL228" s="237"/>
      <c r="BM228" s="237"/>
      <c r="BN228" s="237"/>
      <c r="BO228" s="237"/>
      <c r="BP228" s="237"/>
      <c r="BQ228" s="237"/>
      <c r="BR228" s="237"/>
      <c r="BS228" s="237"/>
      <c r="BT228" s="237"/>
      <c r="BU228" s="237"/>
      <c r="BV228" s="237"/>
      <c r="BW228" s="237"/>
      <c r="BX228" s="237"/>
      <c r="BY228" s="237"/>
      <c r="BZ228" s="237"/>
      <c r="CA228" s="237"/>
      <c r="CB228" s="237"/>
      <c r="CC228" s="237"/>
      <c r="CD228" s="237"/>
      <c r="CE228" s="237"/>
      <c r="CF228" s="237"/>
      <c r="CG228" s="237"/>
      <c r="CH228" s="237"/>
      <c r="CI228" s="237"/>
      <c r="CJ228" s="237"/>
      <c r="CK228" s="237"/>
      <c r="CL228" s="237"/>
      <c r="CM228" s="237"/>
      <c r="CN228" s="237"/>
      <c r="CO228" s="237"/>
    </row>
    <row r="229" spans="1:93">
      <c r="A229" s="5454"/>
      <c r="B229" s="4561"/>
      <c r="C229" s="5674"/>
      <c r="D229" s="3811"/>
      <c r="E229" s="5120"/>
      <c r="F229" s="5120"/>
      <c r="G229" s="3811"/>
      <c r="H229" s="3811"/>
      <c r="I229" s="3811"/>
      <c r="J229" s="3811"/>
      <c r="K229" s="3811"/>
      <c r="L229" s="3811"/>
      <c r="M229" s="3811"/>
      <c r="N229" s="3811"/>
      <c r="O229" s="3811"/>
      <c r="P229" s="3811"/>
      <c r="Q229" s="547"/>
      <c r="R229" s="3811"/>
      <c r="S229" s="5120"/>
      <c r="T229" s="5120"/>
      <c r="U229" s="5120"/>
      <c r="V229" s="5120"/>
      <c r="W229" s="5120"/>
      <c r="X229" s="5120"/>
      <c r="Y229" s="5120"/>
      <c r="Z229" s="5120"/>
      <c r="AA229" s="5120"/>
      <c r="AB229" s="5120"/>
      <c r="AC229" s="5120"/>
      <c r="AD229" s="3326" t="s">
        <v>2035</v>
      </c>
      <c r="AE229" s="3071"/>
      <c r="AF229" s="555" t="s">
        <v>857</v>
      </c>
      <c r="AG229" s="551"/>
      <c r="AH229" s="3256">
        <v>1300</v>
      </c>
      <c r="AI229" s="551" t="s">
        <v>2137</v>
      </c>
      <c r="AJ229" s="555" t="s">
        <v>860</v>
      </c>
      <c r="AK229" s="551" t="s">
        <v>2142</v>
      </c>
      <c r="AL229" s="550" t="s">
        <v>646</v>
      </c>
      <c r="AM229" s="551" t="s">
        <v>647</v>
      </c>
      <c r="AN229" s="550" t="s">
        <v>858</v>
      </c>
      <c r="AO229" s="550">
        <v>2</v>
      </c>
      <c r="AP229" s="550" t="s">
        <v>859</v>
      </c>
      <c r="AQ229" s="550">
        <v>2</v>
      </c>
      <c r="AR229" s="550"/>
      <c r="AS229" s="550"/>
      <c r="AT229" s="550"/>
      <c r="AU229" s="550"/>
      <c r="AV229" s="860"/>
      <c r="AW229" s="4171"/>
      <c r="AX229" s="4561"/>
      <c r="AY229" s="4561"/>
      <c r="BC229" s="237"/>
      <c r="BD229" s="237"/>
      <c r="BE229" s="237"/>
      <c r="BF229" s="237"/>
      <c r="BG229" s="237"/>
      <c r="BH229" s="237"/>
      <c r="BI229" s="237"/>
      <c r="BJ229" s="237"/>
      <c r="BK229" s="237"/>
      <c r="BL229" s="237"/>
      <c r="BM229" s="237"/>
      <c r="BN229" s="237"/>
      <c r="BO229" s="237"/>
      <c r="BP229" s="237"/>
      <c r="BQ229" s="237"/>
      <c r="BR229" s="237"/>
      <c r="BS229" s="237"/>
      <c r="BT229" s="237"/>
      <c r="BU229" s="237"/>
      <c r="BV229" s="237"/>
      <c r="BW229" s="237"/>
      <c r="BX229" s="237"/>
      <c r="BY229" s="237"/>
      <c r="BZ229" s="237"/>
      <c r="CA229" s="237"/>
      <c r="CB229" s="237"/>
      <c r="CC229" s="237"/>
      <c r="CD229" s="237"/>
      <c r="CE229" s="237"/>
      <c r="CF229" s="237"/>
      <c r="CG229" s="237"/>
      <c r="CH229" s="237"/>
      <c r="CI229" s="237"/>
      <c r="CJ229" s="237"/>
      <c r="CK229" s="237"/>
      <c r="CL229" s="237"/>
      <c r="CM229" s="237"/>
      <c r="CN229" s="237"/>
      <c r="CO229" s="237"/>
    </row>
    <row r="230" spans="1:93">
      <c r="A230" s="5454"/>
      <c r="B230" s="4559" t="s">
        <v>2463</v>
      </c>
      <c r="C230" s="5672" t="s">
        <v>3658</v>
      </c>
      <c r="D230" s="3806" t="s">
        <v>1650</v>
      </c>
      <c r="E230" s="5123" t="s">
        <v>2144</v>
      </c>
      <c r="F230" s="5123" t="s">
        <v>2215</v>
      </c>
      <c r="G230" s="3806" t="s">
        <v>2028</v>
      </c>
      <c r="H230" s="3806" t="s">
        <v>2028</v>
      </c>
      <c r="I230" s="3806" t="s">
        <v>2029</v>
      </c>
      <c r="J230" s="3806" t="s">
        <v>2029</v>
      </c>
      <c r="K230" s="3806">
        <v>6</v>
      </c>
      <c r="L230" s="3806">
        <v>0</v>
      </c>
      <c r="M230" s="3806">
        <v>31</v>
      </c>
      <c r="N230" s="3806">
        <v>6</v>
      </c>
      <c r="O230" s="3806">
        <v>0</v>
      </c>
      <c r="P230" s="3806">
        <v>31</v>
      </c>
      <c r="Q230" s="546" t="s">
        <v>2140</v>
      </c>
      <c r="R230" s="3806" t="s">
        <v>2141</v>
      </c>
      <c r="S230" s="5123">
        <v>12542</v>
      </c>
      <c r="T230" s="5123">
        <v>12542</v>
      </c>
      <c r="U230" s="5123">
        <v>23968</v>
      </c>
      <c r="V230" s="5123">
        <v>512</v>
      </c>
      <c r="W230" s="5123">
        <v>512</v>
      </c>
      <c r="X230" s="5123">
        <v>1472</v>
      </c>
      <c r="Y230" s="5123">
        <v>4</v>
      </c>
      <c r="Z230" s="5123">
        <v>2</v>
      </c>
      <c r="AA230" s="5123" t="s">
        <v>2032</v>
      </c>
      <c r="AB230" s="5123" t="s">
        <v>2033</v>
      </c>
      <c r="AC230" s="5123" t="s">
        <v>2137</v>
      </c>
      <c r="AD230" s="3326" t="s">
        <v>2035</v>
      </c>
      <c r="AE230" s="3079" t="s">
        <v>6173</v>
      </c>
      <c r="AF230" s="555" t="s">
        <v>857</v>
      </c>
      <c r="AG230" s="551"/>
      <c r="AH230" s="3256">
        <v>270</v>
      </c>
      <c r="AI230" s="551" t="s">
        <v>2137</v>
      </c>
      <c r="AJ230" s="555" t="s">
        <v>854</v>
      </c>
      <c r="AK230" s="551" t="s">
        <v>2142</v>
      </c>
      <c r="AL230" s="555" t="s">
        <v>866</v>
      </c>
      <c r="AM230" s="551" t="s">
        <v>1708</v>
      </c>
      <c r="AN230" s="550" t="s">
        <v>858</v>
      </c>
      <c r="AO230" s="550">
        <v>2</v>
      </c>
      <c r="AP230" s="550" t="s">
        <v>859</v>
      </c>
      <c r="AQ230" s="550">
        <v>2</v>
      </c>
      <c r="AR230" s="550"/>
      <c r="AS230" s="550"/>
      <c r="AT230" s="550"/>
      <c r="AU230" s="550"/>
      <c r="AV230" s="860"/>
      <c r="AW230" s="4559" t="s">
        <v>2468</v>
      </c>
      <c r="AX230" s="4559" t="s">
        <v>2452</v>
      </c>
      <c r="AY230" s="4559"/>
      <c r="BC230" s="237"/>
      <c r="BD230" s="237"/>
      <c r="BE230" s="237"/>
      <c r="BF230" s="237"/>
      <c r="BG230" s="237"/>
      <c r="BH230" s="237"/>
      <c r="BI230" s="237"/>
      <c r="BJ230" s="237"/>
      <c r="BK230" s="237"/>
      <c r="BL230" s="237"/>
      <c r="BM230" s="237"/>
      <c r="BN230" s="237"/>
      <c r="BO230" s="237"/>
      <c r="BP230" s="237"/>
      <c r="BQ230" s="237"/>
      <c r="BR230" s="237"/>
      <c r="BS230" s="237"/>
      <c r="BT230" s="237"/>
      <c r="BU230" s="237"/>
      <c r="BV230" s="237"/>
      <c r="BW230" s="237"/>
      <c r="BX230" s="237"/>
      <c r="BY230" s="237"/>
      <c r="BZ230" s="237"/>
      <c r="CA230" s="237"/>
      <c r="CB230" s="237"/>
      <c r="CC230" s="237"/>
      <c r="CD230" s="237"/>
      <c r="CE230" s="237"/>
      <c r="CF230" s="237"/>
      <c r="CG230" s="237"/>
      <c r="CH230" s="237"/>
      <c r="CI230" s="237"/>
      <c r="CJ230" s="237"/>
      <c r="CK230" s="237"/>
      <c r="CL230" s="237"/>
      <c r="CM230" s="237"/>
      <c r="CN230" s="237"/>
      <c r="CO230" s="237"/>
    </row>
    <row r="231" spans="1:93">
      <c r="A231" s="5454"/>
      <c r="B231" s="4560"/>
      <c r="C231" s="5673"/>
      <c r="D231" s="3807"/>
      <c r="E231" s="5119"/>
      <c r="F231" s="5119"/>
      <c r="G231" s="3807"/>
      <c r="H231" s="3807"/>
      <c r="I231" s="3807"/>
      <c r="J231" s="3807"/>
      <c r="K231" s="3807"/>
      <c r="L231" s="3807"/>
      <c r="M231" s="3807"/>
      <c r="N231" s="3807"/>
      <c r="O231" s="3807"/>
      <c r="P231" s="3807"/>
      <c r="Q231" s="546"/>
      <c r="R231" s="3807"/>
      <c r="S231" s="5119"/>
      <c r="T231" s="5119"/>
      <c r="U231" s="5119"/>
      <c r="V231" s="5119"/>
      <c r="W231" s="5119"/>
      <c r="X231" s="5119"/>
      <c r="Y231" s="5119"/>
      <c r="Z231" s="5119"/>
      <c r="AA231" s="5119"/>
      <c r="AB231" s="5119"/>
      <c r="AC231" s="5119"/>
      <c r="AD231" s="3326" t="s">
        <v>2035</v>
      </c>
      <c r="AE231" s="3072"/>
      <c r="AF231" s="555" t="s">
        <v>857</v>
      </c>
      <c r="AG231" s="551"/>
      <c r="AH231" s="3256">
        <v>1405</v>
      </c>
      <c r="AI231" s="551" t="s">
        <v>2137</v>
      </c>
      <c r="AJ231" s="555" t="s">
        <v>868</v>
      </c>
      <c r="AK231" s="551" t="s">
        <v>2142</v>
      </c>
      <c r="AL231" s="555" t="s">
        <v>869</v>
      </c>
      <c r="AM231" s="259" t="s">
        <v>869</v>
      </c>
      <c r="AN231" s="550" t="s">
        <v>858</v>
      </c>
      <c r="AO231" s="550">
        <v>2</v>
      </c>
      <c r="AP231" s="550" t="s">
        <v>859</v>
      </c>
      <c r="AQ231" s="550">
        <v>1</v>
      </c>
      <c r="AR231" s="550"/>
      <c r="AS231" s="550"/>
      <c r="AT231" s="550"/>
      <c r="AU231" s="550"/>
      <c r="AV231" s="860"/>
      <c r="AW231" s="4560"/>
      <c r="AX231" s="4560"/>
      <c r="AY231" s="4560"/>
      <c r="BC231" s="237"/>
      <c r="BD231" s="237"/>
      <c r="BE231" s="237"/>
      <c r="BF231" s="237"/>
      <c r="BG231" s="237"/>
      <c r="BH231" s="237"/>
      <c r="BI231" s="237"/>
      <c r="BJ231" s="237"/>
      <c r="BK231" s="237"/>
      <c r="BL231" s="237"/>
      <c r="BM231" s="237"/>
      <c r="BN231" s="237"/>
      <c r="BO231" s="237"/>
      <c r="BP231" s="237"/>
      <c r="BQ231" s="237"/>
      <c r="BR231" s="237"/>
      <c r="BS231" s="237"/>
      <c r="BT231" s="237"/>
      <c r="BU231" s="237"/>
      <c r="BV231" s="237"/>
      <c r="BW231" s="237"/>
      <c r="BX231" s="237"/>
      <c r="BY231" s="237"/>
      <c r="BZ231" s="237"/>
      <c r="CA231" s="237"/>
      <c r="CB231" s="237"/>
      <c r="CC231" s="237"/>
      <c r="CD231" s="237"/>
      <c r="CE231" s="237"/>
      <c r="CF231" s="237"/>
      <c r="CG231" s="237"/>
      <c r="CH231" s="237"/>
      <c r="CI231" s="237"/>
      <c r="CJ231" s="237"/>
      <c r="CK231" s="237"/>
      <c r="CL231" s="237"/>
      <c r="CM231" s="237"/>
      <c r="CN231" s="237"/>
      <c r="CO231" s="237"/>
    </row>
    <row r="232" spans="1:93">
      <c r="A232" s="5845"/>
      <c r="B232" s="4561"/>
      <c r="C232" s="5674"/>
      <c r="D232" s="3811"/>
      <c r="E232" s="5120"/>
      <c r="F232" s="5120"/>
      <c r="G232" s="3811"/>
      <c r="H232" s="3811"/>
      <c r="I232" s="3811"/>
      <c r="J232" s="3811"/>
      <c r="K232" s="3811"/>
      <c r="L232" s="3811"/>
      <c r="M232" s="3811"/>
      <c r="N232" s="3811"/>
      <c r="O232" s="3811"/>
      <c r="P232" s="3811"/>
      <c r="Q232" s="547"/>
      <c r="R232" s="3811"/>
      <c r="S232" s="5120"/>
      <c r="T232" s="5120"/>
      <c r="U232" s="5120"/>
      <c r="V232" s="5120"/>
      <c r="W232" s="5120"/>
      <c r="X232" s="5120"/>
      <c r="Y232" s="5120"/>
      <c r="Z232" s="5120"/>
      <c r="AA232" s="5120"/>
      <c r="AB232" s="5120"/>
      <c r="AC232" s="5120"/>
      <c r="AD232" s="3321" t="s">
        <v>2035</v>
      </c>
      <c r="AE232" s="3071"/>
      <c r="AF232" s="543" t="s">
        <v>857</v>
      </c>
      <c r="AG232" s="255"/>
      <c r="AH232" s="3236">
        <v>1300</v>
      </c>
      <c r="AI232" s="255" t="s">
        <v>2137</v>
      </c>
      <c r="AJ232" s="543" t="s">
        <v>860</v>
      </c>
      <c r="AK232" s="255" t="s">
        <v>2142</v>
      </c>
      <c r="AL232" s="550" t="s">
        <v>646</v>
      </c>
      <c r="AM232" s="551" t="s">
        <v>647</v>
      </c>
      <c r="AN232" s="545" t="s">
        <v>858</v>
      </c>
      <c r="AO232" s="545">
        <v>2</v>
      </c>
      <c r="AP232" s="545" t="s">
        <v>859</v>
      </c>
      <c r="AQ232" s="545">
        <v>2</v>
      </c>
      <c r="AR232" s="545"/>
      <c r="AS232" s="545"/>
      <c r="AT232" s="545"/>
      <c r="AU232" s="545"/>
      <c r="AV232" s="2936"/>
      <c r="AW232" s="4561"/>
      <c r="AX232" s="4561"/>
      <c r="AY232" s="4561"/>
      <c r="BC232" s="237"/>
      <c r="BD232" s="237"/>
      <c r="BE232" s="237"/>
      <c r="BF232" s="237"/>
      <c r="BG232" s="237"/>
      <c r="BH232" s="237"/>
      <c r="BI232" s="237"/>
      <c r="BJ232" s="237"/>
      <c r="BK232" s="237"/>
      <c r="BL232" s="237"/>
      <c r="BM232" s="237"/>
      <c r="BN232" s="237"/>
      <c r="BO232" s="237"/>
      <c r="BP232" s="237"/>
      <c r="BQ232" s="237"/>
      <c r="BR232" s="237"/>
      <c r="BS232" s="237"/>
      <c r="BT232" s="237"/>
      <c r="BU232" s="237"/>
      <c r="BV232" s="237"/>
      <c r="BW232" s="237"/>
      <c r="BX232" s="237"/>
      <c r="BY232" s="237"/>
      <c r="BZ232" s="237"/>
      <c r="CA232" s="237"/>
      <c r="CB232" s="237"/>
      <c r="CC232" s="237"/>
      <c r="CD232" s="237"/>
      <c r="CE232" s="237"/>
      <c r="CF232" s="237"/>
      <c r="CG232" s="237"/>
      <c r="CH232" s="237"/>
      <c r="CI232" s="237"/>
      <c r="CJ232" s="237"/>
      <c r="CK232" s="237"/>
      <c r="CL232" s="237"/>
      <c r="CM232" s="237"/>
      <c r="CN232" s="237"/>
      <c r="CO232" s="237"/>
    </row>
    <row r="233" spans="1:93">
      <c r="A233" s="5495" t="s">
        <v>4090</v>
      </c>
      <c r="B233" s="4559" t="s">
        <v>2463</v>
      </c>
      <c r="C233" s="5672" t="s">
        <v>3659</v>
      </c>
      <c r="D233" s="3806" t="s">
        <v>1706</v>
      </c>
      <c r="E233" s="5123" t="s">
        <v>2144</v>
      </c>
      <c r="F233" s="5123" t="s">
        <v>2216</v>
      </c>
      <c r="G233" s="3806" t="s">
        <v>2028</v>
      </c>
      <c r="H233" s="3806" t="s">
        <v>2028</v>
      </c>
      <c r="I233" s="3806" t="s">
        <v>2029</v>
      </c>
      <c r="J233" s="3806" t="s">
        <v>2029</v>
      </c>
      <c r="K233" s="3806">
        <v>6</v>
      </c>
      <c r="L233" s="3806">
        <v>0</v>
      </c>
      <c r="M233" s="3806">
        <v>31</v>
      </c>
      <c r="N233" s="3806">
        <v>6</v>
      </c>
      <c r="O233" s="3806">
        <v>0</v>
      </c>
      <c r="P233" s="3806">
        <v>31</v>
      </c>
      <c r="Q233" s="546" t="s">
        <v>2140</v>
      </c>
      <c r="R233" s="3806" t="s">
        <v>2141</v>
      </c>
      <c r="S233" s="5123">
        <v>5418</v>
      </c>
      <c r="T233" s="5123">
        <v>5418</v>
      </c>
      <c r="U233" s="5123">
        <v>12798</v>
      </c>
      <c r="V233" s="5123">
        <v>512</v>
      </c>
      <c r="W233" s="5123">
        <v>512</v>
      </c>
      <c r="X233" s="5123">
        <v>1728</v>
      </c>
      <c r="Y233" s="5123">
        <v>4</v>
      </c>
      <c r="Z233" s="5123">
        <v>2</v>
      </c>
      <c r="AA233" s="5123" t="s">
        <v>2032</v>
      </c>
      <c r="AB233" s="5123" t="s">
        <v>2033</v>
      </c>
      <c r="AC233" s="5123" t="s">
        <v>2137</v>
      </c>
      <c r="AD233" s="3326" t="s">
        <v>2035</v>
      </c>
      <c r="AE233" s="3079" t="s">
        <v>6172</v>
      </c>
      <c r="AF233" s="555" t="s">
        <v>857</v>
      </c>
      <c r="AG233" s="551"/>
      <c r="AH233" s="3256">
        <v>270</v>
      </c>
      <c r="AI233" s="551" t="s">
        <v>2137</v>
      </c>
      <c r="AJ233" s="555" t="s">
        <v>854</v>
      </c>
      <c r="AK233" s="551" t="s">
        <v>2142</v>
      </c>
      <c r="AL233" s="546" t="s">
        <v>1135</v>
      </c>
      <c r="AM233" s="18" t="s">
        <v>1708</v>
      </c>
      <c r="AN233" s="550" t="s">
        <v>858</v>
      </c>
      <c r="AO233" s="550">
        <v>2</v>
      </c>
      <c r="AP233" s="550" t="s">
        <v>859</v>
      </c>
      <c r="AQ233" s="550">
        <v>2</v>
      </c>
      <c r="AR233" s="550"/>
      <c r="AS233" s="550"/>
      <c r="AT233" s="550"/>
      <c r="AU233" s="550"/>
      <c r="AV233" s="860"/>
      <c r="AW233" s="4056" t="s">
        <v>2466</v>
      </c>
      <c r="AX233" s="4559" t="s">
        <v>2452</v>
      </c>
      <c r="AY233" s="4559"/>
      <c r="BC233" s="237"/>
      <c r="BD233" s="237"/>
      <c r="BE233" s="237"/>
      <c r="BF233" s="237"/>
      <c r="BG233" s="237"/>
      <c r="BH233" s="237"/>
      <c r="BI233" s="237"/>
      <c r="BJ233" s="237"/>
      <c r="BK233" s="237"/>
      <c r="BL233" s="237"/>
      <c r="BM233" s="237"/>
      <c r="BN233" s="237"/>
      <c r="BO233" s="237"/>
      <c r="BP233" s="237"/>
      <c r="BQ233" s="237"/>
      <c r="BR233" s="237"/>
      <c r="BS233" s="237"/>
      <c r="BT233" s="237"/>
      <c r="BU233" s="237"/>
      <c r="BV233" s="237"/>
      <c r="BW233" s="237"/>
      <c r="BX233" s="237"/>
      <c r="BY233" s="237"/>
      <c r="BZ233" s="237"/>
      <c r="CA233" s="237"/>
      <c r="CB233" s="237"/>
      <c r="CC233" s="237"/>
      <c r="CD233" s="237"/>
      <c r="CE233" s="237"/>
      <c r="CF233" s="237"/>
      <c r="CG233" s="237"/>
      <c r="CH233" s="237"/>
      <c r="CI233" s="237"/>
      <c r="CJ233" s="237"/>
      <c r="CK233" s="237"/>
      <c r="CL233" s="237"/>
      <c r="CM233" s="237"/>
      <c r="CN233" s="237"/>
      <c r="CO233" s="237"/>
    </row>
    <row r="234" spans="1:93">
      <c r="A234" s="5454"/>
      <c r="B234" s="4560"/>
      <c r="C234" s="5673"/>
      <c r="D234" s="3807"/>
      <c r="E234" s="5119"/>
      <c r="F234" s="5119"/>
      <c r="G234" s="3807"/>
      <c r="H234" s="3807"/>
      <c r="I234" s="3807"/>
      <c r="J234" s="3807"/>
      <c r="K234" s="3807"/>
      <c r="L234" s="3807"/>
      <c r="M234" s="3807"/>
      <c r="N234" s="3807"/>
      <c r="O234" s="3807"/>
      <c r="P234" s="3807"/>
      <c r="Q234" s="546"/>
      <c r="R234" s="3807"/>
      <c r="S234" s="5119"/>
      <c r="T234" s="5119"/>
      <c r="U234" s="5119"/>
      <c r="V234" s="5119"/>
      <c r="W234" s="5119"/>
      <c r="X234" s="5119"/>
      <c r="Y234" s="5119"/>
      <c r="Z234" s="5119"/>
      <c r="AA234" s="5119"/>
      <c r="AB234" s="5119"/>
      <c r="AC234" s="5119"/>
      <c r="AD234" s="3326" t="s">
        <v>2035</v>
      </c>
      <c r="AE234" s="3072"/>
      <c r="AF234" s="555" t="s">
        <v>857</v>
      </c>
      <c r="AG234" s="551"/>
      <c r="AH234" s="3256">
        <v>1400</v>
      </c>
      <c r="AI234" s="551" t="s">
        <v>2137</v>
      </c>
      <c r="AJ234" s="555" t="s">
        <v>868</v>
      </c>
      <c r="AK234" s="551" t="s">
        <v>2142</v>
      </c>
      <c r="AL234" s="555" t="s">
        <v>340</v>
      </c>
      <c r="AM234" s="259" t="s">
        <v>340</v>
      </c>
      <c r="AN234" s="550" t="s">
        <v>858</v>
      </c>
      <c r="AO234" s="550">
        <v>8</v>
      </c>
      <c r="AP234" s="550" t="s">
        <v>859</v>
      </c>
      <c r="AQ234" s="550">
        <v>8</v>
      </c>
      <c r="AR234" s="550"/>
      <c r="AS234" s="550"/>
      <c r="AT234" s="550"/>
      <c r="AU234" s="550"/>
      <c r="AV234" s="860"/>
      <c r="AW234" s="4170"/>
      <c r="AX234" s="4560"/>
      <c r="AY234" s="4560"/>
      <c r="BC234" s="237"/>
      <c r="BD234" s="237"/>
      <c r="BE234" s="237"/>
      <c r="BF234" s="237"/>
      <c r="BG234" s="237"/>
      <c r="BH234" s="237"/>
      <c r="BI234" s="237"/>
      <c r="BJ234" s="237"/>
      <c r="BK234" s="237"/>
      <c r="BL234" s="237"/>
      <c r="BM234" s="237"/>
      <c r="BN234" s="237"/>
      <c r="BO234" s="237"/>
      <c r="BP234" s="237"/>
      <c r="BQ234" s="237"/>
      <c r="BR234" s="237"/>
      <c r="BS234" s="237"/>
      <c r="BT234" s="237"/>
      <c r="BU234" s="237"/>
      <c r="BV234" s="237"/>
      <c r="BW234" s="237"/>
      <c r="BX234" s="237"/>
      <c r="BY234" s="237"/>
      <c r="BZ234" s="237"/>
      <c r="CA234" s="237"/>
      <c r="CB234" s="237"/>
      <c r="CC234" s="237"/>
      <c r="CD234" s="237"/>
      <c r="CE234" s="237"/>
      <c r="CF234" s="237"/>
      <c r="CG234" s="237"/>
      <c r="CH234" s="237"/>
      <c r="CI234" s="237"/>
      <c r="CJ234" s="237"/>
      <c r="CK234" s="237"/>
      <c r="CL234" s="237"/>
      <c r="CM234" s="237"/>
      <c r="CN234" s="237"/>
      <c r="CO234" s="237"/>
    </row>
    <row r="235" spans="1:93">
      <c r="A235" s="5454"/>
      <c r="B235" s="4561"/>
      <c r="C235" s="5674"/>
      <c r="D235" s="3811"/>
      <c r="E235" s="5120"/>
      <c r="F235" s="5120"/>
      <c r="G235" s="3811"/>
      <c r="H235" s="3811"/>
      <c r="I235" s="3811"/>
      <c r="J235" s="3811"/>
      <c r="K235" s="3811"/>
      <c r="L235" s="3811"/>
      <c r="M235" s="3811"/>
      <c r="N235" s="3811"/>
      <c r="O235" s="3811"/>
      <c r="P235" s="3811"/>
      <c r="Q235" s="547"/>
      <c r="R235" s="3811"/>
      <c r="S235" s="5120"/>
      <c r="T235" s="5120"/>
      <c r="U235" s="5120"/>
      <c r="V235" s="5120"/>
      <c r="W235" s="5120"/>
      <c r="X235" s="5120"/>
      <c r="Y235" s="5120"/>
      <c r="Z235" s="5120"/>
      <c r="AA235" s="5120"/>
      <c r="AB235" s="5120"/>
      <c r="AC235" s="5120"/>
      <c r="AD235" s="3326" t="s">
        <v>2035</v>
      </c>
      <c r="AE235" s="3071"/>
      <c r="AF235" s="555" t="s">
        <v>857</v>
      </c>
      <c r="AG235" s="551"/>
      <c r="AH235" s="3256">
        <v>1300</v>
      </c>
      <c r="AI235" s="551" t="s">
        <v>2137</v>
      </c>
      <c r="AJ235" s="555" t="s">
        <v>860</v>
      </c>
      <c r="AK235" s="551" t="s">
        <v>2142</v>
      </c>
      <c r="AL235" s="550" t="s">
        <v>646</v>
      </c>
      <c r="AM235" s="551" t="s">
        <v>647</v>
      </c>
      <c r="AN235" s="550" t="s">
        <v>858</v>
      </c>
      <c r="AO235" s="550">
        <v>2</v>
      </c>
      <c r="AP235" s="550" t="s">
        <v>859</v>
      </c>
      <c r="AQ235" s="550">
        <v>2</v>
      </c>
      <c r="AR235" s="550"/>
      <c r="AS235" s="550"/>
      <c r="AT235" s="550"/>
      <c r="AU235" s="550"/>
      <c r="AV235" s="860"/>
      <c r="AW235" s="4171"/>
      <c r="AX235" s="4561"/>
      <c r="AY235" s="4561"/>
      <c r="BC235" s="237"/>
      <c r="BD235" s="237"/>
      <c r="BE235" s="237"/>
      <c r="BF235" s="237"/>
      <c r="BG235" s="237"/>
      <c r="BH235" s="237"/>
      <c r="BI235" s="237"/>
      <c r="BJ235" s="237"/>
      <c r="BK235" s="237"/>
      <c r="BL235" s="237"/>
      <c r="BM235" s="237"/>
      <c r="BN235" s="237"/>
      <c r="BO235" s="237"/>
      <c r="BP235" s="237"/>
      <c r="BQ235" s="237"/>
      <c r="BR235" s="237"/>
      <c r="BS235" s="237"/>
      <c r="BT235" s="237"/>
      <c r="BU235" s="237"/>
      <c r="BV235" s="237"/>
      <c r="BW235" s="237"/>
      <c r="BX235" s="237"/>
      <c r="BY235" s="237"/>
      <c r="BZ235" s="237"/>
      <c r="CA235" s="237"/>
      <c r="CB235" s="237"/>
      <c r="CC235" s="237"/>
      <c r="CD235" s="237"/>
      <c r="CE235" s="237"/>
      <c r="CF235" s="237"/>
      <c r="CG235" s="237"/>
      <c r="CH235" s="237"/>
      <c r="CI235" s="237"/>
      <c r="CJ235" s="237"/>
      <c r="CK235" s="237"/>
      <c r="CL235" s="237"/>
      <c r="CM235" s="237"/>
      <c r="CN235" s="237"/>
      <c r="CO235" s="237"/>
    </row>
    <row r="236" spans="1:93">
      <c r="A236" s="5454"/>
      <c r="B236" s="4559" t="s">
        <v>2463</v>
      </c>
      <c r="C236" s="5672" t="s">
        <v>3660</v>
      </c>
      <c r="D236" s="3806" t="s">
        <v>1707</v>
      </c>
      <c r="E236" s="5123" t="s">
        <v>2144</v>
      </c>
      <c r="F236" s="5123" t="s">
        <v>2217</v>
      </c>
      <c r="G236" s="3806" t="s">
        <v>2028</v>
      </c>
      <c r="H236" s="3806" t="s">
        <v>2028</v>
      </c>
      <c r="I236" s="3806" t="s">
        <v>2029</v>
      </c>
      <c r="J236" s="3806" t="s">
        <v>2029</v>
      </c>
      <c r="K236" s="3806">
        <v>6</v>
      </c>
      <c r="L236" s="3806">
        <v>0</v>
      </c>
      <c r="M236" s="3806">
        <v>12</v>
      </c>
      <c r="N236" s="3806">
        <v>6</v>
      </c>
      <c r="O236" s="3806">
        <v>0</v>
      </c>
      <c r="P236" s="3806">
        <v>13</v>
      </c>
      <c r="Q236" s="546" t="s">
        <v>2140</v>
      </c>
      <c r="R236" s="3806" t="s">
        <v>2141</v>
      </c>
      <c r="S236" s="5123">
        <v>12798</v>
      </c>
      <c r="T236" s="5123">
        <v>12798</v>
      </c>
      <c r="U236" s="5123">
        <v>23968</v>
      </c>
      <c r="V236" s="5123">
        <v>512</v>
      </c>
      <c r="W236" s="5123">
        <v>512</v>
      </c>
      <c r="X236" s="5640">
        <v>1728</v>
      </c>
      <c r="Y236" s="5123">
        <v>4</v>
      </c>
      <c r="Z236" s="5123">
        <v>2</v>
      </c>
      <c r="AA236" s="5123" t="s">
        <v>2032</v>
      </c>
      <c r="AB236" s="5123" t="s">
        <v>2033</v>
      </c>
      <c r="AC236" s="5123" t="s">
        <v>2137</v>
      </c>
      <c r="AD236" s="3326" t="s">
        <v>2035</v>
      </c>
      <c r="AE236" s="3079" t="s">
        <v>6173</v>
      </c>
      <c r="AF236" s="555" t="s">
        <v>857</v>
      </c>
      <c r="AG236" s="551"/>
      <c r="AH236" s="3256">
        <v>270</v>
      </c>
      <c r="AI236" s="551" t="s">
        <v>2137</v>
      </c>
      <c r="AJ236" s="555" t="s">
        <v>854</v>
      </c>
      <c r="AK236" s="551" t="s">
        <v>2142</v>
      </c>
      <c r="AL236" s="555" t="s">
        <v>866</v>
      </c>
      <c r="AM236" s="551" t="s">
        <v>1708</v>
      </c>
      <c r="AN236" s="550" t="s">
        <v>858</v>
      </c>
      <c r="AO236" s="550">
        <v>2</v>
      </c>
      <c r="AP236" s="550" t="s">
        <v>859</v>
      </c>
      <c r="AQ236" s="550">
        <v>2</v>
      </c>
      <c r="AR236" s="550"/>
      <c r="AS236" s="550"/>
      <c r="AT236" s="550"/>
      <c r="AU236" s="550"/>
      <c r="AV236" s="860"/>
      <c r="AW236" s="4559" t="s">
        <v>2468</v>
      </c>
      <c r="AX236" s="4559" t="s">
        <v>2452</v>
      </c>
      <c r="AY236" s="4559"/>
      <c r="BC236" s="237"/>
      <c r="BD236" s="237"/>
      <c r="BE236" s="237"/>
      <c r="BF236" s="237"/>
      <c r="BG236" s="237"/>
      <c r="BH236" s="237"/>
      <c r="BI236" s="237"/>
      <c r="BJ236" s="237"/>
      <c r="BK236" s="237"/>
      <c r="BL236" s="237"/>
      <c r="BM236" s="237"/>
      <c r="BN236" s="237"/>
      <c r="BO236" s="237"/>
      <c r="BP236" s="237"/>
      <c r="BQ236" s="237"/>
      <c r="BR236" s="237"/>
      <c r="BS236" s="237"/>
      <c r="BT236" s="237"/>
      <c r="BU236" s="237"/>
      <c r="BV236" s="237"/>
      <c r="BW236" s="237"/>
      <c r="BX236" s="237"/>
      <c r="BY236" s="237"/>
      <c r="BZ236" s="237"/>
      <c r="CA236" s="237"/>
      <c r="CB236" s="237"/>
      <c r="CC236" s="237"/>
      <c r="CD236" s="237"/>
      <c r="CE236" s="237"/>
      <c r="CF236" s="237"/>
      <c r="CG236" s="237"/>
      <c r="CH236" s="237"/>
      <c r="CI236" s="237"/>
      <c r="CJ236" s="237"/>
      <c r="CK236" s="237"/>
      <c r="CL236" s="237"/>
      <c r="CM236" s="237"/>
      <c r="CN236" s="237"/>
      <c r="CO236" s="237"/>
    </row>
    <row r="237" spans="1:93">
      <c r="A237" s="5454"/>
      <c r="B237" s="4560"/>
      <c r="C237" s="5673"/>
      <c r="D237" s="3807"/>
      <c r="E237" s="5119"/>
      <c r="F237" s="5119"/>
      <c r="G237" s="3807"/>
      <c r="H237" s="3807"/>
      <c r="I237" s="3807"/>
      <c r="J237" s="3807"/>
      <c r="K237" s="3807"/>
      <c r="L237" s="3807"/>
      <c r="M237" s="3807"/>
      <c r="N237" s="3807"/>
      <c r="O237" s="3807"/>
      <c r="P237" s="3807"/>
      <c r="Q237" s="546"/>
      <c r="R237" s="3807"/>
      <c r="S237" s="5119"/>
      <c r="T237" s="5119"/>
      <c r="U237" s="5119"/>
      <c r="V237" s="5119"/>
      <c r="W237" s="5119"/>
      <c r="X237" s="5629"/>
      <c r="Y237" s="5119"/>
      <c r="Z237" s="5119"/>
      <c r="AA237" s="5119"/>
      <c r="AB237" s="5119"/>
      <c r="AC237" s="5119"/>
      <c r="AD237" s="3326" t="s">
        <v>2035</v>
      </c>
      <c r="AE237" s="3072"/>
      <c r="AF237" s="555" t="s">
        <v>857</v>
      </c>
      <c r="AG237" s="551"/>
      <c r="AH237" s="3256">
        <v>1400</v>
      </c>
      <c r="AI237" s="551" t="s">
        <v>2137</v>
      </c>
      <c r="AJ237" s="555" t="s">
        <v>868</v>
      </c>
      <c r="AK237" s="551" t="s">
        <v>2142</v>
      </c>
      <c r="AL237" s="555" t="s">
        <v>340</v>
      </c>
      <c r="AM237" s="259" t="s">
        <v>340</v>
      </c>
      <c r="AN237" s="550" t="s">
        <v>858</v>
      </c>
      <c r="AO237" s="550">
        <v>8</v>
      </c>
      <c r="AP237" s="550" t="s">
        <v>859</v>
      </c>
      <c r="AQ237" s="550">
        <v>8</v>
      </c>
      <c r="AR237" s="550"/>
      <c r="AS237" s="550"/>
      <c r="AT237" s="550"/>
      <c r="AU237" s="550"/>
      <c r="AV237" s="860"/>
      <c r="AW237" s="4560"/>
      <c r="AX237" s="4560"/>
      <c r="AY237" s="4560"/>
      <c r="BC237" s="237"/>
      <c r="BD237" s="237"/>
      <c r="BE237" s="237"/>
      <c r="BF237" s="237"/>
      <c r="BG237" s="237"/>
      <c r="BH237" s="237"/>
      <c r="BI237" s="237"/>
      <c r="BJ237" s="237"/>
      <c r="BK237" s="237"/>
      <c r="BL237" s="237"/>
      <c r="BM237" s="237"/>
      <c r="BN237" s="237"/>
      <c r="BO237" s="237"/>
      <c r="BP237" s="237"/>
      <c r="BQ237" s="237"/>
      <c r="BR237" s="237"/>
      <c r="BS237" s="237"/>
      <c r="BT237" s="237"/>
      <c r="BU237" s="237"/>
      <c r="BV237" s="237"/>
      <c r="BW237" s="237"/>
      <c r="BX237" s="237"/>
      <c r="BY237" s="237"/>
      <c r="BZ237" s="237"/>
      <c r="CA237" s="237"/>
      <c r="CB237" s="237"/>
      <c r="CC237" s="237"/>
      <c r="CD237" s="237"/>
      <c r="CE237" s="237"/>
      <c r="CF237" s="237"/>
      <c r="CG237" s="237"/>
      <c r="CH237" s="237"/>
      <c r="CI237" s="237"/>
      <c r="CJ237" s="237"/>
      <c r="CK237" s="237"/>
      <c r="CL237" s="237"/>
      <c r="CM237" s="237"/>
      <c r="CN237" s="237"/>
      <c r="CO237" s="237"/>
    </row>
    <row r="238" spans="1:93">
      <c r="A238" s="5845"/>
      <c r="B238" s="4561"/>
      <c r="C238" s="5674"/>
      <c r="D238" s="3811"/>
      <c r="E238" s="5120"/>
      <c r="F238" s="5120"/>
      <c r="G238" s="3811"/>
      <c r="H238" s="3811"/>
      <c r="I238" s="3811"/>
      <c r="J238" s="3811"/>
      <c r="K238" s="3811"/>
      <c r="L238" s="3811"/>
      <c r="M238" s="3811"/>
      <c r="N238" s="3811"/>
      <c r="O238" s="3811"/>
      <c r="P238" s="3811"/>
      <c r="Q238" s="547"/>
      <c r="R238" s="3811"/>
      <c r="S238" s="5120"/>
      <c r="T238" s="5120"/>
      <c r="U238" s="5120"/>
      <c r="V238" s="5120"/>
      <c r="W238" s="5120"/>
      <c r="X238" s="5630"/>
      <c r="Y238" s="5120"/>
      <c r="Z238" s="5120"/>
      <c r="AA238" s="5120"/>
      <c r="AB238" s="5120"/>
      <c r="AC238" s="5120"/>
      <c r="AD238" s="3326" t="s">
        <v>2035</v>
      </c>
      <c r="AE238" s="3071"/>
      <c r="AF238" s="555" t="s">
        <v>857</v>
      </c>
      <c r="AG238" s="551"/>
      <c r="AH238" s="3256">
        <v>1300</v>
      </c>
      <c r="AI238" s="551" t="s">
        <v>2137</v>
      </c>
      <c r="AJ238" s="555" t="s">
        <v>860</v>
      </c>
      <c r="AK238" s="551" t="s">
        <v>2142</v>
      </c>
      <c r="AL238" s="550" t="s">
        <v>646</v>
      </c>
      <c r="AM238" s="551" t="s">
        <v>647</v>
      </c>
      <c r="AN238" s="550" t="s">
        <v>858</v>
      </c>
      <c r="AO238" s="550">
        <v>2</v>
      </c>
      <c r="AP238" s="550" t="s">
        <v>859</v>
      </c>
      <c r="AQ238" s="550">
        <v>2</v>
      </c>
      <c r="AR238" s="550"/>
      <c r="AS238" s="550"/>
      <c r="AT238" s="550"/>
      <c r="AU238" s="550"/>
      <c r="AV238" s="860"/>
      <c r="AW238" s="4561"/>
      <c r="AX238" s="4561"/>
      <c r="AY238" s="4561"/>
      <c r="BC238" s="237"/>
      <c r="BD238" s="237"/>
      <c r="BE238" s="237"/>
      <c r="BF238" s="237"/>
      <c r="BG238" s="237"/>
      <c r="BH238" s="237"/>
      <c r="BI238" s="237"/>
      <c r="BJ238" s="237"/>
      <c r="BK238" s="237"/>
      <c r="BL238" s="237"/>
      <c r="BM238" s="237"/>
      <c r="BN238" s="237"/>
      <c r="BO238" s="237"/>
      <c r="BP238" s="237"/>
      <c r="BQ238" s="237"/>
      <c r="BR238" s="237"/>
      <c r="BS238" s="237"/>
      <c r="BT238" s="237"/>
      <c r="BU238" s="237"/>
      <c r="BV238" s="237"/>
      <c r="BW238" s="237"/>
      <c r="BX238" s="237"/>
      <c r="BY238" s="237"/>
      <c r="BZ238" s="237"/>
      <c r="CA238" s="237"/>
      <c r="CB238" s="237"/>
      <c r="CC238" s="237"/>
      <c r="CD238" s="237"/>
      <c r="CE238" s="237"/>
      <c r="CF238" s="237"/>
      <c r="CG238" s="237"/>
      <c r="CH238" s="237"/>
      <c r="CI238" s="237"/>
      <c r="CJ238" s="237"/>
      <c r="CK238" s="237"/>
      <c r="CL238" s="237"/>
      <c r="CM238" s="237"/>
      <c r="CN238" s="237"/>
      <c r="CO238" s="237"/>
    </row>
    <row r="239" spans="1:93">
      <c r="A239" s="5495" t="s">
        <v>4089</v>
      </c>
      <c r="B239" s="4559" t="s">
        <v>2463</v>
      </c>
      <c r="C239" s="5672" t="s">
        <v>3666</v>
      </c>
      <c r="D239" s="3806" t="s">
        <v>1627</v>
      </c>
      <c r="E239" s="5123" t="s">
        <v>2144</v>
      </c>
      <c r="F239" s="5123" t="s">
        <v>2218</v>
      </c>
      <c r="G239" s="3806" t="s">
        <v>2028</v>
      </c>
      <c r="H239" s="3806" t="s">
        <v>2028</v>
      </c>
      <c r="I239" s="3806" t="s">
        <v>2029</v>
      </c>
      <c r="J239" s="3806" t="s">
        <v>2029</v>
      </c>
      <c r="K239" s="3806">
        <v>6</v>
      </c>
      <c r="L239" s="3806">
        <v>0</v>
      </c>
      <c r="M239" s="3806">
        <v>31</v>
      </c>
      <c r="N239" s="3806">
        <v>6</v>
      </c>
      <c r="O239" s="3806">
        <v>0</v>
      </c>
      <c r="P239" s="3806">
        <v>31</v>
      </c>
      <c r="Q239" s="546" t="s">
        <v>2140</v>
      </c>
      <c r="R239" s="3806" t="s">
        <v>2141</v>
      </c>
      <c r="S239" s="5123">
        <v>5546</v>
      </c>
      <c r="T239" s="5123">
        <v>5546</v>
      </c>
      <c r="U239" s="5123">
        <v>12848</v>
      </c>
      <c r="V239" s="5123">
        <v>896</v>
      </c>
      <c r="W239" s="5123">
        <v>896</v>
      </c>
      <c r="X239" s="5123">
        <v>1856</v>
      </c>
      <c r="Y239" s="5123">
        <v>4</v>
      </c>
      <c r="Z239" s="5123">
        <v>2</v>
      </c>
      <c r="AA239" s="5123" t="s">
        <v>2032</v>
      </c>
      <c r="AB239" s="5123" t="s">
        <v>2033</v>
      </c>
      <c r="AC239" s="5123" t="s">
        <v>2137</v>
      </c>
      <c r="AD239" s="3326" t="s">
        <v>2035</v>
      </c>
      <c r="AE239" s="3079" t="s">
        <v>6172</v>
      </c>
      <c r="AF239" s="555" t="s">
        <v>857</v>
      </c>
      <c r="AG239" s="551"/>
      <c r="AH239" s="3256">
        <v>270</v>
      </c>
      <c r="AI239" s="551" t="s">
        <v>2137</v>
      </c>
      <c r="AJ239" s="555" t="s">
        <v>854</v>
      </c>
      <c r="AK239" s="551" t="s">
        <v>2142</v>
      </c>
      <c r="AL239" s="555" t="s">
        <v>1135</v>
      </c>
      <c r="AM239" s="259" t="s">
        <v>1708</v>
      </c>
      <c r="AN239" s="550" t="s">
        <v>858</v>
      </c>
      <c r="AO239" s="550">
        <v>2</v>
      </c>
      <c r="AP239" s="550" t="s">
        <v>859</v>
      </c>
      <c r="AQ239" s="550">
        <v>2</v>
      </c>
      <c r="AR239" s="555"/>
      <c r="AS239" s="555"/>
      <c r="AT239" s="555"/>
      <c r="AU239" s="555"/>
      <c r="AV239" s="2998"/>
      <c r="AW239" s="4559" t="s">
        <v>2466</v>
      </c>
      <c r="AX239" s="4559" t="s">
        <v>2452</v>
      </c>
      <c r="AY239" s="4559"/>
      <c r="BC239" s="237"/>
      <c r="BD239" s="237"/>
      <c r="BE239" s="237"/>
      <c r="BF239" s="237"/>
      <c r="BG239" s="237"/>
      <c r="BH239" s="237"/>
      <c r="BI239" s="237"/>
      <c r="BJ239" s="237"/>
      <c r="BK239" s="237"/>
      <c r="BL239" s="237"/>
      <c r="BM239" s="237"/>
      <c r="BN239" s="237"/>
      <c r="BO239" s="237"/>
      <c r="BP239" s="237"/>
      <c r="BQ239" s="237"/>
      <c r="BR239" s="237"/>
      <c r="BS239" s="237"/>
      <c r="BT239" s="237"/>
      <c r="BU239" s="237"/>
      <c r="BV239" s="237"/>
      <c r="BW239" s="237"/>
      <c r="BX239" s="237"/>
      <c r="BY239" s="237"/>
      <c r="BZ239" s="237"/>
      <c r="CA239" s="237"/>
      <c r="CB239" s="237"/>
      <c r="CC239" s="237"/>
      <c r="CD239" s="237"/>
      <c r="CE239" s="237"/>
      <c r="CF239" s="237"/>
      <c r="CG239" s="237"/>
      <c r="CH239" s="237"/>
      <c r="CI239" s="237"/>
      <c r="CJ239" s="237"/>
      <c r="CK239" s="237"/>
      <c r="CL239" s="237"/>
      <c r="CM239" s="237"/>
      <c r="CN239" s="237"/>
      <c r="CO239" s="237"/>
    </row>
    <row r="240" spans="1:93">
      <c r="A240" s="5454"/>
      <c r="B240" s="4560"/>
      <c r="C240" s="5673"/>
      <c r="D240" s="3807"/>
      <c r="E240" s="5119"/>
      <c r="F240" s="5119"/>
      <c r="G240" s="3807"/>
      <c r="H240" s="3807"/>
      <c r="I240" s="3807"/>
      <c r="J240" s="3807"/>
      <c r="K240" s="3807"/>
      <c r="L240" s="3807"/>
      <c r="M240" s="3807"/>
      <c r="N240" s="3807"/>
      <c r="O240" s="3807"/>
      <c r="P240" s="3807"/>
      <c r="Q240" s="546"/>
      <c r="R240" s="3807"/>
      <c r="S240" s="5119"/>
      <c r="T240" s="5119"/>
      <c r="U240" s="5119"/>
      <c r="V240" s="5119"/>
      <c r="W240" s="5119"/>
      <c r="X240" s="5119"/>
      <c r="Y240" s="5119"/>
      <c r="Z240" s="5119"/>
      <c r="AA240" s="5119"/>
      <c r="AB240" s="5119"/>
      <c r="AC240" s="5119"/>
      <c r="AD240" s="3326" t="s">
        <v>2035</v>
      </c>
      <c r="AE240" s="3072"/>
      <c r="AF240" s="555" t="s">
        <v>857</v>
      </c>
      <c r="AG240" s="551"/>
      <c r="AH240" s="3256">
        <v>1405</v>
      </c>
      <c r="AI240" s="551" t="s">
        <v>2137</v>
      </c>
      <c r="AJ240" s="555" t="s">
        <v>868</v>
      </c>
      <c r="AK240" s="551" t="s">
        <v>2142</v>
      </c>
      <c r="AL240" s="555" t="s">
        <v>488</v>
      </c>
      <c r="AM240" s="259" t="s">
        <v>488</v>
      </c>
      <c r="AN240" s="550" t="s">
        <v>858</v>
      </c>
      <c r="AO240" s="550">
        <v>2</v>
      </c>
      <c r="AP240" s="550" t="s">
        <v>859</v>
      </c>
      <c r="AQ240" s="550">
        <v>2</v>
      </c>
      <c r="AR240" s="555"/>
      <c r="AS240" s="555"/>
      <c r="AT240" s="555"/>
      <c r="AU240" s="555"/>
      <c r="AV240" s="2998"/>
      <c r="AW240" s="4560"/>
      <c r="AX240" s="4560"/>
      <c r="AY240" s="4560"/>
      <c r="BC240" s="237"/>
      <c r="BD240" s="237"/>
      <c r="BE240" s="237"/>
      <c r="BF240" s="237"/>
      <c r="BG240" s="237"/>
      <c r="BH240" s="237"/>
      <c r="BI240" s="237"/>
      <c r="BJ240" s="237"/>
      <c r="BK240" s="237"/>
      <c r="BL240" s="237"/>
      <c r="BM240" s="237"/>
      <c r="BN240" s="237"/>
      <c r="BO240" s="237"/>
      <c r="BP240" s="237"/>
      <c r="BQ240" s="237"/>
      <c r="BR240" s="237"/>
      <c r="BS240" s="237"/>
      <c r="BT240" s="237"/>
      <c r="BU240" s="237"/>
      <c r="BV240" s="237"/>
      <c r="BW240" s="237"/>
      <c r="BX240" s="237"/>
      <c r="BY240" s="237"/>
      <c r="BZ240" s="237"/>
      <c r="CA240" s="237"/>
      <c r="CB240" s="237"/>
      <c r="CC240" s="237"/>
      <c r="CD240" s="237"/>
      <c r="CE240" s="237"/>
      <c r="CF240" s="237"/>
      <c r="CG240" s="237"/>
      <c r="CH240" s="237"/>
      <c r="CI240" s="237"/>
      <c r="CJ240" s="237"/>
      <c r="CK240" s="237"/>
      <c r="CL240" s="237"/>
      <c r="CM240" s="237"/>
      <c r="CN240" s="237"/>
      <c r="CO240" s="237"/>
    </row>
    <row r="241" spans="1:93">
      <c r="A241" s="5454"/>
      <c r="B241" s="4560"/>
      <c r="C241" s="5673"/>
      <c r="D241" s="3807"/>
      <c r="E241" s="5119"/>
      <c r="F241" s="5119"/>
      <c r="G241" s="3807"/>
      <c r="H241" s="3807"/>
      <c r="I241" s="3807"/>
      <c r="J241" s="3807"/>
      <c r="K241" s="3807"/>
      <c r="L241" s="3807"/>
      <c r="M241" s="3807"/>
      <c r="N241" s="3807"/>
      <c r="O241" s="3807"/>
      <c r="P241" s="3807"/>
      <c r="Q241" s="546"/>
      <c r="R241" s="3807"/>
      <c r="S241" s="5119"/>
      <c r="T241" s="5119"/>
      <c r="U241" s="5119"/>
      <c r="V241" s="5119"/>
      <c r="W241" s="5119"/>
      <c r="X241" s="5119"/>
      <c r="Y241" s="5119"/>
      <c r="Z241" s="5119"/>
      <c r="AA241" s="5119"/>
      <c r="AB241" s="5119"/>
      <c r="AC241" s="5119"/>
      <c r="AD241" s="3326" t="s">
        <v>2035</v>
      </c>
      <c r="AE241" s="3072"/>
      <c r="AF241" s="555" t="s">
        <v>857</v>
      </c>
      <c r="AG241" s="551"/>
      <c r="AH241" s="3256">
        <v>1400</v>
      </c>
      <c r="AI241" s="551" t="s">
        <v>2137</v>
      </c>
      <c r="AJ241" s="555" t="s">
        <v>48</v>
      </c>
      <c r="AK241" s="551" t="s">
        <v>2142</v>
      </c>
      <c r="AL241" s="555" t="s">
        <v>340</v>
      </c>
      <c r="AM241" s="259" t="s">
        <v>340</v>
      </c>
      <c r="AN241" s="550" t="s">
        <v>858</v>
      </c>
      <c r="AO241" s="550">
        <v>8</v>
      </c>
      <c r="AP241" s="550" t="s">
        <v>859</v>
      </c>
      <c r="AQ241" s="550">
        <v>8</v>
      </c>
      <c r="AR241" s="555"/>
      <c r="AS241" s="555"/>
      <c r="AT241" s="555"/>
      <c r="AU241" s="555"/>
      <c r="AV241" s="2998"/>
      <c r="AW241" s="4560"/>
      <c r="AX241" s="4560"/>
      <c r="AY241" s="4560"/>
      <c r="BC241" s="237"/>
      <c r="BD241" s="237"/>
      <c r="BE241" s="237"/>
      <c r="BF241" s="237"/>
      <c r="BG241" s="237"/>
      <c r="BH241" s="237"/>
      <c r="BI241" s="237"/>
      <c r="BJ241" s="237"/>
      <c r="BK241" s="237"/>
      <c r="BL241" s="237"/>
      <c r="BM241" s="237"/>
      <c r="BN241" s="237"/>
      <c r="BO241" s="237"/>
      <c r="BP241" s="237"/>
      <c r="BQ241" s="237"/>
      <c r="BR241" s="237"/>
      <c r="BS241" s="237"/>
      <c r="BT241" s="237"/>
      <c r="BU241" s="237"/>
      <c r="BV241" s="237"/>
      <c r="BW241" s="237"/>
      <c r="BX241" s="237"/>
      <c r="BY241" s="237"/>
      <c r="BZ241" s="237"/>
      <c r="CA241" s="237"/>
      <c r="CB241" s="237"/>
      <c r="CC241" s="237"/>
      <c r="CD241" s="237"/>
      <c r="CE241" s="237"/>
      <c r="CF241" s="237"/>
      <c r="CG241" s="237"/>
      <c r="CH241" s="237"/>
      <c r="CI241" s="237"/>
      <c r="CJ241" s="237"/>
      <c r="CK241" s="237"/>
      <c r="CL241" s="237"/>
      <c r="CM241" s="237"/>
      <c r="CN241" s="237"/>
      <c r="CO241" s="237"/>
    </row>
    <row r="242" spans="1:93">
      <c r="A242" s="5454"/>
      <c r="B242" s="4561"/>
      <c r="C242" s="5674"/>
      <c r="D242" s="3811"/>
      <c r="E242" s="5120"/>
      <c r="F242" s="5120"/>
      <c r="G242" s="3811"/>
      <c r="H242" s="3811"/>
      <c r="I242" s="3811"/>
      <c r="J242" s="3811"/>
      <c r="K242" s="3811"/>
      <c r="L242" s="3811"/>
      <c r="M242" s="3811"/>
      <c r="N242" s="3811"/>
      <c r="O242" s="3811"/>
      <c r="P242" s="3811"/>
      <c r="Q242" s="547"/>
      <c r="R242" s="3811"/>
      <c r="S242" s="5120"/>
      <c r="T242" s="5120"/>
      <c r="U242" s="5120"/>
      <c r="V242" s="5120"/>
      <c r="W242" s="5120"/>
      <c r="X242" s="5120"/>
      <c r="Y242" s="5120"/>
      <c r="Z242" s="5120"/>
      <c r="AA242" s="5120"/>
      <c r="AB242" s="5120"/>
      <c r="AC242" s="5120"/>
      <c r="AD242" s="3326" t="s">
        <v>2035</v>
      </c>
      <c r="AE242" s="3071"/>
      <c r="AF242" s="555" t="s">
        <v>857</v>
      </c>
      <c r="AG242" s="551"/>
      <c r="AH242" s="3256">
        <v>1300</v>
      </c>
      <c r="AI242" s="551" t="s">
        <v>2137</v>
      </c>
      <c r="AJ242" s="555" t="s">
        <v>860</v>
      </c>
      <c r="AK242" s="551" t="s">
        <v>2142</v>
      </c>
      <c r="AL242" s="555" t="s">
        <v>646</v>
      </c>
      <c r="AM242" s="259" t="s">
        <v>647</v>
      </c>
      <c r="AN242" s="550" t="s">
        <v>858</v>
      </c>
      <c r="AO242" s="550">
        <v>2</v>
      </c>
      <c r="AP242" s="550" t="s">
        <v>859</v>
      </c>
      <c r="AQ242" s="550">
        <v>2</v>
      </c>
      <c r="AR242" s="555"/>
      <c r="AS242" s="555"/>
      <c r="AT242" s="555"/>
      <c r="AU242" s="555"/>
      <c r="AV242" s="2998"/>
      <c r="AW242" s="4561"/>
      <c r="AX242" s="4561"/>
      <c r="AY242" s="4561"/>
      <c r="BC242" s="237"/>
      <c r="BD242" s="237"/>
      <c r="BE242" s="237"/>
      <c r="BF242" s="237"/>
      <c r="BG242" s="237"/>
      <c r="BH242" s="237"/>
      <c r="BI242" s="237"/>
      <c r="BJ242" s="237"/>
      <c r="BK242" s="237"/>
      <c r="BL242" s="237"/>
      <c r="BM242" s="237"/>
      <c r="BN242" s="237"/>
      <c r="BO242" s="237"/>
      <c r="BP242" s="237"/>
      <c r="BQ242" s="237"/>
      <c r="BR242" s="237"/>
      <c r="BS242" s="237"/>
      <c r="BT242" s="237"/>
      <c r="BU242" s="237"/>
      <c r="BV242" s="237"/>
      <c r="BW242" s="237"/>
      <c r="BX242" s="237"/>
      <c r="BY242" s="237"/>
      <c r="BZ242" s="237"/>
      <c r="CA242" s="237"/>
      <c r="CB242" s="237"/>
      <c r="CC242" s="237"/>
      <c r="CD242" s="237"/>
      <c r="CE242" s="237"/>
      <c r="CF242" s="237"/>
      <c r="CG242" s="237"/>
      <c r="CH242" s="237"/>
      <c r="CI242" s="237"/>
      <c r="CJ242" s="237"/>
      <c r="CK242" s="237"/>
      <c r="CL242" s="237"/>
      <c r="CM242" s="237"/>
      <c r="CN242" s="237"/>
      <c r="CO242" s="237"/>
    </row>
    <row r="243" spans="1:93">
      <c r="A243" s="5454"/>
      <c r="B243" s="4559" t="s">
        <v>2463</v>
      </c>
      <c r="C243" s="5672" t="s">
        <v>3667</v>
      </c>
      <c r="D243" s="3806" t="s">
        <v>1628</v>
      </c>
      <c r="E243" s="5123" t="s">
        <v>2144</v>
      </c>
      <c r="F243" s="5123" t="s">
        <v>2219</v>
      </c>
      <c r="G243" s="3806" t="s">
        <v>2028</v>
      </c>
      <c r="H243" s="3806" t="s">
        <v>2028</v>
      </c>
      <c r="I243" s="3806" t="s">
        <v>2029</v>
      </c>
      <c r="J243" s="3806" t="s">
        <v>2029</v>
      </c>
      <c r="K243" s="3806">
        <v>6</v>
      </c>
      <c r="L243" s="3806">
        <v>0</v>
      </c>
      <c r="M243" s="3806">
        <v>31</v>
      </c>
      <c r="N243" s="3806">
        <v>6</v>
      </c>
      <c r="O243" s="3806">
        <v>0</v>
      </c>
      <c r="P243" s="3806">
        <v>31</v>
      </c>
      <c r="Q243" s="546" t="s">
        <v>2140</v>
      </c>
      <c r="R243" s="3806" t="s">
        <v>2141</v>
      </c>
      <c r="S243" s="5123">
        <v>12848</v>
      </c>
      <c r="T243" s="5123">
        <v>12848</v>
      </c>
      <c r="U243" s="5123">
        <v>24352</v>
      </c>
      <c r="V243" s="5123">
        <v>1152</v>
      </c>
      <c r="W243" s="5123">
        <v>1152</v>
      </c>
      <c r="X243" s="5123">
        <v>1856</v>
      </c>
      <c r="Y243" s="5123">
        <v>4</v>
      </c>
      <c r="Z243" s="5123">
        <v>2</v>
      </c>
      <c r="AA243" s="5123" t="s">
        <v>2032</v>
      </c>
      <c r="AB243" s="5123" t="s">
        <v>2033</v>
      </c>
      <c r="AC243" s="5123" t="s">
        <v>2137</v>
      </c>
      <c r="AD243" s="3326" t="s">
        <v>2035</v>
      </c>
      <c r="AE243" s="3079" t="s">
        <v>6173</v>
      </c>
      <c r="AF243" s="555" t="s">
        <v>857</v>
      </c>
      <c r="AG243" s="551"/>
      <c r="AH243" s="3256">
        <v>270</v>
      </c>
      <c r="AI243" s="551" t="s">
        <v>2137</v>
      </c>
      <c r="AJ243" s="555" t="s">
        <v>854</v>
      </c>
      <c r="AK243" s="551" t="s">
        <v>2142</v>
      </c>
      <c r="AL243" s="555" t="s">
        <v>866</v>
      </c>
      <c r="AM243" s="259" t="s">
        <v>1708</v>
      </c>
      <c r="AN243" s="550" t="s">
        <v>858</v>
      </c>
      <c r="AO243" s="550">
        <v>2</v>
      </c>
      <c r="AP243" s="550" t="s">
        <v>859</v>
      </c>
      <c r="AQ243" s="550">
        <v>2</v>
      </c>
      <c r="AR243" s="555"/>
      <c r="AS243" s="555"/>
      <c r="AT243" s="555"/>
      <c r="AU243" s="555"/>
      <c r="AV243" s="2998"/>
      <c r="AW243" s="4559" t="s">
        <v>2468</v>
      </c>
      <c r="AX243" s="4559" t="s">
        <v>2452</v>
      </c>
      <c r="AY243" s="4559"/>
      <c r="BC243" s="237"/>
      <c r="BD243" s="237"/>
      <c r="BE243" s="237"/>
      <c r="BF243" s="237"/>
      <c r="BG243" s="237"/>
      <c r="BH243" s="237"/>
      <c r="BI243" s="237"/>
      <c r="BJ243" s="237"/>
      <c r="BK243" s="237"/>
      <c r="BL243" s="237"/>
      <c r="BM243" s="237"/>
      <c r="BN243" s="237"/>
      <c r="BO243" s="237"/>
      <c r="BP243" s="237"/>
      <c r="BQ243" s="237"/>
      <c r="BR243" s="237"/>
      <c r="BS243" s="237"/>
      <c r="BT243" s="237"/>
      <c r="BU243" s="237"/>
      <c r="BV243" s="237"/>
      <c r="BW243" s="237"/>
      <c r="BX243" s="237"/>
      <c r="BY243" s="237"/>
      <c r="BZ243" s="237"/>
      <c r="CA243" s="237"/>
      <c r="CB243" s="237"/>
      <c r="CC243" s="237"/>
      <c r="CD243" s="237"/>
      <c r="CE243" s="237"/>
      <c r="CF243" s="237"/>
      <c r="CG243" s="237"/>
      <c r="CH243" s="237"/>
      <c r="CI243" s="237"/>
      <c r="CJ243" s="237"/>
      <c r="CK243" s="237"/>
      <c r="CL243" s="237"/>
      <c r="CM243" s="237"/>
      <c r="CN243" s="237"/>
      <c r="CO243" s="237"/>
    </row>
    <row r="244" spans="1:93">
      <c r="A244" s="5454"/>
      <c r="B244" s="4560"/>
      <c r="C244" s="5673"/>
      <c r="D244" s="3807"/>
      <c r="E244" s="5119"/>
      <c r="F244" s="5119"/>
      <c r="G244" s="3807"/>
      <c r="H244" s="3807"/>
      <c r="I244" s="3807"/>
      <c r="J244" s="3807"/>
      <c r="K244" s="3807"/>
      <c r="L244" s="3807"/>
      <c r="M244" s="3807"/>
      <c r="N244" s="3807"/>
      <c r="O244" s="3807"/>
      <c r="P244" s="3807"/>
      <c r="Q244" s="546"/>
      <c r="R244" s="3807"/>
      <c r="S244" s="5119"/>
      <c r="T244" s="5119"/>
      <c r="U244" s="5119"/>
      <c r="V244" s="5119"/>
      <c r="W244" s="5119"/>
      <c r="X244" s="5119"/>
      <c r="Y244" s="5119"/>
      <c r="Z244" s="5119"/>
      <c r="AA244" s="5119"/>
      <c r="AB244" s="5119"/>
      <c r="AC244" s="5119"/>
      <c r="AD244" s="3326" t="s">
        <v>2035</v>
      </c>
      <c r="AE244" s="3072"/>
      <c r="AF244" s="555" t="s">
        <v>857</v>
      </c>
      <c r="AG244" s="551"/>
      <c r="AH244" s="3256">
        <v>1405</v>
      </c>
      <c r="AI244" s="551" t="s">
        <v>2137</v>
      </c>
      <c r="AJ244" s="555" t="s">
        <v>868</v>
      </c>
      <c r="AK244" s="551" t="s">
        <v>2142</v>
      </c>
      <c r="AL244" s="555" t="s">
        <v>488</v>
      </c>
      <c r="AM244" s="259" t="s">
        <v>488</v>
      </c>
      <c r="AN244" s="550" t="s">
        <v>858</v>
      </c>
      <c r="AO244" s="550">
        <v>2</v>
      </c>
      <c r="AP244" s="550" t="s">
        <v>859</v>
      </c>
      <c r="AQ244" s="550">
        <v>2</v>
      </c>
      <c r="AR244" s="555"/>
      <c r="AS244" s="555"/>
      <c r="AT244" s="555"/>
      <c r="AU244" s="555"/>
      <c r="AV244" s="2998"/>
      <c r="AW244" s="4560"/>
      <c r="AX244" s="4560"/>
      <c r="AY244" s="4560"/>
      <c r="BC244" s="237"/>
      <c r="BD244" s="237"/>
      <c r="BE244" s="237"/>
      <c r="BF244" s="237"/>
      <c r="BG244" s="237"/>
      <c r="BH244" s="237"/>
      <c r="BI244" s="237"/>
      <c r="BJ244" s="237"/>
      <c r="BK244" s="237"/>
      <c r="BL244" s="237"/>
      <c r="BM244" s="237"/>
      <c r="BN244" s="237"/>
      <c r="BO244" s="237"/>
      <c r="BP244" s="237"/>
      <c r="BQ244" s="237"/>
      <c r="BR244" s="237"/>
      <c r="BS244" s="237"/>
      <c r="BT244" s="237"/>
      <c r="BU244" s="237"/>
      <c r="BV244" s="237"/>
      <c r="BW244" s="237"/>
      <c r="BX244" s="237"/>
      <c r="BY244" s="237"/>
      <c r="BZ244" s="237"/>
      <c r="CA244" s="237"/>
      <c r="CB244" s="237"/>
      <c r="CC244" s="237"/>
      <c r="CD244" s="237"/>
      <c r="CE244" s="237"/>
      <c r="CF244" s="237"/>
      <c r="CG244" s="237"/>
      <c r="CH244" s="237"/>
      <c r="CI244" s="237"/>
      <c r="CJ244" s="237"/>
      <c r="CK244" s="237"/>
      <c r="CL244" s="237"/>
      <c r="CM244" s="237"/>
      <c r="CN244" s="237"/>
      <c r="CO244" s="237"/>
    </row>
    <row r="245" spans="1:93">
      <c r="A245" s="5454"/>
      <c r="B245" s="4560"/>
      <c r="C245" s="5673"/>
      <c r="D245" s="3807"/>
      <c r="E245" s="5119"/>
      <c r="F245" s="5119"/>
      <c r="G245" s="3807"/>
      <c r="H245" s="3807"/>
      <c r="I245" s="3807"/>
      <c r="J245" s="3807"/>
      <c r="K245" s="3807"/>
      <c r="L245" s="3807"/>
      <c r="M245" s="3807"/>
      <c r="N245" s="3807"/>
      <c r="O245" s="3807"/>
      <c r="P245" s="3807"/>
      <c r="Q245" s="546"/>
      <c r="R245" s="3807"/>
      <c r="S245" s="5119"/>
      <c r="T245" s="5119"/>
      <c r="U245" s="5119"/>
      <c r="V245" s="5119"/>
      <c r="W245" s="5119"/>
      <c r="X245" s="5119"/>
      <c r="Y245" s="5119"/>
      <c r="Z245" s="5119"/>
      <c r="AA245" s="5119"/>
      <c r="AB245" s="5119"/>
      <c r="AC245" s="5119"/>
      <c r="AD245" s="3326" t="s">
        <v>2035</v>
      </c>
      <c r="AE245" s="3072"/>
      <c r="AF245" s="555" t="s">
        <v>857</v>
      </c>
      <c r="AG245" s="551"/>
      <c r="AH245" s="3256">
        <v>1400</v>
      </c>
      <c r="AI245" s="551" t="s">
        <v>2137</v>
      </c>
      <c r="AJ245" s="555" t="s">
        <v>48</v>
      </c>
      <c r="AK245" s="551" t="s">
        <v>2142</v>
      </c>
      <c r="AL245" s="555" t="s">
        <v>340</v>
      </c>
      <c r="AM245" s="259" t="s">
        <v>340</v>
      </c>
      <c r="AN245" s="550" t="s">
        <v>858</v>
      </c>
      <c r="AO245" s="550">
        <v>8</v>
      </c>
      <c r="AP245" s="550" t="s">
        <v>859</v>
      </c>
      <c r="AQ245" s="550">
        <v>8</v>
      </c>
      <c r="AR245" s="555"/>
      <c r="AS245" s="555"/>
      <c r="AT245" s="555"/>
      <c r="AU245" s="555"/>
      <c r="AV245" s="2998"/>
      <c r="AW245" s="4560"/>
      <c r="AX245" s="4560"/>
      <c r="AY245" s="4560"/>
      <c r="BC245" s="237"/>
      <c r="BD245" s="237"/>
      <c r="BE245" s="237"/>
      <c r="BF245" s="237"/>
      <c r="BG245" s="237"/>
      <c r="BH245" s="237"/>
      <c r="BI245" s="237"/>
      <c r="BJ245" s="237"/>
      <c r="BK245" s="237"/>
      <c r="BL245" s="237"/>
      <c r="BM245" s="237"/>
      <c r="BN245" s="237"/>
      <c r="BO245" s="237"/>
      <c r="BP245" s="237"/>
      <c r="BQ245" s="237"/>
      <c r="BR245" s="237"/>
      <c r="BS245" s="237"/>
      <c r="BT245" s="237"/>
      <c r="BU245" s="237"/>
      <c r="BV245" s="237"/>
      <c r="BW245" s="237"/>
      <c r="BX245" s="237"/>
      <c r="BY245" s="237"/>
      <c r="BZ245" s="237"/>
      <c r="CA245" s="237"/>
      <c r="CB245" s="237"/>
      <c r="CC245" s="237"/>
      <c r="CD245" s="237"/>
      <c r="CE245" s="237"/>
      <c r="CF245" s="237"/>
      <c r="CG245" s="237"/>
      <c r="CH245" s="237"/>
      <c r="CI245" s="237"/>
      <c r="CJ245" s="237"/>
      <c r="CK245" s="237"/>
      <c r="CL245" s="237"/>
      <c r="CM245" s="237"/>
      <c r="CN245" s="237"/>
      <c r="CO245" s="237"/>
    </row>
    <row r="246" spans="1:93">
      <c r="A246" s="5845"/>
      <c r="B246" s="4561"/>
      <c r="C246" s="5674"/>
      <c r="D246" s="3811"/>
      <c r="E246" s="5120"/>
      <c r="F246" s="5120"/>
      <c r="G246" s="3811"/>
      <c r="H246" s="3811"/>
      <c r="I246" s="3811"/>
      <c r="J246" s="3811"/>
      <c r="K246" s="3811"/>
      <c r="L246" s="3811"/>
      <c r="M246" s="3811"/>
      <c r="N246" s="3811"/>
      <c r="O246" s="3811"/>
      <c r="P246" s="3811"/>
      <c r="Q246" s="547"/>
      <c r="R246" s="3811"/>
      <c r="S246" s="5120"/>
      <c r="T246" s="5120"/>
      <c r="U246" s="5120"/>
      <c r="V246" s="5120"/>
      <c r="W246" s="5120"/>
      <c r="X246" s="5120"/>
      <c r="Y246" s="5120"/>
      <c r="Z246" s="5120"/>
      <c r="AA246" s="5120"/>
      <c r="AB246" s="5120"/>
      <c r="AC246" s="5120"/>
      <c r="AD246" s="3326" t="s">
        <v>2035</v>
      </c>
      <c r="AE246" s="3071"/>
      <c r="AF246" s="555" t="s">
        <v>857</v>
      </c>
      <c r="AG246" s="551"/>
      <c r="AH246" s="3256">
        <v>1300</v>
      </c>
      <c r="AI246" s="551" t="s">
        <v>2137</v>
      </c>
      <c r="AJ246" s="555" t="s">
        <v>860</v>
      </c>
      <c r="AK246" s="551" t="s">
        <v>2142</v>
      </c>
      <c r="AL246" s="555" t="s">
        <v>646</v>
      </c>
      <c r="AM246" s="259" t="s">
        <v>647</v>
      </c>
      <c r="AN246" s="550" t="s">
        <v>858</v>
      </c>
      <c r="AO246" s="550">
        <v>2</v>
      </c>
      <c r="AP246" s="550" t="s">
        <v>859</v>
      </c>
      <c r="AQ246" s="550">
        <v>2</v>
      </c>
      <c r="AR246" s="555"/>
      <c r="AS246" s="555"/>
      <c r="AT246" s="555"/>
      <c r="AU246" s="555"/>
      <c r="AV246" s="2998"/>
      <c r="AW246" s="4561"/>
      <c r="AX246" s="4561"/>
      <c r="AY246" s="4561"/>
      <c r="BC246" s="237"/>
      <c r="BD246" s="237"/>
      <c r="BE246" s="237"/>
      <c r="BF246" s="237"/>
      <c r="BG246" s="237"/>
      <c r="BH246" s="237"/>
      <c r="BI246" s="237"/>
      <c r="BJ246" s="237"/>
      <c r="BK246" s="237"/>
      <c r="BL246" s="237"/>
      <c r="BM246" s="237"/>
      <c r="BN246" s="237"/>
      <c r="BO246" s="237"/>
      <c r="BP246" s="237"/>
      <c r="BQ246" s="237"/>
      <c r="BR246" s="237"/>
      <c r="BS246" s="237"/>
      <c r="BT246" s="237"/>
      <c r="BU246" s="237"/>
      <c r="BV246" s="237"/>
      <c r="BW246" s="237"/>
      <c r="BX246" s="237"/>
      <c r="BY246" s="237"/>
      <c r="BZ246" s="237"/>
      <c r="CA246" s="237"/>
      <c r="CB246" s="237"/>
      <c r="CC246" s="237"/>
      <c r="CD246" s="237"/>
      <c r="CE246" s="237"/>
      <c r="CF246" s="237"/>
      <c r="CG246" s="237"/>
      <c r="CH246" s="237"/>
      <c r="CI246" s="237"/>
      <c r="CJ246" s="237"/>
      <c r="CK246" s="237"/>
      <c r="CL246" s="237"/>
      <c r="CM246" s="237"/>
      <c r="CN246" s="237"/>
      <c r="CO246" s="237"/>
    </row>
    <row r="247" spans="1:93">
      <c r="A247" s="5495" t="s">
        <v>4091</v>
      </c>
      <c r="B247" s="4559" t="s">
        <v>2463</v>
      </c>
      <c r="C247" s="5672" t="s">
        <v>3654</v>
      </c>
      <c r="D247" s="3806" t="s">
        <v>1648</v>
      </c>
      <c r="E247" s="5123" t="s">
        <v>2157</v>
      </c>
      <c r="F247" s="5123" t="s">
        <v>2220</v>
      </c>
      <c r="G247" s="3806" t="s">
        <v>2028</v>
      </c>
      <c r="H247" s="3806" t="s">
        <v>2028</v>
      </c>
      <c r="I247" s="3806" t="s">
        <v>2029</v>
      </c>
      <c r="J247" s="3806" t="s">
        <v>2029</v>
      </c>
      <c r="K247" s="3806">
        <v>8</v>
      </c>
      <c r="L247" s="3806">
        <v>0</v>
      </c>
      <c r="M247" s="3806">
        <v>31</v>
      </c>
      <c r="N247" s="3806">
        <v>8</v>
      </c>
      <c r="O247" s="3806">
        <v>0</v>
      </c>
      <c r="P247" s="3806">
        <v>31</v>
      </c>
      <c r="Q247" s="546" t="s">
        <v>2140</v>
      </c>
      <c r="R247" s="3806" t="s">
        <v>2141</v>
      </c>
      <c r="S247" s="5123">
        <v>8906</v>
      </c>
      <c r="T247" s="5123">
        <v>8906</v>
      </c>
      <c r="U247" s="5123">
        <v>16286</v>
      </c>
      <c r="V247" s="5123">
        <v>512</v>
      </c>
      <c r="W247" s="5123">
        <v>512</v>
      </c>
      <c r="X247" s="5123">
        <v>1472</v>
      </c>
      <c r="Y247" s="5123">
        <v>8</v>
      </c>
      <c r="Z247" s="5123">
        <v>2</v>
      </c>
      <c r="AA247" s="5123" t="s">
        <v>2032</v>
      </c>
      <c r="AB247" s="5123" t="s">
        <v>2033</v>
      </c>
      <c r="AC247" s="5123" t="s">
        <v>2137</v>
      </c>
      <c r="AD247" s="3326" t="s">
        <v>2035</v>
      </c>
      <c r="AE247" s="3079" t="s">
        <v>6172</v>
      </c>
      <c r="AF247" s="555" t="s">
        <v>857</v>
      </c>
      <c r="AG247" s="551"/>
      <c r="AH247" s="3256">
        <v>270</v>
      </c>
      <c r="AI247" s="551" t="s">
        <v>2137</v>
      </c>
      <c r="AJ247" s="555" t="s">
        <v>854</v>
      </c>
      <c r="AK247" s="551" t="s">
        <v>2142</v>
      </c>
      <c r="AL247" s="546" t="s">
        <v>1135</v>
      </c>
      <c r="AM247" s="18" t="s">
        <v>1708</v>
      </c>
      <c r="AN247" s="550" t="s">
        <v>858</v>
      </c>
      <c r="AO247" s="550">
        <v>2</v>
      </c>
      <c r="AP247" s="550" t="s">
        <v>859</v>
      </c>
      <c r="AQ247" s="550">
        <v>2</v>
      </c>
      <c r="AR247" s="550"/>
      <c r="AS247" s="550"/>
      <c r="AT247" s="550"/>
      <c r="AU247" s="550"/>
      <c r="AV247" s="860"/>
      <c r="AW247" s="4056" t="s">
        <v>2466</v>
      </c>
      <c r="AX247" s="4559" t="s">
        <v>2452</v>
      </c>
      <c r="AY247" s="4559"/>
      <c r="AZ247" s="18"/>
      <c r="BA247" s="18"/>
      <c r="BB247" s="18"/>
      <c r="BC247" s="237"/>
      <c r="BD247" s="237"/>
      <c r="BE247" s="237"/>
      <c r="BF247" s="237"/>
      <c r="BG247" s="237"/>
      <c r="BH247" s="237"/>
      <c r="BI247" s="237"/>
      <c r="BJ247" s="237"/>
      <c r="BK247" s="237"/>
      <c r="BL247" s="237"/>
      <c r="BM247" s="237"/>
      <c r="BN247" s="237"/>
      <c r="BO247" s="237"/>
      <c r="BP247" s="237"/>
      <c r="BQ247" s="237"/>
      <c r="BR247" s="237"/>
      <c r="BS247" s="237"/>
      <c r="BT247" s="237"/>
      <c r="BU247" s="237"/>
      <c r="BV247" s="237"/>
      <c r="BW247" s="237"/>
      <c r="BX247" s="237"/>
      <c r="BY247" s="237"/>
      <c r="BZ247" s="237"/>
      <c r="CA247" s="237"/>
      <c r="CB247" s="237"/>
      <c r="CC247" s="237"/>
      <c r="CD247" s="237"/>
      <c r="CE247" s="237"/>
      <c r="CF247" s="237"/>
      <c r="CG247" s="237"/>
      <c r="CH247" s="237"/>
      <c r="CI247" s="237"/>
      <c r="CJ247" s="237"/>
      <c r="CK247" s="237"/>
      <c r="CL247" s="237"/>
      <c r="CM247" s="237"/>
      <c r="CN247" s="237"/>
      <c r="CO247" s="237"/>
    </row>
    <row r="248" spans="1:93">
      <c r="A248" s="5454"/>
      <c r="B248" s="4560"/>
      <c r="C248" s="5673"/>
      <c r="D248" s="3807"/>
      <c r="E248" s="5119"/>
      <c r="F248" s="5119"/>
      <c r="G248" s="3807"/>
      <c r="H248" s="3807"/>
      <c r="I248" s="3807"/>
      <c r="J248" s="3807"/>
      <c r="K248" s="3807"/>
      <c r="L248" s="3807"/>
      <c r="M248" s="3807"/>
      <c r="N248" s="3807"/>
      <c r="O248" s="3807"/>
      <c r="P248" s="3807"/>
      <c r="Q248" s="546"/>
      <c r="R248" s="3807"/>
      <c r="S248" s="5119"/>
      <c r="T248" s="5119"/>
      <c r="U248" s="5119"/>
      <c r="V248" s="5119"/>
      <c r="W248" s="5119"/>
      <c r="X248" s="5119"/>
      <c r="Y248" s="5119"/>
      <c r="Z248" s="5119"/>
      <c r="AA248" s="5119"/>
      <c r="AB248" s="5119"/>
      <c r="AC248" s="5119"/>
      <c r="AD248" s="3326" t="s">
        <v>2035</v>
      </c>
      <c r="AE248" s="3072"/>
      <c r="AF248" s="555" t="s">
        <v>857</v>
      </c>
      <c r="AG248" s="551"/>
      <c r="AH248" s="3256">
        <v>1500</v>
      </c>
      <c r="AI248" s="551" t="s">
        <v>2137</v>
      </c>
      <c r="AJ248" s="555" t="s">
        <v>874</v>
      </c>
      <c r="AK248" s="551" t="s">
        <v>2142</v>
      </c>
      <c r="AL248" s="555" t="s">
        <v>342</v>
      </c>
      <c r="AM248" s="259" t="s">
        <v>341</v>
      </c>
      <c r="AN248" s="550" t="s">
        <v>858</v>
      </c>
      <c r="AO248" s="550">
        <v>2</v>
      </c>
      <c r="AP248" s="550" t="s">
        <v>859</v>
      </c>
      <c r="AQ248" s="550">
        <v>2</v>
      </c>
      <c r="AR248" s="550">
        <v>3</v>
      </c>
      <c r="AS248" s="550" t="s">
        <v>875</v>
      </c>
      <c r="AT248" s="550" t="s">
        <v>859</v>
      </c>
      <c r="AU248" s="550" t="s">
        <v>876</v>
      </c>
      <c r="AV248" s="860" t="s">
        <v>877</v>
      </c>
      <c r="AW248" s="4170"/>
      <c r="AX248" s="4560"/>
      <c r="AY248" s="4560"/>
      <c r="AZ248" s="18"/>
      <c r="BA248" s="18"/>
      <c r="BB248" s="18"/>
      <c r="BC248" s="237"/>
      <c r="BD248" s="237"/>
      <c r="BE248" s="237"/>
      <c r="BF248" s="237"/>
      <c r="BG248" s="237"/>
      <c r="BH248" s="237"/>
      <c r="BI248" s="237"/>
      <c r="BJ248" s="237"/>
      <c r="BK248" s="237"/>
      <c r="BL248" s="237"/>
      <c r="BM248" s="237"/>
      <c r="BN248" s="237"/>
      <c r="BO248" s="237"/>
      <c r="BP248" s="237"/>
      <c r="BQ248" s="237"/>
      <c r="BR248" s="237"/>
      <c r="BS248" s="237"/>
      <c r="BT248" s="237"/>
      <c r="BU248" s="237"/>
      <c r="BV248" s="237"/>
      <c r="BW248" s="237"/>
      <c r="BX248" s="237"/>
      <c r="BY248" s="237"/>
      <c r="BZ248" s="237"/>
      <c r="CA248" s="237"/>
      <c r="CB248" s="237"/>
      <c r="CC248" s="237"/>
      <c r="CD248" s="237"/>
      <c r="CE248" s="237"/>
      <c r="CF248" s="237"/>
      <c r="CG248" s="237"/>
      <c r="CH248" s="237"/>
      <c r="CI248" s="237"/>
      <c r="CJ248" s="237"/>
      <c r="CK248" s="237"/>
      <c r="CL248" s="237"/>
      <c r="CM248" s="237"/>
      <c r="CN248" s="237"/>
      <c r="CO248" s="237"/>
    </row>
    <row r="249" spans="1:93">
      <c r="A249" s="5454"/>
      <c r="B249" s="4561"/>
      <c r="C249" s="5674"/>
      <c r="D249" s="3811"/>
      <c r="E249" s="5120"/>
      <c r="F249" s="5120"/>
      <c r="G249" s="3811"/>
      <c r="H249" s="3811"/>
      <c r="I249" s="3811"/>
      <c r="J249" s="3811"/>
      <c r="K249" s="3811"/>
      <c r="L249" s="3811"/>
      <c r="M249" s="3811"/>
      <c r="N249" s="3811"/>
      <c r="O249" s="3811"/>
      <c r="P249" s="3811"/>
      <c r="Q249" s="547"/>
      <c r="R249" s="3811"/>
      <c r="S249" s="5120"/>
      <c r="T249" s="5120"/>
      <c r="U249" s="5120"/>
      <c r="V249" s="5120"/>
      <c r="W249" s="5120"/>
      <c r="X249" s="5120"/>
      <c r="Y249" s="5120"/>
      <c r="Z249" s="5120"/>
      <c r="AA249" s="5120"/>
      <c r="AB249" s="5120"/>
      <c r="AC249" s="5120"/>
      <c r="AD249" s="3326" t="s">
        <v>2035</v>
      </c>
      <c r="AE249" s="3071"/>
      <c r="AF249" s="555" t="s">
        <v>857</v>
      </c>
      <c r="AG249" s="551"/>
      <c r="AH249" s="3256">
        <v>1300</v>
      </c>
      <c r="AI249" s="551" t="s">
        <v>2137</v>
      </c>
      <c r="AJ249" s="555" t="s">
        <v>860</v>
      </c>
      <c r="AK249" s="551" t="s">
        <v>2142</v>
      </c>
      <c r="AL249" s="550" t="s">
        <v>646</v>
      </c>
      <c r="AM249" s="551" t="s">
        <v>647</v>
      </c>
      <c r="AN249" s="550" t="s">
        <v>858</v>
      </c>
      <c r="AO249" s="550">
        <v>2</v>
      </c>
      <c r="AP249" s="550" t="s">
        <v>859</v>
      </c>
      <c r="AQ249" s="550">
        <v>2</v>
      </c>
      <c r="AR249" s="550"/>
      <c r="AS249" s="550"/>
      <c r="AT249" s="550"/>
      <c r="AU249" s="550"/>
      <c r="AV249" s="860"/>
      <c r="AW249" s="4171"/>
      <c r="AX249" s="4561"/>
      <c r="AY249" s="4561"/>
      <c r="AZ249" s="18"/>
      <c r="BA249" s="18"/>
      <c r="BB249" s="18"/>
      <c r="BC249" s="237"/>
      <c r="BD249" s="237"/>
      <c r="BE249" s="237"/>
      <c r="BF249" s="237"/>
      <c r="BG249" s="237"/>
      <c r="BH249" s="237"/>
      <c r="BI249" s="237"/>
      <c r="BJ249" s="237"/>
      <c r="BK249" s="237"/>
      <c r="BL249" s="237"/>
      <c r="BM249" s="237"/>
      <c r="BN249" s="237"/>
      <c r="BO249" s="237"/>
      <c r="BP249" s="237"/>
      <c r="BQ249" s="237"/>
      <c r="BR249" s="237"/>
      <c r="BS249" s="237"/>
      <c r="BT249" s="237"/>
      <c r="BU249" s="237"/>
      <c r="BV249" s="237"/>
      <c r="BW249" s="237"/>
      <c r="BX249" s="237"/>
      <c r="BY249" s="237"/>
      <c r="BZ249" s="237"/>
      <c r="CA249" s="237"/>
      <c r="CB249" s="237"/>
      <c r="CC249" s="237"/>
      <c r="CD249" s="237"/>
      <c r="CE249" s="237"/>
      <c r="CF249" s="237"/>
      <c r="CG249" s="237"/>
      <c r="CH249" s="237"/>
      <c r="CI249" s="237"/>
      <c r="CJ249" s="237"/>
      <c r="CK249" s="237"/>
      <c r="CL249" s="237"/>
      <c r="CM249" s="237"/>
      <c r="CN249" s="237"/>
      <c r="CO249" s="237"/>
    </row>
    <row r="250" spans="1:93">
      <c r="A250" s="5454"/>
      <c r="B250" s="4559" t="s">
        <v>2463</v>
      </c>
      <c r="C250" s="5672" t="s">
        <v>3655</v>
      </c>
      <c r="D250" s="3806" t="s">
        <v>1620</v>
      </c>
      <c r="E250" s="5123" t="s">
        <v>2157</v>
      </c>
      <c r="F250" s="5123" t="s">
        <v>2221</v>
      </c>
      <c r="G250" s="3806" t="s">
        <v>2028</v>
      </c>
      <c r="H250" s="3806" t="s">
        <v>2028</v>
      </c>
      <c r="I250" s="3806" t="s">
        <v>2029</v>
      </c>
      <c r="J250" s="3806" t="s">
        <v>2029</v>
      </c>
      <c r="K250" s="3806">
        <v>8</v>
      </c>
      <c r="L250" s="3806">
        <v>0</v>
      </c>
      <c r="M250" s="3806">
        <v>31</v>
      </c>
      <c r="N250" s="3806">
        <v>8</v>
      </c>
      <c r="O250" s="3806">
        <v>0</v>
      </c>
      <c r="P250" s="3806">
        <v>31</v>
      </c>
      <c r="Q250" s="546" t="s">
        <v>2140</v>
      </c>
      <c r="R250" s="3806" t="s">
        <v>2141</v>
      </c>
      <c r="S250" s="5123">
        <v>11800</v>
      </c>
      <c r="T250" s="5123">
        <v>11800</v>
      </c>
      <c r="U250" s="5123">
        <v>24480</v>
      </c>
      <c r="V250" s="5123">
        <v>512</v>
      </c>
      <c r="W250" s="5123">
        <v>512</v>
      </c>
      <c r="X250" s="5123">
        <v>1472</v>
      </c>
      <c r="Y250" s="5123">
        <v>8</v>
      </c>
      <c r="Z250" s="5123">
        <v>2</v>
      </c>
      <c r="AA250" s="5123" t="s">
        <v>2032</v>
      </c>
      <c r="AB250" s="5123" t="s">
        <v>2033</v>
      </c>
      <c r="AC250" s="5123" t="s">
        <v>2137</v>
      </c>
      <c r="AD250" s="3326" t="s">
        <v>2035</v>
      </c>
      <c r="AE250" s="3079" t="s">
        <v>6173</v>
      </c>
      <c r="AF250" s="555" t="s">
        <v>857</v>
      </c>
      <c r="AG250" s="551"/>
      <c r="AH250" s="3256">
        <v>270</v>
      </c>
      <c r="AI250" s="551" t="s">
        <v>2137</v>
      </c>
      <c r="AJ250" s="555" t="s">
        <v>854</v>
      </c>
      <c r="AK250" s="551" t="s">
        <v>2142</v>
      </c>
      <c r="AL250" s="555" t="s">
        <v>866</v>
      </c>
      <c r="AM250" s="551" t="s">
        <v>1708</v>
      </c>
      <c r="AN250" s="550" t="s">
        <v>858</v>
      </c>
      <c r="AO250" s="550">
        <v>2</v>
      </c>
      <c r="AP250" s="550" t="s">
        <v>859</v>
      </c>
      <c r="AQ250" s="550">
        <v>2</v>
      </c>
      <c r="AR250" s="550"/>
      <c r="AS250" s="550"/>
      <c r="AT250" s="550"/>
      <c r="AU250" s="550"/>
      <c r="AV250" s="860"/>
      <c r="AW250" s="4559" t="s">
        <v>2468</v>
      </c>
      <c r="AX250" s="4559" t="s">
        <v>2452</v>
      </c>
      <c r="AY250" s="4559"/>
      <c r="BC250" s="237"/>
      <c r="BD250" s="237"/>
      <c r="BE250" s="237"/>
      <c r="BF250" s="237"/>
      <c r="BG250" s="237"/>
      <c r="BH250" s="237"/>
      <c r="BI250" s="237"/>
      <c r="BJ250" s="237"/>
      <c r="BK250" s="237"/>
      <c r="BL250" s="237"/>
      <c r="BM250" s="237"/>
      <c r="BN250" s="237"/>
      <c r="BO250" s="237"/>
      <c r="BP250" s="237"/>
      <c r="BQ250" s="237"/>
      <c r="BR250" s="237"/>
      <c r="BS250" s="237"/>
      <c r="BT250" s="237"/>
      <c r="BU250" s="237"/>
      <c r="BV250" s="237"/>
      <c r="BW250" s="237"/>
      <c r="BX250" s="237"/>
      <c r="BY250" s="237"/>
      <c r="BZ250" s="237"/>
      <c r="CA250" s="237"/>
      <c r="CB250" s="237"/>
      <c r="CC250" s="237"/>
      <c r="CD250" s="237"/>
      <c r="CE250" s="237"/>
      <c r="CF250" s="237"/>
      <c r="CG250" s="237"/>
      <c r="CH250" s="237"/>
      <c r="CI250" s="237"/>
      <c r="CJ250" s="237"/>
      <c r="CK250" s="237"/>
      <c r="CL250" s="237"/>
      <c r="CM250" s="237"/>
      <c r="CN250" s="237"/>
      <c r="CO250" s="237"/>
    </row>
    <row r="251" spans="1:93">
      <c r="A251" s="5454"/>
      <c r="B251" s="4560"/>
      <c r="C251" s="5673"/>
      <c r="D251" s="3807"/>
      <c r="E251" s="5119"/>
      <c r="F251" s="5119"/>
      <c r="G251" s="3807"/>
      <c r="H251" s="3807"/>
      <c r="I251" s="3807"/>
      <c r="J251" s="3807"/>
      <c r="K251" s="3807"/>
      <c r="L251" s="3807"/>
      <c r="M251" s="3807"/>
      <c r="N251" s="3807"/>
      <c r="O251" s="3807"/>
      <c r="P251" s="3807"/>
      <c r="Q251" s="546"/>
      <c r="R251" s="3807"/>
      <c r="S251" s="5119"/>
      <c r="T251" s="5119"/>
      <c r="U251" s="5119"/>
      <c r="V251" s="5119"/>
      <c r="W251" s="5119"/>
      <c r="X251" s="5119"/>
      <c r="Y251" s="5119"/>
      <c r="Z251" s="5119"/>
      <c r="AA251" s="5119"/>
      <c r="AB251" s="5119"/>
      <c r="AC251" s="5119"/>
      <c r="AD251" s="3326" t="s">
        <v>2035</v>
      </c>
      <c r="AE251" s="3072"/>
      <c r="AF251" s="555" t="s">
        <v>857</v>
      </c>
      <c r="AG251" s="551"/>
      <c r="AH251" s="3256">
        <v>1500</v>
      </c>
      <c r="AI251" s="551" t="s">
        <v>2137</v>
      </c>
      <c r="AJ251" s="555" t="s">
        <v>874</v>
      </c>
      <c r="AK251" s="551" t="s">
        <v>2142</v>
      </c>
      <c r="AL251" s="555" t="s">
        <v>342</v>
      </c>
      <c r="AM251" s="259" t="s">
        <v>341</v>
      </c>
      <c r="AN251" s="550" t="s">
        <v>858</v>
      </c>
      <c r="AO251" s="550">
        <v>2</v>
      </c>
      <c r="AP251" s="550" t="s">
        <v>859</v>
      </c>
      <c r="AQ251" s="550">
        <v>2</v>
      </c>
      <c r="AR251" s="550">
        <v>3</v>
      </c>
      <c r="AS251" s="550" t="s">
        <v>875</v>
      </c>
      <c r="AT251" s="550" t="s">
        <v>859</v>
      </c>
      <c r="AU251" s="550" t="s">
        <v>876</v>
      </c>
      <c r="AV251" s="860" t="s">
        <v>877</v>
      </c>
      <c r="AW251" s="4560"/>
      <c r="AX251" s="4560"/>
      <c r="AY251" s="4560"/>
      <c r="BC251" s="237"/>
      <c r="BD251" s="237"/>
      <c r="BE251" s="237"/>
      <c r="BF251" s="237"/>
      <c r="BG251" s="237"/>
      <c r="BH251" s="237"/>
      <c r="BI251" s="237"/>
      <c r="BJ251" s="237"/>
      <c r="BK251" s="237"/>
      <c r="BL251" s="237"/>
      <c r="BM251" s="237"/>
      <c r="BN251" s="237"/>
      <c r="BO251" s="237"/>
      <c r="BP251" s="237"/>
      <c r="BQ251" s="237"/>
      <c r="BR251" s="237"/>
      <c r="BS251" s="237"/>
      <c r="BT251" s="237"/>
      <c r="BU251" s="237"/>
      <c r="BV251" s="237"/>
      <c r="BW251" s="237"/>
      <c r="BX251" s="237"/>
      <c r="BY251" s="237"/>
      <c r="BZ251" s="237"/>
      <c r="CA251" s="237"/>
      <c r="CB251" s="237"/>
      <c r="CC251" s="237"/>
      <c r="CD251" s="237"/>
      <c r="CE251" s="237"/>
      <c r="CF251" s="237"/>
      <c r="CG251" s="237"/>
      <c r="CH251" s="237"/>
      <c r="CI251" s="237"/>
      <c r="CJ251" s="237"/>
      <c r="CK251" s="237"/>
      <c r="CL251" s="237"/>
      <c r="CM251" s="237"/>
      <c r="CN251" s="237"/>
      <c r="CO251" s="237"/>
    </row>
    <row r="252" spans="1:93">
      <c r="A252" s="5845"/>
      <c r="B252" s="4561"/>
      <c r="C252" s="5674"/>
      <c r="D252" s="3811"/>
      <c r="E252" s="5120"/>
      <c r="F252" s="5120"/>
      <c r="G252" s="3811"/>
      <c r="H252" s="3811"/>
      <c r="I252" s="3811"/>
      <c r="J252" s="3811"/>
      <c r="K252" s="3811"/>
      <c r="L252" s="3811"/>
      <c r="M252" s="3811"/>
      <c r="N252" s="3811"/>
      <c r="O252" s="3811"/>
      <c r="P252" s="3811"/>
      <c r="Q252" s="547"/>
      <c r="R252" s="3811"/>
      <c r="S252" s="5120"/>
      <c r="T252" s="5120"/>
      <c r="U252" s="5120"/>
      <c r="V252" s="5120"/>
      <c r="W252" s="5120"/>
      <c r="X252" s="5120"/>
      <c r="Y252" s="5120"/>
      <c r="Z252" s="5120"/>
      <c r="AA252" s="5120"/>
      <c r="AB252" s="5120"/>
      <c r="AC252" s="5120"/>
      <c r="AD252" s="3321" t="s">
        <v>2035</v>
      </c>
      <c r="AE252" s="3071"/>
      <c r="AF252" s="543" t="s">
        <v>857</v>
      </c>
      <c r="AG252" s="255"/>
      <c r="AH252" s="3236">
        <v>1300</v>
      </c>
      <c r="AI252" s="255" t="s">
        <v>2137</v>
      </c>
      <c r="AJ252" s="543" t="s">
        <v>860</v>
      </c>
      <c r="AK252" s="255" t="s">
        <v>2142</v>
      </c>
      <c r="AL252" s="550" t="s">
        <v>646</v>
      </c>
      <c r="AM252" s="551" t="s">
        <v>647</v>
      </c>
      <c r="AN252" s="545" t="s">
        <v>858</v>
      </c>
      <c r="AO252" s="545">
        <v>2</v>
      </c>
      <c r="AP252" s="545" t="s">
        <v>859</v>
      </c>
      <c r="AQ252" s="545">
        <v>2</v>
      </c>
      <c r="AR252" s="545"/>
      <c r="AS252" s="545"/>
      <c r="AT252" s="545"/>
      <c r="AU252" s="545"/>
      <c r="AV252" s="2936"/>
      <c r="AW252" s="4561"/>
      <c r="AX252" s="4561"/>
      <c r="AY252" s="4561"/>
      <c r="BC252" s="237"/>
      <c r="BD252" s="237"/>
      <c r="BE252" s="237"/>
      <c r="BF252" s="237"/>
      <c r="BG252" s="237"/>
      <c r="BH252" s="237"/>
      <c r="BI252" s="237"/>
      <c r="BJ252" s="237"/>
      <c r="BK252" s="237"/>
      <c r="BL252" s="237"/>
      <c r="BM252" s="237"/>
      <c r="BN252" s="237"/>
      <c r="BO252" s="237"/>
      <c r="BP252" s="237"/>
      <c r="BQ252" s="237"/>
      <c r="BR252" s="237"/>
      <c r="BS252" s="237"/>
      <c r="BT252" s="237"/>
      <c r="BU252" s="237"/>
      <c r="BV252" s="237"/>
      <c r="BW252" s="237"/>
      <c r="BX252" s="237"/>
      <c r="BY252" s="237"/>
      <c r="BZ252" s="237"/>
      <c r="CA252" s="237"/>
      <c r="CB252" s="237"/>
      <c r="CC252" s="237"/>
      <c r="CD252" s="237"/>
      <c r="CE252" s="237"/>
      <c r="CF252" s="237"/>
      <c r="CG252" s="237"/>
      <c r="CH252" s="237"/>
      <c r="CI252" s="237"/>
      <c r="CJ252" s="237"/>
      <c r="CK252" s="237"/>
      <c r="CL252" s="237"/>
      <c r="CM252" s="237"/>
      <c r="CN252" s="237"/>
      <c r="CO252" s="237"/>
    </row>
    <row r="253" spans="1:93">
      <c r="A253" s="5495" t="s">
        <v>4092</v>
      </c>
      <c r="B253" s="4559" t="s">
        <v>2463</v>
      </c>
      <c r="C253" s="5672" t="s">
        <v>3661</v>
      </c>
      <c r="D253" s="3806" t="s">
        <v>1629</v>
      </c>
      <c r="E253" s="5123" t="s">
        <v>2157</v>
      </c>
      <c r="F253" s="5123" t="s">
        <v>2222</v>
      </c>
      <c r="G253" s="3806" t="s">
        <v>2028</v>
      </c>
      <c r="H253" s="3806" t="s">
        <v>2028</v>
      </c>
      <c r="I253" s="3806" t="s">
        <v>2029</v>
      </c>
      <c r="J253" s="3806" t="s">
        <v>2029</v>
      </c>
      <c r="K253" s="3806">
        <v>8</v>
      </c>
      <c r="L253" s="3806">
        <v>0</v>
      </c>
      <c r="M253" s="3806">
        <v>31</v>
      </c>
      <c r="N253" s="3806">
        <v>8</v>
      </c>
      <c r="O253" s="3806">
        <v>0</v>
      </c>
      <c r="P253" s="3806">
        <v>31</v>
      </c>
      <c r="Q253" s="546" t="s">
        <v>2140</v>
      </c>
      <c r="R253" s="3806" t="s">
        <v>2141</v>
      </c>
      <c r="S253" s="5123">
        <v>9162</v>
      </c>
      <c r="T253" s="5123">
        <v>9162</v>
      </c>
      <c r="U253" s="5123">
        <v>16542</v>
      </c>
      <c r="V253" s="5123">
        <v>512</v>
      </c>
      <c r="W253" s="5123">
        <v>512</v>
      </c>
      <c r="X253" s="5123">
        <v>1728</v>
      </c>
      <c r="Y253" s="5123">
        <v>8</v>
      </c>
      <c r="Z253" s="5123">
        <v>2</v>
      </c>
      <c r="AA253" s="5123" t="s">
        <v>2032</v>
      </c>
      <c r="AB253" s="5123" t="s">
        <v>2033</v>
      </c>
      <c r="AC253" s="5123" t="s">
        <v>2137</v>
      </c>
      <c r="AD253" s="3326" t="s">
        <v>2035</v>
      </c>
      <c r="AE253" s="3079" t="s">
        <v>6172</v>
      </c>
      <c r="AF253" s="555" t="s">
        <v>857</v>
      </c>
      <c r="AG253" s="551"/>
      <c r="AH253" s="3256">
        <v>270</v>
      </c>
      <c r="AI253" s="551" t="s">
        <v>2137</v>
      </c>
      <c r="AJ253" s="555" t="s">
        <v>854</v>
      </c>
      <c r="AK253" s="551" t="s">
        <v>2142</v>
      </c>
      <c r="AL253" s="546" t="s">
        <v>1135</v>
      </c>
      <c r="AM253" s="18" t="s">
        <v>1708</v>
      </c>
      <c r="AN253" s="550" t="s">
        <v>858</v>
      </c>
      <c r="AO253" s="550">
        <v>2</v>
      </c>
      <c r="AP253" s="550" t="s">
        <v>859</v>
      </c>
      <c r="AQ253" s="550">
        <v>2</v>
      </c>
      <c r="AR253" s="550"/>
      <c r="AS253" s="550"/>
      <c r="AT253" s="550"/>
      <c r="AU253" s="550"/>
      <c r="AV253" s="860"/>
      <c r="AW253" s="4559" t="s">
        <v>2466</v>
      </c>
      <c r="AX253" s="4559" t="s">
        <v>2452</v>
      </c>
      <c r="AY253" s="4559"/>
      <c r="BC253" s="237"/>
      <c r="BD253" s="237"/>
      <c r="BE253" s="237"/>
      <c r="BF253" s="237"/>
      <c r="BG253" s="237"/>
      <c r="BH253" s="237"/>
      <c r="BI253" s="237"/>
      <c r="BJ253" s="237"/>
      <c r="BK253" s="237"/>
      <c r="BL253" s="237"/>
      <c r="BM253" s="237"/>
      <c r="BN253" s="237"/>
      <c r="BO253" s="237"/>
      <c r="BP253" s="237"/>
      <c r="BQ253" s="237"/>
      <c r="BR253" s="237"/>
      <c r="BS253" s="237"/>
      <c r="BT253" s="237"/>
      <c r="BU253" s="237"/>
      <c r="BV253" s="237"/>
      <c r="BW253" s="237"/>
      <c r="BX253" s="237"/>
      <c r="BY253" s="237"/>
      <c r="BZ253" s="237"/>
      <c r="CA253" s="237"/>
      <c r="CB253" s="237"/>
      <c r="CC253" s="237"/>
      <c r="CD253" s="237"/>
      <c r="CE253" s="237"/>
      <c r="CF253" s="237"/>
      <c r="CG253" s="237"/>
      <c r="CH253" s="237"/>
      <c r="CI253" s="237"/>
      <c r="CJ253" s="237"/>
      <c r="CK253" s="237"/>
      <c r="CL253" s="237"/>
      <c r="CM253" s="237"/>
      <c r="CN253" s="237"/>
      <c r="CO253" s="237"/>
    </row>
    <row r="254" spans="1:93">
      <c r="A254" s="5454"/>
      <c r="B254" s="4560"/>
      <c r="C254" s="5673"/>
      <c r="D254" s="3807"/>
      <c r="E254" s="5119"/>
      <c r="F254" s="5119"/>
      <c r="G254" s="3807"/>
      <c r="H254" s="3807"/>
      <c r="I254" s="3807"/>
      <c r="J254" s="3807"/>
      <c r="K254" s="3807"/>
      <c r="L254" s="3807"/>
      <c r="M254" s="3807"/>
      <c r="N254" s="3807"/>
      <c r="O254" s="3807"/>
      <c r="P254" s="3807"/>
      <c r="Q254" s="546"/>
      <c r="R254" s="3807"/>
      <c r="S254" s="5119"/>
      <c r="T254" s="5119"/>
      <c r="U254" s="5119"/>
      <c r="V254" s="5119"/>
      <c r="W254" s="5119"/>
      <c r="X254" s="5119"/>
      <c r="Y254" s="5119"/>
      <c r="Z254" s="5119"/>
      <c r="AA254" s="5119"/>
      <c r="AB254" s="5119"/>
      <c r="AC254" s="5119"/>
      <c r="AD254" s="3326" t="s">
        <v>2035</v>
      </c>
      <c r="AE254" s="3072"/>
      <c r="AF254" s="555" t="s">
        <v>857</v>
      </c>
      <c r="AG254" s="551"/>
      <c r="AH254" s="3256">
        <v>1500</v>
      </c>
      <c r="AI254" s="551" t="s">
        <v>2137</v>
      </c>
      <c r="AJ254" s="555" t="s">
        <v>874</v>
      </c>
      <c r="AK254" s="551" t="s">
        <v>2142</v>
      </c>
      <c r="AL254" s="555" t="s">
        <v>342</v>
      </c>
      <c r="AM254" s="259" t="s">
        <v>341</v>
      </c>
      <c r="AN254" s="550" t="s">
        <v>858</v>
      </c>
      <c r="AO254" s="550">
        <v>2</v>
      </c>
      <c r="AP254" s="550" t="s">
        <v>859</v>
      </c>
      <c r="AQ254" s="550">
        <v>2</v>
      </c>
      <c r="AR254" s="550">
        <v>3</v>
      </c>
      <c r="AS254" s="550" t="s">
        <v>875</v>
      </c>
      <c r="AT254" s="550" t="s">
        <v>859</v>
      </c>
      <c r="AU254" s="550" t="s">
        <v>876</v>
      </c>
      <c r="AV254" s="860" t="s">
        <v>877</v>
      </c>
      <c r="AW254" s="4560"/>
      <c r="AX254" s="4560"/>
      <c r="AY254" s="4560"/>
      <c r="BC254" s="237"/>
      <c r="BD254" s="237"/>
      <c r="BE254" s="237"/>
      <c r="BF254" s="237"/>
      <c r="BG254" s="237"/>
      <c r="BH254" s="237"/>
      <c r="BI254" s="237"/>
      <c r="BJ254" s="237"/>
      <c r="BK254" s="237"/>
      <c r="BL254" s="237"/>
      <c r="BM254" s="237"/>
      <c r="BN254" s="237"/>
      <c r="BO254" s="237"/>
      <c r="BP254" s="237"/>
      <c r="BQ254" s="237"/>
      <c r="BR254" s="237"/>
      <c r="BS254" s="237"/>
      <c r="BT254" s="237"/>
      <c r="BU254" s="237"/>
      <c r="BV254" s="237"/>
      <c r="BW254" s="237"/>
      <c r="BX254" s="237"/>
      <c r="BY254" s="237"/>
      <c r="BZ254" s="237"/>
      <c r="CA254" s="237"/>
      <c r="CB254" s="237"/>
      <c r="CC254" s="237"/>
      <c r="CD254" s="237"/>
      <c r="CE254" s="237"/>
      <c r="CF254" s="237"/>
      <c r="CG254" s="237"/>
      <c r="CH254" s="237"/>
      <c r="CI254" s="237"/>
      <c r="CJ254" s="237"/>
      <c r="CK254" s="237"/>
      <c r="CL254" s="237"/>
      <c r="CM254" s="237"/>
      <c r="CN254" s="237"/>
      <c r="CO254" s="237"/>
    </row>
    <row r="255" spans="1:93">
      <c r="A255" s="5454"/>
      <c r="B255" s="4560"/>
      <c r="C255" s="5673"/>
      <c r="D255" s="3807"/>
      <c r="E255" s="5119"/>
      <c r="F255" s="5119"/>
      <c r="G255" s="3807"/>
      <c r="H255" s="3807"/>
      <c r="I255" s="3807"/>
      <c r="J255" s="3807"/>
      <c r="K255" s="3807"/>
      <c r="L255" s="3807"/>
      <c r="M255" s="3807"/>
      <c r="N255" s="3807"/>
      <c r="O255" s="3807"/>
      <c r="P255" s="3807"/>
      <c r="Q255" s="546"/>
      <c r="R255" s="3807"/>
      <c r="S255" s="5119"/>
      <c r="T255" s="5119"/>
      <c r="U255" s="5119"/>
      <c r="V255" s="5119"/>
      <c r="W255" s="5119"/>
      <c r="X255" s="5119"/>
      <c r="Y255" s="5119"/>
      <c r="Z255" s="5119"/>
      <c r="AA255" s="5119"/>
      <c r="AB255" s="5119"/>
      <c r="AC255" s="5119"/>
      <c r="AD255" s="3326" t="s">
        <v>2035</v>
      </c>
      <c r="AE255" s="3072"/>
      <c r="AF255" s="555" t="s">
        <v>857</v>
      </c>
      <c r="AG255" s="551"/>
      <c r="AH255" s="3256">
        <v>1405</v>
      </c>
      <c r="AI255" s="551" t="s">
        <v>2137</v>
      </c>
      <c r="AJ255" s="555" t="s">
        <v>868</v>
      </c>
      <c r="AK255" s="551" t="s">
        <v>2142</v>
      </c>
      <c r="AL255" s="555" t="s">
        <v>869</v>
      </c>
      <c r="AM255" s="259" t="s">
        <v>869</v>
      </c>
      <c r="AN255" s="550" t="s">
        <v>858</v>
      </c>
      <c r="AO255" s="550">
        <v>2</v>
      </c>
      <c r="AP255" s="550" t="s">
        <v>859</v>
      </c>
      <c r="AQ255" s="550">
        <v>2</v>
      </c>
      <c r="AR255" s="550"/>
      <c r="AS255" s="550"/>
      <c r="AT255" s="550"/>
      <c r="AU255" s="550"/>
      <c r="AV255" s="860"/>
      <c r="AW255" s="4560"/>
      <c r="AX255" s="4560"/>
      <c r="AY255" s="4560"/>
      <c r="BC255" s="237"/>
      <c r="BD255" s="237"/>
      <c r="BE255" s="237"/>
      <c r="BF255" s="237"/>
      <c r="BG255" s="237"/>
      <c r="BH255" s="237"/>
      <c r="BI255" s="237"/>
      <c r="BJ255" s="237"/>
      <c r="BK255" s="237"/>
      <c r="BL255" s="237"/>
      <c r="BM255" s="237"/>
      <c r="BN255" s="237"/>
      <c r="BO255" s="237"/>
      <c r="BP255" s="237"/>
      <c r="BQ255" s="237"/>
      <c r="BR255" s="237"/>
      <c r="BS255" s="237"/>
      <c r="BT255" s="237"/>
      <c r="BU255" s="237"/>
      <c r="BV255" s="237"/>
      <c r="BW255" s="237"/>
      <c r="BX255" s="237"/>
      <c r="BY255" s="237"/>
      <c r="BZ255" s="237"/>
      <c r="CA255" s="237"/>
      <c r="CB255" s="237"/>
      <c r="CC255" s="237"/>
      <c r="CD255" s="237"/>
      <c r="CE255" s="237"/>
      <c r="CF255" s="237"/>
      <c r="CG255" s="237"/>
      <c r="CH255" s="237"/>
      <c r="CI255" s="237"/>
      <c r="CJ255" s="237"/>
      <c r="CK255" s="237"/>
      <c r="CL255" s="237"/>
      <c r="CM255" s="237"/>
      <c r="CN255" s="237"/>
      <c r="CO255" s="237"/>
    </row>
    <row r="256" spans="1:93">
      <c r="A256" s="5454"/>
      <c r="B256" s="4561"/>
      <c r="C256" s="5674"/>
      <c r="D256" s="3811"/>
      <c r="E256" s="5120"/>
      <c r="F256" s="5120"/>
      <c r="G256" s="3811"/>
      <c r="H256" s="3811"/>
      <c r="I256" s="3811"/>
      <c r="J256" s="3811"/>
      <c r="K256" s="3811"/>
      <c r="L256" s="3811"/>
      <c r="M256" s="3811"/>
      <c r="N256" s="3811"/>
      <c r="O256" s="3811"/>
      <c r="P256" s="3811"/>
      <c r="Q256" s="547"/>
      <c r="R256" s="3811"/>
      <c r="S256" s="5120"/>
      <c r="T256" s="5120"/>
      <c r="U256" s="5120"/>
      <c r="V256" s="5120"/>
      <c r="W256" s="5120"/>
      <c r="X256" s="5120"/>
      <c r="Y256" s="5120"/>
      <c r="Z256" s="5120"/>
      <c r="AA256" s="5120"/>
      <c r="AB256" s="5120"/>
      <c r="AC256" s="5120"/>
      <c r="AD256" s="3326" t="s">
        <v>2035</v>
      </c>
      <c r="AE256" s="3071"/>
      <c r="AF256" s="555" t="s">
        <v>857</v>
      </c>
      <c r="AG256" s="551"/>
      <c r="AH256" s="3256">
        <v>1300</v>
      </c>
      <c r="AI256" s="551" t="s">
        <v>2137</v>
      </c>
      <c r="AJ256" s="555" t="s">
        <v>860</v>
      </c>
      <c r="AK256" s="551" t="s">
        <v>2142</v>
      </c>
      <c r="AL256" s="550" t="s">
        <v>646</v>
      </c>
      <c r="AM256" s="551" t="s">
        <v>647</v>
      </c>
      <c r="AN256" s="550" t="s">
        <v>858</v>
      </c>
      <c r="AO256" s="550">
        <v>2</v>
      </c>
      <c r="AP256" s="550" t="s">
        <v>859</v>
      </c>
      <c r="AQ256" s="550">
        <v>2</v>
      </c>
      <c r="AR256" s="550"/>
      <c r="AS256" s="550"/>
      <c r="AT256" s="550"/>
      <c r="AU256" s="550"/>
      <c r="AV256" s="860"/>
      <c r="AW256" s="4561"/>
      <c r="AX256" s="4561"/>
      <c r="AY256" s="4561"/>
      <c r="BC256" s="237"/>
      <c r="BD256" s="237"/>
      <c r="BE256" s="237"/>
      <c r="BF256" s="237"/>
      <c r="BG256" s="237"/>
      <c r="BH256" s="237"/>
      <c r="BI256" s="237"/>
      <c r="BJ256" s="237"/>
      <c r="BK256" s="237"/>
      <c r="BL256" s="237"/>
      <c r="BM256" s="237"/>
      <c r="BN256" s="237"/>
      <c r="BO256" s="237"/>
      <c r="BP256" s="237"/>
      <c r="BQ256" s="237"/>
      <c r="BR256" s="237"/>
      <c r="BS256" s="237"/>
      <c r="BT256" s="237"/>
      <c r="BU256" s="237"/>
      <c r="BV256" s="237"/>
      <c r="BW256" s="237"/>
      <c r="BX256" s="237"/>
      <c r="BY256" s="237"/>
      <c r="BZ256" s="237"/>
      <c r="CA256" s="237"/>
      <c r="CB256" s="237"/>
      <c r="CC256" s="237"/>
      <c r="CD256" s="237"/>
      <c r="CE256" s="237"/>
      <c r="CF256" s="237"/>
      <c r="CG256" s="237"/>
      <c r="CH256" s="237"/>
      <c r="CI256" s="237"/>
      <c r="CJ256" s="237"/>
      <c r="CK256" s="237"/>
      <c r="CL256" s="237"/>
      <c r="CM256" s="237"/>
      <c r="CN256" s="237"/>
      <c r="CO256" s="237"/>
    </row>
    <row r="257" spans="1:93">
      <c r="A257" s="5454"/>
      <c r="B257" s="4559" t="s">
        <v>2463</v>
      </c>
      <c r="C257" s="5672" t="s">
        <v>3668</v>
      </c>
      <c r="D257" s="3806" t="s">
        <v>1630</v>
      </c>
      <c r="E257" s="5123" t="s">
        <v>2157</v>
      </c>
      <c r="F257" s="5123" t="s">
        <v>2223</v>
      </c>
      <c r="G257" s="3806" t="s">
        <v>2028</v>
      </c>
      <c r="H257" s="3806" t="s">
        <v>2028</v>
      </c>
      <c r="I257" s="3806" t="s">
        <v>2029</v>
      </c>
      <c r="J257" s="3806" t="s">
        <v>2029</v>
      </c>
      <c r="K257" s="3806">
        <v>8</v>
      </c>
      <c r="L257" s="3806">
        <v>0</v>
      </c>
      <c r="M257" s="3806">
        <v>31</v>
      </c>
      <c r="N257" s="3806">
        <v>8</v>
      </c>
      <c r="O257" s="3806">
        <v>0</v>
      </c>
      <c r="P257" s="3806">
        <v>31</v>
      </c>
      <c r="Q257" s="546" t="s">
        <v>2140</v>
      </c>
      <c r="R257" s="3806" t="s">
        <v>2141</v>
      </c>
      <c r="S257" s="5123">
        <v>12056</v>
      </c>
      <c r="T257" s="5123">
        <v>12056</v>
      </c>
      <c r="U257" s="5123">
        <v>24736</v>
      </c>
      <c r="V257" s="5123">
        <v>512</v>
      </c>
      <c r="W257" s="5123">
        <v>512</v>
      </c>
      <c r="X257" s="5123">
        <v>1728</v>
      </c>
      <c r="Y257" s="5123">
        <v>8</v>
      </c>
      <c r="Z257" s="5123">
        <v>2</v>
      </c>
      <c r="AA257" s="5123" t="s">
        <v>2032</v>
      </c>
      <c r="AB257" s="5123" t="s">
        <v>2033</v>
      </c>
      <c r="AC257" s="5123" t="s">
        <v>2137</v>
      </c>
      <c r="AD257" s="3326" t="s">
        <v>2035</v>
      </c>
      <c r="AE257" s="3079" t="s">
        <v>6173</v>
      </c>
      <c r="AF257" s="555" t="s">
        <v>857</v>
      </c>
      <c r="AG257" s="551"/>
      <c r="AH257" s="3256">
        <v>270</v>
      </c>
      <c r="AI257" s="551" t="s">
        <v>2137</v>
      </c>
      <c r="AJ257" s="555" t="s">
        <v>854</v>
      </c>
      <c r="AK257" s="551" t="s">
        <v>2142</v>
      </c>
      <c r="AL257" s="555" t="s">
        <v>866</v>
      </c>
      <c r="AM257" s="551" t="s">
        <v>1708</v>
      </c>
      <c r="AN257" s="550" t="s">
        <v>858</v>
      </c>
      <c r="AO257" s="550">
        <v>2</v>
      </c>
      <c r="AP257" s="550" t="s">
        <v>859</v>
      </c>
      <c r="AQ257" s="550">
        <v>2</v>
      </c>
      <c r="AR257" s="550"/>
      <c r="AS257" s="550"/>
      <c r="AT257" s="550"/>
      <c r="AU257" s="550"/>
      <c r="AV257" s="860"/>
      <c r="AW257" s="4559" t="s">
        <v>2468</v>
      </c>
      <c r="AX257" s="4559" t="s">
        <v>2452</v>
      </c>
      <c r="AY257" s="4559"/>
      <c r="BC257" s="237"/>
      <c r="BD257" s="237"/>
      <c r="BE257" s="237"/>
      <c r="BF257" s="237"/>
      <c r="BG257" s="237"/>
      <c r="BH257" s="237"/>
      <c r="BI257" s="237"/>
      <c r="BJ257" s="237"/>
      <c r="BK257" s="237"/>
      <c r="BL257" s="237"/>
      <c r="BM257" s="237"/>
      <c r="BN257" s="237"/>
      <c r="BO257" s="237"/>
      <c r="BP257" s="237"/>
      <c r="BQ257" s="237"/>
      <c r="BR257" s="237"/>
      <c r="BS257" s="237"/>
      <c r="BT257" s="237"/>
      <c r="BU257" s="237"/>
      <c r="BV257" s="237"/>
      <c r="BW257" s="237"/>
      <c r="BX257" s="237"/>
      <c r="BY257" s="237"/>
      <c r="BZ257" s="237"/>
      <c r="CA257" s="237"/>
      <c r="CB257" s="237"/>
      <c r="CC257" s="237"/>
      <c r="CD257" s="237"/>
      <c r="CE257" s="237"/>
      <c r="CF257" s="237"/>
      <c r="CG257" s="237"/>
      <c r="CH257" s="237"/>
      <c r="CI257" s="237"/>
      <c r="CJ257" s="237"/>
      <c r="CK257" s="237"/>
      <c r="CL257" s="237"/>
      <c r="CM257" s="237"/>
      <c r="CN257" s="237"/>
      <c r="CO257" s="237"/>
    </row>
    <row r="258" spans="1:93">
      <c r="A258" s="5454"/>
      <c r="B258" s="4560"/>
      <c r="C258" s="5673"/>
      <c r="D258" s="3807"/>
      <c r="E258" s="5119"/>
      <c r="F258" s="5119"/>
      <c r="G258" s="3807"/>
      <c r="H258" s="3807"/>
      <c r="I258" s="3807"/>
      <c r="J258" s="3807"/>
      <c r="K258" s="3807"/>
      <c r="L258" s="3807"/>
      <c r="M258" s="3807"/>
      <c r="N258" s="3807"/>
      <c r="O258" s="3807"/>
      <c r="P258" s="3807"/>
      <c r="Q258" s="546"/>
      <c r="R258" s="3807"/>
      <c r="S258" s="5119"/>
      <c r="T258" s="5119"/>
      <c r="U258" s="5119"/>
      <c r="V258" s="5119"/>
      <c r="W258" s="5119"/>
      <c r="X258" s="5119"/>
      <c r="Y258" s="5119"/>
      <c r="Z258" s="5119"/>
      <c r="AA258" s="5119"/>
      <c r="AB258" s="5119"/>
      <c r="AC258" s="5119"/>
      <c r="AD258" s="3326" t="s">
        <v>2035</v>
      </c>
      <c r="AE258" s="3072"/>
      <c r="AF258" s="555" t="s">
        <v>857</v>
      </c>
      <c r="AG258" s="551"/>
      <c r="AH258" s="3256">
        <v>1500</v>
      </c>
      <c r="AI258" s="551" t="s">
        <v>2137</v>
      </c>
      <c r="AJ258" s="555" t="s">
        <v>874</v>
      </c>
      <c r="AK258" s="551" t="s">
        <v>2142</v>
      </c>
      <c r="AL258" s="555" t="s">
        <v>342</v>
      </c>
      <c r="AM258" s="259" t="s">
        <v>341</v>
      </c>
      <c r="AN258" s="550" t="s">
        <v>858</v>
      </c>
      <c r="AO258" s="550">
        <v>2</v>
      </c>
      <c r="AP258" s="550" t="s">
        <v>859</v>
      </c>
      <c r="AQ258" s="550">
        <v>2</v>
      </c>
      <c r="AR258" s="550">
        <v>3</v>
      </c>
      <c r="AS258" s="550" t="s">
        <v>875</v>
      </c>
      <c r="AT258" s="550" t="s">
        <v>859</v>
      </c>
      <c r="AU258" s="550" t="s">
        <v>876</v>
      </c>
      <c r="AV258" s="860" t="s">
        <v>877</v>
      </c>
      <c r="AW258" s="4560"/>
      <c r="AX258" s="4560"/>
      <c r="AY258" s="4560"/>
      <c r="BC258" s="237"/>
      <c r="BD258" s="237"/>
      <c r="BE258" s="237"/>
      <c r="BF258" s="237"/>
      <c r="BG258" s="237"/>
      <c r="BH258" s="237"/>
      <c r="BI258" s="237"/>
      <c r="BJ258" s="237"/>
      <c r="BK258" s="237"/>
      <c r="BL258" s="237"/>
      <c r="BM258" s="237"/>
      <c r="BN258" s="237"/>
      <c r="BO258" s="237"/>
      <c r="BP258" s="237"/>
      <c r="BQ258" s="237"/>
      <c r="BR258" s="237"/>
      <c r="BS258" s="237"/>
      <c r="BT258" s="237"/>
      <c r="BU258" s="237"/>
      <c r="BV258" s="237"/>
      <c r="BW258" s="237"/>
      <c r="BX258" s="237"/>
      <c r="BY258" s="237"/>
      <c r="BZ258" s="237"/>
      <c r="CA258" s="237"/>
      <c r="CB258" s="237"/>
      <c r="CC258" s="237"/>
      <c r="CD258" s="237"/>
      <c r="CE258" s="237"/>
      <c r="CF258" s="237"/>
      <c r="CG258" s="237"/>
      <c r="CH258" s="237"/>
      <c r="CI258" s="237"/>
      <c r="CJ258" s="237"/>
      <c r="CK258" s="237"/>
      <c r="CL258" s="237"/>
      <c r="CM258" s="237"/>
      <c r="CN258" s="237"/>
      <c r="CO258" s="237"/>
    </row>
    <row r="259" spans="1:93">
      <c r="A259" s="5454"/>
      <c r="B259" s="4560"/>
      <c r="C259" s="5673"/>
      <c r="D259" s="3807"/>
      <c r="E259" s="5119"/>
      <c r="F259" s="5119"/>
      <c r="G259" s="3807"/>
      <c r="H259" s="3807"/>
      <c r="I259" s="3807"/>
      <c r="J259" s="3807"/>
      <c r="K259" s="3807"/>
      <c r="L259" s="3807"/>
      <c r="M259" s="3807"/>
      <c r="N259" s="3807"/>
      <c r="O259" s="3807"/>
      <c r="P259" s="3807"/>
      <c r="Q259" s="546"/>
      <c r="R259" s="3807"/>
      <c r="S259" s="5119"/>
      <c r="T259" s="5119"/>
      <c r="U259" s="5119"/>
      <c r="V259" s="5119"/>
      <c r="W259" s="5119"/>
      <c r="X259" s="5119"/>
      <c r="Y259" s="5119"/>
      <c r="Z259" s="5119"/>
      <c r="AA259" s="5119"/>
      <c r="AB259" s="5119"/>
      <c r="AC259" s="5119"/>
      <c r="AD259" s="3326" t="s">
        <v>2035</v>
      </c>
      <c r="AE259" s="3072"/>
      <c r="AF259" s="555" t="s">
        <v>857</v>
      </c>
      <c r="AG259" s="551"/>
      <c r="AH259" s="3256">
        <v>1405</v>
      </c>
      <c r="AI259" s="551" t="s">
        <v>2137</v>
      </c>
      <c r="AJ259" s="555" t="s">
        <v>868</v>
      </c>
      <c r="AK259" s="551" t="s">
        <v>2142</v>
      </c>
      <c r="AL259" s="555" t="s">
        <v>869</v>
      </c>
      <c r="AM259" s="259" t="s">
        <v>869</v>
      </c>
      <c r="AN259" s="550" t="s">
        <v>858</v>
      </c>
      <c r="AO259" s="550">
        <v>2</v>
      </c>
      <c r="AP259" s="550" t="s">
        <v>859</v>
      </c>
      <c r="AQ259" s="550">
        <v>2</v>
      </c>
      <c r="AR259" s="550"/>
      <c r="AS259" s="550"/>
      <c r="AT259" s="550"/>
      <c r="AU259" s="550"/>
      <c r="AV259" s="860"/>
      <c r="AW259" s="4560"/>
      <c r="AX259" s="4560"/>
      <c r="AY259" s="4560"/>
      <c r="BC259" s="237"/>
      <c r="BD259" s="237"/>
      <c r="BE259" s="237"/>
      <c r="BF259" s="237"/>
      <c r="BG259" s="237"/>
      <c r="BH259" s="237"/>
      <c r="BI259" s="237"/>
      <c r="BJ259" s="237"/>
      <c r="BK259" s="237"/>
      <c r="BL259" s="237"/>
      <c r="BM259" s="237"/>
      <c r="BN259" s="237"/>
      <c r="BO259" s="237"/>
      <c r="BP259" s="237"/>
      <c r="BQ259" s="237"/>
      <c r="BR259" s="237"/>
      <c r="BS259" s="237"/>
      <c r="BT259" s="237"/>
      <c r="BU259" s="237"/>
      <c r="BV259" s="237"/>
      <c r="BW259" s="237"/>
      <c r="BX259" s="237"/>
      <c r="BY259" s="237"/>
      <c r="BZ259" s="237"/>
      <c r="CA259" s="237"/>
      <c r="CB259" s="237"/>
      <c r="CC259" s="237"/>
      <c r="CD259" s="237"/>
      <c r="CE259" s="237"/>
      <c r="CF259" s="237"/>
      <c r="CG259" s="237"/>
      <c r="CH259" s="237"/>
      <c r="CI259" s="237"/>
      <c r="CJ259" s="237"/>
      <c r="CK259" s="237"/>
      <c r="CL259" s="237"/>
      <c r="CM259" s="237"/>
      <c r="CN259" s="237"/>
      <c r="CO259" s="237"/>
    </row>
    <row r="260" spans="1:93">
      <c r="A260" s="5845"/>
      <c r="B260" s="4561"/>
      <c r="C260" s="5674"/>
      <c r="D260" s="3811"/>
      <c r="E260" s="5120"/>
      <c r="F260" s="5120"/>
      <c r="G260" s="3811"/>
      <c r="H260" s="3811"/>
      <c r="I260" s="3811"/>
      <c r="J260" s="3811"/>
      <c r="K260" s="3811"/>
      <c r="L260" s="3811"/>
      <c r="M260" s="3811"/>
      <c r="N260" s="3811"/>
      <c r="O260" s="3811"/>
      <c r="P260" s="3811"/>
      <c r="Q260" s="547"/>
      <c r="R260" s="3811"/>
      <c r="S260" s="5120"/>
      <c r="T260" s="5120"/>
      <c r="U260" s="5120"/>
      <c r="V260" s="5120"/>
      <c r="W260" s="5120"/>
      <c r="X260" s="5120"/>
      <c r="Y260" s="5120"/>
      <c r="Z260" s="5120"/>
      <c r="AA260" s="5120"/>
      <c r="AB260" s="5120"/>
      <c r="AC260" s="5120"/>
      <c r="AD260" s="3326" t="s">
        <v>2035</v>
      </c>
      <c r="AE260" s="3071"/>
      <c r="AF260" s="555" t="s">
        <v>857</v>
      </c>
      <c r="AG260" s="551"/>
      <c r="AH260" s="3256">
        <v>1300</v>
      </c>
      <c r="AI260" s="551" t="s">
        <v>2137</v>
      </c>
      <c r="AJ260" s="555" t="s">
        <v>860</v>
      </c>
      <c r="AK260" s="551" t="s">
        <v>2142</v>
      </c>
      <c r="AL260" s="550" t="s">
        <v>646</v>
      </c>
      <c r="AM260" s="551" t="s">
        <v>647</v>
      </c>
      <c r="AN260" s="550" t="s">
        <v>858</v>
      </c>
      <c r="AO260" s="550">
        <v>2</v>
      </c>
      <c r="AP260" s="550" t="s">
        <v>859</v>
      </c>
      <c r="AQ260" s="550">
        <v>2</v>
      </c>
      <c r="AR260" s="550"/>
      <c r="AS260" s="550"/>
      <c r="AT260" s="550"/>
      <c r="AU260" s="550"/>
      <c r="AV260" s="860"/>
      <c r="AW260" s="4561"/>
      <c r="AX260" s="4561"/>
      <c r="AY260" s="4561"/>
      <c r="BC260" s="237"/>
      <c r="BD260" s="237"/>
      <c r="BE260" s="237"/>
      <c r="BF260" s="237"/>
      <c r="BG260" s="237"/>
      <c r="BH260" s="237"/>
      <c r="BI260" s="237"/>
      <c r="BJ260" s="237"/>
      <c r="BK260" s="237"/>
      <c r="BL260" s="237"/>
      <c r="BM260" s="237"/>
      <c r="BN260" s="237"/>
      <c r="BO260" s="237"/>
      <c r="BP260" s="237"/>
      <c r="BQ260" s="237"/>
      <c r="BR260" s="237"/>
      <c r="BS260" s="237"/>
      <c r="BT260" s="237"/>
      <c r="BU260" s="237"/>
      <c r="BV260" s="237"/>
      <c r="BW260" s="237"/>
      <c r="BX260" s="237"/>
      <c r="BY260" s="237"/>
      <c r="BZ260" s="237"/>
      <c r="CA260" s="237"/>
      <c r="CB260" s="237"/>
      <c r="CC260" s="237"/>
      <c r="CD260" s="237"/>
      <c r="CE260" s="237"/>
      <c r="CF260" s="237"/>
      <c r="CG260" s="237"/>
      <c r="CH260" s="237"/>
      <c r="CI260" s="237"/>
      <c r="CJ260" s="237"/>
      <c r="CK260" s="237"/>
      <c r="CL260" s="237"/>
      <c r="CM260" s="237"/>
      <c r="CN260" s="237"/>
      <c r="CO260" s="237"/>
    </row>
    <row r="261" spans="1:93">
      <c r="A261" s="5495" t="s">
        <v>4093</v>
      </c>
      <c r="B261" s="4559" t="s">
        <v>2463</v>
      </c>
      <c r="C261" s="5672" t="s">
        <v>3656</v>
      </c>
      <c r="D261" s="3806" t="s">
        <v>1621</v>
      </c>
      <c r="E261" s="5123" t="s">
        <v>2165</v>
      </c>
      <c r="F261" s="5123" t="s">
        <v>2224</v>
      </c>
      <c r="G261" s="3806" t="s">
        <v>2028</v>
      </c>
      <c r="H261" s="3806" t="s">
        <v>2028</v>
      </c>
      <c r="I261" s="3806" t="s">
        <v>2029</v>
      </c>
      <c r="J261" s="3806" t="s">
        <v>2029</v>
      </c>
      <c r="K261" s="3806">
        <v>9</v>
      </c>
      <c r="L261" s="3806">
        <v>0</v>
      </c>
      <c r="M261" s="3806">
        <v>31</v>
      </c>
      <c r="N261" s="3806">
        <v>9</v>
      </c>
      <c r="O261" s="3806">
        <v>0</v>
      </c>
      <c r="P261" s="3806">
        <v>31</v>
      </c>
      <c r="Q261" s="546" t="s">
        <v>2140</v>
      </c>
      <c r="R261" s="3806" t="s">
        <v>2141</v>
      </c>
      <c r="S261" s="5123">
        <v>12914</v>
      </c>
      <c r="T261" s="5123">
        <v>12914</v>
      </c>
      <c r="U261" s="5123">
        <v>20294</v>
      </c>
      <c r="V261" s="5123">
        <v>512</v>
      </c>
      <c r="W261" s="5123">
        <v>512</v>
      </c>
      <c r="X261" s="5123">
        <v>1472</v>
      </c>
      <c r="Y261" s="5123">
        <v>8</v>
      </c>
      <c r="Z261" s="5123">
        <v>2</v>
      </c>
      <c r="AA261" s="5123" t="s">
        <v>2032</v>
      </c>
      <c r="AB261" s="5123" t="s">
        <v>2033</v>
      </c>
      <c r="AC261" s="5123" t="s">
        <v>2137</v>
      </c>
      <c r="AD261" s="3326" t="s">
        <v>2035</v>
      </c>
      <c r="AE261" s="3079" t="s">
        <v>6172</v>
      </c>
      <c r="AF261" s="555" t="s">
        <v>857</v>
      </c>
      <c r="AG261" s="551"/>
      <c r="AH261" s="3256">
        <v>270</v>
      </c>
      <c r="AI261" s="551" t="s">
        <v>2137</v>
      </c>
      <c r="AJ261" s="555" t="s">
        <v>854</v>
      </c>
      <c r="AK261" s="551" t="s">
        <v>2142</v>
      </c>
      <c r="AL261" s="550" t="s">
        <v>1135</v>
      </c>
      <c r="AM261" s="18" t="s">
        <v>1708</v>
      </c>
      <c r="AN261" s="550" t="s">
        <v>858</v>
      </c>
      <c r="AO261" s="550">
        <v>2</v>
      </c>
      <c r="AP261" s="550" t="s">
        <v>859</v>
      </c>
      <c r="AQ261" s="550">
        <v>2</v>
      </c>
      <c r="AR261" s="550"/>
      <c r="AS261" s="550"/>
      <c r="AT261" s="550"/>
      <c r="AU261" s="550"/>
      <c r="AV261" s="860"/>
      <c r="AW261" s="4559" t="s">
        <v>2468</v>
      </c>
      <c r="AX261" s="4559" t="s">
        <v>2452</v>
      </c>
      <c r="AY261" s="4559"/>
      <c r="BC261" s="237"/>
      <c r="BD261" s="237"/>
      <c r="BE261" s="237"/>
      <c r="BF261" s="237"/>
      <c r="BG261" s="237"/>
      <c r="BH261" s="237"/>
      <c r="BI261" s="237"/>
      <c r="BJ261" s="237"/>
      <c r="BK261" s="237"/>
      <c r="BL261" s="237"/>
      <c r="BM261" s="237"/>
      <c r="BN261" s="237"/>
      <c r="BO261" s="237"/>
      <c r="BP261" s="237"/>
      <c r="BQ261" s="237"/>
      <c r="BR261" s="237"/>
      <c r="BS261" s="237"/>
      <c r="BT261" s="237"/>
      <c r="BU261" s="237"/>
      <c r="BV261" s="237"/>
      <c r="BW261" s="237"/>
      <c r="BX261" s="237"/>
      <c r="BY261" s="237"/>
      <c r="BZ261" s="237"/>
      <c r="CA261" s="237"/>
      <c r="CB261" s="237"/>
      <c r="CC261" s="237"/>
      <c r="CD261" s="237"/>
      <c r="CE261" s="237"/>
      <c r="CF261" s="237"/>
      <c r="CG261" s="237"/>
      <c r="CH261" s="237"/>
      <c r="CI261" s="237"/>
      <c r="CJ261" s="237"/>
      <c r="CK261" s="237"/>
      <c r="CL261" s="237"/>
      <c r="CM261" s="237"/>
      <c r="CN261" s="237"/>
      <c r="CO261" s="237"/>
    </row>
    <row r="262" spans="1:93">
      <c r="A262" s="5454"/>
      <c r="B262" s="4560"/>
      <c r="C262" s="5673"/>
      <c r="D262" s="3807"/>
      <c r="E262" s="5119"/>
      <c r="F262" s="5119"/>
      <c r="G262" s="3807"/>
      <c r="H262" s="3807"/>
      <c r="I262" s="3807"/>
      <c r="J262" s="3807"/>
      <c r="K262" s="3807"/>
      <c r="L262" s="3807"/>
      <c r="M262" s="3807"/>
      <c r="N262" s="3807"/>
      <c r="O262" s="3807"/>
      <c r="P262" s="3807"/>
      <c r="Q262" s="546"/>
      <c r="R262" s="3807"/>
      <c r="S262" s="5119"/>
      <c r="T262" s="5119"/>
      <c r="U262" s="5119"/>
      <c r="V262" s="5119"/>
      <c r="W262" s="5119"/>
      <c r="X262" s="5119"/>
      <c r="Y262" s="5119"/>
      <c r="Z262" s="5119"/>
      <c r="AA262" s="5119"/>
      <c r="AB262" s="5119"/>
      <c r="AC262" s="5119"/>
      <c r="AD262" s="3326" t="s">
        <v>2035</v>
      </c>
      <c r="AE262" s="3072"/>
      <c r="AF262" s="555" t="s">
        <v>857</v>
      </c>
      <c r="AG262" s="551"/>
      <c r="AH262" s="3256">
        <v>1500</v>
      </c>
      <c r="AI262" s="551" t="s">
        <v>2137</v>
      </c>
      <c r="AJ262" s="555" t="s">
        <v>874</v>
      </c>
      <c r="AK262" s="551" t="s">
        <v>2142</v>
      </c>
      <c r="AL262" s="122" t="s">
        <v>1158</v>
      </c>
      <c r="AM262" s="259" t="s">
        <v>341</v>
      </c>
      <c r="AN262" s="550" t="s">
        <v>858</v>
      </c>
      <c r="AO262" s="550">
        <v>4</v>
      </c>
      <c r="AP262" s="550" t="s">
        <v>859</v>
      </c>
      <c r="AQ262" s="550">
        <v>4</v>
      </c>
      <c r="AR262" s="550">
        <v>6</v>
      </c>
      <c r="AS262" s="550" t="s">
        <v>875</v>
      </c>
      <c r="AT262" s="550" t="s">
        <v>859</v>
      </c>
      <c r="AU262" s="550" t="s">
        <v>876</v>
      </c>
      <c r="AV262" s="860" t="s">
        <v>877</v>
      </c>
      <c r="AW262" s="4560"/>
      <c r="AX262" s="4560"/>
      <c r="AY262" s="4560"/>
      <c r="BC262" s="237"/>
      <c r="BD262" s="237"/>
      <c r="BE262" s="237"/>
      <c r="BF262" s="237"/>
      <c r="BG262" s="237"/>
      <c r="BH262" s="237"/>
      <c r="BI262" s="237"/>
      <c r="BJ262" s="237"/>
      <c r="BK262" s="237"/>
      <c r="BL262" s="237"/>
      <c r="BM262" s="237"/>
      <c r="BN262" s="237"/>
      <c r="BO262" s="237"/>
      <c r="BP262" s="237"/>
      <c r="BQ262" s="237"/>
      <c r="BR262" s="237"/>
      <c r="BS262" s="237"/>
      <c r="BT262" s="237"/>
      <c r="BU262" s="237"/>
      <c r="BV262" s="237"/>
      <c r="BW262" s="237"/>
      <c r="BX262" s="237"/>
      <c r="BY262" s="237"/>
      <c r="BZ262" s="237"/>
      <c r="CA262" s="237"/>
      <c r="CB262" s="237"/>
      <c r="CC262" s="237"/>
      <c r="CD262" s="237"/>
      <c r="CE262" s="237"/>
      <c r="CF262" s="237"/>
      <c r="CG262" s="237"/>
      <c r="CH262" s="237"/>
      <c r="CI262" s="237"/>
      <c r="CJ262" s="237"/>
      <c r="CK262" s="237"/>
      <c r="CL262" s="237"/>
      <c r="CM262" s="237"/>
      <c r="CN262" s="237"/>
      <c r="CO262" s="237"/>
    </row>
    <row r="263" spans="1:93">
      <c r="A263" s="5454"/>
      <c r="B263" s="4561"/>
      <c r="C263" s="5674"/>
      <c r="D263" s="3811"/>
      <c r="E263" s="5120"/>
      <c r="F263" s="5120"/>
      <c r="G263" s="3811"/>
      <c r="H263" s="3811"/>
      <c r="I263" s="3811"/>
      <c r="J263" s="3811"/>
      <c r="K263" s="3811"/>
      <c r="L263" s="3811"/>
      <c r="M263" s="3811"/>
      <c r="N263" s="3811"/>
      <c r="O263" s="3811"/>
      <c r="P263" s="3811"/>
      <c r="Q263" s="547"/>
      <c r="R263" s="3811"/>
      <c r="S263" s="5120"/>
      <c r="T263" s="5120"/>
      <c r="U263" s="5120"/>
      <c r="V263" s="5120"/>
      <c r="W263" s="5120"/>
      <c r="X263" s="5120"/>
      <c r="Y263" s="5120"/>
      <c r="Z263" s="5120"/>
      <c r="AA263" s="5120"/>
      <c r="AB263" s="5120"/>
      <c r="AC263" s="5120"/>
      <c r="AD263" s="3326" t="s">
        <v>2035</v>
      </c>
      <c r="AE263" s="3071"/>
      <c r="AF263" s="555" t="s">
        <v>857</v>
      </c>
      <c r="AG263" s="551"/>
      <c r="AH263" s="3256">
        <v>1300</v>
      </c>
      <c r="AI263" s="551" t="s">
        <v>2137</v>
      </c>
      <c r="AJ263" s="555" t="s">
        <v>860</v>
      </c>
      <c r="AK263" s="551" t="s">
        <v>2142</v>
      </c>
      <c r="AL263" s="550" t="s">
        <v>646</v>
      </c>
      <c r="AM263" s="551" t="s">
        <v>647</v>
      </c>
      <c r="AN263" s="550" t="s">
        <v>858</v>
      </c>
      <c r="AO263" s="550">
        <v>2</v>
      </c>
      <c r="AP263" s="550" t="s">
        <v>859</v>
      </c>
      <c r="AQ263" s="550">
        <v>2</v>
      </c>
      <c r="AR263" s="550"/>
      <c r="AS263" s="550"/>
      <c r="AT263" s="550"/>
      <c r="AU263" s="550"/>
      <c r="AV263" s="860"/>
      <c r="AW263" s="4561"/>
      <c r="AX263" s="4561"/>
      <c r="AY263" s="4561"/>
      <c r="BC263" s="237"/>
      <c r="BD263" s="237"/>
      <c r="BE263" s="237"/>
      <c r="BF263" s="237"/>
      <c r="BG263" s="237"/>
      <c r="BH263" s="237"/>
      <c r="BI263" s="237"/>
      <c r="BJ263" s="237"/>
      <c r="BK263" s="237"/>
      <c r="BL263" s="237"/>
      <c r="BM263" s="237"/>
      <c r="BN263" s="237"/>
      <c r="BO263" s="237"/>
      <c r="BP263" s="237"/>
      <c r="BQ263" s="237"/>
      <c r="BR263" s="237"/>
      <c r="BS263" s="237"/>
      <c r="BT263" s="237"/>
      <c r="BU263" s="237"/>
      <c r="BV263" s="237"/>
      <c r="BW263" s="237"/>
      <c r="BX263" s="237"/>
      <c r="BY263" s="237"/>
      <c r="BZ263" s="237"/>
      <c r="CA263" s="237"/>
      <c r="CB263" s="237"/>
      <c r="CC263" s="237"/>
      <c r="CD263" s="237"/>
      <c r="CE263" s="237"/>
      <c r="CF263" s="237"/>
      <c r="CG263" s="237"/>
      <c r="CH263" s="237"/>
      <c r="CI263" s="237"/>
      <c r="CJ263" s="237"/>
      <c r="CK263" s="237"/>
      <c r="CL263" s="237"/>
      <c r="CM263" s="237"/>
      <c r="CN263" s="237"/>
      <c r="CO263" s="237"/>
    </row>
    <row r="264" spans="1:93">
      <c r="A264" s="5454"/>
      <c r="B264" s="4559" t="s">
        <v>2463</v>
      </c>
      <c r="C264" s="5672" t="s">
        <v>3665</v>
      </c>
      <c r="D264" s="3806" t="s">
        <v>1622</v>
      </c>
      <c r="E264" s="5123" t="s">
        <v>2165</v>
      </c>
      <c r="F264" s="5123" t="s">
        <v>2225</v>
      </c>
      <c r="G264" s="3806" t="s">
        <v>2028</v>
      </c>
      <c r="H264" s="3806" t="s">
        <v>2028</v>
      </c>
      <c r="I264" s="3806" t="s">
        <v>2029</v>
      </c>
      <c r="J264" s="3806" t="s">
        <v>2029</v>
      </c>
      <c r="K264" s="3806">
        <v>9</v>
      </c>
      <c r="L264" s="3806">
        <v>0</v>
      </c>
      <c r="M264" s="3806">
        <v>31</v>
      </c>
      <c r="N264" s="3806">
        <v>9</v>
      </c>
      <c r="O264" s="3806">
        <v>0</v>
      </c>
      <c r="P264" s="3806">
        <v>31</v>
      </c>
      <c r="Q264" s="546" t="s">
        <v>2140</v>
      </c>
      <c r="R264" s="3806" t="s">
        <v>2141</v>
      </c>
      <c r="S264" s="5123">
        <v>13424</v>
      </c>
      <c r="T264" s="5123">
        <v>13424</v>
      </c>
      <c r="U264" s="5640">
        <v>24500</v>
      </c>
      <c r="V264" s="5123">
        <v>512</v>
      </c>
      <c r="W264" s="5123">
        <v>512</v>
      </c>
      <c r="X264" s="5123">
        <v>1472</v>
      </c>
      <c r="Y264" s="5123">
        <v>8</v>
      </c>
      <c r="Z264" s="5123">
        <v>2</v>
      </c>
      <c r="AA264" s="5123" t="s">
        <v>2032</v>
      </c>
      <c r="AB264" s="5123" t="s">
        <v>2033</v>
      </c>
      <c r="AC264" s="5123" t="s">
        <v>2137</v>
      </c>
      <c r="AD264" s="3326" t="s">
        <v>2035</v>
      </c>
      <c r="AE264" s="3079" t="s">
        <v>6173</v>
      </c>
      <c r="AF264" s="555" t="s">
        <v>857</v>
      </c>
      <c r="AG264" s="551"/>
      <c r="AH264" s="3256">
        <v>270</v>
      </c>
      <c r="AI264" s="551" t="s">
        <v>2137</v>
      </c>
      <c r="AJ264" s="555" t="s">
        <v>854</v>
      </c>
      <c r="AK264" s="551" t="s">
        <v>2142</v>
      </c>
      <c r="AL264" s="555" t="s">
        <v>866</v>
      </c>
      <c r="AM264" s="551" t="s">
        <v>1708</v>
      </c>
      <c r="AN264" s="550" t="s">
        <v>858</v>
      </c>
      <c r="AO264" s="550">
        <v>2</v>
      </c>
      <c r="AP264" s="550" t="s">
        <v>859</v>
      </c>
      <c r="AQ264" s="550">
        <v>2</v>
      </c>
      <c r="AR264" s="550"/>
      <c r="AS264" s="550"/>
      <c r="AT264" s="550"/>
      <c r="AU264" s="550"/>
      <c r="AV264" s="860"/>
      <c r="AW264" s="4559" t="s">
        <v>2468</v>
      </c>
      <c r="AX264" s="4559" t="s">
        <v>2452</v>
      </c>
      <c r="AY264" s="4559"/>
      <c r="BC264" s="237"/>
      <c r="BD264" s="237"/>
      <c r="BE264" s="237"/>
      <c r="BF264" s="237"/>
      <c r="BG264" s="237"/>
      <c r="BH264" s="237"/>
      <c r="BI264" s="237"/>
      <c r="BJ264" s="237"/>
      <c r="BK264" s="237"/>
      <c r="BL264" s="237"/>
      <c r="BM264" s="237"/>
      <c r="BN264" s="237"/>
      <c r="BO264" s="237"/>
      <c r="BP264" s="237"/>
      <c r="BQ264" s="237"/>
      <c r="BR264" s="237"/>
      <c r="BS264" s="237"/>
      <c r="BT264" s="237"/>
      <c r="BU264" s="237"/>
      <c r="BV264" s="237"/>
      <c r="BW264" s="237"/>
      <c r="BX264" s="237"/>
      <c r="BY264" s="237"/>
      <c r="BZ264" s="237"/>
      <c r="CA264" s="237"/>
      <c r="CB264" s="237"/>
      <c r="CC264" s="237"/>
      <c r="CD264" s="237"/>
      <c r="CE264" s="237"/>
      <c r="CF264" s="237"/>
      <c r="CG264" s="237"/>
      <c r="CH264" s="237"/>
      <c r="CI264" s="237"/>
      <c r="CJ264" s="237"/>
      <c r="CK264" s="237"/>
      <c r="CL264" s="237"/>
      <c r="CM264" s="237"/>
      <c r="CN264" s="237"/>
      <c r="CO264" s="237"/>
    </row>
    <row r="265" spans="1:93">
      <c r="A265" s="5454"/>
      <c r="B265" s="4560"/>
      <c r="C265" s="5673"/>
      <c r="D265" s="3807"/>
      <c r="E265" s="5119"/>
      <c r="F265" s="5119"/>
      <c r="G265" s="3807"/>
      <c r="H265" s="3807"/>
      <c r="I265" s="3807"/>
      <c r="J265" s="3807"/>
      <c r="K265" s="3807"/>
      <c r="L265" s="3807"/>
      <c r="M265" s="3807"/>
      <c r="N265" s="3807"/>
      <c r="O265" s="3807"/>
      <c r="P265" s="3807"/>
      <c r="Q265" s="546"/>
      <c r="R265" s="3807"/>
      <c r="S265" s="5119"/>
      <c r="T265" s="5119"/>
      <c r="U265" s="5629"/>
      <c r="V265" s="5119"/>
      <c r="W265" s="5119"/>
      <c r="X265" s="5119"/>
      <c r="Y265" s="5119"/>
      <c r="Z265" s="5119"/>
      <c r="AA265" s="5119"/>
      <c r="AB265" s="5119"/>
      <c r="AC265" s="5119"/>
      <c r="AD265" s="3326" t="s">
        <v>2035</v>
      </c>
      <c r="AE265" s="3072"/>
      <c r="AF265" s="555" t="s">
        <v>857</v>
      </c>
      <c r="AG265" s="551"/>
      <c r="AH265" s="3256">
        <v>1500</v>
      </c>
      <c r="AI265" s="551" t="s">
        <v>2137</v>
      </c>
      <c r="AJ265" s="555" t="s">
        <v>874</v>
      </c>
      <c r="AK265" s="551" t="s">
        <v>2142</v>
      </c>
      <c r="AL265" s="122" t="s">
        <v>1158</v>
      </c>
      <c r="AM265" s="259" t="s">
        <v>341</v>
      </c>
      <c r="AN265" s="550" t="s">
        <v>858</v>
      </c>
      <c r="AO265" s="550">
        <v>4</v>
      </c>
      <c r="AP265" s="550" t="s">
        <v>859</v>
      </c>
      <c r="AQ265" s="550">
        <v>4</v>
      </c>
      <c r="AR265" s="550">
        <v>6</v>
      </c>
      <c r="AS265" s="550" t="s">
        <v>875</v>
      </c>
      <c r="AT265" s="550" t="s">
        <v>859</v>
      </c>
      <c r="AU265" s="550" t="s">
        <v>876</v>
      </c>
      <c r="AV265" s="860" t="s">
        <v>877</v>
      </c>
      <c r="AW265" s="4560"/>
      <c r="AX265" s="4560"/>
      <c r="AY265" s="4560"/>
      <c r="BC265" s="237"/>
      <c r="BD265" s="237"/>
      <c r="BE265" s="237"/>
      <c r="BF265" s="237"/>
      <c r="BG265" s="237"/>
      <c r="BH265" s="237"/>
      <c r="BI265" s="237"/>
      <c r="BJ265" s="237"/>
      <c r="BK265" s="237"/>
      <c r="BL265" s="237"/>
      <c r="BM265" s="237"/>
      <c r="BN265" s="237"/>
      <c r="BO265" s="237"/>
      <c r="BP265" s="237"/>
      <c r="BQ265" s="237"/>
      <c r="BR265" s="237"/>
      <c r="BS265" s="237"/>
      <c r="BT265" s="237"/>
      <c r="BU265" s="237"/>
      <c r="BV265" s="237"/>
      <c r="BW265" s="237"/>
      <c r="BX265" s="237"/>
      <c r="BY265" s="237"/>
      <c r="BZ265" s="237"/>
      <c r="CA265" s="237"/>
      <c r="CB265" s="237"/>
      <c r="CC265" s="237"/>
      <c r="CD265" s="237"/>
      <c r="CE265" s="237"/>
      <c r="CF265" s="237"/>
      <c r="CG265" s="237"/>
      <c r="CH265" s="237"/>
      <c r="CI265" s="237"/>
      <c r="CJ265" s="237"/>
      <c r="CK265" s="237"/>
      <c r="CL265" s="237"/>
      <c r="CM265" s="237"/>
      <c r="CN265" s="237"/>
      <c r="CO265" s="237"/>
    </row>
    <row r="266" spans="1:93">
      <c r="A266" s="5845"/>
      <c r="B266" s="4561"/>
      <c r="C266" s="5674"/>
      <c r="D266" s="3811"/>
      <c r="E266" s="5120"/>
      <c r="F266" s="5120"/>
      <c r="G266" s="3811"/>
      <c r="H266" s="3811"/>
      <c r="I266" s="3811"/>
      <c r="J266" s="3811"/>
      <c r="K266" s="3811"/>
      <c r="L266" s="3811"/>
      <c r="M266" s="3811"/>
      <c r="N266" s="3811"/>
      <c r="O266" s="3811"/>
      <c r="P266" s="3811"/>
      <c r="Q266" s="547"/>
      <c r="R266" s="3811"/>
      <c r="S266" s="5120"/>
      <c r="T266" s="5120"/>
      <c r="U266" s="5630"/>
      <c r="V266" s="5120"/>
      <c r="W266" s="5120"/>
      <c r="X266" s="5120"/>
      <c r="Y266" s="5120"/>
      <c r="Z266" s="5120"/>
      <c r="AA266" s="5120"/>
      <c r="AB266" s="5120"/>
      <c r="AC266" s="5120"/>
      <c r="AD266" s="3321" t="s">
        <v>2035</v>
      </c>
      <c r="AE266" s="3071"/>
      <c r="AF266" s="543" t="s">
        <v>857</v>
      </c>
      <c r="AG266" s="255"/>
      <c r="AH266" s="3236">
        <v>1300</v>
      </c>
      <c r="AI266" s="255" t="s">
        <v>2137</v>
      </c>
      <c r="AJ266" s="543" t="s">
        <v>860</v>
      </c>
      <c r="AK266" s="255" t="s">
        <v>2142</v>
      </c>
      <c r="AL266" s="550" t="s">
        <v>646</v>
      </c>
      <c r="AM266" s="551" t="s">
        <v>647</v>
      </c>
      <c r="AN266" s="545" t="s">
        <v>858</v>
      </c>
      <c r="AO266" s="545">
        <v>2</v>
      </c>
      <c r="AP266" s="545" t="s">
        <v>859</v>
      </c>
      <c r="AQ266" s="545">
        <v>2</v>
      </c>
      <c r="AR266" s="545"/>
      <c r="AS266" s="545"/>
      <c r="AT266" s="545"/>
      <c r="AU266" s="545"/>
      <c r="AV266" s="2936"/>
      <c r="AW266" s="4561"/>
      <c r="AX266" s="4561"/>
      <c r="AY266" s="4561"/>
      <c r="BC266" s="237"/>
      <c r="BD266" s="237"/>
      <c r="BE266" s="237"/>
      <c r="BF266" s="237"/>
      <c r="BG266" s="237"/>
      <c r="BH266" s="237"/>
      <c r="BI266" s="237"/>
      <c r="BJ266" s="237"/>
      <c r="BK266" s="237"/>
      <c r="BL266" s="237"/>
      <c r="BM266" s="237"/>
      <c r="BN266" s="237"/>
      <c r="BO266" s="237"/>
      <c r="BP266" s="237"/>
      <c r="BQ266" s="237"/>
      <c r="BR266" s="237"/>
      <c r="BS266" s="237"/>
      <c r="BT266" s="237"/>
      <c r="BU266" s="237"/>
      <c r="BV266" s="237"/>
      <c r="BW266" s="237"/>
      <c r="BX266" s="237"/>
      <c r="BY266" s="237"/>
      <c r="BZ266" s="237"/>
      <c r="CA266" s="237"/>
      <c r="CB266" s="237"/>
      <c r="CC266" s="237"/>
      <c r="CD266" s="237"/>
      <c r="CE266" s="237"/>
      <c r="CF266" s="237"/>
      <c r="CG266" s="237"/>
      <c r="CH266" s="237"/>
      <c r="CI266" s="237"/>
      <c r="CJ266" s="237"/>
      <c r="CK266" s="237"/>
      <c r="CL266" s="237"/>
      <c r="CM266" s="237"/>
      <c r="CN266" s="237"/>
      <c r="CO266" s="237"/>
    </row>
    <row r="267" spans="1:93">
      <c r="A267" s="5495" t="s">
        <v>4094</v>
      </c>
      <c r="B267" s="4559" t="s">
        <v>2463</v>
      </c>
      <c r="C267" s="5672" t="s">
        <v>3662</v>
      </c>
      <c r="D267" s="3806" t="s">
        <v>1631</v>
      </c>
      <c r="E267" s="5123" t="s">
        <v>2165</v>
      </c>
      <c r="F267" s="5123" t="s">
        <v>2226</v>
      </c>
      <c r="G267" s="3806" t="s">
        <v>2028</v>
      </c>
      <c r="H267" s="3806" t="s">
        <v>2028</v>
      </c>
      <c r="I267" s="3806" t="s">
        <v>2029</v>
      </c>
      <c r="J267" s="3806" t="s">
        <v>2029</v>
      </c>
      <c r="K267" s="3806">
        <v>9</v>
      </c>
      <c r="L267" s="3806">
        <v>0</v>
      </c>
      <c r="M267" s="3806">
        <v>31</v>
      </c>
      <c r="N267" s="3806">
        <v>9</v>
      </c>
      <c r="O267" s="3806">
        <v>0</v>
      </c>
      <c r="P267" s="3806">
        <v>31</v>
      </c>
      <c r="Q267" s="546" t="s">
        <v>2140</v>
      </c>
      <c r="R267" s="3806" t="s">
        <v>2141</v>
      </c>
      <c r="S267" s="5640">
        <v>13170</v>
      </c>
      <c r="T267" s="5640">
        <v>13170</v>
      </c>
      <c r="U267" s="5640">
        <v>20550</v>
      </c>
      <c r="V267" s="5123">
        <v>512</v>
      </c>
      <c r="W267" s="5123">
        <v>512</v>
      </c>
      <c r="X267" s="5123">
        <v>1728</v>
      </c>
      <c r="Y267" s="5123">
        <v>8</v>
      </c>
      <c r="Z267" s="5123">
        <v>2</v>
      </c>
      <c r="AA267" s="5123" t="s">
        <v>2032</v>
      </c>
      <c r="AB267" s="5123" t="s">
        <v>2033</v>
      </c>
      <c r="AC267" s="5123" t="s">
        <v>2137</v>
      </c>
      <c r="AD267" s="3326" t="s">
        <v>2035</v>
      </c>
      <c r="AE267" s="3079" t="s">
        <v>6172</v>
      </c>
      <c r="AF267" s="555" t="s">
        <v>857</v>
      </c>
      <c r="AG267" s="551"/>
      <c r="AH267" s="3256">
        <v>270</v>
      </c>
      <c r="AI267" s="551" t="s">
        <v>2137</v>
      </c>
      <c r="AJ267" s="555" t="s">
        <v>854</v>
      </c>
      <c r="AK267" s="551" t="s">
        <v>2142</v>
      </c>
      <c r="AL267" s="546" t="s">
        <v>1135</v>
      </c>
      <c r="AM267" s="18" t="s">
        <v>1708</v>
      </c>
      <c r="AN267" s="550" t="s">
        <v>858</v>
      </c>
      <c r="AO267" s="550">
        <v>2</v>
      </c>
      <c r="AP267" s="550" t="s">
        <v>859</v>
      </c>
      <c r="AQ267" s="550">
        <v>2</v>
      </c>
      <c r="AR267" s="550"/>
      <c r="AS267" s="550"/>
      <c r="AT267" s="550"/>
      <c r="AU267" s="550"/>
      <c r="AV267" s="860"/>
      <c r="AW267" s="4559" t="s">
        <v>2468</v>
      </c>
      <c r="AX267" s="4559" t="s">
        <v>2452</v>
      </c>
      <c r="AY267" s="4559"/>
      <c r="BC267" s="237"/>
      <c r="BD267" s="237"/>
      <c r="BE267" s="237"/>
      <c r="BF267" s="237"/>
      <c r="BG267" s="237"/>
      <c r="BH267" s="237"/>
      <c r="BI267" s="237"/>
      <c r="BJ267" s="237"/>
      <c r="BK267" s="237"/>
      <c r="BL267" s="237"/>
      <c r="BM267" s="237"/>
      <c r="BN267" s="237"/>
      <c r="BO267" s="237"/>
      <c r="BP267" s="237"/>
      <c r="BQ267" s="237"/>
      <c r="BR267" s="237"/>
      <c r="BS267" s="237"/>
      <c r="BT267" s="237"/>
      <c r="BU267" s="237"/>
      <c r="BV267" s="237"/>
      <c r="BW267" s="237"/>
      <c r="BX267" s="237"/>
      <c r="BY267" s="237"/>
      <c r="BZ267" s="237"/>
      <c r="CA267" s="237"/>
      <c r="CB267" s="237"/>
      <c r="CC267" s="237"/>
      <c r="CD267" s="237"/>
      <c r="CE267" s="237"/>
      <c r="CF267" s="237"/>
      <c r="CG267" s="237"/>
      <c r="CH267" s="237"/>
      <c r="CI267" s="237"/>
      <c r="CJ267" s="237"/>
      <c r="CK267" s="237"/>
      <c r="CL267" s="237"/>
      <c r="CM267" s="237"/>
      <c r="CN267" s="237"/>
      <c r="CO267" s="237"/>
    </row>
    <row r="268" spans="1:93">
      <c r="A268" s="5454"/>
      <c r="B268" s="4560"/>
      <c r="C268" s="5673"/>
      <c r="D268" s="3807"/>
      <c r="E268" s="5119"/>
      <c r="F268" s="5119"/>
      <c r="G268" s="3807"/>
      <c r="H268" s="3807"/>
      <c r="I268" s="3807"/>
      <c r="J268" s="3807"/>
      <c r="K268" s="3807"/>
      <c r="L268" s="3807"/>
      <c r="M268" s="3807"/>
      <c r="N268" s="3807"/>
      <c r="O268" s="3807"/>
      <c r="P268" s="3807"/>
      <c r="Q268" s="546"/>
      <c r="R268" s="3807"/>
      <c r="S268" s="5629"/>
      <c r="T268" s="5629"/>
      <c r="U268" s="5629"/>
      <c r="V268" s="5119"/>
      <c r="W268" s="5119"/>
      <c r="X268" s="5119"/>
      <c r="Y268" s="5119"/>
      <c r="Z268" s="5119"/>
      <c r="AA268" s="5119"/>
      <c r="AB268" s="5119"/>
      <c r="AC268" s="5119"/>
      <c r="AD268" s="3326" t="s">
        <v>2035</v>
      </c>
      <c r="AE268" s="3072"/>
      <c r="AF268" s="555" t="s">
        <v>857</v>
      </c>
      <c r="AG268" s="551"/>
      <c r="AH268" s="3256">
        <v>1500</v>
      </c>
      <c r="AI268" s="551" t="s">
        <v>2137</v>
      </c>
      <c r="AJ268" s="555" t="s">
        <v>874</v>
      </c>
      <c r="AK268" s="551" t="s">
        <v>2142</v>
      </c>
      <c r="AL268" s="122" t="s">
        <v>1158</v>
      </c>
      <c r="AM268" s="259" t="s">
        <v>341</v>
      </c>
      <c r="AN268" s="550" t="s">
        <v>858</v>
      </c>
      <c r="AO268" s="550">
        <v>4</v>
      </c>
      <c r="AP268" s="550" t="s">
        <v>859</v>
      </c>
      <c r="AQ268" s="550">
        <v>4</v>
      </c>
      <c r="AR268" s="550">
        <v>6</v>
      </c>
      <c r="AS268" s="550" t="s">
        <v>875</v>
      </c>
      <c r="AT268" s="550" t="s">
        <v>859</v>
      </c>
      <c r="AU268" s="550" t="s">
        <v>876</v>
      </c>
      <c r="AV268" s="860" t="s">
        <v>877</v>
      </c>
      <c r="AW268" s="4560"/>
      <c r="AX268" s="4560"/>
      <c r="AY268" s="4560"/>
      <c r="BC268" s="237"/>
      <c r="BD268" s="237"/>
      <c r="BE268" s="237"/>
      <c r="BF268" s="237"/>
      <c r="BG268" s="237"/>
      <c r="BH268" s="237"/>
      <c r="BI268" s="237"/>
      <c r="BJ268" s="237"/>
      <c r="BK268" s="237"/>
      <c r="BL268" s="237"/>
      <c r="BM268" s="237"/>
      <c r="BN268" s="237"/>
      <c r="BO268" s="237"/>
      <c r="BP268" s="237"/>
      <c r="BQ268" s="237"/>
      <c r="BR268" s="237"/>
      <c r="BS268" s="237"/>
      <c r="BT268" s="237"/>
      <c r="BU268" s="237"/>
      <c r="BV268" s="237"/>
      <c r="BW268" s="237"/>
      <c r="BX268" s="237"/>
      <c r="BY268" s="237"/>
      <c r="BZ268" s="237"/>
      <c r="CA268" s="237"/>
      <c r="CB268" s="237"/>
      <c r="CC268" s="237"/>
      <c r="CD268" s="237"/>
      <c r="CE268" s="237"/>
      <c r="CF268" s="237"/>
      <c r="CG268" s="237"/>
      <c r="CH268" s="237"/>
      <c r="CI268" s="237"/>
      <c r="CJ268" s="237"/>
      <c r="CK268" s="237"/>
      <c r="CL268" s="237"/>
      <c r="CM268" s="237"/>
      <c r="CN268" s="237"/>
      <c r="CO268" s="237"/>
    </row>
    <row r="269" spans="1:93">
      <c r="A269" s="5454"/>
      <c r="B269" s="4560"/>
      <c r="C269" s="5673"/>
      <c r="D269" s="3807"/>
      <c r="E269" s="5119"/>
      <c r="F269" s="5119"/>
      <c r="G269" s="3807"/>
      <c r="H269" s="3807"/>
      <c r="I269" s="3807"/>
      <c r="J269" s="3807"/>
      <c r="K269" s="3807"/>
      <c r="L269" s="3807"/>
      <c r="M269" s="3807"/>
      <c r="N269" s="3807"/>
      <c r="O269" s="3807"/>
      <c r="P269" s="3807"/>
      <c r="Q269" s="546"/>
      <c r="R269" s="3807"/>
      <c r="S269" s="5629"/>
      <c r="T269" s="5629"/>
      <c r="U269" s="5629"/>
      <c r="V269" s="5119"/>
      <c r="W269" s="5119"/>
      <c r="X269" s="5119"/>
      <c r="Y269" s="5119"/>
      <c r="Z269" s="5119"/>
      <c r="AA269" s="5119"/>
      <c r="AB269" s="5119"/>
      <c r="AC269" s="5119"/>
      <c r="AD269" s="3326" t="s">
        <v>2035</v>
      </c>
      <c r="AE269" s="3072"/>
      <c r="AF269" s="555" t="s">
        <v>857</v>
      </c>
      <c r="AG269" s="551"/>
      <c r="AH269" s="3256">
        <v>1405</v>
      </c>
      <c r="AI269" s="551" t="s">
        <v>2137</v>
      </c>
      <c r="AJ269" s="555" t="s">
        <v>868</v>
      </c>
      <c r="AK269" s="551" t="s">
        <v>2142</v>
      </c>
      <c r="AL269" s="555" t="s">
        <v>869</v>
      </c>
      <c r="AM269" s="259" t="s">
        <v>869</v>
      </c>
      <c r="AN269" s="550" t="s">
        <v>858</v>
      </c>
      <c r="AO269" s="550">
        <v>2</v>
      </c>
      <c r="AP269" s="550" t="s">
        <v>859</v>
      </c>
      <c r="AQ269" s="550">
        <v>2</v>
      </c>
      <c r="AR269" s="550"/>
      <c r="AS269" s="550"/>
      <c r="AT269" s="550"/>
      <c r="AU269" s="550"/>
      <c r="AV269" s="860"/>
      <c r="AW269" s="4560"/>
      <c r="AX269" s="4560"/>
      <c r="AY269" s="4560"/>
      <c r="BC269" s="237"/>
      <c r="BD269" s="237"/>
      <c r="BE269" s="237"/>
      <c r="BF269" s="237"/>
      <c r="BG269" s="237"/>
      <c r="BH269" s="237"/>
      <c r="BI269" s="237"/>
      <c r="BJ269" s="237"/>
      <c r="BK269" s="237"/>
      <c r="BL269" s="237"/>
      <c r="BM269" s="237"/>
      <c r="BN269" s="237"/>
      <c r="BO269" s="237"/>
      <c r="BP269" s="237"/>
      <c r="BQ269" s="237"/>
      <c r="BR269" s="237"/>
      <c r="BS269" s="237"/>
      <c r="BT269" s="237"/>
      <c r="BU269" s="237"/>
      <c r="BV269" s="237"/>
      <c r="BW269" s="237"/>
      <c r="BX269" s="237"/>
      <c r="BY269" s="237"/>
      <c r="BZ269" s="237"/>
      <c r="CA269" s="237"/>
      <c r="CB269" s="237"/>
      <c r="CC269" s="237"/>
      <c r="CD269" s="237"/>
      <c r="CE269" s="237"/>
      <c r="CF269" s="237"/>
      <c r="CG269" s="237"/>
      <c r="CH269" s="237"/>
      <c r="CI269" s="237"/>
      <c r="CJ269" s="237"/>
      <c r="CK269" s="237"/>
      <c r="CL269" s="237"/>
      <c r="CM269" s="237"/>
      <c r="CN269" s="237"/>
      <c r="CO269" s="237"/>
    </row>
    <row r="270" spans="1:93">
      <c r="A270" s="5454"/>
      <c r="B270" s="4561"/>
      <c r="C270" s="5674"/>
      <c r="D270" s="3811"/>
      <c r="E270" s="5120"/>
      <c r="F270" s="5120"/>
      <c r="G270" s="3811"/>
      <c r="H270" s="3811"/>
      <c r="I270" s="3811"/>
      <c r="J270" s="3811"/>
      <c r="K270" s="3811"/>
      <c r="L270" s="3811"/>
      <c r="M270" s="3811"/>
      <c r="N270" s="3811"/>
      <c r="O270" s="3811"/>
      <c r="P270" s="3811"/>
      <c r="Q270" s="547"/>
      <c r="R270" s="3811"/>
      <c r="S270" s="5630"/>
      <c r="T270" s="5630"/>
      <c r="U270" s="5630"/>
      <c r="V270" s="5120"/>
      <c r="W270" s="5120"/>
      <c r="X270" s="5120"/>
      <c r="Y270" s="5120"/>
      <c r="Z270" s="5120"/>
      <c r="AA270" s="5120"/>
      <c r="AB270" s="5120"/>
      <c r="AC270" s="5120"/>
      <c r="AD270" s="3326" t="s">
        <v>2035</v>
      </c>
      <c r="AE270" s="3071"/>
      <c r="AF270" s="555" t="s">
        <v>857</v>
      </c>
      <c r="AG270" s="551"/>
      <c r="AH270" s="3256">
        <v>1300</v>
      </c>
      <c r="AI270" s="551" t="s">
        <v>2137</v>
      </c>
      <c r="AJ270" s="555" t="s">
        <v>860</v>
      </c>
      <c r="AK270" s="551" t="s">
        <v>2142</v>
      </c>
      <c r="AL270" s="550" t="s">
        <v>646</v>
      </c>
      <c r="AM270" s="551" t="s">
        <v>647</v>
      </c>
      <c r="AN270" s="550" t="s">
        <v>858</v>
      </c>
      <c r="AO270" s="550">
        <v>2</v>
      </c>
      <c r="AP270" s="550" t="s">
        <v>859</v>
      </c>
      <c r="AQ270" s="550">
        <v>2</v>
      </c>
      <c r="AR270" s="550"/>
      <c r="AS270" s="550"/>
      <c r="AT270" s="550"/>
      <c r="AU270" s="550"/>
      <c r="AV270" s="860"/>
      <c r="AW270" s="4561"/>
      <c r="AX270" s="4561"/>
      <c r="AY270" s="4561"/>
      <c r="BC270" s="237"/>
      <c r="BD270" s="237"/>
      <c r="BE270" s="237"/>
      <c r="BF270" s="237"/>
      <c r="BG270" s="237"/>
      <c r="BH270" s="237"/>
      <c r="BI270" s="237"/>
      <c r="BJ270" s="237"/>
      <c r="BK270" s="237"/>
      <c r="BL270" s="237"/>
      <c r="BM270" s="237"/>
      <c r="BN270" s="237"/>
      <c r="BO270" s="237"/>
      <c r="BP270" s="237"/>
      <c r="BQ270" s="237"/>
      <c r="BR270" s="237"/>
      <c r="BS270" s="237"/>
      <c r="BT270" s="237"/>
      <c r="BU270" s="237"/>
      <c r="BV270" s="237"/>
      <c r="BW270" s="237"/>
      <c r="BX270" s="237"/>
      <c r="BY270" s="237"/>
      <c r="BZ270" s="237"/>
      <c r="CA270" s="237"/>
      <c r="CB270" s="237"/>
      <c r="CC270" s="237"/>
      <c r="CD270" s="237"/>
      <c r="CE270" s="237"/>
      <c r="CF270" s="237"/>
      <c r="CG270" s="237"/>
      <c r="CH270" s="237"/>
      <c r="CI270" s="237"/>
      <c r="CJ270" s="237"/>
      <c r="CK270" s="237"/>
      <c r="CL270" s="237"/>
      <c r="CM270" s="237"/>
      <c r="CN270" s="237"/>
      <c r="CO270" s="237"/>
    </row>
    <row r="271" spans="1:93">
      <c r="A271" s="5454"/>
      <c r="B271" s="4559" t="s">
        <v>2463</v>
      </c>
      <c r="C271" s="5672" t="s">
        <v>3669</v>
      </c>
      <c r="D271" s="3806" t="s">
        <v>1632</v>
      </c>
      <c r="E271" s="5123" t="s">
        <v>2165</v>
      </c>
      <c r="F271" s="5123" t="s">
        <v>2227</v>
      </c>
      <c r="G271" s="3806" t="s">
        <v>2028</v>
      </c>
      <c r="H271" s="3806" t="s">
        <v>2028</v>
      </c>
      <c r="I271" s="3806" t="s">
        <v>2029</v>
      </c>
      <c r="J271" s="3806" t="s">
        <v>2029</v>
      </c>
      <c r="K271" s="3806">
        <v>9</v>
      </c>
      <c r="L271" s="3806">
        <v>0</v>
      </c>
      <c r="M271" s="3806">
        <v>31</v>
      </c>
      <c r="N271" s="3806">
        <v>9</v>
      </c>
      <c r="O271" s="3806">
        <v>0</v>
      </c>
      <c r="P271" s="3806">
        <v>31</v>
      </c>
      <c r="Q271" s="546" t="s">
        <v>2140</v>
      </c>
      <c r="R271" s="3806" t="s">
        <v>2141</v>
      </c>
      <c r="S271" s="5123">
        <v>13680</v>
      </c>
      <c r="T271" s="5123">
        <v>13680</v>
      </c>
      <c r="U271" s="5640">
        <v>24756</v>
      </c>
      <c r="V271" s="5123">
        <v>512</v>
      </c>
      <c r="W271" s="5123">
        <v>512</v>
      </c>
      <c r="X271" s="5123">
        <v>1728</v>
      </c>
      <c r="Y271" s="5123">
        <v>8</v>
      </c>
      <c r="Z271" s="5123">
        <v>2</v>
      </c>
      <c r="AA271" s="5123" t="s">
        <v>2032</v>
      </c>
      <c r="AB271" s="5123" t="s">
        <v>2033</v>
      </c>
      <c r="AC271" s="5123" t="s">
        <v>2137</v>
      </c>
      <c r="AD271" s="3326" t="s">
        <v>2035</v>
      </c>
      <c r="AE271" s="3079" t="s">
        <v>6173</v>
      </c>
      <c r="AF271" s="555" t="s">
        <v>857</v>
      </c>
      <c r="AG271" s="551"/>
      <c r="AH271" s="3256">
        <v>270</v>
      </c>
      <c r="AI271" s="551" t="s">
        <v>2137</v>
      </c>
      <c r="AJ271" s="555" t="s">
        <v>854</v>
      </c>
      <c r="AK271" s="551" t="s">
        <v>2142</v>
      </c>
      <c r="AL271" s="555" t="s">
        <v>866</v>
      </c>
      <c r="AM271" s="551" t="s">
        <v>1708</v>
      </c>
      <c r="AN271" s="550" t="s">
        <v>858</v>
      </c>
      <c r="AO271" s="550">
        <v>2</v>
      </c>
      <c r="AP271" s="550" t="s">
        <v>859</v>
      </c>
      <c r="AQ271" s="550">
        <v>2</v>
      </c>
      <c r="AR271" s="550"/>
      <c r="AS271" s="550"/>
      <c r="AT271" s="550"/>
      <c r="AU271" s="550"/>
      <c r="AV271" s="860"/>
      <c r="AW271" s="4559" t="s">
        <v>2468</v>
      </c>
      <c r="AX271" s="4559" t="s">
        <v>2452</v>
      </c>
      <c r="AY271" s="4559"/>
      <c r="BC271" s="237"/>
      <c r="BD271" s="237"/>
      <c r="BE271" s="237"/>
      <c r="BF271" s="237"/>
      <c r="BG271" s="237"/>
      <c r="BH271" s="237"/>
      <c r="BI271" s="237"/>
      <c r="BJ271" s="237"/>
      <c r="BK271" s="237"/>
      <c r="BL271" s="237"/>
      <c r="BM271" s="237"/>
      <c r="BN271" s="237"/>
      <c r="BO271" s="237"/>
      <c r="BP271" s="237"/>
      <c r="BQ271" s="237"/>
      <c r="BR271" s="237"/>
      <c r="BS271" s="237"/>
      <c r="BT271" s="237"/>
      <c r="BU271" s="237"/>
      <c r="BV271" s="237"/>
      <c r="BW271" s="237"/>
      <c r="BX271" s="237"/>
      <c r="BY271" s="237"/>
      <c r="BZ271" s="237"/>
      <c r="CA271" s="237"/>
      <c r="CB271" s="237"/>
      <c r="CC271" s="237"/>
      <c r="CD271" s="237"/>
      <c r="CE271" s="237"/>
      <c r="CF271" s="237"/>
      <c r="CG271" s="237"/>
      <c r="CH271" s="237"/>
      <c r="CI271" s="237"/>
      <c r="CJ271" s="237"/>
      <c r="CK271" s="237"/>
      <c r="CL271" s="237"/>
      <c r="CM271" s="237"/>
      <c r="CN271" s="237"/>
      <c r="CO271" s="237"/>
    </row>
    <row r="272" spans="1:93">
      <c r="A272" s="5454"/>
      <c r="B272" s="4560"/>
      <c r="C272" s="5673"/>
      <c r="D272" s="3807"/>
      <c r="E272" s="5119"/>
      <c r="F272" s="5119"/>
      <c r="G272" s="3807"/>
      <c r="H272" s="3807"/>
      <c r="I272" s="3807"/>
      <c r="J272" s="3807"/>
      <c r="K272" s="3807"/>
      <c r="L272" s="3807"/>
      <c r="M272" s="3807"/>
      <c r="N272" s="3807"/>
      <c r="O272" s="3807"/>
      <c r="P272" s="3807"/>
      <c r="Q272" s="546"/>
      <c r="R272" s="3807"/>
      <c r="S272" s="5119"/>
      <c r="T272" s="5119"/>
      <c r="U272" s="5629"/>
      <c r="V272" s="5119"/>
      <c r="W272" s="5119"/>
      <c r="X272" s="5119"/>
      <c r="Y272" s="5119"/>
      <c r="Z272" s="5119"/>
      <c r="AA272" s="5119"/>
      <c r="AB272" s="5119"/>
      <c r="AC272" s="5119"/>
      <c r="AD272" s="3326" t="s">
        <v>2035</v>
      </c>
      <c r="AE272" s="3072"/>
      <c r="AF272" s="555" t="s">
        <v>857</v>
      </c>
      <c r="AG272" s="551"/>
      <c r="AH272" s="3256">
        <v>1500</v>
      </c>
      <c r="AI272" s="551" t="s">
        <v>2137</v>
      </c>
      <c r="AJ272" s="555" t="s">
        <v>874</v>
      </c>
      <c r="AK272" s="551" t="s">
        <v>2142</v>
      </c>
      <c r="AL272" s="122" t="s">
        <v>1158</v>
      </c>
      <c r="AM272" s="259" t="s">
        <v>341</v>
      </c>
      <c r="AN272" s="550" t="s">
        <v>858</v>
      </c>
      <c r="AO272" s="550">
        <v>4</v>
      </c>
      <c r="AP272" s="550" t="s">
        <v>859</v>
      </c>
      <c r="AQ272" s="550">
        <v>4</v>
      </c>
      <c r="AR272" s="550">
        <v>6</v>
      </c>
      <c r="AS272" s="550" t="s">
        <v>875</v>
      </c>
      <c r="AT272" s="550" t="s">
        <v>859</v>
      </c>
      <c r="AU272" s="550" t="s">
        <v>876</v>
      </c>
      <c r="AV272" s="860" t="s">
        <v>877</v>
      </c>
      <c r="AW272" s="4560"/>
      <c r="AX272" s="4560"/>
      <c r="AY272" s="4560"/>
      <c r="BC272" s="237"/>
      <c r="BD272" s="237"/>
      <c r="BE272" s="237"/>
      <c r="BF272" s="237"/>
      <c r="BG272" s="237"/>
      <c r="BH272" s="237"/>
      <c r="BI272" s="237"/>
      <c r="BJ272" s="237"/>
      <c r="BK272" s="237"/>
      <c r="BL272" s="237"/>
      <c r="BM272" s="237"/>
      <c r="BN272" s="237"/>
      <c r="BO272" s="237"/>
      <c r="BP272" s="237"/>
      <c r="BQ272" s="237"/>
      <c r="BR272" s="237"/>
      <c r="BS272" s="237"/>
      <c r="BT272" s="237"/>
      <c r="BU272" s="237"/>
      <c r="BV272" s="237"/>
      <c r="BW272" s="237"/>
      <c r="BX272" s="237"/>
      <c r="BY272" s="237"/>
      <c r="BZ272" s="237"/>
      <c r="CA272" s="237"/>
      <c r="CB272" s="237"/>
      <c r="CC272" s="237"/>
      <c r="CD272" s="237"/>
      <c r="CE272" s="237"/>
      <c r="CF272" s="237"/>
      <c r="CG272" s="237"/>
      <c r="CH272" s="237"/>
      <c r="CI272" s="237"/>
      <c r="CJ272" s="237"/>
      <c r="CK272" s="237"/>
      <c r="CL272" s="237"/>
      <c r="CM272" s="237"/>
      <c r="CN272" s="237"/>
      <c r="CO272" s="237"/>
    </row>
    <row r="273" spans="1:93">
      <c r="A273" s="5454"/>
      <c r="B273" s="4560"/>
      <c r="C273" s="5673"/>
      <c r="D273" s="3807"/>
      <c r="E273" s="5119"/>
      <c r="F273" s="5119"/>
      <c r="G273" s="3807"/>
      <c r="H273" s="3807"/>
      <c r="I273" s="3807"/>
      <c r="J273" s="3807"/>
      <c r="K273" s="3807"/>
      <c r="L273" s="3807"/>
      <c r="M273" s="3807"/>
      <c r="N273" s="3807"/>
      <c r="O273" s="3807"/>
      <c r="P273" s="3807"/>
      <c r="Q273" s="546"/>
      <c r="R273" s="3807"/>
      <c r="S273" s="5119"/>
      <c r="T273" s="5119"/>
      <c r="U273" s="5629"/>
      <c r="V273" s="5119"/>
      <c r="W273" s="5119"/>
      <c r="X273" s="5119"/>
      <c r="Y273" s="5119"/>
      <c r="Z273" s="5119"/>
      <c r="AA273" s="5119"/>
      <c r="AB273" s="5119"/>
      <c r="AC273" s="5119"/>
      <c r="AD273" s="3326" t="s">
        <v>2035</v>
      </c>
      <c r="AE273" s="3072"/>
      <c r="AF273" s="555" t="s">
        <v>857</v>
      </c>
      <c r="AG273" s="551"/>
      <c r="AH273" s="3256">
        <v>1405</v>
      </c>
      <c r="AI273" s="551" t="s">
        <v>2137</v>
      </c>
      <c r="AJ273" s="555" t="s">
        <v>868</v>
      </c>
      <c r="AK273" s="551" t="s">
        <v>2142</v>
      </c>
      <c r="AL273" s="555" t="s">
        <v>869</v>
      </c>
      <c r="AM273" s="259" t="s">
        <v>869</v>
      </c>
      <c r="AN273" s="550" t="s">
        <v>858</v>
      </c>
      <c r="AO273" s="550">
        <v>2</v>
      </c>
      <c r="AP273" s="550" t="s">
        <v>859</v>
      </c>
      <c r="AQ273" s="550">
        <v>2</v>
      </c>
      <c r="AR273" s="550"/>
      <c r="AS273" s="550"/>
      <c r="AT273" s="550"/>
      <c r="AU273" s="550"/>
      <c r="AV273" s="860"/>
      <c r="AW273" s="4560"/>
      <c r="AX273" s="4560"/>
      <c r="AY273" s="4560"/>
      <c r="BC273" s="237"/>
      <c r="BD273" s="237"/>
      <c r="BE273" s="237"/>
      <c r="BF273" s="237"/>
      <c r="BG273" s="237"/>
      <c r="BH273" s="237"/>
      <c r="BI273" s="237"/>
      <c r="BJ273" s="237"/>
      <c r="BK273" s="237"/>
      <c r="BL273" s="237"/>
      <c r="BM273" s="237"/>
      <c r="BN273" s="237"/>
      <c r="BO273" s="237"/>
      <c r="BP273" s="237"/>
      <c r="BQ273" s="237"/>
      <c r="BR273" s="237"/>
      <c r="BS273" s="237"/>
      <c r="BT273" s="237"/>
      <c r="BU273" s="237"/>
      <c r="BV273" s="237"/>
      <c r="BW273" s="237"/>
      <c r="BX273" s="237"/>
      <c r="BY273" s="237"/>
      <c r="BZ273" s="237"/>
      <c r="CA273" s="237"/>
      <c r="CB273" s="237"/>
      <c r="CC273" s="237"/>
      <c r="CD273" s="237"/>
      <c r="CE273" s="237"/>
      <c r="CF273" s="237"/>
      <c r="CG273" s="237"/>
      <c r="CH273" s="237"/>
      <c r="CI273" s="237"/>
      <c r="CJ273" s="237"/>
      <c r="CK273" s="237"/>
      <c r="CL273" s="237"/>
      <c r="CM273" s="237"/>
      <c r="CN273" s="237"/>
      <c r="CO273" s="237"/>
    </row>
    <row r="274" spans="1:93">
      <c r="A274" s="5845"/>
      <c r="B274" s="4561"/>
      <c r="C274" s="5674"/>
      <c r="D274" s="3811"/>
      <c r="E274" s="5120"/>
      <c r="F274" s="5120"/>
      <c r="G274" s="3811"/>
      <c r="H274" s="3811"/>
      <c r="I274" s="3811"/>
      <c r="J274" s="3811"/>
      <c r="K274" s="3811"/>
      <c r="L274" s="3811"/>
      <c r="M274" s="3811"/>
      <c r="N274" s="3811"/>
      <c r="O274" s="3811"/>
      <c r="P274" s="3811"/>
      <c r="Q274" s="547"/>
      <c r="R274" s="3811"/>
      <c r="S274" s="5120"/>
      <c r="T274" s="5120"/>
      <c r="U274" s="5629"/>
      <c r="V274" s="5120"/>
      <c r="W274" s="5120"/>
      <c r="X274" s="5120"/>
      <c r="Y274" s="5120"/>
      <c r="Z274" s="5120"/>
      <c r="AA274" s="5120"/>
      <c r="AB274" s="5120"/>
      <c r="AC274" s="5120"/>
      <c r="AD274" s="3326" t="s">
        <v>2035</v>
      </c>
      <c r="AE274" s="3071"/>
      <c r="AF274" s="555" t="s">
        <v>857</v>
      </c>
      <c r="AG274" s="551"/>
      <c r="AH274" s="3256">
        <v>1300</v>
      </c>
      <c r="AI274" s="551" t="s">
        <v>2137</v>
      </c>
      <c r="AJ274" s="555" t="s">
        <v>860</v>
      </c>
      <c r="AK274" s="551" t="s">
        <v>2142</v>
      </c>
      <c r="AL274" s="550" t="s">
        <v>646</v>
      </c>
      <c r="AM274" s="551" t="s">
        <v>647</v>
      </c>
      <c r="AN274" s="550" t="s">
        <v>858</v>
      </c>
      <c r="AO274" s="550">
        <v>2</v>
      </c>
      <c r="AP274" s="550" t="s">
        <v>859</v>
      </c>
      <c r="AQ274" s="550">
        <v>2</v>
      </c>
      <c r="AR274" s="550"/>
      <c r="AS274" s="550"/>
      <c r="AT274" s="550"/>
      <c r="AU274" s="550"/>
      <c r="AV274" s="860"/>
      <c r="AW274" s="4561"/>
      <c r="AX274" s="4561"/>
      <c r="AY274" s="4561"/>
      <c r="BC274" s="237"/>
      <c r="BD274" s="237"/>
      <c r="BE274" s="237"/>
      <c r="BF274" s="237"/>
      <c r="BG274" s="237"/>
      <c r="BH274" s="237"/>
      <c r="BI274" s="237"/>
      <c r="BJ274" s="237"/>
      <c r="BK274" s="237"/>
      <c r="BL274" s="237"/>
      <c r="BM274" s="237"/>
      <c r="BN274" s="237"/>
      <c r="BO274" s="237"/>
      <c r="BP274" s="237"/>
      <c r="BQ274" s="237"/>
      <c r="BR274" s="237"/>
      <c r="BS274" s="237"/>
      <c r="BT274" s="237"/>
      <c r="BU274" s="237"/>
      <c r="BV274" s="237"/>
      <c r="BW274" s="237"/>
      <c r="BX274" s="237"/>
      <c r="BY274" s="237"/>
      <c r="BZ274" s="237"/>
      <c r="CA274" s="237"/>
      <c r="CB274" s="237"/>
      <c r="CC274" s="237"/>
      <c r="CD274" s="237"/>
      <c r="CE274" s="237"/>
      <c r="CF274" s="237"/>
      <c r="CG274" s="237"/>
      <c r="CH274" s="237"/>
      <c r="CI274" s="237"/>
      <c r="CJ274" s="237"/>
      <c r="CK274" s="237"/>
      <c r="CL274" s="237"/>
      <c r="CM274" s="237"/>
      <c r="CN274" s="237"/>
      <c r="CO274" s="237"/>
    </row>
    <row r="275" spans="1:93">
      <c r="A275" s="5495" t="s">
        <v>4095</v>
      </c>
      <c r="B275" s="4559" t="s">
        <v>2463</v>
      </c>
      <c r="C275" s="5672" t="s">
        <v>3663</v>
      </c>
      <c r="D275" s="3806" t="s">
        <v>1651</v>
      </c>
      <c r="E275" s="5123" t="s">
        <v>2165</v>
      </c>
      <c r="F275" s="5123" t="s">
        <v>2228</v>
      </c>
      <c r="G275" s="3806" t="s">
        <v>2028</v>
      </c>
      <c r="H275" s="3806" t="s">
        <v>2028</v>
      </c>
      <c r="I275" s="3806" t="s">
        <v>2029</v>
      </c>
      <c r="J275" s="3806" t="s">
        <v>2029</v>
      </c>
      <c r="K275" s="3806">
        <v>9</v>
      </c>
      <c r="L275" s="3806">
        <v>0</v>
      </c>
      <c r="M275" s="3806">
        <v>31</v>
      </c>
      <c r="N275" s="3806">
        <v>9</v>
      </c>
      <c r="O275" s="3806">
        <v>0</v>
      </c>
      <c r="P275" s="3806">
        <v>31</v>
      </c>
      <c r="Q275" s="546" t="s">
        <v>2140</v>
      </c>
      <c r="R275" s="3806" t="s">
        <v>2141</v>
      </c>
      <c r="S275" s="5123">
        <v>12910</v>
      </c>
      <c r="T275" s="5123">
        <v>12910</v>
      </c>
      <c r="U275" s="5123">
        <v>22622</v>
      </c>
      <c r="V275" s="5123">
        <v>512</v>
      </c>
      <c r="W275" s="5123">
        <v>512</v>
      </c>
      <c r="X275" s="5123">
        <v>1472</v>
      </c>
      <c r="Y275" s="5123">
        <v>8</v>
      </c>
      <c r="Z275" s="5123">
        <v>2</v>
      </c>
      <c r="AA275" s="5123" t="s">
        <v>2032</v>
      </c>
      <c r="AB275" s="5123" t="s">
        <v>2033</v>
      </c>
      <c r="AC275" s="5123" t="s">
        <v>2137</v>
      </c>
      <c r="AD275" s="3326" t="s">
        <v>2035</v>
      </c>
      <c r="AE275" s="3079" t="s">
        <v>6172</v>
      </c>
      <c r="AF275" s="555" t="s">
        <v>857</v>
      </c>
      <c r="AG275" s="551"/>
      <c r="AH275" s="3256">
        <v>270</v>
      </c>
      <c r="AI275" s="551" t="s">
        <v>2137</v>
      </c>
      <c r="AJ275" s="555" t="s">
        <v>854</v>
      </c>
      <c r="AK275" s="551" t="s">
        <v>2142</v>
      </c>
      <c r="AL275" s="546" t="s">
        <v>1135</v>
      </c>
      <c r="AM275" s="18" t="s">
        <v>1708</v>
      </c>
      <c r="AN275" s="550" t="s">
        <v>858</v>
      </c>
      <c r="AO275" s="550">
        <v>2</v>
      </c>
      <c r="AP275" s="550" t="s">
        <v>859</v>
      </c>
      <c r="AQ275" s="550">
        <v>2</v>
      </c>
      <c r="AR275" s="550"/>
      <c r="AS275" s="550"/>
      <c r="AT275" s="550"/>
      <c r="AU275" s="550"/>
      <c r="AV275" s="860"/>
      <c r="AW275" s="4559" t="s">
        <v>2468</v>
      </c>
      <c r="AX275" s="4559" t="s">
        <v>2452</v>
      </c>
      <c r="AY275" s="4559"/>
      <c r="BC275" s="237"/>
      <c r="BD275" s="237"/>
      <c r="BE275" s="237"/>
      <c r="BF275" s="237"/>
      <c r="BG275" s="237"/>
      <c r="BH275" s="237"/>
      <c r="BI275" s="237"/>
      <c r="BJ275" s="237"/>
      <c r="BK275" s="237"/>
      <c r="BL275" s="237"/>
      <c r="BM275" s="237"/>
      <c r="BN275" s="237"/>
      <c r="BO275" s="237"/>
      <c r="BP275" s="237"/>
      <c r="BQ275" s="237"/>
      <c r="BR275" s="237"/>
      <c r="BS275" s="237"/>
      <c r="BT275" s="237"/>
      <c r="BU275" s="237"/>
      <c r="BV275" s="237"/>
      <c r="BW275" s="237"/>
      <c r="BX275" s="237"/>
      <c r="BY275" s="237"/>
      <c r="BZ275" s="237"/>
      <c r="CA275" s="237"/>
      <c r="CB275" s="237"/>
      <c r="CC275" s="237"/>
      <c r="CD275" s="237"/>
      <c r="CE275" s="237"/>
      <c r="CF275" s="237"/>
      <c r="CG275" s="237"/>
      <c r="CH275" s="237"/>
      <c r="CI275" s="237"/>
      <c r="CJ275" s="237"/>
      <c r="CK275" s="237"/>
      <c r="CL275" s="237"/>
      <c r="CM275" s="237"/>
      <c r="CN275" s="237"/>
      <c r="CO275" s="237"/>
    </row>
    <row r="276" spans="1:93">
      <c r="A276" s="5454"/>
      <c r="B276" s="4560"/>
      <c r="C276" s="5673"/>
      <c r="D276" s="3807"/>
      <c r="E276" s="5119"/>
      <c r="F276" s="5119"/>
      <c r="G276" s="3807"/>
      <c r="H276" s="3807"/>
      <c r="I276" s="3807"/>
      <c r="J276" s="3807"/>
      <c r="K276" s="3807"/>
      <c r="L276" s="3807"/>
      <c r="M276" s="3807"/>
      <c r="N276" s="3807"/>
      <c r="O276" s="3807"/>
      <c r="P276" s="3807"/>
      <c r="Q276" s="546"/>
      <c r="R276" s="3807"/>
      <c r="S276" s="5119"/>
      <c r="T276" s="5119"/>
      <c r="U276" s="5119"/>
      <c r="V276" s="5119"/>
      <c r="W276" s="5119"/>
      <c r="X276" s="5119"/>
      <c r="Y276" s="5119"/>
      <c r="Z276" s="5119"/>
      <c r="AA276" s="5119"/>
      <c r="AB276" s="5119"/>
      <c r="AC276" s="5119"/>
      <c r="AD276" s="3326" t="s">
        <v>2035</v>
      </c>
      <c r="AE276" s="3072"/>
      <c r="AF276" s="550" t="s">
        <v>857</v>
      </c>
      <c r="AG276" s="551"/>
      <c r="AH276" s="3256">
        <v>1500</v>
      </c>
      <c r="AI276" s="551" t="s">
        <v>2137</v>
      </c>
      <c r="AJ276" s="555" t="s">
        <v>874</v>
      </c>
      <c r="AK276" s="551" t="s">
        <v>2142</v>
      </c>
      <c r="AL276" s="550" t="s">
        <v>344</v>
      </c>
      <c r="AM276" s="259" t="s">
        <v>341</v>
      </c>
      <c r="AN276" s="550" t="s">
        <v>858</v>
      </c>
      <c r="AO276" s="550">
        <v>2</v>
      </c>
      <c r="AP276" s="550" t="s">
        <v>859</v>
      </c>
      <c r="AQ276" s="550">
        <v>2</v>
      </c>
      <c r="AR276" s="550">
        <v>3</v>
      </c>
      <c r="AS276" s="550" t="s">
        <v>875</v>
      </c>
      <c r="AT276" s="550" t="s">
        <v>859</v>
      </c>
      <c r="AU276" s="550" t="s">
        <v>876</v>
      </c>
      <c r="AV276" s="860" t="s">
        <v>877</v>
      </c>
      <c r="AW276" s="4560"/>
      <c r="AX276" s="4560"/>
      <c r="AY276" s="4560"/>
      <c r="BC276" s="237"/>
      <c r="BD276" s="237"/>
      <c r="BE276" s="237"/>
      <c r="BF276" s="237"/>
      <c r="BG276" s="237"/>
      <c r="BH276" s="237"/>
      <c r="BI276" s="237"/>
      <c r="BJ276" s="237"/>
      <c r="BK276" s="237"/>
      <c r="BL276" s="237"/>
      <c r="BM276" s="237"/>
      <c r="BN276" s="237"/>
      <c r="BO276" s="237"/>
      <c r="BP276" s="237"/>
      <c r="BQ276" s="237"/>
      <c r="BR276" s="237"/>
      <c r="BS276" s="237"/>
      <c r="BT276" s="237"/>
      <c r="BU276" s="237"/>
      <c r="BV276" s="237"/>
      <c r="BW276" s="237"/>
      <c r="BX276" s="237"/>
      <c r="BY276" s="237"/>
      <c r="BZ276" s="237"/>
      <c r="CA276" s="237"/>
      <c r="CB276" s="237"/>
      <c r="CC276" s="237"/>
      <c r="CD276" s="237"/>
      <c r="CE276" s="237"/>
      <c r="CF276" s="237"/>
      <c r="CG276" s="237"/>
      <c r="CH276" s="237"/>
      <c r="CI276" s="237"/>
      <c r="CJ276" s="237"/>
      <c r="CK276" s="237"/>
      <c r="CL276" s="237"/>
      <c r="CM276" s="237"/>
      <c r="CN276" s="237"/>
      <c r="CO276" s="237"/>
    </row>
    <row r="277" spans="1:93">
      <c r="A277" s="5454"/>
      <c r="B277" s="4561"/>
      <c r="C277" s="5674"/>
      <c r="D277" s="3811"/>
      <c r="E277" s="5120"/>
      <c r="F277" s="5120"/>
      <c r="G277" s="3811"/>
      <c r="H277" s="3811"/>
      <c r="I277" s="3811"/>
      <c r="J277" s="3811"/>
      <c r="K277" s="3811"/>
      <c r="L277" s="3811"/>
      <c r="M277" s="3811"/>
      <c r="N277" s="3811"/>
      <c r="O277" s="3811"/>
      <c r="P277" s="3811"/>
      <c r="Q277" s="547"/>
      <c r="R277" s="3811"/>
      <c r="S277" s="5120"/>
      <c r="T277" s="5120"/>
      <c r="U277" s="5120"/>
      <c r="V277" s="5120"/>
      <c r="W277" s="5120"/>
      <c r="X277" s="5120"/>
      <c r="Y277" s="5120"/>
      <c r="Z277" s="5120"/>
      <c r="AA277" s="5120"/>
      <c r="AB277" s="5120"/>
      <c r="AC277" s="5120"/>
      <c r="AD277" s="3326" t="s">
        <v>2035</v>
      </c>
      <c r="AE277" s="3071"/>
      <c r="AF277" s="555" t="s">
        <v>857</v>
      </c>
      <c r="AG277" s="551"/>
      <c r="AH277" s="3256">
        <v>1300</v>
      </c>
      <c r="AI277" s="551" t="s">
        <v>2137</v>
      </c>
      <c r="AJ277" s="555" t="s">
        <v>860</v>
      </c>
      <c r="AK277" s="551" t="s">
        <v>2142</v>
      </c>
      <c r="AL277" s="550" t="s">
        <v>646</v>
      </c>
      <c r="AM277" s="551" t="s">
        <v>647</v>
      </c>
      <c r="AN277" s="550" t="s">
        <v>858</v>
      </c>
      <c r="AO277" s="550">
        <v>2</v>
      </c>
      <c r="AP277" s="550" t="s">
        <v>859</v>
      </c>
      <c r="AQ277" s="550">
        <v>2</v>
      </c>
      <c r="AR277" s="550"/>
      <c r="AS277" s="550"/>
      <c r="AT277" s="550"/>
      <c r="AU277" s="550"/>
      <c r="AV277" s="860"/>
      <c r="AW277" s="4561"/>
      <c r="AX277" s="4561"/>
      <c r="AY277" s="4561"/>
      <c r="BC277" s="237"/>
      <c r="BD277" s="237"/>
      <c r="BE277" s="237"/>
      <c r="BF277" s="237"/>
      <c r="BG277" s="237"/>
      <c r="BH277" s="237"/>
      <c r="BI277" s="237"/>
      <c r="BJ277" s="237"/>
      <c r="BK277" s="237"/>
      <c r="BL277" s="237"/>
      <c r="BM277" s="237"/>
      <c r="BN277" s="237"/>
      <c r="BO277" s="237"/>
      <c r="BP277" s="237"/>
      <c r="BQ277" s="237"/>
      <c r="BR277" s="237"/>
      <c r="BS277" s="237"/>
      <c r="BT277" s="237"/>
      <c r="BU277" s="237"/>
      <c r="BV277" s="237"/>
      <c r="BW277" s="237"/>
      <c r="BX277" s="237"/>
      <c r="BY277" s="237"/>
      <c r="BZ277" s="237"/>
      <c r="CA277" s="237"/>
      <c r="CB277" s="237"/>
      <c r="CC277" s="237"/>
      <c r="CD277" s="237"/>
      <c r="CE277" s="237"/>
      <c r="CF277" s="237"/>
      <c r="CG277" s="237"/>
      <c r="CH277" s="237"/>
      <c r="CI277" s="237"/>
      <c r="CJ277" s="237"/>
      <c r="CK277" s="237"/>
      <c r="CL277" s="237"/>
      <c r="CM277" s="237"/>
      <c r="CN277" s="237"/>
      <c r="CO277" s="237"/>
    </row>
    <row r="278" spans="1:93">
      <c r="A278" s="5454"/>
      <c r="B278" s="4559" t="s">
        <v>2463</v>
      </c>
      <c r="C278" s="5672" t="s">
        <v>3664</v>
      </c>
      <c r="D278" s="3806" t="s">
        <v>1652</v>
      </c>
      <c r="E278" s="5123" t="s">
        <v>2165</v>
      </c>
      <c r="F278" s="5123" t="s">
        <v>2229</v>
      </c>
      <c r="G278" s="3806" t="s">
        <v>2028</v>
      </c>
      <c r="H278" s="3806" t="s">
        <v>2028</v>
      </c>
      <c r="I278" s="3806" t="s">
        <v>2029</v>
      </c>
      <c r="J278" s="3806" t="s">
        <v>2029</v>
      </c>
      <c r="K278" s="3806">
        <v>9</v>
      </c>
      <c r="L278" s="3806">
        <v>0</v>
      </c>
      <c r="M278" s="3806">
        <v>31</v>
      </c>
      <c r="N278" s="3806">
        <v>9</v>
      </c>
      <c r="O278" s="3806">
        <v>0</v>
      </c>
      <c r="P278" s="3806">
        <v>31</v>
      </c>
      <c r="Q278" s="546" t="s">
        <v>2140</v>
      </c>
      <c r="R278" s="3806" t="s">
        <v>2141</v>
      </c>
      <c r="S278" s="5123">
        <v>12910</v>
      </c>
      <c r="T278" s="5123">
        <v>12910</v>
      </c>
      <c r="U278" s="5123">
        <v>27008</v>
      </c>
      <c r="V278" s="5123">
        <v>512</v>
      </c>
      <c r="W278" s="5123">
        <v>512</v>
      </c>
      <c r="X278" s="5123">
        <v>1472</v>
      </c>
      <c r="Y278" s="5123">
        <v>8</v>
      </c>
      <c r="Z278" s="5123">
        <v>2</v>
      </c>
      <c r="AA278" s="5123" t="s">
        <v>2032</v>
      </c>
      <c r="AB278" s="5123" t="s">
        <v>2033</v>
      </c>
      <c r="AC278" s="5123" t="s">
        <v>2137</v>
      </c>
      <c r="AD278" s="3326" t="s">
        <v>2035</v>
      </c>
      <c r="AE278" s="3079" t="s">
        <v>6173</v>
      </c>
      <c r="AF278" s="555" t="s">
        <v>857</v>
      </c>
      <c r="AG278" s="551"/>
      <c r="AH278" s="3256">
        <v>270</v>
      </c>
      <c r="AI278" s="551" t="s">
        <v>2137</v>
      </c>
      <c r="AJ278" s="555" t="s">
        <v>854</v>
      </c>
      <c r="AK278" s="551" t="s">
        <v>2142</v>
      </c>
      <c r="AL278" s="555" t="s">
        <v>866</v>
      </c>
      <c r="AM278" s="551" t="s">
        <v>1708</v>
      </c>
      <c r="AN278" s="550" t="s">
        <v>858</v>
      </c>
      <c r="AO278" s="550">
        <v>2</v>
      </c>
      <c r="AP278" s="550" t="s">
        <v>859</v>
      </c>
      <c r="AQ278" s="550">
        <v>2</v>
      </c>
      <c r="AR278" s="550"/>
      <c r="AS278" s="550"/>
      <c r="AT278" s="550"/>
      <c r="AU278" s="550"/>
      <c r="AV278" s="860"/>
      <c r="AW278" s="4559" t="s">
        <v>2468</v>
      </c>
      <c r="AX278" s="4559" t="s">
        <v>2452</v>
      </c>
      <c r="AY278" s="4559"/>
      <c r="BC278" s="237"/>
      <c r="BD278" s="237"/>
      <c r="BE278" s="237"/>
      <c r="BF278" s="237"/>
      <c r="BG278" s="237"/>
      <c r="BH278" s="237"/>
      <c r="BI278" s="237"/>
      <c r="BJ278" s="237"/>
      <c r="BK278" s="237"/>
      <c r="BL278" s="237"/>
      <c r="BM278" s="237"/>
      <c r="BN278" s="237"/>
      <c r="BO278" s="237"/>
      <c r="BP278" s="237"/>
      <c r="BQ278" s="237"/>
      <c r="BR278" s="237"/>
      <c r="BS278" s="237"/>
      <c r="BT278" s="237"/>
      <c r="BU278" s="237"/>
      <c r="BV278" s="237"/>
      <c r="BW278" s="237"/>
      <c r="BX278" s="237"/>
      <c r="BY278" s="237"/>
      <c r="BZ278" s="237"/>
      <c r="CA278" s="237"/>
      <c r="CB278" s="237"/>
      <c r="CC278" s="237"/>
      <c r="CD278" s="237"/>
      <c r="CE278" s="237"/>
      <c r="CF278" s="237"/>
      <c r="CG278" s="237"/>
      <c r="CH278" s="237"/>
      <c r="CI278" s="237"/>
      <c r="CJ278" s="237"/>
      <c r="CK278" s="237"/>
      <c r="CL278" s="237"/>
      <c r="CM278" s="237"/>
      <c r="CN278" s="237"/>
      <c r="CO278" s="237"/>
    </row>
    <row r="279" spans="1:93">
      <c r="A279" s="5454"/>
      <c r="B279" s="4560"/>
      <c r="C279" s="5673"/>
      <c r="D279" s="3807"/>
      <c r="E279" s="5119"/>
      <c r="F279" s="5119"/>
      <c r="G279" s="3807"/>
      <c r="H279" s="3807"/>
      <c r="I279" s="3807"/>
      <c r="J279" s="3807"/>
      <c r="K279" s="3807"/>
      <c r="L279" s="3807"/>
      <c r="M279" s="3807"/>
      <c r="N279" s="3807"/>
      <c r="O279" s="3807"/>
      <c r="P279" s="3807"/>
      <c r="Q279" s="546"/>
      <c r="R279" s="3807"/>
      <c r="S279" s="5119"/>
      <c r="T279" s="5119"/>
      <c r="U279" s="5119"/>
      <c r="V279" s="5119"/>
      <c r="W279" s="5119"/>
      <c r="X279" s="5119"/>
      <c r="Y279" s="5119"/>
      <c r="Z279" s="5119"/>
      <c r="AA279" s="5119"/>
      <c r="AB279" s="5119"/>
      <c r="AC279" s="5119"/>
      <c r="AD279" s="3326" t="s">
        <v>2035</v>
      </c>
      <c r="AE279" s="3072"/>
      <c r="AF279" s="550" t="s">
        <v>857</v>
      </c>
      <c r="AG279" s="551"/>
      <c r="AH279" s="3256">
        <v>1500</v>
      </c>
      <c r="AI279" s="551" t="s">
        <v>2137</v>
      </c>
      <c r="AJ279" s="555" t="s">
        <v>874</v>
      </c>
      <c r="AK279" s="551" t="s">
        <v>2142</v>
      </c>
      <c r="AL279" s="550" t="s">
        <v>344</v>
      </c>
      <c r="AM279" s="259" t="s">
        <v>341</v>
      </c>
      <c r="AN279" s="550" t="s">
        <v>858</v>
      </c>
      <c r="AO279" s="550">
        <v>2</v>
      </c>
      <c r="AP279" s="550" t="s">
        <v>859</v>
      </c>
      <c r="AQ279" s="550">
        <v>2</v>
      </c>
      <c r="AR279" s="550">
        <v>3</v>
      </c>
      <c r="AS279" s="550" t="s">
        <v>875</v>
      </c>
      <c r="AT279" s="550" t="s">
        <v>859</v>
      </c>
      <c r="AU279" s="550" t="s">
        <v>876</v>
      </c>
      <c r="AV279" s="860" t="s">
        <v>877</v>
      </c>
      <c r="AW279" s="4560"/>
      <c r="AX279" s="4560"/>
      <c r="AY279" s="4560"/>
      <c r="BC279" s="237"/>
      <c r="BD279" s="237"/>
      <c r="BE279" s="237"/>
      <c r="BF279" s="237"/>
      <c r="BG279" s="237"/>
      <c r="BH279" s="237"/>
      <c r="BI279" s="237"/>
      <c r="BJ279" s="237"/>
      <c r="BK279" s="237"/>
      <c r="BL279" s="237"/>
      <c r="BM279" s="237"/>
      <c r="BN279" s="237"/>
      <c r="BO279" s="237"/>
      <c r="BP279" s="237"/>
      <c r="BQ279" s="237"/>
      <c r="BR279" s="237"/>
      <c r="BS279" s="237"/>
      <c r="BT279" s="237"/>
      <c r="BU279" s="237"/>
      <c r="BV279" s="237"/>
      <c r="BW279" s="237"/>
      <c r="BX279" s="237"/>
      <c r="BY279" s="237"/>
      <c r="BZ279" s="237"/>
      <c r="CA279" s="237"/>
      <c r="CB279" s="237"/>
      <c r="CC279" s="237"/>
      <c r="CD279" s="237"/>
      <c r="CE279" s="237"/>
      <c r="CF279" s="237"/>
      <c r="CG279" s="237"/>
      <c r="CH279" s="237"/>
      <c r="CI279" s="237"/>
      <c r="CJ279" s="237"/>
      <c r="CK279" s="237"/>
      <c r="CL279" s="237"/>
      <c r="CM279" s="237"/>
      <c r="CN279" s="237"/>
      <c r="CO279" s="237"/>
    </row>
    <row r="280" spans="1:93">
      <c r="A280" s="5845"/>
      <c r="B280" s="4561"/>
      <c r="C280" s="5674"/>
      <c r="D280" s="3811"/>
      <c r="E280" s="5120"/>
      <c r="F280" s="5120"/>
      <c r="G280" s="3811"/>
      <c r="H280" s="3811"/>
      <c r="I280" s="3811"/>
      <c r="J280" s="3811"/>
      <c r="K280" s="3811"/>
      <c r="L280" s="3811"/>
      <c r="M280" s="3811"/>
      <c r="N280" s="3811"/>
      <c r="O280" s="3811"/>
      <c r="P280" s="3811"/>
      <c r="Q280" s="547"/>
      <c r="R280" s="3811"/>
      <c r="S280" s="5120"/>
      <c r="T280" s="5120"/>
      <c r="U280" s="5120"/>
      <c r="V280" s="5120"/>
      <c r="W280" s="5120"/>
      <c r="X280" s="5120"/>
      <c r="Y280" s="5120"/>
      <c r="Z280" s="5120"/>
      <c r="AA280" s="5120"/>
      <c r="AB280" s="5120"/>
      <c r="AC280" s="5120"/>
      <c r="AD280" s="3321" t="s">
        <v>2035</v>
      </c>
      <c r="AE280" s="3071"/>
      <c r="AF280" s="543" t="s">
        <v>857</v>
      </c>
      <c r="AG280" s="255"/>
      <c r="AH280" s="3236">
        <v>1300</v>
      </c>
      <c r="AI280" s="255" t="s">
        <v>2137</v>
      </c>
      <c r="AJ280" s="543" t="s">
        <v>860</v>
      </c>
      <c r="AK280" s="255" t="s">
        <v>2142</v>
      </c>
      <c r="AL280" s="545" t="s">
        <v>646</v>
      </c>
      <c r="AM280" s="255" t="s">
        <v>647</v>
      </c>
      <c r="AN280" s="545" t="s">
        <v>858</v>
      </c>
      <c r="AO280" s="545">
        <v>2</v>
      </c>
      <c r="AP280" s="545" t="s">
        <v>859</v>
      </c>
      <c r="AQ280" s="545">
        <v>2</v>
      </c>
      <c r="AR280" s="545"/>
      <c r="AS280" s="545"/>
      <c r="AT280" s="545"/>
      <c r="AU280" s="545"/>
      <c r="AV280" s="2990"/>
      <c r="AW280" s="4561"/>
      <c r="AX280" s="4561"/>
      <c r="AY280" s="4561"/>
      <c r="BC280" s="237"/>
      <c r="BD280" s="237"/>
      <c r="BE280" s="237"/>
      <c r="BF280" s="237"/>
      <c r="BG280" s="237"/>
      <c r="BH280" s="237"/>
      <c r="BI280" s="237"/>
      <c r="BJ280" s="237"/>
      <c r="BK280" s="237"/>
      <c r="BL280" s="237"/>
      <c r="BM280" s="237"/>
      <c r="BN280" s="237"/>
      <c r="BO280" s="237"/>
      <c r="BP280" s="237"/>
      <c r="BQ280" s="237"/>
      <c r="BR280" s="237"/>
      <c r="BS280" s="237"/>
      <c r="BT280" s="237"/>
      <c r="BU280" s="237"/>
      <c r="BV280" s="237"/>
      <c r="BW280" s="237"/>
      <c r="BX280" s="237"/>
      <c r="BY280" s="237"/>
      <c r="BZ280" s="237"/>
      <c r="CA280" s="237"/>
      <c r="CB280" s="237"/>
      <c r="CC280" s="237"/>
      <c r="CD280" s="237"/>
      <c r="CE280" s="237"/>
      <c r="CF280" s="237"/>
      <c r="CG280" s="237"/>
      <c r="CH280" s="237"/>
      <c r="CI280" s="237"/>
      <c r="CJ280" s="237"/>
      <c r="CK280" s="237"/>
      <c r="CL280" s="237"/>
      <c r="CM280" s="237"/>
      <c r="CN280" s="237"/>
      <c r="CO280" s="237"/>
    </row>
    <row r="281" spans="1:93">
      <c r="A281" s="5495" t="s">
        <v>4096</v>
      </c>
      <c r="B281" s="4559" t="s">
        <v>2463</v>
      </c>
      <c r="C281" s="5672" t="s">
        <v>3670</v>
      </c>
      <c r="D281" s="3806" t="s">
        <v>1635</v>
      </c>
      <c r="E281" s="5123" t="s">
        <v>2165</v>
      </c>
      <c r="F281" s="5123" t="s">
        <v>2230</v>
      </c>
      <c r="G281" s="3806" t="s">
        <v>2028</v>
      </c>
      <c r="H281" s="3806" t="s">
        <v>2028</v>
      </c>
      <c r="I281" s="3806" t="s">
        <v>2029</v>
      </c>
      <c r="J281" s="3806" t="s">
        <v>2029</v>
      </c>
      <c r="K281" s="3806">
        <v>9</v>
      </c>
      <c r="L281" s="3806">
        <v>0</v>
      </c>
      <c r="M281" s="3806">
        <v>31</v>
      </c>
      <c r="N281" s="3806">
        <v>9</v>
      </c>
      <c r="O281" s="3806">
        <v>0</v>
      </c>
      <c r="P281" s="3806">
        <v>31</v>
      </c>
      <c r="Q281" s="546" t="s">
        <v>2140</v>
      </c>
      <c r="R281" s="3806" t="s">
        <v>2141</v>
      </c>
      <c r="S281" s="5123">
        <v>13166</v>
      </c>
      <c r="T281" s="5123">
        <v>13166</v>
      </c>
      <c r="U281" s="5123">
        <v>22878</v>
      </c>
      <c r="V281" s="5123">
        <v>512</v>
      </c>
      <c r="W281" s="5123">
        <v>512</v>
      </c>
      <c r="X281" s="5123">
        <v>1728</v>
      </c>
      <c r="Y281" s="5123">
        <v>8</v>
      </c>
      <c r="Z281" s="5123">
        <v>2</v>
      </c>
      <c r="AA281" s="5123" t="s">
        <v>2032</v>
      </c>
      <c r="AB281" s="5123" t="s">
        <v>2033</v>
      </c>
      <c r="AC281" s="5123" t="s">
        <v>2137</v>
      </c>
      <c r="AD281" s="3326" t="s">
        <v>2035</v>
      </c>
      <c r="AE281" s="3079" t="s">
        <v>6172</v>
      </c>
      <c r="AF281" s="555" t="s">
        <v>857</v>
      </c>
      <c r="AG281" s="551"/>
      <c r="AH281" s="3256">
        <v>270</v>
      </c>
      <c r="AI281" s="551" t="s">
        <v>2137</v>
      </c>
      <c r="AJ281" s="555" t="s">
        <v>854</v>
      </c>
      <c r="AK281" s="551" t="s">
        <v>2142</v>
      </c>
      <c r="AL281" s="546" t="s">
        <v>1135</v>
      </c>
      <c r="AM281" s="18" t="s">
        <v>1708</v>
      </c>
      <c r="AN281" s="550" t="s">
        <v>858</v>
      </c>
      <c r="AO281" s="550">
        <v>2</v>
      </c>
      <c r="AP281" s="550" t="s">
        <v>859</v>
      </c>
      <c r="AQ281" s="550">
        <v>2</v>
      </c>
      <c r="AR281" s="550"/>
      <c r="AS281" s="550"/>
      <c r="AT281" s="550"/>
      <c r="AU281" s="550"/>
      <c r="AV281" s="860"/>
      <c r="AW281" s="4559" t="s">
        <v>2468</v>
      </c>
      <c r="AX281" s="4559" t="s">
        <v>2452</v>
      </c>
      <c r="AY281" s="4559"/>
      <c r="BC281" s="237"/>
      <c r="BD281" s="237"/>
      <c r="BE281" s="237"/>
      <c r="BF281" s="237"/>
      <c r="BG281" s="237"/>
      <c r="BH281" s="237"/>
      <c r="BI281" s="237"/>
      <c r="BJ281" s="237"/>
      <c r="BK281" s="237"/>
      <c r="BL281" s="237"/>
      <c r="BM281" s="237"/>
      <c r="BN281" s="237"/>
      <c r="BO281" s="237"/>
      <c r="BP281" s="237"/>
      <c r="BQ281" s="237"/>
      <c r="BR281" s="237"/>
      <c r="BS281" s="237"/>
      <c r="BT281" s="237"/>
      <c r="BU281" s="237"/>
      <c r="BV281" s="237"/>
      <c r="BW281" s="237"/>
      <c r="BX281" s="237"/>
      <c r="BY281" s="237"/>
      <c r="BZ281" s="237"/>
      <c r="CA281" s="237"/>
      <c r="CB281" s="237"/>
      <c r="CC281" s="237"/>
      <c r="CD281" s="237"/>
      <c r="CE281" s="237"/>
      <c r="CF281" s="237"/>
      <c r="CG281" s="237"/>
      <c r="CH281" s="237"/>
      <c r="CI281" s="237"/>
      <c r="CJ281" s="237"/>
      <c r="CK281" s="237"/>
      <c r="CL281" s="237"/>
      <c r="CM281" s="237"/>
      <c r="CN281" s="237"/>
      <c r="CO281" s="237"/>
    </row>
    <row r="282" spans="1:93">
      <c r="A282" s="5454"/>
      <c r="B282" s="4560"/>
      <c r="C282" s="5673"/>
      <c r="D282" s="3807"/>
      <c r="E282" s="5119"/>
      <c r="F282" s="5119"/>
      <c r="G282" s="3807"/>
      <c r="H282" s="3807"/>
      <c r="I282" s="3807"/>
      <c r="J282" s="3807"/>
      <c r="K282" s="3807"/>
      <c r="L282" s="3807"/>
      <c r="M282" s="3807"/>
      <c r="N282" s="3807"/>
      <c r="O282" s="3807"/>
      <c r="P282" s="3807"/>
      <c r="Q282" s="546"/>
      <c r="R282" s="3807"/>
      <c r="S282" s="5119"/>
      <c r="T282" s="5119"/>
      <c r="U282" s="5119"/>
      <c r="V282" s="5119"/>
      <c r="W282" s="5119"/>
      <c r="X282" s="5119"/>
      <c r="Y282" s="5119"/>
      <c r="Z282" s="5119"/>
      <c r="AA282" s="5119"/>
      <c r="AB282" s="5119"/>
      <c r="AC282" s="5119"/>
      <c r="AD282" s="3326" t="s">
        <v>2035</v>
      </c>
      <c r="AE282" s="3072"/>
      <c r="AF282" s="550" t="s">
        <v>857</v>
      </c>
      <c r="AG282" s="551"/>
      <c r="AH282" s="3256">
        <v>1500</v>
      </c>
      <c r="AI282" s="551" t="s">
        <v>2137</v>
      </c>
      <c r="AJ282" s="555" t="s">
        <v>874</v>
      </c>
      <c r="AK282" s="551" t="s">
        <v>2142</v>
      </c>
      <c r="AL282" s="550" t="s">
        <v>344</v>
      </c>
      <c r="AM282" s="259" t="s">
        <v>341</v>
      </c>
      <c r="AN282" s="550" t="s">
        <v>858</v>
      </c>
      <c r="AO282" s="550">
        <v>2</v>
      </c>
      <c r="AP282" s="550" t="s">
        <v>859</v>
      </c>
      <c r="AQ282" s="550">
        <v>2</v>
      </c>
      <c r="AR282" s="550">
        <v>3</v>
      </c>
      <c r="AS282" s="550" t="s">
        <v>875</v>
      </c>
      <c r="AT282" s="550" t="s">
        <v>859</v>
      </c>
      <c r="AU282" s="550" t="s">
        <v>876</v>
      </c>
      <c r="AV282" s="860" t="s">
        <v>877</v>
      </c>
      <c r="AW282" s="4560"/>
      <c r="AX282" s="4560"/>
      <c r="AY282" s="4560"/>
      <c r="BC282" s="237"/>
      <c r="BD282" s="237"/>
      <c r="BE282" s="237"/>
      <c r="BF282" s="237"/>
      <c r="BG282" s="237"/>
      <c r="BH282" s="237"/>
      <c r="BI282" s="237"/>
      <c r="BJ282" s="237"/>
      <c r="BK282" s="237"/>
      <c r="BL282" s="237"/>
      <c r="BM282" s="237"/>
      <c r="BN282" s="237"/>
      <c r="BO282" s="237"/>
      <c r="BP282" s="237"/>
      <c r="BQ282" s="237"/>
      <c r="BR282" s="237"/>
      <c r="BS282" s="237"/>
      <c r="BT282" s="237"/>
      <c r="BU282" s="237"/>
      <c r="BV282" s="237"/>
      <c r="BW282" s="237"/>
      <c r="BX282" s="237"/>
      <c r="BY282" s="237"/>
      <c r="BZ282" s="237"/>
      <c r="CA282" s="237"/>
      <c r="CB282" s="237"/>
      <c r="CC282" s="237"/>
      <c r="CD282" s="237"/>
      <c r="CE282" s="237"/>
      <c r="CF282" s="237"/>
      <c r="CG282" s="237"/>
      <c r="CH282" s="237"/>
      <c r="CI282" s="237"/>
      <c r="CJ282" s="237"/>
      <c r="CK282" s="237"/>
      <c r="CL282" s="237"/>
      <c r="CM282" s="237"/>
      <c r="CN282" s="237"/>
      <c r="CO282" s="237"/>
    </row>
    <row r="283" spans="1:93">
      <c r="A283" s="5454"/>
      <c r="B283" s="4560"/>
      <c r="C283" s="5673"/>
      <c r="D283" s="3807"/>
      <c r="E283" s="5119"/>
      <c r="F283" s="5119"/>
      <c r="G283" s="3807"/>
      <c r="H283" s="3807"/>
      <c r="I283" s="3807"/>
      <c r="J283" s="3807"/>
      <c r="K283" s="3807"/>
      <c r="L283" s="3807"/>
      <c r="M283" s="3807"/>
      <c r="N283" s="3807"/>
      <c r="O283" s="3807"/>
      <c r="P283" s="3807"/>
      <c r="Q283" s="546"/>
      <c r="R283" s="3807"/>
      <c r="S283" s="5119"/>
      <c r="T283" s="5119"/>
      <c r="U283" s="5119"/>
      <c r="V283" s="5119"/>
      <c r="W283" s="5119"/>
      <c r="X283" s="5119"/>
      <c r="Y283" s="5119"/>
      <c r="Z283" s="5119"/>
      <c r="AA283" s="5119"/>
      <c r="AB283" s="5119"/>
      <c r="AC283" s="5119"/>
      <c r="AD283" s="3326" t="s">
        <v>2035</v>
      </c>
      <c r="AE283" s="3072"/>
      <c r="AF283" s="550" t="s">
        <v>857</v>
      </c>
      <c r="AG283" s="551"/>
      <c r="AH283" s="3256">
        <v>1405</v>
      </c>
      <c r="AI283" s="551" t="s">
        <v>2137</v>
      </c>
      <c r="AJ283" s="555" t="s">
        <v>868</v>
      </c>
      <c r="AK283" s="551" t="s">
        <v>2142</v>
      </c>
      <c r="AL283" s="555" t="s">
        <v>869</v>
      </c>
      <c r="AM283" s="259" t="s">
        <v>869</v>
      </c>
      <c r="AN283" s="550" t="s">
        <v>858</v>
      </c>
      <c r="AO283" s="550">
        <v>2</v>
      </c>
      <c r="AP283" s="550" t="s">
        <v>859</v>
      </c>
      <c r="AQ283" s="550">
        <v>2</v>
      </c>
      <c r="AR283" s="550"/>
      <c r="AS283" s="550"/>
      <c r="AT283" s="550"/>
      <c r="AU283" s="550"/>
      <c r="AV283" s="860"/>
      <c r="AW283" s="4560"/>
      <c r="AX283" s="4560"/>
      <c r="AY283" s="4560"/>
      <c r="BC283" s="237"/>
      <c r="BD283" s="237"/>
      <c r="BE283" s="237"/>
      <c r="BF283" s="237"/>
      <c r="BG283" s="237"/>
      <c r="BH283" s="237"/>
      <c r="BI283" s="237"/>
      <c r="BJ283" s="237"/>
      <c r="BK283" s="237"/>
      <c r="BL283" s="237"/>
      <c r="BM283" s="237"/>
      <c r="BN283" s="237"/>
      <c r="BO283" s="237"/>
      <c r="BP283" s="237"/>
      <c r="BQ283" s="237"/>
      <c r="BR283" s="237"/>
      <c r="BS283" s="237"/>
      <c r="BT283" s="237"/>
      <c r="BU283" s="237"/>
      <c r="BV283" s="237"/>
      <c r="BW283" s="237"/>
      <c r="BX283" s="237"/>
      <c r="BY283" s="237"/>
      <c r="BZ283" s="237"/>
      <c r="CA283" s="237"/>
      <c r="CB283" s="237"/>
      <c r="CC283" s="237"/>
      <c r="CD283" s="237"/>
      <c r="CE283" s="237"/>
      <c r="CF283" s="237"/>
      <c r="CG283" s="237"/>
      <c r="CH283" s="237"/>
      <c r="CI283" s="237"/>
      <c r="CJ283" s="237"/>
      <c r="CK283" s="237"/>
      <c r="CL283" s="237"/>
      <c r="CM283" s="237"/>
      <c r="CN283" s="237"/>
      <c r="CO283" s="237"/>
    </row>
    <row r="284" spans="1:93">
      <c r="A284" s="5454"/>
      <c r="B284" s="4561"/>
      <c r="C284" s="5674"/>
      <c r="D284" s="3811"/>
      <c r="E284" s="5120"/>
      <c r="F284" s="5120"/>
      <c r="G284" s="3811"/>
      <c r="H284" s="3811"/>
      <c r="I284" s="3811"/>
      <c r="J284" s="3811"/>
      <c r="K284" s="3811"/>
      <c r="L284" s="3811"/>
      <c r="M284" s="3811"/>
      <c r="N284" s="3811"/>
      <c r="O284" s="3811"/>
      <c r="P284" s="3811"/>
      <c r="Q284" s="547"/>
      <c r="R284" s="3811"/>
      <c r="S284" s="5120"/>
      <c r="T284" s="5120"/>
      <c r="U284" s="5120"/>
      <c r="V284" s="5120"/>
      <c r="W284" s="5120"/>
      <c r="X284" s="5120"/>
      <c r="Y284" s="5120"/>
      <c r="Z284" s="5120"/>
      <c r="AA284" s="5120"/>
      <c r="AB284" s="5120"/>
      <c r="AC284" s="5120"/>
      <c r="AD284" s="3326" t="s">
        <v>2035</v>
      </c>
      <c r="AE284" s="3071"/>
      <c r="AF284" s="555" t="s">
        <v>857</v>
      </c>
      <c r="AG284" s="551"/>
      <c r="AH284" s="3256">
        <v>1300</v>
      </c>
      <c r="AI284" s="551" t="s">
        <v>2137</v>
      </c>
      <c r="AJ284" s="555" t="s">
        <v>860</v>
      </c>
      <c r="AK284" s="551" t="s">
        <v>2142</v>
      </c>
      <c r="AL284" s="550" t="s">
        <v>646</v>
      </c>
      <c r="AM284" s="551" t="s">
        <v>647</v>
      </c>
      <c r="AN284" s="550" t="s">
        <v>858</v>
      </c>
      <c r="AO284" s="550">
        <v>2</v>
      </c>
      <c r="AP284" s="550" t="s">
        <v>859</v>
      </c>
      <c r="AQ284" s="550">
        <v>2</v>
      </c>
      <c r="AR284" s="550"/>
      <c r="AS284" s="550"/>
      <c r="AT284" s="550"/>
      <c r="AU284" s="550"/>
      <c r="AV284" s="860"/>
      <c r="AW284" s="4561"/>
      <c r="AX284" s="4561"/>
      <c r="AY284" s="4561"/>
      <c r="BC284" s="237"/>
      <c r="BD284" s="237"/>
      <c r="BE284" s="237"/>
      <c r="BF284" s="237"/>
      <c r="BG284" s="237"/>
      <c r="BH284" s="237"/>
      <c r="BI284" s="237"/>
      <c r="BJ284" s="237"/>
      <c r="BK284" s="237"/>
      <c r="BL284" s="237"/>
      <c r="BM284" s="237"/>
      <c r="BN284" s="237"/>
      <c r="BO284" s="237"/>
      <c r="BP284" s="237"/>
      <c r="BQ284" s="237"/>
      <c r="BR284" s="237"/>
      <c r="BS284" s="237"/>
      <c r="BT284" s="237"/>
      <c r="BU284" s="237"/>
      <c r="BV284" s="237"/>
      <c r="BW284" s="237"/>
      <c r="BX284" s="237"/>
      <c r="BY284" s="237"/>
      <c r="BZ284" s="237"/>
      <c r="CA284" s="237"/>
      <c r="CB284" s="237"/>
      <c r="CC284" s="237"/>
      <c r="CD284" s="237"/>
      <c r="CE284" s="237"/>
      <c r="CF284" s="237"/>
      <c r="CG284" s="237"/>
      <c r="CH284" s="237"/>
      <c r="CI284" s="237"/>
      <c r="CJ284" s="237"/>
      <c r="CK284" s="237"/>
      <c r="CL284" s="237"/>
      <c r="CM284" s="237"/>
      <c r="CN284" s="237"/>
      <c r="CO284" s="237"/>
    </row>
    <row r="285" spans="1:93">
      <c r="A285" s="5454"/>
      <c r="B285" s="4559" t="s">
        <v>2463</v>
      </c>
      <c r="C285" s="5672" t="s">
        <v>3671</v>
      </c>
      <c r="D285" s="3806" t="s">
        <v>1636</v>
      </c>
      <c r="E285" s="5123" t="s">
        <v>2165</v>
      </c>
      <c r="F285" s="5123" t="s">
        <v>2231</v>
      </c>
      <c r="G285" s="3806" t="s">
        <v>2028</v>
      </c>
      <c r="H285" s="3806" t="s">
        <v>2028</v>
      </c>
      <c r="I285" s="3806" t="s">
        <v>2029</v>
      </c>
      <c r="J285" s="3806" t="s">
        <v>2029</v>
      </c>
      <c r="K285" s="3806">
        <v>9</v>
      </c>
      <c r="L285" s="3806">
        <v>0</v>
      </c>
      <c r="M285" s="3806">
        <v>31</v>
      </c>
      <c r="N285" s="3806">
        <v>9</v>
      </c>
      <c r="O285" s="3806">
        <v>0</v>
      </c>
      <c r="P285" s="3806">
        <v>31</v>
      </c>
      <c r="Q285" s="546" t="s">
        <v>2140</v>
      </c>
      <c r="R285" s="3806" t="s">
        <v>2141</v>
      </c>
      <c r="S285" s="5123">
        <v>13166</v>
      </c>
      <c r="T285" s="5123">
        <v>13166</v>
      </c>
      <c r="U285" s="5123">
        <v>27264</v>
      </c>
      <c r="V285" s="5123">
        <v>512</v>
      </c>
      <c r="W285" s="5123">
        <v>512</v>
      </c>
      <c r="X285" s="5123">
        <v>1728</v>
      </c>
      <c r="Y285" s="5123">
        <v>8</v>
      </c>
      <c r="Z285" s="5123">
        <v>2</v>
      </c>
      <c r="AA285" s="5123" t="s">
        <v>2032</v>
      </c>
      <c r="AB285" s="5123" t="s">
        <v>2033</v>
      </c>
      <c r="AC285" s="5123" t="s">
        <v>2137</v>
      </c>
      <c r="AD285" s="3326" t="s">
        <v>2035</v>
      </c>
      <c r="AE285" s="3079" t="s">
        <v>6173</v>
      </c>
      <c r="AF285" s="555" t="s">
        <v>857</v>
      </c>
      <c r="AG285" s="551"/>
      <c r="AH285" s="3256">
        <v>270</v>
      </c>
      <c r="AI285" s="551" t="s">
        <v>2137</v>
      </c>
      <c r="AJ285" s="555" t="s">
        <v>854</v>
      </c>
      <c r="AK285" s="551" t="s">
        <v>2142</v>
      </c>
      <c r="AL285" s="555" t="s">
        <v>866</v>
      </c>
      <c r="AM285" s="551" t="s">
        <v>1708</v>
      </c>
      <c r="AN285" s="550" t="s">
        <v>858</v>
      </c>
      <c r="AO285" s="550">
        <v>2</v>
      </c>
      <c r="AP285" s="550" t="s">
        <v>859</v>
      </c>
      <c r="AQ285" s="550">
        <v>2</v>
      </c>
      <c r="AR285" s="550"/>
      <c r="AS285" s="550"/>
      <c r="AT285" s="550"/>
      <c r="AU285" s="550"/>
      <c r="AV285" s="860"/>
      <c r="AW285" s="4559" t="s">
        <v>2468</v>
      </c>
      <c r="AX285" s="4559" t="s">
        <v>2452</v>
      </c>
      <c r="AY285" s="4559"/>
      <c r="BC285" s="237"/>
      <c r="BD285" s="237"/>
      <c r="BE285" s="237"/>
      <c r="BF285" s="237"/>
      <c r="BG285" s="237"/>
      <c r="BH285" s="237"/>
      <c r="BI285" s="237"/>
      <c r="BJ285" s="237"/>
      <c r="BK285" s="237"/>
      <c r="BL285" s="237"/>
      <c r="BM285" s="237"/>
      <c r="BN285" s="237"/>
      <c r="BO285" s="237"/>
      <c r="BP285" s="237"/>
      <c r="BQ285" s="237"/>
      <c r="BR285" s="237"/>
      <c r="BS285" s="237"/>
      <c r="BT285" s="237"/>
      <c r="BU285" s="237"/>
      <c r="BV285" s="237"/>
      <c r="BW285" s="237"/>
      <c r="BX285" s="237"/>
      <c r="BY285" s="237"/>
      <c r="BZ285" s="237"/>
      <c r="CA285" s="237"/>
      <c r="CB285" s="237"/>
      <c r="CC285" s="237"/>
      <c r="CD285" s="237"/>
      <c r="CE285" s="237"/>
      <c r="CF285" s="237"/>
      <c r="CG285" s="237"/>
      <c r="CH285" s="237"/>
      <c r="CI285" s="237"/>
      <c r="CJ285" s="237"/>
      <c r="CK285" s="237"/>
      <c r="CL285" s="237"/>
      <c r="CM285" s="237"/>
      <c r="CN285" s="237"/>
      <c r="CO285" s="237"/>
    </row>
    <row r="286" spans="1:93">
      <c r="A286" s="5454"/>
      <c r="B286" s="4560"/>
      <c r="C286" s="5673"/>
      <c r="D286" s="3807"/>
      <c r="E286" s="5119"/>
      <c r="F286" s="5119"/>
      <c r="G286" s="3807"/>
      <c r="H286" s="3807"/>
      <c r="I286" s="3807"/>
      <c r="J286" s="3807"/>
      <c r="K286" s="3807"/>
      <c r="L286" s="3807"/>
      <c r="M286" s="3807"/>
      <c r="N286" s="3807"/>
      <c r="O286" s="3807"/>
      <c r="P286" s="3807"/>
      <c r="Q286" s="546"/>
      <c r="R286" s="3807"/>
      <c r="S286" s="5119"/>
      <c r="T286" s="5119"/>
      <c r="U286" s="5119"/>
      <c r="V286" s="5119"/>
      <c r="W286" s="5119"/>
      <c r="X286" s="5119"/>
      <c r="Y286" s="5119"/>
      <c r="Z286" s="5119"/>
      <c r="AA286" s="5119"/>
      <c r="AB286" s="5119"/>
      <c r="AC286" s="5119"/>
      <c r="AD286" s="3326" t="s">
        <v>2035</v>
      </c>
      <c r="AE286" s="3072"/>
      <c r="AF286" s="550" t="s">
        <v>857</v>
      </c>
      <c r="AG286" s="551"/>
      <c r="AH286" s="3256">
        <v>1500</v>
      </c>
      <c r="AI286" s="551" t="s">
        <v>2137</v>
      </c>
      <c r="AJ286" s="555" t="s">
        <v>874</v>
      </c>
      <c r="AK286" s="551" t="s">
        <v>2142</v>
      </c>
      <c r="AL286" s="550" t="s">
        <v>344</v>
      </c>
      <c r="AM286" s="259" t="s">
        <v>341</v>
      </c>
      <c r="AN286" s="550" t="s">
        <v>858</v>
      </c>
      <c r="AO286" s="550">
        <v>2</v>
      </c>
      <c r="AP286" s="550" t="s">
        <v>859</v>
      </c>
      <c r="AQ286" s="550">
        <v>2</v>
      </c>
      <c r="AR286" s="550">
        <v>3</v>
      </c>
      <c r="AS286" s="550" t="s">
        <v>875</v>
      </c>
      <c r="AT286" s="550" t="s">
        <v>859</v>
      </c>
      <c r="AU286" s="550" t="s">
        <v>876</v>
      </c>
      <c r="AV286" s="860" t="s">
        <v>877</v>
      </c>
      <c r="AW286" s="4560"/>
      <c r="AX286" s="4560"/>
      <c r="AY286" s="4560"/>
      <c r="BC286" s="237"/>
      <c r="BD286" s="237"/>
      <c r="BE286" s="237"/>
      <c r="BF286" s="237"/>
      <c r="BG286" s="237"/>
      <c r="BH286" s="237"/>
      <c r="BI286" s="237"/>
      <c r="BJ286" s="237"/>
      <c r="BK286" s="237"/>
      <c r="BL286" s="237"/>
      <c r="BM286" s="237"/>
      <c r="BN286" s="237"/>
      <c r="BO286" s="237"/>
      <c r="BP286" s="237"/>
      <c r="BQ286" s="237"/>
      <c r="BR286" s="237"/>
      <c r="BS286" s="237"/>
      <c r="BT286" s="237"/>
      <c r="BU286" s="237"/>
      <c r="BV286" s="237"/>
      <c r="BW286" s="237"/>
      <c r="BX286" s="237"/>
      <c r="BY286" s="237"/>
      <c r="BZ286" s="237"/>
      <c r="CA286" s="237"/>
      <c r="CB286" s="237"/>
      <c r="CC286" s="237"/>
      <c r="CD286" s="237"/>
      <c r="CE286" s="237"/>
      <c r="CF286" s="237"/>
      <c r="CG286" s="237"/>
      <c r="CH286" s="237"/>
      <c r="CI286" s="237"/>
      <c r="CJ286" s="237"/>
      <c r="CK286" s="237"/>
      <c r="CL286" s="237"/>
      <c r="CM286" s="237"/>
      <c r="CN286" s="237"/>
      <c r="CO286" s="237"/>
    </row>
    <row r="287" spans="1:93">
      <c r="A287" s="5454"/>
      <c r="B287" s="4560"/>
      <c r="C287" s="5673"/>
      <c r="D287" s="3807"/>
      <c r="E287" s="5119"/>
      <c r="F287" s="5119"/>
      <c r="G287" s="3807"/>
      <c r="H287" s="3807"/>
      <c r="I287" s="3807"/>
      <c r="J287" s="3807"/>
      <c r="K287" s="3807"/>
      <c r="L287" s="3807"/>
      <c r="M287" s="3807"/>
      <c r="N287" s="3807"/>
      <c r="O287" s="3807"/>
      <c r="P287" s="3807"/>
      <c r="Q287" s="546"/>
      <c r="R287" s="3807"/>
      <c r="S287" s="5119"/>
      <c r="T287" s="5119"/>
      <c r="U287" s="5119"/>
      <c r="V287" s="5119"/>
      <c r="W287" s="5119"/>
      <c r="X287" s="5119"/>
      <c r="Y287" s="5119"/>
      <c r="Z287" s="5119"/>
      <c r="AA287" s="5119"/>
      <c r="AB287" s="5119"/>
      <c r="AC287" s="5119"/>
      <c r="AD287" s="3326" t="s">
        <v>2035</v>
      </c>
      <c r="AE287" s="3072"/>
      <c r="AF287" s="550" t="s">
        <v>857</v>
      </c>
      <c r="AG287" s="551"/>
      <c r="AH287" s="3256">
        <v>1405</v>
      </c>
      <c r="AI287" s="551" t="s">
        <v>2137</v>
      </c>
      <c r="AJ287" s="555" t="s">
        <v>868</v>
      </c>
      <c r="AK287" s="551" t="s">
        <v>2142</v>
      </c>
      <c r="AL287" s="555" t="s">
        <v>869</v>
      </c>
      <c r="AM287" s="259" t="s">
        <v>869</v>
      </c>
      <c r="AN287" s="550" t="s">
        <v>858</v>
      </c>
      <c r="AO287" s="550">
        <v>2</v>
      </c>
      <c r="AP287" s="550" t="s">
        <v>859</v>
      </c>
      <c r="AQ287" s="550">
        <v>2</v>
      </c>
      <c r="AR287" s="550"/>
      <c r="AS287" s="550"/>
      <c r="AT287" s="550"/>
      <c r="AU287" s="550"/>
      <c r="AV287" s="860"/>
      <c r="AW287" s="4560"/>
      <c r="AX287" s="4560"/>
      <c r="AY287" s="4560"/>
      <c r="BC287" s="237"/>
      <c r="BD287" s="237"/>
      <c r="BE287" s="237"/>
      <c r="BF287" s="237"/>
      <c r="BG287" s="237"/>
      <c r="BH287" s="237"/>
      <c r="BI287" s="237"/>
      <c r="BJ287" s="237"/>
      <c r="BK287" s="237"/>
      <c r="BL287" s="237"/>
      <c r="BM287" s="237"/>
      <c r="BN287" s="237"/>
      <c r="BO287" s="237"/>
      <c r="BP287" s="237"/>
      <c r="BQ287" s="237"/>
      <c r="BR287" s="237"/>
      <c r="BS287" s="237"/>
      <c r="BT287" s="237"/>
      <c r="BU287" s="237"/>
      <c r="BV287" s="237"/>
      <c r="BW287" s="237"/>
      <c r="BX287" s="237"/>
      <c r="BY287" s="237"/>
      <c r="BZ287" s="237"/>
      <c r="CA287" s="237"/>
      <c r="CB287" s="237"/>
      <c r="CC287" s="237"/>
      <c r="CD287" s="237"/>
      <c r="CE287" s="237"/>
      <c r="CF287" s="237"/>
      <c r="CG287" s="237"/>
      <c r="CH287" s="237"/>
      <c r="CI287" s="237"/>
      <c r="CJ287" s="237"/>
      <c r="CK287" s="237"/>
      <c r="CL287" s="237"/>
      <c r="CM287" s="237"/>
      <c r="CN287" s="237"/>
      <c r="CO287" s="237"/>
    </row>
    <row r="288" spans="1:93">
      <c r="A288" s="5845"/>
      <c r="B288" s="4561"/>
      <c r="C288" s="5674"/>
      <c r="D288" s="3811"/>
      <c r="E288" s="5120"/>
      <c r="F288" s="5120"/>
      <c r="G288" s="3811"/>
      <c r="H288" s="3811"/>
      <c r="I288" s="3811"/>
      <c r="J288" s="3811"/>
      <c r="K288" s="3811"/>
      <c r="L288" s="3811"/>
      <c r="M288" s="3811"/>
      <c r="N288" s="3811"/>
      <c r="O288" s="3811"/>
      <c r="P288" s="3811"/>
      <c r="Q288" s="547"/>
      <c r="R288" s="3811"/>
      <c r="S288" s="5120"/>
      <c r="T288" s="5120"/>
      <c r="U288" s="5120"/>
      <c r="V288" s="5120"/>
      <c r="W288" s="5120"/>
      <c r="X288" s="5120"/>
      <c r="Y288" s="5120"/>
      <c r="Z288" s="5120"/>
      <c r="AA288" s="5120"/>
      <c r="AB288" s="5120"/>
      <c r="AC288" s="5120"/>
      <c r="AD288" s="3326" t="s">
        <v>2035</v>
      </c>
      <c r="AE288" s="3071"/>
      <c r="AF288" s="555" t="s">
        <v>857</v>
      </c>
      <c r="AG288" s="551"/>
      <c r="AH288" s="3256">
        <v>1300</v>
      </c>
      <c r="AI288" s="551" t="s">
        <v>2137</v>
      </c>
      <c r="AJ288" s="555" t="s">
        <v>860</v>
      </c>
      <c r="AK288" s="551" t="s">
        <v>2142</v>
      </c>
      <c r="AL288" s="550" t="s">
        <v>646</v>
      </c>
      <c r="AM288" s="551" t="s">
        <v>647</v>
      </c>
      <c r="AN288" s="550" t="s">
        <v>858</v>
      </c>
      <c r="AO288" s="550">
        <v>2</v>
      </c>
      <c r="AP288" s="550" t="s">
        <v>859</v>
      </c>
      <c r="AQ288" s="550">
        <v>2</v>
      </c>
      <c r="AR288" s="550"/>
      <c r="AS288" s="550"/>
      <c r="AT288" s="550"/>
      <c r="AU288" s="550"/>
      <c r="AV288" s="860"/>
      <c r="AW288" s="4561"/>
      <c r="AX288" s="4561"/>
      <c r="AY288" s="4561"/>
      <c r="BC288" s="237"/>
      <c r="BD288" s="237"/>
      <c r="BE288" s="237"/>
      <c r="BF288" s="237"/>
      <c r="BG288" s="237"/>
      <c r="BH288" s="237"/>
      <c r="BI288" s="237"/>
      <c r="BJ288" s="237"/>
      <c r="BK288" s="237"/>
      <c r="BL288" s="237"/>
      <c r="BM288" s="237"/>
      <c r="BN288" s="237"/>
      <c r="BO288" s="237"/>
      <c r="BP288" s="237"/>
      <c r="BQ288" s="237"/>
      <c r="BR288" s="237"/>
      <c r="BS288" s="237"/>
      <c r="BT288" s="237"/>
      <c r="BU288" s="237"/>
      <c r="BV288" s="237"/>
      <c r="BW288" s="237"/>
      <c r="BX288" s="237"/>
      <c r="BY288" s="237"/>
      <c r="BZ288" s="237"/>
      <c r="CA288" s="237"/>
      <c r="CB288" s="237"/>
      <c r="CC288" s="237"/>
      <c r="CD288" s="237"/>
      <c r="CE288" s="237"/>
      <c r="CF288" s="237"/>
      <c r="CG288" s="237"/>
      <c r="CH288" s="237"/>
      <c r="CI288" s="237"/>
      <c r="CJ288" s="237"/>
      <c r="CK288" s="237"/>
      <c r="CL288" s="237"/>
      <c r="CM288" s="237"/>
      <c r="CN288" s="237"/>
      <c r="CO288" s="237"/>
    </row>
    <row r="289" spans="1:93">
      <c r="A289" s="5495" t="s">
        <v>4097</v>
      </c>
      <c r="B289" s="4559" t="s">
        <v>2463</v>
      </c>
      <c r="C289" s="5672" t="s">
        <v>3694</v>
      </c>
      <c r="D289" s="3806" t="s">
        <v>1637</v>
      </c>
      <c r="E289" s="5123" t="s">
        <v>2144</v>
      </c>
      <c r="F289" s="5123" t="s">
        <v>2232</v>
      </c>
      <c r="G289" s="3806" t="s">
        <v>2028</v>
      </c>
      <c r="H289" s="3806" t="s">
        <v>2028</v>
      </c>
      <c r="I289" s="3806" t="s">
        <v>2029</v>
      </c>
      <c r="J289" s="3806" t="s">
        <v>2029</v>
      </c>
      <c r="K289" s="3806">
        <v>6</v>
      </c>
      <c r="L289" s="3806">
        <v>0</v>
      </c>
      <c r="M289" s="3806">
        <v>31</v>
      </c>
      <c r="N289" s="3806">
        <v>6</v>
      </c>
      <c r="O289" s="3806">
        <v>0</v>
      </c>
      <c r="P289" s="3806">
        <v>31</v>
      </c>
      <c r="Q289" s="546" t="s">
        <v>2140</v>
      </c>
      <c r="R289" s="3806" t="s">
        <v>2141</v>
      </c>
      <c r="S289" s="5123">
        <v>5290</v>
      </c>
      <c r="T289" s="5123">
        <v>5290</v>
      </c>
      <c r="U289" s="5123">
        <v>12670</v>
      </c>
      <c r="V289" s="5123">
        <v>512</v>
      </c>
      <c r="W289" s="5123">
        <v>512</v>
      </c>
      <c r="X289" s="3806">
        <v>1600</v>
      </c>
      <c r="Y289" s="5123">
        <v>4</v>
      </c>
      <c r="Z289" s="5123">
        <v>2</v>
      </c>
      <c r="AA289" s="5123" t="s">
        <v>2032</v>
      </c>
      <c r="AB289" s="5123" t="s">
        <v>2033</v>
      </c>
      <c r="AC289" s="5123" t="s">
        <v>2137</v>
      </c>
      <c r="AD289" s="3326" t="s">
        <v>2035</v>
      </c>
      <c r="AE289" s="3079" t="s">
        <v>6172</v>
      </c>
      <c r="AF289" s="555" t="s">
        <v>857</v>
      </c>
      <c r="AG289" s="551"/>
      <c r="AH289" s="3256">
        <v>270</v>
      </c>
      <c r="AI289" s="551" t="s">
        <v>2137</v>
      </c>
      <c r="AJ289" s="555" t="s">
        <v>854</v>
      </c>
      <c r="AK289" s="551" t="s">
        <v>2142</v>
      </c>
      <c r="AL289" s="546" t="s">
        <v>1135</v>
      </c>
      <c r="AM289" s="18" t="s">
        <v>1708</v>
      </c>
      <c r="AN289" s="550" t="s">
        <v>858</v>
      </c>
      <c r="AO289" s="550">
        <v>2</v>
      </c>
      <c r="AP289" s="550" t="s">
        <v>859</v>
      </c>
      <c r="AQ289" s="550">
        <v>2</v>
      </c>
      <c r="AR289" s="550"/>
      <c r="AS289" s="550"/>
      <c r="AT289" s="550"/>
      <c r="AU289" s="550"/>
      <c r="AV289" s="860"/>
      <c r="AW289" s="4559" t="s">
        <v>2466</v>
      </c>
      <c r="AX289" s="4559" t="s">
        <v>2452</v>
      </c>
      <c r="AY289" s="4559"/>
      <c r="BC289" s="237"/>
      <c r="BD289" s="237"/>
      <c r="BE289" s="237"/>
      <c r="BF289" s="237"/>
      <c r="BG289" s="237"/>
      <c r="BH289" s="237"/>
      <c r="BI289" s="237"/>
      <c r="BJ289" s="237"/>
      <c r="BK289" s="237"/>
      <c r="BL289" s="237"/>
      <c r="BM289" s="237"/>
      <c r="BN289" s="237"/>
      <c r="BO289" s="237"/>
      <c r="BP289" s="237"/>
      <c r="BQ289" s="237"/>
      <c r="BR289" s="237"/>
      <c r="BS289" s="237"/>
      <c r="BT289" s="237"/>
      <c r="BU289" s="237"/>
      <c r="BV289" s="237"/>
      <c r="BW289" s="237"/>
      <c r="BX289" s="237"/>
      <c r="BY289" s="237"/>
      <c r="BZ289" s="237"/>
      <c r="CA289" s="237"/>
      <c r="CB289" s="237"/>
      <c r="CC289" s="237"/>
      <c r="CD289" s="237"/>
      <c r="CE289" s="237"/>
      <c r="CF289" s="237"/>
      <c r="CG289" s="237"/>
      <c r="CH289" s="237"/>
      <c r="CI289" s="237"/>
      <c r="CJ289" s="237"/>
      <c r="CK289" s="237"/>
      <c r="CL289" s="237"/>
      <c r="CM289" s="237"/>
      <c r="CN289" s="237"/>
      <c r="CO289" s="237"/>
    </row>
    <row r="290" spans="1:93">
      <c r="A290" s="5454"/>
      <c r="B290" s="4560"/>
      <c r="C290" s="5673"/>
      <c r="D290" s="3807"/>
      <c r="E290" s="5119"/>
      <c r="F290" s="5119"/>
      <c r="G290" s="3807"/>
      <c r="H290" s="3807"/>
      <c r="I290" s="3807"/>
      <c r="J290" s="3807"/>
      <c r="K290" s="3807"/>
      <c r="L290" s="3807"/>
      <c r="M290" s="3807"/>
      <c r="N290" s="3807"/>
      <c r="O290" s="3807"/>
      <c r="P290" s="3807"/>
      <c r="Q290" s="546"/>
      <c r="R290" s="3807"/>
      <c r="S290" s="5119"/>
      <c r="T290" s="5119"/>
      <c r="U290" s="5119"/>
      <c r="V290" s="5119"/>
      <c r="W290" s="5119"/>
      <c r="X290" s="3807"/>
      <c r="Y290" s="5119"/>
      <c r="Z290" s="5119"/>
      <c r="AA290" s="5119"/>
      <c r="AB290" s="5119"/>
      <c r="AC290" s="5119"/>
      <c r="AD290" s="3326" t="s">
        <v>2035</v>
      </c>
      <c r="AE290" s="3072"/>
      <c r="AF290" s="555" t="s">
        <v>857</v>
      </c>
      <c r="AG290" s="551"/>
      <c r="AH290" s="3256">
        <v>1405</v>
      </c>
      <c r="AI290" s="551" t="s">
        <v>2137</v>
      </c>
      <c r="AJ290" s="555" t="s">
        <v>868</v>
      </c>
      <c r="AK290" s="551" t="s">
        <v>2142</v>
      </c>
      <c r="AL290" s="555" t="s">
        <v>614</v>
      </c>
      <c r="AM290" s="259" t="s">
        <v>614</v>
      </c>
      <c r="AN290" s="550" t="s">
        <v>858</v>
      </c>
      <c r="AO290" s="550">
        <v>3</v>
      </c>
      <c r="AP290" s="550" t="s">
        <v>859</v>
      </c>
      <c r="AQ290" s="550">
        <v>3</v>
      </c>
      <c r="AR290" s="550"/>
      <c r="AS290" s="550"/>
      <c r="AT290" s="550"/>
      <c r="AU290" s="550"/>
      <c r="AV290" s="860"/>
      <c r="AW290" s="4560"/>
      <c r="AX290" s="4560"/>
      <c r="AY290" s="4560"/>
      <c r="BC290" s="237"/>
      <c r="BD290" s="237"/>
      <c r="BE290" s="237"/>
      <c r="BF290" s="237"/>
      <c r="BG290" s="237"/>
      <c r="BH290" s="237"/>
      <c r="BI290" s="237"/>
      <c r="BJ290" s="237"/>
      <c r="BK290" s="237"/>
      <c r="BL290" s="237"/>
      <c r="BM290" s="237"/>
      <c r="BN290" s="237"/>
      <c r="BO290" s="237"/>
      <c r="BP290" s="237"/>
      <c r="BQ290" s="237"/>
      <c r="BR290" s="237"/>
      <c r="BS290" s="237"/>
      <c r="BT290" s="237"/>
      <c r="BU290" s="237"/>
      <c r="BV290" s="237"/>
      <c r="BW290" s="237"/>
      <c r="BX290" s="237"/>
      <c r="BY290" s="237"/>
      <c r="BZ290" s="237"/>
      <c r="CA290" s="237"/>
      <c r="CB290" s="237"/>
      <c r="CC290" s="237"/>
      <c r="CD290" s="237"/>
      <c r="CE290" s="237"/>
      <c r="CF290" s="237"/>
      <c r="CG290" s="237"/>
      <c r="CH290" s="237"/>
      <c r="CI290" s="237"/>
      <c r="CJ290" s="237"/>
      <c r="CK290" s="237"/>
      <c r="CL290" s="237"/>
      <c r="CM290" s="237"/>
      <c r="CN290" s="237"/>
      <c r="CO290" s="237"/>
    </row>
    <row r="291" spans="1:93">
      <c r="A291" s="5454"/>
      <c r="B291" s="4561"/>
      <c r="C291" s="5674"/>
      <c r="D291" s="3811"/>
      <c r="E291" s="5120"/>
      <c r="F291" s="5120"/>
      <c r="G291" s="3811"/>
      <c r="H291" s="3811"/>
      <c r="I291" s="3811"/>
      <c r="J291" s="3811"/>
      <c r="K291" s="3811"/>
      <c r="L291" s="3811"/>
      <c r="M291" s="3811"/>
      <c r="N291" s="3811"/>
      <c r="O291" s="3811"/>
      <c r="P291" s="3811"/>
      <c r="Q291" s="547"/>
      <c r="R291" s="3811"/>
      <c r="S291" s="5120"/>
      <c r="T291" s="5120"/>
      <c r="U291" s="5120"/>
      <c r="V291" s="5120"/>
      <c r="W291" s="5120"/>
      <c r="X291" s="3811"/>
      <c r="Y291" s="5120"/>
      <c r="Z291" s="5120"/>
      <c r="AA291" s="5120"/>
      <c r="AB291" s="5120"/>
      <c r="AC291" s="5120"/>
      <c r="AD291" s="3326" t="s">
        <v>2035</v>
      </c>
      <c r="AE291" s="3071"/>
      <c r="AF291" s="555" t="s">
        <v>857</v>
      </c>
      <c r="AG291" s="551"/>
      <c r="AH291" s="3256">
        <v>1300</v>
      </c>
      <c r="AI291" s="551" t="s">
        <v>2137</v>
      </c>
      <c r="AJ291" s="555" t="s">
        <v>860</v>
      </c>
      <c r="AK291" s="551" t="s">
        <v>2142</v>
      </c>
      <c r="AL291" s="550" t="s">
        <v>646</v>
      </c>
      <c r="AM291" s="551" t="s">
        <v>647</v>
      </c>
      <c r="AN291" s="550" t="s">
        <v>858</v>
      </c>
      <c r="AO291" s="550">
        <v>2</v>
      </c>
      <c r="AP291" s="550" t="s">
        <v>859</v>
      </c>
      <c r="AQ291" s="550">
        <v>2</v>
      </c>
      <c r="AR291" s="550"/>
      <c r="AS291" s="550"/>
      <c r="AT291" s="550"/>
      <c r="AU291" s="550"/>
      <c r="AV291" s="860"/>
      <c r="AW291" s="4561"/>
      <c r="AX291" s="4561"/>
      <c r="AY291" s="4561"/>
      <c r="BC291" s="237"/>
      <c r="BD291" s="237"/>
      <c r="BE291" s="237"/>
      <c r="BF291" s="237"/>
      <c r="BG291" s="237"/>
      <c r="BH291" s="237"/>
      <c r="BI291" s="237"/>
      <c r="BJ291" s="237"/>
      <c r="BK291" s="237"/>
      <c r="BL291" s="237"/>
      <c r="BM291" s="237"/>
      <c r="BN291" s="237"/>
      <c r="BO291" s="237"/>
      <c r="BP291" s="237"/>
      <c r="BQ291" s="237"/>
      <c r="BR291" s="237"/>
      <c r="BS291" s="237"/>
      <c r="BT291" s="237"/>
      <c r="BU291" s="237"/>
      <c r="BV291" s="237"/>
      <c r="BW291" s="237"/>
      <c r="BX291" s="237"/>
      <c r="BY291" s="237"/>
      <c r="BZ291" s="237"/>
      <c r="CA291" s="237"/>
      <c r="CB291" s="237"/>
      <c r="CC291" s="237"/>
      <c r="CD291" s="237"/>
      <c r="CE291" s="237"/>
      <c r="CF291" s="237"/>
      <c r="CG291" s="237"/>
      <c r="CH291" s="237"/>
      <c r="CI291" s="237"/>
      <c r="CJ291" s="237"/>
      <c r="CK291" s="237"/>
      <c r="CL291" s="237"/>
      <c r="CM291" s="237"/>
      <c r="CN291" s="237"/>
      <c r="CO291" s="237"/>
    </row>
    <row r="292" spans="1:93">
      <c r="A292" s="5454"/>
      <c r="B292" s="4559" t="s">
        <v>2463</v>
      </c>
      <c r="C292" s="5672" t="s">
        <v>3695</v>
      </c>
      <c r="D292" s="3806" t="s">
        <v>1638</v>
      </c>
      <c r="E292" s="5123" t="s">
        <v>2144</v>
      </c>
      <c r="F292" s="5123" t="s">
        <v>2233</v>
      </c>
      <c r="G292" s="3806" t="s">
        <v>2028</v>
      </c>
      <c r="H292" s="3806" t="s">
        <v>2028</v>
      </c>
      <c r="I292" s="3806" t="s">
        <v>2029</v>
      </c>
      <c r="J292" s="3806" t="s">
        <v>2029</v>
      </c>
      <c r="K292" s="3806">
        <v>6</v>
      </c>
      <c r="L292" s="3806">
        <v>0</v>
      </c>
      <c r="M292" s="3806">
        <v>31</v>
      </c>
      <c r="N292" s="3806">
        <v>6</v>
      </c>
      <c r="O292" s="3806">
        <v>0</v>
      </c>
      <c r="P292" s="3806">
        <v>31</v>
      </c>
      <c r="Q292" s="546" t="s">
        <v>2140</v>
      </c>
      <c r="R292" s="3806" t="s">
        <v>2141</v>
      </c>
      <c r="S292" s="5123">
        <v>12670</v>
      </c>
      <c r="T292" s="5123">
        <v>12670</v>
      </c>
      <c r="U292" s="5123">
        <v>23968</v>
      </c>
      <c r="V292" s="5123">
        <v>512</v>
      </c>
      <c r="W292" s="5123">
        <v>512</v>
      </c>
      <c r="X292" s="5123">
        <v>1600</v>
      </c>
      <c r="Y292" s="5123">
        <v>4</v>
      </c>
      <c r="Z292" s="5123">
        <v>2</v>
      </c>
      <c r="AA292" s="5123" t="s">
        <v>2032</v>
      </c>
      <c r="AB292" s="5123" t="s">
        <v>2033</v>
      </c>
      <c r="AC292" s="5123" t="s">
        <v>2137</v>
      </c>
      <c r="AD292" s="3326" t="s">
        <v>2035</v>
      </c>
      <c r="AE292" s="3079" t="s">
        <v>6173</v>
      </c>
      <c r="AF292" s="555" t="s">
        <v>857</v>
      </c>
      <c r="AG292" s="551"/>
      <c r="AH292" s="3256">
        <v>270</v>
      </c>
      <c r="AI292" s="551" t="s">
        <v>2137</v>
      </c>
      <c r="AJ292" s="555" t="s">
        <v>854</v>
      </c>
      <c r="AK292" s="551" t="s">
        <v>2142</v>
      </c>
      <c r="AL292" s="555" t="s">
        <v>866</v>
      </c>
      <c r="AM292" s="551" t="s">
        <v>1708</v>
      </c>
      <c r="AN292" s="550" t="s">
        <v>858</v>
      </c>
      <c r="AO292" s="550">
        <v>2</v>
      </c>
      <c r="AP292" s="550" t="s">
        <v>859</v>
      </c>
      <c r="AQ292" s="550">
        <v>2</v>
      </c>
      <c r="AR292" s="550"/>
      <c r="AS292" s="550"/>
      <c r="AT292" s="550"/>
      <c r="AU292" s="550"/>
      <c r="AV292" s="860"/>
      <c r="AW292" s="4559" t="s">
        <v>2468</v>
      </c>
      <c r="AX292" s="4559" t="s">
        <v>2452</v>
      </c>
      <c r="AY292" s="4559"/>
      <c r="BC292" s="237"/>
      <c r="BD292" s="237"/>
      <c r="BE292" s="237"/>
      <c r="BF292" s="237"/>
      <c r="BG292" s="237"/>
      <c r="BH292" s="237"/>
      <c r="BI292" s="237"/>
      <c r="BJ292" s="237"/>
      <c r="BK292" s="237"/>
      <c r="BL292" s="237"/>
      <c r="BM292" s="237"/>
      <c r="BN292" s="237"/>
      <c r="BO292" s="237"/>
      <c r="BP292" s="237"/>
      <c r="BQ292" s="237"/>
      <c r="BR292" s="237"/>
      <c r="BS292" s="237"/>
      <c r="BT292" s="237"/>
      <c r="BU292" s="237"/>
      <c r="BV292" s="237"/>
      <c r="BW292" s="237"/>
      <c r="BX292" s="237"/>
      <c r="BY292" s="237"/>
      <c r="BZ292" s="237"/>
      <c r="CA292" s="237"/>
      <c r="CB292" s="237"/>
      <c r="CC292" s="237"/>
      <c r="CD292" s="237"/>
      <c r="CE292" s="237"/>
      <c r="CF292" s="237"/>
      <c r="CG292" s="237"/>
      <c r="CH292" s="237"/>
      <c r="CI292" s="237"/>
      <c r="CJ292" s="237"/>
      <c r="CK292" s="237"/>
      <c r="CL292" s="237"/>
      <c r="CM292" s="237"/>
      <c r="CN292" s="237"/>
      <c r="CO292" s="237"/>
    </row>
    <row r="293" spans="1:93">
      <c r="A293" s="5454"/>
      <c r="B293" s="4560"/>
      <c r="C293" s="5673"/>
      <c r="D293" s="3807"/>
      <c r="E293" s="5119"/>
      <c r="F293" s="5119"/>
      <c r="G293" s="3807"/>
      <c r="H293" s="3807"/>
      <c r="I293" s="3807"/>
      <c r="J293" s="3807"/>
      <c r="K293" s="3807"/>
      <c r="L293" s="3807"/>
      <c r="M293" s="3807"/>
      <c r="N293" s="3807"/>
      <c r="O293" s="3807"/>
      <c r="P293" s="3807"/>
      <c r="Q293" s="546"/>
      <c r="R293" s="3807"/>
      <c r="S293" s="5119"/>
      <c r="T293" s="5119"/>
      <c r="U293" s="5119"/>
      <c r="V293" s="5119"/>
      <c r="W293" s="5119"/>
      <c r="X293" s="5119"/>
      <c r="Y293" s="5119"/>
      <c r="Z293" s="5119"/>
      <c r="AA293" s="5119"/>
      <c r="AB293" s="5119"/>
      <c r="AC293" s="5119"/>
      <c r="AD293" s="3326" t="s">
        <v>2035</v>
      </c>
      <c r="AE293" s="3072"/>
      <c r="AF293" s="555" t="s">
        <v>857</v>
      </c>
      <c r="AG293" s="551"/>
      <c r="AH293" s="3256">
        <v>1405</v>
      </c>
      <c r="AI293" s="551" t="s">
        <v>2137</v>
      </c>
      <c r="AJ293" s="555" t="s">
        <v>868</v>
      </c>
      <c r="AK293" s="551" t="s">
        <v>2142</v>
      </c>
      <c r="AL293" s="555" t="s">
        <v>614</v>
      </c>
      <c r="AM293" s="259" t="s">
        <v>614</v>
      </c>
      <c r="AN293" s="550" t="s">
        <v>858</v>
      </c>
      <c r="AO293" s="550">
        <v>3</v>
      </c>
      <c r="AP293" s="550" t="s">
        <v>859</v>
      </c>
      <c r="AQ293" s="550">
        <v>3</v>
      </c>
      <c r="AR293" s="550"/>
      <c r="AS293" s="550"/>
      <c r="AT293" s="550"/>
      <c r="AU293" s="550"/>
      <c r="AV293" s="860"/>
      <c r="AW293" s="4560"/>
      <c r="AX293" s="4560"/>
      <c r="AY293" s="4560"/>
      <c r="BC293" s="237"/>
      <c r="BD293" s="237"/>
      <c r="BE293" s="237"/>
      <c r="BF293" s="237"/>
      <c r="BG293" s="237"/>
      <c r="BH293" s="237"/>
      <c r="BI293" s="237"/>
      <c r="BJ293" s="237"/>
      <c r="BK293" s="237"/>
      <c r="BL293" s="237"/>
      <c r="BM293" s="237"/>
      <c r="BN293" s="237"/>
      <c r="BO293" s="237"/>
      <c r="BP293" s="237"/>
      <c r="BQ293" s="237"/>
      <c r="BR293" s="237"/>
      <c r="BS293" s="237"/>
      <c r="BT293" s="237"/>
      <c r="BU293" s="237"/>
      <c r="BV293" s="237"/>
      <c r="BW293" s="237"/>
      <c r="BX293" s="237"/>
      <c r="BY293" s="237"/>
      <c r="BZ293" s="237"/>
      <c r="CA293" s="237"/>
      <c r="CB293" s="237"/>
      <c r="CC293" s="237"/>
      <c r="CD293" s="237"/>
      <c r="CE293" s="237"/>
      <c r="CF293" s="237"/>
      <c r="CG293" s="237"/>
      <c r="CH293" s="237"/>
      <c r="CI293" s="237"/>
      <c r="CJ293" s="237"/>
      <c r="CK293" s="237"/>
      <c r="CL293" s="237"/>
      <c r="CM293" s="237"/>
      <c r="CN293" s="237"/>
      <c r="CO293" s="237"/>
    </row>
    <row r="294" spans="1:93">
      <c r="A294" s="5845"/>
      <c r="B294" s="4561"/>
      <c r="C294" s="5674"/>
      <c r="D294" s="3811"/>
      <c r="E294" s="5120"/>
      <c r="F294" s="5120"/>
      <c r="G294" s="3811"/>
      <c r="H294" s="3811"/>
      <c r="I294" s="3811"/>
      <c r="J294" s="3811"/>
      <c r="K294" s="3811"/>
      <c r="L294" s="3811"/>
      <c r="M294" s="3811"/>
      <c r="N294" s="3811"/>
      <c r="O294" s="3811"/>
      <c r="P294" s="3811"/>
      <c r="Q294" s="547"/>
      <c r="R294" s="3811"/>
      <c r="S294" s="5120"/>
      <c r="T294" s="5120"/>
      <c r="U294" s="5120"/>
      <c r="V294" s="5120"/>
      <c r="W294" s="5120"/>
      <c r="X294" s="5120"/>
      <c r="Y294" s="5120"/>
      <c r="Z294" s="5120"/>
      <c r="AA294" s="5120"/>
      <c r="AB294" s="5120"/>
      <c r="AC294" s="5120"/>
      <c r="AD294" s="3321" t="s">
        <v>2035</v>
      </c>
      <c r="AE294" s="3071"/>
      <c r="AF294" s="543" t="s">
        <v>857</v>
      </c>
      <c r="AG294" s="255"/>
      <c r="AH294" s="3236">
        <v>1300</v>
      </c>
      <c r="AI294" s="255" t="s">
        <v>2137</v>
      </c>
      <c r="AJ294" s="543" t="s">
        <v>860</v>
      </c>
      <c r="AK294" s="255" t="s">
        <v>2142</v>
      </c>
      <c r="AL294" s="550" t="s">
        <v>646</v>
      </c>
      <c r="AM294" s="551" t="s">
        <v>647</v>
      </c>
      <c r="AN294" s="545" t="s">
        <v>858</v>
      </c>
      <c r="AO294" s="545">
        <v>2</v>
      </c>
      <c r="AP294" s="545" t="s">
        <v>859</v>
      </c>
      <c r="AQ294" s="545">
        <v>2</v>
      </c>
      <c r="AR294" s="545"/>
      <c r="AS294" s="545"/>
      <c r="AT294" s="545"/>
      <c r="AU294" s="545"/>
      <c r="AV294" s="2936"/>
      <c r="AW294" s="4561"/>
      <c r="AX294" s="4561"/>
      <c r="AY294" s="4561"/>
      <c r="BC294" s="237"/>
      <c r="BD294" s="237"/>
      <c r="BE294" s="237"/>
      <c r="BF294" s="237"/>
      <c r="BG294" s="237"/>
      <c r="BH294" s="237"/>
      <c r="BI294" s="237"/>
      <c r="BJ294" s="237"/>
      <c r="BK294" s="237"/>
      <c r="BL294" s="237"/>
      <c r="BM294" s="237"/>
      <c r="BN294" s="237"/>
      <c r="BO294" s="237"/>
      <c r="BP294" s="237"/>
      <c r="BQ294" s="237"/>
      <c r="BR294" s="237"/>
      <c r="BS294" s="237"/>
      <c r="BT294" s="237"/>
      <c r="BU294" s="237"/>
      <c r="BV294" s="237"/>
      <c r="BW294" s="237"/>
      <c r="BX294" s="237"/>
      <c r="BY294" s="237"/>
      <c r="BZ294" s="237"/>
      <c r="CA294" s="237"/>
      <c r="CB294" s="237"/>
      <c r="CC294" s="237"/>
      <c r="CD294" s="237"/>
      <c r="CE294" s="237"/>
      <c r="CF294" s="237"/>
      <c r="CG294" s="237"/>
      <c r="CH294" s="237"/>
      <c r="CI294" s="237"/>
      <c r="CJ294" s="237"/>
      <c r="CK294" s="237"/>
      <c r="CL294" s="237"/>
      <c r="CM294" s="237"/>
      <c r="CN294" s="237"/>
      <c r="CO294" s="237"/>
    </row>
    <row r="295" spans="1:93">
      <c r="A295" s="5495" t="s">
        <v>4098</v>
      </c>
      <c r="B295" s="4559" t="s">
        <v>2463</v>
      </c>
      <c r="C295" s="5672" t="s">
        <v>3696</v>
      </c>
      <c r="D295" s="3806" t="s">
        <v>1639</v>
      </c>
      <c r="E295" s="5123" t="s">
        <v>2157</v>
      </c>
      <c r="F295" s="5123" t="s">
        <v>2234</v>
      </c>
      <c r="G295" s="3806" t="s">
        <v>2028</v>
      </c>
      <c r="H295" s="3806" t="s">
        <v>2028</v>
      </c>
      <c r="I295" s="3806" t="s">
        <v>2029</v>
      </c>
      <c r="J295" s="3806" t="s">
        <v>2029</v>
      </c>
      <c r="K295" s="3806">
        <v>8</v>
      </c>
      <c r="L295" s="3806">
        <v>0</v>
      </c>
      <c r="M295" s="3806">
        <v>31</v>
      </c>
      <c r="N295" s="3806">
        <v>8</v>
      </c>
      <c r="O295" s="3806">
        <v>0</v>
      </c>
      <c r="P295" s="3806">
        <v>31</v>
      </c>
      <c r="Q295" s="546" t="s">
        <v>2140</v>
      </c>
      <c r="R295" s="3806" t="s">
        <v>2141</v>
      </c>
      <c r="S295" s="5123">
        <v>9290</v>
      </c>
      <c r="T295" s="5123">
        <v>9290</v>
      </c>
      <c r="U295" s="5123">
        <v>16670</v>
      </c>
      <c r="V295" s="5123">
        <v>512</v>
      </c>
      <c r="W295" s="5123">
        <v>512</v>
      </c>
      <c r="X295" s="5123">
        <v>1856</v>
      </c>
      <c r="Y295" s="5123">
        <v>8</v>
      </c>
      <c r="Z295" s="5123">
        <v>2</v>
      </c>
      <c r="AA295" s="5123" t="s">
        <v>2032</v>
      </c>
      <c r="AB295" s="5123" t="s">
        <v>2033</v>
      </c>
      <c r="AC295" s="5123" t="s">
        <v>2137</v>
      </c>
      <c r="AD295" s="3326" t="s">
        <v>2035</v>
      </c>
      <c r="AE295" s="3079" t="s">
        <v>6172</v>
      </c>
      <c r="AF295" s="555" t="s">
        <v>857</v>
      </c>
      <c r="AG295" s="551"/>
      <c r="AH295" s="3256">
        <v>270</v>
      </c>
      <c r="AI295" s="551" t="s">
        <v>2137</v>
      </c>
      <c r="AJ295" s="555" t="s">
        <v>854</v>
      </c>
      <c r="AK295" s="551" t="s">
        <v>2142</v>
      </c>
      <c r="AL295" s="546" t="s">
        <v>1135</v>
      </c>
      <c r="AM295" s="18" t="s">
        <v>1708</v>
      </c>
      <c r="AN295" s="550" t="s">
        <v>858</v>
      </c>
      <c r="AO295" s="550">
        <v>2</v>
      </c>
      <c r="AP295" s="550" t="s">
        <v>859</v>
      </c>
      <c r="AQ295" s="550">
        <v>2</v>
      </c>
      <c r="AR295" s="550"/>
      <c r="AS295" s="550"/>
      <c r="AT295" s="550"/>
      <c r="AU295" s="550"/>
      <c r="AV295" s="860"/>
      <c r="AW295" s="4559" t="s">
        <v>2468</v>
      </c>
      <c r="AX295" s="4559" t="s">
        <v>2452</v>
      </c>
      <c r="AY295" s="4559"/>
      <c r="BC295" s="237"/>
      <c r="BD295" s="237"/>
      <c r="BE295" s="237"/>
      <c r="BF295" s="237"/>
      <c r="BG295" s="237"/>
      <c r="BH295" s="237"/>
      <c r="BI295" s="237"/>
      <c r="BJ295" s="237"/>
      <c r="BK295" s="237"/>
      <c r="BL295" s="237"/>
      <c r="BM295" s="237"/>
      <c r="BN295" s="237"/>
      <c r="BO295" s="237"/>
      <c r="BP295" s="237"/>
      <c r="BQ295" s="237"/>
      <c r="BR295" s="237"/>
      <c r="BS295" s="237"/>
      <c r="BT295" s="237"/>
      <c r="BU295" s="237"/>
      <c r="BV295" s="237"/>
      <c r="BW295" s="237"/>
      <c r="BX295" s="237"/>
      <c r="BY295" s="237"/>
      <c r="BZ295" s="237"/>
      <c r="CA295" s="237"/>
      <c r="CB295" s="237"/>
      <c r="CC295" s="237"/>
      <c r="CD295" s="237"/>
      <c r="CE295" s="237"/>
      <c r="CF295" s="237"/>
      <c r="CG295" s="237"/>
      <c r="CH295" s="237"/>
      <c r="CI295" s="237"/>
      <c r="CJ295" s="237"/>
      <c r="CK295" s="237"/>
      <c r="CL295" s="237"/>
      <c r="CM295" s="237"/>
      <c r="CN295" s="237"/>
      <c r="CO295" s="237"/>
    </row>
    <row r="296" spans="1:93">
      <c r="A296" s="5454"/>
      <c r="B296" s="4560"/>
      <c r="C296" s="5673"/>
      <c r="D296" s="3807"/>
      <c r="E296" s="5119"/>
      <c r="F296" s="5119"/>
      <c r="G296" s="3807"/>
      <c r="H296" s="3807"/>
      <c r="I296" s="3807"/>
      <c r="J296" s="3807"/>
      <c r="K296" s="3807"/>
      <c r="L296" s="3807"/>
      <c r="M296" s="3807"/>
      <c r="N296" s="3807"/>
      <c r="O296" s="3807"/>
      <c r="P296" s="3807"/>
      <c r="Q296" s="546"/>
      <c r="R296" s="3807"/>
      <c r="S296" s="5119"/>
      <c r="T296" s="5119"/>
      <c r="U296" s="5119"/>
      <c r="V296" s="5119"/>
      <c r="W296" s="5119"/>
      <c r="X296" s="5119"/>
      <c r="Y296" s="5119"/>
      <c r="Z296" s="5119"/>
      <c r="AA296" s="5119"/>
      <c r="AB296" s="5119"/>
      <c r="AC296" s="5119"/>
      <c r="AD296" s="3326" t="s">
        <v>2035</v>
      </c>
      <c r="AE296" s="3072"/>
      <c r="AF296" s="555" t="s">
        <v>857</v>
      </c>
      <c r="AG296" s="551"/>
      <c r="AH296" s="3256">
        <v>1500</v>
      </c>
      <c r="AI296" s="551" t="s">
        <v>2137</v>
      </c>
      <c r="AJ296" s="555" t="s">
        <v>874</v>
      </c>
      <c r="AK296" s="551" t="s">
        <v>2142</v>
      </c>
      <c r="AL296" s="555" t="s">
        <v>342</v>
      </c>
      <c r="AM296" s="259" t="s">
        <v>341</v>
      </c>
      <c r="AN296" s="550" t="s">
        <v>858</v>
      </c>
      <c r="AO296" s="550">
        <v>2</v>
      </c>
      <c r="AP296" s="550" t="s">
        <v>859</v>
      </c>
      <c r="AQ296" s="550">
        <v>2</v>
      </c>
      <c r="AR296" s="550">
        <v>3</v>
      </c>
      <c r="AS296" s="550" t="s">
        <v>875</v>
      </c>
      <c r="AT296" s="550" t="s">
        <v>859</v>
      </c>
      <c r="AU296" s="550" t="s">
        <v>876</v>
      </c>
      <c r="AV296" s="860" t="s">
        <v>877</v>
      </c>
      <c r="AW296" s="4560"/>
      <c r="AX296" s="4560"/>
      <c r="AY296" s="4560"/>
      <c r="BC296" s="237"/>
      <c r="BD296" s="237"/>
      <c r="BE296" s="237"/>
      <c r="BF296" s="237"/>
      <c r="BG296" s="237"/>
      <c r="BH296" s="237"/>
      <c r="BI296" s="237"/>
      <c r="BJ296" s="237"/>
      <c r="BK296" s="237"/>
      <c r="BL296" s="237"/>
      <c r="BM296" s="237"/>
      <c r="BN296" s="237"/>
      <c r="BO296" s="237"/>
      <c r="BP296" s="237"/>
      <c r="BQ296" s="237"/>
      <c r="BR296" s="237"/>
      <c r="BS296" s="237"/>
      <c r="BT296" s="237"/>
      <c r="BU296" s="237"/>
      <c r="BV296" s="237"/>
      <c r="BW296" s="237"/>
      <c r="BX296" s="237"/>
      <c r="BY296" s="237"/>
      <c r="BZ296" s="237"/>
      <c r="CA296" s="237"/>
      <c r="CB296" s="237"/>
      <c r="CC296" s="237"/>
      <c r="CD296" s="237"/>
      <c r="CE296" s="237"/>
      <c r="CF296" s="237"/>
      <c r="CG296" s="237"/>
      <c r="CH296" s="237"/>
      <c r="CI296" s="237"/>
      <c r="CJ296" s="237"/>
      <c r="CK296" s="237"/>
      <c r="CL296" s="237"/>
      <c r="CM296" s="237"/>
      <c r="CN296" s="237"/>
      <c r="CO296" s="237"/>
    </row>
    <row r="297" spans="1:93">
      <c r="A297" s="5454"/>
      <c r="B297" s="4560"/>
      <c r="C297" s="5673"/>
      <c r="D297" s="3807"/>
      <c r="E297" s="5119"/>
      <c r="F297" s="5119"/>
      <c r="G297" s="3807"/>
      <c r="H297" s="3807"/>
      <c r="I297" s="3807"/>
      <c r="J297" s="3807"/>
      <c r="K297" s="3807"/>
      <c r="L297" s="3807"/>
      <c r="M297" s="3807"/>
      <c r="N297" s="3807"/>
      <c r="O297" s="3807"/>
      <c r="P297" s="3807"/>
      <c r="Q297" s="546"/>
      <c r="R297" s="3807"/>
      <c r="S297" s="5119"/>
      <c r="T297" s="5119"/>
      <c r="U297" s="5119"/>
      <c r="V297" s="5119"/>
      <c r="W297" s="5119"/>
      <c r="X297" s="5119"/>
      <c r="Y297" s="5119"/>
      <c r="Z297" s="5119"/>
      <c r="AA297" s="5119"/>
      <c r="AB297" s="5119"/>
      <c r="AC297" s="5119"/>
      <c r="AD297" s="3326" t="s">
        <v>2035</v>
      </c>
      <c r="AE297" s="3072"/>
      <c r="AF297" s="555" t="s">
        <v>857</v>
      </c>
      <c r="AG297" s="551"/>
      <c r="AH297" s="3256">
        <v>1405</v>
      </c>
      <c r="AI297" s="551" t="s">
        <v>2137</v>
      </c>
      <c r="AJ297" s="555" t="s">
        <v>868</v>
      </c>
      <c r="AK297" s="551" t="s">
        <v>2142</v>
      </c>
      <c r="AL297" s="555" t="s">
        <v>614</v>
      </c>
      <c r="AM297" s="259" t="s">
        <v>614</v>
      </c>
      <c r="AN297" s="550" t="s">
        <v>858</v>
      </c>
      <c r="AO297" s="550">
        <v>3</v>
      </c>
      <c r="AP297" s="550" t="s">
        <v>859</v>
      </c>
      <c r="AQ297" s="550">
        <v>3</v>
      </c>
      <c r="AR297" s="550"/>
      <c r="AS297" s="550"/>
      <c r="AT297" s="550"/>
      <c r="AU297" s="550"/>
      <c r="AV297" s="860"/>
      <c r="AW297" s="4560"/>
      <c r="AX297" s="4560"/>
      <c r="AY297" s="4560"/>
      <c r="BC297" s="237"/>
      <c r="BD297" s="237"/>
      <c r="BE297" s="237"/>
      <c r="BF297" s="237"/>
      <c r="BG297" s="237"/>
      <c r="BH297" s="237"/>
      <c r="BI297" s="237"/>
      <c r="BJ297" s="237"/>
      <c r="BK297" s="237"/>
      <c r="BL297" s="237"/>
      <c r="BM297" s="237"/>
      <c r="BN297" s="237"/>
      <c r="BO297" s="237"/>
      <c r="BP297" s="237"/>
      <c r="BQ297" s="237"/>
      <c r="BR297" s="237"/>
      <c r="BS297" s="237"/>
      <c r="BT297" s="237"/>
      <c r="BU297" s="237"/>
      <c r="BV297" s="237"/>
      <c r="BW297" s="237"/>
      <c r="BX297" s="237"/>
      <c r="BY297" s="237"/>
      <c r="BZ297" s="237"/>
      <c r="CA297" s="237"/>
      <c r="CB297" s="237"/>
      <c r="CC297" s="237"/>
      <c r="CD297" s="237"/>
      <c r="CE297" s="237"/>
      <c r="CF297" s="237"/>
      <c r="CG297" s="237"/>
      <c r="CH297" s="237"/>
      <c r="CI297" s="237"/>
      <c r="CJ297" s="237"/>
      <c r="CK297" s="237"/>
      <c r="CL297" s="237"/>
      <c r="CM297" s="237"/>
      <c r="CN297" s="237"/>
      <c r="CO297" s="237"/>
    </row>
    <row r="298" spans="1:93">
      <c r="A298" s="5454"/>
      <c r="B298" s="4561"/>
      <c r="C298" s="5674"/>
      <c r="D298" s="3811"/>
      <c r="E298" s="5120"/>
      <c r="F298" s="5120"/>
      <c r="G298" s="3811"/>
      <c r="H298" s="3811"/>
      <c r="I298" s="3811"/>
      <c r="J298" s="3811"/>
      <c r="K298" s="3811"/>
      <c r="L298" s="3811"/>
      <c r="M298" s="3811"/>
      <c r="N298" s="3811"/>
      <c r="O298" s="3811"/>
      <c r="P298" s="3811"/>
      <c r="Q298" s="547"/>
      <c r="R298" s="3811"/>
      <c r="S298" s="5120"/>
      <c r="T298" s="5120"/>
      <c r="U298" s="5120"/>
      <c r="V298" s="5120"/>
      <c r="W298" s="5120"/>
      <c r="X298" s="5120"/>
      <c r="Y298" s="5120"/>
      <c r="Z298" s="5120"/>
      <c r="AA298" s="5120"/>
      <c r="AB298" s="5120"/>
      <c r="AC298" s="5120"/>
      <c r="AD298" s="3326" t="s">
        <v>2035</v>
      </c>
      <c r="AE298" s="3071"/>
      <c r="AF298" s="555" t="s">
        <v>857</v>
      </c>
      <c r="AG298" s="551"/>
      <c r="AH298" s="3256">
        <v>1300</v>
      </c>
      <c r="AI298" s="551" t="s">
        <v>2137</v>
      </c>
      <c r="AJ298" s="555" t="s">
        <v>860</v>
      </c>
      <c r="AK298" s="551" t="s">
        <v>2142</v>
      </c>
      <c r="AL298" s="550" t="s">
        <v>646</v>
      </c>
      <c r="AM298" s="551" t="s">
        <v>647</v>
      </c>
      <c r="AN298" s="550" t="s">
        <v>858</v>
      </c>
      <c r="AO298" s="550">
        <v>2</v>
      </c>
      <c r="AP298" s="550" t="s">
        <v>859</v>
      </c>
      <c r="AQ298" s="550">
        <v>2</v>
      </c>
      <c r="AR298" s="550"/>
      <c r="AS298" s="550"/>
      <c r="AT298" s="550"/>
      <c r="AU298" s="550"/>
      <c r="AV298" s="860"/>
      <c r="AW298" s="4561"/>
      <c r="AX298" s="4561"/>
      <c r="AY298" s="4561"/>
      <c r="BC298" s="237"/>
      <c r="BD298" s="237"/>
      <c r="BE298" s="237"/>
      <c r="BF298" s="237"/>
      <c r="BG298" s="237"/>
      <c r="BH298" s="237"/>
      <c r="BI298" s="237"/>
      <c r="BJ298" s="237"/>
      <c r="BK298" s="237"/>
      <c r="BL298" s="237"/>
      <c r="BM298" s="237"/>
      <c r="BN298" s="237"/>
      <c r="BO298" s="237"/>
      <c r="BP298" s="237"/>
      <c r="BQ298" s="237"/>
      <c r="BR298" s="237"/>
      <c r="BS298" s="237"/>
      <c r="BT298" s="237"/>
      <c r="BU298" s="237"/>
      <c r="BV298" s="237"/>
      <c r="BW298" s="237"/>
      <c r="BX298" s="237"/>
      <c r="BY298" s="237"/>
      <c r="BZ298" s="237"/>
      <c r="CA298" s="237"/>
      <c r="CB298" s="237"/>
      <c r="CC298" s="237"/>
      <c r="CD298" s="237"/>
      <c r="CE298" s="237"/>
      <c r="CF298" s="237"/>
      <c r="CG298" s="237"/>
      <c r="CH298" s="237"/>
      <c r="CI298" s="237"/>
      <c r="CJ298" s="237"/>
      <c r="CK298" s="237"/>
      <c r="CL298" s="237"/>
      <c r="CM298" s="237"/>
      <c r="CN298" s="237"/>
      <c r="CO298" s="237"/>
    </row>
    <row r="299" spans="1:93">
      <c r="A299" s="5454"/>
      <c r="B299" s="4559" t="s">
        <v>2463</v>
      </c>
      <c r="C299" s="5672" t="s">
        <v>3697</v>
      </c>
      <c r="D299" s="3806" t="s">
        <v>1640</v>
      </c>
      <c r="E299" s="5123" t="s">
        <v>2157</v>
      </c>
      <c r="F299" s="5123" t="s">
        <v>2235</v>
      </c>
      <c r="G299" s="3806" t="s">
        <v>2028</v>
      </c>
      <c r="H299" s="3806" t="s">
        <v>2028</v>
      </c>
      <c r="I299" s="3806" t="s">
        <v>2029</v>
      </c>
      <c r="J299" s="3806" t="s">
        <v>2029</v>
      </c>
      <c r="K299" s="3806">
        <v>8</v>
      </c>
      <c r="L299" s="3806">
        <v>0</v>
      </c>
      <c r="M299" s="3806">
        <v>31</v>
      </c>
      <c r="N299" s="3806">
        <v>8</v>
      </c>
      <c r="O299" s="3806">
        <v>0</v>
      </c>
      <c r="P299" s="3806">
        <v>31</v>
      </c>
      <c r="Q299" s="546" t="s">
        <v>2140</v>
      </c>
      <c r="R299" s="3806" t="s">
        <v>2141</v>
      </c>
      <c r="S299" s="5123">
        <v>12120</v>
      </c>
      <c r="T299" s="5123">
        <v>12120</v>
      </c>
      <c r="U299" s="5123">
        <v>24736</v>
      </c>
      <c r="V299" s="5123">
        <v>512</v>
      </c>
      <c r="W299" s="5123">
        <v>512</v>
      </c>
      <c r="X299" s="5123">
        <v>1856</v>
      </c>
      <c r="Y299" s="5123">
        <v>8</v>
      </c>
      <c r="Z299" s="5123">
        <v>2</v>
      </c>
      <c r="AA299" s="5123" t="s">
        <v>2032</v>
      </c>
      <c r="AB299" s="5123" t="s">
        <v>2033</v>
      </c>
      <c r="AC299" s="5123" t="s">
        <v>2137</v>
      </c>
      <c r="AD299" s="3326" t="s">
        <v>2035</v>
      </c>
      <c r="AE299" s="3079" t="s">
        <v>6173</v>
      </c>
      <c r="AF299" s="555" t="s">
        <v>857</v>
      </c>
      <c r="AG299" s="551"/>
      <c r="AH299" s="3256">
        <v>270</v>
      </c>
      <c r="AI299" s="551" t="s">
        <v>2137</v>
      </c>
      <c r="AJ299" s="555" t="s">
        <v>854</v>
      </c>
      <c r="AK299" s="551" t="s">
        <v>2142</v>
      </c>
      <c r="AL299" s="555" t="s">
        <v>866</v>
      </c>
      <c r="AM299" s="551" t="s">
        <v>1708</v>
      </c>
      <c r="AN299" s="550" t="s">
        <v>858</v>
      </c>
      <c r="AO299" s="550">
        <v>2</v>
      </c>
      <c r="AP299" s="550" t="s">
        <v>859</v>
      </c>
      <c r="AQ299" s="550">
        <v>2</v>
      </c>
      <c r="AR299" s="550"/>
      <c r="AS299" s="550"/>
      <c r="AT299" s="550"/>
      <c r="AU299" s="550"/>
      <c r="AV299" s="860"/>
      <c r="AW299" s="4559" t="s">
        <v>2468</v>
      </c>
      <c r="AX299" s="4559" t="s">
        <v>2452</v>
      </c>
      <c r="AY299" s="4559"/>
      <c r="BC299" s="237"/>
      <c r="BD299" s="237"/>
      <c r="BE299" s="237"/>
      <c r="BF299" s="237"/>
      <c r="BG299" s="237"/>
      <c r="BH299" s="237"/>
      <c r="BI299" s="237"/>
      <c r="BJ299" s="237"/>
      <c r="BK299" s="237"/>
      <c r="BL299" s="237"/>
      <c r="BM299" s="237"/>
      <c r="BN299" s="237"/>
      <c r="BO299" s="237"/>
      <c r="BP299" s="237"/>
      <c r="BQ299" s="237"/>
      <c r="BR299" s="237"/>
      <c r="BS299" s="237"/>
      <c r="BT299" s="237"/>
      <c r="BU299" s="237"/>
      <c r="BV299" s="237"/>
      <c r="BW299" s="237"/>
      <c r="BX299" s="237"/>
      <c r="BY299" s="237"/>
      <c r="BZ299" s="237"/>
      <c r="CA299" s="237"/>
      <c r="CB299" s="237"/>
      <c r="CC299" s="237"/>
      <c r="CD299" s="237"/>
      <c r="CE299" s="237"/>
      <c r="CF299" s="237"/>
      <c r="CG299" s="237"/>
      <c r="CH299" s="237"/>
      <c r="CI299" s="237"/>
      <c r="CJ299" s="237"/>
      <c r="CK299" s="237"/>
      <c r="CL299" s="237"/>
      <c r="CM299" s="237"/>
      <c r="CN299" s="237"/>
      <c r="CO299" s="237"/>
    </row>
    <row r="300" spans="1:93">
      <c r="A300" s="5454"/>
      <c r="B300" s="4560"/>
      <c r="C300" s="5673"/>
      <c r="D300" s="3807"/>
      <c r="E300" s="5119"/>
      <c r="F300" s="5119"/>
      <c r="G300" s="3807"/>
      <c r="H300" s="3807"/>
      <c r="I300" s="3807"/>
      <c r="J300" s="3807"/>
      <c r="K300" s="3807"/>
      <c r="L300" s="3807"/>
      <c r="M300" s="3807"/>
      <c r="N300" s="3807"/>
      <c r="O300" s="3807"/>
      <c r="P300" s="3807"/>
      <c r="Q300" s="546"/>
      <c r="R300" s="3807"/>
      <c r="S300" s="5119"/>
      <c r="T300" s="5119"/>
      <c r="U300" s="5119"/>
      <c r="V300" s="5119"/>
      <c r="W300" s="5119"/>
      <c r="X300" s="5119"/>
      <c r="Y300" s="5119"/>
      <c r="Z300" s="5119"/>
      <c r="AA300" s="5119"/>
      <c r="AB300" s="5119"/>
      <c r="AC300" s="5119"/>
      <c r="AD300" s="3326" t="s">
        <v>2035</v>
      </c>
      <c r="AE300" s="3072"/>
      <c r="AF300" s="555" t="s">
        <v>857</v>
      </c>
      <c r="AG300" s="551"/>
      <c r="AH300" s="3256">
        <v>1500</v>
      </c>
      <c r="AI300" s="551" t="s">
        <v>2137</v>
      </c>
      <c r="AJ300" s="555" t="s">
        <v>874</v>
      </c>
      <c r="AK300" s="551" t="s">
        <v>2142</v>
      </c>
      <c r="AL300" s="555" t="s">
        <v>342</v>
      </c>
      <c r="AM300" s="259" t="s">
        <v>341</v>
      </c>
      <c r="AN300" s="550" t="s">
        <v>858</v>
      </c>
      <c r="AO300" s="550">
        <v>2</v>
      </c>
      <c r="AP300" s="550" t="s">
        <v>859</v>
      </c>
      <c r="AQ300" s="550">
        <v>2</v>
      </c>
      <c r="AR300" s="550">
        <v>3</v>
      </c>
      <c r="AS300" s="550" t="s">
        <v>875</v>
      </c>
      <c r="AT300" s="550" t="s">
        <v>859</v>
      </c>
      <c r="AU300" s="550" t="s">
        <v>876</v>
      </c>
      <c r="AV300" s="860" t="s">
        <v>877</v>
      </c>
      <c r="AW300" s="4560"/>
      <c r="AX300" s="4560"/>
      <c r="AY300" s="4560"/>
      <c r="BC300" s="237"/>
      <c r="BD300" s="237"/>
      <c r="BE300" s="237"/>
      <c r="BF300" s="237"/>
      <c r="BG300" s="237"/>
      <c r="BH300" s="237"/>
      <c r="BI300" s="237"/>
      <c r="BJ300" s="237"/>
      <c r="BK300" s="237"/>
      <c r="BL300" s="237"/>
      <c r="BM300" s="237"/>
      <c r="BN300" s="237"/>
      <c r="BO300" s="237"/>
      <c r="BP300" s="237"/>
      <c r="BQ300" s="237"/>
      <c r="BR300" s="237"/>
      <c r="BS300" s="237"/>
      <c r="BT300" s="237"/>
      <c r="BU300" s="237"/>
      <c r="BV300" s="237"/>
      <c r="BW300" s="237"/>
      <c r="BX300" s="237"/>
      <c r="BY300" s="237"/>
      <c r="BZ300" s="237"/>
      <c r="CA300" s="237"/>
      <c r="CB300" s="237"/>
      <c r="CC300" s="237"/>
      <c r="CD300" s="237"/>
      <c r="CE300" s="237"/>
      <c r="CF300" s="237"/>
      <c r="CG300" s="237"/>
      <c r="CH300" s="237"/>
      <c r="CI300" s="237"/>
      <c r="CJ300" s="237"/>
      <c r="CK300" s="237"/>
      <c r="CL300" s="237"/>
      <c r="CM300" s="237"/>
      <c r="CN300" s="237"/>
      <c r="CO300" s="237"/>
    </row>
    <row r="301" spans="1:93">
      <c r="A301" s="5454"/>
      <c r="B301" s="4560"/>
      <c r="C301" s="5673"/>
      <c r="D301" s="3807"/>
      <c r="E301" s="5119"/>
      <c r="F301" s="5119"/>
      <c r="G301" s="3807"/>
      <c r="H301" s="3807"/>
      <c r="I301" s="3807"/>
      <c r="J301" s="3807"/>
      <c r="K301" s="3807"/>
      <c r="L301" s="3807"/>
      <c r="M301" s="3807"/>
      <c r="N301" s="3807"/>
      <c r="O301" s="3807"/>
      <c r="P301" s="3807"/>
      <c r="Q301" s="546"/>
      <c r="R301" s="3807"/>
      <c r="S301" s="5119"/>
      <c r="T301" s="5119"/>
      <c r="U301" s="5119"/>
      <c r="V301" s="5119"/>
      <c r="W301" s="5119"/>
      <c r="X301" s="5119"/>
      <c r="Y301" s="5119"/>
      <c r="Z301" s="5119"/>
      <c r="AA301" s="5119"/>
      <c r="AB301" s="5119"/>
      <c r="AC301" s="5119"/>
      <c r="AD301" s="3326" t="s">
        <v>2035</v>
      </c>
      <c r="AE301" s="3072"/>
      <c r="AF301" s="555" t="s">
        <v>857</v>
      </c>
      <c r="AG301" s="551"/>
      <c r="AH301" s="3256">
        <v>1405</v>
      </c>
      <c r="AI301" s="551" t="s">
        <v>2137</v>
      </c>
      <c r="AJ301" s="555" t="s">
        <v>868</v>
      </c>
      <c r="AK301" s="551" t="s">
        <v>2142</v>
      </c>
      <c r="AL301" s="555" t="s">
        <v>614</v>
      </c>
      <c r="AM301" s="259" t="s">
        <v>614</v>
      </c>
      <c r="AN301" s="550" t="s">
        <v>858</v>
      </c>
      <c r="AO301" s="550">
        <v>3</v>
      </c>
      <c r="AP301" s="550" t="s">
        <v>859</v>
      </c>
      <c r="AQ301" s="550">
        <v>3</v>
      </c>
      <c r="AR301" s="550"/>
      <c r="AS301" s="550"/>
      <c r="AT301" s="550"/>
      <c r="AU301" s="550"/>
      <c r="AV301" s="860"/>
      <c r="AW301" s="4560"/>
      <c r="AX301" s="4560"/>
      <c r="AY301" s="4560"/>
      <c r="BC301" s="237"/>
      <c r="BD301" s="237"/>
      <c r="BE301" s="237"/>
      <c r="BF301" s="237"/>
      <c r="BG301" s="237"/>
      <c r="BH301" s="237"/>
      <c r="BI301" s="237"/>
      <c r="BJ301" s="237"/>
      <c r="BK301" s="237"/>
      <c r="BL301" s="237"/>
      <c r="BM301" s="237"/>
      <c r="BN301" s="237"/>
      <c r="BO301" s="237"/>
      <c r="BP301" s="237"/>
      <c r="BQ301" s="237"/>
      <c r="BR301" s="237"/>
      <c r="BS301" s="237"/>
      <c r="BT301" s="237"/>
      <c r="BU301" s="237"/>
      <c r="BV301" s="237"/>
      <c r="BW301" s="237"/>
      <c r="BX301" s="237"/>
      <c r="BY301" s="237"/>
      <c r="BZ301" s="237"/>
      <c r="CA301" s="237"/>
      <c r="CB301" s="237"/>
      <c r="CC301" s="237"/>
      <c r="CD301" s="237"/>
      <c r="CE301" s="237"/>
      <c r="CF301" s="237"/>
      <c r="CG301" s="237"/>
      <c r="CH301" s="237"/>
      <c r="CI301" s="237"/>
      <c r="CJ301" s="237"/>
      <c r="CK301" s="237"/>
      <c r="CL301" s="237"/>
      <c r="CM301" s="237"/>
      <c r="CN301" s="237"/>
      <c r="CO301" s="237"/>
    </row>
    <row r="302" spans="1:93">
      <c r="A302" s="5845"/>
      <c r="B302" s="4561"/>
      <c r="C302" s="5674"/>
      <c r="D302" s="3811"/>
      <c r="E302" s="5120"/>
      <c r="F302" s="5120"/>
      <c r="G302" s="3811"/>
      <c r="H302" s="3811"/>
      <c r="I302" s="3811"/>
      <c r="J302" s="3811"/>
      <c r="K302" s="3811"/>
      <c r="L302" s="3811"/>
      <c r="M302" s="3811"/>
      <c r="N302" s="3811"/>
      <c r="O302" s="3811"/>
      <c r="P302" s="3811"/>
      <c r="Q302" s="547"/>
      <c r="R302" s="3811"/>
      <c r="S302" s="5120"/>
      <c r="T302" s="5120"/>
      <c r="U302" s="5120"/>
      <c r="V302" s="5120"/>
      <c r="W302" s="5120"/>
      <c r="X302" s="5120"/>
      <c r="Y302" s="5120"/>
      <c r="Z302" s="5120"/>
      <c r="AA302" s="5120"/>
      <c r="AB302" s="5120"/>
      <c r="AC302" s="5120"/>
      <c r="AD302" s="3326" t="s">
        <v>2035</v>
      </c>
      <c r="AE302" s="3071"/>
      <c r="AF302" s="555" t="s">
        <v>857</v>
      </c>
      <c r="AG302" s="551"/>
      <c r="AH302" s="3256">
        <v>1300</v>
      </c>
      <c r="AI302" s="551" t="s">
        <v>2137</v>
      </c>
      <c r="AJ302" s="555" t="s">
        <v>860</v>
      </c>
      <c r="AK302" s="550" t="s">
        <v>2142</v>
      </c>
      <c r="AL302" s="550" t="s">
        <v>646</v>
      </c>
      <c r="AM302" s="551" t="s">
        <v>647</v>
      </c>
      <c r="AN302" s="550" t="s">
        <v>858</v>
      </c>
      <c r="AO302" s="550">
        <v>2</v>
      </c>
      <c r="AP302" s="550" t="s">
        <v>859</v>
      </c>
      <c r="AQ302" s="550">
        <v>2</v>
      </c>
      <c r="AR302" s="550"/>
      <c r="AS302" s="550"/>
      <c r="AT302" s="550"/>
      <c r="AU302" s="550"/>
      <c r="AV302" s="860"/>
      <c r="AW302" s="4561"/>
      <c r="AX302" s="4561"/>
      <c r="AY302" s="4561"/>
      <c r="BC302" s="237"/>
      <c r="BD302" s="237"/>
      <c r="BE302" s="237"/>
      <c r="BF302" s="237"/>
      <c r="BG302" s="237"/>
      <c r="BH302" s="237"/>
      <c r="BI302" s="237"/>
      <c r="BJ302" s="237"/>
      <c r="BK302" s="237"/>
      <c r="BL302" s="237"/>
      <c r="BM302" s="237"/>
      <c r="BN302" s="237"/>
      <c r="BO302" s="237"/>
      <c r="BP302" s="237"/>
      <c r="BQ302" s="237"/>
      <c r="BR302" s="237"/>
      <c r="BS302" s="237"/>
      <c r="BT302" s="237"/>
      <c r="BU302" s="237"/>
      <c r="BV302" s="237"/>
      <c r="BW302" s="237"/>
      <c r="BX302" s="237"/>
      <c r="BY302" s="237"/>
      <c r="BZ302" s="237"/>
      <c r="CA302" s="237"/>
      <c r="CB302" s="237"/>
      <c r="CC302" s="237"/>
      <c r="CD302" s="237"/>
      <c r="CE302" s="237"/>
      <c r="CF302" s="237"/>
      <c r="CG302" s="237"/>
      <c r="CH302" s="237"/>
      <c r="CI302" s="237"/>
      <c r="CJ302" s="237"/>
      <c r="CK302" s="237"/>
      <c r="CL302" s="237"/>
      <c r="CM302" s="237"/>
      <c r="CN302" s="237"/>
      <c r="CO302" s="237"/>
    </row>
    <row r="303" spans="1:93">
      <c r="A303" s="5495" t="s">
        <v>4099</v>
      </c>
      <c r="B303" s="4559" t="s">
        <v>2463</v>
      </c>
      <c r="C303" s="5672" t="s">
        <v>3698</v>
      </c>
      <c r="D303" s="3806" t="s">
        <v>1641</v>
      </c>
      <c r="E303" s="5123" t="s">
        <v>2165</v>
      </c>
      <c r="F303" s="5123" t="s">
        <v>2236</v>
      </c>
      <c r="G303" s="3806" t="s">
        <v>2028</v>
      </c>
      <c r="H303" s="3806" t="s">
        <v>2028</v>
      </c>
      <c r="I303" s="3806" t="s">
        <v>2029</v>
      </c>
      <c r="J303" s="3806" t="s">
        <v>2029</v>
      </c>
      <c r="K303" s="3806">
        <v>9</v>
      </c>
      <c r="L303" s="3806">
        <v>0</v>
      </c>
      <c r="M303" s="3806">
        <v>31</v>
      </c>
      <c r="N303" s="3806">
        <v>9</v>
      </c>
      <c r="O303" s="3806">
        <v>0</v>
      </c>
      <c r="P303" s="3806">
        <v>31</v>
      </c>
      <c r="Q303" s="546" t="s">
        <v>2140</v>
      </c>
      <c r="R303" s="3806" t="s">
        <v>2141</v>
      </c>
      <c r="S303" s="5640">
        <v>13298</v>
      </c>
      <c r="T303" s="5640">
        <v>13298</v>
      </c>
      <c r="U303" s="5640">
        <v>20678</v>
      </c>
      <c r="V303" s="5123">
        <v>512</v>
      </c>
      <c r="W303" s="5123">
        <v>512</v>
      </c>
      <c r="X303" s="5123">
        <v>1856</v>
      </c>
      <c r="Y303" s="5123">
        <v>8</v>
      </c>
      <c r="Z303" s="5123">
        <v>2</v>
      </c>
      <c r="AA303" s="5123" t="s">
        <v>2032</v>
      </c>
      <c r="AB303" s="5123" t="s">
        <v>2033</v>
      </c>
      <c r="AC303" s="5123" t="s">
        <v>2137</v>
      </c>
      <c r="AD303" s="3326" t="s">
        <v>2035</v>
      </c>
      <c r="AE303" s="3079" t="s">
        <v>6172</v>
      </c>
      <c r="AF303" s="555" t="s">
        <v>857</v>
      </c>
      <c r="AG303" s="551"/>
      <c r="AH303" s="3256">
        <v>270</v>
      </c>
      <c r="AI303" s="551" t="s">
        <v>2137</v>
      </c>
      <c r="AJ303" s="555" t="s">
        <v>854</v>
      </c>
      <c r="AK303" s="551" t="s">
        <v>2142</v>
      </c>
      <c r="AL303" s="546" t="s">
        <v>1135</v>
      </c>
      <c r="AM303" s="18" t="s">
        <v>1708</v>
      </c>
      <c r="AN303" s="550" t="s">
        <v>858</v>
      </c>
      <c r="AO303" s="550">
        <v>2</v>
      </c>
      <c r="AP303" s="550" t="s">
        <v>859</v>
      </c>
      <c r="AQ303" s="550">
        <v>2</v>
      </c>
      <c r="AR303" s="550"/>
      <c r="AS303" s="550"/>
      <c r="AT303" s="550"/>
      <c r="AU303" s="550"/>
      <c r="AV303" s="860"/>
      <c r="AW303" s="4559" t="s">
        <v>2468</v>
      </c>
      <c r="AX303" s="4559" t="s">
        <v>2452</v>
      </c>
      <c r="AY303" s="4559"/>
      <c r="BC303" s="237"/>
      <c r="BD303" s="237"/>
      <c r="BE303" s="237"/>
      <c r="BF303" s="237"/>
      <c r="BG303" s="237"/>
      <c r="BH303" s="237"/>
      <c r="BI303" s="237"/>
      <c r="BJ303" s="237"/>
      <c r="BK303" s="237"/>
      <c r="BL303" s="237"/>
      <c r="BM303" s="237"/>
      <c r="BN303" s="237"/>
      <c r="BO303" s="237"/>
      <c r="BP303" s="237"/>
      <c r="BQ303" s="237"/>
      <c r="BR303" s="237"/>
      <c r="BS303" s="237"/>
      <c r="BT303" s="237"/>
      <c r="BU303" s="237"/>
      <c r="BV303" s="237"/>
      <c r="BW303" s="237"/>
      <c r="BX303" s="237"/>
      <c r="BY303" s="237"/>
      <c r="BZ303" s="237"/>
      <c r="CA303" s="237"/>
      <c r="CB303" s="237"/>
      <c r="CC303" s="237"/>
      <c r="CD303" s="237"/>
      <c r="CE303" s="237"/>
      <c r="CF303" s="237"/>
      <c r="CG303" s="237"/>
      <c r="CH303" s="237"/>
      <c r="CI303" s="237"/>
      <c r="CJ303" s="237"/>
      <c r="CK303" s="237"/>
      <c r="CL303" s="237"/>
      <c r="CM303" s="237"/>
      <c r="CN303" s="237"/>
      <c r="CO303" s="237"/>
    </row>
    <row r="304" spans="1:93">
      <c r="A304" s="5454"/>
      <c r="B304" s="4560"/>
      <c r="C304" s="5673"/>
      <c r="D304" s="3807"/>
      <c r="E304" s="5119"/>
      <c r="F304" s="5119"/>
      <c r="G304" s="3807"/>
      <c r="H304" s="3807"/>
      <c r="I304" s="3807"/>
      <c r="J304" s="3807"/>
      <c r="K304" s="3807"/>
      <c r="L304" s="3807"/>
      <c r="M304" s="3807"/>
      <c r="N304" s="3807"/>
      <c r="O304" s="3807"/>
      <c r="P304" s="3807"/>
      <c r="Q304" s="546"/>
      <c r="R304" s="3807"/>
      <c r="S304" s="5629"/>
      <c r="T304" s="5629"/>
      <c r="U304" s="5629"/>
      <c r="V304" s="5119"/>
      <c r="W304" s="5119"/>
      <c r="X304" s="5119"/>
      <c r="Y304" s="5119"/>
      <c r="Z304" s="5119"/>
      <c r="AA304" s="5119"/>
      <c r="AB304" s="5119"/>
      <c r="AC304" s="5119"/>
      <c r="AD304" s="3326" t="s">
        <v>2035</v>
      </c>
      <c r="AE304" s="3072"/>
      <c r="AF304" s="555" t="s">
        <v>857</v>
      </c>
      <c r="AG304" s="551"/>
      <c r="AH304" s="3256">
        <v>1500</v>
      </c>
      <c r="AI304" s="551" t="s">
        <v>2137</v>
      </c>
      <c r="AJ304" s="555" t="s">
        <v>874</v>
      </c>
      <c r="AK304" s="551" t="s">
        <v>2142</v>
      </c>
      <c r="AL304" s="122" t="s">
        <v>1158</v>
      </c>
      <c r="AM304" s="259" t="s">
        <v>341</v>
      </c>
      <c r="AN304" s="550" t="s">
        <v>858</v>
      </c>
      <c r="AO304" s="550">
        <v>4</v>
      </c>
      <c r="AP304" s="550" t="s">
        <v>859</v>
      </c>
      <c r="AQ304" s="550">
        <v>4</v>
      </c>
      <c r="AR304" s="550">
        <v>6</v>
      </c>
      <c r="AS304" s="550" t="s">
        <v>875</v>
      </c>
      <c r="AT304" s="550" t="s">
        <v>859</v>
      </c>
      <c r="AU304" s="550" t="s">
        <v>876</v>
      </c>
      <c r="AV304" s="860" t="s">
        <v>877</v>
      </c>
      <c r="AW304" s="4560"/>
      <c r="AX304" s="4560"/>
      <c r="AY304" s="4560"/>
      <c r="BC304" s="237"/>
      <c r="BD304" s="237"/>
      <c r="BE304" s="237"/>
      <c r="BF304" s="237"/>
      <c r="BG304" s="237"/>
      <c r="BH304" s="237"/>
      <c r="BI304" s="237"/>
      <c r="BJ304" s="237"/>
      <c r="BK304" s="237"/>
      <c r="BL304" s="237"/>
      <c r="BM304" s="237"/>
      <c r="BN304" s="237"/>
      <c r="BO304" s="237"/>
      <c r="BP304" s="237"/>
      <c r="BQ304" s="237"/>
      <c r="BR304" s="237"/>
      <c r="BS304" s="237"/>
      <c r="BT304" s="237"/>
      <c r="BU304" s="237"/>
      <c r="BV304" s="237"/>
      <c r="BW304" s="237"/>
      <c r="BX304" s="237"/>
      <c r="BY304" s="237"/>
      <c r="BZ304" s="237"/>
      <c r="CA304" s="237"/>
      <c r="CB304" s="237"/>
      <c r="CC304" s="237"/>
      <c r="CD304" s="237"/>
      <c r="CE304" s="237"/>
      <c r="CF304" s="237"/>
      <c r="CG304" s="237"/>
      <c r="CH304" s="237"/>
      <c r="CI304" s="237"/>
      <c r="CJ304" s="237"/>
      <c r="CK304" s="237"/>
      <c r="CL304" s="237"/>
      <c r="CM304" s="237"/>
      <c r="CN304" s="237"/>
      <c r="CO304" s="237"/>
    </row>
    <row r="305" spans="1:93">
      <c r="A305" s="5454"/>
      <c r="B305" s="4560"/>
      <c r="C305" s="5673"/>
      <c r="D305" s="3807"/>
      <c r="E305" s="5119"/>
      <c r="F305" s="5119"/>
      <c r="G305" s="3807"/>
      <c r="H305" s="3807"/>
      <c r="I305" s="3807"/>
      <c r="J305" s="3807"/>
      <c r="K305" s="3807"/>
      <c r="L305" s="3807"/>
      <c r="M305" s="3807"/>
      <c r="N305" s="3807"/>
      <c r="O305" s="3807"/>
      <c r="P305" s="3807"/>
      <c r="Q305" s="546"/>
      <c r="R305" s="3807"/>
      <c r="S305" s="5629"/>
      <c r="T305" s="5629"/>
      <c r="U305" s="5629"/>
      <c r="V305" s="5119"/>
      <c r="W305" s="5119"/>
      <c r="X305" s="5119"/>
      <c r="Y305" s="5119"/>
      <c r="Z305" s="5119"/>
      <c r="AA305" s="5119"/>
      <c r="AB305" s="5119"/>
      <c r="AC305" s="5119"/>
      <c r="AD305" s="3326" t="s">
        <v>2035</v>
      </c>
      <c r="AE305" s="3072"/>
      <c r="AF305" s="555" t="s">
        <v>857</v>
      </c>
      <c r="AG305" s="551"/>
      <c r="AH305" s="3256">
        <v>1405</v>
      </c>
      <c r="AI305" s="551" t="s">
        <v>2137</v>
      </c>
      <c r="AJ305" s="555" t="s">
        <v>868</v>
      </c>
      <c r="AK305" s="551" t="s">
        <v>2142</v>
      </c>
      <c r="AL305" s="555" t="s">
        <v>614</v>
      </c>
      <c r="AM305" s="259" t="s">
        <v>614</v>
      </c>
      <c r="AN305" s="550" t="s">
        <v>858</v>
      </c>
      <c r="AO305" s="550">
        <v>3</v>
      </c>
      <c r="AP305" s="550" t="s">
        <v>859</v>
      </c>
      <c r="AQ305" s="550">
        <v>3</v>
      </c>
      <c r="AR305" s="550"/>
      <c r="AS305" s="550"/>
      <c r="AT305" s="550"/>
      <c r="AU305" s="550"/>
      <c r="AV305" s="860"/>
      <c r="AW305" s="4560"/>
      <c r="AX305" s="4560"/>
      <c r="AY305" s="4560"/>
      <c r="BC305" s="237"/>
      <c r="BD305" s="237"/>
      <c r="BE305" s="237"/>
      <c r="BF305" s="237"/>
      <c r="BG305" s="237"/>
      <c r="BH305" s="237"/>
      <c r="BI305" s="237"/>
      <c r="BJ305" s="237"/>
      <c r="BK305" s="237"/>
      <c r="BL305" s="237"/>
      <c r="BM305" s="237"/>
      <c r="BN305" s="237"/>
      <c r="BO305" s="237"/>
      <c r="BP305" s="237"/>
      <c r="BQ305" s="237"/>
      <c r="BR305" s="237"/>
      <c r="BS305" s="237"/>
      <c r="BT305" s="237"/>
      <c r="BU305" s="237"/>
      <c r="BV305" s="237"/>
      <c r="BW305" s="237"/>
      <c r="BX305" s="237"/>
      <c r="BY305" s="237"/>
      <c r="BZ305" s="237"/>
      <c r="CA305" s="237"/>
      <c r="CB305" s="237"/>
      <c r="CC305" s="237"/>
      <c r="CD305" s="237"/>
      <c r="CE305" s="237"/>
      <c r="CF305" s="237"/>
      <c r="CG305" s="237"/>
      <c r="CH305" s="237"/>
      <c r="CI305" s="237"/>
      <c r="CJ305" s="237"/>
      <c r="CK305" s="237"/>
      <c r="CL305" s="237"/>
      <c r="CM305" s="237"/>
      <c r="CN305" s="237"/>
      <c r="CO305" s="237"/>
    </row>
    <row r="306" spans="1:93">
      <c r="A306" s="5454"/>
      <c r="B306" s="4561"/>
      <c r="C306" s="5674"/>
      <c r="D306" s="3811"/>
      <c r="E306" s="5120"/>
      <c r="F306" s="5120"/>
      <c r="G306" s="3811"/>
      <c r="H306" s="3811"/>
      <c r="I306" s="3811"/>
      <c r="J306" s="3811"/>
      <c r="K306" s="3811"/>
      <c r="L306" s="3811"/>
      <c r="M306" s="3811"/>
      <c r="N306" s="3811"/>
      <c r="O306" s="3811"/>
      <c r="P306" s="3811"/>
      <c r="Q306" s="547"/>
      <c r="R306" s="3811"/>
      <c r="S306" s="5630"/>
      <c r="T306" s="5630"/>
      <c r="U306" s="5630"/>
      <c r="V306" s="5120"/>
      <c r="W306" s="5120"/>
      <c r="X306" s="5120"/>
      <c r="Y306" s="5120"/>
      <c r="Z306" s="5120"/>
      <c r="AA306" s="5120"/>
      <c r="AB306" s="5120"/>
      <c r="AC306" s="5120"/>
      <c r="AD306" s="3326" t="s">
        <v>2035</v>
      </c>
      <c r="AE306" s="3071"/>
      <c r="AF306" s="555" t="s">
        <v>857</v>
      </c>
      <c r="AG306" s="551"/>
      <c r="AH306" s="3256">
        <v>1300</v>
      </c>
      <c r="AI306" s="551" t="s">
        <v>2137</v>
      </c>
      <c r="AJ306" s="555" t="s">
        <v>860</v>
      </c>
      <c r="AK306" s="551" t="s">
        <v>2142</v>
      </c>
      <c r="AL306" s="550" t="s">
        <v>646</v>
      </c>
      <c r="AM306" s="551" t="s">
        <v>647</v>
      </c>
      <c r="AN306" s="550" t="s">
        <v>858</v>
      </c>
      <c r="AO306" s="550">
        <v>2</v>
      </c>
      <c r="AP306" s="550" t="s">
        <v>859</v>
      </c>
      <c r="AQ306" s="550">
        <v>2</v>
      </c>
      <c r="AR306" s="550"/>
      <c r="AS306" s="550"/>
      <c r="AT306" s="550"/>
      <c r="AU306" s="550"/>
      <c r="AV306" s="860"/>
      <c r="AW306" s="4561"/>
      <c r="AX306" s="4561"/>
      <c r="AY306" s="4561"/>
      <c r="BC306" s="237"/>
      <c r="BD306" s="237"/>
      <c r="BE306" s="237"/>
      <c r="BF306" s="237"/>
      <c r="BG306" s="237"/>
      <c r="BH306" s="237"/>
      <c r="BI306" s="237"/>
      <c r="BJ306" s="237"/>
      <c r="BK306" s="237"/>
      <c r="BL306" s="237"/>
      <c r="BM306" s="237"/>
      <c r="BN306" s="237"/>
      <c r="BO306" s="237"/>
      <c r="BP306" s="237"/>
      <c r="BQ306" s="237"/>
      <c r="BR306" s="237"/>
      <c r="BS306" s="237"/>
      <c r="BT306" s="237"/>
      <c r="BU306" s="237"/>
      <c r="BV306" s="237"/>
      <c r="BW306" s="237"/>
      <c r="BX306" s="237"/>
      <c r="BY306" s="237"/>
      <c r="BZ306" s="237"/>
      <c r="CA306" s="237"/>
      <c r="CB306" s="237"/>
      <c r="CC306" s="237"/>
      <c r="CD306" s="237"/>
      <c r="CE306" s="237"/>
      <c r="CF306" s="237"/>
      <c r="CG306" s="237"/>
      <c r="CH306" s="237"/>
      <c r="CI306" s="237"/>
      <c r="CJ306" s="237"/>
      <c r="CK306" s="237"/>
      <c r="CL306" s="237"/>
      <c r="CM306" s="237"/>
      <c r="CN306" s="237"/>
      <c r="CO306" s="237"/>
    </row>
    <row r="307" spans="1:93">
      <c r="A307" s="5454"/>
      <c r="B307" s="4559" t="s">
        <v>2463</v>
      </c>
      <c r="C307" s="5672" t="s">
        <v>3699</v>
      </c>
      <c r="D307" s="3806" t="s">
        <v>1642</v>
      </c>
      <c r="E307" s="5123" t="s">
        <v>2165</v>
      </c>
      <c r="F307" s="5123" t="s">
        <v>2237</v>
      </c>
      <c r="G307" s="3806" t="s">
        <v>2028</v>
      </c>
      <c r="H307" s="3806" t="s">
        <v>2028</v>
      </c>
      <c r="I307" s="3806" t="s">
        <v>2029</v>
      </c>
      <c r="J307" s="3806" t="s">
        <v>2029</v>
      </c>
      <c r="K307" s="3806">
        <v>9</v>
      </c>
      <c r="L307" s="3806">
        <v>0</v>
      </c>
      <c r="M307" s="3806">
        <v>31</v>
      </c>
      <c r="N307" s="3806">
        <v>9</v>
      </c>
      <c r="O307" s="3806">
        <v>0</v>
      </c>
      <c r="P307" s="3806">
        <v>31</v>
      </c>
      <c r="Q307" s="546" t="s">
        <v>2140</v>
      </c>
      <c r="R307" s="3806" t="s">
        <v>2141</v>
      </c>
      <c r="S307" s="5123">
        <v>13744</v>
      </c>
      <c r="T307" s="5123">
        <v>13744</v>
      </c>
      <c r="U307" s="5865">
        <v>24884</v>
      </c>
      <c r="V307" s="5123">
        <v>512</v>
      </c>
      <c r="W307" s="5123">
        <v>512</v>
      </c>
      <c r="X307" s="5123">
        <v>1856</v>
      </c>
      <c r="Y307" s="5123">
        <v>8</v>
      </c>
      <c r="Z307" s="5123">
        <v>2</v>
      </c>
      <c r="AA307" s="5123" t="s">
        <v>2032</v>
      </c>
      <c r="AB307" s="5123" t="s">
        <v>2033</v>
      </c>
      <c r="AC307" s="5123" t="s">
        <v>2137</v>
      </c>
      <c r="AD307" s="3326" t="s">
        <v>2035</v>
      </c>
      <c r="AE307" s="3079" t="s">
        <v>6173</v>
      </c>
      <c r="AF307" s="555" t="s">
        <v>857</v>
      </c>
      <c r="AG307" s="551"/>
      <c r="AH307" s="3256">
        <v>270</v>
      </c>
      <c r="AI307" s="551" t="s">
        <v>2137</v>
      </c>
      <c r="AJ307" s="555" t="s">
        <v>854</v>
      </c>
      <c r="AK307" s="551" t="s">
        <v>2142</v>
      </c>
      <c r="AL307" s="555" t="s">
        <v>866</v>
      </c>
      <c r="AM307" s="551" t="s">
        <v>1708</v>
      </c>
      <c r="AN307" s="550" t="s">
        <v>858</v>
      </c>
      <c r="AO307" s="550">
        <v>2</v>
      </c>
      <c r="AP307" s="550" t="s">
        <v>859</v>
      </c>
      <c r="AQ307" s="550">
        <v>2</v>
      </c>
      <c r="AR307" s="550"/>
      <c r="AS307" s="550"/>
      <c r="AT307" s="550"/>
      <c r="AU307" s="550"/>
      <c r="AV307" s="860"/>
      <c r="AW307" s="4559" t="s">
        <v>2468</v>
      </c>
      <c r="AX307" s="4559" t="s">
        <v>2452</v>
      </c>
      <c r="AY307" s="4559"/>
      <c r="BC307" s="237"/>
      <c r="BD307" s="237"/>
      <c r="BE307" s="237"/>
      <c r="BF307" s="237"/>
      <c r="BG307" s="237"/>
      <c r="BH307" s="237"/>
      <c r="BI307" s="237"/>
      <c r="BJ307" s="237"/>
      <c r="BK307" s="237"/>
      <c r="BL307" s="237"/>
      <c r="BM307" s="237"/>
      <c r="BN307" s="237"/>
      <c r="BO307" s="237"/>
      <c r="BP307" s="237"/>
      <c r="BQ307" s="237"/>
      <c r="BR307" s="237"/>
      <c r="BS307" s="237"/>
      <c r="BT307" s="237"/>
      <c r="BU307" s="237"/>
      <c r="BV307" s="237"/>
      <c r="BW307" s="237"/>
      <c r="BX307" s="237"/>
      <c r="BY307" s="237"/>
      <c r="BZ307" s="237"/>
      <c r="CA307" s="237"/>
      <c r="CB307" s="237"/>
      <c r="CC307" s="237"/>
      <c r="CD307" s="237"/>
      <c r="CE307" s="237"/>
      <c r="CF307" s="237"/>
      <c r="CG307" s="237"/>
      <c r="CH307" s="237"/>
      <c r="CI307" s="237"/>
      <c r="CJ307" s="237"/>
      <c r="CK307" s="237"/>
      <c r="CL307" s="237"/>
      <c r="CM307" s="237"/>
      <c r="CN307" s="237"/>
      <c r="CO307" s="237"/>
    </row>
    <row r="308" spans="1:93">
      <c r="A308" s="5454"/>
      <c r="B308" s="4560"/>
      <c r="C308" s="5673"/>
      <c r="D308" s="3807"/>
      <c r="E308" s="5119"/>
      <c r="F308" s="5119"/>
      <c r="G308" s="3807"/>
      <c r="H308" s="3807"/>
      <c r="I308" s="3807"/>
      <c r="J308" s="3807"/>
      <c r="K308" s="3807"/>
      <c r="L308" s="3807"/>
      <c r="M308" s="3807"/>
      <c r="N308" s="3807"/>
      <c r="O308" s="3807"/>
      <c r="P308" s="3807"/>
      <c r="Q308" s="546"/>
      <c r="R308" s="3807"/>
      <c r="S308" s="5119"/>
      <c r="T308" s="5119"/>
      <c r="U308" s="5866"/>
      <c r="V308" s="5119"/>
      <c r="W308" s="5119"/>
      <c r="X308" s="5119"/>
      <c r="Y308" s="5119"/>
      <c r="Z308" s="5119"/>
      <c r="AA308" s="5119"/>
      <c r="AB308" s="5119"/>
      <c r="AC308" s="5119"/>
      <c r="AD308" s="3326" t="s">
        <v>2035</v>
      </c>
      <c r="AE308" s="3072"/>
      <c r="AF308" s="555" t="s">
        <v>857</v>
      </c>
      <c r="AG308" s="551"/>
      <c r="AH308" s="3256">
        <v>1500</v>
      </c>
      <c r="AI308" s="551" t="s">
        <v>2137</v>
      </c>
      <c r="AJ308" s="555" t="s">
        <v>874</v>
      </c>
      <c r="AK308" s="551" t="s">
        <v>2142</v>
      </c>
      <c r="AL308" s="122" t="s">
        <v>1158</v>
      </c>
      <c r="AM308" s="259" t="s">
        <v>341</v>
      </c>
      <c r="AN308" s="550" t="s">
        <v>858</v>
      </c>
      <c r="AO308" s="550">
        <v>4</v>
      </c>
      <c r="AP308" s="550" t="s">
        <v>859</v>
      </c>
      <c r="AQ308" s="550">
        <v>4</v>
      </c>
      <c r="AR308" s="550">
        <v>6</v>
      </c>
      <c r="AS308" s="550" t="s">
        <v>875</v>
      </c>
      <c r="AT308" s="550" t="s">
        <v>859</v>
      </c>
      <c r="AU308" s="550" t="s">
        <v>876</v>
      </c>
      <c r="AV308" s="860" t="s">
        <v>877</v>
      </c>
      <c r="AW308" s="4560"/>
      <c r="AX308" s="4560"/>
      <c r="AY308" s="4560"/>
      <c r="BC308" s="237"/>
      <c r="BD308" s="237"/>
      <c r="BE308" s="237"/>
      <c r="BF308" s="237"/>
      <c r="BG308" s="237"/>
      <c r="BH308" s="237"/>
      <c r="BI308" s="237"/>
      <c r="BJ308" s="237"/>
      <c r="BK308" s="237"/>
      <c r="BL308" s="237"/>
      <c r="BM308" s="237"/>
      <c r="BN308" s="237"/>
      <c r="BO308" s="237"/>
      <c r="BP308" s="237"/>
      <c r="BQ308" s="237"/>
      <c r="BR308" s="237"/>
      <c r="BS308" s="237"/>
      <c r="BT308" s="237"/>
      <c r="BU308" s="237"/>
      <c r="BV308" s="237"/>
      <c r="BW308" s="237"/>
      <c r="BX308" s="237"/>
      <c r="BY308" s="237"/>
      <c r="BZ308" s="237"/>
      <c r="CA308" s="237"/>
      <c r="CB308" s="237"/>
      <c r="CC308" s="237"/>
      <c r="CD308" s="237"/>
      <c r="CE308" s="237"/>
      <c r="CF308" s="237"/>
      <c r="CG308" s="237"/>
      <c r="CH308" s="237"/>
      <c r="CI308" s="237"/>
      <c r="CJ308" s="237"/>
      <c r="CK308" s="237"/>
      <c r="CL308" s="237"/>
      <c r="CM308" s="237"/>
      <c r="CN308" s="237"/>
      <c r="CO308" s="237"/>
    </row>
    <row r="309" spans="1:93">
      <c r="A309" s="5454"/>
      <c r="B309" s="4560"/>
      <c r="C309" s="5673"/>
      <c r="D309" s="3807"/>
      <c r="E309" s="5119"/>
      <c r="F309" s="5119"/>
      <c r="G309" s="3807"/>
      <c r="H309" s="3807"/>
      <c r="I309" s="3807"/>
      <c r="J309" s="3807"/>
      <c r="K309" s="3807"/>
      <c r="L309" s="3807"/>
      <c r="M309" s="3807"/>
      <c r="N309" s="3807"/>
      <c r="O309" s="3807"/>
      <c r="P309" s="3807"/>
      <c r="Q309" s="546"/>
      <c r="R309" s="3807"/>
      <c r="S309" s="5119"/>
      <c r="T309" s="5119"/>
      <c r="U309" s="5866"/>
      <c r="V309" s="5119"/>
      <c r="W309" s="5119"/>
      <c r="X309" s="5119"/>
      <c r="Y309" s="5119"/>
      <c r="Z309" s="5119"/>
      <c r="AA309" s="5119"/>
      <c r="AB309" s="5119"/>
      <c r="AC309" s="5119"/>
      <c r="AD309" s="3326" t="s">
        <v>2035</v>
      </c>
      <c r="AE309" s="3072"/>
      <c r="AF309" s="555" t="s">
        <v>857</v>
      </c>
      <c r="AG309" s="551"/>
      <c r="AH309" s="3256">
        <v>1405</v>
      </c>
      <c r="AI309" s="551" t="s">
        <v>2137</v>
      </c>
      <c r="AJ309" s="555" t="s">
        <v>868</v>
      </c>
      <c r="AK309" s="551" t="s">
        <v>2142</v>
      </c>
      <c r="AL309" s="555" t="s">
        <v>614</v>
      </c>
      <c r="AM309" s="259" t="s">
        <v>614</v>
      </c>
      <c r="AN309" s="550" t="s">
        <v>858</v>
      </c>
      <c r="AO309" s="550">
        <v>3</v>
      </c>
      <c r="AP309" s="550" t="s">
        <v>859</v>
      </c>
      <c r="AQ309" s="550">
        <v>3</v>
      </c>
      <c r="AR309" s="550"/>
      <c r="AS309" s="550"/>
      <c r="AT309" s="550"/>
      <c r="AU309" s="550"/>
      <c r="AV309" s="860"/>
      <c r="AW309" s="4560"/>
      <c r="AX309" s="4560"/>
      <c r="AY309" s="4560"/>
      <c r="BC309" s="237"/>
      <c r="BD309" s="237"/>
      <c r="BE309" s="237"/>
      <c r="BF309" s="237"/>
      <c r="BG309" s="237"/>
      <c r="BH309" s="237"/>
      <c r="BI309" s="237"/>
      <c r="BJ309" s="237"/>
      <c r="BK309" s="237"/>
      <c r="BL309" s="237"/>
      <c r="BM309" s="237"/>
      <c r="BN309" s="237"/>
      <c r="BO309" s="237"/>
      <c r="BP309" s="237"/>
      <c r="BQ309" s="237"/>
      <c r="BR309" s="237"/>
      <c r="BS309" s="237"/>
      <c r="BT309" s="237"/>
      <c r="BU309" s="237"/>
      <c r="BV309" s="237"/>
      <c r="BW309" s="237"/>
      <c r="BX309" s="237"/>
      <c r="BY309" s="237"/>
      <c r="BZ309" s="237"/>
      <c r="CA309" s="237"/>
      <c r="CB309" s="237"/>
      <c r="CC309" s="237"/>
      <c r="CD309" s="237"/>
      <c r="CE309" s="237"/>
      <c r="CF309" s="237"/>
      <c r="CG309" s="237"/>
      <c r="CH309" s="237"/>
      <c r="CI309" s="237"/>
      <c r="CJ309" s="237"/>
      <c r="CK309" s="237"/>
      <c r="CL309" s="237"/>
      <c r="CM309" s="237"/>
      <c r="CN309" s="237"/>
      <c r="CO309" s="237"/>
    </row>
    <row r="310" spans="1:93">
      <c r="A310" s="5845"/>
      <c r="B310" s="4561"/>
      <c r="C310" s="5674"/>
      <c r="D310" s="3811"/>
      <c r="E310" s="5120"/>
      <c r="F310" s="5120"/>
      <c r="G310" s="3811"/>
      <c r="H310" s="3811"/>
      <c r="I310" s="3811"/>
      <c r="J310" s="3811"/>
      <c r="K310" s="3811"/>
      <c r="L310" s="3811"/>
      <c r="M310" s="3811"/>
      <c r="N310" s="3811"/>
      <c r="O310" s="3811"/>
      <c r="P310" s="3811"/>
      <c r="Q310" s="547"/>
      <c r="R310" s="3811"/>
      <c r="S310" s="5120"/>
      <c r="T310" s="5120"/>
      <c r="U310" s="5866"/>
      <c r="V310" s="5120"/>
      <c r="W310" s="5120"/>
      <c r="X310" s="5120"/>
      <c r="Y310" s="5120"/>
      <c r="Z310" s="5120"/>
      <c r="AA310" s="5120"/>
      <c r="AB310" s="5120"/>
      <c r="AC310" s="5120"/>
      <c r="AD310" s="3321" t="s">
        <v>2035</v>
      </c>
      <c r="AE310" s="3071"/>
      <c r="AF310" s="543" t="s">
        <v>857</v>
      </c>
      <c r="AG310" s="255"/>
      <c r="AH310" s="3236">
        <v>1300</v>
      </c>
      <c r="AI310" s="255" t="s">
        <v>2137</v>
      </c>
      <c r="AJ310" s="543" t="s">
        <v>860</v>
      </c>
      <c r="AK310" s="255" t="s">
        <v>2142</v>
      </c>
      <c r="AL310" s="550" t="s">
        <v>646</v>
      </c>
      <c r="AM310" s="551" t="s">
        <v>647</v>
      </c>
      <c r="AN310" s="545" t="s">
        <v>858</v>
      </c>
      <c r="AO310" s="545">
        <v>2</v>
      </c>
      <c r="AP310" s="545" t="s">
        <v>859</v>
      </c>
      <c r="AQ310" s="545">
        <v>2</v>
      </c>
      <c r="AR310" s="545"/>
      <c r="AS310" s="545"/>
      <c r="AT310" s="545"/>
      <c r="AU310" s="545"/>
      <c r="AV310" s="2936"/>
      <c r="AW310" s="4561"/>
      <c r="AX310" s="4561"/>
      <c r="AY310" s="4561"/>
      <c r="BC310" s="237"/>
      <c r="BD310" s="237"/>
      <c r="BE310" s="237"/>
      <c r="BF310" s="237"/>
      <c r="BG310" s="237"/>
      <c r="BH310" s="237"/>
      <c r="BI310" s="237"/>
      <c r="BJ310" s="237"/>
      <c r="BK310" s="237"/>
      <c r="BL310" s="237"/>
      <c r="BM310" s="237"/>
      <c r="BN310" s="237"/>
      <c r="BO310" s="237"/>
      <c r="BP310" s="237"/>
      <c r="BQ310" s="237"/>
      <c r="BR310" s="237"/>
      <c r="BS310" s="237"/>
      <c r="BT310" s="237"/>
      <c r="BU310" s="237"/>
      <c r="BV310" s="237"/>
      <c r="BW310" s="237"/>
      <c r="BX310" s="237"/>
      <c r="BY310" s="237"/>
      <c r="BZ310" s="237"/>
      <c r="CA310" s="237"/>
      <c r="CB310" s="237"/>
      <c r="CC310" s="237"/>
      <c r="CD310" s="237"/>
      <c r="CE310" s="237"/>
      <c r="CF310" s="237"/>
      <c r="CG310" s="237"/>
      <c r="CH310" s="237"/>
      <c r="CI310" s="237"/>
      <c r="CJ310" s="237"/>
      <c r="CK310" s="237"/>
      <c r="CL310" s="237"/>
      <c r="CM310" s="237"/>
      <c r="CN310" s="237"/>
      <c r="CO310" s="237"/>
    </row>
    <row r="311" spans="1:93">
      <c r="A311" s="5495" t="s">
        <v>4100</v>
      </c>
      <c r="B311" s="4559" t="s">
        <v>2463</v>
      </c>
      <c r="C311" s="5672" t="s">
        <v>3700</v>
      </c>
      <c r="D311" s="3806" t="s">
        <v>2238</v>
      </c>
      <c r="E311" s="5123" t="s">
        <v>2165</v>
      </c>
      <c r="F311" s="5123" t="s">
        <v>2239</v>
      </c>
      <c r="G311" s="3806" t="s">
        <v>2028</v>
      </c>
      <c r="H311" s="3806" t="s">
        <v>2028</v>
      </c>
      <c r="I311" s="3806" t="s">
        <v>2029</v>
      </c>
      <c r="J311" s="3806" t="s">
        <v>2029</v>
      </c>
      <c r="K311" s="3806">
        <v>9</v>
      </c>
      <c r="L311" s="3806">
        <v>0</v>
      </c>
      <c r="M311" s="3806">
        <v>31</v>
      </c>
      <c r="N311" s="3806">
        <v>9</v>
      </c>
      <c r="O311" s="3806">
        <v>0</v>
      </c>
      <c r="P311" s="3806">
        <v>31</v>
      </c>
      <c r="Q311" s="546" t="s">
        <v>2140</v>
      </c>
      <c r="R311" s="3806" t="s">
        <v>2141</v>
      </c>
      <c r="S311" s="5123">
        <v>13230</v>
      </c>
      <c r="T311" s="5123">
        <v>13230</v>
      </c>
      <c r="U311" s="5123">
        <v>23006</v>
      </c>
      <c r="V311" s="5123">
        <v>512</v>
      </c>
      <c r="W311" s="5123">
        <v>512</v>
      </c>
      <c r="X311" s="5123">
        <v>1856</v>
      </c>
      <c r="Y311" s="5123">
        <v>8</v>
      </c>
      <c r="Z311" s="5123">
        <v>2</v>
      </c>
      <c r="AA311" s="5123" t="s">
        <v>2032</v>
      </c>
      <c r="AB311" s="5123" t="s">
        <v>2033</v>
      </c>
      <c r="AC311" s="5123" t="s">
        <v>2137</v>
      </c>
      <c r="AD311" s="3326" t="s">
        <v>2035</v>
      </c>
      <c r="AE311" s="3079" t="s">
        <v>6172</v>
      </c>
      <c r="AF311" s="555" t="s">
        <v>857</v>
      </c>
      <c r="AG311" s="551"/>
      <c r="AH311" s="3256">
        <v>270</v>
      </c>
      <c r="AI311" s="551" t="s">
        <v>2137</v>
      </c>
      <c r="AJ311" s="555" t="s">
        <v>854</v>
      </c>
      <c r="AK311" s="551" t="s">
        <v>2142</v>
      </c>
      <c r="AL311" s="546" t="s">
        <v>1135</v>
      </c>
      <c r="AM311" s="18" t="s">
        <v>1708</v>
      </c>
      <c r="AN311" s="550" t="s">
        <v>858</v>
      </c>
      <c r="AO311" s="550">
        <v>2</v>
      </c>
      <c r="AP311" s="545" t="s">
        <v>859</v>
      </c>
      <c r="AQ311" s="550">
        <v>2</v>
      </c>
      <c r="AR311" s="550"/>
      <c r="AS311" s="550"/>
      <c r="AT311" s="550"/>
      <c r="AU311" s="550"/>
      <c r="AV311" s="860"/>
      <c r="AW311" s="4559" t="s">
        <v>2468</v>
      </c>
      <c r="AX311" s="4559" t="s">
        <v>2452</v>
      </c>
      <c r="AY311" s="4559"/>
      <c r="BC311" s="237"/>
      <c r="BD311" s="237"/>
      <c r="BE311" s="237"/>
      <c r="BF311" s="237"/>
      <c r="BG311" s="237"/>
      <c r="BH311" s="237"/>
      <c r="BI311" s="237"/>
      <c r="BJ311" s="237"/>
      <c r="BK311" s="237"/>
      <c r="BL311" s="237"/>
      <c r="BM311" s="237"/>
      <c r="BN311" s="237"/>
      <c r="BO311" s="237"/>
      <c r="BP311" s="237"/>
      <c r="BQ311" s="237"/>
      <c r="BR311" s="237"/>
      <c r="BS311" s="237"/>
      <c r="BT311" s="237"/>
      <c r="BU311" s="237"/>
      <c r="BV311" s="237"/>
      <c r="BW311" s="237"/>
      <c r="BX311" s="237"/>
      <c r="BY311" s="237"/>
      <c r="BZ311" s="237"/>
      <c r="CA311" s="237"/>
      <c r="CB311" s="237"/>
      <c r="CC311" s="237"/>
      <c r="CD311" s="237"/>
      <c r="CE311" s="237"/>
      <c r="CF311" s="237"/>
      <c r="CG311" s="237"/>
      <c r="CH311" s="237"/>
      <c r="CI311" s="237"/>
      <c r="CJ311" s="237"/>
      <c r="CK311" s="237"/>
      <c r="CL311" s="237"/>
      <c r="CM311" s="237"/>
      <c r="CN311" s="237"/>
      <c r="CO311" s="237"/>
    </row>
    <row r="312" spans="1:93">
      <c r="A312" s="5454"/>
      <c r="B312" s="4560"/>
      <c r="C312" s="5673"/>
      <c r="D312" s="3807"/>
      <c r="E312" s="5119"/>
      <c r="F312" s="5119"/>
      <c r="G312" s="3807"/>
      <c r="H312" s="3807"/>
      <c r="I312" s="3807"/>
      <c r="J312" s="3807"/>
      <c r="K312" s="3807"/>
      <c r="L312" s="3807"/>
      <c r="M312" s="3807"/>
      <c r="N312" s="3807"/>
      <c r="O312" s="3807"/>
      <c r="P312" s="3807"/>
      <c r="Q312" s="546"/>
      <c r="R312" s="3807"/>
      <c r="S312" s="5119"/>
      <c r="T312" s="5119"/>
      <c r="U312" s="5119"/>
      <c r="V312" s="5119"/>
      <c r="W312" s="5119"/>
      <c r="X312" s="5119"/>
      <c r="Y312" s="5119"/>
      <c r="Z312" s="5119"/>
      <c r="AA312" s="5119"/>
      <c r="AB312" s="5119"/>
      <c r="AC312" s="5119"/>
      <c r="AD312" s="3326" t="s">
        <v>2035</v>
      </c>
      <c r="AE312" s="3072"/>
      <c r="AF312" s="550" t="s">
        <v>857</v>
      </c>
      <c r="AG312" s="551"/>
      <c r="AH312" s="3256">
        <v>1500</v>
      </c>
      <c r="AI312" s="551" t="s">
        <v>2137</v>
      </c>
      <c r="AJ312" s="555" t="s">
        <v>874</v>
      </c>
      <c r="AK312" s="551" t="s">
        <v>2142</v>
      </c>
      <c r="AL312" s="550" t="s">
        <v>344</v>
      </c>
      <c r="AM312" s="259" t="s">
        <v>341</v>
      </c>
      <c r="AN312" s="550" t="s">
        <v>858</v>
      </c>
      <c r="AO312" s="550">
        <v>2</v>
      </c>
      <c r="AP312" s="545" t="s">
        <v>859</v>
      </c>
      <c r="AQ312" s="550">
        <v>2</v>
      </c>
      <c r="AR312" s="550">
        <v>3</v>
      </c>
      <c r="AS312" s="550" t="s">
        <v>875</v>
      </c>
      <c r="AT312" s="550" t="s">
        <v>859</v>
      </c>
      <c r="AU312" s="550" t="s">
        <v>876</v>
      </c>
      <c r="AV312" s="860" t="s">
        <v>877</v>
      </c>
      <c r="AW312" s="4560"/>
      <c r="AX312" s="4560"/>
      <c r="AY312" s="4560"/>
      <c r="BC312" s="237"/>
      <c r="BD312" s="237"/>
      <c r="BE312" s="237"/>
      <c r="BF312" s="237"/>
      <c r="BG312" s="237"/>
      <c r="BH312" s="237"/>
      <c r="BI312" s="237"/>
      <c r="BJ312" s="237"/>
      <c r="BK312" s="237"/>
      <c r="BL312" s="237"/>
      <c r="BM312" s="237"/>
      <c r="BN312" s="237"/>
      <c r="BO312" s="237"/>
      <c r="BP312" s="237"/>
      <c r="BQ312" s="237"/>
      <c r="BR312" s="237"/>
      <c r="BS312" s="237"/>
      <c r="BT312" s="237"/>
      <c r="BU312" s="237"/>
      <c r="BV312" s="237"/>
      <c r="BW312" s="237"/>
      <c r="BX312" s="237"/>
      <c r="BY312" s="237"/>
      <c r="BZ312" s="237"/>
      <c r="CA312" s="237"/>
      <c r="CB312" s="237"/>
      <c r="CC312" s="237"/>
      <c r="CD312" s="237"/>
      <c r="CE312" s="237"/>
      <c r="CF312" s="237"/>
      <c r="CG312" s="237"/>
      <c r="CH312" s="237"/>
      <c r="CI312" s="237"/>
      <c r="CJ312" s="237"/>
      <c r="CK312" s="237"/>
      <c r="CL312" s="237"/>
      <c r="CM312" s="237"/>
      <c r="CN312" s="237"/>
      <c r="CO312" s="237"/>
    </row>
    <row r="313" spans="1:93">
      <c r="A313" s="5454"/>
      <c r="B313" s="4560"/>
      <c r="C313" s="5673"/>
      <c r="D313" s="3807"/>
      <c r="E313" s="5119"/>
      <c r="F313" s="5119"/>
      <c r="G313" s="3807"/>
      <c r="H313" s="3807"/>
      <c r="I313" s="3807"/>
      <c r="J313" s="3807"/>
      <c r="K313" s="3807"/>
      <c r="L313" s="3807"/>
      <c r="M313" s="3807"/>
      <c r="N313" s="3807"/>
      <c r="O313" s="3807"/>
      <c r="P313" s="3807"/>
      <c r="Q313" s="546"/>
      <c r="R313" s="3807"/>
      <c r="S313" s="5119"/>
      <c r="T313" s="5119"/>
      <c r="U313" s="5119"/>
      <c r="V313" s="5119"/>
      <c r="W313" s="5119"/>
      <c r="X313" s="5119"/>
      <c r="Y313" s="5119"/>
      <c r="Z313" s="5119"/>
      <c r="AA313" s="5119"/>
      <c r="AB313" s="5119"/>
      <c r="AC313" s="5119"/>
      <c r="AD313" s="3326" t="s">
        <v>2035</v>
      </c>
      <c r="AE313" s="3072"/>
      <c r="AF313" s="555" t="s">
        <v>857</v>
      </c>
      <c r="AG313" s="551"/>
      <c r="AH313" s="3256">
        <v>1405</v>
      </c>
      <c r="AI313" s="551" t="s">
        <v>2137</v>
      </c>
      <c r="AJ313" s="555" t="s">
        <v>868</v>
      </c>
      <c r="AK313" s="551" t="s">
        <v>2142</v>
      </c>
      <c r="AL313" s="555" t="s">
        <v>614</v>
      </c>
      <c r="AM313" s="259" t="s">
        <v>614</v>
      </c>
      <c r="AN313" s="550" t="s">
        <v>858</v>
      </c>
      <c r="AO313" s="550">
        <v>3</v>
      </c>
      <c r="AP313" s="545" t="s">
        <v>859</v>
      </c>
      <c r="AQ313" s="550">
        <v>3</v>
      </c>
      <c r="AR313" s="550"/>
      <c r="AS313" s="550"/>
      <c r="AT313" s="550"/>
      <c r="AU313" s="550"/>
      <c r="AV313" s="860"/>
      <c r="AW313" s="4560"/>
      <c r="AX313" s="4560"/>
      <c r="AY313" s="4560"/>
      <c r="BC313" s="237"/>
      <c r="BD313" s="237"/>
      <c r="BE313" s="237"/>
      <c r="BF313" s="237"/>
      <c r="BG313" s="237"/>
      <c r="BH313" s="237"/>
      <c r="BI313" s="237"/>
      <c r="BJ313" s="237"/>
      <c r="BK313" s="237"/>
      <c r="BL313" s="237"/>
      <c r="BM313" s="237"/>
      <c r="BN313" s="237"/>
      <c r="BO313" s="237"/>
      <c r="BP313" s="237"/>
      <c r="BQ313" s="237"/>
      <c r="BR313" s="237"/>
      <c r="BS313" s="237"/>
      <c r="BT313" s="237"/>
      <c r="BU313" s="237"/>
      <c r="BV313" s="237"/>
      <c r="BW313" s="237"/>
      <c r="BX313" s="237"/>
      <c r="BY313" s="237"/>
      <c r="BZ313" s="237"/>
      <c r="CA313" s="237"/>
      <c r="CB313" s="237"/>
      <c r="CC313" s="237"/>
      <c r="CD313" s="237"/>
      <c r="CE313" s="237"/>
      <c r="CF313" s="237"/>
      <c r="CG313" s="237"/>
      <c r="CH313" s="237"/>
      <c r="CI313" s="237"/>
      <c r="CJ313" s="237"/>
      <c r="CK313" s="237"/>
      <c r="CL313" s="237"/>
      <c r="CM313" s="237"/>
      <c r="CN313" s="237"/>
      <c r="CO313" s="237"/>
    </row>
    <row r="314" spans="1:93">
      <c r="A314" s="5454"/>
      <c r="B314" s="4561"/>
      <c r="C314" s="5674"/>
      <c r="D314" s="3811"/>
      <c r="E314" s="5120"/>
      <c r="F314" s="5120"/>
      <c r="G314" s="3811"/>
      <c r="H314" s="3811"/>
      <c r="I314" s="3811"/>
      <c r="J314" s="3811"/>
      <c r="K314" s="3811"/>
      <c r="L314" s="3811"/>
      <c r="M314" s="3811"/>
      <c r="N314" s="3811"/>
      <c r="O314" s="3811"/>
      <c r="P314" s="3811"/>
      <c r="Q314" s="547"/>
      <c r="R314" s="3811"/>
      <c r="S314" s="5120"/>
      <c r="T314" s="5120"/>
      <c r="U314" s="5120"/>
      <c r="V314" s="5120"/>
      <c r="W314" s="5120"/>
      <c r="X314" s="5120"/>
      <c r="Y314" s="5120"/>
      <c r="Z314" s="5120"/>
      <c r="AA314" s="5120"/>
      <c r="AB314" s="5120"/>
      <c r="AC314" s="5120"/>
      <c r="AD314" s="3326" t="s">
        <v>2035</v>
      </c>
      <c r="AE314" s="3071"/>
      <c r="AF314" s="555" t="s">
        <v>857</v>
      </c>
      <c r="AG314" s="551"/>
      <c r="AH314" s="3256">
        <v>1300</v>
      </c>
      <c r="AI314" s="551" t="s">
        <v>2137</v>
      </c>
      <c r="AJ314" s="555" t="s">
        <v>860</v>
      </c>
      <c r="AK314" s="551" t="s">
        <v>2142</v>
      </c>
      <c r="AL314" s="550" t="s">
        <v>646</v>
      </c>
      <c r="AM314" s="551" t="s">
        <v>647</v>
      </c>
      <c r="AN314" s="550" t="s">
        <v>858</v>
      </c>
      <c r="AO314" s="550">
        <v>2</v>
      </c>
      <c r="AP314" s="545" t="s">
        <v>859</v>
      </c>
      <c r="AQ314" s="550">
        <v>2</v>
      </c>
      <c r="AR314" s="550"/>
      <c r="AS314" s="550"/>
      <c r="AT314" s="550"/>
      <c r="AU314" s="550"/>
      <c r="AV314" s="860"/>
      <c r="AW314" s="4561"/>
      <c r="AX314" s="4561"/>
      <c r="AY314" s="4561"/>
      <c r="BC314" s="237"/>
      <c r="BD314" s="237"/>
      <c r="BE314" s="237"/>
      <c r="BF314" s="237"/>
      <c r="BG314" s="237"/>
      <c r="BH314" s="237"/>
      <c r="BI314" s="237"/>
      <c r="BJ314" s="237"/>
      <c r="BK314" s="237"/>
      <c r="BL314" s="237"/>
      <c r="BM314" s="237"/>
      <c r="BN314" s="237"/>
      <c r="BO314" s="237"/>
      <c r="BP314" s="237"/>
      <c r="BQ314" s="237"/>
      <c r="BR314" s="237"/>
      <c r="BS314" s="237"/>
      <c r="BT314" s="237"/>
      <c r="BU314" s="237"/>
      <c r="BV314" s="237"/>
      <c r="BW314" s="237"/>
      <c r="BX314" s="237"/>
      <c r="BY314" s="237"/>
      <c r="BZ314" s="237"/>
      <c r="CA314" s="237"/>
      <c r="CB314" s="237"/>
      <c r="CC314" s="237"/>
      <c r="CD314" s="237"/>
      <c r="CE314" s="237"/>
      <c r="CF314" s="237"/>
      <c r="CG314" s="237"/>
      <c r="CH314" s="237"/>
      <c r="CI314" s="237"/>
      <c r="CJ314" s="237"/>
      <c r="CK314" s="237"/>
      <c r="CL314" s="237"/>
      <c r="CM314" s="237"/>
      <c r="CN314" s="237"/>
      <c r="CO314" s="237"/>
    </row>
    <row r="315" spans="1:93">
      <c r="A315" s="5454"/>
      <c r="B315" s="4559" t="s">
        <v>2463</v>
      </c>
      <c r="C315" s="5672" t="s">
        <v>3701</v>
      </c>
      <c r="D315" s="3806" t="s">
        <v>2240</v>
      </c>
      <c r="E315" s="5123" t="s">
        <v>2165</v>
      </c>
      <c r="F315" s="5123" t="s">
        <v>2241</v>
      </c>
      <c r="G315" s="3806" t="s">
        <v>2028</v>
      </c>
      <c r="H315" s="3806" t="s">
        <v>2028</v>
      </c>
      <c r="I315" s="3806" t="s">
        <v>2029</v>
      </c>
      <c r="J315" s="3806" t="s">
        <v>2029</v>
      </c>
      <c r="K315" s="3806">
        <v>9</v>
      </c>
      <c r="L315" s="3806">
        <v>0</v>
      </c>
      <c r="M315" s="3806">
        <v>31</v>
      </c>
      <c r="N315" s="3806">
        <v>9</v>
      </c>
      <c r="O315" s="3806">
        <v>0</v>
      </c>
      <c r="P315" s="3806">
        <v>31</v>
      </c>
      <c r="Q315" s="546" t="s">
        <v>2140</v>
      </c>
      <c r="R315" s="3806" t="s">
        <v>2141</v>
      </c>
      <c r="S315" s="5123">
        <v>13230</v>
      </c>
      <c r="T315" s="5123">
        <v>13230</v>
      </c>
      <c r="U315" s="5123">
        <v>27264</v>
      </c>
      <c r="V315" s="5123">
        <v>512</v>
      </c>
      <c r="W315" s="5123">
        <v>512</v>
      </c>
      <c r="X315" s="5123">
        <v>1856</v>
      </c>
      <c r="Y315" s="5123">
        <v>8</v>
      </c>
      <c r="Z315" s="5123">
        <v>2</v>
      </c>
      <c r="AA315" s="5123" t="s">
        <v>2032</v>
      </c>
      <c r="AB315" s="5123" t="s">
        <v>2033</v>
      </c>
      <c r="AC315" s="5123" t="s">
        <v>2137</v>
      </c>
      <c r="AD315" s="3326" t="s">
        <v>2035</v>
      </c>
      <c r="AE315" s="3079" t="s">
        <v>6173</v>
      </c>
      <c r="AF315" s="555" t="s">
        <v>857</v>
      </c>
      <c r="AG315" s="551"/>
      <c r="AH315" s="3256">
        <v>270</v>
      </c>
      <c r="AI315" s="551" t="s">
        <v>2137</v>
      </c>
      <c r="AJ315" s="555" t="s">
        <v>854</v>
      </c>
      <c r="AK315" s="551" t="s">
        <v>2142</v>
      </c>
      <c r="AL315" s="555" t="s">
        <v>866</v>
      </c>
      <c r="AM315" s="551" t="s">
        <v>1708</v>
      </c>
      <c r="AN315" s="550" t="s">
        <v>858</v>
      </c>
      <c r="AO315" s="550">
        <v>2</v>
      </c>
      <c r="AP315" s="545" t="s">
        <v>859</v>
      </c>
      <c r="AQ315" s="550">
        <v>2</v>
      </c>
      <c r="AR315" s="550"/>
      <c r="AS315" s="550"/>
      <c r="AT315" s="550"/>
      <c r="AU315" s="550"/>
      <c r="AV315" s="860"/>
      <c r="AW315" s="4559" t="s">
        <v>2468</v>
      </c>
      <c r="AX315" s="4559" t="s">
        <v>2452</v>
      </c>
      <c r="AY315" s="4559"/>
      <c r="BC315" s="237"/>
      <c r="BD315" s="237"/>
      <c r="BE315" s="237"/>
      <c r="BF315" s="237"/>
      <c r="BG315" s="237"/>
      <c r="BH315" s="237"/>
      <c r="BI315" s="237"/>
      <c r="BJ315" s="237"/>
      <c r="BK315" s="237"/>
      <c r="BL315" s="237"/>
      <c r="BM315" s="237"/>
      <c r="BN315" s="237"/>
      <c r="BO315" s="237"/>
      <c r="BP315" s="237"/>
      <c r="BQ315" s="237"/>
      <c r="BR315" s="237"/>
      <c r="BS315" s="237"/>
      <c r="BT315" s="237"/>
      <c r="BU315" s="237"/>
      <c r="BV315" s="237"/>
      <c r="BW315" s="237"/>
      <c r="BX315" s="237"/>
      <c r="BY315" s="237"/>
      <c r="BZ315" s="237"/>
      <c r="CA315" s="237"/>
      <c r="CB315" s="237"/>
      <c r="CC315" s="237"/>
      <c r="CD315" s="237"/>
      <c r="CE315" s="237"/>
      <c r="CF315" s="237"/>
      <c r="CG315" s="237"/>
      <c r="CH315" s="237"/>
      <c r="CI315" s="237"/>
      <c r="CJ315" s="237"/>
      <c r="CK315" s="237"/>
      <c r="CL315" s="237"/>
      <c r="CM315" s="237"/>
      <c r="CN315" s="237"/>
      <c r="CO315" s="237"/>
    </row>
    <row r="316" spans="1:93">
      <c r="A316" s="5454"/>
      <c r="B316" s="4560"/>
      <c r="C316" s="5673"/>
      <c r="D316" s="3807"/>
      <c r="E316" s="5119"/>
      <c r="F316" s="5119"/>
      <c r="G316" s="3807"/>
      <c r="H316" s="3807"/>
      <c r="I316" s="3807"/>
      <c r="J316" s="3807"/>
      <c r="K316" s="3807"/>
      <c r="L316" s="3807"/>
      <c r="M316" s="3807"/>
      <c r="N316" s="3807"/>
      <c r="O316" s="3807"/>
      <c r="P316" s="3807"/>
      <c r="Q316" s="546"/>
      <c r="R316" s="3807"/>
      <c r="S316" s="5119"/>
      <c r="T316" s="5119"/>
      <c r="U316" s="5119"/>
      <c r="V316" s="5119"/>
      <c r="W316" s="5119"/>
      <c r="X316" s="5119"/>
      <c r="Y316" s="5119"/>
      <c r="Z316" s="5119"/>
      <c r="AA316" s="5119"/>
      <c r="AB316" s="5119"/>
      <c r="AC316" s="5119"/>
      <c r="AD316" s="3326" t="s">
        <v>2035</v>
      </c>
      <c r="AE316" s="3072"/>
      <c r="AF316" s="550" t="s">
        <v>857</v>
      </c>
      <c r="AG316" s="551"/>
      <c r="AH316" s="3256">
        <v>1500</v>
      </c>
      <c r="AI316" s="551" t="s">
        <v>2137</v>
      </c>
      <c r="AJ316" s="555" t="s">
        <v>874</v>
      </c>
      <c r="AK316" s="551" t="s">
        <v>2142</v>
      </c>
      <c r="AL316" s="550" t="s">
        <v>344</v>
      </c>
      <c r="AM316" s="259" t="s">
        <v>341</v>
      </c>
      <c r="AN316" s="550" t="s">
        <v>858</v>
      </c>
      <c r="AO316" s="550">
        <v>2</v>
      </c>
      <c r="AP316" s="545" t="s">
        <v>859</v>
      </c>
      <c r="AQ316" s="550">
        <v>2</v>
      </c>
      <c r="AR316" s="550">
        <v>3</v>
      </c>
      <c r="AS316" s="550" t="s">
        <v>875</v>
      </c>
      <c r="AT316" s="550" t="s">
        <v>859</v>
      </c>
      <c r="AU316" s="550" t="s">
        <v>876</v>
      </c>
      <c r="AV316" s="860" t="s">
        <v>877</v>
      </c>
      <c r="AW316" s="4560"/>
      <c r="AX316" s="4560"/>
      <c r="AY316" s="4560"/>
      <c r="BC316" s="237"/>
      <c r="BD316" s="237"/>
      <c r="BE316" s="237"/>
      <c r="BF316" s="237"/>
      <c r="BG316" s="237"/>
      <c r="BH316" s="237"/>
      <c r="BI316" s="237"/>
      <c r="BJ316" s="237"/>
      <c r="BK316" s="237"/>
      <c r="BL316" s="237"/>
      <c r="BM316" s="237"/>
      <c r="BN316" s="237"/>
      <c r="BO316" s="237"/>
      <c r="BP316" s="237"/>
      <c r="BQ316" s="237"/>
      <c r="BR316" s="237"/>
      <c r="BS316" s="237"/>
      <c r="BT316" s="237"/>
      <c r="BU316" s="237"/>
      <c r="BV316" s="237"/>
      <c r="BW316" s="237"/>
      <c r="BX316" s="237"/>
      <c r="BY316" s="237"/>
      <c r="BZ316" s="237"/>
      <c r="CA316" s="237"/>
      <c r="CB316" s="237"/>
      <c r="CC316" s="237"/>
      <c r="CD316" s="237"/>
      <c r="CE316" s="237"/>
      <c r="CF316" s="237"/>
      <c r="CG316" s="237"/>
      <c r="CH316" s="237"/>
      <c r="CI316" s="237"/>
      <c r="CJ316" s="237"/>
      <c r="CK316" s="237"/>
      <c r="CL316" s="237"/>
      <c r="CM316" s="237"/>
      <c r="CN316" s="237"/>
      <c r="CO316" s="237"/>
    </row>
    <row r="317" spans="1:93">
      <c r="A317" s="5454"/>
      <c r="B317" s="4560"/>
      <c r="C317" s="5673"/>
      <c r="D317" s="3807"/>
      <c r="E317" s="5119"/>
      <c r="F317" s="5119"/>
      <c r="G317" s="3807"/>
      <c r="H317" s="3807"/>
      <c r="I317" s="3807"/>
      <c r="J317" s="3807"/>
      <c r="K317" s="3807"/>
      <c r="L317" s="3807"/>
      <c r="M317" s="3807"/>
      <c r="N317" s="3807"/>
      <c r="O317" s="3807"/>
      <c r="P317" s="3807"/>
      <c r="Q317" s="546"/>
      <c r="R317" s="3807"/>
      <c r="S317" s="5119"/>
      <c r="T317" s="5119"/>
      <c r="U317" s="5119"/>
      <c r="V317" s="5119"/>
      <c r="W317" s="5119"/>
      <c r="X317" s="5119"/>
      <c r="Y317" s="5119"/>
      <c r="Z317" s="5119"/>
      <c r="AA317" s="5119"/>
      <c r="AB317" s="5119"/>
      <c r="AC317" s="5119"/>
      <c r="AD317" s="3326" t="s">
        <v>2035</v>
      </c>
      <c r="AE317" s="3072"/>
      <c r="AF317" s="555" t="s">
        <v>857</v>
      </c>
      <c r="AG317" s="551"/>
      <c r="AH317" s="3256">
        <v>1405</v>
      </c>
      <c r="AI317" s="551" t="s">
        <v>2137</v>
      </c>
      <c r="AJ317" s="555" t="s">
        <v>868</v>
      </c>
      <c r="AK317" s="551" t="s">
        <v>2142</v>
      </c>
      <c r="AL317" s="555" t="s">
        <v>614</v>
      </c>
      <c r="AM317" s="259" t="s">
        <v>614</v>
      </c>
      <c r="AN317" s="550" t="s">
        <v>858</v>
      </c>
      <c r="AO317" s="550">
        <v>3</v>
      </c>
      <c r="AP317" s="545" t="s">
        <v>859</v>
      </c>
      <c r="AQ317" s="550">
        <v>3</v>
      </c>
      <c r="AR317" s="550"/>
      <c r="AS317" s="550"/>
      <c r="AT317" s="550"/>
      <c r="AU317" s="550"/>
      <c r="AV317" s="860"/>
      <c r="AW317" s="4560"/>
      <c r="AX317" s="4560"/>
      <c r="AY317" s="4560"/>
      <c r="BC317" s="237"/>
      <c r="BD317" s="237"/>
      <c r="BE317" s="237"/>
      <c r="BF317" s="237"/>
      <c r="BG317" s="237"/>
      <c r="BH317" s="237"/>
      <c r="BI317" s="237"/>
      <c r="BJ317" s="237"/>
      <c r="BK317" s="237"/>
      <c r="BL317" s="237"/>
      <c r="BM317" s="237"/>
      <c r="BN317" s="237"/>
      <c r="BO317" s="237"/>
      <c r="BP317" s="237"/>
      <c r="BQ317" s="237"/>
      <c r="BR317" s="237"/>
      <c r="BS317" s="237"/>
      <c r="BT317" s="237"/>
      <c r="BU317" s="237"/>
      <c r="BV317" s="237"/>
      <c r="BW317" s="237"/>
      <c r="BX317" s="237"/>
      <c r="BY317" s="237"/>
      <c r="BZ317" s="237"/>
      <c r="CA317" s="237"/>
      <c r="CB317" s="237"/>
      <c r="CC317" s="237"/>
      <c r="CD317" s="237"/>
      <c r="CE317" s="237"/>
      <c r="CF317" s="237"/>
      <c r="CG317" s="237"/>
      <c r="CH317" s="237"/>
      <c r="CI317" s="237"/>
      <c r="CJ317" s="237"/>
      <c r="CK317" s="237"/>
      <c r="CL317" s="237"/>
      <c r="CM317" s="237"/>
      <c r="CN317" s="237"/>
      <c r="CO317" s="237"/>
    </row>
    <row r="318" spans="1:93">
      <c r="A318" s="5845"/>
      <c r="B318" s="4561"/>
      <c r="C318" s="5674"/>
      <c r="D318" s="3811"/>
      <c r="E318" s="5120"/>
      <c r="F318" s="5120"/>
      <c r="G318" s="3811"/>
      <c r="H318" s="3811"/>
      <c r="I318" s="3811"/>
      <c r="J318" s="3811"/>
      <c r="K318" s="3811"/>
      <c r="L318" s="3811"/>
      <c r="M318" s="3811"/>
      <c r="N318" s="3811"/>
      <c r="O318" s="3811"/>
      <c r="P318" s="3811"/>
      <c r="Q318" s="547"/>
      <c r="R318" s="3811"/>
      <c r="S318" s="5120"/>
      <c r="T318" s="5120"/>
      <c r="U318" s="5120"/>
      <c r="V318" s="5120"/>
      <c r="W318" s="5120"/>
      <c r="X318" s="5120"/>
      <c r="Y318" s="5120"/>
      <c r="Z318" s="5120"/>
      <c r="AA318" s="5120"/>
      <c r="AB318" s="5120"/>
      <c r="AC318" s="5120"/>
      <c r="AD318" s="3326" t="s">
        <v>2035</v>
      </c>
      <c r="AE318" s="3071"/>
      <c r="AF318" s="555" t="s">
        <v>857</v>
      </c>
      <c r="AG318" s="551"/>
      <c r="AH318" s="3256">
        <v>1300</v>
      </c>
      <c r="AI318" s="551" t="s">
        <v>2137</v>
      </c>
      <c r="AJ318" s="555" t="s">
        <v>860</v>
      </c>
      <c r="AK318" s="551" t="s">
        <v>2142</v>
      </c>
      <c r="AL318" s="550" t="s">
        <v>646</v>
      </c>
      <c r="AM318" s="551" t="s">
        <v>647</v>
      </c>
      <c r="AN318" s="550" t="s">
        <v>858</v>
      </c>
      <c r="AO318" s="550">
        <v>2</v>
      </c>
      <c r="AP318" s="550" t="s">
        <v>859</v>
      </c>
      <c r="AQ318" s="550">
        <v>2</v>
      </c>
      <c r="AR318" s="550"/>
      <c r="AS318" s="550"/>
      <c r="AT318" s="550"/>
      <c r="AU318" s="550"/>
      <c r="AV318" s="860"/>
      <c r="AW318" s="4561"/>
      <c r="AX318" s="4561"/>
      <c r="AY318" s="4561"/>
      <c r="BC318" s="237"/>
      <c r="BD318" s="237"/>
      <c r="BE318" s="237"/>
      <c r="BF318" s="237"/>
      <c r="BG318" s="237"/>
      <c r="BH318" s="237"/>
      <c r="BI318" s="237"/>
      <c r="BJ318" s="237"/>
      <c r="BK318" s="237"/>
      <c r="BL318" s="237"/>
      <c r="BM318" s="237"/>
      <c r="BN318" s="237"/>
      <c r="BO318" s="237"/>
      <c r="BP318" s="237"/>
      <c r="BQ318" s="237"/>
      <c r="BR318" s="237"/>
      <c r="BS318" s="237"/>
      <c r="BT318" s="237"/>
      <c r="BU318" s="237"/>
      <c r="BV318" s="237"/>
      <c r="BW318" s="237"/>
      <c r="BX318" s="237"/>
      <c r="BY318" s="237"/>
      <c r="BZ318" s="237"/>
      <c r="CA318" s="237"/>
      <c r="CB318" s="237"/>
      <c r="CC318" s="237"/>
      <c r="CD318" s="237"/>
      <c r="CE318" s="237"/>
      <c r="CF318" s="237"/>
      <c r="CG318" s="237"/>
      <c r="CH318" s="237"/>
      <c r="CI318" s="237"/>
      <c r="CJ318" s="237"/>
      <c r="CK318" s="237"/>
      <c r="CL318" s="237"/>
      <c r="CM318" s="237"/>
      <c r="CN318" s="237"/>
      <c r="CO318" s="237"/>
    </row>
    <row r="319" spans="1:93" s="239" customFormat="1" ht="12.75" customHeight="1">
      <c r="A319" s="5884" t="s">
        <v>404</v>
      </c>
      <c r="B319" s="4559" t="s">
        <v>3262</v>
      </c>
      <c r="C319" s="5672" t="s">
        <v>2243</v>
      </c>
      <c r="D319" s="5800" t="s">
        <v>950</v>
      </c>
      <c r="E319" s="5084"/>
      <c r="F319" s="5084"/>
      <c r="G319" s="3806" t="s">
        <v>2028</v>
      </c>
      <c r="H319" s="3806" t="s">
        <v>2028</v>
      </c>
      <c r="I319" s="3806" t="s">
        <v>2029</v>
      </c>
      <c r="J319" s="3806" t="s">
        <v>2244</v>
      </c>
      <c r="K319" s="3806">
        <v>6</v>
      </c>
      <c r="L319" s="3806">
        <v>0</v>
      </c>
      <c r="M319" s="3806">
        <v>12</v>
      </c>
      <c r="N319" s="3806">
        <v>6</v>
      </c>
      <c r="O319" s="3806">
        <v>0</v>
      </c>
      <c r="P319" s="3806">
        <v>12</v>
      </c>
      <c r="Q319" s="3806" t="s">
        <v>2245</v>
      </c>
      <c r="R319" s="3806" t="s">
        <v>2135</v>
      </c>
      <c r="S319" s="5123">
        <v>384</v>
      </c>
      <c r="T319" s="5123">
        <v>384</v>
      </c>
      <c r="U319" s="5123">
        <v>2016</v>
      </c>
      <c r="V319" s="5123">
        <v>128</v>
      </c>
      <c r="W319" s="5123">
        <v>128</v>
      </c>
      <c r="X319" s="5123">
        <v>256</v>
      </c>
      <c r="Y319" s="5123">
        <v>0</v>
      </c>
      <c r="Z319" s="5123">
        <v>0</v>
      </c>
      <c r="AA319" s="5123" t="s">
        <v>2136</v>
      </c>
      <c r="AB319" s="5123" t="s">
        <v>2136</v>
      </c>
      <c r="AC319" s="5123" t="s">
        <v>2137</v>
      </c>
      <c r="AD319" s="3326" t="s">
        <v>2035</v>
      </c>
      <c r="AE319" s="3070"/>
      <c r="AF319" s="555" t="s">
        <v>857</v>
      </c>
      <c r="AG319" s="550"/>
      <c r="AH319" s="3256">
        <v>270</v>
      </c>
      <c r="AI319" s="550" t="s">
        <v>2137</v>
      </c>
      <c r="AJ319" s="555" t="s">
        <v>854</v>
      </c>
      <c r="AK319" s="550"/>
      <c r="AL319" s="555" t="s">
        <v>788</v>
      </c>
      <c r="AM319" s="555" t="s">
        <v>789</v>
      </c>
      <c r="AN319" s="550" t="s">
        <v>858</v>
      </c>
      <c r="AO319" s="550">
        <v>8</v>
      </c>
      <c r="AP319" s="550" t="s">
        <v>859</v>
      </c>
      <c r="AQ319" s="550">
        <v>2</v>
      </c>
      <c r="AR319" s="550"/>
      <c r="AS319" s="550"/>
      <c r="AT319" s="550"/>
      <c r="AU319" s="550"/>
      <c r="AV319" s="860"/>
      <c r="AW319" s="4559" t="s">
        <v>2451</v>
      </c>
      <c r="AX319" s="4559" t="s">
        <v>2452</v>
      </c>
      <c r="AY319" s="825"/>
    </row>
    <row r="320" spans="1:93" s="239" customFormat="1">
      <c r="A320" s="5885"/>
      <c r="B320" s="4561"/>
      <c r="C320" s="5674"/>
      <c r="D320" s="5801"/>
      <c r="E320" s="5086"/>
      <c r="F320" s="5086"/>
      <c r="G320" s="3811"/>
      <c r="H320" s="3811"/>
      <c r="I320" s="3811"/>
      <c r="J320" s="3811"/>
      <c r="K320" s="3811"/>
      <c r="L320" s="3811"/>
      <c r="M320" s="3811"/>
      <c r="N320" s="3811"/>
      <c r="O320" s="3811"/>
      <c r="P320" s="3811"/>
      <c r="Q320" s="3811"/>
      <c r="R320" s="3811"/>
      <c r="S320" s="5120"/>
      <c r="T320" s="5120"/>
      <c r="U320" s="5120"/>
      <c r="V320" s="5120"/>
      <c r="W320" s="5120"/>
      <c r="X320" s="5120"/>
      <c r="Y320" s="5120"/>
      <c r="Z320" s="5120"/>
      <c r="AA320" s="5120"/>
      <c r="AB320" s="5120"/>
      <c r="AC320" s="5120"/>
      <c r="AD320" s="3326" t="s">
        <v>2035</v>
      </c>
      <c r="AE320" s="3071"/>
      <c r="AF320" s="555" t="s">
        <v>857</v>
      </c>
      <c r="AG320" s="550"/>
      <c r="AH320" s="3256">
        <v>1300</v>
      </c>
      <c r="AI320" s="550" t="s">
        <v>2137</v>
      </c>
      <c r="AJ320" s="555" t="s">
        <v>860</v>
      </c>
      <c r="AK320" s="550"/>
      <c r="AL320" s="550" t="s">
        <v>646</v>
      </c>
      <c r="AM320" s="550" t="s">
        <v>647</v>
      </c>
      <c r="AN320" s="550" t="s">
        <v>858</v>
      </c>
      <c r="AO320" s="550">
        <v>2</v>
      </c>
      <c r="AP320" s="550" t="s">
        <v>2246</v>
      </c>
      <c r="AQ320" s="550">
        <v>2</v>
      </c>
      <c r="AR320" s="550"/>
      <c r="AS320" s="550"/>
      <c r="AT320" s="550"/>
      <c r="AU320" s="550"/>
      <c r="AV320" s="860"/>
      <c r="AW320" s="4561"/>
      <c r="AX320" s="4561"/>
      <c r="AY320" s="825"/>
    </row>
    <row r="321" spans="1:51" s="239" customFormat="1" ht="12.75" customHeight="1">
      <c r="A321" s="5885"/>
      <c r="B321" s="4559" t="s">
        <v>3262</v>
      </c>
      <c r="C321" s="5672" t="s">
        <v>2243</v>
      </c>
      <c r="D321" s="5800" t="s">
        <v>951</v>
      </c>
      <c r="E321" s="5084"/>
      <c r="F321" s="5084"/>
      <c r="G321" s="3806" t="s">
        <v>2028</v>
      </c>
      <c r="H321" s="3806" t="s">
        <v>2028</v>
      </c>
      <c r="I321" s="3806" t="s">
        <v>2029</v>
      </c>
      <c r="J321" s="3806" t="s">
        <v>2244</v>
      </c>
      <c r="K321" s="3806">
        <v>6</v>
      </c>
      <c r="L321" s="3806">
        <v>0</v>
      </c>
      <c r="M321" s="3806">
        <v>12</v>
      </c>
      <c r="N321" s="3806">
        <v>6</v>
      </c>
      <c r="O321" s="3806">
        <v>0</v>
      </c>
      <c r="P321" s="3806">
        <v>12</v>
      </c>
      <c r="Q321" s="3806" t="s">
        <v>2245</v>
      </c>
      <c r="R321" s="3806" t="s">
        <v>2135</v>
      </c>
      <c r="S321" s="5123">
        <v>384</v>
      </c>
      <c r="T321" s="5123">
        <v>384</v>
      </c>
      <c r="U321" s="5123">
        <v>2016</v>
      </c>
      <c r="V321" s="5123">
        <v>128</v>
      </c>
      <c r="W321" s="5123">
        <v>128</v>
      </c>
      <c r="X321" s="5123">
        <v>256</v>
      </c>
      <c r="Y321" s="5123">
        <v>0</v>
      </c>
      <c r="Z321" s="5123">
        <v>0</v>
      </c>
      <c r="AA321" s="5123" t="s">
        <v>2136</v>
      </c>
      <c r="AB321" s="5123" t="s">
        <v>2136</v>
      </c>
      <c r="AC321" s="5123" t="s">
        <v>2137</v>
      </c>
      <c r="AD321" s="3326" t="s">
        <v>2035</v>
      </c>
      <c r="AE321" s="3070"/>
      <c r="AF321" s="555" t="s">
        <v>857</v>
      </c>
      <c r="AG321" s="550"/>
      <c r="AH321" s="3256">
        <v>270</v>
      </c>
      <c r="AI321" s="550" t="s">
        <v>2137</v>
      </c>
      <c r="AJ321" s="555" t="s">
        <v>854</v>
      </c>
      <c r="AK321" s="550"/>
      <c r="AL321" s="555" t="s">
        <v>788</v>
      </c>
      <c r="AM321" s="555" t="s">
        <v>789</v>
      </c>
      <c r="AN321" s="550" t="s">
        <v>858</v>
      </c>
      <c r="AO321" s="550">
        <v>8</v>
      </c>
      <c r="AP321" s="550" t="s">
        <v>859</v>
      </c>
      <c r="AQ321" s="550">
        <v>2</v>
      </c>
      <c r="AR321" s="550"/>
      <c r="AS321" s="550"/>
      <c r="AT321" s="550"/>
      <c r="AU321" s="550"/>
      <c r="AV321" s="860"/>
      <c r="AW321" s="4559" t="s">
        <v>2451</v>
      </c>
      <c r="AX321" s="4559" t="s">
        <v>2452</v>
      </c>
      <c r="AY321" s="825"/>
    </row>
    <row r="322" spans="1:51" s="239" customFormat="1">
      <c r="A322" s="5885"/>
      <c r="B322" s="4561"/>
      <c r="C322" s="5674"/>
      <c r="D322" s="5801"/>
      <c r="E322" s="5086"/>
      <c r="F322" s="5086"/>
      <c r="G322" s="3811"/>
      <c r="H322" s="3811"/>
      <c r="I322" s="3811"/>
      <c r="J322" s="3811"/>
      <c r="K322" s="3811"/>
      <c r="L322" s="3811"/>
      <c r="M322" s="3811"/>
      <c r="N322" s="3811"/>
      <c r="O322" s="3811"/>
      <c r="P322" s="3811"/>
      <c r="Q322" s="3811"/>
      <c r="R322" s="3811"/>
      <c r="S322" s="5120"/>
      <c r="T322" s="5120"/>
      <c r="U322" s="5120"/>
      <c r="V322" s="5120"/>
      <c r="W322" s="5120"/>
      <c r="X322" s="5120"/>
      <c r="Y322" s="5120"/>
      <c r="Z322" s="5120"/>
      <c r="AA322" s="5120"/>
      <c r="AB322" s="5120"/>
      <c r="AC322" s="5120"/>
      <c r="AD322" s="3326" t="s">
        <v>2035</v>
      </c>
      <c r="AE322" s="3071"/>
      <c r="AF322" s="555" t="s">
        <v>857</v>
      </c>
      <c r="AG322" s="550"/>
      <c r="AH322" s="3256">
        <v>1300</v>
      </c>
      <c r="AI322" s="550" t="s">
        <v>2137</v>
      </c>
      <c r="AJ322" s="555" t="s">
        <v>860</v>
      </c>
      <c r="AK322" s="550"/>
      <c r="AL322" s="550" t="s">
        <v>646</v>
      </c>
      <c r="AM322" s="550" t="s">
        <v>647</v>
      </c>
      <c r="AN322" s="550" t="s">
        <v>858</v>
      </c>
      <c r="AO322" s="550">
        <v>2</v>
      </c>
      <c r="AP322" s="550" t="s">
        <v>2246</v>
      </c>
      <c r="AQ322" s="550">
        <v>2</v>
      </c>
      <c r="AR322" s="550"/>
      <c r="AS322" s="550"/>
      <c r="AT322" s="550"/>
      <c r="AU322" s="550"/>
      <c r="AV322" s="860"/>
      <c r="AW322" s="4561"/>
      <c r="AX322" s="4561"/>
      <c r="AY322" s="825"/>
    </row>
    <row r="323" spans="1:51" s="239" customFormat="1" ht="12.75" customHeight="1">
      <c r="A323" s="5885"/>
      <c r="B323" s="4559" t="s">
        <v>3262</v>
      </c>
      <c r="C323" s="5672" t="s">
        <v>338</v>
      </c>
      <c r="D323" s="5709" t="s">
        <v>947</v>
      </c>
      <c r="E323" s="5123"/>
      <c r="F323" s="5123"/>
      <c r="G323" s="3806" t="s">
        <v>2028</v>
      </c>
      <c r="H323" s="3806" t="s">
        <v>2028</v>
      </c>
      <c r="I323" s="3806" t="s">
        <v>2029</v>
      </c>
      <c r="J323" s="3806" t="s">
        <v>2244</v>
      </c>
      <c r="K323" s="3806">
        <v>6</v>
      </c>
      <c r="L323" s="3806">
        <v>0</v>
      </c>
      <c r="M323" s="3806">
        <v>12</v>
      </c>
      <c r="N323" s="3806">
        <v>6</v>
      </c>
      <c r="O323" s="3806">
        <v>0</v>
      </c>
      <c r="P323" s="3806">
        <v>12</v>
      </c>
      <c r="Q323" s="3806" t="s">
        <v>2245</v>
      </c>
      <c r="R323" s="3806" t="s">
        <v>2135</v>
      </c>
      <c r="S323" s="5123">
        <v>384</v>
      </c>
      <c r="T323" s="5123">
        <v>384</v>
      </c>
      <c r="U323" s="5123">
        <v>4704</v>
      </c>
      <c r="V323" s="5123">
        <v>128</v>
      </c>
      <c r="W323" s="5123">
        <v>128</v>
      </c>
      <c r="X323" s="5123">
        <v>320</v>
      </c>
      <c r="Y323" s="5123">
        <v>0</v>
      </c>
      <c r="Z323" s="5123">
        <v>0</v>
      </c>
      <c r="AA323" s="5123" t="s">
        <v>2136</v>
      </c>
      <c r="AB323" s="5123" t="s">
        <v>2136</v>
      </c>
      <c r="AC323" s="5123" t="s">
        <v>2137</v>
      </c>
      <c r="AD323" s="3326" t="s">
        <v>2035</v>
      </c>
      <c r="AE323" s="3070"/>
      <c r="AF323" s="2267" t="s">
        <v>857</v>
      </c>
      <c r="AG323" s="2262"/>
      <c r="AH323" s="3256">
        <v>270</v>
      </c>
      <c r="AI323" s="2262" t="s">
        <v>2137</v>
      </c>
      <c r="AJ323" s="2267" t="s">
        <v>854</v>
      </c>
      <c r="AK323" s="2262"/>
      <c r="AL323" s="2267" t="s">
        <v>855</v>
      </c>
      <c r="AM323" s="2262" t="s">
        <v>856</v>
      </c>
      <c r="AN323" s="2262" t="s">
        <v>858</v>
      </c>
      <c r="AO323" s="2262">
        <v>8</v>
      </c>
      <c r="AP323" s="2262" t="s">
        <v>859</v>
      </c>
      <c r="AQ323" s="2262">
        <v>2</v>
      </c>
      <c r="AR323" s="2262"/>
      <c r="AS323" s="2262"/>
      <c r="AT323" s="2262"/>
      <c r="AU323" s="2262"/>
      <c r="AV323" s="860"/>
      <c r="AW323" s="4559" t="s">
        <v>2451</v>
      </c>
      <c r="AX323" s="4559" t="s">
        <v>2452</v>
      </c>
      <c r="AY323" s="4559"/>
    </row>
    <row r="324" spans="1:51" s="239" customFormat="1">
      <c r="A324" s="5885"/>
      <c r="B324" s="4561"/>
      <c r="C324" s="5674"/>
      <c r="D324" s="5710"/>
      <c r="E324" s="5120"/>
      <c r="F324" s="5120"/>
      <c r="G324" s="3811"/>
      <c r="H324" s="3811"/>
      <c r="I324" s="3811"/>
      <c r="J324" s="3811"/>
      <c r="K324" s="3811"/>
      <c r="L324" s="3811"/>
      <c r="M324" s="3811"/>
      <c r="N324" s="3811"/>
      <c r="O324" s="3811"/>
      <c r="P324" s="3811"/>
      <c r="Q324" s="3811"/>
      <c r="R324" s="3811"/>
      <c r="S324" s="5120"/>
      <c r="T324" s="5120"/>
      <c r="U324" s="5120"/>
      <c r="V324" s="5120"/>
      <c r="W324" s="5120"/>
      <c r="X324" s="5120"/>
      <c r="Y324" s="5120"/>
      <c r="Z324" s="5120"/>
      <c r="AA324" s="5120"/>
      <c r="AB324" s="5120"/>
      <c r="AC324" s="5120"/>
      <c r="AD324" s="3326" t="s">
        <v>2035</v>
      </c>
      <c r="AE324" s="3071"/>
      <c r="AF324" s="2267" t="s">
        <v>857</v>
      </c>
      <c r="AG324" s="2262"/>
      <c r="AH324" s="3256">
        <v>1300</v>
      </c>
      <c r="AI324" s="2262" t="s">
        <v>2137</v>
      </c>
      <c r="AJ324" s="2267" t="s">
        <v>860</v>
      </c>
      <c r="AK324" s="2262"/>
      <c r="AL324" s="2262" t="s">
        <v>646</v>
      </c>
      <c r="AM324" s="2262" t="s">
        <v>647</v>
      </c>
      <c r="AN324" s="2262" t="s">
        <v>858</v>
      </c>
      <c r="AO324" s="2262">
        <v>2</v>
      </c>
      <c r="AP324" s="2262" t="s">
        <v>2246</v>
      </c>
      <c r="AQ324" s="2262">
        <v>2</v>
      </c>
      <c r="AR324" s="2262"/>
      <c r="AS324" s="2262"/>
      <c r="AT324" s="2262"/>
      <c r="AU324" s="2262"/>
      <c r="AV324" s="860"/>
      <c r="AW324" s="4561"/>
      <c r="AX324" s="4561"/>
      <c r="AY324" s="4561"/>
    </row>
    <row r="325" spans="1:51" s="239" customFormat="1" ht="12.75" customHeight="1">
      <c r="A325" s="5885"/>
      <c r="B325" s="4559" t="s">
        <v>3262</v>
      </c>
      <c r="C325" s="5672" t="s">
        <v>2243</v>
      </c>
      <c r="D325" s="5709" t="s">
        <v>948</v>
      </c>
      <c r="E325" s="5123"/>
      <c r="F325" s="5123"/>
      <c r="G325" s="3806" t="s">
        <v>2028</v>
      </c>
      <c r="H325" s="3806" t="s">
        <v>2028</v>
      </c>
      <c r="I325" s="3806" t="s">
        <v>2029</v>
      </c>
      <c r="J325" s="3806" t="s">
        <v>2244</v>
      </c>
      <c r="K325" s="3806">
        <v>6</v>
      </c>
      <c r="L325" s="3806">
        <v>0</v>
      </c>
      <c r="M325" s="3806">
        <v>12</v>
      </c>
      <c r="N325" s="3806">
        <v>6</v>
      </c>
      <c r="O325" s="3806">
        <v>0</v>
      </c>
      <c r="P325" s="3806">
        <v>12</v>
      </c>
      <c r="Q325" s="3806" t="s">
        <v>2245</v>
      </c>
      <c r="R325" s="3806" t="s">
        <v>2135</v>
      </c>
      <c r="S325" s="5123">
        <v>384</v>
      </c>
      <c r="T325" s="5123">
        <v>384</v>
      </c>
      <c r="U325" s="5123">
        <v>4704</v>
      </c>
      <c r="V325" s="5123">
        <v>128</v>
      </c>
      <c r="W325" s="5123">
        <v>128</v>
      </c>
      <c r="X325" s="5123">
        <v>320</v>
      </c>
      <c r="Y325" s="5123">
        <v>0</v>
      </c>
      <c r="Z325" s="5123">
        <v>0</v>
      </c>
      <c r="AA325" s="5123" t="s">
        <v>2136</v>
      </c>
      <c r="AB325" s="5123" t="s">
        <v>2136</v>
      </c>
      <c r="AC325" s="5123" t="s">
        <v>2137</v>
      </c>
      <c r="AD325" s="3326" t="s">
        <v>2035</v>
      </c>
      <c r="AE325" s="3070"/>
      <c r="AF325" s="555" t="s">
        <v>857</v>
      </c>
      <c r="AG325" s="550"/>
      <c r="AH325" s="3256">
        <v>270</v>
      </c>
      <c r="AI325" s="550" t="s">
        <v>2137</v>
      </c>
      <c r="AJ325" s="555" t="s">
        <v>854</v>
      </c>
      <c r="AK325" s="550"/>
      <c r="AL325" s="555" t="s">
        <v>855</v>
      </c>
      <c r="AM325" s="550" t="s">
        <v>856</v>
      </c>
      <c r="AN325" s="550" t="s">
        <v>858</v>
      </c>
      <c r="AO325" s="550">
        <v>8</v>
      </c>
      <c r="AP325" s="550" t="s">
        <v>859</v>
      </c>
      <c r="AQ325" s="550">
        <v>2</v>
      </c>
      <c r="AR325" s="550"/>
      <c r="AS325" s="550"/>
      <c r="AT325" s="550"/>
      <c r="AU325" s="550"/>
      <c r="AV325" s="860"/>
      <c r="AW325" s="4559" t="s">
        <v>2451</v>
      </c>
      <c r="AX325" s="4559" t="s">
        <v>2452</v>
      </c>
      <c r="AY325" s="4559"/>
    </row>
    <row r="326" spans="1:51" s="239" customFormat="1">
      <c r="A326" s="5885"/>
      <c r="B326" s="4561"/>
      <c r="C326" s="5674"/>
      <c r="D326" s="5710"/>
      <c r="E326" s="5120"/>
      <c r="F326" s="5120"/>
      <c r="G326" s="3811"/>
      <c r="H326" s="3811"/>
      <c r="I326" s="3811"/>
      <c r="J326" s="3811"/>
      <c r="K326" s="3811"/>
      <c r="L326" s="3811"/>
      <c r="M326" s="3811"/>
      <c r="N326" s="3811"/>
      <c r="O326" s="3811"/>
      <c r="P326" s="3811"/>
      <c r="Q326" s="3811"/>
      <c r="R326" s="3811"/>
      <c r="S326" s="5120"/>
      <c r="T326" s="5120"/>
      <c r="U326" s="5120"/>
      <c r="V326" s="5120"/>
      <c r="W326" s="5120"/>
      <c r="X326" s="5120"/>
      <c r="Y326" s="5120"/>
      <c r="Z326" s="5120"/>
      <c r="AA326" s="5120"/>
      <c r="AB326" s="5120"/>
      <c r="AC326" s="5120"/>
      <c r="AD326" s="3326" t="s">
        <v>2035</v>
      </c>
      <c r="AE326" s="3071"/>
      <c r="AF326" s="555" t="s">
        <v>857</v>
      </c>
      <c r="AG326" s="550"/>
      <c r="AH326" s="3256">
        <v>1300</v>
      </c>
      <c r="AI326" s="550" t="s">
        <v>2137</v>
      </c>
      <c r="AJ326" s="555" t="s">
        <v>860</v>
      </c>
      <c r="AK326" s="550"/>
      <c r="AL326" s="550" t="s">
        <v>646</v>
      </c>
      <c r="AM326" s="550" t="s">
        <v>647</v>
      </c>
      <c r="AN326" s="550" t="s">
        <v>858</v>
      </c>
      <c r="AO326" s="550">
        <v>2</v>
      </c>
      <c r="AP326" s="550" t="s">
        <v>2246</v>
      </c>
      <c r="AQ326" s="550">
        <v>2</v>
      </c>
      <c r="AR326" s="550"/>
      <c r="AS326" s="550"/>
      <c r="AT326" s="550"/>
      <c r="AU326" s="550"/>
      <c r="AV326" s="860"/>
      <c r="AW326" s="4561"/>
      <c r="AX326" s="4561"/>
      <c r="AY326" s="4561"/>
    </row>
    <row r="327" spans="1:51" ht="12.75" customHeight="1">
      <c r="A327" s="5885"/>
      <c r="B327" s="4559" t="s">
        <v>3262</v>
      </c>
      <c r="C327" s="5672" t="s">
        <v>2243</v>
      </c>
      <c r="D327" s="5709" t="s">
        <v>526</v>
      </c>
      <c r="E327" s="5123"/>
      <c r="F327" s="5123"/>
      <c r="G327" s="3806" t="s">
        <v>2028</v>
      </c>
      <c r="H327" s="3806" t="s">
        <v>2028</v>
      </c>
      <c r="I327" s="3806" t="s">
        <v>2029</v>
      </c>
      <c r="J327" s="3806" t="s">
        <v>2244</v>
      </c>
      <c r="K327" s="3806">
        <v>6</v>
      </c>
      <c r="L327" s="3806">
        <v>0</v>
      </c>
      <c r="M327" s="3806">
        <v>12</v>
      </c>
      <c r="N327" s="3806">
        <v>6</v>
      </c>
      <c r="O327" s="3806">
        <v>0</v>
      </c>
      <c r="P327" s="3806">
        <v>12</v>
      </c>
      <c r="Q327" s="3806" t="s">
        <v>2245</v>
      </c>
      <c r="R327" s="3806" t="s">
        <v>2135</v>
      </c>
      <c r="S327" s="5123">
        <v>192</v>
      </c>
      <c r="T327" s="5123">
        <v>192</v>
      </c>
      <c r="U327" s="5123">
        <v>1024</v>
      </c>
      <c r="V327" s="5123">
        <v>32</v>
      </c>
      <c r="W327" s="5123">
        <v>32</v>
      </c>
      <c r="X327" s="5123">
        <v>192</v>
      </c>
      <c r="Y327" s="5123">
        <v>0</v>
      </c>
      <c r="Z327" s="5123">
        <v>0</v>
      </c>
      <c r="AA327" s="5123" t="s">
        <v>2136</v>
      </c>
      <c r="AB327" s="5123" t="s">
        <v>2136</v>
      </c>
      <c r="AC327" s="5123" t="s">
        <v>2137</v>
      </c>
      <c r="AD327" s="3326" t="s">
        <v>2035</v>
      </c>
      <c r="AE327" s="3070"/>
      <c r="AF327" s="555" t="s">
        <v>857</v>
      </c>
      <c r="AG327" s="550"/>
      <c r="AH327" s="3256">
        <v>270</v>
      </c>
      <c r="AI327" s="550" t="s">
        <v>2137</v>
      </c>
      <c r="AJ327" s="555" t="s">
        <v>854</v>
      </c>
      <c r="AK327" s="550"/>
      <c r="AL327" s="555" t="s">
        <v>855</v>
      </c>
      <c r="AM327" s="550" t="s">
        <v>856</v>
      </c>
      <c r="AN327" s="550" t="s">
        <v>858</v>
      </c>
      <c r="AO327" s="550">
        <v>8</v>
      </c>
      <c r="AP327" s="550" t="s">
        <v>859</v>
      </c>
      <c r="AQ327" s="550">
        <v>2</v>
      </c>
      <c r="AR327" s="550"/>
      <c r="AS327" s="550"/>
      <c r="AT327" s="550"/>
      <c r="AU327" s="550"/>
      <c r="AV327" s="860"/>
      <c r="AW327" s="4559" t="s">
        <v>2451</v>
      </c>
      <c r="AX327" s="4559" t="s">
        <v>2452</v>
      </c>
      <c r="AY327" s="4559"/>
    </row>
    <row r="328" spans="1:51">
      <c r="A328" s="5885"/>
      <c r="B328" s="4561"/>
      <c r="C328" s="5674"/>
      <c r="D328" s="5710"/>
      <c r="E328" s="5120"/>
      <c r="F328" s="5120"/>
      <c r="G328" s="3811"/>
      <c r="H328" s="3811"/>
      <c r="I328" s="3811"/>
      <c r="J328" s="3811"/>
      <c r="K328" s="3811"/>
      <c r="L328" s="3811"/>
      <c r="M328" s="3811"/>
      <c r="N328" s="3811"/>
      <c r="O328" s="3811"/>
      <c r="P328" s="3811"/>
      <c r="Q328" s="3811"/>
      <c r="R328" s="3811"/>
      <c r="S328" s="5120"/>
      <c r="T328" s="5120"/>
      <c r="U328" s="5120"/>
      <c r="V328" s="5120"/>
      <c r="W328" s="5120"/>
      <c r="X328" s="5120"/>
      <c r="Y328" s="5120"/>
      <c r="Z328" s="5120"/>
      <c r="AA328" s="5120"/>
      <c r="AB328" s="5120"/>
      <c r="AC328" s="5120"/>
      <c r="AD328" s="3326" t="s">
        <v>2035</v>
      </c>
      <c r="AE328" s="3071"/>
      <c r="AF328" s="555" t="s">
        <v>857</v>
      </c>
      <c r="AG328" s="550"/>
      <c r="AH328" s="3256">
        <v>1300</v>
      </c>
      <c r="AI328" s="550" t="s">
        <v>2137</v>
      </c>
      <c r="AJ328" s="555" t="s">
        <v>860</v>
      </c>
      <c r="AK328" s="550"/>
      <c r="AL328" s="550" t="s">
        <v>646</v>
      </c>
      <c r="AM328" s="550" t="s">
        <v>647</v>
      </c>
      <c r="AN328" s="550" t="s">
        <v>858</v>
      </c>
      <c r="AO328" s="550">
        <v>2</v>
      </c>
      <c r="AP328" s="550" t="s">
        <v>2246</v>
      </c>
      <c r="AQ328" s="550">
        <v>2</v>
      </c>
      <c r="AR328" s="550"/>
      <c r="AS328" s="550"/>
      <c r="AT328" s="550"/>
      <c r="AU328" s="550"/>
      <c r="AV328" s="860"/>
      <c r="AW328" s="4561"/>
      <c r="AX328" s="4561"/>
      <c r="AY328" s="4561"/>
    </row>
    <row r="329" spans="1:51" ht="12.75" customHeight="1">
      <c r="A329" s="5885"/>
      <c r="B329" s="4559" t="s">
        <v>3262</v>
      </c>
      <c r="C329" s="5672" t="s">
        <v>2243</v>
      </c>
      <c r="D329" s="5709" t="s">
        <v>265</v>
      </c>
      <c r="E329" s="5123"/>
      <c r="F329" s="5123"/>
      <c r="G329" s="3806" t="s">
        <v>2028</v>
      </c>
      <c r="H329" s="3806" t="s">
        <v>2028</v>
      </c>
      <c r="I329" s="3806" t="s">
        <v>2029</v>
      </c>
      <c r="J329" s="3806" t="s">
        <v>2244</v>
      </c>
      <c r="K329" s="3806">
        <v>6</v>
      </c>
      <c r="L329" s="3806">
        <v>0</v>
      </c>
      <c r="M329" s="3806">
        <v>12</v>
      </c>
      <c r="N329" s="3806">
        <v>6</v>
      </c>
      <c r="O329" s="3806">
        <v>0</v>
      </c>
      <c r="P329" s="3806">
        <v>12</v>
      </c>
      <c r="Q329" s="3806" t="s">
        <v>2245</v>
      </c>
      <c r="R329" s="3806" t="s">
        <v>2135</v>
      </c>
      <c r="S329" s="5123">
        <v>128</v>
      </c>
      <c r="T329" s="5123">
        <v>128</v>
      </c>
      <c r="U329" s="5123">
        <v>512</v>
      </c>
      <c r="V329" s="5123">
        <v>32</v>
      </c>
      <c r="W329" s="5123">
        <v>32</v>
      </c>
      <c r="X329" s="5123">
        <v>192</v>
      </c>
      <c r="Y329" s="5123">
        <v>8</v>
      </c>
      <c r="Z329" s="5123">
        <v>8</v>
      </c>
      <c r="AA329" s="5123" t="s">
        <v>2159</v>
      </c>
      <c r="AB329" s="5123" t="s">
        <v>2159</v>
      </c>
      <c r="AC329" s="5123" t="s">
        <v>2137</v>
      </c>
      <c r="AD329" s="3326" t="s">
        <v>2035</v>
      </c>
      <c r="AE329" s="3070"/>
      <c r="AF329" s="555" t="s">
        <v>857</v>
      </c>
      <c r="AG329" s="550"/>
      <c r="AH329" s="3256">
        <v>270</v>
      </c>
      <c r="AI329" s="550" t="s">
        <v>2137</v>
      </c>
      <c r="AJ329" s="555" t="s">
        <v>854</v>
      </c>
      <c r="AK329" s="550"/>
      <c r="AL329" s="555" t="s">
        <v>855</v>
      </c>
      <c r="AM329" s="550" t="s">
        <v>856</v>
      </c>
      <c r="AN329" s="550" t="s">
        <v>858</v>
      </c>
      <c r="AO329" s="550">
        <v>8</v>
      </c>
      <c r="AP329" s="550" t="s">
        <v>859</v>
      </c>
      <c r="AQ329" s="550">
        <v>2</v>
      </c>
      <c r="AR329" s="550"/>
      <c r="AS329" s="550"/>
      <c r="AT329" s="550"/>
      <c r="AU329" s="550"/>
      <c r="AV329" s="860"/>
      <c r="AW329" s="4559" t="s">
        <v>2451</v>
      </c>
      <c r="AX329" s="4559" t="s">
        <v>2452</v>
      </c>
      <c r="AY329" s="4559"/>
    </row>
    <row r="330" spans="1:51">
      <c r="A330" s="5885"/>
      <c r="B330" s="4561"/>
      <c r="C330" s="5674"/>
      <c r="D330" s="5710"/>
      <c r="E330" s="5120"/>
      <c r="F330" s="5120"/>
      <c r="G330" s="3811"/>
      <c r="H330" s="3811"/>
      <c r="I330" s="3811"/>
      <c r="J330" s="3811"/>
      <c r="K330" s="3811"/>
      <c r="L330" s="3811"/>
      <c r="M330" s="3811"/>
      <c r="N330" s="3811"/>
      <c r="O330" s="3811"/>
      <c r="P330" s="3811"/>
      <c r="Q330" s="3811"/>
      <c r="R330" s="3811"/>
      <c r="S330" s="5120"/>
      <c r="T330" s="5120"/>
      <c r="U330" s="5120"/>
      <c r="V330" s="5120"/>
      <c r="W330" s="5120"/>
      <c r="X330" s="5120"/>
      <c r="Y330" s="5120"/>
      <c r="Z330" s="5120"/>
      <c r="AA330" s="5120"/>
      <c r="AB330" s="5120"/>
      <c r="AC330" s="5120"/>
      <c r="AD330" s="3326" t="s">
        <v>2035</v>
      </c>
      <c r="AE330" s="3071"/>
      <c r="AF330" s="555" t="s">
        <v>857</v>
      </c>
      <c r="AG330" s="550"/>
      <c r="AH330" s="3256">
        <v>1300</v>
      </c>
      <c r="AI330" s="550" t="s">
        <v>2137</v>
      </c>
      <c r="AJ330" s="555" t="s">
        <v>860</v>
      </c>
      <c r="AK330" s="550"/>
      <c r="AL330" s="550" t="s">
        <v>646</v>
      </c>
      <c r="AM330" s="550" t="s">
        <v>647</v>
      </c>
      <c r="AN330" s="550" t="s">
        <v>858</v>
      </c>
      <c r="AO330" s="550">
        <v>2</v>
      </c>
      <c r="AP330" s="550" t="s">
        <v>2246</v>
      </c>
      <c r="AQ330" s="550">
        <v>2</v>
      </c>
      <c r="AR330" s="550"/>
      <c r="AS330" s="550"/>
      <c r="AT330" s="550"/>
      <c r="AU330" s="550"/>
      <c r="AV330" s="860"/>
      <c r="AW330" s="4561"/>
      <c r="AX330" s="4561"/>
      <c r="AY330" s="4561"/>
    </row>
    <row r="331" spans="1:51" ht="12.75" customHeight="1">
      <c r="A331" s="5885"/>
      <c r="B331" s="4559" t="s">
        <v>3262</v>
      </c>
      <c r="C331" s="5672" t="s">
        <v>2243</v>
      </c>
      <c r="D331" s="5709" t="s">
        <v>949</v>
      </c>
      <c r="E331" s="5123"/>
      <c r="F331" s="5123"/>
      <c r="G331" s="3806" t="s">
        <v>2028</v>
      </c>
      <c r="H331" s="3806" t="s">
        <v>2028</v>
      </c>
      <c r="I331" s="3806" t="s">
        <v>2029</v>
      </c>
      <c r="J331" s="3806" t="s">
        <v>2244</v>
      </c>
      <c r="K331" s="3806">
        <v>6</v>
      </c>
      <c r="L331" s="3806">
        <v>0</v>
      </c>
      <c r="M331" s="3806">
        <v>12</v>
      </c>
      <c r="N331" s="3806">
        <v>6</v>
      </c>
      <c r="O331" s="3806">
        <v>0</v>
      </c>
      <c r="P331" s="3806">
        <v>12</v>
      </c>
      <c r="Q331" s="3806" t="s">
        <v>2245</v>
      </c>
      <c r="R331" s="3806" t="s">
        <v>2135</v>
      </c>
      <c r="S331" s="5123">
        <v>384</v>
      </c>
      <c r="T331" s="5123">
        <v>384</v>
      </c>
      <c r="U331" s="5123">
        <v>3328</v>
      </c>
      <c r="V331" s="5123">
        <v>128</v>
      </c>
      <c r="W331" s="5123">
        <v>128</v>
      </c>
      <c r="X331" s="5123">
        <v>320</v>
      </c>
      <c r="Y331" s="5123">
        <v>0</v>
      </c>
      <c r="Z331" s="5123">
        <v>0</v>
      </c>
      <c r="AA331" s="5123" t="s">
        <v>2136</v>
      </c>
      <c r="AB331" s="5123" t="s">
        <v>2136</v>
      </c>
      <c r="AC331" s="5123" t="s">
        <v>2137</v>
      </c>
      <c r="AD331" s="3326" t="s">
        <v>2035</v>
      </c>
      <c r="AE331" s="3070"/>
      <c r="AF331" s="555" t="s">
        <v>857</v>
      </c>
      <c r="AG331" s="550"/>
      <c r="AH331" s="3256">
        <v>270</v>
      </c>
      <c r="AI331" s="550" t="s">
        <v>2137</v>
      </c>
      <c r="AJ331" s="555" t="s">
        <v>854</v>
      </c>
      <c r="AK331" s="550"/>
      <c r="AL331" s="555" t="s">
        <v>855</v>
      </c>
      <c r="AM331" s="550" t="s">
        <v>856</v>
      </c>
      <c r="AN331" s="550" t="s">
        <v>858</v>
      </c>
      <c r="AO331" s="550">
        <v>8</v>
      </c>
      <c r="AP331" s="550" t="s">
        <v>859</v>
      </c>
      <c r="AQ331" s="550">
        <v>2</v>
      </c>
      <c r="AR331" s="550"/>
      <c r="AS331" s="550"/>
      <c r="AT331" s="550"/>
      <c r="AU331" s="550"/>
      <c r="AV331" s="860"/>
      <c r="AW331" s="4559" t="s">
        <v>2451</v>
      </c>
      <c r="AX331" s="4559" t="s">
        <v>2452</v>
      </c>
      <c r="AY331" s="4559"/>
    </row>
    <row r="332" spans="1:51">
      <c r="A332" s="5886"/>
      <c r="B332" s="4561"/>
      <c r="C332" s="5674"/>
      <c r="D332" s="5710"/>
      <c r="E332" s="5120"/>
      <c r="F332" s="5120"/>
      <c r="G332" s="3811"/>
      <c r="H332" s="3811"/>
      <c r="I332" s="3811"/>
      <c r="J332" s="3811"/>
      <c r="K332" s="3811"/>
      <c r="L332" s="3811"/>
      <c r="M332" s="3811"/>
      <c r="N332" s="3811"/>
      <c r="O332" s="3811"/>
      <c r="P332" s="3811"/>
      <c r="Q332" s="3811"/>
      <c r="R332" s="3811"/>
      <c r="S332" s="5120"/>
      <c r="T332" s="5120"/>
      <c r="U332" s="5120"/>
      <c r="V332" s="5120"/>
      <c r="W332" s="5120"/>
      <c r="X332" s="5120"/>
      <c r="Y332" s="5120"/>
      <c r="Z332" s="5120"/>
      <c r="AA332" s="5120"/>
      <c r="AB332" s="5120"/>
      <c r="AC332" s="5120"/>
      <c r="AD332" s="3326" t="s">
        <v>2035</v>
      </c>
      <c r="AE332" s="3071"/>
      <c r="AF332" s="555" t="s">
        <v>857</v>
      </c>
      <c r="AG332" s="550"/>
      <c r="AH332" s="3256">
        <v>1300</v>
      </c>
      <c r="AI332" s="550" t="s">
        <v>2137</v>
      </c>
      <c r="AJ332" s="555" t="s">
        <v>860</v>
      </c>
      <c r="AK332" s="550"/>
      <c r="AL332" s="550" t="s">
        <v>646</v>
      </c>
      <c r="AM332" s="550" t="s">
        <v>647</v>
      </c>
      <c r="AN332" s="550" t="s">
        <v>858</v>
      </c>
      <c r="AO332" s="550">
        <v>2</v>
      </c>
      <c r="AP332" s="550" t="s">
        <v>2246</v>
      </c>
      <c r="AQ332" s="550">
        <v>2</v>
      </c>
      <c r="AR332" s="550"/>
      <c r="AS332" s="550"/>
      <c r="AT332" s="550"/>
      <c r="AU332" s="550"/>
      <c r="AV332" s="860"/>
      <c r="AW332" s="4561"/>
      <c r="AX332" s="4561"/>
      <c r="AY332" s="4561"/>
    </row>
    <row r="333" spans="1:51" ht="12.75" customHeight="1">
      <c r="A333" s="5867" t="s">
        <v>3879</v>
      </c>
      <c r="B333" s="4559" t="s">
        <v>3262</v>
      </c>
      <c r="C333" s="5672" t="s">
        <v>4073</v>
      </c>
      <c r="D333" s="5709" t="s">
        <v>466</v>
      </c>
      <c r="E333" s="5123"/>
      <c r="F333" s="5123"/>
      <c r="G333" s="3806" t="s">
        <v>2028</v>
      </c>
      <c r="H333" s="3806" t="s">
        <v>2028</v>
      </c>
      <c r="I333" s="3806" t="s">
        <v>2029</v>
      </c>
      <c r="J333" s="3806" t="s">
        <v>2029</v>
      </c>
      <c r="K333" s="3806">
        <v>8</v>
      </c>
      <c r="L333" s="3806">
        <v>0</v>
      </c>
      <c r="M333" s="3806">
        <v>31</v>
      </c>
      <c r="N333" s="3806">
        <v>8</v>
      </c>
      <c r="O333" s="3806">
        <v>0</v>
      </c>
      <c r="P333" s="3806">
        <v>31</v>
      </c>
      <c r="Q333" s="3806" t="s">
        <v>2245</v>
      </c>
      <c r="R333" s="3806" t="s">
        <v>2135</v>
      </c>
      <c r="S333" s="5123">
        <v>4192</v>
      </c>
      <c r="T333" s="5123">
        <v>4192</v>
      </c>
      <c r="U333" s="5123">
        <v>6016</v>
      </c>
      <c r="V333" s="5123">
        <v>384</v>
      </c>
      <c r="W333" s="5123">
        <v>384</v>
      </c>
      <c r="X333" s="5123">
        <v>768</v>
      </c>
      <c r="Y333" s="5123">
        <v>24</v>
      </c>
      <c r="Z333" s="5123">
        <v>0</v>
      </c>
      <c r="AA333" s="5123" t="s">
        <v>2032</v>
      </c>
      <c r="AB333" s="5123" t="s">
        <v>2136</v>
      </c>
      <c r="AC333" s="5123" t="s">
        <v>2137</v>
      </c>
      <c r="AD333" s="3326" t="s">
        <v>2035</v>
      </c>
      <c r="AE333" s="3070"/>
      <c r="AF333" s="555" t="s">
        <v>857</v>
      </c>
      <c r="AG333" s="550"/>
      <c r="AH333" s="3256">
        <v>270</v>
      </c>
      <c r="AI333" s="550" t="s">
        <v>2137</v>
      </c>
      <c r="AJ333" s="555" t="s">
        <v>854</v>
      </c>
      <c r="AK333" s="550"/>
      <c r="AL333" s="555" t="s">
        <v>788</v>
      </c>
      <c r="AM333" s="555" t="s">
        <v>789</v>
      </c>
      <c r="AN333" s="550" t="s">
        <v>858</v>
      </c>
      <c r="AO333" s="550">
        <v>8</v>
      </c>
      <c r="AP333" s="550" t="s">
        <v>859</v>
      </c>
      <c r="AQ333" s="550">
        <v>2</v>
      </c>
      <c r="AR333" s="550"/>
      <c r="AS333" s="550"/>
      <c r="AT333" s="550"/>
      <c r="AU333" s="550"/>
      <c r="AV333" s="860"/>
      <c r="AW333" s="4559" t="s">
        <v>2466</v>
      </c>
      <c r="AX333" s="4559" t="s">
        <v>2452</v>
      </c>
      <c r="AY333" s="4559"/>
    </row>
    <row r="334" spans="1:51">
      <c r="A334" s="5868"/>
      <c r="B334" s="4560"/>
      <c r="C334" s="5673"/>
      <c r="D334" s="5783"/>
      <c r="E334" s="5119"/>
      <c r="F334" s="5119"/>
      <c r="G334" s="3807"/>
      <c r="H334" s="3807"/>
      <c r="I334" s="3807"/>
      <c r="J334" s="3807"/>
      <c r="K334" s="3807"/>
      <c r="L334" s="3807"/>
      <c r="M334" s="3807"/>
      <c r="N334" s="3807"/>
      <c r="O334" s="3807"/>
      <c r="P334" s="3807"/>
      <c r="Q334" s="3807"/>
      <c r="R334" s="3807"/>
      <c r="S334" s="5119"/>
      <c r="T334" s="5119"/>
      <c r="U334" s="5119"/>
      <c r="V334" s="5119"/>
      <c r="W334" s="5119"/>
      <c r="X334" s="5119"/>
      <c r="Y334" s="5119"/>
      <c r="Z334" s="5119"/>
      <c r="AA334" s="5119"/>
      <c r="AB334" s="5119"/>
      <c r="AC334" s="5119"/>
      <c r="AD334" s="3326" t="s">
        <v>2035</v>
      </c>
      <c r="AE334" s="3072"/>
      <c r="AF334" s="555" t="s">
        <v>857</v>
      </c>
      <c r="AG334" s="550"/>
      <c r="AH334" s="3256">
        <v>1500</v>
      </c>
      <c r="AI334" s="550" t="s">
        <v>2137</v>
      </c>
      <c r="AJ334" s="555" t="s">
        <v>874</v>
      </c>
      <c r="AK334" s="550"/>
      <c r="AL334" s="555" t="s">
        <v>342</v>
      </c>
      <c r="AM334" s="555" t="s">
        <v>341</v>
      </c>
      <c r="AN334" s="550" t="s">
        <v>858</v>
      </c>
      <c r="AO334" s="550">
        <v>4</v>
      </c>
      <c r="AP334" s="550" t="s">
        <v>859</v>
      </c>
      <c r="AQ334" s="550">
        <v>1</v>
      </c>
      <c r="AR334" s="550">
        <v>3</v>
      </c>
      <c r="AS334" s="550" t="s">
        <v>875</v>
      </c>
      <c r="AT334" s="550" t="s">
        <v>859</v>
      </c>
      <c r="AU334" s="550" t="s">
        <v>876</v>
      </c>
      <c r="AV334" s="860" t="s">
        <v>877</v>
      </c>
      <c r="AW334" s="4560"/>
      <c r="AX334" s="4560"/>
      <c r="AY334" s="4560"/>
    </row>
    <row r="335" spans="1:51">
      <c r="A335" s="5868"/>
      <c r="B335" s="4561"/>
      <c r="C335" s="5674"/>
      <c r="D335" s="5710"/>
      <c r="E335" s="5120"/>
      <c r="F335" s="5120"/>
      <c r="G335" s="3811"/>
      <c r="H335" s="3811"/>
      <c r="I335" s="3811"/>
      <c r="J335" s="3811"/>
      <c r="K335" s="3811"/>
      <c r="L335" s="3811"/>
      <c r="M335" s="3811"/>
      <c r="N335" s="3811"/>
      <c r="O335" s="3811"/>
      <c r="P335" s="3811"/>
      <c r="Q335" s="3811"/>
      <c r="R335" s="3811"/>
      <c r="S335" s="5120"/>
      <c r="T335" s="5120"/>
      <c r="U335" s="5120"/>
      <c r="V335" s="5120"/>
      <c r="W335" s="5120"/>
      <c r="X335" s="5120"/>
      <c r="Y335" s="5120"/>
      <c r="Z335" s="5120"/>
      <c r="AA335" s="5120"/>
      <c r="AB335" s="5120"/>
      <c r="AC335" s="5120"/>
      <c r="AD335" s="3326" t="s">
        <v>2035</v>
      </c>
      <c r="AE335" s="3071"/>
      <c r="AF335" s="555" t="s">
        <v>857</v>
      </c>
      <c r="AG335" s="550"/>
      <c r="AH335" s="3256">
        <v>1300</v>
      </c>
      <c r="AI335" s="550" t="s">
        <v>2137</v>
      </c>
      <c r="AJ335" s="555" t="s">
        <v>860</v>
      </c>
      <c r="AK335" s="550"/>
      <c r="AL335" s="550" t="s">
        <v>646</v>
      </c>
      <c r="AM335" s="550" t="s">
        <v>647</v>
      </c>
      <c r="AN335" s="550" t="s">
        <v>858</v>
      </c>
      <c r="AO335" s="550">
        <v>2</v>
      </c>
      <c r="AP335" s="550" t="s">
        <v>2246</v>
      </c>
      <c r="AQ335" s="550">
        <v>2</v>
      </c>
      <c r="AR335" s="550"/>
      <c r="AS335" s="550"/>
      <c r="AT335" s="550"/>
      <c r="AU335" s="550"/>
      <c r="AV335" s="860"/>
      <c r="AW335" s="4561"/>
      <c r="AX335" s="4561"/>
      <c r="AY335" s="4561"/>
    </row>
    <row r="336" spans="1:51" ht="12.75" customHeight="1">
      <c r="A336" s="5868"/>
      <c r="B336" s="4559" t="s">
        <v>3262</v>
      </c>
      <c r="C336" s="5672" t="s">
        <v>4073</v>
      </c>
      <c r="D336" s="5709" t="s">
        <v>468</v>
      </c>
      <c r="E336" s="5123"/>
      <c r="F336" s="5123"/>
      <c r="G336" s="3806" t="s">
        <v>2028</v>
      </c>
      <c r="H336" s="3806" t="s">
        <v>2028</v>
      </c>
      <c r="I336" s="3806" t="s">
        <v>2029</v>
      </c>
      <c r="J336" s="3806" t="s">
        <v>2029</v>
      </c>
      <c r="K336" s="3806">
        <v>8</v>
      </c>
      <c r="L336" s="3806">
        <v>0</v>
      </c>
      <c r="M336" s="3806">
        <v>31</v>
      </c>
      <c r="N336" s="3806">
        <v>8</v>
      </c>
      <c r="O336" s="3806">
        <v>0</v>
      </c>
      <c r="P336" s="3806">
        <v>31</v>
      </c>
      <c r="Q336" s="3806" t="s">
        <v>2245</v>
      </c>
      <c r="R336" s="3806" t="s">
        <v>2135</v>
      </c>
      <c r="S336" s="5123">
        <v>4192</v>
      </c>
      <c r="T336" s="5123">
        <v>4192</v>
      </c>
      <c r="U336" s="5123">
        <v>6016</v>
      </c>
      <c r="V336" s="5123">
        <v>384</v>
      </c>
      <c r="W336" s="5123">
        <v>384</v>
      </c>
      <c r="X336" s="5123">
        <v>768</v>
      </c>
      <c r="Y336" s="5123">
        <v>24</v>
      </c>
      <c r="Z336" s="5123">
        <v>0</v>
      </c>
      <c r="AA336" s="5123" t="s">
        <v>2032</v>
      </c>
      <c r="AB336" s="5123" t="s">
        <v>2136</v>
      </c>
      <c r="AC336" s="5123" t="s">
        <v>2137</v>
      </c>
      <c r="AD336" s="3326" t="s">
        <v>2035</v>
      </c>
      <c r="AE336" s="3070"/>
      <c r="AF336" s="555" t="s">
        <v>857</v>
      </c>
      <c r="AG336" s="550"/>
      <c r="AH336" s="3256">
        <v>270</v>
      </c>
      <c r="AI336" s="550" t="s">
        <v>2137</v>
      </c>
      <c r="AJ336" s="555" t="s">
        <v>854</v>
      </c>
      <c r="AK336" s="550"/>
      <c r="AL336" s="555" t="s">
        <v>788</v>
      </c>
      <c r="AM336" s="555" t="s">
        <v>789</v>
      </c>
      <c r="AN336" s="550" t="s">
        <v>858</v>
      </c>
      <c r="AO336" s="550">
        <v>8</v>
      </c>
      <c r="AP336" s="550" t="s">
        <v>859</v>
      </c>
      <c r="AQ336" s="550">
        <v>2</v>
      </c>
      <c r="AR336" s="550"/>
      <c r="AS336" s="550"/>
      <c r="AT336" s="550"/>
      <c r="AU336" s="550"/>
      <c r="AV336" s="860"/>
      <c r="AW336" s="4559" t="s">
        <v>2466</v>
      </c>
      <c r="AX336" s="4559" t="s">
        <v>2452</v>
      </c>
      <c r="AY336" s="4559"/>
    </row>
    <row r="337" spans="1:93">
      <c r="A337" s="5868"/>
      <c r="B337" s="4560"/>
      <c r="C337" s="5673"/>
      <c r="D337" s="5783"/>
      <c r="E337" s="5119"/>
      <c r="F337" s="5119"/>
      <c r="G337" s="3807"/>
      <c r="H337" s="3807"/>
      <c r="I337" s="3807"/>
      <c r="J337" s="3807"/>
      <c r="K337" s="3807"/>
      <c r="L337" s="3807"/>
      <c r="M337" s="3807"/>
      <c r="N337" s="3807"/>
      <c r="O337" s="3807"/>
      <c r="P337" s="3807"/>
      <c r="Q337" s="3807"/>
      <c r="R337" s="3807"/>
      <c r="S337" s="5119"/>
      <c r="T337" s="5119"/>
      <c r="U337" s="5119"/>
      <c r="V337" s="5119"/>
      <c r="W337" s="5119"/>
      <c r="X337" s="5119"/>
      <c r="Y337" s="5119"/>
      <c r="Z337" s="5119"/>
      <c r="AA337" s="5119"/>
      <c r="AB337" s="5119"/>
      <c r="AC337" s="5119"/>
      <c r="AD337" s="3326" t="s">
        <v>2035</v>
      </c>
      <c r="AE337" s="3072"/>
      <c r="AF337" s="555" t="s">
        <v>857</v>
      </c>
      <c r="AG337" s="550"/>
      <c r="AH337" s="3256">
        <v>1500</v>
      </c>
      <c r="AI337" s="550" t="s">
        <v>2137</v>
      </c>
      <c r="AJ337" s="555" t="s">
        <v>874</v>
      </c>
      <c r="AK337" s="550"/>
      <c r="AL337" s="555" t="s">
        <v>342</v>
      </c>
      <c r="AM337" s="555" t="s">
        <v>341</v>
      </c>
      <c r="AN337" s="550" t="s">
        <v>858</v>
      </c>
      <c r="AO337" s="550">
        <v>4</v>
      </c>
      <c r="AP337" s="550" t="s">
        <v>859</v>
      </c>
      <c r="AQ337" s="550">
        <v>1</v>
      </c>
      <c r="AR337" s="550">
        <v>3</v>
      </c>
      <c r="AS337" s="550" t="s">
        <v>875</v>
      </c>
      <c r="AT337" s="550" t="s">
        <v>859</v>
      </c>
      <c r="AU337" s="550" t="s">
        <v>876</v>
      </c>
      <c r="AV337" s="860" t="s">
        <v>877</v>
      </c>
      <c r="AW337" s="4560"/>
      <c r="AX337" s="4560"/>
      <c r="AY337" s="4560"/>
    </row>
    <row r="338" spans="1:93">
      <c r="A338" s="5868"/>
      <c r="B338" s="4561"/>
      <c r="C338" s="5674"/>
      <c r="D338" s="5710"/>
      <c r="E338" s="5120"/>
      <c r="F338" s="5120"/>
      <c r="G338" s="3811"/>
      <c r="H338" s="3811"/>
      <c r="I338" s="3811"/>
      <c r="J338" s="3811"/>
      <c r="K338" s="3811"/>
      <c r="L338" s="3811"/>
      <c r="M338" s="3811"/>
      <c r="N338" s="3811"/>
      <c r="O338" s="3811"/>
      <c r="P338" s="3811"/>
      <c r="Q338" s="3811"/>
      <c r="R338" s="3811"/>
      <c r="S338" s="5120"/>
      <c r="T338" s="5120"/>
      <c r="U338" s="5120"/>
      <c r="V338" s="5120"/>
      <c r="W338" s="5120"/>
      <c r="X338" s="5120"/>
      <c r="Y338" s="5120"/>
      <c r="Z338" s="5120"/>
      <c r="AA338" s="5120"/>
      <c r="AB338" s="5120"/>
      <c r="AC338" s="5120"/>
      <c r="AD338" s="3326" t="s">
        <v>2035</v>
      </c>
      <c r="AE338" s="3071"/>
      <c r="AF338" s="555" t="s">
        <v>857</v>
      </c>
      <c r="AG338" s="550"/>
      <c r="AH338" s="3256">
        <v>1300</v>
      </c>
      <c r="AI338" s="550" t="s">
        <v>2137</v>
      </c>
      <c r="AJ338" s="555" t="s">
        <v>860</v>
      </c>
      <c r="AK338" s="550"/>
      <c r="AL338" s="550" t="s">
        <v>646</v>
      </c>
      <c r="AM338" s="550" t="s">
        <v>647</v>
      </c>
      <c r="AN338" s="550" t="s">
        <v>858</v>
      </c>
      <c r="AO338" s="550">
        <v>2</v>
      </c>
      <c r="AP338" s="550" t="s">
        <v>2246</v>
      </c>
      <c r="AQ338" s="550">
        <v>2</v>
      </c>
      <c r="AR338" s="550"/>
      <c r="AS338" s="550"/>
      <c r="AT338" s="550"/>
      <c r="AU338" s="550"/>
      <c r="AV338" s="860"/>
      <c r="AW338" s="4561"/>
      <c r="AX338" s="4561"/>
      <c r="AY338" s="4561"/>
    </row>
    <row r="339" spans="1:93" s="41" customFormat="1" ht="12.75" customHeight="1">
      <c r="A339" s="5868"/>
      <c r="B339" s="4559" t="s">
        <v>3262</v>
      </c>
      <c r="C339" s="5672" t="s">
        <v>4074</v>
      </c>
      <c r="D339" s="5709" t="s">
        <v>679</v>
      </c>
      <c r="E339" s="5123"/>
      <c r="F339" s="5123"/>
      <c r="G339" s="3806" t="s">
        <v>2028</v>
      </c>
      <c r="H339" s="3806" t="s">
        <v>2028</v>
      </c>
      <c r="I339" s="3806" t="s">
        <v>2029</v>
      </c>
      <c r="J339" s="3806" t="s">
        <v>2029</v>
      </c>
      <c r="K339" s="3806">
        <v>8</v>
      </c>
      <c r="L339" s="3806">
        <v>0</v>
      </c>
      <c r="M339" s="3806">
        <v>31</v>
      </c>
      <c r="N339" s="3806">
        <v>8</v>
      </c>
      <c r="O339" s="3806">
        <v>0</v>
      </c>
      <c r="P339" s="3806">
        <v>31</v>
      </c>
      <c r="Q339" s="3806" t="s">
        <v>2245</v>
      </c>
      <c r="R339" s="3806" t="s">
        <v>2135</v>
      </c>
      <c r="S339" s="5123">
        <v>5816</v>
      </c>
      <c r="T339" s="5123">
        <v>5816</v>
      </c>
      <c r="U339" s="5123">
        <v>12000</v>
      </c>
      <c r="V339" s="5123">
        <v>512</v>
      </c>
      <c r="W339" s="5123">
        <v>512</v>
      </c>
      <c r="X339" s="5123">
        <v>1024</v>
      </c>
      <c r="Y339" s="5123">
        <v>24</v>
      </c>
      <c r="Z339" s="5123">
        <v>0</v>
      </c>
      <c r="AA339" s="5123" t="s">
        <v>2032</v>
      </c>
      <c r="AB339" s="5123" t="s">
        <v>2136</v>
      </c>
      <c r="AC339" s="5123" t="s">
        <v>2137</v>
      </c>
      <c r="AD339" s="3326" t="s">
        <v>2035</v>
      </c>
      <c r="AE339" s="3070"/>
      <c r="AF339" s="555" t="s">
        <v>857</v>
      </c>
      <c r="AG339" s="550"/>
      <c r="AH339" s="3256">
        <v>270</v>
      </c>
      <c r="AI339" s="550" t="s">
        <v>2137</v>
      </c>
      <c r="AJ339" s="555" t="s">
        <v>854</v>
      </c>
      <c r="AK339" s="550"/>
      <c r="AL339" s="555" t="s">
        <v>791</v>
      </c>
      <c r="AM339" s="550" t="s">
        <v>864</v>
      </c>
      <c r="AN339" s="550" t="s">
        <v>858</v>
      </c>
      <c r="AO339" s="550">
        <v>8</v>
      </c>
      <c r="AP339" s="550" t="s">
        <v>859</v>
      </c>
      <c r="AQ339" s="550">
        <v>2</v>
      </c>
      <c r="AR339" s="550"/>
      <c r="AS339" s="550"/>
      <c r="AT339" s="550"/>
      <c r="AU339" s="550"/>
      <c r="AV339" s="860"/>
      <c r="AW339" s="4559" t="s">
        <v>2468</v>
      </c>
      <c r="AX339" s="4559" t="s">
        <v>2452</v>
      </c>
      <c r="AY339" s="4559"/>
      <c r="AZ339" s="18"/>
      <c r="BA339" s="18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/>
      <c r="BL339" s="18"/>
      <c r="BM339" s="18"/>
      <c r="BN339" s="18"/>
      <c r="BO339" s="18"/>
      <c r="BP339" s="18"/>
      <c r="BQ339" s="18"/>
      <c r="BR339" s="18"/>
      <c r="BS339" s="18"/>
      <c r="BT339" s="18"/>
      <c r="BU339" s="18"/>
      <c r="BV339" s="18"/>
      <c r="BW339" s="18"/>
      <c r="BX339" s="18"/>
      <c r="BY339" s="18"/>
      <c r="BZ339" s="18"/>
      <c r="CA339" s="18"/>
      <c r="CB339" s="18"/>
      <c r="CC339" s="18"/>
      <c r="CD339" s="18"/>
      <c r="CE339" s="18"/>
      <c r="CF339" s="18"/>
      <c r="CG339" s="18"/>
      <c r="CH339" s="18"/>
      <c r="CI339" s="18"/>
      <c r="CJ339" s="18"/>
      <c r="CK339" s="18"/>
      <c r="CL339" s="18"/>
      <c r="CM339" s="18"/>
      <c r="CN339" s="18"/>
      <c r="CO339" s="18"/>
    </row>
    <row r="340" spans="1:93" s="41" customFormat="1">
      <c r="A340" s="5868"/>
      <c r="B340" s="4560"/>
      <c r="C340" s="5673"/>
      <c r="D340" s="5783"/>
      <c r="E340" s="5119"/>
      <c r="F340" s="5119"/>
      <c r="G340" s="3807"/>
      <c r="H340" s="3807"/>
      <c r="I340" s="3807"/>
      <c r="J340" s="3807"/>
      <c r="K340" s="3807"/>
      <c r="L340" s="3807"/>
      <c r="M340" s="3807"/>
      <c r="N340" s="3807"/>
      <c r="O340" s="3807"/>
      <c r="P340" s="3807"/>
      <c r="Q340" s="3807"/>
      <c r="R340" s="3807"/>
      <c r="S340" s="5119"/>
      <c r="T340" s="5119"/>
      <c r="U340" s="5119"/>
      <c r="V340" s="5119"/>
      <c r="W340" s="5119"/>
      <c r="X340" s="5119"/>
      <c r="Y340" s="5119"/>
      <c r="Z340" s="5119"/>
      <c r="AA340" s="5119"/>
      <c r="AB340" s="5119"/>
      <c r="AC340" s="5119"/>
      <c r="AD340" s="3326" t="s">
        <v>2035</v>
      </c>
      <c r="AE340" s="3072"/>
      <c r="AF340" s="555" t="s">
        <v>857</v>
      </c>
      <c r="AG340" s="550"/>
      <c r="AH340" s="3256">
        <v>1500</v>
      </c>
      <c r="AI340" s="550" t="s">
        <v>2137</v>
      </c>
      <c r="AJ340" s="555" t="s">
        <v>874</v>
      </c>
      <c r="AK340" s="550"/>
      <c r="AL340" s="555" t="s">
        <v>342</v>
      </c>
      <c r="AM340" s="555" t="s">
        <v>341</v>
      </c>
      <c r="AN340" s="550" t="s">
        <v>858</v>
      </c>
      <c r="AO340" s="550">
        <v>4</v>
      </c>
      <c r="AP340" s="550" t="s">
        <v>859</v>
      </c>
      <c r="AQ340" s="550">
        <v>1</v>
      </c>
      <c r="AR340" s="550">
        <v>3</v>
      </c>
      <c r="AS340" s="550" t="s">
        <v>875</v>
      </c>
      <c r="AT340" s="550" t="s">
        <v>859</v>
      </c>
      <c r="AU340" s="550" t="s">
        <v>876</v>
      </c>
      <c r="AV340" s="860" t="s">
        <v>877</v>
      </c>
      <c r="AW340" s="4560"/>
      <c r="AX340" s="4560"/>
      <c r="AY340" s="4560"/>
      <c r="AZ340" s="18"/>
      <c r="BA340" s="18"/>
      <c r="BB340" s="18"/>
      <c r="BC340" s="18"/>
      <c r="BD340" s="18"/>
      <c r="BE340" s="18"/>
      <c r="BF340" s="18"/>
      <c r="BG340" s="18"/>
      <c r="BH340" s="18"/>
      <c r="BI340" s="18"/>
      <c r="BJ340" s="18"/>
      <c r="BK340" s="18"/>
      <c r="BL340" s="18"/>
      <c r="BM340" s="18"/>
      <c r="BN340" s="18"/>
      <c r="BO340" s="18"/>
      <c r="BP340" s="18"/>
      <c r="BQ340" s="18"/>
      <c r="BR340" s="18"/>
      <c r="BS340" s="18"/>
      <c r="BT340" s="18"/>
      <c r="BU340" s="18"/>
      <c r="BV340" s="18"/>
      <c r="BW340" s="18"/>
      <c r="BX340" s="18"/>
      <c r="BY340" s="18"/>
      <c r="BZ340" s="18"/>
      <c r="CA340" s="18"/>
      <c r="CB340" s="18"/>
      <c r="CC340" s="18"/>
      <c r="CD340" s="18"/>
      <c r="CE340" s="18"/>
      <c r="CF340" s="18"/>
      <c r="CG340" s="18"/>
      <c r="CH340" s="18"/>
      <c r="CI340" s="18"/>
      <c r="CJ340" s="18"/>
      <c r="CK340" s="18"/>
      <c r="CL340" s="18"/>
      <c r="CM340" s="18"/>
      <c r="CN340" s="18"/>
      <c r="CO340" s="18"/>
    </row>
    <row r="341" spans="1:93">
      <c r="A341" s="5868"/>
      <c r="B341" s="4561"/>
      <c r="C341" s="5674"/>
      <c r="D341" s="5710"/>
      <c r="E341" s="5120"/>
      <c r="F341" s="5120"/>
      <c r="G341" s="3811"/>
      <c r="H341" s="3811"/>
      <c r="I341" s="3811"/>
      <c r="J341" s="3811"/>
      <c r="K341" s="3811"/>
      <c r="L341" s="3811"/>
      <c r="M341" s="3811"/>
      <c r="N341" s="3811"/>
      <c r="O341" s="3811"/>
      <c r="P341" s="3811"/>
      <c r="Q341" s="3811"/>
      <c r="R341" s="3811"/>
      <c r="S341" s="5120"/>
      <c r="T341" s="5120"/>
      <c r="U341" s="5120"/>
      <c r="V341" s="5120"/>
      <c r="W341" s="5120"/>
      <c r="X341" s="5120"/>
      <c r="Y341" s="5120"/>
      <c r="Z341" s="5120"/>
      <c r="AA341" s="5120"/>
      <c r="AB341" s="5120"/>
      <c r="AC341" s="5120"/>
      <c r="AD341" s="3326" t="s">
        <v>2035</v>
      </c>
      <c r="AE341" s="3071"/>
      <c r="AF341" s="555" t="s">
        <v>857</v>
      </c>
      <c r="AG341" s="550"/>
      <c r="AH341" s="3256">
        <v>1300</v>
      </c>
      <c r="AI341" s="550" t="s">
        <v>2137</v>
      </c>
      <c r="AJ341" s="555" t="s">
        <v>860</v>
      </c>
      <c r="AK341" s="550"/>
      <c r="AL341" s="550" t="s">
        <v>646</v>
      </c>
      <c r="AM341" s="550" t="s">
        <v>647</v>
      </c>
      <c r="AN341" s="550" t="s">
        <v>858</v>
      </c>
      <c r="AO341" s="550">
        <v>2</v>
      </c>
      <c r="AP341" s="550" t="s">
        <v>2246</v>
      </c>
      <c r="AQ341" s="550">
        <v>2</v>
      </c>
      <c r="AR341" s="550"/>
      <c r="AS341" s="550"/>
      <c r="AT341" s="550"/>
      <c r="AU341" s="550"/>
      <c r="AV341" s="860"/>
      <c r="AW341" s="4561"/>
      <c r="AX341" s="4561"/>
      <c r="AY341" s="4561"/>
    </row>
    <row r="342" spans="1:93" ht="12.75" customHeight="1">
      <c r="A342" s="5868"/>
      <c r="B342" s="4559" t="s">
        <v>3262</v>
      </c>
      <c r="C342" s="5672" t="s">
        <v>4075</v>
      </c>
      <c r="D342" s="5709" t="s">
        <v>687</v>
      </c>
      <c r="E342" s="5123"/>
      <c r="F342" s="5123"/>
      <c r="G342" s="3806" t="s">
        <v>2028</v>
      </c>
      <c r="H342" s="3806" t="s">
        <v>2028</v>
      </c>
      <c r="I342" s="3806" t="s">
        <v>2029</v>
      </c>
      <c r="J342" s="3806" t="s">
        <v>2029</v>
      </c>
      <c r="K342" s="3806">
        <v>8</v>
      </c>
      <c r="L342" s="3806">
        <v>0</v>
      </c>
      <c r="M342" s="3806">
        <v>31</v>
      </c>
      <c r="N342" s="3806">
        <v>8</v>
      </c>
      <c r="O342" s="3806">
        <v>0</v>
      </c>
      <c r="P342" s="3806">
        <v>31</v>
      </c>
      <c r="Q342" s="3806" t="s">
        <v>2245</v>
      </c>
      <c r="R342" s="3806" t="s">
        <v>2135</v>
      </c>
      <c r="S342" s="5123">
        <v>11800</v>
      </c>
      <c r="T342" s="5123">
        <v>11800</v>
      </c>
      <c r="U342" s="5123">
        <v>20000</v>
      </c>
      <c r="V342" s="5123">
        <v>512</v>
      </c>
      <c r="W342" s="5123">
        <v>512</v>
      </c>
      <c r="X342" s="5123">
        <v>1280</v>
      </c>
      <c r="Y342" s="5123">
        <v>0</v>
      </c>
      <c r="Z342" s="5123">
        <v>0</v>
      </c>
      <c r="AA342" s="5123" t="s">
        <v>2136</v>
      </c>
      <c r="AB342" s="5123" t="s">
        <v>2136</v>
      </c>
      <c r="AC342" s="5123" t="s">
        <v>2137</v>
      </c>
      <c r="AD342" s="3326" t="s">
        <v>2035</v>
      </c>
      <c r="AE342" s="3070"/>
      <c r="AF342" s="555" t="s">
        <v>857</v>
      </c>
      <c r="AG342" s="550"/>
      <c r="AH342" s="3256">
        <v>270</v>
      </c>
      <c r="AI342" s="550" t="s">
        <v>2137</v>
      </c>
      <c r="AJ342" s="555" t="s">
        <v>854</v>
      </c>
      <c r="AK342" s="550"/>
      <c r="AL342" s="555" t="s">
        <v>793</v>
      </c>
      <c r="AM342" s="550" t="s">
        <v>794</v>
      </c>
      <c r="AN342" s="550" t="s">
        <v>858</v>
      </c>
      <c r="AO342" s="550">
        <v>8</v>
      </c>
      <c r="AP342" s="550" t="s">
        <v>859</v>
      </c>
      <c r="AQ342" s="550">
        <v>2</v>
      </c>
      <c r="AR342" s="550"/>
      <c r="AS342" s="550"/>
      <c r="AT342" s="550"/>
      <c r="AU342" s="550"/>
      <c r="AV342" s="860"/>
      <c r="AW342" s="4559" t="s">
        <v>2468</v>
      </c>
      <c r="AX342" s="4559" t="s">
        <v>2452</v>
      </c>
      <c r="AY342" s="4559"/>
    </row>
    <row r="343" spans="1:93">
      <c r="A343" s="5868"/>
      <c r="B343" s="4560"/>
      <c r="C343" s="5673"/>
      <c r="D343" s="5783"/>
      <c r="E343" s="5119"/>
      <c r="F343" s="5119"/>
      <c r="G343" s="3807"/>
      <c r="H343" s="3807"/>
      <c r="I343" s="3807"/>
      <c r="J343" s="3807"/>
      <c r="K343" s="3807"/>
      <c r="L343" s="3807"/>
      <c r="M343" s="3807"/>
      <c r="N343" s="3807"/>
      <c r="O343" s="3807"/>
      <c r="P343" s="3807"/>
      <c r="Q343" s="3807"/>
      <c r="R343" s="3807"/>
      <c r="S343" s="5119"/>
      <c r="T343" s="5119"/>
      <c r="U343" s="5119"/>
      <c r="V343" s="5119"/>
      <c r="W343" s="5119"/>
      <c r="X343" s="5119"/>
      <c r="Y343" s="5119"/>
      <c r="Z343" s="5119"/>
      <c r="AA343" s="5119"/>
      <c r="AB343" s="5119"/>
      <c r="AC343" s="5119"/>
      <c r="AD343" s="3326" t="s">
        <v>2035</v>
      </c>
      <c r="AE343" s="3072"/>
      <c r="AF343" s="555" t="s">
        <v>857</v>
      </c>
      <c r="AG343" s="550"/>
      <c r="AH343" s="3256">
        <v>1500</v>
      </c>
      <c r="AI343" s="550" t="s">
        <v>2137</v>
      </c>
      <c r="AJ343" s="555" t="s">
        <v>874</v>
      </c>
      <c r="AK343" s="550"/>
      <c r="AL343" s="555" t="s">
        <v>342</v>
      </c>
      <c r="AM343" s="555" t="s">
        <v>341</v>
      </c>
      <c r="AN343" s="550" t="s">
        <v>858</v>
      </c>
      <c r="AO343" s="550">
        <v>4</v>
      </c>
      <c r="AP343" s="550" t="s">
        <v>859</v>
      </c>
      <c r="AQ343" s="550">
        <v>1</v>
      </c>
      <c r="AR343" s="550">
        <v>3</v>
      </c>
      <c r="AS343" s="550" t="s">
        <v>875</v>
      </c>
      <c r="AT343" s="550" t="s">
        <v>859</v>
      </c>
      <c r="AU343" s="550" t="s">
        <v>876</v>
      </c>
      <c r="AV343" s="860" t="s">
        <v>877</v>
      </c>
      <c r="AW343" s="4560"/>
      <c r="AX343" s="4560"/>
      <c r="AY343" s="4560"/>
    </row>
    <row r="344" spans="1:93">
      <c r="A344" s="5868"/>
      <c r="B344" s="4561"/>
      <c r="C344" s="5674"/>
      <c r="D344" s="5710"/>
      <c r="E344" s="5120"/>
      <c r="F344" s="5120"/>
      <c r="G344" s="3811"/>
      <c r="H344" s="3811"/>
      <c r="I344" s="3811"/>
      <c r="J344" s="3811"/>
      <c r="K344" s="3811"/>
      <c r="L344" s="3811"/>
      <c r="M344" s="3811"/>
      <c r="N344" s="3811"/>
      <c r="O344" s="3811"/>
      <c r="P344" s="3811"/>
      <c r="Q344" s="3811"/>
      <c r="R344" s="3811"/>
      <c r="S344" s="5120"/>
      <c r="T344" s="5120"/>
      <c r="U344" s="5120"/>
      <c r="V344" s="5120"/>
      <c r="W344" s="5120"/>
      <c r="X344" s="5120"/>
      <c r="Y344" s="5120"/>
      <c r="Z344" s="5120"/>
      <c r="AA344" s="5120"/>
      <c r="AB344" s="5120"/>
      <c r="AC344" s="5120"/>
      <c r="AD344" s="3326" t="s">
        <v>2035</v>
      </c>
      <c r="AE344" s="3071"/>
      <c r="AF344" s="555" t="s">
        <v>857</v>
      </c>
      <c r="AG344" s="550"/>
      <c r="AH344" s="3256">
        <v>1300</v>
      </c>
      <c r="AI344" s="550" t="s">
        <v>2137</v>
      </c>
      <c r="AJ344" s="555" t="s">
        <v>860</v>
      </c>
      <c r="AK344" s="550"/>
      <c r="AL344" s="550" t="s">
        <v>646</v>
      </c>
      <c r="AM344" s="550" t="s">
        <v>647</v>
      </c>
      <c r="AN344" s="550" t="s">
        <v>858</v>
      </c>
      <c r="AO344" s="550">
        <v>2</v>
      </c>
      <c r="AP344" s="550" t="s">
        <v>2246</v>
      </c>
      <c r="AQ344" s="550">
        <v>2</v>
      </c>
      <c r="AR344" s="550"/>
      <c r="AS344" s="550"/>
      <c r="AT344" s="550"/>
      <c r="AU344" s="550"/>
      <c r="AV344" s="860"/>
      <c r="AW344" s="4561"/>
      <c r="AX344" s="4561"/>
      <c r="AY344" s="4561"/>
    </row>
    <row r="345" spans="1:93" ht="12.75" customHeight="1">
      <c r="A345" s="5868"/>
      <c r="B345" s="4559" t="s">
        <v>3262</v>
      </c>
      <c r="C345" s="5672" t="s">
        <v>4073</v>
      </c>
      <c r="D345" s="5709" t="s">
        <v>660</v>
      </c>
      <c r="E345" s="5123"/>
      <c r="F345" s="5123"/>
      <c r="G345" s="3806" t="s">
        <v>2028</v>
      </c>
      <c r="H345" s="3806" t="s">
        <v>2028</v>
      </c>
      <c r="I345" s="3806" t="s">
        <v>2029</v>
      </c>
      <c r="J345" s="3806" t="s">
        <v>2029</v>
      </c>
      <c r="K345" s="3806">
        <v>8</v>
      </c>
      <c r="L345" s="3806">
        <v>0</v>
      </c>
      <c r="M345" s="3806">
        <v>31</v>
      </c>
      <c r="N345" s="3806">
        <v>8</v>
      </c>
      <c r="O345" s="3806">
        <v>0</v>
      </c>
      <c r="P345" s="3806">
        <v>31</v>
      </c>
      <c r="Q345" s="3806" t="s">
        <v>2245</v>
      </c>
      <c r="R345" s="3806" t="s">
        <v>2135</v>
      </c>
      <c r="S345" s="5123">
        <v>4334</v>
      </c>
      <c r="T345" s="5123">
        <v>4334</v>
      </c>
      <c r="U345" s="5123">
        <v>5120</v>
      </c>
      <c r="V345" s="5123">
        <v>384</v>
      </c>
      <c r="W345" s="5123">
        <v>384</v>
      </c>
      <c r="X345" s="5123">
        <v>832</v>
      </c>
      <c r="Y345" s="5123">
        <v>0</v>
      </c>
      <c r="Z345" s="5123">
        <v>0</v>
      </c>
      <c r="AA345" s="5123" t="s">
        <v>2136</v>
      </c>
      <c r="AB345" s="5123" t="s">
        <v>2136</v>
      </c>
      <c r="AC345" s="5123" t="s">
        <v>2137</v>
      </c>
      <c r="AD345" s="3326" t="s">
        <v>2035</v>
      </c>
      <c r="AE345" s="3070"/>
      <c r="AF345" s="555" t="s">
        <v>857</v>
      </c>
      <c r="AG345" s="550"/>
      <c r="AH345" s="3256">
        <v>270</v>
      </c>
      <c r="AI345" s="550" t="s">
        <v>2137</v>
      </c>
      <c r="AJ345" s="555" t="s">
        <v>854</v>
      </c>
      <c r="AK345" s="550"/>
      <c r="AL345" s="555" t="s">
        <v>658</v>
      </c>
      <c r="AM345" s="550" t="s">
        <v>856</v>
      </c>
      <c r="AN345" s="550" t="s">
        <v>858</v>
      </c>
      <c r="AO345" s="550">
        <v>8</v>
      </c>
      <c r="AP345" s="550" t="s">
        <v>859</v>
      </c>
      <c r="AQ345" s="550">
        <v>2</v>
      </c>
      <c r="AR345" s="550"/>
      <c r="AS345" s="550"/>
      <c r="AT345" s="550"/>
      <c r="AU345" s="550"/>
      <c r="AV345" s="860"/>
      <c r="AW345" s="4559" t="s">
        <v>2466</v>
      </c>
      <c r="AX345" s="4559" t="s">
        <v>2452</v>
      </c>
      <c r="AY345" s="4559"/>
    </row>
    <row r="346" spans="1:93">
      <c r="A346" s="5868"/>
      <c r="B346" s="4560"/>
      <c r="C346" s="5673"/>
      <c r="D346" s="5783"/>
      <c r="E346" s="5119"/>
      <c r="F346" s="5119"/>
      <c r="G346" s="3807"/>
      <c r="H346" s="3807"/>
      <c r="I346" s="3807"/>
      <c r="J346" s="3807"/>
      <c r="K346" s="3807"/>
      <c r="L346" s="3807"/>
      <c r="M346" s="3807"/>
      <c r="N346" s="3807"/>
      <c r="O346" s="3807"/>
      <c r="P346" s="3807"/>
      <c r="Q346" s="3807"/>
      <c r="R346" s="3807"/>
      <c r="S346" s="5119"/>
      <c r="T346" s="5119"/>
      <c r="U346" s="5119"/>
      <c r="V346" s="5119"/>
      <c r="W346" s="5119"/>
      <c r="X346" s="5119"/>
      <c r="Y346" s="5119"/>
      <c r="Z346" s="5119"/>
      <c r="AA346" s="5119"/>
      <c r="AB346" s="5119"/>
      <c r="AC346" s="5119"/>
      <c r="AD346" s="3326" t="s">
        <v>2035</v>
      </c>
      <c r="AE346" s="3072"/>
      <c r="AF346" s="555" t="s">
        <v>857</v>
      </c>
      <c r="AG346" s="550"/>
      <c r="AH346" s="3256">
        <v>1500</v>
      </c>
      <c r="AI346" s="550" t="s">
        <v>2137</v>
      </c>
      <c r="AJ346" s="555" t="s">
        <v>874</v>
      </c>
      <c r="AK346" s="550"/>
      <c r="AL346" s="555" t="s">
        <v>342</v>
      </c>
      <c r="AM346" s="555" t="s">
        <v>341</v>
      </c>
      <c r="AN346" s="550" t="s">
        <v>858</v>
      </c>
      <c r="AO346" s="550">
        <v>4</v>
      </c>
      <c r="AP346" s="550" t="s">
        <v>859</v>
      </c>
      <c r="AQ346" s="550">
        <v>1</v>
      </c>
      <c r="AR346" s="550">
        <v>3</v>
      </c>
      <c r="AS346" s="550" t="s">
        <v>875</v>
      </c>
      <c r="AT346" s="550" t="s">
        <v>859</v>
      </c>
      <c r="AU346" s="550" t="s">
        <v>876</v>
      </c>
      <c r="AV346" s="860" t="s">
        <v>877</v>
      </c>
      <c r="AW346" s="4560"/>
      <c r="AX346" s="4560"/>
      <c r="AY346" s="4560"/>
    </row>
    <row r="347" spans="1:93">
      <c r="A347" s="5868"/>
      <c r="B347" s="4561"/>
      <c r="C347" s="5674"/>
      <c r="D347" s="5710"/>
      <c r="E347" s="5120"/>
      <c r="F347" s="5120"/>
      <c r="G347" s="3811"/>
      <c r="H347" s="3811"/>
      <c r="I347" s="3811"/>
      <c r="J347" s="3811"/>
      <c r="K347" s="3811"/>
      <c r="L347" s="3811"/>
      <c r="M347" s="3811"/>
      <c r="N347" s="3811"/>
      <c r="O347" s="3811"/>
      <c r="P347" s="3811"/>
      <c r="Q347" s="3811"/>
      <c r="R347" s="3811"/>
      <c r="S347" s="5120"/>
      <c r="T347" s="5120"/>
      <c r="U347" s="5120"/>
      <c r="V347" s="5120"/>
      <c r="W347" s="5120"/>
      <c r="X347" s="5120"/>
      <c r="Y347" s="5120"/>
      <c r="Z347" s="5120"/>
      <c r="AA347" s="5120"/>
      <c r="AB347" s="5120"/>
      <c r="AC347" s="5120"/>
      <c r="AD347" s="3326" t="s">
        <v>2035</v>
      </c>
      <c r="AE347" s="3071"/>
      <c r="AF347" s="555" t="s">
        <v>857</v>
      </c>
      <c r="AG347" s="550"/>
      <c r="AH347" s="3256">
        <v>1300</v>
      </c>
      <c r="AI347" s="550" t="s">
        <v>2137</v>
      </c>
      <c r="AJ347" s="555" t="s">
        <v>860</v>
      </c>
      <c r="AK347" s="550"/>
      <c r="AL347" s="550" t="s">
        <v>646</v>
      </c>
      <c r="AM347" s="550" t="s">
        <v>647</v>
      </c>
      <c r="AN347" s="550" t="s">
        <v>858</v>
      </c>
      <c r="AO347" s="550">
        <v>2</v>
      </c>
      <c r="AP347" s="550" t="s">
        <v>2246</v>
      </c>
      <c r="AQ347" s="550">
        <v>2</v>
      </c>
      <c r="AR347" s="550"/>
      <c r="AS347" s="550"/>
      <c r="AT347" s="550"/>
      <c r="AU347" s="550"/>
      <c r="AV347" s="860"/>
      <c r="AW347" s="4561"/>
      <c r="AX347" s="4561"/>
      <c r="AY347" s="4561"/>
    </row>
    <row r="348" spans="1:93" ht="12.75" customHeight="1">
      <c r="A348" s="5868"/>
      <c r="B348" s="4559" t="s">
        <v>3262</v>
      </c>
      <c r="C348" s="5672" t="s">
        <v>4075</v>
      </c>
      <c r="D348" s="5709" t="s">
        <v>351</v>
      </c>
      <c r="E348" s="5123"/>
      <c r="F348" s="5123"/>
      <c r="G348" s="3806" t="s">
        <v>2028</v>
      </c>
      <c r="H348" s="3806" t="s">
        <v>2028</v>
      </c>
      <c r="I348" s="3806" t="s">
        <v>2029</v>
      </c>
      <c r="J348" s="3806" t="s">
        <v>2029</v>
      </c>
      <c r="K348" s="3806">
        <v>8</v>
      </c>
      <c r="L348" s="3806">
        <v>0</v>
      </c>
      <c r="M348" s="3806">
        <v>31</v>
      </c>
      <c r="N348" s="3806">
        <v>8</v>
      </c>
      <c r="O348" s="3806">
        <v>0</v>
      </c>
      <c r="P348" s="3806">
        <v>31</v>
      </c>
      <c r="Q348" s="3806" t="s">
        <v>2245</v>
      </c>
      <c r="R348" s="3806" t="s">
        <v>2135</v>
      </c>
      <c r="S348" s="5123">
        <v>11800</v>
      </c>
      <c r="T348" s="5123">
        <v>11800</v>
      </c>
      <c r="U348" s="5123">
        <v>24480</v>
      </c>
      <c r="V348" s="5123">
        <v>512</v>
      </c>
      <c r="W348" s="5123">
        <v>512</v>
      </c>
      <c r="X348" s="5123">
        <v>1424</v>
      </c>
      <c r="Y348" s="5123">
        <v>0</v>
      </c>
      <c r="Z348" s="5123">
        <v>0</v>
      </c>
      <c r="AA348" s="5123" t="s">
        <v>2136</v>
      </c>
      <c r="AB348" s="5123" t="s">
        <v>2136</v>
      </c>
      <c r="AC348" s="5123" t="s">
        <v>2137</v>
      </c>
      <c r="AD348" s="3326" t="s">
        <v>2035</v>
      </c>
      <c r="AE348" s="3070"/>
      <c r="AF348" s="555" t="s">
        <v>857</v>
      </c>
      <c r="AG348" s="550"/>
      <c r="AH348" s="3256">
        <v>270</v>
      </c>
      <c r="AI348" s="550" t="s">
        <v>2137</v>
      </c>
      <c r="AJ348" s="555" t="s">
        <v>854</v>
      </c>
      <c r="AK348" s="550"/>
      <c r="AL348" s="555" t="s">
        <v>866</v>
      </c>
      <c r="AM348" s="550" t="s">
        <v>867</v>
      </c>
      <c r="AN348" s="550" t="s">
        <v>858</v>
      </c>
      <c r="AO348" s="550">
        <v>8</v>
      </c>
      <c r="AP348" s="550" t="s">
        <v>859</v>
      </c>
      <c r="AQ348" s="550">
        <v>2</v>
      </c>
      <c r="AR348" s="550"/>
      <c r="AS348" s="550"/>
      <c r="AT348" s="550"/>
      <c r="AU348" s="550"/>
      <c r="AV348" s="860"/>
      <c r="AW348" s="4559" t="s">
        <v>2468</v>
      </c>
      <c r="AX348" s="4559" t="s">
        <v>2452</v>
      </c>
      <c r="AY348" s="4559"/>
    </row>
    <row r="349" spans="1:93">
      <c r="A349" s="5868"/>
      <c r="B349" s="4560"/>
      <c r="C349" s="5673"/>
      <c r="D349" s="5783"/>
      <c r="E349" s="5119"/>
      <c r="F349" s="5119"/>
      <c r="G349" s="3807"/>
      <c r="H349" s="3807"/>
      <c r="I349" s="3807"/>
      <c r="J349" s="3807"/>
      <c r="K349" s="3807"/>
      <c r="L349" s="3807"/>
      <c r="M349" s="3807"/>
      <c r="N349" s="3807"/>
      <c r="O349" s="3807"/>
      <c r="P349" s="3807"/>
      <c r="Q349" s="3807"/>
      <c r="R349" s="3807"/>
      <c r="S349" s="5119"/>
      <c r="T349" s="5119"/>
      <c r="U349" s="5119"/>
      <c r="V349" s="5119"/>
      <c r="W349" s="5119"/>
      <c r="X349" s="5119"/>
      <c r="Y349" s="5119"/>
      <c r="Z349" s="5119"/>
      <c r="AA349" s="5119"/>
      <c r="AB349" s="5119"/>
      <c r="AC349" s="5119"/>
      <c r="AD349" s="3326" t="s">
        <v>2035</v>
      </c>
      <c r="AE349" s="3072"/>
      <c r="AF349" s="555" t="s">
        <v>857</v>
      </c>
      <c r="AG349" s="550"/>
      <c r="AH349" s="3256">
        <v>1500</v>
      </c>
      <c r="AI349" s="550" t="s">
        <v>2137</v>
      </c>
      <c r="AJ349" s="555" t="s">
        <v>874</v>
      </c>
      <c r="AK349" s="550"/>
      <c r="AL349" s="555" t="s">
        <v>342</v>
      </c>
      <c r="AM349" s="555" t="s">
        <v>341</v>
      </c>
      <c r="AN349" s="550" t="s">
        <v>858</v>
      </c>
      <c r="AO349" s="550">
        <v>4</v>
      </c>
      <c r="AP349" s="550" t="s">
        <v>859</v>
      </c>
      <c r="AQ349" s="550">
        <v>1</v>
      </c>
      <c r="AR349" s="550">
        <v>3</v>
      </c>
      <c r="AS349" s="550" t="s">
        <v>875</v>
      </c>
      <c r="AT349" s="550" t="s">
        <v>859</v>
      </c>
      <c r="AU349" s="550" t="s">
        <v>876</v>
      </c>
      <c r="AV349" s="860" t="s">
        <v>877</v>
      </c>
      <c r="AW349" s="4560"/>
      <c r="AX349" s="4560"/>
      <c r="AY349" s="4560"/>
    </row>
    <row r="350" spans="1:93">
      <c r="A350" s="5868"/>
      <c r="B350" s="4561"/>
      <c r="C350" s="5674"/>
      <c r="D350" s="5710"/>
      <c r="E350" s="5120"/>
      <c r="F350" s="5120"/>
      <c r="G350" s="3811"/>
      <c r="H350" s="3811"/>
      <c r="I350" s="3811"/>
      <c r="J350" s="3811"/>
      <c r="K350" s="3811"/>
      <c r="L350" s="3811"/>
      <c r="M350" s="3811"/>
      <c r="N350" s="3811"/>
      <c r="O350" s="3811"/>
      <c r="P350" s="3811"/>
      <c r="Q350" s="3811"/>
      <c r="R350" s="3811"/>
      <c r="S350" s="5120"/>
      <c r="T350" s="5120"/>
      <c r="U350" s="5120"/>
      <c r="V350" s="5120"/>
      <c r="W350" s="5120"/>
      <c r="X350" s="5120"/>
      <c r="Y350" s="5120"/>
      <c r="Z350" s="5120"/>
      <c r="AA350" s="5120"/>
      <c r="AB350" s="5120"/>
      <c r="AC350" s="5120"/>
      <c r="AD350" s="3326" t="s">
        <v>2035</v>
      </c>
      <c r="AE350" s="3071"/>
      <c r="AF350" s="555" t="s">
        <v>857</v>
      </c>
      <c r="AG350" s="550"/>
      <c r="AH350" s="3256">
        <v>1300</v>
      </c>
      <c r="AI350" s="550" t="s">
        <v>2137</v>
      </c>
      <c r="AJ350" s="555" t="s">
        <v>860</v>
      </c>
      <c r="AK350" s="550"/>
      <c r="AL350" s="550" t="s">
        <v>646</v>
      </c>
      <c r="AM350" s="550" t="s">
        <v>647</v>
      </c>
      <c r="AN350" s="550" t="s">
        <v>858</v>
      </c>
      <c r="AO350" s="550">
        <v>2</v>
      </c>
      <c r="AP350" s="550" t="s">
        <v>2246</v>
      </c>
      <c r="AQ350" s="550">
        <v>2</v>
      </c>
      <c r="AR350" s="550"/>
      <c r="AS350" s="550"/>
      <c r="AT350" s="550"/>
      <c r="AU350" s="550"/>
      <c r="AV350" s="860"/>
      <c r="AW350" s="4561"/>
      <c r="AX350" s="4561"/>
      <c r="AY350" s="4561"/>
    </row>
    <row r="351" spans="1:93" ht="12.75" customHeight="1">
      <c r="A351" s="5868"/>
      <c r="B351" s="4559" t="s">
        <v>3262</v>
      </c>
      <c r="C351" s="5672" t="s">
        <v>4073</v>
      </c>
      <c r="D351" s="5709" t="s">
        <v>659</v>
      </c>
      <c r="E351" s="5123"/>
      <c r="F351" s="5123"/>
      <c r="G351" s="3806" t="s">
        <v>2028</v>
      </c>
      <c r="H351" s="3806" t="s">
        <v>2028</v>
      </c>
      <c r="I351" s="3806" t="s">
        <v>2029</v>
      </c>
      <c r="J351" s="3806" t="s">
        <v>2029</v>
      </c>
      <c r="K351" s="3806">
        <v>8</v>
      </c>
      <c r="L351" s="3806">
        <v>0</v>
      </c>
      <c r="M351" s="3806">
        <v>31</v>
      </c>
      <c r="N351" s="3806">
        <v>8</v>
      </c>
      <c r="O351" s="3806">
        <v>0</v>
      </c>
      <c r="P351" s="3806">
        <v>31</v>
      </c>
      <c r="Q351" s="3806" t="s">
        <v>2245</v>
      </c>
      <c r="R351" s="3806" t="s">
        <v>2135</v>
      </c>
      <c r="S351" s="5123">
        <v>4192</v>
      </c>
      <c r="T351" s="5123">
        <v>4192</v>
      </c>
      <c r="U351" s="5123">
        <v>5120</v>
      </c>
      <c r="V351" s="5123">
        <v>384</v>
      </c>
      <c r="W351" s="5123">
        <v>384</v>
      </c>
      <c r="X351" s="5123">
        <v>832</v>
      </c>
      <c r="Y351" s="5123">
        <v>0</v>
      </c>
      <c r="Z351" s="5123">
        <v>0</v>
      </c>
      <c r="AA351" s="5123" t="s">
        <v>2136</v>
      </c>
      <c r="AB351" s="5123" t="s">
        <v>2136</v>
      </c>
      <c r="AC351" s="5123" t="s">
        <v>2137</v>
      </c>
      <c r="AD351" s="3326" t="s">
        <v>2035</v>
      </c>
      <c r="AE351" s="3070"/>
      <c r="AF351" s="555" t="s">
        <v>857</v>
      </c>
      <c r="AG351" s="550"/>
      <c r="AH351" s="3256">
        <v>270</v>
      </c>
      <c r="AI351" s="550" t="s">
        <v>2137</v>
      </c>
      <c r="AJ351" s="555" t="s">
        <v>854</v>
      </c>
      <c r="AK351" s="550"/>
      <c r="AL351" s="555" t="s">
        <v>658</v>
      </c>
      <c r="AM351" s="550" t="s">
        <v>856</v>
      </c>
      <c r="AN351" s="550" t="s">
        <v>858</v>
      </c>
      <c r="AO351" s="550">
        <v>8</v>
      </c>
      <c r="AP351" s="550" t="s">
        <v>859</v>
      </c>
      <c r="AQ351" s="550">
        <v>2</v>
      </c>
      <c r="AR351" s="550"/>
      <c r="AS351" s="550"/>
      <c r="AT351" s="550"/>
      <c r="AU351" s="550"/>
      <c r="AV351" s="860"/>
      <c r="AW351" s="4559" t="s">
        <v>2466</v>
      </c>
      <c r="AX351" s="4559" t="s">
        <v>2452</v>
      </c>
      <c r="AY351" s="4559"/>
    </row>
    <row r="352" spans="1:93">
      <c r="A352" s="5868"/>
      <c r="B352" s="4560"/>
      <c r="C352" s="5673"/>
      <c r="D352" s="5783"/>
      <c r="E352" s="5119"/>
      <c r="F352" s="5119"/>
      <c r="G352" s="3807"/>
      <c r="H352" s="3807"/>
      <c r="I352" s="3807"/>
      <c r="J352" s="3807"/>
      <c r="K352" s="3807"/>
      <c r="L352" s="3807"/>
      <c r="M352" s="3807"/>
      <c r="N352" s="3807"/>
      <c r="O352" s="3807"/>
      <c r="P352" s="3807"/>
      <c r="Q352" s="3807"/>
      <c r="R352" s="3807"/>
      <c r="S352" s="5119"/>
      <c r="T352" s="5119"/>
      <c r="U352" s="5119"/>
      <c r="V352" s="5119"/>
      <c r="W352" s="5119"/>
      <c r="X352" s="5119"/>
      <c r="Y352" s="5119"/>
      <c r="Z352" s="5119"/>
      <c r="AA352" s="5119"/>
      <c r="AB352" s="5119"/>
      <c r="AC352" s="5119"/>
      <c r="AD352" s="3326" t="s">
        <v>2035</v>
      </c>
      <c r="AE352" s="3072"/>
      <c r="AF352" s="555" t="s">
        <v>857</v>
      </c>
      <c r="AG352" s="550"/>
      <c r="AH352" s="3256">
        <v>1500</v>
      </c>
      <c r="AI352" s="550" t="s">
        <v>2137</v>
      </c>
      <c r="AJ352" s="555" t="s">
        <v>874</v>
      </c>
      <c r="AK352" s="550"/>
      <c r="AL352" s="555" t="s">
        <v>342</v>
      </c>
      <c r="AM352" s="555" t="s">
        <v>341</v>
      </c>
      <c r="AN352" s="550" t="s">
        <v>858</v>
      </c>
      <c r="AO352" s="550">
        <v>4</v>
      </c>
      <c r="AP352" s="550" t="s">
        <v>859</v>
      </c>
      <c r="AQ352" s="550">
        <v>1</v>
      </c>
      <c r="AR352" s="550">
        <v>3</v>
      </c>
      <c r="AS352" s="550" t="s">
        <v>875</v>
      </c>
      <c r="AT352" s="550" t="s">
        <v>859</v>
      </c>
      <c r="AU352" s="550" t="s">
        <v>876</v>
      </c>
      <c r="AV352" s="860" t="s">
        <v>877</v>
      </c>
      <c r="AW352" s="4560"/>
      <c r="AX352" s="4560"/>
      <c r="AY352" s="4560"/>
    </row>
    <row r="353" spans="1:51">
      <c r="A353" s="5869"/>
      <c r="B353" s="4561"/>
      <c r="C353" s="5674"/>
      <c r="D353" s="5710"/>
      <c r="E353" s="5120"/>
      <c r="F353" s="5120"/>
      <c r="G353" s="3811"/>
      <c r="H353" s="3811"/>
      <c r="I353" s="3811"/>
      <c r="J353" s="3811"/>
      <c r="K353" s="3811"/>
      <c r="L353" s="3811"/>
      <c r="M353" s="3811"/>
      <c r="N353" s="3811"/>
      <c r="O353" s="3811"/>
      <c r="P353" s="3811"/>
      <c r="Q353" s="3811"/>
      <c r="R353" s="3811"/>
      <c r="S353" s="5120"/>
      <c r="T353" s="5120"/>
      <c r="U353" s="5120"/>
      <c r="V353" s="5120"/>
      <c r="W353" s="5120"/>
      <c r="X353" s="5120"/>
      <c r="Y353" s="5120"/>
      <c r="Z353" s="5120"/>
      <c r="AA353" s="5120"/>
      <c r="AB353" s="5120"/>
      <c r="AC353" s="5120"/>
      <c r="AD353" s="3326" t="s">
        <v>2035</v>
      </c>
      <c r="AE353" s="3071"/>
      <c r="AF353" s="555" t="s">
        <v>857</v>
      </c>
      <c r="AG353" s="550"/>
      <c r="AH353" s="3256">
        <v>1300</v>
      </c>
      <c r="AI353" s="550" t="s">
        <v>2137</v>
      </c>
      <c r="AJ353" s="555" t="s">
        <v>860</v>
      </c>
      <c r="AK353" s="550"/>
      <c r="AL353" s="550" t="s">
        <v>646</v>
      </c>
      <c r="AM353" s="550" t="s">
        <v>647</v>
      </c>
      <c r="AN353" s="550" t="s">
        <v>858</v>
      </c>
      <c r="AO353" s="550">
        <v>2</v>
      </c>
      <c r="AP353" s="550" t="s">
        <v>2246</v>
      </c>
      <c r="AQ353" s="550">
        <v>2</v>
      </c>
      <c r="AR353" s="550"/>
      <c r="AS353" s="550"/>
      <c r="AT353" s="550"/>
      <c r="AU353" s="550"/>
      <c r="AV353" s="860"/>
      <c r="AW353" s="4561"/>
      <c r="AX353" s="4561"/>
      <c r="AY353" s="4561"/>
    </row>
    <row r="354" spans="1:51" ht="12.75" customHeight="1">
      <c r="A354" s="5867" t="s">
        <v>1061</v>
      </c>
      <c r="B354" s="4559" t="s">
        <v>3262</v>
      </c>
      <c r="C354" s="5871" t="s">
        <v>4082</v>
      </c>
      <c r="D354" s="5709" t="s">
        <v>750</v>
      </c>
      <c r="E354" s="5123"/>
      <c r="F354" s="5123"/>
      <c r="G354" s="3806" t="s">
        <v>2028</v>
      </c>
      <c r="H354" s="3806" t="s">
        <v>2028</v>
      </c>
      <c r="I354" s="3806" t="s">
        <v>2029</v>
      </c>
      <c r="J354" s="3806" t="s">
        <v>2029</v>
      </c>
      <c r="K354" s="3806">
        <v>10</v>
      </c>
      <c r="L354" s="3806">
        <v>0</v>
      </c>
      <c r="M354" s="3806">
        <v>31</v>
      </c>
      <c r="N354" s="3806">
        <v>10</v>
      </c>
      <c r="O354" s="3806">
        <v>0</v>
      </c>
      <c r="P354" s="3806">
        <v>31</v>
      </c>
      <c r="Q354" s="3806" t="s">
        <v>2245</v>
      </c>
      <c r="R354" s="3806" t="s">
        <v>2135</v>
      </c>
      <c r="S354" s="5640">
        <v>12832</v>
      </c>
      <c r="T354" s="5640">
        <v>12832</v>
      </c>
      <c r="U354" s="5640">
        <v>27008</v>
      </c>
      <c r="V354" s="5640">
        <v>512</v>
      </c>
      <c r="W354" s="5640">
        <v>512</v>
      </c>
      <c r="X354" s="5640">
        <v>1280</v>
      </c>
      <c r="Y354" s="5640">
        <v>24</v>
      </c>
      <c r="Z354" s="5865">
        <v>0</v>
      </c>
      <c r="AA354" s="5123" t="s">
        <v>2032</v>
      </c>
      <c r="AB354" s="5123" t="s">
        <v>2136</v>
      </c>
      <c r="AC354" s="5865" t="s">
        <v>2137</v>
      </c>
      <c r="AD354" s="3340" t="s">
        <v>2035</v>
      </c>
      <c r="AE354" s="3070"/>
      <c r="AF354" s="556" t="s">
        <v>857</v>
      </c>
      <c r="AG354" s="557"/>
      <c r="AH354" s="557">
        <v>270</v>
      </c>
      <c r="AI354" s="557" t="s">
        <v>2137</v>
      </c>
      <c r="AJ354" s="556" t="s">
        <v>854</v>
      </c>
      <c r="AK354" s="557"/>
      <c r="AL354" s="556" t="s">
        <v>793</v>
      </c>
      <c r="AM354" s="557" t="s">
        <v>794</v>
      </c>
      <c r="AN354" s="850" t="s">
        <v>858</v>
      </c>
      <c r="AO354" s="545">
        <v>8</v>
      </c>
      <c r="AP354" s="545" t="s">
        <v>859</v>
      </c>
      <c r="AQ354" s="545">
        <v>2</v>
      </c>
      <c r="AR354" s="550"/>
      <c r="AS354" s="550"/>
      <c r="AT354" s="550"/>
      <c r="AU354" s="550"/>
      <c r="AV354" s="860"/>
      <c r="AW354" s="4559" t="s">
        <v>2468</v>
      </c>
      <c r="AX354" s="4559" t="s">
        <v>2452</v>
      </c>
      <c r="AY354" s="4559"/>
    </row>
    <row r="355" spans="1:51">
      <c r="A355" s="5868"/>
      <c r="B355" s="4560"/>
      <c r="C355" s="5872"/>
      <c r="D355" s="5783"/>
      <c r="E355" s="5119"/>
      <c r="F355" s="5119"/>
      <c r="G355" s="3807"/>
      <c r="H355" s="3807"/>
      <c r="I355" s="3807"/>
      <c r="J355" s="3807"/>
      <c r="K355" s="3807"/>
      <c r="L355" s="3807"/>
      <c r="M355" s="3807"/>
      <c r="N355" s="3807"/>
      <c r="O355" s="3807"/>
      <c r="P355" s="3807"/>
      <c r="Q355" s="3807"/>
      <c r="R355" s="3807"/>
      <c r="S355" s="5629"/>
      <c r="T355" s="5629"/>
      <c r="U355" s="5629"/>
      <c r="V355" s="5629"/>
      <c r="W355" s="5629"/>
      <c r="X355" s="5629"/>
      <c r="Y355" s="5629"/>
      <c r="Z355" s="5866"/>
      <c r="AA355" s="5119"/>
      <c r="AB355" s="5119"/>
      <c r="AC355" s="5866"/>
      <c r="AD355" s="483" t="s">
        <v>2035</v>
      </c>
      <c r="AE355" s="3072"/>
      <c r="AF355" s="851" t="s">
        <v>857</v>
      </c>
      <c r="AG355" s="850"/>
      <c r="AH355" s="850">
        <v>1500</v>
      </c>
      <c r="AI355" s="850" t="s">
        <v>2137</v>
      </c>
      <c r="AJ355" s="851" t="s">
        <v>874</v>
      </c>
      <c r="AK355" s="850"/>
      <c r="AL355" s="851" t="s">
        <v>343</v>
      </c>
      <c r="AM355" s="851" t="s">
        <v>341</v>
      </c>
      <c r="AN355" s="850" t="s">
        <v>858</v>
      </c>
      <c r="AO355" s="550">
        <v>4</v>
      </c>
      <c r="AP355" s="550" t="s">
        <v>859</v>
      </c>
      <c r="AQ355" s="550">
        <v>2</v>
      </c>
      <c r="AR355" s="550">
        <v>6</v>
      </c>
      <c r="AS355" s="550" t="s">
        <v>875</v>
      </c>
      <c r="AT355" s="550" t="s">
        <v>859</v>
      </c>
      <c r="AU355" s="550" t="s">
        <v>876</v>
      </c>
      <c r="AV355" s="860" t="s">
        <v>877</v>
      </c>
      <c r="AW355" s="4560"/>
      <c r="AX355" s="4560"/>
      <c r="AY355" s="4560"/>
    </row>
    <row r="356" spans="1:51">
      <c r="A356" s="5869"/>
      <c r="B356" s="4561"/>
      <c r="C356" s="5873"/>
      <c r="D356" s="5710"/>
      <c r="E356" s="5120"/>
      <c r="F356" s="5120"/>
      <c r="G356" s="3811"/>
      <c r="H356" s="3811"/>
      <c r="I356" s="3811"/>
      <c r="J356" s="3811"/>
      <c r="K356" s="3811"/>
      <c r="L356" s="3811"/>
      <c r="M356" s="3811"/>
      <c r="N356" s="3811"/>
      <c r="O356" s="3811"/>
      <c r="P356" s="3811"/>
      <c r="Q356" s="3811"/>
      <c r="R356" s="3811"/>
      <c r="S356" s="5630"/>
      <c r="T356" s="5630"/>
      <c r="U356" s="5630"/>
      <c r="V356" s="5630"/>
      <c r="W356" s="5630"/>
      <c r="X356" s="5630"/>
      <c r="Y356" s="5630"/>
      <c r="Z356" s="5870"/>
      <c r="AA356" s="5120"/>
      <c r="AB356" s="5120"/>
      <c r="AC356" s="5870"/>
      <c r="AD356" s="483" t="s">
        <v>2035</v>
      </c>
      <c r="AE356" s="3071"/>
      <c r="AF356" s="851" t="s">
        <v>857</v>
      </c>
      <c r="AG356" s="850"/>
      <c r="AH356" s="850">
        <v>1300</v>
      </c>
      <c r="AI356" s="850" t="s">
        <v>2137</v>
      </c>
      <c r="AJ356" s="851" t="s">
        <v>860</v>
      </c>
      <c r="AK356" s="850"/>
      <c r="AL356" s="850" t="s">
        <v>646</v>
      </c>
      <c r="AM356" s="850" t="s">
        <v>647</v>
      </c>
      <c r="AN356" s="850" t="s">
        <v>858</v>
      </c>
      <c r="AO356" s="550">
        <v>2</v>
      </c>
      <c r="AP356" s="550" t="s">
        <v>2246</v>
      </c>
      <c r="AQ356" s="550">
        <v>2</v>
      </c>
      <c r="AR356" s="550"/>
      <c r="AS356" s="550"/>
      <c r="AT356" s="550"/>
      <c r="AU356" s="550"/>
      <c r="AV356" s="860"/>
      <c r="AW356" s="4561"/>
      <c r="AX356" s="4561"/>
      <c r="AY356" s="4561"/>
    </row>
    <row r="357" spans="1:51" ht="12.75" customHeight="1">
      <c r="A357" s="5884" t="s">
        <v>3890</v>
      </c>
      <c r="B357" s="4559" t="s">
        <v>3262</v>
      </c>
      <c r="C357" s="5672" t="s">
        <v>4083</v>
      </c>
      <c r="D357" s="5709" t="s">
        <v>891</v>
      </c>
      <c r="E357" s="5123"/>
      <c r="F357" s="5123"/>
      <c r="G357" s="3806" t="s">
        <v>2028</v>
      </c>
      <c r="H357" s="3806" t="s">
        <v>2028</v>
      </c>
      <c r="I357" s="3806" t="s">
        <v>2029</v>
      </c>
      <c r="J357" s="3806" t="s">
        <v>2029</v>
      </c>
      <c r="K357" s="3806">
        <v>10</v>
      </c>
      <c r="L357" s="3806">
        <v>0</v>
      </c>
      <c r="M357" s="3806">
        <v>31</v>
      </c>
      <c r="N357" s="3806">
        <v>10</v>
      </c>
      <c r="O357" s="3806">
        <v>0</v>
      </c>
      <c r="P357" s="3806">
        <v>31</v>
      </c>
      <c r="Q357" s="3806" t="s">
        <v>2245</v>
      </c>
      <c r="R357" s="3806" t="s">
        <v>2135</v>
      </c>
      <c r="S357" s="5123">
        <v>12224</v>
      </c>
      <c r="T357" s="5123">
        <v>12224</v>
      </c>
      <c r="U357" s="5123">
        <v>26208</v>
      </c>
      <c r="V357" s="5123">
        <v>512</v>
      </c>
      <c r="W357" s="5123">
        <v>512</v>
      </c>
      <c r="X357" s="5123">
        <v>1280</v>
      </c>
      <c r="Y357" s="5123">
        <v>24</v>
      </c>
      <c r="Z357" s="5123">
        <v>0</v>
      </c>
      <c r="AA357" s="5123" t="s">
        <v>2032</v>
      </c>
      <c r="AB357" s="5123" t="s">
        <v>2136</v>
      </c>
      <c r="AC357" s="5123" t="s">
        <v>2137</v>
      </c>
      <c r="AD357" s="3321" t="s">
        <v>2035</v>
      </c>
      <c r="AE357" s="3070"/>
      <c r="AF357" s="543" t="s">
        <v>857</v>
      </c>
      <c r="AG357" s="545"/>
      <c r="AH357" s="3236">
        <v>270</v>
      </c>
      <c r="AI357" s="545" t="s">
        <v>2137</v>
      </c>
      <c r="AJ357" s="543" t="s">
        <v>854</v>
      </c>
      <c r="AK357" s="545"/>
      <c r="AL357" s="543" t="s">
        <v>793</v>
      </c>
      <c r="AM357" s="545" t="s">
        <v>794</v>
      </c>
      <c r="AN357" s="550" t="s">
        <v>858</v>
      </c>
      <c r="AO357" s="545">
        <v>8</v>
      </c>
      <c r="AP357" s="545" t="s">
        <v>859</v>
      </c>
      <c r="AQ357" s="545">
        <v>2</v>
      </c>
      <c r="AR357" s="550"/>
      <c r="AS357" s="550"/>
      <c r="AT357" s="550"/>
      <c r="AU357" s="550"/>
      <c r="AV357" s="860"/>
      <c r="AW357" s="4559" t="s">
        <v>2468</v>
      </c>
      <c r="AX357" s="4559" t="s">
        <v>2452</v>
      </c>
      <c r="AY357" s="4559"/>
    </row>
    <row r="358" spans="1:51">
      <c r="A358" s="5885"/>
      <c r="B358" s="4560"/>
      <c r="C358" s="5673"/>
      <c r="D358" s="5783"/>
      <c r="E358" s="5119"/>
      <c r="F358" s="5119"/>
      <c r="G358" s="3807"/>
      <c r="H358" s="3807"/>
      <c r="I358" s="3807"/>
      <c r="J358" s="3807"/>
      <c r="K358" s="3807"/>
      <c r="L358" s="3807"/>
      <c r="M358" s="3807"/>
      <c r="N358" s="3807"/>
      <c r="O358" s="3807"/>
      <c r="P358" s="3807"/>
      <c r="Q358" s="3807"/>
      <c r="R358" s="3807"/>
      <c r="S358" s="5119"/>
      <c r="T358" s="5119"/>
      <c r="U358" s="5119"/>
      <c r="V358" s="5119"/>
      <c r="W358" s="5119"/>
      <c r="X358" s="5119"/>
      <c r="Y358" s="5119"/>
      <c r="Z358" s="5119"/>
      <c r="AA358" s="5119"/>
      <c r="AB358" s="5119"/>
      <c r="AC358" s="5119"/>
      <c r="AD358" s="3326" t="s">
        <v>2035</v>
      </c>
      <c r="AE358" s="3072"/>
      <c r="AF358" s="550" t="s">
        <v>857</v>
      </c>
      <c r="AG358" s="550"/>
      <c r="AH358" s="3256">
        <v>1500</v>
      </c>
      <c r="AI358" s="550" t="s">
        <v>2137</v>
      </c>
      <c r="AJ358" s="555" t="s">
        <v>874</v>
      </c>
      <c r="AK358" s="550"/>
      <c r="AL358" s="550" t="s">
        <v>344</v>
      </c>
      <c r="AM358" s="555" t="s">
        <v>341</v>
      </c>
      <c r="AN358" s="550" t="s">
        <v>858</v>
      </c>
      <c r="AO358" s="550">
        <v>4</v>
      </c>
      <c r="AP358" s="550" t="s">
        <v>859</v>
      </c>
      <c r="AQ358" s="550">
        <v>1</v>
      </c>
      <c r="AR358" s="550">
        <v>3</v>
      </c>
      <c r="AS358" s="550" t="s">
        <v>875</v>
      </c>
      <c r="AT358" s="550" t="s">
        <v>859</v>
      </c>
      <c r="AU358" s="550" t="s">
        <v>876</v>
      </c>
      <c r="AV358" s="860" t="s">
        <v>877</v>
      </c>
      <c r="AW358" s="4560"/>
      <c r="AX358" s="4560"/>
      <c r="AY358" s="4560"/>
    </row>
    <row r="359" spans="1:51">
      <c r="A359" s="5886"/>
      <c r="B359" s="4561"/>
      <c r="C359" s="5674"/>
      <c r="D359" s="5710"/>
      <c r="E359" s="5120"/>
      <c r="F359" s="5120"/>
      <c r="G359" s="3811"/>
      <c r="H359" s="3811"/>
      <c r="I359" s="3811"/>
      <c r="J359" s="3811"/>
      <c r="K359" s="3811"/>
      <c r="L359" s="3811"/>
      <c r="M359" s="3811"/>
      <c r="N359" s="3811"/>
      <c r="O359" s="3811"/>
      <c r="P359" s="3811"/>
      <c r="Q359" s="3811"/>
      <c r="R359" s="3811"/>
      <c r="S359" s="5120"/>
      <c r="T359" s="5120"/>
      <c r="U359" s="5120"/>
      <c r="V359" s="5120"/>
      <c r="W359" s="5120"/>
      <c r="X359" s="5120"/>
      <c r="Y359" s="5120"/>
      <c r="Z359" s="5120"/>
      <c r="AA359" s="5120"/>
      <c r="AB359" s="5120"/>
      <c r="AC359" s="5120"/>
      <c r="AD359" s="3326" t="s">
        <v>2035</v>
      </c>
      <c r="AE359" s="3071"/>
      <c r="AF359" s="555" t="s">
        <v>857</v>
      </c>
      <c r="AG359" s="550"/>
      <c r="AH359" s="3256">
        <v>1300</v>
      </c>
      <c r="AI359" s="550" t="s">
        <v>2137</v>
      </c>
      <c r="AJ359" s="555" t="s">
        <v>860</v>
      </c>
      <c r="AK359" s="550"/>
      <c r="AL359" s="550" t="s">
        <v>646</v>
      </c>
      <c r="AM359" s="550" t="s">
        <v>647</v>
      </c>
      <c r="AN359" s="550" t="s">
        <v>858</v>
      </c>
      <c r="AO359" s="550">
        <v>2</v>
      </c>
      <c r="AP359" s="550" t="s">
        <v>2246</v>
      </c>
      <c r="AQ359" s="550">
        <v>2</v>
      </c>
      <c r="AR359" s="550"/>
      <c r="AS359" s="550"/>
      <c r="AT359" s="550"/>
      <c r="AU359" s="550"/>
      <c r="AV359" s="860"/>
      <c r="AW359" s="4561"/>
      <c r="AX359" s="4561"/>
      <c r="AY359" s="4561"/>
    </row>
    <row r="360" spans="1:51" ht="12.75" customHeight="1">
      <c r="A360" s="5867" t="s">
        <v>886</v>
      </c>
      <c r="B360" s="4559" t="s">
        <v>3262</v>
      </c>
      <c r="C360" s="5672" t="s">
        <v>886</v>
      </c>
      <c r="D360" s="5709" t="s">
        <v>898</v>
      </c>
      <c r="E360" s="5123"/>
      <c r="F360" s="5123"/>
      <c r="G360" s="3806" t="s">
        <v>2028</v>
      </c>
      <c r="H360" s="3806" t="s">
        <v>2028</v>
      </c>
      <c r="I360" s="3806" t="s">
        <v>2029</v>
      </c>
      <c r="J360" s="3806" t="s">
        <v>2029</v>
      </c>
      <c r="K360" s="3806">
        <v>8</v>
      </c>
      <c r="L360" s="3806">
        <v>0</v>
      </c>
      <c r="M360" s="3806">
        <v>31</v>
      </c>
      <c r="N360" s="3806">
        <v>8</v>
      </c>
      <c r="O360" s="3806">
        <v>0</v>
      </c>
      <c r="P360" s="3806">
        <v>31</v>
      </c>
      <c r="Q360" s="3806" t="s">
        <v>2245</v>
      </c>
      <c r="R360" s="3806" t="s">
        <v>2135</v>
      </c>
      <c r="S360" s="3806">
        <v>4192</v>
      </c>
      <c r="T360" s="3806">
        <v>4192</v>
      </c>
      <c r="U360" s="3806">
        <v>4864</v>
      </c>
      <c r="V360" s="3806">
        <v>256</v>
      </c>
      <c r="W360" s="3806">
        <v>256</v>
      </c>
      <c r="X360" s="3806">
        <v>768</v>
      </c>
      <c r="Y360" s="3806">
        <v>24</v>
      </c>
      <c r="Z360" s="3806">
        <v>0</v>
      </c>
      <c r="AA360" s="3806" t="s">
        <v>2032</v>
      </c>
      <c r="AB360" s="3806" t="s">
        <v>2136</v>
      </c>
      <c r="AC360" s="3806" t="s">
        <v>2137</v>
      </c>
      <c r="AD360" s="3321" t="s">
        <v>2035</v>
      </c>
      <c r="AE360" s="3070"/>
      <c r="AF360" s="543" t="s">
        <v>857</v>
      </c>
      <c r="AG360" s="545"/>
      <c r="AH360" s="3236">
        <v>1500</v>
      </c>
      <c r="AI360" s="545" t="s">
        <v>2137</v>
      </c>
      <c r="AJ360" s="543" t="s">
        <v>874</v>
      </c>
      <c r="AK360" s="545"/>
      <c r="AL360" s="555" t="s">
        <v>342</v>
      </c>
      <c r="AM360" s="555" t="s">
        <v>341</v>
      </c>
      <c r="AN360" s="545" t="s">
        <v>858</v>
      </c>
      <c r="AO360" s="545">
        <v>4</v>
      </c>
      <c r="AP360" s="545" t="s">
        <v>859</v>
      </c>
      <c r="AQ360" s="545">
        <v>1</v>
      </c>
      <c r="AR360" s="545">
        <v>3</v>
      </c>
      <c r="AS360" s="545" t="s">
        <v>875</v>
      </c>
      <c r="AT360" s="545" t="s">
        <v>859</v>
      </c>
      <c r="AU360" s="545" t="s">
        <v>876</v>
      </c>
      <c r="AV360" s="2936" t="s">
        <v>877</v>
      </c>
      <c r="AW360" s="4559" t="s">
        <v>2466</v>
      </c>
      <c r="AX360" s="4559" t="s">
        <v>2452</v>
      </c>
      <c r="AY360" s="4559"/>
    </row>
    <row r="361" spans="1:51">
      <c r="A361" s="5869"/>
      <c r="B361" s="4561"/>
      <c r="C361" s="5674"/>
      <c r="D361" s="5710"/>
      <c r="E361" s="5120"/>
      <c r="F361" s="5120"/>
      <c r="G361" s="3811"/>
      <c r="H361" s="3811"/>
      <c r="I361" s="3811"/>
      <c r="J361" s="3811"/>
      <c r="K361" s="3811"/>
      <c r="L361" s="3811"/>
      <c r="M361" s="3811"/>
      <c r="N361" s="3811"/>
      <c r="O361" s="3811"/>
      <c r="P361" s="3811"/>
      <c r="Q361" s="3811"/>
      <c r="R361" s="3811"/>
      <c r="S361" s="3811"/>
      <c r="T361" s="3811"/>
      <c r="U361" s="3811"/>
      <c r="V361" s="3811"/>
      <c r="W361" s="3811"/>
      <c r="X361" s="3811"/>
      <c r="Y361" s="3811"/>
      <c r="Z361" s="3811"/>
      <c r="AA361" s="3811"/>
      <c r="AB361" s="3811"/>
      <c r="AC361" s="3811"/>
      <c r="AD361" s="3326" t="s">
        <v>2035</v>
      </c>
      <c r="AE361" s="3071"/>
      <c r="AF361" s="555" t="s">
        <v>857</v>
      </c>
      <c r="AG361" s="550"/>
      <c r="AH361" s="3256">
        <v>1300</v>
      </c>
      <c r="AI361" s="550" t="s">
        <v>2137</v>
      </c>
      <c r="AJ361" s="555" t="s">
        <v>860</v>
      </c>
      <c r="AK361" s="550"/>
      <c r="AL361" s="550" t="s">
        <v>646</v>
      </c>
      <c r="AM361" s="550" t="s">
        <v>647</v>
      </c>
      <c r="AN361" s="550" t="s">
        <v>858</v>
      </c>
      <c r="AO361" s="550">
        <v>2</v>
      </c>
      <c r="AP361" s="550" t="s">
        <v>2246</v>
      </c>
      <c r="AQ361" s="550">
        <v>2</v>
      </c>
      <c r="AR361" s="550"/>
      <c r="AS361" s="550"/>
      <c r="AT361" s="550"/>
      <c r="AU361" s="550"/>
      <c r="AV361" s="860"/>
      <c r="AW361" s="4561"/>
      <c r="AX361" s="4561"/>
      <c r="AY361" s="4561"/>
    </row>
    <row r="362" spans="1:51">
      <c r="A362" s="5867" t="s">
        <v>4081</v>
      </c>
      <c r="B362" s="4559" t="s">
        <v>3262</v>
      </c>
      <c r="C362" s="5672" t="s">
        <v>2243</v>
      </c>
      <c r="D362" s="5709" t="s">
        <v>284</v>
      </c>
      <c r="E362" s="5123"/>
      <c r="F362" s="5123"/>
      <c r="G362" s="3806" t="s">
        <v>2028</v>
      </c>
      <c r="H362" s="3806" t="s">
        <v>2028</v>
      </c>
      <c r="I362" s="3806" t="s">
        <v>2029</v>
      </c>
      <c r="J362" s="3806" t="s">
        <v>2029</v>
      </c>
      <c r="K362" s="3806">
        <v>6</v>
      </c>
      <c r="L362" s="3806">
        <v>0</v>
      </c>
      <c r="M362" s="3806">
        <v>12</v>
      </c>
      <c r="N362" s="3806">
        <v>6</v>
      </c>
      <c r="O362" s="3806">
        <v>0</v>
      </c>
      <c r="P362" s="3806">
        <v>12</v>
      </c>
      <c r="Q362" s="3806" t="s">
        <v>2245</v>
      </c>
      <c r="R362" s="3806" t="s">
        <v>2135</v>
      </c>
      <c r="S362" s="5123">
        <v>640</v>
      </c>
      <c r="T362" s="5123">
        <v>640</v>
      </c>
      <c r="U362" s="5123">
        <v>2272</v>
      </c>
      <c r="V362" s="5123">
        <v>384</v>
      </c>
      <c r="W362" s="5123">
        <v>384</v>
      </c>
      <c r="X362" s="5123">
        <v>512</v>
      </c>
      <c r="Y362" s="5123">
        <v>0</v>
      </c>
      <c r="Z362" s="5123">
        <v>0</v>
      </c>
      <c r="AA362" s="5123" t="s">
        <v>2136</v>
      </c>
      <c r="AB362" s="5123" t="s">
        <v>2136</v>
      </c>
      <c r="AC362" s="5123" t="s">
        <v>2137</v>
      </c>
      <c r="AD362" s="3326" t="s">
        <v>2035</v>
      </c>
      <c r="AE362" s="3070"/>
      <c r="AF362" s="555" t="s">
        <v>857</v>
      </c>
      <c r="AG362" s="550"/>
      <c r="AH362" s="3256">
        <v>270</v>
      </c>
      <c r="AI362" s="550" t="s">
        <v>2137</v>
      </c>
      <c r="AJ362" s="555" t="s">
        <v>854</v>
      </c>
      <c r="AK362" s="550"/>
      <c r="AL362" s="555" t="s">
        <v>788</v>
      </c>
      <c r="AM362" s="555" t="s">
        <v>789</v>
      </c>
      <c r="AN362" s="550" t="s">
        <v>858</v>
      </c>
      <c r="AO362" s="550">
        <v>8</v>
      </c>
      <c r="AP362" s="550" t="s">
        <v>859</v>
      </c>
      <c r="AQ362" s="550">
        <v>2</v>
      </c>
      <c r="AR362" s="550"/>
      <c r="AS362" s="550"/>
      <c r="AT362" s="550"/>
      <c r="AU362" s="550"/>
      <c r="AV362" s="860"/>
      <c r="AW362" s="4559" t="s">
        <v>2451</v>
      </c>
      <c r="AX362" s="4559" t="s">
        <v>2452</v>
      </c>
      <c r="AY362" s="4559"/>
    </row>
    <row r="363" spans="1:51">
      <c r="A363" s="5868"/>
      <c r="B363" s="4560"/>
      <c r="C363" s="5673"/>
      <c r="D363" s="5783"/>
      <c r="E363" s="5119"/>
      <c r="F363" s="5119"/>
      <c r="G363" s="3807"/>
      <c r="H363" s="3807"/>
      <c r="I363" s="3807"/>
      <c r="J363" s="3807"/>
      <c r="K363" s="3807"/>
      <c r="L363" s="3807"/>
      <c r="M363" s="3807"/>
      <c r="N363" s="3807"/>
      <c r="O363" s="3807"/>
      <c r="P363" s="3807"/>
      <c r="Q363" s="3807"/>
      <c r="R363" s="3807"/>
      <c r="S363" s="5119"/>
      <c r="T363" s="5119"/>
      <c r="U363" s="5119"/>
      <c r="V363" s="5119"/>
      <c r="W363" s="5119"/>
      <c r="X363" s="5119"/>
      <c r="Y363" s="5119"/>
      <c r="Z363" s="5119"/>
      <c r="AA363" s="5119"/>
      <c r="AB363" s="5119"/>
      <c r="AC363" s="5119"/>
      <c r="AD363" s="3326" t="s">
        <v>2035</v>
      </c>
      <c r="AE363" s="3072"/>
      <c r="AF363" s="555" t="s">
        <v>857</v>
      </c>
      <c r="AG363" s="550"/>
      <c r="AH363" s="3256">
        <v>1405</v>
      </c>
      <c r="AI363" s="550" t="s">
        <v>2137</v>
      </c>
      <c r="AJ363" s="555" t="s">
        <v>868</v>
      </c>
      <c r="AK363" s="550"/>
      <c r="AL363" s="555" t="s">
        <v>869</v>
      </c>
      <c r="AM363" s="555" t="s">
        <v>869</v>
      </c>
      <c r="AN363" s="550" t="s">
        <v>858</v>
      </c>
      <c r="AO363" s="550">
        <v>4</v>
      </c>
      <c r="AP363" s="550" t="s">
        <v>859</v>
      </c>
      <c r="AQ363" s="550">
        <v>1</v>
      </c>
      <c r="AR363" s="550"/>
      <c r="AS363" s="550"/>
      <c r="AT363" s="550"/>
      <c r="AU363" s="550"/>
      <c r="AV363" s="860"/>
      <c r="AW363" s="4560"/>
      <c r="AX363" s="4560"/>
      <c r="AY363" s="4560"/>
    </row>
    <row r="364" spans="1:51">
      <c r="A364" s="5869"/>
      <c r="B364" s="4561"/>
      <c r="C364" s="5674"/>
      <c r="D364" s="5710"/>
      <c r="E364" s="5120"/>
      <c r="F364" s="5120"/>
      <c r="G364" s="3811"/>
      <c r="H364" s="3811"/>
      <c r="I364" s="3811"/>
      <c r="J364" s="3811"/>
      <c r="K364" s="3811"/>
      <c r="L364" s="3811"/>
      <c r="M364" s="3811"/>
      <c r="N364" s="3811"/>
      <c r="O364" s="3811"/>
      <c r="P364" s="3811"/>
      <c r="Q364" s="3811"/>
      <c r="R364" s="3811"/>
      <c r="S364" s="5120"/>
      <c r="T364" s="5120"/>
      <c r="U364" s="5120"/>
      <c r="V364" s="5120"/>
      <c r="W364" s="5120"/>
      <c r="X364" s="5120"/>
      <c r="Y364" s="5120"/>
      <c r="Z364" s="5120"/>
      <c r="AA364" s="5120"/>
      <c r="AB364" s="5120"/>
      <c r="AC364" s="5120"/>
      <c r="AD364" s="3326" t="s">
        <v>2035</v>
      </c>
      <c r="AE364" s="3071"/>
      <c r="AF364" s="555" t="s">
        <v>857</v>
      </c>
      <c r="AG364" s="550"/>
      <c r="AH364" s="3256">
        <v>1300</v>
      </c>
      <c r="AI364" s="550" t="s">
        <v>2137</v>
      </c>
      <c r="AJ364" s="555" t="s">
        <v>860</v>
      </c>
      <c r="AK364" s="550"/>
      <c r="AL364" s="550" t="s">
        <v>646</v>
      </c>
      <c r="AM364" s="550" t="s">
        <v>647</v>
      </c>
      <c r="AN364" s="550" t="s">
        <v>858</v>
      </c>
      <c r="AO364" s="550">
        <v>2</v>
      </c>
      <c r="AP364" s="550" t="s">
        <v>2246</v>
      </c>
      <c r="AQ364" s="550">
        <v>2</v>
      </c>
      <c r="AR364" s="550"/>
      <c r="AS364" s="550"/>
      <c r="AT364" s="550"/>
      <c r="AU364" s="550"/>
      <c r="AV364" s="860"/>
      <c r="AW364" s="4561"/>
      <c r="AX364" s="4561"/>
      <c r="AY364" s="4561"/>
    </row>
    <row r="365" spans="1:51" ht="12.75" customHeight="1">
      <c r="A365" s="5867" t="s">
        <v>4079</v>
      </c>
      <c r="B365" s="4559" t="s">
        <v>3262</v>
      </c>
      <c r="C365" s="5672" t="s">
        <v>4073</v>
      </c>
      <c r="D365" s="5709" t="s">
        <v>289</v>
      </c>
      <c r="E365" s="5123"/>
      <c r="F365" s="5123"/>
      <c r="G365" s="3806" t="s">
        <v>2028</v>
      </c>
      <c r="H365" s="3806" t="s">
        <v>2028</v>
      </c>
      <c r="I365" s="3806" t="s">
        <v>2029</v>
      </c>
      <c r="J365" s="3806" t="s">
        <v>2029</v>
      </c>
      <c r="K365" s="3806">
        <v>8</v>
      </c>
      <c r="L365" s="3806">
        <v>0</v>
      </c>
      <c r="M365" s="3806">
        <v>31</v>
      </c>
      <c r="N365" s="3806">
        <v>8</v>
      </c>
      <c r="O365" s="3806">
        <v>0</v>
      </c>
      <c r="P365" s="3806">
        <v>31</v>
      </c>
      <c r="Q365" s="3806" t="s">
        <v>2245</v>
      </c>
      <c r="R365" s="3806" t="s">
        <v>2135</v>
      </c>
      <c r="S365" s="5123">
        <v>4192</v>
      </c>
      <c r="T365" s="5123">
        <v>4192</v>
      </c>
      <c r="U365" s="5123">
        <v>6272</v>
      </c>
      <c r="V365" s="5123">
        <v>512</v>
      </c>
      <c r="W365" s="5123">
        <v>512</v>
      </c>
      <c r="X365" s="5123">
        <v>768</v>
      </c>
      <c r="Y365" s="5123">
        <v>24</v>
      </c>
      <c r="Z365" s="5123">
        <v>0</v>
      </c>
      <c r="AA365" s="5123" t="s">
        <v>2032</v>
      </c>
      <c r="AB365" s="5123" t="s">
        <v>2136</v>
      </c>
      <c r="AC365" s="5123" t="s">
        <v>2137</v>
      </c>
      <c r="AD365" s="3326" t="s">
        <v>2035</v>
      </c>
      <c r="AE365" s="3070"/>
      <c r="AF365" s="555" t="s">
        <v>857</v>
      </c>
      <c r="AG365" s="550"/>
      <c r="AH365" s="3256">
        <v>270</v>
      </c>
      <c r="AI365" s="550" t="s">
        <v>2137</v>
      </c>
      <c r="AJ365" s="555" t="s">
        <v>854</v>
      </c>
      <c r="AK365" s="550"/>
      <c r="AL365" s="555" t="s">
        <v>788</v>
      </c>
      <c r="AM365" s="555" t="s">
        <v>789</v>
      </c>
      <c r="AN365" s="550" t="s">
        <v>858</v>
      </c>
      <c r="AO365" s="550">
        <v>8</v>
      </c>
      <c r="AP365" s="550" t="s">
        <v>859</v>
      </c>
      <c r="AQ365" s="550">
        <v>2</v>
      </c>
      <c r="AR365" s="550"/>
      <c r="AS365" s="550"/>
      <c r="AT365" s="550"/>
      <c r="AU365" s="550"/>
      <c r="AV365" s="860"/>
      <c r="AW365" s="4559" t="s">
        <v>2466</v>
      </c>
      <c r="AX365" s="4559" t="s">
        <v>2452</v>
      </c>
      <c r="AY365" s="4559"/>
    </row>
    <row r="366" spans="1:51">
      <c r="A366" s="5868"/>
      <c r="B366" s="4560"/>
      <c r="C366" s="5673"/>
      <c r="D366" s="5783"/>
      <c r="E366" s="5119"/>
      <c r="F366" s="5119"/>
      <c r="G366" s="3807"/>
      <c r="H366" s="3807"/>
      <c r="I366" s="3807"/>
      <c r="J366" s="3807"/>
      <c r="K366" s="3807"/>
      <c r="L366" s="3807"/>
      <c r="M366" s="3807"/>
      <c r="N366" s="3807"/>
      <c r="O366" s="3807"/>
      <c r="P366" s="3807"/>
      <c r="Q366" s="3807"/>
      <c r="R366" s="3807"/>
      <c r="S366" s="5119"/>
      <c r="T366" s="5119"/>
      <c r="U366" s="5119"/>
      <c r="V366" s="5119"/>
      <c r="W366" s="5119"/>
      <c r="X366" s="5119"/>
      <c r="Y366" s="5119"/>
      <c r="Z366" s="5119"/>
      <c r="AA366" s="5119"/>
      <c r="AB366" s="5119"/>
      <c r="AC366" s="5119"/>
      <c r="AD366" s="3326" t="s">
        <v>2035</v>
      </c>
      <c r="AE366" s="3072"/>
      <c r="AF366" s="555" t="s">
        <v>857</v>
      </c>
      <c r="AG366" s="550"/>
      <c r="AH366" s="3256">
        <v>1500</v>
      </c>
      <c r="AI366" s="550" t="s">
        <v>2137</v>
      </c>
      <c r="AJ366" s="555" t="s">
        <v>874</v>
      </c>
      <c r="AK366" s="550"/>
      <c r="AL366" s="555" t="s">
        <v>342</v>
      </c>
      <c r="AM366" s="555" t="s">
        <v>341</v>
      </c>
      <c r="AN366" s="550" t="s">
        <v>858</v>
      </c>
      <c r="AO366" s="550">
        <v>4</v>
      </c>
      <c r="AP366" s="550" t="s">
        <v>859</v>
      </c>
      <c r="AQ366" s="550">
        <v>1</v>
      </c>
      <c r="AR366" s="550">
        <v>3</v>
      </c>
      <c r="AS366" s="550" t="s">
        <v>875</v>
      </c>
      <c r="AT366" s="550" t="s">
        <v>859</v>
      </c>
      <c r="AU366" s="550" t="s">
        <v>876</v>
      </c>
      <c r="AV366" s="860" t="s">
        <v>877</v>
      </c>
      <c r="AW366" s="4560"/>
      <c r="AX366" s="4560"/>
      <c r="AY366" s="4560"/>
    </row>
    <row r="367" spans="1:51">
      <c r="A367" s="5868"/>
      <c r="B367" s="4560"/>
      <c r="C367" s="5673"/>
      <c r="D367" s="5783"/>
      <c r="E367" s="5119"/>
      <c r="F367" s="5119"/>
      <c r="G367" s="3807"/>
      <c r="H367" s="3807"/>
      <c r="I367" s="3807"/>
      <c r="J367" s="3807"/>
      <c r="K367" s="3807"/>
      <c r="L367" s="3807"/>
      <c r="M367" s="3807"/>
      <c r="N367" s="3807"/>
      <c r="O367" s="3807"/>
      <c r="P367" s="3807"/>
      <c r="Q367" s="3807"/>
      <c r="R367" s="3807"/>
      <c r="S367" s="5119"/>
      <c r="T367" s="5119"/>
      <c r="U367" s="5119"/>
      <c r="V367" s="5119"/>
      <c r="W367" s="5119"/>
      <c r="X367" s="5119"/>
      <c r="Y367" s="5119"/>
      <c r="Z367" s="5119"/>
      <c r="AA367" s="5119"/>
      <c r="AB367" s="5119"/>
      <c r="AC367" s="5119"/>
      <c r="AD367" s="3326" t="s">
        <v>2035</v>
      </c>
      <c r="AE367" s="3072"/>
      <c r="AF367" s="555" t="s">
        <v>857</v>
      </c>
      <c r="AG367" s="550"/>
      <c r="AH367" s="3256">
        <v>1405</v>
      </c>
      <c r="AI367" s="550" t="s">
        <v>2137</v>
      </c>
      <c r="AJ367" s="555" t="s">
        <v>868</v>
      </c>
      <c r="AK367" s="550"/>
      <c r="AL367" s="555" t="s">
        <v>869</v>
      </c>
      <c r="AM367" s="555" t="s">
        <v>869</v>
      </c>
      <c r="AN367" s="550" t="s">
        <v>858</v>
      </c>
      <c r="AO367" s="550">
        <v>4</v>
      </c>
      <c r="AP367" s="550" t="s">
        <v>859</v>
      </c>
      <c r="AQ367" s="550">
        <v>1</v>
      </c>
      <c r="AR367" s="550"/>
      <c r="AS367" s="550"/>
      <c r="AT367" s="550"/>
      <c r="AU367" s="550"/>
      <c r="AV367" s="860"/>
      <c r="AW367" s="4560"/>
      <c r="AX367" s="4560"/>
      <c r="AY367" s="4560"/>
    </row>
    <row r="368" spans="1:51" ht="13.5" thickBot="1">
      <c r="A368" s="5883"/>
      <c r="B368" s="4561"/>
      <c r="C368" s="5674"/>
      <c r="D368" s="5710"/>
      <c r="E368" s="5120"/>
      <c r="F368" s="5120"/>
      <c r="G368" s="3811"/>
      <c r="H368" s="3811"/>
      <c r="I368" s="3811"/>
      <c r="J368" s="3811"/>
      <c r="K368" s="3811"/>
      <c r="L368" s="3811"/>
      <c r="M368" s="3811"/>
      <c r="N368" s="3811"/>
      <c r="O368" s="3811"/>
      <c r="P368" s="3811"/>
      <c r="Q368" s="3811"/>
      <c r="R368" s="3811"/>
      <c r="S368" s="5120"/>
      <c r="T368" s="5120"/>
      <c r="U368" s="5120"/>
      <c r="V368" s="5120"/>
      <c r="W368" s="5120"/>
      <c r="X368" s="5120"/>
      <c r="Y368" s="5120"/>
      <c r="Z368" s="5120"/>
      <c r="AA368" s="5120"/>
      <c r="AB368" s="5120"/>
      <c r="AC368" s="5120"/>
      <c r="AD368" s="3326" t="s">
        <v>2035</v>
      </c>
      <c r="AE368" s="3074"/>
      <c r="AF368" s="555" t="s">
        <v>857</v>
      </c>
      <c r="AG368" s="550"/>
      <c r="AH368" s="3256">
        <v>1300</v>
      </c>
      <c r="AI368" s="550" t="s">
        <v>2137</v>
      </c>
      <c r="AJ368" s="555" t="s">
        <v>860</v>
      </c>
      <c r="AK368" s="550"/>
      <c r="AL368" s="550" t="s">
        <v>646</v>
      </c>
      <c r="AM368" s="550" t="s">
        <v>647</v>
      </c>
      <c r="AN368" s="550" t="s">
        <v>858</v>
      </c>
      <c r="AO368" s="550">
        <v>2</v>
      </c>
      <c r="AP368" s="550" t="s">
        <v>2246</v>
      </c>
      <c r="AQ368" s="550">
        <v>2</v>
      </c>
      <c r="AR368" s="550"/>
      <c r="AS368" s="550"/>
      <c r="AT368" s="550"/>
      <c r="AU368" s="550"/>
      <c r="AV368" s="860"/>
      <c r="AW368" s="4561"/>
      <c r="AX368" s="4561"/>
      <c r="AY368" s="4561"/>
    </row>
    <row r="369" spans="1:93" s="41" customFormat="1">
      <c r="A369" s="5249" t="s">
        <v>220</v>
      </c>
      <c r="B369" s="5795" t="s">
        <v>2648</v>
      </c>
      <c r="C369" s="5716" t="s">
        <v>1090</v>
      </c>
      <c r="D369" s="3827" t="s">
        <v>416</v>
      </c>
      <c r="E369" s="5472" t="s">
        <v>1182</v>
      </c>
      <c r="F369" s="5472" t="s">
        <v>1497</v>
      </c>
      <c r="G369" s="3827" t="s">
        <v>2028</v>
      </c>
      <c r="H369" s="3827" t="s">
        <v>2028</v>
      </c>
      <c r="I369" s="3827" t="s">
        <v>2029</v>
      </c>
      <c r="J369" s="3827" t="s">
        <v>2029</v>
      </c>
      <c r="K369" s="3827">
        <v>6</v>
      </c>
      <c r="L369" s="3827">
        <v>0</v>
      </c>
      <c r="M369" s="3827">
        <v>12</v>
      </c>
      <c r="N369" s="3827">
        <v>6</v>
      </c>
      <c r="O369" s="3827">
        <v>0</v>
      </c>
      <c r="P369" s="3827">
        <v>12</v>
      </c>
      <c r="Q369" s="3827" t="s">
        <v>2140</v>
      </c>
      <c r="R369" s="3827" t="s">
        <v>2247</v>
      </c>
      <c r="S369" s="3827">
        <v>640</v>
      </c>
      <c r="T369" s="3827">
        <v>640</v>
      </c>
      <c r="U369" s="3827">
        <v>4960</v>
      </c>
      <c r="V369" s="3827">
        <v>384</v>
      </c>
      <c r="W369" s="3827">
        <v>384</v>
      </c>
      <c r="X369" s="3827">
        <v>576</v>
      </c>
      <c r="Y369" s="5472">
        <v>4</v>
      </c>
      <c r="Z369" s="3827">
        <v>2</v>
      </c>
      <c r="AA369" s="3827" t="s">
        <v>2032</v>
      </c>
      <c r="AB369" s="3827" t="s">
        <v>2033</v>
      </c>
      <c r="AC369" s="3827" t="s">
        <v>2137</v>
      </c>
      <c r="AD369" s="3324" t="s">
        <v>2035</v>
      </c>
      <c r="AE369" s="3075"/>
      <c r="AF369" s="541" t="s">
        <v>857</v>
      </c>
      <c r="AG369" s="549"/>
      <c r="AH369" s="273">
        <v>270</v>
      </c>
      <c r="AI369" s="549" t="s">
        <v>2137</v>
      </c>
      <c r="AJ369" s="203" t="s">
        <v>854</v>
      </c>
      <c r="AK369" s="549"/>
      <c r="AL369" s="203" t="s">
        <v>855</v>
      </c>
      <c r="AM369" s="273" t="s">
        <v>856</v>
      </c>
      <c r="AN369" s="549" t="s">
        <v>858</v>
      </c>
      <c r="AO369" s="273">
        <v>2</v>
      </c>
      <c r="AP369" s="273" t="s">
        <v>859</v>
      </c>
      <c r="AQ369" s="273">
        <v>2</v>
      </c>
      <c r="AR369" s="273"/>
      <c r="AS369" s="273"/>
      <c r="AT369" s="273"/>
      <c r="AU369" s="273"/>
      <c r="AV369" s="846"/>
      <c r="AW369" s="5728" t="s">
        <v>2451</v>
      </c>
      <c r="AX369" s="5728" t="s">
        <v>2452</v>
      </c>
      <c r="AY369" s="572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  <c r="BV369" s="18"/>
      <c r="BW369" s="18"/>
      <c r="BX369" s="18"/>
      <c r="BY369" s="18"/>
      <c r="BZ369" s="18"/>
      <c r="CA369" s="18"/>
      <c r="CB369" s="18"/>
      <c r="CC369" s="18"/>
      <c r="CD369" s="18"/>
      <c r="CE369" s="18"/>
      <c r="CF369" s="18"/>
      <c r="CG369" s="18"/>
      <c r="CH369" s="18"/>
      <c r="CI369" s="18"/>
      <c r="CJ369" s="18"/>
      <c r="CK369" s="18"/>
      <c r="CL369" s="18"/>
      <c r="CM369" s="18"/>
      <c r="CN369" s="18"/>
      <c r="CO369" s="18"/>
    </row>
    <row r="370" spans="1:93" s="41" customFormat="1">
      <c r="A370" s="5250"/>
      <c r="B370" s="4560"/>
      <c r="C370" s="5673"/>
      <c r="D370" s="3807"/>
      <c r="E370" s="5119"/>
      <c r="F370" s="5119"/>
      <c r="G370" s="3807"/>
      <c r="H370" s="3807"/>
      <c r="I370" s="3807"/>
      <c r="J370" s="3807"/>
      <c r="K370" s="3807"/>
      <c r="L370" s="3807"/>
      <c r="M370" s="3807"/>
      <c r="N370" s="3807"/>
      <c r="O370" s="3807"/>
      <c r="P370" s="3807"/>
      <c r="Q370" s="5765"/>
      <c r="R370" s="3807"/>
      <c r="S370" s="3807"/>
      <c r="T370" s="3807"/>
      <c r="U370" s="3807"/>
      <c r="V370" s="3807"/>
      <c r="W370" s="3807"/>
      <c r="X370" s="3807"/>
      <c r="Y370" s="5119"/>
      <c r="Z370" s="3807"/>
      <c r="AA370" s="3807"/>
      <c r="AB370" s="3807"/>
      <c r="AC370" s="3807"/>
      <c r="AD370" s="3326" t="s">
        <v>2035</v>
      </c>
      <c r="AE370" s="3072"/>
      <c r="AF370" s="555" t="s">
        <v>857</v>
      </c>
      <c r="AG370" s="550"/>
      <c r="AH370" s="3256">
        <v>1405</v>
      </c>
      <c r="AI370" s="550" t="s">
        <v>2137</v>
      </c>
      <c r="AJ370" s="555" t="s">
        <v>868</v>
      </c>
      <c r="AK370" s="550"/>
      <c r="AL370" s="555" t="s">
        <v>869</v>
      </c>
      <c r="AM370" s="555" t="s">
        <v>869</v>
      </c>
      <c r="AN370" s="550" t="s">
        <v>858</v>
      </c>
      <c r="AO370" s="550">
        <v>2</v>
      </c>
      <c r="AP370" s="550" t="s">
        <v>859</v>
      </c>
      <c r="AQ370" s="550">
        <v>2</v>
      </c>
      <c r="AR370" s="550"/>
      <c r="AS370" s="550"/>
      <c r="AT370" s="550"/>
      <c r="AU370" s="550"/>
      <c r="AV370" s="860"/>
      <c r="AW370" s="4560"/>
      <c r="AX370" s="4560"/>
      <c r="AY370" s="4560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  <c r="BV370" s="18"/>
      <c r="BW370" s="18"/>
      <c r="BX370" s="18"/>
      <c r="BY370" s="18"/>
      <c r="BZ370" s="18"/>
      <c r="CA370" s="18"/>
      <c r="CB370" s="18"/>
      <c r="CC370" s="18"/>
      <c r="CD370" s="18"/>
      <c r="CE370" s="18"/>
      <c r="CF370" s="18"/>
      <c r="CG370" s="18"/>
      <c r="CH370" s="18"/>
      <c r="CI370" s="18"/>
      <c r="CJ370" s="18"/>
      <c r="CK370" s="18"/>
      <c r="CL370" s="18"/>
      <c r="CM370" s="18"/>
      <c r="CN370" s="18"/>
      <c r="CO370" s="18"/>
    </row>
    <row r="371" spans="1:93" s="41" customFormat="1">
      <c r="A371" s="5250"/>
      <c r="B371" s="4561"/>
      <c r="C371" s="5674"/>
      <c r="D371" s="3811"/>
      <c r="E371" s="5120"/>
      <c r="F371" s="5120"/>
      <c r="G371" s="3811"/>
      <c r="H371" s="3811"/>
      <c r="I371" s="3811"/>
      <c r="J371" s="3811"/>
      <c r="K371" s="3811"/>
      <c r="L371" s="3811"/>
      <c r="M371" s="3811"/>
      <c r="N371" s="3811"/>
      <c r="O371" s="3811"/>
      <c r="P371" s="3811"/>
      <c r="Q371" s="5740"/>
      <c r="R371" s="3807"/>
      <c r="S371" s="3811"/>
      <c r="T371" s="3811"/>
      <c r="U371" s="3811"/>
      <c r="V371" s="3811"/>
      <c r="W371" s="3811"/>
      <c r="X371" s="3811"/>
      <c r="Y371" s="5120"/>
      <c r="Z371" s="3811"/>
      <c r="AA371" s="3811"/>
      <c r="AB371" s="3811"/>
      <c r="AC371" s="3811"/>
      <c r="AD371" s="3326" t="s">
        <v>2035</v>
      </c>
      <c r="AE371" s="3071"/>
      <c r="AF371" s="555" t="s">
        <v>857</v>
      </c>
      <c r="AG371" s="550"/>
      <c r="AH371" s="3256">
        <v>1300</v>
      </c>
      <c r="AI371" s="550" t="s">
        <v>2137</v>
      </c>
      <c r="AJ371" s="555" t="s">
        <v>860</v>
      </c>
      <c r="AK371" s="550"/>
      <c r="AL371" s="550" t="s">
        <v>646</v>
      </c>
      <c r="AM371" s="550" t="s">
        <v>647</v>
      </c>
      <c r="AN371" s="550" t="s">
        <v>858</v>
      </c>
      <c r="AO371" s="550">
        <v>2</v>
      </c>
      <c r="AP371" s="550" t="s">
        <v>859</v>
      </c>
      <c r="AQ371" s="550">
        <v>2</v>
      </c>
      <c r="AR371" s="550"/>
      <c r="AS371" s="550"/>
      <c r="AT371" s="550"/>
      <c r="AU371" s="550"/>
      <c r="AV371" s="860"/>
      <c r="AW371" s="4561"/>
      <c r="AX371" s="4561"/>
      <c r="AY371" s="4561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  <c r="BV371" s="18"/>
      <c r="BW371" s="18"/>
      <c r="BX371" s="18"/>
      <c r="BY371" s="18"/>
      <c r="BZ371" s="18"/>
      <c r="CA371" s="18"/>
      <c r="CB371" s="18"/>
      <c r="CC371" s="18"/>
      <c r="CD371" s="18"/>
      <c r="CE371" s="18"/>
      <c r="CF371" s="18"/>
      <c r="CG371" s="18"/>
      <c r="CH371" s="18"/>
      <c r="CI371" s="18"/>
      <c r="CJ371" s="18"/>
      <c r="CK371" s="18"/>
      <c r="CL371" s="18"/>
      <c r="CM371" s="18"/>
      <c r="CN371" s="18"/>
      <c r="CO371" s="18"/>
    </row>
    <row r="372" spans="1:93" s="41" customFormat="1" ht="12.75" customHeight="1">
      <c r="A372" s="5250"/>
      <c r="B372" s="5751" t="s">
        <v>2648</v>
      </c>
      <c r="C372" s="5672" t="s">
        <v>1090</v>
      </c>
      <c r="D372" s="3806" t="s">
        <v>417</v>
      </c>
      <c r="E372" s="5119" t="s">
        <v>2138</v>
      </c>
      <c r="F372" s="5123" t="s">
        <v>2248</v>
      </c>
      <c r="G372" s="3806" t="s">
        <v>2028</v>
      </c>
      <c r="H372" s="3806" t="s">
        <v>2028</v>
      </c>
      <c r="I372" s="3806" t="s">
        <v>2029</v>
      </c>
      <c r="J372" s="3806" t="s">
        <v>2029</v>
      </c>
      <c r="K372" s="3806">
        <v>6</v>
      </c>
      <c r="L372" s="3806">
        <v>0</v>
      </c>
      <c r="M372" s="3806">
        <v>12</v>
      </c>
      <c r="N372" s="3806">
        <v>6</v>
      </c>
      <c r="O372" s="3806">
        <v>0</v>
      </c>
      <c r="P372" s="3806">
        <v>12</v>
      </c>
      <c r="Q372" s="3806" t="s">
        <v>2140</v>
      </c>
      <c r="R372" s="3806" t="s">
        <v>2247</v>
      </c>
      <c r="S372" s="3806">
        <v>640</v>
      </c>
      <c r="T372" s="3806">
        <v>640</v>
      </c>
      <c r="U372" s="3806">
        <v>4960</v>
      </c>
      <c r="V372" s="3806">
        <v>384</v>
      </c>
      <c r="W372" s="3806">
        <v>384</v>
      </c>
      <c r="X372" s="3806">
        <v>576</v>
      </c>
      <c r="Y372" s="5123">
        <v>8</v>
      </c>
      <c r="Z372" s="3806">
        <v>4</v>
      </c>
      <c r="AA372" s="3806" t="s">
        <v>2045</v>
      </c>
      <c r="AB372" s="3806" t="s">
        <v>2032</v>
      </c>
      <c r="AC372" s="3806" t="s">
        <v>2137</v>
      </c>
      <c r="AD372" s="3321" t="s">
        <v>2035</v>
      </c>
      <c r="AE372" s="3070"/>
      <c r="AF372" s="543" t="s">
        <v>857</v>
      </c>
      <c r="AG372" s="545"/>
      <c r="AH372" s="3256">
        <v>270</v>
      </c>
      <c r="AI372" s="545" t="s">
        <v>2137</v>
      </c>
      <c r="AJ372" s="555" t="s">
        <v>854</v>
      </c>
      <c r="AK372" s="545"/>
      <c r="AL372" s="555" t="s">
        <v>855</v>
      </c>
      <c r="AM372" s="550" t="s">
        <v>856</v>
      </c>
      <c r="AN372" s="545" t="s">
        <v>858</v>
      </c>
      <c r="AO372" s="550">
        <v>2</v>
      </c>
      <c r="AP372" s="550" t="s">
        <v>859</v>
      </c>
      <c r="AQ372" s="550">
        <v>2</v>
      </c>
      <c r="AR372" s="550"/>
      <c r="AS372" s="550"/>
      <c r="AT372" s="550"/>
      <c r="AU372" s="550"/>
      <c r="AV372" s="860"/>
      <c r="AW372" s="4559" t="s">
        <v>2451</v>
      </c>
      <c r="AX372" s="4559" t="s">
        <v>2452</v>
      </c>
      <c r="AY372" s="4559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  <c r="BV372" s="18"/>
      <c r="BW372" s="18"/>
      <c r="BX372" s="18"/>
      <c r="BY372" s="18"/>
      <c r="BZ372" s="18"/>
      <c r="CA372" s="18"/>
      <c r="CB372" s="18"/>
      <c r="CC372" s="18"/>
      <c r="CD372" s="18"/>
      <c r="CE372" s="18"/>
      <c r="CF372" s="18"/>
      <c r="CG372" s="18"/>
      <c r="CH372" s="18"/>
      <c r="CI372" s="18"/>
      <c r="CJ372" s="18"/>
      <c r="CK372" s="18"/>
      <c r="CL372" s="18"/>
      <c r="CM372" s="18"/>
      <c r="CN372" s="18"/>
      <c r="CO372" s="18"/>
    </row>
    <row r="373" spans="1:93" s="41" customFormat="1">
      <c r="A373" s="5250"/>
      <c r="B373" s="4560"/>
      <c r="C373" s="5673"/>
      <c r="D373" s="3807"/>
      <c r="E373" s="5119"/>
      <c r="F373" s="5119"/>
      <c r="G373" s="3807"/>
      <c r="H373" s="3807"/>
      <c r="I373" s="3807"/>
      <c r="J373" s="3807"/>
      <c r="K373" s="3807"/>
      <c r="L373" s="3807"/>
      <c r="M373" s="3807"/>
      <c r="N373" s="3807"/>
      <c r="O373" s="3807"/>
      <c r="P373" s="3807"/>
      <c r="Q373" s="3807"/>
      <c r="R373" s="3807"/>
      <c r="S373" s="3807"/>
      <c r="T373" s="3807"/>
      <c r="U373" s="3807"/>
      <c r="V373" s="3807"/>
      <c r="W373" s="3807"/>
      <c r="X373" s="3807"/>
      <c r="Y373" s="5119"/>
      <c r="Z373" s="3807"/>
      <c r="AA373" s="3807"/>
      <c r="AB373" s="3807"/>
      <c r="AC373" s="3807"/>
      <c r="AD373" s="3326" t="s">
        <v>2035</v>
      </c>
      <c r="AE373" s="3072"/>
      <c r="AF373" s="555" t="s">
        <v>857</v>
      </c>
      <c r="AG373" s="550"/>
      <c r="AH373" s="3256">
        <v>1405</v>
      </c>
      <c r="AI373" s="550" t="s">
        <v>2137</v>
      </c>
      <c r="AJ373" s="555" t="s">
        <v>868</v>
      </c>
      <c r="AK373" s="550"/>
      <c r="AL373" s="555" t="s">
        <v>869</v>
      </c>
      <c r="AM373" s="555" t="s">
        <v>869</v>
      </c>
      <c r="AN373" s="550" t="s">
        <v>858</v>
      </c>
      <c r="AO373" s="550">
        <v>2</v>
      </c>
      <c r="AP373" s="550" t="s">
        <v>859</v>
      </c>
      <c r="AQ373" s="550">
        <v>2</v>
      </c>
      <c r="AR373" s="550"/>
      <c r="AS373" s="550"/>
      <c r="AT373" s="550"/>
      <c r="AU373" s="550"/>
      <c r="AV373" s="860"/>
      <c r="AW373" s="4560"/>
      <c r="AX373" s="4560"/>
      <c r="AY373" s="4560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  <c r="BV373" s="18"/>
      <c r="BW373" s="18"/>
      <c r="BX373" s="18"/>
      <c r="BY373" s="18"/>
      <c r="BZ373" s="18"/>
      <c r="CA373" s="18"/>
      <c r="CB373" s="18"/>
      <c r="CC373" s="18"/>
      <c r="CD373" s="18"/>
      <c r="CE373" s="18"/>
      <c r="CF373" s="18"/>
      <c r="CG373" s="18"/>
      <c r="CH373" s="18"/>
      <c r="CI373" s="18"/>
      <c r="CJ373" s="18"/>
      <c r="CK373" s="18"/>
      <c r="CL373" s="18"/>
      <c r="CM373" s="18"/>
      <c r="CN373" s="18"/>
      <c r="CO373" s="18"/>
    </row>
    <row r="374" spans="1:93" s="41" customFormat="1">
      <c r="A374" s="5250"/>
      <c r="B374" s="4561"/>
      <c r="C374" s="5674"/>
      <c r="D374" s="3811"/>
      <c r="E374" s="5120"/>
      <c r="F374" s="5120"/>
      <c r="G374" s="3811"/>
      <c r="H374" s="3811"/>
      <c r="I374" s="3811"/>
      <c r="J374" s="3811"/>
      <c r="K374" s="3811"/>
      <c r="L374" s="3811"/>
      <c r="M374" s="3811"/>
      <c r="N374" s="3811"/>
      <c r="O374" s="3811"/>
      <c r="P374" s="3811"/>
      <c r="Q374" s="3811"/>
      <c r="R374" s="3811"/>
      <c r="S374" s="3811"/>
      <c r="T374" s="3811"/>
      <c r="U374" s="3811"/>
      <c r="V374" s="3811"/>
      <c r="W374" s="3811"/>
      <c r="X374" s="3811"/>
      <c r="Y374" s="5120"/>
      <c r="Z374" s="3811"/>
      <c r="AA374" s="3811"/>
      <c r="AB374" s="3811"/>
      <c r="AC374" s="3811"/>
      <c r="AD374" s="3326" t="s">
        <v>2035</v>
      </c>
      <c r="AE374" s="3071"/>
      <c r="AF374" s="555" t="s">
        <v>857</v>
      </c>
      <c r="AG374" s="550"/>
      <c r="AH374" s="3256">
        <v>1300</v>
      </c>
      <c r="AI374" s="550" t="s">
        <v>2137</v>
      </c>
      <c r="AJ374" s="555" t="s">
        <v>860</v>
      </c>
      <c r="AK374" s="550"/>
      <c r="AL374" s="550" t="s">
        <v>646</v>
      </c>
      <c r="AM374" s="550" t="s">
        <v>647</v>
      </c>
      <c r="AN374" s="550" t="s">
        <v>858</v>
      </c>
      <c r="AO374" s="550">
        <v>2</v>
      </c>
      <c r="AP374" s="550" t="s">
        <v>859</v>
      </c>
      <c r="AQ374" s="550">
        <v>2</v>
      </c>
      <c r="AR374" s="550"/>
      <c r="AS374" s="550"/>
      <c r="AT374" s="550"/>
      <c r="AU374" s="550"/>
      <c r="AV374" s="860"/>
      <c r="AW374" s="4561"/>
      <c r="AX374" s="4561"/>
      <c r="AY374" s="4561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  <c r="BV374" s="18"/>
      <c r="BW374" s="18"/>
      <c r="BX374" s="18"/>
      <c r="BY374" s="18"/>
      <c r="BZ374" s="18"/>
      <c r="CA374" s="18"/>
      <c r="CB374" s="18"/>
      <c r="CC374" s="18"/>
      <c r="CD374" s="18"/>
      <c r="CE374" s="18"/>
      <c r="CF374" s="18"/>
      <c r="CG374" s="18"/>
      <c r="CH374" s="18"/>
      <c r="CI374" s="18"/>
      <c r="CJ374" s="18"/>
      <c r="CK374" s="18"/>
      <c r="CL374" s="18"/>
      <c r="CM374" s="18"/>
      <c r="CN374" s="18"/>
      <c r="CO374" s="18"/>
    </row>
    <row r="375" spans="1:93" s="41" customFormat="1" ht="12.75" customHeight="1">
      <c r="A375" s="5250"/>
      <c r="B375" s="5751" t="s">
        <v>2648</v>
      </c>
      <c r="C375" s="5672" t="s">
        <v>1090</v>
      </c>
      <c r="D375" s="3806" t="s">
        <v>418</v>
      </c>
      <c r="E375" s="5119" t="s">
        <v>2138</v>
      </c>
      <c r="F375" s="5123" t="s">
        <v>2249</v>
      </c>
      <c r="G375" s="3806" t="s">
        <v>2028</v>
      </c>
      <c r="H375" s="3806" t="s">
        <v>2028</v>
      </c>
      <c r="I375" s="3806" t="s">
        <v>2029</v>
      </c>
      <c r="J375" s="3806" t="s">
        <v>2029</v>
      </c>
      <c r="K375" s="3806">
        <v>6</v>
      </c>
      <c r="L375" s="3806">
        <v>0</v>
      </c>
      <c r="M375" s="3806">
        <v>12</v>
      </c>
      <c r="N375" s="3806">
        <v>6</v>
      </c>
      <c r="O375" s="3806">
        <v>0</v>
      </c>
      <c r="P375" s="3806">
        <v>12</v>
      </c>
      <c r="Q375" s="3806" t="s">
        <v>2140</v>
      </c>
      <c r="R375" s="3806" t="s">
        <v>2247</v>
      </c>
      <c r="S375" s="3806">
        <v>640</v>
      </c>
      <c r="T375" s="3806">
        <v>640</v>
      </c>
      <c r="U375" s="3806">
        <v>4960</v>
      </c>
      <c r="V375" s="3806">
        <v>384</v>
      </c>
      <c r="W375" s="3806">
        <v>384</v>
      </c>
      <c r="X375" s="3806">
        <v>576</v>
      </c>
      <c r="Y375" s="5123">
        <v>8</v>
      </c>
      <c r="Z375" s="3806">
        <v>8</v>
      </c>
      <c r="AA375" s="3806" t="s">
        <v>2045</v>
      </c>
      <c r="AB375" s="3806" t="s">
        <v>2045</v>
      </c>
      <c r="AC375" s="3806" t="s">
        <v>2137</v>
      </c>
      <c r="AD375" s="3326" t="s">
        <v>2035</v>
      </c>
      <c r="AE375" s="3070"/>
      <c r="AF375" s="555" t="s">
        <v>857</v>
      </c>
      <c r="AG375" s="550"/>
      <c r="AH375" s="3256">
        <v>270</v>
      </c>
      <c r="AI375" s="550" t="s">
        <v>2137</v>
      </c>
      <c r="AJ375" s="555" t="s">
        <v>854</v>
      </c>
      <c r="AK375" s="550"/>
      <c r="AL375" s="555" t="s">
        <v>855</v>
      </c>
      <c r="AM375" s="550" t="s">
        <v>856</v>
      </c>
      <c r="AN375" s="550" t="s">
        <v>858</v>
      </c>
      <c r="AO375" s="550">
        <v>2</v>
      </c>
      <c r="AP375" s="550" t="s">
        <v>859</v>
      </c>
      <c r="AQ375" s="550">
        <v>2</v>
      </c>
      <c r="AR375" s="550"/>
      <c r="AS375" s="550"/>
      <c r="AT375" s="550"/>
      <c r="AU375" s="550"/>
      <c r="AV375" s="860"/>
      <c r="AW375" s="4559" t="s">
        <v>2451</v>
      </c>
      <c r="AX375" s="4559" t="s">
        <v>2452</v>
      </c>
      <c r="AY375" s="4559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  <c r="BV375" s="18"/>
      <c r="BW375" s="18"/>
      <c r="BX375" s="18"/>
      <c r="BY375" s="18"/>
      <c r="BZ375" s="18"/>
      <c r="CA375" s="18"/>
      <c r="CB375" s="18"/>
      <c r="CC375" s="18"/>
      <c r="CD375" s="18"/>
      <c r="CE375" s="18"/>
      <c r="CF375" s="18"/>
      <c r="CG375" s="18"/>
      <c r="CH375" s="18"/>
      <c r="CI375" s="18"/>
      <c r="CJ375" s="18"/>
      <c r="CK375" s="18"/>
      <c r="CL375" s="18"/>
      <c r="CM375" s="18"/>
      <c r="CN375" s="18"/>
      <c r="CO375" s="18"/>
    </row>
    <row r="376" spans="1:93" s="41" customFormat="1">
      <c r="A376" s="5250"/>
      <c r="B376" s="4560"/>
      <c r="C376" s="5673"/>
      <c r="D376" s="3807"/>
      <c r="E376" s="5119"/>
      <c r="F376" s="5119"/>
      <c r="G376" s="3807"/>
      <c r="H376" s="3807"/>
      <c r="I376" s="3807"/>
      <c r="J376" s="3807"/>
      <c r="K376" s="3807"/>
      <c r="L376" s="3807"/>
      <c r="M376" s="3807"/>
      <c r="N376" s="3807"/>
      <c r="O376" s="3807"/>
      <c r="P376" s="3807"/>
      <c r="Q376" s="3807"/>
      <c r="R376" s="3807"/>
      <c r="S376" s="3807"/>
      <c r="T376" s="3807"/>
      <c r="U376" s="3807"/>
      <c r="V376" s="3807"/>
      <c r="W376" s="3807"/>
      <c r="X376" s="3807"/>
      <c r="Y376" s="5119"/>
      <c r="Z376" s="3807"/>
      <c r="AA376" s="3807"/>
      <c r="AB376" s="3807"/>
      <c r="AC376" s="3807"/>
      <c r="AD376" s="3326" t="s">
        <v>2035</v>
      </c>
      <c r="AE376" s="3072"/>
      <c r="AF376" s="555" t="s">
        <v>857</v>
      </c>
      <c r="AG376" s="550"/>
      <c r="AH376" s="3256">
        <v>1405</v>
      </c>
      <c r="AI376" s="550" t="s">
        <v>2137</v>
      </c>
      <c r="AJ376" s="555" t="s">
        <v>868</v>
      </c>
      <c r="AK376" s="550"/>
      <c r="AL376" s="555" t="s">
        <v>869</v>
      </c>
      <c r="AM376" s="555" t="s">
        <v>869</v>
      </c>
      <c r="AN376" s="550" t="s">
        <v>858</v>
      </c>
      <c r="AO376" s="550">
        <v>2</v>
      </c>
      <c r="AP376" s="550" t="s">
        <v>859</v>
      </c>
      <c r="AQ376" s="550">
        <v>2</v>
      </c>
      <c r="AR376" s="550"/>
      <c r="AS376" s="550"/>
      <c r="AT376" s="550"/>
      <c r="AU376" s="550"/>
      <c r="AV376" s="860"/>
      <c r="AW376" s="4560"/>
      <c r="AX376" s="4560"/>
      <c r="AY376" s="4560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  <c r="BV376" s="18"/>
      <c r="BW376" s="18"/>
      <c r="BX376" s="18"/>
      <c r="BY376" s="18"/>
      <c r="BZ376" s="18"/>
      <c r="CA376" s="18"/>
      <c r="CB376" s="18"/>
      <c r="CC376" s="18"/>
      <c r="CD376" s="18"/>
      <c r="CE376" s="18"/>
      <c r="CF376" s="18"/>
      <c r="CG376" s="18"/>
      <c r="CH376" s="18"/>
      <c r="CI376" s="18"/>
      <c r="CJ376" s="18"/>
      <c r="CK376" s="18"/>
      <c r="CL376" s="18"/>
      <c r="CM376" s="18"/>
      <c r="CN376" s="18"/>
      <c r="CO376" s="18"/>
    </row>
    <row r="377" spans="1:93" s="41" customFormat="1">
      <c r="A377" s="5250"/>
      <c r="B377" s="4561"/>
      <c r="C377" s="5674"/>
      <c r="D377" s="3811"/>
      <c r="E377" s="5120"/>
      <c r="F377" s="5120"/>
      <c r="G377" s="3811"/>
      <c r="H377" s="3811"/>
      <c r="I377" s="3811"/>
      <c r="J377" s="3811"/>
      <c r="K377" s="3811"/>
      <c r="L377" s="3811"/>
      <c r="M377" s="3811"/>
      <c r="N377" s="3811"/>
      <c r="O377" s="3811"/>
      <c r="P377" s="3811"/>
      <c r="Q377" s="3811"/>
      <c r="R377" s="3811"/>
      <c r="S377" s="3811"/>
      <c r="T377" s="3811"/>
      <c r="U377" s="3811"/>
      <c r="V377" s="3811"/>
      <c r="W377" s="3811"/>
      <c r="X377" s="3811"/>
      <c r="Y377" s="5120"/>
      <c r="Z377" s="3811"/>
      <c r="AA377" s="3811"/>
      <c r="AB377" s="3811"/>
      <c r="AC377" s="3811"/>
      <c r="AD377" s="3326" t="s">
        <v>2035</v>
      </c>
      <c r="AE377" s="3071"/>
      <c r="AF377" s="555" t="s">
        <v>857</v>
      </c>
      <c r="AG377" s="550"/>
      <c r="AH377" s="3256">
        <v>1300</v>
      </c>
      <c r="AI377" s="550" t="s">
        <v>2137</v>
      </c>
      <c r="AJ377" s="555" t="s">
        <v>860</v>
      </c>
      <c r="AK377" s="550"/>
      <c r="AL377" s="550" t="s">
        <v>646</v>
      </c>
      <c r="AM377" s="550" t="s">
        <v>647</v>
      </c>
      <c r="AN377" s="550" t="s">
        <v>858</v>
      </c>
      <c r="AO377" s="550">
        <v>2</v>
      </c>
      <c r="AP377" s="550" t="s">
        <v>859</v>
      </c>
      <c r="AQ377" s="550">
        <v>2</v>
      </c>
      <c r="AR377" s="550"/>
      <c r="AS377" s="550"/>
      <c r="AT377" s="550"/>
      <c r="AU377" s="550"/>
      <c r="AV377" s="860"/>
      <c r="AW377" s="4561"/>
      <c r="AX377" s="4561"/>
      <c r="AY377" s="4561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  <c r="BV377" s="18"/>
      <c r="BW377" s="18"/>
      <c r="BX377" s="18"/>
      <c r="BY377" s="18"/>
      <c r="BZ377" s="18"/>
      <c r="CA377" s="18"/>
      <c r="CB377" s="18"/>
      <c r="CC377" s="18"/>
      <c r="CD377" s="18"/>
      <c r="CE377" s="18"/>
      <c r="CF377" s="18"/>
      <c r="CG377" s="18"/>
      <c r="CH377" s="18"/>
      <c r="CI377" s="18"/>
      <c r="CJ377" s="18"/>
      <c r="CK377" s="18"/>
      <c r="CL377" s="18"/>
      <c r="CM377" s="18"/>
      <c r="CN377" s="18"/>
      <c r="CO377" s="18"/>
    </row>
    <row r="378" spans="1:93" s="41" customFormat="1" ht="12.75" customHeight="1">
      <c r="A378" s="5250"/>
      <c r="B378" s="5751" t="s">
        <v>2648</v>
      </c>
      <c r="C378" s="5672" t="s">
        <v>1090</v>
      </c>
      <c r="D378" s="3806" t="s">
        <v>419</v>
      </c>
      <c r="E378" s="5119" t="s">
        <v>2138</v>
      </c>
      <c r="F378" s="5640" t="s">
        <v>2250</v>
      </c>
      <c r="G378" s="3806" t="s">
        <v>2028</v>
      </c>
      <c r="H378" s="3806" t="s">
        <v>2028</v>
      </c>
      <c r="I378" s="3806" t="s">
        <v>2029</v>
      </c>
      <c r="J378" s="3806" t="s">
        <v>2029</v>
      </c>
      <c r="K378" s="3806">
        <v>6</v>
      </c>
      <c r="L378" s="3806">
        <v>0</v>
      </c>
      <c r="M378" s="3806">
        <v>12</v>
      </c>
      <c r="N378" s="3806">
        <v>6</v>
      </c>
      <c r="O378" s="3806">
        <v>0</v>
      </c>
      <c r="P378" s="3806">
        <v>12</v>
      </c>
      <c r="Q378" s="3806" t="s">
        <v>2140</v>
      </c>
      <c r="R378" s="3806" t="s">
        <v>2247</v>
      </c>
      <c r="S378" s="3806">
        <v>640</v>
      </c>
      <c r="T378" s="3806">
        <v>640</v>
      </c>
      <c r="U378" s="3806">
        <v>3584</v>
      </c>
      <c r="V378" s="3806">
        <v>384</v>
      </c>
      <c r="W378" s="3806">
        <v>384</v>
      </c>
      <c r="X378" s="3806">
        <v>576</v>
      </c>
      <c r="Y378" s="5123">
        <v>4</v>
      </c>
      <c r="Z378" s="3806">
        <v>4</v>
      </c>
      <c r="AA378" s="3806" t="s">
        <v>2032</v>
      </c>
      <c r="AB378" s="3806" t="s">
        <v>2032</v>
      </c>
      <c r="AC378" s="3806" t="s">
        <v>2137</v>
      </c>
      <c r="AD378" s="3326" t="s">
        <v>2035</v>
      </c>
      <c r="AE378" s="3070"/>
      <c r="AF378" s="555" t="s">
        <v>857</v>
      </c>
      <c r="AG378" s="550"/>
      <c r="AH378" s="3256">
        <v>270</v>
      </c>
      <c r="AI378" s="550" t="s">
        <v>2137</v>
      </c>
      <c r="AJ378" s="555" t="s">
        <v>854</v>
      </c>
      <c r="AK378" s="550"/>
      <c r="AL378" s="555" t="s">
        <v>855</v>
      </c>
      <c r="AM378" s="550" t="s">
        <v>856</v>
      </c>
      <c r="AN378" s="550" t="s">
        <v>858</v>
      </c>
      <c r="AO378" s="550">
        <v>2</v>
      </c>
      <c r="AP378" s="550" t="s">
        <v>859</v>
      </c>
      <c r="AQ378" s="550">
        <v>2</v>
      </c>
      <c r="AR378" s="550"/>
      <c r="AS378" s="550"/>
      <c r="AT378" s="550"/>
      <c r="AU378" s="550"/>
      <c r="AV378" s="860"/>
      <c r="AW378" s="4559" t="s">
        <v>2451</v>
      </c>
      <c r="AX378" s="4559" t="s">
        <v>2452</v>
      </c>
      <c r="AY378" s="4559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  <c r="BV378" s="18"/>
      <c r="BW378" s="18"/>
      <c r="BX378" s="18"/>
      <c r="BY378" s="18"/>
      <c r="BZ378" s="18"/>
      <c r="CA378" s="18"/>
      <c r="CB378" s="18"/>
      <c r="CC378" s="18"/>
      <c r="CD378" s="18"/>
      <c r="CE378" s="18"/>
      <c r="CF378" s="18"/>
      <c r="CG378" s="18"/>
      <c r="CH378" s="18"/>
      <c r="CI378" s="18"/>
      <c r="CJ378" s="18"/>
      <c r="CK378" s="18"/>
      <c r="CL378" s="18"/>
      <c r="CM378" s="18"/>
      <c r="CN378" s="18"/>
      <c r="CO378" s="18"/>
    </row>
    <row r="379" spans="1:93" s="41" customFormat="1">
      <c r="A379" s="5250"/>
      <c r="B379" s="4560"/>
      <c r="C379" s="5673"/>
      <c r="D379" s="3807"/>
      <c r="E379" s="5119"/>
      <c r="F379" s="5629"/>
      <c r="G379" s="3807"/>
      <c r="H379" s="3807"/>
      <c r="I379" s="3807"/>
      <c r="J379" s="3807"/>
      <c r="K379" s="3807"/>
      <c r="L379" s="3807"/>
      <c r="M379" s="3807"/>
      <c r="N379" s="3807"/>
      <c r="O379" s="3807"/>
      <c r="P379" s="3807"/>
      <c r="Q379" s="3807"/>
      <c r="R379" s="3807"/>
      <c r="S379" s="3807"/>
      <c r="T379" s="3807"/>
      <c r="U379" s="3807"/>
      <c r="V379" s="3807"/>
      <c r="W379" s="3807"/>
      <c r="X379" s="3807"/>
      <c r="Y379" s="5119"/>
      <c r="Z379" s="3807"/>
      <c r="AA379" s="3807"/>
      <c r="AB379" s="3807"/>
      <c r="AC379" s="3807"/>
      <c r="AD379" s="3326" t="s">
        <v>2035</v>
      </c>
      <c r="AE379" s="3072"/>
      <c r="AF379" s="555" t="s">
        <v>857</v>
      </c>
      <c r="AG379" s="550"/>
      <c r="AH379" s="3256">
        <v>1405</v>
      </c>
      <c r="AI379" s="550" t="s">
        <v>2137</v>
      </c>
      <c r="AJ379" s="555" t="s">
        <v>868</v>
      </c>
      <c r="AK379" s="550"/>
      <c r="AL379" s="555" t="s">
        <v>869</v>
      </c>
      <c r="AM379" s="555" t="s">
        <v>869</v>
      </c>
      <c r="AN379" s="550" t="s">
        <v>858</v>
      </c>
      <c r="AO379" s="550">
        <v>2</v>
      </c>
      <c r="AP379" s="550" t="s">
        <v>859</v>
      </c>
      <c r="AQ379" s="550">
        <v>2</v>
      </c>
      <c r="AR379" s="550"/>
      <c r="AS379" s="550"/>
      <c r="AT379" s="550"/>
      <c r="AU379" s="550"/>
      <c r="AV379" s="860"/>
      <c r="AW379" s="4560"/>
      <c r="AX379" s="4560"/>
      <c r="AY379" s="4560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/>
      <c r="BL379" s="18"/>
      <c r="BM379" s="18"/>
      <c r="BN379" s="18"/>
      <c r="BO379" s="18"/>
      <c r="BP379" s="18"/>
      <c r="BQ379" s="18"/>
      <c r="BR379" s="18"/>
      <c r="BS379" s="18"/>
      <c r="BT379" s="18"/>
      <c r="BU379" s="18"/>
      <c r="BV379" s="18"/>
      <c r="BW379" s="18"/>
      <c r="BX379" s="18"/>
      <c r="BY379" s="18"/>
      <c r="BZ379" s="18"/>
      <c r="CA379" s="18"/>
      <c r="CB379" s="18"/>
      <c r="CC379" s="18"/>
      <c r="CD379" s="18"/>
      <c r="CE379" s="18"/>
      <c r="CF379" s="18"/>
      <c r="CG379" s="18"/>
      <c r="CH379" s="18"/>
      <c r="CI379" s="18"/>
      <c r="CJ379" s="18"/>
      <c r="CK379" s="18"/>
      <c r="CL379" s="18"/>
      <c r="CM379" s="18"/>
      <c r="CN379" s="18"/>
      <c r="CO379" s="18"/>
    </row>
    <row r="380" spans="1:93" s="41" customFormat="1">
      <c r="A380" s="5250"/>
      <c r="B380" s="4561"/>
      <c r="C380" s="5674"/>
      <c r="D380" s="3811"/>
      <c r="E380" s="5120"/>
      <c r="F380" s="5630"/>
      <c r="G380" s="3811"/>
      <c r="H380" s="3811"/>
      <c r="I380" s="3811"/>
      <c r="J380" s="3811"/>
      <c r="K380" s="3811"/>
      <c r="L380" s="3811"/>
      <c r="M380" s="3811"/>
      <c r="N380" s="3811"/>
      <c r="O380" s="3811"/>
      <c r="P380" s="3811"/>
      <c r="Q380" s="3811"/>
      <c r="R380" s="3811"/>
      <c r="S380" s="3811"/>
      <c r="T380" s="3811"/>
      <c r="U380" s="3811"/>
      <c r="V380" s="3811"/>
      <c r="W380" s="3811"/>
      <c r="X380" s="3811"/>
      <c r="Y380" s="5120"/>
      <c r="Z380" s="3811"/>
      <c r="AA380" s="3811"/>
      <c r="AB380" s="3811"/>
      <c r="AC380" s="3811"/>
      <c r="AD380" s="3326" t="s">
        <v>2035</v>
      </c>
      <c r="AE380" s="3071"/>
      <c r="AF380" s="555" t="s">
        <v>857</v>
      </c>
      <c r="AG380" s="550"/>
      <c r="AH380" s="3256">
        <v>1300</v>
      </c>
      <c r="AI380" s="550" t="s">
        <v>2137</v>
      </c>
      <c r="AJ380" s="555" t="s">
        <v>860</v>
      </c>
      <c r="AK380" s="550"/>
      <c r="AL380" s="550" t="s">
        <v>646</v>
      </c>
      <c r="AM380" s="550" t="s">
        <v>647</v>
      </c>
      <c r="AN380" s="550" t="s">
        <v>858</v>
      </c>
      <c r="AO380" s="550">
        <v>2</v>
      </c>
      <c r="AP380" s="550" t="s">
        <v>859</v>
      </c>
      <c r="AQ380" s="550">
        <v>2</v>
      </c>
      <c r="AR380" s="550"/>
      <c r="AS380" s="550"/>
      <c r="AT380" s="550"/>
      <c r="AU380" s="550"/>
      <c r="AV380" s="860"/>
      <c r="AW380" s="4561"/>
      <c r="AX380" s="4561"/>
      <c r="AY380" s="4561"/>
      <c r="AZ380" s="18"/>
      <c r="BA380" s="18"/>
      <c r="BB380" s="18"/>
      <c r="BC380" s="18"/>
      <c r="BD380" s="18"/>
      <c r="BE380" s="18"/>
      <c r="BF380" s="18"/>
      <c r="BG380" s="18"/>
      <c r="BH380" s="18"/>
      <c r="BI380" s="18"/>
      <c r="BJ380" s="18"/>
      <c r="BK380" s="18"/>
      <c r="BL380" s="18"/>
      <c r="BM380" s="18"/>
      <c r="BN380" s="18"/>
      <c r="BO380" s="18"/>
      <c r="BP380" s="18"/>
      <c r="BQ380" s="18"/>
      <c r="BR380" s="18"/>
      <c r="BS380" s="18"/>
      <c r="BT380" s="18"/>
      <c r="BU380" s="18"/>
      <c r="BV380" s="18"/>
      <c r="BW380" s="18"/>
      <c r="BX380" s="18"/>
      <c r="BY380" s="18"/>
      <c r="BZ380" s="18"/>
      <c r="CA380" s="18"/>
      <c r="CB380" s="18"/>
      <c r="CC380" s="18"/>
      <c r="CD380" s="18"/>
      <c r="CE380" s="18"/>
      <c r="CF380" s="18"/>
      <c r="CG380" s="18"/>
      <c r="CH380" s="18"/>
      <c r="CI380" s="18"/>
      <c r="CJ380" s="18"/>
      <c r="CK380" s="18"/>
      <c r="CL380" s="18"/>
      <c r="CM380" s="18"/>
      <c r="CN380" s="18"/>
      <c r="CO380" s="18"/>
    </row>
    <row r="381" spans="1:93" s="41" customFormat="1" ht="12.75" customHeight="1">
      <c r="A381" s="5250"/>
      <c r="B381" s="5751" t="s">
        <v>2648</v>
      </c>
      <c r="C381" s="5672" t="s">
        <v>1090</v>
      </c>
      <c r="D381" s="3806" t="s">
        <v>1544</v>
      </c>
      <c r="E381" s="5119" t="s">
        <v>2138</v>
      </c>
      <c r="F381" s="5123" t="s">
        <v>1536</v>
      </c>
      <c r="G381" s="3806" t="s">
        <v>2028</v>
      </c>
      <c r="H381" s="3806" t="s">
        <v>2028</v>
      </c>
      <c r="I381" s="3806" t="s">
        <v>2029</v>
      </c>
      <c r="J381" s="3806" t="s">
        <v>2029</v>
      </c>
      <c r="K381" s="3806">
        <v>6</v>
      </c>
      <c r="L381" s="3806">
        <v>0</v>
      </c>
      <c r="M381" s="3806">
        <v>12</v>
      </c>
      <c r="N381" s="3806">
        <v>6</v>
      </c>
      <c r="O381" s="3806">
        <v>0</v>
      </c>
      <c r="P381" s="3806">
        <v>12</v>
      </c>
      <c r="Q381" s="3806" t="s">
        <v>2140</v>
      </c>
      <c r="R381" s="3806" t="s">
        <v>2247</v>
      </c>
      <c r="S381" s="3806">
        <v>384</v>
      </c>
      <c r="T381" s="3806">
        <v>384</v>
      </c>
      <c r="U381" s="3806">
        <v>3328</v>
      </c>
      <c r="V381" s="3806">
        <v>288</v>
      </c>
      <c r="W381" s="3806">
        <v>288</v>
      </c>
      <c r="X381" s="3806">
        <v>384</v>
      </c>
      <c r="Y381" s="5123">
        <v>4</v>
      </c>
      <c r="Z381" s="3806">
        <v>2</v>
      </c>
      <c r="AA381" s="3806" t="s">
        <v>2032</v>
      </c>
      <c r="AB381" s="3806" t="s">
        <v>2033</v>
      </c>
      <c r="AC381" s="3806" t="s">
        <v>2137</v>
      </c>
      <c r="AD381" s="3326" t="s">
        <v>2035</v>
      </c>
      <c r="AE381" s="3070"/>
      <c r="AF381" s="1372" t="s">
        <v>857</v>
      </c>
      <c r="AG381" s="1353"/>
      <c r="AH381" s="3256">
        <v>270</v>
      </c>
      <c r="AI381" s="1353" t="s">
        <v>2137</v>
      </c>
      <c r="AJ381" s="1372" t="s">
        <v>854</v>
      </c>
      <c r="AK381" s="1353"/>
      <c r="AL381" s="1372" t="s">
        <v>1218</v>
      </c>
      <c r="AM381" s="1372" t="s">
        <v>1219</v>
      </c>
      <c r="AN381" s="1353" t="s">
        <v>858</v>
      </c>
      <c r="AO381" s="1353">
        <v>2</v>
      </c>
      <c r="AP381" s="1353" t="s">
        <v>859</v>
      </c>
      <c r="AQ381" s="1353">
        <v>2</v>
      </c>
      <c r="AR381" s="1353"/>
      <c r="AS381" s="1353"/>
      <c r="AT381" s="1353"/>
      <c r="AU381" s="1353"/>
      <c r="AV381" s="860"/>
      <c r="AW381" s="4559" t="s">
        <v>2451</v>
      </c>
      <c r="AX381" s="4559" t="s">
        <v>2452</v>
      </c>
      <c r="AY381" s="4559"/>
      <c r="AZ381" s="18"/>
      <c r="BA381" s="18"/>
      <c r="BB381" s="18"/>
      <c r="BC381" s="18"/>
      <c r="BD381" s="18"/>
      <c r="BE381" s="18"/>
      <c r="BF381" s="18"/>
      <c r="BG381" s="18"/>
      <c r="BH381" s="18"/>
      <c r="BI381" s="18"/>
      <c r="BJ381" s="18"/>
      <c r="BK381" s="18"/>
      <c r="BL381" s="18"/>
      <c r="BM381" s="18"/>
      <c r="BN381" s="18"/>
      <c r="BO381" s="18"/>
      <c r="BP381" s="18"/>
      <c r="BQ381" s="18"/>
      <c r="BR381" s="18"/>
      <c r="BS381" s="18"/>
      <c r="BT381" s="18"/>
      <c r="BU381" s="18"/>
      <c r="BV381" s="18"/>
      <c r="BW381" s="18"/>
      <c r="BX381" s="18"/>
      <c r="BY381" s="18"/>
      <c r="BZ381" s="18"/>
      <c r="CA381" s="18"/>
      <c r="CB381" s="18"/>
      <c r="CC381" s="18"/>
      <c r="CD381" s="18"/>
      <c r="CE381" s="18"/>
      <c r="CF381" s="18"/>
      <c r="CG381" s="18"/>
      <c r="CH381" s="18"/>
      <c r="CI381" s="18"/>
      <c r="CJ381" s="18"/>
      <c r="CK381" s="18"/>
      <c r="CL381" s="18"/>
      <c r="CM381" s="18"/>
      <c r="CN381" s="18"/>
      <c r="CO381" s="18"/>
    </row>
    <row r="382" spans="1:93" s="41" customFormat="1">
      <c r="A382" s="5250"/>
      <c r="B382" s="4560"/>
      <c r="C382" s="5673"/>
      <c r="D382" s="3807"/>
      <c r="E382" s="5119"/>
      <c r="F382" s="5119"/>
      <c r="G382" s="3807"/>
      <c r="H382" s="3807"/>
      <c r="I382" s="3807"/>
      <c r="J382" s="3807"/>
      <c r="K382" s="3807"/>
      <c r="L382" s="3807"/>
      <c r="M382" s="3807"/>
      <c r="N382" s="3807"/>
      <c r="O382" s="3807"/>
      <c r="P382" s="3807"/>
      <c r="Q382" s="3807"/>
      <c r="R382" s="3807"/>
      <c r="S382" s="3807"/>
      <c r="T382" s="3807"/>
      <c r="U382" s="3807"/>
      <c r="V382" s="3807"/>
      <c r="W382" s="3807"/>
      <c r="X382" s="3807"/>
      <c r="Y382" s="5119"/>
      <c r="Z382" s="3807"/>
      <c r="AA382" s="3807"/>
      <c r="AB382" s="3807"/>
      <c r="AC382" s="3807"/>
      <c r="AD382" s="3326" t="s">
        <v>2035</v>
      </c>
      <c r="AE382" s="3072"/>
      <c r="AF382" s="1372" t="s">
        <v>857</v>
      </c>
      <c r="AG382" s="1353"/>
      <c r="AH382" s="3256">
        <v>1405</v>
      </c>
      <c r="AI382" s="1353" t="s">
        <v>2137</v>
      </c>
      <c r="AJ382" s="1372" t="s">
        <v>868</v>
      </c>
      <c r="AK382" s="1353"/>
      <c r="AL382" s="1372" t="s">
        <v>869</v>
      </c>
      <c r="AM382" s="1372" t="s">
        <v>869</v>
      </c>
      <c r="AN382" s="1353" t="s">
        <v>858</v>
      </c>
      <c r="AO382" s="1353">
        <v>2</v>
      </c>
      <c r="AP382" s="1353" t="s">
        <v>859</v>
      </c>
      <c r="AQ382" s="1353">
        <v>2</v>
      </c>
      <c r="AR382" s="1353"/>
      <c r="AS382" s="1353"/>
      <c r="AT382" s="1353"/>
      <c r="AU382" s="1353"/>
      <c r="AV382" s="860"/>
      <c r="AW382" s="4560"/>
      <c r="AX382" s="4560"/>
      <c r="AY382" s="4560"/>
      <c r="AZ382" s="18"/>
      <c r="BA382" s="18"/>
      <c r="BB382" s="18"/>
      <c r="BC382" s="18"/>
      <c r="BD382" s="18"/>
      <c r="BE382" s="18"/>
      <c r="BF382" s="18"/>
      <c r="BG382" s="18"/>
      <c r="BH382" s="18"/>
      <c r="BI382" s="18"/>
      <c r="BJ382" s="18"/>
      <c r="BK382" s="18"/>
      <c r="BL382" s="18"/>
      <c r="BM382" s="18"/>
      <c r="BN382" s="18"/>
      <c r="BO382" s="18"/>
      <c r="BP382" s="18"/>
      <c r="BQ382" s="18"/>
      <c r="BR382" s="18"/>
      <c r="BS382" s="18"/>
      <c r="BT382" s="18"/>
      <c r="BU382" s="18"/>
      <c r="BV382" s="18"/>
      <c r="BW382" s="18"/>
      <c r="BX382" s="18"/>
      <c r="BY382" s="18"/>
      <c r="BZ382" s="18"/>
      <c r="CA382" s="18"/>
      <c r="CB382" s="18"/>
      <c r="CC382" s="18"/>
      <c r="CD382" s="18"/>
      <c r="CE382" s="18"/>
      <c r="CF382" s="18"/>
      <c r="CG382" s="18"/>
      <c r="CH382" s="18"/>
      <c r="CI382" s="18"/>
      <c r="CJ382" s="18"/>
      <c r="CK382" s="18"/>
      <c r="CL382" s="18"/>
      <c r="CM382" s="18"/>
      <c r="CN382" s="18"/>
      <c r="CO382" s="18"/>
    </row>
    <row r="383" spans="1:93" s="41" customFormat="1">
      <c r="A383" s="5250"/>
      <c r="B383" s="4561"/>
      <c r="C383" s="5674"/>
      <c r="D383" s="3811"/>
      <c r="E383" s="5120"/>
      <c r="F383" s="5120"/>
      <c r="G383" s="3811"/>
      <c r="H383" s="3811"/>
      <c r="I383" s="3811"/>
      <c r="J383" s="3811"/>
      <c r="K383" s="3811"/>
      <c r="L383" s="3811"/>
      <c r="M383" s="3811"/>
      <c r="N383" s="3811"/>
      <c r="O383" s="3811"/>
      <c r="P383" s="3811"/>
      <c r="Q383" s="3811"/>
      <c r="R383" s="3811"/>
      <c r="S383" s="3811"/>
      <c r="T383" s="3811"/>
      <c r="U383" s="3811"/>
      <c r="V383" s="3811"/>
      <c r="W383" s="3811"/>
      <c r="X383" s="3811"/>
      <c r="Y383" s="5120"/>
      <c r="Z383" s="3811"/>
      <c r="AA383" s="3811"/>
      <c r="AB383" s="3811"/>
      <c r="AC383" s="3811"/>
      <c r="AD383" s="3326" t="s">
        <v>2035</v>
      </c>
      <c r="AE383" s="3071"/>
      <c r="AF383" s="1372" t="s">
        <v>857</v>
      </c>
      <c r="AG383" s="1353"/>
      <c r="AH383" s="3256">
        <v>1300</v>
      </c>
      <c r="AI383" s="1353" t="s">
        <v>2137</v>
      </c>
      <c r="AJ383" s="1372" t="s">
        <v>860</v>
      </c>
      <c r="AK383" s="1353"/>
      <c r="AL383" s="1353" t="s">
        <v>646</v>
      </c>
      <c r="AM383" s="1353" t="s">
        <v>647</v>
      </c>
      <c r="AN383" s="1353" t="s">
        <v>858</v>
      </c>
      <c r="AO383" s="1353">
        <v>2</v>
      </c>
      <c r="AP383" s="1353" t="s">
        <v>859</v>
      </c>
      <c r="AQ383" s="1353">
        <v>2</v>
      </c>
      <c r="AR383" s="1353"/>
      <c r="AS383" s="1353"/>
      <c r="AT383" s="1353"/>
      <c r="AU383" s="1353"/>
      <c r="AV383" s="860"/>
      <c r="AW383" s="4561"/>
      <c r="AX383" s="4561"/>
      <c r="AY383" s="4561"/>
      <c r="AZ383" s="18"/>
      <c r="BA383" s="18"/>
      <c r="BB383" s="18"/>
      <c r="BC383" s="18"/>
      <c r="BD383" s="18"/>
      <c r="BE383" s="18"/>
      <c r="BF383" s="18"/>
      <c r="BG383" s="18"/>
      <c r="BH383" s="18"/>
      <c r="BI383" s="18"/>
      <c r="BJ383" s="18"/>
      <c r="BK383" s="18"/>
      <c r="BL383" s="18"/>
      <c r="BM383" s="18"/>
      <c r="BN383" s="18"/>
      <c r="BO383" s="18"/>
      <c r="BP383" s="18"/>
      <c r="BQ383" s="18"/>
      <c r="BR383" s="18"/>
      <c r="BS383" s="18"/>
      <c r="BT383" s="18"/>
      <c r="BU383" s="18"/>
      <c r="BV383" s="18"/>
      <c r="BW383" s="18"/>
      <c r="BX383" s="18"/>
      <c r="BY383" s="18"/>
      <c r="BZ383" s="18"/>
      <c r="CA383" s="18"/>
      <c r="CB383" s="18"/>
      <c r="CC383" s="18"/>
      <c r="CD383" s="18"/>
      <c r="CE383" s="18"/>
      <c r="CF383" s="18"/>
      <c r="CG383" s="18"/>
      <c r="CH383" s="18"/>
      <c r="CI383" s="18"/>
      <c r="CJ383" s="18"/>
      <c r="CK383" s="18"/>
      <c r="CL383" s="18"/>
      <c r="CM383" s="18"/>
      <c r="CN383" s="18"/>
      <c r="CO383" s="18"/>
    </row>
    <row r="384" spans="1:93" s="239" customFormat="1">
      <c r="A384" s="5250"/>
      <c r="B384" s="5272" t="s">
        <v>3263</v>
      </c>
      <c r="C384" s="5673" t="s">
        <v>1090</v>
      </c>
      <c r="D384" s="5802" t="s">
        <v>3412</v>
      </c>
      <c r="E384" s="5119" t="s">
        <v>2138</v>
      </c>
      <c r="F384" s="5119" t="s">
        <v>3433</v>
      </c>
      <c r="G384" s="3807" t="s">
        <v>2028</v>
      </c>
      <c r="H384" s="3807" t="s">
        <v>2028</v>
      </c>
      <c r="I384" s="3806" t="s">
        <v>2029</v>
      </c>
      <c r="J384" s="3806" t="s">
        <v>2029</v>
      </c>
      <c r="K384" s="3807">
        <v>6</v>
      </c>
      <c r="L384" s="3807">
        <v>0</v>
      </c>
      <c r="M384" s="3807">
        <v>12</v>
      </c>
      <c r="N384" s="3807">
        <v>6</v>
      </c>
      <c r="O384" s="3807">
        <v>0</v>
      </c>
      <c r="P384" s="3807">
        <v>12</v>
      </c>
      <c r="Q384" s="3806" t="s">
        <v>2140</v>
      </c>
      <c r="R384" s="3806" t="s">
        <v>2141</v>
      </c>
      <c r="S384" s="5119">
        <v>384</v>
      </c>
      <c r="T384" s="5119">
        <v>384</v>
      </c>
      <c r="U384" s="5119">
        <v>2272</v>
      </c>
      <c r="V384" s="5119">
        <v>288</v>
      </c>
      <c r="W384" s="5119">
        <v>288</v>
      </c>
      <c r="X384" s="5119">
        <v>384</v>
      </c>
      <c r="Y384" s="5123">
        <v>4</v>
      </c>
      <c r="Z384" s="5123">
        <v>2</v>
      </c>
      <c r="AA384" s="5123" t="s">
        <v>2032</v>
      </c>
      <c r="AB384" s="5123" t="s">
        <v>2033</v>
      </c>
      <c r="AC384" s="5123" t="s">
        <v>2137</v>
      </c>
      <c r="AD384" s="3322" t="s">
        <v>2035</v>
      </c>
      <c r="AE384" s="3070"/>
      <c r="AF384" s="1369" t="s">
        <v>857</v>
      </c>
      <c r="AG384" s="256"/>
      <c r="AH384" s="3238">
        <v>270</v>
      </c>
      <c r="AI384" s="256" t="s">
        <v>2137</v>
      </c>
      <c r="AJ384" s="1351" t="s">
        <v>854</v>
      </c>
      <c r="AK384" s="256" t="s">
        <v>2142</v>
      </c>
      <c r="AL384" s="1369" t="s">
        <v>1218</v>
      </c>
      <c r="AM384" s="1369" t="s">
        <v>1219</v>
      </c>
      <c r="AN384" s="1345" t="s">
        <v>858</v>
      </c>
      <c r="AO384" s="1345">
        <v>2</v>
      </c>
      <c r="AP384" s="1345" t="s">
        <v>859</v>
      </c>
      <c r="AQ384" s="1345">
        <v>2</v>
      </c>
      <c r="AR384" s="1344"/>
      <c r="AS384" s="1344"/>
      <c r="AT384" s="1344"/>
      <c r="AU384" s="1344"/>
      <c r="AV384" s="860"/>
      <c r="AW384" s="5085" t="s">
        <v>2451</v>
      </c>
      <c r="AX384" s="5085" t="s">
        <v>2452</v>
      </c>
      <c r="AY384" s="5807" t="s">
        <v>3115</v>
      </c>
    </row>
    <row r="385" spans="1:93" s="239" customFormat="1">
      <c r="A385" s="5250"/>
      <c r="B385" s="5272"/>
      <c r="C385" s="5673"/>
      <c r="D385" s="5544"/>
      <c r="E385" s="5119"/>
      <c r="F385" s="5119"/>
      <c r="G385" s="3807"/>
      <c r="H385" s="3807"/>
      <c r="I385" s="3807"/>
      <c r="J385" s="3807"/>
      <c r="K385" s="3807"/>
      <c r="L385" s="3807"/>
      <c r="M385" s="3807"/>
      <c r="N385" s="3807"/>
      <c r="O385" s="3807"/>
      <c r="P385" s="3807"/>
      <c r="Q385" s="3807"/>
      <c r="R385" s="3807"/>
      <c r="S385" s="5119"/>
      <c r="T385" s="5119"/>
      <c r="U385" s="5119"/>
      <c r="V385" s="5119"/>
      <c r="W385" s="5119"/>
      <c r="X385" s="5119"/>
      <c r="Y385" s="5119"/>
      <c r="Z385" s="5119"/>
      <c r="AA385" s="5119"/>
      <c r="AB385" s="5119"/>
      <c r="AC385" s="5119"/>
      <c r="AD385" s="3326" t="s">
        <v>2035</v>
      </c>
      <c r="AE385" s="3072"/>
      <c r="AF385" s="122" t="s">
        <v>857</v>
      </c>
      <c r="AG385" s="1364"/>
      <c r="AH385" s="3256">
        <v>1405</v>
      </c>
      <c r="AI385" s="1364" t="s">
        <v>2137</v>
      </c>
      <c r="AJ385" s="1372" t="s">
        <v>868</v>
      </c>
      <c r="AK385" s="1364" t="s">
        <v>2142</v>
      </c>
      <c r="AL385" s="1372" t="s">
        <v>869</v>
      </c>
      <c r="AM385" s="1372" t="s">
        <v>869</v>
      </c>
      <c r="AN385" s="1353" t="s">
        <v>858</v>
      </c>
      <c r="AO385" s="1353">
        <v>2</v>
      </c>
      <c r="AP385" s="1353" t="s">
        <v>859</v>
      </c>
      <c r="AQ385" s="1353">
        <v>2</v>
      </c>
      <c r="AR385" s="1353"/>
      <c r="AS385" s="1353"/>
      <c r="AT385" s="1353"/>
      <c r="AU385" s="1353"/>
      <c r="AV385" s="860"/>
      <c r="AW385" s="5085"/>
      <c r="AX385" s="5085"/>
      <c r="AY385" s="5807"/>
    </row>
    <row r="386" spans="1:93" s="239" customFormat="1">
      <c r="A386" s="5250"/>
      <c r="B386" s="5273"/>
      <c r="C386" s="5674"/>
      <c r="D386" s="5545"/>
      <c r="E386" s="5120"/>
      <c r="F386" s="5120"/>
      <c r="G386" s="3811"/>
      <c r="H386" s="3811"/>
      <c r="I386" s="3811"/>
      <c r="J386" s="3811"/>
      <c r="K386" s="3811"/>
      <c r="L386" s="3811"/>
      <c r="M386" s="3811"/>
      <c r="N386" s="3811"/>
      <c r="O386" s="3811"/>
      <c r="P386" s="3811"/>
      <c r="Q386" s="3811"/>
      <c r="R386" s="3811"/>
      <c r="S386" s="5119"/>
      <c r="T386" s="5119"/>
      <c r="U386" s="5119"/>
      <c r="V386" s="5119"/>
      <c r="W386" s="5119"/>
      <c r="X386" s="5119"/>
      <c r="Y386" s="5120"/>
      <c r="Z386" s="5120"/>
      <c r="AA386" s="5120"/>
      <c r="AB386" s="5120"/>
      <c r="AC386" s="5120"/>
      <c r="AD386" s="3326" t="s">
        <v>2035</v>
      </c>
      <c r="AE386" s="3071"/>
      <c r="AF386" s="122" t="s">
        <v>857</v>
      </c>
      <c r="AG386" s="1364"/>
      <c r="AH386" s="3256">
        <v>1300</v>
      </c>
      <c r="AI386" s="1364" t="s">
        <v>2137</v>
      </c>
      <c r="AJ386" s="1372" t="s">
        <v>860</v>
      </c>
      <c r="AK386" s="1364" t="s">
        <v>2142</v>
      </c>
      <c r="AL386" s="1353" t="s">
        <v>646</v>
      </c>
      <c r="AM386" s="1353" t="s">
        <v>647</v>
      </c>
      <c r="AN386" s="1353" t="s">
        <v>858</v>
      </c>
      <c r="AO386" s="1353">
        <v>2</v>
      </c>
      <c r="AP386" s="1353" t="s">
        <v>859</v>
      </c>
      <c r="AQ386" s="1353">
        <v>2</v>
      </c>
      <c r="AR386" s="1353"/>
      <c r="AS386" s="1353"/>
      <c r="AT386" s="1353"/>
      <c r="AU386" s="1353"/>
      <c r="AV386" s="860"/>
      <c r="AW386" s="5086"/>
      <c r="AX386" s="5086"/>
      <c r="AY386" s="5808"/>
    </row>
    <row r="387" spans="1:93" s="41" customFormat="1" ht="12.75" customHeight="1">
      <c r="A387" s="5250"/>
      <c r="B387" s="5751" t="s">
        <v>3263</v>
      </c>
      <c r="C387" s="5672" t="s">
        <v>1090</v>
      </c>
      <c r="D387" s="3806" t="s">
        <v>1545</v>
      </c>
      <c r="E387" s="5119" t="s">
        <v>2138</v>
      </c>
      <c r="F387" s="5123" t="s">
        <v>1539</v>
      </c>
      <c r="G387" s="3806" t="s">
        <v>2028</v>
      </c>
      <c r="H387" s="3806" t="s">
        <v>2028</v>
      </c>
      <c r="I387" s="3806" t="s">
        <v>2029</v>
      </c>
      <c r="J387" s="3806" t="s">
        <v>2029</v>
      </c>
      <c r="K387" s="3806">
        <v>6</v>
      </c>
      <c r="L387" s="3806">
        <v>0</v>
      </c>
      <c r="M387" s="3806">
        <v>12</v>
      </c>
      <c r="N387" s="3806">
        <v>6</v>
      </c>
      <c r="O387" s="3806">
        <v>0</v>
      </c>
      <c r="P387" s="3806">
        <v>12</v>
      </c>
      <c r="Q387" s="3806" t="s">
        <v>2140</v>
      </c>
      <c r="R387" s="3806" t="s">
        <v>2247</v>
      </c>
      <c r="S387" s="3806">
        <v>384</v>
      </c>
      <c r="T387" s="3806">
        <v>384</v>
      </c>
      <c r="U387" s="3806">
        <v>1280</v>
      </c>
      <c r="V387" s="3806">
        <v>288</v>
      </c>
      <c r="W387" s="3806">
        <v>288</v>
      </c>
      <c r="X387" s="3806">
        <v>384</v>
      </c>
      <c r="Y387" s="5123">
        <v>4</v>
      </c>
      <c r="Z387" s="3806">
        <v>2</v>
      </c>
      <c r="AA387" s="3806" t="s">
        <v>2032</v>
      </c>
      <c r="AB387" s="3806" t="s">
        <v>2033</v>
      </c>
      <c r="AC387" s="3806" t="s">
        <v>2137</v>
      </c>
      <c r="AD387" s="3322" t="s">
        <v>2035</v>
      </c>
      <c r="AE387" s="3072"/>
      <c r="AF387" s="542" t="s">
        <v>857</v>
      </c>
      <c r="AG387" s="547"/>
      <c r="AH387" s="3238">
        <v>270</v>
      </c>
      <c r="AI387" s="547" t="s">
        <v>2137</v>
      </c>
      <c r="AJ387" s="542" t="s">
        <v>854</v>
      </c>
      <c r="AK387" s="547"/>
      <c r="AL387" s="555" t="s">
        <v>1218</v>
      </c>
      <c r="AM387" s="555" t="s">
        <v>1219</v>
      </c>
      <c r="AN387" s="547" t="s">
        <v>858</v>
      </c>
      <c r="AO387" s="547">
        <v>2</v>
      </c>
      <c r="AP387" s="547" t="s">
        <v>859</v>
      </c>
      <c r="AQ387" s="547">
        <v>2</v>
      </c>
      <c r="AR387" s="547"/>
      <c r="AS387" s="547"/>
      <c r="AT387" s="547"/>
      <c r="AU387" s="547"/>
      <c r="AV387" s="2997"/>
      <c r="AW387" s="4559" t="s">
        <v>2451</v>
      </c>
      <c r="AX387" s="4559" t="s">
        <v>2452</v>
      </c>
      <c r="AY387" s="4559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  <c r="BL387" s="18"/>
      <c r="BM387" s="18"/>
      <c r="BN387" s="18"/>
      <c r="BO387" s="18"/>
      <c r="BP387" s="18"/>
      <c r="BQ387" s="18"/>
      <c r="BR387" s="18"/>
      <c r="BS387" s="18"/>
      <c r="BT387" s="18"/>
      <c r="BU387" s="18"/>
      <c r="BV387" s="18"/>
      <c r="BW387" s="18"/>
      <c r="BX387" s="18"/>
      <c r="BY387" s="18"/>
      <c r="BZ387" s="18"/>
      <c r="CA387" s="18"/>
      <c r="CB387" s="18"/>
      <c r="CC387" s="18"/>
      <c r="CD387" s="18"/>
      <c r="CE387" s="18"/>
      <c r="CF387" s="18"/>
      <c r="CG387" s="18"/>
      <c r="CH387" s="18"/>
      <c r="CI387" s="18"/>
      <c r="CJ387" s="18"/>
      <c r="CK387" s="18"/>
      <c r="CL387" s="18"/>
      <c r="CM387" s="18"/>
      <c r="CN387" s="18"/>
      <c r="CO387" s="18"/>
    </row>
    <row r="388" spans="1:93" s="41" customFormat="1">
      <c r="A388" s="5250"/>
      <c r="B388" s="4560"/>
      <c r="C388" s="5673"/>
      <c r="D388" s="3807"/>
      <c r="E388" s="5119"/>
      <c r="F388" s="5119"/>
      <c r="G388" s="3807"/>
      <c r="H388" s="3807"/>
      <c r="I388" s="3807"/>
      <c r="J388" s="3807"/>
      <c r="K388" s="3807"/>
      <c r="L388" s="3807"/>
      <c r="M388" s="3807"/>
      <c r="N388" s="3807"/>
      <c r="O388" s="3807"/>
      <c r="P388" s="3807"/>
      <c r="Q388" s="3807"/>
      <c r="R388" s="3807"/>
      <c r="S388" s="3807"/>
      <c r="T388" s="3807"/>
      <c r="U388" s="3807"/>
      <c r="V388" s="3807"/>
      <c r="W388" s="3807"/>
      <c r="X388" s="3807"/>
      <c r="Y388" s="5119"/>
      <c r="Z388" s="3807"/>
      <c r="AA388" s="3807"/>
      <c r="AB388" s="3807"/>
      <c r="AC388" s="3807"/>
      <c r="AD388" s="3326" t="s">
        <v>2035</v>
      </c>
      <c r="AE388" s="3072"/>
      <c r="AF388" s="555" t="s">
        <v>857</v>
      </c>
      <c r="AG388" s="550"/>
      <c r="AH388" s="3256">
        <v>1405</v>
      </c>
      <c r="AI388" s="550" t="s">
        <v>2137</v>
      </c>
      <c r="AJ388" s="555" t="s">
        <v>868</v>
      </c>
      <c r="AK388" s="550"/>
      <c r="AL388" s="555" t="s">
        <v>869</v>
      </c>
      <c r="AM388" s="555" t="s">
        <v>869</v>
      </c>
      <c r="AN388" s="550" t="s">
        <v>858</v>
      </c>
      <c r="AO388" s="550">
        <v>2</v>
      </c>
      <c r="AP388" s="550" t="s">
        <v>859</v>
      </c>
      <c r="AQ388" s="550">
        <v>2</v>
      </c>
      <c r="AR388" s="550"/>
      <c r="AS388" s="550"/>
      <c r="AT388" s="550"/>
      <c r="AU388" s="550"/>
      <c r="AV388" s="860"/>
      <c r="AW388" s="4560"/>
      <c r="AX388" s="4560"/>
      <c r="AY388" s="4560"/>
      <c r="AZ388" s="18"/>
      <c r="BA388" s="18"/>
      <c r="BB388" s="18"/>
      <c r="BC388" s="18"/>
      <c r="BD388" s="18"/>
      <c r="BE388" s="18"/>
      <c r="BF388" s="18"/>
      <c r="BG388" s="18"/>
      <c r="BH388" s="18"/>
      <c r="BI388" s="18"/>
      <c r="BJ388" s="18"/>
      <c r="BK388" s="18"/>
      <c r="BL388" s="18"/>
      <c r="BM388" s="18"/>
      <c r="BN388" s="18"/>
      <c r="BO388" s="18"/>
      <c r="BP388" s="18"/>
      <c r="BQ388" s="18"/>
      <c r="BR388" s="18"/>
      <c r="BS388" s="18"/>
      <c r="BT388" s="18"/>
      <c r="BU388" s="18"/>
      <c r="BV388" s="18"/>
      <c r="BW388" s="18"/>
      <c r="BX388" s="18"/>
      <c r="BY388" s="18"/>
      <c r="BZ388" s="18"/>
      <c r="CA388" s="18"/>
      <c r="CB388" s="18"/>
      <c r="CC388" s="18"/>
      <c r="CD388" s="18"/>
      <c r="CE388" s="18"/>
      <c r="CF388" s="18"/>
      <c r="CG388" s="18"/>
      <c r="CH388" s="18"/>
      <c r="CI388" s="18"/>
      <c r="CJ388" s="18"/>
      <c r="CK388" s="18"/>
      <c r="CL388" s="18"/>
      <c r="CM388" s="18"/>
      <c r="CN388" s="18"/>
      <c r="CO388" s="18"/>
    </row>
    <row r="389" spans="1:93" s="41" customFormat="1">
      <c r="A389" s="5250"/>
      <c r="B389" s="5752"/>
      <c r="C389" s="5673"/>
      <c r="D389" s="3807"/>
      <c r="E389" s="5120"/>
      <c r="F389" s="5119"/>
      <c r="G389" s="3807"/>
      <c r="H389" s="3807"/>
      <c r="I389" s="3807"/>
      <c r="J389" s="3807"/>
      <c r="K389" s="3807"/>
      <c r="L389" s="3807"/>
      <c r="M389" s="3807"/>
      <c r="N389" s="3807"/>
      <c r="O389" s="3807"/>
      <c r="P389" s="3807"/>
      <c r="Q389" s="3807"/>
      <c r="R389" s="3807"/>
      <c r="S389" s="3807"/>
      <c r="T389" s="3807"/>
      <c r="U389" s="3807"/>
      <c r="V389" s="3807"/>
      <c r="W389" s="3807"/>
      <c r="X389" s="3807"/>
      <c r="Y389" s="5119"/>
      <c r="Z389" s="3807"/>
      <c r="AA389" s="3807"/>
      <c r="AB389" s="3807"/>
      <c r="AC389" s="3807"/>
      <c r="AD389" s="3321" t="s">
        <v>2035</v>
      </c>
      <c r="AE389" s="3072"/>
      <c r="AF389" s="975" t="s">
        <v>857</v>
      </c>
      <c r="AG389" s="970"/>
      <c r="AH389" s="3236">
        <v>1300</v>
      </c>
      <c r="AI389" s="970" t="s">
        <v>2137</v>
      </c>
      <c r="AJ389" s="975" t="s">
        <v>860</v>
      </c>
      <c r="AK389" s="970"/>
      <c r="AL389" s="1353" t="s">
        <v>646</v>
      </c>
      <c r="AM389" s="1353" t="s">
        <v>647</v>
      </c>
      <c r="AN389" s="970" t="s">
        <v>858</v>
      </c>
      <c r="AO389" s="970">
        <v>2</v>
      </c>
      <c r="AP389" s="970" t="s">
        <v>859</v>
      </c>
      <c r="AQ389" s="970">
        <v>2</v>
      </c>
      <c r="AR389" s="970"/>
      <c r="AS389" s="970"/>
      <c r="AT389" s="970"/>
      <c r="AU389" s="970"/>
      <c r="AV389" s="2990"/>
      <c r="AW389" s="4560"/>
      <c r="AX389" s="4560"/>
      <c r="AY389" s="4560"/>
      <c r="AZ389" s="18"/>
      <c r="BA389" s="18"/>
      <c r="BB389" s="18"/>
      <c r="BC389" s="18"/>
      <c r="BD389" s="18"/>
      <c r="BE389" s="18"/>
      <c r="BF389" s="18"/>
      <c r="BG389" s="18"/>
      <c r="BH389" s="18"/>
      <c r="BI389" s="18"/>
      <c r="BJ389" s="18"/>
      <c r="BK389" s="18"/>
      <c r="BL389" s="18"/>
      <c r="BM389" s="18"/>
      <c r="BN389" s="18"/>
      <c r="BO389" s="18"/>
      <c r="BP389" s="18"/>
      <c r="BQ389" s="18"/>
      <c r="BR389" s="18"/>
      <c r="BS389" s="18"/>
      <c r="BT389" s="18"/>
      <c r="BU389" s="18"/>
      <c r="BV389" s="18"/>
      <c r="BW389" s="18"/>
      <c r="BX389" s="18"/>
      <c r="BY389" s="18"/>
      <c r="BZ389" s="18"/>
      <c r="CA389" s="18"/>
      <c r="CB389" s="18"/>
      <c r="CC389" s="18"/>
      <c r="CD389" s="18"/>
      <c r="CE389" s="18"/>
      <c r="CF389" s="18"/>
      <c r="CG389" s="18"/>
      <c r="CH389" s="18"/>
      <c r="CI389" s="18"/>
      <c r="CJ389" s="18"/>
      <c r="CK389" s="18"/>
      <c r="CL389" s="18"/>
      <c r="CM389" s="18"/>
      <c r="CN389" s="18"/>
      <c r="CO389" s="18"/>
    </row>
    <row r="390" spans="1:93" s="239" customFormat="1">
      <c r="A390" s="5250"/>
      <c r="B390" s="5271" t="s">
        <v>3263</v>
      </c>
      <c r="C390" s="5672" t="s">
        <v>1092</v>
      </c>
      <c r="D390" s="5748" t="s">
        <v>3413</v>
      </c>
      <c r="E390" s="5123" t="s">
        <v>2144</v>
      </c>
      <c r="F390" s="5123" t="s">
        <v>3434</v>
      </c>
      <c r="G390" s="3806" t="s">
        <v>2028</v>
      </c>
      <c r="H390" s="3806" t="s">
        <v>2028</v>
      </c>
      <c r="I390" s="3806" t="s">
        <v>2029</v>
      </c>
      <c r="J390" s="3806" t="s">
        <v>2029</v>
      </c>
      <c r="K390" s="3806">
        <v>6</v>
      </c>
      <c r="L390" s="3806">
        <v>0</v>
      </c>
      <c r="M390" s="3806">
        <v>31</v>
      </c>
      <c r="N390" s="3806">
        <v>6</v>
      </c>
      <c r="O390" s="3806">
        <v>0</v>
      </c>
      <c r="P390" s="3806">
        <v>31</v>
      </c>
      <c r="Q390" s="3806" t="s">
        <v>2140</v>
      </c>
      <c r="R390" s="3806" t="s">
        <v>2141</v>
      </c>
      <c r="S390" s="5123">
        <v>5162</v>
      </c>
      <c r="T390" s="5123">
        <v>5162</v>
      </c>
      <c r="U390" s="5123">
        <v>12542</v>
      </c>
      <c r="V390" s="5123">
        <v>512</v>
      </c>
      <c r="W390" s="5123">
        <v>512</v>
      </c>
      <c r="X390" s="5123">
        <v>1046</v>
      </c>
      <c r="Y390" s="5123">
        <v>1</v>
      </c>
      <c r="Z390" s="5123">
        <v>1</v>
      </c>
      <c r="AA390" s="5123" t="s">
        <v>2136</v>
      </c>
      <c r="AB390" s="5123" t="s">
        <v>2136</v>
      </c>
      <c r="AC390" s="5123" t="s">
        <v>2137</v>
      </c>
      <c r="AD390" s="3326" t="s">
        <v>2035</v>
      </c>
      <c r="AE390" s="3079" t="s">
        <v>6172</v>
      </c>
      <c r="AF390" s="1372" t="s">
        <v>857</v>
      </c>
      <c r="AG390" s="1364"/>
      <c r="AH390" s="3256">
        <v>270</v>
      </c>
      <c r="AI390" s="1364" t="s">
        <v>2137</v>
      </c>
      <c r="AJ390" s="1372" t="s">
        <v>854</v>
      </c>
      <c r="AK390" s="1364" t="s">
        <v>2142</v>
      </c>
      <c r="AL390" s="1353" t="s">
        <v>1135</v>
      </c>
      <c r="AM390" s="1353" t="s">
        <v>1134</v>
      </c>
      <c r="AN390" s="1353" t="s">
        <v>858</v>
      </c>
      <c r="AO390" s="1353">
        <v>2</v>
      </c>
      <c r="AP390" s="1353" t="s">
        <v>859</v>
      </c>
      <c r="AQ390" s="1353">
        <v>2</v>
      </c>
      <c r="AR390" s="1353"/>
      <c r="AS390" s="1353"/>
      <c r="AT390" s="1353"/>
      <c r="AU390" s="1353"/>
      <c r="AV390" s="860"/>
      <c r="AW390" s="5084" t="s">
        <v>2466</v>
      </c>
      <c r="AX390" s="5084" t="s">
        <v>2452</v>
      </c>
      <c r="AY390" s="5136" t="s">
        <v>3286</v>
      </c>
    </row>
    <row r="391" spans="1:93" s="239" customFormat="1">
      <c r="A391" s="5250"/>
      <c r="B391" s="5272"/>
      <c r="C391" s="5673"/>
      <c r="D391" s="5749"/>
      <c r="E391" s="5119"/>
      <c r="F391" s="5119"/>
      <c r="G391" s="3807"/>
      <c r="H391" s="3807"/>
      <c r="I391" s="3807"/>
      <c r="J391" s="3807"/>
      <c r="K391" s="3807"/>
      <c r="L391" s="3807"/>
      <c r="M391" s="3807"/>
      <c r="N391" s="3807"/>
      <c r="O391" s="3807"/>
      <c r="P391" s="3807"/>
      <c r="Q391" s="3807"/>
      <c r="R391" s="3807"/>
      <c r="S391" s="5119"/>
      <c r="T391" s="5119"/>
      <c r="U391" s="5119"/>
      <c r="V391" s="5119"/>
      <c r="W391" s="5119"/>
      <c r="X391" s="5119"/>
      <c r="Y391" s="5119"/>
      <c r="Z391" s="5119"/>
      <c r="AA391" s="5119"/>
      <c r="AB391" s="5119"/>
      <c r="AC391" s="5119"/>
      <c r="AD391" s="3326" t="s">
        <v>2035</v>
      </c>
      <c r="AE391" s="3072"/>
      <c r="AF391" s="1372" t="s">
        <v>857</v>
      </c>
      <c r="AG391" s="1364"/>
      <c r="AH391" s="3256">
        <v>1405</v>
      </c>
      <c r="AI391" s="1364" t="s">
        <v>2137</v>
      </c>
      <c r="AJ391" s="1372" t="s">
        <v>868</v>
      </c>
      <c r="AK391" s="1364" t="s">
        <v>2142</v>
      </c>
      <c r="AL391" s="1372" t="s">
        <v>869</v>
      </c>
      <c r="AM391" s="1372" t="s">
        <v>869</v>
      </c>
      <c r="AN391" s="1353" t="s">
        <v>858</v>
      </c>
      <c r="AO391" s="1353">
        <v>2</v>
      </c>
      <c r="AP391" s="1353" t="s">
        <v>859</v>
      </c>
      <c r="AQ391" s="1353">
        <v>2</v>
      </c>
      <c r="AR391" s="1353"/>
      <c r="AS391" s="1353"/>
      <c r="AT391" s="1353"/>
      <c r="AU391" s="1353"/>
      <c r="AV391" s="860"/>
      <c r="AW391" s="5085"/>
      <c r="AX391" s="5085"/>
      <c r="AY391" s="5807"/>
    </row>
    <row r="392" spans="1:93" s="239" customFormat="1">
      <c r="A392" s="5250"/>
      <c r="B392" s="5273"/>
      <c r="C392" s="5674"/>
      <c r="D392" s="5750"/>
      <c r="E392" s="5120"/>
      <c r="F392" s="5120"/>
      <c r="G392" s="3811"/>
      <c r="H392" s="3811"/>
      <c r="I392" s="3811"/>
      <c r="J392" s="3811"/>
      <c r="K392" s="3811"/>
      <c r="L392" s="3811"/>
      <c r="M392" s="3811"/>
      <c r="N392" s="3811"/>
      <c r="O392" s="3811"/>
      <c r="P392" s="3811"/>
      <c r="Q392" s="3811"/>
      <c r="R392" s="3811"/>
      <c r="S392" s="5120"/>
      <c r="T392" s="5120"/>
      <c r="U392" s="5120"/>
      <c r="V392" s="5120"/>
      <c r="W392" s="5120"/>
      <c r="X392" s="5120"/>
      <c r="Y392" s="5120"/>
      <c r="Z392" s="5120"/>
      <c r="AA392" s="5120"/>
      <c r="AB392" s="5120"/>
      <c r="AC392" s="5120"/>
      <c r="AD392" s="3326" t="s">
        <v>2035</v>
      </c>
      <c r="AE392" s="3071"/>
      <c r="AF392" s="1372" t="s">
        <v>857</v>
      </c>
      <c r="AG392" s="1364"/>
      <c r="AH392" s="3256">
        <v>1300</v>
      </c>
      <c r="AI392" s="1364" t="s">
        <v>2137</v>
      </c>
      <c r="AJ392" s="1372" t="s">
        <v>860</v>
      </c>
      <c r="AK392" s="1364" t="s">
        <v>2142</v>
      </c>
      <c r="AL392" s="1353" t="s">
        <v>646</v>
      </c>
      <c r="AM392" s="1353" t="s">
        <v>647</v>
      </c>
      <c r="AN392" s="1353" t="s">
        <v>858</v>
      </c>
      <c r="AO392" s="1353">
        <v>2</v>
      </c>
      <c r="AP392" s="1353" t="s">
        <v>859</v>
      </c>
      <c r="AQ392" s="1353">
        <v>2</v>
      </c>
      <c r="AR392" s="1353"/>
      <c r="AS392" s="1353"/>
      <c r="AT392" s="1353"/>
      <c r="AU392" s="1353"/>
      <c r="AV392" s="860"/>
      <c r="AW392" s="5086"/>
      <c r="AX392" s="5086"/>
      <c r="AY392" s="5808"/>
    </row>
    <row r="393" spans="1:93">
      <c r="A393" s="5250"/>
      <c r="B393" s="5271" t="s">
        <v>2648</v>
      </c>
      <c r="C393" s="5672" t="s">
        <v>1092</v>
      </c>
      <c r="D393" s="3806" t="s">
        <v>2707</v>
      </c>
      <c r="E393" s="5123" t="s">
        <v>2144</v>
      </c>
      <c r="F393" s="5123" t="s">
        <v>2708</v>
      </c>
      <c r="G393" s="3806" t="s">
        <v>2028</v>
      </c>
      <c r="H393" s="3806" t="s">
        <v>2028</v>
      </c>
      <c r="I393" s="3806" t="s">
        <v>2029</v>
      </c>
      <c r="J393" s="3806" t="s">
        <v>2029</v>
      </c>
      <c r="K393" s="3806">
        <v>6</v>
      </c>
      <c r="L393" s="3806">
        <v>0</v>
      </c>
      <c r="M393" s="3806">
        <v>31</v>
      </c>
      <c r="N393" s="3806">
        <v>6</v>
      </c>
      <c r="O393" s="3806">
        <v>0</v>
      </c>
      <c r="P393" s="3806">
        <v>31</v>
      </c>
      <c r="Q393" s="3806" t="s">
        <v>2140</v>
      </c>
      <c r="R393" s="3806" t="s">
        <v>2141</v>
      </c>
      <c r="S393" s="5123">
        <v>5162</v>
      </c>
      <c r="T393" s="5123">
        <v>5162</v>
      </c>
      <c r="U393" s="5123">
        <v>8000</v>
      </c>
      <c r="V393" s="5123">
        <v>384</v>
      </c>
      <c r="W393" s="5123">
        <v>384</v>
      </c>
      <c r="X393" s="5123">
        <v>768</v>
      </c>
      <c r="Y393" s="5123">
        <v>4</v>
      </c>
      <c r="Z393" s="5123">
        <v>2</v>
      </c>
      <c r="AA393" s="5123" t="s">
        <v>2032</v>
      </c>
      <c r="AB393" s="5123" t="s">
        <v>2033</v>
      </c>
      <c r="AC393" s="5123" t="s">
        <v>2137</v>
      </c>
      <c r="AD393" s="3326" t="s">
        <v>2035</v>
      </c>
      <c r="AE393" s="3079" t="s">
        <v>6172</v>
      </c>
      <c r="AF393" s="1160" t="s">
        <v>857</v>
      </c>
      <c r="AG393" s="1156"/>
      <c r="AH393" s="3256">
        <v>270</v>
      </c>
      <c r="AI393" s="1156" t="s">
        <v>2137</v>
      </c>
      <c r="AJ393" s="1160" t="s">
        <v>854</v>
      </c>
      <c r="AK393" s="1156" t="s">
        <v>2142</v>
      </c>
      <c r="AL393" s="1353" t="s">
        <v>1135</v>
      </c>
      <c r="AM393" s="1353" t="s">
        <v>1134</v>
      </c>
      <c r="AN393" s="1154" t="s">
        <v>858</v>
      </c>
      <c r="AO393" s="1154">
        <v>2</v>
      </c>
      <c r="AP393" s="1154" t="s">
        <v>859</v>
      </c>
      <c r="AQ393" s="1154">
        <v>2</v>
      </c>
      <c r="AR393" s="1154"/>
      <c r="AS393" s="1154"/>
      <c r="AT393" s="1154"/>
      <c r="AU393" s="1154"/>
      <c r="AV393" s="860"/>
      <c r="AW393" s="4559" t="s">
        <v>2466</v>
      </c>
      <c r="AX393" s="4559" t="s">
        <v>2452</v>
      </c>
      <c r="AY393" s="5818" t="s">
        <v>3115</v>
      </c>
      <c r="CO393" s="237"/>
    </row>
    <row r="394" spans="1:93">
      <c r="A394" s="5250"/>
      <c r="B394" s="5085"/>
      <c r="C394" s="5673"/>
      <c r="D394" s="3807"/>
      <c r="E394" s="5119"/>
      <c r="F394" s="5119"/>
      <c r="G394" s="3807"/>
      <c r="H394" s="3807"/>
      <c r="I394" s="3807"/>
      <c r="J394" s="3807"/>
      <c r="K394" s="3807"/>
      <c r="L394" s="3807"/>
      <c r="M394" s="3807"/>
      <c r="N394" s="3807"/>
      <c r="O394" s="3807"/>
      <c r="P394" s="3807"/>
      <c r="Q394" s="3807"/>
      <c r="R394" s="3807"/>
      <c r="S394" s="5119"/>
      <c r="T394" s="5119"/>
      <c r="U394" s="5119"/>
      <c r="V394" s="5119"/>
      <c r="W394" s="5119"/>
      <c r="X394" s="5119"/>
      <c r="Y394" s="5119"/>
      <c r="Z394" s="5119"/>
      <c r="AA394" s="5119"/>
      <c r="AB394" s="5119"/>
      <c r="AC394" s="5119"/>
      <c r="AD394" s="3326" t="s">
        <v>2035</v>
      </c>
      <c r="AE394" s="3072"/>
      <c r="AF394" s="1160" t="s">
        <v>857</v>
      </c>
      <c r="AG394" s="1156"/>
      <c r="AH394" s="3256">
        <v>1405</v>
      </c>
      <c r="AI394" s="1156" t="s">
        <v>2137</v>
      </c>
      <c r="AJ394" s="1160" t="s">
        <v>868</v>
      </c>
      <c r="AK394" s="1156" t="s">
        <v>2142</v>
      </c>
      <c r="AL394" s="1372" t="s">
        <v>869</v>
      </c>
      <c r="AM394" s="1372" t="s">
        <v>869</v>
      </c>
      <c r="AN394" s="1154" t="s">
        <v>858</v>
      </c>
      <c r="AO394" s="1154">
        <v>2</v>
      </c>
      <c r="AP394" s="1154" t="s">
        <v>859</v>
      </c>
      <c r="AQ394" s="1154">
        <v>2</v>
      </c>
      <c r="AR394" s="1154"/>
      <c r="AS394" s="1154"/>
      <c r="AT394" s="1154"/>
      <c r="AU394" s="1154"/>
      <c r="AV394" s="860"/>
      <c r="AW394" s="4560"/>
      <c r="AX394" s="4560"/>
      <c r="AY394" s="5816"/>
      <c r="CO394" s="237"/>
    </row>
    <row r="395" spans="1:93">
      <c r="A395" s="5250"/>
      <c r="B395" s="5086"/>
      <c r="C395" s="5674"/>
      <c r="D395" s="3811"/>
      <c r="E395" s="5120"/>
      <c r="F395" s="5120"/>
      <c r="G395" s="3811"/>
      <c r="H395" s="3811"/>
      <c r="I395" s="3811"/>
      <c r="J395" s="3811"/>
      <c r="K395" s="3811"/>
      <c r="L395" s="3811"/>
      <c r="M395" s="3811"/>
      <c r="N395" s="3811"/>
      <c r="O395" s="3811"/>
      <c r="P395" s="3811"/>
      <c r="Q395" s="3811"/>
      <c r="R395" s="3811"/>
      <c r="S395" s="5120"/>
      <c r="T395" s="5120"/>
      <c r="U395" s="5120"/>
      <c r="V395" s="5120"/>
      <c r="W395" s="5120"/>
      <c r="X395" s="5120"/>
      <c r="Y395" s="5120"/>
      <c r="Z395" s="5120"/>
      <c r="AA395" s="5120"/>
      <c r="AB395" s="5120"/>
      <c r="AC395" s="5120"/>
      <c r="AD395" s="3326" t="s">
        <v>2035</v>
      </c>
      <c r="AE395" s="3071"/>
      <c r="AF395" s="1160" t="s">
        <v>857</v>
      </c>
      <c r="AG395" s="1156"/>
      <c r="AH395" s="3256">
        <v>1300</v>
      </c>
      <c r="AI395" s="1156" t="s">
        <v>2137</v>
      </c>
      <c r="AJ395" s="1160" t="s">
        <v>860</v>
      </c>
      <c r="AK395" s="1156" t="s">
        <v>2142</v>
      </c>
      <c r="AL395" s="1353" t="s">
        <v>646</v>
      </c>
      <c r="AM395" s="1353" t="s">
        <v>647</v>
      </c>
      <c r="AN395" s="1154" t="s">
        <v>858</v>
      </c>
      <c r="AO395" s="1154">
        <v>2</v>
      </c>
      <c r="AP395" s="1154" t="s">
        <v>859</v>
      </c>
      <c r="AQ395" s="1154">
        <v>2</v>
      </c>
      <c r="AR395" s="1154"/>
      <c r="AS395" s="1154"/>
      <c r="AT395" s="1154"/>
      <c r="AU395" s="1154"/>
      <c r="AV395" s="860"/>
      <c r="AW395" s="4561"/>
      <c r="AX395" s="4561"/>
      <c r="AY395" s="5819"/>
      <c r="CO395" s="237"/>
    </row>
    <row r="396" spans="1:93" s="239" customFormat="1">
      <c r="A396" s="5250"/>
      <c r="B396" s="5271" t="s">
        <v>2648</v>
      </c>
      <c r="C396" s="5672" t="s">
        <v>1092</v>
      </c>
      <c r="D396" s="5748" t="s">
        <v>3414</v>
      </c>
      <c r="E396" s="5123" t="s">
        <v>2144</v>
      </c>
      <c r="F396" s="5123" t="s">
        <v>3435</v>
      </c>
      <c r="G396" s="3806" t="s">
        <v>2028</v>
      </c>
      <c r="H396" s="3806" t="s">
        <v>2028</v>
      </c>
      <c r="I396" s="3806" t="s">
        <v>2029</v>
      </c>
      <c r="J396" s="3806" t="s">
        <v>2029</v>
      </c>
      <c r="K396" s="3806">
        <v>6</v>
      </c>
      <c r="L396" s="3806">
        <v>0</v>
      </c>
      <c r="M396" s="3806">
        <v>31</v>
      </c>
      <c r="N396" s="3806">
        <v>6</v>
      </c>
      <c r="O396" s="3806">
        <v>0</v>
      </c>
      <c r="P396" s="3806">
        <v>31</v>
      </c>
      <c r="Q396" s="3806" t="s">
        <v>2140</v>
      </c>
      <c r="R396" s="3806" t="s">
        <v>2141</v>
      </c>
      <c r="S396" s="5123">
        <v>5162</v>
      </c>
      <c r="T396" s="5123">
        <v>5162</v>
      </c>
      <c r="U396" s="5123">
        <v>6360</v>
      </c>
      <c r="V396" s="5123">
        <v>512</v>
      </c>
      <c r="W396" s="5123">
        <v>512</v>
      </c>
      <c r="X396" s="5123">
        <v>652</v>
      </c>
      <c r="Y396" s="5123">
        <v>4</v>
      </c>
      <c r="Z396" s="5123">
        <v>2</v>
      </c>
      <c r="AA396" s="5123" t="s">
        <v>2032</v>
      </c>
      <c r="AB396" s="5123" t="s">
        <v>2033</v>
      </c>
      <c r="AC396" s="5123" t="s">
        <v>2137</v>
      </c>
      <c r="AD396" s="3326" t="s">
        <v>2035</v>
      </c>
      <c r="AE396" s="3079" t="s">
        <v>6172</v>
      </c>
      <c r="AF396" s="1372" t="s">
        <v>857</v>
      </c>
      <c r="AG396" s="1364"/>
      <c r="AH396" s="3256">
        <v>270</v>
      </c>
      <c r="AI396" s="1364" t="s">
        <v>2137</v>
      </c>
      <c r="AJ396" s="1372" t="s">
        <v>854</v>
      </c>
      <c r="AK396" s="1364" t="s">
        <v>2142</v>
      </c>
      <c r="AL396" s="1353" t="s">
        <v>1135</v>
      </c>
      <c r="AM396" s="1353" t="s">
        <v>1134</v>
      </c>
      <c r="AN396" s="1353" t="s">
        <v>858</v>
      </c>
      <c r="AO396" s="1353">
        <v>2</v>
      </c>
      <c r="AP396" s="1353" t="s">
        <v>859</v>
      </c>
      <c r="AQ396" s="1353">
        <v>2</v>
      </c>
      <c r="AR396" s="1353"/>
      <c r="AS396" s="1353"/>
      <c r="AT396" s="1353"/>
      <c r="AU396" s="1353"/>
      <c r="AV396" s="860"/>
      <c r="AW396" s="5084" t="s">
        <v>2466</v>
      </c>
      <c r="AX396" s="5084" t="s">
        <v>2452</v>
      </c>
      <c r="AY396" s="5136" t="s">
        <v>3115</v>
      </c>
    </row>
    <row r="397" spans="1:93" s="239" customFormat="1">
      <c r="A397" s="5250"/>
      <c r="B397" s="5272"/>
      <c r="C397" s="5673"/>
      <c r="D397" s="5749"/>
      <c r="E397" s="5119"/>
      <c r="F397" s="5119"/>
      <c r="G397" s="3807"/>
      <c r="H397" s="3807"/>
      <c r="I397" s="3807"/>
      <c r="J397" s="3807"/>
      <c r="K397" s="3807"/>
      <c r="L397" s="3807"/>
      <c r="M397" s="3807"/>
      <c r="N397" s="3807"/>
      <c r="O397" s="3807"/>
      <c r="P397" s="3807"/>
      <c r="Q397" s="3807"/>
      <c r="R397" s="3807"/>
      <c r="S397" s="5119"/>
      <c r="T397" s="5119"/>
      <c r="U397" s="5119"/>
      <c r="V397" s="5119"/>
      <c r="W397" s="5119"/>
      <c r="X397" s="5119"/>
      <c r="Y397" s="5119"/>
      <c r="Z397" s="5119"/>
      <c r="AA397" s="5119"/>
      <c r="AB397" s="5119"/>
      <c r="AC397" s="5119"/>
      <c r="AD397" s="3326" t="s">
        <v>2035</v>
      </c>
      <c r="AE397" s="3072"/>
      <c r="AF397" s="1372" t="s">
        <v>857</v>
      </c>
      <c r="AG397" s="1364"/>
      <c r="AH397" s="3256">
        <v>1405</v>
      </c>
      <c r="AI397" s="1364" t="s">
        <v>2137</v>
      </c>
      <c r="AJ397" s="1372" t="s">
        <v>868</v>
      </c>
      <c r="AK397" s="1364" t="s">
        <v>2142</v>
      </c>
      <c r="AL397" s="1372" t="s">
        <v>869</v>
      </c>
      <c r="AM397" s="1372" t="s">
        <v>869</v>
      </c>
      <c r="AN397" s="1353" t="s">
        <v>858</v>
      </c>
      <c r="AO397" s="1353">
        <v>2</v>
      </c>
      <c r="AP397" s="1353" t="s">
        <v>859</v>
      </c>
      <c r="AQ397" s="1353">
        <v>2</v>
      </c>
      <c r="AR397" s="1353"/>
      <c r="AS397" s="1353"/>
      <c r="AT397" s="1353"/>
      <c r="AU397" s="1353"/>
      <c r="AV397" s="860"/>
      <c r="AW397" s="5085"/>
      <c r="AX397" s="5085"/>
      <c r="AY397" s="5807"/>
    </row>
    <row r="398" spans="1:93" s="239" customFormat="1">
      <c r="A398" s="5250"/>
      <c r="B398" s="5273"/>
      <c r="C398" s="5674"/>
      <c r="D398" s="5750"/>
      <c r="E398" s="5120"/>
      <c r="F398" s="5120"/>
      <c r="G398" s="3811"/>
      <c r="H398" s="3811"/>
      <c r="I398" s="3811"/>
      <c r="J398" s="3811"/>
      <c r="K398" s="3811"/>
      <c r="L398" s="3811"/>
      <c r="M398" s="3811"/>
      <c r="N398" s="3811"/>
      <c r="O398" s="3811"/>
      <c r="P398" s="3811"/>
      <c r="Q398" s="3811"/>
      <c r="R398" s="3811"/>
      <c r="S398" s="5120"/>
      <c r="T398" s="5120"/>
      <c r="U398" s="5120"/>
      <c r="V398" s="5120"/>
      <c r="W398" s="5120"/>
      <c r="X398" s="5120"/>
      <c r="Y398" s="5120"/>
      <c r="Z398" s="5120"/>
      <c r="AA398" s="5120"/>
      <c r="AB398" s="5120"/>
      <c r="AC398" s="5120"/>
      <c r="AD398" s="3326" t="s">
        <v>2035</v>
      </c>
      <c r="AE398" s="3071"/>
      <c r="AF398" s="1372" t="s">
        <v>857</v>
      </c>
      <c r="AG398" s="1364"/>
      <c r="AH398" s="3256">
        <v>1300</v>
      </c>
      <c r="AI398" s="1364" t="s">
        <v>2137</v>
      </c>
      <c r="AJ398" s="1372" t="s">
        <v>860</v>
      </c>
      <c r="AK398" s="1364" t="s">
        <v>2142</v>
      </c>
      <c r="AL398" s="1353" t="s">
        <v>646</v>
      </c>
      <c r="AM398" s="1353" t="s">
        <v>647</v>
      </c>
      <c r="AN398" s="1353" t="s">
        <v>858</v>
      </c>
      <c r="AO398" s="1353">
        <v>2</v>
      </c>
      <c r="AP398" s="1353" t="s">
        <v>859</v>
      </c>
      <c r="AQ398" s="1353">
        <v>2</v>
      </c>
      <c r="AR398" s="1353"/>
      <c r="AS398" s="1353"/>
      <c r="AT398" s="1353"/>
      <c r="AU398" s="1353"/>
      <c r="AV398" s="860"/>
      <c r="AW398" s="5086"/>
      <c r="AX398" s="5086"/>
      <c r="AY398" s="5808"/>
    </row>
    <row r="399" spans="1:93" s="239" customFormat="1">
      <c r="A399" s="5250"/>
      <c r="B399" s="5271" t="s">
        <v>3263</v>
      </c>
      <c r="C399" s="5672" t="s">
        <v>3630</v>
      </c>
      <c r="D399" s="5457" t="s">
        <v>3415</v>
      </c>
      <c r="E399" s="5123" t="s">
        <v>2144</v>
      </c>
      <c r="F399" s="5123" t="s">
        <v>3436</v>
      </c>
      <c r="G399" s="3806" t="s">
        <v>2028</v>
      </c>
      <c r="H399" s="3806" t="s">
        <v>2028</v>
      </c>
      <c r="I399" s="3806" t="s">
        <v>2029</v>
      </c>
      <c r="J399" s="3806" t="s">
        <v>2029</v>
      </c>
      <c r="K399" s="3806">
        <v>6</v>
      </c>
      <c r="L399" s="3806">
        <v>0</v>
      </c>
      <c r="M399" s="3806">
        <v>31</v>
      </c>
      <c r="N399" s="3806">
        <v>6</v>
      </c>
      <c r="O399" s="3806">
        <v>0</v>
      </c>
      <c r="P399" s="3806">
        <v>31</v>
      </c>
      <c r="Q399" s="3806" t="s">
        <v>2140</v>
      </c>
      <c r="R399" s="3806" t="s">
        <v>2141</v>
      </c>
      <c r="S399" s="5123">
        <v>12542</v>
      </c>
      <c r="T399" s="5123">
        <v>12542</v>
      </c>
      <c r="U399" s="5123">
        <v>23968</v>
      </c>
      <c r="V399" s="5123">
        <v>512</v>
      </c>
      <c r="W399" s="5123">
        <v>512</v>
      </c>
      <c r="X399" s="5123">
        <v>1168</v>
      </c>
      <c r="Y399" s="5123">
        <v>1</v>
      </c>
      <c r="Z399" s="5123">
        <v>1</v>
      </c>
      <c r="AA399" s="5123" t="s">
        <v>2136</v>
      </c>
      <c r="AB399" s="5123" t="s">
        <v>2136</v>
      </c>
      <c r="AC399" s="5123" t="s">
        <v>2137</v>
      </c>
      <c r="AD399" s="3326" t="s">
        <v>2035</v>
      </c>
      <c r="AE399" s="3079" t="s">
        <v>6173</v>
      </c>
      <c r="AF399" s="1372" t="s">
        <v>857</v>
      </c>
      <c r="AG399" s="1364"/>
      <c r="AH399" s="3256">
        <v>270</v>
      </c>
      <c r="AI399" s="1364" t="s">
        <v>2137</v>
      </c>
      <c r="AJ399" s="1372" t="s">
        <v>854</v>
      </c>
      <c r="AK399" s="1364" t="s">
        <v>2142</v>
      </c>
      <c r="AL399" s="1372" t="s">
        <v>866</v>
      </c>
      <c r="AM399" s="1353" t="s">
        <v>867</v>
      </c>
      <c r="AN399" s="1353" t="s">
        <v>858</v>
      </c>
      <c r="AO399" s="1353">
        <v>2</v>
      </c>
      <c r="AP399" s="1353" t="s">
        <v>859</v>
      </c>
      <c r="AQ399" s="1353">
        <v>2</v>
      </c>
      <c r="AR399" s="1353"/>
      <c r="AS399" s="1353"/>
      <c r="AT399" s="1353"/>
      <c r="AU399" s="1353"/>
      <c r="AV399" s="860"/>
      <c r="AW399" s="5084" t="s">
        <v>2468</v>
      </c>
      <c r="AX399" s="5084" t="s">
        <v>2452</v>
      </c>
      <c r="AY399" s="5136" t="s">
        <v>3286</v>
      </c>
    </row>
    <row r="400" spans="1:93" s="239" customFormat="1">
      <c r="A400" s="5250"/>
      <c r="B400" s="5272"/>
      <c r="C400" s="5673"/>
      <c r="D400" s="5458"/>
      <c r="E400" s="5119"/>
      <c r="F400" s="5119"/>
      <c r="G400" s="3807"/>
      <c r="H400" s="3807"/>
      <c r="I400" s="3807"/>
      <c r="J400" s="3807"/>
      <c r="K400" s="3807"/>
      <c r="L400" s="3807"/>
      <c r="M400" s="3807"/>
      <c r="N400" s="3807"/>
      <c r="O400" s="3807"/>
      <c r="P400" s="3807"/>
      <c r="Q400" s="3807"/>
      <c r="R400" s="3807"/>
      <c r="S400" s="5119"/>
      <c r="T400" s="5119"/>
      <c r="U400" s="5119"/>
      <c r="V400" s="5119"/>
      <c r="W400" s="5119"/>
      <c r="X400" s="5119"/>
      <c r="Y400" s="5119"/>
      <c r="Z400" s="5119"/>
      <c r="AA400" s="5119"/>
      <c r="AB400" s="5119"/>
      <c r="AC400" s="5119"/>
      <c r="AD400" s="3326" t="s">
        <v>2035</v>
      </c>
      <c r="AE400" s="3072"/>
      <c r="AF400" s="1372" t="s">
        <v>857</v>
      </c>
      <c r="AG400" s="1364"/>
      <c r="AH400" s="3256">
        <v>1405</v>
      </c>
      <c r="AI400" s="1364" t="s">
        <v>2137</v>
      </c>
      <c r="AJ400" s="1372" t="s">
        <v>868</v>
      </c>
      <c r="AK400" s="1364" t="s">
        <v>2142</v>
      </c>
      <c r="AL400" s="1372" t="s">
        <v>869</v>
      </c>
      <c r="AM400" s="1372" t="s">
        <v>869</v>
      </c>
      <c r="AN400" s="1353" t="s">
        <v>858</v>
      </c>
      <c r="AO400" s="1353">
        <v>2</v>
      </c>
      <c r="AP400" s="1353" t="s">
        <v>859</v>
      </c>
      <c r="AQ400" s="1353">
        <v>1</v>
      </c>
      <c r="AR400" s="1353"/>
      <c r="AS400" s="1353"/>
      <c r="AT400" s="1353"/>
      <c r="AU400" s="1353"/>
      <c r="AV400" s="860"/>
      <c r="AW400" s="5085"/>
      <c r="AX400" s="5085"/>
      <c r="AY400" s="5807"/>
    </row>
    <row r="401" spans="1:93" s="239" customFormat="1">
      <c r="A401" s="5250"/>
      <c r="B401" s="5273"/>
      <c r="C401" s="5674"/>
      <c r="D401" s="5756"/>
      <c r="E401" s="5120"/>
      <c r="F401" s="5120"/>
      <c r="G401" s="3811"/>
      <c r="H401" s="3811"/>
      <c r="I401" s="3811"/>
      <c r="J401" s="3811"/>
      <c r="K401" s="3811"/>
      <c r="L401" s="3811"/>
      <c r="M401" s="3811"/>
      <c r="N401" s="3811"/>
      <c r="O401" s="3811"/>
      <c r="P401" s="3811"/>
      <c r="Q401" s="3811"/>
      <c r="R401" s="3811"/>
      <c r="S401" s="5120"/>
      <c r="T401" s="5120"/>
      <c r="U401" s="5120"/>
      <c r="V401" s="5120"/>
      <c r="W401" s="5120"/>
      <c r="X401" s="5120"/>
      <c r="Y401" s="5120"/>
      <c r="Z401" s="5120"/>
      <c r="AA401" s="5120"/>
      <c r="AB401" s="5120"/>
      <c r="AC401" s="5120"/>
      <c r="AD401" s="3321" t="s">
        <v>2035</v>
      </c>
      <c r="AE401" s="3071"/>
      <c r="AF401" s="1350" t="s">
        <v>857</v>
      </c>
      <c r="AG401" s="255"/>
      <c r="AH401" s="3236">
        <v>1300</v>
      </c>
      <c r="AI401" s="255" t="s">
        <v>2137</v>
      </c>
      <c r="AJ401" s="1350" t="s">
        <v>860</v>
      </c>
      <c r="AK401" s="255" t="s">
        <v>2142</v>
      </c>
      <c r="AL401" s="1353" t="s">
        <v>646</v>
      </c>
      <c r="AM401" s="1353" t="s">
        <v>647</v>
      </c>
      <c r="AN401" s="1343" t="s">
        <v>858</v>
      </c>
      <c r="AO401" s="1343">
        <v>2</v>
      </c>
      <c r="AP401" s="1343" t="s">
        <v>859</v>
      </c>
      <c r="AQ401" s="1343">
        <v>2</v>
      </c>
      <c r="AR401" s="1343"/>
      <c r="AS401" s="1343"/>
      <c r="AT401" s="1343"/>
      <c r="AU401" s="1343"/>
      <c r="AV401" s="2990"/>
      <c r="AW401" s="5086"/>
      <c r="AX401" s="5086"/>
      <c r="AY401" s="5808"/>
    </row>
    <row r="402" spans="1:93" s="239" customFormat="1">
      <c r="A402" s="5250"/>
      <c r="B402" s="5271" t="s">
        <v>2648</v>
      </c>
      <c r="C402" s="5672" t="s">
        <v>3630</v>
      </c>
      <c r="D402" s="5457" t="s">
        <v>3416</v>
      </c>
      <c r="E402" s="5123" t="s">
        <v>2144</v>
      </c>
      <c r="F402" s="5123" t="s">
        <v>3437</v>
      </c>
      <c r="G402" s="3806" t="s">
        <v>2028</v>
      </c>
      <c r="H402" s="3806" t="s">
        <v>2028</v>
      </c>
      <c r="I402" s="3806" t="s">
        <v>2029</v>
      </c>
      <c r="J402" s="3806" t="s">
        <v>2029</v>
      </c>
      <c r="K402" s="3806">
        <v>6</v>
      </c>
      <c r="L402" s="3806">
        <v>0</v>
      </c>
      <c r="M402" s="3806">
        <v>31</v>
      </c>
      <c r="N402" s="3806">
        <v>6</v>
      </c>
      <c r="O402" s="3806">
        <v>0</v>
      </c>
      <c r="P402" s="3806">
        <v>31</v>
      </c>
      <c r="Q402" s="3806" t="s">
        <v>2140</v>
      </c>
      <c r="R402" s="3806" t="s">
        <v>2141</v>
      </c>
      <c r="S402" s="5123">
        <v>12542</v>
      </c>
      <c r="T402" s="5123">
        <v>12542</v>
      </c>
      <c r="U402" s="5123">
        <v>16854</v>
      </c>
      <c r="V402" s="5123">
        <v>512</v>
      </c>
      <c r="W402" s="5123">
        <v>512</v>
      </c>
      <c r="X402" s="5123">
        <v>894</v>
      </c>
      <c r="Y402" s="5123">
        <v>4</v>
      </c>
      <c r="Z402" s="5123">
        <v>2</v>
      </c>
      <c r="AA402" s="5123" t="s">
        <v>2032</v>
      </c>
      <c r="AB402" s="5123" t="s">
        <v>2033</v>
      </c>
      <c r="AC402" s="5123" t="s">
        <v>2137</v>
      </c>
      <c r="AD402" s="3326" t="s">
        <v>2035</v>
      </c>
      <c r="AE402" s="3079" t="s">
        <v>6173</v>
      </c>
      <c r="AF402" s="1372" t="s">
        <v>857</v>
      </c>
      <c r="AG402" s="1364"/>
      <c r="AH402" s="3256">
        <v>270</v>
      </c>
      <c r="AI402" s="1364" t="s">
        <v>2137</v>
      </c>
      <c r="AJ402" s="1372" t="s">
        <v>854</v>
      </c>
      <c r="AK402" s="1364" t="s">
        <v>2142</v>
      </c>
      <c r="AL402" s="1372" t="s">
        <v>866</v>
      </c>
      <c r="AM402" s="1353" t="s">
        <v>867</v>
      </c>
      <c r="AN402" s="1353" t="s">
        <v>858</v>
      </c>
      <c r="AO402" s="1353">
        <v>2</v>
      </c>
      <c r="AP402" s="1353" t="s">
        <v>859</v>
      </c>
      <c r="AQ402" s="1353">
        <v>2</v>
      </c>
      <c r="AR402" s="1353"/>
      <c r="AS402" s="1353"/>
      <c r="AT402" s="1353"/>
      <c r="AU402" s="1353"/>
      <c r="AV402" s="860"/>
      <c r="AW402" s="5084" t="s">
        <v>2468</v>
      </c>
      <c r="AX402" s="5084" t="s">
        <v>2452</v>
      </c>
      <c r="AY402" s="5136" t="s">
        <v>3115</v>
      </c>
    </row>
    <row r="403" spans="1:93" s="239" customFormat="1">
      <c r="A403" s="5250"/>
      <c r="B403" s="5272"/>
      <c r="C403" s="5673"/>
      <c r="D403" s="5458"/>
      <c r="E403" s="5119"/>
      <c r="F403" s="5119"/>
      <c r="G403" s="3807"/>
      <c r="H403" s="3807"/>
      <c r="I403" s="3807"/>
      <c r="J403" s="3807"/>
      <c r="K403" s="3807"/>
      <c r="L403" s="3807"/>
      <c r="M403" s="3807"/>
      <c r="N403" s="3807"/>
      <c r="O403" s="3807"/>
      <c r="P403" s="3807"/>
      <c r="Q403" s="3807"/>
      <c r="R403" s="3807"/>
      <c r="S403" s="5119"/>
      <c r="T403" s="5119"/>
      <c r="U403" s="5119"/>
      <c r="V403" s="5119"/>
      <c r="W403" s="5119"/>
      <c r="X403" s="5119"/>
      <c r="Y403" s="5119"/>
      <c r="Z403" s="5119"/>
      <c r="AA403" s="5119"/>
      <c r="AB403" s="5119"/>
      <c r="AC403" s="5119"/>
      <c r="AD403" s="3326" t="s">
        <v>2035</v>
      </c>
      <c r="AE403" s="3072"/>
      <c r="AF403" s="1372" t="s">
        <v>857</v>
      </c>
      <c r="AG403" s="1364"/>
      <c r="AH403" s="3256">
        <v>1405</v>
      </c>
      <c r="AI403" s="1364" t="s">
        <v>2137</v>
      </c>
      <c r="AJ403" s="1372" t="s">
        <v>868</v>
      </c>
      <c r="AK403" s="1364" t="s">
        <v>2142</v>
      </c>
      <c r="AL403" s="1372" t="s">
        <v>869</v>
      </c>
      <c r="AM403" s="1372" t="s">
        <v>869</v>
      </c>
      <c r="AN403" s="1353" t="s">
        <v>858</v>
      </c>
      <c r="AO403" s="1353">
        <v>2</v>
      </c>
      <c r="AP403" s="1353" t="s">
        <v>859</v>
      </c>
      <c r="AQ403" s="1353">
        <v>1</v>
      </c>
      <c r="AR403" s="1353"/>
      <c r="AS403" s="1353"/>
      <c r="AT403" s="1353"/>
      <c r="AU403" s="1353"/>
      <c r="AV403" s="860"/>
      <c r="AW403" s="5085"/>
      <c r="AX403" s="5085"/>
      <c r="AY403" s="5807"/>
    </row>
    <row r="404" spans="1:93" s="239" customFormat="1">
      <c r="A404" s="5250"/>
      <c r="B404" s="5273"/>
      <c r="C404" s="5674"/>
      <c r="D404" s="5756"/>
      <c r="E404" s="5120"/>
      <c r="F404" s="5120"/>
      <c r="G404" s="3811"/>
      <c r="H404" s="3811"/>
      <c r="I404" s="3811"/>
      <c r="J404" s="3811"/>
      <c r="K404" s="3811"/>
      <c r="L404" s="3811"/>
      <c r="M404" s="3811"/>
      <c r="N404" s="3811"/>
      <c r="O404" s="3811"/>
      <c r="P404" s="3811"/>
      <c r="Q404" s="3811"/>
      <c r="R404" s="3811"/>
      <c r="S404" s="5120"/>
      <c r="T404" s="5120"/>
      <c r="U404" s="5120"/>
      <c r="V404" s="5120"/>
      <c r="W404" s="5120"/>
      <c r="X404" s="5120"/>
      <c r="Y404" s="5120"/>
      <c r="Z404" s="5120"/>
      <c r="AA404" s="5120"/>
      <c r="AB404" s="5120"/>
      <c r="AC404" s="5120"/>
      <c r="AD404" s="3326" t="s">
        <v>2035</v>
      </c>
      <c r="AE404" s="3071"/>
      <c r="AF404" s="1372" t="s">
        <v>857</v>
      </c>
      <c r="AG404" s="1364"/>
      <c r="AH404" s="3256">
        <v>1300</v>
      </c>
      <c r="AI404" s="1364" t="s">
        <v>2137</v>
      </c>
      <c r="AJ404" s="1372" t="s">
        <v>860</v>
      </c>
      <c r="AK404" s="1364" t="s">
        <v>2142</v>
      </c>
      <c r="AL404" s="1353" t="s">
        <v>646</v>
      </c>
      <c r="AM404" s="1353" t="s">
        <v>647</v>
      </c>
      <c r="AN404" s="1353" t="s">
        <v>858</v>
      </c>
      <c r="AO404" s="1353">
        <v>2</v>
      </c>
      <c r="AP404" s="1353" t="s">
        <v>859</v>
      </c>
      <c r="AQ404" s="1353">
        <v>2</v>
      </c>
      <c r="AR404" s="1353"/>
      <c r="AS404" s="1353"/>
      <c r="AT404" s="1353"/>
      <c r="AU404" s="1353"/>
      <c r="AV404" s="860"/>
      <c r="AW404" s="5086"/>
      <c r="AX404" s="5086"/>
      <c r="AY404" s="5808"/>
    </row>
    <row r="405" spans="1:93">
      <c r="A405" s="5250"/>
      <c r="B405" s="5272" t="s">
        <v>2648</v>
      </c>
      <c r="C405" s="5735" t="s">
        <v>3630</v>
      </c>
      <c r="D405" s="5753" t="s">
        <v>3136</v>
      </c>
      <c r="E405" s="5738" t="s">
        <v>2144</v>
      </c>
      <c r="F405" s="5738" t="s">
        <v>3143</v>
      </c>
      <c r="G405" s="5742" t="s">
        <v>2028</v>
      </c>
      <c r="H405" s="5742" t="s">
        <v>2028</v>
      </c>
      <c r="I405" s="5742" t="s">
        <v>2029</v>
      </c>
      <c r="J405" s="5742" t="s">
        <v>2029</v>
      </c>
      <c r="K405" s="5742">
        <v>6</v>
      </c>
      <c r="L405" s="5742">
        <v>0</v>
      </c>
      <c r="M405" s="5742">
        <v>31</v>
      </c>
      <c r="N405" s="5742">
        <v>6</v>
      </c>
      <c r="O405" s="5742">
        <v>0</v>
      </c>
      <c r="P405" s="5742">
        <v>31</v>
      </c>
      <c r="Q405" s="5742" t="s">
        <v>2140</v>
      </c>
      <c r="R405" s="5742" t="s">
        <v>2141</v>
      </c>
      <c r="S405" s="5738">
        <v>12542</v>
      </c>
      <c r="T405" s="5874">
        <v>12542</v>
      </c>
      <c r="U405" s="5770">
        <v>14484</v>
      </c>
      <c r="V405" s="5738">
        <v>512</v>
      </c>
      <c r="W405" s="5738">
        <v>512</v>
      </c>
      <c r="X405" s="5770">
        <v>804</v>
      </c>
      <c r="Y405" s="5738">
        <v>4</v>
      </c>
      <c r="Z405" s="5738">
        <v>2</v>
      </c>
      <c r="AA405" s="5738" t="s">
        <v>2032</v>
      </c>
      <c r="AB405" s="5738" t="s">
        <v>2033</v>
      </c>
      <c r="AC405" s="5738" t="s">
        <v>2137</v>
      </c>
      <c r="AD405" s="3332" t="s">
        <v>2035</v>
      </c>
      <c r="AE405" s="3079" t="s">
        <v>6173</v>
      </c>
      <c r="AF405" s="1370" t="s">
        <v>857</v>
      </c>
      <c r="AG405" s="1396"/>
      <c r="AH405" s="3262">
        <v>270</v>
      </c>
      <c r="AI405" s="1396" t="s">
        <v>2137</v>
      </c>
      <c r="AJ405" s="1370" t="s">
        <v>854</v>
      </c>
      <c r="AK405" s="1396" t="s">
        <v>2142</v>
      </c>
      <c r="AL405" s="1207" t="s">
        <v>866</v>
      </c>
      <c r="AM405" s="1209" t="s">
        <v>867</v>
      </c>
      <c r="AN405" s="1371" t="s">
        <v>858</v>
      </c>
      <c r="AO405" s="1371">
        <v>2</v>
      </c>
      <c r="AP405" s="1371" t="s">
        <v>859</v>
      </c>
      <c r="AQ405" s="1371">
        <v>2</v>
      </c>
      <c r="AR405" s="1371"/>
      <c r="AS405" s="1371"/>
      <c r="AT405" s="1371"/>
      <c r="AU405" s="1371"/>
      <c r="AV405" s="3003"/>
      <c r="AW405" s="5804" t="s">
        <v>2468</v>
      </c>
      <c r="AX405" s="5804" t="s">
        <v>2452</v>
      </c>
      <c r="AY405" s="5816" t="s">
        <v>3115</v>
      </c>
      <c r="CO405" s="237"/>
    </row>
    <row r="406" spans="1:93">
      <c r="A406" s="5250"/>
      <c r="B406" s="5085"/>
      <c r="C406" s="5735"/>
      <c r="D406" s="5753"/>
      <c r="E406" s="5738"/>
      <c r="F406" s="5738"/>
      <c r="G406" s="5742"/>
      <c r="H406" s="5742"/>
      <c r="I406" s="5742"/>
      <c r="J406" s="5742"/>
      <c r="K406" s="5742"/>
      <c r="L406" s="5742"/>
      <c r="M406" s="5742"/>
      <c r="N406" s="5742"/>
      <c r="O406" s="5742"/>
      <c r="P406" s="5742"/>
      <c r="Q406" s="5742"/>
      <c r="R406" s="5742"/>
      <c r="S406" s="5738"/>
      <c r="T406" s="5874"/>
      <c r="U406" s="5770"/>
      <c r="V406" s="5738"/>
      <c r="W406" s="5738"/>
      <c r="X406" s="5770"/>
      <c r="Y406" s="5738"/>
      <c r="Z406" s="5738"/>
      <c r="AA406" s="5738"/>
      <c r="AB406" s="5738"/>
      <c r="AC406" s="5738"/>
      <c r="AD406" s="1200" t="s">
        <v>2035</v>
      </c>
      <c r="AE406" s="3072"/>
      <c r="AF406" s="1207" t="s">
        <v>857</v>
      </c>
      <c r="AG406" s="1208"/>
      <c r="AH406" s="1209">
        <v>1405</v>
      </c>
      <c r="AI406" s="1208" t="s">
        <v>2137</v>
      </c>
      <c r="AJ406" s="1207" t="s">
        <v>868</v>
      </c>
      <c r="AK406" s="1208" t="s">
        <v>2142</v>
      </c>
      <c r="AL406" s="1207" t="s">
        <v>869</v>
      </c>
      <c r="AM406" s="1207" t="s">
        <v>869</v>
      </c>
      <c r="AN406" s="1209" t="s">
        <v>858</v>
      </c>
      <c r="AO406" s="1209">
        <v>2</v>
      </c>
      <c r="AP406" s="1209" t="s">
        <v>859</v>
      </c>
      <c r="AQ406" s="1209">
        <v>2</v>
      </c>
      <c r="AR406" s="1209"/>
      <c r="AS406" s="1209"/>
      <c r="AT406" s="1209"/>
      <c r="AU406" s="1209"/>
      <c r="AV406" s="1217"/>
      <c r="AW406" s="5804"/>
      <c r="AX406" s="5804"/>
      <c r="AY406" s="5816"/>
      <c r="CO406" s="237"/>
    </row>
    <row r="407" spans="1:93" ht="13.5" thickBot="1">
      <c r="A407" s="5251"/>
      <c r="B407" s="5121"/>
      <c r="C407" s="5736"/>
      <c r="D407" s="5754"/>
      <c r="E407" s="5755"/>
      <c r="F407" s="5755"/>
      <c r="G407" s="5769"/>
      <c r="H407" s="5769"/>
      <c r="I407" s="5769"/>
      <c r="J407" s="5769"/>
      <c r="K407" s="5769"/>
      <c r="L407" s="5769"/>
      <c r="M407" s="5769"/>
      <c r="N407" s="5769"/>
      <c r="O407" s="5769"/>
      <c r="P407" s="5769"/>
      <c r="Q407" s="5769"/>
      <c r="R407" s="5769"/>
      <c r="S407" s="5755"/>
      <c r="T407" s="5875"/>
      <c r="U407" s="5806"/>
      <c r="V407" s="5755"/>
      <c r="W407" s="5755"/>
      <c r="X407" s="5806"/>
      <c r="Y407" s="5755"/>
      <c r="Z407" s="5755"/>
      <c r="AA407" s="5755"/>
      <c r="AB407" s="5755"/>
      <c r="AC407" s="5755"/>
      <c r="AD407" s="1202" t="s">
        <v>2035</v>
      </c>
      <c r="AE407" s="3074"/>
      <c r="AF407" s="1210" t="s">
        <v>857</v>
      </c>
      <c r="AG407" s="1211"/>
      <c r="AH407" s="1212">
        <v>1300</v>
      </c>
      <c r="AI407" s="1211" t="s">
        <v>2137</v>
      </c>
      <c r="AJ407" s="1210" t="s">
        <v>860</v>
      </c>
      <c r="AK407" s="1211" t="s">
        <v>2142</v>
      </c>
      <c r="AL407" s="1212" t="s">
        <v>646</v>
      </c>
      <c r="AM407" s="1212" t="s">
        <v>647</v>
      </c>
      <c r="AN407" s="1212" t="s">
        <v>858</v>
      </c>
      <c r="AO407" s="1212">
        <v>2</v>
      </c>
      <c r="AP407" s="1212" t="s">
        <v>859</v>
      </c>
      <c r="AQ407" s="1212">
        <v>2</v>
      </c>
      <c r="AR407" s="1212"/>
      <c r="AS407" s="1212"/>
      <c r="AT407" s="1212"/>
      <c r="AU407" s="1212"/>
      <c r="AV407" s="3049"/>
      <c r="AW407" s="5815"/>
      <c r="AX407" s="5815"/>
      <c r="AY407" s="5817"/>
      <c r="CO407" s="237"/>
    </row>
    <row r="408" spans="1:93" s="239" customFormat="1">
      <c r="A408" s="5249" t="s">
        <v>3886</v>
      </c>
      <c r="B408" s="5274" t="s">
        <v>3263</v>
      </c>
      <c r="C408" s="5716" t="s">
        <v>2650</v>
      </c>
      <c r="D408" s="5761" t="s">
        <v>3418</v>
      </c>
      <c r="E408" s="5472" t="s">
        <v>2157</v>
      </c>
      <c r="F408" s="5472" t="s">
        <v>3444</v>
      </c>
      <c r="G408" s="3827" t="s">
        <v>2028</v>
      </c>
      <c r="H408" s="3827" t="s">
        <v>2028</v>
      </c>
      <c r="I408" s="3827" t="s">
        <v>2029</v>
      </c>
      <c r="J408" s="3827" t="s">
        <v>2029</v>
      </c>
      <c r="K408" s="3827">
        <v>8</v>
      </c>
      <c r="L408" s="3827">
        <v>0</v>
      </c>
      <c r="M408" s="3827">
        <v>31</v>
      </c>
      <c r="N408" s="3827">
        <v>6</v>
      </c>
      <c r="O408" s="3827">
        <v>0</v>
      </c>
      <c r="P408" s="3827">
        <v>31</v>
      </c>
      <c r="Q408" s="3827" t="s">
        <v>2140</v>
      </c>
      <c r="R408" s="3827" t="s">
        <v>2141</v>
      </c>
      <c r="S408" s="5472">
        <v>4590</v>
      </c>
      <c r="T408" s="5472">
        <v>4590</v>
      </c>
      <c r="U408" s="5472">
        <v>9162</v>
      </c>
      <c r="V408" s="5472">
        <v>512</v>
      </c>
      <c r="W408" s="5472">
        <v>512</v>
      </c>
      <c r="X408" s="5472">
        <v>1088</v>
      </c>
      <c r="Y408" s="5472">
        <v>1</v>
      </c>
      <c r="Z408" s="5472">
        <v>1</v>
      </c>
      <c r="AA408" s="5472" t="s">
        <v>2136</v>
      </c>
      <c r="AB408" s="5472" t="s">
        <v>2136</v>
      </c>
      <c r="AC408" s="5472" t="s">
        <v>2137</v>
      </c>
      <c r="AD408" s="3338" t="s">
        <v>2035</v>
      </c>
      <c r="AE408" s="1497"/>
      <c r="AF408" s="203" t="s">
        <v>857</v>
      </c>
      <c r="AG408" s="868"/>
      <c r="AH408" s="273">
        <v>270</v>
      </c>
      <c r="AI408" s="868" t="s">
        <v>2137</v>
      </c>
      <c r="AJ408" s="203" t="s">
        <v>854</v>
      </c>
      <c r="AK408" s="868" t="s">
        <v>2142</v>
      </c>
      <c r="AL408" s="203" t="s">
        <v>1218</v>
      </c>
      <c r="AM408" s="203" t="s">
        <v>1219</v>
      </c>
      <c r="AN408" s="273" t="s">
        <v>858</v>
      </c>
      <c r="AO408" s="273">
        <v>2</v>
      </c>
      <c r="AP408" s="273" t="s">
        <v>859</v>
      </c>
      <c r="AQ408" s="273">
        <v>2</v>
      </c>
      <c r="AR408" s="203"/>
      <c r="AS408" s="203"/>
      <c r="AT408" s="203"/>
      <c r="AU408" s="203"/>
      <c r="AV408" s="3050"/>
      <c r="AW408" s="5156" t="s">
        <v>2466</v>
      </c>
      <c r="AX408" s="5156" t="s">
        <v>2452</v>
      </c>
      <c r="AY408" s="5813" t="s">
        <v>3286</v>
      </c>
    </row>
    <row r="409" spans="1:93" s="239" customFormat="1">
      <c r="A409" s="5250"/>
      <c r="B409" s="5272"/>
      <c r="C409" s="5673"/>
      <c r="D409" s="5629"/>
      <c r="E409" s="5119"/>
      <c r="F409" s="5119"/>
      <c r="G409" s="3807"/>
      <c r="H409" s="3807"/>
      <c r="I409" s="3807"/>
      <c r="J409" s="3807"/>
      <c r="K409" s="3807"/>
      <c r="L409" s="3807"/>
      <c r="M409" s="3807"/>
      <c r="N409" s="3807"/>
      <c r="O409" s="3807"/>
      <c r="P409" s="3807"/>
      <c r="Q409" s="3807"/>
      <c r="R409" s="3807"/>
      <c r="S409" s="5119"/>
      <c r="T409" s="5119"/>
      <c r="U409" s="5119"/>
      <c r="V409" s="5119"/>
      <c r="W409" s="5119"/>
      <c r="X409" s="5119"/>
      <c r="Y409" s="5119"/>
      <c r="Z409" s="5119"/>
      <c r="AA409" s="5119"/>
      <c r="AB409" s="5119"/>
      <c r="AC409" s="5119"/>
      <c r="AD409" s="3326" t="s">
        <v>2035</v>
      </c>
      <c r="AE409" s="2925"/>
      <c r="AF409" s="1372" t="s">
        <v>857</v>
      </c>
      <c r="AG409" s="1364"/>
      <c r="AH409" s="3256">
        <v>1500</v>
      </c>
      <c r="AI409" s="1364" t="s">
        <v>2137</v>
      </c>
      <c r="AJ409" s="1372" t="s">
        <v>874</v>
      </c>
      <c r="AK409" s="1364" t="s">
        <v>2142</v>
      </c>
      <c r="AL409" s="1372" t="s">
        <v>342</v>
      </c>
      <c r="AM409" s="1372" t="s">
        <v>341</v>
      </c>
      <c r="AN409" s="1353" t="s">
        <v>858</v>
      </c>
      <c r="AO409" s="1353">
        <v>2</v>
      </c>
      <c r="AP409" s="1353" t="s">
        <v>859</v>
      </c>
      <c r="AQ409" s="1353">
        <v>2</v>
      </c>
      <c r="AR409" s="1372">
        <v>3</v>
      </c>
      <c r="AS409" s="1372" t="s">
        <v>875</v>
      </c>
      <c r="AT409" s="1372" t="s">
        <v>859</v>
      </c>
      <c r="AU409" s="1372" t="s">
        <v>876</v>
      </c>
      <c r="AV409" s="2998" t="s">
        <v>877</v>
      </c>
      <c r="AW409" s="5085"/>
      <c r="AX409" s="5085"/>
      <c r="AY409" s="5807"/>
    </row>
    <row r="410" spans="1:93" s="239" customFormat="1">
      <c r="A410" s="5250"/>
      <c r="B410" s="5272"/>
      <c r="C410" s="5673"/>
      <c r="D410" s="5629"/>
      <c r="E410" s="5119"/>
      <c r="F410" s="5119"/>
      <c r="G410" s="3807"/>
      <c r="H410" s="3807"/>
      <c r="I410" s="3807"/>
      <c r="J410" s="3807"/>
      <c r="K410" s="3807"/>
      <c r="L410" s="3807"/>
      <c r="M410" s="3807"/>
      <c r="N410" s="3807"/>
      <c r="O410" s="3807"/>
      <c r="P410" s="3807"/>
      <c r="Q410" s="3807"/>
      <c r="R410" s="3807"/>
      <c r="S410" s="5119"/>
      <c r="T410" s="5119"/>
      <c r="U410" s="5119"/>
      <c r="V410" s="5119"/>
      <c r="W410" s="5119"/>
      <c r="X410" s="5119"/>
      <c r="Y410" s="5119"/>
      <c r="Z410" s="5119"/>
      <c r="AA410" s="5119"/>
      <c r="AB410" s="5119"/>
      <c r="AC410" s="5119"/>
      <c r="AD410" s="3326" t="s">
        <v>2035</v>
      </c>
      <c r="AE410" s="2925"/>
      <c r="AF410" s="1372" t="s">
        <v>857</v>
      </c>
      <c r="AG410" s="1364"/>
      <c r="AH410" s="3256">
        <v>1405</v>
      </c>
      <c r="AI410" s="1364" t="s">
        <v>2137</v>
      </c>
      <c r="AJ410" s="1372" t="s">
        <v>868</v>
      </c>
      <c r="AK410" s="1364" t="s">
        <v>2142</v>
      </c>
      <c r="AL410" s="1372" t="s">
        <v>869</v>
      </c>
      <c r="AM410" s="1372" t="s">
        <v>869</v>
      </c>
      <c r="AN410" s="1353" t="s">
        <v>858</v>
      </c>
      <c r="AO410" s="1353">
        <v>2</v>
      </c>
      <c r="AP410" s="1353" t="s">
        <v>859</v>
      </c>
      <c r="AQ410" s="1353">
        <v>2</v>
      </c>
      <c r="AR410" s="1372"/>
      <c r="AS410" s="1372"/>
      <c r="AT410" s="1372"/>
      <c r="AU410" s="1372"/>
      <c r="AV410" s="2998"/>
      <c r="AW410" s="5085"/>
      <c r="AX410" s="5085"/>
      <c r="AY410" s="5807"/>
    </row>
    <row r="411" spans="1:93" s="239" customFormat="1">
      <c r="A411" s="5250"/>
      <c r="B411" s="5436"/>
      <c r="C411" s="5674"/>
      <c r="D411" s="5630"/>
      <c r="E411" s="5120"/>
      <c r="F411" s="5120"/>
      <c r="G411" s="3811"/>
      <c r="H411" s="3811"/>
      <c r="I411" s="3811"/>
      <c r="J411" s="3811"/>
      <c r="K411" s="3811"/>
      <c r="L411" s="3811"/>
      <c r="M411" s="3811"/>
      <c r="N411" s="3811"/>
      <c r="O411" s="3811"/>
      <c r="P411" s="3811"/>
      <c r="Q411" s="3811"/>
      <c r="R411" s="3811"/>
      <c r="S411" s="5120"/>
      <c r="T411" s="5120"/>
      <c r="U411" s="5120"/>
      <c r="V411" s="5120"/>
      <c r="W411" s="5120"/>
      <c r="X411" s="5120"/>
      <c r="Y411" s="5120"/>
      <c r="Z411" s="5120"/>
      <c r="AA411" s="5120"/>
      <c r="AB411" s="5120"/>
      <c r="AC411" s="5120"/>
      <c r="AD411" s="3326" t="s">
        <v>2035</v>
      </c>
      <c r="AE411" s="3073"/>
      <c r="AF411" s="1372" t="s">
        <v>857</v>
      </c>
      <c r="AG411" s="1364"/>
      <c r="AH411" s="3256">
        <v>1300</v>
      </c>
      <c r="AI411" s="1364" t="s">
        <v>2137</v>
      </c>
      <c r="AJ411" s="1372" t="s">
        <v>860</v>
      </c>
      <c r="AK411" s="1364" t="s">
        <v>2142</v>
      </c>
      <c r="AL411" s="1372" t="s">
        <v>646</v>
      </c>
      <c r="AM411" s="1372" t="s">
        <v>647</v>
      </c>
      <c r="AN411" s="1353" t="s">
        <v>858</v>
      </c>
      <c r="AO411" s="1353">
        <v>2</v>
      </c>
      <c r="AP411" s="1353" t="s">
        <v>859</v>
      </c>
      <c r="AQ411" s="1353">
        <v>2</v>
      </c>
      <c r="AR411" s="1372"/>
      <c r="AS411" s="1372"/>
      <c r="AT411" s="1372"/>
      <c r="AU411" s="1372"/>
      <c r="AV411" s="2998"/>
      <c r="AW411" s="5086"/>
      <c r="AX411" s="5086"/>
      <c r="AY411" s="5808"/>
    </row>
    <row r="412" spans="1:93" s="41" customFormat="1">
      <c r="A412" s="5250"/>
      <c r="B412" s="5793" t="s">
        <v>2648</v>
      </c>
      <c r="C412" s="5673" t="s">
        <v>2650</v>
      </c>
      <c r="D412" s="3807" t="s">
        <v>2251</v>
      </c>
      <c r="E412" s="5119" t="s">
        <v>2252</v>
      </c>
      <c r="F412" s="5119" t="s">
        <v>1501</v>
      </c>
      <c r="G412" s="3807" t="s">
        <v>2028</v>
      </c>
      <c r="H412" s="3807" t="s">
        <v>2028</v>
      </c>
      <c r="I412" s="3807" t="s">
        <v>2029</v>
      </c>
      <c r="J412" s="3807" t="s">
        <v>2029</v>
      </c>
      <c r="K412" s="3807">
        <v>8</v>
      </c>
      <c r="L412" s="3807">
        <v>0</v>
      </c>
      <c r="M412" s="3807">
        <v>31</v>
      </c>
      <c r="N412" s="3807">
        <v>8</v>
      </c>
      <c r="O412" s="3807">
        <v>0</v>
      </c>
      <c r="P412" s="3807">
        <v>31</v>
      </c>
      <c r="Q412" s="3807" t="s">
        <v>2140</v>
      </c>
      <c r="R412" s="3807" t="s">
        <v>2247</v>
      </c>
      <c r="S412" s="5119">
        <v>4590</v>
      </c>
      <c r="T412" s="5119">
        <v>4590</v>
      </c>
      <c r="U412" s="5119">
        <v>8960</v>
      </c>
      <c r="V412" s="5119">
        <v>512</v>
      </c>
      <c r="W412" s="5119">
        <v>512</v>
      </c>
      <c r="X412" s="5119">
        <v>1088</v>
      </c>
      <c r="Y412" s="5119">
        <v>8</v>
      </c>
      <c r="Z412" s="5119">
        <v>2</v>
      </c>
      <c r="AA412" s="5119" t="s">
        <v>2045</v>
      </c>
      <c r="AB412" s="5119" t="s">
        <v>2033</v>
      </c>
      <c r="AC412" s="5119" t="s">
        <v>2137</v>
      </c>
      <c r="AD412" s="3322" t="s">
        <v>2035</v>
      </c>
      <c r="AE412" s="3072"/>
      <c r="AF412" s="976" t="s">
        <v>857</v>
      </c>
      <c r="AG412" s="971"/>
      <c r="AH412" s="3238">
        <v>270</v>
      </c>
      <c r="AI412" s="971" t="s">
        <v>2137</v>
      </c>
      <c r="AJ412" s="976" t="s">
        <v>854</v>
      </c>
      <c r="AK412" s="971"/>
      <c r="AL412" s="976" t="s">
        <v>855</v>
      </c>
      <c r="AM412" s="971" t="s">
        <v>856</v>
      </c>
      <c r="AN412" s="971" t="s">
        <v>858</v>
      </c>
      <c r="AO412" s="971">
        <v>2</v>
      </c>
      <c r="AP412" s="971" t="s">
        <v>859</v>
      </c>
      <c r="AQ412" s="971">
        <v>2</v>
      </c>
      <c r="AR412" s="971"/>
      <c r="AS412" s="971"/>
      <c r="AT412" s="971"/>
      <c r="AU412" s="971"/>
      <c r="AV412" s="2997"/>
      <c r="AW412" s="4560" t="s">
        <v>2466</v>
      </c>
      <c r="AX412" s="4560" t="s">
        <v>2452</v>
      </c>
      <c r="AY412" s="4560"/>
      <c r="AZ412" s="18"/>
      <c r="BA412" s="18"/>
      <c r="BB412" s="18"/>
      <c r="BC412" s="18"/>
      <c r="BD412" s="18"/>
      <c r="BE412" s="18"/>
      <c r="BF412" s="18"/>
      <c r="BG412" s="18"/>
      <c r="BH412" s="18"/>
      <c r="BI412" s="18"/>
      <c r="BJ412" s="18"/>
      <c r="BK412" s="18"/>
      <c r="BL412" s="18"/>
      <c r="BM412" s="18"/>
      <c r="BN412" s="18"/>
      <c r="BO412" s="18"/>
      <c r="BP412" s="18"/>
      <c r="BQ412" s="18"/>
      <c r="BR412" s="18"/>
      <c r="BS412" s="18"/>
      <c r="BT412" s="18"/>
      <c r="BU412" s="18"/>
      <c r="BV412" s="18"/>
      <c r="BW412" s="18"/>
      <c r="BX412" s="18"/>
      <c r="BY412" s="18"/>
      <c r="BZ412" s="18"/>
      <c r="CA412" s="18"/>
      <c r="CB412" s="18"/>
      <c r="CC412" s="18"/>
      <c r="CD412" s="18"/>
      <c r="CE412" s="18"/>
      <c r="CF412" s="18"/>
      <c r="CG412" s="18"/>
      <c r="CH412" s="18"/>
      <c r="CI412" s="18"/>
      <c r="CJ412" s="18"/>
      <c r="CK412" s="18"/>
      <c r="CL412" s="18"/>
      <c r="CM412" s="18"/>
      <c r="CN412" s="18"/>
      <c r="CO412" s="18"/>
    </row>
    <row r="413" spans="1:93" s="41" customFormat="1">
      <c r="A413" s="5250"/>
      <c r="B413" s="4560"/>
      <c r="C413" s="5673"/>
      <c r="D413" s="3807"/>
      <c r="E413" s="5119"/>
      <c r="F413" s="5119"/>
      <c r="G413" s="3807"/>
      <c r="H413" s="3807"/>
      <c r="I413" s="3807"/>
      <c r="J413" s="3807"/>
      <c r="K413" s="3807"/>
      <c r="L413" s="3807"/>
      <c r="M413" s="3807"/>
      <c r="N413" s="3807"/>
      <c r="O413" s="3807"/>
      <c r="P413" s="3807"/>
      <c r="Q413" s="5765"/>
      <c r="R413" s="3807"/>
      <c r="S413" s="5119"/>
      <c r="T413" s="5119"/>
      <c r="U413" s="5119"/>
      <c r="V413" s="5119"/>
      <c r="W413" s="5119"/>
      <c r="X413" s="5119"/>
      <c r="Y413" s="5119"/>
      <c r="Z413" s="5119"/>
      <c r="AA413" s="5119"/>
      <c r="AB413" s="5119"/>
      <c r="AC413" s="5119"/>
      <c r="AD413" s="3326" t="s">
        <v>2035</v>
      </c>
      <c r="AE413" s="3072"/>
      <c r="AF413" s="555" t="s">
        <v>857</v>
      </c>
      <c r="AG413" s="550"/>
      <c r="AH413" s="3256">
        <v>1500</v>
      </c>
      <c r="AI413" s="550" t="s">
        <v>2137</v>
      </c>
      <c r="AJ413" s="555" t="s">
        <v>874</v>
      </c>
      <c r="AK413" s="550"/>
      <c r="AL413" s="555" t="s">
        <v>342</v>
      </c>
      <c r="AM413" s="555" t="s">
        <v>341</v>
      </c>
      <c r="AN413" s="550" t="s">
        <v>858</v>
      </c>
      <c r="AO413" s="550">
        <v>2</v>
      </c>
      <c r="AP413" s="550" t="s">
        <v>859</v>
      </c>
      <c r="AQ413" s="550">
        <v>2</v>
      </c>
      <c r="AR413" s="550">
        <v>3</v>
      </c>
      <c r="AS413" s="550" t="s">
        <v>875</v>
      </c>
      <c r="AT413" s="550" t="s">
        <v>859</v>
      </c>
      <c r="AU413" s="550" t="s">
        <v>876</v>
      </c>
      <c r="AV413" s="860" t="s">
        <v>877</v>
      </c>
      <c r="AW413" s="4560"/>
      <c r="AX413" s="4560"/>
      <c r="AY413" s="4560"/>
      <c r="AZ413" s="18"/>
      <c r="BA413" s="18"/>
      <c r="BB413" s="18"/>
      <c r="BC413" s="18"/>
      <c r="BD413" s="18"/>
      <c r="BE413" s="18"/>
      <c r="BF413" s="18"/>
      <c r="BG413" s="18"/>
      <c r="BH413" s="18"/>
      <c r="BI413" s="18"/>
      <c r="BJ413" s="18"/>
      <c r="BK413" s="18"/>
      <c r="BL413" s="18"/>
      <c r="BM413" s="18"/>
      <c r="BN413" s="18"/>
      <c r="BO413" s="18"/>
      <c r="BP413" s="18"/>
      <c r="BQ413" s="18"/>
      <c r="BR413" s="18"/>
      <c r="BS413" s="18"/>
      <c r="BT413" s="18"/>
      <c r="BU413" s="18"/>
      <c r="BV413" s="18"/>
      <c r="BW413" s="18"/>
      <c r="BX413" s="18"/>
      <c r="BY413" s="18"/>
      <c r="BZ413" s="18"/>
      <c r="CA413" s="18"/>
      <c r="CB413" s="18"/>
      <c r="CC413" s="18"/>
      <c r="CD413" s="18"/>
      <c r="CE413" s="18"/>
      <c r="CF413" s="18"/>
      <c r="CG413" s="18"/>
      <c r="CH413" s="18"/>
      <c r="CI413" s="18"/>
      <c r="CJ413" s="18"/>
      <c r="CK413" s="18"/>
      <c r="CL413" s="18"/>
      <c r="CM413" s="18"/>
      <c r="CN413" s="18"/>
      <c r="CO413" s="18"/>
    </row>
    <row r="414" spans="1:93" s="41" customFormat="1">
      <c r="A414" s="5250"/>
      <c r="B414" s="4560"/>
      <c r="C414" s="5673"/>
      <c r="D414" s="3807"/>
      <c r="E414" s="5119"/>
      <c r="F414" s="5119"/>
      <c r="G414" s="3807"/>
      <c r="H414" s="3807"/>
      <c r="I414" s="3807"/>
      <c r="J414" s="3807"/>
      <c r="K414" s="3807"/>
      <c r="L414" s="3807"/>
      <c r="M414" s="3807"/>
      <c r="N414" s="3807"/>
      <c r="O414" s="3807"/>
      <c r="P414" s="3807"/>
      <c r="Q414" s="5765"/>
      <c r="R414" s="3807"/>
      <c r="S414" s="5119"/>
      <c r="T414" s="5119"/>
      <c r="U414" s="5119"/>
      <c r="V414" s="5119"/>
      <c r="W414" s="5119"/>
      <c r="X414" s="5119"/>
      <c r="Y414" s="5119"/>
      <c r="Z414" s="5119"/>
      <c r="AA414" s="5119"/>
      <c r="AB414" s="5119"/>
      <c r="AC414" s="5119"/>
      <c r="AD414" s="3326" t="s">
        <v>2035</v>
      </c>
      <c r="AE414" s="3072"/>
      <c r="AF414" s="555" t="s">
        <v>857</v>
      </c>
      <c r="AG414" s="550"/>
      <c r="AH414" s="3256">
        <v>1405</v>
      </c>
      <c r="AI414" s="550" t="s">
        <v>2137</v>
      </c>
      <c r="AJ414" s="555" t="s">
        <v>868</v>
      </c>
      <c r="AK414" s="550"/>
      <c r="AL414" s="555" t="s">
        <v>869</v>
      </c>
      <c r="AM414" s="555" t="s">
        <v>869</v>
      </c>
      <c r="AN414" s="550" t="s">
        <v>858</v>
      </c>
      <c r="AO414" s="550">
        <v>2</v>
      </c>
      <c r="AP414" s="550" t="s">
        <v>859</v>
      </c>
      <c r="AQ414" s="550">
        <v>2</v>
      </c>
      <c r="AR414" s="550"/>
      <c r="AS414" s="550"/>
      <c r="AT414" s="550"/>
      <c r="AU414" s="550"/>
      <c r="AV414" s="860"/>
      <c r="AW414" s="4560"/>
      <c r="AX414" s="4560"/>
      <c r="AY414" s="4560"/>
      <c r="AZ414" s="18"/>
      <c r="BA414" s="18"/>
      <c r="BB414" s="18"/>
      <c r="BC414" s="18"/>
      <c r="BD414" s="18"/>
      <c r="BE414" s="18"/>
      <c r="BF414" s="18"/>
      <c r="BG414" s="18"/>
      <c r="BH414" s="18"/>
      <c r="BI414" s="18"/>
      <c r="BJ414" s="18"/>
      <c r="BK414" s="18"/>
      <c r="BL414" s="18"/>
      <c r="BM414" s="18"/>
      <c r="BN414" s="18"/>
      <c r="BO414" s="18"/>
      <c r="BP414" s="18"/>
      <c r="BQ414" s="18"/>
      <c r="BR414" s="18"/>
      <c r="BS414" s="18"/>
      <c r="BT414" s="18"/>
      <c r="BU414" s="18"/>
      <c r="BV414" s="18"/>
      <c r="BW414" s="18"/>
      <c r="BX414" s="18"/>
      <c r="BY414" s="18"/>
      <c r="BZ414" s="18"/>
      <c r="CA414" s="18"/>
      <c r="CB414" s="18"/>
      <c r="CC414" s="18"/>
      <c r="CD414" s="18"/>
      <c r="CE414" s="18"/>
      <c r="CF414" s="18"/>
      <c r="CG414" s="18"/>
      <c r="CH414" s="18"/>
      <c r="CI414" s="18"/>
      <c r="CJ414" s="18"/>
      <c r="CK414" s="18"/>
      <c r="CL414" s="18"/>
      <c r="CM414" s="18"/>
      <c r="CN414" s="18"/>
      <c r="CO414" s="18"/>
    </row>
    <row r="415" spans="1:93">
      <c r="A415" s="5250"/>
      <c r="B415" s="4561"/>
      <c r="C415" s="5674"/>
      <c r="D415" s="3811"/>
      <c r="E415" s="5120"/>
      <c r="F415" s="5120"/>
      <c r="G415" s="3811"/>
      <c r="H415" s="3811"/>
      <c r="I415" s="3811"/>
      <c r="J415" s="3811"/>
      <c r="K415" s="3811"/>
      <c r="L415" s="3811"/>
      <c r="M415" s="3811"/>
      <c r="N415" s="3811"/>
      <c r="O415" s="3811"/>
      <c r="P415" s="3811"/>
      <c r="Q415" s="5740"/>
      <c r="R415" s="3811"/>
      <c r="S415" s="5120"/>
      <c r="T415" s="5120"/>
      <c r="U415" s="5120"/>
      <c r="V415" s="5120"/>
      <c r="W415" s="5120"/>
      <c r="X415" s="5120"/>
      <c r="Y415" s="5120"/>
      <c r="Z415" s="5120"/>
      <c r="AA415" s="5120"/>
      <c r="AB415" s="5120"/>
      <c r="AC415" s="5120"/>
      <c r="AD415" s="3326" t="s">
        <v>2035</v>
      </c>
      <c r="AE415" s="3071"/>
      <c r="AF415" s="555" t="s">
        <v>857</v>
      </c>
      <c r="AG415" s="550"/>
      <c r="AH415" s="3256">
        <v>1300</v>
      </c>
      <c r="AI415" s="550" t="s">
        <v>2137</v>
      </c>
      <c r="AJ415" s="555" t="s">
        <v>860</v>
      </c>
      <c r="AK415" s="550"/>
      <c r="AL415" s="550" t="s">
        <v>646</v>
      </c>
      <c r="AM415" s="550" t="s">
        <v>647</v>
      </c>
      <c r="AN415" s="550" t="s">
        <v>858</v>
      </c>
      <c r="AO415" s="550">
        <v>2</v>
      </c>
      <c r="AP415" s="550" t="s">
        <v>859</v>
      </c>
      <c r="AQ415" s="550">
        <v>2</v>
      </c>
      <c r="AR415" s="550"/>
      <c r="AS415" s="550"/>
      <c r="AT415" s="550"/>
      <c r="AU415" s="550"/>
      <c r="AV415" s="860"/>
      <c r="AW415" s="4561"/>
      <c r="AX415" s="4561"/>
      <c r="AY415" s="4561"/>
    </row>
    <row r="416" spans="1:93" s="41" customFormat="1">
      <c r="A416" s="5250"/>
      <c r="B416" s="5751" t="s">
        <v>2648</v>
      </c>
      <c r="C416" s="5672" t="s">
        <v>2650</v>
      </c>
      <c r="D416" s="3806" t="s">
        <v>421</v>
      </c>
      <c r="E416" s="5123" t="s">
        <v>2252</v>
      </c>
      <c r="F416" s="5123" t="s">
        <v>2253</v>
      </c>
      <c r="G416" s="3806" t="s">
        <v>2028</v>
      </c>
      <c r="H416" s="3806" t="s">
        <v>2028</v>
      </c>
      <c r="I416" s="3806" t="s">
        <v>2029</v>
      </c>
      <c r="J416" s="3806" t="s">
        <v>2029</v>
      </c>
      <c r="K416" s="3806">
        <v>8</v>
      </c>
      <c r="L416" s="3806">
        <v>0</v>
      </c>
      <c r="M416" s="3806">
        <v>31</v>
      </c>
      <c r="N416" s="3806">
        <v>8</v>
      </c>
      <c r="O416" s="3806">
        <v>0</v>
      </c>
      <c r="P416" s="3806">
        <v>31</v>
      </c>
      <c r="Q416" s="3806" t="s">
        <v>2140</v>
      </c>
      <c r="R416" s="3806" t="s">
        <v>2247</v>
      </c>
      <c r="S416" s="5123">
        <v>4590</v>
      </c>
      <c r="T416" s="5123">
        <v>4590</v>
      </c>
      <c r="U416" s="5123">
        <v>8960</v>
      </c>
      <c r="V416" s="5123">
        <v>512</v>
      </c>
      <c r="W416" s="5123">
        <v>512</v>
      </c>
      <c r="X416" s="5123">
        <v>1088</v>
      </c>
      <c r="Y416" s="5123">
        <v>8</v>
      </c>
      <c r="Z416" s="5123">
        <v>4</v>
      </c>
      <c r="AA416" s="5123" t="s">
        <v>2045</v>
      </c>
      <c r="AB416" s="5123" t="s">
        <v>2032</v>
      </c>
      <c r="AC416" s="5123" t="s">
        <v>2137</v>
      </c>
      <c r="AD416" s="3326" t="s">
        <v>2035</v>
      </c>
      <c r="AE416" s="3070"/>
      <c r="AF416" s="555" t="s">
        <v>857</v>
      </c>
      <c r="AG416" s="550"/>
      <c r="AH416" s="3256">
        <v>270</v>
      </c>
      <c r="AI416" s="550" t="s">
        <v>2137</v>
      </c>
      <c r="AJ416" s="555" t="s">
        <v>854</v>
      </c>
      <c r="AK416" s="550"/>
      <c r="AL416" s="555" t="s">
        <v>855</v>
      </c>
      <c r="AM416" s="550" t="s">
        <v>856</v>
      </c>
      <c r="AN416" s="550" t="s">
        <v>858</v>
      </c>
      <c r="AO416" s="550">
        <v>2</v>
      </c>
      <c r="AP416" s="550" t="s">
        <v>859</v>
      </c>
      <c r="AQ416" s="550">
        <v>2</v>
      </c>
      <c r="AR416" s="550"/>
      <c r="AS416" s="550"/>
      <c r="AT416" s="550"/>
      <c r="AU416" s="550"/>
      <c r="AV416" s="860"/>
      <c r="AW416" s="4559" t="s">
        <v>2466</v>
      </c>
      <c r="AX416" s="4559" t="s">
        <v>2452</v>
      </c>
      <c r="AY416" s="4559"/>
      <c r="AZ416" s="18"/>
      <c r="BA416" s="18"/>
      <c r="BB416" s="18"/>
      <c r="BC416" s="18"/>
      <c r="BD416" s="18"/>
      <c r="BE416" s="18"/>
      <c r="BF416" s="18"/>
      <c r="BG416" s="18"/>
      <c r="BH416" s="18"/>
      <c r="BI416" s="18"/>
      <c r="BJ416" s="18"/>
      <c r="BK416" s="18"/>
      <c r="BL416" s="18"/>
      <c r="BM416" s="18"/>
      <c r="BN416" s="18"/>
      <c r="BO416" s="18"/>
      <c r="BP416" s="18"/>
      <c r="BQ416" s="18"/>
      <c r="BR416" s="18"/>
      <c r="BS416" s="18"/>
      <c r="BT416" s="18"/>
      <c r="BU416" s="18"/>
      <c r="BV416" s="18"/>
      <c r="BW416" s="18"/>
      <c r="BX416" s="18"/>
      <c r="BY416" s="18"/>
      <c r="BZ416" s="18"/>
      <c r="CA416" s="18"/>
      <c r="CB416" s="18"/>
      <c r="CC416" s="18"/>
      <c r="CD416" s="18"/>
      <c r="CE416" s="18"/>
      <c r="CF416" s="18"/>
      <c r="CG416" s="18"/>
      <c r="CH416" s="18"/>
      <c r="CI416" s="18"/>
      <c r="CJ416" s="18"/>
      <c r="CK416" s="18"/>
      <c r="CL416" s="18"/>
      <c r="CM416" s="18"/>
      <c r="CN416" s="18"/>
      <c r="CO416" s="18"/>
    </row>
    <row r="417" spans="1:93" s="41" customFormat="1">
      <c r="A417" s="5250"/>
      <c r="B417" s="4560"/>
      <c r="C417" s="5673"/>
      <c r="D417" s="3807"/>
      <c r="E417" s="5119"/>
      <c r="F417" s="5119"/>
      <c r="G417" s="3807"/>
      <c r="H417" s="3807"/>
      <c r="I417" s="3807"/>
      <c r="J417" s="3807"/>
      <c r="K417" s="3807"/>
      <c r="L417" s="3807"/>
      <c r="M417" s="3807"/>
      <c r="N417" s="3807"/>
      <c r="O417" s="3807"/>
      <c r="P417" s="3807"/>
      <c r="Q417" s="5765"/>
      <c r="R417" s="3807"/>
      <c r="S417" s="5119"/>
      <c r="T417" s="5119"/>
      <c r="U417" s="5119"/>
      <c r="V417" s="5119"/>
      <c r="W417" s="5119"/>
      <c r="X417" s="5119"/>
      <c r="Y417" s="5119"/>
      <c r="Z417" s="5119"/>
      <c r="AA417" s="5119"/>
      <c r="AB417" s="5119"/>
      <c r="AC417" s="5119"/>
      <c r="AD417" s="3326" t="s">
        <v>2035</v>
      </c>
      <c r="AE417" s="3072"/>
      <c r="AF417" s="555" t="s">
        <v>857</v>
      </c>
      <c r="AG417" s="550"/>
      <c r="AH417" s="3256">
        <v>1500</v>
      </c>
      <c r="AI417" s="550" t="s">
        <v>2137</v>
      </c>
      <c r="AJ417" s="555" t="s">
        <v>874</v>
      </c>
      <c r="AK417" s="550"/>
      <c r="AL417" s="555" t="s">
        <v>342</v>
      </c>
      <c r="AM417" s="555" t="s">
        <v>341</v>
      </c>
      <c r="AN417" s="550" t="s">
        <v>858</v>
      </c>
      <c r="AO417" s="550">
        <v>2</v>
      </c>
      <c r="AP417" s="550" t="s">
        <v>859</v>
      </c>
      <c r="AQ417" s="550">
        <v>2</v>
      </c>
      <c r="AR417" s="550">
        <v>3</v>
      </c>
      <c r="AS417" s="550" t="s">
        <v>875</v>
      </c>
      <c r="AT417" s="550" t="s">
        <v>859</v>
      </c>
      <c r="AU417" s="550" t="s">
        <v>876</v>
      </c>
      <c r="AV417" s="860" t="s">
        <v>877</v>
      </c>
      <c r="AW417" s="4560"/>
      <c r="AX417" s="4560"/>
      <c r="AY417" s="4560"/>
      <c r="AZ417" s="18"/>
      <c r="BA417" s="18"/>
      <c r="BB417" s="18"/>
      <c r="BC417" s="18"/>
      <c r="BD417" s="18"/>
      <c r="BE417" s="18"/>
      <c r="BF417" s="18"/>
      <c r="BG417" s="18"/>
      <c r="BH417" s="18"/>
      <c r="BI417" s="18"/>
      <c r="BJ417" s="18"/>
      <c r="BK417" s="18"/>
      <c r="BL417" s="18"/>
      <c r="BM417" s="18"/>
      <c r="BN417" s="18"/>
      <c r="BO417" s="18"/>
      <c r="BP417" s="18"/>
      <c r="BQ417" s="18"/>
      <c r="BR417" s="18"/>
      <c r="BS417" s="18"/>
      <c r="BT417" s="18"/>
      <c r="BU417" s="18"/>
      <c r="BV417" s="18"/>
      <c r="BW417" s="18"/>
      <c r="BX417" s="18"/>
      <c r="BY417" s="18"/>
      <c r="BZ417" s="18"/>
      <c r="CA417" s="18"/>
      <c r="CB417" s="18"/>
      <c r="CC417" s="18"/>
      <c r="CD417" s="18"/>
      <c r="CE417" s="18"/>
      <c r="CF417" s="18"/>
      <c r="CG417" s="18"/>
      <c r="CH417" s="18"/>
      <c r="CI417" s="18"/>
      <c r="CJ417" s="18"/>
      <c r="CK417" s="18"/>
      <c r="CL417" s="18"/>
      <c r="CM417" s="18"/>
      <c r="CN417" s="18"/>
      <c r="CO417" s="18"/>
    </row>
    <row r="418" spans="1:93" s="41" customFormat="1">
      <c r="A418" s="5250"/>
      <c r="B418" s="4560"/>
      <c r="C418" s="5673"/>
      <c r="D418" s="3807"/>
      <c r="E418" s="5119"/>
      <c r="F418" s="5119"/>
      <c r="G418" s="3807"/>
      <c r="H418" s="3807"/>
      <c r="I418" s="3807"/>
      <c r="J418" s="3807"/>
      <c r="K418" s="3807"/>
      <c r="L418" s="3807"/>
      <c r="M418" s="3807"/>
      <c r="N418" s="3807"/>
      <c r="O418" s="3807"/>
      <c r="P418" s="3807"/>
      <c r="Q418" s="5765"/>
      <c r="R418" s="3807"/>
      <c r="S418" s="5119"/>
      <c r="T418" s="5119"/>
      <c r="U418" s="5119"/>
      <c r="V418" s="5119"/>
      <c r="W418" s="5119"/>
      <c r="X418" s="5119"/>
      <c r="Y418" s="5119"/>
      <c r="Z418" s="5119"/>
      <c r="AA418" s="5119"/>
      <c r="AB418" s="5119"/>
      <c r="AC418" s="5119"/>
      <c r="AD418" s="3326" t="s">
        <v>2035</v>
      </c>
      <c r="AE418" s="3072"/>
      <c r="AF418" s="555" t="s">
        <v>857</v>
      </c>
      <c r="AG418" s="550"/>
      <c r="AH418" s="3256">
        <v>1405</v>
      </c>
      <c r="AI418" s="550" t="s">
        <v>2137</v>
      </c>
      <c r="AJ418" s="555" t="s">
        <v>868</v>
      </c>
      <c r="AK418" s="550"/>
      <c r="AL418" s="555" t="s">
        <v>869</v>
      </c>
      <c r="AM418" s="555" t="s">
        <v>869</v>
      </c>
      <c r="AN418" s="550" t="s">
        <v>858</v>
      </c>
      <c r="AO418" s="550">
        <v>2</v>
      </c>
      <c r="AP418" s="550" t="s">
        <v>859</v>
      </c>
      <c r="AQ418" s="550">
        <v>2</v>
      </c>
      <c r="AR418" s="550"/>
      <c r="AS418" s="550"/>
      <c r="AT418" s="550"/>
      <c r="AU418" s="550"/>
      <c r="AV418" s="860"/>
      <c r="AW418" s="4560"/>
      <c r="AX418" s="4560"/>
      <c r="AY418" s="4560"/>
      <c r="AZ418" s="18"/>
      <c r="BA418" s="18"/>
      <c r="BB418" s="18"/>
      <c r="BC418" s="18"/>
      <c r="BD418" s="18"/>
      <c r="BE418" s="18"/>
      <c r="BF418" s="18"/>
      <c r="BG418" s="18"/>
      <c r="BH418" s="18"/>
      <c r="BI418" s="18"/>
      <c r="BJ418" s="18"/>
      <c r="BK418" s="18"/>
      <c r="BL418" s="18"/>
      <c r="BM418" s="18"/>
      <c r="BN418" s="18"/>
      <c r="BO418" s="18"/>
      <c r="BP418" s="18"/>
      <c r="BQ418" s="18"/>
      <c r="BR418" s="18"/>
      <c r="BS418" s="18"/>
      <c r="BT418" s="18"/>
      <c r="BU418" s="18"/>
      <c r="BV418" s="18"/>
      <c r="BW418" s="18"/>
      <c r="BX418" s="18"/>
      <c r="BY418" s="18"/>
      <c r="BZ418" s="18"/>
      <c r="CA418" s="18"/>
      <c r="CB418" s="18"/>
      <c r="CC418" s="18"/>
      <c r="CD418" s="18"/>
      <c r="CE418" s="18"/>
      <c r="CF418" s="18"/>
      <c r="CG418" s="18"/>
      <c r="CH418" s="18"/>
      <c r="CI418" s="18"/>
      <c r="CJ418" s="18"/>
      <c r="CK418" s="18"/>
      <c r="CL418" s="18"/>
      <c r="CM418" s="18"/>
      <c r="CN418" s="18"/>
      <c r="CO418" s="18"/>
    </row>
    <row r="419" spans="1:93">
      <c r="A419" s="5250"/>
      <c r="B419" s="4561"/>
      <c r="C419" s="5674"/>
      <c r="D419" s="3811"/>
      <c r="E419" s="5120"/>
      <c r="F419" s="5120"/>
      <c r="G419" s="3811"/>
      <c r="H419" s="3811"/>
      <c r="I419" s="3811"/>
      <c r="J419" s="3811"/>
      <c r="K419" s="3811"/>
      <c r="L419" s="3811"/>
      <c r="M419" s="3811"/>
      <c r="N419" s="3811"/>
      <c r="O419" s="3811"/>
      <c r="P419" s="3811"/>
      <c r="Q419" s="5740"/>
      <c r="R419" s="3811"/>
      <c r="S419" s="5120"/>
      <c r="T419" s="5120"/>
      <c r="U419" s="5120"/>
      <c r="V419" s="5120"/>
      <c r="W419" s="5120"/>
      <c r="X419" s="5120"/>
      <c r="Y419" s="5120"/>
      <c r="Z419" s="5120"/>
      <c r="AA419" s="5120"/>
      <c r="AB419" s="5120"/>
      <c r="AC419" s="5120"/>
      <c r="AD419" s="3326" t="s">
        <v>2035</v>
      </c>
      <c r="AE419" s="3071"/>
      <c r="AF419" s="555" t="s">
        <v>857</v>
      </c>
      <c r="AG419" s="550"/>
      <c r="AH419" s="3256">
        <v>1300</v>
      </c>
      <c r="AI419" s="550" t="s">
        <v>2137</v>
      </c>
      <c r="AJ419" s="555" t="s">
        <v>860</v>
      </c>
      <c r="AK419" s="550"/>
      <c r="AL419" s="550" t="s">
        <v>646</v>
      </c>
      <c r="AM419" s="550" t="s">
        <v>647</v>
      </c>
      <c r="AN419" s="550" t="s">
        <v>858</v>
      </c>
      <c r="AO419" s="550">
        <v>2</v>
      </c>
      <c r="AP419" s="550" t="s">
        <v>859</v>
      </c>
      <c r="AQ419" s="550">
        <v>2</v>
      </c>
      <c r="AR419" s="550"/>
      <c r="AS419" s="550"/>
      <c r="AT419" s="550"/>
      <c r="AU419" s="550"/>
      <c r="AV419" s="860"/>
      <c r="AW419" s="4561"/>
      <c r="AX419" s="4561"/>
      <c r="AY419" s="4561"/>
    </row>
    <row r="420" spans="1:93" s="41" customFormat="1">
      <c r="A420" s="5250"/>
      <c r="B420" s="5751" t="s">
        <v>2648</v>
      </c>
      <c r="C420" s="5672" t="s">
        <v>2650</v>
      </c>
      <c r="D420" s="3806" t="s">
        <v>422</v>
      </c>
      <c r="E420" s="5123" t="s">
        <v>2252</v>
      </c>
      <c r="F420" s="5123" t="s">
        <v>2254</v>
      </c>
      <c r="G420" s="3806" t="s">
        <v>2028</v>
      </c>
      <c r="H420" s="3806" t="s">
        <v>2028</v>
      </c>
      <c r="I420" s="3806" t="s">
        <v>2029</v>
      </c>
      <c r="J420" s="3806" t="s">
        <v>2029</v>
      </c>
      <c r="K420" s="3806">
        <v>8</v>
      </c>
      <c r="L420" s="3806">
        <v>0</v>
      </c>
      <c r="M420" s="3806">
        <v>31</v>
      </c>
      <c r="N420" s="3806">
        <v>8</v>
      </c>
      <c r="O420" s="3806">
        <v>0</v>
      </c>
      <c r="P420" s="3806">
        <v>31</v>
      </c>
      <c r="Q420" s="3806" t="s">
        <v>2140</v>
      </c>
      <c r="R420" s="3806" t="s">
        <v>2247</v>
      </c>
      <c r="S420" s="5123">
        <v>4590</v>
      </c>
      <c r="T420" s="5123">
        <v>4590</v>
      </c>
      <c r="U420" s="5123">
        <v>8960</v>
      </c>
      <c r="V420" s="5123">
        <v>512</v>
      </c>
      <c r="W420" s="5123">
        <v>512</v>
      </c>
      <c r="X420" s="5123">
        <v>1088</v>
      </c>
      <c r="Y420" s="5123">
        <v>8</v>
      </c>
      <c r="Z420" s="5123">
        <v>8</v>
      </c>
      <c r="AA420" s="5123" t="s">
        <v>2045</v>
      </c>
      <c r="AB420" s="5123" t="s">
        <v>2045</v>
      </c>
      <c r="AC420" s="5123" t="s">
        <v>2137</v>
      </c>
      <c r="AD420" s="3326" t="s">
        <v>2035</v>
      </c>
      <c r="AE420" s="3070"/>
      <c r="AF420" s="555" t="s">
        <v>857</v>
      </c>
      <c r="AG420" s="550"/>
      <c r="AH420" s="3256">
        <v>270</v>
      </c>
      <c r="AI420" s="550" t="s">
        <v>2137</v>
      </c>
      <c r="AJ420" s="555" t="s">
        <v>854</v>
      </c>
      <c r="AK420" s="550"/>
      <c r="AL420" s="555" t="s">
        <v>855</v>
      </c>
      <c r="AM420" s="550" t="s">
        <v>856</v>
      </c>
      <c r="AN420" s="550" t="s">
        <v>858</v>
      </c>
      <c r="AO420" s="550">
        <v>2</v>
      </c>
      <c r="AP420" s="550" t="s">
        <v>859</v>
      </c>
      <c r="AQ420" s="550">
        <v>2</v>
      </c>
      <c r="AR420" s="550"/>
      <c r="AS420" s="550"/>
      <c r="AT420" s="550"/>
      <c r="AU420" s="550"/>
      <c r="AV420" s="860"/>
      <c r="AW420" s="4559" t="s">
        <v>2466</v>
      </c>
      <c r="AX420" s="4559" t="s">
        <v>2452</v>
      </c>
      <c r="AY420" s="4559"/>
      <c r="AZ420" s="18"/>
      <c r="BA420" s="18"/>
      <c r="BB420" s="18"/>
      <c r="BC420" s="18"/>
      <c r="BD420" s="18"/>
      <c r="BE420" s="18"/>
      <c r="BF420" s="18"/>
      <c r="BG420" s="18"/>
      <c r="BH420" s="18"/>
      <c r="BI420" s="18"/>
      <c r="BJ420" s="18"/>
      <c r="BK420" s="18"/>
      <c r="BL420" s="18"/>
      <c r="BM420" s="18"/>
      <c r="BN420" s="18"/>
      <c r="BO420" s="18"/>
      <c r="BP420" s="18"/>
      <c r="BQ420" s="18"/>
      <c r="BR420" s="18"/>
      <c r="BS420" s="18"/>
      <c r="BT420" s="18"/>
      <c r="BU420" s="18"/>
      <c r="BV420" s="18"/>
      <c r="BW420" s="18"/>
      <c r="BX420" s="18"/>
      <c r="BY420" s="18"/>
      <c r="BZ420" s="18"/>
      <c r="CA420" s="18"/>
      <c r="CB420" s="18"/>
      <c r="CC420" s="18"/>
      <c r="CD420" s="18"/>
      <c r="CE420" s="18"/>
      <c r="CF420" s="18"/>
      <c r="CG420" s="18"/>
      <c r="CH420" s="18"/>
      <c r="CI420" s="18"/>
      <c r="CJ420" s="18"/>
      <c r="CK420" s="18"/>
      <c r="CL420" s="18"/>
      <c r="CM420" s="18"/>
      <c r="CN420" s="18"/>
      <c r="CO420" s="18"/>
    </row>
    <row r="421" spans="1:93" s="41" customFormat="1">
      <c r="A421" s="5250"/>
      <c r="B421" s="4560"/>
      <c r="C421" s="5673"/>
      <c r="D421" s="3807"/>
      <c r="E421" s="5119"/>
      <c r="F421" s="5119"/>
      <c r="G421" s="3807"/>
      <c r="H421" s="3807"/>
      <c r="I421" s="3807"/>
      <c r="J421" s="3807"/>
      <c r="K421" s="3807"/>
      <c r="L421" s="3807"/>
      <c r="M421" s="3807"/>
      <c r="N421" s="3807"/>
      <c r="O421" s="3807"/>
      <c r="P421" s="3807"/>
      <c r="Q421" s="5765"/>
      <c r="R421" s="3807"/>
      <c r="S421" s="5119"/>
      <c r="T421" s="5119"/>
      <c r="U421" s="5119"/>
      <c r="V421" s="5119"/>
      <c r="W421" s="5119"/>
      <c r="X421" s="5119"/>
      <c r="Y421" s="5119"/>
      <c r="Z421" s="5119"/>
      <c r="AA421" s="5119"/>
      <c r="AB421" s="5119"/>
      <c r="AC421" s="5119"/>
      <c r="AD421" s="3326" t="s">
        <v>2035</v>
      </c>
      <c r="AE421" s="3072"/>
      <c r="AF421" s="555" t="s">
        <v>857</v>
      </c>
      <c r="AG421" s="550"/>
      <c r="AH421" s="3256">
        <v>1500</v>
      </c>
      <c r="AI421" s="550" t="s">
        <v>2137</v>
      </c>
      <c r="AJ421" s="555" t="s">
        <v>874</v>
      </c>
      <c r="AK421" s="550"/>
      <c r="AL421" s="555" t="s">
        <v>342</v>
      </c>
      <c r="AM421" s="555" t="s">
        <v>341</v>
      </c>
      <c r="AN421" s="550" t="s">
        <v>858</v>
      </c>
      <c r="AO421" s="550">
        <v>2</v>
      </c>
      <c r="AP421" s="550" t="s">
        <v>859</v>
      </c>
      <c r="AQ421" s="550">
        <v>2</v>
      </c>
      <c r="AR421" s="550">
        <v>3</v>
      </c>
      <c r="AS421" s="550" t="s">
        <v>875</v>
      </c>
      <c r="AT421" s="550" t="s">
        <v>859</v>
      </c>
      <c r="AU421" s="550" t="s">
        <v>876</v>
      </c>
      <c r="AV421" s="860" t="s">
        <v>877</v>
      </c>
      <c r="AW421" s="4560"/>
      <c r="AX421" s="4560"/>
      <c r="AY421" s="4560"/>
      <c r="AZ421" s="18"/>
      <c r="BA421" s="18"/>
      <c r="BB421" s="18"/>
      <c r="BC421" s="18"/>
      <c r="BD421" s="18"/>
      <c r="BE421" s="18"/>
      <c r="BF421" s="18"/>
      <c r="BG421" s="18"/>
      <c r="BH421" s="18"/>
      <c r="BI421" s="18"/>
      <c r="BJ421" s="18"/>
      <c r="BK421" s="18"/>
      <c r="BL421" s="18"/>
      <c r="BM421" s="18"/>
      <c r="BN421" s="18"/>
      <c r="BO421" s="18"/>
      <c r="BP421" s="18"/>
      <c r="BQ421" s="18"/>
      <c r="BR421" s="18"/>
      <c r="BS421" s="18"/>
      <c r="BT421" s="18"/>
      <c r="BU421" s="18"/>
      <c r="BV421" s="18"/>
      <c r="BW421" s="18"/>
      <c r="BX421" s="18"/>
      <c r="BY421" s="18"/>
      <c r="BZ421" s="18"/>
      <c r="CA421" s="18"/>
      <c r="CB421" s="18"/>
      <c r="CC421" s="18"/>
      <c r="CD421" s="18"/>
      <c r="CE421" s="18"/>
      <c r="CF421" s="18"/>
      <c r="CG421" s="18"/>
      <c r="CH421" s="18"/>
      <c r="CI421" s="18"/>
      <c r="CJ421" s="18"/>
      <c r="CK421" s="18"/>
      <c r="CL421" s="18"/>
      <c r="CM421" s="18"/>
      <c r="CN421" s="18"/>
      <c r="CO421" s="18"/>
    </row>
    <row r="422" spans="1:93" s="41" customFormat="1">
      <c r="A422" s="5250"/>
      <c r="B422" s="4560"/>
      <c r="C422" s="5673"/>
      <c r="D422" s="3807"/>
      <c r="E422" s="5119"/>
      <c r="F422" s="5119"/>
      <c r="G422" s="3807"/>
      <c r="H422" s="3807"/>
      <c r="I422" s="3807"/>
      <c r="J422" s="3807"/>
      <c r="K422" s="3807"/>
      <c r="L422" s="3807"/>
      <c r="M422" s="3807"/>
      <c r="N422" s="3807"/>
      <c r="O422" s="3807"/>
      <c r="P422" s="3807"/>
      <c r="Q422" s="5765"/>
      <c r="R422" s="3807"/>
      <c r="S422" s="5119"/>
      <c r="T422" s="5119"/>
      <c r="U422" s="5119"/>
      <c r="V422" s="5119"/>
      <c r="W422" s="5119"/>
      <c r="X422" s="5119"/>
      <c r="Y422" s="5119"/>
      <c r="Z422" s="5119"/>
      <c r="AA422" s="5119"/>
      <c r="AB422" s="5119"/>
      <c r="AC422" s="5119"/>
      <c r="AD422" s="3326" t="s">
        <v>2035</v>
      </c>
      <c r="AE422" s="3072"/>
      <c r="AF422" s="555" t="s">
        <v>857</v>
      </c>
      <c r="AG422" s="550"/>
      <c r="AH422" s="3256">
        <v>1405</v>
      </c>
      <c r="AI422" s="550" t="s">
        <v>2137</v>
      </c>
      <c r="AJ422" s="555" t="s">
        <v>868</v>
      </c>
      <c r="AK422" s="550"/>
      <c r="AL422" s="555" t="s">
        <v>869</v>
      </c>
      <c r="AM422" s="555" t="s">
        <v>869</v>
      </c>
      <c r="AN422" s="550" t="s">
        <v>858</v>
      </c>
      <c r="AO422" s="550">
        <v>2</v>
      </c>
      <c r="AP422" s="550" t="s">
        <v>859</v>
      </c>
      <c r="AQ422" s="550">
        <v>2</v>
      </c>
      <c r="AR422" s="550"/>
      <c r="AS422" s="550"/>
      <c r="AT422" s="550"/>
      <c r="AU422" s="550"/>
      <c r="AV422" s="860"/>
      <c r="AW422" s="4560"/>
      <c r="AX422" s="4560"/>
      <c r="AY422" s="4560"/>
      <c r="AZ422" s="18"/>
      <c r="BA422" s="18"/>
      <c r="BB422" s="18"/>
      <c r="BC422" s="18"/>
      <c r="BD422" s="18"/>
      <c r="BE422" s="18"/>
      <c r="BF422" s="18"/>
      <c r="BG422" s="18"/>
      <c r="BH422" s="18"/>
      <c r="BI422" s="18"/>
      <c r="BJ422" s="18"/>
      <c r="BK422" s="18"/>
      <c r="BL422" s="18"/>
      <c r="BM422" s="18"/>
      <c r="BN422" s="18"/>
      <c r="BO422" s="18"/>
      <c r="BP422" s="18"/>
      <c r="BQ422" s="18"/>
      <c r="BR422" s="18"/>
      <c r="BS422" s="18"/>
      <c r="BT422" s="18"/>
      <c r="BU422" s="18"/>
      <c r="BV422" s="18"/>
      <c r="BW422" s="18"/>
      <c r="BX422" s="18"/>
      <c r="BY422" s="18"/>
      <c r="BZ422" s="18"/>
      <c r="CA422" s="18"/>
      <c r="CB422" s="18"/>
      <c r="CC422" s="18"/>
      <c r="CD422" s="18"/>
      <c r="CE422" s="18"/>
      <c r="CF422" s="18"/>
      <c r="CG422" s="18"/>
      <c r="CH422" s="18"/>
      <c r="CI422" s="18"/>
      <c r="CJ422" s="18"/>
      <c r="CK422" s="18"/>
      <c r="CL422" s="18"/>
      <c r="CM422" s="18"/>
      <c r="CN422" s="18"/>
      <c r="CO422" s="18"/>
    </row>
    <row r="423" spans="1:93">
      <c r="A423" s="5250"/>
      <c r="B423" s="4561"/>
      <c r="C423" s="5674"/>
      <c r="D423" s="3811"/>
      <c r="E423" s="5120"/>
      <c r="F423" s="5120"/>
      <c r="G423" s="3811"/>
      <c r="H423" s="3811"/>
      <c r="I423" s="3811"/>
      <c r="J423" s="3811"/>
      <c r="K423" s="3811"/>
      <c r="L423" s="3811"/>
      <c r="M423" s="3811"/>
      <c r="N423" s="3811"/>
      <c r="O423" s="3811"/>
      <c r="P423" s="3811"/>
      <c r="Q423" s="5740"/>
      <c r="R423" s="3811"/>
      <c r="S423" s="5120"/>
      <c r="T423" s="5120"/>
      <c r="U423" s="5120"/>
      <c r="V423" s="5120"/>
      <c r="W423" s="5120"/>
      <c r="X423" s="5120"/>
      <c r="Y423" s="5120"/>
      <c r="Z423" s="5120"/>
      <c r="AA423" s="5120"/>
      <c r="AB423" s="5120"/>
      <c r="AC423" s="5120"/>
      <c r="AD423" s="3326" t="s">
        <v>2035</v>
      </c>
      <c r="AE423" s="3071"/>
      <c r="AF423" s="555" t="s">
        <v>857</v>
      </c>
      <c r="AG423" s="550"/>
      <c r="AH423" s="3256">
        <v>1300</v>
      </c>
      <c r="AI423" s="550" t="s">
        <v>2137</v>
      </c>
      <c r="AJ423" s="555" t="s">
        <v>860</v>
      </c>
      <c r="AK423" s="550"/>
      <c r="AL423" s="550" t="s">
        <v>646</v>
      </c>
      <c r="AM423" s="550" t="s">
        <v>647</v>
      </c>
      <c r="AN423" s="550" t="s">
        <v>858</v>
      </c>
      <c r="AO423" s="550">
        <v>2</v>
      </c>
      <c r="AP423" s="550" t="s">
        <v>859</v>
      </c>
      <c r="AQ423" s="550">
        <v>2</v>
      </c>
      <c r="AR423" s="550"/>
      <c r="AS423" s="550"/>
      <c r="AT423" s="550"/>
      <c r="AU423" s="550"/>
      <c r="AV423" s="860"/>
      <c r="AW423" s="4561"/>
      <c r="AX423" s="4561"/>
      <c r="AY423" s="4561"/>
    </row>
    <row r="424" spans="1:93" s="41" customFormat="1">
      <c r="A424" s="5250"/>
      <c r="B424" s="5751" t="s">
        <v>2648</v>
      </c>
      <c r="C424" s="5672" t="s">
        <v>2650</v>
      </c>
      <c r="D424" s="3806" t="s">
        <v>423</v>
      </c>
      <c r="E424" s="5123" t="s">
        <v>2252</v>
      </c>
      <c r="F424" s="5123" t="s">
        <v>2255</v>
      </c>
      <c r="G424" s="3806" t="s">
        <v>2028</v>
      </c>
      <c r="H424" s="3806" t="s">
        <v>2028</v>
      </c>
      <c r="I424" s="3806" t="s">
        <v>2029</v>
      </c>
      <c r="J424" s="3806" t="s">
        <v>2029</v>
      </c>
      <c r="K424" s="3806">
        <v>8</v>
      </c>
      <c r="L424" s="3806">
        <v>0</v>
      </c>
      <c r="M424" s="3806">
        <v>31</v>
      </c>
      <c r="N424" s="3806">
        <v>8</v>
      </c>
      <c r="O424" s="3806">
        <v>0</v>
      </c>
      <c r="P424" s="3806">
        <v>31</v>
      </c>
      <c r="Q424" s="3806" t="s">
        <v>2140</v>
      </c>
      <c r="R424" s="3806" t="s">
        <v>2247</v>
      </c>
      <c r="S424" s="5123">
        <v>4448</v>
      </c>
      <c r="T424" s="5123">
        <v>4448</v>
      </c>
      <c r="U424" s="5123">
        <v>8064</v>
      </c>
      <c r="V424" s="5123">
        <v>512</v>
      </c>
      <c r="W424" s="5123">
        <v>512</v>
      </c>
      <c r="X424" s="5123">
        <v>832</v>
      </c>
      <c r="Y424" s="5123">
        <v>8</v>
      </c>
      <c r="Z424" s="5123">
        <v>2</v>
      </c>
      <c r="AA424" s="5123" t="s">
        <v>2045</v>
      </c>
      <c r="AB424" s="5123" t="s">
        <v>2033</v>
      </c>
      <c r="AC424" s="5123" t="s">
        <v>2137</v>
      </c>
      <c r="AD424" s="3326" t="s">
        <v>2035</v>
      </c>
      <c r="AE424" s="3070"/>
      <c r="AF424" s="555" t="s">
        <v>857</v>
      </c>
      <c r="AG424" s="550"/>
      <c r="AH424" s="3256">
        <v>270</v>
      </c>
      <c r="AI424" s="550" t="s">
        <v>2137</v>
      </c>
      <c r="AJ424" s="555" t="s">
        <v>854</v>
      </c>
      <c r="AK424" s="550"/>
      <c r="AL424" s="555" t="s">
        <v>855</v>
      </c>
      <c r="AM424" s="550" t="s">
        <v>856</v>
      </c>
      <c r="AN424" s="550" t="s">
        <v>858</v>
      </c>
      <c r="AO424" s="550">
        <v>2</v>
      </c>
      <c r="AP424" s="550" t="s">
        <v>859</v>
      </c>
      <c r="AQ424" s="550">
        <v>2</v>
      </c>
      <c r="AR424" s="550"/>
      <c r="AS424" s="550"/>
      <c r="AT424" s="550"/>
      <c r="AU424" s="550"/>
      <c r="AV424" s="860"/>
      <c r="AW424" s="4559" t="s">
        <v>2466</v>
      </c>
      <c r="AX424" s="4559" t="s">
        <v>2452</v>
      </c>
      <c r="AY424" s="4559"/>
      <c r="AZ424" s="18"/>
      <c r="BA424" s="18"/>
      <c r="BB424" s="18"/>
      <c r="BC424" s="18"/>
      <c r="BD424" s="18"/>
      <c r="BE424" s="18"/>
      <c r="BF424" s="18"/>
      <c r="BG424" s="18"/>
      <c r="BH424" s="18"/>
      <c r="BI424" s="18"/>
      <c r="BJ424" s="18"/>
      <c r="BK424" s="18"/>
      <c r="BL424" s="18"/>
      <c r="BM424" s="18"/>
      <c r="BN424" s="18"/>
      <c r="BO424" s="18"/>
      <c r="BP424" s="18"/>
      <c r="BQ424" s="18"/>
      <c r="BR424" s="18"/>
      <c r="BS424" s="18"/>
      <c r="BT424" s="18"/>
      <c r="BU424" s="18"/>
      <c r="BV424" s="18"/>
      <c r="BW424" s="18"/>
      <c r="BX424" s="18"/>
      <c r="BY424" s="18"/>
      <c r="BZ424" s="18"/>
      <c r="CA424" s="18"/>
      <c r="CB424" s="18"/>
      <c r="CC424" s="18"/>
      <c r="CD424" s="18"/>
      <c r="CE424" s="18"/>
      <c r="CF424" s="18"/>
      <c r="CG424" s="18"/>
      <c r="CH424" s="18"/>
      <c r="CI424" s="18"/>
      <c r="CJ424" s="18"/>
      <c r="CK424" s="18"/>
      <c r="CL424" s="18"/>
      <c r="CM424" s="18"/>
      <c r="CN424" s="18"/>
      <c r="CO424" s="18"/>
    </row>
    <row r="425" spans="1:93" s="41" customFormat="1">
      <c r="A425" s="5250"/>
      <c r="B425" s="4560"/>
      <c r="C425" s="5673"/>
      <c r="D425" s="3807"/>
      <c r="E425" s="5119"/>
      <c r="F425" s="5119"/>
      <c r="G425" s="3807"/>
      <c r="H425" s="3807"/>
      <c r="I425" s="3807"/>
      <c r="J425" s="3807"/>
      <c r="K425" s="3807"/>
      <c r="L425" s="3807"/>
      <c r="M425" s="3807"/>
      <c r="N425" s="3807"/>
      <c r="O425" s="3807"/>
      <c r="P425" s="3807"/>
      <c r="Q425" s="5765"/>
      <c r="R425" s="3807"/>
      <c r="S425" s="5119"/>
      <c r="T425" s="5119"/>
      <c r="U425" s="5119"/>
      <c r="V425" s="5119"/>
      <c r="W425" s="5119"/>
      <c r="X425" s="5119"/>
      <c r="Y425" s="5119"/>
      <c r="Z425" s="5119"/>
      <c r="AA425" s="5119"/>
      <c r="AB425" s="5119"/>
      <c r="AC425" s="5119"/>
      <c r="AD425" s="3326" t="s">
        <v>2035</v>
      </c>
      <c r="AE425" s="3072"/>
      <c r="AF425" s="555" t="s">
        <v>857</v>
      </c>
      <c r="AG425" s="550"/>
      <c r="AH425" s="3256">
        <v>1500</v>
      </c>
      <c r="AI425" s="550" t="s">
        <v>2137</v>
      </c>
      <c r="AJ425" s="555" t="s">
        <v>874</v>
      </c>
      <c r="AK425" s="550"/>
      <c r="AL425" s="555" t="s">
        <v>342</v>
      </c>
      <c r="AM425" s="555" t="s">
        <v>341</v>
      </c>
      <c r="AN425" s="550" t="s">
        <v>858</v>
      </c>
      <c r="AO425" s="550">
        <v>2</v>
      </c>
      <c r="AP425" s="550" t="s">
        <v>859</v>
      </c>
      <c r="AQ425" s="550">
        <v>2</v>
      </c>
      <c r="AR425" s="550">
        <v>3</v>
      </c>
      <c r="AS425" s="550" t="s">
        <v>875</v>
      </c>
      <c r="AT425" s="550" t="s">
        <v>859</v>
      </c>
      <c r="AU425" s="550" t="s">
        <v>876</v>
      </c>
      <c r="AV425" s="860" t="s">
        <v>877</v>
      </c>
      <c r="AW425" s="4560"/>
      <c r="AX425" s="4560"/>
      <c r="AY425" s="4560"/>
      <c r="AZ425" s="18"/>
      <c r="BA425" s="18"/>
      <c r="BB425" s="18"/>
      <c r="BC425" s="18"/>
      <c r="BD425" s="18"/>
      <c r="BE425" s="18"/>
      <c r="BF425" s="18"/>
      <c r="BG425" s="18"/>
      <c r="BH425" s="18"/>
      <c r="BI425" s="18"/>
      <c r="BJ425" s="18"/>
      <c r="BK425" s="18"/>
      <c r="BL425" s="18"/>
      <c r="BM425" s="18"/>
      <c r="BN425" s="18"/>
      <c r="BO425" s="18"/>
      <c r="BP425" s="18"/>
      <c r="BQ425" s="18"/>
      <c r="BR425" s="18"/>
      <c r="BS425" s="18"/>
      <c r="BT425" s="18"/>
      <c r="BU425" s="18"/>
      <c r="BV425" s="18"/>
      <c r="BW425" s="18"/>
      <c r="BX425" s="18"/>
      <c r="BY425" s="18"/>
      <c r="BZ425" s="18"/>
      <c r="CA425" s="18"/>
      <c r="CB425" s="18"/>
      <c r="CC425" s="18"/>
      <c r="CD425" s="18"/>
      <c r="CE425" s="18"/>
      <c r="CF425" s="18"/>
      <c r="CG425" s="18"/>
      <c r="CH425" s="18"/>
      <c r="CI425" s="18"/>
      <c r="CJ425" s="18"/>
      <c r="CK425" s="18"/>
      <c r="CL425" s="18"/>
      <c r="CM425" s="18"/>
      <c r="CN425" s="18"/>
      <c r="CO425" s="18"/>
    </row>
    <row r="426" spans="1:93" s="41" customFormat="1">
      <c r="A426" s="5250"/>
      <c r="B426" s="4560"/>
      <c r="C426" s="5673"/>
      <c r="D426" s="3807"/>
      <c r="E426" s="5119"/>
      <c r="F426" s="5119"/>
      <c r="G426" s="3807"/>
      <c r="H426" s="3807"/>
      <c r="I426" s="3807"/>
      <c r="J426" s="3807"/>
      <c r="K426" s="3807"/>
      <c r="L426" s="3807"/>
      <c r="M426" s="3807"/>
      <c r="N426" s="3807"/>
      <c r="O426" s="3807"/>
      <c r="P426" s="3807"/>
      <c r="Q426" s="5765"/>
      <c r="R426" s="3807"/>
      <c r="S426" s="5119"/>
      <c r="T426" s="5119"/>
      <c r="U426" s="5119"/>
      <c r="V426" s="5119"/>
      <c r="W426" s="5119"/>
      <c r="X426" s="5119"/>
      <c r="Y426" s="5119"/>
      <c r="Z426" s="5119"/>
      <c r="AA426" s="5119"/>
      <c r="AB426" s="5119"/>
      <c r="AC426" s="5119"/>
      <c r="AD426" s="3326" t="s">
        <v>2035</v>
      </c>
      <c r="AE426" s="3072"/>
      <c r="AF426" s="555" t="s">
        <v>857</v>
      </c>
      <c r="AG426" s="550"/>
      <c r="AH426" s="3256">
        <v>1405</v>
      </c>
      <c r="AI426" s="550" t="s">
        <v>2137</v>
      </c>
      <c r="AJ426" s="555" t="s">
        <v>868</v>
      </c>
      <c r="AK426" s="550"/>
      <c r="AL426" s="555" t="s">
        <v>869</v>
      </c>
      <c r="AM426" s="555" t="s">
        <v>869</v>
      </c>
      <c r="AN426" s="550" t="s">
        <v>858</v>
      </c>
      <c r="AO426" s="550">
        <v>2</v>
      </c>
      <c r="AP426" s="550" t="s">
        <v>859</v>
      </c>
      <c r="AQ426" s="550">
        <v>2</v>
      </c>
      <c r="AR426" s="550"/>
      <c r="AS426" s="550"/>
      <c r="AT426" s="550"/>
      <c r="AU426" s="550"/>
      <c r="AV426" s="860"/>
      <c r="AW426" s="4560"/>
      <c r="AX426" s="4560"/>
      <c r="AY426" s="4560"/>
      <c r="AZ426" s="18"/>
      <c r="BA426" s="18"/>
      <c r="BB426" s="18"/>
      <c r="BC426" s="18"/>
      <c r="BD426" s="18"/>
      <c r="BE426" s="18"/>
      <c r="BF426" s="18"/>
      <c r="BG426" s="18"/>
      <c r="BH426" s="18"/>
      <c r="BI426" s="18"/>
      <c r="BJ426" s="18"/>
      <c r="BK426" s="18"/>
      <c r="BL426" s="18"/>
      <c r="BM426" s="18"/>
      <c r="BN426" s="18"/>
      <c r="BO426" s="18"/>
      <c r="BP426" s="18"/>
      <c r="BQ426" s="18"/>
      <c r="BR426" s="18"/>
      <c r="BS426" s="18"/>
      <c r="BT426" s="18"/>
      <c r="BU426" s="18"/>
      <c r="BV426" s="18"/>
      <c r="BW426" s="18"/>
      <c r="BX426" s="18"/>
      <c r="BY426" s="18"/>
      <c r="BZ426" s="18"/>
      <c r="CA426" s="18"/>
      <c r="CB426" s="18"/>
      <c r="CC426" s="18"/>
      <c r="CD426" s="18"/>
      <c r="CE426" s="18"/>
      <c r="CF426" s="18"/>
      <c r="CG426" s="18"/>
      <c r="CH426" s="18"/>
      <c r="CI426" s="18"/>
      <c r="CJ426" s="18"/>
      <c r="CK426" s="18"/>
      <c r="CL426" s="18"/>
      <c r="CM426" s="18"/>
      <c r="CN426" s="18"/>
      <c r="CO426" s="18"/>
    </row>
    <row r="427" spans="1:93" s="41" customFormat="1">
      <c r="A427" s="5250"/>
      <c r="B427" s="4561"/>
      <c r="C427" s="5674"/>
      <c r="D427" s="3811"/>
      <c r="E427" s="5120"/>
      <c r="F427" s="5120"/>
      <c r="G427" s="3811"/>
      <c r="H427" s="3811"/>
      <c r="I427" s="3811"/>
      <c r="J427" s="3811"/>
      <c r="K427" s="3811"/>
      <c r="L427" s="3811"/>
      <c r="M427" s="3811"/>
      <c r="N427" s="3811"/>
      <c r="O427" s="3811"/>
      <c r="P427" s="3811"/>
      <c r="Q427" s="5740"/>
      <c r="R427" s="3811"/>
      <c r="S427" s="5120"/>
      <c r="T427" s="5120"/>
      <c r="U427" s="5120"/>
      <c r="V427" s="5120"/>
      <c r="W427" s="5120"/>
      <c r="X427" s="5120"/>
      <c r="Y427" s="5120"/>
      <c r="Z427" s="5120"/>
      <c r="AA427" s="5120"/>
      <c r="AB427" s="5120"/>
      <c r="AC427" s="5120"/>
      <c r="AD427" s="3326" t="s">
        <v>2035</v>
      </c>
      <c r="AE427" s="3071"/>
      <c r="AF427" s="555" t="s">
        <v>857</v>
      </c>
      <c r="AG427" s="550"/>
      <c r="AH427" s="3256">
        <v>1300</v>
      </c>
      <c r="AI427" s="550" t="s">
        <v>2137</v>
      </c>
      <c r="AJ427" s="555" t="s">
        <v>860</v>
      </c>
      <c r="AK427" s="550"/>
      <c r="AL427" s="550" t="s">
        <v>646</v>
      </c>
      <c r="AM427" s="550" t="s">
        <v>647</v>
      </c>
      <c r="AN427" s="550" t="s">
        <v>858</v>
      </c>
      <c r="AO427" s="550">
        <v>2</v>
      </c>
      <c r="AP427" s="550" t="s">
        <v>859</v>
      </c>
      <c r="AQ427" s="550">
        <v>2</v>
      </c>
      <c r="AR427" s="550"/>
      <c r="AS427" s="550"/>
      <c r="AT427" s="550"/>
      <c r="AU427" s="550"/>
      <c r="AV427" s="860"/>
      <c r="AW427" s="4561"/>
      <c r="AX427" s="4561"/>
      <c r="AY427" s="4561"/>
      <c r="AZ427" s="18"/>
      <c r="BA427" s="18"/>
      <c r="BB427" s="18"/>
      <c r="BC427" s="18"/>
      <c r="BD427" s="18"/>
      <c r="BE427" s="18"/>
      <c r="BF427" s="18"/>
      <c r="BG427" s="18"/>
      <c r="BH427" s="18"/>
      <c r="BI427" s="18"/>
      <c r="BJ427" s="18"/>
      <c r="BK427" s="18"/>
      <c r="BL427" s="18"/>
      <c r="BM427" s="18"/>
      <c r="BN427" s="18"/>
      <c r="BO427" s="18"/>
      <c r="BP427" s="18"/>
      <c r="BQ427" s="18"/>
      <c r="BR427" s="18"/>
      <c r="BS427" s="18"/>
      <c r="BT427" s="18"/>
      <c r="BU427" s="18"/>
      <c r="BV427" s="18"/>
      <c r="BW427" s="18"/>
      <c r="BX427" s="18"/>
      <c r="BY427" s="18"/>
      <c r="BZ427" s="18"/>
      <c r="CA427" s="18"/>
      <c r="CB427" s="18"/>
      <c r="CC427" s="18"/>
      <c r="CD427" s="18"/>
      <c r="CE427" s="18"/>
      <c r="CF427" s="18"/>
      <c r="CG427" s="18"/>
      <c r="CH427" s="18"/>
      <c r="CI427" s="18"/>
      <c r="CJ427" s="18"/>
      <c r="CK427" s="18"/>
      <c r="CL427" s="18"/>
      <c r="CM427" s="18"/>
      <c r="CN427" s="18"/>
      <c r="CO427" s="18"/>
    </row>
    <row r="428" spans="1:93" s="41" customFormat="1">
      <c r="A428" s="5250"/>
      <c r="B428" s="5751" t="s">
        <v>2648</v>
      </c>
      <c r="C428" s="5672" t="s">
        <v>2650</v>
      </c>
      <c r="D428" s="3806" t="s">
        <v>424</v>
      </c>
      <c r="E428" s="5123" t="s">
        <v>2252</v>
      </c>
      <c r="F428" s="5123" t="s">
        <v>2256</v>
      </c>
      <c r="G428" s="3806" t="s">
        <v>2028</v>
      </c>
      <c r="H428" s="3806" t="s">
        <v>2028</v>
      </c>
      <c r="I428" s="3806" t="s">
        <v>2029</v>
      </c>
      <c r="J428" s="3806" t="s">
        <v>2029</v>
      </c>
      <c r="K428" s="3806">
        <v>8</v>
      </c>
      <c r="L428" s="3806">
        <v>0</v>
      </c>
      <c r="M428" s="3806">
        <v>31</v>
      </c>
      <c r="N428" s="3806">
        <v>8</v>
      </c>
      <c r="O428" s="3806">
        <v>0</v>
      </c>
      <c r="P428" s="3806">
        <v>31</v>
      </c>
      <c r="Q428" s="3806" t="s">
        <v>2140</v>
      </c>
      <c r="R428" s="3806" t="s">
        <v>2247</v>
      </c>
      <c r="S428" s="5123">
        <v>4192</v>
      </c>
      <c r="T428" s="5123">
        <v>4192</v>
      </c>
      <c r="U428" s="5123">
        <v>6272</v>
      </c>
      <c r="V428" s="5123">
        <v>512</v>
      </c>
      <c r="W428" s="5123">
        <v>512</v>
      </c>
      <c r="X428" s="5123">
        <v>768</v>
      </c>
      <c r="Y428" s="5123">
        <v>8</v>
      </c>
      <c r="Z428" s="5123">
        <v>2</v>
      </c>
      <c r="AA428" s="5123" t="s">
        <v>2045</v>
      </c>
      <c r="AB428" s="5123" t="s">
        <v>2033</v>
      </c>
      <c r="AC428" s="5123" t="s">
        <v>2137</v>
      </c>
      <c r="AD428" s="3326" t="s">
        <v>2035</v>
      </c>
      <c r="AE428" s="3070"/>
      <c r="AF428" s="555" t="s">
        <v>857</v>
      </c>
      <c r="AG428" s="550"/>
      <c r="AH428" s="3256">
        <v>270</v>
      </c>
      <c r="AI428" s="550" t="s">
        <v>2137</v>
      </c>
      <c r="AJ428" s="555" t="s">
        <v>854</v>
      </c>
      <c r="AK428" s="550"/>
      <c r="AL428" s="555" t="s">
        <v>855</v>
      </c>
      <c r="AM428" s="550" t="s">
        <v>856</v>
      </c>
      <c r="AN428" s="550" t="s">
        <v>858</v>
      </c>
      <c r="AO428" s="550">
        <v>2</v>
      </c>
      <c r="AP428" s="550" t="s">
        <v>859</v>
      </c>
      <c r="AQ428" s="550">
        <v>2</v>
      </c>
      <c r="AR428" s="550"/>
      <c r="AS428" s="550"/>
      <c r="AT428" s="550"/>
      <c r="AU428" s="550"/>
      <c r="AV428" s="860"/>
      <c r="AW428" s="4559" t="s">
        <v>2466</v>
      </c>
      <c r="AX428" s="4559" t="s">
        <v>2452</v>
      </c>
      <c r="AY428" s="4559"/>
      <c r="AZ428" s="18"/>
      <c r="BA428" s="18"/>
      <c r="BB428" s="18"/>
      <c r="BC428" s="18"/>
      <c r="BD428" s="18"/>
      <c r="BE428" s="18"/>
      <c r="BF428" s="18"/>
      <c r="BG428" s="18"/>
      <c r="BH428" s="18"/>
      <c r="BI428" s="18"/>
      <c r="BJ428" s="18"/>
      <c r="BK428" s="18"/>
      <c r="BL428" s="18"/>
      <c r="BM428" s="18"/>
      <c r="BN428" s="18"/>
      <c r="BO428" s="18"/>
      <c r="BP428" s="18"/>
      <c r="BQ428" s="18"/>
      <c r="BR428" s="18"/>
      <c r="BS428" s="18"/>
      <c r="BT428" s="18"/>
      <c r="BU428" s="18"/>
      <c r="BV428" s="18"/>
      <c r="BW428" s="18"/>
      <c r="BX428" s="18"/>
      <c r="BY428" s="18"/>
      <c r="BZ428" s="18"/>
      <c r="CA428" s="18"/>
      <c r="CB428" s="18"/>
      <c r="CC428" s="18"/>
      <c r="CD428" s="18"/>
      <c r="CE428" s="18"/>
      <c r="CF428" s="18"/>
      <c r="CG428" s="18"/>
      <c r="CH428" s="18"/>
      <c r="CI428" s="18"/>
      <c r="CJ428" s="18"/>
      <c r="CK428" s="18"/>
      <c r="CL428" s="18"/>
      <c r="CM428" s="18"/>
      <c r="CN428" s="18"/>
      <c r="CO428" s="18"/>
    </row>
    <row r="429" spans="1:93" s="41" customFormat="1">
      <c r="A429" s="5250"/>
      <c r="B429" s="4560"/>
      <c r="C429" s="5673"/>
      <c r="D429" s="3807"/>
      <c r="E429" s="5119"/>
      <c r="F429" s="5119"/>
      <c r="G429" s="3807"/>
      <c r="H429" s="3807"/>
      <c r="I429" s="3807"/>
      <c r="J429" s="3807"/>
      <c r="K429" s="3807"/>
      <c r="L429" s="3807"/>
      <c r="M429" s="3807"/>
      <c r="N429" s="3807"/>
      <c r="O429" s="3807"/>
      <c r="P429" s="3807"/>
      <c r="Q429" s="5765"/>
      <c r="R429" s="3807"/>
      <c r="S429" s="5119"/>
      <c r="T429" s="5119"/>
      <c r="U429" s="5119"/>
      <c r="V429" s="5119"/>
      <c r="W429" s="5119"/>
      <c r="X429" s="5119"/>
      <c r="Y429" s="5119"/>
      <c r="Z429" s="5119"/>
      <c r="AA429" s="5119"/>
      <c r="AB429" s="5119"/>
      <c r="AC429" s="5119"/>
      <c r="AD429" s="3326" t="s">
        <v>2035</v>
      </c>
      <c r="AE429" s="3072"/>
      <c r="AF429" s="555" t="s">
        <v>857</v>
      </c>
      <c r="AG429" s="550"/>
      <c r="AH429" s="3256">
        <v>1500</v>
      </c>
      <c r="AI429" s="550" t="s">
        <v>2137</v>
      </c>
      <c r="AJ429" s="555" t="s">
        <v>874</v>
      </c>
      <c r="AK429" s="550"/>
      <c r="AL429" s="555" t="s">
        <v>342</v>
      </c>
      <c r="AM429" s="555" t="s">
        <v>341</v>
      </c>
      <c r="AN429" s="550" t="s">
        <v>858</v>
      </c>
      <c r="AO429" s="550">
        <v>2</v>
      </c>
      <c r="AP429" s="550" t="s">
        <v>859</v>
      </c>
      <c r="AQ429" s="550">
        <v>2</v>
      </c>
      <c r="AR429" s="550">
        <v>3</v>
      </c>
      <c r="AS429" s="550" t="s">
        <v>875</v>
      </c>
      <c r="AT429" s="550" t="s">
        <v>859</v>
      </c>
      <c r="AU429" s="550" t="s">
        <v>876</v>
      </c>
      <c r="AV429" s="860" t="s">
        <v>877</v>
      </c>
      <c r="AW429" s="4560"/>
      <c r="AX429" s="4560"/>
      <c r="AY429" s="4560"/>
      <c r="AZ429" s="18"/>
      <c r="BA429" s="18"/>
      <c r="BB429" s="18"/>
      <c r="BC429" s="18"/>
      <c r="BD429" s="18"/>
      <c r="BE429" s="18"/>
      <c r="BF429" s="18"/>
      <c r="BG429" s="18"/>
      <c r="BH429" s="18"/>
      <c r="BI429" s="18"/>
      <c r="BJ429" s="18"/>
      <c r="BK429" s="18"/>
      <c r="BL429" s="18"/>
      <c r="BM429" s="18"/>
      <c r="BN429" s="18"/>
      <c r="BO429" s="18"/>
      <c r="BP429" s="18"/>
      <c r="BQ429" s="18"/>
      <c r="BR429" s="18"/>
      <c r="BS429" s="18"/>
      <c r="BT429" s="18"/>
      <c r="BU429" s="18"/>
      <c r="BV429" s="18"/>
      <c r="BW429" s="18"/>
      <c r="BX429" s="18"/>
      <c r="BY429" s="18"/>
      <c r="BZ429" s="18"/>
      <c r="CA429" s="18"/>
      <c r="CB429" s="18"/>
      <c r="CC429" s="18"/>
      <c r="CD429" s="18"/>
      <c r="CE429" s="18"/>
      <c r="CF429" s="18"/>
      <c r="CG429" s="18"/>
      <c r="CH429" s="18"/>
      <c r="CI429" s="18"/>
      <c r="CJ429" s="18"/>
      <c r="CK429" s="18"/>
      <c r="CL429" s="18"/>
      <c r="CM429" s="18"/>
      <c r="CN429" s="18"/>
      <c r="CO429" s="18"/>
    </row>
    <row r="430" spans="1:93" s="41" customFormat="1">
      <c r="A430" s="5250"/>
      <c r="B430" s="4560"/>
      <c r="C430" s="5673"/>
      <c r="D430" s="3807"/>
      <c r="E430" s="5119"/>
      <c r="F430" s="5119"/>
      <c r="G430" s="3807"/>
      <c r="H430" s="3807"/>
      <c r="I430" s="3807"/>
      <c r="J430" s="3807"/>
      <c r="K430" s="3807"/>
      <c r="L430" s="3807"/>
      <c r="M430" s="3807"/>
      <c r="N430" s="3807"/>
      <c r="O430" s="3807"/>
      <c r="P430" s="3807"/>
      <c r="Q430" s="5765"/>
      <c r="R430" s="3807"/>
      <c r="S430" s="5119"/>
      <c r="T430" s="5119"/>
      <c r="U430" s="5119"/>
      <c r="V430" s="5119"/>
      <c r="W430" s="5119"/>
      <c r="X430" s="5119"/>
      <c r="Y430" s="5119"/>
      <c r="Z430" s="5119"/>
      <c r="AA430" s="5119"/>
      <c r="AB430" s="5119"/>
      <c r="AC430" s="5119"/>
      <c r="AD430" s="3326" t="s">
        <v>2035</v>
      </c>
      <c r="AE430" s="3072"/>
      <c r="AF430" s="555" t="s">
        <v>857</v>
      </c>
      <c r="AG430" s="550"/>
      <c r="AH430" s="3256">
        <v>1405</v>
      </c>
      <c r="AI430" s="550" t="s">
        <v>2137</v>
      </c>
      <c r="AJ430" s="555" t="s">
        <v>868</v>
      </c>
      <c r="AK430" s="550"/>
      <c r="AL430" s="555" t="s">
        <v>869</v>
      </c>
      <c r="AM430" s="555" t="s">
        <v>869</v>
      </c>
      <c r="AN430" s="550" t="s">
        <v>858</v>
      </c>
      <c r="AO430" s="550">
        <v>2</v>
      </c>
      <c r="AP430" s="550" t="s">
        <v>859</v>
      </c>
      <c r="AQ430" s="550">
        <v>2</v>
      </c>
      <c r="AR430" s="550"/>
      <c r="AS430" s="550"/>
      <c r="AT430" s="550"/>
      <c r="AU430" s="550"/>
      <c r="AV430" s="860"/>
      <c r="AW430" s="4560"/>
      <c r="AX430" s="4560"/>
      <c r="AY430" s="4560"/>
      <c r="AZ430" s="18"/>
      <c r="BA430" s="18"/>
      <c r="BB430" s="18"/>
      <c r="BC430" s="18"/>
      <c r="BD430" s="18"/>
      <c r="BE430" s="18"/>
      <c r="BF430" s="18"/>
      <c r="BG430" s="18"/>
      <c r="BH430" s="18"/>
      <c r="BI430" s="18"/>
      <c r="BJ430" s="18"/>
      <c r="BK430" s="18"/>
      <c r="BL430" s="18"/>
      <c r="BM430" s="18"/>
      <c r="BN430" s="18"/>
      <c r="BO430" s="18"/>
      <c r="BP430" s="18"/>
      <c r="BQ430" s="18"/>
      <c r="BR430" s="18"/>
      <c r="BS430" s="18"/>
      <c r="BT430" s="18"/>
      <c r="BU430" s="18"/>
      <c r="BV430" s="18"/>
      <c r="BW430" s="18"/>
      <c r="BX430" s="18"/>
      <c r="BY430" s="18"/>
      <c r="BZ430" s="18"/>
      <c r="CA430" s="18"/>
      <c r="CB430" s="18"/>
      <c r="CC430" s="18"/>
      <c r="CD430" s="18"/>
      <c r="CE430" s="18"/>
      <c r="CF430" s="18"/>
      <c r="CG430" s="18"/>
      <c r="CH430" s="18"/>
      <c r="CI430" s="18"/>
      <c r="CJ430" s="18"/>
      <c r="CK430" s="18"/>
      <c r="CL430" s="18"/>
      <c r="CM430" s="18"/>
      <c r="CN430" s="18"/>
      <c r="CO430" s="18"/>
    </row>
    <row r="431" spans="1:93" s="41" customFormat="1">
      <c r="A431" s="5250"/>
      <c r="B431" s="5752"/>
      <c r="C431" s="5673"/>
      <c r="D431" s="3807"/>
      <c r="E431" s="5119"/>
      <c r="F431" s="5119"/>
      <c r="G431" s="3807"/>
      <c r="H431" s="3807"/>
      <c r="I431" s="3807"/>
      <c r="J431" s="3807"/>
      <c r="K431" s="3807"/>
      <c r="L431" s="3807"/>
      <c r="M431" s="3807"/>
      <c r="N431" s="3807"/>
      <c r="O431" s="3807"/>
      <c r="P431" s="3807"/>
      <c r="Q431" s="5765"/>
      <c r="R431" s="3807"/>
      <c r="S431" s="5119"/>
      <c r="T431" s="5119"/>
      <c r="U431" s="5119"/>
      <c r="V431" s="5119"/>
      <c r="W431" s="5119"/>
      <c r="X431" s="5119"/>
      <c r="Y431" s="5119"/>
      <c r="Z431" s="5119"/>
      <c r="AA431" s="5119"/>
      <c r="AB431" s="5119"/>
      <c r="AC431" s="5119"/>
      <c r="AD431" s="3321" t="s">
        <v>2035</v>
      </c>
      <c r="AE431" s="3072"/>
      <c r="AF431" s="975" t="s">
        <v>857</v>
      </c>
      <c r="AG431" s="970"/>
      <c r="AH431" s="3236">
        <v>1300</v>
      </c>
      <c r="AI431" s="970" t="s">
        <v>2137</v>
      </c>
      <c r="AJ431" s="975" t="s">
        <v>860</v>
      </c>
      <c r="AK431" s="970"/>
      <c r="AL431" s="970" t="s">
        <v>646</v>
      </c>
      <c r="AM431" s="970" t="s">
        <v>647</v>
      </c>
      <c r="AN431" s="970" t="s">
        <v>858</v>
      </c>
      <c r="AO431" s="970">
        <v>2</v>
      </c>
      <c r="AP431" s="970" t="s">
        <v>859</v>
      </c>
      <c r="AQ431" s="970">
        <v>2</v>
      </c>
      <c r="AR431" s="970"/>
      <c r="AS431" s="970"/>
      <c r="AT431" s="970"/>
      <c r="AU431" s="970"/>
      <c r="AV431" s="2990"/>
      <c r="AW431" s="4560"/>
      <c r="AX431" s="4560"/>
      <c r="AY431" s="4560"/>
      <c r="AZ431" s="18"/>
      <c r="BA431" s="18"/>
      <c r="BB431" s="18"/>
      <c r="BC431" s="18"/>
      <c r="BD431" s="18"/>
      <c r="BE431" s="18"/>
      <c r="BF431" s="18"/>
      <c r="BG431" s="18"/>
      <c r="BH431" s="18"/>
      <c r="BI431" s="18"/>
      <c r="BJ431" s="18"/>
      <c r="BK431" s="18"/>
      <c r="BL431" s="18"/>
      <c r="BM431" s="18"/>
      <c r="BN431" s="18"/>
      <c r="BO431" s="18"/>
      <c r="BP431" s="18"/>
      <c r="BQ431" s="18"/>
      <c r="BR431" s="18"/>
      <c r="BS431" s="18"/>
      <c r="BT431" s="18"/>
      <c r="BU431" s="18"/>
      <c r="BV431" s="18"/>
      <c r="BW431" s="18"/>
      <c r="BX431" s="18"/>
      <c r="BY431" s="18"/>
      <c r="BZ431" s="18"/>
      <c r="CA431" s="18"/>
      <c r="CB431" s="18"/>
      <c r="CC431" s="18"/>
      <c r="CD431" s="18"/>
      <c r="CE431" s="18"/>
      <c r="CF431" s="18"/>
      <c r="CG431" s="18"/>
      <c r="CH431" s="18"/>
      <c r="CI431" s="18"/>
      <c r="CJ431" s="18"/>
      <c r="CK431" s="18"/>
      <c r="CL431" s="18"/>
      <c r="CM431" s="18"/>
      <c r="CN431" s="18"/>
      <c r="CO431" s="18"/>
    </row>
    <row r="432" spans="1:93" s="239" customFormat="1">
      <c r="A432" s="5250"/>
      <c r="B432" s="5271" t="s">
        <v>3263</v>
      </c>
      <c r="C432" s="5672" t="s">
        <v>3636</v>
      </c>
      <c r="D432" s="5123" t="s">
        <v>3419</v>
      </c>
      <c r="E432" s="5123" t="s">
        <v>2157</v>
      </c>
      <c r="F432" s="5123" t="s">
        <v>3445</v>
      </c>
      <c r="G432" s="3806" t="s">
        <v>2028</v>
      </c>
      <c r="H432" s="3806" t="s">
        <v>2028</v>
      </c>
      <c r="I432" s="3806" t="s">
        <v>2029</v>
      </c>
      <c r="J432" s="3806" t="s">
        <v>2029</v>
      </c>
      <c r="K432" s="3806">
        <v>8</v>
      </c>
      <c r="L432" s="3806">
        <v>0</v>
      </c>
      <c r="M432" s="3806">
        <v>31</v>
      </c>
      <c r="N432" s="3806">
        <v>8</v>
      </c>
      <c r="O432" s="3806">
        <v>0</v>
      </c>
      <c r="P432" s="3806">
        <v>31</v>
      </c>
      <c r="Q432" s="3806" t="s">
        <v>2140</v>
      </c>
      <c r="R432" s="3806" t="s">
        <v>2141</v>
      </c>
      <c r="S432" s="5123">
        <v>9162</v>
      </c>
      <c r="T432" s="5123">
        <v>9162</v>
      </c>
      <c r="U432" s="5123">
        <v>16542</v>
      </c>
      <c r="V432" s="5123">
        <v>512</v>
      </c>
      <c r="W432" s="5123">
        <v>512</v>
      </c>
      <c r="X432" s="5123">
        <v>1388</v>
      </c>
      <c r="Y432" s="5123">
        <v>1</v>
      </c>
      <c r="Z432" s="5123">
        <v>1</v>
      </c>
      <c r="AA432" s="5123" t="s">
        <v>2136</v>
      </c>
      <c r="AB432" s="5123" t="s">
        <v>2136</v>
      </c>
      <c r="AC432" s="5123" t="s">
        <v>2137</v>
      </c>
      <c r="AD432" s="3326" t="s">
        <v>2035</v>
      </c>
      <c r="AE432" s="3079" t="s">
        <v>6172</v>
      </c>
      <c r="AF432" s="1372" t="s">
        <v>857</v>
      </c>
      <c r="AG432" s="1364"/>
      <c r="AH432" s="3256">
        <v>270</v>
      </c>
      <c r="AI432" s="1364" t="s">
        <v>2137</v>
      </c>
      <c r="AJ432" s="1372" t="s">
        <v>854</v>
      </c>
      <c r="AK432" s="1364" t="s">
        <v>2142</v>
      </c>
      <c r="AL432" s="1353" t="s">
        <v>1135</v>
      </c>
      <c r="AM432" s="1353" t="s">
        <v>1134</v>
      </c>
      <c r="AN432" s="1353" t="s">
        <v>858</v>
      </c>
      <c r="AO432" s="1353">
        <v>2</v>
      </c>
      <c r="AP432" s="1353" t="s">
        <v>859</v>
      </c>
      <c r="AQ432" s="1353">
        <v>2</v>
      </c>
      <c r="AR432" s="1353"/>
      <c r="AS432" s="1353"/>
      <c r="AT432" s="1353"/>
      <c r="AU432" s="1353"/>
      <c r="AV432" s="860"/>
      <c r="AW432" s="5084" t="s">
        <v>2468</v>
      </c>
      <c r="AX432" s="5084" t="s">
        <v>2452</v>
      </c>
      <c r="AY432" s="5136" t="s">
        <v>3286</v>
      </c>
    </row>
    <row r="433" spans="1:93" s="239" customFormat="1">
      <c r="A433" s="5250"/>
      <c r="B433" s="5272"/>
      <c r="C433" s="5673"/>
      <c r="D433" s="5119"/>
      <c r="E433" s="5119"/>
      <c r="F433" s="5119"/>
      <c r="G433" s="3807"/>
      <c r="H433" s="3807"/>
      <c r="I433" s="3807"/>
      <c r="J433" s="3807"/>
      <c r="K433" s="3807"/>
      <c r="L433" s="3807"/>
      <c r="M433" s="3807"/>
      <c r="N433" s="3807"/>
      <c r="O433" s="3807"/>
      <c r="P433" s="3807"/>
      <c r="Q433" s="3807"/>
      <c r="R433" s="3807"/>
      <c r="S433" s="5119"/>
      <c r="T433" s="5119"/>
      <c r="U433" s="5119"/>
      <c r="V433" s="5119"/>
      <c r="W433" s="5119"/>
      <c r="X433" s="5119"/>
      <c r="Y433" s="5119"/>
      <c r="Z433" s="5119"/>
      <c r="AA433" s="5119"/>
      <c r="AB433" s="5119"/>
      <c r="AC433" s="5119"/>
      <c r="AD433" s="3326" t="s">
        <v>2035</v>
      </c>
      <c r="AE433" s="3072"/>
      <c r="AF433" s="1372" t="s">
        <v>857</v>
      </c>
      <c r="AG433" s="1364"/>
      <c r="AH433" s="3256">
        <v>1500</v>
      </c>
      <c r="AI433" s="1364" t="s">
        <v>2137</v>
      </c>
      <c r="AJ433" s="1372" t="s">
        <v>874</v>
      </c>
      <c r="AK433" s="1364" t="s">
        <v>2142</v>
      </c>
      <c r="AL433" s="1372" t="s">
        <v>342</v>
      </c>
      <c r="AM433" s="1372" t="s">
        <v>341</v>
      </c>
      <c r="AN433" s="1353" t="s">
        <v>858</v>
      </c>
      <c r="AO433" s="1353">
        <v>2</v>
      </c>
      <c r="AP433" s="1353" t="s">
        <v>859</v>
      </c>
      <c r="AQ433" s="1353">
        <v>2</v>
      </c>
      <c r="AR433" s="1353">
        <v>3</v>
      </c>
      <c r="AS433" s="1353" t="s">
        <v>875</v>
      </c>
      <c r="AT433" s="1353" t="s">
        <v>859</v>
      </c>
      <c r="AU433" s="1353" t="s">
        <v>876</v>
      </c>
      <c r="AV433" s="860" t="s">
        <v>877</v>
      </c>
      <c r="AW433" s="5085"/>
      <c r="AX433" s="5085"/>
      <c r="AY433" s="5807"/>
    </row>
    <row r="434" spans="1:93" s="239" customFormat="1">
      <c r="A434" s="5250"/>
      <c r="B434" s="5272"/>
      <c r="C434" s="5673"/>
      <c r="D434" s="5119"/>
      <c r="E434" s="5119"/>
      <c r="F434" s="5119"/>
      <c r="G434" s="3807"/>
      <c r="H434" s="3807"/>
      <c r="I434" s="3807"/>
      <c r="J434" s="3807"/>
      <c r="K434" s="3807"/>
      <c r="L434" s="3807"/>
      <c r="M434" s="3807"/>
      <c r="N434" s="3807"/>
      <c r="O434" s="3807"/>
      <c r="P434" s="3807"/>
      <c r="Q434" s="3807"/>
      <c r="R434" s="3807"/>
      <c r="S434" s="5119"/>
      <c r="T434" s="5119"/>
      <c r="U434" s="5119"/>
      <c r="V434" s="5119"/>
      <c r="W434" s="5119"/>
      <c r="X434" s="5119"/>
      <c r="Y434" s="5119"/>
      <c r="Z434" s="5119"/>
      <c r="AA434" s="5119"/>
      <c r="AB434" s="5119"/>
      <c r="AC434" s="5119"/>
      <c r="AD434" s="3326" t="s">
        <v>2035</v>
      </c>
      <c r="AE434" s="3072"/>
      <c r="AF434" s="1372" t="s">
        <v>857</v>
      </c>
      <c r="AG434" s="1364"/>
      <c r="AH434" s="3256">
        <v>1405</v>
      </c>
      <c r="AI434" s="1364" t="s">
        <v>2137</v>
      </c>
      <c r="AJ434" s="1372" t="s">
        <v>868</v>
      </c>
      <c r="AK434" s="1364" t="s">
        <v>2142</v>
      </c>
      <c r="AL434" s="1372" t="s">
        <v>869</v>
      </c>
      <c r="AM434" s="1372" t="s">
        <v>869</v>
      </c>
      <c r="AN434" s="1353" t="s">
        <v>858</v>
      </c>
      <c r="AO434" s="1353">
        <v>2</v>
      </c>
      <c r="AP434" s="1353" t="s">
        <v>859</v>
      </c>
      <c r="AQ434" s="1353">
        <v>2</v>
      </c>
      <c r="AR434" s="1353"/>
      <c r="AS434" s="1353"/>
      <c r="AT434" s="1353"/>
      <c r="AU434" s="1353"/>
      <c r="AV434" s="860"/>
      <c r="AW434" s="5085"/>
      <c r="AX434" s="5085"/>
      <c r="AY434" s="5807"/>
    </row>
    <row r="435" spans="1:93" s="239" customFormat="1">
      <c r="A435" s="5250"/>
      <c r="B435" s="5273"/>
      <c r="C435" s="5674"/>
      <c r="D435" s="5120"/>
      <c r="E435" s="5120"/>
      <c r="F435" s="5120"/>
      <c r="G435" s="3811"/>
      <c r="H435" s="3811"/>
      <c r="I435" s="3811"/>
      <c r="J435" s="3811"/>
      <c r="K435" s="3811"/>
      <c r="L435" s="3811"/>
      <c r="M435" s="3811"/>
      <c r="N435" s="3811"/>
      <c r="O435" s="3811"/>
      <c r="P435" s="3811"/>
      <c r="Q435" s="3811"/>
      <c r="R435" s="3811"/>
      <c r="S435" s="5120"/>
      <c r="T435" s="5120"/>
      <c r="U435" s="5120"/>
      <c r="V435" s="5120"/>
      <c r="W435" s="5120"/>
      <c r="X435" s="5120"/>
      <c r="Y435" s="5120"/>
      <c r="Z435" s="5120"/>
      <c r="AA435" s="5120"/>
      <c r="AB435" s="5120"/>
      <c r="AC435" s="5120"/>
      <c r="AD435" s="3326" t="s">
        <v>2035</v>
      </c>
      <c r="AE435" s="3071"/>
      <c r="AF435" s="1372" t="s">
        <v>857</v>
      </c>
      <c r="AG435" s="1364"/>
      <c r="AH435" s="3256">
        <v>1300</v>
      </c>
      <c r="AI435" s="1364" t="s">
        <v>2137</v>
      </c>
      <c r="AJ435" s="1372" t="s">
        <v>860</v>
      </c>
      <c r="AK435" s="1364" t="s">
        <v>2142</v>
      </c>
      <c r="AL435" s="1353" t="s">
        <v>646</v>
      </c>
      <c r="AM435" s="1353" t="s">
        <v>647</v>
      </c>
      <c r="AN435" s="1353" t="s">
        <v>858</v>
      </c>
      <c r="AO435" s="1353">
        <v>2</v>
      </c>
      <c r="AP435" s="1353" t="s">
        <v>859</v>
      </c>
      <c r="AQ435" s="1353">
        <v>2</v>
      </c>
      <c r="AR435" s="1353"/>
      <c r="AS435" s="1353"/>
      <c r="AT435" s="1353"/>
      <c r="AU435" s="1353"/>
      <c r="AV435" s="860"/>
      <c r="AW435" s="5086"/>
      <c r="AX435" s="5086"/>
      <c r="AY435" s="5808"/>
    </row>
    <row r="436" spans="1:93">
      <c r="A436" s="5250"/>
      <c r="B436" s="5271" t="s">
        <v>2648</v>
      </c>
      <c r="C436" s="5672" t="s">
        <v>3636</v>
      </c>
      <c r="D436" s="3806" t="s">
        <v>2702</v>
      </c>
      <c r="E436" s="5123" t="s">
        <v>2157</v>
      </c>
      <c r="F436" s="5123" t="s">
        <v>2706</v>
      </c>
      <c r="G436" s="3806" t="s">
        <v>2028</v>
      </c>
      <c r="H436" s="3806" t="s">
        <v>2028</v>
      </c>
      <c r="I436" s="3806" t="s">
        <v>2029</v>
      </c>
      <c r="J436" s="3806" t="s">
        <v>2029</v>
      </c>
      <c r="K436" s="3806">
        <v>8</v>
      </c>
      <c r="L436" s="3806">
        <v>0</v>
      </c>
      <c r="M436" s="3806">
        <v>31</v>
      </c>
      <c r="N436" s="3806">
        <v>8</v>
      </c>
      <c r="O436" s="3806">
        <v>0</v>
      </c>
      <c r="P436" s="3806">
        <v>31</v>
      </c>
      <c r="Q436" s="3806" t="s">
        <v>2140</v>
      </c>
      <c r="R436" s="3806" t="s">
        <v>2141</v>
      </c>
      <c r="S436" s="5123">
        <v>9162</v>
      </c>
      <c r="T436" s="5123">
        <v>9162</v>
      </c>
      <c r="U436" s="5123">
        <v>12000</v>
      </c>
      <c r="V436" s="5123">
        <v>512</v>
      </c>
      <c r="W436" s="5123">
        <v>512</v>
      </c>
      <c r="X436" s="5123">
        <v>1024</v>
      </c>
      <c r="Y436" s="5123">
        <v>8</v>
      </c>
      <c r="Z436" s="5123">
        <v>2</v>
      </c>
      <c r="AA436" s="5123" t="s">
        <v>2032</v>
      </c>
      <c r="AB436" s="5123" t="s">
        <v>2033</v>
      </c>
      <c r="AC436" s="5123" t="s">
        <v>2137</v>
      </c>
      <c r="AD436" s="3326" t="s">
        <v>2035</v>
      </c>
      <c r="AE436" s="3079" t="s">
        <v>6172</v>
      </c>
      <c r="AF436" s="1160" t="s">
        <v>857</v>
      </c>
      <c r="AG436" s="1156"/>
      <c r="AH436" s="3256">
        <v>270</v>
      </c>
      <c r="AI436" s="1156" t="s">
        <v>2137</v>
      </c>
      <c r="AJ436" s="1160" t="s">
        <v>854</v>
      </c>
      <c r="AK436" s="1156" t="s">
        <v>2142</v>
      </c>
      <c r="AL436" s="1353" t="s">
        <v>1135</v>
      </c>
      <c r="AM436" s="1353" t="s">
        <v>1134</v>
      </c>
      <c r="AN436" s="1154" t="s">
        <v>858</v>
      </c>
      <c r="AO436" s="1154">
        <v>2</v>
      </c>
      <c r="AP436" s="1154" t="s">
        <v>859</v>
      </c>
      <c r="AQ436" s="1154">
        <v>2</v>
      </c>
      <c r="AR436" s="1154"/>
      <c r="AS436" s="1154"/>
      <c r="AT436" s="1154"/>
      <c r="AU436" s="1154"/>
      <c r="AV436" s="860"/>
      <c r="AW436" s="4559" t="s">
        <v>2468</v>
      </c>
      <c r="AX436" s="4559" t="s">
        <v>2452</v>
      </c>
      <c r="AY436" s="4559" t="s">
        <v>3115</v>
      </c>
      <c r="CO436" s="237"/>
    </row>
    <row r="437" spans="1:93">
      <c r="A437" s="5250"/>
      <c r="B437" s="5085"/>
      <c r="C437" s="5673"/>
      <c r="D437" s="3807"/>
      <c r="E437" s="5119"/>
      <c r="F437" s="5119"/>
      <c r="G437" s="3807"/>
      <c r="H437" s="3807"/>
      <c r="I437" s="3807"/>
      <c r="J437" s="3807"/>
      <c r="K437" s="3807"/>
      <c r="L437" s="3807"/>
      <c r="M437" s="3807"/>
      <c r="N437" s="3807"/>
      <c r="O437" s="3807"/>
      <c r="P437" s="3807"/>
      <c r="Q437" s="3807"/>
      <c r="R437" s="3807"/>
      <c r="S437" s="5119"/>
      <c r="T437" s="5119"/>
      <c r="U437" s="5119"/>
      <c r="V437" s="5119"/>
      <c r="W437" s="5119"/>
      <c r="X437" s="5119"/>
      <c r="Y437" s="5119"/>
      <c r="Z437" s="5119"/>
      <c r="AA437" s="5119"/>
      <c r="AB437" s="5119"/>
      <c r="AC437" s="5119"/>
      <c r="AD437" s="3326" t="s">
        <v>2035</v>
      </c>
      <c r="AE437" s="3072"/>
      <c r="AF437" s="1160" t="s">
        <v>857</v>
      </c>
      <c r="AG437" s="1156"/>
      <c r="AH437" s="3256">
        <v>1500</v>
      </c>
      <c r="AI437" s="1156" t="s">
        <v>2137</v>
      </c>
      <c r="AJ437" s="1160" t="s">
        <v>874</v>
      </c>
      <c r="AK437" s="1156" t="s">
        <v>2142</v>
      </c>
      <c r="AL437" s="1372" t="s">
        <v>342</v>
      </c>
      <c r="AM437" s="1372" t="s">
        <v>341</v>
      </c>
      <c r="AN437" s="1154" t="s">
        <v>858</v>
      </c>
      <c r="AO437" s="1154">
        <v>2</v>
      </c>
      <c r="AP437" s="1154" t="s">
        <v>859</v>
      </c>
      <c r="AQ437" s="1154">
        <v>2</v>
      </c>
      <c r="AR437" s="1154">
        <v>3</v>
      </c>
      <c r="AS437" s="1154" t="s">
        <v>875</v>
      </c>
      <c r="AT437" s="1154" t="s">
        <v>859</v>
      </c>
      <c r="AU437" s="1154" t="s">
        <v>876</v>
      </c>
      <c r="AV437" s="860" t="s">
        <v>877</v>
      </c>
      <c r="AW437" s="4560"/>
      <c r="AX437" s="4560"/>
      <c r="AY437" s="4560"/>
      <c r="CO437" s="237"/>
    </row>
    <row r="438" spans="1:93">
      <c r="A438" s="5250"/>
      <c r="B438" s="5085"/>
      <c r="C438" s="5673"/>
      <c r="D438" s="3807"/>
      <c r="E438" s="5119"/>
      <c r="F438" s="5119"/>
      <c r="G438" s="3807"/>
      <c r="H438" s="3807"/>
      <c r="I438" s="3807"/>
      <c r="J438" s="3807"/>
      <c r="K438" s="3807"/>
      <c r="L438" s="3807"/>
      <c r="M438" s="3807"/>
      <c r="N438" s="3807"/>
      <c r="O438" s="3807"/>
      <c r="P438" s="3807"/>
      <c r="Q438" s="3807"/>
      <c r="R438" s="3807"/>
      <c r="S438" s="5119"/>
      <c r="T438" s="5119"/>
      <c r="U438" s="5119"/>
      <c r="V438" s="5119"/>
      <c r="W438" s="5119"/>
      <c r="X438" s="5119"/>
      <c r="Y438" s="5119"/>
      <c r="Z438" s="5119"/>
      <c r="AA438" s="5119"/>
      <c r="AB438" s="5119"/>
      <c r="AC438" s="5119"/>
      <c r="AD438" s="3326" t="s">
        <v>2035</v>
      </c>
      <c r="AE438" s="3072"/>
      <c r="AF438" s="1160" t="s">
        <v>857</v>
      </c>
      <c r="AG438" s="1156"/>
      <c r="AH438" s="3256">
        <v>1405</v>
      </c>
      <c r="AI438" s="1156" t="s">
        <v>2137</v>
      </c>
      <c r="AJ438" s="1160" t="s">
        <v>868</v>
      </c>
      <c r="AK438" s="1156" t="s">
        <v>2142</v>
      </c>
      <c r="AL438" s="1160" t="s">
        <v>869</v>
      </c>
      <c r="AM438" s="1160" t="s">
        <v>869</v>
      </c>
      <c r="AN438" s="1154" t="s">
        <v>858</v>
      </c>
      <c r="AO438" s="1154">
        <v>2</v>
      </c>
      <c r="AP438" s="1154" t="s">
        <v>859</v>
      </c>
      <c r="AQ438" s="1154">
        <v>2</v>
      </c>
      <c r="AR438" s="1154"/>
      <c r="AS438" s="1154"/>
      <c r="AT438" s="1154"/>
      <c r="AU438" s="1154"/>
      <c r="AV438" s="860"/>
      <c r="AW438" s="4560"/>
      <c r="AX438" s="4560"/>
      <c r="AY438" s="4560"/>
      <c r="CO438" s="237"/>
    </row>
    <row r="439" spans="1:93">
      <c r="A439" s="5250"/>
      <c r="B439" s="5086"/>
      <c r="C439" s="5674"/>
      <c r="D439" s="3811"/>
      <c r="E439" s="5120"/>
      <c r="F439" s="5120"/>
      <c r="G439" s="3811"/>
      <c r="H439" s="3811"/>
      <c r="I439" s="3811"/>
      <c r="J439" s="3811"/>
      <c r="K439" s="3811"/>
      <c r="L439" s="3811"/>
      <c r="M439" s="3811"/>
      <c r="N439" s="3811"/>
      <c r="O439" s="3811"/>
      <c r="P439" s="3811"/>
      <c r="Q439" s="3811"/>
      <c r="R439" s="3811"/>
      <c r="S439" s="5120"/>
      <c r="T439" s="5120"/>
      <c r="U439" s="5120"/>
      <c r="V439" s="5120"/>
      <c r="W439" s="5120"/>
      <c r="X439" s="5120"/>
      <c r="Y439" s="5120"/>
      <c r="Z439" s="5120"/>
      <c r="AA439" s="5120"/>
      <c r="AB439" s="5120"/>
      <c r="AC439" s="5120"/>
      <c r="AD439" s="3326" t="s">
        <v>2035</v>
      </c>
      <c r="AE439" s="3071"/>
      <c r="AF439" s="1160" t="s">
        <v>857</v>
      </c>
      <c r="AG439" s="1156"/>
      <c r="AH439" s="3256">
        <v>1300</v>
      </c>
      <c r="AI439" s="1156" t="s">
        <v>2137</v>
      </c>
      <c r="AJ439" s="1160" t="s">
        <v>860</v>
      </c>
      <c r="AK439" s="1156" t="s">
        <v>2142</v>
      </c>
      <c r="AL439" s="1154" t="s">
        <v>646</v>
      </c>
      <c r="AM439" s="1154" t="s">
        <v>647</v>
      </c>
      <c r="AN439" s="1154" t="s">
        <v>858</v>
      </c>
      <c r="AO439" s="1154">
        <v>2</v>
      </c>
      <c r="AP439" s="1154" t="s">
        <v>859</v>
      </c>
      <c r="AQ439" s="1154">
        <v>2</v>
      </c>
      <c r="AR439" s="1154"/>
      <c r="AS439" s="1154"/>
      <c r="AT439" s="1154"/>
      <c r="AU439" s="1154"/>
      <c r="AV439" s="860"/>
      <c r="AW439" s="4561"/>
      <c r="AX439" s="4561"/>
      <c r="AY439" s="4561"/>
      <c r="CO439" s="237"/>
    </row>
    <row r="440" spans="1:93" s="239" customFormat="1">
      <c r="A440" s="5250"/>
      <c r="B440" s="5271" t="s">
        <v>3263</v>
      </c>
      <c r="C440" s="5672" t="s">
        <v>3637</v>
      </c>
      <c r="D440" s="3806" t="s">
        <v>3420</v>
      </c>
      <c r="E440" s="5123" t="s">
        <v>2157</v>
      </c>
      <c r="F440" s="5123" t="s">
        <v>3446</v>
      </c>
      <c r="G440" s="3806" t="s">
        <v>2028</v>
      </c>
      <c r="H440" s="3806" t="s">
        <v>2028</v>
      </c>
      <c r="I440" s="3806" t="s">
        <v>2029</v>
      </c>
      <c r="J440" s="3806" t="s">
        <v>2029</v>
      </c>
      <c r="K440" s="3806">
        <v>8</v>
      </c>
      <c r="L440" s="3806">
        <v>0</v>
      </c>
      <c r="M440" s="3806">
        <v>31</v>
      </c>
      <c r="N440" s="3806">
        <v>8</v>
      </c>
      <c r="O440" s="3806">
        <v>0</v>
      </c>
      <c r="P440" s="3806">
        <v>31</v>
      </c>
      <c r="Q440" s="3806" t="s">
        <v>2140</v>
      </c>
      <c r="R440" s="3806" t="s">
        <v>2141</v>
      </c>
      <c r="S440" s="5123">
        <v>12056</v>
      </c>
      <c r="T440" s="5123">
        <v>12056</v>
      </c>
      <c r="U440" s="5123">
        <v>24736</v>
      </c>
      <c r="V440" s="5123">
        <v>512</v>
      </c>
      <c r="W440" s="5123">
        <v>512</v>
      </c>
      <c r="X440" s="5123">
        <v>1680</v>
      </c>
      <c r="Y440" s="5123">
        <v>1</v>
      </c>
      <c r="Z440" s="5123">
        <v>1</v>
      </c>
      <c r="AA440" s="5123" t="s">
        <v>2136</v>
      </c>
      <c r="AB440" s="5123" t="s">
        <v>2136</v>
      </c>
      <c r="AC440" s="5123" t="s">
        <v>2137</v>
      </c>
      <c r="AD440" s="3326" t="s">
        <v>2035</v>
      </c>
      <c r="AE440" s="3079" t="s">
        <v>6173</v>
      </c>
      <c r="AF440" s="1372" t="s">
        <v>857</v>
      </c>
      <c r="AG440" s="1364"/>
      <c r="AH440" s="3256">
        <v>270</v>
      </c>
      <c r="AI440" s="1364" t="s">
        <v>2137</v>
      </c>
      <c r="AJ440" s="1372" t="s">
        <v>854</v>
      </c>
      <c r="AK440" s="1364" t="s">
        <v>2142</v>
      </c>
      <c r="AL440" s="1372" t="s">
        <v>866</v>
      </c>
      <c r="AM440" s="1353" t="s">
        <v>867</v>
      </c>
      <c r="AN440" s="1353" t="s">
        <v>858</v>
      </c>
      <c r="AO440" s="1353">
        <v>2</v>
      </c>
      <c r="AP440" s="1353" t="s">
        <v>859</v>
      </c>
      <c r="AQ440" s="1353">
        <v>2</v>
      </c>
      <c r="AR440" s="1353"/>
      <c r="AS440" s="1353"/>
      <c r="AT440" s="1353"/>
      <c r="AU440" s="1353"/>
      <c r="AV440" s="860"/>
      <c r="AW440" s="5084" t="s">
        <v>2468</v>
      </c>
      <c r="AX440" s="5084" t="s">
        <v>2452</v>
      </c>
      <c r="AY440" s="5136" t="s">
        <v>3286</v>
      </c>
    </row>
    <row r="441" spans="1:93" s="239" customFormat="1">
      <c r="A441" s="5250"/>
      <c r="B441" s="5272"/>
      <c r="C441" s="5673"/>
      <c r="D441" s="3807"/>
      <c r="E441" s="5119"/>
      <c r="F441" s="5119"/>
      <c r="G441" s="3807"/>
      <c r="H441" s="3807"/>
      <c r="I441" s="3807"/>
      <c r="J441" s="3807"/>
      <c r="K441" s="3807"/>
      <c r="L441" s="3807"/>
      <c r="M441" s="3807"/>
      <c r="N441" s="3807"/>
      <c r="O441" s="3807"/>
      <c r="P441" s="3807"/>
      <c r="Q441" s="3807"/>
      <c r="R441" s="3807"/>
      <c r="S441" s="5119"/>
      <c r="T441" s="5119"/>
      <c r="U441" s="5119"/>
      <c r="V441" s="5119"/>
      <c r="W441" s="5119"/>
      <c r="X441" s="5119"/>
      <c r="Y441" s="5119"/>
      <c r="Z441" s="5119"/>
      <c r="AA441" s="5119"/>
      <c r="AB441" s="5119"/>
      <c r="AC441" s="5119"/>
      <c r="AD441" s="3326" t="s">
        <v>2035</v>
      </c>
      <c r="AE441" s="3072"/>
      <c r="AF441" s="1372" t="s">
        <v>857</v>
      </c>
      <c r="AG441" s="1364"/>
      <c r="AH441" s="3256">
        <v>1500</v>
      </c>
      <c r="AI441" s="1364" t="s">
        <v>2137</v>
      </c>
      <c r="AJ441" s="1372" t="s">
        <v>874</v>
      </c>
      <c r="AK441" s="1364" t="s">
        <v>2142</v>
      </c>
      <c r="AL441" s="1372" t="s">
        <v>342</v>
      </c>
      <c r="AM441" s="1372" t="s">
        <v>341</v>
      </c>
      <c r="AN441" s="1353" t="s">
        <v>858</v>
      </c>
      <c r="AO441" s="1353">
        <v>2</v>
      </c>
      <c r="AP441" s="1353" t="s">
        <v>859</v>
      </c>
      <c r="AQ441" s="1353">
        <v>2</v>
      </c>
      <c r="AR441" s="1353">
        <v>3</v>
      </c>
      <c r="AS441" s="1353" t="s">
        <v>875</v>
      </c>
      <c r="AT441" s="1353" t="s">
        <v>859</v>
      </c>
      <c r="AU441" s="1353" t="s">
        <v>876</v>
      </c>
      <c r="AV441" s="860" t="s">
        <v>877</v>
      </c>
      <c r="AW441" s="5085"/>
      <c r="AX441" s="5085"/>
      <c r="AY441" s="5807"/>
    </row>
    <row r="442" spans="1:93" s="239" customFormat="1">
      <c r="A442" s="5250"/>
      <c r="B442" s="5272"/>
      <c r="C442" s="5673"/>
      <c r="D442" s="3807"/>
      <c r="E442" s="5119"/>
      <c r="F442" s="5119"/>
      <c r="G442" s="3807"/>
      <c r="H442" s="3807"/>
      <c r="I442" s="3807"/>
      <c r="J442" s="3807"/>
      <c r="K442" s="3807"/>
      <c r="L442" s="3807"/>
      <c r="M442" s="3807"/>
      <c r="N442" s="3807"/>
      <c r="O442" s="3807"/>
      <c r="P442" s="3807"/>
      <c r="Q442" s="3807"/>
      <c r="R442" s="3807"/>
      <c r="S442" s="5119"/>
      <c r="T442" s="5119"/>
      <c r="U442" s="5119"/>
      <c r="V442" s="5119"/>
      <c r="W442" s="5119"/>
      <c r="X442" s="5119"/>
      <c r="Y442" s="5119"/>
      <c r="Z442" s="5119"/>
      <c r="AA442" s="5119"/>
      <c r="AB442" s="5119"/>
      <c r="AC442" s="5119"/>
      <c r="AD442" s="3326" t="s">
        <v>2035</v>
      </c>
      <c r="AE442" s="3072"/>
      <c r="AF442" s="1372" t="s">
        <v>857</v>
      </c>
      <c r="AG442" s="1364"/>
      <c r="AH442" s="3256">
        <v>1405</v>
      </c>
      <c r="AI442" s="1364" t="s">
        <v>2137</v>
      </c>
      <c r="AJ442" s="1372" t="s">
        <v>868</v>
      </c>
      <c r="AK442" s="1364" t="s">
        <v>2142</v>
      </c>
      <c r="AL442" s="1372" t="s">
        <v>869</v>
      </c>
      <c r="AM442" s="1372" t="s">
        <v>869</v>
      </c>
      <c r="AN442" s="1353" t="s">
        <v>858</v>
      </c>
      <c r="AO442" s="1353">
        <v>2</v>
      </c>
      <c r="AP442" s="1353" t="s">
        <v>859</v>
      </c>
      <c r="AQ442" s="1353">
        <v>2</v>
      </c>
      <c r="AR442" s="1353"/>
      <c r="AS442" s="1353"/>
      <c r="AT442" s="1353"/>
      <c r="AU442" s="1353"/>
      <c r="AV442" s="860"/>
      <c r="AW442" s="5085"/>
      <c r="AX442" s="5085"/>
      <c r="AY442" s="5807"/>
    </row>
    <row r="443" spans="1:93" s="239" customFormat="1">
      <c r="A443" s="5250"/>
      <c r="B443" s="5273"/>
      <c r="C443" s="5674"/>
      <c r="D443" s="3811"/>
      <c r="E443" s="5120"/>
      <c r="F443" s="5120"/>
      <c r="G443" s="3811"/>
      <c r="H443" s="3811"/>
      <c r="I443" s="3811"/>
      <c r="J443" s="3811"/>
      <c r="K443" s="3811"/>
      <c r="L443" s="3811"/>
      <c r="M443" s="3811"/>
      <c r="N443" s="3811"/>
      <c r="O443" s="3811"/>
      <c r="P443" s="3811"/>
      <c r="Q443" s="3811"/>
      <c r="R443" s="3811"/>
      <c r="S443" s="5120"/>
      <c r="T443" s="5120"/>
      <c r="U443" s="5120"/>
      <c r="V443" s="5120"/>
      <c r="W443" s="5120"/>
      <c r="X443" s="5120"/>
      <c r="Y443" s="5120"/>
      <c r="Z443" s="5120"/>
      <c r="AA443" s="5120"/>
      <c r="AB443" s="5120"/>
      <c r="AC443" s="5120"/>
      <c r="AD443" s="3326" t="s">
        <v>2035</v>
      </c>
      <c r="AE443" s="3071"/>
      <c r="AF443" s="1372" t="s">
        <v>857</v>
      </c>
      <c r="AG443" s="1364"/>
      <c r="AH443" s="3256">
        <v>1300</v>
      </c>
      <c r="AI443" s="1364" t="s">
        <v>2137</v>
      </c>
      <c r="AJ443" s="1372" t="s">
        <v>860</v>
      </c>
      <c r="AK443" s="1364" t="s">
        <v>2142</v>
      </c>
      <c r="AL443" s="1353" t="s">
        <v>646</v>
      </c>
      <c r="AM443" s="1353" t="s">
        <v>647</v>
      </c>
      <c r="AN443" s="1353" t="s">
        <v>858</v>
      </c>
      <c r="AO443" s="1353">
        <v>2</v>
      </c>
      <c r="AP443" s="1353" t="s">
        <v>859</v>
      </c>
      <c r="AQ443" s="1353">
        <v>2</v>
      </c>
      <c r="AR443" s="1353"/>
      <c r="AS443" s="1353"/>
      <c r="AT443" s="1353"/>
      <c r="AU443" s="1353"/>
      <c r="AV443" s="860"/>
      <c r="AW443" s="5086"/>
      <c r="AX443" s="5086"/>
      <c r="AY443" s="5808"/>
    </row>
    <row r="444" spans="1:93">
      <c r="A444" s="5250"/>
      <c r="B444" s="5272" t="s">
        <v>2648</v>
      </c>
      <c r="C444" s="5735" t="s">
        <v>3637</v>
      </c>
      <c r="D444" s="5770" t="s">
        <v>3137</v>
      </c>
      <c r="E444" s="5738" t="s">
        <v>2157</v>
      </c>
      <c r="F444" s="5738" t="s">
        <v>3144</v>
      </c>
      <c r="G444" s="5742" t="s">
        <v>2028</v>
      </c>
      <c r="H444" s="5742" t="s">
        <v>2028</v>
      </c>
      <c r="I444" s="5742" t="s">
        <v>2029</v>
      </c>
      <c r="J444" s="5742" t="s">
        <v>2029</v>
      </c>
      <c r="K444" s="5742">
        <v>8</v>
      </c>
      <c r="L444" s="5742">
        <v>0</v>
      </c>
      <c r="M444" s="5742">
        <v>31</v>
      </c>
      <c r="N444" s="5742">
        <v>8</v>
      </c>
      <c r="O444" s="5742">
        <v>0</v>
      </c>
      <c r="P444" s="5742">
        <v>31</v>
      </c>
      <c r="Q444" s="5742" t="s">
        <v>2140</v>
      </c>
      <c r="R444" s="5742" t="s">
        <v>2141</v>
      </c>
      <c r="S444" s="5738">
        <v>12056</v>
      </c>
      <c r="T444" s="5738">
        <v>12056</v>
      </c>
      <c r="U444" s="5119">
        <v>16112</v>
      </c>
      <c r="V444" s="5738">
        <v>512</v>
      </c>
      <c r="W444" s="5738">
        <v>512</v>
      </c>
      <c r="X444" s="5119">
        <v>968</v>
      </c>
      <c r="Y444" s="5738">
        <v>8</v>
      </c>
      <c r="Z444" s="5738">
        <v>2</v>
      </c>
      <c r="AA444" s="5738" t="s">
        <v>2032</v>
      </c>
      <c r="AB444" s="5738" t="s">
        <v>2033</v>
      </c>
      <c r="AC444" s="5738" t="s">
        <v>2137</v>
      </c>
      <c r="AD444" s="3332" t="s">
        <v>2035</v>
      </c>
      <c r="AE444" s="3079" t="s">
        <v>6173</v>
      </c>
      <c r="AF444" s="1370" t="s">
        <v>857</v>
      </c>
      <c r="AG444" s="1396"/>
      <c r="AH444" s="3262">
        <v>270</v>
      </c>
      <c r="AI444" s="1396" t="s">
        <v>2137</v>
      </c>
      <c r="AJ444" s="1370" t="s">
        <v>854</v>
      </c>
      <c r="AK444" s="1396" t="s">
        <v>2142</v>
      </c>
      <c r="AL444" s="1370" t="s">
        <v>866</v>
      </c>
      <c r="AM444" s="1371" t="s">
        <v>867</v>
      </c>
      <c r="AN444" s="1371" t="s">
        <v>858</v>
      </c>
      <c r="AO444" s="1371">
        <v>2</v>
      </c>
      <c r="AP444" s="1371" t="s">
        <v>859</v>
      </c>
      <c r="AQ444" s="1371">
        <v>2</v>
      </c>
      <c r="AR444" s="1371"/>
      <c r="AS444" s="1371"/>
      <c r="AT444" s="1371"/>
      <c r="AU444" s="1371"/>
      <c r="AV444" s="3003"/>
      <c r="AW444" s="5804" t="s">
        <v>2468</v>
      </c>
      <c r="AX444" s="5804" t="s">
        <v>2452</v>
      </c>
      <c r="AY444" s="5804" t="s">
        <v>3115</v>
      </c>
      <c r="CO444" s="237"/>
    </row>
    <row r="445" spans="1:93">
      <c r="A445" s="5250"/>
      <c r="B445" s="5085"/>
      <c r="C445" s="5735"/>
      <c r="D445" s="5770"/>
      <c r="E445" s="5738"/>
      <c r="F445" s="5738"/>
      <c r="G445" s="5742"/>
      <c r="H445" s="5742"/>
      <c r="I445" s="5742"/>
      <c r="J445" s="5742"/>
      <c r="K445" s="5742"/>
      <c r="L445" s="5742"/>
      <c r="M445" s="5742"/>
      <c r="N445" s="5742"/>
      <c r="O445" s="5742"/>
      <c r="P445" s="5742"/>
      <c r="Q445" s="5742"/>
      <c r="R445" s="5742"/>
      <c r="S445" s="5738"/>
      <c r="T445" s="5738"/>
      <c r="U445" s="5119"/>
      <c r="V445" s="5738"/>
      <c r="W445" s="5738"/>
      <c r="X445" s="5119"/>
      <c r="Y445" s="5738"/>
      <c r="Z445" s="5738"/>
      <c r="AA445" s="5738"/>
      <c r="AB445" s="5738"/>
      <c r="AC445" s="5738"/>
      <c r="AD445" s="1200" t="s">
        <v>2035</v>
      </c>
      <c r="AE445" s="3072"/>
      <c r="AF445" s="1207" t="s">
        <v>857</v>
      </c>
      <c r="AG445" s="1208"/>
      <c r="AH445" s="1209">
        <v>1500</v>
      </c>
      <c r="AI445" s="1208" t="s">
        <v>2137</v>
      </c>
      <c r="AJ445" s="1207" t="s">
        <v>874</v>
      </c>
      <c r="AK445" s="1208" t="s">
        <v>2142</v>
      </c>
      <c r="AL445" s="1207" t="s">
        <v>342</v>
      </c>
      <c r="AM445" s="1207" t="s">
        <v>341</v>
      </c>
      <c r="AN445" s="1209" t="s">
        <v>858</v>
      </c>
      <c r="AO445" s="1209">
        <v>2</v>
      </c>
      <c r="AP445" s="1209" t="s">
        <v>859</v>
      </c>
      <c r="AQ445" s="1209">
        <v>2</v>
      </c>
      <c r="AR445" s="1209">
        <v>3</v>
      </c>
      <c r="AS445" s="1209" t="s">
        <v>875</v>
      </c>
      <c r="AT445" s="1209" t="s">
        <v>859</v>
      </c>
      <c r="AU445" s="1209" t="s">
        <v>876</v>
      </c>
      <c r="AV445" s="1217" t="s">
        <v>877</v>
      </c>
      <c r="AW445" s="5804"/>
      <c r="AX445" s="5804"/>
      <c r="AY445" s="5804"/>
      <c r="CO445" s="237"/>
    </row>
    <row r="446" spans="1:93">
      <c r="A446" s="5250"/>
      <c r="B446" s="5085"/>
      <c r="C446" s="5735"/>
      <c r="D446" s="5770"/>
      <c r="E446" s="5738"/>
      <c r="F446" s="5738"/>
      <c r="G446" s="5742"/>
      <c r="H446" s="5742"/>
      <c r="I446" s="5742"/>
      <c r="J446" s="5742"/>
      <c r="K446" s="5742"/>
      <c r="L446" s="5742"/>
      <c r="M446" s="5742"/>
      <c r="N446" s="5742"/>
      <c r="O446" s="5742"/>
      <c r="P446" s="5742"/>
      <c r="Q446" s="5742"/>
      <c r="R446" s="5742"/>
      <c r="S446" s="5738"/>
      <c r="T446" s="5738"/>
      <c r="U446" s="5119"/>
      <c r="V446" s="5738"/>
      <c r="W446" s="5738"/>
      <c r="X446" s="5119"/>
      <c r="Y446" s="5738"/>
      <c r="Z446" s="5738"/>
      <c r="AA446" s="5738"/>
      <c r="AB446" s="5738"/>
      <c r="AC446" s="5738"/>
      <c r="AD446" s="1200" t="s">
        <v>2035</v>
      </c>
      <c r="AE446" s="3072"/>
      <c r="AF446" s="1207" t="s">
        <v>857</v>
      </c>
      <c r="AG446" s="1208"/>
      <c r="AH446" s="1209">
        <v>1405</v>
      </c>
      <c r="AI446" s="1208" t="s">
        <v>2137</v>
      </c>
      <c r="AJ446" s="1207" t="s">
        <v>868</v>
      </c>
      <c r="AK446" s="1208" t="s">
        <v>2142</v>
      </c>
      <c r="AL446" s="1207" t="s">
        <v>869</v>
      </c>
      <c r="AM446" s="1207" t="s">
        <v>869</v>
      </c>
      <c r="AN446" s="1209" t="s">
        <v>858</v>
      </c>
      <c r="AO446" s="1209">
        <v>2</v>
      </c>
      <c r="AP446" s="1209" t="s">
        <v>859</v>
      </c>
      <c r="AQ446" s="1209">
        <v>2</v>
      </c>
      <c r="AR446" s="1209"/>
      <c r="AS446" s="1209"/>
      <c r="AT446" s="1209"/>
      <c r="AU446" s="1209"/>
      <c r="AV446" s="1217"/>
      <c r="AW446" s="5804"/>
      <c r="AX446" s="5804"/>
      <c r="AY446" s="5804"/>
      <c r="CO446" s="237"/>
    </row>
    <row r="447" spans="1:93" ht="13.5" thickBot="1">
      <c r="A447" s="5251"/>
      <c r="B447" s="5085"/>
      <c r="C447" s="5735"/>
      <c r="D447" s="5770"/>
      <c r="E447" s="5738"/>
      <c r="F447" s="5738"/>
      <c r="G447" s="5742"/>
      <c r="H447" s="5742"/>
      <c r="I447" s="5742"/>
      <c r="J447" s="5742"/>
      <c r="K447" s="5742"/>
      <c r="L447" s="5742"/>
      <c r="M447" s="5742"/>
      <c r="N447" s="5742"/>
      <c r="O447" s="5742"/>
      <c r="P447" s="5742"/>
      <c r="Q447" s="5742"/>
      <c r="R447" s="5742"/>
      <c r="S447" s="5755"/>
      <c r="T447" s="5755"/>
      <c r="U447" s="5473"/>
      <c r="V447" s="5755"/>
      <c r="W447" s="5755"/>
      <c r="X447" s="5473"/>
      <c r="Y447" s="5738"/>
      <c r="Z447" s="5738"/>
      <c r="AA447" s="5738"/>
      <c r="AB447" s="5738"/>
      <c r="AC447" s="5738"/>
      <c r="AD447" s="3333" t="s">
        <v>2035</v>
      </c>
      <c r="AE447" s="3074"/>
      <c r="AF447" s="1213" t="s">
        <v>857</v>
      </c>
      <c r="AG447" s="1215"/>
      <c r="AH447" s="3263">
        <v>1300</v>
      </c>
      <c r="AI447" s="1215" t="s">
        <v>2137</v>
      </c>
      <c r="AJ447" s="1213" t="s">
        <v>860</v>
      </c>
      <c r="AK447" s="1215" t="s">
        <v>2142</v>
      </c>
      <c r="AL447" s="1214" t="s">
        <v>646</v>
      </c>
      <c r="AM447" s="1214" t="s">
        <v>647</v>
      </c>
      <c r="AN447" s="1214" t="s">
        <v>858</v>
      </c>
      <c r="AO447" s="1214">
        <v>2</v>
      </c>
      <c r="AP447" s="1214" t="s">
        <v>859</v>
      </c>
      <c r="AQ447" s="1214">
        <v>2</v>
      </c>
      <c r="AR447" s="1214"/>
      <c r="AS447" s="1214"/>
      <c r="AT447" s="1214"/>
      <c r="AU447" s="1214"/>
      <c r="AV447" s="3051"/>
      <c r="AW447" s="5804"/>
      <c r="AX447" s="5804"/>
      <c r="AY447" s="5804"/>
      <c r="CO447" s="237"/>
    </row>
    <row r="448" spans="1:93" ht="12.75" customHeight="1">
      <c r="A448" s="5249" t="s">
        <v>3916</v>
      </c>
      <c r="B448" s="5274" t="s">
        <v>2648</v>
      </c>
      <c r="C448" s="5744" t="s">
        <v>3638</v>
      </c>
      <c r="D448" s="4505" t="s">
        <v>3138</v>
      </c>
      <c r="E448" s="5737" t="s">
        <v>2165</v>
      </c>
      <c r="F448" s="5737" t="s">
        <v>3145</v>
      </c>
      <c r="G448" s="5741" t="s">
        <v>2028</v>
      </c>
      <c r="H448" s="5741" t="s">
        <v>2028</v>
      </c>
      <c r="I448" s="5741" t="s">
        <v>2029</v>
      </c>
      <c r="J448" s="5741" t="s">
        <v>2029</v>
      </c>
      <c r="K448" s="5741">
        <v>9</v>
      </c>
      <c r="L448" s="5741">
        <v>0</v>
      </c>
      <c r="M448" s="5741">
        <v>31</v>
      </c>
      <c r="N448" s="5741">
        <v>9</v>
      </c>
      <c r="O448" s="5741">
        <v>0</v>
      </c>
      <c r="P448" s="5741">
        <v>31</v>
      </c>
      <c r="Q448" s="5741" t="s">
        <v>2140</v>
      </c>
      <c r="R448" s="5741" t="s">
        <v>2141</v>
      </c>
      <c r="S448" s="5629">
        <v>8576</v>
      </c>
      <c r="T448" s="5629">
        <v>8576</v>
      </c>
      <c r="U448" s="5629">
        <v>10718</v>
      </c>
      <c r="V448" s="5629">
        <v>512</v>
      </c>
      <c r="W448" s="5629">
        <v>512</v>
      </c>
      <c r="X448" s="5629">
        <v>830</v>
      </c>
      <c r="Y448" s="5737">
        <v>8</v>
      </c>
      <c r="Z448" s="5737">
        <v>2</v>
      </c>
      <c r="AA448" s="5737" t="s">
        <v>2032</v>
      </c>
      <c r="AB448" s="5737" t="s">
        <v>2033</v>
      </c>
      <c r="AC448" s="5737" t="s">
        <v>2137</v>
      </c>
      <c r="AD448" s="1204" t="s">
        <v>2035</v>
      </c>
      <c r="AE448" s="3076"/>
      <c r="AF448" s="1216" t="s">
        <v>857</v>
      </c>
      <c r="AG448" s="849"/>
      <c r="AH448" s="847">
        <v>270</v>
      </c>
      <c r="AI448" s="849" t="s">
        <v>2137</v>
      </c>
      <c r="AJ448" s="1216" t="s">
        <v>854</v>
      </c>
      <c r="AK448" s="849" t="s">
        <v>2142</v>
      </c>
      <c r="AL448" s="1216" t="s">
        <v>1218</v>
      </c>
      <c r="AM448" s="1216" t="s">
        <v>1219</v>
      </c>
      <c r="AN448" s="847" t="s">
        <v>858</v>
      </c>
      <c r="AO448" s="847">
        <v>2</v>
      </c>
      <c r="AP448" s="847" t="s">
        <v>859</v>
      </c>
      <c r="AQ448" s="847">
        <v>2</v>
      </c>
      <c r="AR448" s="847"/>
      <c r="AS448" s="847"/>
      <c r="AT448" s="847"/>
      <c r="AU448" s="847"/>
      <c r="AV448" s="848"/>
      <c r="AW448" s="5803" t="s">
        <v>2468</v>
      </c>
      <c r="AX448" s="5803" t="s">
        <v>2452</v>
      </c>
      <c r="AY448" s="5810" t="s">
        <v>3115</v>
      </c>
      <c r="CO448" s="237"/>
    </row>
    <row r="449" spans="1:93">
      <c r="A449" s="5250"/>
      <c r="B449" s="5085"/>
      <c r="C449" s="5735"/>
      <c r="D449" s="4408"/>
      <c r="E449" s="5738"/>
      <c r="F449" s="5738"/>
      <c r="G449" s="5742"/>
      <c r="H449" s="5742"/>
      <c r="I449" s="5742"/>
      <c r="J449" s="5742"/>
      <c r="K449" s="5742"/>
      <c r="L449" s="5742"/>
      <c r="M449" s="5742"/>
      <c r="N449" s="5742"/>
      <c r="O449" s="5742"/>
      <c r="P449" s="5742"/>
      <c r="Q449" s="5742"/>
      <c r="R449" s="5742"/>
      <c r="S449" s="5629"/>
      <c r="T449" s="5629"/>
      <c r="U449" s="5629"/>
      <c r="V449" s="5629"/>
      <c r="W449" s="5629"/>
      <c r="X449" s="5629"/>
      <c r="Y449" s="5738"/>
      <c r="Z449" s="5738"/>
      <c r="AA449" s="5738"/>
      <c r="AB449" s="5738"/>
      <c r="AC449" s="5738"/>
      <c r="AD449" s="1200" t="s">
        <v>2035</v>
      </c>
      <c r="AE449" s="3077"/>
      <c r="AF449" s="1207" t="s">
        <v>857</v>
      </c>
      <c r="AG449" s="1208"/>
      <c r="AH449" s="1209">
        <v>1500</v>
      </c>
      <c r="AI449" s="1208" t="s">
        <v>2137</v>
      </c>
      <c r="AJ449" s="1207" t="s">
        <v>874</v>
      </c>
      <c r="AK449" s="1208" t="s">
        <v>2142</v>
      </c>
      <c r="AL449" s="122" t="s">
        <v>1158</v>
      </c>
      <c r="AM449" s="1207" t="s">
        <v>341</v>
      </c>
      <c r="AN449" s="1209" t="s">
        <v>858</v>
      </c>
      <c r="AO449" s="1209">
        <v>4</v>
      </c>
      <c r="AP449" s="1209" t="s">
        <v>859</v>
      </c>
      <c r="AQ449" s="1209">
        <v>4</v>
      </c>
      <c r="AR449" s="1209">
        <v>6</v>
      </c>
      <c r="AS449" s="1209" t="s">
        <v>875</v>
      </c>
      <c r="AT449" s="1209" t="s">
        <v>859</v>
      </c>
      <c r="AU449" s="1209" t="s">
        <v>876</v>
      </c>
      <c r="AV449" s="1217" t="s">
        <v>877</v>
      </c>
      <c r="AW449" s="5804"/>
      <c r="AX449" s="5804"/>
      <c r="AY449" s="5811"/>
      <c r="CO449" s="237"/>
    </row>
    <row r="450" spans="1:93">
      <c r="A450" s="5250"/>
      <c r="B450" s="5085"/>
      <c r="C450" s="5735"/>
      <c r="D450" s="4408"/>
      <c r="E450" s="5738"/>
      <c r="F450" s="5738"/>
      <c r="G450" s="5742"/>
      <c r="H450" s="5742"/>
      <c r="I450" s="5742"/>
      <c r="J450" s="5742"/>
      <c r="K450" s="5742"/>
      <c r="L450" s="5742"/>
      <c r="M450" s="5742"/>
      <c r="N450" s="5742"/>
      <c r="O450" s="5742"/>
      <c r="P450" s="5742"/>
      <c r="Q450" s="5742"/>
      <c r="R450" s="5742"/>
      <c r="S450" s="5629"/>
      <c r="T450" s="5629"/>
      <c r="U450" s="5629"/>
      <c r="V450" s="5629"/>
      <c r="W450" s="5629"/>
      <c r="X450" s="5629"/>
      <c r="Y450" s="5738"/>
      <c r="Z450" s="5738"/>
      <c r="AA450" s="5738"/>
      <c r="AB450" s="5738"/>
      <c r="AC450" s="5738"/>
      <c r="AD450" s="1200" t="s">
        <v>2035</v>
      </c>
      <c r="AE450" s="3077"/>
      <c r="AF450" s="1207" t="s">
        <v>857</v>
      </c>
      <c r="AG450" s="1208"/>
      <c r="AH450" s="1209">
        <v>1405</v>
      </c>
      <c r="AI450" s="1208" t="s">
        <v>2137</v>
      </c>
      <c r="AJ450" s="1207" t="s">
        <v>868</v>
      </c>
      <c r="AK450" s="1208" t="s">
        <v>2142</v>
      </c>
      <c r="AL450" s="1207" t="s">
        <v>869</v>
      </c>
      <c r="AM450" s="1207" t="s">
        <v>869</v>
      </c>
      <c r="AN450" s="1209" t="s">
        <v>858</v>
      </c>
      <c r="AO450" s="1209">
        <v>2</v>
      </c>
      <c r="AP450" s="1209" t="s">
        <v>859</v>
      </c>
      <c r="AQ450" s="1209">
        <v>2</v>
      </c>
      <c r="AR450" s="1209"/>
      <c r="AS450" s="1209"/>
      <c r="AT450" s="1209"/>
      <c r="AU450" s="1209"/>
      <c r="AV450" s="1217"/>
      <c r="AW450" s="5804"/>
      <c r="AX450" s="5804"/>
      <c r="AY450" s="5811"/>
      <c r="CO450" s="237"/>
    </row>
    <row r="451" spans="1:93">
      <c r="A451" s="5250"/>
      <c r="B451" s="5086"/>
      <c r="C451" s="5745"/>
      <c r="D451" s="4409"/>
      <c r="E451" s="5739"/>
      <c r="F451" s="5739"/>
      <c r="G451" s="5743"/>
      <c r="H451" s="5743"/>
      <c r="I451" s="5743"/>
      <c r="J451" s="5743"/>
      <c r="K451" s="5743"/>
      <c r="L451" s="5743"/>
      <c r="M451" s="5743"/>
      <c r="N451" s="5743"/>
      <c r="O451" s="5743"/>
      <c r="P451" s="5743"/>
      <c r="Q451" s="5743"/>
      <c r="R451" s="5743"/>
      <c r="S451" s="5630"/>
      <c r="T451" s="5630"/>
      <c r="U451" s="5630"/>
      <c r="V451" s="5630"/>
      <c r="W451" s="5630"/>
      <c r="X451" s="5630"/>
      <c r="Y451" s="5739"/>
      <c r="Z451" s="5739"/>
      <c r="AA451" s="5739"/>
      <c r="AB451" s="5739"/>
      <c r="AC451" s="5739"/>
      <c r="AD451" s="1200" t="s">
        <v>2035</v>
      </c>
      <c r="AE451" s="3078"/>
      <c r="AF451" s="1207" t="s">
        <v>857</v>
      </c>
      <c r="AG451" s="1208"/>
      <c r="AH451" s="1209">
        <v>1300</v>
      </c>
      <c r="AI451" s="1208" t="s">
        <v>2137</v>
      </c>
      <c r="AJ451" s="1207" t="s">
        <v>860</v>
      </c>
      <c r="AK451" s="1208" t="s">
        <v>2142</v>
      </c>
      <c r="AL451" s="1209" t="s">
        <v>646</v>
      </c>
      <c r="AM451" s="1209" t="s">
        <v>647</v>
      </c>
      <c r="AN451" s="1209" t="s">
        <v>858</v>
      </c>
      <c r="AO451" s="1209">
        <v>2</v>
      </c>
      <c r="AP451" s="1209" t="s">
        <v>859</v>
      </c>
      <c r="AQ451" s="1209">
        <v>2</v>
      </c>
      <c r="AR451" s="1209"/>
      <c r="AS451" s="1209"/>
      <c r="AT451" s="1209"/>
      <c r="AU451" s="1209"/>
      <c r="AV451" s="1217"/>
      <c r="AW451" s="5805"/>
      <c r="AX451" s="5805"/>
      <c r="AY451" s="5812"/>
      <c r="CO451" s="237"/>
    </row>
    <row r="452" spans="1:93" ht="12.75" customHeight="1">
      <c r="A452" s="5250"/>
      <c r="B452" s="5271" t="s">
        <v>2648</v>
      </c>
      <c r="C452" s="5746" t="s">
        <v>3639</v>
      </c>
      <c r="D452" s="4407" t="s">
        <v>3139</v>
      </c>
      <c r="E452" s="5760" t="s">
        <v>2165</v>
      </c>
      <c r="F452" s="5760" t="s">
        <v>3146</v>
      </c>
      <c r="G452" s="5747" t="s">
        <v>2028</v>
      </c>
      <c r="H452" s="5747" t="s">
        <v>2028</v>
      </c>
      <c r="I452" s="5747" t="s">
        <v>2029</v>
      </c>
      <c r="J452" s="5747" t="s">
        <v>2029</v>
      </c>
      <c r="K452" s="5747">
        <v>9</v>
      </c>
      <c r="L452" s="5747">
        <v>0</v>
      </c>
      <c r="M452" s="5747">
        <v>31</v>
      </c>
      <c r="N452" s="5747">
        <v>9</v>
      </c>
      <c r="O452" s="5747">
        <v>0</v>
      </c>
      <c r="P452" s="5747">
        <v>31</v>
      </c>
      <c r="Q452" s="5747" t="s">
        <v>2140</v>
      </c>
      <c r="R452" s="5747" t="s">
        <v>2141</v>
      </c>
      <c r="S452" s="5640">
        <v>13170</v>
      </c>
      <c r="T452" s="5640">
        <v>13170</v>
      </c>
      <c r="U452" s="5640">
        <v>14368</v>
      </c>
      <c r="V452" s="5640">
        <v>512</v>
      </c>
      <c r="W452" s="5640">
        <v>512</v>
      </c>
      <c r="X452" s="5640">
        <v>908</v>
      </c>
      <c r="Y452" s="5760">
        <v>8</v>
      </c>
      <c r="Z452" s="5760">
        <v>2</v>
      </c>
      <c r="AA452" s="5760" t="s">
        <v>2032</v>
      </c>
      <c r="AB452" s="5760" t="s">
        <v>2033</v>
      </c>
      <c r="AC452" s="5760" t="s">
        <v>2137</v>
      </c>
      <c r="AD452" s="1200" t="s">
        <v>2035</v>
      </c>
      <c r="AE452" s="3079" t="s">
        <v>6172</v>
      </c>
      <c r="AF452" s="1207" t="s">
        <v>857</v>
      </c>
      <c r="AG452" s="1208"/>
      <c r="AH452" s="1209">
        <v>270</v>
      </c>
      <c r="AI452" s="1208" t="s">
        <v>2137</v>
      </c>
      <c r="AJ452" s="1207" t="s">
        <v>854</v>
      </c>
      <c r="AK452" s="1208" t="s">
        <v>2142</v>
      </c>
      <c r="AL452" s="1397" t="s">
        <v>1135</v>
      </c>
      <c r="AM452" s="1397" t="s">
        <v>1134</v>
      </c>
      <c r="AN452" s="1209" t="s">
        <v>858</v>
      </c>
      <c r="AO452" s="1209">
        <v>2</v>
      </c>
      <c r="AP452" s="1209" t="s">
        <v>859</v>
      </c>
      <c r="AQ452" s="1209">
        <v>2</v>
      </c>
      <c r="AR452" s="1209"/>
      <c r="AS452" s="1209"/>
      <c r="AT452" s="1209"/>
      <c r="AU452" s="1209"/>
      <c r="AV452" s="1217"/>
      <c r="AW452" s="5809" t="s">
        <v>2468</v>
      </c>
      <c r="AX452" s="5809" t="s">
        <v>2452</v>
      </c>
      <c r="AY452" s="5814" t="s">
        <v>3115</v>
      </c>
      <c r="CO452" s="237"/>
    </row>
    <row r="453" spans="1:93">
      <c r="A453" s="5250"/>
      <c r="B453" s="5085"/>
      <c r="C453" s="5735"/>
      <c r="D453" s="4408"/>
      <c r="E453" s="5738"/>
      <c r="F453" s="5738"/>
      <c r="G453" s="5742"/>
      <c r="H453" s="5742"/>
      <c r="I453" s="5742"/>
      <c r="J453" s="5742"/>
      <c r="K453" s="5742"/>
      <c r="L453" s="5742"/>
      <c r="M453" s="5742"/>
      <c r="N453" s="5742"/>
      <c r="O453" s="5742"/>
      <c r="P453" s="5742"/>
      <c r="Q453" s="5742"/>
      <c r="R453" s="5742"/>
      <c r="S453" s="5629"/>
      <c r="T453" s="5629"/>
      <c r="U453" s="5629"/>
      <c r="V453" s="5629"/>
      <c r="W453" s="5629"/>
      <c r="X453" s="5629"/>
      <c r="Y453" s="5738"/>
      <c r="Z453" s="5738"/>
      <c r="AA453" s="5738"/>
      <c r="AB453" s="5738"/>
      <c r="AC453" s="5738"/>
      <c r="AD453" s="1200" t="s">
        <v>2035</v>
      </c>
      <c r="AE453" s="3072"/>
      <c r="AF453" s="1207" t="s">
        <v>857</v>
      </c>
      <c r="AG453" s="1208"/>
      <c r="AH453" s="1209">
        <v>1500</v>
      </c>
      <c r="AI453" s="1208" t="s">
        <v>2137</v>
      </c>
      <c r="AJ453" s="1207" t="s">
        <v>874</v>
      </c>
      <c r="AK453" s="1208" t="s">
        <v>2142</v>
      </c>
      <c r="AL453" s="122" t="s">
        <v>1158</v>
      </c>
      <c r="AM453" s="1207" t="s">
        <v>341</v>
      </c>
      <c r="AN453" s="1209" t="s">
        <v>858</v>
      </c>
      <c r="AO453" s="1209">
        <v>4</v>
      </c>
      <c r="AP453" s="1209" t="s">
        <v>859</v>
      </c>
      <c r="AQ453" s="1209">
        <v>4</v>
      </c>
      <c r="AR453" s="1209">
        <v>6</v>
      </c>
      <c r="AS453" s="1209" t="s">
        <v>875</v>
      </c>
      <c r="AT453" s="1209" t="s">
        <v>859</v>
      </c>
      <c r="AU453" s="1209" t="s">
        <v>876</v>
      </c>
      <c r="AV453" s="1217" t="s">
        <v>877</v>
      </c>
      <c r="AW453" s="5804"/>
      <c r="AX453" s="5804"/>
      <c r="AY453" s="5811"/>
      <c r="CO453" s="237"/>
    </row>
    <row r="454" spans="1:93">
      <c r="A454" s="5250"/>
      <c r="B454" s="5085"/>
      <c r="C454" s="5735"/>
      <c r="D454" s="4408"/>
      <c r="E454" s="5738"/>
      <c r="F454" s="5738"/>
      <c r="G454" s="5742"/>
      <c r="H454" s="5742"/>
      <c r="I454" s="5742"/>
      <c r="J454" s="5742"/>
      <c r="K454" s="5742"/>
      <c r="L454" s="5742"/>
      <c r="M454" s="5742"/>
      <c r="N454" s="5742"/>
      <c r="O454" s="5742"/>
      <c r="P454" s="5742"/>
      <c r="Q454" s="5742"/>
      <c r="R454" s="5742"/>
      <c r="S454" s="5629"/>
      <c r="T454" s="5629"/>
      <c r="U454" s="5629"/>
      <c r="V454" s="5629"/>
      <c r="W454" s="5629"/>
      <c r="X454" s="5629"/>
      <c r="Y454" s="5738"/>
      <c r="Z454" s="5738"/>
      <c r="AA454" s="5738"/>
      <c r="AB454" s="5738"/>
      <c r="AC454" s="5738"/>
      <c r="AD454" s="1200" t="s">
        <v>2035</v>
      </c>
      <c r="AE454" s="3072"/>
      <c r="AF454" s="1207" t="s">
        <v>857</v>
      </c>
      <c r="AG454" s="1208"/>
      <c r="AH454" s="1209">
        <v>1405</v>
      </c>
      <c r="AI454" s="1208" t="s">
        <v>2137</v>
      </c>
      <c r="AJ454" s="1207" t="s">
        <v>868</v>
      </c>
      <c r="AK454" s="1208" t="s">
        <v>2142</v>
      </c>
      <c r="AL454" s="1207" t="s">
        <v>869</v>
      </c>
      <c r="AM454" s="1207" t="s">
        <v>869</v>
      </c>
      <c r="AN454" s="1209" t="s">
        <v>858</v>
      </c>
      <c r="AO454" s="1209">
        <v>2</v>
      </c>
      <c r="AP454" s="1209" t="s">
        <v>859</v>
      </c>
      <c r="AQ454" s="1209">
        <v>2</v>
      </c>
      <c r="AR454" s="1209"/>
      <c r="AS454" s="1209"/>
      <c r="AT454" s="1209"/>
      <c r="AU454" s="1209"/>
      <c r="AV454" s="1217"/>
      <c r="AW454" s="5804"/>
      <c r="AX454" s="5804"/>
      <c r="AY454" s="5811"/>
      <c r="CO454" s="237"/>
    </row>
    <row r="455" spans="1:93">
      <c r="A455" s="5250"/>
      <c r="B455" s="5086"/>
      <c r="C455" s="5745"/>
      <c r="D455" s="4409"/>
      <c r="E455" s="5739"/>
      <c r="F455" s="5739"/>
      <c r="G455" s="5743"/>
      <c r="H455" s="5743"/>
      <c r="I455" s="5743"/>
      <c r="J455" s="5743"/>
      <c r="K455" s="5743"/>
      <c r="L455" s="5743"/>
      <c r="M455" s="5743"/>
      <c r="N455" s="5743"/>
      <c r="O455" s="5743"/>
      <c r="P455" s="5743"/>
      <c r="Q455" s="5743"/>
      <c r="R455" s="5743"/>
      <c r="S455" s="5630"/>
      <c r="T455" s="5630"/>
      <c r="U455" s="5630"/>
      <c r="V455" s="5630"/>
      <c r="W455" s="5630"/>
      <c r="X455" s="5630"/>
      <c r="Y455" s="5739"/>
      <c r="Z455" s="5739"/>
      <c r="AA455" s="5739"/>
      <c r="AB455" s="5739"/>
      <c r="AC455" s="5739"/>
      <c r="AD455" s="1200" t="s">
        <v>2035</v>
      </c>
      <c r="AE455" s="3071"/>
      <c r="AF455" s="1207" t="s">
        <v>857</v>
      </c>
      <c r="AG455" s="1208"/>
      <c r="AH455" s="1209">
        <v>1300</v>
      </c>
      <c r="AI455" s="1208" t="s">
        <v>2137</v>
      </c>
      <c r="AJ455" s="1207" t="s">
        <v>860</v>
      </c>
      <c r="AK455" s="1208" t="s">
        <v>2142</v>
      </c>
      <c r="AL455" s="1209" t="s">
        <v>646</v>
      </c>
      <c r="AM455" s="1209" t="s">
        <v>647</v>
      </c>
      <c r="AN455" s="1209" t="s">
        <v>858</v>
      </c>
      <c r="AO455" s="1209">
        <v>2</v>
      </c>
      <c r="AP455" s="1209" t="s">
        <v>859</v>
      </c>
      <c r="AQ455" s="1209">
        <v>2</v>
      </c>
      <c r="AR455" s="1209"/>
      <c r="AS455" s="1209"/>
      <c r="AT455" s="1209"/>
      <c r="AU455" s="1209"/>
      <c r="AV455" s="1217"/>
      <c r="AW455" s="5805"/>
      <c r="AX455" s="5805"/>
      <c r="AY455" s="5812"/>
      <c r="CO455" s="237"/>
    </row>
    <row r="456" spans="1:93" s="239" customFormat="1">
      <c r="A456" s="5250"/>
      <c r="B456" s="5272" t="s">
        <v>2648</v>
      </c>
      <c r="C456" s="5673" t="s">
        <v>3640</v>
      </c>
      <c r="D456" s="3798" t="s">
        <v>3421</v>
      </c>
      <c r="E456" s="5119" t="s">
        <v>2165</v>
      </c>
      <c r="F456" s="5119" t="s">
        <v>3450</v>
      </c>
      <c r="G456" s="3807" t="s">
        <v>2028</v>
      </c>
      <c r="H456" s="3807" t="s">
        <v>2028</v>
      </c>
      <c r="I456" s="3807" t="s">
        <v>2029</v>
      </c>
      <c r="J456" s="3807" t="s">
        <v>2029</v>
      </c>
      <c r="K456" s="3807">
        <v>9</v>
      </c>
      <c r="L456" s="3807">
        <v>0</v>
      </c>
      <c r="M456" s="3807">
        <v>31</v>
      </c>
      <c r="N456" s="3807">
        <v>9</v>
      </c>
      <c r="O456" s="3807">
        <v>0</v>
      </c>
      <c r="P456" s="3807">
        <v>31</v>
      </c>
      <c r="Q456" s="3806" t="s">
        <v>2140</v>
      </c>
      <c r="R456" s="3806" t="s">
        <v>2141</v>
      </c>
      <c r="S456" s="5119">
        <v>13680</v>
      </c>
      <c r="T456" s="5119">
        <v>13680</v>
      </c>
      <c r="U456" s="5640">
        <v>20120</v>
      </c>
      <c r="V456" s="5119">
        <v>512</v>
      </c>
      <c r="W456" s="5119">
        <v>512</v>
      </c>
      <c r="X456" s="5640">
        <v>968</v>
      </c>
      <c r="Y456" s="5119">
        <v>8</v>
      </c>
      <c r="Z456" s="5119">
        <v>2</v>
      </c>
      <c r="AA456" s="5119" t="s">
        <v>2032</v>
      </c>
      <c r="AB456" s="5119" t="s">
        <v>2033</v>
      </c>
      <c r="AC456" s="5119" t="s">
        <v>2137</v>
      </c>
      <c r="AD456" s="3322" t="s">
        <v>2035</v>
      </c>
      <c r="AE456" s="3079" t="s">
        <v>6173</v>
      </c>
      <c r="AF456" s="1351" t="s">
        <v>857</v>
      </c>
      <c r="AG456" s="256"/>
      <c r="AH456" s="3238">
        <v>270</v>
      </c>
      <c r="AI456" s="256" t="s">
        <v>2137</v>
      </c>
      <c r="AJ456" s="1351" t="s">
        <v>854</v>
      </c>
      <c r="AK456" s="256" t="s">
        <v>2142</v>
      </c>
      <c r="AL456" s="1351" t="s">
        <v>866</v>
      </c>
      <c r="AM456" s="1344" t="s">
        <v>867</v>
      </c>
      <c r="AN456" s="1344" t="s">
        <v>858</v>
      </c>
      <c r="AO456" s="1344">
        <v>2</v>
      </c>
      <c r="AP456" s="1344" t="s">
        <v>859</v>
      </c>
      <c r="AQ456" s="1344">
        <v>2</v>
      </c>
      <c r="AR456" s="1344"/>
      <c r="AS456" s="1344"/>
      <c r="AT456" s="1344"/>
      <c r="AU456" s="1344"/>
      <c r="AV456" s="860"/>
      <c r="AW456" s="5085" t="s">
        <v>2468</v>
      </c>
      <c r="AX456" s="5085" t="s">
        <v>2452</v>
      </c>
      <c r="AY456" s="5807" t="s">
        <v>3115</v>
      </c>
    </row>
    <row r="457" spans="1:93" s="239" customFormat="1">
      <c r="A457" s="5250"/>
      <c r="B457" s="5272"/>
      <c r="C457" s="5673"/>
      <c r="D457" s="3798"/>
      <c r="E457" s="5119"/>
      <c r="F457" s="5119"/>
      <c r="G457" s="3807"/>
      <c r="H457" s="3807"/>
      <c r="I457" s="3807"/>
      <c r="J457" s="3807"/>
      <c r="K457" s="3807"/>
      <c r="L457" s="3807"/>
      <c r="M457" s="3807"/>
      <c r="N457" s="3807"/>
      <c r="O457" s="3807"/>
      <c r="P457" s="3807"/>
      <c r="Q457" s="3807"/>
      <c r="R457" s="3807"/>
      <c r="S457" s="5119"/>
      <c r="T457" s="5119"/>
      <c r="U457" s="5629"/>
      <c r="V457" s="5119"/>
      <c r="W457" s="5119"/>
      <c r="X457" s="5629"/>
      <c r="Y457" s="5119"/>
      <c r="Z457" s="5119"/>
      <c r="AA457" s="5119"/>
      <c r="AB457" s="5119"/>
      <c r="AC457" s="5119"/>
      <c r="AD457" s="3326" t="s">
        <v>2035</v>
      </c>
      <c r="AE457" s="3072"/>
      <c r="AF457" s="1372" t="s">
        <v>857</v>
      </c>
      <c r="AG457" s="1364"/>
      <c r="AH457" s="3256">
        <v>1500</v>
      </c>
      <c r="AI457" s="1364" t="s">
        <v>2137</v>
      </c>
      <c r="AJ457" s="1372" t="s">
        <v>874</v>
      </c>
      <c r="AK457" s="1364" t="s">
        <v>2142</v>
      </c>
      <c r="AL457" s="122" t="s">
        <v>1158</v>
      </c>
      <c r="AM457" s="1372" t="s">
        <v>341</v>
      </c>
      <c r="AN457" s="1353" t="s">
        <v>858</v>
      </c>
      <c r="AO457" s="1353">
        <v>4</v>
      </c>
      <c r="AP457" s="1353" t="s">
        <v>859</v>
      </c>
      <c r="AQ457" s="1353">
        <v>4</v>
      </c>
      <c r="AR457" s="1353">
        <v>6</v>
      </c>
      <c r="AS457" s="1353" t="s">
        <v>875</v>
      </c>
      <c r="AT457" s="1353" t="s">
        <v>859</v>
      </c>
      <c r="AU457" s="1353" t="s">
        <v>876</v>
      </c>
      <c r="AV457" s="860" t="s">
        <v>877</v>
      </c>
      <c r="AW457" s="5085"/>
      <c r="AX457" s="5085"/>
      <c r="AY457" s="5807"/>
    </row>
    <row r="458" spans="1:93" s="239" customFormat="1">
      <c r="A458" s="5250"/>
      <c r="B458" s="5272"/>
      <c r="C458" s="5673"/>
      <c r="D458" s="3798"/>
      <c r="E458" s="5119"/>
      <c r="F458" s="5119"/>
      <c r="G458" s="3807"/>
      <c r="H458" s="3807"/>
      <c r="I458" s="3807"/>
      <c r="J458" s="3807"/>
      <c r="K458" s="3807"/>
      <c r="L458" s="3807"/>
      <c r="M458" s="3807"/>
      <c r="N458" s="3807"/>
      <c r="O458" s="3807"/>
      <c r="P458" s="3807"/>
      <c r="Q458" s="3807"/>
      <c r="R458" s="3807"/>
      <c r="S458" s="5119"/>
      <c r="T458" s="5119"/>
      <c r="U458" s="5629"/>
      <c r="V458" s="5119"/>
      <c r="W458" s="5119"/>
      <c r="X458" s="5629"/>
      <c r="Y458" s="5119"/>
      <c r="Z458" s="5119"/>
      <c r="AA458" s="5119"/>
      <c r="AB458" s="5119"/>
      <c r="AC458" s="5119"/>
      <c r="AD458" s="3326" t="s">
        <v>2035</v>
      </c>
      <c r="AE458" s="3072"/>
      <c r="AF458" s="1372" t="s">
        <v>857</v>
      </c>
      <c r="AG458" s="1364"/>
      <c r="AH458" s="3256">
        <v>1405</v>
      </c>
      <c r="AI458" s="1364" t="s">
        <v>2137</v>
      </c>
      <c r="AJ458" s="1372" t="s">
        <v>868</v>
      </c>
      <c r="AK458" s="1364" t="s">
        <v>2142</v>
      </c>
      <c r="AL458" s="1372" t="s">
        <v>869</v>
      </c>
      <c r="AM458" s="1372" t="s">
        <v>869</v>
      </c>
      <c r="AN458" s="1353" t="s">
        <v>858</v>
      </c>
      <c r="AO458" s="1353">
        <v>2</v>
      </c>
      <c r="AP458" s="1353" t="s">
        <v>859</v>
      </c>
      <c r="AQ458" s="1353">
        <v>2</v>
      </c>
      <c r="AR458" s="1353"/>
      <c r="AS458" s="1353"/>
      <c r="AT458" s="1353"/>
      <c r="AU458" s="1353"/>
      <c r="AV458" s="860"/>
      <c r="AW458" s="5085"/>
      <c r="AX458" s="5085"/>
      <c r="AY458" s="5807"/>
    </row>
    <row r="459" spans="1:93" s="239" customFormat="1" ht="13.5" thickBot="1">
      <c r="A459" s="5251"/>
      <c r="B459" s="5275"/>
      <c r="C459" s="5680"/>
      <c r="D459" s="3818"/>
      <c r="E459" s="5473"/>
      <c r="F459" s="5473"/>
      <c r="G459" s="3808"/>
      <c r="H459" s="3808"/>
      <c r="I459" s="3808"/>
      <c r="J459" s="3808"/>
      <c r="K459" s="3808"/>
      <c r="L459" s="3808"/>
      <c r="M459" s="3808"/>
      <c r="N459" s="3808"/>
      <c r="O459" s="3808"/>
      <c r="P459" s="3808"/>
      <c r="Q459" s="3808"/>
      <c r="R459" s="3808"/>
      <c r="S459" s="5473"/>
      <c r="T459" s="5473"/>
      <c r="U459" s="5768"/>
      <c r="V459" s="5473"/>
      <c r="W459" s="5473"/>
      <c r="X459" s="5768"/>
      <c r="Y459" s="5473"/>
      <c r="Z459" s="5473"/>
      <c r="AA459" s="5473"/>
      <c r="AB459" s="5473"/>
      <c r="AC459" s="5473"/>
      <c r="AD459" s="3337" t="s">
        <v>2035</v>
      </c>
      <c r="AE459" s="3074"/>
      <c r="AF459" s="1373" t="s">
        <v>857</v>
      </c>
      <c r="AG459" s="950"/>
      <c r="AH459" s="3260">
        <v>1300</v>
      </c>
      <c r="AI459" s="950" t="s">
        <v>2137</v>
      </c>
      <c r="AJ459" s="1373" t="s">
        <v>860</v>
      </c>
      <c r="AK459" s="950" t="s">
        <v>2142</v>
      </c>
      <c r="AL459" s="1359" t="s">
        <v>646</v>
      </c>
      <c r="AM459" s="1359" t="s">
        <v>647</v>
      </c>
      <c r="AN459" s="1359" t="s">
        <v>858</v>
      </c>
      <c r="AO459" s="1359">
        <v>2</v>
      </c>
      <c r="AP459" s="1359" t="s">
        <v>859</v>
      </c>
      <c r="AQ459" s="1359">
        <v>2</v>
      </c>
      <c r="AR459" s="1359"/>
      <c r="AS459" s="1359"/>
      <c r="AT459" s="1359"/>
      <c r="AU459" s="1359"/>
      <c r="AV459" s="2999"/>
      <c r="AW459" s="5121"/>
      <c r="AX459" s="5121"/>
      <c r="AY459" s="5137"/>
    </row>
    <row r="460" spans="1:93" ht="12.75" customHeight="1">
      <c r="A460" s="5249" t="s">
        <v>3892</v>
      </c>
      <c r="B460" s="5274" t="s">
        <v>2648</v>
      </c>
      <c r="C460" s="5744" t="s">
        <v>3643</v>
      </c>
      <c r="D460" s="5757" t="s">
        <v>3140</v>
      </c>
      <c r="E460" s="5737" t="s">
        <v>2165</v>
      </c>
      <c r="F460" s="5737" t="s">
        <v>3147</v>
      </c>
      <c r="G460" s="5741" t="s">
        <v>2028</v>
      </c>
      <c r="H460" s="5741" t="s">
        <v>2028</v>
      </c>
      <c r="I460" s="5741" t="s">
        <v>2029</v>
      </c>
      <c r="J460" s="5741" t="s">
        <v>2029</v>
      </c>
      <c r="K460" s="5741">
        <v>9</v>
      </c>
      <c r="L460" s="5741">
        <v>0</v>
      </c>
      <c r="M460" s="5741">
        <v>31</v>
      </c>
      <c r="N460" s="5741">
        <v>9</v>
      </c>
      <c r="O460" s="5741">
        <v>0</v>
      </c>
      <c r="P460" s="5741">
        <v>31</v>
      </c>
      <c r="Q460" s="5741" t="s">
        <v>2140</v>
      </c>
      <c r="R460" s="5741" t="s">
        <v>2141</v>
      </c>
      <c r="S460" s="5761">
        <v>10944</v>
      </c>
      <c r="T460" s="5761">
        <v>10944</v>
      </c>
      <c r="U460" s="5761">
        <v>13046</v>
      </c>
      <c r="V460" s="5761">
        <v>512</v>
      </c>
      <c r="W460" s="5761">
        <v>512</v>
      </c>
      <c r="X460" s="5761">
        <v>830</v>
      </c>
      <c r="Y460" s="5737">
        <v>8</v>
      </c>
      <c r="Z460" s="5737">
        <v>2</v>
      </c>
      <c r="AA460" s="5737" t="s">
        <v>2032</v>
      </c>
      <c r="AB460" s="5737" t="s">
        <v>2033</v>
      </c>
      <c r="AC460" s="5737" t="s">
        <v>2137</v>
      </c>
      <c r="AD460" s="1204" t="s">
        <v>2035</v>
      </c>
      <c r="AE460" s="3076"/>
      <c r="AF460" s="1216" t="s">
        <v>857</v>
      </c>
      <c r="AG460" s="849"/>
      <c r="AH460" s="847">
        <v>270</v>
      </c>
      <c r="AI460" s="849" t="s">
        <v>2137</v>
      </c>
      <c r="AJ460" s="1216" t="s">
        <v>854</v>
      </c>
      <c r="AK460" s="849" t="s">
        <v>2142</v>
      </c>
      <c r="AL460" s="1216" t="s">
        <v>1218</v>
      </c>
      <c r="AM460" s="1216" t="s">
        <v>1219</v>
      </c>
      <c r="AN460" s="847" t="s">
        <v>858</v>
      </c>
      <c r="AO460" s="847">
        <v>2</v>
      </c>
      <c r="AP460" s="847" t="s">
        <v>859</v>
      </c>
      <c r="AQ460" s="847">
        <v>2</v>
      </c>
      <c r="AR460" s="847"/>
      <c r="AS460" s="847"/>
      <c r="AT460" s="847"/>
      <c r="AU460" s="847"/>
      <c r="AV460" s="848"/>
      <c r="AW460" s="5803" t="s">
        <v>2468</v>
      </c>
      <c r="AX460" s="5803" t="s">
        <v>2452</v>
      </c>
      <c r="AY460" s="5810" t="s">
        <v>3115</v>
      </c>
      <c r="CO460" s="237"/>
    </row>
    <row r="461" spans="1:93">
      <c r="A461" s="5250"/>
      <c r="B461" s="5085"/>
      <c r="C461" s="5735"/>
      <c r="D461" s="5758"/>
      <c r="E461" s="5738"/>
      <c r="F461" s="5738"/>
      <c r="G461" s="5742"/>
      <c r="H461" s="5742"/>
      <c r="I461" s="5742"/>
      <c r="J461" s="5742"/>
      <c r="K461" s="5742"/>
      <c r="L461" s="5742"/>
      <c r="M461" s="5742"/>
      <c r="N461" s="5742"/>
      <c r="O461" s="5742"/>
      <c r="P461" s="5742"/>
      <c r="Q461" s="5742"/>
      <c r="R461" s="5742"/>
      <c r="S461" s="5629"/>
      <c r="T461" s="5629"/>
      <c r="U461" s="5629"/>
      <c r="V461" s="5629"/>
      <c r="W461" s="5629"/>
      <c r="X461" s="5629"/>
      <c r="Y461" s="5738"/>
      <c r="Z461" s="5738"/>
      <c r="AA461" s="5738"/>
      <c r="AB461" s="5738"/>
      <c r="AC461" s="5738"/>
      <c r="AD461" s="1200" t="s">
        <v>2035</v>
      </c>
      <c r="AE461" s="3077"/>
      <c r="AF461" s="1209" t="s">
        <v>857</v>
      </c>
      <c r="AG461" s="1208"/>
      <c r="AH461" s="1209">
        <v>1500</v>
      </c>
      <c r="AI461" s="1208" t="s">
        <v>2137</v>
      </c>
      <c r="AJ461" s="1207" t="s">
        <v>874</v>
      </c>
      <c r="AK461" s="1208" t="s">
        <v>2142</v>
      </c>
      <c r="AL461" s="1209" t="s">
        <v>344</v>
      </c>
      <c r="AM461" s="1207" t="s">
        <v>341</v>
      </c>
      <c r="AN461" s="1209" t="s">
        <v>858</v>
      </c>
      <c r="AO461" s="1209">
        <v>2</v>
      </c>
      <c r="AP461" s="1209" t="s">
        <v>859</v>
      </c>
      <c r="AQ461" s="1209">
        <v>2</v>
      </c>
      <c r="AR461" s="1209">
        <v>3</v>
      </c>
      <c r="AS461" s="1209" t="s">
        <v>875</v>
      </c>
      <c r="AT461" s="1209" t="s">
        <v>859</v>
      </c>
      <c r="AU461" s="1209" t="s">
        <v>876</v>
      </c>
      <c r="AV461" s="1217" t="s">
        <v>877</v>
      </c>
      <c r="AW461" s="5804"/>
      <c r="AX461" s="5804"/>
      <c r="AY461" s="5811"/>
      <c r="CO461" s="237"/>
    </row>
    <row r="462" spans="1:93">
      <c r="A462" s="5250"/>
      <c r="B462" s="5085"/>
      <c r="C462" s="5735"/>
      <c r="D462" s="5758"/>
      <c r="E462" s="5738"/>
      <c r="F462" s="5738"/>
      <c r="G462" s="5742"/>
      <c r="H462" s="5742"/>
      <c r="I462" s="5742"/>
      <c r="J462" s="5742"/>
      <c r="K462" s="5742"/>
      <c r="L462" s="5742"/>
      <c r="M462" s="5742"/>
      <c r="N462" s="5742"/>
      <c r="O462" s="5742"/>
      <c r="P462" s="5742"/>
      <c r="Q462" s="5742"/>
      <c r="R462" s="5742"/>
      <c r="S462" s="5629"/>
      <c r="T462" s="5629"/>
      <c r="U462" s="5629"/>
      <c r="V462" s="5629"/>
      <c r="W462" s="5629"/>
      <c r="X462" s="5629"/>
      <c r="Y462" s="5738"/>
      <c r="Z462" s="5738"/>
      <c r="AA462" s="5738"/>
      <c r="AB462" s="5738"/>
      <c r="AC462" s="5738"/>
      <c r="AD462" s="1200" t="s">
        <v>2035</v>
      </c>
      <c r="AE462" s="3077"/>
      <c r="AF462" s="1209" t="s">
        <v>857</v>
      </c>
      <c r="AG462" s="1208"/>
      <c r="AH462" s="1209">
        <v>1405</v>
      </c>
      <c r="AI462" s="1208" t="s">
        <v>2137</v>
      </c>
      <c r="AJ462" s="1207" t="s">
        <v>868</v>
      </c>
      <c r="AK462" s="1208" t="s">
        <v>2142</v>
      </c>
      <c r="AL462" s="1207" t="s">
        <v>869</v>
      </c>
      <c r="AM462" s="1207" t="s">
        <v>869</v>
      </c>
      <c r="AN462" s="1209" t="s">
        <v>858</v>
      </c>
      <c r="AO462" s="1209">
        <v>2</v>
      </c>
      <c r="AP462" s="1209" t="s">
        <v>859</v>
      </c>
      <c r="AQ462" s="1209">
        <v>2</v>
      </c>
      <c r="AR462" s="1209"/>
      <c r="AS462" s="1209"/>
      <c r="AT462" s="1209"/>
      <c r="AU462" s="1209"/>
      <c r="AV462" s="1217"/>
      <c r="AW462" s="5804"/>
      <c r="AX462" s="5804"/>
      <c r="AY462" s="5811"/>
      <c r="CO462" s="237"/>
    </row>
    <row r="463" spans="1:93">
      <c r="A463" s="5250"/>
      <c r="B463" s="5086"/>
      <c r="C463" s="5745"/>
      <c r="D463" s="5759"/>
      <c r="E463" s="5739"/>
      <c r="F463" s="5739"/>
      <c r="G463" s="5743"/>
      <c r="H463" s="5743"/>
      <c r="I463" s="5743"/>
      <c r="J463" s="5743"/>
      <c r="K463" s="5743"/>
      <c r="L463" s="5743"/>
      <c r="M463" s="5743"/>
      <c r="N463" s="5743"/>
      <c r="O463" s="5743"/>
      <c r="P463" s="5743"/>
      <c r="Q463" s="5743"/>
      <c r="R463" s="5743"/>
      <c r="S463" s="5630"/>
      <c r="T463" s="5630"/>
      <c r="U463" s="5630"/>
      <c r="V463" s="5630"/>
      <c r="W463" s="5630"/>
      <c r="X463" s="5630"/>
      <c r="Y463" s="5739"/>
      <c r="Z463" s="5739"/>
      <c r="AA463" s="5739"/>
      <c r="AB463" s="5739"/>
      <c r="AC463" s="5739"/>
      <c r="AD463" s="1200" t="s">
        <v>2035</v>
      </c>
      <c r="AE463" s="3078"/>
      <c r="AF463" s="1207" t="s">
        <v>857</v>
      </c>
      <c r="AG463" s="1208"/>
      <c r="AH463" s="1209">
        <v>1300</v>
      </c>
      <c r="AI463" s="1208" t="s">
        <v>2137</v>
      </c>
      <c r="AJ463" s="1207" t="s">
        <v>860</v>
      </c>
      <c r="AK463" s="1208" t="s">
        <v>2142</v>
      </c>
      <c r="AL463" s="1209" t="s">
        <v>646</v>
      </c>
      <c r="AM463" s="1209" t="s">
        <v>647</v>
      </c>
      <c r="AN463" s="1209" t="s">
        <v>858</v>
      </c>
      <c r="AO463" s="1209">
        <v>2</v>
      </c>
      <c r="AP463" s="1209" t="s">
        <v>859</v>
      </c>
      <c r="AQ463" s="1209">
        <v>2</v>
      </c>
      <c r="AR463" s="1209"/>
      <c r="AS463" s="1209"/>
      <c r="AT463" s="1209"/>
      <c r="AU463" s="1209"/>
      <c r="AV463" s="1217"/>
      <c r="AW463" s="5805"/>
      <c r="AX463" s="5805"/>
      <c r="AY463" s="5812"/>
      <c r="CO463" s="237"/>
    </row>
    <row r="464" spans="1:93" ht="12.75" customHeight="1">
      <c r="A464" s="5250"/>
      <c r="B464" s="5271" t="s">
        <v>2648</v>
      </c>
      <c r="C464" s="5746" t="s">
        <v>3644</v>
      </c>
      <c r="D464" s="5771" t="s">
        <v>3141</v>
      </c>
      <c r="E464" s="5760" t="s">
        <v>2165</v>
      </c>
      <c r="F464" s="5760" t="s">
        <v>3148</v>
      </c>
      <c r="G464" s="5747" t="s">
        <v>2028</v>
      </c>
      <c r="H464" s="5747" t="s">
        <v>2028</v>
      </c>
      <c r="I464" s="5747" t="s">
        <v>2029</v>
      </c>
      <c r="J464" s="5747" t="s">
        <v>2029</v>
      </c>
      <c r="K464" s="5747">
        <v>9</v>
      </c>
      <c r="L464" s="5747">
        <v>0</v>
      </c>
      <c r="M464" s="5747">
        <v>31</v>
      </c>
      <c r="N464" s="5747">
        <v>9</v>
      </c>
      <c r="O464" s="5747">
        <v>0</v>
      </c>
      <c r="P464" s="5747">
        <v>31</v>
      </c>
      <c r="Q464" s="5747" t="s">
        <v>2140</v>
      </c>
      <c r="R464" s="5747" t="s">
        <v>2141</v>
      </c>
      <c r="S464" s="5640">
        <v>13166</v>
      </c>
      <c r="T464" s="5640">
        <v>13166</v>
      </c>
      <c r="U464" s="5640">
        <v>16696</v>
      </c>
      <c r="V464" s="5640">
        <v>512</v>
      </c>
      <c r="W464" s="5640">
        <v>512</v>
      </c>
      <c r="X464" s="5640">
        <v>908</v>
      </c>
      <c r="Y464" s="5760">
        <v>8</v>
      </c>
      <c r="Z464" s="5760">
        <v>2</v>
      </c>
      <c r="AA464" s="5760" t="s">
        <v>2032</v>
      </c>
      <c r="AB464" s="5760" t="s">
        <v>2033</v>
      </c>
      <c r="AC464" s="5760" t="s">
        <v>2137</v>
      </c>
      <c r="AD464" s="1200" t="s">
        <v>2035</v>
      </c>
      <c r="AE464" s="3079" t="s">
        <v>6172</v>
      </c>
      <c r="AF464" s="1207" t="s">
        <v>857</v>
      </c>
      <c r="AG464" s="1208"/>
      <c r="AH464" s="1209">
        <v>270</v>
      </c>
      <c r="AI464" s="1208" t="s">
        <v>2137</v>
      </c>
      <c r="AJ464" s="1207" t="s">
        <v>854</v>
      </c>
      <c r="AK464" s="1208" t="s">
        <v>2142</v>
      </c>
      <c r="AL464" s="1397" t="s">
        <v>1135</v>
      </c>
      <c r="AM464" s="1397" t="s">
        <v>1134</v>
      </c>
      <c r="AN464" s="1209" t="s">
        <v>858</v>
      </c>
      <c r="AO464" s="1209">
        <v>2</v>
      </c>
      <c r="AP464" s="1209" t="s">
        <v>859</v>
      </c>
      <c r="AQ464" s="1209">
        <v>2</v>
      </c>
      <c r="AR464" s="1209"/>
      <c r="AS464" s="1209"/>
      <c r="AT464" s="1209"/>
      <c r="AU464" s="1209"/>
      <c r="AV464" s="1217"/>
      <c r="AW464" s="5809" t="s">
        <v>2468</v>
      </c>
      <c r="AX464" s="5809" t="s">
        <v>2452</v>
      </c>
      <c r="AY464" s="5814" t="s">
        <v>3115</v>
      </c>
      <c r="CO464" s="237"/>
    </row>
    <row r="465" spans="1:93">
      <c r="A465" s="5250"/>
      <c r="B465" s="5085"/>
      <c r="C465" s="5735"/>
      <c r="D465" s="5758"/>
      <c r="E465" s="5738"/>
      <c r="F465" s="5738"/>
      <c r="G465" s="5742"/>
      <c r="H465" s="5742"/>
      <c r="I465" s="5742"/>
      <c r="J465" s="5742"/>
      <c r="K465" s="5742"/>
      <c r="L465" s="5742"/>
      <c r="M465" s="5742"/>
      <c r="N465" s="5742"/>
      <c r="O465" s="5742"/>
      <c r="P465" s="5742"/>
      <c r="Q465" s="5742"/>
      <c r="R465" s="5742"/>
      <c r="S465" s="5629"/>
      <c r="T465" s="5629"/>
      <c r="U465" s="5629"/>
      <c r="V465" s="5629"/>
      <c r="W465" s="5629"/>
      <c r="X465" s="5629"/>
      <c r="Y465" s="5738"/>
      <c r="Z465" s="5738"/>
      <c r="AA465" s="5738"/>
      <c r="AB465" s="5738"/>
      <c r="AC465" s="5738"/>
      <c r="AD465" s="1200" t="s">
        <v>2035</v>
      </c>
      <c r="AE465" s="3072"/>
      <c r="AF465" s="1209" t="s">
        <v>857</v>
      </c>
      <c r="AG465" s="1208"/>
      <c r="AH465" s="1209">
        <v>1500</v>
      </c>
      <c r="AI465" s="1208" t="s">
        <v>2137</v>
      </c>
      <c r="AJ465" s="1207" t="s">
        <v>874</v>
      </c>
      <c r="AK465" s="1208" t="s">
        <v>2142</v>
      </c>
      <c r="AL465" s="1209" t="s">
        <v>344</v>
      </c>
      <c r="AM465" s="1207" t="s">
        <v>341</v>
      </c>
      <c r="AN465" s="1209" t="s">
        <v>858</v>
      </c>
      <c r="AO465" s="1209">
        <v>2</v>
      </c>
      <c r="AP465" s="1209" t="s">
        <v>859</v>
      </c>
      <c r="AQ465" s="1209">
        <v>2</v>
      </c>
      <c r="AR465" s="1209">
        <v>3</v>
      </c>
      <c r="AS465" s="1209" t="s">
        <v>875</v>
      </c>
      <c r="AT465" s="1209" t="s">
        <v>859</v>
      </c>
      <c r="AU465" s="1209" t="s">
        <v>876</v>
      </c>
      <c r="AV465" s="1217" t="s">
        <v>877</v>
      </c>
      <c r="AW465" s="5804"/>
      <c r="AX465" s="5804"/>
      <c r="AY465" s="5811"/>
      <c r="CO465" s="237"/>
    </row>
    <row r="466" spans="1:93">
      <c r="A466" s="5250"/>
      <c r="B466" s="5085"/>
      <c r="C466" s="5735"/>
      <c r="D466" s="5758"/>
      <c r="E466" s="5738"/>
      <c r="F466" s="5738"/>
      <c r="G466" s="5742"/>
      <c r="H466" s="5742"/>
      <c r="I466" s="5742"/>
      <c r="J466" s="5742"/>
      <c r="K466" s="5742"/>
      <c r="L466" s="5742"/>
      <c r="M466" s="5742"/>
      <c r="N466" s="5742"/>
      <c r="O466" s="5742"/>
      <c r="P466" s="5742"/>
      <c r="Q466" s="5742"/>
      <c r="R466" s="5742"/>
      <c r="S466" s="5629"/>
      <c r="T466" s="5629"/>
      <c r="U466" s="5629"/>
      <c r="V466" s="5629"/>
      <c r="W466" s="5629"/>
      <c r="X466" s="5629"/>
      <c r="Y466" s="5738"/>
      <c r="Z466" s="5738"/>
      <c r="AA466" s="5738"/>
      <c r="AB466" s="5738"/>
      <c r="AC466" s="5738"/>
      <c r="AD466" s="1200" t="s">
        <v>2035</v>
      </c>
      <c r="AE466" s="3072"/>
      <c r="AF466" s="1209" t="s">
        <v>857</v>
      </c>
      <c r="AG466" s="1208"/>
      <c r="AH466" s="1209">
        <v>1405</v>
      </c>
      <c r="AI466" s="1208" t="s">
        <v>2137</v>
      </c>
      <c r="AJ466" s="1207" t="s">
        <v>868</v>
      </c>
      <c r="AK466" s="1208" t="s">
        <v>2142</v>
      </c>
      <c r="AL466" s="1207" t="s">
        <v>869</v>
      </c>
      <c r="AM466" s="1207" t="s">
        <v>869</v>
      </c>
      <c r="AN466" s="1209" t="s">
        <v>858</v>
      </c>
      <c r="AO466" s="1209">
        <v>2</v>
      </c>
      <c r="AP466" s="1209" t="s">
        <v>859</v>
      </c>
      <c r="AQ466" s="1209">
        <v>2</v>
      </c>
      <c r="AR466" s="1209"/>
      <c r="AS466" s="1209"/>
      <c r="AT466" s="1209"/>
      <c r="AU466" s="1209"/>
      <c r="AV466" s="1217"/>
      <c r="AW466" s="5804"/>
      <c r="AX466" s="5804"/>
      <c r="AY466" s="5811"/>
      <c r="CO466" s="237"/>
    </row>
    <row r="467" spans="1:93">
      <c r="A467" s="5250"/>
      <c r="B467" s="5086"/>
      <c r="C467" s="5745"/>
      <c r="D467" s="5759"/>
      <c r="E467" s="5739"/>
      <c r="F467" s="5739"/>
      <c r="G467" s="5743"/>
      <c r="H467" s="5743"/>
      <c r="I467" s="5743"/>
      <c r="J467" s="5743"/>
      <c r="K467" s="5743"/>
      <c r="L467" s="5743"/>
      <c r="M467" s="5743"/>
      <c r="N467" s="5743"/>
      <c r="O467" s="5743"/>
      <c r="P467" s="5743"/>
      <c r="Q467" s="5743"/>
      <c r="R467" s="5743"/>
      <c r="S467" s="5630"/>
      <c r="T467" s="5630"/>
      <c r="U467" s="5630"/>
      <c r="V467" s="5630"/>
      <c r="W467" s="5630"/>
      <c r="X467" s="5630"/>
      <c r="Y467" s="5739"/>
      <c r="Z467" s="5739"/>
      <c r="AA467" s="5739"/>
      <c r="AB467" s="5739"/>
      <c r="AC467" s="5739"/>
      <c r="AD467" s="1200" t="s">
        <v>2035</v>
      </c>
      <c r="AE467" s="3071"/>
      <c r="AF467" s="1207" t="s">
        <v>857</v>
      </c>
      <c r="AG467" s="1208"/>
      <c r="AH467" s="1209">
        <v>1300</v>
      </c>
      <c r="AI467" s="1208" t="s">
        <v>2137</v>
      </c>
      <c r="AJ467" s="1207" t="s">
        <v>860</v>
      </c>
      <c r="AK467" s="1208" t="s">
        <v>2142</v>
      </c>
      <c r="AL467" s="1209" t="s">
        <v>646</v>
      </c>
      <c r="AM467" s="1209" t="s">
        <v>647</v>
      </c>
      <c r="AN467" s="1209" t="s">
        <v>858</v>
      </c>
      <c r="AO467" s="1209">
        <v>2</v>
      </c>
      <c r="AP467" s="1209" t="s">
        <v>859</v>
      </c>
      <c r="AQ467" s="1209">
        <v>2</v>
      </c>
      <c r="AR467" s="1209"/>
      <c r="AS467" s="1209"/>
      <c r="AT467" s="1209"/>
      <c r="AU467" s="1209"/>
      <c r="AV467" s="1217"/>
      <c r="AW467" s="5805"/>
      <c r="AX467" s="5805"/>
      <c r="AY467" s="5812"/>
      <c r="CO467" s="237"/>
    </row>
    <row r="468" spans="1:93" s="239" customFormat="1">
      <c r="A468" s="5250"/>
      <c r="B468" s="5272" t="s">
        <v>2648</v>
      </c>
      <c r="C468" s="5673" t="s">
        <v>3645</v>
      </c>
      <c r="D468" s="3807" t="s">
        <v>3425</v>
      </c>
      <c r="E468" s="5119" t="s">
        <v>2165</v>
      </c>
      <c r="F468" s="5119" t="s">
        <v>3454</v>
      </c>
      <c r="G468" s="3807" t="s">
        <v>2028</v>
      </c>
      <c r="H468" s="3807" t="s">
        <v>2028</v>
      </c>
      <c r="I468" s="3807" t="s">
        <v>2029</v>
      </c>
      <c r="J468" s="3807" t="s">
        <v>2029</v>
      </c>
      <c r="K468" s="3807">
        <v>9</v>
      </c>
      <c r="L468" s="3807">
        <v>0</v>
      </c>
      <c r="M468" s="3807">
        <v>31</v>
      </c>
      <c r="N468" s="3807">
        <v>9</v>
      </c>
      <c r="O468" s="3807">
        <v>0</v>
      </c>
      <c r="P468" s="3807">
        <v>31</v>
      </c>
      <c r="Q468" s="3806" t="s">
        <v>2140</v>
      </c>
      <c r="R468" s="3806" t="s">
        <v>2141</v>
      </c>
      <c r="S468" s="5119">
        <v>13166</v>
      </c>
      <c r="T468" s="5119">
        <v>13166</v>
      </c>
      <c r="U468" s="5123">
        <v>22448</v>
      </c>
      <c r="V468" s="5119">
        <v>512</v>
      </c>
      <c r="W468" s="5119">
        <v>512</v>
      </c>
      <c r="X468" s="5123">
        <v>968</v>
      </c>
      <c r="Y468" s="5119">
        <v>8</v>
      </c>
      <c r="Z468" s="5119">
        <v>2</v>
      </c>
      <c r="AA468" s="5119" t="s">
        <v>2032</v>
      </c>
      <c r="AB468" s="5119" t="s">
        <v>2033</v>
      </c>
      <c r="AC468" s="5119" t="s">
        <v>2137</v>
      </c>
      <c r="AD468" s="3322" t="s">
        <v>2035</v>
      </c>
      <c r="AE468" s="3079" t="s">
        <v>6173</v>
      </c>
      <c r="AF468" s="1351" t="s">
        <v>857</v>
      </c>
      <c r="AG468" s="256"/>
      <c r="AH468" s="3238">
        <v>270</v>
      </c>
      <c r="AI468" s="256" t="s">
        <v>2137</v>
      </c>
      <c r="AJ468" s="1351" t="s">
        <v>854</v>
      </c>
      <c r="AK468" s="256" t="s">
        <v>2142</v>
      </c>
      <c r="AL468" s="1351" t="s">
        <v>866</v>
      </c>
      <c r="AM468" s="1344" t="s">
        <v>867</v>
      </c>
      <c r="AN468" s="1344" t="s">
        <v>858</v>
      </c>
      <c r="AO468" s="1344">
        <v>2</v>
      </c>
      <c r="AP468" s="1344" t="s">
        <v>859</v>
      </c>
      <c r="AQ468" s="1344">
        <v>2</v>
      </c>
      <c r="AR468" s="1344"/>
      <c r="AS468" s="1344"/>
      <c r="AT468" s="1344"/>
      <c r="AU468" s="1344"/>
      <c r="AV468" s="860"/>
      <c r="AW468" s="5085" t="s">
        <v>2468</v>
      </c>
      <c r="AX468" s="5085" t="s">
        <v>2452</v>
      </c>
      <c r="AY468" s="5807" t="s">
        <v>3115</v>
      </c>
    </row>
    <row r="469" spans="1:93" s="239" customFormat="1">
      <c r="A469" s="5250"/>
      <c r="B469" s="5272"/>
      <c r="C469" s="5673"/>
      <c r="D469" s="3807"/>
      <c r="E469" s="5119"/>
      <c r="F469" s="5119"/>
      <c r="G469" s="3807"/>
      <c r="H469" s="3807"/>
      <c r="I469" s="3807"/>
      <c r="J469" s="3807"/>
      <c r="K469" s="3807"/>
      <c r="L469" s="3807"/>
      <c r="M469" s="3807"/>
      <c r="N469" s="3807"/>
      <c r="O469" s="3807"/>
      <c r="P469" s="3807"/>
      <c r="Q469" s="3807"/>
      <c r="R469" s="3807"/>
      <c r="S469" s="5119"/>
      <c r="T469" s="5119"/>
      <c r="U469" s="5119"/>
      <c r="V469" s="5119"/>
      <c r="W469" s="5119"/>
      <c r="X469" s="5119"/>
      <c r="Y469" s="5119"/>
      <c r="Z469" s="5119"/>
      <c r="AA469" s="5119"/>
      <c r="AB469" s="5119"/>
      <c r="AC469" s="5119"/>
      <c r="AD469" s="3326" t="s">
        <v>2035</v>
      </c>
      <c r="AE469" s="3072"/>
      <c r="AF469" s="1353" t="s">
        <v>857</v>
      </c>
      <c r="AG469" s="1364"/>
      <c r="AH469" s="3256">
        <v>1500</v>
      </c>
      <c r="AI469" s="1364" t="s">
        <v>2137</v>
      </c>
      <c r="AJ469" s="1372" t="s">
        <v>874</v>
      </c>
      <c r="AK469" s="1364" t="s">
        <v>2142</v>
      </c>
      <c r="AL469" s="1353" t="s">
        <v>344</v>
      </c>
      <c r="AM469" s="1372" t="s">
        <v>341</v>
      </c>
      <c r="AN469" s="1353" t="s">
        <v>858</v>
      </c>
      <c r="AO469" s="1353">
        <v>2</v>
      </c>
      <c r="AP469" s="1353" t="s">
        <v>859</v>
      </c>
      <c r="AQ469" s="1353">
        <v>2</v>
      </c>
      <c r="AR469" s="1353">
        <v>3</v>
      </c>
      <c r="AS469" s="1353" t="s">
        <v>875</v>
      </c>
      <c r="AT469" s="1353" t="s">
        <v>859</v>
      </c>
      <c r="AU469" s="1353" t="s">
        <v>876</v>
      </c>
      <c r="AV469" s="860" t="s">
        <v>877</v>
      </c>
      <c r="AW469" s="5085"/>
      <c r="AX469" s="5085"/>
      <c r="AY469" s="5807"/>
    </row>
    <row r="470" spans="1:93" s="239" customFormat="1">
      <c r="A470" s="5250"/>
      <c r="B470" s="5272"/>
      <c r="C470" s="5673"/>
      <c r="D470" s="3807"/>
      <c r="E470" s="5119"/>
      <c r="F470" s="5119"/>
      <c r="G470" s="3807"/>
      <c r="H470" s="3807"/>
      <c r="I470" s="3807"/>
      <c r="J470" s="3807"/>
      <c r="K470" s="3807"/>
      <c r="L470" s="3807"/>
      <c r="M470" s="3807"/>
      <c r="N470" s="3807"/>
      <c r="O470" s="3807"/>
      <c r="P470" s="3807"/>
      <c r="Q470" s="3807"/>
      <c r="R470" s="3807"/>
      <c r="S470" s="5119"/>
      <c r="T470" s="5119"/>
      <c r="U470" s="5119"/>
      <c r="V470" s="5119"/>
      <c r="W470" s="5119"/>
      <c r="X470" s="5119"/>
      <c r="Y470" s="5119"/>
      <c r="Z470" s="5119"/>
      <c r="AA470" s="5119"/>
      <c r="AB470" s="5119"/>
      <c r="AC470" s="5119"/>
      <c r="AD470" s="3326" t="s">
        <v>2035</v>
      </c>
      <c r="AE470" s="3072"/>
      <c r="AF470" s="1353" t="s">
        <v>857</v>
      </c>
      <c r="AG470" s="1364"/>
      <c r="AH470" s="3256">
        <v>1405</v>
      </c>
      <c r="AI470" s="1364" t="s">
        <v>2137</v>
      </c>
      <c r="AJ470" s="1372" t="s">
        <v>868</v>
      </c>
      <c r="AK470" s="1364" t="s">
        <v>2142</v>
      </c>
      <c r="AL470" s="1372" t="s">
        <v>869</v>
      </c>
      <c r="AM470" s="1372" t="s">
        <v>869</v>
      </c>
      <c r="AN470" s="1353" t="s">
        <v>858</v>
      </c>
      <c r="AO470" s="1353">
        <v>2</v>
      </c>
      <c r="AP470" s="1353" t="s">
        <v>859</v>
      </c>
      <c r="AQ470" s="1353">
        <v>2</v>
      </c>
      <c r="AR470" s="1353"/>
      <c r="AS470" s="1353"/>
      <c r="AT470" s="1353"/>
      <c r="AU470" s="1353"/>
      <c r="AV470" s="860"/>
      <c r="AW470" s="5085"/>
      <c r="AX470" s="5085"/>
      <c r="AY470" s="5807"/>
    </row>
    <row r="471" spans="1:93" s="239" customFormat="1" ht="13.5" thickBot="1">
      <c r="A471" s="5251"/>
      <c r="B471" s="5275"/>
      <c r="C471" s="5680"/>
      <c r="D471" s="3808"/>
      <c r="E471" s="5473"/>
      <c r="F471" s="5473"/>
      <c r="G471" s="3808"/>
      <c r="H471" s="3808"/>
      <c r="I471" s="3808"/>
      <c r="J471" s="3808"/>
      <c r="K471" s="3808"/>
      <c r="L471" s="3808"/>
      <c r="M471" s="3808"/>
      <c r="N471" s="3808"/>
      <c r="O471" s="3808"/>
      <c r="P471" s="3808"/>
      <c r="Q471" s="3808"/>
      <c r="R471" s="3808"/>
      <c r="S471" s="5473"/>
      <c r="T471" s="5473"/>
      <c r="U471" s="5473"/>
      <c r="V471" s="5473"/>
      <c r="W471" s="5473"/>
      <c r="X471" s="5473"/>
      <c r="Y471" s="5473"/>
      <c r="Z471" s="5473"/>
      <c r="AA471" s="5473"/>
      <c r="AB471" s="5473"/>
      <c r="AC471" s="5473"/>
      <c r="AD471" s="3337" t="s">
        <v>2035</v>
      </c>
      <c r="AE471" s="3074"/>
      <c r="AF471" s="1373" t="s">
        <v>857</v>
      </c>
      <c r="AG471" s="950"/>
      <c r="AH471" s="3260">
        <v>1300</v>
      </c>
      <c r="AI471" s="950" t="s">
        <v>2137</v>
      </c>
      <c r="AJ471" s="1373" t="s">
        <v>860</v>
      </c>
      <c r="AK471" s="950" t="s">
        <v>2142</v>
      </c>
      <c r="AL471" s="1359" t="s">
        <v>646</v>
      </c>
      <c r="AM471" s="1359" t="s">
        <v>647</v>
      </c>
      <c r="AN471" s="1359" t="s">
        <v>858</v>
      </c>
      <c r="AO471" s="1359">
        <v>2</v>
      </c>
      <c r="AP471" s="1359" t="s">
        <v>859</v>
      </c>
      <c r="AQ471" s="1359">
        <v>2</v>
      </c>
      <c r="AR471" s="1359"/>
      <c r="AS471" s="1359"/>
      <c r="AT471" s="1359"/>
      <c r="AU471" s="1359"/>
      <c r="AV471" s="2999"/>
      <c r="AW471" s="5121"/>
      <c r="AX471" s="5121"/>
      <c r="AY471" s="5137"/>
    </row>
    <row r="472" spans="1:93" s="41" customFormat="1">
      <c r="A472" s="5249" t="s">
        <v>404</v>
      </c>
      <c r="B472" s="5793" t="s">
        <v>2648</v>
      </c>
      <c r="C472" s="5673" t="s">
        <v>338</v>
      </c>
      <c r="D472" s="3807" t="s">
        <v>1553</v>
      </c>
      <c r="E472" s="5119" t="s">
        <v>1182</v>
      </c>
      <c r="F472" s="5119" t="s">
        <v>2257</v>
      </c>
      <c r="G472" s="3807" t="s">
        <v>2028</v>
      </c>
      <c r="H472" s="3807" t="s">
        <v>2028</v>
      </c>
      <c r="I472" s="3807" t="s">
        <v>2029</v>
      </c>
      <c r="J472" s="3807" t="s">
        <v>2244</v>
      </c>
      <c r="K472" s="3807">
        <v>6</v>
      </c>
      <c r="L472" s="3807">
        <v>0</v>
      </c>
      <c r="M472" s="3807">
        <v>12</v>
      </c>
      <c r="N472" s="3807">
        <v>6</v>
      </c>
      <c r="O472" s="3807">
        <v>0</v>
      </c>
      <c r="P472" s="3807">
        <v>12</v>
      </c>
      <c r="Q472" s="3807" t="s">
        <v>2140</v>
      </c>
      <c r="R472" s="3807" t="s">
        <v>2247</v>
      </c>
      <c r="S472" s="5119">
        <v>384</v>
      </c>
      <c r="T472" s="5119">
        <v>384</v>
      </c>
      <c r="U472" s="5119">
        <v>4704</v>
      </c>
      <c r="V472" s="5119">
        <v>128</v>
      </c>
      <c r="W472" s="5119">
        <v>128</v>
      </c>
      <c r="X472" s="5119">
        <v>640</v>
      </c>
      <c r="Y472" s="5119">
        <v>4</v>
      </c>
      <c r="Z472" s="5119">
        <v>2</v>
      </c>
      <c r="AA472" s="5119" t="s">
        <v>2032</v>
      </c>
      <c r="AB472" s="5119" t="s">
        <v>2033</v>
      </c>
      <c r="AC472" s="5119" t="s">
        <v>2137</v>
      </c>
      <c r="AD472" s="3322" t="s">
        <v>2035</v>
      </c>
      <c r="AE472" s="3072"/>
      <c r="AF472" s="542" t="s">
        <v>857</v>
      </c>
      <c r="AG472" s="547"/>
      <c r="AH472" s="3238">
        <v>270</v>
      </c>
      <c r="AI472" s="547" t="s">
        <v>2137</v>
      </c>
      <c r="AJ472" s="542" t="s">
        <v>854</v>
      </c>
      <c r="AK472" s="547"/>
      <c r="AL472" s="976" t="s">
        <v>1218</v>
      </c>
      <c r="AM472" s="976" t="s">
        <v>1219</v>
      </c>
      <c r="AN472" s="547" t="s">
        <v>858</v>
      </c>
      <c r="AO472" s="547">
        <v>2</v>
      </c>
      <c r="AP472" s="547" t="s">
        <v>859</v>
      </c>
      <c r="AQ472" s="547">
        <v>2</v>
      </c>
      <c r="AR472" s="547"/>
      <c r="AS472" s="547"/>
      <c r="AT472" s="547"/>
      <c r="AU472" s="547"/>
      <c r="AV472" s="2997"/>
      <c r="AW472" s="4560" t="s">
        <v>2451</v>
      </c>
      <c r="AX472" s="4560" t="s">
        <v>2452</v>
      </c>
      <c r="AY472" s="4560"/>
      <c r="AZ472" s="18"/>
      <c r="BA472" s="18"/>
      <c r="BB472" s="18"/>
      <c r="BC472" s="18"/>
      <c r="BD472" s="18"/>
      <c r="BE472" s="18"/>
      <c r="BF472" s="18"/>
      <c r="BG472" s="18"/>
      <c r="BH472" s="18"/>
      <c r="BI472" s="18"/>
      <c r="BJ472" s="18"/>
      <c r="BK472" s="18"/>
      <c r="BL472" s="18"/>
      <c r="BM472" s="18"/>
      <c r="BN472" s="18"/>
      <c r="BO472" s="18"/>
      <c r="BP472" s="18"/>
      <c r="BQ472" s="18"/>
      <c r="BR472" s="18"/>
      <c r="BS472" s="18"/>
      <c r="BT472" s="18"/>
      <c r="BU472" s="18"/>
      <c r="BV472" s="18"/>
      <c r="BW472" s="18"/>
      <c r="BX472" s="18"/>
      <c r="BY472" s="18"/>
      <c r="BZ472" s="18"/>
      <c r="CA472" s="18"/>
      <c r="CB472" s="18"/>
      <c r="CC472" s="18"/>
      <c r="CD472" s="18"/>
      <c r="CE472" s="18"/>
      <c r="CF472" s="18"/>
      <c r="CG472" s="18"/>
      <c r="CH472" s="18"/>
      <c r="CI472" s="18"/>
      <c r="CJ472" s="18"/>
      <c r="CK472" s="18"/>
      <c r="CL472" s="18"/>
      <c r="CM472" s="18"/>
      <c r="CN472" s="18"/>
      <c r="CO472" s="18"/>
    </row>
    <row r="473" spans="1:93" s="41" customFormat="1">
      <c r="A473" s="5250"/>
      <c r="B473" s="4561"/>
      <c r="C473" s="5674"/>
      <c r="D473" s="3811"/>
      <c r="E473" s="5120"/>
      <c r="F473" s="5120"/>
      <c r="G473" s="3811"/>
      <c r="H473" s="3811"/>
      <c r="I473" s="3811"/>
      <c r="J473" s="3811"/>
      <c r="K473" s="3811"/>
      <c r="L473" s="3811"/>
      <c r="M473" s="3811"/>
      <c r="N473" s="3811"/>
      <c r="O473" s="3811"/>
      <c r="P473" s="3811"/>
      <c r="Q473" s="5740"/>
      <c r="R473" s="3811"/>
      <c r="S473" s="5120"/>
      <c r="T473" s="5120"/>
      <c r="U473" s="5120"/>
      <c r="V473" s="5120"/>
      <c r="W473" s="5120"/>
      <c r="X473" s="5120"/>
      <c r="Y473" s="5120"/>
      <c r="Z473" s="5120"/>
      <c r="AA473" s="5120"/>
      <c r="AB473" s="5120"/>
      <c r="AC473" s="5120"/>
      <c r="AD473" s="3326" t="s">
        <v>2035</v>
      </c>
      <c r="AE473" s="3071"/>
      <c r="AF473" s="555" t="s">
        <v>857</v>
      </c>
      <c r="AG473" s="550"/>
      <c r="AH473" s="3256">
        <v>1300</v>
      </c>
      <c r="AI473" s="550" t="s">
        <v>2137</v>
      </c>
      <c r="AJ473" s="555" t="s">
        <v>860</v>
      </c>
      <c r="AK473" s="550"/>
      <c r="AL473" s="550" t="s">
        <v>646</v>
      </c>
      <c r="AM473" s="550" t="s">
        <v>647</v>
      </c>
      <c r="AN473" s="550" t="s">
        <v>858</v>
      </c>
      <c r="AO473" s="550">
        <v>2</v>
      </c>
      <c r="AP473" s="550" t="s">
        <v>859</v>
      </c>
      <c r="AQ473" s="550">
        <v>2</v>
      </c>
      <c r="AR473" s="550"/>
      <c r="AS473" s="550"/>
      <c r="AT473" s="550"/>
      <c r="AU473" s="550"/>
      <c r="AV473" s="860"/>
      <c r="AW473" s="4561"/>
      <c r="AX473" s="4561"/>
      <c r="AY473" s="4561"/>
      <c r="AZ473" s="18"/>
      <c r="BA473" s="18"/>
      <c r="BB473" s="18"/>
      <c r="BC473" s="18"/>
      <c r="BD473" s="18"/>
      <c r="BE473" s="18"/>
      <c r="BF473" s="18"/>
      <c r="BG473" s="18"/>
      <c r="BH473" s="18"/>
      <c r="BI473" s="18"/>
      <c r="BJ473" s="18"/>
      <c r="BK473" s="18"/>
      <c r="BL473" s="18"/>
      <c r="BM473" s="18"/>
      <c r="BN473" s="18"/>
      <c r="BO473" s="18"/>
      <c r="BP473" s="18"/>
      <c r="BQ473" s="18"/>
      <c r="BR473" s="18"/>
      <c r="BS473" s="18"/>
      <c r="BT473" s="18"/>
      <c r="BU473" s="18"/>
      <c r="BV473" s="18"/>
      <c r="BW473" s="18"/>
      <c r="BX473" s="18"/>
      <c r="BY473" s="18"/>
      <c r="BZ473" s="18"/>
      <c r="CA473" s="18"/>
      <c r="CB473" s="18"/>
      <c r="CC473" s="18"/>
      <c r="CD473" s="18"/>
      <c r="CE473" s="18"/>
      <c r="CF473" s="18"/>
      <c r="CG473" s="18"/>
      <c r="CH473" s="18"/>
      <c r="CI473" s="18"/>
      <c r="CJ473" s="18"/>
      <c r="CK473" s="18"/>
      <c r="CL473" s="18"/>
      <c r="CM473" s="18"/>
      <c r="CN473" s="18"/>
      <c r="CO473" s="18"/>
    </row>
    <row r="474" spans="1:93" s="41" customFormat="1">
      <c r="A474" s="5250"/>
      <c r="B474" s="5751" t="s">
        <v>2648</v>
      </c>
      <c r="C474" s="5672" t="s">
        <v>338</v>
      </c>
      <c r="D474" s="3806" t="s">
        <v>1554</v>
      </c>
      <c r="E474" s="5123" t="s">
        <v>1182</v>
      </c>
      <c r="F474" s="5123" t="s">
        <v>2258</v>
      </c>
      <c r="G474" s="3806" t="s">
        <v>2028</v>
      </c>
      <c r="H474" s="3806" t="s">
        <v>2028</v>
      </c>
      <c r="I474" s="3806" t="s">
        <v>2029</v>
      </c>
      <c r="J474" s="3806" t="s">
        <v>2244</v>
      </c>
      <c r="K474" s="3806">
        <v>6</v>
      </c>
      <c r="L474" s="3806">
        <v>0</v>
      </c>
      <c r="M474" s="3806">
        <v>12</v>
      </c>
      <c r="N474" s="3806">
        <v>6</v>
      </c>
      <c r="O474" s="3806">
        <v>0</v>
      </c>
      <c r="P474" s="3806">
        <v>12</v>
      </c>
      <c r="Q474" s="3806" t="s">
        <v>2140</v>
      </c>
      <c r="R474" s="3806" t="s">
        <v>2247</v>
      </c>
      <c r="S474" s="5123">
        <v>384</v>
      </c>
      <c r="T474" s="5123">
        <v>384</v>
      </c>
      <c r="U474" s="5123">
        <v>4704</v>
      </c>
      <c r="V474" s="5123">
        <v>128</v>
      </c>
      <c r="W474" s="5123">
        <v>128</v>
      </c>
      <c r="X474" s="5123">
        <v>640</v>
      </c>
      <c r="Y474" s="5123">
        <v>8</v>
      </c>
      <c r="Z474" s="5123">
        <v>4</v>
      </c>
      <c r="AA474" s="5123" t="s">
        <v>2045</v>
      </c>
      <c r="AB474" s="5123" t="s">
        <v>2032</v>
      </c>
      <c r="AC474" s="5123" t="s">
        <v>2137</v>
      </c>
      <c r="AD474" s="3322" t="s">
        <v>2035</v>
      </c>
      <c r="AE474" s="3072"/>
      <c r="AF474" s="542" t="s">
        <v>857</v>
      </c>
      <c r="AG474" s="547"/>
      <c r="AH474" s="3238">
        <v>270</v>
      </c>
      <c r="AI474" s="547" t="s">
        <v>2137</v>
      </c>
      <c r="AJ474" s="542" t="s">
        <v>854</v>
      </c>
      <c r="AK474" s="547"/>
      <c r="AL474" s="555" t="s">
        <v>1218</v>
      </c>
      <c r="AM474" s="555" t="s">
        <v>1219</v>
      </c>
      <c r="AN474" s="547" t="s">
        <v>858</v>
      </c>
      <c r="AO474" s="547">
        <v>2</v>
      </c>
      <c r="AP474" s="547" t="s">
        <v>859</v>
      </c>
      <c r="AQ474" s="547">
        <v>2</v>
      </c>
      <c r="AR474" s="547"/>
      <c r="AS474" s="547"/>
      <c r="AT474" s="547"/>
      <c r="AU474" s="547"/>
      <c r="AV474" s="2997"/>
      <c r="AW474" s="4559" t="s">
        <v>2451</v>
      </c>
      <c r="AX474" s="4559" t="s">
        <v>2452</v>
      </c>
      <c r="AY474" s="4559"/>
      <c r="AZ474" s="18"/>
      <c r="BA474" s="18"/>
      <c r="BB474" s="18"/>
      <c r="BC474" s="18"/>
      <c r="BD474" s="18"/>
      <c r="BE474" s="18"/>
      <c r="BF474" s="18"/>
      <c r="BG474" s="18"/>
      <c r="BH474" s="18"/>
      <c r="BI474" s="18"/>
      <c r="BJ474" s="18"/>
      <c r="BK474" s="18"/>
      <c r="BL474" s="18"/>
      <c r="BM474" s="18"/>
      <c r="BN474" s="18"/>
      <c r="BO474" s="18"/>
      <c r="BP474" s="18"/>
      <c r="BQ474" s="18"/>
      <c r="BR474" s="18"/>
      <c r="BS474" s="18"/>
      <c r="BT474" s="18"/>
      <c r="BU474" s="18"/>
      <c r="BV474" s="18"/>
      <c r="BW474" s="18"/>
      <c r="BX474" s="18"/>
      <c r="BY474" s="18"/>
      <c r="BZ474" s="18"/>
      <c r="CA474" s="18"/>
      <c r="CB474" s="18"/>
      <c r="CC474" s="18"/>
      <c r="CD474" s="18"/>
      <c r="CE474" s="18"/>
      <c r="CF474" s="18"/>
      <c r="CG474" s="18"/>
      <c r="CH474" s="18"/>
      <c r="CI474" s="18"/>
      <c r="CJ474" s="18"/>
      <c r="CK474" s="18"/>
      <c r="CL474" s="18"/>
      <c r="CM474" s="18"/>
      <c r="CN474" s="18"/>
      <c r="CO474" s="18"/>
    </row>
    <row r="475" spans="1:93" s="41" customFormat="1">
      <c r="A475" s="5250"/>
      <c r="B475" s="4561"/>
      <c r="C475" s="5674"/>
      <c r="D475" s="3811"/>
      <c r="E475" s="5120"/>
      <c r="F475" s="5120"/>
      <c r="G475" s="3811"/>
      <c r="H475" s="3811"/>
      <c r="I475" s="3811"/>
      <c r="J475" s="3811"/>
      <c r="K475" s="3811"/>
      <c r="L475" s="3811"/>
      <c r="M475" s="3811"/>
      <c r="N475" s="3811"/>
      <c r="O475" s="3811"/>
      <c r="P475" s="3811"/>
      <c r="Q475" s="5740"/>
      <c r="R475" s="3811"/>
      <c r="S475" s="5120"/>
      <c r="T475" s="5120"/>
      <c r="U475" s="5120"/>
      <c r="V475" s="5120"/>
      <c r="W475" s="5120"/>
      <c r="X475" s="5120"/>
      <c r="Y475" s="5120"/>
      <c r="Z475" s="5120"/>
      <c r="AA475" s="5120"/>
      <c r="AB475" s="5120"/>
      <c r="AC475" s="5120"/>
      <c r="AD475" s="3326" t="s">
        <v>2035</v>
      </c>
      <c r="AE475" s="3071"/>
      <c r="AF475" s="555" t="s">
        <v>857</v>
      </c>
      <c r="AG475" s="550"/>
      <c r="AH475" s="3256">
        <v>1300</v>
      </c>
      <c r="AI475" s="550" t="s">
        <v>2137</v>
      </c>
      <c r="AJ475" s="555" t="s">
        <v>860</v>
      </c>
      <c r="AK475" s="550"/>
      <c r="AL475" s="550" t="s">
        <v>646</v>
      </c>
      <c r="AM475" s="550" t="s">
        <v>647</v>
      </c>
      <c r="AN475" s="550" t="s">
        <v>858</v>
      </c>
      <c r="AO475" s="550">
        <v>2</v>
      </c>
      <c r="AP475" s="550" t="s">
        <v>859</v>
      </c>
      <c r="AQ475" s="550">
        <v>2</v>
      </c>
      <c r="AR475" s="550"/>
      <c r="AS475" s="550"/>
      <c r="AT475" s="550"/>
      <c r="AU475" s="550"/>
      <c r="AV475" s="860"/>
      <c r="AW475" s="4561"/>
      <c r="AX475" s="4561"/>
      <c r="AY475" s="4561"/>
      <c r="AZ475" s="18"/>
      <c r="BA475" s="18"/>
      <c r="BB475" s="18"/>
      <c r="BC475" s="18"/>
      <c r="BD475" s="18"/>
      <c r="BE475" s="18"/>
      <c r="BF475" s="18"/>
      <c r="BG475" s="18"/>
      <c r="BH475" s="18"/>
      <c r="BI475" s="18"/>
      <c r="BJ475" s="18"/>
      <c r="BK475" s="18"/>
      <c r="BL475" s="18"/>
      <c r="BM475" s="18"/>
      <c r="BN475" s="18"/>
      <c r="BO475" s="18"/>
      <c r="BP475" s="18"/>
      <c r="BQ475" s="18"/>
      <c r="BR475" s="18"/>
      <c r="BS475" s="18"/>
      <c r="BT475" s="18"/>
      <c r="BU475" s="18"/>
      <c r="BV475" s="18"/>
      <c r="BW475" s="18"/>
      <c r="BX475" s="18"/>
      <c r="BY475" s="18"/>
      <c r="BZ475" s="18"/>
      <c r="CA475" s="18"/>
      <c r="CB475" s="18"/>
      <c r="CC475" s="18"/>
      <c r="CD475" s="18"/>
      <c r="CE475" s="18"/>
      <c r="CF475" s="18"/>
      <c r="CG475" s="18"/>
      <c r="CH475" s="18"/>
      <c r="CI475" s="18"/>
      <c r="CJ475" s="18"/>
      <c r="CK475" s="18"/>
      <c r="CL475" s="18"/>
      <c r="CM475" s="18"/>
      <c r="CN475" s="18"/>
      <c r="CO475" s="18"/>
    </row>
    <row r="476" spans="1:93" s="41" customFormat="1" ht="12.75" customHeight="1">
      <c r="A476" s="5250"/>
      <c r="B476" s="5751" t="s">
        <v>2648</v>
      </c>
      <c r="C476" s="5672" t="s">
        <v>338</v>
      </c>
      <c r="D476" s="3806" t="s">
        <v>425</v>
      </c>
      <c r="E476" s="5123" t="s">
        <v>1182</v>
      </c>
      <c r="F476" s="5123" t="s">
        <v>2259</v>
      </c>
      <c r="G476" s="3806" t="s">
        <v>2028</v>
      </c>
      <c r="H476" s="3806" t="s">
        <v>2028</v>
      </c>
      <c r="I476" s="3806" t="s">
        <v>2029</v>
      </c>
      <c r="J476" s="3806" t="s">
        <v>2244</v>
      </c>
      <c r="K476" s="3806">
        <v>6</v>
      </c>
      <c r="L476" s="3806">
        <v>0</v>
      </c>
      <c r="M476" s="3806">
        <v>12</v>
      </c>
      <c r="N476" s="3806">
        <v>6</v>
      </c>
      <c r="O476" s="3806">
        <v>0</v>
      </c>
      <c r="P476" s="3806">
        <v>12</v>
      </c>
      <c r="Q476" s="3806" t="s">
        <v>2140</v>
      </c>
      <c r="R476" s="3806" t="s">
        <v>2247</v>
      </c>
      <c r="S476" s="5123">
        <v>384</v>
      </c>
      <c r="T476" s="5123">
        <v>384</v>
      </c>
      <c r="U476" s="5123">
        <v>3328</v>
      </c>
      <c r="V476" s="5123">
        <v>128</v>
      </c>
      <c r="W476" s="5123">
        <v>128</v>
      </c>
      <c r="X476" s="5123">
        <v>320</v>
      </c>
      <c r="Y476" s="5123">
        <v>4</v>
      </c>
      <c r="Z476" s="5123">
        <v>2</v>
      </c>
      <c r="AA476" s="5123" t="s">
        <v>2032</v>
      </c>
      <c r="AB476" s="5123" t="s">
        <v>2033</v>
      </c>
      <c r="AC476" s="5123" t="s">
        <v>2137</v>
      </c>
      <c r="AD476" s="3322" t="s">
        <v>2035</v>
      </c>
      <c r="AE476" s="3072"/>
      <c r="AF476" s="542" t="s">
        <v>857</v>
      </c>
      <c r="AG476" s="547"/>
      <c r="AH476" s="3238">
        <v>270</v>
      </c>
      <c r="AI476" s="547" t="s">
        <v>2137</v>
      </c>
      <c r="AJ476" s="542" t="s">
        <v>854</v>
      </c>
      <c r="AK476" s="547"/>
      <c r="AL476" s="542" t="s">
        <v>855</v>
      </c>
      <c r="AM476" s="542" t="s">
        <v>856</v>
      </c>
      <c r="AN476" s="547" t="s">
        <v>858</v>
      </c>
      <c r="AO476" s="547">
        <v>2</v>
      </c>
      <c r="AP476" s="547" t="s">
        <v>859</v>
      </c>
      <c r="AQ476" s="547">
        <v>2</v>
      </c>
      <c r="AR476" s="547"/>
      <c r="AS476" s="547"/>
      <c r="AT476" s="547"/>
      <c r="AU476" s="547"/>
      <c r="AV476" s="2997"/>
      <c r="AW476" s="4559" t="s">
        <v>2451</v>
      </c>
      <c r="AX476" s="4559" t="s">
        <v>2452</v>
      </c>
      <c r="AY476" s="4559"/>
      <c r="AZ476" s="18"/>
      <c r="BA476" s="18"/>
      <c r="BB476" s="18"/>
      <c r="BC476" s="18"/>
      <c r="BD476" s="18"/>
      <c r="BE476" s="18"/>
      <c r="BF476" s="18"/>
      <c r="BG476" s="18"/>
      <c r="BH476" s="18"/>
      <c r="BI476" s="18"/>
      <c r="BJ476" s="18"/>
      <c r="BK476" s="18"/>
      <c r="BL476" s="18"/>
      <c r="BM476" s="18"/>
      <c r="BN476" s="18"/>
      <c r="BO476" s="18"/>
      <c r="BP476" s="18"/>
      <c r="BQ476" s="18"/>
      <c r="BR476" s="18"/>
      <c r="BS476" s="18"/>
      <c r="BT476" s="18"/>
      <c r="BU476" s="18"/>
      <c r="BV476" s="18"/>
      <c r="BW476" s="18"/>
      <c r="BX476" s="18"/>
      <c r="BY476" s="18"/>
      <c r="BZ476" s="18"/>
      <c r="CA476" s="18"/>
      <c r="CB476" s="18"/>
      <c r="CC476" s="18"/>
      <c r="CD476" s="18"/>
      <c r="CE476" s="18"/>
      <c r="CF476" s="18"/>
      <c r="CG476" s="18"/>
      <c r="CH476" s="18"/>
      <c r="CI476" s="18"/>
      <c r="CJ476" s="18"/>
      <c r="CK476" s="18"/>
      <c r="CL476" s="18"/>
      <c r="CM476" s="18"/>
      <c r="CN476" s="18"/>
      <c r="CO476" s="18"/>
    </row>
    <row r="477" spans="1:93" s="41" customFormat="1">
      <c r="A477" s="5250"/>
      <c r="B477" s="4561"/>
      <c r="C477" s="5674"/>
      <c r="D477" s="3811"/>
      <c r="E477" s="5120"/>
      <c r="F477" s="5120"/>
      <c r="G477" s="3811"/>
      <c r="H477" s="3811"/>
      <c r="I477" s="3811"/>
      <c r="J477" s="3811"/>
      <c r="K477" s="3811"/>
      <c r="L477" s="3811"/>
      <c r="M477" s="3811"/>
      <c r="N477" s="3811"/>
      <c r="O477" s="3811"/>
      <c r="P477" s="3811"/>
      <c r="Q477" s="5740"/>
      <c r="R477" s="3811"/>
      <c r="S477" s="5120"/>
      <c r="T477" s="5120"/>
      <c r="U477" s="5120"/>
      <c r="V477" s="5120"/>
      <c r="W477" s="5120"/>
      <c r="X477" s="5120"/>
      <c r="Y477" s="5120"/>
      <c r="Z477" s="5120"/>
      <c r="AA477" s="5120"/>
      <c r="AB477" s="5120"/>
      <c r="AC477" s="5120"/>
      <c r="AD477" s="3326" t="s">
        <v>2035</v>
      </c>
      <c r="AE477" s="3071"/>
      <c r="AF477" s="555" t="s">
        <v>857</v>
      </c>
      <c r="AG477" s="550"/>
      <c r="AH477" s="3256">
        <v>1300</v>
      </c>
      <c r="AI477" s="550" t="s">
        <v>2137</v>
      </c>
      <c r="AJ477" s="555" t="s">
        <v>860</v>
      </c>
      <c r="AK477" s="550"/>
      <c r="AL477" s="550" t="s">
        <v>646</v>
      </c>
      <c r="AM477" s="550" t="s">
        <v>647</v>
      </c>
      <c r="AN477" s="550" t="s">
        <v>858</v>
      </c>
      <c r="AO477" s="550">
        <v>2</v>
      </c>
      <c r="AP477" s="550" t="s">
        <v>859</v>
      </c>
      <c r="AQ477" s="550">
        <v>2</v>
      </c>
      <c r="AR477" s="550"/>
      <c r="AS477" s="550"/>
      <c r="AT477" s="550"/>
      <c r="AU477" s="550"/>
      <c r="AV477" s="860"/>
      <c r="AW477" s="4561"/>
      <c r="AX477" s="4561"/>
      <c r="AY477" s="4561"/>
      <c r="AZ477" s="18"/>
      <c r="BA477" s="18"/>
      <c r="BB477" s="18"/>
      <c r="BC477" s="18"/>
      <c r="BD477" s="18"/>
      <c r="BE477" s="18"/>
      <c r="BF477" s="18"/>
      <c r="BG477" s="18"/>
      <c r="BH477" s="18"/>
      <c r="BI477" s="18"/>
      <c r="BJ477" s="18"/>
      <c r="BK477" s="18"/>
      <c r="BL477" s="18"/>
      <c r="BM477" s="18"/>
      <c r="BN477" s="18"/>
      <c r="BO477" s="18"/>
      <c r="BP477" s="18"/>
      <c r="BQ477" s="18"/>
      <c r="BR477" s="18"/>
      <c r="BS477" s="18"/>
      <c r="BT477" s="18"/>
      <c r="BU477" s="18"/>
      <c r="BV477" s="18"/>
      <c r="BW477" s="18"/>
      <c r="BX477" s="18"/>
      <c r="BY477" s="18"/>
      <c r="BZ477" s="18"/>
      <c r="CA477" s="18"/>
      <c r="CB477" s="18"/>
      <c r="CC477" s="18"/>
      <c r="CD477" s="18"/>
      <c r="CE477" s="18"/>
      <c r="CF477" s="18"/>
      <c r="CG477" s="18"/>
      <c r="CH477" s="18"/>
      <c r="CI477" s="18"/>
      <c r="CJ477" s="18"/>
      <c r="CK477" s="18"/>
      <c r="CL477" s="18"/>
      <c r="CM477" s="18"/>
      <c r="CN477" s="18"/>
      <c r="CO477" s="18"/>
    </row>
    <row r="478" spans="1:93" s="41" customFormat="1" ht="12.75" customHeight="1">
      <c r="A478" s="5250"/>
      <c r="B478" s="5751" t="s">
        <v>2648</v>
      </c>
      <c r="C478" s="5672" t="s">
        <v>338</v>
      </c>
      <c r="D478" s="3806" t="s">
        <v>426</v>
      </c>
      <c r="E478" s="5123" t="s">
        <v>5559</v>
      </c>
      <c r="F478" s="5123" t="s">
        <v>2260</v>
      </c>
      <c r="G478" s="3806" t="s">
        <v>2028</v>
      </c>
      <c r="H478" s="3806" t="s">
        <v>2028</v>
      </c>
      <c r="I478" s="3806" t="s">
        <v>2029</v>
      </c>
      <c r="J478" s="3806" t="s">
        <v>2244</v>
      </c>
      <c r="K478" s="3806">
        <v>6</v>
      </c>
      <c r="L478" s="3806">
        <v>0</v>
      </c>
      <c r="M478" s="3806">
        <v>12</v>
      </c>
      <c r="N478" s="3806">
        <v>6</v>
      </c>
      <c r="O478" s="3806">
        <v>0</v>
      </c>
      <c r="P478" s="3806">
        <v>12</v>
      </c>
      <c r="Q478" s="3806" t="s">
        <v>2140</v>
      </c>
      <c r="R478" s="3806" t="s">
        <v>2247</v>
      </c>
      <c r="S478" s="5123">
        <v>384</v>
      </c>
      <c r="T478" s="5123">
        <v>384</v>
      </c>
      <c r="U478" s="5123">
        <v>2016</v>
      </c>
      <c r="V478" s="5123">
        <v>128</v>
      </c>
      <c r="W478" s="5123">
        <v>128</v>
      </c>
      <c r="X478" s="5123">
        <v>256</v>
      </c>
      <c r="Y478" s="5123">
        <v>4</v>
      </c>
      <c r="Z478" s="5123">
        <v>2</v>
      </c>
      <c r="AA478" s="5123" t="s">
        <v>2032</v>
      </c>
      <c r="AB478" s="5123" t="s">
        <v>2033</v>
      </c>
      <c r="AC478" s="5123" t="s">
        <v>2137</v>
      </c>
      <c r="AD478" s="3322" t="s">
        <v>2035</v>
      </c>
      <c r="AE478" s="3072"/>
      <c r="AF478" s="542" t="s">
        <v>857</v>
      </c>
      <c r="AG478" s="547"/>
      <c r="AH478" s="3238">
        <v>270</v>
      </c>
      <c r="AI478" s="547" t="s">
        <v>2137</v>
      </c>
      <c r="AJ478" s="542" t="s">
        <v>854</v>
      </c>
      <c r="AK478" s="547"/>
      <c r="AL478" s="542" t="s">
        <v>855</v>
      </c>
      <c r="AM478" s="542" t="s">
        <v>856</v>
      </c>
      <c r="AN478" s="547" t="s">
        <v>858</v>
      </c>
      <c r="AO478" s="547">
        <v>2</v>
      </c>
      <c r="AP478" s="547" t="s">
        <v>859</v>
      </c>
      <c r="AQ478" s="547">
        <v>2</v>
      </c>
      <c r="AR478" s="547"/>
      <c r="AS478" s="547"/>
      <c r="AT478" s="547"/>
      <c r="AU478" s="547"/>
      <c r="AV478" s="2997"/>
      <c r="AW478" s="4559" t="s">
        <v>2451</v>
      </c>
      <c r="AX478" s="4559" t="s">
        <v>2452</v>
      </c>
      <c r="AY478" s="4559"/>
      <c r="AZ478" s="18"/>
      <c r="BA478" s="18"/>
      <c r="BB478" s="18"/>
      <c r="BC478" s="18"/>
      <c r="BD478" s="18"/>
      <c r="BE478" s="18"/>
      <c r="BF478" s="18"/>
      <c r="BG478" s="18"/>
      <c r="BH478" s="18"/>
      <c r="BI478" s="18"/>
      <c r="BJ478" s="18"/>
      <c r="BK478" s="18"/>
      <c r="BL478" s="18"/>
      <c r="BM478" s="18"/>
      <c r="BN478" s="18"/>
      <c r="BO478" s="18"/>
      <c r="BP478" s="18"/>
      <c r="BQ478" s="18"/>
      <c r="BR478" s="18"/>
      <c r="BS478" s="18"/>
      <c r="BT478" s="18"/>
      <c r="BU478" s="18"/>
      <c r="BV478" s="18"/>
      <c r="BW478" s="18"/>
      <c r="BX478" s="18"/>
      <c r="BY478" s="18"/>
      <c r="BZ478" s="18"/>
      <c r="CA478" s="18"/>
      <c r="CB478" s="18"/>
      <c r="CC478" s="18"/>
      <c r="CD478" s="18"/>
      <c r="CE478" s="18"/>
      <c r="CF478" s="18"/>
      <c r="CG478" s="18"/>
      <c r="CH478" s="18"/>
      <c r="CI478" s="18"/>
      <c r="CJ478" s="18"/>
      <c r="CK478" s="18"/>
      <c r="CL478" s="18"/>
      <c r="CM478" s="18"/>
      <c r="CN478" s="18"/>
      <c r="CO478" s="18"/>
    </row>
    <row r="479" spans="1:93" s="41" customFormat="1">
      <c r="A479" s="5250"/>
      <c r="B479" s="4561"/>
      <c r="C479" s="5674"/>
      <c r="D479" s="3811"/>
      <c r="E479" s="5120"/>
      <c r="F479" s="5120"/>
      <c r="G479" s="3811"/>
      <c r="H479" s="3811"/>
      <c r="I479" s="3811"/>
      <c r="J479" s="3811"/>
      <c r="K479" s="3811"/>
      <c r="L479" s="3811"/>
      <c r="M479" s="3811"/>
      <c r="N479" s="3811"/>
      <c r="O479" s="3811"/>
      <c r="P479" s="3811"/>
      <c r="Q479" s="5740"/>
      <c r="R479" s="3811"/>
      <c r="S479" s="5120"/>
      <c r="T479" s="5120"/>
      <c r="U479" s="5120"/>
      <c r="V479" s="5120"/>
      <c r="W479" s="5119"/>
      <c r="X479" s="5119"/>
      <c r="Y479" s="5120"/>
      <c r="Z479" s="5120"/>
      <c r="AA479" s="5120"/>
      <c r="AB479" s="5120"/>
      <c r="AC479" s="5120"/>
      <c r="AD479" s="3326" t="s">
        <v>2035</v>
      </c>
      <c r="AE479" s="3071"/>
      <c r="AF479" s="555" t="s">
        <v>857</v>
      </c>
      <c r="AG479" s="550"/>
      <c r="AH479" s="3256">
        <v>1300</v>
      </c>
      <c r="AI479" s="550" t="s">
        <v>2137</v>
      </c>
      <c r="AJ479" s="555" t="s">
        <v>860</v>
      </c>
      <c r="AK479" s="550"/>
      <c r="AL479" s="550" t="s">
        <v>646</v>
      </c>
      <c r="AM479" s="550" t="s">
        <v>647</v>
      </c>
      <c r="AN479" s="550" t="s">
        <v>858</v>
      </c>
      <c r="AO479" s="550">
        <v>2</v>
      </c>
      <c r="AP479" s="550" t="s">
        <v>859</v>
      </c>
      <c r="AQ479" s="550">
        <v>2</v>
      </c>
      <c r="AR479" s="550"/>
      <c r="AS479" s="550"/>
      <c r="AT479" s="550"/>
      <c r="AU479" s="550"/>
      <c r="AV479" s="860"/>
      <c r="AW479" s="4561"/>
      <c r="AX479" s="4561"/>
      <c r="AY479" s="4561"/>
      <c r="AZ479" s="18"/>
      <c r="BA479" s="18"/>
      <c r="BB479" s="18"/>
      <c r="BC479" s="18"/>
      <c r="BD479" s="18"/>
      <c r="BE479" s="18"/>
      <c r="BF479" s="18"/>
      <c r="BG479" s="18"/>
      <c r="BH479" s="18"/>
      <c r="BI479" s="18"/>
      <c r="BJ479" s="18"/>
      <c r="BK479" s="18"/>
      <c r="BL479" s="18"/>
      <c r="BM479" s="18"/>
      <c r="BN479" s="18"/>
      <c r="BO479" s="18"/>
      <c r="BP479" s="18"/>
      <c r="BQ479" s="18"/>
      <c r="BR479" s="18"/>
      <c r="BS479" s="18"/>
      <c r="BT479" s="18"/>
      <c r="BU479" s="18"/>
      <c r="BV479" s="18"/>
      <c r="BW479" s="18"/>
      <c r="BX479" s="18"/>
      <c r="BY479" s="18"/>
      <c r="BZ479" s="18"/>
      <c r="CA479" s="18"/>
      <c r="CB479" s="18"/>
      <c r="CC479" s="18"/>
      <c r="CD479" s="18"/>
      <c r="CE479" s="18"/>
      <c r="CF479" s="18"/>
      <c r="CG479" s="18"/>
      <c r="CH479" s="18"/>
      <c r="CI479" s="18"/>
      <c r="CJ479" s="18"/>
      <c r="CK479" s="18"/>
      <c r="CL479" s="18"/>
      <c r="CM479" s="18"/>
      <c r="CN479" s="18"/>
      <c r="CO479" s="18"/>
    </row>
    <row r="480" spans="1:93" s="41" customFormat="1" ht="12.75" customHeight="1">
      <c r="A480" s="5250"/>
      <c r="B480" s="5751" t="s">
        <v>2648</v>
      </c>
      <c r="C480" s="5672" t="s">
        <v>338</v>
      </c>
      <c r="D480" s="3806" t="s">
        <v>427</v>
      </c>
      <c r="E480" s="5123" t="s">
        <v>1182</v>
      </c>
      <c r="F480" s="5123" t="s">
        <v>2261</v>
      </c>
      <c r="G480" s="3806" t="s">
        <v>2028</v>
      </c>
      <c r="H480" s="3806" t="s">
        <v>2028</v>
      </c>
      <c r="I480" s="3806" t="s">
        <v>2029</v>
      </c>
      <c r="J480" s="3806" t="s">
        <v>2244</v>
      </c>
      <c r="K480" s="3806">
        <v>6</v>
      </c>
      <c r="L480" s="3806">
        <v>0</v>
      </c>
      <c r="M480" s="3806">
        <v>12</v>
      </c>
      <c r="N480" s="3806">
        <v>6</v>
      </c>
      <c r="O480" s="3806">
        <v>0</v>
      </c>
      <c r="P480" s="3806">
        <v>12</v>
      </c>
      <c r="Q480" s="3806" t="s">
        <v>2140</v>
      </c>
      <c r="R480" s="3806" t="s">
        <v>2247</v>
      </c>
      <c r="S480" s="5123">
        <v>192</v>
      </c>
      <c r="T480" s="5123">
        <v>192</v>
      </c>
      <c r="U480" s="5123">
        <v>1024</v>
      </c>
      <c r="V480" s="5123">
        <v>64</v>
      </c>
      <c r="W480" s="5123">
        <v>64</v>
      </c>
      <c r="X480" s="5123">
        <v>192</v>
      </c>
      <c r="Y480" s="5766">
        <v>8</v>
      </c>
      <c r="Z480" s="5123">
        <v>4</v>
      </c>
      <c r="AA480" s="5123" t="s">
        <v>2045</v>
      </c>
      <c r="AB480" s="5123" t="s">
        <v>2032</v>
      </c>
      <c r="AC480" s="5123" t="s">
        <v>2137</v>
      </c>
      <c r="AD480" s="3326" t="s">
        <v>2035</v>
      </c>
      <c r="AE480" s="3070"/>
      <c r="AF480" s="1372" t="s">
        <v>857</v>
      </c>
      <c r="AG480" s="1353"/>
      <c r="AH480" s="3256">
        <v>270</v>
      </c>
      <c r="AI480" s="1353" t="s">
        <v>2137</v>
      </c>
      <c r="AJ480" s="1372" t="s">
        <v>854</v>
      </c>
      <c r="AK480" s="1353"/>
      <c r="AL480" s="1372" t="s">
        <v>855</v>
      </c>
      <c r="AM480" s="1372" t="s">
        <v>856</v>
      </c>
      <c r="AN480" s="1353" t="s">
        <v>858</v>
      </c>
      <c r="AO480" s="1353">
        <v>2</v>
      </c>
      <c r="AP480" s="1353" t="s">
        <v>859</v>
      </c>
      <c r="AQ480" s="1353">
        <v>2</v>
      </c>
      <c r="AR480" s="1353"/>
      <c r="AS480" s="1353"/>
      <c r="AT480" s="1353"/>
      <c r="AU480" s="1353"/>
      <c r="AV480" s="860"/>
      <c r="AW480" s="4559" t="s">
        <v>2451</v>
      </c>
      <c r="AX480" s="4559" t="s">
        <v>2452</v>
      </c>
      <c r="AY480" s="825"/>
      <c r="AZ480" s="18"/>
      <c r="BA480" s="18"/>
      <c r="BB480" s="18"/>
      <c r="BC480" s="18"/>
      <c r="BD480" s="18"/>
      <c r="BE480" s="18"/>
      <c r="BF480" s="18"/>
      <c r="BG480" s="18"/>
      <c r="BH480" s="18"/>
      <c r="BI480" s="18"/>
      <c r="BJ480" s="18"/>
      <c r="BK480" s="18"/>
      <c r="BL480" s="18"/>
      <c r="BM480" s="18"/>
      <c r="BN480" s="18"/>
      <c r="BO480" s="18"/>
      <c r="BP480" s="18"/>
      <c r="BQ480" s="18"/>
      <c r="BR480" s="18"/>
      <c r="BS480" s="18"/>
      <c r="BT480" s="18"/>
      <c r="BU480" s="18"/>
      <c r="BV480" s="18"/>
      <c r="BW480" s="18"/>
      <c r="BX480" s="18"/>
      <c r="BY480" s="18"/>
      <c r="BZ480" s="18"/>
      <c r="CA480" s="18"/>
      <c r="CB480" s="18"/>
      <c r="CC480" s="18"/>
      <c r="CD480" s="18"/>
      <c r="CE480" s="18"/>
      <c r="CF480" s="18"/>
      <c r="CG480" s="18"/>
      <c r="CH480" s="18"/>
      <c r="CI480" s="18"/>
      <c r="CJ480" s="18"/>
      <c r="CK480" s="18"/>
      <c r="CL480" s="18"/>
      <c r="CM480" s="18"/>
      <c r="CN480" s="18"/>
      <c r="CO480" s="18"/>
    </row>
    <row r="481" spans="1:93" s="41" customFormat="1">
      <c r="A481" s="5250"/>
      <c r="B481" s="5796"/>
      <c r="C481" s="5674"/>
      <c r="D481" s="3811"/>
      <c r="E481" s="5120"/>
      <c r="F481" s="5772"/>
      <c r="G481" s="3811"/>
      <c r="H481" s="3811"/>
      <c r="I481" s="3811"/>
      <c r="J481" s="3811"/>
      <c r="K481" s="3811"/>
      <c r="L481" s="3811"/>
      <c r="M481" s="3811"/>
      <c r="N481" s="3811"/>
      <c r="O481" s="3811"/>
      <c r="P481" s="3811"/>
      <c r="Q481" s="5740"/>
      <c r="R481" s="3811"/>
      <c r="S481" s="5120"/>
      <c r="T481" s="5120"/>
      <c r="U481" s="5120"/>
      <c r="V481" s="5120"/>
      <c r="W481" s="5120"/>
      <c r="X481" s="5120"/>
      <c r="Y481" s="5767"/>
      <c r="Z481" s="5120"/>
      <c r="AA481" s="5120"/>
      <c r="AB481" s="5120"/>
      <c r="AC481" s="5120"/>
      <c r="AD481" s="3326" t="s">
        <v>2035</v>
      </c>
      <c r="AE481" s="3071"/>
      <c r="AF481" s="1372" t="s">
        <v>857</v>
      </c>
      <c r="AG481" s="1353"/>
      <c r="AH481" s="3256">
        <v>1300</v>
      </c>
      <c r="AI481" s="1353" t="s">
        <v>2137</v>
      </c>
      <c r="AJ481" s="1372" t="s">
        <v>860</v>
      </c>
      <c r="AK481" s="1353"/>
      <c r="AL481" s="1353" t="s">
        <v>646</v>
      </c>
      <c r="AM481" s="1353" t="s">
        <v>647</v>
      </c>
      <c r="AN481" s="1353" t="s">
        <v>858</v>
      </c>
      <c r="AO481" s="1353">
        <v>2</v>
      </c>
      <c r="AP481" s="1353" t="s">
        <v>859</v>
      </c>
      <c r="AQ481" s="1353">
        <v>2</v>
      </c>
      <c r="AR481" s="1353"/>
      <c r="AS481" s="1353"/>
      <c r="AT481" s="1353"/>
      <c r="AU481" s="1353"/>
      <c r="AV481" s="860"/>
      <c r="AW481" s="4561"/>
      <c r="AX481" s="4561"/>
      <c r="AY481" s="825"/>
      <c r="AZ481" s="18"/>
      <c r="BA481" s="18"/>
      <c r="BB481" s="18"/>
      <c r="BC481" s="18"/>
      <c r="BD481" s="18"/>
      <c r="BE481" s="18"/>
      <c r="BF481" s="18"/>
      <c r="BG481" s="18"/>
      <c r="BH481" s="18"/>
      <c r="BI481" s="18"/>
      <c r="BJ481" s="18"/>
      <c r="BK481" s="18"/>
      <c r="BL481" s="18"/>
      <c r="BM481" s="18"/>
      <c r="BN481" s="18"/>
      <c r="BO481" s="18"/>
      <c r="BP481" s="18"/>
      <c r="BQ481" s="18"/>
      <c r="BR481" s="18"/>
      <c r="BS481" s="18"/>
      <c r="BT481" s="18"/>
      <c r="BU481" s="18"/>
      <c r="BV481" s="18"/>
      <c r="BW481" s="18"/>
      <c r="BX481" s="18"/>
      <c r="BY481" s="18"/>
      <c r="BZ481" s="18"/>
      <c r="CA481" s="18"/>
      <c r="CB481" s="18"/>
      <c r="CC481" s="18"/>
      <c r="CD481" s="18"/>
      <c r="CE481" s="18"/>
      <c r="CF481" s="18"/>
      <c r="CG481" s="18"/>
      <c r="CH481" s="18"/>
      <c r="CI481" s="18"/>
      <c r="CJ481" s="18"/>
      <c r="CK481" s="18"/>
      <c r="CL481" s="18"/>
      <c r="CM481" s="18"/>
      <c r="CN481" s="18"/>
      <c r="CO481" s="18"/>
    </row>
    <row r="482" spans="1:93" s="239" customFormat="1" ht="12.75" customHeight="1">
      <c r="A482" s="5250"/>
      <c r="B482" s="5272" t="s">
        <v>3263</v>
      </c>
      <c r="C482" s="5673" t="s">
        <v>339</v>
      </c>
      <c r="D482" s="5773" t="s">
        <v>3397</v>
      </c>
      <c r="E482" s="5119" t="s">
        <v>2144</v>
      </c>
      <c r="F482" s="5119" t="s">
        <v>3427</v>
      </c>
      <c r="G482" s="3807" t="s">
        <v>2028</v>
      </c>
      <c r="H482" s="3807" t="s">
        <v>2028</v>
      </c>
      <c r="I482" s="3807" t="s">
        <v>2029</v>
      </c>
      <c r="J482" s="3807" t="s">
        <v>2029</v>
      </c>
      <c r="K482" s="3807">
        <v>6</v>
      </c>
      <c r="L482" s="3807">
        <v>0</v>
      </c>
      <c r="M482" s="3807">
        <v>31</v>
      </c>
      <c r="N482" s="3807">
        <v>6</v>
      </c>
      <c r="O482" s="3807">
        <v>0</v>
      </c>
      <c r="P482" s="3807">
        <v>31</v>
      </c>
      <c r="Q482" s="3806" t="s">
        <v>2140</v>
      </c>
      <c r="R482" s="3806" t="s">
        <v>2141</v>
      </c>
      <c r="S482" s="5629">
        <v>4906</v>
      </c>
      <c r="T482" s="5629">
        <v>4906</v>
      </c>
      <c r="U482" s="5629">
        <v>12286</v>
      </c>
      <c r="V482" s="5629">
        <v>256</v>
      </c>
      <c r="W482" s="5629">
        <v>256</v>
      </c>
      <c r="X482" s="5629">
        <v>790</v>
      </c>
      <c r="Y482" s="5119">
        <v>1</v>
      </c>
      <c r="Z482" s="5119">
        <v>1</v>
      </c>
      <c r="AA482" s="5119" t="s">
        <v>2136</v>
      </c>
      <c r="AB482" s="5119" t="s">
        <v>2136</v>
      </c>
      <c r="AC482" s="5629" t="s">
        <v>2137</v>
      </c>
      <c r="AD482" s="3322" t="s">
        <v>2035</v>
      </c>
      <c r="AE482" s="3079" t="s">
        <v>6172</v>
      </c>
      <c r="AF482" s="1351" t="s">
        <v>857</v>
      </c>
      <c r="AG482" s="256"/>
      <c r="AH482" s="3238">
        <v>270</v>
      </c>
      <c r="AI482" s="256" t="s">
        <v>2137</v>
      </c>
      <c r="AJ482" s="1351" t="s">
        <v>854</v>
      </c>
      <c r="AK482" s="256" t="s">
        <v>2142</v>
      </c>
      <c r="AL482" s="18" t="s">
        <v>1135</v>
      </c>
      <c r="AM482" s="18" t="s">
        <v>1134</v>
      </c>
      <c r="AN482" s="1344" t="s">
        <v>858</v>
      </c>
      <c r="AO482" s="1344">
        <v>2</v>
      </c>
      <c r="AP482" s="1344" t="s">
        <v>859</v>
      </c>
      <c r="AQ482" s="1344">
        <v>2</v>
      </c>
      <c r="AR482" s="1344"/>
      <c r="AS482" s="1344"/>
      <c r="AT482" s="1344"/>
      <c r="AU482" s="1344"/>
      <c r="AV482" s="860"/>
      <c r="AW482" s="5085" t="s">
        <v>2466</v>
      </c>
      <c r="AX482" s="5085" t="s">
        <v>2452</v>
      </c>
      <c r="AY482" s="5807" t="s">
        <v>3286</v>
      </c>
    </row>
    <row r="483" spans="1:93" s="239" customFormat="1">
      <c r="A483" s="5250"/>
      <c r="B483" s="5085"/>
      <c r="C483" s="5674"/>
      <c r="D483" s="5774"/>
      <c r="E483" s="5120"/>
      <c r="F483" s="5120"/>
      <c r="G483" s="3811"/>
      <c r="H483" s="3811"/>
      <c r="I483" s="3811"/>
      <c r="J483" s="3811"/>
      <c r="K483" s="3811"/>
      <c r="L483" s="3811"/>
      <c r="M483" s="3811"/>
      <c r="N483" s="3811"/>
      <c r="O483" s="3811"/>
      <c r="P483" s="3811"/>
      <c r="Q483" s="3811"/>
      <c r="R483" s="3811"/>
      <c r="S483" s="5630"/>
      <c r="T483" s="5630"/>
      <c r="U483" s="5630"/>
      <c r="V483" s="5630"/>
      <c r="W483" s="5630"/>
      <c r="X483" s="5630"/>
      <c r="Y483" s="5120"/>
      <c r="Z483" s="5120"/>
      <c r="AA483" s="5120"/>
      <c r="AB483" s="5120"/>
      <c r="AC483" s="5630"/>
      <c r="AD483" s="3326" t="s">
        <v>2035</v>
      </c>
      <c r="AE483" s="3071"/>
      <c r="AF483" s="1372" t="s">
        <v>857</v>
      </c>
      <c r="AG483" s="1364"/>
      <c r="AH483" s="3256">
        <v>1300</v>
      </c>
      <c r="AI483" s="1364" t="s">
        <v>2137</v>
      </c>
      <c r="AJ483" s="1372" t="s">
        <v>860</v>
      </c>
      <c r="AK483" s="1364" t="s">
        <v>2142</v>
      </c>
      <c r="AL483" s="1353" t="s">
        <v>646</v>
      </c>
      <c r="AM483" s="1353" t="s">
        <v>647</v>
      </c>
      <c r="AN483" s="1353" t="s">
        <v>858</v>
      </c>
      <c r="AO483" s="1353">
        <v>2</v>
      </c>
      <c r="AP483" s="123" t="s">
        <v>859</v>
      </c>
      <c r="AQ483" s="1353">
        <v>2</v>
      </c>
      <c r="AR483" s="1353"/>
      <c r="AS483" s="1353"/>
      <c r="AT483" s="1353"/>
      <c r="AU483" s="1353"/>
      <c r="AV483" s="860"/>
      <c r="AW483" s="5086"/>
      <c r="AX483" s="5086"/>
      <c r="AY483" s="5808"/>
    </row>
    <row r="484" spans="1:93" s="239" customFormat="1">
      <c r="A484" s="5250"/>
      <c r="B484" s="5271" t="s">
        <v>2648</v>
      </c>
      <c r="C484" s="5672" t="s">
        <v>339</v>
      </c>
      <c r="D484" s="3806" t="s">
        <v>3398</v>
      </c>
      <c r="E484" s="5123" t="s">
        <v>2144</v>
      </c>
      <c r="F484" s="5123" t="s">
        <v>3428</v>
      </c>
      <c r="G484" s="3806" t="s">
        <v>2028</v>
      </c>
      <c r="H484" s="3806" t="s">
        <v>2028</v>
      </c>
      <c r="I484" s="3806" t="s">
        <v>2029</v>
      </c>
      <c r="J484" s="3806" t="s">
        <v>2029</v>
      </c>
      <c r="K484" s="3806">
        <v>6</v>
      </c>
      <c r="L484" s="3806">
        <v>0</v>
      </c>
      <c r="M484" s="3806">
        <v>31</v>
      </c>
      <c r="N484" s="3806">
        <v>6</v>
      </c>
      <c r="O484" s="3806">
        <v>0</v>
      </c>
      <c r="P484" s="3806">
        <v>31</v>
      </c>
      <c r="Q484" s="3806" t="s">
        <v>2140</v>
      </c>
      <c r="R484" s="3806" t="s">
        <v>2141</v>
      </c>
      <c r="S484" s="5640">
        <v>4906</v>
      </c>
      <c r="T484" s="5640">
        <v>4906</v>
      </c>
      <c r="U484" s="5640">
        <v>7744</v>
      </c>
      <c r="V484" s="5640">
        <v>256</v>
      </c>
      <c r="W484" s="5640">
        <v>256</v>
      </c>
      <c r="X484" s="5640">
        <v>512</v>
      </c>
      <c r="Y484" s="5123">
        <v>4</v>
      </c>
      <c r="Z484" s="5123">
        <v>2</v>
      </c>
      <c r="AA484" s="5123" t="s">
        <v>2032</v>
      </c>
      <c r="AB484" s="5123" t="s">
        <v>2033</v>
      </c>
      <c r="AC484" s="5640" t="s">
        <v>2137</v>
      </c>
      <c r="AD484" s="3326" t="s">
        <v>2035</v>
      </c>
      <c r="AE484" s="3079" t="s">
        <v>6172</v>
      </c>
      <c r="AF484" s="1372" t="s">
        <v>857</v>
      </c>
      <c r="AG484" s="1364"/>
      <c r="AH484" s="3256">
        <v>270</v>
      </c>
      <c r="AI484" s="1364" t="s">
        <v>2137</v>
      </c>
      <c r="AJ484" s="1372" t="s">
        <v>854</v>
      </c>
      <c r="AK484" s="1364" t="s">
        <v>2142</v>
      </c>
      <c r="AL484" s="18" t="s">
        <v>1135</v>
      </c>
      <c r="AM484" s="18" t="s">
        <v>1134</v>
      </c>
      <c r="AN484" s="1353" t="s">
        <v>858</v>
      </c>
      <c r="AO484" s="1353">
        <v>2</v>
      </c>
      <c r="AP484" s="1353" t="s">
        <v>859</v>
      </c>
      <c r="AQ484" s="1353">
        <v>2</v>
      </c>
      <c r="AR484" s="1353"/>
      <c r="AS484" s="1353"/>
      <c r="AT484" s="1353"/>
      <c r="AU484" s="1353"/>
      <c r="AV484" s="860"/>
      <c r="AW484" s="5084" t="s">
        <v>2466</v>
      </c>
      <c r="AX484" s="5084" t="s">
        <v>2452</v>
      </c>
      <c r="AY484" s="5136" t="s">
        <v>3115</v>
      </c>
    </row>
    <row r="485" spans="1:93" s="239" customFormat="1">
      <c r="A485" s="5250"/>
      <c r="B485" s="5086"/>
      <c r="C485" s="5674"/>
      <c r="D485" s="3811"/>
      <c r="E485" s="5120"/>
      <c r="F485" s="5120"/>
      <c r="G485" s="3811"/>
      <c r="H485" s="3811"/>
      <c r="I485" s="3811"/>
      <c r="J485" s="3811"/>
      <c r="K485" s="3811"/>
      <c r="L485" s="3811"/>
      <c r="M485" s="3811"/>
      <c r="N485" s="3811"/>
      <c r="O485" s="3811"/>
      <c r="P485" s="3811"/>
      <c r="Q485" s="3811"/>
      <c r="R485" s="3811"/>
      <c r="S485" s="5630"/>
      <c r="T485" s="5630"/>
      <c r="U485" s="5630"/>
      <c r="V485" s="5630"/>
      <c r="W485" s="5630"/>
      <c r="X485" s="5630"/>
      <c r="Y485" s="5120"/>
      <c r="Z485" s="5120"/>
      <c r="AA485" s="5120"/>
      <c r="AB485" s="5120"/>
      <c r="AC485" s="5630"/>
      <c r="AD485" s="3326" t="s">
        <v>2035</v>
      </c>
      <c r="AE485" s="3071"/>
      <c r="AF485" s="1372" t="s">
        <v>857</v>
      </c>
      <c r="AG485" s="1364"/>
      <c r="AH485" s="3256">
        <v>1300</v>
      </c>
      <c r="AI485" s="1364" t="s">
        <v>2137</v>
      </c>
      <c r="AJ485" s="1372" t="s">
        <v>860</v>
      </c>
      <c r="AK485" s="1364" t="s">
        <v>2142</v>
      </c>
      <c r="AL485" s="1353" t="s">
        <v>646</v>
      </c>
      <c r="AM485" s="1353" t="s">
        <v>647</v>
      </c>
      <c r="AN485" s="1353" t="s">
        <v>858</v>
      </c>
      <c r="AO485" s="1353">
        <v>2</v>
      </c>
      <c r="AP485" s="123" t="s">
        <v>859</v>
      </c>
      <c r="AQ485" s="1353">
        <v>2</v>
      </c>
      <c r="AR485" s="1353"/>
      <c r="AS485" s="1353"/>
      <c r="AT485" s="1353"/>
      <c r="AU485" s="1353"/>
      <c r="AV485" s="860"/>
      <c r="AW485" s="5086"/>
      <c r="AX485" s="5086"/>
      <c r="AY485" s="5808"/>
    </row>
    <row r="486" spans="1:93" s="239" customFormat="1">
      <c r="A486" s="5250"/>
      <c r="B486" s="5271" t="s">
        <v>2648</v>
      </c>
      <c r="C486" s="5672" t="s">
        <v>339</v>
      </c>
      <c r="D486" s="3806" t="s">
        <v>3399</v>
      </c>
      <c r="E486" s="5123" t="s">
        <v>2144</v>
      </c>
      <c r="F486" s="5123" t="s">
        <v>3429</v>
      </c>
      <c r="G486" s="3806" t="s">
        <v>2028</v>
      </c>
      <c r="H486" s="3806" t="s">
        <v>2028</v>
      </c>
      <c r="I486" s="3806" t="s">
        <v>2029</v>
      </c>
      <c r="J486" s="3806" t="s">
        <v>2029</v>
      </c>
      <c r="K486" s="3806">
        <v>6</v>
      </c>
      <c r="L486" s="3806">
        <v>0</v>
      </c>
      <c r="M486" s="3806">
        <v>31</v>
      </c>
      <c r="N486" s="3806">
        <v>6</v>
      </c>
      <c r="O486" s="3806">
        <v>0</v>
      </c>
      <c r="P486" s="3806">
        <v>31</v>
      </c>
      <c r="Q486" s="3806" t="s">
        <v>2140</v>
      </c>
      <c r="R486" s="3806" t="s">
        <v>2141</v>
      </c>
      <c r="S486" s="5640">
        <v>4906</v>
      </c>
      <c r="T486" s="5640">
        <v>4906</v>
      </c>
      <c r="U486" s="5640">
        <v>6104</v>
      </c>
      <c r="V486" s="5640">
        <v>256</v>
      </c>
      <c r="W486" s="5640">
        <v>256</v>
      </c>
      <c r="X486" s="5640">
        <v>396</v>
      </c>
      <c r="Y486" s="5123">
        <v>4</v>
      </c>
      <c r="Z486" s="5123">
        <v>2</v>
      </c>
      <c r="AA486" s="5123" t="s">
        <v>2032</v>
      </c>
      <c r="AB486" s="5123" t="s">
        <v>2033</v>
      </c>
      <c r="AC486" s="5640" t="s">
        <v>2137</v>
      </c>
      <c r="AD486" s="3326" t="s">
        <v>2035</v>
      </c>
      <c r="AE486" s="3079" t="s">
        <v>6172</v>
      </c>
      <c r="AF486" s="1372" t="s">
        <v>857</v>
      </c>
      <c r="AG486" s="1364"/>
      <c r="AH486" s="3256">
        <v>270</v>
      </c>
      <c r="AI486" s="1364" t="s">
        <v>2137</v>
      </c>
      <c r="AJ486" s="1372" t="s">
        <v>854</v>
      </c>
      <c r="AK486" s="1364" t="s">
        <v>2142</v>
      </c>
      <c r="AL486" s="18" t="s">
        <v>1135</v>
      </c>
      <c r="AM486" s="18" t="s">
        <v>1134</v>
      </c>
      <c r="AN486" s="1353" t="s">
        <v>858</v>
      </c>
      <c r="AO486" s="1353">
        <v>2</v>
      </c>
      <c r="AP486" s="1353" t="s">
        <v>859</v>
      </c>
      <c r="AQ486" s="1353">
        <v>2</v>
      </c>
      <c r="AR486" s="1353"/>
      <c r="AS486" s="1353"/>
      <c r="AT486" s="1353"/>
      <c r="AU486" s="1353"/>
      <c r="AV486" s="860"/>
      <c r="AW486" s="5084" t="s">
        <v>2466</v>
      </c>
      <c r="AX486" s="5084" t="s">
        <v>2452</v>
      </c>
      <c r="AY486" s="5136" t="s">
        <v>3115</v>
      </c>
    </row>
    <row r="487" spans="1:93" s="239" customFormat="1">
      <c r="A487" s="5250"/>
      <c r="B487" s="5086"/>
      <c r="C487" s="5674"/>
      <c r="D487" s="3811"/>
      <c r="E487" s="5120"/>
      <c r="F487" s="5120"/>
      <c r="G487" s="3811"/>
      <c r="H487" s="3811"/>
      <c r="I487" s="3811"/>
      <c r="J487" s="3811"/>
      <c r="K487" s="3811"/>
      <c r="L487" s="3811"/>
      <c r="M487" s="3811"/>
      <c r="N487" s="3811"/>
      <c r="O487" s="3811"/>
      <c r="P487" s="3811"/>
      <c r="Q487" s="3811"/>
      <c r="R487" s="3811"/>
      <c r="S487" s="5630"/>
      <c r="T487" s="5630"/>
      <c r="U487" s="5630"/>
      <c r="V487" s="5630"/>
      <c r="W487" s="5630"/>
      <c r="X487" s="5630"/>
      <c r="Y487" s="5120"/>
      <c r="Z487" s="5120"/>
      <c r="AA487" s="5120"/>
      <c r="AB487" s="5120"/>
      <c r="AC487" s="5630"/>
      <c r="AD487" s="3326" t="s">
        <v>2035</v>
      </c>
      <c r="AE487" s="3071"/>
      <c r="AF487" s="1372" t="s">
        <v>857</v>
      </c>
      <c r="AG487" s="1364"/>
      <c r="AH487" s="3256">
        <v>1300</v>
      </c>
      <c r="AI487" s="1364" t="s">
        <v>2137</v>
      </c>
      <c r="AJ487" s="1372" t="s">
        <v>860</v>
      </c>
      <c r="AK487" s="1364" t="s">
        <v>2142</v>
      </c>
      <c r="AL487" s="1353" t="s">
        <v>646</v>
      </c>
      <c r="AM487" s="1353" t="s">
        <v>647</v>
      </c>
      <c r="AN487" s="1353" t="s">
        <v>858</v>
      </c>
      <c r="AO487" s="1353">
        <v>2</v>
      </c>
      <c r="AP487" s="123" t="s">
        <v>859</v>
      </c>
      <c r="AQ487" s="1353">
        <v>2</v>
      </c>
      <c r="AR487" s="1353"/>
      <c r="AS487" s="1353"/>
      <c r="AT487" s="1353"/>
      <c r="AU487" s="1353"/>
      <c r="AV487" s="860"/>
      <c r="AW487" s="5086"/>
      <c r="AX487" s="5086"/>
      <c r="AY487" s="5808"/>
    </row>
    <row r="488" spans="1:93" s="239" customFormat="1">
      <c r="A488" s="5250"/>
      <c r="B488" s="5271" t="s">
        <v>3263</v>
      </c>
      <c r="C488" s="5672" t="s">
        <v>588</v>
      </c>
      <c r="D488" s="5153" t="s">
        <v>3400</v>
      </c>
      <c r="E488" s="5123" t="s">
        <v>2144</v>
      </c>
      <c r="F488" s="5123" t="s">
        <v>3430</v>
      </c>
      <c r="G488" s="3806" t="s">
        <v>2028</v>
      </c>
      <c r="H488" s="3806" t="s">
        <v>2028</v>
      </c>
      <c r="I488" s="3806" t="s">
        <v>2029</v>
      </c>
      <c r="J488" s="3806" t="s">
        <v>2029</v>
      </c>
      <c r="K488" s="3806">
        <v>6</v>
      </c>
      <c r="L488" s="3806">
        <v>0</v>
      </c>
      <c r="M488" s="3806">
        <v>31</v>
      </c>
      <c r="N488" s="3806">
        <v>6</v>
      </c>
      <c r="O488" s="3806">
        <v>0</v>
      </c>
      <c r="P488" s="3806">
        <v>31</v>
      </c>
      <c r="Q488" s="3806" t="s">
        <v>2140</v>
      </c>
      <c r="R488" s="3806" t="s">
        <v>2141</v>
      </c>
      <c r="S488" s="5123">
        <v>12286</v>
      </c>
      <c r="T488" s="5123">
        <v>12286</v>
      </c>
      <c r="U488" s="5123">
        <v>23712</v>
      </c>
      <c r="V488" s="5123">
        <v>512</v>
      </c>
      <c r="W488" s="5123">
        <v>512</v>
      </c>
      <c r="X488" s="5123">
        <v>912</v>
      </c>
      <c r="Y488" s="5123">
        <v>1</v>
      </c>
      <c r="Z488" s="5123">
        <v>1</v>
      </c>
      <c r="AA488" s="5123" t="s">
        <v>2136</v>
      </c>
      <c r="AB488" s="5123" t="s">
        <v>2136</v>
      </c>
      <c r="AC488" s="5123" t="s">
        <v>2137</v>
      </c>
      <c r="AD488" s="3326" t="s">
        <v>2035</v>
      </c>
      <c r="AE488" s="3079" t="s">
        <v>6173</v>
      </c>
      <c r="AF488" s="1372" t="s">
        <v>857</v>
      </c>
      <c r="AG488" s="1364"/>
      <c r="AH488" s="3256">
        <v>270</v>
      </c>
      <c r="AI488" s="1364" t="s">
        <v>2137</v>
      </c>
      <c r="AJ488" s="1372" t="s">
        <v>854</v>
      </c>
      <c r="AK488" s="1364" t="s">
        <v>2142</v>
      </c>
      <c r="AL488" s="1372" t="s">
        <v>866</v>
      </c>
      <c r="AM488" s="1353" t="s">
        <v>867</v>
      </c>
      <c r="AN488" s="1353" t="s">
        <v>858</v>
      </c>
      <c r="AO488" s="1353">
        <v>2</v>
      </c>
      <c r="AP488" s="1353" t="s">
        <v>859</v>
      </c>
      <c r="AQ488" s="1353">
        <v>2</v>
      </c>
      <c r="AR488" s="1353"/>
      <c r="AS488" s="1353"/>
      <c r="AT488" s="1353"/>
      <c r="AU488" s="1353"/>
      <c r="AV488" s="860"/>
      <c r="AW488" s="5084" t="s">
        <v>2468</v>
      </c>
      <c r="AX488" s="5084" t="s">
        <v>2452</v>
      </c>
      <c r="AY488" s="5136" t="s">
        <v>3286</v>
      </c>
    </row>
    <row r="489" spans="1:93" s="239" customFormat="1">
      <c r="A489" s="5250"/>
      <c r="B489" s="5085"/>
      <c r="C489" s="5674"/>
      <c r="D489" s="5155"/>
      <c r="E489" s="5120"/>
      <c r="F489" s="5120"/>
      <c r="G489" s="3811"/>
      <c r="H489" s="3811"/>
      <c r="I489" s="3811"/>
      <c r="J489" s="3811"/>
      <c r="K489" s="3811"/>
      <c r="L489" s="3811"/>
      <c r="M489" s="3811"/>
      <c r="N489" s="3811"/>
      <c r="O489" s="3811"/>
      <c r="P489" s="3811"/>
      <c r="Q489" s="3811"/>
      <c r="R489" s="3811"/>
      <c r="S489" s="5120"/>
      <c r="T489" s="5120"/>
      <c r="U489" s="5120"/>
      <c r="V489" s="5120"/>
      <c r="W489" s="5120"/>
      <c r="X489" s="5120"/>
      <c r="Y489" s="5120"/>
      <c r="Z489" s="5120"/>
      <c r="AA489" s="5120"/>
      <c r="AB489" s="5120"/>
      <c r="AC489" s="5120"/>
      <c r="AD489" s="3326" t="s">
        <v>2035</v>
      </c>
      <c r="AE489" s="3071"/>
      <c r="AF489" s="1372" t="s">
        <v>857</v>
      </c>
      <c r="AG489" s="1364"/>
      <c r="AH489" s="3256">
        <v>1300</v>
      </c>
      <c r="AI489" s="1364" t="s">
        <v>2137</v>
      </c>
      <c r="AJ489" s="1372" t="s">
        <v>860</v>
      </c>
      <c r="AK489" s="1364" t="s">
        <v>2142</v>
      </c>
      <c r="AL489" s="1353" t="s">
        <v>646</v>
      </c>
      <c r="AM489" s="1353" t="s">
        <v>647</v>
      </c>
      <c r="AN489" s="1353" t="s">
        <v>858</v>
      </c>
      <c r="AO489" s="1353">
        <v>2</v>
      </c>
      <c r="AP489" s="1353" t="s">
        <v>859</v>
      </c>
      <c r="AQ489" s="1353">
        <v>2</v>
      </c>
      <c r="AR489" s="1353"/>
      <c r="AS489" s="1353"/>
      <c r="AT489" s="1353"/>
      <c r="AU489" s="1353"/>
      <c r="AV489" s="860"/>
      <c r="AW489" s="5086"/>
      <c r="AX489" s="5086"/>
      <c r="AY489" s="5808"/>
    </row>
    <row r="490" spans="1:93" s="239" customFormat="1">
      <c r="A490" s="5250"/>
      <c r="B490" s="5271" t="s">
        <v>2648</v>
      </c>
      <c r="C490" s="5672" t="s">
        <v>588</v>
      </c>
      <c r="D490" s="3806" t="s">
        <v>3401</v>
      </c>
      <c r="E490" s="5123" t="s">
        <v>2144</v>
      </c>
      <c r="F490" s="5123" t="s">
        <v>3431</v>
      </c>
      <c r="G490" s="3806" t="s">
        <v>2028</v>
      </c>
      <c r="H490" s="3806" t="s">
        <v>2028</v>
      </c>
      <c r="I490" s="3806" t="s">
        <v>2029</v>
      </c>
      <c r="J490" s="3806" t="s">
        <v>2029</v>
      </c>
      <c r="K490" s="3806">
        <v>6</v>
      </c>
      <c r="L490" s="3806">
        <v>0</v>
      </c>
      <c r="M490" s="3806">
        <v>31</v>
      </c>
      <c r="N490" s="3806">
        <v>6</v>
      </c>
      <c r="O490" s="3806">
        <v>0</v>
      </c>
      <c r="P490" s="3806">
        <v>31</v>
      </c>
      <c r="Q490" s="3806" t="s">
        <v>2140</v>
      </c>
      <c r="R490" s="3806" t="s">
        <v>2141</v>
      </c>
      <c r="S490" s="5123">
        <v>12286</v>
      </c>
      <c r="T490" s="5123">
        <v>12286</v>
      </c>
      <c r="U490" s="5123">
        <v>16598</v>
      </c>
      <c r="V490" s="5123">
        <v>512</v>
      </c>
      <c r="W490" s="5123">
        <v>512</v>
      </c>
      <c r="X490" s="5123">
        <v>638</v>
      </c>
      <c r="Y490" s="5123">
        <v>4</v>
      </c>
      <c r="Z490" s="5123">
        <v>2</v>
      </c>
      <c r="AA490" s="5123" t="s">
        <v>2032</v>
      </c>
      <c r="AB490" s="5123" t="s">
        <v>2033</v>
      </c>
      <c r="AC490" s="5123" t="s">
        <v>2137</v>
      </c>
      <c r="AD490" s="3326" t="s">
        <v>2035</v>
      </c>
      <c r="AE490" s="3079" t="s">
        <v>6173</v>
      </c>
      <c r="AF490" s="1372" t="s">
        <v>857</v>
      </c>
      <c r="AG490" s="1364"/>
      <c r="AH490" s="3256">
        <v>270</v>
      </c>
      <c r="AI490" s="1364" t="s">
        <v>2137</v>
      </c>
      <c r="AJ490" s="1372" t="s">
        <v>854</v>
      </c>
      <c r="AK490" s="1364" t="s">
        <v>2142</v>
      </c>
      <c r="AL490" s="1372" t="s">
        <v>866</v>
      </c>
      <c r="AM490" s="1353" t="s">
        <v>867</v>
      </c>
      <c r="AN490" s="1353" t="s">
        <v>858</v>
      </c>
      <c r="AO490" s="1353">
        <v>2</v>
      </c>
      <c r="AP490" s="1353" t="s">
        <v>859</v>
      </c>
      <c r="AQ490" s="1353">
        <v>2</v>
      </c>
      <c r="AR490" s="1353"/>
      <c r="AS490" s="1353"/>
      <c r="AT490" s="1353"/>
      <c r="AU490" s="1353"/>
      <c r="AV490" s="860"/>
      <c r="AW490" s="5084" t="s">
        <v>2468</v>
      </c>
      <c r="AX490" s="5084" t="s">
        <v>2452</v>
      </c>
      <c r="AY490" s="5136" t="s">
        <v>3115</v>
      </c>
    </row>
    <row r="491" spans="1:93" s="239" customFormat="1">
      <c r="A491" s="5250"/>
      <c r="B491" s="5086"/>
      <c r="C491" s="5674"/>
      <c r="D491" s="3811"/>
      <c r="E491" s="5120"/>
      <c r="F491" s="5120"/>
      <c r="G491" s="3811"/>
      <c r="H491" s="3811"/>
      <c r="I491" s="3811"/>
      <c r="J491" s="3811"/>
      <c r="K491" s="3811"/>
      <c r="L491" s="3811"/>
      <c r="M491" s="3811"/>
      <c r="N491" s="3811"/>
      <c r="O491" s="3811"/>
      <c r="P491" s="3811"/>
      <c r="Q491" s="3811"/>
      <c r="R491" s="3811"/>
      <c r="S491" s="5120"/>
      <c r="T491" s="5120"/>
      <c r="U491" s="5120"/>
      <c r="V491" s="5120"/>
      <c r="W491" s="5120"/>
      <c r="X491" s="5120"/>
      <c r="Y491" s="5120"/>
      <c r="Z491" s="5120"/>
      <c r="AA491" s="5120"/>
      <c r="AB491" s="5120"/>
      <c r="AC491" s="5120"/>
      <c r="AD491" s="3326" t="s">
        <v>2035</v>
      </c>
      <c r="AE491" s="3071"/>
      <c r="AF491" s="1372" t="s">
        <v>857</v>
      </c>
      <c r="AG491" s="1364"/>
      <c r="AH491" s="3256">
        <v>1300</v>
      </c>
      <c r="AI491" s="1364" t="s">
        <v>2137</v>
      </c>
      <c r="AJ491" s="1372" t="s">
        <v>860</v>
      </c>
      <c r="AK491" s="1364" t="s">
        <v>2142</v>
      </c>
      <c r="AL491" s="1353" t="s">
        <v>646</v>
      </c>
      <c r="AM491" s="1353" t="s">
        <v>647</v>
      </c>
      <c r="AN491" s="1353" t="s">
        <v>858</v>
      </c>
      <c r="AO491" s="1353">
        <v>2</v>
      </c>
      <c r="AP491" s="1353" t="s">
        <v>859</v>
      </c>
      <c r="AQ491" s="1353">
        <v>2</v>
      </c>
      <c r="AR491" s="1353"/>
      <c r="AS491" s="1353"/>
      <c r="AT491" s="1353"/>
      <c r="AU491" s="1353"/>
      <c r="AV491" s="860"/>
      <c r="AW491" s="5086"/>
      <c r="AX491" s="5086"/>
      <c r="AY491" s="5808"/>
    </row>
    <row r="492" spans="1:93" s="239" customFormat="1">
      <c r="A492" s="5250"/>
      <c r="B492" s="5271" t="s">
        <v>2648</v>
      </c>
      <c r="C492" s="5672" t="s">
        <v>588</v>
      </c>
      <c r="D492" s="3806" t="s">
        <v>3426</v>
      </c>
      <c r="E492" s="5123" t="s">
        <v>2144</v>
      </c>
      <c r="F492" s="5123" t="s">
        <v>3432</v>
      </c>
      <c r="G492" s="3806" t="s">
        <v>2028</v>
      </c>
      <c r="H492" s="3806" t="s">
        <v>2028</v>
      </c>
      <c r="I492" s="3806" t="s">
        <v>2029</v>
      </c>
      <c r="J492" s="3806" t="s">
        <v>2029</v>
      </c>
      <c r="K492" s="3806">
        <v>6</v>
      </c>
      <c r="L492" s="3806">
        <v>0</v>
      </c>
      <c r="M492" s="3806">
        <v>31</v>
      </c>
      <c r="N492" s="3806">
        <v>6</v>
      </c>
      <c r="O492" s="3806">
        <v>0</v>
      </c>
      <c r="P492" s="3806">
        <v>31</v>
      </c>
      <c r="Q492" s="3806" t="s">
        <v>2140</v>
      </c>
      <c r="R492" s="3806" t="s">
        <v>2141</v>
      </c>
      <c r="S492" s="5123">
        <v>12286</v>
      </c>
      <c r="T492" s="5123">
        <v>12286</v>
      </c>
      <c r="U492" s="5123">
        <v>14228</v>
      </c>
      <c r="V492" s="5123">
        <v>512</v>
      </c>
      <c r="W492" s="5123">
        <v>512</v>
      </c>
      <c r="X492" s="5123">
        <v>548</v>
      </c>
      <c r="Y492" s="5123">
        <v>4</v>
      </c>
      <c r="Z492" s="5123">
        <v>2</v>
      </c>
      <c r="AA492" s="5123" t="s">
        <v>2032</v>
      </c>
      <c r="AB492" s="5123" t="s">
        <v>2033</v>
      </c>
      <c r="AC492" s="5123" t="s">
        <v>2137</v>
      </c>
      <c r="AD492" s="3326" t="s">
        <v>2035</v>
      </c>
      <c r="AE492" s="3079" t="s">
        <v>6173</v>
      </c>
      <c r="AF492" s="1372" t="s">
        <v>857</v>
      </c>
      <c r="AG492" s="1364"/>
      <c r="AH492" s="3256">
        <v>270</v>
      </c>
      <c r="AI492" s="1364" t="s">
        <v>2137</v>
      </c>
      <c r="AJ492" s="1372" t="s">
        <v>854</v>
      </c>
      <c r="AK492" s="1364" t="s">
        <v>2142</v>
      </c>
      <c r="AL492" s="1372" t="s">
        <v>866</v>
      </c>
      <c r="AM492" s="1353" t="s">
        <v>867</v>
      </c>
      <c r="AN492" s="1353" t="s">
        <v>858</v>
      </c>
      <c r="AO492" s="1353">
        <v>2</v>
      </c>
      <c r="AP492" s="1353" t="s">
        <v>859</v>
      </c>
      <c r="AQ492" s="1353">
        <v>2</v>
      </c>
      <c r="AR492" s="1353"/>
      <c r="AS492" s="1353"/>
      <c r="AT492" s="1353"/>
      <c r="AU492" s="1353"/>
      <c r="AV492" s="860"/>
      <c r="AW492" s="5084" t="s">
        <v>2468</v>
      </c>
      <c r="AX492" s="5084" t="s">
        <v>2452</v>
      </c>
      <c r="AY492" s="5136" t="s">
        <v>3115</v>
      </c>
    </row>
    <row r="493" spans="1:93" s="239" customFormat="1" ht="13.5" thickBot="1">
      <c r="A493" s="5251"/>
      <c r="B493" s="5121"/>
      <c r="C493" s="5680"/>
      <c r="D493" s="3808"/>
      <c r="E493" s="5473"/>
      <c r="F493" s="5473"/>
      <c r="G493" s="3808"/>
      <c r="H493" s="3808"/>
      <c r="I493" s="3808"/>
      <c r="J493" s="3808"/>
      <c r="K493" s="3808"/>
      <c r="L493" s="3808"/>
      <c r="M493" s="3808"/>
      <c r="N493" s="3808"/>
      <c r="O493" s="3808"/>
      <c r="P493" s="3808"/>
      <c r="Q493" s="3808"/>
      <c r="R493" s="3808"/>
      <c r="S493" s="5473"/>
      <c r="T493" s="5473"/>
      <c r="U493" s="5473"/>
      <c r="V493" s="5473"/>
      <c r="W493" s="5473"/>
      <c r="X493" s="5473"/>
      <c r="Y493" s="5473"/>
      <c r="Z493" s="5473"/>
      <c r="AA493" s="5473"/>
      <c r="AB493" s="5473"/>
      <c r="AC493" s="5473"/>
      <c r="AD493" s="3337" t="s">
        <v>2035</v>
      </c>
      <c r="AE493" s="3074"/>
      <c r="AF493" s="1373" t="s">
        <v>857</v>
      </c>
      <c r="AG493" s="950"/>
      <c r="AH493" s="3260">
        <v>1300</v>
      </c>
      <c r="AI493" s="950" t="s">
        <v>2137</v>
      </c>
      <c r="AJ493" s="1373" t="s">
        <v>860</v>
      </c>
      <c r="AK493" s="950" t="s">
        <v>2142</v>
      </c>
      <c r="AL493" s="1359" t="s">
        <v>646</v>
      </c>
      <c r="AM493" s="1359" t="s">
        <v>647</v>
      </c>
      <c r="AN493" s="1359" t="s">
        <v>858</v>
      </c>
      <c r="AO493" s="1359">
        <v>2</v>
      </c>
      <c r="AP493" s="1359" t="s">
        <v>859</v>
      </c>
      <c r="AQ493" s="1359">
        <v>2</v>
      </c>
      <c r="AR493" s="1359"/>
      <c r="AS493" s="1359"/>
      <c r="AT493" s="1359"/>
      <c r="AU493" s="1359"/>
      <c r="AV493" s="2999"/>
      <c r="AW493" s="5121"/>
      <c r="AX493" s="5121"/>
      <c r="AY493" s="5137"/>
    </row>
    <row r="494" spans="1:93" s="239" customFormat="1">
      <c r="A494" s="5249" t="s">
        <v>3879</v>
      </c>
      <c r="B494" s="5274" t="s">
        <v>3263</v>
      </c>
      <c r="C494" s="5716" t="s">
        <v>2651</v>
      </c>
      <c r="D494" s="5762" t="s">
        <v>3403</v>
      </c>
      <c r="E494" s="5472" t="s">
        <v>2157</v>
      </c>
      <c r="F494" s="5472" t="s">
        <v>3439</v>
      </c>
      <c r="G494" s="3827" t="s">
        <v>2028</v>
      </c>
      <c r="H494" s="3827" t="s">
        <v>2028</v>
      </c>
      <c r="I494" s="3827" t="s">
        <v>2029</v>
      </c>
      <c r="J494" s="3827" t="s">
        <v>2029</v>
      </c>
      <c r="K494" s="3827">
        <v>8</v>
      </c>
      <c r="L494" s="3827">
        <v>0</v>
      </c>
      <c r="M494" s="3827">
        <v>31</v>
      </c>
      <c r="N494" s="3827">
        <v>6</v>
      </c>
      <c r="O494" s="3827">
        <v>0</v>
      </c>
      <c r="P494" s="3827">
        <v>31</v>
      </c>
      <c r="Q494" s="3827" t="s">
        <v>2140</v>
      </c>
      <c r="R494" s="3827" t="s">
        <v>2141</v>
      </c>
      <c r="S494" s="5761">
        <v>4334</v>
      </c>
      <c r="T494" s="5761">
        <v>4334</v>
      </c>
      <c r="U494" s="5761">
        <v>8906</v>
      </c>
      <c r="V494" s="5761">
        <v>384</v>
      </c>
      <c r="W494" s="5761">
        <v>384</v>
      </c>
      <c r="X494" s="5761">
        <v>832</v>
      </c>
      <c r="Y494" s="5472">
        <v>1</v>
      </c>
      <c r="Z494" s="5472">
        <v>1</v>
      </c>
      <c r="AA494" s="5472" t="s">
        <v>2136</v>
      </c>
      <c r="AB494" s="5472" t="s">
        <v>2136</v>
      </c>
      <c r="AC494" s="5761" t="s">
        <v>2137</v>
      </c>
      <c r="AD494" s="3338" t="s">
        <v>2035</v>
      </c>
      <c r="AE494" s="3075"/>
      <c r="AF494" s="203" t="s">
        <v>857</v>
      </c>
      <c r="AG494" s="868"/>
      <c r="AH494" s="273">
        <v>270</v>
      </c>
      <c r="AI494" s="868" t="s">
        <v>2137</v>
      </c>
      <c r="AJ494" s="203" t="s">
        <v>854</v>
      </c>
      <c r="AK494" s="868" t="s">
        <v>2142</v>
      </c>
      <c r="AL494" s="203" t="s">
        <v>1218</v>
      </c>
      <c r="AM494" s="203" t="s">
        <v>1219</v>
      </c>
      <c r="AN494" s="273" t="s">
        <v>858</v>
      </c>
      <c r="AO494" s="273">
        <v>2</v>
      </c>
      <c r="AP494" s="273" t="s">
        <v>859</v>
      </c>
      <c r="AQ494" s="273">
        <v>2</v>
      </c>
      <c r="AR494" s="273"/>
      <c r="AS494" s="273"/>
      <c r="AT494" s="273"/>
      <c r="AU494" s="273"/>
      <c r="AV494" s="846"/>
      <c r="AW494" s="5156" t="s">
        <v>2466</v>
      </c>
      <c r="AX494" s="5156" t="s">
        <v>2452</v>
      </c>
      <c r="AY494" s="5813" t="s">
        <v>3286</v>
      </c>
    </row>
    <row r="495" spans="1:93" s="239" customFormat="1">
      <c r="A495" s="5250"/>
      <c r="B495" s="5272"/>
      <c r="C495" s="5673"/>
      <c r="D495" s="5763"/>
      <c r="E495" s="5119"/>
      <c r="F495" s="5119"/>
      <c r="G495" s="3807"/>
      <c r="H495" s="3807"/>
      <c r="I495" s="3807"/>
      <c r="J495" s="3807"/>
      <c r="K495" s="3807"/>
      <c r="L495" s="3807"/>
      <c r="M495" s="3807"/>
      <c r="N495" s="3807"/>
      <c r="O495" s="3807"/>
      <c r="P495" s="3807"/>
      <c r="Q495" s="3807"/>
      <c r="R495" s="3807"/>
      <c r="S495" s="5629"/>
      <c r="T495" s="5629"/>
      <c r="U495" s="5629"/>
      <c r="V495" s="5629"/>
      <c r="W495" s="5629"/>
      <c r="X495" s="5629"/>
      <c r="Y495" s="5119"/>
      <c r="Z495" s="5119"/>
      <c r="AA495" s="5119"/>
      <c r="AB495" s="5119"/>
      <c r="AC495" s="5629"/>
      <c r="AD495" s="3326" t="s">
        <v>2035</v>
      </c>
      <c r="AE495" s="3072"/>
      <c r="AF495" s="1372" t="s">
        <v>857</v>
      </c>
      <c r="AG495" s="1364"/>
      <c r="AH495" s="3256">
        <v>1500</v>
      </c>
      <c r="AI495" s="1364" t="s">
        <v>2137</v>
      </c>
      <c r="AJ495" s="1372" t="s">
        <v>874</v>
      </c>
      <c r="AK495" s="1364" t="s">
        <v>2142</v>
      </c>
      <c r="AL495" s="1372" t="s">
        <v>342</v>
      </c>
      <c r="AM495" s="1372" t="s">
        <v>341</v>
      </c>
      <c r="AN495" s="1353" t="s">
        <v>858</v>
      </c>
      <c r="AO495" s="1353">
        <v>2</v>
      </c>
      <c r="AP495" s="1353" t="s">
        <v>859</v>
      </c>
      <c r="AQ495" s="1353">
        <v>2</v>
      </c>
      <c r="AR495" s="1353">
        <v>3</v>
      </c>
      <c r="AS495" s="1353" t="s">
        <v>875</v>
      </c>
      <c r="AT495" s="1353" t="s">
        <v>859</v>
      </c>
      <c r="AU495" s="1353" t="s">
        <v>876</v>
      </c>
      <c r="AV495" s="860" t="s">
        <v>877</v>
      </c>
      <c r="AW495" s="5085"/>
      <c r="AX495" s="5085"/>
      <c r="AY495" s="5807"/>
    </row>
    <row r="496" spans="1:93" s="239" customFormat="1">
      <c r="A496" s="5250"/>
      <c r="B496" s="5273"/>
      <c r="C496" s="5674"/>
      <c r="D496" s="5764"/>
      <c r="E496" s="5120"/>
      <c r="F496" s="5120"/>
      <c r="G496" s="3811"/>
      <c r="H496" s="3811"/>
      <c r="I496" s="3811"/>
      <c r="J496" s="3811"/>
      <c r="K496" s="3811"/>
      <c r="L496" s="3811"/>
      <c r="M496" s="3811"/>
      <c r="N496" s="3811"/>
      <c r="O496" s="3811"/>
      <c r="P496" s="3811"/>
      <c r="Q496" s="3811"/>
      <c r="R496" s="3811"/>
      <c r="S496" s="5630"/>
      <c r="T496" s="5630"/>
      <c r="U496" s="5630"/>
      <c r="V496" s="5630"/>
      <c r="W496" s="5630"/>
      <c r="X496" s="5630"/>
      <c r="Y496" s="5120"/>
      <c r="Z496" s="5120"/>
      <c r="AA496" s="5120"/>
      <c r="AB496" s="5120"/>
      <c r="AC496" s="5630"/>
      <c r="AD496" s="3326" t="s">
        <v>2035</v>
      </c>
      <c r="AE496" s="3071"/>
      <c r="AF496" s="1372" t="s">
        <v>857</v>
      </c>
      <c r="AG496" s="1364"/>
      <c r="AH496" s="3256">
        <v>1300</v>
      </c>
      <c r="AI496" s="1364" t="s">
        <v>2137</v>
      </c>
      <c r="AJ496" s="1372" t="s">
        <v>860</v>
      </c>
      <c r="AK496" s="1364" t="s">
        <v>2142</v>
      </c>
      <c r="AL496" s="1353" t="s">
        <v>646</v>
      </c>
      <c r="AM496" s="1353" t="s">
        <v>647</v>
      </c>
      <c r="AN496" s="1353" t="s">
        <v>858</v>
      </c>
      <c r="AO496" s="1353">
        <v>2</v>
      </c>
      <c r="AP496" s="1353" t="s">
        <v>859</v>
      </c>
      <c r="AQ496" s="1353">
        <v>2</v>
      </c>
      <c r="AR496" s="1353"/>
      <c r="AS496" s="1353"/>
      <c r="AT496" s="1353"/>
      <c r="AU496" s="1353"/>
      <c r="AV496" s="860"/>
      <c r="AW496" s="5086"/>
      <c r="AX496" s="5086"/>
      <c r="AY496" s="5808"/>
    </row>
    <row r="497" spans="1:93" s="41" customFormat="1">
      <c r="A497" s="5250"/>
      <c r="B497" s="5793" t="s">
        <v>2648</v>
      </c>
      <c r="C497" s="5673" t="s">
        <v>2651</v>
      </c>
      <c r="D497" s="3807" t="s">
        <v>430</v>
      </c>
      <c r="E497" s="5119" t="s">
        <v>2252</v>
      </c>
      <c r="F497" s="5119" t="s">
        <v>1510</v>
      </c>
      <c r="G497" s="3807" t="s">
        <v>2028</v>
      </c>
      <c r="H497" s="3807" t="s">
        <v>2028</v>
      </c>
      <c r="I497" s="3807" t="s">
        <v>2029</v>
      </c>
      <c r="J497" s="3807" t="s">
        <v>2029</v>
      </c>
      <c r="K497" s="3807">
        <v>8</v>
      </c>
      <c r="L497" s="3807">
        <v>0</v>
      </c>
      <c r="M497" s="3807">
        <v>31</v>
      </c>
      <c r="N497" s="3807">
        <v>8</v>
      </c>
      <c r="O497" s="3807">
        <v>0</v>
      </c>
      <c r="P497" s="3807">
        <v>31</v>
      </c>
      <c r="Q497" s="3807" t="s">
        <v>2140</v>
      </c>
      <c r="R497" s="3807" t="s">
        <v>2247</v>
      </c>
      <c r="S497" s="3807">
        <v>4334</v>
      </c>
      <c r="T497" s="3807">
        <v>4334</v>
      </c>
      <c r="U497" s="3807">
        <v>8704</v>
      </c>
      <c r="V497" s="3807">
        <v>384</v>
      </c>
      <c r="W497" s="3807">
        <v>384</v>
      </c>
      <c r="X497" s="3807">
        <v>832</v>
      </c>
      <c r="Y497" s="5119">
        <v>8</v>
      </c>
      <c r="Z497" s="3807">
        <v>2</v>
      </c>
      <c r="AA497" s="3807" t="s">
        <v>2045</v>
      </c>
      <c r="AB497" s="3807" t="s">
        <v>2033</v>
      </c>
      <c r="AC497" s="3807" t="s">
        <v>2137</v>
      </c>
      <c r="AD497" s="3322" t="s">
        <v>2035</v>
      </c>
      <c r="AE497" s="3072"/>
      <c r="AF497" s="1351" t="s">
        <v>857</v>
      </c>
      <c r="AG497" s="1344"/>
      <c r="AH497" s="3238">
        <v>270</v>
      </c>
      <c r="AI497" s="1344" t="s">
        <v>2137</v>
      </c>
      <c r="AJ497" s="1351" t="s">
        <v>854</v>
      </c>
      <c r="AK497" s="1364" t="s">
        <v>2142</v>
      </c>
      <c r="AL497" s="1351" t="s">
        <v>1218</v>
      </c>
      <c r="AM497" s="1344" t="s">
        <v>1219</v>
      </c>
      <c r="AN497" s="1344" t="s">
        <v>858</v>
      </c>
      <c r="AO497" s="1344">
        <v>2</v>
      </c>
      <c r="AP497" s="1344" t="s">
        <v>859</v>
      </c>
      <c r="AQ497" s="1344">
        <v>2</v>
      </c>
      <c r="AR497" s="1344"/>
      <c r="AS497" s="1344"/>
      <c r="AT497" s="1344"/>
      <c r="AU497" s="1344"/>
      <c r="AV497" s="2997"/>
      <c r="AW497" s="4560" t="s">
        <v>2466</v>
      </c>
      <c r="AX497" s="4560" t="s">
        <v>2452</v>
      </c>
      <c r="AY497" s="4560"/>
      <c r="AZ497" s="18"/>
      <c r="BA497" s="18"/>
      <c r="BB497" s="18"/>
      <c r="BC497" s="18"/>
      <c r="BD497" s="18"/>
      <c r="BE497" s="18"/>
      <c r="BF497" s="18"/>
      <c r="BG497" s="18"/>
      <c r="BH497" s="18"/>
      <c r="BI497" s="18"/>
      <c r="BJ497" s="18"/>
      <c r="BK497" s="18"/>
      <c r="BL497" s="18"/>
      <c r="BM497" s="18"/>
      <c r="BN497" s="18"/>
      <c r="BO497" s="18"/>
      <c r="BP497" s="18"/>
      <c r="BQ497" s="18"/>
      <c r="BR497" s="18"/>
      <c r="BS497" s="18"/>
      <c r="BT497" s="18"/>
      <c r="BU497" s="18"/>
      <c r="BV497" s="18"/>
      <c r="BW497" s="18"/>
      <c r="BX497" s="18"/>
      <c r="BY497" s="18"/>
      <c r="BZ497" s="18"/>
      <c r="CA497" s="18"/>
      <c r="CB497" s="18"/>
      <c r="CC497" s="18"/>
      <c r="CD497" s="18"/>
      <c r="CE497" s="18"/>
      <c r="CF497" s="18"/>
      <c r="CG497" s="18"/>
      <c r="CH497" s="18"/>
      <c r="CI497" s="18"/>
      <c r="CJ497" s="18"/>
      <c r="CK497" s="18"/>
      <c r="CL497" s="18"/>
      <c r="CM497" s="18"/>
      <c r="CN497" s="18"/>
      <c r="CO497" s="18"/>
    </row>
    <row r="498" spans="1:93" s="41" customFormat="1">
      <c r="A498" s="5250"/>
      <c r="B498" s="4560"/>
      <c r="C498" s="5673"/>
      <c r="D498" s="3807"/>
      <c r="E498" s="5119"/>
      <c r="F498" s="5119"/>
      <c r="G498" s="3807"/>
      <c r="H498" s="3807"/>
      <c r="I498" s="3807"/>
      <c r="J498" s="3807"/>
      <c r="K498" s="3807"/>
      <c r="L498" s="3807"/>
      <c r="M498" s="3807"/>
      <c r="N498" s="3807"/>
      <c r="O498" s="3807"/>
      <c r="P498" s="3807"/>
      <c r="Q498" s="5765"/>
      <c r="R498" s="3807"/>
      <c r="S498" s="3807"/>
      <c r="T498" s="3807"/>
      <c r="U498" s="3807"/>
      <c r="V498" s="3807"/>
      <c r="W498" s="3807"/>
      <c r="X498" s="3807"/>
      <c r="Y498" s="5119"/>
      <c r="Z498" s="3807"/>
      <c r="AA498" s="3807"/>
      <c r="AB498" s="3807"/>
      <c r="AC498" s="3807"/>
      <c r="AD498" s="3326" t="s">
        <v>2035</v>
      </c>
      <c r="AE498" s="3072"/>
      <c r="AF498" s="555" t="s">
        <v>857</v>
      </c>
      <c r="AG498" s="550"/>
      <c r="AH498" s="3256">
        <v>1500</v>
      </c>
      <c r="AI498" s="550" t="s">
        <v>2137</v>
      </c>
      <c r="AJ498" s="555" t="s">
        <v>874</v>
      </c>
      <c r="AK498" s="1364" t="s">
        <v>2142</v>
      </c>
      <c r="AL498" s="555" t="s">
        <v>342</v>
      </c>
      <c r="AM498" s="555" t="s">
        <v>341</v>
      </c>
      <c r="AN498" s="550" t="s">
        <v>858</v>
      </c>
      <c r="AO498" s="550">
        <v>2</v>
      </c>
      <c r="AP498" s="550" t="s">
        <v>859</v>
      </c>
      <c r="AQ498" s="550">
        <v>2</v>
      </c>
      <c r="AR498" s="550">
        <v>3</v>
      </c>
      <c r="AS498" s="550" t="s">
        <v>875</v>
      </c>
      <c r="AT498" s="550" t="s">
        <v>859</v>
      </c>
      <c r="AU498" s="550" t="s">
        <v>876</v>
      </c>
      <c r="AV498" s="860" t="s">
        <v>877</v>
      </c>
      <c r="AW498" s="4560"/>
      <c r="AX498" s="4560"/>
      <c r="AY498" s="4560"/>
      <c r="AZ498" s="18"/>
      <c r="BA498" s="18"/>
      <c r="BB498" s="18"/>
      <c r="BC498" s="18"/>
      <c r="BD498" s="18"/>
      <c r="BE498" s="18"/>
      <c r="BF498" s="18"/>
      <c r="BG498" s="18"/>
      <c r="BH498" s="18"/>
      <c r="BI498" s="18"/>
      <c r="BJ498" s="18"/>
      <c r="BK498" s="18"/>
      <c r="BL498" s="18"/>
      <c r="BM498" s="18"/>
      <c r="BN498" s="18"/>
      <c r="BO498" s="18"/>
      <c r="BP498" s="18"/>
      <c r="BQ498" s="18"/>
      <c r="BR498" s="18"/>
      <c r="BS498" s="18"/>
      <c r="BT498" s="18"/>
      <c r="BU498" s="18"/>
      <c r="BV498" s="18"/>
      <c r="BW498" s="18"/>
      <c r="BX498" s="18"/>
      <c r="BY498" s="18"/>
      <c r="BZ498" s="18"/>
      <c r="CA498" s="18"/>
      <c r="CB498" s="18"/>
      <c r="CC498" s="18"/>
      <c r="CD498" s="18"/>
      <c r="CE498" s="18"/>
      <c r="CF498" s="18"/>
      <c r="CG498" s="18"/>
      <c r="CH498" s="18"/>
      <c r="CI498" s="18"/>
      <c r="CJ498" s="18"/>
      <c r="CK498" s="18"/>
      <c r="CL498" s="18"/>
      <c r="CM498" s="18"/>
      <c r="CN498" s="18"/>
      <c r="CO498" s="18"/>
    </row>
    <row r="499" spans="1:93" s="41" customFormat="1">
      <c r="A499" s="5250"/>
      <c r="B499" s="4561"/>
      <c r="C499" s="5674"/>
      <c r="D499" s="3811"/>
      <c r="E499" s="5120"/>
      <c r="F499" s="5120"/>
      <c r="G499" s="3811"/>
      <c r="H499" s="3811"/>
      <c r="I499" s="3811"/>
      <c r="J499" s="3811"/>
      <c r="K499" s="3811"/>
      <c r="L499" s="3811"/>
      <c r="M499" s="3811"/>
      <c r="N499" s="3811"/>
      <c r="O499" s="3811"/>
      <c r="P499" s="3811"/>
      <c r="Q499" s="5740"/>
      <c r="R499" s="3811"/>
      <c r="S499" s="3811"/>
      <c r="T499" s="3811"/>
      <c r="U499" s="3811"/>
      <c r="V499" s="3811"/>
      <c r="W499" s="3811"/>
      <c r="X499" s="3811"/>
      <c r="Y499" s="5120"/>
      <c r="Z499" s="3811"/>
      <c r="AA499" s="3811"/>
      <c r="AB499" s="3811"/>
      <c r="AC499" s="3811"/>
      <c r="AD499" s="3326" t="s">
        <v>2035</v>
      </c>
      <c r="AE499" s="3071"/>
      <c r="AF499" s="555" t="s">
        <v>857</v>
      </c>
      <c r="AG499" s="550"/>
      <c r="AH499" s="3256">
        <v>1300</v>
      </c>
      <c r="AI499" s="550" t="s">
        <v>2137</v>
      </c>
      <c r="AJ499" s="555" t="s">
        <v>860</v>
      </c>
      <c r="AK499" s="1364" t="s">
        <v>2142</v>
      </c>
      <c r="AL499" s="550" t="s">
        <v>646</v>
      </c>
      <c r="AM499" s="550" t="s">
        <v>647</v>
      </c>
      <c r="AN499" s="550" t="s">
        <v>858</v>
      </c>
      <c r="AO499" s="550">
        <v>2</v>
      </c>
      <c r="AP499" s="550" t="s">
        <v>859</v>
      </c>
      <c r="AQ499" s="550">
        <v>2</v>
      </c>
      <c r="AR499" s="550"/>
      <c r="AS499" s="550"/>
      <c r="AT499" s="550"/>
      <c r="AU499" s="550"/>
      <c r="AV499" s="860"/>
      <c r="AW499" s="4561"/>
      <c r="AX499" s="4561"/>
      <c r="AY499" s="4561"/>
      <c r="AZ499" s="18"/>
      <c r="BA499" s="18"/>
      <c r="BB499" s="18"/>
      <c r="BC499" s="18"/>
      <c r="BD499" s="18"/>
      <c r="BE499" s="18"/>
      <c r="BF499" s="18"/>
      <c r="BG499" s="18"/>
      <c r="BH499" s="18"/>
      <c r="BI499" s="18"/>
      <c r="BJ499" s="18"/>
      <c r="BK499" s="18"/>
      <c r="BL499" s="18"/>
      <c r="BM499" s="18"/>
      <c r="BN499" s="18"/>
      <c r="BO499" s="18"/>
      <c r="BP499" s="18"/>
      <c r="BQ499" s="18"/>
      <c r="BR499" s="18"/>
      <c r="BS499" s="18"/>
      <c r="BT499" s="18"/>
      <c r="BU499" s="18"/>
      <c r="BV499" s="18"/>
      <c r="BW499" s="18"/>
      <c r="BX499" s="18"/>
      <c r="BY499" s="18"/>
      <c r="BZ499" s="18"/>
      <c r="CA499" s="18"/>
      <c r="CB499" s="18"/>
      <c r="CC499" s="18"/>
      <c r="CD499" s="18"/>
      <c r="CE499" s="18"/>
      <c r="CF499" s="18"/>
      <c r="CG499" s="18"/>
      <c r="CH499" s="18"/>
      <c r="CI499" s="18"/>
      <c r="CJ499" s="18"/>
      <c r="CK499" s="18"/>
      <c r="CL499" s="18"/>
      <c r="CM499" s="18"/>
      <c r="CN499" s="18"/>
      <c r="CO499" s="18"/>
    </row>
    <row r="500" spans="1:93" s="41" customFormat="1">
      <c r="A500" s="5250"/>
      <c r="B500" s="5751" t="s">
        <v>2648</v>
      </c>
      <c r="C500" s="5672" t="s">
        <v>2651</v>
      </c>
      <c r="D500" s="3806" t="s">
        <v>431</v>
      </c>
      <c r="E500" s="5123" t="s">
        <v>2252</v>
      </c>
      <c r="F500" s="5123" t="s">
        <v>2262</v>
      </c>
      <c r="G500" s="3806" t="s">
        <v>2028</v>
      </c>
      <c r="H500" s="3806" t="s">
        <v>2028</v>
      </c>
      <c r="I500" s="3806" t="s">
        <v>2029</v>
      </c>
      <c r="J500" s="3806" t="s">
        <v>2029</v>
      </c>
      <c r="K500" s="3806">
        <v>8</v>
      </c>
      <c r="L500" s="3806">
        <v>0</v>
      </c>
      <c r="M500" s="3806">
        <v>31</v>
      </c>
      <c r="N500" s="3806">
        <v>8</v>
      </c>
      <c r="O500" s="3806">
        <v>0</v>
      </c>
      <c r="P500" s="3806">
        <v>31</v>
      </c>
      <c r="Q500" s="3806" t="s">
        <v>2140</v>
      </c>
      <c r="R500" s="3806" t="s">
        <v>2247</v>
      </c>
      <c r="S500" s="3806">
        <v>4334</v>
      </c>
      <c r="T500" s="3806">
        <v>4334</v>
      </c>
      <c r="U500" s="3806">
        <v>8704</v>
      </c>
      <c r="V500" s="3806">
        <v>384</v>
      </c>
      <c r="W500" s="3806">
        <v>384</v>
      </c>
      <c r="X500" s="3806">
        <v>832</v>
      </c>
      <c r="Y500" s="5123">
        <v>8</v>
      </c>
      <c r="Z500" s="3806">
        <v>4</v>
      </c>
      <c r="AA500" s="3806" t="s">
        <v>2045</v>
      </c>
      <c r="AB500" s="3806" t="s">
        <v>2032</v>
      </c>
      <c r="AC500" s="3806" t="s">
        <v>2137</v>
      </c>
      <c r="AD500" s="3326" t="s">
        <v>2035</v>
      </c>
      <c r="AE500" s="3070"/>
      <c r="AF500" s="555" t="s">
        <v>857</v>
      </c>
      <c r="AG500" s="550"/>
      <c r="AH500" s="3256">
        <v>270</v>
      </c>
      <c r="AI500" s="550" t="s">
        <v>2137</v>
      </c>
      <c r="AJ500" s="555" t="s">
        <v>854</v>
      </c>
      <c r="AK500" s="1364" t="s">
        <v>2142</v>
      </c>
      <c r="AL500" s="555" t="s">
        <v>1218</v>
      </c>
      <c r="AM500" s="550" t="s">
        <v>1219</v>
      </c>
      <c r="AN500" s="550" t="s">
        <v>858</v>
      </c>
      <c r="AO500" s="550">
        <v>2</v>
      </c>
      <c r="AP500" s="550" t="s">
        <v>859</v>
      </c>
      <c r="AQ500" s="550">
        <v>2</v>
      </c>
      <c r="AR500" s="550"/>
      <c r="AS500" s="550"/>
      <c r="AT500" s="550"/>
      <c r="AU500" s="550"/>
      <c r="AV500" s="860"/>
      <c r="AW500" s="4559" t="s">
        <v>2466</v>
      </c>
      <c r="AX500" s="4559" t="s">
        <v>2452</v>
      </c>
      <c r="AY500" s="4559"/>
      <c r="AZ500" s="18"/>
      <c r="BA500" s="18"/>
      <c r="BB500" s="18"/>
      <c r="BC500" s="18"/>
      <c r="BD500" s="18"/>
      <c r="BE500" s="18"/>
      <c r="BF500" s="18"/>
      <c r="BG500" s="18"/>
      <c r="BH500" s="18"/>
      <c r="BI500" s="18"/>
      <c r="BJ500" s="18"/>
      <c r="BK500" s="18"/>
      <c r="BL500" s="18"/>
      <c r="BM500" s="18"/>
      <c r="BN500" s="18"/>
      <c r="BO500" s="18"/>
      <c r="BP500" s="18"/>
      <c r="BQ500" s="18"/>
      <c r="BR500" s="18"/>
      <c r="BS500" s="18"/>
      <c r="BT500" s="18"/>
      <c r="BU500" s="18"/>
      <c r="BV500" s="18"/>
      <c r="BW500" s="18"/>
      <c r="BX500" s="18"/>
      <c r="BY500" s="18"/>
      <c r="BZ500" s="18"/>
      <c r="CA500" s="18"/>
      <c r="CB500" s="18"/>
      <c r="CC500" s="18"/>
      <c r="CD500" s="18"/>
      <c r="CE500" s="18"/>
      <c r="CF500" s="18"/>
      <c r="CG500" s="18"/>
      <c r="CH500" s="18"/>
      <c r="CI500" s="18"/>
      <c r="CJ500" s="18"/>
      <c r="CK500" s="18"/>
      <c r="CL500" s="18"/>
      <c r="CM500" s="18"/>
      <c r="CN500" s="18"/>
      <c r="CO500" s="18"/>
    </row>
    <row r="501" spans="1:93" s="41" customFormat="1">
      <c r="A501" s="5250"/>
      <c r="B501" s="4560"/>
      <c r="C501" s="5673"/>
      <c r="D501" s="3807"/>
      <c r="E501" s="5119"/>
      <c r="F501" s="5119"/>
      <c r="G501" s="3807"/>
      <c r="H501" s="3807"/>
      <c r="I501" s="3807"/>
      <c r="J501" s="3807"/>
      <c r="K501" s="3807"/>
      <c r="L501" s="3807"/>
      <c r="M501" s="3807"/>
      <c r="N501" s="3807"/>
      <c r="O501" s="3807"/>
      <c r="P501" s="3807"/>
      <c r="Q501" s="5765"/>
      <c r="R501" s="3807"/>
      <c r="S501" s="3807"/>
      <c r="T501" s="3807"/>
      <c r="U501" s="3807"/>
      <c r="V501" s="3807"/>
      <c r="W501" s="3807"/>
      <c r="X501" s="3807"/>
      <c r="Y501" s="5119"/>
      <c r="Z501" s="3807"/>
      <c r="AA501" s="3807"/>
      <c r="AB501" s="3807"/>
      <c r="AC501" s="3807"/>
      <c r="AD501" s="3326" t="s">
        <v>2035</v>
      </c>
      <c r="AE501" s="3072"/>
      <c r="AF501" s="555" t="s">
        <v>857</v>
      </c>
      <c r="AG501" s="550"/>
      <c r="AH501" s="3256">
        <v>1500</v>
      </c>
      <c r="AI501" s="550" t="s">
        <v>2137</v>
      </c>
      <c r="AJ501" s="555" t="s">
        <v>874</v>
      </c>
      <c r="AK501" s="1364" t="s">
        <v>2142</v>
      </c>
      <c r="AL501" s="555" t="s">
        <v>342</v>
      </c>
      <c r="AM501" s="555" t="s">
        <v>341</v>
      </c>
      <c r="AN501" s="550" t="s">
        <v>858</v>
      </c>
      <c r="AO501" s="550">
        <v>2</v>
      </c>
      <c r="AP501" s="550" t="s">
        <v>859</v>
      </c>
      <c r="AQ501" s="550">
        <v>2</v>
      </c>
      <c r="AR501" s="550">
        <v>3</v>
      </c>
      <c r="AS501" s="550" t="s">
        <v>875</v>
      </c>
      <c r="AT501" s="550" t="s">
        <v>859</v>
      </c>
      <c r="AU501" s="550" t="s">
        <v>876</v>
      </c>
      <c r="AV501" s="860" t="s">
        <v>877</v>
      </c>
      <c r="AW501" s="4560"/>
      <c r="AX501" s="4560"/>
      <c r="AY501" s="4560"/>
      <c r="AZ501" s="18"/>
      <c r="BA501" s="18"/>
      <c r="BB501" s="18"/>
      <c r="BC501" s="18"/>
      <c r="BD501" s="18"/>
      <c r="BE501" s="18"/>
      <c r="BF501" s="18"/>
      <c r="BG501" s="18"/>
      <c r="BH501" s="18"/>
      <c r="BI501" s="18"/>
      <c r="BJ501" s="18"/>
      <c r="BK501" s="18"/>
      <c r="BL501" s="18"/>
      <c r="BM501" s="18"/>
      <c r="BN501" s="18"/>
      <c r="BO501" s="18"/>
      <c r="BP501" s="18"/>
      <c r="BQ501" s="18"/>
      <c r="BR501" s="18"/>
      <c r="BS501" s="18"/>
      <c r="BT501" s="18"/>
      <c r="BU501" s="18"/>
      <c r="BV501" s="18"/>
      <c r="BW501" s="18"/>
      <c r="BX501" s="18"/>
      <c r="BY501" s="18"/>
      <c r="BZ501" s="18"/>
      <c r="CA501" s="18"/>
      <c r="CB501" s="18"/>
      <c r="CC501" s="18"/>
      <c r="CD501" s="18"/>
      <c r="CE501" s="18"/>
      <c r="CF501" s="18"/>
      <c r="CG501" s="18"/>
      <c r="CH501" s="18"/>
      <c r="CI501" s="18"/>
      <c r="CJ501" s="18"/>
      <c r="CK501" s="18"/>
      <c r="CL501" s="18"/>
      <c r="CM501" s="18"/>
      <c r="CN501" s="18"/>
      <c r="CO501" s="18"/>
    </row>
    <row r="502" spans="1:93" s="41" customFormat="1">
      <c r="A502" s="5250"/>
      <c r="B502" s="4561"/>
      <c r="C502" s="5674"/>
      <c r="D502" s="3811"/>
      <c r="E502" s="5120"/>
      <c r="F502" s="5120"/>
      <c r="G502" s="3811"/>
      <c r="H502" s="3811"/>
      <c r="I502" s="3811"/>
      <c r="J502" s="3811"/>
      <c r="K502" s="3811"/>
      <c r="L502" s="3811"/>
      <c r="M502" s="3811"/>
      <c r="N502" s="3811"/>
      <c r="O502" s="3811"/>
      <c r="P502" s="3811"/>
      <c r="Q502" s="5740"/>
      <c r="R502" s="3811"/>
      <c r="S502" s="3811"/>
      <c r="T502" s="3811"/>
      <c r="U502" s="3811"/>
      <c r="V502" s="3811"/>
      <c r="W502" s="3811"/>
      <c r="X502" s="3811"/>
      <c r="Y502" s="5120"/>
      <c r="Z502" s="3811"/>
      <c r="AA502" s="3811"/>
      <c r="AB502" s="3811"/>
      <c r="AC502" s="3811"/>
      <c r="AD502" s="3326" t="s">
        <v>2035</v>
      </c>
      <c r="AE502" s="3071"/>
      <c r="AF502" s="555" t="s">
        <v>857</v>
      </c>
      <c r="AG502" s="550"/>
      <c r="AH502" s="3256">
        <v>1300</v>
      </c>
      <c r="AI502" s="550" t="s">
        <v>2137</v>
      </c>
      <c r="AJ502" s="555" t="s">
        <v>860</v>
      </c>
      <c r="AK502" s="1364" t="s">
        <v>2142</v>
      </c>
      <c r="AL502" s="550" t="s">
        <v>646</v>
      </c>
      <c r="AM502" s="550" t="s">
        <v>647</v>
      </c>
      <c r="AN502" s="550" t="s">
        <v>858</v>
      </c>
      <c r="AO502" s="550">
        <v>2</v>
      </c>
      <c r="AP502" s="550" t="s">
        <v>859</v>
      </c>
      <c r="AQ502" s="550">
        <v>2</v>
      </c>
      <c r="AR502" s="550"/>
      <c r="AS502" s="550"/>
      <c r="AT502" s="550"/>
      <c r="AU502" s="550"/>
      <c r="AV502" s="860"/>
      <c r="AW502" s="4561"/>
      <c r="AX502" s="4561"/>
      <c r="AY502" s="4561"/>
      <c r="AZ502" s="18"/>
      <c r="BA502" s="18"/>
      <c r="BB502" s="18"/>
      <c r="BC502" s="18"/>
      <c r="BD502" s="18"/>
      <c r="BE502" s="18"/>
      <c r="BF502" s="18"/>
      <c r="BG502" s="18"/>
      <c r="BH502" s="18"/>
      <c r="BI502" s="18"/>
      <c r="BJ502" s="18"/>
      <c r="BK502" s="18"/>
      <c r="BL502" s="18"/>
      <c r="BM502" s="18"/>
      <c r="BN502" s="18"/>
      <c r="BO502" s="18"/>
      <c r="BP502" s="18"/>
      <c r="BQ502" s="18"/>
      <c r="BR502" s="18"/>
      <c r="BS502" s="18"/>
      <c r="BT502" s="18"/>
      <c r="BU502" s="18"/>
      <c r="BV502" s="18"/>
      <c r="BW502" s="18"/>
      <c r="BX502" s="18"/>
      <c r="BY502" s="18"/>
      <c r="BZ502" s="18"/>
      <c r="CA502" s="18"/>
      <c r="CB502" s="18"/>
      <c r="CC502" s="18"/>
      <c r="CD502" s="18"/>
      <c r="CE502" s="18"/>
      <c r="CF502" s="18"/>
      <c r="CG502" s="18"/>
      <c r="CH502" s="18"/>
      <c r="CI502" s="18"/>
      <c r="CJ502" s="18"/>
      <c r="CK502" s="18"/>
      <c r="CL502" s="18"/>
      <c r="CM502" s="18"/>
      <c r="CN502" s="18"/>
      <c r="CO502" s="18"/>
    </row>
    <row r="503" spans="1:93" s="41" customFormat="1">
      <c r="A503" s="5250"/>
      <c r="B503" s="5751" t="s">
        <v>2648</v>
      </c>
      <c r="C503" s="5672" t="s">
        <v>2651</v>
      </c>
      <c r="D503" s="3806" t="s">
        <v>432</v>
      </c>
      <c r="E503" s="5123" t="s">
        <v>2252</v>
      </c>
      <c r="F503" s="5123" t="s">
        <v>2263</v>
      </c>
      <c r="G503" s="3806" t="s">
        <v>2028</v>
      </c>
      <c r="H503" s="3806" t="s">
        <v>2028</v>
      </c>
      <c r="I503" s="3806" t="s">
        <v>2029</v>
      </c>
      <c r="J503" s="3806" t="s">
        <v>2029</v>
      </c>
      <c r="K503" s="3806">
        <v>8</v>
      </c>
      <c r="L503" s="3806">
        <v>0</v>
      </c>
      <c r="M503" s="3806">
        <v>31</v>
      </c>
      <c r="N503" s="3806">
        <v>8</v>
      </c>
      <c r="O503" s="3806">
        <v>0</v>
      </c>
      <c r="P503" s="3806">
        <v>31</v>
      </c>
      <c r="Q503" s="3806" t="s">
        <v>2140</v>
      </c>
      <c r="R503" s="3806" t="s">
        <v>2247</v>
      </c>
      <c r="S503" s="3806">
        <v>4192</v>
      </c>
      <c r="T503" s="3806">
        <v>4192</v>
      </c>
      <c r="U503" s="3806">
        <v>8096</v>
      </c>
      <c r="V503" s="3806">
        <v>384</v>
      </c>
      <c r="W503" s="3806">
        <v>384</v>
      </c>
      <c r="X503" s="3806">
        <v>832</v>
      </c>
      <c r="Y503" s="5123">
        <v>8</v>
      </c>
      <c r="Z503" s="3806">
        <v>2</v>
      </c>
      <c r="AA503" s="3806" t="s">
        <v>2045</v>
      </c>
      <c r="AB503" s="3806" t="s">
        <v>2033</v>
      </c>
      <c r="AC503" s="3806" t="s">
        <v>2137</v>
      </c>
      <c r="AD503" s="3326" t="s">
        <v>2035</v>
      </c>
      <c r="AE503" s="3070"/>
      <c r="AF503" s="555" t="s">
        <v>857</v>
      </c>
      <c r="AG503" s="550"/>
      <c r="AH503" s="3256">
        <v>270</v>
      </c>
      <c r="AI503" s="550" t="s">
        <v>2137</v>
      </c>
      <c r="AJ503" s="555" t="s">
        <v>854</v>
      </c>
      <c r="AK503" s="1364" t="s">
        <v>2142</v>
      </c>
      <c r="AL503" s="555" t="s">
        <v>1218</v>
      </c>
      <c r="AM503" s="550" t="s">
        <v>1219</v>
      </c>
      <c r="AN503" s="550" t="s">
        <v>858</v>
      </c>
      <c r="AO503" s="550">
        <v>2</v>
      </c>
      <c r="AP503" s="550" t="s">
        <v>859</v>
      </c>
      <c r="AQ503" s="550">
        <v>2</v>
      </c>
      <c r="AR503" s="550"/>
      <c r="AS503" s="550"/>
      <c r="AT503" s="550"/>
      <c r="AU503" s="550"/>
      <c r="AV503" s="860"/>
      <c r="AW503" s="4559" t="s">
        <v>2466</v>
      </c>
      <c r="AX503" s="4559" t="s">
        <v>2452</v>
      </c>
      <c r="AY503" s="4559"/>
      <c r="AZ503" s="18"/>
      <c r="BA503" s="18"/>
      <c r="BB503" s="18"/>
      <c r="BC503" s="18"/>
      <c r="BD503" s="18"/>
      <c r="BE503" s="18"/>
      <c r="BF503" s="18"/>
      <c r="BG503" s="18"/>
      <c r="BH503" s="18"/>
      <c r="BI503" s="18"/>
      <c r="BJ503" s="18"/>
      <c r="BK503" s="18"/>
      <c r="BL503" s="18"/>
      <c r="BM503" s="18"/>
      <c r="BN503" s="18"/>
      <c r="BO503" s="18"/>
      <c r="BP503" s="18"/>
      <c r="BQ503" s="18"/>
      <c r="BR503" s="18"/>
      <c r="BS503" s="18"/>
      <c r="BT503" s="18"/>
      <c r="BU503" s="18"/>
      <c r="BV503" s="18"/>
      <c r="BW503" s="18"/>
      <c r="BX503" s="18"/>
      <c r="BY503" s="18"/>
      <c r="BZ503" s="18"/>
      <c r="CA503" s="18"/>
      <c r="CB503" s="18"/>
      <c r="CC503" s="18"/>
      <c r="CD503" s="18"/>
      <c r="CE503" s="18"/>
      <c r="CF503" s="18"/>
      <c r="CG503" s="18"/>
      <c r="CH503" s="18"/>
      <c r="CI503" s="18"/>
      <c r="CJ503" s="18"/>
      <c r="CK503" s="18"/>
      <c r="CL503" s="18"/>
      <c r="CM503" s="18"/>
      <c r="CN503" s="18"/>
      <c r="CO503" s="18"/>
    </row>
    <row r="504" spans="1:93" s="41" customFormat="1">
      <c r="A504" s="5250"/>
      <c r="B504" s="4560"/>
      <c r="C504" s="5673"/>
      <c r="D504" s="3807"/>
      <c r="E504" s="5119"/>
      <c r="F504" s="5119"/>
      <c r="G504" s="3807"/>
      <c r="H504" s="3807"/>
      <c r="I504" s="3807"/>
      <c r="J504" s="3807"/>
      <c r="K504" s="3807"/>
      <c r="L504" s="3807"/>
      <c r="M504" s="3807"/>
      <c r="N504" s="3807"/>
      <c r="O504" s="3807"/>
      <c r="P504" s="3807"/>
      <c r="Q504" s="5765"/>
      <c r="R504" s="3807"/>
      <c r="S504" s="3807"/>
      <c r="T504" s="3807"/>
      <c r="U504" s="3807"/>
      <c r="V504" s="3807"/>
      <c r="W504" s="3807"/>
      <c r="X504" s="3807"/>
      <c r="Y504" s="5119"/>
      <c r="Z504" s="3807"/>
      <c r="AA504" s="3807"/>
      <c r="AB504" s="3807"/>
      <c r="AC504" s="3807"/>
      <c r="AD504" s="3326" t="s">
        <v>2035</v>
      </c>
      <c r="AE504" s="3072"/>
      <c r="AF504" s="555" t="s">
        <v>857</v>
      </c>
      <c r="AG504" s="550"/>
      <c r="AH504" s="3256">
        <v>1500</v>
      </c>
      <c r="AI504" s="550" t="s">
        <v>2137</v>
      </c>
      <c r="AJ504" s="555" t="s">
        <v>874</v>
      </c>
      <c r="AK504" s="1364" t="s">
        <v>2142</v>
      </c>
      <c r="AL504" s="555" t="s">
        <v>342</v>
      </c>
      <c r="AM504" s="555" t="s">
        <v>341</v>
      </c>
      <c r="AN504" s="550" t="s">
        <v>858</v>
      </c>
      <c r="AO504" s="550">
        <v>2</v>
      </c>
      <c r="AP504" s="550" t="s">
        <v>859</v>
      </c>
      <c r="AQ504" s="550">
        <v>2</v>
      </c>
      <c r="AR504" s="550">
        <v>3</v>
      </c>
      <c r="AS504" s="550" t="s">
        <v>875</v>
      </c>
      <c r="AT504" s="550" t="s">
        <v>859</v>
      </c>
      <c r="AU504" s="550" t="s">
        <v>876</v>
      </c>
      <c r="AV504" s="860" t="s">
        <v>877</v>
      </c>
      <c r="AW504" s="4560"/>
      <c r="AX504" s="4560"/>
      <c r="AY504" s="4560"/>
      <c r="AZ504" s="18"/>
      <c r="BA504" s="18"/>
      <c r="BB504" s="18"/>
      <c r="BC504" s="18"/>
      <c r="BD504" s="18"/>
      <c r="BE504" s="18"/>
      <c r="BF504" s="18"/>
      <c r="BG504" s="18"/>
      <c r="BH504" s="18"/>
      <c r="BI504" s="18"/>
      <c r="BJ504" s="18"/>
      <c r="BK504" s="18"/>
      <c r="BL504" s="18"/>
      <c r="BM504" s="18"/>
      <c r="BN504" s="18"/>
      <c r="BO504" s="18"/>
      <c r="BP504" s="18"/>
      <c r="BQ504" s="18"/>
      <c r="BR504" s="18"/>
      <c r="BS504" s="18"/>
      <c r="BT504" s="18"/>
      <c r="BU504" s="18"/>
      <c r="BV504" s="18"/>
      <c r="BW504" s="18"/>
      <c r="BX504" s="18"/>
      <c r="BY504" s="18"/>
      <c r="BZ504" s="18"/>
      <c r="CA504" s="18"/>
      <c r="CB504" s="18"/>
      <c r="CC504" s="18"/>
      <c r="CD504" s="18"/>
      <c r="CE504" s="18"/>
      <c r="CF504" s="18"/>
      <c r="CG504" s="18"/>
      <c r="CH504" s="18"/>
      <c r="CI504" s="18"/>
      <c r="CJ504" s="18"/>
      <c r="CK504" s="18"/>
      <c r="CL504" s="18"/>
      <c r="CM504" s="18"/>
      <c r="CN504" s="18"/>
      <c r="CO504" s="18"/>
    </row>
    <row r="505" spans="1:93" s="41" customFormat="1">
      <c r="A505" s="5250"/>
      <c r="B505" s="4561"/>
      <c r="C505" s="5674"/>
      <c r="D505" s="3811"/>
      <c r="E505" s="5120"/>
      <c r="F505" s="5120"/>
      <c r="G505" s="3811"/>
      <c r="H505" s="3811"/>
      <c r="I505" s="3811"/>
      <c r="J505" s="3811"/>
      <c r="K505" s="3811"/>
      <c r="L505" s="3811"/>
      <c r="M505" s="3811"/>
      <c r="N505" s="3811"/>
      <c r="O505" s="3811"/>
      <c r="P505" s="3811"/>
      <c r="Q505" s="5740"/>
      <c r="R505" s="3811"/>
      <c r="S505" s="3811"/>
      <c r="T505" s="3811"/>
      <c r="U505" s="3811"/>
      <c r="V505" s="3811"/>
      <c r="W505" s="3811"/>
      <c r="X505" s="3811"/>
      <c r="Y505" s="5120"/>
      <c r="Z505" s="3811"/>
      <c r="AA505" s="3811"/>
      <c r="AB505" s="3811"/>
      <c r="AC505" s="3811"/>
      <c r="AD505" s="3326" t="s">
        <v>2035</v>
      </c>
      <c r="AE505" s="3071"/>
      <c r="AF505" s="555" t="s">
        <v>857</v>
      </c>
      <c r="AG505" s="550"/>
      <c r="AH505" s="3256">
        <v>1300</v>
      </c>
      <c r="AI505" s="550" t="s">
        <v>2137</v>
      </c>
      <c r="AJ505" s="555" t="s">
        <v>860</v>
      </c>
      <c r="AK505" s="1364" t="s">
        <v>2142</v>
      </c>
      <c r="AL505" s="550" t="s">
        <v>646</v>
      </c>
      <c r="AM505" s="550" t="s">
        <v>647</v>
      </c>
      <c r="AN505" s="550" t="s">
        <v>858</v>
      </c>
      <c r="AO505" s="550">
        <v>2</v>
      </c>
      <c r="AP505" s="550" t="s">
        <v>859</v>
      </c>
      <c r="AQ505" s="550">
        <v>2</v>
      </c>
      <c r="AR505" s="550"/>
      <c r="AS505" s="550"/>
      <c r="AT505" s="550"/>
      <c r="AU505" s="550"/>
      <c r="AV505" s="860"/>
      <c r="AW505" s="4561"/>
      <c r="AX505" s="4561"/>
      <c r="AY505" s="4561"/>
      <c r="AZ505" s="18"/>
      <c r="BA505" s="18"/>
      <c r="BB505" s="18"/>
      <c r="BC505" s="18"/>
      <c r="BD505" s="18"/>
      <c r="BE505" s="18"/>
      <c r="BF505" s="18"/>
      <c r="BG505" s="18"/>
      <c r="BH505" s="18"/>
      <c r="BI505" s="18"/>
      <c r="BJ505" s="18"/>
      <c r="BK505" s="18"/>
      <c r="BL505" s="18"/>
      <c r="BM505" s="18"/>
      <c r="BN505" s="18"/>
      <c r="BO505" s="18"/>
      <c r="BP505" s="18"/>
      <c r="BQ505" s="18"/>
      <c r="BR505" s="18"/>
      <c r="BS505" s="18"/>
      <c r="BT505" s="18"/>
      <c r="BU505" s="18"/>
      <c r="BV505" s="18"/>
      <c r="BW505" s="18"/>
      <c r="BX505" s="18"/>
      <c r="BY505" s="18"/>
      <c r="BZ505" s="18"/>
      <c r="CA505" s="18"/>
      <c r="CB505" s="18"/>
      <c r="CC505" s="18"/>
      <c r="CD505" s="18"/>
      <c r="CE505" s="18"/>
      <c r="CF505" s="18"/>
      <c r="CG505" s="18"/>
      <c r="CH505" s="18"/>
      <c r="CI505" s="18"/>
      <c r="CJ505" s="18"/>
      <c r="CK505" s="18"/>
      <c r="CL505" s="18"/>
      <c r="CM505" s="18"/>
      <c r="CN505" s="18"/>
      <c r="CO505" s="18"/>
    </row>
    <row r="506" spans="1:93" s="41" customFormat="1">
      <c r="A506" s="5250"/>
      <c r="B506" s="5751" t="s">
        <v>2648</v>
      </c>
      <c r="C506" s="5672" t="s">
        <v>2651</v>
      </c>
      <c r="D506" s="3806" t="s">
        <v>428</v>
      </c>
      <c r="E506" s="5123" t="s">
        <v>2252</v>
      </c>
      <c r="F506" s="5123" t="s">
        <v>2264</v>
      </c>
      <c r="G506" s="3806" t="s">
        <v>2028</v>
      </c>
      <c r="H506" s="3806" t="s">
        <v>2028</v>
      </c>
      <c r="I506" s="3806" t="s">
        <v>2029</v>
      </c>
      <c r="J506" s="3806" t="s">
        <v>2029</v>
      </c>
      <c r="K506" s="3806">
        <v>8</v>
      </c>
      <c r="L506" s="3806">
        <v>0</v>
      </c>
      <c r="M506" s="3806">
        <v>31</v>
      </c>
      <c r="N506" s="3806">
        <v>8</v>
      </c>
      <c r="O506" s="3806">
        <v>0</v>
      </c>
      <c r="P506" s="3806">
        <v>31</v>
      </c>
      <c r="Q506" s="3806" t="s">
        <v>2140</v>
      </c>
      <c r="R506" s="3806" t="s">
        <v>2247</v>
      </c>
      <c r="S506" s="3806">
        <v>4192</v>
      </c>
      <c r="T506" s="3806">
        <v>4192</v>
      </c>
      <c r="U506" s="3806">
        <v>6016</v>
      </c>
      <c r="V506" s="3806">
        <v>384</v>
      </c>
      <c r="W506" s="3806">
        <v>384</v>
      </c>
      <c r="X506" s="3806">
        <v>768</v>
      </c>
      <c r="Y506" s="5123">
        <v>8</v>
      </c>
      <c r="Z506" s="3806">
        <v>8</v>
      </c>
      <c r="AA506" s="3806" t="s">
        <v>2045</v>
      </c>
      <c r="AB506" s="3806" t="s">
        <v>2032</v>
      </c>
      <c r="AC506" s="3806" t="s">
        <v>2137</v>
      </c>
      <c r="AD506" s="3326" t="s">
        <v>2035</v>
      </c>
      <c r="AE506" s="3070"/>
      <c r="AF506" s="555" t="s">
        <v>857</v>
      </c>
      <c r="AG506" s="550"/>
      <c r="AH506" s="3256">
        <v>270</v>
      </c>
      <c r="AI506" s="550" t="s">
        <v>2137</v>
      </c>
      <c r="AJ506" s="555" t="s">
        <v>854</v>
      </c>
      <c r="AK506" s="1364" t="s">
        <v>2142</v>
      </c>
      <c r="AL506" s="555" t="s">
        <v>855</v>
      </c>
      <c r="AM506" s="550" t="s">
        <v>856</v>
      </c>
      <c r="AN506" s="550" t="s">
        <v>858</v>
      </c>
      <c r="AO506" s="550">
        <v>2</v>
      </c>
      <c r="AP506" s="550" t="s">
        <v>859</v>
      </c>
      <c r="AQ506" s="550">
        <v>2</v>
      </c>
      <c r="AR506" s="550"/>
      <c r="AS506" s="550"/>
      <c r="AT506" s="550"/>
      <c r="AU506" s="550"/>
      <c r="AV506" s="860"/>
      <c r="AW506" s="4559" t="s">
        <v>2466</v>
      </c>
      <c r="AX506" s="4559" t="s">
        <v>2452</v>
      </c>
      <c r="AY506" s="4559"/>
      <c r="AZ506" s="18"/>
      <c r="BA506" s="18"/>
      <c r="BB506" s="18"/>
      <c r="BC506" s="18"/>
      <c r="BD506" s="18"/>
      <c r="BE506" s="18"/>
      <c r="BF506" s="18"/>
      <c r="BG506" s="18"/>
      <c r="BH506" s="18"/>
      <c r="BI506" s="18"/>
      <c r="BJ506" s="18"/>
      <c r="BK506" s="18"/>
      <c r="BL506" s="18"/>
      <c r="BM506" s="18"/>
      <c r="BN506" s="18"/>
      <c r="BO506" s="18"/>
      <c r="BP506" s="18"/>
      <c r="BQ506" s="18"/>
      <c r="BR506" s="18"/>
      <c r="BS506" s="18"/>
      <c r="BT506" s="18"/>
      <c r="BU506" s="18"/>
      <c r="BV506" s="18"/>
      <c r="BW506" s="18"/>
      <c r="BX506" s="18"/>
      <c r="BY506" s="18"/>
      <c r="BZ506" s="18"/>
      <c r="CA506" s="18"/>
      <c r="CB506" s="18"/>
      <c r="CC506" s="18"/>
      <c r="CD506" s="18"/>
      <c r="CE506" s="18"/>
      <c r="CF506" s="18"/>
      <c r="CG506" s="18"/>
      <c r="CH506" s="18"/>
      <c r="CI506" s="18"/>
      <c r="CJ506" s="18"/>
      <c r="CK506" s="18"/>
      <c r="CL506" s="18"/>
      <c r="CM506" s="18"/>
      <c r="CN506" s="18"/>
      <c r="CO506" s="18"/>
    </row>
    <row r="507" spans="1:93" s="41" customFormat="1">
      <c r="A507" s="5250"/>
      <c r="B507" s="4560"/>
      <c r="C507" s="5673"/>
      <c r="D507" s="3807"/>
      <c r="E507" s="5119"/>
      <c r="F507" s="5119"/>
      <c r="G507" s="3807"/>
      <c r="H507" s="3807"/>
      <c r="I507" s="3807"/>
      <c r="J507" s="3807"/>
      <c r="K507" s="3807"/>
      <c r="L507" s="3807"/>
      <c r="M507" s="3807"/>
      <c r="N507" s="3807"/>
      <c r="O507" s="3807"/>
      <c r="P507" s="3807"/>
      <c r="Q507" s="5765"/>
      <c r="R507" s="3807"/>
      <c r="S507" s="3807"/>
      <c r="T507" s="3807"/>
      <c r="U507" s="3807"/>
      <c r="V507" s="3807"/>
      <c r="W507" s="3807"/>
      <c r="X507" s="3807"/>
      <c r="Y507" s="5119"/>
      <c r="Z507" s="3807"/>
      <c r="AA507" s="3807"/>
      <c r="AB507" s="3807"/>
      <c r="AC507" s="3807"/>
      <c r="AD507" s="3326" t="s">
        <v>2035</v>
      </c>
      <c r="AE507" s="3072"/>
      <c r="AF507" s="555" t="s">
        <v>857</v>
      </c>
      <c r="AG507" s="550"/>
      <c r="AH507" s="3256">
        <v>1500</v>
      </c>
      <c r="AI507" s="550" t="s">
        <v>2137</v>
      </c>
      <c r="AJ507" s="555" t="s">
        <v>874</v>
      </c>
      <c r="AK507" s="1364" t="s">
        <v>2142</v>
      </c>
      <c r="AL507" s="555" t="s">
        <v>342</v>
      </c>
      <c r="AM507" s="555" t="s">
        <v>341</v>
      </c>
      <c r="AN507" s="550" t="s">
        <v>858</v>
      </c>
      <c r="AO507" s="550">
        <v>2</v>
      </c>
      <c r="AP507" s="550" t="s">
        <v>859</v>
      </c>
      <c r="AQ507" s="550">
        <v>2</v>
      </c>
      <c r="AR507" s="550">
        <v>3</v>
      </c>
      <c r="AS507" s="550" t="s">
        <v>875</v>
      </c>
      <c r="AT507" s="550" t="s">
        <v>859</v>
      </c>
      <c r="AU507" s="550" t="s">
        <v>876</v>
      </c>
      <c r="AV507" s="860" t="s">
        <v>877</v>
      </c>
      <c r="AW507" s="4560"/>
      <c r="AX507" s="4560"/>
      <c r="AY507" s="4560"/>
      <c r="AZ507" s="18"/>
      <c r="BA507" s="18"/>
      <c r="BB507" s="18"/>
      <c r="BC507" s="18"/>
      <c r="BD507" s="18"/>
      <c r="BE507" s="18"/>
      <c r="BF507" s="18"/>
      <c r="BG507" s="18"/>
      <c r="BH507" s="18"/>
      <c r="BI507" s="18"/>
      <c r="BJ507" s="18"/>
      <c r="BK507" s="18"/>
      <c r="BL507" s="18"/>
      <c r="BM507" s="18"/>
      <c r="BN507" s="18"/>
      <c r="BO507" s="18"/>
      <c r="BP507" s="18"/>
      <c r="BQ507" s="18"/>
      <c r="BR507" s="18"/>
      <c r="BS507" s="18"/>
      <c r="BT507" s="18"/>
      <c r="BU507" s="18"/>
      <c r="BV507" s="18"/>
      <c r="BW507" s="18"/>
      <c r="BX507" s="18"/>
      <c r="BY507" s="18"/>
      <c r="BZ507" s="18"/>
      <c r="CA507" s="18"/>
      <c r="CB507" s="18"/>
      <c r="CC507" s="18"/>
      <c r="CD507" s="18"/>
      <c r="CE507" s="18"/>
      <c r="CF507" s="18"/>
      <c r="CG507" s="18"/>
      <c r="CH507" s="18"/>
      <c r="CI507" s="18"/>
      <c r="CJ507" s="18"/>
      <c r="CK507" s="18"/>
      <c r="CL507" s="18"/>
      <c r="CM507" s="18"/>
      <c r="CN507" s="18"/>
      <c r="CO507" s="18"/>
    </row>
    <row r="508" spans="1:93" s="41" customFormat="1">
      <c r="A508" s="5250"/>
      <c r="B508" s="4561"/>
      <c r="C508" s="5674"/>
      <c r="D508" s="3811"/>
      <c r="E508" s="5120"/>
      <c r="F508" s="5120"/>
      <c r="G508" s="3811"/>
      <c r="H508" s="3811"/>
      <c r="I508" s="3811"/>
      <c r="J508" s="3811"/>
      <c r="K508" s="3811"/>
      <c r="L508" s="3811"/>
      <c r="M508" s="3811"/>
      <c r="N508" s="3811"/>
      <c r="O508" s="3811"/>
      <c r="P508" s="3811"/>
      <c r="Q508" s="5740"/>
      <c r="R508" s="3811"/>
      <c r="S508" s="3811"/>
      <c r="T508" s="3811"/>
      <c r="U508" s="3811"/>
      <c r="V508" s="3811"/>
      <c r="W508" s="3811"/>
      <c r="X508" s="3811"/>
      <c r="Y508" s="5120"/>
      <c r="Z508" s="3811"/>
      <c r="AA508" s="3811"/>
      <c r="AB508" s="3811"/>
      <c r="AC508" s="3811"/>
      <c r="AD508" s="3326" t="s">
        <v>2035</v>
      </c>
      <c r="AE508" s="3071"/>
      <c r="AF508" s="555" t="s">
        <v>857</v>
      </c>
      <c r="AG508" s="550"/>
      <c r="AH508" s="3256">
        <v>1300</v>
      </c>
      <c r="AI508" s="550" t="s">
        <v>2137</v>
      </c>
      <c r="AJ508" s="555" t="s">
        <v>860</v>
      </c>
      <c r="AK508" s="1364" t="s">
        <v>2142</v>
      </c>
      <c r="AL508" s="550" t="s">
        <v>646</v>
      </c>
      <c r="AM508" s="550" t="s">
        <v>647</v>
      </c>
      <c r="AN508" s="550" t="s">
        <v>858</v>
      </c>
      <c r="AO508" s="550">
        <v>2</v>
      </c>
      <c r="AP508" s="550" t="s">
        <v>859</v>
      </c>
      <c r="AQ508" s="550">
        <v>2</v>
      </c>
      <c r="AR508" s="550"/>
      <c r="AS508" s="550"/>
      <c r="AT508" s="550"/>
      <c r="AU508" s="550"/>
      <c r="AV508" s="860"/>
      <c r="AW508" s="4561"/>
      <c r="AX508" s="4561"/>
      <c r="AY508" s="4561"/>
      <c r="AZ508" s="18"/>
      <c r="BA508" s="18"/>
      <c r="BB508" s="18"/>
      <c r="BC508" s="18"/>
      <c r="BD508" s="18"/>
      <c r="BE508" s="18"/>
      <c r="BF508" s="18"/>
      <c r="BG508" s="18"/>
      <c r="BH508" s="18"/>
      <c r="BI508" s="18"/>
      <c r="BJ508" s="18"/>
      <c r="BK508" s="18"/>
      <c r="BL508" s="18"/>
      <c r="BM508" s="18"/>
      <c r="BN508" s="18"/>
      <c r="BO508" s="18"/>
      <c r="BP508" s="18"/>
      <c r="BQ508" s="18"/>
      <c r="BR508" s="18"/>
      <c r="BS508" s="18"/>
      <c r="BT508" s="18"/>
      <c r="BU508" s="18"/>
      <c r="BV508" s="18"/>
      <c r="BW508" s="18"/>
      <c r="BX508" s="18"/>
      <c r="BY508" s="18"/>
      <c r="BZ508" s="18"/>
      <c r="CA508" s="18"/>
      <c r="CB508" s="18"/>
      <c r="CC508" s="18"/>
      <c r="CD508" s="18"/>
      <c r="CE508" s="18"/>
      <c r="CF508" s="18"/>
      <c r="CG508" s="18"/>
      <c r="CH508" s="18"/>
      <c r="CI508" s="18"/>
      <c r="CJ508" s="18"/>
      <c r="CK508" s="18"/>
      <c r="CL508" s="18"/>
      <c r="CM508" s="18"/>
      <c r="CN508" s="18"/>
      <c r="CO508" s="18"/>
    </row>
    <row r="509" spans="1:93" s="41" customFormat="1">
      <c r="A509" s="5250"/>
      <c r="B509" s="5751" t="s">
        <v>2648</v>
      </c>
      <c r="C509" s="5672" t="s">
        <v>2651</v>
      </c>
      <c r="D509" s="3806" t="s">
        <v>429</v>
      </c>
      <c r="E509" s="5123" t="s">
        <v>2252</v>
      </c>
      <c r="F509" s="5123" t="s">
        <v>2265</v>
      </c>
      <c r="G509" s="3806" t="s">
        <v>2028</v>
      </c>
      <c r="H509" s="3806" t="s">
        <v>2028</v>
      </c>
      <c r="I509" s="3806" t="s">
        <v>2029</v>
      </c>
      <c r="J509" s="3806" t="s">
        <v>2029</v>
      </c>
      <c r="K509" s="3806">
        <v>8</v>
      </c>
      <c r="L509" s="3806">
        <v>0</v>
      </c>
      <c r="M509" s="3806">
        <v>31</v>
      </c>
      <c r="N509" s="3806">
        <v>8</v>
      </c>
      <c r="O509" s="3806">
        <v>0</v>
      </c>
      <c r="P509" s="3806">
        <v>31</v>
      </c>
      <c r="Q509" s="3806" t="s">
        <v>2140</v>
      </c>
      <c r="R509" s="3806" t="s">
        <v>2247</v>
      </c>
      <c r="S509" s="3806">
        <v>4192</v>
      </c>
      <c r="T509" s="3806">
        <v>4192</v>
      </c>
      <c r="U509" s="3806">
        <v>5024</v>
      </c>
      <c r="V509" s="3806">
        <v>256</v>
      </c>
      <c r="W509" s="3806">
        <v>256</v>
      </c>
      <c r="X509" s="3806">
        <v>512</v>
      </c>
      <c r="Y509" s="5123">
        <v>8</v>
      </c>
      <c r="Z509" s="3806">
        <v>4</v>
      </c>
      <c r="AA509" s="3806" t="s">
        <v>2045</v>
      </c>
      <c r="AB509" s="3806" t="s">
        <v>2032</v>
      </c>
      <c r="AC509" s="3806" t="s">
        <v>2137</v>
      </c>
      <c r="AD509" s="3326" t="s">
        <v>2035</v>
      </c>
      <c r="AE509" s="3070"/>
      <c r="AF509" s="1372" t="s">
        <v>857</v>
      </c>
      <c r="AG509" s="1353"/>
      <c r="AH509" s="3256">
        <v>270</v>
      </c>
      <c r="AI509" s="1353" t="s">
        <v>2137</v>
      </c>
      <c r="AJ509" s="1372" t="s">
        <v>854</v>
      </c>
      <c r="AK509" s="1364" t="s">
        <v>2142</v>
      </c>
      <c r="AL509" s="1372" t="s">
        <v>855</v>
      </c>
      <c r="AM509" s="1353" t="s">
        <v>856</v>
      </c>
      <c r="AN509" s="1353" t="s">
        <v>858</v>
      </c>
      <c r="AO509" s="1353">
        <v>2</v>
      </c>
      <c r="AP509" s="1353" t="s">
        <v>859</v>
      </c>
      <c r="AQ509" s="1353">
        <v>2</v>
      </c>
      <c r="AR509" s="1353"/>
      <c r="AS509" s="1353"/>
      <c r="AT509" s="1353"/>
      <c r="AU509" s="1353"/>
      <c r="AV509" s="860"/>
      <c r="AW509" s="4559" t="s">
        <v>2466</v>
      </c>
      <c r="AX509" s="4559" t="s">
        <v>2452</v>
      </c>
      <c r="AY509" s="4559"/>
      <c r="AZ509" s="18"/>
      <c r="BA509" s="18"/>
      <c r="BB509" s="18"/>
      <c r="BC509" s="18"/>
      <c r="BD509" s="18"/>
      <c r="BE509" s="18"/>
      <c r="BF509" s="18"/>
      <c r="BG509" s="18"/>
      <c r="BH509" s="18"/>
      <c r="BI509" s="18"/>
      <c r="BJ509" s="18"/>
      <c r="BK509" s="18"/>
      <c r="BL509" s="18"/>
      <c r="BM509" s="18"/>
      <c r="BN509" s="18"/>
      <c r="BO509" s="18"/>
      <c r="BP509" s="18"/>
      <c r="BQ509" s="18"/>
      <c r="BR509" s="18"/>
      <c r="BS509" s="18"/>
      <c r="BT509" s="18"/>
      <c r="BU509" s="18"/>
      <c r="BV509" s="18"/>
      <c r="BW509" s="18"/>
      <c r="BX509" s="18"/>
      <c r="BY509" s="18"/>
      <c r="BZ509" s="18"/>
      <c r="CA509" s="18"/>
      <c r="CB509" s="18"/>
      <c r="CC509" s="18"/>
      <c r="CD509" s="18"/>
      <c r="CE509" s="18"/>
      <c r="CF509" s="18"/>
      <c r="CG509" s="18"/>
      <c r="CH509" s="18"/>
      <c r="CI509" s="18"/>
      <c r="CJ509" s="18"/>
      <c r="CK509" s="18"/>
      <c r="CL509" s="18"/>
      <c r="CM509" s="18"/>
      <c r="CN509" s="18"/>
      <c r="CO509" s="18"/>
    </row>
    <row r="510" spans="1:93" s="41" customFormat="1">
      <c r="A510" s="5250"/>
      <c r="B510" s="4560"/>
      <c r="C510" s="5673"/>
      <c r="D510" s="3807"/>
      <c r="E510" s="5119"/>
      <c r="F510" s="5119"/>
      <c r="G510" s="3807"/>
      <c r="H510" s="3807"/>
      <c r="I510" s="3807"/>
      <c r="J510" s="3807"/>
      <c r="K510" s="3807"/>
      <c r="L510" s="3807"/>
      <c r="M510" s="3807"/>
      <c r="N510" s="3807"/>
      <c r="O510" s="3807"/>
      <c r="P510" s="3807"/>
      <c r="Q510" s="5765"/>
      <c r="R510" s="3807"/>
      <c r="S510" s="3807"/>
      <c r="T510" s="3807"/>
      <c r="U510" s="3807"/>
      <c r="V510" s="3807"/>
      <c r="W510" s="3807"/>
      <c r="X510" s="3807"/>
      <c r="Y510" s="5119"/>
      <c r="Z510" s="3807"/>
      <c r="AA510" s="3807"/>
      <c r="AB510" s="3807"/>
      <c r="AC510" s="3807"/>
      <c r="AD510" s="3326" t="s">
        <v>2035</v>
      </c>
      <c r="AE510" s="3072"/>
      <c r="AF510" s="1372" t="s">
        <v>857</v>
      </c>
      <c r="AG510" s="1353"/>
      <c r="AH510" s="3256">
        <v>1500</v>
      </c>
      <c r="AI510" s="1353" t="s">
        <v>2137</v>
      </c>
      <c r="AJ510" s="1372" t="s">
        <v>874</v>
      </c>
      <c r="AK510" s="1364" t="s">
        <v>2142</v>
      </c>
      <c r="AL510" s="1372" t="s">
        <v>342</v>
      </c>
      <c r="AM510" s="1372" t="s">
        <v>341</v>
      </c>
      <c r="AN510" s="1353" t="s">
        <v>858</v>
      </c>
      <c r="AO510" s="1353">
        <v>2</v>
      </c>
      <c r="AP510" s="1353" t="s">
        <v>859</v>
      </c>
      <c r="AQ510" s="1353">
        <v>2</v>
      </c>
      <c r="AR510" s="1353">
        <v>3</v>
      </c>
      <c r="AS510" s="1353" t="s">
        <v>875</v>
      </c>
      <c r="AT510" s="1353" t="s">
        <v>859</v>
      </c>
      <c r="AU510" s="1353" t="s">
        <v>876</v>
      </c>
      <c r="AV510" s="860" t="s">
        <v>877</v>
      </c>
      <c r="AW510" s="4560"/>
      <c r="AX510" s="4560"/>
      <c r="AY510" s="4560"/>
      <c r="AZ510" s="18"/>
      <c r="BA510" s="18"/>
      <c r="BB510" s="18"/>
      <c r="BC510" s="18"/>
      <c r="BD510" s="18"/>
      <c r="BE510" s="18"/>
      <c r="BF510" s="18"/>
      <c r="BG510" s="18"/>
      <c r="BH510" s="18"/>
      <c r="BI510" s="18"/>
      <c r="BJ510" s="18"/>
      <c r="BK510" s="18"/>
      <c r="BL510" s="18"/>
      <c r="BM510" s="18"/>
      <c r="BN510" s="18"/>
      <c r="BO510" s="18"/>
      <c r="BP510" s="18"/>
      <c r="BQ510" s="18"/>
      <c r="BR510" s="18"/>
      <c r="BS510" s="18"/>
      <c r="BT510" s="18"/>
      <c r="BU510" s="18"/>
      <c r="BV510" s="18"/>
      <c r="BW510" s="18"/>
      <c r="BX510" s="18"/>
      <c r="BY510" s="18"/>
      <c r="BZ510" s="18"/>
      <c r="CA510" s="18"/>
      <c r="CB510" s="18"/>
      <c r="CC510" s="18"/>
      <c r="CD510" s="18"/>
      <c r="CE510" s="18"/>
      <c r="CF510" s="18"/>
      <c r="CG510" s="18"/>
      <c r="CH510" s="18"/>
      <c r="CI510" s="18"/>
      <c r="CJ510" s="18"/>
      <c r="CK510" s="18"/>
      <c r="CL510" s="18"/>
      <c r="CM510" s="18"/>
      <c r="CN510" s="18"/>
      <c r="CO510" s="18"/>
    </row>
    <row r="511" spans="1:93" s="41" customFormat="1">
      <c r="A511" s="5250"/>
      <c r="B511" s="4561"/>
      <c r="C511" s="5674"/>
      <c r="D511" s="3811"/>
      <c r="E511" s="5120"/>
      <c r="F511" s="5120"/>
      <c r="G511" s="3811"/>
      <c r="H511" s="3811"/>
      <c r="I511" s="3811"/>
      <c r="J511" s="3811"/>
      <c r="K511" s="3811"/>
      <c r="L511" s="3811"/>
      <c r="M511" s="3811"/>
      <c r="N511" s="3811"/>
      <c r="O511" s="3811"/>
      <c r="P511" s="3811"/>
      <c r="Q511" s="5740"/>
      <c r="R511" s="3811"/>
      <c r="S511" s="3811"/>
      <c r="T511" s="3811"/>
      <c r="U511" s="3811"/>
      <c r="V511" s="3811"/>
      <c r="W511" s="3811"/>
      <c r="X511" s="3811"/>
      <c r="Y511" s="5120"/>
      <c r="Z511" s="3811"/>
      <c r="AA511" s="3811"/>
      <c r="AB511" s="3811"/>
      <c r="AC511" s="3811"/>
      <c r="AD511" s="3326" t="s">
        <v>2035</v>
      </c>
      <c r="AE511" s="3071"/>
      <c r="AF511" s="1372" t="s">
        <v>857</v>
      </c>
      <c r="AG511" s="1353"/>
      <c r="AH511" s="3256">
        <v>1300</v>
      </c>
      <c r="AI511" s="1353" t="s">
        <v>2137</v>
      </c>
      <c r="AJ511" s="1372" t="s">
        <v>860</v>
      </c>
      <c r="AK511" s="1364" t="s">
        <v>2142</v>
      </c>
      <c r="AL511" s="1353" t="s">
        <v>646</v>
      </c>
      <c r="AM511" s="1353" t="s">
        <v>647</v>
      </c>
      <c r="AN511" s="1353" t="s">
        <v>858</v>
      </c>
      <c r="AO511" s="1353">
        <v>2</v>
      </c>
      <c r="AP511" s="1353" t="s">
        <v>859</v>
      </c>
      <c r="AQ511" s="1353">
        <v>2</v>
      </c>
      <c r="AR511" s="1353"/>
      <c r="AS511" s="1353"/>
      <c r="AT511" s="1353"/>
      <c r="AU511" s="1353"/>
      <c r="AV511" s="860"/>
      <c r="AW511" s="4561"/>
      <c r="AX511" s="4561"/>
      <c r="AY511" s="4561"/>
      <c r="AZ511" s="18"/>
      <c r="BA511" s="18"/>
      <c r="BB511" s="18"/>
      <c r="BC511" s="18"/>
      <c r="BD511" s="18"/>
      <c r="BE511" s="18"/>
      <c r="BF511" s="18"/>
      <c r="BG511" s="18"/>
      <c r="BH511" s="18"/>
      <c r="BI511" s="18"/>
      <c r="BJ511" s="18"/>
      <c r="BK511" s="18"/>
      <c r="BL511" s="18"/>
      <c r="BM511" s="18"/>
      <c r="BN511" s="18"/>
      <c r="BO511" s="18"/>
      <c r="BP511" s="18"/>
      <c r="BQ511" s="18"/>
      <c r="BR511" s="18"/>
      <c r="BS511" s="18"/>
      <c r="BT511" s="18"/>
      <c r="BU511" s="18"/>
      <c r="BV511" s="18"/>
      <c r="BW511" s="18"/>
      <c r="BX511" s="18"/>
      <c r="BY511" s="18"/>
      <c r="BZ511" s="18"/>
      <c r="CA511" s="18"/>
      <c r="CB511" s="18"/>
      <c r="CC511" s="18"/>
      <c r="CD511" s="18"/>
      <c r="CE511" s="18"/>
      <c r="CF511" s="18"/>
      <c r="CG511" s="18"/>
      <c r="CH511" s="18"/>
      <c r="CI511" s="18"/>
      <c r="CJ511" s="18"/>
      <c r="CK511" s="18"/>
      <c r="CL511" s="18"/>
      <c r="CM511" s="18"/>
      <c r="CN511" s="18"/>
      <c r="CO511" s="18"/>
    </row>
    <row r="512" spans="1:93" s="18" customFormat="1">
      <c r="A512" s="5250"/>
      <c r="B512" s="5272" t="s">
        <v>3263</v>
      </c>
      <c r="C512" s="5673" t="s">
        <v>3627</v>
      </c>
      <c r="D512" s="5119" t="s">
        <v>3404</v>
      </c>
      <c r="E512" s="5119" t="s">
        <v>2157</v>
      </c>
      <c r="F512" s="5119" t="s">
        <v>3440</v>
      </c>
      <c r="G512" s="3807" t="s">
        <v>2028</v>
      </c>
      <c r="H512" s="3807" t="s">
        <v>2028</v>
      </c>
      <c r="I512" s="3807" t="s">
        <v>2029</v>
      </c>
      <c r="J512" s="3807" t="s">
        <v>2029</v>
      </c>
      <c r="K512" s="3807">
        <v>8</v>
      </c>
      <c r="L512" s="3807">
        <v>0</v>
      </c>
      <c r="M512" s="3807">
        <v>31</v>
      </c>
      <c r="N512" s="3807">
        <v>8</v>
      </c>
      <c r="O512" s="3807">
        <v>0</v>
      </c>
      <c r="P512" s="3807">
        <v>31</v>
      </c>
      <c r="Q512" s="3806" t="s">
        <v>2140</v>
      </c>
      <c r="R512" s="3806" t="s">
        <v>2141</v>
      </c>
      <c r="S512" s="5119">
        <v>8906</v>
      </c>
      <c r="T512" s="5119">
        <v>8906</v>
      </c>
      <c r="U512" s="5119">
        <v>16286</v>
      </c>
      <c r="V512" s="5119">
        <v>512</v>
      </c>
      <c r="W512" s="5119">
        <v>512</v>
      </c>
      <c r="X512" s="5119">
        <v>1132</v>
      </c>
      <c r="Y512" s="5119">
        <v>1</v>
      </c>
      <c r="Z512" s="5119">
        <v>1</v>
      </c>
      <c r="AA512" s="5119" t="s">
        <v>2136</v>
      </c>
      <c r="AB512" s="5119" t="s">
        <v>2136</v>
      </c>
      <c r="AC512" s="5119" t="s">
        <v>2137</v>
      </c>
      <c r="AD512" s="3322" t="s">
        <v>2035</v>
      </c>
      <c r="AE512" s="3079" t="s">
        <v>6172</v>
      </c>
      <c r="AF512" s="1351" t="s">
        <v>857</v>
      </c>
      <c r="AG512" s="256"/>
      <c r="AH512" s="3238">
        <v>270</v>
      </c>
      <c r="AI512" s="256" t="s">
        <v>2137</v>
      </c>
      <c r="AJ512" s="1351" t="s">
        <v>854</v>
      </c>
      <c r="AK512" s="256" t="s">
        <v>2142</v>
      </c>
      <c r="AL512" s="18" t="s">
        <v>1135</v>
      </c>
      <c r="AM512" s="18" t="s">
        <v>1134</v>
      </c>
      <c r="AN512" s="1344" t="s">
        <v>858</v>
      </c>
      <c r="AO512" s="1344">
        <v>2</v>
      </c>
      <c r="AP512" s="1344" t="s">
        <v>859</v>
      </c>
      <c r="AQ512" s="1344">
        <v>2</v>
      </c>
      <c r="AR512" s="1344"/>
      <c r="AS512" s="1344"/>
      <c r="AT512" s="1344"/>
      <c r="AU512" s="1344"/>
      <c r="AV512" s="860"/>
      <c r="AW512" s="5085" t="s">
        <v>2468</v>
      </c>
      <c r="AX512" s="5085" t="s">
        <v>2452</v>
      </c>
      <c r="AY512" s="5807" t="s">
        <v>3286</v>
      </c>
    </row>
    <row r="513" spans="1:51" s="18" customFormat="1">
      <c r="A513" s="5250"/>
      <c r="B513" s="5272"/>
      <c r="C513" s="5673"/>
      <c r="D513" s="5119"/>
      <c r="E513" s="5119"/>
      <c r="F513" s="5119"/>
      <c r="G513" s="3807"/>
      <c r="H513" s="3807"/>
      <c r="I513" s="3807"/>
      <c r="J513" s="3807"/>
      <c r="K513" s="3807"/>
      <c r="L513" s="3807"/>
      <c r="M513" s="3807"/>
      <c r="N513" s="3807"/>
      <c r="O513" s="3807"/>
      <c r="P513" s="3807"/>
      <c r="Q513" s="3807"/>
      <c r="R513" s="3807"/>
      <c r="S513" s="5119"/>
      <c r="T513" s="5119"/>
      <c r="U513" s="5119"/>
      <c r="V513" s="5119"/>
      <c r="W513" s="5119"/>
      <c r="X513" s="5119"/>
      <c r="Y513" s="5119"/>
      <c r="Z513" s="5119"/>
      <c r="AA513" s="5119"/>
      <c r="AB513" s="5119"/>
      <c r="AC513" s="5119"/>
      <c r="AD513" s="3326" t="s">
        <v>2035</v>
      </c>
      <c r="AE513" s="3072"/>
      <c r="AF513" s="1372" t="s">
        <v>857</v>
      </c>
      <c r="AG513" s="1364"/>
      <c r="AH513" s="3256">
        <v>1500</v>
      </c>
      <c r="AI513" s="1364" t="s">
        <v>2137</v>
      </c>
      <c r="AJ513" s="1372" t="s">
        <v>874</v>
      </c>
      <c r="AK513" s="1364" t="s">
        <v>2142</v>
      </c>
      <c r="AL513" s="1372" t="s">
        <v>342</v>
      </c>
      <c r="AM513" s="1372" t="s">
        <v>341</v>
      </c>
      <c r="AN513" s="1353" t="s">
        <v>858</v>
      </c>
      <c r="AO513" s="1353">
        <v>2</v>
      </c>
      <c r="AP513" s="1353" t="s">
        <v>859</v>
      </c>
      <c r="AQ513" s="1353">
        <v>2</v>
      </c>
      <c r="AR513" s="1353">
        <v>3</v>
      </c>
      <c r="AS513" s="1353" t="s">
        <v>875</v>
      </c>
      <c r="AT513" s="1353" t="s">
        <v>859</v>
      </c>
      <c r="AU513" s="1353" t="s">
        <v>876</v>
      </c>
      <c r="AV513" s="860" t="s">
        <v>877</v>
      </c>
      <c r="AW513" s="5085"/>
      <c r="AX513" s="5085"/>
      <c r="AY513" s="5807"/>
    </row>
    <row r="514" spans="1:51" s="18" customFormat="1">
      <c r="A514" s="5250"/>
      <c r="B514" s="5272"/>
      <c r="C514" s="5674"/>
      <c r="D514" s="5120"/>
      <c r="E514" s="5120"/>
      <c r="F514" s="5120"/>
      <c r="G514" s="3811"/>
      <c r="H514" s="3811"/>
      <c r="I514" s="3811"/>
      <c r="J514" s="3811"/>
      <c r="K514" s="3811"/>
      <c r="L514" s="3811"/>
      <c r="M514" s="3811"/>
      <c r="N514" s="3811"/>
      <c r="O514" s="3811"/>
      <c r="P514" s="3811"/>
      <c r="Q514" s="3811"/>
      <c r="R514" s="3811"/>
      <c r="S514" s="5120"/>
      <c r="T514" s="5120"/>
      <c r="U514" s="5120"/>
      <c r="V514" s="5120"/>
      <c r="W514" s="5120"/>
      <c r="X514" s="5120"/>
      <c r="Y514" s="5120"/>
      <c r="Z514" s="5120"/>
      <c r="AA514" s="5120"/>
      <c r="AB514" s="5120"/>
      <c r="AC514" s="5120"/>
      <c r="AD514" s="3326" t="s">
        <v>2035</v>
      </c>
      <c r="AE514" s="3071"/>
      <c r="AF514" s="1372" t="s">
        <v>857</v>
      </c>
      <c r="AG514" s="1364"/>
      <c r="AH514" s="3256">
        <v>1300</v>
      </c>
      <c r="AI514" s="1364" t="s">
        <v>2137</v>
      </c>
      <c r="AJ514" s="1372" t="s">
        <v>860</v>
      </c>
      <c r="AK514" s="1364" t="s">
        <v>2142</v>
      </c>
      <c r="AL514" s="1353" t="s">
        <v>646</v>
      </c>
      <c r="AM514" s="1353" t="s">
        <v>647</v>
      </c>
      <c r="AN514" s="1353" t="s">
        <v>858</v>
      </c>
      <c r="AO514" s="1353">
        <v>2</v>
      </c>
      <c r="AP514" s="1353" t="s">
        <v>859</v>
      </c>
      <c r="AQ514" s="1353">
        <v>2</v>
      </c>
      <c r="AR514" s="1353"/>
      <c r="AS514" s="1353"/>
      <c r="AT514" s="1353"/>
      <c r="AU514" s="1353"/>
      <c r="AV514" s="860"/>
      <c r="AW514" s="5086"/>
      <c r="AX514" s="5086"/>
      <c r="AY514" s="5808"/>
    </row>
    <row r="515" spans="1:51" s="18" customFormat="1">
      <c r="A515" s="5250"/>
      <c r="B515" s="5435" t="s">
        <v>2648</v>
      </c>
      <c r="C515" s="5672" t="s">
        <v>3627</v>
      </c>
      <c r="D515" s="5123" t="s">
        <v>3405</v>
      </c>
      <c r="E515" s="5123" t="s">
        <v>2157</v>
      </c>
      <c r="F515" s="5123" t="s">
        <v>3441</v>
      </c>
      <c r="G515" s="3806" t="s">
        <v>2028</v>
      </c>
      <c r="H515" s="3806" t="s">
        <v>2028</v>
      </c>
      <c r="I515" s="3806" t="s">
        <v>2029</v>
      </c>
      <c r="J515" s="3806" t="s">
        <v>2029</v>
      </c>
      <c r="K515" s="3806">
        <v>8</v>
      </c>
      <c r="L515" s="3806">
        <v>0</v>
      </c>
      <c r="M515" s="3806">
        <v>31</v>
      </c>
      <c r="N515" s="3806">
        <v>8</v>
      </c>
      <c r="O515" s="3806">
        <v>0</v>
      </c>
      <c r="P515" s="3806">
        <v>31</v>
      </c>
      <c r="Q515" s="3806" t="s">
        <v>2140</v>
      </c>
      <c r="R515" s="3806" t="s">
        <v>2141</v>
      </c>
      <c r="S515" s="5123">
        <v>8906</v>
      </c>
      <c r="T515" s="5123">
        <v>8906</v>
      </c>
      <c r="U515" s="5123">
        <v>11744</v>
      </c>
      <c r="V515" s="5123">
        <v>512</v>
      </c>
      <c r="W515" s="5123">
        <v>512</v>
      </c>
      <c r="X515" s="5123">
        <v>768</v>
      </c>
      <c r="Y515" s="5123">
        <v>8</v>
      </c>
      <c r="Z515" s="5123">
        <v>2</v>
      </c>
      <c r="AA515" s="5123" t="s">
        <v>2032</v>
      </c>
      <c r="AB515" s="5123" t="s">
        <v>2033</v>
      </c>
      <c r="AC515" s="5123" t="s">
        <v>2137</v>
      </c>
      <c r="AD515" s="3326" t="s">
        <v>2035</v>
      </c>
      <c r="AE515" s="3079" t="s">
        <v>6172</v>
      </c>
      <c r="AF515" s="1372" t="s">
        <v>857</v>
      </c>
      <c r="AG515" s="1364"/>
      <c r="AH515" s="3256">
        <v>270</v>
      </c>
      <c r="AI515" s="1364" t="s">
        <v>2137</v>
      </c>
      <c r="AJ515" s="1372" t="s">
        <v>854</v>
      </c>
      <c r="AK515" s="1364" t="s">
        <v>2142</v>
      </c>
      <c r="AL515" s="18" t="s">
        <v>1135</v>
      </c>
      <c r="AM515" s="18" t="s">
        <v>1134</v>
      </c>
      <c r="AN515" s="1353" t="s">
        <v>858</v>
      </c>
      <c r="AO515" s="1353">
        <v>2</v>
      </c>
      <c r="AP515" s="1353" t="s">
        <v>859</v>
      </c>
      <c r="AQ515" s="1353">
        <v>2</v>
      </c>
      <c r="AR515" s="1353"/>
      <c r="AS515" s="1353"/>
      <c r="AT515" s="1353"/>
      <c r="AU515" s="1353"/>
      <c r="AV515" s="860"/>
      <c r="AW515" s="5084" t="s">
        <v>2468</v>
      </c>
      <c r="AX515" s="5084" t="s">
        <v>2452</v>
      </c>
      <c r="AY515" s="5136" t="s">
        <v>3115</v>
      </c>
    </row>
    <row r="516" spans="1:51" s="18" customFormat="1">
      <c r="A516" s="5250"/>
      <c r="B516" s="5435"/>
      <c r="C516" s="5673"/>
      <c r="D516" s="5119"/>
      <c r="E516" s="5119"/>
      <c r="F516" s="5119"/>
      <c r="G516" s="3807"/>
      <c r="H516" s="3807"/>
      <c r="I516" s="3807"/>
      <c r="J516" s="3807"/>
      <c r="K516" s="3807"/>
      <c r="L516" s="3807"/>
      <c r="M516" s="3807"/>
      <c r="N516" s="3807"/>
      <c r="O516" s="3807"/>
      <c r="P516" s="3807"/>
      <c r="Q516" s="3807"/>
      <c r="R516" s="3807"/>
      <c r="S516" s="5119"/>
      <c r="T516" s="5119"/>
      <c r="U516" s="5119"/>
      <c r="V516" s="5119"/>
      <c r="W516" s="5119"/>
      <c r="X516" s="5119"/>
      <c r="Y516" s="5119"/>
      <c r="Z516" s="5119"/>
      <c r="AA516" s="5119"/>
      <c r="AB516" s="5119"/>
      <c r="AC516" s="5119"/>
      <c r="AD516" s="3326" t="s">
        <v>2035</v>
      </c>
      <c r="AE516" s="3072"/>
      <c r="AF516" s="1372" t="s">
        <v>857</v>
      </c>
      <c r="AG516" s="1364"/>
      <c r="AH516" s="3256">
        <v>1500</v>
      </c>
      <c r="AI516" s="1364" t="s">
        <v>2137</v>
      </c>
      <c r="AJ516" s="1372" t="s">
        <v>874</v>
      </c>
      <c r="AK516" s="1364" t="s">
        <v>2142</v>
      </c>
      <c r="AL516" s="1372" t="s">
        <v>342</v>
      </c>
      <c r="AM516" s="1372" t="s">
        <v>341</v>
      </c>
      <c r="AN516" s="1353" t="s">
        <v>858</v>
      </c>
      <c r="AO516" s="1353">
        <v>2</v>
      </c>
      <c r="AP516" s="1353" t="s">
        <v>859</v>
      </c>
      <c r="AQ516" s="1353">
        <v>2</v>
      </c>
      <c r="AR516" s="1353">
        <v>3</v>
      </c>
      <c r="AS516" s="1353" t="s">
        <v>875</v>
      </c>
      <c r="AT516" s="1353" t="s">
        <v>859</v>
      </c>
      <c r="AU516" s="1353" t="s">
        <v>876</v>
      </c>
      <c r="AV516" s="860" t="s">
        <v>877</v>
      </c>
      <c r="AW516" s="5085"/>
      <c r="AX516" s="5085"/>
      <c r="AY516" s="5807"/>
    </row>
    <row r="517" spans="1:51" s="18" customFormat="1">
      <c r="A517" s="5250"/>
      <c r="B517" s="5435"/>
      <c r="C517" s="5674"/>
      <c r="D517" s="5120"/>
      <c r="E517" s="5120"/>
      <c r="F517" s="5120"/>
      <c r="G517" s="3811"/>
      <c r="H517" s="3811"/>
      <c r="I517" s="3811"/>
      <c r="J517" s="3811"/>
      <c r="K517" s="3811"/>
      <c r="L517" s="3811"/>
      <c r="M517" s="3811"/>
      <c r="N517" s="3811"/>
      <c r="O517" s="3811"/>
      <c r="P517" s="3811"/>
      <c r="Q517" s="3811"/>
      <c r="R517" s="3811"/>
      <c r="S517" s="5120"/>
      <c r="T517" s="5120"/>
      <c r="U517" s="5120"/>
      <c r="V517" s="5120"/>
      <c r="W517" s="5120"/>
      <c r="X517" s="5120"/>
      <c r="Y517" s="5120"/>
      <c r="Z517" s="5120"/>
      <c r="AA517" s="5120"/>
      <c r="AB517" s="5120"/>
      <c r="AC517" s="5120"/>
      <c r="AD517" s="3326" t="s">
        <v>2035</v>
      </c>
      <c r="AE517" s="3071"/>
      <c r="AF517" s="1372" t="s">
        <v>857</v>
      </c>
      <c r="AG517" s="1364"/>
      <c r="AH517" s="3256">
        <v>1300</v>
      </c>
      <c r="AI517" s="1364" t="s">
        <v>2137</v>
      </c>
      <c r="AJ517" s="1372" t="s">
        <v>860</v>
      </c>
      <c r="AK517" s="1364" t="s">
        <v>2142</v>
      </c>
      <c r="AL517" s="1353" t="s">
        <v>646</v>
      </c>
      <c r="AM517" s="1353" t="s">
        <v>647</v>
      </c>
      <c r="AN517" s="1353" t="s">
        <v>858</v>
      </c>
      <c r="AO517" s="1353">
        <v>2</v>
      </c>
      <c r="AP517" s="1353" t="s">
        <v>859</v>
      </c>
      <c r="AQ517" s="1353">
        <v>2</v>
      </c>
      <c r="AR517" s="1353"/>
      <c r="AS517" s="1353"/>
      <c r="AT517" s="1353"/>
      <c r="AU517" s="1353"/>
      <c r="AV517" s="860"/>
      <c r="AW517" s="5086"/>
      <c r="AX517" s="5086"/>
      <c r="AY517" s="5808"/>
    </row>
    <row r="518" spans="1:51" s="239" customFormat="1">
      <c r="A518" s="5250"/>
      <c r="B518" s="5271" t="s">
        <v>3263</v>
      </c>
      <c r="C518" s="5672" t="s">
        <v>3628</v>
      </c>
      <c r="D518" s="3806" t="s">
        <v>3406</v>
      </c>
      <c r="E518" s="5123" t="s">
        <v>2157</v>
      </c>
      <c r="F518" s="5123" t="s">
        <v>3442</v>
      </c>
      <c r="G518" s="3806" t="s">
        <v>2028</v>
      </c>
      <c r="H518" s="3806" t="s">
        <v>2028</v>
      </c>
      <c r="I518" s="3806" t="s">
        <v>2029</v>
      </c>
      <c r="J518" s="3806" t="s">
        <v>2029</v>
      </c>
      <c r="K518" s="3806">
        <v>8</v>
      </c>
      <c r="L518" s="3806">
        <v>0</v>
      </c>
      <c r="M518" s="3806">
        <v>31</v>
      </c>
      <c r="N518" s="3806">
        <v>8</v>
      </c>
      <c r="O518" s="3806">
        <v>0</v>
      </c>
      <c r="P518" s="3806">
        <v>31</v>
      </c>
      <c r="Q518" s="3806" t="s">
        <v>2140</v>
      </c>
      <c r="R518" s="3806" t="s">
        <v>2141</v>
      </c>
      <c r="S518" s="5123">
        <v>11800</v>
      </c>
      <c r="T518" s="5123">
        <v>11800</v>
      </c>
      <c r="U518" s="5123">
        <v>24480</v>
      </c>
      <c r="V518" s="5123">
        <v>512</v>
      </c>
      <c r="W518" s="5123">
        <v>512</v>
      </c>
      <c r="X518" s="5123">
        <v>1424</v>
      </c>
      <c r="Y518" s="5123">
        <v>1</v>
      </c>
      <c r="Z518" s="5123">
        <v>1</v>
      </c>
      <c r="AA518" s="5123" t="s">
        <v>2136</v>
      </c>
      <c r="AB518" s="5123" t="s">
        <v>2136</v>
      </c>
      <c r="AC518" s="5123" t="s">
        <v>2137</v>
      </c>
      <c r="AD518" s="3326" t="s">
        <v>2035</v>
      </c>
      <c r="AE518" s="3079" t="s">
        <v>6173</v>
      </c>
      <c r="AF518" s="1372" t="s">
        <v>857</v>
      </c>
      <c r="AG518" s="1364"/>
      <c r="AH518" s="3256">
        <v>270</v>
      </c>
      <c r="AI518" s="1364" t="s">
        <v>2137</v>
      </c>
      <c r="AJ518" s="1372" t="s">
        <v>854</v>
      </c>
      <c r="AK518" s="1364" t="s">
        <v>2142</v>
      </c>
      <c r="AL518" s="1372" t="s">
        <v>866</v>
      </c>
      <c r="AM518" s="1353" t="s">
        <v>867</v>
      </c>
      <c r="AN518" s="1353" t="s">
        <v>858</v>
      </c>
      <c r="AO518" s="1353">
        <v>2</v>
      </c>
      <c r="AP518" s="1353" t="s">
        <v>859</v>
      </c>
      <c r="AQ518" s="1353">
        <v>2</v>
      </c>
      <c r="AR518" s="1353"/>
      <c r="AS518" s="1353"/>
      <c r="AT518" s="1353"/>
      <c r="AU518" s="1353"/>
      <c r="AV518" s="860"/>
      <c r="AW518" s="5084" t="s">
        <v>2468</v>
      </c>
      <c r="AX518" s="5084" t="s">
        <v>2452</v>
      </c>
      <c r="AY518" s="5136" t="s">
        <v>3286</v>
      </c>
    </row>
    <row r="519" spans="1:51" s="239" customFormat="1">
      <c r="A519" s="5250"/>
      <c r="B519" s="5272"/>
      <c r="C519" s="5673"/>
      <c r="D519" s="3807"/>
      <c r="E519" s="5119"/>
      <c r="F519" s="5119"/>
      <c r="G519" s="3807"/>
      <c r="H519" s="3807"/>
      <c r="I519" s="3807"/>
      <c r="J519" s="3807"/>
      <c r="K519" s="3807"/>
      <c r="L519" s="3807"/>
      <c r="M519" s="3807"/>
      <c r="N519" s="3807"/>
      <c r="O519" s="3807"/>
      <c r="P519" s="3807"/>
      <c r="Q519" s="3807"/>
      <c r="R519" s="3807"/>
      <c r="S519" s="5119"/>
      <c r="T519" s="5119"/>
      <c r="U519" s="5119"/>
      <c r="V519" s="5119"/>
      <c r="W519" s="5119"/>
      <c r="X519" s="5119"/>
      <c r="Y519" s="5119"/>
      <c r="Z519" s="5119"/>
      <c r="AA519" s="5119"/>
      <c r="AB519" s="5119"/>
      <c r="AC519" s="5119"/>
      <c r="AD519" s="3326" t="s">
        <v>2035</v>
      </c>
      <c r="AE519" s="3072"/>
      <c r="AF519" s="1372" t="s">
        <v>857</v>
      </c>
      <c r="AG519" s="1364"/>
      <c r="AH519" s="3256">
        <v>1500</v>
      </c>
      <c r="AI519" s="1364" t="s">
        <v>2137</v>
      </c>
      <c r="AJ519" s="1372" t="s">
        <v>874</v>
      </c>
      <c r="AK519" s="1364" t="s">
        <v>2142</v>
      </c>
      <c r="AL519" s="1372" t="s">
        <v>342</v>
      </c>
      <c r="AM519" s="1372" t="s">
        <v>341</v>
      </c>
      <c r="AN519" s="1353" t="s">
        <v>858</v>
      </c>
      <c r="AO519" s="1353">
        <v>2</v>
      </c>
      <c r="AP519" s="1353" t="s">
        <v>859</v>
      </c>
      <c r="AQ519" s="1353">
        <v>2</v>
      </c>
      <c r="AR519" s="1353">
        <v>3</v>
      </c>
      <c r="AS519" s="1353" t="s">
        <v>875</v>
      </c>
      <c r="AT519" s="1353" t="s">
        <v>859</v>
      </c>
      <c r="AU519" s="1353" t="s">
        <v>876</v>
      </c>
      <c r="AV519" s="860" t="s">
        <v>877</v>
      </c>
      <c r="AW519" s="5085"/>
      <c r="AX519" s="5085"/>
      <c r="AY519" s="5807"/>
    </row>
    <row r="520" spans="1:51" s="239" customFormat="1">
      <c r="A520" s="5250"/>
      <c r="B520" s="5273"/>
      <c r="C520" s="5674"/>
      <c r="D520" s="3811"/>
      <c r="E520" s="5120"/>
      <c r="F520" s="5120"/>
      <c r="G520" s="3811"/>
      <c r="H520" s="3811"/>
      <c r="I520" s="3811"/>
      <c r="J520" s="3811"/>
      <c r="K520" s="3811"/>
      <c r="L520" s="3811"/>
      <c r="M520" s="3811"/>
      <c r="N520" s="3811"/>
      <c r="O520" s="3811"/>
      <c r="P520" s="3811"/>
      <c r="Q520" s="3811"/>
      <c r="R520" s="3811"/>
      <c r="S520" s="5120"/>
      <c r="T520" s="5120"/>
      <c r="U520" s="5120"/>
      <c r="V520" s="5120"/>
      <c r="W520" s="5120"/>
      <c r="X520" s="5120"/>
      <c r="Y520" s="5120"/>
      <c r="Z520" s="5120"/>
      <c r="AA520" s="5120"/>
      <c r="AB520" s="5120"/>
      <c r="AC520" s="5120"/>
      <c r="AD520" s="3321" t="s">
        <v>2035</v>
      </c>
      <c r="AE520" s="3071"/>
      <c r="AF520" s="1350" t="s">
        <v>857</v>
      </c>
      <c r="AG520" s="255"/>
      <c r="AH520" s="3236">
        <v>1300</v>
      </c>
      <c r="AI520" s="255" t="s">
        <v>2137</v>
      </c>
      <c r="AJ520" s="1350" t="s">
        <v>860</v>
      </c>
      <c r="AK520" s="255" t="s">
        <v>2142</v>
      </c>
      <c r="AL520" s="1343" t="s">
        <v>646</v>
      </c>
      <c r="AM520" s="1343" t="s">
        <v>647</v>
      </c>
      <c r="AN520" s="1343" t="s">
        <v>858</v>
      </c>
      <c r="AO520" s="1343">
        <v>2</v>
      </c>
      <c r="AP520" s="1343" t="s">
        <v>859</v>
      </c>
      <c r="AQ520" s="1343">
        <v>2</v>
      </c>
      <c r="AR520" s="1343"/>
      <c r="AS520" s="1343"/>
      <c r="AT520" s="1343"/>
      <c r="AU520" s="1343"/>
      <c r="AV520" s="2990"/>
      <c r="AW520" s="5086"/>
      <c r="AX520" s="5086"/>
      <c r="AY520" s="5808"/>
    </row>
    <row r="521" spans="1:51" s="239" customFormat="1">
      <c r="A521" s="5250"/>
      <c r="B521" s="5435" t="s">
        <v>2648</v>
      </c>
      <c r="C521" s="5672" t="s">
        <v>3628</v>
      </c>
      <c r="D521" s="3806" t="s">
        <v>3407</v>
      </c>
      <c r="E521" s="5123" t="s">
        <v>2157</v>
      </c>
      <c r="F521" s="5123" t="s">
        <v>3443</v>
      </c>
      <c r="G521" s="3806" t="s">
        <v>2028</v>
      </c>
      <c r="H521" s="3806" t="s">
        <v>2028</v>
      </c>
      <c r="I521" s="3806" t="s">
        <v>2029</v>
      </c>
      <c r="J521" s="3806" t="s">
        <v>2029</v>
      </c>
      <c r="K521" s="3806">
        <v>8</v>
      </c>
      <c r="L521" s="3806">
        <v>0</v>
      </c>
      <c r="M521" s="3806">
        <v>31</v>
      </c>
      <c r="N521" s="3806">
        <v>8</v>
      </c>
      <c r="O521" s="3806">
        <v>0</v>
      </c>
      <c r="P521" s="3806">
        <v>31</v>
      </c>
      <c r="Q521" s="3806" t="s">
        <v>2140</v>
      </c>
      <c r="R521" s="3806" t="s">
        <v>2141</v>
      </c>
      <c r="S521" s="5123">
        <v>11800</v>
      </c>
      <c r="T521" s="5123">
        <v>11800</v>
      </c>
      <c r="U521" s="5123">
        <v>15856</v>
      </c>
      <c r="V521" s="5123">
        <v>512</v>
      </c>
      <c r="W521" s="5123">
        <v>512</v>
      </c>
      <c r="X521" s="5123">
        <v>712</v>
      </c>
      <c r="Y521" s="5123">
        <v>8</v>
      </c>
      <c r="Z521" s="5123">
        <v>2</v>
      </c>
      <c r="AA521" s="5123" t="s">
        <v>2032</v>
      </c>
      <c r="AB521" s="5123" t="s">
        <v>2033</v>
      </c>
      <c r="AC521" s="5123" t="s">
        <v>2137</v>
      </c>
      <c r="AD521" s="3326" t="s">
        <v>2035</v>
      </c>
      <c r="AE521" s="3079" t="s">
        <v>6173</v>
      </c>
      <c r="AF521" s="1372" t="s">
        <v>857</v>
      </c>
      <c r="AG521" s="1364"/>
      <c r="AH521" s="3256">
        <v>270</v>
      </c>
      <c r="AI521" s="1364" t="s">
        <v>2137</v>
      </c>
      <c r="AJ521" s="1372" t="s">
        <v>854</v>
      </c>
      <c r="AK521" s="1364" t="s">
        <v>2142</v>
      </c>
      <c r="AL521" s="1372" t="s">
        <v>866</v>
      </c>
      <c r="AM521" s="1353" t="s">
        <v>867</v>
      </c>
      <c r="AN521" s="1353" t="s">
        <v>858</v>
      </c>
      <c r="AO521" s="1353">
        <v>2</v>
      </c>
      <c r="AP521" s="1353" t="s">
        <v>859</v>
      </c>
      <c r="AQ521" s="1353">
        <v>2</v>
      </c>
      <c r="AR521" s="1353"/>
      <c r="AS521" s="1353"/>
      <c r="AT521" s="1353"/>
      <c r="AU521" s="1353"/>
      <c r="AV521" s="860"/>
      <c r="AW521" s="5084" t="s">
        <v>2468</v>
      </c>
      <c r="AX521" s="5084" t="s">
        <v>2452</v>
      </c>
      <c r="AY521" s="5136" t="s">
        <v>3115</v>
      </c>
    </row>
    <row r="522" spans="1:51" s="239" customFormat="1">
      <c r="A522" s="5250"/>
      <c r="B522" s="5435"/>
      <c r="C522" s="5673"/>
      <c r="D522" s="3807"/>
      <c r="E522" s="5119"/>
      <c r="F522" s="5119"/>
      <c r="G522" s="3807"/>
      <c r="H522" s="3807"/>
      <c r="I522" s="3807"/>
      <c r="J522" s="3807"/>
      <c r="K522" s="3807"/>
      <c r="L522" s="3807"/>
      <c r="M522" s="3807"/>
      <c r="N522" s="3807"/>
      <c r="O522" s="3807"/>
      <c r="P522" s="3807"/>
      <c r="Q522" s="3807"/>
      <c r="R522" s="3807"/>
      <c r="S522" s="5119"/>
      <c r="T522" s="5119"/>
      <c r="U522" s="5119"/>
      <c r="V522" s="5119"/>
      <c r="W522" s="5119"/>
      <c r="X522" s="5119"/>
      <c r="Y522" s="5119"/>
      <c r="Z522" s="5119"/>
      <c r="AA522" s="5119"/>
      <c r="AB522" s="5119"/>
      <c r="AC522" s="5119"/>
      <c r="AD522" s="3326" t="s">
        <v>2035</v>
      </c>
      <c r="AE522" s="3072"/>
      <c r="AF522" s="1372" t="s">
        <v>857</v>
      </c>
      <c r="AG522" s="1364"/>
      <c r="AH522" s="3256">
        <v>1500</v>
      </c>
      <c r="AI522" s="1364" t="s">
        <v>2137</v>
      </c>
      <c r="AJ522" s="1372" t="s">
        <v>874</v>
      </c>
      <c r="AK522" s="1364" t="s">
        <v>2142</v>
      </c>
      <c r="AL522" s="1372" t="s">
        <v>342</v>
      </c>
      <c r="AM522" s="1372" t="s">
        <v>341</v>
      </c>
      <c r="AN522" s="1353" t="s">
        <v>858</v>
      </c>
      <c r="AO522" s="1353">
        <v>2</v>
      </c>
      <c r="AP522" s="1353" t="s">
        <v>859</v>
      </c>
      <c r="AQ522" s="1353">
        <v>2</v>
      </c>
      <c r="AR522" s="1353">
        <v>3</v>
      </c>
      <c r="AS522" s="1353" t="s">
        <v>875</v>
      </c>
      <c r="AT522" s="1353" t="s">
        <v>859</v>
      </c>
      <c r="AU522" s="1353" t="s">
        <v>876</v>
      </c>
      <c r="AV522" s="860" t="s">
        <v>877</v>
      </c>
      <c r="AW522" s="5085"/>
      <c r="AX522" s="5085"/>
      <c r="AY522" s="5807"/>
    </row>
    <row r="523" spans="1:51" s="239" customFormat="1" ht="13.5" thickBot="1">
      <c r="A523" s="5251"/>
      <c r="B523" s="5790"/>
      <c r="C523" s="5680"/>
      <c r="D523" s="3808"/>
      <c r="E523" s="5473"/>
      <c r="F523" s="5473"/>
      <c r="G523" s="3808"/>
      <c r="H523" s="3808"/>
      <c r="I523" s="3808"/>
      <c r="J523" s="3808"/>
      <c r="K523" s="3808"/>
      <c r="L523" s="3808"/>
      <c r="M523" s="3808"/>
      <c r="N523" s="3808"/>
      <c r="O523" s="3808"/>
      <c r="P523" s="3808"/>
      <c r="Q523" s="3808"/>
      <c r="R523" s="3808"/>
      <c r="S523" s="5473"/>
      <c r="T523" s="5473"/>
      <c r="U523" s="5473"/>
      <c r="V523" s="5473"/>
      <c r="W523" s="5473"/>
      <c r="X523" s="5473"/>
      <c r="Y523" s="5473"/>
      <c r="Z523" s="5473"/>
      <c r="AA523" s="5473"/>
      <c r="AB523" s="5473"/>
      <c r="AC523" s="5473"/>
      <c r="AD523" s="3337" t="s">
        <v>2035</v>
      </c>
      <c r="AE523" s="3074"/>
      <c r="AF523" s="1373" t="s">
        <v>857</v>
      </c>
      <c r="AG523" s="950"/>
      <c r="AH523" s="3260">
        <v>1300</v>
      </c>
      <c r="AI523" s="950" t="s">
        <v>2137</v>
      </c>
      <c r="AJ523" s="1373" t="s">
        <v>860</v>
      </c>
      <c r="AK523" s="950" t="s">
        <v>2142</v>
      </c>
      <c r="AL523" s="1359" t="s">
        <v>646</v>
      </c>
      <c r="AM523" s="1359" t="s">
        <v>647</v>
      </c>
      <c r="AN523" s="1359" t="s">
        <v>858</v>
      </c>
      <c r="AO523" s="1359">
        <v>2</v>
      </c>
      <c r="AP523" s="1359" t="s">
        <v>859</v>
      </c>
      <c r="AQ523" s="1359">
        <v>2</v>
      </c>
      <c r="AR523" s="1359"/>
      <c r="AS523" s="1359"/>
      <c r="AT523" s="1359"/>
      <c r="AU523" s="1359"/>
      <c r="AV523" s="2999"/>
      <c r="AW523" s="5121"/>
      <c r="AX523" s="5121"/>
      <c r="AY523" s="5137"/>
    </row>
    <row r="524" spans="1:51" s="239" customFormat="1">
      <c r="A524" s="5252" t="s">
        <v>3829</v>
      </c>
      <c r="B524" s="5636" t="s">
        <v>2648</v>
      </c>
      <c r="C524" s="5716" t="s">
        <v>1399</v>
      </c>
      <c r="D524" s="5472" t="s">
        <v>3408</v>
      </c>
      <c r="E524" s="5472" t="s">
        <v>2165</v>
      </c>
      <c r="F524" s="5472" t="s">
        <v>3447</v>
      </c>
      <c r="G524" s="3827" t="s">
        <v>2028</v>
      </c>
      <c r="H524" s="3827" t="s">
        <v>2028</v>
      </c>
      <c r="I524" s="3827" t="s">
        <v>2029</v>
      </c>
      <c r="J524" s="3827" t="s">
        <v>2029</v>
      </c>
      <c r="K524" s="3827">
        <v>9</v>
      </c>
      <c r="L524" s="3827">
        <v>0</v>
      </c>
      <c r="M524" s="3827">
        <v>31</v>
      </c>
      <c r="N524" s="3827">
        <v>9</v>
      </c>
      <c r="O524" s="3827">
        <v>0</v>
      </c>
      <c r="P524" s="3827">
        <v>31</v>
      </c>
      <c r="Q524" s="3827" t="s">
        <v>2140</v>
      </c>
      <c r="R524" s="3827" t="s">
        <v>2141</v>
      </c>
      <c r="S524" s="5761">
        <v>8320</v>
      </c>
      <c r="T524" s="5761">
        <v>8320</v>
      </c>
      <c r="U524" s="5472">
        <v>10462</v>
      </c>
      <c r="V524" s="5472">
        <v>384</v>
      </c>
      <c r="W524" s="5472">
        <v>384</v>
      </c>
      <c r="X524" s="5472">
        <v>574</v>
      </c>
      <c r="Y524" s="5472">
        <v>8</v>
      </c>
      <c r="Z524" s="5472">
        <v>2</v>
      </c>
      <c r="AA524" s="5472" t="s">
        <v>2032</v>
      </c>
      <c r="AB524" s="5472" t="s">
        <v>2033</v>
      </c>
      <c r="AC524" s="5472" t="s">
        <v>2137</v>
      </c>
      <c r="AD524" s="3338" t="s">
        <v>2035</v>
      </c>
      <c r="AE524" s="3075"/>
      <c r="AF524" s="203" t="s">
        <v>857</v>
      </c>
      <c r="AG524" s="868"/>
      <c r="AH524" s="273">
        <v>270</v>
      </c>
      <c r="AI524" s="868" t="s">
        <v>2137</v>
      </c>
      <c r="AJ524" s="203" t="s">
        <v>854</v>
      </c>
      <c r="AK524" s="868" t="s">
        <v>2142</v>
      </c>
      <c r="AL524" s="203" t="s">
        <v>1218</v>
      </c>
      <c r="AM524" s="203" t="s">
        <v>1219</v>
      </c>
      <c r="AN524" s="273" t="s">
        <v>858</v>
      </c>
      <c r="AO524" s="273">
        <v>2</v>
      </c>
      <c r="AP524" s="273" t="s">
        <v>859</v>
      </c>
      <c r="AQ524" s="273">
        <v>2</v>
      </c>
      <c r="AR524" s="273"/>
      <c r="AS524" s="273"/>
      <c r="AT524" s="273"/>
      <c r="AU524" s="273"/>
      <c r="AV524" s="846"/>
      <c r="AW524" s="5156" t="s">
        <v>2468</v>
      </c>
      <c r="AX524" s="5156" t="s">
        <v>2452</v>
      </c>
      <c r="AY524" s="5813" t="s">
        <v>3115</v>
      </c>
    </row>
    <row r="525" spans="1:51" s="239" customFormat="1">
      <c r="A525" s="5253"/>
      <c r="B525" s="5435"/>
      <c r="C525" s="5673"/>
      <c r="D525" s="5119"/>
      <c r="E525" s="5119"/>
      <c r="F525" s="5119"/>
      <c r="G525" s="3807"/>
      <c r="H525" s="3807"/>
      <c r="I525" s="3807"/>
      <c r="J525" s="3807"/>
      <c r="K525" s="3807"/>
      <c r="L525" s="3807"/>
      <c r="M525" s="3807"/>
      <c r="N525" s="3807"/>
      <c r="O525" s="3807"/>
      <c r="P525" s="3807"/>
      <c r="Q525" s="3807"/>
      <c r="R525" s="3807"/>
      <c r="S525" s="5629"/>
      <c r="T525" s="5629"/>
      <c r="U525" s="5119"/>
      <c r="V525" s="5119"/>
      <c r="W525" s="5119"/>
      <c r="X525" s="5119"/>
      <c r="Y525" s="5119"/>
      <c r="Z525" s="5119"/>
      <c r="AA525" s="5119"/>
      <c r="AB525" s="5119"/>
      <c r="AC525" s="5119"/>
      <c r="AD525" s="3326" t="s">
        <v>2035</v>
      </c>
      <c r="AE525" s="3072"/>
      <c r="AF525" s="1372" t="s">
        <v>857</v>
      </c>
      <c r="AG525" s="1364"/>
      <c r="AH525" s="3256">
        <v>1500</v>
      </c>
      <c r="AI525" s="1364" t="s">
        <v>2137</v>
      </c>
      <c r="AJ525" s="1372" t="s">
        <v>874</v>
      </c>
      <c r="AK525" s="1364" t="s">
        <v>2142</v>
      </c>
      <c r="AL525" s="122" t="s">
        <v>1158</v>
      </c>
      <c r="AM525" s="1372" t="s">
        <v>341</v>
      </c>
      <c r="AN525" s="1353" t="s">
        <v>858</v>
      </c>
      <c r="AO525" s="1353">
        <v>4</v>
      </c>
      <c r="AP525" s="1353" t="s">
        <v>859</v>
      </c>
      <c r="AQ525" s="1353">
        <v>4</v>
      </c>
      <c r="AR525" s="1353">
        <v>6</v>
      </c>
      <c r="AS525" s="1353" t="s">
        <v>875</v>
      </c>
      <c r="AT525" s="1353" t="s">
        <v>859</v>
      </c>
      <c r="AU525" s="1353" t="s">
        <v>876</v>
      </c>
      <c r="AV525" s="860" t="s">
        <v>877</v>
      </c>
      <c r="AW525" s="5085"/>
      <c r="AX525" s="5085"/>
      <c r="AY525" s="5807"/>
    </row>
    <row r="526" spans="1:51" s="239" customFormat="1">
      <c r="A526" s="5253"/>
      <c r="B526" s="5435"/>
      <c r="C526" s="5674"/>
      <c r="D526" s="5120"/>
      <c r="E526" s="5120"/>
      <c r="F526" s="5120"/>
      <c r="G526" s="3811"/>
      <c r="H526" s="3811"/>
      <c r="I526" s="3811"/>
      <c r="J526" s="3811"/>
      <c r="K526" s="3811"/>
      <c r="L526" s="3811"/>
      <c r="M526" s="3811"/>
      <c r="N526" s="3811"/>
      <c r="O526" s="3811"/>
      <c r="P526" s="3811"/>
      <c r="Q526" s="3811"/>
      <c r="R526" s="3811"/>
      <c r="S526" s="5630"/>
      <c r="T526" s="5630"/>
      <c r="U526" s="5120"/>
      <c r="V526" s="5120"/>
      <c r="W526" s="5120"/>
      <c r="X526" s="5120"/>
      <c r="Y526" s="5120"/>
      <c r="Z526" s="5120"/>
      <c r="AA526" s="5120"/>
      <c r="AB526" s="5120"/>
      <c r="AC526" s="5120"/>
      <c r="AD526" s="3326" t="s">
        <v>2035</v>
      </c>
      <c r="AE526" s="3071"/>
      <c r="AF526" s="1372" t="s">
        <v>857</v>
      </c>
      <c r="AG526" s="1364"/>
      <c r="AH526" s="3256">
        <v>1300</v>
      </c>
      <c r="AI526" s="1364" t="s">
        <v>2137</v>
      </c>
      <c r="AJ526" s="1372" t="s">
        <v>860</v>
      </c>
      <c r="AK526" s="1364" t="s">
        <v>2142</v>
      </c>
      <c r="AL526" s="1353" t="s">
        <v>646</v>
      </c>
      <c r="AM526" s="1353" t="s">
        <v>647</v>
      </c>
      <c r="AN526" s="1353" t="s">
        <v>858</v>
      </c>
      <c r="AO526" s="1353">
        <v>2</v>
      </c>
      <c r="AP526" s="1353" t="s">
        <v>859</v>
      </c>
      <c r="AQ526" s="1353">
        <v>2</v>
      </c>
      <c r="AR526" s="1353"/>
      <c r="AS526" s="1353"/>
      <c r="AT526" s="1353"/>
      <c r="AU526" s="1353"/>
      <c r="AV526" s="860"/>
      <c r="AW526" s="5086"/>
      <c r="AX526" s="5086"/>
      <c r="AY526" s="5808"/>
    </row>
    <row r="527" spans="1:51" s="239" customFormat="1">
      <c r="A527" s="5253"/>
      <c r="B527" s="5271" t="s">
        <v>2648</v>
      </c>
      <c r="C527" s="5672" t="s">
        <v>1392</v>
      </c>
      <c r="D527" s="5123" t="s">
        <v>3409</v>
      </c>
      <c r="E527" s="5123" t="s">
        <v>2165</v>
      </c>
      <c r="F527" s="5123" t="s">
        <v>3448</v>
      </c>
      <c r="G527" s="3806" t="s">
        <v>2028</v>
      </c>
      <c r="H527" s="3806" t="s">
        <v>2028</v>
      </c>
      <c r="I527" s="3806" t="s">
        <v>2029</v>
      </c>
      <c r="J527" s="3806" t="s">
        <v>2029</v>
      </c>
      <c r="K527" s="3806">
        <v>9</v>
      </c>
      <c r="L527" s="3806">
        <v>0</v>
      </c>
      <c r="M527" s="3806">
        <v>31</v>
      </c>
      <c r="N527" s="3806">
        <v>9</v>
      </c>
      <c r="O527" s="3806">
        <v>0</v>
      </c>
      <c r="P527" s="3806">
        <v>31</v>
      </c>
      <c r="Q527" s="3806" t="s">
        <v>2140</v>
      </c>
      <c r="R527" s="3806" t="s">
        <v>2141</v>
      </c>
      <c r="S527" s="5123">
        <v>12914</v>
      </c>
      <c r="T527" s="5123">
        <v>12914</v>
      </c>
      <c r="U527" s="5123">
        <v>14112</v>
      </c>
      <c r="V527" s="5123">
        <v>512</v>
      </c>
      <c r="W527" s="5123">
        <v>512</v>
      </c>
      <c r="X527" s="5123">
        <v>652</v>
      </c>
      <c r="Y527" s="5123">
        <v>8</v>
      </c>
      <c r="Z527" s="5123">
        <v>2</v>
      </c>
      <c r="AA527" s="5123" t="s">
        <v>2032</v>
      </c>
      <c r="AB527" s="5123" t="s">
        <v>2033</v>
      </c>
      <c r="AC527" s="5123" t="s">
        <v>2137</v>
      </c>
      <c r="AD527" s="3326" t="s">
        <v>2035</v>
      </c>
      <c r="AE527" s="3079" t="s">
        <v>6172</v>
      </c>
      <c r="AF527" s="1372" t="s">
        <v>857</v>
      </c>
      <c r="AG527" s="1364"/>
      <c r="AH527" s="3256">
        <v>270</v>
      </c>
      <c r="AI527" s="1364" t="s">
        <v>2137</v>
      </c>
      <c r="AJ527" s="1372" t="s">
        <v>854</v>
      </c>
      <c r="AK527" s="1364" t="s">
        <v>2142</v>
      </c>
      <c r="AL527" s="1353" t="s">
        <v>1135</v>
      </c>
      <c r="AM527" s="18" t="s">
        <v>1134</v>
      </c>
      <c r="AN527" s="1353" t="s">
        <v>858</v>
      </c>
      <c r="AO527" s="1353">
        <v>2</v>
      </c>
      <c r="AP527" s="1353" t="s">
        <v>859</v>
      </c>
      <c r="AQ527" s="1353">
        <v>2</v>
      </c>
      <c r="AR527" s="1353"/>
      <c r="AS527" s="1353"/>
      <c r="AT527" s="1353"/>
      <c r="AU527" s="1353"/>
      <c r="AV527" s="860"/>
      <c r="AW527" s="5084" t="s">
        <v>2468</v>
      </c>
      <c r="AX527" s="5084" t="s">
        <v>2452</v>
      </c>
      <c r="AY527" s="5136" t="s">
        <v>3115</v>
      </c>
    </row>
    <row r="528" spans="1:51" s="239" customFormat="1">
      <c r="A528" s="5253"/>
      <c r="B528" s="5272"/>
      <c r="C528" s="5673"/>
      <c r="D528" s="5119"/>
      <c r="E528" s="5119"/>
      <c r="F528" s="5119"/>
      <c r="G528" s="3807"/>
      <c r="H528" s="3807"/>
      <c r="I528" s="3807"/>
      <c r="J528" s="3807"/>
      <c r="K528" s="3807"/>
      <c r="L528" s="3807"/>
      <c r="M528" s="3807"/>
      <c r="N528" s="3807"/>
      <c r="O528" s="3807"/>
      <c r="P528" s="3807"/>
      <c r="Q528" s="3807"/>
      <c r="R528" s="3807"/>
      <c r="S528" s="5119"/>
      <c r="T528" s="5119"/>
      <c r="U528" s="5119"/>
      <c r="V528" s="5119"/>
      <c r="W528" s="5119"/>
      <c r="X528" s="5119"/>
      <c r="Y528" s="5119"/>
      <c r="Z528" s="5119"/>
      <c r="AA528" s="5119"/>
      <c r="AB528" s="5119"/>
      <c r="AC528" s="5119"/>
      <c r="AD528" s="3326" t="s">
        <v>2035</v>
      </c>
      <c r="AE528" s="3072"/>
      <c r="AF528" s="1372" t="s">
        <v>857</v>
      </c>
      <c r="AG528" s="1364"/>
      <c r="AH528" s="3256">
        <v>1500</v>
      </c>
      <c r="AI528" s="1364" t="s">
        <v>2137</v>
      </c>
      <c r="AJ528" s="1372" t="s">
        <v>874</v>
      </c>
      <c r="AK528" s="1364" t="s">
        <v>2142</v>
      </c>
      <c r="AL528" s="122" t="s">
        <v>1158</v>
      </c>
      <c r="AM528" s="1372" t="s">
        <v>341</v>
      </c>
      <c r="AN528" s="1353" t="s">
        <v>858</v>
      </c>
      <c r="AO528" s="1353">
        <v>4</v>
      </c>
      <c r="AP528" s="1353" t="s">
        <v>859</v>
      </c>
      <c r="AQ528" s="1353">
        <v>4</v>
      </c>
      <c r="AR528" s="1353">
        <v>6</v>
      </c>
      <c r="AS528" s="1353" t="s">
        <v>875</v>
      </c>
      <c r="AT528" s="1353" t="s">
        <v>859</v>
      </c>
      <c r="AU528" s="1353" t="s">
        <v>876</v>
      </c>
      <c r="AV528" s="860" t="s">
        <v>877</v>
      </c>
      <c r="AW528" s="5085"/>
      <c r="AX528" s="5085"/>
      <c r="AY528" s="5807"/>
    </row>
    <row r="529" spans="1:51" s="239" customFormat="1">
      <c r="A529" s="5253"/>
      <c r="B529" s="5273"/>
      <c r="C529" s="5674"/>
      <c r="D529" s="5120"/>
      <c r="E529" s="5120"/>
      <c r="F529" s="5120"/>
      <c r="G529" s="3811"/>
      <c r="H529" s="3811"/>
      <c r="I529" s="3811"/>
      <c r="J529" s="3811"/>
      <c r="K529" s="3811"/>
      <c r="L529" s="3811"/>
      <c r="M529" s="3811"/>
      <c r="N529" s="3811"/>
      <c r="O529" s="3811"/>
      <c r="P529" s="3811"/>
      <c r="Q529" s="3811"/>
      <c r="R529" s="3811"/>
      <c r="S529" s="5120"/>
      <c r="T529" s="5120"/>
      <c r="U529" s="5120"/>
      <c r="V529" s="5120"/>
      <c r="W529" s="5120"/>
      <c r="X529" s="5120"/>
      <c r="Y529" s="5120"/>
      <c r="Z529" s="5120"/>
      <c r="AA529" s="5120"/>
      <c r="AB529" s="5120"/>
      <c r="AC529" s="5120"/>
      <c r="AD529" s="3326" t="s">
        <v>2035</v>
      </c>
      <c r="AE529" s="3071"/>
      <c r="AF529" s="1372" t="s">
        <v>857</v>
      </c>
      <c r="AG529" s="1364"/>
      <c r="AH529" s="3256">
        <v>1300</v>
      </c>
      <c r="AI529" s="1364" t="s">
        <v>2137</v>
      </c>
      <c r="AJ529" s="1372" t="s">
        <v>860</v>
      </c>
      <c r="AK529" s="1364" t="s">
        <v>2142</v>
      </c>
      <c r="AL529" s="1353" t="s">
        <v>646</v>
      </c>
      <c r="AM529" s="1353" t="s">
        <v>647</v>
      </c>
      <c r="AN529" s="1353" t="s">
        <v>858</v>
      </c>
      <c r="AO529" s="1353">
        <v>2</v>
      </c>
      <c r="AP529" s="1353" t="s">
        <v>859</v>
      </c>
      <c r="AQ529" s="1353">
        <v>2</v>
      </c>
      <c r="AR529" s="1353"/>
      <c r="AS529" s="1353"/>
      <c r="AT529" s="1353"/>
      <c r="AU529" s="1353"/>
      <c r="AV529" s="860"/>
      <c r="AW529" s="5086"/>
      <c r="AX529" s="5086"/>
      <c r="AY529" s="5808"/>
    </row>
    <row r="530" spans="1:51" s="239" customFormat="1">
      <c r="A530" s="5253"/>
      <c r="B530" s="5271" t="s">
        <v>2648</v>
      </c>
      <c r="C530" s="5672" t="s">
        <v>3629</v>
      </c>
      <c r="D530" s="3797" t="s">
        <v>3410</v>
      </c>
      <c r="E530" s="5123" t="s">
        <v>2165</v>
      </c>
      <c r="F530" s="5123" t="s">
        <v>3449</v>
      </c>
      <c r="G530" s="3806" t="s">
        <v>2028</v>
      </c>
      <c r="H530" s="3806" t="s">
        <v>2028</v>
      </c>
      <c r="I530" s="3806" t="s">
        <v>2029</v>
      </c>
      <c r="J530" s="3806" t="s">
        <v>2029</v>
      </c>
      <c r="K530" s="3806">
        <v>9</v>
      </c>
      <c r="L530" s="3806">
        <v>0</v>
      </c>
      <c r="M530" s="3806">
        <v>31</v>
      </c>
      <c r="N530" s="3806">
        <v>9</v>
      </c>
      <c r="O530" s="3806">
        <v>0</v>
      </c>
      <c r="P530" s="3806">
        <v>31</v>
      </c>
      <c r="Q530" s="3806" t="s">
        <v>2140</v>
      </c>
      <c r="R530" s="3806" t="s">
        <v>2141</v>
      </c>
      <c r="S530" s="5123">
        <v>13424</v>
      </c>
      <c r="T530" s="5123">
        <v>13424</v>
      </c>
      <c r="U530" s="5640">
        <v>19864</v>
      </c>
      <c r="V530" s="5123">
        <v>512</v>
      </c>
      <c r="W530" s="5123">
        <v>512</v>
      </c>
      <c r="X530" s="5123">
        <v>712</v>
      </c>
      <c r="Y530" s="5123">
        <v>8</v>
      </c>
      <c r="Z530" s="5123">
        <v>2</v>
      </c>
      <c r="AA530" s="5123" t="s">
        <v>2032</v>
      </c>
      <c r="AB530" s="5123" t="s">
        <v>2033</v>
      </c>
      <c r="AC530" s="5123" t="s">
        <v>2137</v>
      </c>
      <c r="AD530" s="3326" t="s">
        <v>2035</v>
      </c>
      <c r="AE530" s="3079" t="s">
        <v>6173</v>
      </c>
      <c r="AF530" s="1372" t="s">
        <v>857</v>
      </c>
      <c r="AG530" s="1364"/>
      <c r="AH530" s="3256">
        <v>270</v>
      </c>
      <c r="AI530" s="1364" t="s">
        <v>2137</v>
      </c>
      <c r="AJ530" s="1372" t="s">
        <v>854</v>
      </c>
      <c r="AK530" s="1364" t="s">
        <v>2142</v>
      </c>
      <c r="AL530" s="1372" t="s">
        <v>866</v>
      </c>
      <c r="AM530" s="1353" t="s">
        <v>867</v>
      </c>
      <c r="AN530" s="1353" t="s">
        <v>858</v>
      </c>
      <c r="AO530" s="1353">
        <v>2</v>
      </c>
      <c r="AP530" s="1353" t="s">
        <v>859</v>
      </c>
      <c r="AQ530" s="1353">
        <v>2</v>
      </c>
      <c r="AR530" s="1353"/>
      <c r="AS530" s="1353"/>
      <c r="AT530" s="1353"/>
      <c r="AU530" s="1353"/>
      <c r="AV530" s="860"/>
      <c r="AW530" s="5084" t="s">
        <v>2468</v>
      </c>
      <c r="AX530" s="5084" t="s">
        <v>2452</v>
      </c>
      <c r="AY530" s="5136" t="s">
        <v>3115</v>
      </c>
    </row>
    <row r="531" spans="1:51" s="239" customFormat="1">
      <c r="A531" s="5253"/>
      <c r="B531" s="5272"/>
      <c r="C531" s="5673"/>
      <c r="D531" s="3798"/>
      <c r="E531" s="5119"/>
      <c r="F531" s="5119"/>
      <c r="G531" s="3807"/>
      <c r="H531" s="3807"/>
      <c r="I531" s="3807"/>
      <c r="J531" s="3807"/>
      <c r="K531" s="3807"/>
      <c r="L531" s="3807"/>
      <c r="M531" s="3807"/>
      <c r="N531" s="3807"/>
      <c r="O531" s="3807"/>
      <c r="P531" s="3807"/>
      <c r="Q531" s="3807"/>
      <c r="R531" s="3807"/>
      <c r="S531" s="5119"/>
      <c r="T531" s="5119"/>
      <c r="U531" s="5629"/>
      <c r="V531" s="5119"/>
      <c r="W531" s="5119"/>
      <c r="X531" s="5119"/>
      <c r="Y531" s="5119"/>
      <c r="Z531" s="5119"/>
      <c r="AA531" s="5119"/>
      <c r="AB531" s="5119"/>
      <c r="AC531" s="5119"/>
      <c r="AD531" s="3326" t="s">
        <v>2035</v>
      </c>
      <c r="AE531" s="3072"/>
      <c r="AF531" s="1372" t="s">
        <v>857</v>
      </c>
      <c r="AG531" s="1364"/>
      <c r="AH531" s="3256">
        <v>1500</v>
      </c>
      <c r="AI531" s="1364" t="s">
        <v>2137</v>
      </c>
      <c r="AJ531" s="1372" t="s">
        <v>874</v>
      </c>
      <c r="AK531" s="1364" t="s">
        <v>2142</v>
      </c>
      <c r="AL531" s="122" t="s">
        <v>1158</v>
      </c>
      <c r="AM531" s="1372" t="s">
        <v>341</v>
      </c>
      <c r="AN531" s="1353" t="s">
        <v>858</v>
      </c>
      <c r="AO531" s="1353">
        <v>4</v>
      </c>
      <c r="AP531" s="1353" t="s">
        <v>859</v>
      </c>
      <c r="AQ531" s="1353">
        <v>4</v>
      </c>
      <c r="AR531" s="1353">
        <v>6</v>
      </c>
      <c r="AS531" s="1353" t="s">
        <v>875</v>
      </c>
      <c r="AT531" s="1353" t="s">
        <v>859</v>
      </c>
      <c r="AU531" s="1353" t="s">
        <v>876</v>
      </c>
      <c r="AV531" s="860" t="s">
        <v>877</v>
      </c>
      <c r="AW531" s="5085"/>
      <c r="AX531" s="5085"/>
      <c r="AY531" s="5807"/>
    </row>
    <row r="532" spans="1:51" s="239" customFormat="1" ht="13.5" thickBot="1">
      <c r="A532" s="5254"/>
      <c r="B532" s="5275"/>
      <c r="C532" s="5680"/>
      <c r="D532" s="3818"/>
      <c r="E532" s="5473"/>
      <c r="F532" s="5473"/>
      <c r="G532" s="3808"/>
      <c r="H532" s="3808"/>
      <c r="I532" s="3808"/>
      <c r="J532" s="3808"/>
      <c r="K532" s="3808"/>
      <c r="L532" s="3808"/>
      <c r="M532" s="3808"/>
      <c r="N532" s="3808"/>
      <c r="O532" s="3808"/>
      <c r="P532" s="3808"/>
      <c r="Q532" s="3808"/>
      <c r="R532" s="3808"/>
      <c r="S532" s="5473"/>
      <c r="T532" s="5473"/>
      <c r="U532" s="5768"/>
      <c r="V532" s="5473"/>
      <c r="W532" s="5473"/>
      <c r="X532" s="5473"/>
      <c r="Y532" s="5473"/>
      <c r="Z532" s="5473"/>
      <c r="AA532" s="5473"/>
      <c r="AB532" s="5473"/>
      <c r="AC532" s="5473"/>
      <c r="AD532" s="3337" t="s">
        <v>2035</v>
      </c>
      <c r="AE532" s="3074"/>
      <c r="AF532" s="1373" t="s">
        <v>857</v>
      </c>
      <c r="AG532" s="950"/>
      <c r="AH532" s="3260">
        <v>1300</v>
      </c>
      <c r="AI532" s="950" t="s">
        <v>2137</v>
      </c>
      <c r="AJ532" s="1373" t="s">
        <v>860</v>
      </c>
      <c r="AK532" s="950" t="s">
        <v>2142</v>
      </c>
      <c r="AL532" s="1359" t="s">
        <v>646</v>
      </c>
      <c r="AM532" s="1359" t="s">
        <v>647</v>
      </c>
      <c r="AN532" s="1359" t="s">
        <v>858</v>
      </c>
      <c r="AO532" s="1359">
        <v>2</v>
      </c>
      <c r="AP532" s="1359" t="s">
        <v>859</v>
      </c>
      <c r="AQ532" s="1359">
        <v>2</v>
      </c>
      <c r="AR532" s="1359"/>
      <c r="AS532" s="1359"/>
      <c r="AT532" s="1359"/>
      <c r="AU532" s="1359"/>
      <c r="AV532" s="2999"/>
      <c r="AW532" s="5121"/>
      <c r="AX532" s="5121"/>
      <c r="AY532" s="5137"/>
    </row>
    <row r="533" spans="1:51" s="239" customFormat="1">
      <c r="A533" s="5252" t="s">
        <v>3890</v>
      </c>
      <c r="B533" s="5274" t="s">
        <v>2648</v>
      </c>
      <c r="C533" s="5716" t="s">
        <v>1091</v>
      </c>
      <c r="D533" s="5472" t="s">
        <v>3422</v>
      </c>
      <c r="E533" s="5472" t="s">
        <v>2165</v>
      </c>
      <c r="F533" s="5472" t="s">
        <v>3451</v>
      </c>
      <c r="G533" s="3827" t="s">
        <v>2028</v>
      </c>
      <c r="H533" s="3827" t="s">
        <v>2028</v>
      </c>
      <c r="I533" s="3827" t="s">
        <v>2029</v>
      </c>
      <c r="J533" s="3827" t="s">
        <v>2029</v>
      </c>
      <c r="K533" s="3827">
        <v>9</v>
      </c>
      <c r="L533" s="3827">
        <v>0</v>
      </c>
      <c r="M533" s="3827">
        <v>31</v>
      </c>
      <c r="N533" s="3827">
        <v>9</v>
      </c>
      <c r="O533" s="3827">
        <v>0</v>
      </c>
      <c r="P533" s="3827">
        <v>31</v>
      </c>
      <c r="Q533" s="3827" t="s">
        <v>2140</v>
      </c>
      <c r="R533" s="3827" t="s">
        <v>2141</v>
      </c>
      <c r="S533" s="5472">
        <v>10688</v>
      </c>
      <c r="T533" s="5472">
        <v>10688</v>
      </c>
      <c r="U533" s="5472">
        <v>12790</v>
      </c>
      <c r="V533" s="5472">
        <v>384</v>
      </c>
      <c r="W533" s="5472">
        <v>384</v>
      </c>
      <c r="X533" s="5472">
        <v>574</v>
      </c>
      <c r="Y533" s="5472">
        <v>8</v>
      </c>
      <c r="Z533" s="5472">
        <v>2</v>
      </c>
      <c r="AA533" s="5472" t="s">
        <v>2032</v>
      </c>
      <c r="AB533" s="5472" t="s">
        <v>2033</v>
      </c>
      <c r="AC533" s="5472" t="s">
        <v>2137</v>
      </c>
      <c r="AD533" s="3338" t="s">
        <v>2035</v>
      </c>
      <c r="AE533" s="3075"/>
      <c r="AF533" s="203" t="s">
        <v>857</v>
      </c>
      <c r="AG533" s="868"/>
      <c r="AH533" s="273">
        <v>270</v>
      </c>
      <c r="AI533" s="868" t="s">
        <v>2137</v>
      </c>
      <c r="AJ533" s="203" t="s">
        <v>854</v>
      </c>
      <c r="AK533" s="868" t="s">
        <v>2142</v>
      </c>
      <c r="AL533" s="203" t="s">
        <v>1218</v>
      </c>
      <c r="AM533" s="203" t="s">
        <v>1219</v>
      </c>
      <c r="AN533" s="273" t="s">
        <v>858</v>
      </c>
      <c r="AO533" s="273">
        <v>2</v>
      </c>
      <c r="AP533" s="273" t="s">
        <v>859</v>
      </c>
      <c r="AQ533" s="273">
        <v>2</v>
      </c>
      <c r="AR533" s="273"/>
      <c r="AS533" s="273"/>
      <c r="AT533" s="273"/>
      <c r="AU533" s="273"/>
      <c r="AV533" s="846"/>
      <c r="AW533" s="5156" t="s">
        <v>2468</v>
      </c>
      <c r="AX533" s="5156" t="s">
        <v>2452</v>
      </c>
      <c r="AY533" s="5813" t="s">
        <v>3115</v>
      </c>
    </row>
    <row r="534" spans="1:51" s="239" customFormat="1">
      <c r="A534" s="5253"/>
      <c r="B534" s="5272"/>
      <c r="C534" s="5673"/>
      <c r="D534" s="5119"/>
      <c r="E534" s="5119"/>
      <c r="F534" s="5119"/>
      <c r="G534" s="3807"/>
      <c r="H534" s="3807"/>
      <c r="I534" s="3807"/>
      <c r="J534" s="3807"/>
      <c r="K534" s="3807"/>
      <c r="L534" s="3807"/>
      <c r="M534" s="3807"/>
      <c r="N534" s="3807"/>
      <c r="O534" s="3807"/>
      <c r="P534" s="3807"/>
      <c r="Q534" s="3807"/>
      <c r="R534" s="3807"/>
      <c r="S534" s="5119"/>
      <c r="T534" s="5119"/>
      <c r="U534" s="5119"/>
      <c r="V534" s="5119"/>
      <c r="W534" s="5119"/>
      <c r="X534" s="5119"/>
      <c r="Y534" s="5119"/>
      <c r="Z534" s="5119"/>
      <c r="AA534" s="5119"/>
      <c r="AB534" s="5119"/>
      <c r="AC534" s="5119"/>
      <c r="AD534" s="3326" t="s">
        <v>2035</v>
      </c>
      <c r="AE534" s="3072"/>
      <c r="AF534" s="1353" t="s">
        <v>857</v>
      </c>
      <c r="AG534" s="1364"/>
      <c r="AH534" s="3256">
        <v>1500</v>
      </c>
      <c r="AI534" s="1364" t="s">
        <v>2137</v>
      </c>
      <c r="AJ534" s="1372" t="s">
        <v>874</v>
      </c>
      <c r="AK534" s="1364" t="s">
        <v>2142</v>
      </c>
      <c r="AL534" s="1353" t="s">
        <v>344</v>
      </c>
      <c r="AM534" s="1372" t="s">
        <v>341</v>
      </c>
      <c r="AN534" s="1353" t="s">
        <v>858</v>
      </c>
      <c r="AO534" s="1353">
        <v>2</v>
      </c>
      <c r="AP534" s="1353" t="s">
        <v>859</v>
      </c>
      <c r="AQ534" s="1353">
        <v>2</v>
      </c>
      <c r="AR534" s="1353">
        <v>3</v>
      </c>
      <c r="AS534" s="1353" t="s">
        <v>875</v>
      </c>
      <c r="AT534" s="1353" t="s">
        <v>859</v>
      </c>
      <c r="AU534" s="1353" t="s">
        <v>876</v>
      </c>
      <c r="AV534" s="860" t="s">
        <v>877</v>
      </c>
      <c r="AW534" s="5085"/>
      <c r="AX534" s="5085"/>
      <c r="AY534" s="5807"/>
    </row>
    <row r="535" spans="1:51" s="239" customFormat="1">
      <c r="A535" s="5253"/>
      <c r="B535" s="5272"/>
      <c r="C535" s="5674"/>
      <c r="D535" s="5120"/>
      <c r="E535" s="5120"/>
      <c r="F535" s="5120"/>
      <c r="G535" s="3811"/>
      <c r="H535" s="3811"/>
      <c r="I535" s="3811"/>
      <c r="J535" s="3811"/>
      <c r="K535" s="3811"/>
      <c r="L535" s="3811"/>
      <c r="M535" s="3811"/>
      <c r="N535" s="3811"/>
      <c r="O535" s="3811"/>
      <c r="P535" s="3811"/>
      <c r="Q535" s="3811"/>
      <c r="R535" s="3811"/>
      <c r="S535" s="5120"/>
      <c r="T535" s="5120"/>
      <c r="U535" s="5119"/>
      <c r="V535" s="5120"/>
      <c r="W535" s="5120"/>
      <c r="X535" s="5119"/>
      <c r="Y535" s="5120"/>
      <c r="Z535" s="5120"/>
      <c r="AA535" s="5120"/>
      <c r="AB535" s="5120"/>
      <c r="AC535" s="5120"/>
      <c r="AD535" s="3326" t="s">
        <v>2035</v>
      </c>
      <c r="AE535" s="3071"/>
      <c r="AF535" s="1372" t="s">
        <v>857</v>
      </c>
      <c r="AG535" s="1364"/>
      <c r="AH535" s="3256">
        <v>1300</v>
      </c>
      <c r="AI535" s="1364" t="s">
        <v>2137</v>
      </c>
      <c r="AJ535" s="1372" t="s">
        <v>860</v>
      </c>
      <c r="AK535" s="1364" t="s">
        <v>2142</v>
      </c>
      <c r="AL535" s="1353" t="s">
        <v>646</v>
      </c>
      <c r="AM535" s="1353" t="s">
        <v>647</v>
      </c>
      <c r="AN535" s="1353" t="s">
        <v>858</v>
      </c>
      <c r="AO535" s="1353">
        <v>2</v>
      </c>
      <c r="AP535" s="1353" t="s">
        <v>859</v>
      </c>
      <c r="AQ535" s="1353">
        <v>2</v>
      </c>
      <c r="AR535" s="1353"/>
      <c r="AS535" s="1353"/>
      <c r="AT535" s="1353"/>
      <c r="AU535" s="1353"/>
      <c r="AV535" s="860"/>
      <c r="AW535" s="5086"/>
      <c r="AX535" s="5086"/>
      <c r="AY535" s="5808"/>
    </row>
    <row r="536" spans="1:51" s="239" customFormat="1">
      <c r="A536" s="5253"/>
      <c r="B536" s="5271" t="s">
        <v>2648</v>
      </c>
      <c r="C536" s="5672" t="s">
        <v>3641</v>
      </c>
      <c r="D536" s="5123" t="s">
        <v>3423</v>
      </c>
      <c r="E536" s="5123" t="s">
        <v>2165</v>
      </c>
      <c r="F536" s="5123" t="s">
        <v>3452</v>
      </c>
      <c r="G536" s="3806" t="s">
        <v>2028</v>
      </c>
      <c r="H536" s="3806" t="s">
        <v>2028</v>
      </c>
      <c r="I536" s="3806" t="s">
        <v>2029</v>
      </c>
      <c r="J536" s="3806" t="s">
        <v>2029</v>
      </c>
      <c r="K536" s="3806">
        <v>9</v>
      </c>
      <c r="L536" s="3806">
        <v>0</v>
      </c>
      <c r="M536" s="3806">
        <v>31</v>
      </c>
      <c r="N536" s="3806">
        <v>9</v>
      </c>
      <c r="O536" s="3806">
        <v>0</v>
      </c>
      <c r="P536" s="3806">
        <v>31</v>
      </c>
      <c r="Q536" s="3806" t="s">
        <v>2140</v>
      </c>
      <c r="R536" s="3806" t="s">
        <v>2141</v>
      </c>
      <c r="S536" s="5123">
        <v>12910</v>
      </c>
      <c r="T536" s="5123">
        <v>12910</v>
      </c>
      <c r="U536" s="5123">
        <v>16440</v>
      </c>
      <c r="V536" s="5123">
        <v>512</v>
      </c>
      <c r="W536" s="5123">
        <v>512</v>
      </c>
      <c r="X536" s="5123">
        <v>652</v>
      </c>
      <c r="Y536" s="5123">
        <v>8</v>
      </c>
      <c r="Z536" s="5123">
        <v>2</v>
      </c>
      <c r="AA536" s="5123" t="s">
        <v>2032</v>
      </c>
      <c r="AB536" s="5123" t="s">
        <v>2033</v>
      </c>
      <c r="AC536" s="5123" t="s">
        <v>2137</v>
      </c>
      <c r="AD536" s="3326" t="s">
        <v>2035</v>
      </c>
      <c r="AE536" s="3079" t="s">
        <v>6172</v>
      </c>
      <c r="AF536" s="1372" t="s">
        <v>857</v>
      </c>
      <c r="AG536" s="1364"/>
      <c r="AH536" s="3256">
        <v>270</v>
      </c>
      <c r="AI536" s="1364" t="s">
        <v>2137</v>
      </c>
      <c r="AJ536" s="1372" t="s">
        <v>854</v>
      </c>
      <c r="AK536" s="1364" t="s">
        <v>2142</v>
      </c>
      <c r="AL536" s="18" t="s">
        <v>1135</v>
      </c>
      <c r="AM536" s="18" t="s">
        <v>1134</v>
      </c>
      <c r="AN536" s="1353" t="s">
        <v>858</v>
      </c>
      <c r="AO536" s="1353">
        <v>2</v>
      </c>
      <c r="AP536" s="1353" t="s">
        <v>859</v>
      </c>
      <c r="AQ536" s="1353">
        <v>2</v>
      </c>
      <c r="AR536" s="1353"/>
      <c r="AS536" s="1353"/>
      <c r="AT536" s="1353"/>
      <c r="AU536" s="1353"/>
      <c r="AV536" s="860"/>
      <c r="AW536" s="5084" t="s">
        <v>2468</v>
      </c>
      <c r="AX536" s="5084" t="s">
        <v>2452</v>
      </c>
      <c r="AY536" s="5136" t="s">
        <v>3115</v>
      </c>
    </row>
    <row r="537" spans="1:51" s="239" customFormat="1">
      <c r="A537" s="5253"/>
      <c r="B537" s="5272"/>
      <c r="C537" s="5673"/>
      <c r="D537" s="5119"/>
      <c r="E537" s="5119"/>
      <c r="F537" s="5119"/>
      <c r="G537" s="3807"/>
      <c r="H537" s="3807"/>
      <c r="I537" s="3807"/>
      <c r="J537" s="3807"/>
      <c r="K537" s="3807"/>
      <c r="L537" s="3807"/>
      <c r="M537" s="3807"/>
      <c r="N537" s="3807"/>
      <c r="O537" s="3807"/>
      <c r="P537" s="3807"/>
      <c r="Q537" s="3807"/>
      <c r="R537" s="3807"/>
      <c r="S537" s="5119"/>
      <c r="T537" s="5119"/>
      <c r="U537" s="5119"/>
      <c r="V537" s="5119"/>
      <c r="W537" s="5119"/>
      <c r="X537" s="5119"/>
      <c r="Y537" s="5119"/>
      <c r="Z537" s="5119"/>
      <c r="AA537" s="5119"/>
      <c r="AB537" s="5119"/>
      <c r="AC537" s="5119"/>
      <c r="AD537" s="3326" t="s">
        <v>2035</v>
      </c>
      <c r="AE537" s="3072"/>
      <c r="AF537" s="1353" t="s">
        <v>857</v>
      </c>
      <c r="AG537" s="1364"/>
      <c r="AH537" s="3256">
        <v>1500</v>
      </c>
      <c r="AI537" s="1364" t="s">
        <v>2137</v>
      </c>
      <c r="AJ537" s="1372" t="s">
        <v>874</v>
      </c>
      <c r="AK537" s="1364" t="s">
        <v>2142</v>
      </c>
      <c r="AL537" s="1353" t="s">
        <v>344</v>
      </c>
      <c r="AM537" s="1372" t="s">
        <v>341</v>
      </c>
      <c r="AN537" s="1353" t="s">
        <v>858</v>
      </c>
      <c r="AO537" s="1353">
        <v>2</v>
      </c>
      <c r="AP537" s="1353" t="s">
        <v>859</v>
      </c>
      <c r="AQ537" s="1353">
        <v>2</v>
      </c>
      <c r="AR537" s="1353">
        <v>3</v>
      </c>
      <c r="AS537" s="1353" t="s">
        <v>875</v>
      </c>
      <c r="AT537" s="1353" t="s">
        <v>859</v>
      </c>
      <c r="AU537" s="1353" t="s">
        <v>876</v>
      </c>
      <c r="AV537" s="860" t="s">
        <v>877</v>
      </c>
      <c r="AW537" s="5085"/>
      <c r="AX537" s="5085"/>
      <c r="AY537" s="5807"/>
    </row>
    <row r="538" spans="1:51" s="239" customFormat="1">
      <c r="A538" s="5253"/>
      <c r="B538" s="5272"/>
      <c r="C538" s="5674"/>
      <c r="D538" s="5120"/>
      <c r="E538" s="5120"/>
      <c r="F538" s="5120"/>
      <c r="G538" s="3811"/>
      <c r="H538" s="3811"/>
      <c r="I538" s="3811"/>
      <c r="J538" s="3811"/>
      <c r="K538" s="3811"/>
      <c r="L538" s="3811"/>
      <c r="M538" s="3811"/>
      <c r="N538" s="3811"/>
      <c r="O538" s="3811"/>
      <c r="P538" s="3811"/>
      <c r="Q538" s="3811"/>
      <c r="R538" s="3811"/>
      <c r="S538" s="5120"/>
      <c r="T538" s="5120"/>
      <c r="U538" s="5119"/>
      <c r="V538" s="5120"/>
      <c r="W538" s="5120"/>
      <c r="X538" s="5119"/>
      <c r="Y538" s="5120"/>
      <c r="Z538" s="5120"/>
      <c r="AA538" s="5120"/>
      <c r="AB538" s="5120"/>
      <c r="AC538" s="5120"/>
      <c r="AD538" s="3326" t="s">
        <v>2035</v>
      </c>
      <c r="AE538" s="3071"/>
      <c r="AF538" s="1372" t="s">
        <v>857</v>
      </c>
      <c r="AG538" s="1364"/>
      <c r="AH538" s="3256">
        <v>1300</v>
      </c>
      <c r="AI538" s="1364" t="s">
        <v>2137</v>
      </c>
      <c r="AJ538" s="1372" t="s">
        <v>860</v>
      </c>
      <c r="AK538" s="1364" t="s">
        <v>2142</v>
      </c>
      <c r="AL538" s="1353" t="s">
        <v>646</v>
      </c>
      <c r="AM538" s="1353" t="s">
        <v>647</v>
      </c>
      <c r="AN538" s="1353" t="s">
        <v>858</v>
      </c>
      <c r="AO538" s="1353">
        <v>2</v>
      </c>
      <c r="AP538" s="1353" t="s">
        <v>859</v>
      </c>
      <c r="AQ538" s="1353">
        <v>2</v>
      </c>
      <c r="AR538" s="1353"/>
      <c r="AS538" s="1353"/>
      <c r="AT538" s="1353"/>
      <c r="AU538" s="1353"/>
      <c r="AV538" s="860"/>
      <c r="AW538" s="5086"/>
      <c r="AX538" s="5086"/>
      <c r="AY538" s="5808"/>
    </row>
    <row r="539" spans="1:51" s="239" customFormat="1">
      <c r="A539" s="5253"/>
      <c r="B539" s="5271" t="s">
        <v>2648</v>
      </c>
      <c r="C539" s="5672" t="s">
        <v>3642</v>
      </c>
      <c r="D539" s="3806" t="s">
        <v>3424</v>
      </c>
      <c r="E539" s="5123" t="s">
        <v>2165</v>
      </c>
      <c r="F539" s="5123" t="s">
        <v>3453</v>
      </c>
      <c r="G539" s="3806" t="s">
        <v>2028</v>
      </c>
      <c r="H539" s="3806" t="s">
        <v>2028</v>
      </c>
      <c r="I539" s="3806" t="s">
        <v>2029</v>
      </c>
      <c r="J539" s="3806" t="s">
        <v>2029</v>
      </c>
      <c r="K539" s="3806">
        <v>9</v>
      </c>
      <c r="L539" s="3806">
        <v>0</v>
      </c>
      <c r="M539" s="3806">
        <v>31</v>
      </c>
      <c r="N539" s="3806">
        <v>9</v>
      </c>
      <c r="O539" s="3806">
        <v>0</v>
      </c>
      <c r="P539" s="3806">
        <v>31</v>
      </c>
      <c r="Q539" s="3806" t="s">
        <v>2140</v>
      </c>
      <c r="R539" s="3806" t="s">
        <v>2141</v>
      </c>
      <c r="S539" s="5123">
        <v>12910</v>
      </c>
      <c r="T539" s="5123">
        <v>12910</v>
      </c>
      <c r="U539" s="5123">
        <v>22192</v>
      </c>
      <c r="V539" s="5123">
        <v>512</v>
      </c>
      <c r="W539" s="5123">
        <v>512</v>
      </c>
      <c r="X539" s="5123">
        <v>712</v>
      </c>
      <c r="Y539" s="5123">
        <v>8</v>
      </c>
      <c r="Z539" s="5123">
        <v>2</v>
      </c>
      <c r="AA539" s="5123" t="s">
        <v>2032</v>
      </c>
      <c r="AB539" s="5123" t="s">
        <v>2033</v>
      </c>
      <c r="AC539" s="5123" t="s">
        <v>2137</v>
      </c>
      <c r="AD539" s="3326" t="s">
        <v>2035</v>
      </c>
      <c r="AE539" s="3079" t="s">
        <v>6173</v>
      </c>
      <c r="AF539" s="1372" t="s">
        <v>857</v>
      </c>
      <c r="AG539" s="1364"/>
      <c r="AH539" s="3256">
        <v>270</v>
      </c>
      <c r="AI539" s="1364" t="s">
        <v>2137</v>
      </c>
      <c r="AJ539" s="1372" t="s">
        <v>854</v>
      </c>
      <c r="AK539" s="1364" t="s">
        <v>2142</v>
      </c>
      <c r="AL539" s="1372" t="s">
        <v>866</v>
      </c>
      <c r="AM539" s="1353" t="s">
        <v>867</v>
      </c>
      <c r="AN539" s="1353" t="s">
        <v>858</v>
      </c>
      <c r="AO539" s="1353">
        <v>2</v>
      </c>
      <c r="AP539" s="1353" t="s">
        <v>859</v>
      </c>
      <c r="AQ539" s="1353">
        <v>2</v>
      </c>
      <c r="AR539" s="1353"/>
      <c r="AS539" s="1353"/>
      <c r="AT539" s="1353"/>
      <c r="AU539" s="1353"/>
      <c r="AV539" s="860"/>
      <c r="AW539" s="5084" t="s">
        <v>2468</v>
      </c>
      <c r="AX539" s="5084" t="s">
        <v>2452</v>
      </c>
      <c r="AY539" s="5136" t="s">
        <v>3115</v>
      </c>
    </row>
    <row r="540" spans="1:51" s="239" customFormat="1">
      <c r="A540" s="5253"/>
      <c r="B540" s="5272"/>
      <c r="C540" s="5673"/>
      <c r="D540" s="3807"/>
      <c r="E540" s="5119"/>
      <c r="F540" s="5119"/>
      <c r="G540" s="3807"/>
      <c r="H540" s="3807"/>
      <c r="I540" s="3807"/>
      <c r="J540" s="3807"/>
      <c r="K540" s="3807"/>
      <c r="L540" s="3807"/>
      <c r="M540" s="3807"/>
      <c r="N540" s="3807"/>
      <c r="O540" s="3807"/>
      <c r="P540" s="3807"/>
      <c r="Q540" s="3807"/>
      <c r="R540" s="3807"/>
      <c r="S540" s="5119"/>
      <c r="T540" s="5119"/>
      <c r="U540" s="5119"/>
      <c r="V540" s="5119"/>
      <c r="W540" s="5119"/>
      <c r="X540" s="5119"/>
      <c r="Y540" s="5119"/>
      <c r="Z540" s="5119"/>
      <c r="AA540" s="5119"/>
      <c r="AB540" s="5119"/>
      <c r="AC540" s="5119"/>
      <c r="AD540" s="3326" t="s">
        <v>2035</v>
      </c>
      <c r="AE540" s="3072"/>
      <c r="AF540" s="1353" t="s">
        <v>857</v>
      </c>
      <c r="AG540" s="1364"/>
      <c r="AH540" s="3256">
        <v>1500</v>
      </c>
      <c r="AI540" s="1364" t="s">
        <v>2137</v>
      </c>
      <c r="AJ540" s="1372" t="s">
        <v>874</v>
      </c>
      <c r="AK540" s="1364" t="s">
        <v>2142</v>
      </c>
      <c r="AL540" s="1353" t="s">
        <v>344</v>
      </c>
      <c r="AM540" s="1372" t="s">
        <v>341</v>
      </c>
      <c r="AN540" s="1353" t="s">
        <v>858</v>
      </c>
      <c r="AO540" s="1353">
        <v>2</v>
      </c>
      <c r="AP540" s="1353" t="s">
        <v>859</v>
      </c>
      <c r="AQ540" s="1353">
        <v>2</v>
      </c>
      <c r="AR540" s="1353">
        <v>3</v>
      </c>
      <c r="AS540" s="1353" t="s">
        <v>875</v>
      </c>
      <c r="AT540" s="1353" t="s">
        <v>859</v>
      </c>
      <c r="AU540" s="1353" t="s">
        <v>876</v>
      </c>
      <c r="AV540" s="860" t="s">
        <v>877</v>
      </c>
      <c r="AW540" s="5085"/>
      <c r="AX540" s="5085"/>
      <c r="AY540" s="5807"/>
    </row>
    <row r="541" spans="1:51" s="239" customFormat="1" ht="13.5" thickBot="1">
      <c r="A541" s="5254"/>
      <c r="B541" s="5275"/>
      <c r="C541" s="5680"/>
      <c r="D541" s="3808"/>
      <c r="E541" s="5473"/>
      <c r="F541" s="5473"/>
      <c r="G541" s="3808"/>
      <c r="H541" s="3808"/>
      <c r="I541" s="3808"/>
      <c r="J541" s="3808"/>
      <c r="K541" s="3808"/>
      <c r="L541" s="3808"/>
      <c r="M541" s="3808"/>
      <c r="N541" s="3808"/>
      <c r="O541" s="3808"/>
      <c r="P541" s="3808"/>
      <c r="Q541" s="3808"/>
      <c r="R541" s="3808"/>
      <c r="S541" s="5473"/>
      <c r="T541" s="5473"/>
      <c r="U541" s="5473"/>
      <c r="V541" s="5473"/>
      <c r="W541" s="5473"/>
      <c r="X541" s="5473"/>
      <c r="Y541" s="5473"/>
      <c r="Z541" s="5473"/>
      <c r="AA541" s="5473"/>
      <c r="AB541" s="5473"/>
      <c r="AC541" s="5473"/>
      <c r="AD541" s="3337" t="s">
        <v>2035</v>
      </c>
      <c r="AE541" s="3074"/>
      <c r="AF541" s="1373" t="s">
        <v>857</v>
      </c>
      <c r="AG541" s="950"/>
      <c r="AH541" s="3260">
        <v>1300</v>
      </c>
      <c r="AI541" s="950" t="s">
        <v>2137</v>
      </c>
      <c r="AJ541" s="1373" t="s">
        <v>860</v>
      </c>
      <c r="AK541" s="950" t="s">
        <v>2142</v>
      </c>
      <c r="AL541" s="1359" t="s">
        <v>646</v>
      </c>
      <c r="AM541" s="1359" t="s">
        <v>647</v>
      </c>
      <c r="AN541" s="1359" t="s">
        <v>858</v>
      </c>
      <c r="AO541" s="1359">
        <v>2</v>
      </c>
      <c r="AP541" s="1359" t="s">
        <v>859</v>
      </c>
      <c r="AQ541" s="1359">
        <v>2</v>
      </c>
      <c r="AR541" s="1359"/>
      <c r="AS541" s="1359"/>
      <c r="AT541" s="1359"/>
      <c r="AU541" s="1359"/>
      <c r="AV541" s="2999"/>
      <c r="AW541" s="5121"/>
      <c r="AX541" s="5121"/>
      <c r="AY541" s="5137"/>
    </row>
    <row r="542" spans="1:51" s="239" customFormat="1">
      <c r="A542" s="5252" t="s">
        <v>4068</v>
      </c>
      <c r="B542" s="5274" t="s">
        <v>3263</v>
      </c>
      <c r="C542" s="5716" t="s">
        <v>3631</v>
      </c>
      <c r="D542" s="5472" t="s">
        <v>3417</v>
      </c>
      <c r="E542" s="5472" t="s">
        <v>2138</v>
      </c>
      <c r="F542" s="5472" t="s">
        <v>3438</v>
      </c>
      <c r="G542" s="3827" t="s">
        <v>2028</v>
      </c>
      <c r="H542" s="3827" t="s">
        <v>2028</v>
      </c>
      <c r="I542" s="3827" t="s">
        <v>2029</v>
      </c>
      <c r="J542" s="3827" t="s">
        <v>2029</v>
      </c>
      <c r="K542" s="3827">
        <v>6</v>
      </c>
      <c r="L542" s="3827">
        <v>0</v>
      </c>
      <c r="M542" s="3827">
        <v>12</v>
      </c>
      <c r="N542" s="3827">
        <v>6</v>
      </c>
      <c r="O542" s="3827">
        <v>0</v>
      </c>
      <c r="P542" s="3827">
        <v>12</v>
      </c>
      <c r="Q542" s="3827" t="s">
        <v>2140</v>
      </c>
      <c r="R542" s="3827" t="s">
        <v>2141</v>
      </c>
      <c r="S542" s="5472">
        <v>640</v>
      </c>
      <c r="T542" s="5472">
        <v>640</v>
      </c>
      <c r="U542" s="5472">
        <v>2966</v>
      </c>
      <c r="V542" s="5472">
        <v>512</v>
      </c>
      <c r="W542" s="5472">
        <v>512</v>
      </c>
      <c r="X542" s="5472">
        <v>830</v>
      </c>
      <c r="Y542" s="5472">
        <v>1</v>
      </c>
      <c r="Z542" s="5472">
        <v>1</v>
      </c>
      <c r="AA542" s="5472" t="s">
        <v>2136</v>
      </c>
      <c r="AB542" s="5472" t="s">
        <v>2136</v>
      </c>
      <c r="AC542" s="5472" t="s">
        <v>2137</v>
      </c>
      <c r="AD542" s="3338" t="s">
        <v>2035</v>
      </c>
      <c r="AE542" s="3075"/>
      <c r="AF542" s="203" t="s">
        <v>857</v>
      </c>
      <c r="AG542" s="868"/>
      <c r="AH542" s="273">
        <v>270</v>
      </c>
      <c r="AI542" s="868" t="s">
        <v>2137</v>
      </c>
      <c r="AJ542" s="203" t="s">
        <v>854</v>
      </c>
      <c r="AK542" s="868" t="s">
        <v>2142</v>
      </c>
      <c r="AL542" s="203" t="s">
        <v>1218</v>
      </c>
      <c r="AM542" s="273" t="s">
        <v>1219</v>
      </c>
      <c r="AN542" s="273" t="s">
        <v>858</v>
      </c>
      <c r="AO542" s="273">
        <v>2</v>
      </c>
      <c r="AP542" s="273" t="s">
        <v>859</v>
      </c>
      <c r="AQ542" s="273">
        <v>2</v>
      </c>
      <c r="AR542" s="273"/>
      <c r="AS542" s="273"/>
      <c r="AT542" s="273"/>
      <c r="AU542" s="273"/>
      <c r="AV542" s="846"/>
      <c r="AW542" s="5156" t="s">
        <v>2451</v>
      </c>
      <c r="AX542" s="5156" t="s">
        <v>2452</v>
      </c>
      <c r="AY542" s="5813" t="s">
        <v>3115</v>
      </c>
    </row>
    <row r="543" spans="1:51" s="239" customFormat="1">
      <c r="A543" s="5253"/>
      <c r="B543" s="5272"/>
      <c r="C543" s="5673"/>
      <c r="D543" s="3807"/>
      <c r="E543" s="5119"/>
      <c r="F543" s="5119"/>
      <c r="G543" s="3807"/>
      <c r="H543" s="3807"/>
      <c r="I543" s="3807"/>
      <c r="J543" s="3807"/>
      <c r="K543" s="3807"/>
      <c r="L543" s="3807"/>
      <c r="M543" s="3807"/>
      <c r="N543" s="3807"/>
      <c r="O543" s="3807"/>
      <c r="P543" s="3807"/>
      <c r="Q543" s="3807"/>
      <c r="R543" s="3807"/>
      <c r="S543" s="5119"/>
      <c r="T543" s="5119"/>
      <c r="U543" s="5119"/>
      <c r="V543" s="4824"/>
      <c r="W543" s="4824"/>
      <c r="X543" s="5119"/>
      <c r="Y543" s="5119"/>
      <c r="Z543" s="5119"/>
      <c r="AA543" s="5119"/>
      <c r="AB543" s="5119"/>
      <c r="AC543" s="5119"/>
      <c r="AD543" s="3326" t="s">
        <v>2035</v>
      </c>
      <c r="AE543" s="3072"/>
      <c r="AF543" s="1372" t="s">
        <v>857</v>
      </c>
      <c r="AG543" s="1364"/>
      <c r="AH543" s="3256">
        <v>1400</v>
      </c>
      <c r="AI543" s="1364" t="s">
        <v>2137</v>
      </c>
      <c r="AJ543" s="1372" t="s">
        <v>868</v>
      </c>
      <c r="AK543" s="1364" t="s">
        <v>2142</v>
      </c>
      <c r="AL543" s="1372" t="s">
        <v>340</v>
      </c>
      <c r="AM543" s="1372" t="s">
        <v>340</v>
      </c>
      <c r="AN543" s="1353" t="s">
        <v>858</v>
      </c>
      <c r="AO543" s="1353">
        <v>8</v>
      </c>
      <c r="AP543" s="1353" t="s">
        <v>859</v>
      </c>
      <c r="AQ543" s="1353">
        <v>8</v>
      </c>
      <c r="AR543" s="1353"/>
      <c r="AS543" s="1353"/>
      <c r="AT543" s="1353"/>
      <c r="AU543" s="1353"/>
      <c r="AV543" s="860"/>
      <c r="AW543" s="5085"/>
      <c r="AX543" s="5085"/>
      <c r="AY543" s="5807"/>
    </row>
    <row r="544" spans="1:51" s="239" customFormat="1" ht="13.5" thickBot="1">
      <c r="A544" s="5254"/>
      <c r="B544" s="5275"/>
      <c r="C544" s="5680"/>
      <c r="D544" s="3808"/>
      <c r="E544" s="5473"/>
      <c r="F544" s="5473"/>
      <c r="G544" s="3808"/>
      <c r="H544" s="3808"/>
      <c r="I544" s="3808"/>
      <c r="J544" s="3808"/>
      <c r="K544" s="3808"/>
      <c r="L544" s="3808"/>
      <c r="M544" s="3808"/>
      <c r="N544" s="3808"/>
      <c r="O544" s="3808"/>
      <c r="P544" s="3808"/>
      <c r="Q544" s="3808"/>
      <c r="R544" s="3808"/>
      <c r="S544" s="5473"/>
      <c r="T544" s="5473"/>
      <c r="U544" s="5473"/>
      <c r="V544" s="4825"/>
      <c r="W544" s="4825"/>
      <c r="X544" s="5473"/>
      <c r="Y544" s="5473"/>
      <c r="Z544" s="5473"/>
      <c r="AA544" s="5473"/>
      <c r="AB544" s="5473"/>
      <c r="AC544" s="5473"/>
      <c r="AD544" s="3337" t="s">
        <v>2035</v>
      </c>
      <c r="AE544" s="3074"/>
      <c r="AF544" s="1373" t="s">
        <v>857</v>
      </c>
      <c r="AG544" s="950"/>
      <c r="AH544" s="3260">
        <v>1300</v>
      </c>
      <c r="AI544" s="950" t="s">
        <v>2137</v>
      </c>
      <c r="AJ544" s="1373" t="s">
        <v>860</v>
      </c>
      <c r="AK544" s="950" t="s">
        <v>2142</v>
      </c>
      <c r="AL544" s="1359" t="s">
        <v>646</v>
      </c>
      <c r="AM544" s="1359" t="s">
        <v>647</v>
      </c>
      <c r="AN544" s="1359" t="s">
        <v>858</v>
      </c>
      <c r="AO544" s="1359">
        <v>2</v>
      </c>
      <c r="AP544" s="1359" t="s">
        <v>859</v>
      </c>
      <c r="AQ544" s="1359">
        <v>2</v>
      </c>
      <c r="AR544" s="1359"/>
      <c r="AS544" s="1359"/>
      <c r="AT544" s="1359"/>
      <c r="AU544" s="1359"/>
      <c r="AV544" s="2999"/>
      <c r="AW544" s="5121"/>
      <c r="AX544" s="5121"/>
      <c r="AY544" s="5137"/>
    </row>
    <row r="545" spans="1:93" s="41" customFormat="1">
      <c r="A545" s="5720" t="s">
        <v>886</v>
      </c>
      <c r="B545" s="5795" t="s">
        <v>2648</v>
      </c>
      <c r="C545" s="5716" t="s">
        <v>410</v>
      </c>
      <c r="D545" s="3827" t="s">
        <v>433</v>
      </c>
      <c r="E545" s="5472" t="s">
        <v>2252</v>
      </c>
      <c r="F545" s="5472" t="s">
        <v>1515</v>
      </c>
      <c r="G545" s="3827" t="s">
        <v>2028</v>
      </c>
      <c r="H545" s="3827" t="s">
        <v>2028</v>
      </c>
      <c r="I545" s="3827" t="s">
        <v>2029</v>
      </c>
      <c r="J545" s="3827" t="s">
        <v>2029</v>
      </c>
      <c r="K545" s="3827">
        <v>8</v>
      </c>
      <c r="L545" s="3827">
        <v>0</v>
      </c>
      <c r="M545" s="3827">
        <v>31</v>
      </c>
      <c r="N545" s="3827">
        <v>8</v>
      </c>
      <c r="O545" s="3827">
        <v>0</v>
      </c>
      <c r="P545" s="3827">
        <v>31</v>
      </c>
      <c r="Q545" s="3827" t="s">
        <v>2140</v>
      </c>
      <c r="R545" s="3827" t="s">
        <v>2247</v>
      </c>
      <c r="S545" s="3827">
        <v>4192</v>
      </c>
      <c r="T545" s="3827">
        <v>4192</v>
      </c>
      <c r="U545" s="3827">
        <v>5088</v>
      </c>
      <c r="V545" s="3827">
        <v>384</v>
      </c>
      <c r="W545" s="3827">
        <v>384</v>
      </c>
      <c r="X545" s="3827">
        <v>768</v>
      </c>
      <c r="Y545" s="3827">
        <v>8</v>
      </c>
      <c r="Z545" s="3827">
        <v>2</v>
      </c>
      <c r="AA545" s="3827" t="s">
        <v>2045</v>
      </c>
      <c r="AB545" s="3827" t="s">
        <v>2033</v>
      </c>
      <c r="AC545" s="3827" t="s">
        <v>2137</v>
      </c>
      <c r="AD545" s="3323" t="s">
        <v>2035</v>
      </c>
      <c r="AE545" s="3072"/>
      <c r="AF545" s="554" t="s">
        <v>857</v>
      </c>
      <c r="AG545" s="546"/>
      <c r="AH545" s="3237">
        <v>1500</v>
      </c>
      <c r="AI545" s="546" t="s">
        <v>2137</v>
      </c>
      <c r="AJ545" s="554" t="s">
        <v>874</v>
      </c>
      <c r="AK545" s="546" t="s">
        <v>2142</v>
      </c>
      <c r="AL545" s="542" t="s">
        <v>342</v>
      </c>
      <c r="AM545" s="542" t="s">
        <v>341</v>
      </c>
      <c r="AN545" s="546" t="s">
        <v>858</v>
      </c>
      <c r="AO545" s="547">
        <v>2</v>
      </c>
      <c r="AP545" s="547" t="s">
        <v>859</v>
      </c>
      <c r="AQ545" s="547">
        <v>2</v>
      </c>
      <c r="AR545" s="546">
        <v>3</v>
      </c>
      <c r="AS545" s="546" t="s">
        <v>875</v>
      </c>
      <c r="AT545" s="546" t="s">
        <v>859</v>
      </c>
      <c r="AU545" s="546" t="s">
        <v>876</v>
      </c>
      <c r="AV545" s="2991" t="s">
        <v>877</v>
      </c>
      <c r="AW545" s="5728" t="s">
        <v>2466</v>
      </c>
      <c r="AX545" s="5728" t="s">
        <v>2452</v>
      </c>
      <c r="AY545" s="5728"/>
      <c r="AZ545" s="18"/>
      <c r="BA545" s="18"/>
      <c r="BB545" s="18"/>
      <c r="BC545" s="18"/>
      <c r="BD545" s="18"/>
      <c r="BE545" s="18"/>
      <c r="BF545" s="18"/>
      <c r="BG545" s="18"/>
      <c r="BH545" s="18"/>
      <c r="BI545" s="18"/>
      <c r="BJ545" s="18"/>
      <c r="BK545" s="18"/>
      <c r="BL545" s="18"/>
      <c r="BM545" s="18"/>
      <c r="BN545" s="18"/>
      <c r="BO545" s="18"/>
      <c r="BP545" s="18"/>
      <c r="BQ545" s="18"/>
      <c r="BR545" s="18"/>
      <c r="BS545" s="18"/>
      <c r="BT545" s="18"/>
      <c r="BU545" s="18"/>
      <c r="BV545" s="18"/>
      <c r="BW545" s="18"/>
      <c r="BX545" s="18"/>
      <c r="BY545" s="18"/>
      <c r="BZ545" s="18"/>
      <c r="CA545" s="18"/>
      <c r="CB545" s="18"/>
      <c r="CC545" s="18"/>
      <c r="CD545" s="18"/>
      <c r="CE545" s="18"/>
      <c r="CF545" s="18"/>
      <c r="CG545" s="18"/>
      <c r="CH545" s="18"/>
      <c r="CI545" s="18"/>
      <c r="CJ545" s="18"/>
      <c r="CK545" s="18"/>
      <c r="CL545" s="18"/>
      <c r="CM545" s="18"/>
      <c r="CN545" s="18"/>
      <c r="CO545" s="18"/>
    </row>
    <row r="546" spans="1:93" s="41" customFormat="1">
      <c r="A546" s="5721"/>
      <c r="B546" s="4561"/>
      <c r="C546" s="5674"/>
      <c r="D546" s="3811"/>
      <c r="E546" s="5120"/>
      <c r="F546" s="5120"/>
      <c r="G546" s="3811"/>
      <c r="H546" s="3811"/>
      <c r="I546" s="3811"/>
      <c r="J546" s="3811"/>
      <c r="K546" s="3811"/>
      <c r="L546" s="3811"/>
      <c r="M546" s="3811"/>
      <c r="N546" s="3811"/>
      <c r="O546" s="3811"/>
      <c r="P546" s="3811"/>
      <c r="Q546" s="3811"/>
      <c r="R546" s="3811"/>
      <c r="S546" s="3811"/>
      <c r="T546" s="3811"/>
      <c r="U546" s="3811"/>
      <c r="V546" s="3811"/>
      <c r="W546" s="3811"/>
      <c r="X546" s="3811"/>
      <c r="Y546" s="3811"/>
      <c r="Z546" s="3811"/>
      <c r="AA546" s="3811"/>
      <c r="AB546" s="3811"/>
      <c r="AC546" s="3811"/>
      <c r="AD546" s="3326" t="s">
        <v>2035</v>
      </c>
      <c r="AE546" s="3071"/>
      <c r="AF546" s="555" t="s">
        <v>857</v>
      </c>
      <c r="AG546" s="550"/>
      <c r="AH546" s="3256">
        <v>1300</v>
      </c>
      <c r="AI546" s="550" t="s">
        <v>2137</v>
      </c>
      <c r="AJ546" s="555" t="s">
        <v>860</v>
      </c>
      <c r="AK546" s="550" t="s">
        <v>2142</v>
      </c>
      <c r="AL546" s="550" t="s">
        <v>646</v>
      </c>
      <c r="AM546" s="550" t="s">
        <v>647</v>
      </c>
      <c r="AN546" s="550" t="s">
        <v>858</v>
      </c>
      <c r="AO546" s="550">
        <v>2</v>
      </c>
      <c r="AP546" s="550" t="s">
        <v>859</v>
      </c>
      <c r="AQ546" s="550">
        <v>2</v>
      </c>
      <c r="AR546" s="550"/>
      <c r="AS546" s="550"/>
      <c r="AT546" s="550"/>
      <c r="AU546" s="550"/>
      <c r="AV546" s="860"/>
      <c r="AW546" s="4561"/>
      <c r="AX546" s="4561"/>
      <c r="AY546" s="4561"/>
      <c r="AZ546" s="18"/>
      <c r="BA546" s="18"/>
      <c r="BB546" s="18"/>
      <c r="BC546" s="18"/>
      <c r="BD546" s="18"/>
      <c r="BE546" s="18"/>
      <c r="BF546" s="18"/>
      <c r="BG546" s="18"/>
      <c r="BH546" s="18"/>
      <c r="BI546" s="18"/>
      <c r="BJ546" s="18"/>
      <c r="BK546" s="18"/>
      <c r="BL546" s="18"/>
      <c r="BM546" s="18"/>
      <c r="BN546" s="18"/>
      <c r="BO546" s="18"/>
      <c r="BP546" s="18"/>
      <c r="BQ546" s="18"/>
      <c r="BR546" s="18"/>
      <c r="BS546" s="18"/>
      <c r="BT546" s="18"/>
      <c r="BU546" s="18"/>
      <c r="BV546" s="18"/>
      <c r="BW546" s="18"/>
      <c r="BX546" s="18"/>
      <c r="BY546" s="18"/>
      <c r="BZ546" s="18"/>
      <c r="CA546" s="18"/>
      <c r="CB546" s="18"/>
      <c r="CC546" s="18"/>
      <c r="CD546" s="18"/>
      <c r="CE546" s="18"/>
      <c r="CF546" s="18"/>
      <c r="CG546" s="18"/>
      <c r="CH546" s="18"/>
      <c r="CI546" s="18"/>
      <c r="CJ546" s="18"/>
      <c r="CK546" s="18"/>
      <c r="CL546" s="18"/>
      <c r="CM546" s="18"/>
      <c r="CN546" s="18"/>
      <c r="CO546" s="18"/>
    </row>
    <row r="547" spans="1:93" s="41" customFormat="1">
      <c r="A547" s="5721"/>
      <c r="B547" s="5751" t="s">
        <v>2648</v>
      </c>
      <c r="C547" s="5672" t="s">
        <v>410</v>
      </c>
      <c r="D547" s="3806" t="s">
        <v>434</v>
      </c>
      <c r="E547" s="5123" t="s">
        <v>2252</v>
      </c>
      <c r="F547" s="5123" t="s">
        <v>2266</v>
      </c>
      <c r="G547" s="3806" t="s">
        <v>2028</v>
      </c>
      <c r="H547" s="3806" t="s">
        <v>2028</v>
      </c>
      <c r="I547" s="3806" t="s">
        <v>2029</v>
      </c>
      <c r="J547" s="3806" t="s">
        <v>2029</v>
      </c>
      <c r="K547" s="3806">
        <v>8</v>
      </c>
      <c r="L547" s="3806">
        <v>0</v>
      </c>
      <c r="M547" s="3806">
        <v>31</v>
      </c>
      <c r="N547" s="3806">
        <v>8</v>
      </c>
      <c r="O547" s="3806">
        <v>0</v>
      </c>
      <c r="P547" s="3806">
        <v>31</v>
      </c>
      <c r="Q547" s="3806" t="s">
        <v>2140</v>
      </c>
      <c r="R547" s="3806" t="s">
        <v>2247</v>
      </c>
      <c r="S547" s="3806">
        <v>4192</v>
      </c>
      <c r="T547" s="3806">
        <v>4192</v>
      </c>
      <c r="U547" s="3806">
        <v>5088</v>
      </c>
      <c r="V547" s="3806">
        <v>384</v>
      </c>
      <c r="W547" s="3806">
        <v>384</v>
      </c>
      <c r="X547" s="3806">
        <v>768</v>
      </c>
      <c r="Y547" s="3806">
        <v>8</v>
      </c>
      <c r="Z547" s="3806">
        <v>4</v>
      </c>
      <c r="AA547" s="3806" t="s">
        <v>2045</v>
      </c>
      <c r="AB547" s="3806" t="s">
        <v>2032</v>
      </c>
      <c r="AC547" s="3806" t="s">
        <v>2137</v>
      </c>
      <c r="AD547" s="3323" t="s">
        <v>2035</v>
      </c>
      <c r="AE547" s="3072"/>
      <c r="AF547" s="554" t="s">
        <v>857</v>
      </c>
      <c r="AG547" s="546"/>
      <c r="AH547" s="3237">
        <v>1500</v>
      </c>
      <c r="AI547" s="546" t="s">
        <v>2137</v>
      </c>
      <c r="AJ547" s="554" t="s">
        <v>874</v>
      </c>
      <c r="AK547" s="3256" t="s">
        <v>2142</v>
      </c>
      <c r="AL547" s="542" t="s">
        <v>342</v>
      </c>
      <c r="AM547" s="542" t="s">
        <v>341</v>
      </c>
      <c r="AN547" s="546" t="s">
        <v>858</v>
      </c>
      <c r="AO547" s="547">
        <v>2</v>
      </c>
      <c r="AP547" s="547" t="s">
        <v>859</v>
      </c>
      <c r="AQ547" s="547">
        <v>2</v>
      </c>
      <c r="AR547" s="546">
        <v>3</v>
      </c>
      <c r="AS547" s="546" t="s">
        <v>875</v>
      </c>
      <c r="AT547" s="546" t="s">
        <v>859</v>
      </c>
      <c r="AU547" s="546" t="s">
        <v>876</v>
      </c>
      <c r="AV547" s="2991" t="s">
        <v>877</v>
      </c>
      <c r="AW547" s="4559" t="s">
        <v>2466</v>
      </c>
      <c r="AX547" s="4559" t="s">
        <v>2452</v>
      </c>
      <c r="AY547" s="4559"/>
      <c r="AZ547" s="18"/>
      <c r="BA547" s="18"/>
      <c r="BB547" s="18"/>
      <c r="BC547" s="18"/>
      <c r="BD547" s="18"/>
      <c r="BE547" s="18"/>
      <c r="BF547" s="18"/>
      <c r="BG547" s="18"/>
      <c r="BH547" s="18"/>
      <c r="BI547" s="18"/>
      <c r="BJ547" s="18"/>
      <c r="BK547" s="18"/>
      <c r="BL547" s="18"/>
      <c r="BM547" s="18"/>
      <c r="BN547" s="18"/>
      <c r="BO547" s="18"/>
      <c r="BP547" s="18"/>
      <c r="BQ547" s="18"/>
      <c r="BR547" s="18"/>
      <c r="BS547" s="18"/>
      <c r="BT547" s="18"/>
      <c r="BU547" s="18"/>
      <c r="BV547" s="18"/>
      <c r="BW547" s="18"/>
      <c r="BX547" s="18"/>
      <c r="BY547" s="18"/>
      <c r="BZ547" s="18"/>
      <c r="CA547" s="18"/>
      <c r="CB547" s="18"/>
      <c r="CC547" s="18"/>
      <c r="CD547" s="18"/>
      <c r="CE547" s="18"/>
      <c r="CF547" s="18"/>
      <c r="CG547" s="18"/>
      <c r="CH547" s="18"/>
      <c r="CI547" s="18"/>
      <c r="CJ547" s="18"/>
      <c r="CK547" s="18"/>
      <c r="CL547" s="18"/>
      <c r="CM547" s="18"/>
      <c r="CN547" s="18"/>
      <c r="CO547" s="18"/>
    </row>
    <row r="548" spans="1:93" s="41" customFormat="1">
      <c r="A548" s="5721"/>
      <c r="B548" s="4561"/>
      <c r="C548" s="5674"/>
      <c r="D548" s="3811"/>
      <c r="E548" s="5120"/>
      <c r="F548" s="5120"/>
      <c r="G548" s="3811"/>
      <c r="H548" s="3811"/>
      <c r="I548" s="3811"/>
      <c r="J548" s="3811"/>
      <c r="K548" s="3811"/>
      <c r="L548" s="3811"/>
      <c r="M548" s="3811"/>
      <c r="N548" s="3811"/>
      <c r="O548" s="3811"/>
      <c r="P548" s="3811"/>
      <c r="Q548" s="3811"/>
      <c r="R548" s="3811"/>
      <c r="S548" s="3811"/>
      <c r="T548" s="3811"/>
      <c r="U548" s="3811"/>
      <c r="V548" s="3811"/>
      <c r="W548" s="3811"/>
      <c r="X548" s="3811"/>
      <c r="Y548" s="3811"/>
      <c r="Z548" s="3811"/>
      <c r="AA548" s="3811"/>
      <c r="AB548" s="3811"/>
      <c r="AC548" s="3811"/>
      <c r="AD548" s="3326" t="s">
        <v>2035</v>
      </c>
      <c r="AE548" s="3071"/>
      <c r="AF548" s="555" t="s">
        <v>857</v>
      </c>
      <c r="AG548" s="550"/>
      <c r="AH548" s="3256">
        <v>1300</v>
      </c>
      <c r="AI548" s="550" t="s">
        <v>2137</v>
      </c>
      <c r="AJ548" s="555" t="s">
        <v>860</v>
      </c>
      <c r="AK548" s="3256" t="s">
        <v>2142</v>
      </c>
      <c r="AL548" s="550" t="s">
        <v>646</v>
      </c>
      <c r="AM548" s="550" t="s">
        <v>647</v>
      </c>
      <c r="AN548" s="550" t="s">
        <v>858</v>
      </c>
      <c r="AO548" s="550">
        <v>2</v>
      </c>
      <c r="AP548" s="550" t="s">
        <v>859</v>
      </c>
      <c r="AQ548" s="550">
        <v>2</v>
      </c>
      <c r="AR548" s="550"/>
      <c r="AS548" s="550"/>
      <c r="AT548" s="550"/>
      <c r="AU548" s="550"/>
      <c r="AV548" s="860"/>
      <c r="AW548" s="4561"/>
      <c r="AX548" s="4561"/>
      <c r="AY548" s="4561"/>
      <c r="AZ548" s="18"/>
      <c r="BA548" s="18"/>
      <c r="BB548" s="18"/>
      <c r="BC548" s="18"/>
      <c r="BD548" s="18"/>
      <c r="BE548" s="18"/>
      <c r="BF548" s="18"/>
      <c r="BG548" s="18"/>
      <c r="BH548" s="18"/>
      <c r="BI548" s="18"/>
      <c r="BJ548" s="18"/>
      <c r="BK548" s="18"/>
      <c r="BL548" s="18"/>
      <c r="BM548" s="18"/>
      <c r="BN548" s="18"/>
      <c r="BO548" s="18"/>
      <c r="BP548" s="18"/>
      <c r="BQ548" s="18"/>
      <c r="BR548" s="18"/>
      <c r="BS548" s="18"/>
      <c r="BT548" s="18"/>
      <c r="BU548" s="18"/>
      <c r="BV548" s="18"/>
      <c r="BW548" s="18"/>
      <c r="BX548" s="18"/>
      <c r="BY548" s="18"/>
      <c r="BZ548" s="18"/>
      <c r="CA548" s="18"/>
      <c r="CB548" s="18"/>
      <c r="CC548" s="18"/>
      <c r="CD548" s="18"/>
      <c r="CE548" s="18"/>
      <c r="CF548" s="18"/>
      <c r="CG548" s="18"/>
      <c r="CH548" s="18"/>
      <c r="CI548" s="18"/>
      <c r="CJ548" s="18"/>
      <c r="CK548" s="18"/>
      <c r="CL548" s="18"/>
      <c r="CM548" s="18"/>
      <c r="CN548" s="18"/>
      <c r="CO548" s="18"/>
    </row>
    <row r="549" spans="1:93" s="41" customFormat="1">
      <c r="A549" s="5721"/>
      <c r="B549" s="5751" t="s">
        <v>2648</v>
      </c>
      <c r="C549" s="5672" t="s">
        <v>410</v>
      </c>
      <c r="D549" s="3806" t="s">
        <v>435</v>
      </c>
      <c r="E549" s="5123" t="s">
        <v>2252</v>
      </c>
      <c r="F549" s="5123" t="s">
        <v>2267</v>
      </c>
      <c r="G549" s="3806" t="s">
        <v>2028</v>
      </c>
      <c r="H549" s="3806" t="s">
        <v>2028</v>
      </c>
      <c r="I549" s="3806" t="s">
        <v>2029</v>
      </c>
      <c r="J549" s="3806" t="s">
        <v>2029</v>
      </c>
      <c r="K549" s="3806">
        <v>8</v>
      </c>
      <c r="L549" s="3806">
        <v>0</v>
      </c>
      <c r="M549" s="3806">
        <v>31</v>
      </c>
      <c r="N549" s="3806">
        <v>8</v>
      </c>
      <c r="O549" s="3806">
        <v>0</v>
      </c>
      <c r="P549" s="3806">
        <v>31</v>
      </c>
      <c r="Q549" s="3806" t="s">
        <v>2140</v>
      </c>
      <c r="R549" s="3806" t="s">
        <v>2247</v>
      </c>
      <c r="S549" s="3806">
        <v>4192</v>
      </c>
      <c r="T549" s="3806">
        <v>4192</v>
      </c>
      <c r="U549" s="3806">
        <v>5024</v>
      </c>
      <c r="V549" s="3806">
        <v>256</v>
      </c>
      <c r="W549" s="3806">
        <v>256</v>
      </c>
      <c r="X549" s="3806">
        <v>768</v>
      </c>
      <c r="Y549" s="3806">
        <v>8</v>
      </c>
      <c r="Z549" s="3806">
        <v>2</v>
      </c>
      <c r="AA549" s="3806" t="s">
        <v>2045</v>
      </c>
      <c r="AB549" s="3806" t="s">
        <v>2033</v>
      </c>
      <c r="AC549" s="3806" t="s">
        <v>2137</v>
      </c>
      <c r="AD549" s="3323" t="s">
        <v>2035</v>
      </c>
      <c r="AE549" s="3072"/>
      <c r="AF549" s="554" t="s">
        <v>857</v>
      </c>
      <c r="AG549" s="546"/>
      <c r="AH549" s="3237">
        <v>1500</v>
      </c>
      <c r="AI549" s="546" t="s">
        <v>2137</v>
      </c>
      <c r="AJ549" s="554" t="s">
        <v>874</v>
      </c>
      <c r="AK549" s="3256" t="s">
        <v>2142</v>
      </c>
      <c r="AL549" s="542" t="s">
        <v>342</v>
      </c>
      <c r="AM549" s="542" t="s">
        <v>341</v>
      </c>
      <c r="AN549" s="546" t="s">
        <v>858</v>
      </c>
      <c r="AO549" s="547">
        <v>2</v>
      </c>
      <c r="AP549" s="547" t="s">
        <v>859</v>
      </c>
      <c r="AQ549" s="547">
        <v>2</v>
      </c>
      <c r="AR549" s="546">
        <v>3</v>
      </c>
      <c r="AS549" s="546" t="s">
        <v>875</v>
      </c>
      <c r="AT549" s="546" t="s">
        <v>859</v>
      </c>
      <c r="AU549" s="546" t="s">
        <v>876</v>
      </c>
      <c r="AV549" s="2991" t="s">
        <v>877</v>
      </c>
      <c r="AW549" s="4559" t="s">
        <v>2466</v>
      </c>
      <c r="AX549" s="4559" t="s">
        <v>2452</v>
      </c>
      <c r="AY549" s="4559"/>
      <c r="AZ549" s="18"/>
      <c r="BA549" s="18"/>
      <c r="BB549" s="18"/>
      <c r="BC549" s="18"/>
      <c r="BD549" s="18"/>
      <c r="BE549" s="18"/>
      <c r="BF549" s="18"/>
      <c r="BG549" s="18"/>
      <c r="BH549" s="18"/>
      <c r="BI549" s="18"/>
      <c r="BJ549" s="18"/>
      <c r="BK549" s="18"/>
      <c r="BL549" s="18"/>
      <c r="BM549" s="18"/>
      <c r="BN549" s="18"/>
      <c r="BO549" s="18"/>
      <c r="BP549" s="18"/>
      <c r="BQ549" s="18"/>
      <c r="BR549" s="18"/>
      <c r="BS549" s="18"/>
      <c r="BT549" s="18"/>
      <c r="BU549" s="18"/>
      <c r="BV549" s="18"/>
      <c r="BW549" s="18"/>
      <c r="BX549" s="18"/>
      <c r="BY549" s="18"/>
      <c r="BZ549" s="18"/>
      <c r="CA549" s="18"/>
      <c r="CB549" s="18"/>
      <c r="CC549" s="18"/>
      <c r="CD549" s="18"/>
      <c r="CE549" s="18"/>
      <c r="CF549" s="18"/>
      <c r="CG549" s="18"/>
      <c r="CH549" s="18"/>
      <c r="CI549" s="18"/>
      <c r="CJ549" s="18"/>
      <c r="CK549" s="18"/>
      <c r="CL549" s="18"/>
      <c r="CM549" s="18"/>
      <c r="CN549" s="18"/>
      <c r="CO549" s="18"/>
    </row>
    <row r="550" spans="1:93" s="41" customFormat="1">
      <c r="A550" s="5721"/>
      <c r="B550" s="4561"/>
      <c r="C550" s="5674"/>
      <c r="D550" s="3811"/>
      <c r="E550" s="5120"/>
      <c r="F550" s="5120"/>
      <c r="G550" s="3811"/>
      <c r="H550" s="3811"/>
      <c r="I550" s="3811"/>
      <c r="J550" s="3811"/>
      <c r="K550" s="3811"/>
      <c r="L550" s="3811"/>
      <c r="M550" s="3811"/>
      <c r="N550" s="3811"/>
      <c r="O550" s="3811"/>
      <c r="P550" s="3811"/>
      <c r="Q550" s="3811"/>
      <c r="R550" s="3811"/>
      <c r="S550" s="3811"/>
      <c r="T550" s="3811"/>
      <c r="U550" s="3811"/>
      <c r="V550" s="3811"/>
      <c r="W550" s="3811"/>
      <c r="X550" s="3811"/>
      <c r="Y550" s="3811"/>
      <c r="Z550" s="3811"/>
      <c r="AA550" s="3811"/>
      <c r="AB550" s="3811"/>
      <c r="AC550" s="3811"/>
      <c r="AD550" s="3326" t="s">
        <v>2035</v>
      </c>
      <c r="AE550" s="3071"/>
      <c r="AF550" s="555" t="s">
        <v>857</v>
      </c>
      <c r="AG550" s="550"/>
      <c r="AH550" s="3256">
        <v>1300</v>
      </c>
      <c r="AI550" s="550" t="s">
        <v>2137</v>
      </c>
      <c r="AJ550" s="555" t="s">
        <v>860</v>
      </c>
      <c r="AK550" s="3256" t="s">
        <v>2142</v>
      </c>
      <c r="AL550" s="550" t="s">
        <v>646</v>
      </c>
      <c r="AM550" s="550" t="s">
        <v>647</v>
      </c>
      <c r="AN550" s="550" t="s">
        <v>858</v>
      </c>
      <c r="AO550" s="550">
        <v>2</v>
      </c>
      <c r="AP550" s="550" t="s">
        <v>859</v>
      </c>
      <c r="AQ550" s="550">
        <v>2</v>
      </c>
      <c r="AR550" s="550"/>
      <c r="AS550" s="550"/>
      <c r="AT550" s="550"/>
      <c r="AU550" s="550"/>
      <c r="AV550" s="860"/>
      <c r="AW550" s="4561"/>
      <c r="AX550" s="4561"/>
      <c r="AY550" s="4561"/>
      <c r="AZ550" s="18"/>
      <c r="BA550" s="18"/>
      <c r="BB550" s="18"/>
      <c r="BC550" s="18"/>
      <c r="BD550" s="18"/>
      <c r="BE550" s="18"/>
      <c r="BF550" s="18"/>
      <c r="BG550" s="18"/>
      <c r="BH550" s="18"/>
      <c r="BI550" s="18"/>
      <c r="BJ550" s="18"/>
      <c r="BK550" s="18"/>
      <c r="BL550" s="18"/>
      <c r="BM550" s="18"/>
      <c r="BN550" s="18"/>
      <c r="BO550" s="18"/>
      <c r="BP550" s="18"/>
      <c r="BQ550" s="18"/>
      <c r="BR550" s="18"/>
      <c r="BS550" s="18"/>
      <c r="BT550" s="18"/>
      <c r="BU550" s="18"/>
      <c r="BV550" s="18"/>
      <c r="BW550" s="18"/>
      <c r="BX550" s="18"/>
      <c r="BY550" s="18"/>
      <c r="BZ550" s="18"/>
      <c r="CA550" s="18"/>
      <c r="CB550" s="18"/>
      <c r="CC550" s="18"/>
      <c r="CD550" s="18"/>
      <c r="CE550" s="18"/>
      <c r="CF550" s="18"/>
      <c r="CG550" s="18"/>
      <c r="CH550" s="18"/>
      <c r="CI550" s="18"/>
      <c r="CJ550" s="18"/>
      <c r="CK550" s="18"/>
      <c r="CL550" s="18"/>
      <c r="CM550" s="18"/>
      <c r="CN550" s="18"/>
      <c r="CO550" s="18"/>
    </row>
    <row r="551" spans="1:93" s="41" customFormat="1">
      <c r="A551" s="5721"/>
      <c r="B551" s="5751" t="s">
        <v>2648</v>
      </c>
      <c r="C551" s="5672" t="s">
        <v>410</v>
      </c>
      <c r="D551" s="3806" t="s">
        <v>436</v>
      </c>
      <c r="E551" s="5123" t="s">
        <v>2252</v>
      </c>
      <c r="F551" s="5123" t="s">
        <v>2268</v>
      </c>
      <c r="G551" s="3806" t="s">
        <v>2028</v>
      </c>
      <c r="H551" s="3806" t="s">
        <v>2028</v>
      </c>
      <c r="I551" s="3806" t="s">
        <v>2029</v>
      </c>
      <c r="J551" s="3806" t="s">
        <v>2029</v>
      </c>
      <c r="K551" s="3806">
        <v>8</v>
      </c>
      <c r="L551" s="3806">
        <v>0</v>
      </c>
      <c r="M551" s="3806">
        <v>31</v>
      </c>
      <c r="N551" s="3806">
        <v>8</v>
      </c>
      <c r="O551" s="3806">
        <v>0</v>
      </c>
      <c r="P551" s="3806">
        <v>31</v>
      </c>
      <c r="Q551" s="3806" t="s">
        <v>2140</v>
      </c>
      <c r="R551" s="3806" t="s">
        <v>2247</v>
      </c>
      <c r="S551" s="3806">
        <v>4192</v>
      </c>
      <c r="T551" s="3806">
        <v>4192</v>
      </c>
      <c r="U551" s="3806">
        <v>5024</v>
      </c>
      <c r="V551" s="3806">
        <v>256</v>
      </c>
      <c r="W551" s="3806">
        <v>256</v>
      </c>
      <c r="X551" s="3806">
        <v>768</v>
      </c>
      <c r="Y551" s="3806">
        <v>8</v>
      </c>
      <c r="Z551" s="3806">
        <v>8</v>
      </c>
      <c r="AA551" s="3806" t="s">
        <v>2045</v>
      </c>
      <c r="AB551" s="3806" t="s">
        <v>2032</v>
      </c>
      <c r="AC551" s="3806" t="s">
        <v>2137</v>
      </c>
      <c r="AD551" s="3323" t="s">
        <v>2035</v>
      </c>
      <c r="AE551" s="3072"/>
      <c r="AF551" s="554" t="s">
        <v>857</v>
      </c>
      <c r="AG551" s="546"/>
      <c r="AH551" s="3237">
        <v>1500</v>
      </c>
      <c r="AI551" s="546" t="s">
        <v>2137</v>
      </c>
      <c r="AJ551" s="554" t="s">
        <v>874</v>
      </c>
      <c r="AK551" s="3256" t="s">
        <v>2142</v>
      </c>
      <c r="AL551" s="542" t="s">
        <v>342</v>
      </c>
      <c r="AM551" s="542" t="s">
        <v>341</v>
      </c>
      <c r="AN551" s="546" t="s">
        <v>858</v>
      </c>
      <c r="AO551" s="547">
        <v>2</v>
      </c>
      <c r="AP551" s="547" t="s">
        <v>859</v>
      </c>
      <c r="AQ551" s="547">
        <v>2</v>
      </c>
      <c r="AR551" s="546">
        <v>3</v>
      </c>
      <c r="AS551" s="546" t="s">
        <v>875</v>
      </c>
      <c r="AT551" s="546" t="s">
        <v>859</v>
      </c>
      <c r="AU551" s="546" t="s">
        <v>876</v>
      </c>
      <c r="AV551" s="2991" t="s">
        <v>877</v>
      </c>
      <c r="AW551" s="4559" t="s">
        <v>2466</v>
      </c>
      <c r="AX551" s="4559" t="s">
        <v>2452</v>
      </c>
      <c r="AY551" s="4559"/>
      <c r="AZ551" s="18"/>
      <c r="BA551" s="18"/>
      <c r="BB551" s="18"/>
      <c r="BC551" s="18"/>
      <c r="BD551" s="18"/>
      <c r="BE551" s="18"/>
      <c r="BF551" s="18"/>
      <c r="BG551" s="18"/>
      <c r="BH551" s="18"/>
      <c r="BI551" s="18"/>
      <c r="BJ551" s="18"/>
      <c r="BK551" s="18"/>
      <c r="BL551" s="18"/>
      <c r="BM551" s="18"/>
      <c r="BN551" s="18"/>
      <c r="BO551" s="18"/>
      <c r="BP551" s="18"/>
      <c r="BQ551" s="18"/>
      <c r="BR551" s="18"/>
      <c r="BS551" s="18"/>
      <c r="BT551" s="18"/>
      <c r="BU551" s="18"/>
      <c r="BV551" s="18"/>
      <c r="BW551" s="18"/>
      <c r="BX551" s="18"/>
      <c r="BY551" s="18"/>
      <c r="BZ551" s="18"/>
      <c r="CA551" s="18"/>
      <c r="CB551" s="18"/>
      <c r="CC551" s="18"/>
      <c r="CD551" s="18"/>
      <c r="CE551" s="18"/>
      <c r="CF551" s="18"/>
      <c r="CG551" s="18"/>
      <c r="CH551" s="18"/>
      <c r="CI551" s="18"/>
      <c r="CJ551" s="18"/>
      <c r="CK551" s="18"/>
      <c r="CL551" s="18"/>
      <c r="CM551" s="18"/>
      <c r="CN551" s="18"/>
      <c r="CO551" s="18"/>
    </row>
    <row r="552" spans="1:93" s="41" customFormat="1">
      <c r="A552" s="5721"/>
      <c r="B552" s="4561"/>
      <c r="C552" s="5674"/>
      <c r="D552" s="3811"/>
      <c r="E552" s="5120"/>
      <c r="F552" s="5120"/>
      <c r="G552" s="3811"/>
      <c r="H552" s="3811"/>
      <c r="I552" s="3811"/>
      <c r="J552" s="3811"/>
      <c r="K552" s="3811"/>
      <c r="L552" s="3811"/>
      <c r="M552" s="3811"/>
      <c r="N552" s="3811"/>
      <c r="O552" s="3811"/>
      <c r="P552" s="3811"/>
      <c r="Q552" s="3811"/>
      <c r="R552" s="3811"/>
      <c r="S552" s="3811"/>
      <c r="T552" s="3811"/>
      <c r="U552" s="3811"/>
      <c r="V552" s="3811"/>
      <c r="W552" s="3811"/>
      <c r="X552" s="3811"/>
      <c r="Y552" s="3811"/>
      <c r="Z552" s="3811"/>
      <c r="AA552" s="3811"/>
      <c r="AB552" s="3811"/>
      <c r="AC552" s="3811"/>
      <c r="AD552" s="3326" t="s">
        <v>2035</v>
      </c>
      <c r="AE552" s="3071"/>
      <c r="AF552" s="555" t="s">
        <v>857</v>
      </c>
      <c r="AG552" s="550"/>
      <c r="AH552" s="3256">
        <v>1300</v>
      </c>
      <c r="AI552" s="550" t="s">
        <v>2137</v>
      </c>
      <c r="AJ552" s="555" t="s">
        <v>860</v>
      </c>
      <c r="AK552" s="3256" t="s">
        <v>2142</v>
      </c>
      <c r="AL552" s="550" t="s">
        <v>646</v>
      </c>
      <c r="AM552" s="550" t="s">
        <v>647</v>
      </c>
      <c r="AN552" s="550" t="s">
        <v>858</v>
      </c>
      <c r="AO552" s="550">
        <v>2</v>
      </c>
      <c r="AP552" s="550" t="s">
        <v>859</v>
      </c>
      <c r="AQ552" s="550">
        <v>2</v>
      </c>
      <c r="AR552" s="550"/>
      <c r="AS552" s="550"/>
      <c r="AT552" s="550"/>
      <c r="AU552" s="550"/>
      <c r="AV552" s="860"/>
      <c r="AW552" s="4561"/>
      <c r="AX552" s="4561"/>
      <c r="AY552" s="4561"/>
      <c r="AZ552" s="18"/>
      <c r="BA552" s="18"/>
      <c r="BB552" s="18"/>
      <c r="BC552" s="18"/>
      <c r="BD552" s="18"/>
      <c r="BE552" s="18"/>
      <c r="BF552" s="18"/>
      <c r="BG552" s="18"/>
      <c r="BH552" s="18"/>
      <c r="BI552" s="18"/>
      <c r="BJ552" s="18"/>
      <c r="BK552" s="18"/>
      <c r="BL552" s="18"/>
      <c r="BM552" s="18"/>
      <c r="BN552" s="18"/>
      <c r="BO552" s="18"/>
      <c r="BP552" s="18"/>
      <c r="BQ552" s="18"/>
      <c r="BR552" s="18"/>
      <c r="BS552" s="18"/>
      <c r="BT552" s="18"/>
      <c r="BU552" s="18"/>
      <c r="BV552" s="18"/>
      <c r="BW552" s="18"/>
      <c r="BX552" s="18"/>
      <c r="BY552" s="18"/>
      <c r="BZ552" s="18"/>
      <c r="CA552" s="18"/>
      <c r="CB552" s="18"/>
      <c r="CC552" s="18"/>
      <c r="CD552" s="18"/>
      <c r="CE552" s="18"/>
      <c r="CF552" s="18"/>
      <c r="CG552" s="18"/>
      <c r="CH552" s="18"/>
      <c r="CI552" s="18"/>
      <c r="CJ552" s="18"/>
      <c r="CK552" s="18"/>
      <c r="CL552" s="18"/>
      <c r="CM552" s="18"/>
      <c r="CN552" s="18"/>
      <c r="CO552" s="18"/>
    </row>
    <row r="553" spans="1:93" s="41" customFormat="1">
      <c r="A553" s="5721"/>
      <c r="B553" s="5751" t="s">
        <v>2648</v>
      </c>
      <c r="C553" s="5672" t="s">
        <v>410</v>
      </c>
      <c r="D553" s="3806" t="s">
        <v>437</v>
      </c>
      <c r="E553" s="5123" t="s">
        <v>2252</v>
      </c>
      <c r="F553" s="5123" t="s">
        <v>2269</v>
      </c>
      <c r="G553" s="3806" t="s">
        <v>2028</v>
      </c>
      <c r="H553" s="3806" t="s">
        <v>2028</v>
      </c>
      <c r="I553" s="3806" t="s">
        <v>2029</v>
      </c>
      <c r="J553" s="3806" t="s">
        <v>2029</v>
      </c>
      <c r="K553" s="3806">
        <v>8</v>
      </c>
      <c r="L553" s="3806">
        <v>0</v>
      </c>
      <c r="M553" s="3806">
        <v>31</v>
      </c>
      <c r="N553" s="3806">
        <v>8</v>
      </c>
      <c r="O553" s="3806">
        <v>0</v>
      </c>
      <c r="P553" s="3806">
        <v>31</v>
      </c>
      <c r="Q553" s="3806" t="s">
        <v>2140</v>
      </c>
      <c r="R553" s="3806" t="s">
        <v>2247</v>
      </c>
      <c r="S553" s="3806">
        <v>4192</v>
      </c>
      <c r="T553" s="3806">
        <v>4192</v>
      </c>
      <c r="U553" s="3806">
        <v>5024</v>
      </c>
      <c r="V553" s="3806">
        <v>256</v>
      </c>
      <c r="W553" s="3806">
        <v>256</v>
      </c>
      <c r="X553" s="3806">
        <v>768</v>
      </c>
      <c r="Y553" s="3806">
        <v>8</v>
      </c>
      <c r="Z553" s="3806">
        <v>4</v>
      </c>
      <c r="AA553" s="3806" t="s">
        <v>2045</v>
      </c>
      <c r="AB553" s="3806" t="s">
        <v>2032</v>
      </c>
      <c r="AC553" s="3806" t="s">
        <v>2137</v>
      </c>
      <c r="AD553" s="3321" t="s">
        <v>2035</v>
      </c>
      <c r="AE553" s="3070"/>
      <c r="AF553" s="543" t="s">
        <v>857</v>
      </c>
      <c r="AG553" s="545"/>
      <c r="AH553" s="3236">
        <v>1500</v>
      </c>
      <c r="AI553" s="545" t="s">
        <v>2137</v>
      </c>
      <c r="AJ553" s="543" t="s">
        <v>874</v>
      </c>
      <c r="AK553" s="3256" t="s">
        <v>2142</v>
      </c>
      <c r="AL553" s="555" t="s">
        <v>342</v>
      </c>
      <c r="AM553" s="555" t="s">
        <v>341</v>
      </c>
      <c r="AN553" s="545" t="s">
        <v>858</v>
      </c>
      <c r="AO553" s="550">
        <v>2</v>
      </c>
      <c r="AP553" s="550" t="s">
        <v>859</v>
      </c>
      <c r="AQ553" s="550">
        <v>2</v>
      </c>
      <c r="AR553" s="545">
        <v>3</v>
      </c>
      <c r="AS553" s="545" t="s">
        <v>875</v>
      </c>
      <c r="AT553" s="545" t="s">
        <v>859</v>
      </c>
      <c r="AU553" s="545" t="s">
        <v>876</v>
      </c>
      <c r="AV553" s="2990" t="s">
        <v>877</v>
      </c>
      <c r="AW553" s="4559" t="s">
        <v>2466</v>
      </c>
      <c r="AX553" s="4559" t="s">
        <v>2452</v>
      </c>
      <c r="AY553" s="4559"/>
      <c r="AZ553" s="18"/>
      <c r="BA553" s="18"/>
      <c r="BB553" s="18"/>
      <c r="BC553" s="18"/>
      <c r="BD553" s="18"/>
      <c r="BE553" s="18"/>
      <c r="BF553" s="18"/>
      <c r="BG553" s="18"/>
      <c r="BH553" s="18"/>
      <c r="BI553" s="18"/>
      <c r="BJ553" s="18"/>
      <c r="BK553" s="18"/>
      <c r="BL553" s="18"/>
      <c r="BM553" s="18"/>
      <c r="BN553" s="18"/>
      <c r="BO553" s="18"/>
      <c r="BP553" s="18"/>
      <c r="BQ553" s="18"/>
      <c r="BR553" s="18"/>
      <c r="BS553" s="18"/>
      <c r="BT553" s="18"/>
      <c r="BU553" s="18"/>
      <c r="BV553" s="18"/>
      <c r="BW553" s="18"/>
      <c r="BX553" s="18"/>
      <c r="BY553" s="18"/>
      <c r="BZ553" s="18"/>
      <c r="CA553" s="18"/>
      <c r="CB553" s="18"/>
      <c r="CC553" s="18"/>
      <c r="CD553" s="18"/>
      <c r="CE553" s="18"/>
      <c r="CF553" s="18"/>
      <c r="CG553" s="18"/>
      <c r="CH553" s="18"/>
      <c r="CI553" s="18"/>
      <c r="CJ553" s="18"/>
      <c r="CK553" s="18"/>
      <c r="CL553" s="18"/>
      <c r="CM553" s="18"/>
      <c r="CN553" s="18"/>
      <c r="CO553" s="18"/>
    </row>
    <row r="554" spans="1:93" s="41" customFormat="1" ht="13.5" thickBot="1">
      <c r="A554" s="5722"/>
      <c r="B554" s="5662"/>
      <c r="C554" s="5680"/>
      <c r="D554" s="3808"/>
      <c r="E554" s="5473"/>
      <c r="F554" s="5473"/>
      <c r="G554" s="3808"/>
      <c r="H554" s="3808"/>
      <c r="I554" s="3808"/>
      <c r="J554" s="3808"/>
      <c r="K554" s="3808"/>
      <c r="L554" s="3808"/>
      <c r="M554" s="3808"/>
      <c r="N554" s="3808"/>
      <c r="O554" s="3808"/>
      <c r="P554" s="3808"/>
      <c r="Q554" s="3808"/>
      <c r="R554" s="3808"/>
      <c r="S554" s="3808"/>
      <c r="T554" s="3808"/>
      <c r="U554" s="3808"/>
      <c r="V554" s="3808"/>
      <c r="W554" s="3808"/>
      <c r="X554" s="3808"/>
      <c r="Y554" s="3808"/>
      <c r="Z554" s="3808"/>
      <c r="AA554" s="3808"/>
      <c r="AB554" s="3808"/>
      <c r="AC554" s="3808"/>
      <c r="AD554" s="3337" t="s">
        <v>2035</v>
      </c>
      <c r="AE554" s="3074"/>
      <c r="AF554" s="293" t="s">
        <v>857</v>
      </c>
      <c r="AG554" s="552"/>
      <c r="AH554" s="3260">
        <v>1300</v>
      </c>
      <c r="AI554" s="552" t="s">
        <v>2137</v>
      </c>
      <c r="AJ554" s="293" t="s">
        <v>860</v>
      </c>
      <c r="AK554" s="552" t="s">
        <v>2142</v>
      </c>
      <c r="AL554" s="552" t="s">
        <v>646</v>
      </c>
      <c r="AM554" s="552" t="s">
        <v>647</v>
      </c>
      <c r="AN554" s="552" t="s">
        <v>858</v>
      </c>
      <c r="AO554" s="552">
        <v>2</v>
      </c>
      <c r="AP554" s="552" t="s">
        <v>859</v>
      </c>
      <c r="AQ554" s="552">
        <v>2</v>
      </c>
      <c r="AR554" s="552"/>
      <c r="AS554" s="552"/>
      <c r="AT554" s="552"/>
      <c r="AU554" s="552"/>
      <c r="AV554" s="2999"/>
      <c r="AW554" s="5662"/>
      <c r="AX554" s="5662"/>
      <c r="AY554" s="5662"/>
      <c r="AZ554" s="18"/>
      <c r="BA554" s="18"/>
      <c r="BB554" s="18"/>
      <c r="BC554" s="18"/>
      <c r="BD554" s="18"/>
      <c r="BE554" s="18"/>
      <c r="BF554" s="18"/>
      <c r="BG554" s="18"/>
      <c r="BH554" s="18"/>
      <c r="BI554" s="18"/>
      <c r="BJ554" s="18"/>
      <c r="BK554" s="18"/>
      <c r="BL554" s="18"/>
      <c r="BM554" s="18"/>
      <c r="BN554" s="18"/>
      <c r="BO554" s="18"/>
      <c r="BP554" s="18"/>
      <c r="BQ554" s="18"/>
      <c r="BR554" s="18"/>
      <c r="BS554" s="18"/>
      <c r="BT554" s="18"/>
      <c r="BU554" s="18"/>
      <c r="BV554" s="18"/>
      <c r="BW554" s="18"/>
      <c r="BX554" s="18"/>
      <c r="BY554" s="18"/>
      <c r="BZ554" s="18"/>
      <c r="CA554" s="18"/>
      <c r="CB554" s="18"/>
      <c r="CC554" s="18"/>
      <c r="CD554" s="18"/>
      <c r="CE554" s="18"/>
      <c r="CF554" s="18"/>
      <c r="CG554" s="18"/>
      <c r="CH554" s="18"/>
      <c r="CI554" s="18"/>
      <c r="CJ554" s="18"/>
      <c r="CK554" s="18"/>
      <c r="CL554" s="18"/>
      <c r="CM554" s="18"/>
      <c r="CN554" s="18"/>
      <c r="CO554" s="18"/>
    </row>
    <row r="555" spans="1:93" s="41" customFormat="1">
      <c r="A555" s="5252" t="s">
        <v>4086</v>
      </c>
      <c r="B555" s="5751" t="s">
        <v>3263</v>
      </c>
      <c r="C555" s="5672" t="s">
        <v>3652</v>
      </c>
      <c r="D555" s="3806" t="s">
        <v>2548</v>
      </c>
      <c r="E555" s="5123" t="s">
        <v>2144</v>
      </c>
      <c r="F555" s="5123" t="s">
        <v>2627</v>
      </c>
      <c r="G555" s="3806" t="s">
        <v>2028</v>
      </c>
      <c r="H555" s="3806" t="s">
        <v>2028</v>
      </c>
      <c r="I555" s="3806" t="s">
        <v>2029</v>
      </c>
      <c r="J555" s="3806" t="s">
        <v>2029</v>
      </c>
      <c r="K555" s="3806">
        <v>6</v>
      </c>
      <c r="L555" s="3806">
        <v>0</v>
      </c>
      <c r="M555" s="3806">
        <v>31</v>
      </c>
      <c r="N555" s="3806">
        <v>6</v>
      </c>
      <c r="O555" s="3806">
        <v>0</v>
      </c>
      <c r="P555" s="3806">
        <v>31</v>
      </c>
      <c r="Q555" s="3827" t="s">
        <v>2140</v>
      </c>
      <c r="R555" s="3806" t="s">
        <v>2141</v>
      </c>
      <c r="S555" s="5123">
        <v>2016</v>
      </c>
      <c r="T555" s="5123">
        <v>2016</v>
      </c>
      <c r="U555" s="5123">
        <v>8000</v>
      </c>
      <c r="V555" s="5640">
        <v>256</v>
      </c>
      <c r="W555" s="5640">
        <v>256</v>
      </c>
      <c r="X555" s="5640">
        <v>1216</v>
      </c>
      <c r="Y555" s="5123">
        <v>4</v>
      </c>
      <c r="Z555" s="5123">
        <v>2</v>
      </c>
      <c r="AA555" s="5123" t="s">
        <v>2032</v>
      </c>
      <c r="AB555" s="5123" t="s">
        <v>2033</v>
      </c>
      <c r="AC555" s="5640" t="s">
        <v>2137</v>
      </c>
      <c r="AD555" s="3322" t="s">
        <v>2035</v>
      </c>
      <c r="AE555" s="3081" t="s">
        <v>6172</v>
      </c>
      <c r="AF555" s="945" t="s">
        <v>857</v>
      </c>
      <c r="AG555" s="256"/>
      <c r="AH555" s="3238">
        <v>270</v>
      </c>
      <c r="AI555" s="256" t="s">
        <v>2137</v>
      </c>
      <c r="AJ555" s="945" t="s">
        <v>854</v>
      </c>
      <c r="AK555" s="256" t="s">
        <v>2142</v>
      </c>
      <c r="AL555" s="942" t="s">
        <v>1135</v>
      </c>
      <c r="AM555" s="256" t="s">
        <v>1708</v>
      </c>
      <c r="AN555" s="942" t="s">
        <v>858</v>
      </c>
      <c r="AO555" s="942">
        <v>2</v>
      </c>
      <c r="AP555" s="942" t="s">
        <v>859</v>
      </c>
      <c r="AQ555" s="942">
        <v>2</v>
      </c>
      <c r="AR555" s="942"/>
      <c r="AS555" s="942"/>
      <c r="AT555" s="942"/>
      <c r="AU555" s="942"/>
      <c r="AV555" s="2997"/>
      <c r="AW555" s="4559" t="s">
        <v>2466</v>
      </c>
      <c r="AX555" s="4559" t="s">
        <v>2452</v>
      </c>
      <c r="AY555" s="4559"/>
      <c r="AZ555" s="18"/>
      <c r="BA555" s="18"/>
      <c r="BB555" s="18"/>
      <c r="BC555" s="18"/>
      <c r="BD555" s="18"/>
      <c r="BE555" s="18"/>
      <c r="BF555" s="18"/>
      <c r="BG555" s="18"/>
      <c r="BH555" s="18"/>
      <c r="BI555" s="18"/>
      <c r="BJ555" s="18"/>
      <c r="BK555" s="18"/>
      <c r="BL555" s="18"/>
      <c r="BM555" s="18"/>
      <c r="BN555" s="18"/>
      <c r="BO555" s="18"/>
      <c r="BP555" s="18"/>
      <c r="BQ555" s="18"/>
      <c r="BR555" s="18"/>
      <c r="BS555" s="18"/>
      <c r="BT555" s="18"/>
      <c r="BU555" s="18"/>
      <c r="BV555" s="18"/>
      <c r="BW555" s="18"/>
      <c r="BX555" s="18"/>
      <c r="BY555" s="18"/>
      <c r="BZ555" s="18"/>
      <c r="CA555" s="18"/>
      <c r="CB555" s="18"/>
      <c r="CC555" s="18"/>
      <c r="CD555" s="18"/>
      <c r="CE555" s="18"/>
      <c r="CF555" s="18"/>
      <c r="CG555" s="18"/>
      <c r="CH555" s="18"/>
      <c r="CI555" s="18"/>
      <c r="CJ555" s="18"/>
      <c r="CK555" s="18"/>
      <c r="CL555" s="18"/>
      <c r="CM555" s="18"/>
      <c r="CN555" s="18"/>
      <c r="CO555" s="18"/>
    </row>
    <row r="556" spans="1:93" s="41" customFormat="1">
      <c r="A556" s="5253"/>
      <c r="B556" s="4561"/>
      <c r="C556" s="5674"/>
      <c r="D556" s="3811"/>
      <c r="E556" s="5120"/>
      <c r="F556" s="5120"/>
      <c r="G556" s="3811"/>
      <c r="H556" s="3811"/>
      <c r="I556" s="3811"/>
      <c r="J556" s="3811"/>
      <c r="K556" s="3811"/>
      <c r="L556" s="3811"/>
      <c r="M556" s="3811"/>
      <c r="N556" s="3811"/>
      <c r="O556" s="3811"/>
      <c r="P556" s="3811"/>
      <c r="Q556" s="3811"/>
      <c r="R556" s="3811"/>
      <c r="S556" s="5120"/>
      <c r="T556" s="5120"/>
      <c r="U556" s="5120"/>
      <c r="V556" s="5630"/>
      <c r="W556" s="5630"/>
      <c r="X556" s="5630"/>
      <c r="Y556" s="5120"/>
      <c r="Z556" s="5120"/>
      <c r="AA556" s="5120"/>
      <c r="AB556" s="5120"/>
      <c r="AC556" s="5630"/>
      <c r="AD556" s="3326" t="s">
        <v>2035</v>
      </c>
      <c r="AE556" s="3071"/>
      <c r="AF556" s="949" t="s">
        <v>857</v>
      </c>
      <c r="AG556" s="946"/>
      <c r="AH556" s="3256">
        <v>1300</v>
      </c>
      <c r="AI556" s="946" t="s">
        <v>2137</v>
      </c>
      <c r="AJ556" s="949" t="s">
        <v>860</v>
      </c>
      <c r="AK556" s="946" t="s">
        <v>2142</v>
      </c>
      <c r="AL556" s="944" t="s">
        <v>646</v>
      </c>
      <c r="AM556" s="946" t="s">
        <v>647</v>
      </c>
      <c r="AN556" s="944" t="s">
        <v>858</v>
      </c>
      <c r="AO556" s="944">
        <v>2</v>
      </c>
      <c r="AP556" s="123" t="s">
        <v>859</v>
      </c>
      <c r="AQ556" s="944">
        <v>2</v>
      </c>
      <c r="AR556" s="944"/>
      <c r="AS556" s="944"/>
      <c r="AT556" s="944"/>
      <c r="AU556" s="944"/>
      <c r="AV556" s="860"/>
      <c r="AW556" s="4561"/>
      <c r="AX556" s="4561"/>
      <c r="AY556" s="4561"/>
      <c r="AZ556" s="18"/>
      <c r="BA556" s="18"/>
      <c r="BB556" s="18"/>
      <c r="BC556" s="18"/>
      <c r="BD556" s="18"/>
      <c r="BE556" s="18"/>
      <c r="BF556" s="18"/>
      <c r="BG556" s="18"/>
      <c r="BH556" s="18"/>
      <c r="BI556" s="18"/>
      <c r="BJ556" s="18"/>
      <c r="BK556" s="18"/>
      <c r="BL556" s="18"/>
      <c r="BM556" s="18"/>
      <c r="BN556" s="18"/>
      <c r="BO556" s="18"/>
      <c r="BP556" s="18"/>
      <c r="BQ556" s="18"/>
      <c r="BR556" s="18"/>
      <c r="BS556" s="18"/>
      <c r="BT556" s="18"/>
      <c r="BU556" s="18"/>
      <c r="BV556" s="18"/>
      <c r="BW556" s="18"/>
      <c r="BX556" s="18"/>
      <c r="BY556" s="18"/>
      <c r="BZ556" s="18"/>
      <c r="CA556" s="18"/>
      <c r="CB556" s="18"/>
      <c r="CC556" s="18"/>
      <c r="CD556" s="18"/>
      <c r="CE556" s="18"/>
      <c r="CF556" s="18"/>
      <c r="CG556" s="18"/>
      <c r="CH556" s="18"/>
      <c r="CI556" s="18"/>
      <c r="CJ556" s="18"/>
      <c r="CK556" s="18"/>
      <c r="CL556" s="18"/>
      <c r="CM556" s="18"/>
      <c r="CN556" s="18"/>
      <c r="CO556" s="18"/>
    </row>
    <row r="557" spans="1:93" s="41" customFormat="1">
      <c r="A557" s="5253"/>
      <c r="B557" s="5751" t="s">
        <v>3263</v>
      </c>
      <c r="C557" s="5672" t="s">
        <v>3652</v>
      </c>
      <c r="D557" s="3806" t="s">
        <v>2628</v>
      </c>
      <c r="E557" s="5123" t="s">
        <v>2144</v>
      </c>
      <c r="F557" s="5123" t="s">
        <v>2629</v>
      </c>
      <c r="G557" s="3806" t="s">
        <v>2028</v>
      </c>
      <c r="H557" s="3806" t="s">
        <v>2028</v>
      </c>
      <c r="I557" s="3806" t="s">
        <v>2029</v>
      </c>
      <c r="J557" s="3806" t="s">
        <v>2029</v>
      </c>
      <c r="K557" s="3806">
        <v>6</v>
      </c>
      <c r="L557" s="3806">
        <v>0</v>
      </c>
      <c r="M557" s="3806">
        <v>31</v>
      </c>
      <c r="N557" s="3806">
        <v>6</v>
      </c>
      <c r="O557" s="3806">
        <v>0</v>
      </c>
      <c r="P557" s="3806">
        <v>31</v>
      </c>
      <c r="Q557" s="3806" t="s">
        <v>2140</v>
      </c>
      <c r="R557" s="3806" t="s">
        <v>2141</v>
      </c>
      <c r="S557" s="5123">
        <v>2016</v>
      </c>
      <c r="T557" s="5123">
        <v>2016</v>
      </c>
      <c r="U557" s="5123">
        <v>8000</v>
      </c>
      <c r="V557" s="5640">
        <v>256</v>
      </c>
      <c r="W557" s="5640">
        <v>256</v>
      </c>
      <c r="X557" s="5640">
        <v>912</v>
      </c>
      <c r="Y557" s="5123">
        <v>2</v>
      </c>
      <c r="Z557" s="5123">
        <v>2</v>
      </c>
      <c r="AA557" s="5123" t="s">
        <v>2033</v>
      </c>
      <c r="AB557" s="5123" t="s">
        <v>2033</v>
      </c>
      <c r="AC557" s="5640" t="s">
        <v>2137</v>
      </c>
      <c r="AD557" s="3322" t="s">
        <v>2035</v>
      </c>
      <c r="AE557" s="3079" t="s">
        <v>6172</v>
      </c>
      <c r="AF557" s="945" t="s">
        <v>857</v>
      </c>
      <c r="AG557" s="256"/>
      <c r="AH557" s="3238">
        <v>270</v>
      </c>
      <c r="AI557" s="256" t="s">
        <v>2137</v>
      </c>
      <c r="AJ557" s="945" t="s">
        <v>854</v>
      </c>
      <c r="AK557" s="256" t="s">
        <v>2142</v>
      </c>
      <c r="AL557" s="942" t="s">
        <v>1135</v>
      </c>
      <c r="AM557" s="256" t="s">
        <v>1708</v>
      </c>
      <c r="AN557" s="942" t="s">
        <v>858</v>
      </c>
      <c r="AO557" s="942">
        <v>2</v>
      </c>
      <c r="AP557" s="942" t="s">
        <v>859</v>
      </c>
      <c r="AQ557" s="942">
        <v>2</v>
      </c>
      <c r="AR557" s="942"/>
      <c r="AS557" s="942"/>
      <c r="AT557" s="942"/>
      <c r="AU557" s="942"/>
      <c r="AV557" s="2997"/>
      <c r="AW557" s="4559" t="s">
        <v>2466</v>
      </c>
      <c r="AX557" s="4559" t="s">
        <v>2452</v>
      </c>
      <c r="AY557" s="4559"/>
      <c r="AZ557" s="18"/>
      <c r="BA557" s="18"/>
      <c r="BB557" s="18"/>
      <c r="BC557" s="18"/>
      <c r="BD557" s="18"/>
      <c r="BE557" s="18"/>
      <c r="BF557" s="18"/>
      <c r="BG557" s="18"/>
      <c r="BH557" s="18"/>
      <c r="BI557" s="18"/>
      <c r="BJ557" s="18"/>
      <c r="BK557" s="18"/>
      <c r="BL557" s="18"/>
      <c r="BM557" s="18"/>
      <c r="BN557" s="18"/>
      <c r="BO557" s="18"/>
      <c r="BP557" s="18"/>
      <c r="BQ557" s="18"/>
      <c r="BR557" s="18"/>
      <c r="BS557" s="18"/>
      <c r="BT557" s="18"/>
      <c r="BU557" s="18"/>
      <c r="BV557" s="18"/>
      <c r="BW557" s="18"/>
      <c r="BX557" s="18"/>
      <c r="BY557" s="18"/>
      <c r="BZ557" s="18"/>
      <c r="CA557" s="18"/>
      <c r="CB557" s="18"/>
      <c r="CC557" s="18"/>
      <c r="CD557" s="18"/>
      <c r="CE557" s="18"/>
      <c r="CF557" s="18"/>
      <c r="CG557" s="18"/>
      <c r="CH557" s="18"/>
      <c r="CI557" s="18"/>
      <c r="CJ557" s="18"/>
      <c r="CK557" s="18"/>
      <c r="CL557" s="18"/>
      <c r="CM557" s="18"/>
      <c r="CN557" s="18"/>
      <c r="CO557" s="18"/>
    </row>
    <row r="558" spans="1:93" s="41" customFormat="1">
      <c r="A558" s="5253"/>
      <c r="B558" s="4561"/>
      <c r="C558" s="5674"/>
      <c r="D558" s="3811"/>
      <c r="E558" s="5120"/>
      <c r="F558" s="5120"/>
      <c r="G558" s="3811"/>
      <c r="H558" s="3811"/>
      <c r="I558" s="3811"/>
      <c r="J558" s="3811"/>
      <c r="K558" s="3811"/>
      <c r="L558" s="3811"/>
      <c r="M558" s="3811"/>
      <c r="N558" s="3811"/>
      <c r="O558" s="3811"/>
      <c r="P558" s="3811"/>
      <c r="Q558" s="3811"/>
      <c r="R558" s="3811"/>
      <c r="S558" s="5120"/>
      <c r="T558" s="5120"/>
      <c r="U558" s="5120"/>
      <c r="V558" s="5630"/>
      <c r="W558" s="5630"/>
      <c r="X558" s="5630"/>
      <c r="Y558" s="5120"/>
      <c r="Z558" s="5120"/>
      <c r="AA558" s="5120"/>
      <c r="AB558" s="5120"/>
      <c r="AC558" s="5630"/>
      <c r="AD558" s="3326" t="s">
        <v>2035</v>
      </c>
      <c r="AE558" s="3071"/>
      <c r="AF558" s="949" t="s">
        <v>857</v>
      </c>
      <c r="AG558" s="946"/>
      <c r="AH558" s="3256">
        <v>1300</v>
      </c>
      <c r="AI558" s="946" t="s">
        <v>2137</v>
      </c>
      <c r="AJ558" s="949" t="s">
        <v>860</v>
      </c>
      <c r="AK558" s="946" t="s">
        <v>2142</v>
      </c>
      <c r="AL558" s="944" t="s">
        <v>646</v>
      </c>
      <c r="AM558" s="946" t="s">
        <v>647</v>
      </c>
      <c r="AN558" s="944" t="s">
        <v>858</v>
      </c>
      <c r="AO558" s="944">
        <v>2</v>
      </c>
      <c r="AP558" s="123" t="s">
        <v>859</v>
      </c>
      <c r="AQ558" s="944">
        <v>2</v>
      </c>
      <c r="AR558" s="944"/>
      <c r="AS558" s="944"/>
      <c r="AT558" s="944"/>
      <c r="AU558" s="944"/>
      <c r="AV558" s="860"/>
      <c r="AW558" s="4561"/>
      <c r="AX558" s="4561"/>
      <c r="AY558" s="4561"/>
      <c r="AZ558" s="18"/>
      <c r="BA558" s="18"/>
      <c r="BB558" s="18"/>
      <c r="BC558" s="18"/>
      <c r="BD558" s="18"/>
      <c r="BE558" s="18"/>
      <c r="BF558" s="18"/>
      <c r="BG558" s="18"/>
      <c r="BH558" s="18"/>
      <c r="BI558" s="18"/>
      <c r="BJ558" s="18"/>
      <c r="BK558" s="18"/>
      <c r="BL558" s="18"/>
      <c r="BM558" s="18"/>
      <c r="BN558" s="18"/>
      <c r="BO558" s="18"/>
      <c r="BP558" s="18"/>
      <c r="BQ558" s="18"/>
      <c r="BR558" s="18"/>
      <c r="BS558" s="18"/>
      <c r="BT558" s="18"/>
      <c r="BU558" s="18"/>
      <c r="BV558" s="18"/>
      <c r="BW558" s="18"/>
      <c r="BX558" s="18"/>
      <c r="BY558" s="18"/>
      <c r="BZ558" s="18"/>
      <c r="CA558" s="18"/>
      <c r="CB558" s="18"/>
      <c r="CC558" s="18"/>
      <c r="CD558" s="18"/>
      <c r="CE558" s="18"/>
      <c r="CF558" s="18"/>
      <c r="CG558" s="18"/>
      <c r="CH558" s="18"/>
      <c r="CI558" s="18"/>
      <c r="CJ558" s="18"/>
      <c r="CK558" s="18"/>
      <c r="CL558" s="18"/>
      <c r="CM558" s="18"/>
      <c r="CN558" s="18"/>
      <c r="CO558" s="18"/>
    </row>
    <row r="559" spans="1:93" s="41" customFormat="1">
      <c r="A559" s="5253"/>
      <c r="B559" s="5751" t="s">
        <v>3263</v>
      </c>
      <c r="C559" s="5672" t="s">
        <v>3652</v>
      </c>
      <c r="D559" s="3806" t="s">
        <v>2550</v>
      </c>
      <c r="E559" s="5123" t="s">
        <v>2144</v>
      </c>
      <c r="F559" s="5123" t="s">
        <v>2630</v>
      </c>
      <c r="G559" s="3806" t="s">
        <v>2028</v>
      </c>
      <c r="H559" s="3806" t="s">
        <v>2028</v>
      </c>
      <c r="I559" s="3806" t="s">
        <v>2029</v>
      </c>
      <c r="J559" s="3806" t="s">
        <v>2029</v>
      </c>
      <c r="K559" s="3806">
        <v>6</v>
      </c>
      <c r="L559" s="3806">
        <v>0</v>
      </c>
      <c r="M559" s="3806">
        <v>31</v>
      </c>
      <c r="N559" s="3806">
        <v>6</v>
      </c>
      <c r="O559" s="3806">
        <v>0</v>
      </c>
      <c r="P559" s="3806">
        <v>31</v>
      </c>
      <c r="Q559" s="3806" t="s">
        <v>2140</v>
      </c>
      <c r="R559" s="3806" t="s">
        <v>2141</v>
      </c>
      <c r="S559" s="5640">
        <v>4906</v>
      </c>
      <c r="T559" s="5640">
        <v>4906</v>
      </c>
      <c r="U559" s="5123">
        <v>6144</v>
      </c>
      <c r="V559" s="5123">
        <v>128</v>
      </c>
      <c r="W559" s="5123">
        <v>128</v>
      </c>
      <c r="X559" s="5640">
        <v>1216</v>
      </c>
      <c r="Y559" s="5123">
        <v>4</v>
      </c>
      <c r="Z559" s="5123">
        <v>2</v>
      </c>
      <c r="AA559" s="5123" t="s">
        <v>2032</v>
      </c>
      <c r="AB559" s="5123" t="s">
        <v>2033</v>
      </c>
      <c r="AC559" s="5640" t="s">
        <v>2137</v>
      </c>
      <c r="AD559" s="3322" t="s">
        <v>2035</v>
      </c>
      <c r="AE559" s="3079" t="s">
        <v>6172</v>
      </c>
      <c r="AF559" s="945" t="s">
        <v>857</v>
      </c>
      <c r="AG559" s="256"/>
      <c r="AH559" s="3238">
        <v>270</v>
      </c>
      <c r="AI559" s="256" t="s">
        <v>2137</v>
      </c>
      <c r="AJ559" s="945" t="s">
        <v>854</v>
      </c>
      <c r="AK559" s="256" t="s">
        <v>2142</v>
      </c>
      <c r="AL559" s="942" t="s">
        <v>1135</v>
      </c>
      <c r="AM559" s="256" t="s">
        <v>1708</v>
      </c>
      <c r="AN559" s="942" t="s">
        <v>858</v>
      </c>
      <c r="AO559" s="942">
        <v>2</v>
      </c>
      <c r="AP559" s="942" t="s">
        <v>859</v>
      </c>
      <c r="AQ559" s="942">
        <v>2</v>
      </c>
      <c r="AR559" s="942"/>
      <c r="AS559" s="942"/>
      <c r="AT559" s="942"/>
      <c r="AU559" s="942"/>
      <c r="AV559" s="2997"/>
      <c r="AW559" s="4559" t="s">
        <v>2466</v>
      </c>
      <c r="AX559" s="4559" t="s">
        <v>2452</v>
      </c>
      <c r="AY559" s="4559"/>
      <c r="AZ559" s="18"/>
      <c r="BA559" s="18"/>
      <c r="BB559" s="18"/>
      <c r="BC559" s="18"/>
      <c r="BD559" s="18"/>
      <c r="BE559" s="18"/>
      <c r="BF559" s="18"/>
      <c r="BG559" s="18"/>
      <c r="BH559" s="18"/>
      <c r="BI559" s="18"/>
      <c r="BJ559" s="18"/>
      <c r="BK559" s="18"/>
      <c r="BL559" s="18"/>
      <c r="BM559" s="18"/>
      <c r="BN559" s="18"/>
      <c r="BO559" s="18"/>
      <c r="BP559" s="18"/>
      <c r="BQ559" s="18"/>
      <c r="BR559" s="18"/>
      <c r="BS559" s="18"/>
      <c r="BT559" s="18"/>
      <c r="BU559" s="18"/>
      <c r="BV559" s="18"/>
      <c r="BW559" s="18"/>
      <c r="BX559" s="18"/>
      <c r="BY559" s="18"/>
      <c r="BZ559" s="18"/>
      <c r="CA559" s="18"/>
      <c r="CB559" s="18"/>
      <c r="CC559" s="18"/>
      <c r="CD559" s="18"/>
      <c r="CE559" s="18"/>
      <c r="CF559" s="18"/>
      <c r="CG559" s="18"/>
      <c r="CH559" s="18"/>
      <c r="CI559" s="18"/>
      <c r="CJ559" s="18"/>
      <c r="CK559" s="18"/>
      <c r="CL559" s="18"/>
      <c r="CM559" s="18"/>
      <c r="CN559" s="18"/>
      <c r="CO559" s="18"/>
    </row>
    <row r="560" spans="1:93" s="41" customFormat="1">
      <c r="A560" s="5253"/>
      <c r="B560" s="4561"/>
      <c r="C560" s="5674"/>
      <c r="D560" s="3811"/>
      <c r="E560" s="5120"/>
      <c r="F560" s="5120"/>
      <c r="G560" s="3811"/>
      <c r="H560" s="3811"/>
      <c r="I560" s="3811"/>
      <c r="J560" s="3811"/>
      <c r="K560" s="3811"/>
      <c r="L560" s="3811"/>
      <c r="M560" s="3811"/>
      <c r="N560" s="3811"/>
      <c r="O560" s="3811"/>
      <c r="P560" s="3811"/>
      <c r="Q560" s="3811"/>
      <c r="R560" s="3811"/>
      <c r="S560" s="5630"/>
      <c r="T560" s="5630"/>
      <c r="U560" s="5120"/>
      <c r="V560" s="5120"/>
      <c r="W560" s="5120"/>
      <c r="X560" s="5630"/>
      <c r="Y560" s="5120"/>
      <c r="Z560" s="5120"/>
      <c r="AA560" s="5120"/>
      <c r="AB560" s="5120"/>
      <c r="AC560" s="5630"/>
      <c r="AD560" s="3326" t="s">
        <v>2035</v>
      </c>
      <c r="AE560" s="3071"/>
      <c r="AF560" s="949" t="s">
        <v>857</v>
      </c>
      <c r="AG560" s="946"/>
      <c r="AH560" s="3256">
        <v>1300</v>
      </c>
      <c r="AI560" s="946" t="s">
        <v>2137</v>
      </c>
      <c r="AJ560" s="949" t="s">
        <v>860</v>
      </c>
      <c r="AK560" s="946" t="s">
        <v>2142</v>
      </c>
      <c r="AL560" s="944" t="s">
        <v>646</v>
      </c>
      <c r="AM560" s="946" t="s">
        <v>647</v>
      </c>
      <c r="AN560" s="944" t="s">
        <v>858</v>
      </c>
      <c r="AO560" s="944">
        <v>2</v>
      </c>
      <c r="AP560" s="123" t="s">
        <v>859</v>
      </c>
      <c r="AQ560" s="944">
        <v>2</v>
      </c>
      <c r="AR560" s="944"/>
      <c r="AS560" s="944"/>
      <c r="AT560" s="944"/>
      <c r="AU560" s="944"/>
      <c r="AV560" s="860"/>
      <c r="AW560" s="4561"/>
      <c r="AX560" s="4561"/>
      <c r="AY560" s="4561"/>
      <c r="AZ560" s="18"/>
      <c r="BA560" s="18"/>
      <c r="BB560" s="18"/>
      <c r="BC560" s="18"/>
      <c r="BD560" s="18"/>
      <c r="BE560" s="18"/>
      <c r="BF560" s="18"/>
      <c r="BG560" s="18"/>
      <c r="BH560" s="18"/>
      <c r="BI560" s="18"/>
      <c r="BJ560" s="18"/>
      <c r="BK560" s="18"/>
      <c r="BL560" s="18"/>
      <c r="BM560" s="18"/>
      <c r="BN560" s="18"/>
      <c r="BO560" s="18"/>
      <c r="BP560" s="18"/>
      <c r="BQ560" s="18"/>
      <c r="BR560" s="18"/>
      <c r="BS560" s="18"/>
      <c r="BT560" s="18"/>
      <c r="BU560" s="18"/>
      <c r="BV560" s="18"/>
      <c r="BW560" s="18"/>
      <c r="BX560" s="18"/>
      <c r="BY560" s="18"/>
      <c r="BZ560" s="18"/>
      <c r="CA560" s="18"/>
      <c r="CB560" s="18"/>
      <c r="CC560" s="18"/>
      <c r="CD560" s="18"/>
      <c r="CE560" s="18"/>
      <c r="CF560" s="18"/>
      <c r="CG560" s="18"/>
      <c r="CH560" s="18"/>
      <c r="CI560" s="18"/>
      <c r="CJ560" s="18"/>
      <c r="CK560" s="18"/>
      <c r="CL560" s="18"/>
      <c r="CM560" s="18"/>
      <c r="CN560" s="18"/>
      <c r="CO560" s="18"/>
    </row>
    <row r="561" spans="1:93" s="41" customFormat="1">
      <c r="A561" s="5253"/>
      <c r="B561" s="5751" t="s">
        <v>3263</v>
      </c>
      <c r="C561" s="5672" t="s">
        <v>3652</v>
      </c>
      <c r="D561" s="3806" t="s">
        <v>2631</v>
      </c>
      <c r="E561" s="5123" t="s">
        <v>2144</v>
      </c>
      <c r="F561" s="5123" t="s">
        <v>2632</v>
      </c>
      <c r="G561" s="3806" t="s">
        <v>2028</v>
      </c>
      <c r="H561" s="3806" t="s">
        <v>2028</v>
      </c>
      <c r="I561" s="3806" t="s">
        <v>2029</v>
      </c>
      <c r="J561" s="3806" t="s">
        <v>2029</v>
      </c>
      <c r="K561" s="3806">
        <v>6</v>
      </c>
      <c r="L561" s="3806">
        <v>0</v>
      </c>
      <c r="M561" s="3806">
        <v>31</v>
      </c>
      <c r="N561" s="3806">
        <v>6</v>
      </c>
      <c r="O561" s="3806">
        <v>0</v>
      </c>
      <c r="P561" s="3806">
        <v>31</v>
      </c>
      <c r="Q561" s="3806" t="s">
        <v>2140</v>
      </c>
      <c r="R561" s="3806" t="s">
        <v>2141</v>
      </c>
      <c r="S561" s="5640">
        <v>4906</v>
      </c>
      <c r="T561" s="5640">
        <v>4906</v>
      </c>
      <c r="U561" s="5123">
        <v>6144</v>
      </c>
      <c r="V561" s="5123">
        <v>128</v>
      </c>
      <c r="W561" s="5123">
        <v>128</v>
      </c>
      <c r="X561" s="5640">
        <v>912</v>
      </c>
      <c r="Y561" s="5123">
        <v>2</v>
      </c>
      <c r="Z561" s="5123">
        <v>2</v>
      </c>
      <c r="AA561" s="5123" t="s">
        <v>2033</v>
      </c>
      <c r="AB561" s="5123" t="s">
        <v>2033</v>
      </c>
      <c r="AC561" s="5640" t="s">
        <v>2137</v>
      </c>
      <c r="AD561" s="3322" t="s">
        <v>2035</v>
      </c>
      <c r="AE561" s="3079" t="s">
        <v>6172</v>
      </c>
      <c r="AF561" s="945" t="s">
        <v>857</v>
      </c>
      <c r="AG561" s="256"/>
      <c r="AH561" s="3238">
        <v>270</v>
      </c>
      <c r="AI561" s="256" t="s">
        <v>2137</v>
      </c>
      <c r="AJ561" s="945" t="s">
        <v>854</v>
      </c>
      <c r="AK561" s="256" t="s">
        <v>2142</v>
      </c>
      <c r="AL561" s="942" t="s">
        <v>1135</v>
      </c>
      <c r="AM561" s="256" t="s">
        <v>1708</v>
      </c>
      <c r="AN561" s="942" t="s">
        <v>858</v>
      </c>
      <c r="AO561" s="942">
        <v>2</v>
      </c>
      <c r="AP561" s="942" t="s">
        <v>859</v>
      </c>
      <c r="AQ561" s="942">
        <v>2</v>
      </c>
      <c r="AR561" s="942"/>
      <c r="AS561" s="942"/>
      <c r="AT561" s="942"/>
      <c r="AU561" s="942"/>
      <c r="AV561" s="2997"/>
      <c r="AW561" s="4559" t="s">
        <v>2466</v>
      </c>
      <c r="AX561" s="4559" t="s">
        <v>2452</v>
      </c>
      <c r="AY561" s="4559"/>
      <c r="AZ561" s="18"/>
      <c r="BA561" s="18"/>
      <c r="BB561" s="18"/>
      <c r="BC561" s="18"/>
      <c r="BD561" s="18"/>
      <c r="BE561" s="18"/>
      <c r="BF561" s="18"/>
      <c r="BG561" s="18"/>
      <c r="BH561" s="18"/>
      <c r="BI561" s="18"/>
      <c r="BJ561" s="18"/>
      <c r="BK561" s="18"/>
      <c r="BL561" s="18"/>
      <c r="BM561" s="18"/>
      <c r="BN561" s="18"/>
      <c r="BO561" s="18"/>
      <c r="BP561" s="18"/>
      <c r="BQ561" s="18"/>
      <c r="BR561" s="18"/>
      <c r="BS561" s="18"/>
      <c r="BT561" s="18"/>
      <c r="BU561" s="18"/>
      <c r="BV561" s="18"/>
      <c r="BW561" s="18"/>
      <c r="BX561" s="18"/>
      <c r="BY561" s="18"/>
      <c r="BZ561" s="18"/>
      <c r="CA561" s="18"/>
      <c r="CB561" s="18"/>
      <c r="CC561" s="18"/>
      <c r="CD561" s="18"/>
      <c r="CE561" s="18"/>
      <c r="CF561" s="18"/>
      <c r="CG561" s="18"/>
      <c r="CH561" s="18"/>
      <c r="CI561" s="18"/>
      <c r="CJ561" s="18"/>
      <c r="CK561" s="18"/>
      <c r="CL561" s="18"/>
      <c r="CM561" s="18"/>
      <c r="CN561" s="18"/>
      <c r="CO561" s="18"/>
    </row>
    <row r="562" spans="1:93" s="41" customFormat="1">
      <c r="A562" s="5253"/>
      <c r="B562" s="4561"/>
      <c r="C562" s="5674"/>
      <c r="D562" s="3811"/>
      <c r="E562" s="5120"/>
      <c r="F562" s="5120"/>
      <c r="G562" s="3811"/>
      <c r="H562" s="3811"/>
      <c r="I562" s="3811"/>
      <c r="J562" s="3811"/>
      <c r="K562" s="3811"/>
      <c r="L562" s="3811"/>
      <c r="M562" s="3811"/>
      <c r="N562" s="3811"/>
      <c r="O562" s="3811"/>
      <c r="P562" s="3811"/>
      <c r="Q562" s="3811"/>
      <c r="R562" s="3811"/>
      <c r="S562" s="5630"/>
      <c r="T562" s="5630"/>
      <c r="U562" s="5120"/>
      <c r="V562" s="5120"/>
      <c r="W562" s="5120"/>
      <c r="X562" s="5630"/>
      <c r="Y562" s="5120"/>
      <c r="Z562" s="5120"/>
      <c r="AA562" s="5120"/>
      <c r="AB562" s="5120"/>
      <c r="AC562" s="5630"/>
      <c r="AD562" s="3326" t="s">
        <v>2035</v>
      </c>
      <c r="AE562" s="3071"/>
      <c r="AF562" s="949" t="s">
        <v>857</v>
      </c>
      <c r="AG562" s="946"/>
      <c r="AH562" s="3256">
        <v>1300</v>
      </c>
      <c r="AI562" s="946" t="s">
        <v>2137</v>
      </c>
      <c r="AJ562" s="949" t="s">
        <v>860</v>
      </c>
      <c r="AK562" s="946" t="s">
        <v>2142</v>
      </c>
      <c r="AL562" s="944" t="s">
        <v>646</v>
      </c>
      <c r="AM562" s="946" t="s">
        <v>647</v>
      </c>
      <c r="AN562" s="944" t="s">
        <v>858</v>
      </c>
      <c r="AO562" s="944">
        <v>2</v>
      </c>
      <c r="AP562" s="123" t="s">
        <v>859</v>
      </c>
      <c r="AQ562" s="944">
        <v>2</v>
      </c>
      <c r="AR562" s="944"/>
      <c r="AS562" s="944"/>
      <c r="AT562" s="944"/>
      <c r="AU562" s="944"/>
      <c r="AV562" s="860"/>
      <c r="AW562" s="4561"/>
      <c r="AX562" s="4561"/>
      <c r="AY562" s="4561"/>
      <c r="AZ562" s="18"/>
      <c r="BA562" s="18"/>
      <c r="BB562" s="18"/>
      <c r="BC562" s="18"/>
      <c r="BD562" s="18"/>
      <c r="BE562" s="18"/>
      <c r="BF562" s="18"/>
      <c r="BG562" s="18"/>
      <c r="BH562" s="18"/>
      <c r="BI562" s="18"/>
      <c r="BJ562" s="18"/>
      <c r="BK562" s="18"/>
      <c r="BL562" s="18"/>
      <c r="BM562" s="18"/>
      <c r="BN562" s="18"/>
      <c r="BO562" s="18"/>
      <c r="BP562" s="18"/>
      <c r="BQ562" s="18"/>
      <c r="BR562" s="18"/>
      <c r="BS562" s="18"/>
      <c r="BT562" s="18"/>
      <c r="BU562" s="18"/>
      <c r="BV562" s="18"/>
      <c r="BW562" s="18"/>
      <c r="BX562" s="18"/>
      <c r="BY562" s="18"/>
      <c r="BZ562" s="18"/>
      <c r="CA562" s="18"/>
      <c r="CB562" s="18"/>
      <c r="CC562" s="18"/>
      <c r="CD562" s="18"/>
      <c r="CE562" s="18"/>
      <c r="CF562" s="18"/>
      <c r="CG562" s="18"/>
      <c r="CH562" s="18"/>
      <c r="CI562" s="18"/>
      <c r="CJ562" s="18"/>
      <c r="CK562" s="18"/>
      <c r="CL562" s="18"/>
      <c r="CM562" s="18"/>
      <c r="CN562" s="18"/>
      <c r="CO562" s="18"/>
    </row>
    <row r="563" spans="1:93" s="41" customFormat="1">
      <c r="A563" s="5253"/>
      <c r="B563" s="5751" t="s">
        <v>3263</v>
      </c>
      <c r="C563" s="5672" t="s">
        <v>3653</v>
      </c>
      <c r="D563" s="3806" t="s">
        <v>2549</v>
      </c>
      <c r="E563" s="5123" t="s">
        <v>2144</v>
      </c>
      <c r="F563" s="5123" t="s">
        <v>2633</v>
      </c>
      <c r="G563" s="3806" t="s">
        <v>2028</v>
      </c>
      <c r="H563" s="3806" t="s">
        <v>2028</v>
      </c>
      <c r="I563" s="3806" t="s">
        <v>2029</v>
      </c>
      <c r="J563" s="3806" t="s">
        <v>2029</v>
      </c>
      <c r="K563" s="3806">
        <v>6</v>
      </c>
      <c r="L563" s="3806">
        <v>0</v>
      </c>
      <c r="M563" s="3806">
        <v>31</v>
      </c>
      <c r="N563" s="3806">
        <v>6</v>
      </c>
      <c r="O563" s="3806">
        <v>0</v>
      </c>
      <c r="P563" s="3806">
        <v>31</v>
      </c>
      <c r="Q563" s="3806" t="s">
        <v>2140</v>
      </c>
      <c r="R563" s="3806" t="s">
        <v>2141</v>
      </c>
      <c r="S563" s="5123">
        <v>8000</v>
      </c>
      <c r="T563" s="5123">
        <v>8000</v>
      </c>
      <c r="U563" s="5123">
        <v>16000</v>
      </c>
      <c r="V563" s="5123">
        <v>512</v>
      </c>
      <c r="W563" s="5123">
        <v>512</v>
      </c>
      <c r="X563" s="5640">
        <v>1216</v>
      </c>
      <c r="Y563" s="5123">
        <v>4</v>
      </c>
      <c r="Z563" s="5123">
        <v>2</v>
      </c>
      <c r="AA563" s="5123" t="s">
        <v>2032</v>
      </c>
      <c r="AB563" s="5123" t="s">
        <v>2033</v>
      </c>
      <c r="AC563" s="5123" t="s">
        <v>2137</v>
      </c>
      <c r="AD563" s="3326" t="s">
        <v>2035</v>
      </c>
      <c r="AE563" s="3079" t="s">
        <v>6173</v>
      </c>
      <c r="AF563" s="949" t="s">
        <v>857</v>
      </c>
      <c r="AG563" s="946"/>
      <c r="AH563" s="3256">
        <v>270</v>
      </c>
      <c r="AI563" s="946" t="s">
        <v>2137</v>
      </c>
      <c r="AJ563" s="949" t="s">
        <v>854</v>
      </c>
      <c r="AK563" s="946" t="s">
        <v>2142</v>
      </c>
      <c r="AL563" s="949" t="s">
        <v>866</v>
      </c>
      <c r="AM563" s="946" t="s">
        <v>1708</v>
      </c>
      <c r="AN563" s="944" t="s">
        <v>858</v>
      </c>
      <c r="AO563" s="944">
        <v>2</v>
      </c>
      <c r="AP563" s="944" t="s">
        <v>859</v>
      </c>
      <c r="AQ563" s="944">
        <v>2</v>
      </c>
      <c r="AR563" s="944"/>
      <c r="AS563" s="944"/>
      <c r="AT563" s="944"/>
      <c r="AU563" s="944"/>
      <c r="AV563" s="860"/>
      <c r="AW563" s="4559" t="s">
        <v>2468</v>
      </c>
      <c r="AX563" s="4559" t="s">
        <v>2452</v>
      </c>
      <c r="AY563" s="4559"/>
      <c r="AZ563" s="18"/>
      <c r="BA563" s="18"/>
      <c r="BB563" s="18"/>
      <c r="BC563" s="18"/>
      <c r="BD563" s="18"/>
      <c r="BE563" s="18"/>
      <c r="BF563" s="18"/>
      <c r="BG563" s="18"/>
      <c r="BH563" s="18"/>
      <c r="BI563" s="18"/>
      <c r="BJ563" s="18"/>
      <c r="BK563" s="18"/>
      <c r="BL563" s="18"/>
      <c r="BM563" s="18"/>
      <c r="BN563" s="18"/>
      <c r="BO563" s="18"/>
      <c r="BP563" s="18"/>
      <c r="BQ563" s="18"/>
      <c r="BR563" s="18"/>
      <c r="BS563" s="18"/>
      <c r="BT563" s="18"/>
      <c r="BU563" s="18"/>
      <c r="BV563" s="18"/>
      <c r="BW563" s="18"/>
      <c r="BX563" s="18"/>
      <c r="BY563" s="18"/>
      <c r="BZ563" s="18"/>
      <c r="CA563" s="18"/>
      <c r="CB563" s="18"/>
      <c r="CC563" s="18"/>
      <c r="CD563" s="18"/>
      <c r="CE563" s="18"/>
      <c r="CF563" s="18"/>
      <c r="CG563" s="18"/>
      <c r="CH563" s="18"/>
      <c r="CI563" s="18"/>
      <c r="CJ563" s="18"/>
      <c r="CK563" s="18"/>
      <c r="CL563" s="18"/>
      <c r="CM563" s="18"/>
      <c r="CN563" s="18"/>
      <c r="CO563" s="18"/>
    </row>
    <row r="564" spans="1:93" s="41" customFormat="1">
      <c r="A564" s="5253"/>
      <c r="B564" s="4561"/>
      <c r="C564" s="5674"/>
      <c r="D564" s="3811"/>
      <c r="E564" s="5120"/>
      <c r="F564" s="5120"/>
      <c r="G564" s="3811"/>
      <c r="H564" s="3811"/>
      <c r="I564" s="3811"/>
      <c r="J564" s="3811"/>
      <c r="K564" s="3811"/>
      <c r="L564" s="3811"/>
      <c r="M564" s="3811"/>
      <c r="N564" s="3811"/>
      <c r="O564" s="3811"/>
      <c r="P564" s="3811"/>
      <c r="Q564" s="3811"/>
      <c r="R564" s="3811"/>
      <c r="S564" s="5120"/>
      <c r="T564" s="5120"/>
      <c r="U564" s="5120"/>
      <c r="V564" s="5120"/>
      <c r="W564" s="5120"/>
      <c r="X564" s="5630"/>
      <c r="Y564" s="5120"/>
      <c r="Z564" s="5120"/>
      <c r="AA564" s="5120"/>
      <c r="AB564" s="5120"/>
      <c r="AC564" s="5120"/>
      <c r="AD564" s="3326" t="s">
        <v>2035</v>
      </c>
      <c r="AE564" s="3071"/>
      <c r="AF564" s="949" t="s">
        <v>857</v>
      </c>
      <c r="AG564" s="946"/>
      <c r="AH564" s="3256">
        <v>1300</v>
      </c>
      <c r="AI564" s="946" t="s">
        <v>2137</v>
      </c>
      <c r="AJ564" s="949" t="s">
        <v>860</v>
      </c>
      <c r="AK564" s="946" t="s">
        <v>2142</v>
      </c>
      <c r="AL564" s="944" t="s">
        <v>646</v>
      </c>
      <c r="AM564" s="946" t="s">
        <v>647</v>
      </c>
      <c r="AN564" s="944" t="s">
        <v>858</v>
      </c>
      <c r="AO564" s="944">
        <v>2</v>
      </c>
      <c r="AP564" s="944" t="s">
        <v>859</v>
      </c>
      <c r="AQ564" s="944">
        <v>2</v>
      </c>
      <c r="AR564" s="944"/>
      <c r="AS564" s="944"/>
      <c r="AT564" s="944"/>
      <c r="AU564" s="944"/>
      <c r="AV564" s="860"/>
      <c r="AW564" s="4561"/>
      <c r="AX564" s="4561"/>
      <c r="AY564" s="4561"/>
      <c r="AZ564" s="18"/>
      <c r="BA564" s="18"/>
      <c r="BB564" s="18"/>
      <c r="BC564" s="18"/>
      <c r="BD564" s="18"/>
      <c r="BE564" s="18"/>
      <c r="BF564" s="18"/>
      <c r="BG564" s="18"/>
      <c r="BH564" s="18"/>
      <c r="BI564" s="18"/>
      <c r="BJ564" s="18"/>
      <c r="BK564" s="18"/>
      <c r="BL564" s="18"/>
      <c r="BM564" s="18"/>
      <c r="BN564" s="18"/>
      <c r="BO564" s="18"/>
      <c r="BP564" s="18"/>
      <c r="BQ564" s="18"/>
      <c r="BR564" s="18"/>
      <c r="BS564" s="18"/>
      <c r="BT564" s="18"/>
      <c r="BU564" s="18"/>
      <c r="BV564" s="18"/>
      <c r="BW564" s="18"/>
      <c r="BX564" s="18"/>
      <c r="BY564" s="18"/>
      <c r="BZ564" s="18"/>
      <c r="CA564" s="18"/>
      <c r="CB564" s="18"/>
      <c r="CC564" s="18"/>
      <c r="CD564" s="18"/>
      <c r="CE564" s="18"/>
      <c r="CF564" s="18"/>
      <c r="CG564" s="18"/>
      <c r="CH564" s="18"/>
      <c r="CI564" s="18"/>
      <c r="CJ564" s="18"/>
      <c r="CK564" s="18"/>
      <c r="CL564" s="18"/>
      <c r="CM564" s="18"/>
      <c r="CN564" s="18"/>
      <c r="CO564" s="18"/>
    </row>
    <row r="565" spans="1:93" s="41" customFormat="1">
      <c r="A565" s="5253"/>
      <c r="B565" s="5751" t="s">
        <v>3263</v>
      </c>
      <c r="C565" s="5672" t="s">
        <v>3653</v>
      </c>
      <c r="D565" s="3806" t="s">
        <v>2634</v>
      </c>
      <c r="E565" s="5123" t="s">
        <v>2144</v>
      </c>
      <c r="F565" s="5123" t="s">
        <v>2635</v>
      </c>
      <c r="G565" s="3806" t="s">
        <v>2028</v>
      </c>
      <c r="H565" s="3806" t="s">
        <v>2028</v>
      </c>
      <c r="I565" s="3806" t="s">
        <v>2029</v>
      </c>
      <c r="J565" s="3806" t="s">
        <v>2029</v>
      </c>
      <c r="K565" s="3806">
        <v>6</v>
      </c>
      <c r="L565" s="3806">
        <v>0</v>
      </c>
      <c r="M565" s="3806">
        <v>31</v>
      </c>
      <c r="N565" s="3806">
        <v>6</v>
      </c>
      <c r="O565" s="3806">
        <v>0</v>
      </c>
      <c r="P565" s="3806">
        <v>31</v>
      </c>
      <c r="Q565" s="3806" t="s">
        <v>2140</v>
      </c>
      <c r="R565" s="3806" t="s">
        <v>2141</v>
      </c>
      <c r="S565" s="5123">
        <v>8000</v>
      </c>
      <c r="T565" s="5123">
        <v>8000</v>
      </c>
      <c r="U565" s="5123">
        <v>16000</v>
      </c>
      <c r="V565" s="5123">
        <v>512</v>
      </c>
      <c r="W565" s="5123">
        <v>512</v>
      </c>
      <c r="X565" s="5640">
        <v>912</v>
      </c>
      <c r="Y565" s="5123">
        <v>2</v>
      </c>
      <c r="Z565" s="5123">
        <v>2</v>
      </c>
      <c r="AA565" s="5123" t="s">
        <v>2033</v>
      </c>
      <c r="AB565" s="5123" t="s">
        <v>2033</v>
      </c>
      <c r="AC565" s="5123" t="s">
        <v>2137</v>
      </c>
      <c r="AD565" s="3326" t="s">
        <v>2035</v>
      </c>
      <c r="AE565" s="3079" t="s">
        <v>6173</v>
      </c>
      <c r="AF565" s="949" t="s">
        <v>857</v>
      </c>
      <c r="AG565" s="946"/>
      <c r="AH565" s="3256">
        <v>270</v>
      </c>
      <c r="AI565" s="946" t="s">
        <v>2137</v>
      </c>
      <c r="AJ565" s="949" t="s">
        <v>854</v>
      </c>
      <c r="AK565" s="946" t="s">
        <v>2142</v>
      </c>
      <c r="AL565" s="949" t="s">
        <v>866</v>
      </c>
      <c r="AM565" s="946" t="s">
        <v>1708</v>
      </c>
      <c r="AN565" s="944" t="s">
        <v>858</v>
      </c>
      <c r="AO565" s="944">
        <v>2</v>
      </c>
      <c r="AP565" s="944" t="s">
        <v>859</v>
      </c>
      <c r="AQ565" s="944">
        <v>2</v>
      </c>
      <c r="AR565" s="944"/>
      <c r="AS565" s="944"/>
      <c r="AT565" s="944"/>
      <c r="AU565" s="944"/>
      <c r="AV565" s="860"/>
      <c r="AW565" s="4559" t="s">
        <v>2468</v>
      </c>
      <c r="AX565" s="4559" t="s">
        <v>2452</v>
      </c>
      <c r="AY565" s="4559"/>
      <c r="AZ565" s="18"/>
      <c r="BA565" s="18"/>
      <c r="BB565" s="18"/>
      <c r="BC565" s="18"/>
      <c r="BD565" s="18"/>
      <c r="BE565" s="18"/>
      <c r="BF565" s="18"/>
      <c r="BG565" s="18"/>
      <c r="BH565" s="18"/>
      <c r="BI565" s="18"/>
      <c r="BJ565" s="18"/>
      <c r="BK565" s="18"/>
      <c r="BL565" s="18"/>
      <c r="BM565" s="18"/>
      <c r="BN565" s="18"/>
      <c r="BO565" s="18"/>
      <c r="BP565" s="18"/>
      <c r="BQ565" s="18"/>
      <c r="BR565" s="18"/>
      <c r="BS565" s="18"/>
      <c r="BT565" s="18"/>
      <c r="BU565" s="18"/>
      <c r="BV565" s="18"/>
      <c r="BW565" s="18"/>
      <c r="BX565" s="18"/>
      <c r="BY565" s="18"/>
      <c r="BZ565" s="18"/>
      <c r="CA565" s="18"/>
      <c r="CB565" s="18"/>
      <c r="CC565" s="18"/>
      <c r="CD565" s="18"/>
      <c r="CE565" s="18"/>
      <c r="CF565" s="18"/>
      <c r="CG565" s="18"/>
      <c r="CH565" s="18"/>
      <c r="CI565" s="18"/>
      <c r="CJ565" s="18"/>
      <c r="CK565" s="18"/>
      <c r="CL565" s="18"/>
      <c r="CM565" s="18"/>
      <c r="CN565" s="18"/>
      <c r="CO565" s="18"/>
    </row>
    <row r="566" spans="1:93" s="41" customFormat="1">
      <c r="A566" s="5253"/>
      <c r="B566" s="4561"/>
      <c r="C566" s="5674"/>
      <c r="D566" s="3811"/>
      <c r="E566" s="5120"/>
      <c r="F566" s="5120"/>
      <c r="G566" s="3811"/>
      <c r="H566" s="3811"/>
      <c r="I566" s="3811"/>
      <c r="J566" s="3811"/>
      <c r="K566" s="3811"/>
      <c r="L566" s="3811"/>
      <c r="M566" s="3811"/>
      <c r="N566" s="3811"/>
      <c r="O566" s="3811"/>
      <c r="P566" s="3811"/>
      <c r="Q566" s="3811"/>
      <c r="R566" s="3811"/>
      <c r="S566" s="5120"/>
      <c r="T566" s="5120"/>
      <c r="U566" s="5120"/>
      <c r="V566" s="5120"/>
      <c r="W566" s="5120"/>
      <c r="X566" s="5630"/>
      <c r="Y566" s="5120"/>
      <c r="Z566" s="5120"/>
      <c r="AA566" s="5120"/>
      <c r="AB566" s="5120"/>
      <c r="AC566" s="5120"/>
      <c r="AD566" s="3326" t="s">
        <v>2035</v>
      </c>
      <c r="AE566" s="3071"/>
      <c r="AF566" s="949" t="s">
        <v>857</v>
      </c>
      <c r="AG566" s="946"/>
      <c r="AH566" s="3256">
        <v>1300</v>
      </c>
      <c r="AI566" s="946" t="s">
        <v>2137</v>
      </c>
      <c r="AJ566" s="949" t="s">
        <v>860</v>
      </c>
      <c r="AK566" s="946" t="s">
        <v>2142</v>
      </c>
      <c r="AL566" s="944" t="s">
        <v>646</v>
      </c>
      <c r="AM566" s="946" t="s">
        <v>647</v>
      </c>
      <c r="AN566" s="944" t="s">
        <v>858</v>
      </c>
      <c r="AO566" s="944">
        <v>2</v>
      </c>
      <c r="AP566" s="944" t="s">
        <v>859</v>
      </c>
      <c r="AQ566" s="944">
        <v>2</v>
      </c>
      <c r="AR566" s="944"/>
      <c r="AS566" s="944"/>
      <c r="AT566" s="944"/>
      <c r="AU566" s="944"/>
      <c r="AV566" s="860"/>
      <c r="AW566" s="4561"/>
      <c r="AX566" s="4561"/>
      <c r="AY566" s="4561"/>
      <c r="AZ566" s="18"/>
      <c r="BA566" s="18"/>
      <c r="BB566" s="18"/>
      <c r="BC566" s="18"/>
      <c r="BD566" s="18"/>
      <c r="BE566" s="18"/>
      <c r="BF566" s="18"/>
      <c r="BG566" s="18"/>
      <c r="BH566" s="18"/>
      <c r="BI566" s="18"/>
      <c r="BJ566" s="18"/>
      <c r="BK566" s="18"/>
      <c r="BL566" s="18"/>
      <c r="BM566" s="18"/>
      <c r="BN566" s="18"/>
      <c r="BO566" s="18"/>
      <c r="BP566" s="18"/>
      <c r="BQ566" s="18"/>
      <c r="BR566" s="18"/>
      <c r="BS566" s="18"/>
      <c r="BT566" s="18"/>
      <c r="BU566" s="18"/>
      <c r="BV566" s="18"/>
      <c r="BW566" s="18"/>
      <c r="BX566" s="18"/>
      <c r="BY566" s="18"/>
      <c r="BZ566" s="18"/>
      <c r="CA566" s="18"/>
      <c r="CB566" s="18"/>
      <c r="CC566" s="18"/>
      <c r="CD566" s="18"/>
      <c r="CE566" s="18"/>
      <c r="CF566" s="18"/>
      <c r="CG566" s="18"/>
      <c r="CH566" s="18"/>
      <c r="CI566" s="18"/>
      <c r="CJ566" s="18"/>
      <c r="CK566" s="18"/>
      <c r="CL566" s="18"/>
      <c r="CM566" s="18"/>
      <c r="CN566" s="18"/>
      <c r="CO566" s="18"/>
    </row>
    <row r="567" spans="1:93" s="41" customFormat="1">
      <c r="A567" s="5253"/>
      <c r="B567" s="5751" t="s">
        <v>3263</v>
      </c>
      <c r="C567" s="5672" t="s">
        <v>3653</v>
      </c>
      <c r="D567" s="3806" t="s">
        <v>2551</v>
      </c>
      <c r="E567" s="5123" t="s">
        <v>2144</v>
      </c>
      <c r="F567" s="5123" t="s">
        <v>2636</v>
      </c>
      <c r="G567" s="3806" t="s">
        <v>2028</v>
      </c>
      <c r="H567" s="3806" t="s">
        <v>2028</v>
      </c>
      <c r="I567" s="3806" t="s">
        <v>2029</v>
      </c>
      <c r="J567" s="3806" t="s">
        <v>2029</v>
      </c>
      <c r="K567" s="3806">
        <v>6</v>
      </c>
      <c r="L567" s="3806">
        <v>0</v>
      </c>
      <c r="M567" s="3806">
        <v>31</v>
      </c>
      <c r="N567" s="3806">
        <v>6</v>
      </c>
      <c r="O567" s="3806">
        <v>0</v>
      </c>
      <c r="P567" s="3806">
        <v>31</v>
      </c>
      <c r="Q567" s="3806" t="s">
        <v>2140</v>
      </c>
      <c r="R567" s="3806" t="s">
        <v>2141</v>
      </c>
      <c r="S567" s="5123">
        <v>10240</v>
      </c>
      <c r="T567" s="5123">
        <v>10240</v>
      </c>
      <c r="U567" s="5123">
        <v>12288</v>
      </c>
      <c r="V567" s="5123">
        <v>128</v>
      </c>
      <c r="W567" s="5123">
        <v>128</v>
      </c>
      <c r="X567" s="5640">
        <v>1216</v>
      </c>
      <c r="Y567" s="5123">
        <v>4</v>
      </c>
      <c r="Z567" s="5123">
        <v>2</v>
      </c>
      <c r="AA567" s="5123" t="s">
        <v>2032</v>
      </c>
      <c r="AB567" s="5123" t="s">
        <v>2033</v>
      </c>
      <c r="AC567" s="5123" t="s">
        <v>2137</v>
      </c>
      <c r="AD567" s="3326" t="s">
        <v>2035</v>
      </c>
      <c r="AE567" s="3079" t="s">
        <v>6173</v>
      </c>
      <c r="AF567" s="949" t="s">
        <v>857</v>
      </c>
      <c r="AG567" s="946"/>
      <c r="AH567" s="3256">
        <v>270</v>
      </c>
      <c r="AI567" s="946" t="s">
        <v>2137</v>
      </c>
      <c r="AJ567" s="949" t="s">
        <v>854</v>
      </c>
      <c r="AK567" s="946" t="s">
        <v>2142</v>
      </c>
      <c r="AL567" s="949" t="s">
        <v>866</v>
      </c>
      <c r="AM567" s="946" t="s">
        <v>1708</v>
      </c>
      <c r="AN567" s="944" t="s">
        <v>858</v>
      </c>
      <c r="AO567" s="944">
        <v>2</v>
      </c>
      <c r="AP567" s="944" t="s">
        <v>859</v>
      </c>
      <c r="AQ567" s="944">
        <v>2</v>
      </c>
      <c r="AR567" s="944"/>
      <c r="AS567" s="944"/>
      <c r="AT567" s="944"/>
      <c r="AU567" s="944"/>
      <c r="AV567" s="860"/>
      <c r="AW567" s="4559" t="s">
        <v>2466</v>
      </c>
      <c r="AX567" s="4559" t="s">
        <v>2452</v>
      </c>
      <c r="AY567" s="4559"/>
      <c r="AZ567" s="18"/>
      <c r="BA567" s="18"/>
      <c r="BB567" s="18"/>
      <c r="BC567" s="18"/>
      <c r="BD567" s="18"/>
      <c r="BE567" s="18"/>
      <c r="BF567" s="18"/>
      <c r="BG567" s="18"/>
      <c r="BH567" s="18"/>
      <c r="BI567" s="18"/>
      <c r="BJ567" s="18"/>
      <c r="BK567" s="18"/>
      <c r="BL567" s="18"/>
      <c r="BM567" s="18"/>
      <c r="BN567" s="18"/>
      <c r="BO567" s="18"/>
      <c r="BP567" s="18"/>
      <c r="BQ567" s="18"/>
      <c r="BR567" s="18"/>
      <c r="BS567" s="18"/>
      <c r="BT567" s="18"/>
      <c r="BU567" s="18"/>
      <c r="BV567" s="18"/>
      <c r="BW567" s="18"/>
      <c r="BX567" s="18"/>
      <c r="BY567" s="18"/>
      <c r="BZ567" s="18"/>
      <c r="CA567" s="18"/>
      <c r="CB567" s="18"/>
      <c r="CC567" s="18"/>
      <c r="CD567" s="18"/>
      <c r="CE567" s="18"/>
      <c r="CF567" s="18"/>
      <c r="CG567" s="18"/>
      <c r="CH567" s="18"/>
      <c r="CI567" s="18"/>
      <c r="CJ567" s="18"/>
      <c r="CK567" s="18"/>
      <c r="CL567" s="18"/>
      <c r="CM567" s="18"/>
      <c r="CN567" s="18"/>
      <c r="CO567" s="18"/>
    </row>
    <row r="568" spans="1:93" s="41" customFormat="1">
      <c r="A568" s="5253"/>
      <c r="B568" s="4561"/>
      <c r="C568" s="5674"/>
      <c r="D568" s="3811"/>
      <c r="E568" s="5120"/>
      <c r="F568" s="5120"/>
      <c r="G568" s="3811"/>
      <c r="H568" s="3811"/>
      <c r="I568" s="3811"/>
      <c r="J568" s="3811"/>
      <c r="K568" s="3811"/>
      <c r="L568" s="3811"/>
      <c r="M568" s="3811"/>
      <c r="N568" s="3811"/>
      <c r="O568" s="3811"/>
      <c r="P568" s="3811"/>
      <c r="Q568" s="3811"/>
      <c r="R568" s="3811"/>
      <c r="S568" s="5120"/>
      <c r="T568" s="5120"/>
      <c r="U568" s="5120"/>
      <c r="V568" s="5120"/>
      <c r="W568" s="5120"/>
      <c r="X568" s="5630"/>
      <c r="Y568" s="5120"/>
      <c r="Z568" s="5120"/>
      <c r="AA568" s="5120"/>
      <c r="AB568" s="5120"/>
      <c r="AC568" s="5120"/>
      <c r="AD568" s="3326" t="s">
        <v>2035</v>
      </c>
      <c r="AE568" s="3082"/>
      <c r="AF568" s="949" t="s">
        <v>857</v>
      </c>
      <c r="AG568" s="946"/>
      <c r="AH568" s="3256">
        <v>1300</v>
      </c>
      <c r="AI568" s="946" t="s">
        <v>2137</v>
      </c>
      <c r="AJ568" s="949" t="s">
        <v>860</v>
      </c>
      <c r="AK568" s="946" t="s">
        <v>2142</v>
      </c>
      <c r="AL568" s="944" t="s">
        <v>646</v>
      </c>
      <c r="AM568" s="946" t="s">
        <v>647</v>
      </c>
      <c r="AN568" s="944" t="s">
        <v>858</v>
      </c>
      <c r="AO568" s="944">
        <v>2</v>
      </c>
      <c r="AP568" s="944" t="s">
        <v>859</v>
      </c>
      <c r="AQ568" s="944">
        <v>2</v>
      </c>
      <c r="AR568" s="944"/>
      <c r="AS568" s="944"/>
      <c r="AT568" s="944"/>
      <c r="AU568" s="944"/>
      <c r="AV568" s="860"/>
      <c r="AW568" s="4561"/>
      <c r="AX568" s="4561"/>
      <c r="AY568" s="4561"/>
      <c r="AZ568" s="18"/>
      <c r="BA568" s="18"/>
      <c r="BB568" s="18"/>
      <c r="BC568" s="18"/>
      <c r="BD568" s="18"/>
      <c r="BE568" s="18"/>
      <c r="BF568" s="18"/>
      <c r="BG568" s="18"/>
      <c r="BH568" s="18"/>
      <c r="BI568" s="18"/>
      <c r="BJ568" s="18"/>
      <c r="BK568" s="18"/>
      <c r="BL568" s="18"/>
      <c r="BM568" s="18"/>
      <c r="BN568" s="18"/>
      <c r="BO568" s="18"/>
      <c r="BP568" s="18"/>
      <c r="BQ568" s="18"/>
      <c r="BR568" s="18"/>
      <c r="BS568" s="18"/>
      <c r="BT568" s="18"/>
      <c r="BU568" s="18"/>
      <c r="BV568" s="18"/>
      <c r="BW568" s="18"/>
      <c r="BX568" s="18"/>
      <c r="BY568" s="18"/>
      <c r="BZ568" s="18"/>
      <c r="CA568" s="18"/>
      <c r="CB568" s="18"/>
      <c r="CC568" s="18"/>
      <c r="CD568" s="18"/>
      <c r="CE568" s="18"/>
      <c r="CF568" s="18"/>
      <c r="CG568" s="18"/>
      <c r="CH568" s="18"/>
      <c r="CI568" s="18"/>
      <c r="CJ568" s="18"/>
      <c r="CK568" s="18"/>
      <c r="CL568" s="18"/>
      <c r="CM568" s="18"/>
      <c r="CN568" s="18"/>
      <c r="CO568" s="18"/>
    </row>
    <row r="569" spans="1:93" s="41" customFormat="1">
      <c r="A569" s="5253"/>
      <c r="B569" s="5751" t="s">
        <v>3263</v>
      </c>
      <c r="C569" s="5672" t="s">
        <v>3653</v>
      </c>
      <c r="D569" s="3806" t="s">
        <v>2637</v>
      </c>
      <c r="E569" s="5123" t="s">
        <v>2144</v>
      </c>
      <c r="F569" s="5123" t="s">
        <v>2638</v>
      </c>
      <c r="G569" s="3806" t="s">
        <v>2028</v>
      </c>
      <c r="H569" s="3806" t="s">
        <v>2028</v>
      </c>
      <c r="I569" s="3806" t="s">
        <v>2029</v>
      </c>
      <c r="J569" s="3806" t="s">
        <v>2029</v>
      </c>
      <c r="K569" s="3806">
        <v>6</v>
      </c>
      <c r="L569" s="3806">
        <v>0</v>
      </c>
      <c r="M569" s="3806">
        <v>31</v>
      </c>
      <c r="N569" s="3806">
        <v>6</v>
      </c>
      <c r="O569" s="3806">
        <v>0</v>
      </c>
      <c r="P569" s="3806">
        <v>31</v>
      </c>
      <c r="Q569" s="3806" t="s">
        <v>2140</v>
      </c>
      <c r="R569" s="3806" t="s">
        <v>2141</v>
      </c>
      <c r="S569" s="5123">
        <v>10240</v>
      </c>
      <c r="T569" s="5123">
        <v>10240</v>
      </c>
      <c r="U569" s="5123">
        <v>12288</v>
      </c>
      <c r="V569" s="5123">
        <v>128</v>
      </c>
      <c r="W569" s="5123">
        <v>128</v>
      </c>
      <c r="X569" s="5640">
        <v>912</v>
      </c>
      <c r="Y569" s="5123">
        <v>2</v>
      </c>
      <c r="Z569" s="5123">
        <v>2</v>
      </c>
      <c r="AA569" s="5123" t="s">
        <v>2033</v>
      </c>
      <c r="AB569" s="5123" t="s">
        <v>2033</v>
      </c>
      <c r="AC569" s="5123" t="s">
        <v>2137</v>
      </c>
      <c r="AD569" s="3326" t="s">
        <v>2035</v>
      </c>
      <c r="AE569" s="3079" t="s">
        <v>6173</v>
      </c>
      <c r="AF569" s="949" t="s">
        <v>857</v>
      </c>
      <c r="AG569" s="946"/>
      <c r="AH569" s="3256">
        <v>270</v>
      </c>
      <c r="AI569" s="946" t="s">
        <v>2137</v>
      </c>
      <c r="AJ569" s="949" t="s">
        <v>854</v>
      </c>
      <c r="AK569" s="946" t="s">
        <v>2142</v>
      </c>
      <c r="AL569" s="949" t="s">
        <v>866</v>
      </c>
      <c r="AM569" s="946" t="s">
        <v>1708</v>
      </c>
      <c r="AN569" s="944" t="s">
        <v>858</v>
      </c>
      <c r="AO569" s="944">
        <v>2</v>
      </c>
      <c r="AP569" s="944" t="s">
        <v>859</v>
      </c>
      <c r="AQ569" s="944">
        <v>2</v>
      </c>
      <c r="AR569" s="944"/>
      <c r="AS569" s="944"/>
      <c r="AT569" s="944"/>
      <c r="AU569" s="944"/>
      <c r="AV569" s="860"/>
      <c r="AW569" s="4559" t="s">
        <v>2466</v>
      </c>
      <c r="AX569" s="4559" t="s">
        <v>2452</v>
      </c>
      <c r="AY569" s="4559"/>
      <c r="AZ569" s="18"/>
      <c r="BA569" s="18"/>
      <c r="BB569" s="18"/>
      <c r="BC569" s="18"/>
      <c r="BD569" s="18"/>
      <c r="BE569" s="18"/>
      <c r="BF569" s="18"/>
      <c r="BG569" s="18"/>
      <c r="BH569" s="18"/>
      <c r="BI569" s="18"/>
      <c r="BJ569" s="18"/>
      <c r="BK569" s="18"/>
      <c r="BL569" s="18"/>
      <c r="BM569" s="18"/>
      <c r="BN569" s="18"/>
      <c r="BO569" s="18"/>
      <c r="BP569" s="18"/>
      <c r="BQ569" s="18"/>
      <c r="BR569" s="18"/>
      <c r="BS569" s="18"/>
      <c r="BT569" s="18"/>
      <c r="BU569" s="18"/>
      <c r="BV569" s="18"/>
      <c r="BW569" s="18"/>
      <c r="BX569" s="18"/>
      <c r="BY569" s="18"/>
      <c r="BZ569" s="18"/>
      <c r="CA569" s="18"/>
      <c r="CB569" s="18"/>
      <c r="CC569" s="18"/>
      <c r="CD569" s="18"/>
      <c r="CE569" s="18"/>
      <c r="CF569" s="18"/>
      <c r="CG569" s="18"/>
      <c r="CH569" s="18"/>
      <c r="CI569" s="18"/>
      <c r="CJ569" s="18"/>
      <c r="CK569" s="18"/>
      <c r="CL569" s="18"/>
      <c r="CM569" s="18"/>
      <c r="CN569" s="18"/>
      <c r="CO569" s="18"/>
    </row>
    <row r="570" spans="1:93" s="41" customFormat="1" ht="13.5" thickBot="1">
      <c r="A570" s="5254"/>
      <c r="B570" s="5662"/>
      <c r="C570" s="5680"/>
      <c r="D570" s="3808"/>
      <c r="E570" s="5473"/>
      <c r="F570" s="5473"/>
      <c r="G570" s="3808"/>
      <c r="H570" s="3808"/>
      <c r="I570" s="3808"/>
      <c r="J570" s="3808"/>
      <c r="K570" s="3808"/>
      <c r="L570" s="3808"/>
      <c r="M570" s="3808"/>
      <c r="N570" s="3808"/>
      <c r="O570" s="3808"/>
      <c r="P570" s="3808"/>
      <c r="Q570" s="3808"/>
      <c r="R570" s="3808"/>
      <c r="S570" s="5473"/>
      <c r="T570" s="5473"/>
      <c r="U570" s="5473"/>
      <c r="V570" s="5473"/>
      <c r="W570" s="5473"/>
      <c r="X570" s="5768"/>
      <c r="Y570" s="5473"/>
      <c r="Z570" s="5473"/>
      <c r="AA570" s="5473"/>
      <c r="AB570" s="5473"/>
      <c r="AC570" s="5473"/>
      <c r="AD570" s="3337" t="s">
        <v>2035</v>
      </c>
      <c r="AE570" s="3074"/>
      <c r="AF570" s="293" t="s">
        <v>857</v>
      </c>
      <c r="AG570" s="950"/>
      <c r="AH570" s="3260">
        <v>1300</v>
      </c>
      <c r="AI570" s="950" t="s">
        <v>2137</v>
      </c>
      <c r="AJ570" s="293" t="s">
        <v>860</v>
      </c>
      <c r="AK570" s="950" t="s">
        <v>2142</v>
      </c>
      <c r="AL570" s="947" t="s">
        <v>646</v>
      </c>
      <c r="AM570" s="950" t="s">
        <v>647</v>
      </c>
      <c r="AN570" s="947" t="s">
        <v>858</v>
      </c>
      <c r="AO570" s="947">
        <v>2</v>
      </c>
      <c r="AP570" s="947" t="s">
        <v>859</v>
      </c>
      <c r="AQ570" s="947">
        <v>2</v>
      </c>
      <c r="AR570" s="947"/>
      <c r="AS570" s="947"/>
      <c r="AT570" s="947"/>
      <c r="AU570" s="947"/>
      <c r="AV570" s="2999"/>
      <c r="AW570" s="5662"/>
      <c r="AX570" s="5662"/>
      <c r="AY570" s="5662"/>
      <c r="AZ570" s="18"/>
      <c r="BA570" s="18"/>
      <c r="BB570" s="18"/>
      <c r="BC570" s="18"/>
      <c r="BD570" s="18"/>
      <c r="BE570" s="18"/>
      <c r="BF570" s="18"/>
      <c r="BG570" s="18"/>
      <c r="BH570" s="18"/>
      <c r="BI570" s="18"/>
      <c r="BJ570" s="18"/>
      <c r="BK570" s="18"/>
      <c r="BL570" s="18"/>
      <c r="BM570" s="18"/>
      <c r="BN570" s="18"/>
      <c r="BO570" s="18"/>
      <c r="BP570" s="18"/>
      <c r="BQ570" s="18"/>
      <c r="BR570" s="18"/>
      <c r="BS570" s="18"/>
      <c r="BT570" s="18"/>
      <c r="BU570" s="18"/>
      <c r="BV570" s="18"/>
      <c r="BW570" s="18"/>
      <c r="BX570" s="18"/>
      <c r="BY570" s="18"/>
      <c r="BZ570" s="18"/>
      <c r="CA570" s="18"/>
      <c r="CB570" s="18"/>
      <c r="CC570" s="18"/>
      <c r="CD570" s="18"/>
      <c r="CE570" s="18"/>
      <c r="CF570" s="18"/>
      <c r="CG570" s="18"/>
      <c r="CH570" s="18"/>
      <c r="CI570" s="18"/>
      <c r="CJ570" s="18"/>
      <c r="CK570" s="18"/>
      <c r="CL570" s="18"/>
      <c r="CM570" s="18"/>
      <c r="CN570" s="18"/>
      <c r="CO570" s="18"/>
    </row>
    <row r="571" spans="1:93">
      <c r="A571" s="5252" t="s">
        <v>4091</v>
      </c>
      <c r="B571" s="5751" t="s">
        <v>3263</v>
      </c>
      <c r="C571" s="5672" t="s">
        <v>3654</v>
      </c>
      <c r="D571" s="3806" t="s">
        <v>2552</v>
      </c>
      <c r="E571" s="5123" t="s">
        <v>2157</v>
      </c>
      <c r="F571" s="5123" t="s">
        <v>2639</v>
      </c>
      <c r="G571" s="3806" t="s">
        <v>2028</v>
      </c>
      <c r="H571" s="3806" t="s">
        <v>2028</v>
      </c>
      <c r="I571" s="3806" t="s">
        <v>2029</v>
      </c>
      <c r="J571" s="3806" t="s">
        <v>2029</v>
      </c>
      <c r="K571" s="3806">
        <v>8</v>
      </c>
      <c r="L571" s="3806">
        <v>0</v>
      </c>
      <c r="M571" s="3806">
        <v>31</v>
      </c>
      <c r="N571" s="3806">
        <v>8</v>
      </c>
      <c r="O571" s="3806">
        <v>0</v>
      </c>
      <c r="P571" s="3806">
        <v>31</v>
      </c>
      <c r="Q571" s="3827" t="s">
        <v>2140</v>
      </c>
      <c r="R571" s="3806" t="s">
        <v>2141</v>
      </c>
      <c r="S571" s="5123">
        <v>5816</v>
      </c>
      <c r="T571" s="5123">
        <v>5816</v>
      </c>
      <c r="U571" s="5123">
        <v>12000</v>
      </c>
      <c r="V571" s="5123">
        <v>512</v>
      </c>
      <c r="W571" s="5123">
        <v>512</v>
      </c>
      <c r="X571" s="5123">
        <v>1472</v>
      </c>
      <c r="Y571" s="5123">
        <v>8</v>
      </c>
      <c r="Z571" s="5123">
        <v>2</v>
      </c>
      <c r="AA571" s="5123" t="s">
        <v>2032</v>
      </c>
      <c r="AB571" s="5123" t="s">
        <v>2033</v>
      </c>
      <c r="AC571" s="5123" t="s">
        <v>2137</v>
      </c>
      <c r="AD571" s="3326" t="s">
        <v>2035</v>
      </c>
      <c r="AE571" s="3081" t="s">
        <v>6172</v>
      </c>
      <c r="AF571" s="949" t="s">
        <v>857</v>
      </c>
      <c r="AG571" s="946"/>
      <c r="AH571" s="3256">
        <v>270</v>
      </c>
      <c r="AI571" s="946" t="s">
        <v>2137</v>
      </c>
      <c r="AJ571" s="949" t="s">
        <v>854</v>
      </c>
      <c r="AK571" s="946" t="s">
        <v>2142</v>
      </c>
      <c r="AL571" s="941" t="s">
        <v>1135</v>
      </c>
      <c r="AM571" s="18" t="s">
        <v>1708</v>
      </c>
      <c r="AN571" s="944" t="s">
        <v>858</v>
      </c>
      <c r="AO571" s="944">
        <v>2</v>
      </c>
      <c r="AP571" s="944" t="s">
        <v>859</v>
      </c>
      <c r="AQ571" s="944">
        <v>2</v>
      </c>
      <c r="AR571" s="944"/>
      <c r="AS571" s="944"/>
      <c r="AT571" s="944"/>
      <c r="AU571" s="944"/>
      <c r="AV571" s="860"/>
      <c r="AW571" s="4056" t="s">
        <v>2466</v>
      </c>
      <c r="AX571" s="4559" t="s">
        <v>2452</v>
      </c>
      <c r="AY571" s="4559"/>
      <c r="CO571" s="237"/>
    </row>
    <row r="572" spans="1:93">
      <c r="A572" s="5253"/>
      <c r="B572" s="4560"/>
      <c r="C572" s="5673"/>
      <c r="D572" s="3807"/>
      <c r="E572" s="5119"/>
      <c r="F572" s="5119"/>
      <c r="G572" s="3807"/>
      <c r="H572" s="3807"/>
      <c r="I572" s="3807"/>
      <c r="J572" s="3807"/>
      <c r="K572" s="3807"/>
      <c r="L572" s="3807"/>
      <c r="M572" s="3807"/>
      <c r="N572" s="3807"/>
      <c r="O572" s="3807"/>
      <c r="P572" s="3807"/>
      <c r="Q572" s="3807"/>
      <c r="R572" s="3807"/>
      <c r="S572" s="5119"/>
      <c r="T572" s="5119"/>
      <c r="U572" s="5119"/>
      <c r="V572" s="5119"/>
      <c r="W572" s="5119"/>
      <c r="X572" s="5119"/>
      <c r="Y572" s="5119"/>
      <c r="Z572" s="5119"/>
      <c r="AA572" s="5119"/>
      <c r="AB572" s="5119"/>
      <c r="AC572" s="5119"/>
      <c r="AD572" s="3326" t="s">
        <v>2035</v>
      </c>
      <c r="AE572" s="3072"/>
      <c r="AF572" s="949" t="s">
        <v>857</v>
      </c>
      <c r="AG572" s="946"/>
      <c r="AH572" s="3256">
        <v>1500</v>
      </c>
      <c r="AI572" s="946" t="s">
        <v>2137</v>
      </c>
      <c r="AJ572" s="949" t="s">
        <v>874</v>
      </c>
      <c r="AK572" s="946" t="s">
        <v>2142</v>
      </c>
      <c r="AL572" s="949" t="s">
        <v>342</v>
      </c>
      <c r="AM572" s="259" t="s">
        <v>341</v>
      </c>
      <c r="AN572" s="944" t="s">
        <v>858</v>
      </c>
      <c r="AO572" s="944">
        <v>2</v>
      </c>
      <c r="AP572" s="944" t="s">
        <v>859</v>
      </c>
      <c r="AQ572" s="944">
        <v>2</v>
      </c>
      <c r="AR572" s="944">
        <v>3</v>
      </c>
      <c r="AS572" s="944" t="s">
        <v>875</v>
      </c>
      <c r="AT572" s="944" t="s">
        <v>859</v>
      </c>
      <c r="AU572" s="944" t="s">
        <v>876</v>
      </c>
      <c r="AV572" s="860" t="s">
        <v>877</v>
      </c>
      <c r="AW572" s="4170"/>
      <c r="AX572" s="4560"/>
      <c r="AY572" s="4560"/>
      <c r="CO572" s="237"/>
    </row>
    <row r="573" spans="1:93">
      <c r="A573" s="5253"/>
      <c r="B573" s="4561"/>
      <c r="C573" s="5674"/>
      <c r="D573" s="3811"/>
      <c r="E573" s="5120"/>
      <c r="F573" s="5120"/>
      <c r="G573" s="3811"/>
      <c r="H573" s="3811"/>
      <c r="I573" s="3811"/>
      <c r="J573" s="3811"/>
      <c r="K573" s="3811"/>
      <c r="L573" s="3811"/>
      <c r="M573" s="3811"/>
      <c r="N573" s="3811"/>
      <c r="O573" s="3811"/>
      <c r="P573" s="3811"/>
      <c r="Q573" s="3811"/>
      <c r="R573" s="3811"/>
      <c r="S573" s="5120"/>
      <c r="T573" s="5120"/>
      <c r="U573" s="5120"/>
      <c r="V573" s="5120"/>
      <c r="W573" s="5120"/>
      <c r="X573" s="5120"/>
      <c r="Y573" s="5120"/>
      <c r="Z573" s="5120"/>
      <c r="AA573" s="5120"/>
      <c r="AB573" s="5120"/>
      <c r="AC573" s="5120"/>
      <c r="AD573" s="3326" t="s">
        <v>2035</v>
      </c>
      <c r="AE573" s="3071"/>
      <c r="AF573" s="949" t="s">
        <v>857</v>
      </c>
      <c r="AG573" s="946"/>
      <c r="AH573" s="3256">
        <v>1300</v>
      </c>
      <c r="AI573" s="946" t="s">
        <v>2137</v>
      </c>
      <c r="AJ573" s="949" t="s">
        <v>860</v>
      </c>
      <c r="AK573" s="946" t="s">
        <v>2142</v>
      </c>
      <c r="AL573" s="944" t="s">
        <v>646</v>
      </c>
      <c r="AM573" s="946" t="s">
        <v>647</v>
      </c>
      <c r="AN573" s="944" t="s">
        <v>858</v>
      </c>
      <c r="AO573" s="944">
        <v>2</v>
      </c>
      <c r="AP573" s="944" t="s">
        <v>859</v>
      </c>
      <c r="AQ573" s="944">
        <v>2</v>
      </c>
      <c r="AR573" s="944"/>
      <c r="AS573" s="944"/>
      <c r="AT573" s="944"/>
      <c r="AU573" s="944"/>
      <c r="AV573" s="860"/>
      <c r="AW573" s="4171"/>
      <c r="AX573" s="4561"/>
      <c r="AY573" s="4561"/>
      <c r="CO573" s="237"/>
    </row>
    <row r="574" spans="1:93">
      <c r="A574" s="5253"/>
      <c r="B574" s="5751" t="s">
        <v>3263</v>
      </c>
      <c r="C574" s="5672" t="s">
        <v>3655</v>
      </c>
      <c r="D574" s="3806" t="s">
        <v>2553</v>
      </c>
      <c r="E574" s="5123" t="s">
        <v>2157</v>
      </c>
      <c r="F574" s="5123" t="s">
        <v>2640</v>
      </c>
      <c r="G574" s="3806" t="s">
        <v>2028</v>
      </c>
      <c r="H574" s="3806" t="s">
        <v>2028</v>
      </c>
      <c r="I574" s="3806" t="s">
        <v>2029</v>
      </c>
      <c r="J574" s="3806" t="s">
        <v>2029</v>
      </c>
      <c r="K574" s="3806">
        <v>8</v>
      </c>
      <c r="L574" s="3806">
        <v>0</v>
      </c>
      <c r="M574" s="3806">
        <v>31</v>
      </c>
      <c r="N574" s="3806">
        <v>8</v>
      </c>
      <c r="O574" s="3806">
        <v>0</v>
      </c>
      <c r="P574" s="3806">
        <v>31</v>
      </c>
      <c r="Q574" s="3806" t="s">
        <v>2140</v>
      </c>
      <c r="R574" s="3806" t="s">
        <v>2141</v>
      </c>
      <c r="S574" s="5123">
        <v>11800</v>
      </c>
      <c r="T574" s="5123">
        <v>11800</v>
      </c>
      <c r="U574" s="5123">
        <v>20000</v>
      </c>
      <c r="V574" s="5123">
        <v>512</v>
      </c>
      <c r="W574" s="5123">
        <v>512</v>
      </c>
      <c r="X574" s="5123">
        <v>1472</v>
      </c>
      <c r="Y574" s="5123">
        <v>8</v>
      </c>
      <c r="Z574" s="5123">
        <v>2</v>
      </c>
      <c r="AA574" s="5123" t="s">
        <v>2032</v>
      </c>
      <c r="AB574" s="5123" t="s">
        <v>2033</v>
      </c>
      <c r="AC574" s="5123" t="s">
        <v>2137</v>
      </c>
      <c r="AD574" s="3326" t="s">
        <v>2035</v>
      </c>
      <c r="AE574" s="3079" t="s">
        <v>6173</v>
      </c>
      <c r="AF574" s="949" t="s">
        <v>857</v>
      </c>
      <c r="AG574" s="946"/>
      <c r="AH574" s="3256">
        <v>270</v>
      </c>
      <c r="AI574" s="946" t="s">
        <v>2137</v>
      </c>
      <c r="AJ574" s="949" t="s">
        <v>854</v>
      </c>
      <c r="AK574" s="946" t="s">
        <v>2142</v>
      </c>
      <c r="AL574" s="949" t="s">
        <v>866</v>
      </c>
      <c r="AM574" s="946" t="s">
        <v>1708</v>
      </c>
      <c r="AN574" s="944" t="s">
        <v>858</v>
      </c>
      <c r="AO574" s="944">
        <v>2</v>
      </c>
      <c r="AP574" s="944" t="s">
        <v>859</v>
      </c>
      <c r="AQ574" s="944">
        <v>2</v>
      </c>
      <c r="AR574" s="944"/>
      <c r="AS574" s="944"/>
      <c r="AT574" s="944"/>
      <c r="AU574" s="944"/>
      <c r="AV574" s="860"/>
      <c r="AW574" s="4559" t="s">
        <v>2468</v>
      </c>
      <c r="AX574" s="4559" t="s">
        <v>2452</v>
      </c>
      <c r="AY574" s="4559"/>
      <c r="CO574" s="237"/>
    </row>
    <row r="575" spans="1:93">
      <c r="A575" s="5253"/>
      <c r="B575" s="4560"/>
      <c r="C575" s="5673"/>
      <c r="D575" s="3807"/>
      <c r="E575" s="5119"/>
      <c r="F575" s="5119"/>
      <c r="G575" s="3807"/>
      <c r="H575" s="3807"/>
      <c r="I575" s="3807"/>
      <c r="J575" s="3807"/>
      <c r="K575" s="3807"/>
      <c r="L575" s="3807"/>
      <c r="M575" s="3807"/>
      <c r="N575" s="3807"/>
      <c r="O575" s="3807"/>
      <c r="P575" s="3807"/>
      <c r="Q575" s="3807"/>
      <c r="R575" s="3807"/>
      <c r="S575" s="5119"/>
      <c r="T575" s="5119"/>
      <c r="U575" s="5119"/>
      <c r="V575" s="5119"/>
      <c r="W575" s="5119"/>
      <c r="X575" s="5119"/>
      <c r="Y575" s="5119"/>
      <c r="Z575" s="5119"/>
      <c r="AA575" s="5119"/>
      <c r="AB575" s="5119"/>
      <c r="AC575" s="5119"/>
      <c r="AD575" s="3326" t="s">
        <v>2035</v>
      </c>
      <c r="AE575" s="3072"/>
      <c r="AF575" s="949" t="s">
        <v>857</v>
      </c>
      <c r="AG575" s="946"/>
      <c r="AH575" s="3256">
        <v>1500</v>
      </c>
      <c r="AI575" s="946" t="s">
        <v>2137</v>
      </c>
      <c r="AJ575" s="949" t="s">
        <v>874</v>
      </c>
      <c r="AK575" s="946" t="s">
        <v>2142</v>
      </c>
      <c r="AL575" s="949" t="s">
        <v>342</v>
      </c>
      <c r="AM575" s="259" t="s">
        <v>341</v>
      </c>
      <c r="AN575" s="944" t="s">
        <v>858</v>
      </c>
      <c r="AO575" s="944">
        <v>2</v>
      </c>
      <c r="AP575" s="944" t="s">
        <v>859</v>
      </c>
      <c r="AQ575" s="944">
        <v>2</v>
      </c>
      <c r="AR575" s="944">
        <v>3</v>
      </c>
      <c r="AS575" s="944" t="s">
        <v>875</v>
      </c>
      <c r="AT575" s="944" t="s">
        <v>859</v>
      </c>
      <c r="AU575" s="944" t="s">
        <v>876</v>
      </c>
      <c r="AV575" s="860" t="s">
        <v>877</v>
      </c>
      <c r="AW575" s="4560"/>
      <c r="AX575" s="4560"/>
      <c r="AY575" s="4560"/>
      <c r="CO575" s="237"/>
    </row>
    <row r="576" spans="1:93" ht="13.5" thickBot="1">
      <c r="A576" s="5254"/>
      <c r="B576" s="5662"/>
      <c r="C576" s="5680"/>
      <c r="D576" s="3808"/>
      <c r="E576" s="5473"/>
      <c r="F576" s="5473"/>
      <c r="G576" s="3808"/>
      <c r="H576" s="3808"/>
      <c r="I576" s="3808"/>
      <c r="J576" s="3808"/>
      <c r="K576" s="3808"/>
      <c r="L576" s="3808"/>
      <c r="M576" s="3808"/>
      <c r="N576" s="3808"/>
      <c r="O576" s="3808"/>
      <c r="P576" s="3808"/>
      <c r="Q576" s="3808"/>
      <c r="R576" s="3808"/>
      <c r="S576" s="5473"/>
      <c r="T576" s="5473"/>
      <c r="U576" s="5473"/>
      <c r="V576" s="5473"/>
      <c r="W576" s="5473"/>
      <c r="X576" s="5473"/>
      <c r="Y576" s="5473"/>
      <c r="Z576" s="5473"/>
      <c r="AA576" s="5473"/>
      <c r="AB576" s="5473"/>
      <c r="AC576" s="5473"/>
      <c r="AD576" s="3337" t="s">
        <v>2035</v>
      </c>
      <c r="AE576" s="3074"/>
      <c r="AF576" s="293" t="s">
        <v>857</v>
      </c>
      <c r="AG576" s="950"/>
      <c r="AH576" s="3260">
        <v>1300</v>
      </c>
      <c r="AI576" s="950" t="s">
        <v>2137</v>
      </c>
      <c r="AJ576" s="293" t="s">
        <v>860</v>
      </c>
      <c r="AK576" s="950" t="s">
        <v>2142</v>
      </c>
      <c r="AL576" s="947" t="s">
        <v>646</v>
      </c>
      <c r="AM576" s="950" t="s">
        <v>647</v>
      </c>
      <c r="AN576" s="947" t="s">
        <v>858</v>
      </c>
      <c r="AO576" s="947">
        <v>2</v>
      </c>
      <c r="AP576" s="947" t="s">
        <v>859</v>
      </c>
      <c r="AQ576" s="947">
        <v>2</v>
      </c>
      <c r="AR576" s="947"/>
      <c r="AS576" s="947"/>
      <c r="AT576" s="947"/>
      <c r="AU576" s="947"/>
      <c r="AV576" s="2999"/>
      <c r="AW576" s="5662"/>
      <c r="AX576" s="5662"/>
      <c r="AY576" s="5662"/>
      <c r="CO576" s="237"/>
    </row>
    <row r="577" spans="1:126" ht="12.75" customHeight="1">
      <c r="A577" s="5249" t="s">
        <v>4088</v>
      </c>
      <c r="B577" s="5795" t="s">
        <v>3263</v>
      </c>
      <c r="C577" s="5716" t="s">
        <v>3659</v>
      </c>
      <c r="D577" s="3827" t="s">
        <v>2554</v>
      </c>
      <c r="E577" s="5472" t="s">
        <v>2144</v>
      </c>
      <c r="F577" s="5472" t="s">
        <v>2641</v>
      </c>
      <c r="G577" s="3827" t="s">
        <v>2028</v>
      </c>
      <c r="H577" s="3827" t="s">
        <v>2028</v>
      </c>
      <c r="I577" s="3827" t="s">
        <v>2029</v>
      </c>
      <c r="J577" s="3827" t="s">
        <v>2029</v>
      </c>
      <c r="K577" s="3827">
        <v>6</v>
      </c>
      <c r="L577" s="3827">
        <v>0</v>
      </c>
      <c r="M577" s="3827">
        <v>31</v>
      </c>
      <c r="N577" s="3827">
        <v>6</v>
      </c>
      <c r="O577" s="3827">
        <v>0</v>
      </c>
      <c r="P577" s="3827">
        <v>31</v>
      </c>
      <c r="Q577" s="3827" t="s">
        <v>2140</v>
      </c>
      <c r="R577" s="3827" t="s">
        <v>2141</v>
      </c>
      <c r="S577" s="5472">
        <v>2272</v>
      </c>
      <c r="T577" s="5472">
        <v>2272</v>
      </c>
      <c r="U577" s="5472">
        <v>8256</v>
      </c>
      <c r="V577" s="5472">
        <v>512</v>
      </c>
      <c r="W577" s="5472">
        <v>512</v>
      </c>
      <c r="X577" s="5472">
        <v>1728</v>
      </c>
      <c r="Y577" s="5472">
        <v>4</v>
      </c>
      <c r="Z577" s="5472">
        <v>2</v>
      </c>
      <c r="AA577" s="5472" t="s">
        <v>2032</v>
      </c>
      <c r="AB577" s="5472" t="s">
        <v>2033</v>
      </c>
      <c r="AC577" s="5472" t="s">
        <v>2137</v>
      </c>
      <c r="AD577" s="3338" t="s">
        <v>2035</v>
      </c>
      <c r="AE577" s="3081" t="s">
        <v>6172</v>
      </c>
      <c r="AF577" s="203" t="s">
        <v>857</v>
      </c>
      <c r="AG577" s="868"/>
      <c r="AH577" s="273">
        <v>270</v>
      </c>
      <c r="AI577" s="868" t="s">
        <v>2137</v>
      </c>
      <c r="AJ577" s="203" t="s">
        <v>854</v>
      </c>
      <c r="AK577" s="868" t="s">
        <v>2142</v>
      </c>
      <c r="AL577" s="2451" t="s">
        <v>1135</v>
      </c>
      <c r="AM577" s="2474" t="s">
        <v>1708</v>
      </c>
      <c r="AN577" s="273" t="s">
        <v>858</v>
      </c>
      <c r="AO577" s="273">
        <v>2</v>
      </c>
      <c r="AP577" s="273" t="s">
        <v>859</v>
      </c>
      <c r="AQ577" s="273">
        <v>2</v>
      </c>
      <c r="AR577" s="273"/>
      <c r="AS577" s="273"/>
      <c r="AT577" s="273"/>
      <c r="AU577" s="273"/>
      <c r="AV577" s="846"/>
      <c r="AW577" s="4644" t="s">
        <v>2466</v>
      </c>
      <c r="AX577" s="5728" t="s">
        <v>2452</v>
      </c>
      <c r="AY577" s="5728"/>
      <c r="BC577" s="237"/>
      <c r="BD577" s="237"/>
      <c r="BE577" s="237"/>
      <c r="BF577" s="237"/>
      <c r="BG577" s="237"/>
      <c r="BH577" s="237"/>
      <c r="BI577" s="237"/>
      <c r="BJ577" s="237"/>
      <c r="BK577" s="237"/>
      <c r="BL577" s="237"/>
      <c r="BM577" s="237"/>
      <c r="BN577" s="237"/>
      <c r="BO577" s="237"/>
      <c r="BP577" s="237"/>
      <c r="BQ577" s="237"/>
      <c r="BR577" s="237"/>
      <c r="BS577" s="237"/>
      <c r="BT577" s="237"/>
      <c r="BU577" s="237"/>
      <c r="BV577" s="237"/>
      <c r="BW577" s="237"/>
      <c r="BX577" s="237"/>
      <c r="BY577" s="237"/>
      <c r="BZ577" s="237"/>
      <c r="CA577" s="237"/>
      <c r="CB577" s="237"/>
      <c r="CC577" s="237"/>
      <c r="CD577" s="237"/>
      <c r="CE577" s="237"/>
      <c r="CF577" s="237"/>
      <c r="CG577" s="237"/>
      <c r="CH577" s="237"/>
      <c r="CI577" s="237"/>
      <c r="CJ577" s="237"/>
      <c r="CK577" s="237"/>
      <c r="CL577" s="237"/>
      <c r="CM577" s="237"/>
      <c r="CN577" s="237"/>
      <c r="CO577" s="237"/>
    </row>
    <row r="578" spans="1:126">
      <c r="A578" s="5250"/>
      <c r="B578" s="4560"/>
      <c r="C578" s="5673"/>
      <c r="D578" s="3807"/>
      <c r="E578" s="5119"/>
      <c r="F578" s="5119"/>
      <c r="G578" s="3807"/>
      <c r="H578" s="3807"/>
      <c r="I578" s="3807"/>
      <c r="J578" s="3807"/>
      <c r="K578" s="3807"/>
      <c r="L578" s="3807"/>
      <c r="M578" s="3807"/>
      <c r="N578" s="3807"/>
      <c r="O578" s="3807"/>
      <c r="P578" s="3807"/>
      <c r="Q578" s="3807"/>
      <c r="R578" s="3807"/>
      <c r="S578" s="5119"/>
      <c r="T578" s="5119"/>
      <c r="U578" s="5119"/>
      <c r="V578" s="5119"/>
      <c r="W578" s="5119"/>
      <c r="X578" s="5119"/>
      <c r="Y578" s="5119"/>
      <c r="Z578" s="5119"/>
      <c r="AA578" s="5119"/>
      <c r="AB578" s="5119"/>
      <c r="AC578" s="5119"/>
      <c r="AD578" s="3326" t="s">
        <v>2035</v>
      </c>
      <c r="AE578" s="3072"/>
      <c r="AF578" s="2468" t="s">
        <v>857</v>
      </c>
      <c r="AG578" s="2466"/>
      <c r="AH578" s="3256">
        <v>1400</v>
      </c>
      <c r="AI578" s="2466" t="s">
        <v>2137</v>
      </c>
      <c r="AJ578" s="2468" t="s">
        <v>868</v>
      </c>
      <c r="AK578" s="2466" t="s">
        <v>2142</v>
      </c>
      <c r="AL578" s="2468" t="s">
        <v>340</v>
      </c>
      <c r="AM578" s="259" t="s">
        <v>340</v>
      </c>
      <c r="AN578" s="2460" t="s">
        <v>858</v>
      </c>
      <c r="AO578" s="2460">
        <v>8</v>
      </c>
      <c r="AP578" s="2460" t="s">
        <v>859</v>
      </c>
      <c r="AQ578" s="2460">
        <v>8</v>
      </c>
      <c r="AR578" s="2460"/>
      <c r="AS578" s="2460"/>
      <c r="AT578" s="2460"/>
      <c r="AU578" s="2460"/>
      <c r="AV578" s="860"/>
      <c r="AW578" s="4170"/>
      <c r="AX578" s="4560"/>
      <c r="AY578" s="4560"/>
      <c r="BC578" s="237"/>
      <c r="BD578" s="237"/>
      <c r="BE578" s="237"/>
      <c r="BF578" s="237"/>
      <c r="BG578" s="237"/>
      <c r="BH578" s="237"/>
      <c r="BI578" s="237"/>
      <c r="BJ578" s="237"/>
      <c r="BK578" s="237"/>
      <c r="BL578" s="237"/>
      <c r="BM578" s="237"/>
      <c r="BN578" s="237"/>
      <c r="BO578" s="237"/>
      <c r="BP578" s="237"/>
      <c r="BQ578" s="237"/>
      <c r="BR578" s="237"/>
      <c r="BS578" s="237"/>
      <c r="BT578" s="237"/>
      <c r="BU578" s="237"/>
      <c r="BV578" s="237"/>
      <c r="BW578" s="237"/>
      <c r="BX578" s="237"/>
      <c r="BY578" s="237"/>
      <c r="BZ578" s="237"/>
      <c r="CA578" s="237"/>
      <c r="CB578" s="237"/>
      <c r="CC578" s="237"/>
      <c r="CD578" s="237"/>
      <c r="CE578" s="237"/>
      <c r="CF578" s="237"/>
      <c r="CG578" s="237"/>
      <c r="CH578" s="237"/>
      <c r="CI578" s="237"/>
      <c r="CJ578" s="237"/>
      <c r="CK578" s="237"/>
      <c r="CL578" s="237"/>
      <c r="CM578" s="237"/>
      <c r="CN578" s="237"/>
      <c r="CO578" s="237"/>
    </row>
    <row r="579" spans="1:126" ht="13.5" thickBot="1">
      <c r="A579" s="5250"/>
      <c r="B579" s="4561"/>
      <c r="C579" s="5674"/>
      <c r="D579" s="3811"/>
      <c r="E579" s="5120"/>
      <c r="F579" s="5120"/>
      <c r="G579" s="3811"/>
      <c r="H579" s="3811"/>
      <c r="I579" s="3811"/>
      <c r="J579" s="3811"/>
      <c r="K579" s="3811"/>
      <c r="L579" s="3811"/>
      <c r="M579" s="3811"/>
      <c r="N579" s="3811"/>
      <c r="O579" s="3811"/>
      <c r="P579" s="3811"/>
      <c r="Q579" s="3811"/>
      <c r="R579" s="3811"/>
      <c r="S579" s="5120"/>
      <c r="T579" s="5120"/>
      <c r="U579" s="5120"/>
      <c r="V579" s="5120"/>
      <c r="W579" s="5120"/>
      <c r="X579" s="5120"/>
      <c r="Y579" s="5120"/>
      <c r="Z579" s="5120"/>
      <c r="AA579" s="5120"/>
      <c r="AB579" s="5120"/>
      <c r="AC579" s="5120"/>
      <c r="AD579" s="3326" t="s">
        <v>2035</v>
      </c>
      <c r="AE579" s="3071"/>
      <c r="AF579" s="2468" t="s">
        <v>857</v>
      </c>
      <c r="AG579" s="2466"/>
      <c r="AH579" s="3256">
        <v>1300</v>
      </c>
      <c r="AI579" s="2466" t="s">
        <v>2137</v>
      </c>
      <c r="AJ579" s="2468" t="s">
        <v>860</v>
      </c>
      <c r="AK579" s="2466" t="s">
        <v>2142</v>
      </c>
      <c r="AL579" s="2460" t="s">
        <v>646</v>
      </c>
      <c r="AM579" s="2466" t="s">
        <v>647</v>
      </c>
      <c r="AN579" s="2460" t="s">
        <v>858</v>
      </c>
      <c r="AO579" s="2460">
        <v>2</v>
      </c>
      <c r="AP579" s="2460" t="s">
        <v>859</v>
      </c>
      <c r="AQ579" s="2460">
        <v>2</v>
      </c>
      <c r="AR579" s="2460"/>
      <c r="AS579" s="2460"/>
      <c r="AT579" s="2460"/>
      <c r="AU579" s="2460"/>
      <c r="AV579" s="860"/>
      <c r="AW579" s="4171"/>
      <c r="AX579" s="4561"/>
      <c r="AY579" s="4561"/>
      <c r="BC579" s="237"/>
      <c r="BD579" s="237"/>
      <c r="BE579" s="237"/>
      <c r="BF579" s="237"/>
      <c r="BG579" s="237"/>
      <c r="BH579" s="237"/>
      <c r="BI579" s="237"/>
      <c r="BJ579" s="237"/>
      <c r="BK579" s="237"/>
      <c r="BL579" s="237"/>
      <c r="BM579" s="237"/>
      <c r="BN579" s="237"/>
      <c r="BO579" s="237"/>
      <c r="BP579" s="237"/>
      <c r="BQ579" s="237"/>
      <c r="BR579" s="237"/>
      <c r="BS579" s="237"/>
      <c r="BT579" s="237"/>
      <c r="BU579" s="237"/>
      <c r="BV579" s="237"/>
      <c r="BW579" s="237"/>
      <c r="BX579" s="237"/>
      <c r="BY579" s="237"/>
      <c r="BZ579" s="237"/>
      <c r="CA579" s="237"/>
      <c r="CB579" s="237"/>
      <c r="CC579" s="237"/>
      <c r="CD579" s="237"/>
      <c r="CE579" s="237"/>
      <c r="CF579" s="237"/>
      <c r="CG579" s="237"/>
      <c r="CH579" s="237"/>
      <c r="CI579" s="237"/>
      <c r="CJ579" s="237"/>
      <c r="CK579" s="237"/>
      <c r="CL579" s="237"/>
      <c r="CM579" s="237"/>
      <c r="CN579" s="237"/>
      <c r="CO579" s="237"/>
    </row>
    <row r="580" spans="1:126">
      <c r="A580" s="5250"/>
      <c r="B580" s="5751" t="s">
        <v>3263</v>
      </c>
      <c r="C580" s="5672" t="s">
        <v>3659</v>
      </c>
      <c r="D580" s="3806" t="s">
        <v>2646</v>
      </c>
      <c r="E580" s="5123" t="s">
        <v>2144</v>
      </c>
      <c r="F580" s="5123" t="s">
        <v>2642</v>
      </c>
      <c r="G580" s="3806" t="s">
        <v>2028</v>
      </c>
      <c r="H580" s="3806" t="s">
        <v>2028</v>
      </c>
      <c r="I580" s="3806" t="s">
        <v>2029</v>
      </c>
      <c r="J580" s="3806" t="s">
        <v>2029</v>
      </c>
      <c r="K580" s="3806">
        <v>6</v>
      </c>
      <c r="L580" s="3806">
        <v>0</v>
      </c>
      <c r="M580" s="3806">
        <v>31</v>
      </c>
      <c r="N580" s="3806">
        <v>6</v>
      </c>
      <c r="O580" s="3806">
        <v>0</v>
      </c>
      <c r="P580" s="3806">
        <v>31</v>
      </c>
      <c r="Q580" s="3827" t="s">
        <v>2140</v>
      </c>
      <c r="R580" s="3806" t="s">
        <v>2141</v>
      </c>
      <c r="S580" s="5123">
        <v>2272</v>
      </c>
      <c r="T580" s="5123">
        <v>2272</v>
      </c>
      <c r="U580" s="5123">
        <v>8256</v>
      </c>
      <c r="V580" s="5123">
        <v>512</v>
      </c>
      <c r="W580" s="5123">
        <v>512</v>
      </c>
      <c r="X580" s="5123">
        <v>1280</v>
      </c>
      <c r="Y580" s="5123">
        <v>2</v>
      </c>
      <c r="Z580" s="5123">
        <v>2</v>
      </c>
      <c r="AA580" s="5123" t="s">
        <v>2033</v>
      </c>
      <c r="AB580" s="5123" t="s">
        <v>2033</v>
      </c>
      <c r="AC580" s="5123" t="s">
        <v>2137</v>
      </c>
      <c r="AD580" s="3326" t="s">
        <v>2035</v>
      </c>
      <c r="AE580" s="3079" t="s">
        <v>6172</v>
      </c>
      <c r="AF580" s="2468" t="s">
        <v>857</v>
      </c>
      <c r="AG580" s="2466"/>
      <c r="AH580" s="3256">
        <v>270</v>
      </c>
      <c r="AI580" s="2466" t="s">
        <v>2137</v>
      </c>
      <c r="AJ580" s="2468" t="s">
        <v>854</v>
      </c>
      <c r="AK580" s="2466" t="s">
        <v>2142</v>
      </c>
      <c r="AL580" s="2449" t="s">
        <v>1135</v>
      </c>
      <c r="AM580" s="18" t="s">
        <v>1708</v>
      </c>
      <c r="AN580" s="2460" t="s">
        <v>858</v>
      </c>
      <c r="AO580" s="2460">
        <v>2</v>
      </c>
      <c r="AP580" s="2460" t="s">
        <v>859</v>
      </c>
      <c r="AQ580" s="2460">
        <v>2</v>
      </c>
      <c r="AR580" s="2460"/>
      <c r="AS580" s="2460"/>
      <c r="AT580" s="2460"/>
      <c r="AU580" s="2460"/>
      <c r="AV580" s="860"/>
      <c r="AW580" s="4056" t="s">
        <v>2466</v>
      </c>
      <c r="AX580" s="4559" t="s">
        <v>2452</v>
      </c>
      <c r="AY580" s="4559"/>
      <c r="BC580" s="237"/>
      <c r="BD580" s="237"/>
      <c r="BE580" s="237"/>
      <c r="BF580" s="237"/>
      <c r="BG580" s="237"/>
      <c r="BH580" s="237"/>
      <c r="BI580" s="237"/>
      <c r="BJ580" s="237"/>
      <c r="BK580" s="237"/>
      <c r="BL580" s="237"/>
      <c r="BM580" s="237"/>
      <c r="BN580" s="237"/>
      <c r="BO580" s="237"/>
      <c r="BP580" s="237"/>
      <c r="BQ580" s="237"/>
      <c r="BR580" s="237"/>
      <c r="BS580" s="237"/>
      <c r="BT580" s="237"/>
      <c r="BU580" s="237"/>
      <c r="BV580" s="237"/>
      <c r="BW580" s="237"/>
      <c r="BX580" s="237"/>
      <c r="BY580" s="237"/>
      <c r="BZ580" s="237"/>
      <c r="CA580" s="237"/>
      <c r="CB580" s="237"/>
      <c r="CC580" s="237"/>
      <c r="CD580" s="237"/>
      <c r="CE580" s="237"/>
      <c r="CF580" s="237"/>
      <c r="CG580" s="237"/>
      <c r="CH580" s="237"/>
      <c r="CI580" s="237"/>
      <c r="CJ580" s="237"/>
      <c r="CK580" s="237"/>
      <c r="CL580" s="237"/>
      <c r="CM580" s="237"/>
      <c r="CN580" s="237"/>
      <c r="CO580" s="237"/>
    </row>
    <row r="581" spans="1:126">
      <c r="A581" s="5250"/>
      <c r="B581" s="4560"/>
      <c r="C581" s="5673"/>
      <c r="D581" s="3807"/>
      <c r="E581" s="5119"/>
      <c r="F581" s="5119"/>
      <c r="G581" s="3807"/>
      <c r="H581" s="3807"/>
      <c r="I581" s="3807"/>
      <c r="J581" s="3807"/>
      <c r="K581" s="3807"/>
      <c r="L581" s="3807"/>
      <c r="M581" s="3807"/>
      <c r="N581" s="3807"/>
      <c r="O581" s="3807"/>
      <c r="P581" s="3807"/>
      <c r="Q581" s="3807"/>
      <c r="R581" s="3807"/>
      <c r="S581" s="5119"/>
      <c r="T581" s="5119"/>
      <c r="U581" s="5119"/>
      <c r="V581" s="5119"/>
      <c r="W581" s="5119"/>
      <c r="X581" s="5119"/>
      <c r="Y581" s="5119"/>
      <c r="Z581" s="5119"/>
      <c r="AA581" s="5119"/>
      <c r="AB581" s="5119"/>
      <c r="AC581" s="5119"/>
      <c r="AD581" s="3326" t="s">
        <v>2035</v>
      </c>
      <c r="AE581" s="3072"/>
      <c r="AF581" s="2468" t="s">
        <v>857</v>
      </c>
      <c r="AG581" s="2466"/>
      <c r="AH581" s="3256">
        <v>1400</v>
      </c>
      <c r="AI581" s="2466" t="s">
        <v>2137</v>
      </c>
      <c r="AJ581" s="2468" t="s">
        <v>868</v>
      </c>
      <c r="AK581" s="2466" t="s">
        <v>2142</v>
      </c>
      <c r="AL581" s="2468" t="s">
        <v>340</v>
      </c>
      <c r="AM581" s="259" t="s">
        <v>340</v>
      </c>
      <c r="AN581" s="2460" t="s">
        <v>858</v>
      </c>
      <c r="AO581" s="2460">
        <v>8</v>
      </c>
      <c r="AP581" s="2460" t="s">
        <v>859</v>
      </c>
      <c r="AQ581" s="2460">
        <v>8</v>
      </c>
      <c r="AR581" s="2460"/>
      <c r="AS581" s="2460"/>
      <c r="AT581" s="2460"/>
      <c r="AU581" s="2460"/>
      <c r="AV581" s="860"/>
      <c r="AW581" s="4170"/>
      <c r="AX581" s="4560"/>
      <c r="AY581" s="4560"/>
      <c r="BC581" s="237"/>
      <c r="BD581" s="237"/>
      <c r="BE581" s="237"/>
      <c r="BF581" s="237"/>
      <c r="BG581" s="237"/>
      <c r="BH581" s="237"/>
      <c r="BI581" s="237"/>
      <c r="BJ581" s="237"/>
      <c r="BK581" s="237"/>
      <c r="BL581" s="237"/>
      <c r="BM581" s="237"/>
      <c r="BN581" s="237"/>
      <c r="BO581" s="237"/>
      <c r="BP581" s="237"/>
      <c r="BQ581" s="237"/>
      <c r="BR581" s="237"/>
      <c r="BS581" s="237"/>
      <c r="BT581" s="237"/>
      <c r="BU581" s="237"/>
      <c r="BV581" s="237"/>
      <c r="BW581" s="237"/>
      <c r="BX581" s="237"/>
      <c r="BY581" s="237"/>
      <c r="BZ581" s="237"/>
      <c r="CA581" s="237"/>
      <c r="CB581" s="237"/>
      <c r="CC581" s="237"/>
      <c r="CD581" s="237"/>
      <c r="CE581" s="237"/>
      <c r="CF581" s="237"/>
      <c r="CG581" s="237"/>
      <c r="CH581" s="237"/>
      <c r="CI581" s="237"/>
      <c r="CJ581" s="237"/>
      <c r="CK581" s="237"/>
      <c r="CL581" s="237"/>
      <c r="CM581" s="237"/>
      <c r="CN581" s="237"/>
      <c r="CO581" s="237"/>
    </row>
    <row r="582" spans="1:126">
      <c r="A582" s="5250"/>
      <c r="B582" s="4561"/>
      <c r="C582" s="5674"/>
      <c r="D582" s="3811"/>
      <c r="E582" s="5120"/>
      <c r="F582" s="5120"/>
      <c r="G582" s="3811"/>
      <c r="H582" s="3811"/>
      <c r="I582" s="3811"/>
      <c r="J582" s="3811"/>
      <c r="K582" s="3811"/>
      <c r="L582" s="3811"/>
      <c r="M582" s="3811"/>
      <c r="N582" s="3811"/>
      <c r="O582" s="3811"/>
      <c r="P582" s="3811"/>
      <c r="Q582" s="3811"/>
      <c r="R582" s="3811"/>
      <c r="S582" s="5120"/>
      <c r="T582" s="5120"/>
      <c r="U582" s="5120"/>
      <c r="V582" s="5120"/>
      <c r="W582" s="5120"/>
      <c r="X582" s="5120"/>
      <c r="Y582" s="5120"/>
      <c r="Z582" s="5120"/>
      <c r="AA582" s="5120"/>
      <c r="AB582" s="5120"/>
      <c r="AC582" s="5120"/>
      <c r="AD582" s="3326" t="s">
        <v>2035</v>
      </c>
      <c r="AE582" s="3071"/>
      <c r="AF582" s="2468" t="s">
        <v>857</v>
      </c>
      <c r="AG582" s="2466"/>
      <c r="AH582" s="3256">
        <v>1300</v>
      </c>
      <c r="AI582" s="2466" t="s">
        <v>2137</v>
      </c>
      <c r="AJ582" s="2468" t="s">
        <v>860</v>
      </c>
      <c r="AK582" s="2466" t="s">
        <v>2142</v>
      </c>
      <c r="AL582" s="2460" t="s">
        <v>646</v>
      </c>
      <c r="AM582" s="2466" t="s">
        <v>647</v>
      </c>
      <c r="AN582" s="2460" t="s">
        <v>858</v>
      </c>
      <c r="AO582" s="2460">
        <v>2</v>
      </c>
      <c r="AP582" s="2460" t="s">
        <v>859</v>
      </c>
      <c r="AQ582" s="2460">
        <v>2</v>
      </c>
      <c r="AR582" s="2460"/>
      <c r="AS582" s="2460"/>
      <c r="AT582" s="2460"/>
      <c r="AU582" s="2460"/>
      <c r="AV582" s="860"/>
      <c r="AW582" s="4171"/>
      <c r="AX582" s="4561"/>
      <c r="AY582" s="4561"/>
      <c r="BC582" s="237"/>
      <c r="BD582" s="237"/>
      <c r="BE582" s="237"/>
      <c r="BF582" s="237"/>
      <c r="BG582" s="237"/>
      <c r="BH582" s="237"/>
      <c r="BI582" s="237"/>
      <c r="BJ582" s="237"/>
      <c r="BK582" s="237"/>
      <c r="BL582" s="237"/>
      <c r="BM582" s="237"/>
      <c r="BN582" s="237"/>
      <c r="BO582" s="237"/>
      <c r="BP582" s="237"/>
      <c r="BQ582" s="237"/>
      <c r="BR582" s="237"/>
      <c r="BS582" s="237"/>
      <c r="BT582" s="237"/>
      <c r="BU582" s="237"/>
      <c r="BV582" s="237"/>
      <c r="BW582" s="237"/>
      <c r="BX582" s="237"/>
      <c r="BY582" s="237"/>
      <c r="BZ582" s="237"/>
      <c r="CA582" s="237"/>
      <c r="CB582" s="237"/>
      <c r="CC582" s="237"/>
      <c r="CD582" s="237"/>
      <c r="CE582" s="237"/>
      <c r="CF582" s="237"/>
      <c r="CG582" s="237"/>
      <c r="CH582" s="237"/>
      <c r="CI582" s="237"/>
      <c r="CJ582" s="237"/>
      <c r="CK582" s="237"/>
      <c r="CL582" s="237"/>
      <c r="CM582" s="237"/>
      <c r="CN582" s="237"/>
      <c r="CO582" s="237"/>
    </row>
    <row r="583" spans="1:126">
      <c r="A583" s="5250"/>
      <c r="B583" s="5751" t="s">
        <v>3263</v>
      </c>
      <c r="C583" s="5672" t="s">
        <v>3660</v>
      </c>
      <c r="D583" s="3806" t="s">
        <v>2555</v>
      </c>
      <c r="E583" s="5123" t="s">
        <v>2144</v>
      </c>
      <c r="F583" s="5123" t="s">
        <v>2643</v>
      </c>
      <c r="G583" s="3806" t="s">
        <v>2028</v>
      </c>
      <c r="H583" s="3806" t="s">
        <v>2028</v>
      </c>
      <c r="I583" s="3806" t="s">
        <v>2029</v>
      </c>
      <c r="J583" s="3806" t="s">
        <v>2029</v>
      </c>
      <c r="K583" s="3806">
        <v>6</v>
      </c>
      <c r="L583" s="3806">
        <v>0</v>
      </c>
      <c r="M583" s="3806">
        <v>31</v>
      </c>
      <c r="N583" s="3806">
        <v>6</v>
      </c>
      <c r="O583" s="3806">
        <v>0</v>
      </c>
      <c r="P583" s="3806">
        <v>31</v>
      </c>
      <c r="Q583" s="3806" t="s">
        <v>2140</v>
      </c>
      <c r="R583" s="3806" t="s">
        <v>2141</v>
      </c>
      <c r="S583" s="5123">
        <v>8256</v>
      </c>
      <c r="T583" s="5123">
        <v>8256</v>
      </c>
      <c r="U583" s="5123">
        <v>16256</v>
      </c>
      <c r="V583" s="5123">
        <v>512</v>
      </c>
      <c r="W583" s="5123">
        <v>512</v>
      </c>
      <c r="X583" s="5640">
        <v>1728</v>
      </c>
      <c r="Y583" s="5123">
        <v>4</v>
      </c>
      <c r="Z583" s="5123">
        <v>2</v>
      </c>
      <c r="AA583" s="5123" t="s">
        <v>2032</v>
      </c>
      <c r="AB583" s="5123" t="s">
        <v>2033</v>
      </c>
      <c r="AC583" s="5123" t="s">
        <v>2137</v>
      </c>
      <c r="AD583" s="3326" t="s">
        <v>2035</v>
      </c>
      <c r="AE583" s="3079" t="s">
        <v>6173</v>
      </c>
      <c r="AF583" s="2468" t="s">
        <v>857</v>
      </c>
      <c r="AG583" s="2466"/>
      <c r="AH583" s="3256">
        <v>270</v>
      </c>
      <c r="AI583" s="2466" t="s">
        <v>2137</v>
      </c>
      <c r="AJ583" s="2468" t="s">
        <v>854</v>
      </c>
      <c r="AK583" s="2466" t="s">
        <v>2142</v>
      </c>
      <c r="AL583" s="2468" t="s">
        <v>866</v>
      </c>
      <c r="AM583" s="2466" t="s">
        <v>1708</v>
      </c>
      <c r="AN583" s="2460" t="s">
        <v>858</v>
      </c>
      <c r="AO583" s="2460">
        <v>2</v>
      </c>
      <c r="AP583" s="2460" t="s">
        <v>859</v>
      </c>
      <c r="AQ583" s="2460">
        <v>2</v>
      </c>
      <c r="AR583" s="2460"/>
      <c r="AS583" s="2460"/>
      <c r="AT583" s="2460"/>
      <c r="AU583" s="2460"/>
      <c r="AV583" s="860"/>
      <c r="AW583" s="4559" t="s">
        <v>2468</v>
      </c>
      <c r="AX583" s="4559" t="s">
        <v>2452</v>
      </c>
      <c r="AY583" s="4559"/>
      <c r="BC583" s="237"/>
      <c r="BD583" s="237"/>
      <c r="BE583" s="237"/>
      <c r="BF583" s="237"/>
      <c r="BG583" s="237"/>
      <c r="BH583" s="237"/>
      <c r="BI583" s="237"/>
      <c r="BJ583" s="237"/>
      <c r="BK583" s="237"/>
      <c r="BL583" s="237"/>
      <c r="BM583" s="237"/>
      <c r="BN583" s="237"/>
      <c r="BO583" s="237"/>
      <c r="BP583" s="237"/>
      <c r="BQ583" s="237"/>
      <c r="BR583" s="237"/>
      <c r="BS583" s="237"/>
      <c r="BT583" s="237"/>
      <c r="BU583" s="237"/>
      <c r="BV583" s="237"/>
      <c r="BW583" s="237"/>
      <c r="BX583" s="237"/>
      <c r="BY583" s="237"/>
      <c r="BZ583" s="237"/>
      <c r="CA583" s="237"/>
      <c r="CB583" s="237"/>
      <c r="CC583" s="237"/>
      <c r="CD583" s="237"/>
      <c r="CE583" s="237"/>
      <c r="CF583" s="237"/>
      <c r="CG583" s="237"/>
      <c r="CH583" s="237"/>
      <c r="CI583" s="237"/>
      <c r="CJ583" s="237"/>
      <c r="CK583" s="237"/>
      <c r="CL583" s="237"/>
      <c r="CM583" s="237"/>
      <c r="CN583" s="237"/>
      <c r="CO583" s="237"/>
    </row>
    <row r="584" spans="1:126">
      <c r="A584" s="5250"/>
      <c r="B584" s="4560"/>
      <c r="C584" s="5673"/>
      <c r="D584" s="3807"/>
      <c r="E584" s="5119"/>
      <c r="F584" s="5119"/>
      <c r="G584" s="3807"/>
      <c r="H584" s="3807"/>
      <c r="I584" s="3807"/>
      <c r="J584" s="3807"/>
      <c r="K584" s="3807"/>
      <c r="L584" s="3807"/>
      <c r="M584" s="3807"/>
      <c r="N584" s="3807"/>
      <c r="O584" s="3807"/>
      <c r="P584" s="3807"/>
      <c r="Q584" s="3807"/>
      <c r="R584" s="3807"/>
      <c r="S584" s="5119"/>
      <c r="T584" s="5119"/>
      <c r="U584" s="5119"/>
      <c r="V584" s="5119"/>
      <c r="W584" s="5119"/>
      <c r="X584" s="5629"/>
      <c r="Y584" s="5119"/>
      <c r="Z584" s="5119"/>
      <c r="AA584" s="5119"/>
      <c r="AB584" s="5119"/>
      <c r="AC584" s="5119"/>
      <c r="AD584" s="3326" t="s">
        <v>2035</v>
      </c>
      <c r="AE584" s="3072"/>
      <c r="AF584" s="2468" t="s">
        <v>857</v>
      </c>
      <c r="AG584" s="2466"/>
      <c r="AH584" s="3256">
        <v>1400</v>
      </c>
      <c r="AI584" s="2466" t="s">
        <v>2137</v>
      </c>
      <c r="AJ584" s="2468" t="s">
        <v>868</v>
      </c>
      <c r="AK584" s="2466" t="s">
        <v>2142</v>
      </c>
      <c r="AL584" s="2468" t="s">
        <v>340</v>
      </c>
      <c r="AM584" s="259" t="s">
        <v>340</v>
      </c>
      <c r="AN584" s="2460" t="s">
        <v>858</v>
      </c>
      <c r="AO584" s="2460">
        <v>8</v>
      </c>
      <c r="AP584" s="2460" t="s">
        <v>859</v>
      </c>
      <c r="AQ584" s="2460">
        <v>8</v>
      </c>
      <c r="AR584" s="2460"/>
      <c r="AS584" s="2460"/>
      <c r="AT584" s="2460"/>
      <c r="AU584" s="2460"/>
      <c r="AV584" s="860"/>
      <c r="AW584" s="4560"/>
      <c r="AX584" s="4560"/>
      <c r="AY584" s="4560"/>
      <c r="BC584" s="237"/>
      <c r="BD584" s="237"/>
      <c r="BE584" s="237"/>
      <c r="BF584" s="237"/>
      <c r="BG584" s="237"/>
      <c r="BH584" s="237"/>
      <c r="BI584" s="237"/>
      <c r="BJ584" s="237"/>
      <c r="BK584" s="237"/>
      <c r="BL584" s="237"/>
      <c r="BM584" s="237"/>
      <c r="BN584" s="237"/>
      <c r="BO584" s="237"/>
      <c r="BP584" s="237"/>
      <c r="BQ584" s="237"/>
      <c r="BR584" s="237"/>
      <c r="BS584" s="237"/>
      <c r="BT584" s="237"/>
      <c r="BU584" s="237"/>
      <c r="BV584" s="237"/>
      <c r="BW584" s="237"/>
      <c r="BX584" s="237"/>
      <c r="BY584" s="237"/>
      <c r="BZ584" s="237"/>
      <c r="CA584" s="237"/>
      <c r="CB584" s="237"/>
      <c r="CC584" s="237"/>
      <c r="CD584" s="237"/>
      <c r="CE584" s="237"/>
      <c r="CF584" s="237"/>
      <c r="CG584" s="237"/>
      <c r="CH584" s="237"/>
      <c r="CI584" s="237"/>
      <c r="CJ584" s="237"/>
      <c r="CK584" s="237"/>
      <c r="CL584" s="237"/>
      <c r="CM584" s="237"/>
      <c r="CN584" s="237"/>
      <c r="CO584" s="237"/>
    </row>
    <row r="585" spans="1:126">
      <c r="A585" s="5250"/>
      <c r="B585" s="4561"/>
      <c r="C585" s="5674"/>
      <c r="D585" s="3811"/>
      <c r="E585" s="5120"/>
      <c r="F585" s="5120"/>
      <c r="G585" s="3811"/>
      <c r="H585" s="3811"/>
      <c r="I585" s="3811"/>
      <c r="J585" s="3811"/>
      <c r="K585" s="3811"/>
      <c r="L585" s="3811"/>
      <c r="M585" s="3811"/>
      <c r="N585" s="3811"/>
      <c r="O585" s="3811"/>
      <c r="P585" s="3811"/>
      <c r="Q585" s="3811"/>
      <c r="R585" s="3811"/>
      <c r="S585" s="5120"/>
      <c r="T585" s="5120"/>
      <c r="U585" s="5120"/>
      <c r="V585" s="5120"/>
      <c r="W585" s="5120"/>
      <c r="X585" s="5630"/>
      <c r="Y585" s="5120"/>
      <c r="Z585" s="5120"/>
      <c r="AA585" s="5120"/>
      <c r="AB585" s="5120"/>
      <c r="AC585" s="5120"/>
      <c r="AD585" s="3326" t="s">
        <v>2035</v>
      </c>
      <c r="AE585" s="3071"/>
      <c r="AF585" s="2468" t="s">
        <v>857</v>
      </c>
      <c r="AG585" s="2466"/>
      <c r="AH585" s="3256">
        <v>1300</v>
      </c>
      <c r="AI585" s="2466" t="s">
        <v>2137</v>
      </c>
      <c r="AJ585" s="2468" t="s">
        <v>860</v>
      </c>
      <c r="AK585" s="2466" t="s">
        <v>2142</v>
      </c>
      <c r="AL585" s="2460" t="s">
        <v>646</v>
      </c>
      <c r="AM585" s="2466" t="s">
        <v>647</v>
      </c>
      <c r="AN585" s="2460" t="s">
        <v>858</v>
      </c>
      <c r="AO585" s="2460">
        <v>2</v>
      </c>
      <c r="AP585" s="2460" t="s">
        <v>859</v>
      </c>
      <c r="AQ585" s="2460">
        <v>2</v>
      </c>
      <c r="AR585" s="2460"/>
      <c r="AS585" s="2460"/>
      <c r="AT585" s="2460"/>
      <c r="AU585" s="2460"/>
      <c r="AV585" s="860"/>
      <c r="AW585" s="4561"/>
      <c r="AX585" s="4561"/>
      <c r="AY585" s="4561"/>
      <c r="BC585" s="237"/>
      <c r="BD585" s="237"/>
      <c r="BE585" s="237"/>
      <c r="BF585" s="237"/>
      <c r="BG585" s="237"/>
      <c r="BH585" s="237"/>
      <c r="BI585" s="237"/>
      <c r="BJ585" s="237"/>
      <c r="BK585" s="237"/>
      <c r="BL585" s="237"/>
      <c r="BM585" s="237"/>
      <c r="BN585" s="237"/>
      <c r="BO585" s="237"/>
      <c r="BP585" s="237"/>
      <c r="BQ585" s="237"/>
      <c r="BR585" s="237"/>
      <c r="BS585" s="237"/>
      <c r="BT585" s="237"/>
      <c r="BU585" s="237"/>
      <c r="BV585" s="237"/>
      <c r="BW585" s="237"/>
      <c r="BX585" s="237"/>
      <c r="BY585" s="237"/>
      <c r="BZ585" s="237"/>
      <c r="CA585" s="237"/>
      <c r="CB585" s="237"/>
      <c r="CC585" s="237"/>
      <c r="CD585" s="237"/>
      <c r="CE585" s="237"/>
      <c r="CF585" s="237"/>
      <c r="CG585" s="237"/>
      <c r="CH585" s="237"/>
      <c r="CI585" s="237"/>
      <c r="CJ585" s="237"/>
      <c r="CK585" s="237"/>
      <c r="CL585" s="237"/>
      <c r="CM585" s="237"/>
      <c r="CN585" s="237"/>
      <c r="CO585" s="237"/>
    </row>
    <row r="586" spans="1:126">
      <c r="A586" s="5250"/>
      <c r="B586" s="5751" t="s">
        <v>3263</v>
      </c>
      <c r="C586" s="5672" t="s">
        <v>3660</v>
      </c>
      <c r="D586" s="3806" t="s">
        <v>2644</v>
      </c>
      <c r="E586" s="5123" t="s">
        <v>2144</v>
      </c>
      <c r="F586" s="5123" t="s">
        <v>2645</v>
      </c>
      <c r="G586" s="3806" t="s">
        <v>2028</v>
      </c>
      <c r="H586" s="3806" t="s">
        <v>2028</v>
      </c>
      <c r="I586" s="3806" t="s">
        <v>2029</v>
      </c>
      <c r="J586" s="3806" t="s">
        <v>2029</v>
      </c>
      <c r="K586" s="3806">
        <v>6</v>
      </c>
      <c r="L586" s="3806">
        <v>0</v>
      </c>
      <c r="M586" s="3806">
        <v>31</v>
      </c>
      <c r="N586" s="3806">
        <v>6</v>
      </c>
      <c r="O586" s="3806">
        <v>0</v>
      </c>
      <c r="P586" s="3806">
        <v>31</v>
      </c>
      <c r="Q586" s="3806" t="s">
        <v>2140</v>
      </c>
      <c r="R586" s="3806" t="s">
        <v>2141</v>
      </c>
      <c r="S586" s="5123">
        <v>8256</v>
      </c>
      <c r="T586" s="5123">
        <v>8256</v>
      </c>
      <c r="U586" s="5123">
        <v>16256</v>
      </c>
      <c r="V586" s="5123">
        <v>512</v>
      </c>
      <c r="W586" s="5123">
        <v>512</v>
      </c>
      <c r="X586" s="5123">
        <v>1280</v>
      </c>
      <c r="Y586" s="5123">
        <v>2</v>
      </c>
      <c r="Z586" s="5123">
        <v>2</v>
      </c>
      <c r="AA586" s="5123" t="s">
        <v>2033</v>
      </c>
      <c r="AB586" s="5123" t="s">
        <v>2033</v>
      </c>
      <c r="AC586" s="5123" t="s">
        <v>2137</v>
      </c>
      <c r="AD586" s="3326" t="s">
        <v>2035</v>
      </c>
      <c r="AE586" s="3079" t="s">
        <v>6173</v>
      </c>
      <c r="AF586" s="2468" t="s">
        <v>857</v>
      </c>
      <c r="AG586" s="2466"/>
      <c r="AH586" s="3256">
        <v>270</v>
      </c>
      <c r="AI586" s="2466" t="s">
        <v>2137</v>
      </c>
      <c r="AJ586" s="2468" t="s">
        <v>854</v>
      </c>
      <c r="AK586" s="2466" t="s">
        <v>2142</v>
      </c>
      <c r="AL586" s="2468" t="s">
        <v>866</v>
      </c>
      <c r="AM586" s="2466" t="s">
        <v>1708</v>
      </c>
      <c r="AN586" s="2460" t="s">
        <v>858</v>
      </c>
      <c r="AO586" s="2460">
        <v>2</v>
      </c>
      <c r="AP586" s="2460" t="s">
        <v>859</v>
      </c>
      <c r="AQ586" s="2460">
        <v>2</v>
      </c>
      <c r="AR586" s="2460"/>
      <c r="AS586" s="2460"/>
      <c r="AT586" s="2460"/>
      <c r="AU586" s="2460"/>
      <c r="AV586" s="860"/>
      <c r="AW586" s="4559" t="s">
        <v>2468</v>
      </c>
      <c r="AX586" s="4559" t="s">
        <v>2452</v>
      </c>
      <c r="AY586" s="4559"/>
      <c r="BC586" s="237"/>
      <c r="BD586" s="237"/>
      <c r="BE586" s="237"/>
      <c r="BF586" s="237"/>
      <c r="BG586" s="237"/>
      <c r="BH586" s="237"/>
      <c r="BI586" s="237"/>
      <c r="BJ586" s="237"/>
      <c r="BK586" s="237"/>
      <c r="BL586" s="237"/>
      <c r="BM586" s="237"/>
      <c r="BN586" s="237"/>
      <c r="BO586" s="237"/>
      <c r="BP586" s="237"/>
      <c r="BQ586" s="237"/>
      <c r="BR586" s="237"/>
      <c r="BS586" s="237"/>
      <c r="BT586" s="237"/>
      <c r="BU586" s="237"/>
      <c r="BV586" s="237"/>
      <c r="BW586" s="237"/>
      <c r="BX586" s="237"/>
      <c r="BY586" s="237"/>
      <c r="BZ586" s="237"/>
      <c r="CA586" s="237"/>
      <c r="CB586" s="237"/>
      <c r="CC586" s="237"/>
      <c r="CD586" s="237"/>
      <c r="CE586" s="237"/>
      <c r="CF586" s="237"/>
      <c r="CG586" s="237"/>
      <c r="CH586" s="237"/>
      <c r="CI586" s="237"/>
      <c r="CJ586" s="237"/>
      <c r="CK586" s="237"/>
      <c r="CL586" s="237"/>
      <c r="CM586" s="237"/>
      <c r="CN586" s="237"/>
      <c r="CO586" s="237"/>
    </row>
    <row r="587" spans="1:126">
      <c r="A587" s="5250"/>
      <c r="B587" s="4560"/>
      <c r="C587" s="5673"/>
      <c r="D587" s="3807"/>
      <c r="E587" s="5119"/>
      <c r="F587" s="5119"/>
      <c r="G587" s="3807"/>
      <c r="H587" s="3807"/>
      <c r="I587" s="3807"/>
      <c r="J587" s="3807"/>
      <c r="K587" s="3807"/>
      <c r="L587" s="3807"/>
      <c r="M587" s="3807"/>
      <c r="N587" s="3807"/>
      <c r="O587" s="3807"/>
      <c r="P587" s="3807"/>
      <c r="Q587" s="3807"/>
      <c r="R587" s="3807"/>
      <c r="S587" s="5119"/>
      <c r="T587" s="5119"/>
      <c r="U587" s="5119"/>
      <c r="V587" s="5119"/>
      <c r="W587" s="5119"/>
      <c r="X587" s="5119"/>
      <c r="Y587" s="5119"/>
      <c r="Z587" s="5119"/>
      <c r="AA587" s="5119"/>
      <c r="AB587" s="5119"/>
      <c r="AC587" s="5119"/>
      <c r="AD587" s="3326" t="s">
        <v>2035</v>
      </c>
      <c r="AE587" s="3072"/>
      <c r="AF587" s="2468" t="s">
        <v>857</v>
      </c>
      <c r="AG587" s="2466"/>
      <c r="AH587" s="3256">
        <v>1400</v>
      </c>
      <c r="AI587" s="2466" t="s">
        <v>2137</v>
      </c>
      <c r="AJ587" s="2468" t="s">
        <v>868</v>
      </c>
      <c r="AK587" s="2466" t="s">
        <v>2142</v>
      </c>
      <c r="AL587" s="2468" t="s">
        <v>340</v>
      </c>
      <c r="AM587" s="259" t="s">
        <v>340</v>
      </c>
      <c r="AN587" s="2460" t="s">
        <v>858</v>
      </c>
      <c r="AO587" s="2460">
        <v>8</v>
      </c>
      <c r="AP587" s="2460" t="s">
        <v>859</v>
      </c>
      <c r="AQ587" s="2460">
        <v>8</v>
      </c>
      <c r="AR587" s="2460"/>
      <c r="AS587" s="2460"/>
      <c r="AT587" s="2460"/>
      <c r="AU587" s="2460"/>
      <c r="AV587" s="860"/>
      <c r="AW587" s="4560"/>
      <c r="AX587" s="4560"/>
      <c r="AY587" s="4560"/>
      <c r="BC587" s="237"/>
      <c r="BD587" s="237"/>
      <c r="BE587" s="237"/>
      <c r="BF587" s="237"/>
      <c r="BG587" s="237"/>
      <c r="BH587" s="237"/>
      <c r="BI587" s="237"/>
      <c r="BJ587" s="237"/>
      <c r="BK587" s="237"/>
      <c r="BL587" s="237"/>
      <c r="BM587" s="237"/>
      <c r="BN587" s="237"/>
      <c r="BO587" s="237"/>
      <c r="BP587" s="237"/>
      <c r="BQ587" s="237"/>
      <c r="BR587" s="237"/>
      <c r="BS587" s="237"/>
      <c r="BT587" s="237"/>
      <c r="BU587" s="237"/>
      <c r="BV587" s="237"/>
      <c r="BW587" s="237"/>
      <c r="BX587" s="237"/>
      <c r="BY587" s="237"/>
      <c r="BZ587" s="237"/>
      <c r="CA587" s="237"/>
      <c r="CB587" s="237"/>
      <c r="CC587" s="237"/>
      <c r="CD587" s="237"/>
      <c r="CE587" s="237"/>
      <c r="CF587" s="237"/>
      <c r="CG587" s="237"/>
      <c r="CH587" s="237"/>
      <c r="CI587" s="237"/>
      <c r="CJ587" s="237"/>
      <c r="CK587" s="237"/>
      <c r="CL587" s="237"/>
      <c r="CM587" s="237"/>
      <c r="CN587" s="237"/>
      <c r="CO587" s="237"/>
    </row>
    <row r="588" spans="1:126" ht="13.5" thickBot="1">
      <c r="A588" s="5251"/>
      <c r="B588" s="5662"/>
      <c r="C588" s="5680"/>
      <c r="D588" s="3808"/>
      <c r="E588" s="5473"/>
      <c r="F588" s="5473"/>
      <c r="G588" s="3808"/>
      <c r="H588" s="3808"/>
      <c r="I588" s="3808"/>
      <c r="J588" s="3808"/>
      <c r="K588" s="3808"/>
      <c r="L588" s="3808"/>
      <c r="M588" s="3808"/>
      <c r="N588" s="3808"/>
      <c r="O588" s="3808"/>
      <c r="P588" s="3808"/>
      <c r="Q588" s="3808"/>
      <c r="R588" s="3808"/>
      <c r="S588" s="5473"/>
      <c r="T588" s="5473"/>
      <c r="U588" s="5473"/>
      <c r="V588" s="5473"/>
      <c r="W588" s="5473"/>
      <c r="X588" s="5473"/>
      <c r="Y588" s="5473"/>
      <c r="Z588" s="5473"/>
      <c r="AA588" s="5473"/>
      <c r="AB588" s="5473"/>
      <c r="AC588" s="5473"/>
      <c r="AD588" s="3337" t="s">
        <v>2035</v>
      </c>
      <c r="AE588" s="3074"/>
      <c r="AF588" s="2469" t="s">
        <v>857</v>
      </c>
      <c r="AG588" s="950"/>
      <c r="AH588" s="3260">
        <v>1300</v>
      </c>
      <c r="AI588" s="950" t="s">
        <v>2137</v>
      </c>
      <c r="AJ588" s="2469" t="s">
        <v>860</v>
      </c>
      <c r="AK588" s="950" t="s">
        <v>2142</v>
      </c>
      <c r="AL588" s="2467" t="s">
        <v>646</v>
      </c>
      <c r="AM588" s="950" t="s">
        <v>647</v>
      </c>
      <c r="AN588" s="2467" t="s">
        <v>858</v>
      </c>
      <c r="AO588" s="2467">
        <v>2</v>
      </c>
      <c r="AP588" s="2467" t="s">
        <v>859</v>
      </c>
      <c r="AQ588" s="2467">
        <v>2</v>
      </c>
      <c r="AR588" s="2467"/>
      <c r="AS588" s="2467"/>
      <c r="AT588" s="2467"/>
      <c r="AU588" s="2467"/>
      <c r="AV588" s="2999"/>
      <c r="AW588" s="5662"/>
      <c r="AX588" s="5662"/>
      <c r="AY588" s="5662"/>
      <c r="BC588" s="237"/>
      <c r="BD588" s="237"/>
      <c r="BE588" s="237"/>
      <c r="BF588" s="237"/>
      <c r="BG588" s="237"/>
      <c r="BH588" s="237"/>
      <c r="BI588" s="237"/>
      <c r="BJ588" s="237"/>
      <c r="BK588" s="237"/>
      <c r="BL588" s="237"/>
      <c r="BM588" s="237"/>
      <c r="BN588" s="237"/>
      <c r="BO588" s="237"/>
      <c r="BP588" s="237"/>
      <c r="BQ588" s="237"/>
      <c r="BR588" s="237"/>
      <c r="BS588" s="237"/>
      <c r="BT588" s="237"/>
      <c r="BU588" s="237"/>
      <c r="BV588" s="237"/>
      <c r="BW588" s="237"/>
      <c r="BX588" s="237"/>
      <c r="BY588" s="237"/>
      <c r="BZ588" s="237"/>
      <c r="CA588" s="237"/>
      <c r="CB588" s="237"/>
      <c r="CC588" s="237"/>
      <c r="CD588" s="237"/>
      <c r="CE588" s="237"/>
      <c r="CF588" s="237"/>
      <c r="CG588" s="237"/>
      <c r="CH588" s="237"/>
      <c r="CI588" s="237"/>
      <c r="CJ588" s="237"/>
      <c r="CK588" s="237"/>
      <c r="CL588" s="237"/>
      <c r="CM588" s="237"/>
      <c r="CN588" s="237"/>
      <c r="CO588" s="237"/>
    </row>
    <row r="589" spans="1:126" s="254" customFormat="1">
      <c r="A589" s="5250" t="s">
        <v>404</v>
      </c>
      <c r="B589" s="5670" t="s">
        <v>2464</v>
      </c>
      <c r="C589" s="5783" t="s">
        <v>593</v>
      </c>
      <c r="D589" s="5783" t="s">
        <v>127</v>
      </c>
      <c r="E589" s="5119" t="s">
        <v>127</v>
      </c>
      <c r="F589" s="5119" t="s">
        <v>127</v>
      </c>
      <c r="G589" s="3807" t="s">
        <v>2028</v>
      </c>
      <c r="H589" s="3807" t="s">
        <v>2028</v>
      </c>
      <c r="I589" s="3703" t="s">
        <v>2029</v>
      </c>
      <c r="J589" s="3703" t="s">
        <v>2029</v>
      </c>
      <c r="K589" s="3807">
        <v>6</v>
      </c>
      <c r="L589" s="3807">
        <v>0</v>
      </c>
      <c r="M589" s="3807">
        <v>12</v>
      </c>
      <c r="N589" s="3807">
        <v>6</v>
      </c>
      <c r="O589" s="3807">
        <v>0</v>
      </c>
      <c r="P589" s="3807">
        <v>12</v>
      </c>
      <c r="Q589" s="3827" t="s">
        <v>2140</v>
      </c>
      <c r="R589" s="3827" t="s">
        <v>2141</v>
      </c>
      <c r="S589" s="5629">
        <v>384</v>
      </c>
      <c r="T589" s="5629">
        <v>384</v>
      </c>
      <c r="U589" s="5629">
        <v>512</v>
      </c>
      <c r="V589" s="5119">
        <v>128</v>
      </c>
      <c r="W589" s="5119">
        <v>128</v>
      </c>
      <c r="X589" s="5119">
        <v>192</v>
      </c>
      <c r="Y589" s="5119">
        <v>8</v>
      </c>
      <c r="Z589" s="5119">
        <v>2</v>
      </c>
      <c r="AA589" s="3807" t="s">
        <v>2045</v>
      </c>
      <c r="AB589" s="3807" t="s">
        <v>2033</v>
      </c>
      <c r="AC589" s="5119" t="s">
        <v>2137</v>
      </c>
      <c r="AD589" s="3322" t="s">
        <v>2035</v>
      </c>
      <c r="AE589" s="3052"/>
      <c r="AF589" s="2461" t="s">
        <v>857</v>
      </c>
      <c r="AG589" s="256"/>
      <c r="AH589" s="3235">
        <v>270</v>
      </c>
      <c r="AI589" s="256" t="s">
        <v>2137</v>
      </c>
      <c r="AJ589" s="2461" t="s">
        <v>854</v>
      </c>
      <c r="AK589" s="256" t="s">
        <v>2142</v>
      </c>
      <c r="AL589" s="2461" t="s">
        <v>855</v>
      </c>
      <c r="AM589" s="2430" t="s">
        <v>856</v>
      </c>
      <c r="AN589" s="2448" t="s">
        <v>858</v>
      </c>
      <c r="AO589" s="2448">
        <v>2</v>
      </c>
      <c r="AP589" s="2448" t="s">
        <v>859</v>
      </c>
      <c r="AQ589" s="2448">
        <v>2</v>
      </c>
      <c r="AR589" s="2450"/>
      <c r="AS589" s="2450"/>
      <c r="AT589" s="2450"/>
      <c r="AU589" s="2450"/>
      <c r="AV589" s="2997"/>
      <c r="AW589" s="4560" t="s">
        <v>2451</v>
      </c>
      <c r="AX589" s="4560" t="s">
        <v>2452</v>
      </c>
      <c r="AY589" s="4560"/>
      <c r="AZ589" s="253"/>
      <c r="BA589" s="253"/>
      <c r="BB589" s="253"/>
      <c r="BC589" s="253"/>
      <c r="BD589" s="253"/>
      <c r="BE589" s="253"/>
      <c r="BF589" s="253"/>
      <c r="BG589" s="253"/>
      <c r="BH589" s="253"/>
      <c r="BI589" s="253"/>
      <c r="BJ589" s="253"/>
      <c r="BK589" s="253"/>
      <c r="BL589" s="253"/>
      <c r="BM589" s="253"/>
      <c r="BN589" s="253"/>
      <c r="BO589" s="253"/>
      <c r="BP589" s="253"/>
      <c r="BQ589" s="253"/>
      <c r="BR589" s="253"/>
      <c r="BS589" s="253"/>
      <c r="BT589" s="253"/>
      <c r="BU589" s="253"/>
      <c r="BV589" s="253"/>
      <c r="BW589" s="253"/>
      <c r="BX589" s="253"/>
      <c r="BY589" s="253"/>
      <c r="BZ589" s="253"/>
      <c r="CA589" s="253"/>
      <c r="CB589" s="253"/>
      <c r="CC589" s="253"/>
      <c r="CD589" s="253"/>
      <c r="CE589" s="253"/>
      <c r="CF589" s="253"/>
      <c r="CG589" s="253"/>
      <c r="CH589" s="253"/>
      <c r="CI589" s="253"/>
      <c r="CJ589" s="253"/>
      <c r="CK589" s="253"/>
      <c r="CL589" s="253"/>
      <c r="CM589" s="253"/>
      <c r="CN589" s="253"/>
      <c r="CO589" s="253"/>
      <c r="CP589" s="253"/>
      <c r="CQ589" s="253"/>
      <c r="CR589" s="253"/>
      <c r="CS589" s="253"/>
      <c r="CT589" s="253"/>
      <c r="CU589" s="253"/>
      <c r="CV589" s="253"/>
      <c r="CW589" s="253"/>
      <c r="CX589" s="253"/>
      <c r="CY589" s="253"/>
      <c r="CZ589" s="253"/>
      <c r="DA589" s="253"/>
      <c r="DB589" s="253"/>
      <c r="DC589" s="253"/>
      <c r="DD589" s="253"/>
      <c r="DE589" s="253"/>
      <c r="DF589" s="253"/>
      <c r="DG589" s="253"/>
      <c r="DH589" s="253"/>
      <c r="DI589" s="253"/>
      <c r="DJ589" s="253"/>
      <c r="DK589" s="253"/>
      <c r="DL589" s="253"/>
      <c r="DM589" s="253"/>
      <c r="DN589" s="253"/>
      <c r="DO589" s="253"/>
      <c r="DP589" s="253"/>
      <c r="DQ589" s="253"/>
      <c r="DR589" s="253"/>
      <c r="DS589" s="253"/>
      <c r="DT589" s="253"/>
      <c r="DU589" s="253"/>
      <c r="DV589" s="253"/>
    </row>
    <row r="590" spans="1:126" s="239" customFormat="1">
      <c r="A590" s="5780"/>
      <c r="B590" s="5671"/>
      <c r="C590" s="5710"/>
      <c r="D590" s="5710"/>
      <c r="E590" s="5120"/>
      <c r="F590" s="5120"/>
      <c r="G590" s="3811"/>
      <c r="H590" s="3811"/>
      <c r="I590" s="3706"/>
      <c r="J590" s="3706"/>
      <c r="K590" s="3811"/>
      <c r="L590" s="3811"/>
      <c r="M590" s="3811"/>
      <c r="N590" s="3811"/>
      <c r="O590" s="3811"/>
      <c r="P590" s="3811"/>
      <c r="Q590" s="3811"/>
      <c r="R590" s="3811"/>
      <c r="S590" s="5630"/>
      <c r="T590" s="5630"/>
      <c r="U590" s="5630"/>
      <c r="V590" s="5120"/>
      <c r="W590" s="5120"/>
      <c r="X590" s="5120"/>
      <c r="Y590" s="5120"/>
      <c r="Z590" s="5120"/>
      <c r="AA590" s="3811"/>
      <c r="AB590" s="3811"/>
      <c r="AC590" s="5120"/>
      <c r="AD590" s="3326" t="s">
        <v>2035</v>
      </c>
      <c r="AE590" s="3054"/>
      <c r="AF590" s="2440" t="s">
        <v>857</v>
      </c>
      <c r="AG590" s="2439"/>
      <c r="AH590" s="3256">
        <v>1300</v>
      </c>
      <c r="AI590" s="2439" t="s">
        <v>2137</v>
      </c>
      <c r="AJ590" s="2440" t="s">
        <v>860</v>
      </c>
      <c r="AK590" s="2439" t="s">
        <v>2142</v>
      </c>
      <c r="AL590" s="2435" t="s">
        <v>646</v>
      </c>
      <c r="AM590" s="2435" t="s">
        <v>647</v>
      </c>
      <c r="AN590" s="2435" t="s">
        <v>858</v>
      </c>
      <c r="AO590" s="2435">
        <v>2</v>
      </c>
      <c r="AP590" s="123" t="s">
        <v>859</v>
      </c>
      <c r="AQ590" s="2435">
        <v>2</v>
      </c>
      <c r="AR590" s="2435"/>
      <c r="AS590" s="2435"/>
      <c r="AT590" s="2435"/>
      <c r="AU590" s="2435"/>
      <c r="AV590" s="860"/>
      <c r="AW590" s="4561"/>
      <c r="AX590" s="4561"/>
      <c r="AY590" s="4561"/>
    </row>
    <row r="591" spans="1:126" s="254" customFormat="1">
      <c r="A591" s="5781" t="s">
        <v>5429</v>
      </c>
      <c r="B591" s="5669" t="s">
        <v>2464</v>
      </c>
      <c r="C591" s="5709" t="s">
        <v>338</v>
      </c>
      <c r="D591" s="5709" t="s">
        <v>5430</v>
      </c>
      <c r="E591" s="5123" t="s">
        <v>2138</v>
      </c>
      <c r="F591" s="5675" t="s">
        <v>5435</v>
      </c>
      <c r="G591" s="3806" t="s">
        <v>2028</v>
      </c>
      <c r="H591" s="3806" t="s">
        <v>2028</v>
      </c>
      <c r="I591" s="3743" t="s">
        <v>2029</v>
      </c>
      <c r="J591" s="3743" t="s">
        <v>2029</v>
      </c>
      <c r="K591" s="3806">
        <v>6</v>
      </c>
      <c r="L591" s="3806">
        <v>0</v>
      </c>
      <c r="M591" s="3806">
        <v>12</v>
      </c>
      <c r="N591" s="3806">
        <v>6</v>
      </c>
      <c r="O591" s="3806">
        <v>0</v>
      </c>
      <c r="P591" s="3806">
        <v>12</v>
      </c>
      <c r="Q591" s="3806" t="s">
        <v>2140</v>
      </c>
      <c r="R591" s="3806" t="s">
        <v>2141</v>
      </c>
      <c r="S591" s="5640">
        <v>256</v>
      </c>
      <c r="T591" s="5640">
        <v>256</v>
      </c>
      <c r="U591" s="5640">
        <v>4704</v>
      </c>
      <c r="V591" s="5123">
        <v>128</v>
      </c>
      <c r="W591" s="5123">
        <v>128</v>
      </c>
      <c r="X591" s="5123">
        <v>512</v>
      </c>
      <c r="Y591" s="5123">
        <v>8</v>
      </c>
      <c r="Z591" s="5123">
        <v>2</v>
      </c>
      <c r="AA591" s="5123" t="s">
        <v>2045</v>
      </c>
      <c r="AB591" s="5123" t="s">
        <v>2033</v>
      </c>
      <c r="AC591" s="5123" t="s">
        <v>2137</v>
      </c>
      <c r="AD591" s="3326" t="s">
        <v>2035</v>
      </c>
      <c r="AE591" s="3053"/>
      <c r="AF591" s="122" t="s">
        <v>857</v>
      </c>
      <c r="AG591" s="2466"/>
      <c r="AH591" s="123">
        <v>270</v>
      </c>
      <c r="AI591" s="2466" t="s">
        <v>2137</v>
      </c>
      <c r="AJ591" s="122" t="s">
        <v>854</v>
      </c>
      <c r="AK591" s="2466" t="s">
        <v>2142</v>
      </c>
      <c r="AL591" s="122" t="s">
        <v>1218</v>
      </c>
      <c r="AM591" s="122" t="s">
        <v>1219</v>
      </c>
      <c r="AN591" s="123" t="s">
        <v>858</v>
      </c>
      <c r="AO591" s="123">
        <v>2</v>
      </c>
      <c r="AP591" s="123" t="s">
        <v>859</v>
      </c>
      <c r="AQ591" s="123">
        <v>2</v>
      </c>
      <c r="AR591" s="2460"/>
      <c r="AS591" s="2460"/>
      <c r="AT591" s="2460"/>
      <c r="AU591" s="2460"/>
      <c r="AV591" s="860"/>
      <c r="AW591" s="4559" t="s">
        <v>2451</v>
      </c>
      <c r="AX591" s="4559" t="s">
        <v>2452</v>
      </c>
      <c r="AY591" s="4559"/>
      <c r="AZ591" s="253"/>
      <c r="BA591" s="253"/>
      <c r="BB591" s="253"/>
      <c r="BC591" s="253"/>
      <c r="BD591" s="253"/>
      <c r="BE591" s="253"/>
      <c r="BF591" s="253"/>
      <c r="BG591" s="253"/>
      <c r="BH591" s="253"/>
      <c r="BI591" s="253"/>
      <c r="BJ591" s="253"/>
      <c r="BK591" s="253"/>
      <c r="BL591" s="253"/>
      <c r="BM591" s="253"/>
      <c r="BN591" s="253"/>
      <c r="BO591" s="253"/>
      <c r="BP591" s="253"/>
      <c r="BQ591" s="253"/>
      <c r="BR591" s="253"/>
      <c r="BS591" s="253"/>
      <c r="BT591" s="253"/>
      <c r="BU591" s="253"/>
      <c r="BV591" s="253"/>
      <c r="BW591" s="253"/>
      <c r="BX591" s="253"/>
      <c r="BY591" s="253"/>
      <c r="BZ591" s="253"/>
      <c r="CA591" s="253"/>
      <c r="CB591" s="253"/>
      <c r="CC591" s="253"/>
      <c r="CD591" s="253"/>
      <c r="CE591" s="253"/>
      <c r="CF591" s="253"/>
      <c r="CG591" s="253"/>
      <c r="CH591" s="253"/>
      <c r="CI591" s="253"/>
      <c r="CJ591" s="253"/>
      <c r="CK591" s="253"/>
      <c r="CL591" s="253"/>
      <c r="CM591" s="253"/>
      <c r="CN591" s="253"/>
      <c r="CO591" s="253"/>
      <c r="CP591" s="253"/>
      <c r="CQ591" s="253"/>
      <c r="CR591" s="253"/>
      <c r="CS591" s="253"/>
      <c r="CT591" s="253"/>
      <c r="CU591" s="253"/>
      <c r="CV591" s="253"/>
      <c r="CW591" s="253"/>
      <c r="CX591" s="253"/>
      <c r="CY591" s="253"/>
      <c r="CZ591" s="253"/>
      <c r="DA591" s="253"/>
      <c r="DB591" s="253"/>
      <c r="DC591" s="253"/>
      <c r="DD591" s="253"/>
      <c r="DE591" s="253"/>
      <c r="DF591" s="253"/>
      <c r="DG591" s="253"/>
      <c r="DH591" s="253"/>
      <c r="DI591" s="253"/>
      <c r="DJ591" s="253"/>
      <c r="DK591" s="253"/>
      <c r="DL591" s="253"/>
      <c r="DM591" s="253"/>
      <c r="DN591" s="253"/>
      <c r="DO591" s="253"/>
      <c r="DP591" s="253"/>
      <c r="DQ591" s="253"/>
      <c r="DR591" s="253"/>
      <c r="DS591" s="253"/>
      <c r="DT591" s="253"/>
      <c r="DU591" s="253"/>
      <c r="DV591" s="253"/>
    </row>
    <row r="592" spans="1:126" s="239" customFormat="1" ht="13.5" thickBot="1">
      <c r="A592" s="5782"/>
      <c r="B592" s="5724"/>
      <c r="C592" s="5779"/>
      <c r="D592" s="5779"/>
      <c r="E592" s="5473"/>
      <c r="F592" s="5681"/>
      <c r="G592" s="3808"/>
      <c r="H592" s="3808"/>
      <c r="I592" s="3704"/>
      <c r="J592" s="3704"/>
      <c r="K592" s="3808"/>
      <c r="L592" s="3808"/>
      <c r="M592" s="3808"/>
      <c r="N592" s="3808"/>
      <c r="O592" s="3808"/>
      <c r="P592" s="3808"/>
      <c r="Q592" s="3808"/>
      <c r="R592" s="3808"/>
      <c r="S592" s="5768"/>
      <c r="T592" s="5768"/>
      <c r="U592" s="5768"/>
      <c r="V592" s="5473"/>
      <c r="W592" s="5473"/>
      <c r="X592" s="5473"/>
      <c r="Y592" s="5473"/>
      <c r="Z592" s="5473"/>
      <c r="AA592" s="5473"/>
      <c r="AB592" s="5473"/>
      <c r="AC592" s="5473"/>
      <c r="AD592" s="3337" t="s">
        <v>2035</v>
      </c>
      <c r="AE592" s="3055"/>
      <c r="AF592" s="2469" t="s">
        <v>857</v>
      </c>
      <c r="AG592" s="950"/>
      <c r="AH592" s="3260">
        <v>1300</v>
      </c>
      <c r="AI592" s="950" t="s">
        <v>2137</v>
      </c>
      <c r="AJ592" s="2469" t="s">
        <v>860</v>
      </c>
      <c r="AK592" s="950" t="s">
        <v>2142</v>
      </c>
      <c r="AL592" s="2467" t="s">
        <v>646</v>
      </c>
      <c r="AM592" s="2467" t="s">
        <v>647</v>
      </c>
      <c r="AN592" s="2467" t="s">
        <v>858</v>
      </c>
      <c r="AO592" s="2467">
        <v>2</v>
      </c>
      <c r="AP592" s="857" t="s">
        <v>859</v>
      </c>
      <c r="AQ592" s="2467">
        <v>2</v>
      </c>
      <c r="AR592" s="2467"/>
      <c r="AS592" s="2467"/>
      <c r="AT592" s="2467"/>
      <c r="AU592" s="2467"/>
      <c r="AV592" s="2999"/>
      <c r="AW592" s="5662"/>
      <c r="AX592" s="5662"/>
      <c r="AY592" s="5662"/>
    </row>
    <row r="593" spans="1:93" s="41" customFormat="1">
      <c r="A593" s="5249" t="s">
        <v>3917</v>
      </c>
      <c r="B593" s="5670" t="s">
        <v>2464</v>
      </c>
      <c r="C593" s="5783" t="s">
        <v>2650</v>
      </c>
      <c r="D593" s="5784" t="s">
        <v>662</v>
      </c>
      <c r="E593" s="5119" t="s">
        <v>662</v>
      </c>
      <c r="F593" s="5119" t="s">
        <v>662</v>
      </c>
      <c r="G593" s="3807" t="s">
        <v>2028</v>
      </c>
      <c r="H593" s="3807" t="s">
        <v>2028</v>
      </c>
      <c r="I593" s="3807" t="s">
        <v>2029</v>
      </c>
      <c r="J593" s="3807" t="s">
        <v>2029</v>
      </c>
      <c r="K593" s="3807">
        <v>8</v>
      </c>
      <c r="L593" s="3807">
        <v>0</v>
      </c>
      <c r="M593" s="3807">
        <v>31</v>
      </c>
      <c r="N593" s="3807">
        <v>8</v>
      </c>
      <c r="O593" s="3807">
        <v>0</v>
      </c>
      <c r="P593" s="3807">
        <v>31</v>
      </c>
      <c r="Q593" s="3807" t="s">
        <v>2140</v>
      </c>
      <c r="R593" s="3807" t="s">
        <v>2247</v>
      </c>
      <c r="S593" s="5119">
        <v>4928</v>
      </c>
      <c r="T593" s="5119">
        <v>4928</v>
      </c>
      <c r="U593" s="5119">
        <v>8960</v>
      </c>
      <c r="V593" s="5119">
        <v>512</v>
      </c>
      <c r="W593" s="5119">
        <v>512</v>
      </c>
      <c r="X593" s="5119">
        <v>1088</v>
      </c>
      <c r="Y593" s="5119">
        <v>24</v>
      </c>
      <c r="Z593" s="5119">
        <v>0</v>
      </c>
      <c r="AA593" s="5119" t="s">
        <v>2045</v>
      </c>
      <c r="AB593" s="5119" t="s">
        <v>2033</v>
      </c>
      <c r="AC593" s="5119" t="s">
        <v>2137</v>
      </c>
      <c r="AD593" s="3322" t="s">
        <v>2035</v>
      </c>
      <c r="AE593" s="3052"/>
      <c r="AF593" s="2436" t="s">
        <v>857</v>
      </c>
      <c r="AG593" s="2430"/>
      <c r="AH593" s="3238">
        <v>270</v>
      </c>
      <c r="AI593" s="2430" t="s">
        <v>2137</v>
      </c>
      <c r="AJ593" s="2436" t="s">
        <v>854</v>
      </c>
      <c r="AK593" s="2430" t="s">
        <v>2142</v>
      </c>
      <c r="AL593" s="2436" t="s">
        <v>855</v>
      </c>
      <c r="AM593" s="2430" t="s">
        <v>856</v>
      </c>
      <c r="AN593" s="2430" t="s">
        <v>858</v>
      </c>
      <c r="AO593" s="2430">
        <v>2</v>
      </c>
      <c r="AP593" s="2430" t="s">
        <v>859</v>
      </c>
      <c r="AQ593" s="2430">
        <v>2</v>
      </c>
      <c r="AR593" s="2430"/>
      <c r="AS593" s="2430"/>
      <c r="AT593" s="2430"/>
      <c r="AU593" s="2430"/>
      <c r="AV593" s="2997"/>
      <c r="AW593" s="4560" t="s">
        <v>2466</v>
      </c>
      <c r="AX593" s="4560" t="s">
        <v>2452</v>
      </c>
      <c r="AY593" s="4560"/>
      <c r="AZ593" s="18"/>
      <c r="BA593" s="18"/>
      <c r="BB593" s="18"/>
      <c r="BC593" s="18"/>
      <c r="BD593" s="18"/>
      <c r="BE593" s="18"/>
      <c r="BF593" s="18"/>
      <c r="BG593" s="18"/>
      <c r="BH593" s="18"/>
      <c r="BI593" s="18"/>
      <c r="BJ593" s="18"/>
      <c r="BK593" s="18"/>
      <c r="BL593" s="18"/>
      <c r="BM593" s="18"/>
      <c r="BN593" s="18"/>
      <c r="BO593" s="18"/>
      <c r="BP593" s="18"/>
      <c r="BQ593" s="18"/>
      <c r="BR593" s="18"/>
      <c r="BS593" s="18"/>
      <c r="BT593" s="18"/>
      <c r="BU593" s="18"/>
      <c r="BV593" s="18"/>
      <c r="BW593" s="18"/>
      <c r="BX593" s="18"/>
      <c r="BY593" s="18"/>
      <c r="BZ593" s="18"/>
      <c r="CA593" s="18"/>
      <c r="CB593" s="18"/>
      <c r="CC593" s="18"/>
      <c r="CD593" s="18"/>
      <c r="CE593" s="18"/>
      <c r="CF593" s="18"/>
      <c r="CG593" s="18"/>
      <c r="CH593" s="18"/>
      <c r="CI593" s="18"/>
      <c r="CJ593" s="18"/>
      <c r="CK593" s="18"/>
      <c r="CL593" s="18"/>
      <c r="CM593" s="18"/>
      <c r="CN593" s="18"/>
      <c r="CO593" s="18"/>
    </row>
    <row r="594" spans="1:93" s="41" customFormat="1">
      <c r="A594" s="5250"/>
      <c r="B594" s="4560"/>
      <c r="C594" s="5783"/>
      <c r="D594" s="5783"/>
      <c r="E594" s="5119"/>
      <c r="F594" s="5119"/>
      <c r="G594" s="3807"/>
      <c r="H594" s="3807"/>
      <c r="I594" s="3807"/>
      <c r="J594" s="3807"/>
      <c r="K594" s="3807"/>
      <c r="L594" s="3807"/>
      <c r="M594" s="3807"/>
      <c r="N594" s="3807"/>
      <c r="O594" s="3807"/>
      <c r="P594" s="3807"/>
      <c r="Q594" s="5765"/>
      <c r="R594" s="3807"/>
      <c r="S594" s="5119"/>
      <c r="T594" s="5119"/>
      <c r="U594" s="5119"/>
      <c r="V594" s="5119"/>
      <c r="W594" s="5119"/>
      <c r="X594" s="5119"/>
      <c r="Y594" s="5119"/>
      <c r="Z594" s="5119"/>
      <c r="AA594" s="5119"/>
      <c r="AB594" s="5119"/>
      <c r="AC594" s="5119"/>
      <c r="AD594" s="3326" t="s">
        <v>2035</v>
      </c>
      <c r="AE594" s="3052"/>
      <c r="AF594" s="2440" t="s">
        <v>857</v>
      </c>
      <c r="AG594" s="2435"/>
      <c r="AH594" s="3256">
        <v>1500</v>
      </c>
      <c r="AI594" s="2435" t="s">
        <v>2137</v>
      </c>
      <c r="AJ594" s="2440" t="s">
        <v>874</v>
      </c>
      <c r="AK594" s="2435" t="s">
        <v>2142</v>
      </c>
      <c r="AL594" s="2440" t="s">
        <v>342</v>
      </c>
      <c r="AM594" s="2440" t="s">
        <v>341</v>
      </c>
      <c r="AN594" s="2435" t="s">
        <v>858</v>
      </c>
      <c r="AO594" s="2435">
        <v>2</v>
      </c>
      <c r="AP594" s="2435" t="s">
        <v>859</v>
      </c>
      <c r="AQ594" s="2435">
        <v>2</v>
      </c>
      <c r="AR594" s="2435">
        <v>3</v>
      </c>
      <c r="AS594" s="2435" t="s">
        <v>875</v>
      </c>
      <c r="AT594" s="2435" t="s">
        <v>859</v>
      </c>
      <c r="AU594" s="2435" t="s">
        <v>876</v>
      </c>
      <c r="AV594" s="860" t="s">
        <v>877</v>
      </c>
      <c r="AW594" s="4560"/>
      <c r="AX594" s="4560"/>
      <c r="AY594" s="4560"/>
      <c r="AZ594" s="18"/>
      <c r="BA594" s="18"/>
      <c r="BB594" s="18"/>
      <c r="BC594" s="18"/>
      <c r="BD594" s="18"/>
      <c r="BE594" s="18"/>
      <c r="BF594" s="18"/>
      <c r="BG594" s="18"/>
      <c r="BH594" s="18"/>
      <c r="BI594" s="18"/>
      <c r="BJ594" s="18"/>
      <c r="BK594" s="18"/>
      <c r="BL594" s="18"/>
      <c r="BM594" s="18"/>
      <c r="BN594" s="18"/>
      <c r="BO594" s="18"/>
      <c r="BP594" s="18"/>
      <c r="BQ594" s="18"/>
      <c r="BR594" s="18"/>
      <c r="BS594" s="18"/>
      <c r="BT594" s="18"/>
      <c r="BU594" s="18"/>
      <c r="BV594" s="18"/>
      <c r="BW594" s="18"/>
      <c r="BX594" s="18"/>
      <c r="BY594" s="18"/>
      <c r="BZ594" s="18"/>
      <c r="CA594" s="18"/>
      <c r="CB594" s="18"/>
      <c r="CC594" s="18"/>
      <c r="CD594" s="18"/>
      <c r="CE594" s="18"/>
      <c r="CF594" s="18"/>
      <c r="CG594" s="18"/>
      <c r="CH594" s="18"/>
      <c r="CI594" s="18"/>
      <c r="CJ594" s="18"/>
      <c r="CK594" s="18"/>
      <c r="CL594" s="18"/>
      <c r="CM594" s="18"/>
      <c r="CN594" s="18"/>
      <c r="CO594" s="18"/>
    </row>
    <row r="595" spans="1:93" s="41" customFormat="1">
      <c r="A595" s="5250"/>
      <c r="B595" s="4560"/>
      <c r="C595" s="5783"/>
      <c r="D595" s="5783"/>
      <c r="E595" s="5119"/>
      <c r="F595" s="5119"/>
      <c r="G595" s="3807"/>
      <c r="H595" s="3807"/>
      <c r="I595" s="3807"/>
      <c r="J595" s="3807"/>
      <c r="K595" s="3807"/>
      <c r="L595" s="3807"/>
      <c r="M595" s="3807"/>
      <c r="N595" s="3807"/>
      <c r="O595" s="3807"/>
      <c r="P595" s="3807"/>
      <c r="Q595" s="5765"/>
      <c r="R595" s="3807"/>
      <c r="S595" s="5119"/>
      <c r="T595" s="5119"/>
      <c r="U595" s="5119"/>
      <c r="V595" s="5119"/>
      <c r="W595" s="5119"/>
      <c r="X595" s="5119"/>
      <c r="Y595" s="5119"/>
      <c r="Z595" s="5119"/>
      <c r="AA595" s="5119"/>
      <c r="AB595" s="5119"/>
      <c r="AC595" s="5119"/>
      <c r="AD595" s="3326" t="s">
        <v>2035</v>
      </c>
      <c r="AE595" s="3052"/>
      <c r="AF595" s="2440" t="s">
        <v>857</v>
      </c>
      <c r="AG595" s="2435"/>
      <c r="AH595" s="3256">
        <v>1405</v>
      </c>
      <c r="AI595" s="2435" t="s">
        <v>2137</v>
      </c>
      <c r="AJ595" s="2440" t="s">
        <v>868</v>
      </c>
      <c r="AK595" s="2435" t="s">
        <v>2142</v>
      </c>
      <c r="AL595" s="2440" t="s">
        <v>869</v>
      </c>
      <c r="AM595" s="2440" t="s">
        <v>869</v>
      </c>
      <c r="AN595" s="2435" t="s">
        <v>858</v>
      </c>
      <c r="AO595" s="2435">
        <v>2</v>
      </c>
      <c r="AP595" s="2435" t="s">
        <v>859</v>
      </c>
      <c r="AQ595" s="2435">
        <v>2</v>
      </c>
      <c r="AR595" s="2435"/>
      <c r="AS595" s="2435"/>
      <c r="AT595" s="2435"/>
      <c r="AU595" s="2435"/>
      <c r="AV595" s="860"/>
      <c r="AW595" s="4560"/>
      <c r="AX595" s="4560"/>
      <c r="AY595" s="4560"/>
      <c r="AZ595" s="18"/>
      <c r="BA595" s="18"/>
      <c r="BB595" s="18"/>
      <c r="BC595" s="18"/>
      <c r="BD595" s="18"/>
      <c r="BE595" s="18"/>
      <c r="BF595" s="18"/>
      <c r="BG595" s="18"/>
      <c r="BH595" s="18"/>
      <c r="BI595" s="18"/>
      <c r="BJ595" s="18"/>
      <c r="BK595" s="18"/>
      <c r="BL595" s="18"/>
      <c r="BM595" s="18"/>
      <c r="BN595" s="18"/>
      <c r="BO595" s="18"/>
      <c r="BP595" s="18"/>
      <c r="BQ595" s="18"/>
      <c r="BR595" s="18"/>
      <c r="BS595" s="18"/>
      <c r="BT595" s="18"/>
      <c r="BU595" s="18"/>
      <c r="BV595" s="18"/>
      <c r="BW595" s="18"/>
      <c r="BX595" s="18"/>
      <c r="BY595" s="18"/>
      <c r="BZ595" s="18"/>
      <c r="CA595" s="18"/>
      <c r="CB595" s="18"/>
      <c r="CC595" s="18"/>
      <c r="CD595" s="18"/>
      <c r="CE595" s="18"/>
      <c r="CF595" s="18"/>
      <c r="CG595" s="18"/>
      <c r="CH595" s="18"/>
      <c r="CI595" s="18"/>
      <c r="CJ595" s="18"/>
      <c r="CK595" s="18"/>
      <c r="CL595" s="18"/>
      <c r="CM595" s="18"/>
      <c r="CN595" s="18"/>
      <c r="CO595" s="18"/>
    </row>
    <row r="596" spans="1:93" ht="13.5" thickBot="1">
      <c r="A596" s="5251"/>
      <c r="B596" s="4561"/>
      <c r="C596" s="5710"/>
      <c r="D596" s="5779"/>
      <c r="E596" s="5120"/>
      <c r="F596" s="5120"/>
      <c r="G596" s="3811"/>
      <c r="H596" s="3811"/>
      <c r="I596" s="3811"/>
      <c r="J596" s="3811"/>
      <c r="K596" s="3811"/>
      <c r="L596" s="3811"/>
      <c r="M596" s="3811"/>
      <c r="N596" s="3811"/>
      <c r="O596" s="3811"/>
      <c r="P596" s="3811"/>
      <c r="Q596" s="5740"/>
      <c r="R596" s="3811"/>
      <c r="S596" s="5120"/>
      <c r="T596" s="5120"/>
      <c r="U596" s="5120"/>
      <c r="V596" s="5120"/>
      <c r="W596" s="5120"/>
      <c r="X596" s="5120"/>
      <c r="Y596" s="5120"/>
      <c r="Z596" s="5120"/>
      <c r="AA596" s="5120"/>
      <c r="AB596" s="5120"/>
      <c r="AC596" s="5120"/>
      <c r="AD596" s="3326" t="s">
        <v>2035</v>
      </c>
      <c r="AE596" s="3054"/>
      <c r="AF596" s="2440" t="s">
        <v>857</v>
      </c>
      <c r="AG596" s="2435"/>
      <c r="AH596" s="3256">
        <v>1300</v>
      </c>
      <c r="AI596" s="2435" t="s">
        <v>2137</v>
      </c>
      <c r="AJ596" s="2440" t="s">
        <v>860</v>
      </c>
      <c r="AK596" s="2435" t="s">
        <v>2142</v>
      </c>
      <c r="AL596" s="2435" t="s">
        <v>646</v>
      </c>
      <c r="AM596" s="2435" t="s">
        <v>647</v>
      </c>
      <c r="AN596" s="2435" t="s">
        <v>858</v>
      </c>
      <c r="AO596" s="2435">
        <v>2</v>
      </c>
      <c r="AP596" s="2435" t="s">
        <v>859</v>
      </c>
      <c r="AQ596" s="2435">
        <v>2</v>
      </c>
      <c r="AR596" s="2435"/>
      <c r="AS596" s="2435"/>
      <c r="AT596" s="2435"/>
      <c r="AU596" s="2435"/>
      <c r="AV596" s="860"/>
      <c r="AW596" s="4561"/>
      <c r="AX596" s="4561"/>
      <c r="AY596" s="4561"/>
    </row>
    <row r="597" spans="1:93" s="263" customFormat="1">
      <c r="A597" s="5703" t="s">
        <v>4122</v>
      </c>
      <c r="B597" s="821" t="s">
        <v>2463</v>
      </c>
      <c r="C597" s="852" t="s">
        <v>3673</v>
      </c>
      <c r="D597" s="1053" t="s">
        <v>1248</v>
      </c>
      <c r="E597" s="203" t="s">
        <v>2138</v>
      </c>
      <c r="F597" s="203" t="s">
        <v>2270</v>
      </c>
      <c r="G597" s="273" t="s">
        <v>2028</v>
      </c>
      <c r="H597" s="273" t="s">
        <v>2028</v>
      </c>
      <c r="I597" s="273" t="s">
        <v>2029</v>
      </c>
      <c r="J597" s="273" t="s">
        <v>2029</v>
      </c>
      <c r="K597" s="273">
        <v>6</v>
      </c>
      <c r="L597" s="273">
        <v>0</v>
      </c>
      <c r="M597" s="273">
        <v>12</v>
      </c>
      <c r="N597" s="273">
        <v>6</v>
      </c>
      <c r="O597" s="273">
        <v>0</v>
      </c>
      <c r="P597" s="273">
        <v>12</v>
      </c>
      <c r="Q597" s="273" t="s">
        <v>2140</v>
      </c>
      <c r="R597" s="273" t="s">
        <v>2141</v>
      </c>
      <c r="S597" s="203">
        <v>128</v>
      </c>
      <c r="T597" s="203">
        <v>128</v>
      </c>
      <c r="U597" s="203">
        <v>608</v>
      </c>
      <c r="V597" s="541">
        <v>64</v>
      </c>
      <c r="W597" s="203">
        <v>64</v>
      </c>
      <c r="X597" s="203">
        <v>320</v>
      </c>
      <c r="Y597" s="203">
        <v>1</v>
      </c>
      <c r="Z597" s="203">
        <v>1</v>
      </c>
      <c r="AA597" s="203" t="s">
        <v>2136</v>
      </c>
      <c r="AB597" s="203" t="s">
        <v>2136</v>
      </c>
      <c r="AC597" s="203" t="s">
        <v>2137</v>
      </c>
      <c r="AD597" s="3338" t="s">
        <v>2035</v>
      </c>
      <c r="AE597" s="203"/>
      <c r="AF597" s="265" t="s">
        <v>857</v>
      </c>
      <c r="AG597" s="265"/>
      <c r="AH597" s="853">
        <v>270</v>
      </c>
      <c r="AI597" s="853" t="s">
        <v>2137</v>
      </c>
      <c r="AJ597" s="203" t="s">
        <v>854</v>
      </c>
      <c r="AK597" s="853" t="s">
        <v>2142</v>
      </c>
      <c r="AL597" s="265" t="s">
        <v>167</v>
      </c>
      <c r="AM597" s="853" t="s">
        <v>856</v>
      </c>
      <c r="AN597" s="853" t="s">
        <v>858</v>
      </c>
      <c r="AO597" s="853">
        <v>2</v>
      </c>
      <c r="AP597" s="853" t="s">
        <v>859</v>
      </c>
      <c r="AQ597" s="853">
        <v>2</v>
      </c>
      <c r="AR597" s="854"/>
      <c r="AS597" s="854"/>
      <c r="AT597" s="854"/>
      <c r="AU597" s="854"/>
      <c r="AV597" s="3000"/>
      <c r="AW597" s="821" t="s">
        <v>2451</v>
      </c>
      <c r="AX597" s="821" t="s">
        <v>2453</v>
      </c>
      <c r="AY597" s="821"/>
      <c r="AZ597" s="253"/>
      <c r="BA597" s="253"/>
      <c r="BB597" s="253"/>
      <c r="BC597" s="253"/>
      <c r="BD597" s="253"/>
      <c r="BE597" s="253"/>
      <c r="BF597" s="253"/>
      <c r="BG597" s="253"/>
      <c r="BH597" s="253"/>
      <c r="BI597" s="253"/>
      <c r="BJ597" s="253"/>
      <c r="BK597" s="253"/>
      <c r="BL597" s="253"/>
      <c r="BM597" s="253"/>
      <c r="BN597" s="253"/>
      <c r="BO597" s="253"/>
      <c r="BP597" s="253"/>
      <c r="BQ597" s="253"/>
      <c r="BR597" s="253"/>
      <c r="BS597" s="253"/>
      <c r="BT597" s="253"/>
      <c r="BU597" s="253"/>
      <c r="BV597" s="253"/>
      <c r="BW597" s="253"/>
      <c r="BX597" s="253"/>
      <c r="BY597" s="253"/>
      <c r="BZ597" s="253"/>
      <c r="CA597" s="253"/>
      <c r="CB597" s="253"/>
      <c r="CC597" s="253"/>
      <c r="CD597" s="253"/>
      <c r="CE597" s="253"/>
      <c r="CF597" s="253"/>
      <c r="CG597" s="253"/>
      <c r="CH597" s="253"/>
      <c r="CI597" s="253"/>
      <c r="CJ597" s="253"/>
      <c r="CK597" s="253"/>
      <c r="CL597" s="253"/>
      <c r="CM597" s="253"/>
      <c r="CN597" s="253"/>
    </row>
    <row r="598" spans="1:93" s="263" customFormat="1">
      <c r="A598" s="5683"/>
      <c r="B598" s="825" t="s">
        <v>2463</v>
      </c>
      <c r="C598" s="1486" t="s">
        <v>3674</v>
      </c>
      <c r="D598" s="1053" t="s">
        <v>13</v>
      </c>
      <c r="E598" s="555" t="s">
        <v>2138</v>
      </c>
      <c r="F598" s="555" t="s">
        <v>2271</v>
      </c>
      <c r="G598" s="550" t="s">
        <v>2028</v>
      </c>
      <c r="H598" s="550" t="s">
        <v>2028</v>
      </c>
      <c r="I598" s="550" t="s">
        <v>2029</v>
      </c>
      <c r="J598" s="550" t="s">
        <v>2029</v>
      </c>
      <c r="K598" s="550">
        <v>6</v>
      </c>
      <c r="L598" s="550">
        <v>0</v>
      </c>
      <c r="M598" s="550">
        <v>12</v>
      </c>
      <c r="N598" s="550">
        <v>6</v>
      </c>
      <c r="O598" s="550">
        <v>0</v>
      </c>
      <c r="P598" s="550">
        <v>12</v>
      </c>
      <c r="Q598" s="550" t="s">
        <v>2140</v>
      </c>
      <c r="R598" s="550" t="s">
        <v>2272</v>
      </c>
      <c r="S598" s="543">
        <v>128</v>
      </c>
      <c r="T598" s="543">
        <v>128</v>
      </c>
      <c r="U598" s="543">
        <v>1216</v>
      </c>
      <c r="V598" s="555">
        <v>64</v>
      </c>
      <c r="W598" s="555">
        <v>64</v>
      </c>
      <c r="X598" s="543">
        <v>320</v>
      </c>
      <c r="Y598" s="555">
        <v>1</v>
      </c>
      <c r="Z598" s="555">
        <v>1</v>
      </c>
      <c r="AA598" s="555" t="s">
        <v>2136</v>
      </c>
      <c r="AB598" s="555" t="s">
        <v>2136</v>
      </c>
      <c r="AC598" s="555" t="s">
        <v>2137</v>
      </c>
      <c r="AD598" s="3326" t="s">
        <v>2035</v>
      </c>
      <c r="AE598" s="3093"/>
      <c r="AF598" s="122" t="s">
        <v>857</v>
      </c>
      <c r="AG598" s="122"/>
      <c r="AH598" s="123">
        <v>270</v>
      </c>
      <c r="AI598" s="123" t="s">
        <v>2137</v>
      </c>
      <c r="AJ598" s="555" t="s">
        <v>854</v>
      </c>
      <c r="AK598" s="123" t="s">
        <v>2142</v>
      </c>
      <c r="AL598" s="122" t="s">
        <v>164</v>
      </c>
      <c r="AM598" s="123" t="s">
        <v>856</v>
      </c>
      <c r="AN598" s="123" t="s">
        <v>858</v>
      </c>
      <c r="AO598" s="123">
        <v>2</v>
      </c>
      <c r="AP598" s="123" t="s">
        <v>859</v>
      </c>
      <c r="AQ598" s="123">
        <v>2</v>
      </c>
      <c r="AR598" s="855"/>
      <c r="AS598" s="855"/>
      <c r="AT598" s="855"/>
      <c r="AU598" s="855"/>
      <c r="AV598" s="3001"/>
      <c r="AW598" s="825" t="s">
        <v>2451</v>
      </c>
      <c r="AX598" s="825" t="s">
        <v>2453</v>
      </c>
      <c r="AY598" s="825"/>
      <c r="AZ598" s="253"/>
      <c r="BA598" s="253"/>
      <c r="BB598" s="253"/>
      <c r="BC598" s="253"/>
      <c r="BD598" s="253"/>
      <c r="BE598" s="253"/>
      <c r="BF598" s="253"/>
      <c r="BG598" s="253"/>
      <c r="BH598" s="253"/>
      <c r="BI598" s="253"/>
      <c r="BJ598" s="253"/>
      <c r="BK598" s="253"/>
      <c r="BL598" s="253"/>
      <c r="BM598" s="253"/>
      <c r="BN598" s="253"/>
      <c r="BO598" s="253"/>
      <c r="BP598" s="253"/>
      <c r="BQ598" s="253"/>
      <c r="BR598" s="253"/>
      <c r="BS598" s="253"/>
      <c r="BT598" s="253"/>
      <c r="BU598" s="253"/>
      <c r="BV598" s="253"/>
      <c r="BW598" s="253"/>
      <c r="BX598" s="253"/>
      <c r="BY598" s="253"/>
      <c r="BZ598" s="253"/>
      <c r="CA598" s="253"/>
      <c r="CB598" s="253"/>
      <c r="CC598" s="253"/>
      <c r="CD598" s="253"/>
      <c r="CE598" s="253"/>
      <c r="CF598" s="253"/>
      <c r="CG598" s="253"/>
      <c r="CH598" s="253"/>
      <c r="CI598" s="253"/>
      <c r="CJ598" s="253"/>
      <c r="CK598" s="253"/>
      <c r="CL598" s="253"/>
      <c r="CM598" s="253"/>
      <c r="CN598" s="253"/>
    </row>
    <row r="599" spans="1:93" s="263" customFormat="1">
      <c r="A599" s="5683"/>
      <c r="B599" s="825" t="s">
        <v>2463</v>
      </c>
      <c r="C599" s="1486" t="s">
        <v>3675</v>
      </c>
      <c r="D599" s="1052" t="s">
        <v>14</v>
      </c>
      <c r="E599" s="555" t="s">
        <v>2138</v>
      </c>
      <c r="F599" s="555" t="s">
        <v>2273</v>
      </c>
      <c r="G599" s="550" t="s">
        <v>2028</v>
      </c>
      <c r="H599" s="550" t="s">
        <v>2028</v>
      </c>
      <c r="I599" s="550" t="s">
        <v>2029</v>
      </c>
      <c r="J599" s="550" t="s">
        <v>2029</v>
      </c>
      <c r="K599" s="550">
        <v>6</v>
      </c>
      <c r="L599" s="550">
        <v>0</v>
      </c>
      <c r="M599" s="550">
        <v>12</v>
      </c>
      <c r="N599" s="550">
        <v>6</v>
      </c>
      <c r="O599" s="550">
        <v>0</v>
      </c>
      <c r="P599" s="550">
        <v>12</v>
      </c>
      <c r="Q599" s="550" t="s">
        <v>2140</v>
      </c>
      <c r="R599" s="550" t="s">
        <v>2272</v>
      </c>
      <c r="S599" s="543">
        <v>384</v>
      </c>
      <c r="T599" s="543">
        <v>384</v>
      </c>
      <c r="U599" s="543">
        <v>2400</v>
      </c>
      <c r="V599" s="543">
        <v>128</v>
      </c>
      <c r="W599" s="543">
        <v>128</v>
      </c>
      <c r="X599" s="543">
        <v>320</v>
      </c>
      <c r="Y599" s="555">
        <v>1</v>
      </c>
      <c r="Z599" s="555">
        <v>1</v>
      </c>
      <c r="AA599" s="555" t="s">
        <v>2136</v>
      </c>
      <c r="AB599" s="555" t="s">
        <v>2136</v>
      </c>
      <c r="AC599" s="555" t="s">
        <v>2137</v>
      </c>
      <c r="AD599" s="3326" t="s">
        <v>2035</v>
      </c>
      <c r="AE599" s="3093"/>
      <c r="AF599" s="122" t="s">
        <v>857</v>
      </c>
      <c r="AG599" s="122"/>
      <c r="AH599" s="123">
        <v>270</v>
      </c>
      <c r="AI599" s="123" t="s">
        <v>2137</v>
      </c>
      <c r="AJ599" s="555" t="s">
        <v>854</v>
      </c>
      <c r="AK599" s="123" t="s">
        <v>2142</v>
      </c>
      <c r="AL599" s="122" t="s">
        <v>165</v>
      </c>
      <c r="AM599" s="123" t="s">
        <v>856</v>
      </c>
      <c r="AN599" s="123" t="s">
        <v>858</v>
      </c>
      <c r="AO599" s="123">
        <v>2</v>
      </c>
      <c r="AP599" s="123" t="s">
        <v>859</v>
      </c>
      <c r="AQ599" s="123">
        <v>2</v>
      </c>
      <c r="AR599" s="855"/>
      <c r="AS599" s="855"/>
      <c r="AT599" s="855"/>
      <c r="AU599" s="855"/>
      <c r="AV599" s="3001"/>
      <c r="AW599" s="825" t="s">
        <v>2451</v>
      </c>
      <c r="AX599" s="825" t="s">
        <v>2453</v>
      </c>
      <c r="AY599" s="825"/>
      <c r="AZ599" s="253"/>
      <c r="BA599" s="253"/>
      <c r="BB599" s="253"/>
      <c r="BC599" s="253"/>
      <c r="BD599" s="253"/>
      <c r="BE599" s="253"/>
      <c r="BF599" s="253"/>
      <c r="BG599" s="253"/>
      <c r="BH599" s="253"/>
      <c r="BI599" s="253"/>
      <c r="BJ599" s="253"/>
      <c r="BK599" s="253"/>
      <c r="BL599" s="253"/>
      <c r="BM599" s="253"/>
      <c r="BN599" s="253"/>
      <c r="BO599" s="253"/>
      <c r="BP599" s="253"/>
      <c r="BQ599" s="253"/>
      <c r="BR599" s="253"/>
      <c r="BS599" s="253"/>
      <c r="BT599" s="253"/>
      <c r="BU599" s="253"/>
      <c r="BV599" s="253"/>
      <c r="BW599" s="253"/>
      <c r="BX599" s="253"/>
      <c r="BY599" s="253"/>
      <c r="BZ599" s="253"/>
      <c r="CA599" s="253"/>
      <c r="CB599" s="253"/>
      <c r="CC599" s="253"/>
      <c r="CD599" s="253"/>
      <c r="CE599" s="253"/>
      <c r="CF599" s="253"/>
      <c r="CG599" s="253"/>
      <c r="CH599" s="253"/>
      <c r="CI599" s="253"/>
      <c r="CJ599" s="253"/>
      <c r="CK599" s="253"/>
      <c r="CL599" s="253"/>
      <c r="CM599" s="253"/>
      <c r="CN599" s="253"/>
    </row>
    <row r="600" spans="1:93" s="263" customFormat="1" ht="63" customHeight="1" thickBot="1">
      <c r="A600" s="5712"/>
      <c r="B600" s="826" t="s">
        <v>2463</v>
      </c>
      <c r="C600" s="264" t="s">
        <v>3676</v>
      </c>
      <c r="D600" s="1062" t="s">
        <v>15</v>
      </c>
      <c r="E600" s="293" t="s">
        <v>2138</v>
      </c>
      <c r="F600" s="293" t="s">
        <v>2274</v>
      </c>
      <c r="G600" s="552" t="s">
        <v>2028</v>
      </c>
      <c r="H600" s="552" t="s">
        <v>2028</v>
      </c>
      <c r="I600" s="552" t="s">
        <v>2029</v>
      </c>
      <c r="J600" s="552" t="s">
        <v>2029</v>
      </c>
      <c r="K600" s="552">
        <v>6</v>
      </c>
      <c r="L600" s="552">
        <v>0</v>
      </c>
      <c r="M600" s="552">
        <v>12</v>
      </c>
      <c r="N600" s="552">
        <v>6</v>
      </c>
      <c r="O600" s="552">
        <v>0</v>
      </c>
      <c r="P600" s="552">
        <v>12</v>
      </c>
      <c r="Q600" s="552" t="s">
        <v>2140</v>
      </c>
      <c r="R600" s="552" t="s">
        <v>2272</v>
      </c>
      <c r="S600" s="293">
        <v>384</v>
      </c>
      <c r="T600" s="293">
        <v>384</v>
      </c>
      <c r="U600" s="293">
        <v>3616</v>
      </c>
      <c r="V600" s="293">
        <v>128</v>
      </c>
      <c r="W600" s="293">
        <v>128</v>
      </c>
      <c r="X600" s="293">
        <v>320</v>
      </c>
      <c r="Y600" s="293">
        <v>1</v>
      </c>
      <c r="Z600" s="293">
        <v>1</v>
      </c>
      <c r="AA600" s="293" t="s">
        <v>2136</v>
      </c>
      <c r="AB600" s="293" t="s">
        <v>2136</v>
      </c>
      <c r="AC600" s="293" t="s">
        <v>2137</v>
      </c>
      <c r="AD600" s="3337" t="s">
        <v>2035</v>
      </c>
      <c r="AE600" s="3094"/>
      <c r="AF600" s="856" t="s">
        <v>857</v>
      </c>
      <c r="AG600" s="856"/>
      <c r="AH600" s="857">
        <v>270</v>
      </c>
      <c r="AI600" s="857" t="s">
        <v>2137</v>
      </c>
      <c r="AJ600" s="293" t="s">
        <v>854</v>
      </c>
      <c r="AK600" s="857" t="s">
        <v>2142</v>
      </c>
      <c r="AL600" s="856" t="s">
        <v>166</v>
      </c>
      <c r="AM600" s="857" t="s">
        <v>856</v>
      </c>
      <c r="AN600" s="857" t="s">
        <v>858</v>
      </c>
      <c r="AO600" s="857">
        <v>2</v>
      </c>
      <c r="AP600" s="857" t="s">
        <v>859</v>
      </c>
      <c r="AQ600" s="857">
        <v>2</v>
      </c>
      <c r="AR600" s="858"/>
      <c r="AS600" s="858"/>
      <c r="AT600" s="858"/>
      <c r="AU600" s="858"/>
      <c r="AV600" s="3002"/>
      <c r="AW600" s="826" t="s">
        <v>2451</v>
      </c>
      <c r="AX600" s="826" t="s">
        <v>2453</v>
      </c>
      <c r="AY600" s="826"/>
      <c r="AZ600" s="253"/>
      <c r="BA600" s="253"/>
      <c r="BB600" s="253"/>
      <c r="BC600" s="253"/>
      <c r="BD600" s="253"/>
      <c r="BE600" s="253"/>
      <c r="BF600" s="253"/>
      <c r="BG600" s="253"/>
      <c r="BH600" s="253"/>
      <c r="BI600" s="253"/>
      <c r="BJ600" s="253"/>
      <c r="BK600" s="253"/>
      <c r="BL600" s="253"/>
      <c r="BM600" s="253"/>
      <c r="BN600" s="253"/>
      <c r="BO600" s="253"/>
      <c r="BP600" s="253"/>
      <c r="BQ600" s="253"/>
      <c r="BR600" s="253"/>
      <c r="BS600" s="253"/>
      <c r="BT600" s="253"/>
      <c r="BU600" s="253"/>
      <c r="BV600" s="253"/>
      <c r="BW600" s="253"/>
      <c r="BX600" s="253"/>
      <c r="BY600" s="253"/>
      <c r="BZ600" s="253"/>
      <c r="CA600" s="253"/>
      <c r="CB600" s="253"/>
      <c r="CC600" s="253"/>
      <c r="CD600" s="253"/>
      <c r="CE600" s="253"/>
      <c r="CF600" s="253"/>
      <c r="CG600" s="253"/>
      <c r="CH600" s="253"/>
      <c r="CI600" s="253"/>
      <c r="CJ600" s="253"/>
      <c r="CK600" s="253"/>
      <c r="CL600" s="253"/>
      <c r="CM600" s="253"/>
      <c r="CN600" s="253"/>
    </row>
    <row r="601" spans="1:93" s="239" customFormat="1">
      <c r="A601" s="5703" t="s">
        <v>4123</v>
      </c>
      <c r="B601" s="821" t="s">
        <v>2463</v>
      </c>
      <c r="C601" s="1488" t="s">
        <v>3677</v>
      </c>
      <c r="D601" s="273" t="s">
        <v>244</v>
      </c>
      <c r="E601" s="203" t="s">
        <v>2138</v>
      </c>
      <c r="F601" s="203" t="s">
        <v>2275</v>
      </c>
      <c r="G601" s="273" t="s">
        <v>2028</v>
      </c>
      <c r="H601" s="273" t="s">
        <v>2028</v>
      </c>
      <c r="I601" s="273" t="s">
        <v>2029</v>
      </c>
      <c r="J601" s="273" t="s">
        <v>2029</v>
      </c>
      <c r="K601" s="273">
        <v>6</v>
      </c>
      <c r="L601" s="273">
        <v>0</v>
      </c>
      <c r="M601" s="273">
        <v>12</v>
      </c>
      <c r="N601" s="273">
        <v>6</v>
      </c>
      <c r="O601" s="273">
        <v>0</v>
      </c>
      <c r="P601" s="273">
        <v>12</v>
      </c>
      <c r="Q601" s="547" t="s">
        <v>2140</v>
      </c>
      <c r="R601" s="273" t="s">
        <v>2272</v>
      </c>
      <c r="S601" s="203">
        <v>385</v>
      </c>
      <c r="T601" s="203">
        <v>385</v>
      </c>
      <c r="U601" s="541">
        <v>4906</v>
      </c>
      <c r="V601" s="541">
        <v>128</v>
      </c>
      <c r="W601" s="541">
        <v>128</v>
      </c>
      <c r="X601" s="541">
        <v>640</v>
      </c>
      <c r="Y601" s="203">
        <v>1</v>
      </c>
      <c r="Z601" s="203">
        <v>1</v>
      </c>
      <c r="AA601" s="203" t="s">
        <v>2136</v>
      </c>
      <c r="AB601" s="203" t="s">
        <v>2136</v>
      </c>
      <c r="AC601" s="203" t="s">
        <v>2137</v>
      </c>
      <c r="AD601" s="3338" t="s">
        <v>2035</v>
      </c>
      <c r="AE601" s="203"/>
      <c r="AF601" s="203" t="s">
        <v>857</v>
      </c>
      <c r="AG601" s="203"/>
      <c r="AH601" s="273">
        <v>270</v>
      </c>
      <c r="AI601" s="273" t="s">
        <v>2137</v>
      </c>
      <c r="AJ601" s="203" t="s">
        <v>854</v>
      </c>
      <c r="AK601" s="273" t="s">
        <v>2142</v>
      </c>
      <c r="AL601" s="203" t="s">
        <v>1218</v>
      </c>
      <c r="AM601" s="273" t="s">
        <v>1219</v>
      </c>
      <c r="AN601" s="273" t="s">
        <v>858</v>
      </c>
      <c r="AO601" s="273">
        <v>2</v>
      </c>
      <c r="AP601" s="273" t="s">
        <v>859</v>
      </c>
      <c r="AQ601" s="273">
        <v>2</v>
      </c>
      <c r="AR601" s="273"/>
      <c r="AS601" s="273"/>
      <c r="AT601" s="273"/>
      <c r="AU601" s="273"/>
      <c r="AV601" s="846"/>
      <c r="AW601" s="821" t="s">
        <v>2451</v>
      </c>
      <c r="AX601" s="821" t="s">
        <v>2453</v>
      </c>
      <c r="AY601" s="821"/>
    </row>
    <row r="602" spans="1:93" s="239" customFormat="1">
      <c r="A602" s="5683"/>
      <c r="B602" s="825" t="s">
        <v>2463</v>
      </c>
      <c r="C602" s="1486" t="s">
        <v>3678</v>
      </c>
      <c r="D602" s="1052" t="s">
        <v>245</v>
      </c>
      <c r="E602" s="555" t="s">
        <v>2144</v>
      </c>
      <c r="F602" s="543" t="s">
        <v>2276</v>
      </c>
      <c r="G602" s="545" t="s">
        <v>2028</v>
      </c>
      <c r="H602" s="545" t="s">
        <v>2028</v>
      </c>
      <c r="I602" s="545" t="s">
        <v>2029</v>
      </c>
      <c r="J602" s="545" t="s">
        <v>2029</v>
      </c>
      <c r="K602" s="545">
        <v>6</v>
      </c>
      <c r="L602" s="545">
        <v>0</v>
      </c>
      <c r="M602" s="545">
        <v>31</v>
      </c>
      <c r="N602" s="545">
        <v>6</v>
      </c>
      <c r="O602" s="545">
        <v>0</v>
      </c>
      <c r="P602" s="545">
        <v>31</v>
      </c>
      <c r="Q602" s="550" t="s">
        <v>2140</v>
      </c>
      <c r="R602" s="550" t="s">
        <v>2272</v>
      </c>
      <c r="S602" s="543">
        <v>4907</v>
      </c>
      <c r="T602" s="543">
        <v>4907</v>
      </c>
      <c r="U602" s="543">
        <v>12286</v>
      </c>
      <c r="V602" s="543">
        <v>256</v>
      </c>
      <c r="W602" s="543">
        <v>256</v>
      </c>
      <c r="X602" s="543">
        <v>790</v>
      </c>
      <c r="Y602" s="543">
        <v>4</v>
      </c>
      <c r="Z602" s="543">
        <v>2</v>
      </c>
      <c r="AA602" s="543" t="s">
        <v>2032</v>
      </c>
      <c r="AB602" s="543" t="s">
        <v>2033</v>
      </c>
      <c r="AC602" s="543" t="s">
        <v>2137</v>
      </c>
      <c r="AD602" s="3326" t="s">
        <v>2035</v>
      </c>
      <c r="AE602" s="3093"/>
      <c r="AF602" s="555" t="s">
        <v>857</v>
      </c>
      <c r="AG602" s="555"/>
      <c r="AH602" s="3256">
        <v>270</v>
      </c>
      <c r="AI602" s="550" t="s">
        <v>2137</v>
      </c>
      <c r="AJ602" s="555" t="s">
        <v>854</v>
      </c>
      <c r="AK602" s="550" t="s">
        <v>2142</v>
      </c>
      <c r="AL602" s="555" t="s">
        <v>1135</v>
      </c>
      <c r="AM602" s="550" t="s">
        <v>1134</v>
      </c>
      <c r="AN602" s="550" t="s">
        <v>858</v>
      </c>
      <c r="AO602" s="550">
        <v>2</v>
      </c>
      <c r="AP602" s="550" t="s">
        <v>859</v>
      </c>
      <c r="AQ602" s="550">
        <v>2</v>
      </c>
      <c r="AR602" s="550"/>
      <c r="AS602" s="550"/>
      <c r="AT602" s="550"/>
      <c r="AU602" s="550"/>
      <c r="AV602" s="860"/>
      <c r="AW602" s="825" t="s">
        <v>2466</v>
      </c>
      <c r="AX602" s="825" t="s">
        <v>2453</v>
      </c>
      <c r="AY602" s="825"/>
    </row>
    <row r="603" spans="1:93" ht="110.25" customHeight="1" thickBot="1">
      <c r="A603" s="5712"/>
      <c r="B603" s="826" t="s">
        <v>2463</v>
      </c>
      <c r="C603" s="264" t="s">
        <v>3679</v>
      </c>
      <c r="D603" s="1062" t="s">
        <v>246</v>
      </c>
      <c r="E603" s="293" t="s">
        <v>2144</v>
      </c>
      <c r="F603" s="293" t="s">
        <v>2277</v>
      </c>
      <c r="G603" s="552" t="s">
        <v>2028</v>
      </c>
      <c r="H603" s="552" t="s">
        <v>2028</v>
      </c>
      <c r="I603" s="552" t="s">
        <v>2029</v>
      </c>
      <c r="J603" s="552" t="s">
        <v>2029</v>
      </c>
      <c r="K603" s="552">
        <v>6</v>
      </c>
      <c r="L603" s="552">
        <v>0</v>
      </c>
      <c r="M603" s="552">
        <v>31</v>
      </c>
      <c r="N603" s="552">
        <v>6</v>
      </c>
      <c r="O603" s="552">
        <v>0</v>
      </c>
      <c r="P603" s="552">
        <v>31</v>
      </c>
      <c r="Q603" s="552" t="s">
        <v>2140</v>
      </c>
      <c r="R603" s="552" t="s">
        <v>2272</v>
      </c>
      <c r="S603" s="293">
        <v>12287</v>
      </c>
      <c r="T603" s="293">
        <v>12287</v>
      </c>
      <c r="U603" s="293">
        <v>23712</v>
      </c>
      <c r="V603" s="293">
        <v>512</v>
      </c>
      <c r="W603" s="293">
        <v>512</v>
      </c>
      <c r="X603" s="293">
        <v>912</v>
      </c>
      <c r="Y603" s="293">
        <v>4</v>
      </c>
      <c r="Z603" s="293">
        <v>2</v>
      </c>
      <c r="AA603" s="293" t="s">
        <v>2032</v>
      </c>
      <c r="AB603" s="293" t="s">
        <v>2033</v>
      </c>
      <c r="AC603" s="293" t="s">
        <v>2137</v>
      </c>
      <c r="AD603" s="3337" t="s">
        <v>2035</v>
      </c>
      <c r="AE603" s="3094"/>
      <c r="AF603" s="293" t="s">
        <v>857</v>
      </c>
      <c r="AG603" s="293"/>
      <c r="AH603" s="3260">
        <v>270</v>
      </c>
      <c r="AI603" s="552" t="s">
        <v>2137</v>
      </c>
      <c r="AJ603" s="293" t="s">
        <v>854</v>
      </c>
      <c r="AK603" s="552" t="s">
        <v>2142</v>
      </c>
      <c r="AL603" s="293" t="s">
        <v>866</v>
      </c>
      <c r="AM603" s="552" t="s">
        <v>867</v>
      </c>
      <c r="AN603" s="552" t="s">
        <v>858</v>
      </c>
      <c r="AO603" s="552">
        <v>2</v>
      </c>
      <c r="AP603" s="552" t="s">
        <v>859</v>
      </c>
      <c r="AQ603" s="552">
        <v>2</v>
      </c>
      <c r="AR603" s="552"/>
      <c r="AS603" s="552"/>
      <c r="AT603" s="552"/>
      <c r="AU603" s="552"/>
      <c r="AV603" s="2999"/>
      <c r="AW603" s="826" t="s">
        <v>2468</v>
      </c>
      <c r="AX603" s="826" t="s">
        <v>2453</v>
      </c>
      <c r="AY603" s="826"/>
      <c r="CO603" s="237"/>
    </row>
    <row r="604" spans="1:93" s="271" customFormat="1" ht="27.75" customHeight="1">
      <c r="A604" s="5703" t="s">
        <v>4717</v>
      </c>
      <c r="B604" s="5728" t="s">
        <v>2463</v>
      </c>
      <c r="C604" s="5716" t="s">
        <v>3835</v>
      </c>
      <c r="D604" s="3827" t="s">
        <v>3092</v>
      </c>
      <c r="E604" s="5472" t="s">
        <v>2138</v>
      </c>
      <c r="F604" s="5472" t="s">
        <v>3094</v>
      </c>
      <c r="G604" s="3827" t="s">
        <v>2028</v>
      </c>
      <c r="H604" s="3827" t="s">
        <v>2028</v>
      </c>
      <c r="I604" s="3827" t="s">
        <v>2029</v>
      </c>
      <c r="J604" s="3827" t="s">
        <v>2029</v>
      </c>
      <c r="K604" s="3827">
        <v>6</v>
      </c>
      <c r="L604" s="3827">
        <v>0</v>
      </c>
      <c r="M604" s="3827">
        <v>12</v>
      </c>
      <c r="N604" s="3827">
        <v>6</v>
      </c>
      <c r="O604" s="3827">
        <v>0</v>
      </c>
      <c r="P604" s="3827">
        <v>12</v>
      </c>
      <c r="Q604" s="1133" t="s">
        <v>2140</v>
      </c>
      <c r="R604" s="1133" t="s">
        <v>2272</v>
      </c>
      <c r="S604" s="5472">
        <v>512</v>
      </c>
      <c r="T604" s="5472">
        <v>512</v>
      </c>
      <c r="U604" s="5472">
        <v>5162</v>
      </c>
      <c r="V604" s="5472">
        <v>256</v>
      </c>
      <c r="W604" s="5472">
        <v>256</v>
      </c>
      <c r="X604" s="5472">
        <v>896</v>
      </c>
      <c r="Y604" s="5472">
        <v>1</v>
      </c>
      <c r="Z604" s="5472">
        <v>1</v>
      </c>
      <c r="AA604" s="5472" t="s">
        <v>2136</v>
      </c>
      <c r="AB604" s="5472" t="s">
        <v>2136</v>
      </c>
      <c r="AC604" s="5472" t="s">
        <v>2137</v>
      </c>
      <c r="AD604" s="3338" t="s">
        <v>2035</v>
      </c>
      <c r="AE604" s="203"/>
      <c r="AF604" s="203" t="s">
        <v>857</v>
      </c>
      <c r="AG604" s="203"/>
      <c r="AH604" s="273">
        <v>270</v>
      </c>
      <c r="AI604" s="273" t="s">
        <v>2137</v>
      </c>
      <c r="AJ604" s="203" t="s">
        <v>854</v>
      </c>
      <c r="AK604" s="273" t="s">
        <v>2142</v>
      </c>
      <c r="AL604" s="203" t="s">
        <v>1218</v>
      </c>
      <c r="AM604" s="273" t="s">
        <v>1219</v>
      </c>
      <c r="AN604" s="273" t="s">
        <v>858</v>
      </c>
      <c r="AO604" s="273">
        <v>2</v>
      </c>
      <c r="AP604" s="273" t="s">
        <v>859</v>
      </c>
      <c r="AQ604" s="273">
        <v>2</v>
      </c>
      <c r="AR604" s="273"/>
      <c r="AS604" s="273"/>
      <c r="AT604" s="273"/>
      <c r="AU604" s="273"/>
      <c r="AV604" s="846"/>
      <c r="AW604" s="5728" t="s">
        <v>2451</v>
      </c>
      <c r="AX604" s="5728" t="s">
        <v>2458</v>
      </c>
      <c r="AY604" s="5728"/>
      <c r="AZ604" s="239"/>
      <c r="BA604" s="239"/>
      <c r="BB604" s="239"/>
      <c r="BC604" s="239"/>
      <c r="BD604" s="239"/>
      <c r="BE604" s="239"/>
      <c r="BF604" s="239"/>
      <c r="BG604" s="239"/>
      <c r="BH604" s="239"/>
      <c r="BI604" s="239"/>
      <c r="BJ604" s="239"/>
      <c r="BK604" s="239"/>
      <c r="BL604" s="239"/>
      <c r="BM604" s="239"/>
      <c r="BN604" s="239"/>
      <c r="BO604" s="239"/>
      <c r="BP604" s="239"/>
      <c r="BQ604" s="239"/>
      <c r="BR604" s="239"/>
      <c r="BS604" s="239"/>
      <c r="BT604" s="239"/>
      <c r="BU604" s="239"/>
      <c r="BV604" s="239"/>
      <c r="BW604" s="239"/>
      <c r="BX604" s="239"/>
      <c r="BY604" s="239"/>
      <c r="BZ604" s="239"/>
      <c r="CA604" s="239"/>
      <c r="CB604" s="239"/>
      <c r="CC604" s="239"/>
      <c r="CD604" s="239"/>
      <c r="CE604" s="239"/>
      <c r="CF604" s="239"/>
      <c r="CG604" s="239"/>
      <c r="CH604" s="239"/>
      <c r="CI604" s="239"/>
      <c r="CJ604" s="239"/>
      <c r="CK604" s="239"/>
      <c r="CL604" s="239"/>
      <c r="CM604" s="239"/>
      <c r="CN604" s="239"/>
    </row>
    <row r="605" spans="1:93" s="271" customFormat="1" ht="27.75" customHeight="1">
      <c r="A605" s="5684"/>
      <c r="B605" s="4561"/>
      <c r="C605" s="5674"/>
      <c r="D605" s="3811"/>
      <c r="E605" s="5120"/>
      <c r="F605" s="5120"/>
      <c r="G605" s="3811"/>
      <c r="H605" s="3811"/>
      <c r="I605" s="3811"/>
      <c r="J605" s="3811"/>
      <c r="K605" s="3811"/>
      <c r="L605" s="3811"/>
      <c r="M605" s="3811"/>
      <c r="N605" s="3811"/>
      <c r="O605" s="3811"/>
      <c r="P605" s="3811"/>
      <c r="Q605" s="1132"/>
      <c r="R605" s="1132"/>
      <c r="S605" s="5120"/>
      <c r="T605" s="5120"/>
      <c r="U605" s="5120"/>
      <c r="V605" s="5120"/>
      <c r="W605" s="5120"/>
      <c r="X605" s="5120"/>
      <c r="Y605" s="5120"/>
      <c r="Z605" s="5120"/>
      <c r="AA605" s="5120"/>
      <c r="AB605" s="5120"/>
      <c r="AC605" s="5120"/>
      <c r="AD605" s="3326" t="s">
        <v>2035</v>
      </c>
      <c r="AE605" s="3093"/>
      <c r="AF605" s="1144" t="s">
        <v>857</v>
      </c>
      <c r="AG605" s="1144"/>
      <c r="AH605" s="3256">
        <v>3992</v>
      </c>
      <c r="AI605" s="1141" t="s">
        <v>2137</v>
      </c>
      <c r="AJ605" s="1144" t="s">
        <v>379</v>
      </c>
      <c r="AK605" s="1141" t="s">
        <v>2142</v>
      </c>
      <c r="AL605" s="1144" t="s">
        <v>380</v>
      </c>
      <c r="AM605" s="1144" t="s">
        <v>380</v>
      </c>
      <c r="AN605" s="1141" t="s">
        <v>858</v>
      </c>
      <c r="AO605" s="1141">
        <v>2</v>
      </c>
      <c r="AP605" s="1141" t="s">
        <v>859</v>
      </c>
      <c r="AQ605" s="1141">
        <v>2</v>
      </c>
      <c r="AR605" s="1141"/>
      <c r="AS605" s="1141"/>
      <c r="AT605" s="1141"/>
      <c r="AU605" s="1141"/>
      <c r="AV605" s="860"/>
      <c r="AW605" s="4561"/>
      <c r="AX605" s="4561"/>
      <c r="AY605" s="4561"/>
      <c r="AZ605" s="239"/>
      <c r="BA605" s="239"/>
      <c r="BB605" s="239"/>
      <c r="BC605" s="239"/>
      <c r="BD605" s="239"/>
      <c r="BE605" s="239"/>
      <c r="BF605" s="239"/>
      <c r="BG605" s="239"/>
      <c r="BH605" s="239"/>
      <c r="BI605" s="239"/>
      <c r="BJ605" s="239"/>
      <c r="BK605" s="239"/>
      <c r="BL605" s="239"/>
      <c r="BM605" s="239"/>
      <c r="BN605" s="239"/>
      <c r="BO605" s="239"/>
      <c r="BP605" s="239"/>
      <c r="BQ605" s="239"/>
      <c r="BR605" s="239"/>
      <c r="BS605" s="239"/>
      <c r="BT605" s="239"/>
      <c r="BU605" s="239"/>
      <c r="BV605" s="239"/>
      <c r="BW605" s="239"/>
      <c r="BX605" s="239"/>
      <c r="BY605" s="239"/>
      <c r="BZ605" s="239"/>
      <c r="CA605" s="239"/>
      <c r="CB605" s="239"/>
      <c r="CC605" s="239"/>
      <c r="CD605" s="239"/>
      <c r="CE605" s="239"/>
      <c r="CF605" s="239"/>
      <c r="CG605" s="239"/>
      <c r="CH605" s="239"/>
      <c r="CI605" s="239"/>
      <c r="CJ605" s="239"/>
      <c r="CK605" s="239"/>
      <c r="CL605" s="239"/>
      <c r="CM605" s="239"/>
      <c r="CN605" s="239"/>
    </row>
    <row r="606" spans="1:93" s="239" customFormat="1" ht="15.75" customHeight="1">
      <c r="A606" s="5708" t="s">
        <v>4716</v>
      </c>
      <c r="B606" s="4560" t="s">
        <v>2463</v>
      </c>
      <c r="C606" s="5673" t="s">
        <v>3796</v>
      </c>
      <c r="D606" s="3807" t="s">
        <v>2530</v>
      </c>
      <c r="E606" s="5119" t="s">
        <v>2138</v>
      </c>
      <c r="F606" s="5119" t="s">
        <v>2532</v>
      </c>
      <c r="G606" s="3807" t="s">
        <v>2028</v>
      </c>
      <c r="H606" s="3807" t="s">
        <v>2028</v>
      </c>
      <c r="I606" s="3807" t="s">
        <v>2029</v>
      </c>
      <c r="J606" s="3807" t="s">
        <v>2029</v>
      </c>
      <c r="K606" s="3807">
        <v>6</v>
      </c>
      <c r="L606" s="3807">
        <v>0</v>
      </c>
      <c r="M606" s="3807">
        <v>12</v>
      </c>
      <c r="N606" s="3807">
        <v>6</v>
      </c>
      <c r="O606" s="3807">
        <v>0</v>
      </c>
      <c r="P606" s="3807">
        <v>12</v>
      </c>
      <c r="Q606" s="1131" t="s">
        <v>2140</v>
      </c>
      <c r="R606" s="1131" t="s">
        <v>2141</v>
      </c>
      <c r="S606" s="5119">
        <v>384</v>
      </c>
      <c r="T606" s="5119">
        <v>384</v>
      </c>
      <c r="U606" s="5119">
        <v>512</v>
      </c>
      <c r="V606" s="5119">
        <v>384</v>
      </c>
      <c r="W606" s="5119">
        <v>384</v>
      </c>
      <c r="X606" s="5119">
        <v>512</v>
      </c>
      <c r="Y606" s="5119">
        <v>1</v>
      </c>
      <c r="Z606" s="5119">
        <v>1</v>
      </c>
      <c r="AA606" s="5119" t="s">
        <v>2136</v>
      </c>
      <c r="AB606" s="5119" t="s">
        <v>2136</v>
      </c>
      <c r="AC606" s="5119" t="s">
        <v>2137</v>
      </c>
      <c r="AD606" s="3322" t="s">
        <v>2035</v>
      </c>
      <c r="AE606" s="3087"/>
      <c r="AF606" s="1139" t="s">
        <v>857</v>
      </c>
      <c r="AG606" s="256"/>
      <c r="AH606" s="3238">
        <v>3997</v>
      </c>
      <c r="AI606" s="256" t="s">
        <v>2137</v>
      </c>
      <c r="AJ606" s="1139" t="s">
        <v>868</v>
      </c>
      <c r="AK606" s="3256" t="s">
        <v>2142</v>
      </c>
      <c r="AL606" s="267" t="s">
        <v>869</v>
      </c>
      <c r="AM606" s="1139" t="s">
        <v>869</v>
      </c>
      <c r="AN606" s="1132" t="s">
        <v>858</v>
      </c>
      <c r="AO606" s="1132">
        <v>8</v>
      </c>
      <c r="AP606" s="1132" t="s">
        <v>859</v>
      </c>
      <c r="AQ606" s="1132">
        <v>8</v>
      </c>
      <c r="AR606" s="1132"/>
      <c r="AS606" s="1132"/>
      <c r="AT606" s="1132"/>
      <c r="AU606" s="1132"/>
      <c r="AV606" s="2997"/>
      <c r="AW606" s="4560" t="s">
        <v>2451</v>
      </c>
      <c r="AX606" s="4560" t="s">
        <v>2458</v>
      </c>
      <c r="AY606" s="4560"/>
    </row>
    <row r="607" spans="1:93" s="239" customFormat="1" ht="15.75" customHeight="1">
      <c r="A607" s="5708"/>
      <c r="B607" s="4560"/>
      <c r="C607" s="5785"/>
      <c r="D607" s="3807"/>
      <c r="E607" s="5119"/>
      <c r="F607" s="5119"/>
      <c r="G607" s="3807"/>
      <c r="H607" s="3807"/>
      <c r="I607" s="3811"/>
      <c r="J607" s="3807"/>
      <c r="K607" s="3807"/>
      <c r="L607" s="3807"/>
      <c r="M607" s="3807"/>
      <c r="N607" s="3807"/>
      <c r="O607" s="3807"/>
      <c r="P607" s="3807"/>
      <c r="Q607" s="832"/>
      <c r="R607" s="832"/>
      <c r="S607" s="5119"/>
      <c r="T607" s="5119"/>
      <c r="U607" s="5119"/>
      <c r="V607" s="5119"/>
      <c r="W607" s="5119"/>
      <c r="X607" s="5119"/>
      <c r="Y607" s="5119"/>
      <c r="Z607" s="5119"/>
      <c r="AA607" s="5119"/>
      <c r="AB607" s="5119"/>
      <c r="AC607" s="5119"/>
      <c r="AD607" s="3321" t="s">
        <v>2035</v>
      </c>
      <c r="AE607" s="3086"/>
      <c r="AF607" s="838" t="s">
        <v>857</v>
      </c>
      <c r="AG607" s="255"/>
      <c r="AH607" s="3236">
        <v>3992</v>
      </c>
      <c r="AI607" s="255" t="s">
        <v>2137</v>
      </c>
      <c r="AJ607" s="838" t="s">
        <v>379</v>
      </c>
      <c r="AK607" s="3256" t="s">
        <v>2142</v>
      </c>
      <c r="AL607" s="255" t="s">
        <v>380</v>
      </c>
      <c r="AM607" s="830" t="s">
        <v>380</v>
      </c>
      <c r="AN607" s="830" t="s">
        <v>858</v>
      </c>
      <c r="AO607" s="830">
        <v>2</v>
      </c>
      <c r="AP607" s="830" t="s">
        <v>859</v>
      </c>
      <c r="AQ607" s="830">
        <v>2</v>
      </c>
      <c r="AR607" s="830"/>
      <c r="AS607" s="830"/>
      <c r="AT607" s="830"/>
      <c r="AU607" s="830"/>
      <c r="AV607" s="2990"/>
      <c r="AW607" s="4560"/>
      <c r="AX607" s="4560"/>
      <c r="AY607" s="4560"/>
    </row>
    <row r="608" spans="1:93" s="239" customFormat="1" ht="15.75" customHeight="1">
      <c r="A608" s="5708"/>
      <c r="B608" s="4559" t="s">
        <v>2463</v>
      </c>
      <c r="C608" s="5672" t="s">
        <v>3797</v>
      </c>
      <c r="D608" s="3806" t="s">
        <v>2531</v>
      </c>
      <c r="E608" s="5123" t="s">
        <v>2138</v>
      </c>
      <c r="F608" s="5123" t="s">
        <v>2533</v>
      </c>
      <c r="G608" s="3806" t="s">
        <v>2028</v>
      </c>
      <c r="H608" s="3806" t="s">
        <v>2028</v>
      </c>
      <c r="I608" s="3806" t="s">
        <v>2029</v>
      </c>
      <c r="J608" s="3806" t="s">
        <v>2029</v>
      </c>
      <c r="K608" s="3806">
        <v>6</v>
      </c>
      <c r="L608" s="3806">
        <v>0</v>
      </c>
      <c r="M608" s="3806">
        <v>12</v>
      </c>
      <c r="N608" s="3806">
        <v>6</v>
      </c>
      <c r="O608" s="3806">
        <v>0</v>
      </c>
      <c r="P608" s="3806">
        <v>12</v>
      </c>
      <c r="Q608" s="830" t="s">
        <v>2140</v>
      </c>
      <c r="R608" s="830" t="s">
        <v>2141</v>
      </c>
      <c r="S608" s="5123">
        <v>640</v>
      </c>
      <c r="T608" s="5123">
        <v>640</v>
      </c>
      <c r="U608" s="5123">
        <v>768</v>
      </c>
      <c r="V608" s="5123">
        <v>608</v>
      </c>
      <c r="W608" s="5123">
        <v>608</v>
      </c>
      <c r="X608" s="5123">
        <v>768</v>
      </c>
      <c r="Y608" s="5123">
        <v>1</v>
      </c>
      <c r="Z608" s="5123">
        <v>1</v>
      </c>
      <c r="AA608" s="5123" t="s">
        <v>2136</v>
      </c>
      <c r="AB608" s="5123" t="s">
        <v>2136</v>
      </c>
      <c r="AC608" s="5123" t="s">
        <v>2137</v>
      </c>
      <c r="AD608" s="3326" t="s">
        <v>2035</v>
      </c>
      <c r="AE608" s="3093"/>
      <c r="AF608" s="842" t="s">
        <v>857</v>
      </c>
      <c r="AG608" s="840"/>
      <c r="AH608" s="3256">
        <v>3997</v>
      </c>
      <c r="AI608" s="840" t="s">
        <v>2137</v>
      </c>
      <c r="AJ608" s="842" t="s">
        <v>868</v>
      </c>
      <c r="AK608" s="3256" t="s">
        <v>2142</v>
      </c>
      <c r="AL608" s="259" t="s">
        <v>340</v>
      </c>
      <c r="AM608" s="842" t="s">
        <v>340</v>
      </c>
      <c r="AN608" s="836" t="s">
        <v>858</v>
      </c>
      <c r="AO608" s="836">
        <v>8</v>
      </c>
      <c r="AP608" s="836" t="s">
        <v>859</v>
      </c>
      <c r="AQ608" s="836">
        <v>8</v>
      </c>
      <c r="AR608" s="836"/>
      <c r="AS608" s="836"/>
      <c r="AT608" s="836"/>
      <c r="AU608" s="836"/>
      <c r="AV608" s="860"/>
      <c r="AW608" s="4559" t="s">
        <v>2451</v>
      </c>
      <c r="AX608" s="4559" t="s">
        <v>2458</v>
      </c>
      <c r="AY608" s="4559"/>
    </row>
    <row r="609" spans="1:93" s="239" customFormat="1" ht="15.75" customHeight="1">
      <c r="A609" s="5711"/>
      <c r="B609" s="4561"/>
      <c r="C609" s="5674"/>
      <c r="D609" s="3811"/>
      <c r="E609" s="5120"/>
      <c r="F609" s="5120"/>
      <c r="G609" s="3811"/>
      <c r="H609" s="3811"/>
      <c r="I609" s="3811"/>
      <c r="J609" s="3811"/>
      <c r="K609" s="3811"/>
      <c r="L609" s="3811"/>
      <c r="M609" s="3811"/>
      <c r="N609" s="3811"/>
      <c r="O609" s="3811"/>
      <c r="P609" s="3811"/>
      <c r="Q609" s="831"/>
      <c r="R609" s="831"/>
      <c r="S609" s="5120"/>
      <c r="T609" s="5120"/>
      <c r="U609" s="5120"/>
      <c r="V609" s="5120"/>
      <c r="W609" s="5120"/>
      <c r="X609" s="5120"/>
      <c r="Y609" s="5120"/>
      <c r="Z609" s="5120"/>
      <c r="AA609" s="5120"/>
      <c r="AB609" s="5120"/>
      <c r="AC609" s="5120"/>
      <c r="AD609" s="3326" t="s">
        <v>2035</v>
      </c>
      <c r="AE609" s="3093"/>
      <c r="AF609" s="842" t="s">
        <v>857</v>
      </c>
      <c r="AG609" s="840"/>
      <c r="AH609" s="3256">
        <v>3992</v>
      </c>
      <c r="AI609" s="840" t="s">
        <v>2137</v>
      </c>
      <c r="AJ609" s="842" t="s">
        <v>379</v>
      </c>
      <c r="AK609" s="3256" t="s">
        <v>2142</v>
      </c>
      <c r="AL609" s="840" t="s">
        <v>380</v>
      </c>
      <c r="AM609" s="836" t="s">
        <v>380</v>
      </c>
      <c r="AN609" s="836" t="s">
        <v>858</v>
      </c>
      <c r="AO609" s="836">
        <v>2</v>
      </c>
      <c r="AP609" s="836" t="s">
        <v>859</v>
      </c>
      <c r="AQ609" s="836">
        <v>2</v>
      </c>
      <c r="AR609" s="836"/>
      <c r="AS609" s="836"/>
      <c r="AT609" s="836"/>
      <c r="AU609" s="836"/>
      <c r="AV609" s="860"/>
      <c r="AW609" s="4561"/>
      <c r="AX609" s="4561"/>
      <c r="AY609" s="4561"/>
    </row>
    <row r="610" spans="1:93">
      <c r="A610" s="5683" t="s">
        <v>4715</v>
      </c>
      <c r="B610" s="4560" t="s">
        <v>2463</v>
      </c>
      <c r="C610" s="5673" t="s">
        <v>3776</v>
      </c>
      <c r="D610" s="3807" t="s">
        <v>1742</v>
      </c>
      <c r="E610" s="5119" t="s">
        <v>2138</v>
      </c>
      <c r="F610" s="5119" t="s">
        <v>2343</v>
      </c>
      <c r="G610" s="3807" t="s">
        <v>2028</v>
      </c>
      <c r="H610" s="3807" t="s">
        <v>2028</v>
      </c>
      <c r="I610" s="3807" t="s">
        <v>2029</v>
      </c>
      <c r="J610" s="3807" t="s">
        <v>2029</v>
      </c>
      <c r="K610" s="3807">
        <v>6</v>
      </c>
      <c r="L610" s="3807">
        <v>0</v>
      </c>
      <c r="M610" s="3807">
        <v>12</v>
      </c>
      <c r="N610" s="3807">
        <v>6</v>
      </c>
      <c r="O610" s="3807">
        <v>0</v>
      </c>
      <c r="P610" s="3807">
        <v>12</v>
      </c>
      <c r="Q610" s="832" t="s">
        <v>2140</v>
      </c>
      <c r="R610" s="832" t="s">
        <v>2272</v>
      </c>
      <c r="S610" s="5119">
        <v>512</v>
      </c>
      <c r="T610" s="5119">
        <v>512</v>
      </c>
      <c r="U610" s="5119">
        <v>1120</v>
      </c>
      <c r="V610" s="5119">
        <v>416</v>
      </c>
      <c r="W610" s="5119">
        <v>416</v>
      </c>
      <c r="X610" s="5119">
        <v>832</v>
      </c>
      <c r="Y610" s="5119">
        <v>1</v>
      </c>
      <c r="Z610" s="5119">
        <v>1</v>
      </c>
      <c r="AA610" s="5119" t="s">
        <v>2136</v>
      </c>
      <c r="AB610" s="5119" t="s">
        <v>2136</v>
      </c>
      <c r="AC610" s="5119" t="s">
        <v>2137</v>
      </c>
      <c r="AD610" s="3322" t="s">
        <v>2035</v>
      </c>
      <c r="AE610" s="3087"/>
      <c r="AF610" s="839" t="s">
        <v>857</v>
      </c>
      <c r="AG610" s="839"/>
      <c r="AH610" s="3238">
        <v>270</v>
      </c>
      <c r="AI610" s="831" t="s">
        <v>2137</v>
      </c>
      <c r="AJ610" s="839" t="s">
        <v>854</v>
      </c>
      <c r="AK610" s="3256" t="s">
        <v>2142</v>
      </c>
      <c r="AL610" s="843" t="s">
        <v>1219</v>
      </c>
      <c r="AM610" s="831" t="s">
        <v>856</v>
      </c>
      <c r="AN610" s="831" t="s">
        <v>858</v>
      </c>
      <c r="AO610" s="831">
        <v>2</v>
      </c>
      <c r="AP610" s="831" t="s">
        <v>859</v>
      </c>
      <c r="AQ610" s="831">
        <v>2</v>
      </c>
      <c r="AR610" s="831"/>
      <c r="AS610" s="831"/>
      <c r="AT610" s="831"/>
      <c r="AU610" s="831"/>
      <c r="AV610" s="2997"/>
      <c r="AW610" s="4560" t="s">
        <v>2451</v>
      </c>
      <c r="AX610" s="4560" t="s">
        <v>2458</v>
      </c>
      <c r="AY610" s="4560"/>
      <c r="CO610" s="237"/>
    </row>
    <row r="611" spans="1:93">
      <c r="A611" s="5683"/>
      <c r="B611" s="4560"/>
      <c r="C611" s="5673"/>
      <c r="D611" s="3807"/>
      <c r="E611" s="5119"/>
      <c r="F611" s="5119"/>
      <c r="G611" s="3807"/>
      <c r="H611" s="3807"/>
      <c r="I611" s="3807"/>
      <c r="J611" s="3807"/>
      <c r="K611" s="3807"/>
      <c r="L611" s="3807"/>
      <c r="M611" s="3807"/>
      <c r="N611" s="3807"/>
      <c r="O611" s="3807"/>
      <c r="P611" s="3807"/>
      <c r="Q611" s="832"/>
      <c r="R611" s="832"/>
      <c r="S611" s="5119"/>
      <c r="T611" s="5119"/>
      <c r="U611" s="5119"/>
      <c r="V611" s="5119"/>
      <c r="W611" s="5119"/>
      <c r="X611" s="5119"/>
      <c r="Y611" s="5119"/>
      <c r="Z611" s="5119"/>
      <c r="AA611" s="5119"/>
      <c r="AB611" s="5119"/>
      <c r="AC611" s="5119"/>
      <c r="AD611" s="3326" t="s">
        <v>2035</v>
      </c>
      <c r="AE611" s="3093"/>
      <c r="AF611" s="842" t="s">
        <v>857</v>
      </c>
      <c r="AG611" s="842"/>
      <c r="AH611" s="3256">
        <v>3997</v>
      </c>
      <c r="AI611" s="836" t="s">
        <v>2137</v>
      </c>
      <c r="AJ611" s="842" t="s">
        <v>868</v>
      </c>
      <c r="AK611" s="3256" t="s">
        <v>2142</v>
      </c>
      <c r="AL611" s="842" t="s">
        <v>869</v>
      </c>
      <c r="AM611" s="842" t="s">
        <v>869</v>
      </c>
      <c r="AN611" s="836" t="s">
        <v>858</v>
      </c>
      <c r="AO611" s="836">
        <v>8</v>
      </c>
      <c r="AP611" s="836" t="s">
        <v>859</v>
      </c>
      <c r="AQ611" s="836">
        <v>8</v>
      </c>
      <c r="AR611" s="836"/>
      <c r="AS611" s="836"/>
      <c r="AT611" s="836"/>
      <c r="AU611" s="836"/>
      <c r="AV611" s="860"/>
      <c r="AW611" s="4560"/>
      <c r="AX611" s="4560"/>
      <c r="AY611" s="4560"/>
      <c r="CO611" s="237"/>
    </row>
    <row r="612" spans="1:93">
      <c r="A612" s="5683"/>
      <c r="B612" s="4561"/>
      <c r="C612" s="5674"/>
      <c r="D612" s="3811"/>
      <c r="E612" s="5120"/>
      <c r="F612" s="5120"/>
      <c r="G612" s="3811"/>
      <c r="H612" s="3811"/>
      <c r="I612" s="3811"/>
      <c r="J612" s="3811"/>
      <c r="K612" s="3811"/>
      <c r="L612" s="3811"/>
      <c r="M612" s="3811"/>
      <c r="N612" s="3811"/>
      <c r="O612" s="3811"/>
      <c r="P612" s="3811"/>
      <c r="Q612" s="831"/>
      <c r="R612" s="831"/>
      <c r="S612" s="5120"/>
      <c r="T612" s="5120"/>
      <c r="U612" s="5120"/>
      <c r="V612" s="5120"/>
      <c r="W612" s="5120"/>
      <c r="X612" s="5120"/>
      <c r="Y612" s="5120"/>
      <c r="Z612" s="5120"/>
      <c r="AA612" s="5120"/>
      <c r="AB612" s="5120"/>
      <c r="AC612" s="5120"/>
      <c r="AD612" s="3326" t="s">
        <v>2035</v>
      </c>
      <c r="AE612" s="3093"/>
      <c r="AF612" s="842" t="s">
        <v>857</v>
      </c>
      <c r="AG612" s="842"/>
      <c r="AH612" s="3256">
        <v>3992</v>
      </c>
      <c r="AI612" s="836" t="s">
        <v>2137</v>
      </c>
      <c r="AJ612" s="842" t="s">
        <v>379</v>
      </c>
      <c r="AK612" s="3256" t="s">
        <v>2142</v>
      </c>
      <c r="AL612" s="842" t="s">
        <v>380</v>
      </c>
      <c r="AM612" s="842" t="s">
        <v>380</v>
      </c>
      <c r="AN612" s="836" t="s">
        <v>858</v>
      </c>
      <c r="AO612" s="836">
        <v>2</v>
      </c>
      <c r="AP612" s="836" t="s">
        <v>859</v>
      </c>
      <c r="AQ612" s="836">
        <v>2</v>
      </c>
      <c r="AR612" s="836"/>
      <c r="AS612" s="836"/>
      <c r="AT612" s="836"/>
      <c r="AU612" s="836"/>
      <c r="AV612" s="860"/>
      <c r="AW612" s="4561"/>
      <c r="AX612" s="4561"/>
      <c r="AY612" s="4561"/>
      <c r="CO612" s="237"/>
    </row>
    <row r="613" spans="1:93">
      <c r="A613" s="5683"/>
      <c r="B613" s="4559" t="s">
        <v>2463</v>
      </c>
      <c r="C613" s="5672" t="s">
        <v>3712</v>
      </c>
      <c r="D613" s="3806" t="s">
        <v>1743</v>
      </c>
      <c r="E613" s="5123" t="s">
        <v>2138</v>
      </c>
      <c r="F613" s="5123" t="s">
        <v>2344</v>
      </c>
      <c r="G613" s="3806" t="s">
        <v>2028</v>
      </c>
      <c r="H613" s="3806" t="s">
        <v>2028</v>
      </c>
      <c r="I613" s="3806" t="s">
        <v>2029</v>
      </c>
      <c r="J613" s="3806" t="s">
        <v>2029</v>
      </c>
      <c r="K613" s="3806">
        <v>6</v>
      </c>
      <c r="L613" s="3806">
        <v>0</v>
      </c>
      <c r="M613" s="3806">
        <v>12</v>
      </c>
      <c r="N613" s="3806">
        <v>6</v>
      </c>
      <c r="O613" s="3806">
        <v>0</v>
      </c>
      <c r="P613" s="3806">
        <v>12</v>
      </c>
      <c r="Q613" s="832" t="s">
        <v>2140</v>
      </c>
      <c r="R613" s="832" t="s">
        <v>2272</v>
      </c>
      <c r="S613" s="5123">
        <v>512</v>
      </c>
      <c r="T613" s="5123">
        <v>512</v>
      </c>
      <c r="U613" s="5123">
        <v>1728</v>
      </c>
      <c r="V613" s="5123">
        <v>416</v>
      </c>
      <c r="W613" s="5123">
        <v>416</v>
      </c>
      <c r="X613" s="5123">
        <v>832</v>
      </c>
      <c r="Y613" s="5123">
        <v>1</v>
      </c>
      <c r="Z613" s="5123">
        <v>1</v>
      </c>
      <c r="AA613" s="5123" t="s">
        <v>2136</v>
      </c>
      <c r="AB613" s="5123" t="s">
        <v>2136</v>
      </c>
      <c r="AC613" s="5123" t="s">
        <v>2137</v>
      </c>
      <c r="AD613" s="3322" t="s">
        <v>2035</v>
      </c>
      <c r="AE613" s="3087"/>
      <c r="AF613" s="839" t="s">
        <v>857</v>
      </c>
      <c r="AG613" s="839"/>
      <c r="AH613" s="3238">
        <v>270</v>
      </c>
      <c r="AI613" s="831" t="s">
        <v>2137</v>
      </c>
      <c r="AJ613" s="839" t="s">
        <v>854</v>
      </c>
      <c r="AK613" s="3256" t="s">
        <v>2142</v>
      </c>
      <c r="AL613" s="843" t="s">
        <v>1744</v>
      </c>
      <c r="AM613" s="831" t="s">
        <v>856</v>
      </c>
      <c r="AN613" s="831" t="s">
        <v>858</v>
      </c>
      <c r="AO613" s="831">
        <v>2</v>
      </c>
      <c r="AP613" s="831" t="s">
        <v>859</v>
      </c>
      <c r="AQ613" s="831">
        <v>2</v>
      </c>
      <c r="AR613" s="831"/>
      <c r="AS613" s="831"/>
      <c r="AT613" s="831"/>
      <c r="AU613" s="831"/>
      <c r="AV613" s="2997"/>
      <c r="AW613" s="4559" t="s">
        <v>2451</v>
      </c>
      <c r="AX613" s="4559" t="s">
        <v>2458</v>
      </c>
      <c r="AY613" s="4559"/>
      <c r="CO613" s="237"/>
    </row>
    <row r="614" spans="1:93">
      <c r="A614" s="5683"/>
      <c r="B614" s="4560"/>
      <c r="C614" s="5673"/>
      <c r="D614" s="3807"/>
      <c r="E614" s="5119"/>
      <c r="F614" s="5119"/>
      <c r="G614" s="3807"/>
      <c r="H614" s="3807"/>
      <c r="I614" s="3807"/>
      <c r="J614" s="3807"/>
      <c r="K614" s="3807"/>
      <c r="L614" s="3807"/>
      <c r="M614" s="3807"/>
      <c r="N614" s="3807"/>
      <c r="O614" s="3807"/>
      <c r="P614" s="3807"/>
      <c r="Q614" s="832"/>
      <c r="R614" s="832"/>
      <c r="S614" s="5119"/>
      <c r="T614" s="5119"/>
      <c r="U614" s="5119"/>
      <c r="V614" s="5119"/>
      <c r="W614" s="5119"/>
      <c r="X614" s="5119"/>
      <c r="Y614" s="5119"/>
      <c r="Z614" s="5119"/>
      <c r="AA614" s="5119"/>
      <c r="AB614" s="5119"/>
      <c r="AC614" s="5119"/>
      <c r="AD614" s="3326" t="s">
        <v>2035</v>
      </c>
      <c r="AE614" s="3093"/>
      <c r="AF614" s="842" t="s">
        <v>857</v>
      </c>
      <c r="AG614" s="842"/>
      <c r="AH614" s="3256">
        <v>3997</v>
      </c>
      <c r="AI614" s="836" t="s">
        <v>2137</v>
      </c>
      <c r="AJ614" s="842" t="s">
        <v>868</v>
      </c>
      <c r="AK614" s="3256" t="s">
        <v>2142</v>
      </c>
      <c r="AL614" s="842" t="s">
        <v>869</v>
      </c>
      <c r="AM614" s="842" t="s">
        <v>869</v>
      </c>
      <c r="AN614" s="836" t="s">
        <v>858</v>
      </c>
      <c r="AO614" s="836">
        <v>8</v>
      </c>
      <c r="AP614" s="836" t="s">
        <v>859</v>
      </c>
      <c r="AQ614" s="836">
        <v>8</v>
      </c>
      <c r="AR614" s="831"/>
      <c r="AS614" s="831"/>
      <c r="AT614" s="831"/>
      <c r="AU614" s="831"/>
      <c r="AV614" s="2997"/>
      <c r="AW614" s="4560"/>
      <c r="AX614" s="4560"/>
      <c r="AY614" s="4560"/>
      <c r="CO614" s="237"/>
    </row>
    <row r="615" spans="1:93">
      <c r="A615" s="5683"/>
      <c r="B615" s="4561"/>
      <c r="C615" s="5674"/>
      <c r="D615" s="3811"/>
      <c r="E615" s="5120"/>
      <c r="F615" s="5120"/>
      <c r="G615" s="3811"/>
      <c r="H615" s="3811"/>
      <c r="I615" s="3811"/>
      <c r="J615" s="3811"/>
      <c r="K615" s="3811"/>
      <c r="L615" s="3811"/>
      <c r="M615" s="3811"/>
      <c r="N615" s="3811"/>
      <c r="O615" s="3811"/>
      <c r="P615" s="3811"/>
      <c r="Q615" s="831"/>
      <c r="R615" s="831"/>
      <c r="S615" s="5120"/>
      <c r="T615" s="5120"/>
      <c r="U615" s="5120"/>
      <c r="V615" s="5120"/>
      <c r="W615" s="5120"/>
      <c r="X615" s="5120"/>
      <c r="Y615" s="5120"/>
      <c r="Z615" s="5120"/>
      <c r="AA615" s="5120"/>
      <c r="AB615" s="5120"/>
      <c r="AC615" s="5120"/>
      <c r="AD615" s="3326" t="s">
        <v>2035</v>
      </c>
      <c r="AE615" s="3093"/>
      <c r="AF615" s="842" t="s">
        <v>857</v>
      </c>
      <c r="AG615" s="842"/>
      <c r="AH615" s="3256">
        <v>3992</v>
      </c>
      <c r="AI615" s="836" t="s">
        <v>2137</v>
      </c>
      <c r="AJ615" s="842" t="s">
        <v>379</v>
      </c>
      <c r="AK615" s="3256" t="s">
        <v>2142</v>
      </c>
      <c r="AL615" s="842" t="s">
        <v>380</v>
      </c>
      <c r="AM615" s="842" t="s">
        <v>380</v>
      </c>
      <c r="AN615" s="836" t="s">
        <v>858</v>
      </c>
      <c r="AO615" s="836">
        <v>2</v>
      </c>
      <c r="AP615" s="836" t="s">
        <v>859</v>
      </c>
      <c r="AQ615" s="836">
        <v>2</v>
      </c>
      <c r="AR615" s="831"/>
      <c r="AS615" s="831"/>
      <c r="AT615" s="831"/>
      <c r="AU615" s="831"/>
      <c r="AV615" s="2997"/>
      <c r="AW615" s="4561"/>
      <c r="AX615" s="4561"/>
      <c r="AY615" s="4561"/>
      <c r="CO615" s="237"/>
    </row>
    <row r="616" spans="1:93">
      <c r="A616" s="5683"/>
      <c r="B616" s="4559" t="s">
        <v>2463</v>
      </c>
      <c r="C616" s="5672" t="s">
        <v>3778</v>
      </c>
      <c r="D616" s="3806" t="s">
        <v>953</v>
      </c>
      <c r="E616" s="5123" t="s">
        <v>2138</v>
      </c>
      <c r="F616" s="5123" t="s">
        <v>2345</v>
      </c>
      <c r="G616" s="3806" t="s">
        <v>2028</v>
      </c>
      <c r="H616" s="3806" t="s">
        <v>2028</v>
      </c>
      <c r="I616" s="3806" t="s">
        <v>2029</v>
      </c>
      <c r="J616" s="3806" t="s">
        <v>2029</v>
      </c>
      <c r="K616" s="3806">
        <v>6</v>
      </c>
      <c r="L616" s="3806">
        <v>0</v>
      </c>
      <c r="M616" s="3806">
        <v>12</v>
      </c>
      <c r="N616" s="3806">
        <v>6</v>
      </c>
      <c r="O616" s="3806">
        <v>0</v>
      </c>
      <c r="P616" s="3806">
        <v>12</v>
      </c>
      <c r="Q616" s="832" t="s">
        <v>2140</v>
      </c>
      <c r="R616" s="832" t="s">
        <v>2272</v>
      </c>
      <c r="S616" s="5123">
        <v>645</v>
      </c>
      <c r="T616" s="5123">
        <v>645</v>
      </c>
      <c r="U616" s="5123">
        <v>2656</v>
      </c>
      <c r="V616" s="5123">
        <v>384</v>
      </c>
      <c r="W616" s="5123">
        <v>384</v>
      </c>
      <c r="X616" s="5123">
        <v>576</v>
      </c>
      <c r="Y616" s="5123">
        <v>1</v>
      </c>
      <c r="Z616" s="5123">
        <v>1</v>
      </c>
      <c r="AA616" s="5123" t="s">
        <v>2136</v>
      </c>
      <c r="AB616" s="5123" t="s">
        <v>2136</v>
      </c>
      <c r="AC616" s="5123" t="s">
        <v>2137</v>
      </c>
      <c r="AD616" s="3322" t="s">
        <v>2035</v>
      </c>
      <c r="AE616" s="3087"/>
      <c r="AF616" s="839" t="s">
        <v>857</v>
      </c>
      <c r="AG616" s="839"/>
      <c r="AH616" s="3238">
        <v>270</v>
      </c>
      <c r="AI616" s="831" t="s">
        <v>2137</v>
      </c>
      <c r="AJ616" s="839" t="s">
        <v>854</v>
      </c>
      <c r="AK616" s="3256" t="s">
        <v>2142</v>
      </c>
      <c r="AL616" s="843" t="s">
        <v>165</v>
      </c>
      <c r="AM616" s="831" t="s">
        <v>856</v>
      </c>
      <c r="AN616" s="831" t="s">
        <v>858</v>
      </c>
      <c r="AO616" s="831">
        <v>2</v>
      </c>
      <c r="AP616" s="831" t="s">
        <v>859</v>
      </c>
      <c r="AQ616" s="831">
        <v>2</v>
      </c>
      <c r="AR616" s="831"/>
      <c r="AS616" s="831"/>
      <c r="AT616" s="831"/>
      <c r="AU616" s="831"/>
      <c r="AV616" s="2997"/>
      <c r="AW616" s="4559" t="s">
        <v>2451</v>
      </c>
      <c r="AX616" s="4559" t="s">
        <v>2458</v>
      </c>
      <c r="AY616" s="4559"/>
      <c r="CO616" s="237"/>
    </row>
    <row r="617" spans="1:93">
      <c r="A617" s="5683"/>
      <c r="B617" s="4560"/>
      <c r="C617" s="5673"/>
      <c r="D617" s="3807"/>
      <c r="E617" s="5119"/>
      <c r="F617" s="5119"/>
      <c r="G617" s="3807"/>
      <c r="H617" s="3807"/>
      <c r="I617" s="3807"/>
      <c r="J617" s="3807"/>
      <c r="K617" s="3807"/>
      <c r="L617" s="3807"/>
      <c r="M617" s="3807"/>
      <c r="N617" s="3807"/>
      <c r="O617" s="3807"/>
      <c r="P617" s="3807"/>
      <c r="Q617" s="832"/>
      <c r="R617" s="832"/>
      <c r="S617" s="5119"/>
      <c r="T617" s="5119"/>
      <c r="U617" s="5119"/>
      <c r="V617" s="5119"/>
      <c r="W617" s="5119"/>
      <c r="X617" s="5119"/>
      <c r="Y617" s="5119"/>
      <c r="Z617" s="5119"/>
      <c r="AA617" s="5119"/>
      <c r="AB617" s="5119"/>
      <c r="AC617" s="5119"/>
      <c r="AD617" s="3326" t="s">
        <v>2035</v>
      </c>
      <c r="AE617" s="3093"/>
      <c r="AF617" s="842" t="s">
        <v>857</v>
      </c>
      <c r="AG617" s="842"/>
      <c r="AH617" s="3256">
        <v>3997</v>
      </c>
      <c r="AI617" s="836" t="s">
        <v>2137</v>
      </c>
      <c r="AJ617" s="842" t="s">
        <v>868</v>
      </c>
      <c r="AK617" s="3256" t="s">
        <v>2142</v>
      </c>
      <c r="AL617" s="842" t="s">
        <v>869</v>
      </c>
      <c r="AM617" s="842" t="s">
        <v>869</v>
      </c>
      <c r="AN617" s="836" t="s">
        <v>858</v>
      </c>
      <c r="AO617" s="836">
        <v>8</v>
      </c>
      <c r="AP617" s="836" t="s">
        <v>859</v>
      </c>
      <c r="AQ617" s="836">
        <v>8</v>
      </c>
      <c r="AR617" s="836"/>
      <c r="AS617" s="836"/>
      <c r="AT617" s="836"/>
      <c r="AU617" s="836"/>
      <c r="AV617" s="860"/>
      <c r="AW617" s="4560"/>
      <c r="AX617" s="4560"/>
      <c r="AY617" s="4560"/>
      <c r="CO617" s="237"/>
    </row>
    <row r="618" spans="1:93">
      <c r="A618" s="5683"/>
      <c r="B618" s="4561"/>
      <c r="C618" s="5674"/>
      <c r="D618" s="3811"/>
      <c r="E618" s="5120"/>
      <c r="F618" s="5120"/>
      <c r="G618" s="3811"/>
      <c r="H618" s="3811"/>
      <c r="I618" s="3811"/>
      <c r="J618" s="3811"/>
      <c r="K618" s="3811"/>
      <c r="L618" s="3811"/>
      <c r="M618" s="3811"/>
      <c r="N618" s="3811"/>
      <c r="O618" s="3811"/>
      <c r="P618" s="3811"/>
      <c r="Q618" s="831"/>
      <c r="R618" s="831"/>
      <c r="S618" s="5120"/>
      <c r="T618" s="5120"/>
      <c r="U618" s="5120"/>
      <c r="V618" s="5120"/>
      <c r="W618" s="5120"/>
      <c r="X618" s="5120"/>
      <c r="Y618" s="5120"/>
      <c r="Z618" s="5120"/>
      <c r="AA618" s="5120"/>
      <c r="AB618" s="5120"/>
      <c r="AC618" s="5120"/>
      <c r="AD618" s="3326" t="s">
        <v>2035</v>
      </c>
      <c r="AE618" s="3093"/>
      <c r="AF618" s="842" t="s">
        <v>857</v>
      </c>
      <c r="AG618" s="842"/>
      <c r="AH618" s="3256">
        <v>3992</v>
      </c>
      <c r="AI618" s="836" t="s">
        <v>2137</v>
      </c>
      <c r="AJ618" s="842" t="s">
        <v>379</v>
      </c>
      <c r="AK618" s="3256" t="s">
        <v>2142</v>
      </c>
      <c r="AL618" s="842" t="s">
        <v>380</v>
      </c>
      <c r="AM618" s="842" t="s">
        <v>380</v>
      </c>
      <c r="AN618" s="836" t="s">
        <v>858</v>
      </c>
      <c r="AO618" s="836">
        <v>2</v>
      </c>
      <c r="AP618" s="836" t="s">
        <v>859</v>
      </c>
      <c r="AQ618" s="836">
        <v>2</v>
      </c>
      <c r="AR618" s="836"/>
      <c r="AS618" s="836"/>
      <c r="AT618" s="836"/>
      <c r="AU618" s="836"/>
      <c r="AV618" s="860"/>
      <c r="AW618" s="4561"/>
      <c r="AX618" s="4561"/>
      <c r="AY618" s="4561"/>
      <c r="CO618" s="237"/>
    </row>
    <row r="619" spans="1:93">
      <c r="A619" s="5683"/>
      <c r="B619" s="4559" t="s">
        <v>2463</v>
      </c>
      <c r="C619" s="5672" t="s">
        <v>3713</v>
      </c>
      <c r="D619" s="3806" t="s">
        <v>1163</v>
      </c>
      <c r="E619" s="5123" t="s">
        <v>2138</v>
      </c>
      <c r="F619" s="5123" t="s">
        <v>2346</v>
      </c>
      <c r="G619" s="3806" t="s">
        <v>2028</v>
      </c>
      <c r="H619" s="3806" t="s">
        <v>2028</v>
      </c>
      <c r="I619" s="3806" t="s">
        <v>2029</v>
      </c>
      <c r="J619" s="3806" t="s">
        <v>2029</v>
      </c>
      <c r="K619" s="3806">
        <v>6</v>
      </c>
      <c r="L619" s="3806">
        <v>0</v>
      </c>
      <c r="M619" s="3806">
        <v>12</v>
      </c>
      <c r="N619" s="3806">
        <v>6</v>
      </c>
      <c r="O619" s="3806">
        <v>0</v>
      </c>
      <c r="P619" s="3806">
        <v>12</v>
      </c>
      <c r="Q619" s="830" t="s">
        <v>2140</v>
      </c>
      <c r="R619" s="830" t="s">
        <v>2272</v>
      </c>
      <c r="S619" s="5123">
        <v>643</v>
      </c>
      <c r="T619" s="5123">
        <v>643</v>
      </c>
      <c r="U619" s="5123">
        <v>5162</v>
      </c>
      <c r="V619" s="5123">
        <v>384</v>
      </c>
      <c r="W619" s="5123">
        <v>384</v>
      </c>
      <c r="X619" s="5123">
        <v>896</v>
      </c>
      <c r="Y619" s="5123">
        <v>1</v>
      </c>
      <c r="Z619" s="5123">
        <v>1</v>
      </c>
      <c r="AA619" s="5123" t="s">
        <v>2136</v>
      </c>
      <c r="AB619" s="5123" t="s">
        <v>2136</v>
      </c>
      <c r="AC619" s="5123" t="s">
        <v>2137</v>
      </c>
      <c r="AD619" s="3326" t="s">
        <v>2035</v>
      </c>
      <c r="AE619" s="3093"/>
      <c r="AF619" s="842" t="s">
        <v>857</v>
      </c>
      <c r="AG619" s="842"/>
      <c r="AH619" s="3256">
        <v>270</v>
      </c>
      <c r="AI619" s="836" t="s">
        <v>2137</v>
      </c>
      <c r="AJ619" s="842" t="s">
        <v>854</v>
      </c>
      <c r="AK619" s="3256" t="s">
        <v>2142</v>
      </c>
      <c r="AL619" s="839" t="s">
        <v>1218</v>
      </c>
      <c r="AM619" s="831" t="s">
        <v>1219</v>
      </c>
      <c r="AN619" s="836" t="s">
        <v>858</v>
      </c>
      <c r="AO619" s="836">
        <v>2</v>
      </c>
      <c r="AP619" s="836" t="s">
        <v>859</v>
      </c>
      <c r="AQ619" s="836">
        <v>2</v>
      </c>
      <c r="AR619" s="836"/>
      <c r="AS619" s="836"/>
      <c r="AT619" s="836"/>
      <c r="AU619" s="836"/>
      <c r="AV619" s="860"/>
      <c r="AW619" s="4559" t="s">
        <v>2451</v>
      </c>
      <c r="AX619" s="4559" t="s">
        <v>2458</v>
      </c>
      <c r="AY619" s="4559"/>
      <c r="CO619" s="237"/>
    </row>
    <row r="620" spans="1:93">
      <c r="A620" s="5683"/>
      <c r="B620" s="4560"/>
      <c r="C620" s="5673"/>
      <c r="D620" s="3807"/>
      <c r="E620" s="5119"/>
      <c r="F620" s="5119"/>
      <c r="G620" s="3807"/>
      <c r="H620" s="3807"/>
      <c r="I620" s="3807"/>
      <c r="J620" s="3807"/>
      <c r="K620" s="3807"/>
      <c r="L620" s="3807"/>
      <c r="M620" s="3807"/>
      <c r="N620" s="3807"/>
      <c r="O620" s="3807"/>
      <c r="P620" s="3807"/>
      <c r="Q620" s="832"/>
      <c r="R620" s="832"/>
      <c r="S620" s="5119"/>
      <c r="T620" s="5119"/>
      <c r="U620" s="5119"/>
      <c r="V620" s="5119"/>
      <c r="W620" s="5119"/>
      <c r="X620" s="5119"/>
      <c r="Y620" s="5119"/>
      <c r="Z620" s="5119"/>
      <c r="AA620" s="5119"/>
      <c r="AB620" s="5119"/>
      <c r="AC620" s="5119"/>
      <c r="AD620" s="3326" t="s">
        <v>2035</v>
      </c>
      <c r="AE620" s="3093"/>
      <c r="AF620" s="842" t="s">
        <v>857</v>
      </c>
      <c r="AG620" s="842"/>
      <c r="AH620" s="3256">
        <v>3997</v>
      </c>
      <c r="AI620" s="836" t="s">
        <v>2137</v>
      </c>
      <c r="AJ620" s="842" t="s">
        <v>868</v>
      </c>
      <c r="AK620" s="3256" t="s">
        <v>2142</v>
      </c>
      <c r="AL620" s="842" t="s">
        <v>869</v>
      </c>
      <c r="AM620" s="842" t="s">
        <v>869</v>
      </c>
      <c r="AN620" s="836" t="s">
        <v>858</v>
      </c>
      <c r="AO620" s="836">
        <v>8</v>
      </c>
      <c r="AP620" s="836" t="s">
        <v>859</v>
      </c>
      <c r="AQ620" s="836">
        <v>8</v>
      </c>
      <c r="AR620" s="836"/>
      <c r="AS620" s="836"/>
      <c r="AT620" s="836"/>
      <c r="AU620" s="836"/>
      <c r="AV620" s="860"/>
      <c r="AW620" s="4560"/>
      <c r="AX620" s="4560"/>
      <c r="AY620" s="4560"/>
      <c r="CO620" s="237"/>
    </row>
    <row r="621" spans="1:93">
      <c r="A621" s="5683"/>
      <c r="B621" s="4561"/>
      <c r="C621" s="5674"/>
      <c r="D621" s="3811"/>
      <c r="E621" s="5120"/>
      <c r="F621" s="5120"/>
      <c r="G621" s="3811"/>
      <c r="H621" s="3811"/>
      <c r="I621" s="3811"/>
      <c r="J621" s="3811"/>
      <c r="K621" s="3811"/>
      <c r="L621" s="3811"/>
      <c r="M621" s="3811"/>
      <c r="N621" s="3811"/>
      <c r="O621" s="3811"/>
      <c r="P621" s="3811"/>
      <c r="Q621" s="831"/>
      <c r="R621" s="831"/>
      <c r="S621" s="5120"/>
      <c r="T621" s="5120"/>
      <c r="U621" s="5120"/>
      <c r="V621" s="5120"/>
      <c r="W621" s="5120"/>
      <c r="X621" s="5120"/>
      <c r="Y621" s="5120"/>
      <c r="Z621" s="5120"/>
      <c r="AA621" s="5120"/>
      <c r="AB621" s="5120"/>
      <c r="AC621" s="5120"/>
      <c r="AD621" s="3326" t="s">
        <v>2035</v>
      </c>
      <c r="AE621" s="3093"/>
      <c r="AF621" s="842" t="s">
        <v>857</v>
      </c>
      <c r="AG621" s="842"/>
      <c r="AH621" s="3256">
        <v>3992</v>
      </c>
      <c r="AI621" s="836" t="s">
        <v>2137</v>
      </c>
      <c r="AJ621" s="842" t="s">
        <v>379</v>
      </c>
      <c r="AK621" s="3256" t="s">
        <v>2142</v>
      </c>
      <c r="AL621" s="842" t="s">
        <v>380</v>
      </c>
      <c r="AM621" s="842" t="s">
        <v>380</v>
      </c>
      <c r="AN621" s="836" t="s">
        <v>858</v>
      </c>
      <c r="AO621" s="836">
        <v>2</v>
      </c>
      <c r="AP621" s="836" t="s">
        <v>859</v>
      </c>
      <c r="AQ621" s="836">
        <v>2</v>
      </c>
      <c r="AR621" s="836"/>
      <c r="AS621" s="836"/>
      <c r="AT621" s="836"/>
      <c r="AU621" s="836"/>
      <c r="AV621" s="860"/>
      <c r="AW621" s="4561"/>
      <c r="AX621" s="4561"/>
      <c r="AY621" s="4561"/>
      <c r="CO621" s="237"/>
    </row>
    <row r="622" spans="1:93">
      <c r="A622" s="5683"/>
      <c r="B622" s="4559" t="s">
        <v>2463</v>
      </c>
      <c r="C622" s="5672" t="s">
        <v>3714</v>
      </c>
      <c r="D622" s="3806" t="s">
        <v>1164</v>
      </c>
      <c r="E622" s="5123" t="s">
        <v>2144</v>
      </c>
      <c r="F622" s="5123" t="s">
        <v>2347</v>
      </c>
      <c r="G622" s="3806" t="s">
        <v>2028</v>
      </c>
      <c r="H622" s="3806" t="s">
        <v>2028</v>
      </c>
      <c r="I622" s="3806" t="s">
        <v>2029</v>
      </c>
      <c r="J622" s="3806" t="s">
        <v>2029</v>
      </c>
      <c r="K622" s="3806">
        <v>6</v>
      </c>
      <c r="L622" s="3806">
        <v>0</v>
      </c>
      <c r="M622" s="3806">
        <v>31</v>
      </c>
      <c r="N622" s="3806">
        <v>6</v>
      </c>
      <c r="O622" s="3806">
        <v>0</v>
      </c>
      <c r="P622" s="3806">
        <v>31</v>
      </c>
      <c r="Q622" s="830" t="s">
        <v>2140</v>
      </c>
      <c r="R622" s="830" t="s">
        <v>2272</v>
      </c>
      <c r="S622" s="5123">
        <v>5167</v>
      </c>
      <c r="T622" s="5123">
        <v>5167</v>
      </c>
      <c r="U622" s="5123">
        <v>12542</v>
      </c>
      <c r="V622" s="5123">
        <v>512</v>
      </c>
      <c r="W622" s="5123">
        <v>512</v>
      </c>
      <c r="X622" s="5123">
        <v>1046</v>
      </c>
      <c r="Y622" s="5123">
        <v>4</v>
      </c>
      <c r="Z622" s="5123">
        <v>2</v>
      </c>
      <c r="AA622" s="5123" t="s">
        <v>2032</v>
      </c>
      <c r="AB622" s="5123" t="s">
        <v>2033</v>
      </c>
      <c r="AC622" s="5123" t="s">
        <v>2137</v>
      </c>
      <c r="AD622" s="3326" t="s">
        <v>2035</v>
      </c>
      <c r="AE622" s="3093"/>
      <c r="AF622" s="842" t="s">
        <v>857</v>
      </c>
      <c r="AG622" s="842"/>
      <c r="AH622" s="3256">
        <v>270</v>
      </c>
      <c r="AI622" s="836" t="s">
        <v>2137</v>
      </c>
      <c r="AJ622" s="842" t="s">
        <v>854</v>
      </c>
      <c r="AK622" s="3256" t="s">
        <v>2142</v>
      </c>
      <c r="AL622" s="842" t="s">
        <v>1135</v>
      </c>
      <c r="AM622" s="836" t="s">
        <v>1134</v>
      </c>
      <c r="AN622" s="836" t="s">
        <v>858</v>
      </c>
      <c r="AO622" s="836">
        <v>2</v>
      </c>
      <c r="AP622" s="836" t="s">
        <v>859</v>
      </c>
      <c r="AQ622" s="836">
        <v>2</v>
      </c>
      <c r="AR622" s="836"/>
      <c r="AS622" s="836"/>
      <c r="AT622" s="836"/>
      <c r="AU622" s="836"/>
      <c r="AV622" s="860"/>
      <c r="AW622" s="4559" t="s">
        <v>2466</v>
      </c>
      <c r="AX622" s="4559" t="s">
        <v>2458</v>
      </c>
      <c r="AY622" s="4559"/>
      <c r="CO622" s="237"/>
    </row>
    <row r="623" spans="1:93">
      <c r="A623" s="5683"/>
      <c r="B623" s="4560"/>
      <c r="C623" s="5673"/>
      <c r="D623" s="3807"/>
      <c r="E623" s="5119"/>
      <c r="F623" s="5119"/>
      <c r="G623" s="3807"/>
      <c r="H623" s="3807"/>
      <c r="I623" s="3807"/>
      <c r="J623" s="3807"/>
      <c r="K623" s="3807"/>
      <c r="L623" s="3807"/>
      <c r="M623" s="3807"/>
      <c r="N623" s="3807"/>
      <c r="O623" s="3807"/>
      <c r="P623" s="3807"/>
      <c r="Q623" s="832"/>
      <c r="R623" s="832"/>
      <c r="S623" s="5119"/>
      <c r="T623" s="5119"/>
      <c r="U623" s="5119"/>
      <c r="V623" s="5119"/>
      <c r="W623" s="5119"/>
      <c r="X623" s="5119"/>
      <c r="Y623" s="5119"/>
      <c r="Z623" s="5119"/>
      <c r="AA623" s="5119"/>
      <c r="AB623" s="5119"/>
      <c r="AC623" s="5119"/>
      <c r="AD623" s="3326" t="s">
        <v>2035</v>
      </c>
      <c r="AE623" s="3093"/>
      <c r="AF623" s="842" t="s">
        <v>857</v>
      </c>
      <c r="AG623" s="842"/>
      <c r="AH623" s="3256">
        <v>3997</v>
      </c>
      <c r="AI623" s="836" t="s">
        <v>2137</v>
      </c>
      <c r="AJ623" s="842" t="s">
        <v>868</v>
      </c>
      <c r="AK623" s="3256" t="s">
        <v>2142</v>
      </c>
      <c r="AL623" s="842" t="s">
        <v>869</v>
      </c>
      <c r="AM623" s="842" t="s">
        <v>869</v>
      </c>
      <c r="AN623" s="836" t="s">
        <v>858</v>
      </c>
      <c r="AO623" s="836">
        <v>8</v>
      </c>
      <c r="AP623" s="836" t="s">
        <v>859</v>
      </c>
      <c r="AQ623" s="836">
        <v>8</v>
      </c>
      <c r="AR623" s="836"/>
      <c r="AS623" s="836"/>
      <c r="AT623" s="836"/>
      <c r="AU623" s="836"/>
      <c r="AV623" s="860"/>
      <c r="AW623" s="4560"/>
      <c r="AX623" s="4560"/>
      <c r="AY623" s="4560"/>
      <c r="CO623" s="237"/>
    </row>
    <row r="624" spans="1:93">
      <c r="A624" s="5683"/>
      <c r="B624" s="4561"/>
      <c r="C624" s="5674"/>
      <c r="D624" s="3811"/>
      <c r="E624" s="5120"/>
      <c r="F624" s="5120"/>
      <c r="G624" s="3811"/>
      <c r="H624" s="3811"/>
      <c r="I624" s="3811"/>
      <c r="J624" s="3811"/>
      <c r="K624" s="3811"/>
      <c r="L624" s="3811"/>
      <c r="M624" s="3811"/>
      <c r="N624" s="3811"/>
      <c r="O624" s="3811"/>
      <c r="P624" s="3811"/>
      <c r="Q624" s="831"/>
      <c r="R624" s="831"/>
      <c r="S624" s="5120"/>
      <c r="T624" s="5120"/>
      <c r="U624" s="5120"/>
      <c r="V624" s="5120"/>
      <c r="W624" s="5120"/>
      <c r="X624" s="5120"/>
      <c r="Y624" s="5120"/>
      <c r="Z624" s="5120"/>
      <c r="AA624" s="5120"/>
      <c r="AB624" s="5120"/>
      <c r="AC624" s="5120"/>
      <c r="AD624" s="3326" t="s">
        <v>2035</v>
      </c>
      <c r="AE624" s="3093"/>
      <c r="AF624" s="842" t="s">
        <v>857</v>
      </c>
      <c r="AG624" s="842"/>
      <c r="AH624" s="3256">
        <v>3992</v>
      </c>
      <c r="AI624" s="836" t="s">
        <v>2137</v>
      </c>
      <c r="AJ624" s="842" t="s">
        <v>379</v>
      </c>
      <c r="AK624" s="3256" t="s">
        <v>2142</v>
      </c>
      <c r="AL624" s="842" t="s">
        <v>380</v>
      </c>
      <c r="AM624" s="842" t="s">
        <v>380</v>
      </c>
      <c r="AN624" s="836" t="s">
        <v>858</v>
      </c>
      <c r="AO624" s="836">
        <v>2</v>
      </c>
      <c r="AP624" s="836" t="s">
        <v>859</v>
      </c>
      <c r="AQ624" s="836">
        <v>2</v>
      </c>
      <c r="AR624" s="836"/>
      <c r="AS624" s="836"/>
      <c r="AT624" s="836"/>
      <c r="AU624" s="836"/>
      <c r="AV624" s="860"/>
      <c r="AW624" s="4561"/>
      <c r="AX624" s="4561"/>
      <c r="AY624" s="4561"/>
      <c r="CO624" s="237"/>
    </row>
    <row r="625" spans="1:93">
      <c r="A625" s="5683"/>
      <c r="B625" s="4559" t="s">
        <v>2463</v>
      </c>
      <c r="C625" s="5672" t="s">
        <v>3715</v>
      </c>
      <c r="D625" s="3806" t="s">
        <v>1165</v>
      </c>
      <c r="E625" s="5123" t="s">
        <v>2144</v>
      </c>
      <c r="F625" s="5123" t="s">
        <v>2348</v>
      </c>
      <c r="G625" s="3806" t="s">
        <v>2028</v>
      </c>
      <c r="H625" s="3806" t="s">
        <v>2028</v>
      </c>
      <c r="I625" s="3806" t="s">
        <v>2029</v>
      </c>
      <c r="J625" s="3806" t="s">
        <v>2029</v>
      </c>
      <c r="K625" s="3806">
        <v>6</v>
      </c>
      <c r="L625" s="3806">
        <v>0</v>
      </c>
      <c r="M625" s="3806">
        <v>31</v>
      </c>
      <c r="N625" s="3806">
        <v>6</v>
      </c>
      <c r="O625" s="3806">
        <v>0</v>
      </c>
      <c r="P625" s="3806">
        <v>31</v>
      </c>
      <c r="Q625" s="830" t="s">
        <v>2140</v>
      </c>
      <c r="R625" s="830" t="s">
        <v>2272</v>
      </c>
      <c r="S625" s="5123">
        <v>12547</v>
      </c>
      <c r="T625" s="5123">
        <v>12547</v>
      </c>
      <c r="U625" s="5123">
        <v>23968</v>
      </c>
      <c r="V625" s="5123">
        <v>512</v>
      </c>
      <c r="W625" s="5123">
        <v>512</v>
      </c>
      <c r="X625" s="5123">
        <v>1168</v>
      </c>
      <c r="Y625" s="5123">
        <v>4</v>
      </c>
      <c r="Z625" s="5123">
        <v>2</v>
      </c>
      <c r="AA625" s="5123" t="s">
        <v>2032</v>
      </c>
      <c r="AB625" s="5123" t="s">
        <v>2033</v>
      </c>
      <c r="AC625" s="5123" t="s">
        <v>2137</v>
      </c>
      <c r="AD625" s="3326" t="s">
        <v>2035</v>
      </c>
      <c r="AE625" s="3093"/>
      <c r="AF625" s="842" t="s">
        <v>857</v>
      </c>
      <c r="AG625" s="842"/>
      <c r="AH625" s="3256">
        <v>270</v>
      </c>
      <c r="AI625" s="836" t="s">
        <v>2137</v>
      </c>
      <c r="AJ625" s="842" t="s">
        <v>854</v>
      </c>
      <c r="AK625" s="3256" t="s">
        <v>2142</v>
      </c>
      <c r="AL625" s="842" t="s">
        <v>866</v>
      </c>
      <c r="AM625" s="836" t="s">
        <v>867</v>
      </c>
      <c r="AN625" s="836" t="s">
        <v>858</v>
      </c>
      <c r="AO625" s="836">
        <v>2</v>
      </c>
      <c r="AP625" s="836" t="s">
        <v>859</v>
      </c>
      <c r="AQ625" s="836">
        <v>2</v>
      </c>
      <c r="AR625" s="836"/>
      <c r="AS625" s="836"/>
      <c r="AT625" s="836"/>
      <c r="AU625" s="836"/>
      <c r="AV625" s="860"/>
      <c r="AW625" s="4559" t="s">
        <v>2468</v>
      </c>
      <c r="AX625" s="4559" t="s">
        <v>2458</v>
      </c>
      <c r="AY625" s="4559"/>
      <c r="CO625" s="237"/>
    </row>
    <row r="626" spans="1:93">
      <c r="A626" s="5683"/>
      <c r="B626" s="4560"/>
      <c r="C626" s="5673"/>
      <c r="D626" s="3807"/>
      <c r="E626" s="5119"/>
      <c r="F626" s="5119"/>
      <c r="G626" s="3807"/>
      <c r="H626" s="3807"/>
      <c r="I626" s="3807"/>
      <c r="J626" s="3807"/>
      <c r="K626" s="3807"/>
      <c r="L626" s="3807"/>
      <c r="M626" s="3807"/>
      <c r="N626" s="3807"/>
      <c r="O626" s="3807"/>
      <c r="P626" s="3807"/>
      <c r="Q626" s="832"/>
      <c r="R626" s="832"/>
      <c r="S626" s="5119"/>
      <c r="T626" s="5119"/>
      <c r="U626" s="5119"/>
      <c r="V626" s="5119"/>
      <c r="W626" s="5119"/>
      <c r="X626" s="5119"/>
      <c r="Y626" s="5119"/>
      <c r="Z626" s="5119"/>
      <c r="AA626" s="5119"/>
      <c r="AB626" s="5119"/>
      <c r="AC626" s="5119"/>
      <c r="AD626" s="3326" t="s">
        <v>2035</v>
      </c>
      <c r="AE626" s="3093"/>
      <c r="AF626" s="842" t="s">
        <v>857</v>
      </c>
      <c r="AG626" s="842"/>
      <c r="AH626" s="3256">
        <v>3997</v>
      </c>
      <c r="AI626" s="836" t="s">
        <v>2137</v>
      </c>
      <c r="AJ626" s="842" t="s">
        <v>868</v>
      </c>
      <c r="AK626" s="3256" t="s">
        <v>2142</v>
      </c>
      <c r="AL626" s="842" t="s">
        <v>869</v>
      </c>
      <c r="AM626" s="842" t="s">
        <v>869</v>
      </c>
      <c r="AN626" s="836" t="s">
        <v>858</v>
      </c>
      <c r="AO626" s="836">
        <v>8</v>
      </c>
      <c r="AP626" s="836" t="s">
        <v>859</v>
      </c>
      <c r="AQ626" s="836">
        <v>8</v>
      </c>
      <c r="AR626" s="836"/>
      <c r="AS626" s="836"/>
      <c r="AT626" s="836"/>
      <c r="AU626" s="836"/>
      <c r="AV626" s="860"/>
      <c r="AW626" s="4560"/>
      <c r="AX626" s="4560"/>
      <c r="AY626" s="4560"/>
      <c r="CO626" s="237"/>
    </row>
    <row r="627" spans="1:93">
      <c r="A627" s="5683"/>
      <c r="B627" s="4561"/>
      <c r="C627" s="5674"/>
      <c r="D627" s="3811"/>
      <c r="E627" s="5120"/>
      <c r="F627" s="5120"/>
      <c r="G627" s="3811"/>
      <c r="H627" s="3811"/>
      <c r="I627" s="3811"/>
      <c r="J627" s="3811"/>
      <c r="K627" s="3811"/>
      <c r="L627" s="3811"/>
      <c r="M627" s="3811"/>
      <c r="N627" s="3811"/>
      <c r="O627" s="3811"/>
      <c r="P627" s="3811"/>
      <c r="Q627" s="831"/>
      <c r="R627" s="831"/>
      <c r="S627" s="5120"/>
      <c r="T627" s="5120"/>
      <c r="U627" s="5120"/>
      <c r="V627" s="5120"/>
      <c r="W627" s="5120"/>
      <c r="X627" s="5120"/>
      <c r="Y627" s="5120"/>
      <c r="Z627" s="5120"/>
      <c r="AA627" s="5120"/>
      <c r="AB627" s="5120"/>
      <c r="AC627" s="5120"/>
      <c r="AD627" s="3326" t="s">
        <v>2035</v>
      </c>
      <c r="AE627" s="3093"/>
      <c r="AF627" s="842" t="s">
        <v>857</v>
      </c>
      <c r="AG627" s="842"/>
      <c r="AH627" s="3256">
        <v>3992</v>
      </c>
      <c r="AI627" s="836" t="s">
        <v>2137</v>
      </c>
      <c r="AJ627" s="842" t="s">
        <v>379</v>
      </c>
      <c r="AK627" s="3256" t="s">
        <v>2142</v>
      </c>
      <c r="AL627" s="842" t="s">
        <v>380</v>
      </c>
      <c r="AM627" s="842" t="s">
        <v>380</v>
      </c>
      <c r="AN627" s="836" t="s">
        <v>858</v>
      </c>
      <c r="AO627" s="836">
        <v>2</v>
      </c>
      <c r="AP627" s="836" t="s">
        <v>859</v>
      </c>
      <c r="AQ627" s="836">
        <v>2</v>
      </c>
      <c r="AR627" s="836"/>
      <c r="AS627" s="836"/>
      <c r="AT627" s="836"/>
      <c r="AU627" s="836"/>
      <c r="AV627" s="860"/>
      <c r="AW627" s="4561"/>
      <c r="AX627" s="4561"/>
      <c r="AY627" s="4561"/>
      <c r="CO627" s="237"/>
    </row>
    <row r="628" spans="1:93">
      <c r="A628" s="5683"/>
      <c r="B628" s="4559" t="s">
        <v>2463</v>
      </c>
      <c r="C628" s="5672" t="s">
        <v>3779</v>
      </c>
      <c r="D628" s="3806" t="s">
        <v>524</v>
      </c>
      <c r="E628" s="5123" t="s">
        <v>2138</v>
      </c>
      <c r="F628" s="5123" t="s">
        <v>2349</v>
      </c>
      <c r="G628" s="3806" t="s">
        <v>2028</v>
      </c>
      <c r="H628" s="3806" t="s">
        <v>2028</v>
      </c>
      <c r="I628" s="3806" t="s">
        <v>2029</v>
      </c>
      <c r="J628" s="3806" t="s">
        <v>2029</v>
      </c>
      <c r="K628" s="3806">
        <v>6</v>
      </c>
      <c r="L628" s="3806">
        <v>0</v>
      </c>
      <c r="M628" s="3806">
        <v>12</v>
      </c>
      <c r="N628" s="3806">
        <v>6</v>
      </c>
      <c r="O628" s="3806">
        <v>0</v>
      </c>
      <c r="P628" s="3806">
        <v>12</v>
      </c>
      <c r="Q628" s="830" t="s">
        <v>2140</v>
      </c>
      <c r="R628" s="830" t="s">
        <v>2272</v>
      </c>
      <c r="S628" s="5123">
        <v>645</v>
      </c>
      <c r="T628" s="5123">
        <v>645</v>
      </c>
      <c r="U628" s="5123">
        <v>2912</v>
      </c>
      <c r="V628" s="5123">
        <v>512</v>
      </c>
      <c r="W628" s="5123">
        <v>512</v>
      </c>
      <c r="X628" s="5123">
        <v>768</v>
      </c>
      <c r="Y628" s="5123">
        <v>1</v>
      </c>
      <c r="Z628" s="5123">
        <v>1</v>
      </c>
      <c r="AA628" s="5123" t="s">
        <v>2136</v>
      </c>
      <c r="AB628" s="5123" t="s">
        <v>2136</v>
      </c>
      <c r="AC628" s="5123" t="s">
        <v>2137</v>
      </c>
      <c r="AD628" s="3326" t="s">
        <v>2035</v>
      </c>
      <c r="AE628" s="3093"/>
      <c r="AF628" s="842" t="s">
        <v>857</v>
      </c>
      <c r="AG628" s="842"/>
      <c r="AH628" s="3256">
        <v>270</v>
      </c>
      <c r="AI628" s="836" t="s">
        <v>2137</v>
      </c>
      <c r="AJ628" s="842" t="s">
        <v>854</v>
      </c>
      <c r="AK628" s="3256" t="s">
        <v>2142</v>
      </c>
      <c r="AL628" s="122" t="s">
        <v>165</v>
      </c>
      <c r="AM628" s="836" t="s">
        <v>856</v>
      </c>
      <c r="AN628" s="836" t="s">
        <v>858</v>
      </c>
      <c r="AO628" s="836">
        <v>2</v>
      </c>
      <c r="AP628" s="836" t="s">
        <v>859</v>
      </c>
      <c r="AQ628" s="836">
        <v>2</v>
      </c>
      <c r="AR628" s="836"/>
      <c r="AS628" s="836"/>
      <c r="AT628" s="836"/>
      <c r="AU628" s="836"/>
      <c r="AV628" s="860"/>
      <c r="AW628" s="4559" t="s">
        <v>2451</v>
      </c>
      <c r="AX628" s="4559" t="s">
        <v>2458</v>
      </c>
      <c r="AY628" s="4559"/>
      <c r="CO628" s="237"/>
    </row>
    <row r="629" spans="1:93">
      <c r="A629" s="5683"/>
      <c r="B629" s="4560"/>
      <c r="C629" s="5673"/>
      <c r="D629" s="3807"/>
      <c r="E629" s="5119"/>
      <c r="F629" s="5119"/>
      <c r="G629" s="3807"/>
      <c r="H629" s="3807"/>
      <c r="I629" s="3807"/>
      <c r="J629" s="3807"/>
      <c r="K629" s="3807"/>
      <c r="L629" s="3807"/>
      <c r="M629" s="3807"/>
      <c r="N629" s="3807"/>
      <c r="O629" s="3807"/>
      <c r="P629" s="3807"/>
      <c r="Q629" s="832"/>
      <c r="R629" s="832"/>
      <c r="S629" s="5119"/>
      <c r="T629" s="5119"/>
      <c r="U629" s="5119"/>
      <c r="V629" s="5119"/>
      <c r="W629" s="5119"/>
      <c r="X629" s="5119"/>
      <c r="Y629" s="5119"/>
      <c r="Z629" s="5119"/>
      <c r="AA629" s="5119"/>
      <c r="AB629" s="5119"/>
      <c r="AC629" s="5119"/>
      <c r="AD629" s="3326" t="s">
        <v>2035</v>
      </c>
      <c r="AE629" s="3093"/>
      <c r="AF629" s="842" t="s">
        <v>857</v>
      </c>
      <c r="AG629" s="842"/>
      <c r="AH629" s="3256">
        <v>3997</v>
      </c>
      <c r="AI629" s="836" t="s">
        <v>2137</v>
      </c>
      <c r="AJ629" s="842" t="s">
        <v>868</v>
      </c>
      <c r="AK629" s="3256" t="s">
        <v>2142</v>
      </c>
      <c r="AL629" s="842" t="s">
        <v>340</v>
      </c>
      <c r="AM629" s="842" t="s">
        <v>340</v>
      </c>
      <c r="AN629" s="836" t="s">
        <v>858</v>
      </c>
      <c r="AO629" s="836">
        <v>8</v>
      </c>
      <c r="AP629" s="836" t="s">
        <v>859</v>
      </c>
      <c r="AQ629" s="836">
        <v>8</v>
      </c>
      <c r="AR629" s="836"/>
      <c r="AS629" s="836"/>
      <c r="AT629" s="836"/>
      <c r="AU629" s="836"/>
      <c r="AV629" s="860"/>
      <c r="AW629" s="4560"/>
      <c r="AX629" s="4560"/>
      <c r="AY629" s="4560"/>
      <c r="CO629" s="237"/>
    </row>
    <row r="630" spans="1:93">
      <c r="A630" s="5683"/>
      <c r="B630" s="4561"/>
      <c r="C630" s="5674"/>
      <c r="D630" s="3811"/>
      <c r="E630" s="5120"/>
      <c r="F630" s="5120"/>
      <c r="G630" s="3811"/>
      <c r="H630" s="3811"/>
      <c r="I630" s="3811"/>
      <c r="J630" s="3811"/>
      <c r="K630" s="3811"/>
      <c r="L630" s="3811"/>
      <c r="M630" s="3811"/>
      <c r="N630" s="3811"/>
      <c r="O630" s="3811"/>
      <c r="P630" s="3811"/>
      <c r="Q630" s="831"/>
      <c r="R630" s="831"/>
      <c r="S630" s="5120"/>
      <c r="T630" s="5120"/>
      <c r="U630" s="5120"/>
      <c r="V630" s="5120"/>
      <c r="W630" s="5120"/>
      <c r="X630" s="5120"/>
      <c r="Y630" s="5120"/>
      <c r="Z630" s="5120"/>
      <c r="AA630" s="5120"/>
      <c r="AB630" s="5120"/>
      <c r="AC630" s="5120"/>
      <c r="AD630" s="3326" t="s">
        <v>2035</v>
      </c>
      <c r="AE630" s="3093"/>
      <c r="AF630" s="842" t="s">
        <v>857</v>
      </c>
      <c r="AG630" s="842"/>
      <c r="AH630" s="3256">
        <v>3992</v>
      </c>
      <c r="AI630" s="836" t="s">
        <v>2137</v>
      </c>
      <c r="AJ630" s="842" t="s">
        <v>379</v>
      </c>
      <c r="AK630" s="3256" t="s">
        <v>2142</v>
      </c>
      <c r="AL630" s="842" t="s">
        <v>380</v>
      </c>
      <c r="AM630" s="842" t="s">
        <v>380</v>
      </c>
      <c r="AN630" s="836" t="s">
        <v>858</v>
      </c>
      <c r="AO630" s="836">
        <v>2</v>
      </c>
      <c r="AP630" s="836" t="s">
        <v>859</v>
      </c>
      <c r="AQ630" s="836">
        <v>2</v>
      </c>
      <c r="AR630" s="836"/>
      <c r="AS630" s="836"/>
      <c r="AT630" s="836"/>
      <c r="AU630" s="836"/>
      <c r="AV630" s="860"/>
      <c r="AW630" s="4561"/>
      <c r="AX630" s="4561"/>
      <c r="AY630" s="4561"/>
      <c r="CO630" s="237"/>
    </row>
    <row r="631" spans="1:93">
      <c r="A631" s="5683"/>
      <c r="B631" s="4559" t="s">
        <v>2463</v>
      </c>
      <c r="C631" s="5672" t="s">
        <v>3717</v>
      </c>
      <c r="D631" s="3806" t="s">
        <v>1166</v>
      </c>
      <c r="E631" s="5123" t="s">
        <v>2138</v>
      </c>
      <c r="F631" s="5123" t="s">
        <v>2350</v>
      </c>
      <c r="G631" s="3806" t="s">
        <v>2028</v>
      </c>
      <c r="H631" s="3806" t="s">
        <v>2028</v>
      </c>
      <c r="I631" s="3806" t="s">
        <v>2029</v>
      </c>
      <c r="J631" s="3806" t="s">
        <v>2029</v>
      </c>
      <c r="K631" s="3806">
        <v>6</v>
      </c>
      <c r="L631" s="3806">
        <v>0</v>
      </c>
      <c r="M631" s="3806">
        <v>12</v>
      </c>
      <c r="N631" s="3806">
        <v>6</v>
      </c>
      <c r="O631" s="3806">
        <v>0</v>
      </c>
      <c r="P631" s="3806">
        <v>12</v>
      </c>
      <c r="Q631" s="830" t="s">
        <v>2140</v>
      </c>
      <c r="R631" s="830" t="s">
        <v>2272</v>
      </c>
      <c r="S631" s="5123">
        <v>643</v>
      </c>
      <c r="T631" s="5123">
        <v>643</v>
      </c>
      <c r="U631" s="5123">
        <v>5418</v>
      </c>
      <c r="V631" s="5123">
        <v>512</v>
      </c>
      <c r="W631" s="5123">
        <v>512</v>
      </c>
      <c r="X631" s="5123">
        <v>1152</v>
      </c>
      <c r="Y631" s="5123">
        <v>1</v>
      </c>
      <c r="Z631" s="5123">
        <v>1</v>
      </c>
      <c r="AA631" s="5123" t="s">
        <v>2136</v>
      </c>
      <c r="AB631" s="5123" t="s">
        <v>2136</v>
      </c>
      <c r="AC631" s="5123" t="s">
        <v>2137</v>
      </c>
      <c r="AD631" s="3326" t="s">
        <v>2035</v>
      </c>
      <c r="AE631" s="3093"/>
      <c r="AF631" s="842" t="s">
        <v>857</v>
      </c>
      <c r="AG631" s="842"/>
      <c r="AH631" s="3256">
        <v>270</v>
      </c>
      <c r="AI631" s="836" t="s">
        <v>2137</v>
      </c>
      <c r="AJ631" s="842" t="s">
        <v>854</v>
      </c>
      <c r="AK631" s="3256" t="s">
        <v>2142</v>
      </c>
      <c r="AL631" s="839" t="s">
        <v>1218</v>
      </c>
      <c r="AM631" s="831" t="s">
        <v>1219</v>
      </c>
      <c r="AN631" s="836" t="s">
        <v>858</v>
      </c>
      <c r="AO631" s="836">
        <v>2</v>
      </c>
      <c r="AP631" s="836" t="s">
        <v>859</v>
      </c>
      <c r="AQ631" s="836">
        <v>2</v>
      </c>
      <c r="AR631" s="836"/>
      <c r="AS631" s="836"/>
      <c r="AT631" s="836"/>
      <c r="AU631" s="836"/>
      <c r="AV631" s="860"/>
      <c r="AW631" s="4559" t="s">
        <v>2451</v>
      </c>
      <c r="AX631" s="4559" t="s">
        <v>2458</v>
      </c>
      <c r="AY631" s="4559"/>
      <c r="CO631" s="237"/>
    </row>
    <row r="632" spans="1:93">
      <c r="A632" s="5683"/>
      <c r="B632" s="4560"/>
      <c r="C632" s="5673"/>
      <c r="D632" s="3807"/>
      <c r="E632" s="5119"/>
      <c r="F632" s="5119"/>
      <c r="G632" s="3807"/>
      <c r="H632" s="3807"/>
      <c r="I632" s="3807"/>
      <c r="J632" s="3807"/>
      <c r="K632" s="3807"/>
      <c r="L632" s="3807"/>
      <c r="M632" s="3807"/>
      <c r="N632" s="3807"/>
      <c r="O632" s="3807"/>
      <c r="P632" s="3807"/>
      <c r="Q632" s="832"/>
      <c r="R632" s="832"/>
      <c r="S632" s="5119"/>
      <c r="T632" s="5119"/>
      <c r="U632" s="5119"/>
      <c r="V632" s="5119"/>
      <c r="W632" s="5119"/>
      <c r="X632" s="5119"/>
      <c r="Y632" s="5119"/>
      <c r="Z632" s="5119"/>
      <c r="AA632" s="5119"/>
      <c r="AB632" s="5119"/>
      <c r="AC632" s="5119"/>
      <c r="AD632" s="3326" t="s">
        <v>2035</v>
      </c>
      <c r="AE632" s="3093"/>
      <c r="AF632" s="842" t="s">
        <v>857</v>
      </c>
      <c r="AG632" s="842"/>
      <c r="AH632" s="3256">
        <v>3997</v>
      </c>
      <c r="AI632" s="836" t="s">
        <v>2137</v>
      </c>
      <c r="AJ632" s="842" t="s">
        <v>868</v>
      </c>
      <c r="AK632" s="3256" t="s">
        <v>2142</v>
      </c>
      <c r="AL632" s="842" t="s">
        <v>340</v>
      </c>
      <c r="AM632" s="842" t="s">
        <v>340</v>
      </c>
      <c r="AN632" s="836" t="s">
        <v>858</v>
      </c>
      <c r="AO632" s="836">
        <v>8</v>
      </c>
      <c r="AP632" s="836" t="s">
        <v>859</v>
      </c>
      <c r="AQ632" s="836">
        <v>8</v>
      </c>
      <c r="AR632" s="836"/>
      <c r="AS632" s="836"/>
      <c r="AT632" s="836"/>
      <c r="AU632" s="836"/>
      <c r="AV632" s="860"/>
      <c r="AW632" s="4560"/>
      <c r="AX632" s="4560"/>
      <c r="AY632" s="4560"/>
      <c r="CO632" s="237"/>
    </row>
    <row r="633" spans="1:93">
      <c r="A633" s="5683"/>
      <c r="B633" s="4561"/>
      <c r="C633" s="5674"/>
      <c r="D633" s="3811"/>
      <c r="E633" s="5120"/>
      <c r="F633" s="5120"/>
      <c r="G633" s="3811"/>
      <c r="H633" s="3811"/>
      <c r="I633" s="3811"/>
      <c r="J633" s="3811"/>
      <c r="K633" s="3811"/>
      <c r="L633" s="3811"/>
      <c r="M633" s="3811"/>
      <c r="N633" s="3811"/>
      <c r="O633" s="3811"/>
      <c r="P633" s="3811"/>
      <c r="Q633" s="831"/>
      <c r="R633" s="831"/>
      <c r="S633" s="5120"/>
      <c r="T633" s="5120"/>
      <c r="U633" s="5120"/>
      <c r="V633" s="5120"/>
      <c r="W633" s="5120"/>
      <c r="X633" s="5120"/>
      <c r="Y633" s="5120"/>
      <c r="Z633" s="5120"/>
      <c r="AA633" s="5120"/>
      <c r="AB633" s="5120"/>
      <c r="AC633" s="5120"/>
      <c r="AD633" s="3326" t="s">
        <v>2035</v>
      </c>
      <c r="AE633" s="3093"/>
      <c r="AF633" s="842" t="s">
        <v>857</v>
      </c>
      <c r="AG633" s="842"/>
      <c r="AH633" s="3256">
        <v>3992</v>
      </c>
      <c r="AI633" s="836" t="s">
        <v>2137</v>
      </c>
      <c r="AJ633" s="842" t="s">
        <v>379</v>
      </c>
      <c r="AK633" s="3256" t="s">
        <v>2142</v>
      </c>
      <c r="AL633" s="842" t="s">
        <v>380</v>
      </c>
      <c r="AM633" s="842" t="s">
        <v>380</v>
      </c>
      <c r="AN633" s="836" t="s">
        <v>858</v>
      </c>
      <c r="AO633" s="836">
        <v>2</v>
      </c>
      <c r="AP633" s="836" t="s">
        <v>859</v>
      </c>
      <c r="AQ633" s="836">
        <v>2</v>
      </c>
      <c r="AR633" s="836"/>
      <c r="AS633" s="836"/>
      <c r="AT633" s="836"/>
      <c r="AU633" s="836"/>
      <c r="AV633" s="860"/>
      <c r="AW633" s="4561"/>
      <c r="AX633" s="4561"/>
      <c r="AY633" s="4561"/>
      <c r="CO633" s="237"/>
    </row>
    <row r="634" spans="1:93">
      <c r="A634" s="5683"/>
      <c r="B634" s="4559" t="s">
        <v>2463</v>
      </c>
      <c r="C634" s="5672" t="s">
        <v>3718</v>
      </c>
      <c r="D634" s="3806" t="s">
        <v>4354</v>
      </c>
      <c r="E634" s="5123" t="s">
        <v>2144</v>
      </c>
      <c r="F634" s="5123" t="s">
        <v>2351</v>
      </c>
      <c r="G634" s="3806" t="s">
        <v>2028</v>
      </c>
      <c r="H634" s="3806" t="s">
        <v>2028</v>
      </c>
      <c r="I634" s="3806" t="s">
        <v>2029</v>
      </c>
      <c r="J634" s="3806" t="s">
        <v>2029</v>
      </c>
      <c r="K634" s="3806">
        <v>6</v>
      </c>
      <c r="L634" s="3806">
        <v>0</v>
      </c>
      <c r="M634" s="3806">
        <v>31</v>
      </c>
      <c r="N634" s="3806">
        <v>6</v>
      </c>
      <c r="O634" s="3806">
        <v>0</v>
      </c>
      <c r="P634" s="3806">
        <v>31</v>
      </c>
      <c r="Q634" s="830" t="s">
        <v>2140</v>
      </c>
      <c r="R634" s="830" t="s">
        <v>2272</v>
      </c>
      <c r="S634" s="5123">
        <v>5423</v>
      </c>
      <c r="T634" s="5123">
        <v>5423</v>
      </c>
      <c r="U634" s="5123">
        <v>12798</v>
      </c>
      <c r="V634" s="5123">
        <v>512</v>
      </c>
      <c r="W634" s="5123">
        <v>512</v>
      </c>
      <c r="X634" s="5123">
        <v>1302</v>
      </c>
      <c r="Y634" s="5123">
        <v>4</v>
      </c>
      <c r="Z634" s="5123">
        <v>2</v>
      </c>
      <c r="AA634" s="5123" t="s">
        <v>2032</v>
      </c>
      <c r="AB634" s="5123" t="s">
        <v>2033</v>
      </c>
      <c r="AC634" s="5123" t="s">
        <v>2137</v>
      </c>
      <c r="AD634" s="3326" t="s">
        <v>2035</v>
      </c>
      <c r="AE634" s="3093"/>
      <c r="AF634" s="842" t="s">
        <v>857</v>
      </c>
      <c r="AG634" s="842"/>
      <c r="AH634" s="3256">
        <v>270</v>
      </c>
      <c r="AI634" s="836" t="s">
        <v>2137</v>
      </c>
      <c r="AJ634" s="842" t="s">
        <v>854</v>
      </c>
      <c r="AK634" s="3256" t="s">
        <v>2142</v>
      </c>
      <c r="AL634" s="842" t="s">
        <v>1135</v>
      </c>
      <c r="AM634" s="836" t="s">
        <v>1134</v>
      </c>
      <c r="AN634" s="836" t="s">
        <v>858</v>
      </c>
      <c r="AO634" s="836">
        <v>2</v>
      </c>
      <c r="AP634" s="836" t="s">
        <v>859</v>
      </c>
      <c r="AQ634" s="836">
        <v>2</v>
      </c>
      <c r="AR634" s="836"/>
      <c r="AS634" s="836"/>
      <c r="AT634" s="836"/>
      <c r="AU634" s="836"/>
      <c r="AV634" s="860"/>
      <c r="AW634" s="4559" t="s">
        <v>2466</v>
      </c>
      <c r="AX634" s="4559" t="s">
        <v>2458</v>
      </c>
      <c r="AY634" s="4559"/>
      <c r="CO634" s="237"/>
    </row>
    <row r="635" spans="1:93">
      <c r="A635" s="5683"/>
      <c r="B635" s="4560"/>
      <c r="C635" s="5673"/>
      <c r="D635" s="3807"/>
      <c r="E635" s="5119"/>
      <c r="F635" s="5119"/>
      <c r="G635" s="3807"/>
      <c r="H635" s="3807"/>
      <c r="I635" s="3807"/>
      <c r="J635" s="3807"/>
      <c r="K635" s="3807"/>
      <c r="L635" s="3807"/>
      <c r="M635" s="3807"/>
      <c r="N635" s="3807"/>
      <c r="O635" s="3807"/>
      <c r="P635" s="3807"/>
      <c r="Q635" s="832"/>
      <c r="R635" s="832"/>
      <c r="S635" s="5119"/>
      <c r="T635" s="5119"/>
      <c r="U635" s="5119"/>
      <c r="V635" s="5119"/>
      <c r="W635" s="5119"/>
      <c r="X635" s="5119"/>
      <c r="Y635" s="5119"/>
      <c r="Z635" s="5119"/>
      <c r="AA635" s="5119"/>
      <c r="AB635" s="5119"/>
      <c r="AC635" s="5119"/>
      <c r="AD635" s="3326" t="s">
        <v>2035</v>
      </c>
      <c r="AE635" s="3093"/>
      <c r="AF635" s="842" t="s">
        <v>857</v>
      </c>
      <c r="AG635" s="842"/>
      <c r="AH635" s="3256">
        <v>3997</v>
      </c>
      <c r="AI635" s="836" t="s">
        <v>2137</v>
      </c>
      <c r="AJ635" s="842" t="s">
        <v>868</v>
      </c>
      <c r="AK635" s="3256" t="s">
        <v>2142</v>
      </c>
      <c r="AL635" s="842" t="s">
        <v>340</v>
      </c>
      <c r="AM635" s="842" t="s">
        <v>340</v>
      </c>
      <c r="AN635" s="836" t="s">
        <v>858</v>
      </c>
      <c r="AO635" s="1580">
        <v>16</v>
      </c>
      <c r="AP635" s="836" t="s">
        <v>859</v>
      </c>
      <c r="AQ635" s="836">
        <v>8</v>
      </c>
      <c r="AR635" s="836"/>
      <c r="AS635" s="836"/>
      <c r="AT635" s="836"/>
      <c r="AU635" s="836"/>
      <c r="AV635" s="860"/>
      <c r="AW635" s="4560"/>
      <c r="AX635" s="4560"/>
      <c r="AY635" s="4560"/>
      <c r="CO635" s="237"/>
    </row>
    <row r="636" spans="1:93">
      <c r="A636" s="5683"/>
      <c r="B636" s="4561"/>
      <c r="C636" s="5674"/>
      <c r="D636" s="3811"/>
      <c r="E636" s="5120"/>
      <c r="F636" s="5120"/>
      <c r="G636" s="3811"/>
      <c r="H636" s="3811"/>
      <c r="I636" s="3811"/>
      <c r="J636" s="3811"/>
      <c r="K636" s="3811"/>
      <c r="L636" s="3811"/>
      <c r="M636" s="3811"/>
      <c r="N636" s="3811"/>
      <c r="O636" s="3811"/>
      <c r="P636" s="3811"/>
      <c r="Q636" s="831"/>
      <c r="R636" s="831"/>
      <c r="S636" s="5120"/>
      <c r="T636" s="5120"/>
      <c r="U636" s="5120"/>
      <c r="V636" s="5120"/>
      <c r="W636" s="5120"/>
      <c r="X636" s="5120"/>
      <c r="Y636" s="5120"/>
      <c r="Z636" s="5120"/>
      <c r="AA636" s="5120"/>
      <c r="AB636" s="5120"/>
      <c r="AC636" s="5120"/>
      <c r="AD636" s="3326" t="s">
        <v>2035</v>
      </c>
      <c r="AE636" s="3093"/>
      <c r="AF636" s="842" t="s">
        <v>857</v>
      </c>
      <c r="AG636" s="842"/>
      <c r="AH636" s="3256">
        <v>3992</v>
      </c>
      <c r="AI636" s="836" t="s">
        <v>2137</v>
      </c>
      <c r="AJ636" s="842" t="s">
        <v>379</v>
      </c>
      <c r="AK636" s="3256" t="s">
        <v>2142</v>
      </c>
      <c r="AL636" s="842" t="s">
        <v>380</v>
      </c>
      <c r="AM636" s="842" t="s">
        <v>380</v>
      </c>
      <c r="AN636" s="836" t="s">
        <v>858</v>
      </c>
      <c r="AO636" s="836">
        <v>2</v>
      </c>
      <c r="AP636" s="836" t="s">
        <v>859</v>
      </c>
      <c r="AQ636" s="836">
        <v>2</v>
      </c>
      <c r="AR636" s="836"/>
      <c r="AS636" s="836"/>
      <c r="AT636" s="836"/>
      <c r="AU636" s="836"/>
      <c r="AV636" s="860"/>
      <c r="AW636" s="4561"/>
      <c r="AX636" s="4561"/>
      <c r="AY636" s="4561"/>
      <c r="CO636" s="237"/>
    </row>
    <row r="637" spans="1:93">
      <c r="A637" s="5683"/>
      <c r="B637" s="4559" t="s">
        <v>2463</v>
      </c>
      <c r="C637" s="5672" t="s">
        <v>3719</v>
      </c>
      <c r="D637" s="3806" t="s">
        <v>1167</v>
      </c>
      <c r="E637" s="5123" t="s">
        <v>2144</v>
      </c>
      <c r="F637" s="5123" t="s">
        <v>2352</v>
      </c>
      <c r="G637" s="3806" t="s">
        <v>2028</v>
      </c>
      <c r="H637" s="3806" t="s">
        <v>2028</v>
      </c>
      <c r="I637" s="3806" t="s">
        <v>2029</v>
      </c>
      <c r="J637" s="3806" t="s">
        <v>2029</v>
      </c>
      <c r="K637" s="3806">
        <v>6</v>
      </c>
      <c r="L637" s="3806">
        <v>0</v>
      </c>
      <c r="M637" s="3806">
        <v>31</v>
      </c>
      <c r="N637" s="3806">
        <v>6</v>
      </c>
      <c r="O637" s="3806">
        <v>0</v>
      </c>
      <c r="P637" s="3806">
        <v>31</v>
      </c>
      <c r="Q637" s="830" t="s">
        <v>2140</v>
      </c>
      <c r="R637" s="830" t="s">
        <v>2272</v>
      </c>
      <c r="S637" s="5123">
        <v>12803</v>
      </c>
      <c r="T637" s="5123">
        <v>12803</v>
      </c>
      <c r="U637" s="5123">
        <v>23968</v>
      </c>
      <c r="V637" s="5123">
        <v>512</v>
      </c>
      <c r="W637" s="5123">
        <v>512</v>
      </c>
      <c r="X637" s="5123">
        <v>1280</v>
      </c>
      <c r="Y637" s="5123">
        <v>4</v>
      </c>
      <c r="Z637" s="5123">
        <v>2</v>
      </c>
      <c r="AA637" s="5123" t="s">
        <v>2032</v>
      </c>
      <c r="AB637" s="5123" t="s">
        <v>2033</v>
      </c>
      <c r="AC637" s="5123" t="s">
        <v>2137</v>
      </c>
      <c r="AD637" s="3326" t="s">
        <v>2035</v>
      </c>
      <c r="AE637" s="3093"/>
      <c r="AF637" s="842" t="s">
        <v>857</v>
      </c>
      <c r="AG637" s="842"/>
      <c r="AH637" s="3256">
        <v>270</v>
      </c>
      <c r="AI637" s="836" t="s">
        <v>2137</v>
      </c>
      <c r="AJ637" s="842" t="s">
        <v>854</v>
      </c>
      <c r="AK637" s="3256" t="s">
        <v>2142</v>
      </c>
      <c r="AL637" s="842" t="s">
        <v>866</v>
      </c>
      <c r="AM637" s="836" t="s">
        <v>867</v>
      </c>
      <c r="AN637" s="836" t="s">
        <v>858</v>
      </c>
      <c r="AO637" s="836">
        <v>2</v>
      </c>
      <c r="AP637" s="836" t="s">
        <v>859</v>
      </c>
      <c r="AQ637" s="836">
        <v>2</v>
      </c>
      <c r="AR637" s="836"/>
      <c r="AS637" s="836"/>
      <c r="AT637" s="836"/>
      <c r="AU637" s="836"/>
      <c r="AV637" s="860"/>
      <c r="AW637" s="4559" t="s">
        <v>2468</v>
      </c>
      <c r="AX637" s="4559" t="s">
        <v>2458</v>
      </c>
      <c r="AY637" s="4559"/>
      <c r="CO637" s="237"/>
    </row>
    <row r="638" spans="1:93">
      <c r="A638" s="5683"/>
      <c r="B638" s="4560"/>
      <c r="C638" s="5673"/>
      <c r="D638" s="3807"/>
      <c r="E638" s="5119"/>
      <c r="F638" s="5119"/>
      <c r="G638" s="3807"/>
      <c r="H638" s="3807"/>
      <c r="I638" s="3807"/>
      <c r="J638" s="3807"/>
      <c r="K638" s="3807"/>
      <c r="L638" s="3807"/>
      <c r="M638" s="3807"/>
      <c r="N638" s="3807"/>
      <c r="O638" s="3807"/>
      <c r="P638" s="3807"/>
      <c r="Q638" s="832"/>
      <c r="R638" s="832"/>
      <c r="S638" s="5119"/>
      <c r="T638" s="5119"/>
      <c r="U638" s="5119"/>
      <c r="V638" s="5119"/>
      <c r="W638" s="5119"/>
      <c r="X638" s="5119"/>
      <c r="Y638" s="5119"/>
      <c r="Z638" s="5119"/>
      <c r="AA638" s="5119"/>
      <c r="AB638" s="5119"/>
      <c r="AC638" s="5119"/>
      <c r="AD638" s="3326" t="s">
        <v>2035</v>
      </c>
      <c r="AE638" s="3093"/>
      <c r="AF638" s="842" t="s">
        <v>857</v>
      </c>
      <c r="AG638" s="842"/>
      <c r="AH638" s="3256">
        <v>3997</v>
      </c>
      <c r="AI638" s="836" t="s">
        <v>2137</v>
      </c>
      <c r="AJ638" s="842" t="s">
        <v>868</v>
      </c>
      <c r="AK638" s="3256" t="s">
        <v>2142</v>
      </c>
      <c r="AL638" s="842" t="s">
        <v>340</v>
      </c>
      <c r="AM638" s="842" t="s">
        <v>340</v>
      </c>
      <c r="AN638" s="836" t="s">
        <v>858</v>
      </c>
      <c r="AO638" s="836">
        <v>8</v>
      </c>
      <c r="AP638" s="836" t="s">
        <v>859</v>
      </c>
      <c r="AQ638" s="836">
        <v>8</v>
      </c>
      <c r="AR638" s="836"/>
      <c r="AS638" s="836"/>
      <c r="AT638" s="836"/>
      <c r="AU638" s="836"/>
      <c r="AV638" s="860"/>
      <c r="AW638" s="4560"/>
      <c r="AX638" s="4560"/>
      <c r="AY638" s="4560"/>
      <c r="CO638" s="237"/>
    </row>
    <row r="639" spans="1:93" ht="13.5" thickBot="1">
      <c r="A639" s="5712"/>
      <c r="B639" s="4561"/>
      <c r="C639" s="5674"/>
      <c r="D639" s="3811"/>
      <c r="E639" s="5120"/>
      <c r="F639" s="5120"/>
      <c r="G639" s="3811"/>
      <c r="H639" s="3811"/>
      <c r="I639" s="3811"/>
      <c r="J639" s="3808"/>
      <c r="K639" s="3808"/>
      <c r="L639" s="3808"/>
      <c r="M639" s="3808"/>
      <c r="N639" s="3808"/>
      <c r="O639" s="3808"/>
      <c r="P639" s="3808"/>
      <c r="Q639" s="834"/>
      <c r="R639" s="834"/>
      <c r="S639" s="5473"/>
      <c r="T639" s="5473"/>
      <c r="U639" s="5473"/>
      <c r="V639" s="5473"/>
      <c r="W639" s="5473"/>
      <c r="X639" s="5473"/>
      <c r="Y639" s="5473"/>
      <c r="Z639" s="5473"/>
      <c r="AA639" s="5473"/>
      <c r="AB639" s="5473"/>
      <c r="AC639" s="5473"/>
      <c r="AD639" s="3337" t="s">
        <v>2035</v>
      </c>
      <c r="AE639" s="3094"/>
      <c r="AF639" s="293" t="s">
        <v>857</v>
      </c>
      <c r="AG639" s="293"/>
      <c r="AH639" s="3260">
        <v>3992</v>
      </c>
      <c r="AI639" s="841" t="s">
        <v>2137</v>
      </c>
      <c r="AJ639" s="293" t="s">
        <v>379</v>
      </c>
      <c r="AK639" s="841" t="s">
        <v>2142</v>
      </c>
      <c r="AL639" s="293" t="s">
        <v>380</v>
      </c>
      <c r="AM639" s="293" t="s">
        <v>380</v>
      </c>
      <c r="AN639" s="841" t="s">
        <v>858</v>
      </c>
      <c r="AO639" s="841">
        <v>2</v>
      </c>
      <c r="AP639" s="841" t="s">
        <v>859</v>
      </c>
      <c r="AQ639" s="841">
        <v>2</v>
      </c>
      <c r="AR639" s="841"/>
      <c r="AS639" s="841"/>
      <c r="AT639" s="841"/>
      <c r="AU639" s="841"/>
      <c r="AV639" s="2999"/>
      <c r="AW639" s="5662"/>
      <c r="AX639" s="5662"/>
      <c r="AY639" s="5662"/>
      <c r="CO639" s="237"/>
    </row>
    <row r="640" spans="1:93" ht="36.75" customHeight="1">
      <c r="A640" s="5196" t="s">
        <v>5693</v>
      </c>
      <c r="B640" s="4560" t="s">
        <v>2463</v>
      </c>
      <c r="C640" s="5691" t="s">
        <v>5109</v>
      </c>
      <c r="D640" s="4167" t="s">
        <v>5689</v>
      </c>
      <c r="E640" s="4216" t="s">
        <v>2144</v>
      </c>
      <c r="F640" s="4216" t="s">
        <v>5690</v>
      </c>
      <c r="G640" s="3807" t="s">
        <v>2028</v>
      </c>
      <c r="H640" s="3807" t="s">
        <v>2028</v>
      </c>
      <c r="I640" s="3807" t="s">
        <v>2029</v>
      </c>
      <c r="J640" s="3807" t="s">
        <v>2029</v>
      </c>
      <c r="K640" s="3807">
        <v>6</v>
      </c>
      <c r="L640" s="3807">
        <v>0</v>
      </c>
      <c r="M640" s="3807">
        <v>31</v>
      </c>
      <c r="N640" s="3807">
        <v>6</v>
      </c>
      <c r="O640" s="3807">
        <v>0</v>
      </c>
      <c r="P640" s="3807">
        <v>31</v>
      </c>
      <c r="Q640" s="3807" t="s">
        <v>2140</v>
      </c>
      <c r="R640" s="3807" t="s">
        <v>2272</v>
      </c>
      <c r="S640" s="5676">
        <v>5163</v>
      </c>
      <c r="T640" s="5676">
        <v>5163</v>
      </c>
      <c r="U640" s="5119">
        <v>12542</v>
      </c>
      <c r="V640" s="5119">
        <v>384</v>
      </c>
      <c r="W640" s="5119">
        <v>384</v>
      </c>
      <c r="X640" s="5119">
        <v>1472</v>
      </c>
      <c r="Y640" s="5119">
        <v>4</v>
      </c>
      <c r="Z640" s="5119">
        <v>2</v>
      </c>
      <c r="AA640" s="5119" t="s">
        <v>2032</v>
      </c>
      <c r="AB640" s="5119" t="s">
        <v>2033</v>
      </c>
      <c r="AC640" s="5119" t="s">
        <v>2137</v>
      </c>
      <c r="AD640" s="3322" t="s">
        <v>2035</v>
      </c>
      <c r="AE640" s="3087"/>
      <c r="AF640" s="2723" t="s">
        <v>857</v>
      </c>
      <c r="AG640" s="2723"/>
      <c r="AH640" s="3238">
        <v>270</v>
      </c>
      <c r="AI640" s="2714" t="s">
        <v>2137</v>
      </c>
      <c r="AJ640" s="2723" t="s">
        <v>854</v>
      </c>
      <c r="AK640" s="2714" t="s">
        <v>2142</v>
      </c>
      <c r="AL640" s="2723" t="s">
        <v>1135</v>
      </c>
      <c r="AM640" s="2714" t="s">
        <v>5201</v>
      </c>
      <c r="AN640" s="2714" t="s">
        <v>858</v>
      </c>
      <c r="AO640" s="2714">
        <v>2</v>
      </c>
      <c r="AP640" s="2714" t="s">
        <v>859</v>
      </c>
      <c r="AQ640" s="2714">
        <v>2</v>
      </c>
      <c r="AR640" s="2714"/>
      <c r="AS640" s="2714"/>
      <c r="AT640" s="2714"/>
      <c r="AU640" s="2714"/>
      <c r="AV640" s="2997"/>
      <c r="AW640" s="4560" t="s">
        <v>2466</v>
      </c>
      <c r="AX640" s="4560" t="s">
        <v>2458</v>
      </c>
      <c r="AY640" s="4560"/>
      <c r="CO640" s="237"/>
    </row>
    <row r="641" spans="1:93" ht="36.75" customHeight="1" thickBot="1">
      <c r="A641" s="5706"/>
      <c r="B641" s="4561"/>
      <c r="C641" s="5692"/>
      <c r="D641" s="4468"/>
      <c r="E641" s="4151"/>
      <c r="F641" s="4151"/>
      <c r="G641" s="3811"/>
      <c r="H641" s="3811"/>
      <c r="I641" s="3811"/>
      <c r="J641" s="3811"/>
      <c r="K641" s="3811"/>
      <c r="L641" s="3811"/>
      <c r="M641" s="3811"/>
      <c r="N641" s="3811"/>
      <c r="O641" s="3811"/>
      <c r="P641" s="3811"/>
      <c r="Q641" s="3811"/>
      <c r="R641" s="3811"/>
      <c r="S641" s="5677"/>
      <c r="T641" s="5677"/>
      <c r="U641" s="5120"/>
      <c r="V641" s="5120"/>
      <c r="W641" s="5120"/>
      <c r="X641" s="5120"/>
      <c r="Y641" s="5120"/>
      <c r="Z641" s="5120"/>
      <c r="AA641" s="5120"/>
      <c r="AB641" s="5120"/>
      <c r="AC641" s="5120"/>
      <c r="AD641" s="3326" t="s">
        <v>2035</v>
      </c>
      <c r="AE641" s="3093"/>
      <c r="AF641" s="2729" t="s">
        <v>857</v>
      </c>
      <c r="AG641" s="2729"/>
      <c r="AH641" s="3256">
        <v>3992</v>
      </c>
      <c r="AI641" s="2722" t="s">
        <v>2137</v>
      </c>
      <c r="AJ641" s="2729" t="s">
        <v>379</v>
      </c>
      <c r="AK641" s="2722" t="s">
        <v>2142</v>
      </c>
      <c r="AL641" s="2724" t="s">
        <v>3055</v>
      </c>
      <c r="AM641" s="2713" t="s">
        <v>3055</v>
      </c>
      <c r="AN641" s="2722" t="s">
        <v>858</v>
      </c>
      <c r="AO641" s="2722">
        <v>2</v>
      </c>
      <c r="AP641" s="2722" t="s">
        <v>859</v>
      </c>
      <c r="AQ641" s="2722">
        <v>2</v>
      </c>
      <c r="AR641" s="2722"/>
      <c r="AS641" s="2722"/>
      <c r="AT641" s="2722"/>
      <c r="AU641" s="2722"/>
      <c r="AV641" s="860"/>
      <c r="AW641" s="4561"/>
      <c r="AX641" s="4561"/>
      <c r="AY641" s="4561"/>
      <c r="CO641" s="237"/>
    </row>
    <row r="642" spans="1:93" s="271" customFormat="1" ht="25.5" customHeight="1">
      <c r="A642" s="5703" t="s">
        <v>4718</v>
      </c>
      <c r="B642" s="5728" t="s">
        <v>2463</v>
      </c>
      <c r="C642" s="5787" t="s">
        <v>3835</v>
      </c>
      <c r="D642" s="5786" t="s">
        <v>3092</v>
      </c>
      <c r="E642" s="5472" t="s">
        <v>2138</v>
      </c>
      <c r="F642" s="5472" t="s">
        <v>3094</v>
      </c>
      <c r="G642" s="3827" t="s">
        <v>2028</v>
      </c>
      <c r="H642" s="3827" t="s">
        <v>2028</v>
      </c>
      <c r="I642" s="3827" t="s">
        <v>2029</v>
      </c>
      <c r="J642" s="3827" t="s">
        <v>2029</v>
      </c>
      <c r="K642" s="3827">
        <v>6</v>
      </c>
      <c r="L642" s="3827">
        <v>0</v>
      </c>
      <c r="M642" s="3827">
        <v>12</v>
      </c>
      <c r="N642" s="3827">
        <v>6</v>
      </c>
      <c r="O642" s="3827">
        <v>0</v>
      </c>
      <c r="P642" s="3827">
        <v>12</v>
      </c>
      <c r="Q642" s="1429" t="s">
        <v>2140</v>
      </c>
      <c r="R642" s="1429" t="s">
        <v>2272</v>
      </c>
      <c r="S642" s="5472">
        <v>514</v>
      </c>
      <c r="T642" s="5472">
        <v>514</v>
      </c>
      <c r="U642" s="5472">
        <v>5162</v>
      </c>
      <c r="V642" s="5472">
        <v>256</v>
      </c>
      <c r="W642" s="5472">
        <v>256</v>
      </c>
      <c r="X642" s="5472">
        <v>896</v>
      </c>
      <c r="Y642" s="5472">
        <v>1</v>
      </c>
      <c r="Z642" s="5472">
        <v>1</v>
      </c>
      <c r="AA642" s="5472" t="s">
        <v>2136</v>
      </c>
      <c r="AB642" s="5472" t="s">
        <v>2136</v>
      </c>
      <c r="AC642" s="5472" t="s">
        <v>2137</v>
      </c>
      <c r="AD642" s="3338" t="s">
        <v>2035</v>
      </c>
      <c r="AE642" s="203"/>
      <c r="AF642" s="203" t="s">
        <v>857</v>
      </c>
      <c r="AG642" s="203"/>
      <c r="AH642" s="273">
        <v>3977</v>
      </c>
      <c r="AI642" s="273" t="s">
        <v>2137</v>
      </c>
      <c r="AJ642" s="203" t="s">
        <v>854</v>
      </c>
      <c r="AK642" s="273" t="s">
        <v>2142</v>
      </c>
      <c r="AL642" s="203" t="s">
        <v>1218</v>
      </c>
      <c r="AM642" s="273" t="s">
        <v>1219</v>
      </c>
      <c r="AN642" s="273" t="s">
        <v>858</v>
      </c>
      <c r="AO642" s="273">
        <v>2</v>
      </c>
      <c r="AP642" s="273" t="s">
        <v>859</v>
      </c>
      <c r="AQ642" s="273">
        <v>2</v>
      </c>
      <c r="AR642" s="273"/>
      <c r="AS642" s="273"/>
      <c r="AT642" s="273"/>
      <c r="AU642" s="273"/>
      <c r="AV642" s="846"/>
      <c r="AW642" s="5728" t="s">
        <v>2451</v>
      </c>
      <c r="AX642" s="5728" t="s">
        <v>2458</v>
      </c>
      <c r="AY642" s="5728"/>
      <c r="AZ642" s="239"/>
      <c r="BA642" s="239"/>
      <c r="BB642" s="239"/>
      <c r="BC642" s="239"/>
      <c r="BD642" s="239"/>
      <c r="BE642" s="239"/>
      <c r="BF642" s="239"/>
      <c r="BG642" s="239"/>
      <c r="BH642" s="239"/>
      <c r="BI642" s="239"/>
      <c r="BJ642" s="239"/>
      <c r="BK642" s="239"/>
      <c r="BL642" s="239"/>
      <c r="BM642" s="239"/>
      <c r="BN642" s="239"/>
      <c r="BO642" s="239"/>
      <c r="BP642" s="239"/>
      <c r="BQ642" s="239"/>
      <c r="BR642" s="239"/>
      <c r="BS642" s="239"/>
      <c r="BT642" s="239"/>
      <c r="BU642" s="239"/>
      <c r="BV642" s="239"/>
      <c r="BW642" s="239"/>
      <c r="BX642" s="239"/>
      <c r="BY642" s="239"/>
      <c r="BZ642" s="239"/>
      <c r="CA642" s="239"/>
      <c r="CB642" s="239"/>
      <c r="CC642" s="239"/>
      <c r="CD642" s="239"/>
      <c r="CE642" s="239"/>
      <c r="CF642" s="239"/>
      <c r="CG642" s="239"/>
      <c r="CH642" s="239"/>
      <c r="CI642" s="239"/>
      <c r="CJ642" s="239"/>
      <c r="CK642" s="239"/>
      <c r="CL642" s="239"/>
      <c r="CM642" s="239"/>
      <c r="CN642" s="239"/>
    </row>
    <row r="643" spans="1:93" s="271" customFormat="1" ht="25.5" customHeight="1">
      <c r="A643" s="5684"/>
      <c r="B643" s="4561"/>
      <c r="C643" s="5692"/>
      <c r="D643" s="5705"/>
      <c r="E643" s="5120"/>
      <c r="F643" s="5120"/>
      <c r="G643" s="3811"/>
      <c r="H643" s="3811"/>
      <c r="I643" s="3811"/>
      <c r="J643" s="3811"/>
      <c r="K643" s="3811"/>
      <c r="L643" s="3811"/>
      <c r="M643" s="3811"/>
      <c r="N643" s="3811"/>
      <c r="O643" s="3811"/>
      <c r="P643" s="3811"/>
      <c r="Q643" s="1428"/>
      <c r="R643" s="1428"/>
      <c r="S643" s="5120"/>
      <c r="T643" s="5120"/>
      <c r="U643" s="5120"/>
      <c r="V643" s="5120"/>
      <c r="W643" s="5120"/>
      <c r="X643" s="5120"/>
      <c r="Y643" s="5120"/>
      <c r="Z643" s="5120"/>
      <c r="AA643" s="5120"/>
      <c r="AB643" s="5120"/>
      <c r="AC643" s="5120"/>
      <c r="AD643" s="3326" t="s">
        <v>2035</v>
      </c>
      <c r="AE643" s="3093"/>
      <c r="AF643" s="1443" t="s">
        <v>857</v>
      </c>
      <c r="AG643" s="1443"/>
      <c r="AH643" s="3256">
        <v>3992</v>
      </c>
      <c r="AI643" s="1436" t="s">
        <v>2137</v>
      </c>
      <c r="AJ643" s="1443" t="s">
        <v>379</v>
      </c>
      <c r="AK643" s="1436" t="s">
        <v>2142</v>
      </c>
      <c r="AL643" s="1443" t="s">
        <v>380</v>
      </c>
      <c r="AM643" s="1443" t="s">
        <v>380</v>
      </c>
      <c r="AN643" s="1436" t="s">
        <v>858</v>
      </c>
      <c r="AO643" s="1436">
        <v>2</v>
      </c>
      <c r="AP643" s="1436" t="s">
        <v>859</v>
      </c>
      <c r="AQ643" s="1436">
        <v>2</v>
      </c>
      <c r="AR643" s="1436"/>
      <c r="AS643" s="1436"/>
      <c r="AT643" s="1436"/>
      <c r="AU643" s="1436"/>
      <c r="AV643" s="860"/>
      <c r="AW643" s="4561"/>
      <c r="AX643" s="4561"/>
      <c r="AY643" s="4561"/>
      <c r="AZ643" s="239"/>
      <c r="BA643" s="239"/>
      <c r="BB643" s="239"/>
      <c r="BC643" s="239"/>
      <c r="BD643" s="239"/>
      <c r="BE643" s="239"/>
      <c r="BF643" s="239"/>
      <c r="BG643" s="239"/>
      <c r="BH643" s="239"/>
      <c r="BI643" s="239"/>
      <c r="BJ643" s="239"/>
      <c r="BK643" s="239"/>
      <c r="BL643" s="239"/>
      <c r="BM643" s="239"/>
      <c r="BN643" s="239"/>
      <c r="BO643" s="239"/>
      <c r="BP643" s="239"/>
      <c r="BQ643" s="239"/>
      <c r="BR643" s="239"/>
      <c r="BS643" s="239"/>
      <c r="BT643" s="239"/>
      <c r="BU643" s="239"/>
      <c r="BV643" s="239"/>
      <c r="BW643" s="239"/>
      <c r="BX643" s="239"/>
      <c r="BY643" s="239"/>
      <c r="BZ643" s="239"/>
      <c r="CA643" s="239"/>
      <c r="CB643" s="239"/>
      <c r="CC643" s="239"/>
      <c r="CD643" s="239"/>
      <c r="CE643" s="239"/>
      <c r="CF643" s="239"/>
      <c r="CG643" s="239"/>
      <c r="CH643" s="239"/>
      <c r="CI643" s="239"/>
      <c r="CJ643" s="239"/>
      <c r="CK643" s="239"/>
      <c r="CL643" s="239"/>
      <c r="CM643" s="239"/>
      <c r="CN643" s="239"/>
    </row>
    <row r="644" spans="1:93" s="239" customFormat="1">
      <c r="A644" s="5708" t="s">
        <v>4720</v>
      </c>
      <c r="B644" s="4560" t="s">
        <v>2463</v>
      </c>
      <c r="C644" s="5691" t="s">
        <v>3796</v>
      </c>
      <c r="D644" s="5704" t="s">
        <v>2530</v>
      </c>
      <c r="E644" s="5119" t="s">
        <v>2138</v>
      </c>
      <c r="F644" s="5119" t="s">
        <v>2532</v>
      </c>
      <c r="G644" s="3807" t="s">
        <v>2028</v>
      </c>
      <c r="H644" s="3807" t="s">
        <v>2028</v>
      </c>
      <c r="I644" s="3807" t="s">
        <v>2029</v>
      </c>
      <c r="J644" s="3807" t="s">
        <v>2029</v>
      </c>
      <c r="K644" s="3807">
        <v>6</v>
      </c>
      <c r="L644" s="3807">
        <v>0</v>
      </c>
      <c r="M644" s="3807">
        <v>12</v>
      </c>
      <c r="N644" s="3807">
        <v>6</v>
      </c>
      <c r="O644" s="3807">
        <v>0</v>
      </c>
      <c r="P644" s="3807">
        <v>12</v>
      </c>
      <c r="Q644" s="1427" t="s">
        <v>2140</v>
      </c>
      <c r="R644" s="1427" t="s">
        <v>2141</v>
      </c>
      <c r="S644" s="5119">
        <v>384</v>
      </c>
      <c r="T644" s="5119">
        <v>384</v>
      </c>
      <c r="U644" s="5119">
        <v>512</v>
      </c>
      <c r="V644" s="5119">
        <v>384</v>
      </c>
      <c r="W644" s="5119">
        <v>384</v>
      </c>
      <c r="X644" s="5119">
        <v>512</v>
      </c>
      <c r="Y644" s="5119">
        <v>1</v>
      </c>
      <c r="Z644" s="5119">
        <v>1</v>
      </c>
      <c r="AA644" s="5119" t="s">
        <v>2136</v>
      </c>
      <c r="AB644" s="5119" t="s">
        <v>2136</v>
      </c>
      <c r="AC644" s="5119" t="s">
        <v>2137</v>
      </c>
      <c r="AD644" s="3322" t="s">
        <v>2035</v>
      </c>
      <c r="AE644" s="3087"/>
      <c r="AF644" s="1438" t="s">
        <v>857</v>
      </c>
      <c r="AG644" s="256"/>
      <c r="AH644" s="3238">
        <v>3982</v>
      </c>
      <c r="AI644" s="256" t="s">
        <v>2137</v>
      </c>
      <c r="AJ644" s="1438" t="s">
        <v>868</v>
      </c>
      <c r="AK644" s="3256" t="s">
        <v>2142</v>
      </c>
      <c r="AL644" s="1442" t="s">
        <v>869</v>
      </c>
      <c r="AM644" s="1438" t="s">
        <v>869</v>
      </c>
      <c r="AN644" s="1428" t="s">
        <v>858</v>
      </c>
      <c r="AO644" s="1428">
        <v>8</v>
      </c>
      <c r="AP644" s="1428" t="s">
        <v>859</v>
      </c>
      <c r="AQ644" s="1428">
        <v>8</v>
      </c>
      <c r="AR644" s="1428"/>
      <c r="AS644" s="1428"/>
      <c r="AT644" s="1428"/>
      <c r="AU644" s="1428"/>
      <c r="AV644" s="2997"/>
      <c r="AW644" s="4560" t="s">
        <v>2451</v>
      </c>
      <c r="AX644" s="4560" t="s">
        <v>2458</v>
      </c>
      <c r="AY644" s="4560"/>
    </row>
    <row r="645" spans="1:93" s="239" customFormat="1">
      <c r="A645" s="5708"/>
      <c r="B645" s="4560"/>
      <c r="C645" s="5788"/>
      <c r="D645" s="5704"/>
      <c r="E645" s="5119"/>
      <c r="F645" s="5119"/>
      <c r="G645" s="3807"/>
      <c r="H645" s="3807"/>
      <c r="I645" s="3811"/>
      <c r="J645" s="3807"/>
      <c r="K645" s="3807"/>
      <c r="L645" s="3807"/>
      <c r="M645" s="3807"/>
      <c r="N645" s="3807"/>
      <c r="O645" s="3807"/>
      <c r="P645" s="3807"/>
      <c r="Q645" s="1427"/>
      <c r="R645" s="1427"/>
      <c r="S645" s="5119"/>
      <c r="T645" s="5119"/>
      <c r="U645" s="5119"/>
      <c r="V645" s="5119"/>
      <c r="W645" s="5119"/>
      <c r="X645" s="5119"/>
      <c r="Y645" s="5119"/>
      <c r="Z645" s="5119"/>
      <c r="AA645" s="5119"/>
      <c r="AB645" s="5119"/>
      <c r="AC645" s="5119"/>
      <c r="AD645" s="3321" t="s">
        <v>2035</v>
      </c>
      <c r="AE645" s="3086"/>
      <c r="AF645" s="1437" t="s">
        <v>857</v>
      </c>
      <c r="AG645" s="255"/>
      <c r="AH645" s="3236">
        <v>3992</v>
      </c>
      <c r="AI645" s="255" t="s">
        <v>2137</v>
      </c>
      <c r="AJ645" s="1437" t="s">
        <v>379</v>
      </c>
      <c r="AK645" s="3256" t="s">
        <v>2142</v>
      </c>
      <c r="AL645" s="255" t="s">
        <v>380</v>
      </c>
      <c r="AM645" s="1426" t="s">
        <v>380</v>
      </c>
      <c r="AN645" s="1426" t="s">
        <v>858</v>
      </c>
      <c r="AO645" s="1426">
        <v>2</v>
      </c>
      <c r="AP645" s="1426" t="s">
        <v>859</v>
      </c>
      <c r="AQ645" s="1426">
        <v>2</v>
      </c>
      <c r="AR645" s="1426"/>
      <c r="AS645" s="1426"/>
      <c r="AT645" s="1426"/>
      <c r="AU645" s="1426"/>
      <c r="AV645" s="2990"/>
      <c r="AW645" s="4560"/>
      <c r="AX645" s="4560"/>
      <c r="AY645" s="4560"/>
    </row>
    <row r="646" spans="1:93" s="239" customFormat="1">
      <c r="A646" s="5708"/>
      <c r="B646" s="4559" t="s">
        <v>2463</v>
      </c>
      <c r="C646" s="5698" t="s">
        <v>3797</v>
      </c>
      <c r="D646" s="5775" t="s">
        <v>2531</v>
      </c>
      <c r="E646" s="5123" t="s">
        <v>2138</v>
      </c>
      <c r="F646" s="5123" t="s">
        <v>2533</v>
      </c>
      <c r="G646" s="3806" t="s">
        <v>2028</v>
      </c>
      <c r="H646" s="3806" t="s">
        <v>2028</v>
      </c>
      <c r="I646" s="3806" t="s">
        <v>2029</v>
      </c>
      <c r="J646" s="3806" t="s">
        <v>2029</v>
      </c>
      <c r="K646" s="3806">
        <v>6</v>
      </c>
      <c r="L646" s="3806">
        <v>0</v>
      </c>
      <c r="M646" s="3806">
        <v>12</v>
      </c>
      <c r="N646" s="3806">
        <v>6</v>
      </c>
      <c r="O646" s="3806">
        <v>0</v>
      </c>
      <c r="P646" s="3806">
        <v>12</v>
      </c>
      <c r="Q646" s="1426" t="s">
        <v>2140</v>
      </c>
      <c r="R646" s="1426" t="s">
        <v>2141</v>
      </c>
      <c r="S646" s="5123">
        <v>640</v>
      </c>
      <c r="T646" s="5123">
        <v>640</v>
      </c>
      <c r="U646" s="5123">
        <v>768</v>
      </c>
      <c r="V646" s="5123">
        <v>608</v>
      </c>
      <c r="W646" s="5123">
        <v>608</v>
      </c>
      <c r="X646" s="5123">
        <v>768</v>
      </c>
      <c r="Y646" s="5123">
        <v>1</v>
      </c>
      <c r="Z646" s="5123">
        <v>1</v>
      </c>
      <c r="AA646" s="5123" t="s">
        <v>2136</v>
      </c>
      <c r="AB646" s="5123" t="s">
        <v>2136</v>
      </c>
      <c r="AC646" s="5123" t="s">
        <v>2137</v>
      </c>
      <c r="AD646" s="3326" t="s">
        <v>2035</v>
      </c>
      <c r="AE646" s="3093"/>
      <c r="AF646" s="1443" t="s">
        <v>857</v>
      </c>
      <c r="AG646" s="1440"/>
      <c r="AH646" s="3256">
        <v>3982</v>
      </c>
      <c r="AI646" s="1440" t="s">
        <v>2137</v>
      </c>
      <c r="AJ646" s="1443" t="s">
        <v>868</v>
      </c>
      <c r="AK646" s="3256" t="s">
        <v>2142</v>
      </c>
      <c r="AL646" s="259" t="s">
        <v>340</v>
      </c>
      <c r="AM646" s="1443" t="s">
        <v>340</v>
      </c>
      <c r="AN646" s="1436" t="s">
        <v>858</v>
      </c>
      <c r="AO646" s="1436">
        <v>8</v>
      </c>
      <c r="AP646" s="1436" t="s">
        <v>859</v>
      </c>
      <c r="AQ646" s="1436">
        <v>8</v>
      </c>
      <c r="AR646" s="1436"/>
      <c r="AS646" s="1436"/>
      <c r="AT646" s="1436"/>
      <c r="AU646" s="1436"/>
      <c r="AV646" s="860"/>
      <c r="AW646" s="4559" t="s">
        <v>2451</v>
      </c>
      <c r="AX646" s="4559" t="s">
        <v>2458</v>
      </c>
      <c r="AY646" s="4559"/>
    </row>
    <row r="647" spans="1:93" s="239" customFormat="1">
      <c r="A647" s="5711"/>
      <c r="B647" s="4561"/>
      <c r="C647" s="5692"/>
      <c r="D647" s="5705"/>
      <c r="E647" s="5120"/>
      <c r="F647" s="5120"/>
      <c r="G647" s="3811"/>
      <c r="H647" s="3811"/>
      <c r="I647" s="3811"/>
      <c r="J647" s="3811"/>
      <c r="K647" s="3811"/>
      <c r="L647" s="3811"/>
      <c r="M647" s="3811"/>
      <c r="N647" s="3811"/>
      <c r="O647" s="3811"/>
      <c r="P647" s="3811"/>
      <c r="Q647" s="1428"/>
      <c r="R647" s="1428"/>
      <c r="S647" s="5120"/>
      <c r="T647" s="5120"/>
      <c r="U647" s="5120"/>
      <c r="V647" s="5120"/>
      <c r="W647" s="5120"/>
      <c r="X647" s="5120"/>
      <c r="Y647" s="5120"/>
      <c r="Z647" s="5120"/>
      <c r="AA647" s="5120"/>
      <c r="AB647" s="5120"/>
      <c r="AC647" s="5120"/>
      <c r="AD647" s="3326" t="s">
        <v>2035</v>
      </c>
      <c r="AE647" s="3093"/>
      <c r="AF647" s="1443" t="s">
        <v>857</v>
      </c>
      <c r="AG647" s="1440"/>
      <c r="AH647" s="3256">
        <v>3992</v>
      </c>
      <c r="AI647" s="1440" t="s">
        <v>2137</v>
      </c>
      <c r="AJ647" s="1443" t="s">
        <v>379</v>
      </c>
      <c r="AK647" s="3256" t="s">
        <v>2142</v>
      </c>
      <c r="AL647" s="1440" t="s">
        <v>380</v>
      </c>
      <c r="AM647" s="1436" t="s">
        <v>380</v>
      </c>
      <c r="AN647" s="1436" t="s">
        <v>858</v>
      </c>
      <c r="AO647" s="1436">
        <v>2</v>
      </c>
      <c r="AP647" s="1436" t="s">
        <v>859</v>
      </c>
      <c r="AQ647" s="1436">
        <v>2</v>
      </c>
      <c r="AR647" s="1436"/>
      <c r="AS647" s="1436"/>
      <c r="AT647" s="1436"/>
      <c r="AU647" s="1436"/>
      <c r="AV647" s="860"/>
      <c r="AW647" s="4561"/>
      <c r="AX647" s="4561"/>
      <c r="AY647" s="4561"/>
    </row>
    <row r="648" spans="1:93">
      <c r="A648" s="5693" t="s">
        <v>4719</v>
      </c>
      <c r="B648" s="4559" t="s">
        <v>2463</v>
      </c>
      <c r="C648" s="5698" t="s">
        <v>3776</v>
      </c>
      <c r="D648" s="5775" t="s">
        <v>1742</v>
      </c>
      <c r="E648" s="5123" t="s">
        <v>2138</v>
      </c>
      <c r="F648" s="5123" t="s">
        <v>2343</v>
      </c>
      <c r="G648" s="3806" t="s">
        <v>2028</v>
      </c>
      <c r="H648" s="3806" t="s">
        <v>2028</v>
      </c>
      <c r="I648" s="3806" t="s">
        <v>2029</v>
      </c>
      <c r="J648" s="3806" t="s">
        <v>2029</v>
      </c>
      <c r="K648" s="3806">
        <v>6</v>
      </c>
      <c r="L648" s="3806">
        <v>0</v>
      </c>
      <c r="M648" s="3806">
        <v>12</v>
      </c>
      <c r="N648" s="3806">
        <v>6</v>
      </c>
      <c r="O648" s="3806">
        <v>0</v>
      </c>
      <c r="P648" s="3806">
        <v>12</v>
      </c>
      <c r="Q648" s="1426" t="s">
        <v>2140</v>
      </c>
      <c r="R648" s="1426" t="s">
        <v>2272</v>
      </c>
      <c r="S648" s="5123">
        <v>512</v>
      </c>
      <c r="T648" s="5123">
        <v>512</v>
      </c>
      <c r="U648" s="5123">
        <v>1120</v>
      </c>
      <c r="V648" s="5123">
        <v>416</v>
      </c>
      <c r="W648" s="5123">
        <v>416</v>
      </c>
      <c r="X648" s="5123">
        <v>832</v>
      </c>
      <c r="Y648" s="5123">
        <v>1</v>
      </c>
      <c r="Z648" s="5123">
        <v>1</v>
      </c>
      <c r="AA648" s="5123" t="s">
        <v>2136</v>
      </c>
      <c r="AB648" s="5123" t="s">
        <v>2136</v>
      </c>
      <c r="AC648" s="5123" t="s">
        <v>2137</v>
      </c>
      <c r="AD648" s="3326" t="s">
        <v>2035</v>
      </c>
      <c r="AE648" s="3093"/>
      <c r="AF648" s="1443" t="s">
        <v>857</v>
      </c>
      <c r="AG648" s="1443"/>
      <c r="AH648" s="3256">
        <v>3977</v>
      </c>
      <c r="AI648" s="1436" t="s">
        <v>2137</v>
      </c>
      <c r="AJ648" s="1443" t="s">
        <v>854</v>
      </c>
      <c r="AK648" s="3256" t="s">
        <v>2142</v>
      </c>
      <c r="AL648" s="122" t="s">
        <v>1219</v>
      </c>
      <c r="AM648" s="1436" t="s">
        <v>856</v>
      </c>
      <c r="AN648" s="1436" t="s">
        <v>858</v>
      </c>
      <c r="AO648" s="1436">
        <v>2</v>
      </c>
      <c r="AP648" s="1436" t="s">
        <v>859</v>
      </c>
      <c r="AQ648" s="1436">
        <v>2</v>
      </c>
      <c r="AR648" s="1436"/>
      <c r="AS648" s="1436"/>
      <c r="AT648" s="1436"/>
      <c r="AU648" s="1436"/>
      <c r="AV648" s="860"/>
      <c r="AW648" s="4559" t="s">
        <v>2451</v>
      </c>
      <c r="AX648" s="4559" t="s">
        <v>2458</v>
      </c>
      <c r="AY648" s="4559"/>
      <c r="CO648" s="237"/>
    </row>
    <row r="649" spans="1:93">
      <c r="A649" s="5683"/>
      <c r="B649" s="4560"/>
      <c r="C649" s="5691"/>
      <c r="D649" s="5704"/>
      <c r="E649" s="5119"/>
      <c r="F649" s="5119"/>
      <c r="G649" s="3807"/>
      <c r="H649" s="3807"/>
      <c r="I649" s="3807"/>
      <c r="J649" s="3807"/>
      <c r="K649" s="3807"/>
      <c r="L649" s="3807"/>
      <c r="M649" s="3807"/>
      <c r="N649" s="3807"/>
      <c r="O649" s="3807"/>
      <c r="P649" s="3807"/>
      <c r="Q649" s="1427"/>
      <c r="R649" s="1427"/>
      <c r="S649" s="5119"/>
      <c r="T649" s="5119"/>
      <c r="U649" s="5119"/>
      <c r="V649" s="5119"/>
      <c r="W649" s="5119"/>
      <c r="X649" s="5119"/>
      <c r="Y649" s="5119"/>
      <c r="Z649" s="5119"/>
      <c r="AA649" s="5119"/>
      <c r="AB649" s="5119"/>
      <c r="AC649" s="5119"/>
      <c r="AD649" s="3326" t="s">
        <v>2035</v>
      </c>
      <c r="AE649" s="3093"/>
      <c r="AF649" s="1443" t="s">
        <v>857</v>
      </c>
      <c r="AG649" s="1443"/>
      <c r="AH649" s="3256">
        <v>3997</v>
      </c>
      <c r="AI649" s="1436" t="s">
        <v>2137</v>
      </c>
      <c r="AJ649" s="1443" t="s">
        <v>868</v>
      </c>
      <c r="AK649" s="3256" t="s">
        <v>2142</v>
      </c>
      <c r="AL649" s="1443" t="s">
        <v>869</v>
      </c>
      <c r="AM649" s="1443" t="s">
        <v>869</v>
      </c>
      <c r="AN649" s="1436" t="s">
        <v>858</v>
      </c>
      <c r="AO649" s="1436">
        <v>8</v>
      </c>
      <c r="AP649" s="1436" t="s">
        <v>859</v>
      </c>
      <c r="AQ649" s="1436">
        <v>8</v>
      </c>
      <c r="AR649" s="1436"/>
      <c r="AS649" s="1436"/>
      <c r="AT649" s="1436"/>
      <c r="AU649" s="1436"/>
      <c r="AV649" s="860"/>
      <c r="AW649" s="4560"/>
      <c r="AX649" s="4560"/>
      <c r="AY649" s="4560"/>
      <c r="CO649" s="237"/>
    </row>
    <row r="650" spans="1:93">
      <c r="A650" s="5683"/>
      <c r="B650" s="4561"/>
      <c r="C650" s="5692"/>
      <c r="D650" s="5705"/>
      <c r="E650" s="5120"/>
      <c r="F650" s="5120"/>
      <c r="G650" s="3811"/>
      <c r="H650" s="3811"/>
      <c r="I650" s="3811"/>
      <c r="J650" s="3811"/>
      <c r="K650" s="3811"/>
      <c r="L650" s="3811"/>
      <c r="M650" s="3811"/>
      <c r="N650" s="3811"/>
      <c r="O650" s="3811"/>
      <c r="P650" s="3811"/>
      <c r="Q650" s="1428"/>
      <c r="R650" s="1428"/>
      <c r="S650" s="5120"/>
      <c r="T650" s="5120"/>
      <c r="U650" s="5120"/>
      <c r="V650" s="5120"/>
      <c r="W650" s="5120"/>
      <c r="X650" s="5120"/>
      <c r="Y650" s="5120"/>
      <c r="Z650" s="5120"/>
      <c r="AA650" s="5120"/>
      <c r="AB650" s="5120"/>
      <c r="AC650" s="5120"/>
      <c r="AD650" s="3326" t="s">
        <v>2035</v>
      </c>
      <c r="AE650" s="3093"/>
      <c r="AF650" s="1443" t="s">
        <v>857</v>
      </c>
      <c r="AG650" s="1443"/>
      <c r="AH650" s="3256">
        <v>3992</v>
      </c>
      <c r="AI650" s="1436" t="s">
        <v>2137</v>
      </c>
      <c r="AJ650" s="1443" t="s">
        <v>379</v>
      </c>
      <c r="AK650" s="3256" t="s">
        <v>2142</v>
      </c>
      <c r="AL650" s="1443" t="s">
        <v>380</v>
      </c>
      <c r="AM650" s="1443" t="s">
        <v>380</v>
      </c>
      <c r="AN650" s="1436" t="s">
        <v>858</v>
      </c>
      <c r="AO650" s="1436">
        <v>2</v>
      </c>
      <c r="AP650" s="1436" t="s">
        <v>859</v>
      </c>
      <c r="AQ650" s="1436">
        <v>2</v>
      </c>
      <c r="AR650" s="1436"/>
      <c r="AS650" s="1436"/>
      <c r="AT650" s="1436"/>
      <c r="AU650" s="1436"/>
      <c r="AV650" s="860"/>
      <c r="AW650" s="4561"/>
      <c r="AX650" s="4561"/>
      <c r="AY650" s="4561"/>
      <c r="CO650" s="237"/>
    </row>
    <row r="651" spans="1:93">
      <c r="A651" s="5683"/>
      <c r="B651" s="4559" t="s">
        <v>2463</v>
      </c>
      <c r="C651" s="5698" t="s">
        <v>3712</v>
      </c>
      <c r="D651" s="5775" t="s">
        <v>1743</v>
      </c>
      <c r="E651" s="5123" t="s">
        <v>2138</v>
      </c>
      <c r="F651" s="5123" t="s">
        <v>2344</v>
      </c>
      <c r="G651" s="3806" t="s">
        <v>2028</v>
      </c>
      <c r="H651" s="3806" t="s">
        <v>2028</v>
      </c>
      <c r="I651" s="3806" t="s">
        <v>2029</v>
      </c>
      <c r="J651" s="3806" t="s">
        <v>2029</v>
      </c>
      <c r="K651" s="3806">
        <v>6</v>
      </c>
      <c r="L651" s="3806">
        <v>0</v>
      </c>
      <c r="M651" s="3806">
        <v>12</v>
      </c>
      <c r="N651" s="3806">
        <v>6</v>
      </c>
      <c r="O651" s="3806">
        <v>0</v>
      </c>
      <c r="P651" s="3806">
        <v>12</v>
      </c>
      <c r="Q651" s="1427" t="s">
        <v>2140</v>
      </c>
      <c r="R651" s="1427" t="s">
        <v>2272</v>
      </c>
      <c r="S651" s="5123">
        <v>514</v>
      </c>
      <c r="T651" s="5123">
        <v>514</v>
      </c>
      <c r="U651" s="5123">
        <v>1728</v>
      </c>
      <c r="V651" s="5123">
        <v>416</v>
      </c>
      <c r="W651" s="5123">
        <v>416</v>
      </c>
      <c r="X651" s="5123">
        <v>832</v>
      </c>
      <c r="Y651" s="5123">
        <v>1</v>
      </c>
      <c r="Z651" s="5123">
        <v>1</v>
      </c>
      <c r="AA651" s="5123" t="s">
        <v>2136</v>
      </c>
      <c r="AB651" s="5123" t="s">
        <v>2136</v>
      </c>
      <c r="AC651" s="5123" t="s">
        <v>2137</v>
      </c>
      <c r="AD651" s="3322" t="s">
        <v>2035</v>
      </c>
      <c r="AE651" s="3087"/>
      <c r="AF651" s="1438" t="s">
        <v>857</v>
      </c>
      <c r="AG651" s="1438"/>
      <c r="AH651" s="3238">
        <v>3977</v>
      </c>
      <c r="AI651" s="1428" t="s">
        <v>2137</v>
      </c>
      <c r="AJ651" s="1438" t="s">
        <v>854</v>
      </c>
      <c r="AK651" s="3256" t="s">
        <v>2142</v>
      </c>
      <c r="AL651" s="1441" t="s">
        <v>1744</v>
      </c>
      <c r="AM651" s="1428" t="s">
        <v>856</v>
      </c>
      <c r="AN651" s="1428" t="s">
        <v>858</v>
      </c>
      <c r="AO651" s="1428">
        <v>2</v>
      </c>
      <c r="AP651" s="1428" t="s">
        <v>859</v>
      </c>
      <c r="AQ651" s="1428">
        <v>2</v>
      </c>
      <c r="AR651" s="1428"/>
      <c r="AS651" s="1428"/>
      <c r="AT651" s="1428"/>
      <c r="AU651" s="1428"/>
      <c r="AV651" s="2997"/>
      <c r="AW651" s="4559" t="s">
        <v>2451</v>
      </c>
      <c r="AX651" s="4559" t="s">
        <v>2458</v>
      </c>
      <c r="AY651" s="4559"/>
      <c r="CO651" s="237"/>
    </row>
    <row r="652" spans="1:93">
      <c r="A652" s="5683"/>
      <c r="B652" s="4560"/>
      <c r="C652" s="5691"/>
      <c r="D652" s="5704"/>
      <c r="E652" s="5119"/>
      <c r="F652" s="5119"/>
      <c r="G652" s="3807"/>
      <c r="H652" s="3807"/>
      <c r="I652" s="3807"/>
      <c r="J652" s="3807"/>
      <c r="K652" s="3807"/>
      <c r="L652" s="3807"/>
      <c r="M652" s="3807"/>
      <c r="N652" s="3807"/>
      <c r="O652" s="3807"/>
      <c r="P652" s="3807"/>
      <c r="Q652" s="1427"/>
      <c r="R652" s="1427"/>
      <c r="S652" s="5119"/>
      <c r="T652" s="5119"/>
      <c r="U652" s="5119"/>
      <c r="V652" s="5119"/>
      <c r="W652" s="5119"/>
      <c r="X652" s="5119"/>
      <c r="Y652" s="5119"/>
      <c r="Z652" s="5119"/>
      <c r="AA652" s="5119"/>
      <c r="AB652" s="5119"/>
      <c r="AC652" s="5119"/>
      <c r="AD652" s="3326" t="s">
        <v>2035</v>
      </c>
      <c r="AE652" s="3093"/>
      <c r="AF652" s="1443" t="s">
        <v>857</v>
      </c>
      <c r="AG652" s="1443"/>
      <c r="AH652" s="3256">
        <v>3982</v>
      </c>
      <c r="AI652" s="1436" t="s">
        <v>2137</v>
      </c>
      <c r="AJ652" s="1443" t="s">
        <v>868</v>
      </c>
      <c r="AK652" s="3256" t="s">
        <v>2142</v>
      </c>
      <c r="AL652" s="1443" t="s">
        <v>869</v>
      </c>
      <c r="AM652" s="1443" t="s">
        <v>869</v>
      </c>
      <c r="AN652" s="1436" t="s">
        <v>858</v>
      </c>
      <c r="AO652" s="1436">
        <v>8</v>
      </c>
      <c r="AP652" s="1436" t="s">
        <v>859</v>
      </c>
      <c r="AQ652" s="1436">
        <v>8</v>
      </c>
      <c r="AR652" s="1428"/>
      <c r="AS652" s="1428"/>
      <c r="AT652" s="1428"/>
      <c r="AU652" s="1428"/>
      <c r="AV652" s="2997"/>
      <c r="AW652" s="4560"/>
      <c r="AX652" s="4560"/>
      <c r="AY652" s="4560"/>
      <c r="CO652" s="237"/>
    </row>
    <row r="653" spans="1:93">
      <c r="A653" s="5683"/>
      <c r="B653" s="4561"/>
      <c r="C653" s="5692"/>
      <c r="D653" s="5705"/>
      <c r="E653" s="5120"/>
      <c r="F653" s="5120"/>
      <c r="G653" s="3811"/>
      <c r="H653" s="3811"/>
      <c r="I653" s="3811"/>
      <c r="J653" s="3811"/>
      <c r="K653" s="3811"/>
      <c r="L653" s="3811"/>
      <c r="M653" s="3811"/>
      <c r="N653" s="3811"/>
      <c r="O653" s="3811"/>
      <c r="P653" s="3811"/>
      <c r="Q653" s="1428"/>
      <c r="R653" s="1428"/>
      <c r="S653" s="5120"/>
      <c r="T653" s="5120"/>
      <c r="U653" s="5120"/>
      <c r="V653" s="5120"/>
      <c r="W653" s="5120"/>
      <c r="X653" s="5120"/>
      <c r="Y653" s="5120"/>
      <c r="Z653" s="5120"/>
      <c r="AA653" s="5120"/>
      <c r="AB653" s="5120"/>
      <c r="AC653" s="5120"/>
      <c r="AD653" s="3326" t="s">
        <v>2035</v>
      </c>
      <c r="AE653" s="3093"/>
      <c r="AF653" s="1443" t="s">
        <v>857</v>
      </c>
      <c r="AG653" s="1443"/>
      <c r="AH653" s="3256">
        <v>3992</v>
      </c>
      <c r="AI653" s="1436" t="s">
        <v>2137</v>
      </c>
      <c r="AJ653" s="1443" t="s">
        <v>379</v>
      </c>
      <c r="AK653" s="3256" t="s">
        <v>2142</v>
      </c>
      <c r="AL653" s="1443" t="s">
        <v>380</v>
      </c>
      <c r="AM653" s="1443" t="s">
        <v>380</v>
      </c>
      <c r="AN653" s="1436" t="s">
        <v>858</v>
      </c>
      <c r="AO653" s="1436">
        <v>2</v>
      </c>
      <c r="AP653" s="1436" t="s">
        <v>859</v>
      </c>
      <c r="AQ653" s="1436">
        <v>2</v>
      </c>
      <c r="AR653" s="1428"/>
      <c r="AS653" s="1428"/>
      <c r="AT653" s="1428"/>
      <c r="AU653" s="1428"/>
      <c r="AV653" s="2997"/>
      <c r="AW653" s="4561"/>
      <c r="AX653" s="4561"/>
      <c r="AY653" s="4561"/>
      <c r="CO653" s="237"/>
    </row>
    <row r="654" spans="1:93">
      <c r="A654" s="5683"/>
      <c r="B654" s="4559" t="s">
        <v>2463</v>
      </c>
      <c r="C654" s="5698" t="s">
        <v>3778</v>
      </c>
      <c r="D654" s="5775" t="s">
        <v>953</v>
      </c>
      <c r="E654" s="5123" t="s">
        <v>2138</v>
      </c>
      <c r="F654" s="5123" t="s">
        <v>2345</v>
      </c>
      <c r="G654" s="3806" t="s">
        <v>2028</v>
      </c>
      <c r="H654" s="3806" t="s">
        <v>2028</v>
      </c>
      <c r="I654" s="3806" t="s">
        <v>2029</v>
      </c>
      <c r="J654" s="3806" t="s">
        <v>2029</v>
      </c>
      <c r="K654" s="3806">
        <v>6</v>
      </c>
      <c r="L654" s="3806">
        <v>0</v>
      </c>
      <c r="M654" s="3806">
        <v>12</v>
      </c>
      <c r="N654" s="3806">
        <v>6</v>
      </c>
      <c r="O654" s="3806">
        <v>0</v>
      </c>
      <c r="P654" s="3806">
        <v>12</v>
      </c>
      <c r="Q654" s="1427" t="s">
        <v>2140</v>
      </c>
      <c r="R654" s="1427" t="s">
        <v>2272</v>
      </c>
      <c r="S654" s="5123">
        <v>645</v>
      </c>
      <c r="T654" s="5123">
        <v>645</v>
      </c>
      <c r="U654" s="5123">
        <v>2656</v>
      </c>
      <c r="V654" s="5123">
        <v>384</v>
      </c>
      <c r="W654" s="5123">
        <v>384</v>
      </c>
      <c r="X654" s="5123">
        <v>576</v>
      </c>
      <c r="Y654" s="5123">
        <v>1</v>
      </c>
      <c r="Z654" s="5123">
        <v>1</v>
      </c>
      <c r="AA654" s="5123" t="s">
        <v>2136</v>
      </c>
      <c r="AB654" s="5123" t="s">
        <v>2136</v>
      </c>
      <c r="AC654" s="5123" t="s">
        <v>2137</v>
      </c>
      <c r="AD654" s="3322" t="s">
        <v>2035</v>
      </c>
      <c r="AE654" s="3087"/>
      <c r="AF654" s="1438" t="s">
        <v>857</v>
      </c>
      <c r="AG654" s="1438"/>
      <c r="AH654" s="3238">
        <v>3977</v>
      </c>
      <c r="AI654" s="1428" t="s">
        <v>2137</v>
      </c>
      <c r="AJ654" s="1438" t="s">
        <v>854</v>
      </c>
      <c r="AK654" s="3256" t="s">
        <v>2142</v>
      </c>
      <c r="AL654" s="1441" t="s">
        <v>165</v>
      </c>
      <c r="AM654" s="1428" t="s">
        <v>856</v>
      </c>
      <c r="AN654" s="1428" t="s">
        <v>858</v>
      </c>
      <c r="AO654" s="1428">
        <v>2</v>
      </c>
      <c r="AP654" s="1428" t="s">
        <v>859</v>
      </c>
      <c r="AQ654" s="1428">
        <v>2</v>
      </c>
      <c r="AR654" s="1428"/>
      <c r="AS654" s="1428"/>
      <c r="AT654" s="1428"/>
      <c r="AU654" s="1428"/>
      <c r="AV654" s="2997"/>
      <c r="AW654" s="4559" t="s">
        <v>2451</v>
      </c>
      <c r="AX654" s="4559" t="s">
        <v>2458</v>
      </c>
      <c r="AY654" s="4559"/>
      <c r="CO654" s="237"/>
    </row>
    <row r="655" spans="1:93">
      <c r="A655" s="5683"/>
      <c r="B655" s="4560"/>
      <c r="C655" s="5691"/>
      <c r="D655" s="5704"/>
      <c r="E655" s="5119"/>
      <c r="F655" s="5119"/>
      <c r="G655" s="3807"/>
      <c r="H655" s="3807"/>
      <c r="I655" s="3807"/>
      <c r="J655" s="3807"/>
      <c r="K655" s="3807"/>
      <c r="L655" s="3807"/>
      <c r="M655" s="3807"/>
      <c r="N655" s="3807"/>
      <c r="O655" s="3807"/>
      <c r="P655" s="3807"/>
      <c r="Q655" s="1427"/>
      <c r="R655" s="1427"/>
      <c r="S655" s="5119"/>
      <c r="T655" s="5119"/>
      <c r="U655" s="5119"/>
      <c r="V655" s="5119"/>
      <c r="W655" s="5119"/>
      <c r="X655" s="5119"/>
      <c r="Y655" s="5119"/>
      <c r="Z655" s="5119"/>
      <c r="AA655" s="5119"/>
      <c r="AB655" s="5119"/>
      <c r="AC655" s="5119"/>
      <c r="AD655" s="3326" t="s">
        <v>2035</v>
      </c>
      <c r="AE655" s="3093"/>
      <c r="AF655" s="1443" t="s">
        <v>857</v>
      </c>
      <c r="AG655" s="1443"/>
      <c r="AH655" s="3256">
        <v>3982</v>
      </c>
      <c r="AI655" s="1436" t="s">
        <v>2137</v>
      </c>
      <c r="AJ655" s="1443" t="s">
        <v>868</v>
      </c>
      <c r="AK655" s="3256" t="s">
        <v>2142</v>
      </c>
      <c r="AL655" s="1443" t="s">
        <v>869</v>
      </c>
      <c r="AM655" s="1443" t="s">
        <v>869</v>
      </c>
      <c r="AN655" s="1436" t="s">
        <v>858</v>
      </c>
      <c r="AO655" s="1436">
        <v>8</v>
      </c>
      <c r="AP655" s="1436" t="s">
        <v>859</v>
      </c>
      <c r="AQ655" s="1436">
        <v>8</v>
      </c>
      <c r="AR655" s="1436"/>
      <c r="AS655" s="1436"/>
      <c r="AT655" s="1436"/>
      <c r="AU655" s="1436"/>
      <c r="AV655" s="860"/>
      <c r="AW655" s="4560"/>
      <c r="AX655" s="4560"/>
      <c r="AY655" s="4560"/>
      <c r="CO655" s="237"/>
    </row>
    <row r="656" spans="1:93">
      <c r="A656" s="5683"/>
      <c r="B656" s="4561"/>
      <c r="C656" s="5692"/>
      <c r="D656" s="5705"/>
      <c r="E656" s="5120"/>
      <c r="F656" s="5120"/>
      <c r="G656" s="3811"/>
      <c r="H656" s="3811"/>
      <c r="I656" s="3811"/>
      <c r="J656" s="3811"/>
      <c r="K656" s="3811"/>
      <c r="L656" s="3811"/>
      <c r="M656" s="3811"/>
      <c r="N656" s="3811"/>
      <c r="O656" s="3811"/>
      <c r="P656" s="3811"/>
      <c r="Q656" s="1428"/>
      <c r="R656" s="1428"/>
      <c r="S656" s="5120"/>
      <c r="T656" s="5120"/>
      <c r="U656" s="5120"/>
      <c r="V656" s="5120"/>
      <c r="W656" s="5120"/>
      <c r="X656" s="5120"/>
      <c r="Y656" s="5120"/>
      <c r="Z656" s="5120"/>
      <c r="AA656" s="5120"/>
      <c r="AB656" s="5120"/>
      <c r="AC656" s="5120"/>
      <c r="AD656" s="3326" t="s">
        <v>2035</v>
      </c>
      <c r="AE656" s="3093"/>
      <c r="AF656" s="1443" t="s">
        <v>857</v>
      </c>
      <c r="AG656" s="1443"/>
      <c r="AH656" s="3256">
        <v>3992</v>
      </c>
      <c r="AI656" s="1436" t="s">
        <v>2137</v>
      </c>
      <c r="AJ656" s="1443" t="s">
        <v>379</v>
      </c>
      <c r="AK656" s="3256" t="s">
        <v>2142</v>
      </c>
      <c r="AL656" s="1443" t="s">
        <v>380</v>
      </c>
      <c r="AM656" s="1443" t="s">
        <v>380</v>
      </c>
      <c r="AN656" s="1436" t="s">
        <v>858</v>
      </c>
      <c r="AO656" s="1436">
        <v>2</v>
      </c>
      <c r="AP656" s="1436" t="s">
        <v>859</v>
      </c>
      <c r="AQ656" s="1436">
        <v>2</v>
      </c>
      <c r="AR656" s="1436"/>
      <c r="AS656" s="1436"/>
      <c r="AT656" s="1436"/>
      <c r="AU656" s="1436"/>
      <c r="AV656" s="860"/>
      <c r="AW656" s="4561"/>
      <c r="AX656" s="4561"/>
      <c r="AY656" s="4561"/>
      <c r="CO656" s="237"/>
    </row>
    <row r="657" spans="1:93">
      <c r="A657" s="5683"/>
      <c r="B657" s="4559" t="s">
        <v>2463</v>
      </c>
      <c r="C657" s="5698" t="s">
        <v>3713</v>
      </c>
      <c r="D657" s="5775" t="s">
        <v>1163</v>
      </c>
      <c r="E657" s="5123" t="s">
        <v>2138</v>
      </c>
      <c r="F657" s="5123" t="s">
        <v>2346</v>
      </c>
      <c r="G657" s="3806" t="s">
        <v>2028</v>
      </c>
      <c r="H657" s="3806" t="s">
        <v>2028</v>
      </c>
      <c r="I657" s="3806" t="s">
        <v>2029</v>
      </c>
      <c r="J657" s="3806" t="s">
        <v>2029</v>
      </c>
      <c r="K657" s="3806">
        <v>6</v>
      </c>
      <c r="L657" s="3806">
        <v>0</v>
      </c>
      <c r="M657" s="3806">
        <v>12</v>
      </c>
      <c r="N657" s="3806">
        <v>6</v>
      </c>
      <c r="O657" s="3806">
        <v>0</v>
      </c>
      <c r="P657" s="3806">
        <v>12</v>
      </c>
      <c r="Q657" s="1426" t="s">
        <v>2140</v>
      </c>
      <c r="R657" s="1426" t="s">
        <v>2272</v>
      </c>
      <c r="S657" s="5123">
        <v>643</v>
      </c>
      <c r="T657" s="5123">
        <v>643</v>
      </c>
      <c r="U657" s="5123">
        <v>5162</v>
      </c>
      <c r="V657" s="5123">
        <v>384</v>
      </c>
      <c r="W657" s="5123">
        <v>384</v>
      </c>
      <c r="X657" s="5123">
        <v>896</v>
      </c>
      <c r="Y657" s="5123">
        <v>1</v>
      </c>
      <c r="Z657" s="5123">
        <v>1</v>
      </c>
      <c r="AA657" s="5123" t="s">
        <v>2136</v>
      </c>
      <c r="AB657" s="5123" t="s">
        <v>2136</v>
      </c>
      <c r="AC657" s="5123" t="s">
        <v>2137</v>
      </c>
      <c r="AD657" s="3326" t="s">
        <v>2035</v>
      </c>
      <c r="AE657" s="3093"/>
      <c r="AF657" s="1443" t="s">
        <v>857</v>
      </c>
      <c r="AG657" s="1443"/>
      <c r="AH657" s="3238">
        <v>3977</v>
      </c>
      <c r="AI657" s="1436" t="s">
        <v>2137</v>
      </c>
      <c r="AJ657" s="1443" t="s">
        <v>854</v>
      </c>
      <c r="AK657" s="3256" t="s">
        <v>2142</v>
      </c>
      <c r="AL657" s="1438" t="s">
        <v>1218</v>
      </c>
      <c r="AM657" s="1428" t="s">
        <v>1219</v>
      </c>
      <c r="AN657" s="1436" t="s">
        <v>858</v>
      </c>
      <c r="AO657" s="1436">
        <v>2</v>
      </c>
      <c r="AP657" s="1436" t="s">
        <v>859</v>
      </c>
      <c r="AQ657" s="1436">
        <v>2</v>
      </c>
      <c r="AR657" s="1436"/>
      <c r="AS657" s="1436"/>
      <c r="AT657" s="1436"/>
      <c r="AU657" s="1436"/>
      <c r="AV657" s="860"/>
      <c r="AW657" s="4559" t="s">
        <v>2451</v>
      </c>
      <c r="AX657" s="4559" t="s">
        <v>2458</v>
      </c>
      <c r="AY657" s="4559"/>
      <c r="CO657" s="237"/>
    </row>
    <row r="658" spans="1:93">
      <c r="A658" s="5683"/>
      <c r="B658" s="4560"/>
      <c r="C658" s="5691"/>
      <c r="D658" s="5704"/>
      <c r="E658" s="5119"/>
      <c r="F658" s="5119"/>
      <c r="G658" s="3807"/>
      <c r="H658" s="3807"/>
      <c r="I658" s="3807"/>
      <c r="J658" s="3807"/>
      <c r="K658" s="3807"/>
      <c r="L658" s="3807"/>
      <c r="M658" s="3807"/>
      <c r="N658" s="3807"/>
      <c r="O658" s="3807"/>
      <c r="P658" s="3807"/>
      <c r="Q658" s="1427"/>
      <c r="R658" s="1427"/>
      <c r="S658" s="5119"/>
      <c r="T658" s="5119"/>
      <c r="U658" s="5119"/>
      <c r="V658" s="5119"/>
      <c r="W658" s="5119"/>
      <c r="X658" s="5119"/>
      <c r="Y658" s="5119"/>
      <c r="Z658" s="5119"/>
      <c r="AA658" s="5119"/>
      <c r="AB658" s="5119"/>
      <c r="AC658" s="5119"/>
      <c r="AD658" s="3326" t="s">
        <v>2035</v>
      </c>
      <c r="AE658" s="3093"/>
      <c r="AF658" s="1443" t="s">
        <v>857</v>
      </c>
      <c r="AG658" s="1443"/>
      <c r="AH658" s="3256">
        <v>3982</v>
      </c>
      <c r="AI658" s="1436" t="s">
        <v>2137</v>
      </c>
      <c r="AJ658" s="1443" t="s">
        <v>868</v>
      </c>
      <c r="AK658" s="3256" t="s">
        <v>2142</v>
      </c>
      <c r="AL658" s="1443" t="s">
        <v>869</v>
      </c>
      <c r="AM658" s="1443" t="s">
        <v>869</v>
      </c>
      <c r="AN658" s="1436" t="s">
        <v>858</v>
      </c>
      <c r="AO658" s="1436">
        <v>8</v>
      </c>
      <c r="AP658" s="1436" t="s">
        <v>859</v>
      </c>
      <c r="AQ658" s="1436">
        <v>8</v>
      </c>
      <c r="AR658" s="1436"/>
      <c r="AS658" s="1436"/>
      <c r="AT658" s="1436"/>
      <c r="AU658" s="1436"/>
      <c r="AV658" s="860"/>
      <c r="AW658" s="4560"/>
      <c r="AX658" s="4560"/>
      <c r="AY658" s="4560"/>
      <c r="CO658" s="237"/>
    </row>
    <row r="659" spans="1:93">
      <c r="A659" s="5683"/>
      <c r="B659" s="4561"/>
      <c r="C659" s="5692"/>
      <c r="D659" s="5705"/>
      <c r="E659" s="5120"/>
      <c r="F659" s="5120"/>
      <c r="G659" s="3811"/>
      <c r="H659" s="3811"/>
      <c r="I659" s="3811"/>
      <c r="J659" s="3811"/>
      <c r="K659" s="3811"/>
      <c r="L659" s="3811"/>
      <c r="M659" s="3811"/>
      <c r="N659" s="3811"/>
      <c r="O659" s="3811"/>
      <c r="P659" s="3811"/>
      <c r="Q659" s="1428"/>
      <c r="R659" s="1428"/>
      <c r="S659" s="5120"/>
      <c r="T659" s="5120"/>
      <c r="U659" s="5120"/>
      <c r="V659" s="5120"/>
      <c r="W659" s="5120"/>
      <c r="X659" s="5120"/>
      <c r="Y659" s="5120"/>
      <c r="Z659" s="5120"/>
      <c r="AA659" s="5120"/>
      <c r="AB659" s="5120"/>
      <c r="AC659" s="5120"/>
      <c r="AD659" s="3326" t="s">
        <v>2035</v>
      </c>
      <c r="AE659" s="3093"/>
      <c r="AF659" s="1443" t="s">
        <v>857</v>
      </c>
      <c r="AG659" s="1443"/>
      <c r="AH659" s="3256">
        <v>3992</v>
      </c>
      <c r="AI659" s="1436" t="s">
        <v>2137</v>
      </c>
      <c r="AJ659" s="1443" t="s">
        <v>379</v>
      </c>
      <c r="AK659" s="3256" t="s">
        <v>2142</v>
      </c>
      <c r="AL659" s="1443" t="s">
        <v>380</v>
      </c>
      <c r="AM659" s="1443" t="s">
        <v>380</v>
      </c>
      <c r="AN659" s="1436" t="s">
        <v>858</v>
      </c>
      <c r="AO659" s="1436">
        <v>2</v>
      </c>
      <c r="AP659" s="1436" t="s">
        <v>859</v>
      </c>
      <c r="AQ659" s="1436">
        <v>2</v>
      </c>
      <c r="AR659" s="1436"/>
      <c r="AS659" s="1436"/>
      <c r="AT659" s="1436"/>
      <c r="AU659" s="1436"/>
      <c r="AV659" s="860"/>
      <c r="AW659" s="4561"/>
      <c r="AX659" s="4561"/>
      <c r="AY659" s="4561"/>
      <c r="CO659" s="237"/>
    </row>
    <row r="660" spans="1:93">
      <c r="A660" s="5683"/>
      <c r="B660" s="4559" t="s">
        <v>2463</v>
      </c>
      <c r="C660" s="5698" t="s">
        <v>3714</v>
      </c>
      <c r="D660" s="5775" t="s">
        <v>1164</v>
      </c>
      <c r="E660" s="5123" t="s">
        <v>2144</v>
      </c>
      <c r="F660" s="5123" t="s">
        <v>2347</v>
      </c>
      <c r="G660" s="3806" t="s">
        <v>2028</v>
      </c>
      <c r="H660" s="3806" t="s">
        <v>2028</v>
      </c>
      <c r="I660" s="3806" t="s">
        <v>2029</v>
      </c>
      <c r="J660" s="3806" t="s">
        <v>2029</v>
      </c>
      <c r="K660" s="3806">
        <v>6</v>
      </c>
      <c r="L660" s="3806">
        <v>0</v>
      </c>
      <c r="M660" s="3806">
        <v>31</v>
      </c>
      <c r="N660" s="3806">
        <v>6</v>
      </c>
      <c r="O660" s="3806">
        <v>0</v>
      </c>
      <c r="P660" s="3806">
        <v>31</v>
      </c>
      <c r="Q660" s="1426" t="s">
        <v>2140</v>
      </c>
      <c r="R660" s="1426" t="s">
        <v>2272</v>
      </c>
      <c r="S660" s="5123">
        <v>5167</v>
      </c>
      <c r="T660" s="5123">
        <v>5167</v>
      </c>
      <c r="U660" s="5123">
        <v>12542</v>
      </c>
      <c r="V660" s="5123">
        <v>512</v>
      </c>
      <c r="W660" s="5123">
        <v>512</v>
      </c>
      <c r="X660" s="5123">
        <v>1046</v>
      </c>
      <c r="Y660" s="5123">
        <v>4</v>
      </c>
      <c r="Z660" s="5123">
        <v>2</v>
      </c>
      <c r="AA660" s="5123" t="s">
        <v>2032</v>
      </c>
      <c r="AB660" s="5123" t="s">
        <v>2033</v>
      </c>
      <c r="AC660" s="5123" t="s">
        <v>2137</v>
      </c>
      <c r="AD660" s="3326" t="s">
        <v>2035</v>
      </c>
      <c r="AE660" s="3093"/>
      <c r="AF660" s="1443" t="s">
        <v>857</v>
      </c>
      <c r="AG660" s="1443"/>
      <c r="AH660" s="3238">
        <v>3977</v>
      </c>
      <c r="AI660" s="1436" t="s">
        <v>2137</v>
      </c>
      <c r="AJ660" s="1443" t="s">
        <v>854</v>
      </c>
      <c r="AK660" s="3256" t="s">
        <v>2142</v>
      </c>
      <c r="AL660" s="1443" t="s">
        <v>1135</v>
      </c>
      <c r="AM660" s="1436" t="s">
        <v>1134</v>
      </c>
      <c r="AN660" s="1436" t="s">
        <v>858</v>
      </c>
      <c r="AO660" s="1436">
        <v>2</v>
      </c>
      <c r="AP660" s="1436" t="s">
        <v>859</v>
      </c>
      <c r="AQ660" s="1436">
        <v>2</v>
      </c>
      <c r="AR660" s="1436"/>
      <c r="AS660" s="1436"/>
      <c r="AT660" s="1436"/>
      <c r="AU660" s="1436"/>
      <c r="AV660" s="860"/>
      <c r="AW660" s="4559" t="s">
        <v>2466</v>
      </c>
      <c r="AX660" s="4559" t="s">
        <v>2458</v>
      </c>
      <c r="AY660" s="4559"/>
      <c r="CO660" s="237"/>
    </row>
    <row r="661" spans="1:93">
      <c r="A661" s="5683"/>
      <c r="B661" s="4560"/>
      <c r="C661" s="5691"/>
      <c r="D661" s="5704"/>
      <c r="E661" s="5119"/>
      <c r="F661" s="5119"/>
      <c r="G661" s="3807"/>
      <c r="H661" s="3807"/>
      <c r="I661" s="3807"/>
      <c r="J661" s="3807"/>
      <c r="K661" s="3807"/>
      <c r="L661" s="3807"/>
      <c r="M661" s="3807"/>
      <c r="N661" s="3807"/>
      <c r="O661" s="3807"/>
      <c r="P661" s="3807"/>
      <c r="Q661" s="1427"/>
      <c r="R661" s="1427"/>
      <c r="S661" s="5119"/>
      <c r="T661" s="5119"/>
      <c r="U661" s="5119"/>
      <c r="V661" s="5119"/>
      <c r="W661" s="5119"/>
      <c r="X661" s="5119"/>
      <c r="Y661" s="5119"/>
      <c r="Z661" s="5119"/>
      <c r="AA661" s="5119"/>
      <c r="AB661" s="5119"/>
      <c r="AC661" s="5119"/>
      <c r="AD661" s="3326" t="s">
        <v>2035</v>
      </c>
      <c r="AE661" s="3093"/>
      <c r="AF661" s="1443" t="s">
        <v>857</v>
      </c>
      <c r="AG661" s="1443"/>
      <c r="AH661" s="3256">
        <v>3982</v>
      </c>
      <c r="AI661" s="1436" t="s">
        <v>2137</v>
      </c>
      <c r="AJ661" s="1443" t="s">
        <v>868</v>
      </c>
      <c r="AK661" s="3256" t="s">
        <v>2142</v>
      </c>
      <c r="AL661" s="1443" t="s">
        <v>869</v>
      </c>
      <c r="AM661" s="1443" t="s">
        <v>869</v>
      </c>
      <c r="AN661" s="1436" t="s">
        <v>858</v>
      </c>
      <c r="AO661" s="1436">
        <v>8</v>
      </c>
      <c r="AP661" s="1436" t="s">
        <v>859</v>
      </c>
      <c r="AQ661" s="1436">
        <v>8</v>
      </c>
      <c r="AR661" s="1436"/>
      <c r="AS661" s="1436"/>
      <c r="AT661" s="1436"/>
      <c r="AU661" s="1436"/>
      <c r="AV661" s="860"/>
      <c r="AW661" s="4560"/>
      <c r="AX661" s="4560"/>
      <c r="AY661" s="4560"/>
      <c r="CO661" s="237"/>
    </row>
    <row r="662" spans="1:93">
      <c r="A662" s="5683"/>
      <c r="B662" s="4561"/>
      <c r="C662" s="5692"/>
      <c r="D662" s="5705"/>
      <c r="E662" s="5120"/>
      <c r="F662" s="5120"/>
      <c r="G662" s="3811"/>
      <c r="H662" s="3811"/>
      <c r="I662" s="3811"/>
      <c r="J662" s="3811"/>
      <c r="K662" s="3811"/>
      <c r="L662" s="3811"/>
      <c r="M662" s="3811"/>
      <c r="N662" s="3811"/>
      <c r="O662" s="3811"/>
      <c r="P662" s="3811"/>
      <c r="Q662" s="1428"/>
      <c r="R662" s="1428"/>
      <c r="S662" s="5120"/>
      <c r="T662" s="5120"/>
      <c r="U662" s="5120"/>
      <c r="V662" s="5120"/>
      <c r="W662" s="5120"/>
      <c r="X662" s="5120"/>
      <c r="Y662" s="5120"/>
      <c r="Z662" s="5120"/>
      <c r="AA662" s="5120"/>
      <c r="AB662" s="5120"/>
      <c r="AC662" s="5120"/>
      <c r="AD662" s="3326" t="s">
        <v>2035</v>
      </c>
      <c r="AE662" s="3093"/>
      <c r="AF662" s="1443" t="s">
        <v>857</v>
      </c>
      <c r="AG662" s="1443"/>
      <c r="AH662" s="3256">
        <v>3992</v>
      </c>
      <c r="AI662" s="1436" t="s">
        <v>2137</v>
      </c>
      <c r="AJ662" s="1443" t="s">
        <v>379</v>
      </c>
      <c r="AK662" s="3256" t="s">
        <v>2142</v>
      </c>
      <c r="AL662" s="1443" t="s">
        <v>380</v>
      </c>
      <c r="AM662" s="1443" t="s">
        <v>380</v>
      </c>
      <c r="AN662" s="1436" t="s">
        <v>858</v>
      </c>
      <c r="AO662" s="1436">
        <v>2</v>
      </c>
      <c r="AP662" s="1436" t="s">
        <v>859</v>
      </c>
      <c r="AQ662" s="1436">
        <v>2</v>
      </c>
      <c r="AR662" s="1436"/>
      <c r="AS662" s="1436"/>
      <c r="AT662" s="1436"/>
      <c r="AU662" s="1436"/>
      <c r="AV662" s="860"/>
      <c r="AW662" s="4561"/>
      <c r="AX662" s="4561"/>
      <c r="AY662" s="4561"/>
      <c r="CO662" s="237"/>
    </row>
    <row r="663" spans="1:93">
      <c r="A663" s="5683"/>
      <c r="B663" s="4559" t="s">
        <v>2463</v>
      </c>
      <c r="C663" s="5698" t="s">
        <v>3715</v>
      </c>
      <c r="D663" s="5775" t="s">
        <v>1165</v>
      </c>
      <c r="E663" s="5123" t="s">
        <v>2144</v>
      </c>
      <c r="F663" s="5123" t="s">
        <v>2348</v>
      </c>
      <c r="G663" s="3806" t="s">
        <v>2028</v>
      </c>
      <c r="H663" s="3806" t="s">
        <v>2028</v>
      </c>
      <c r="I663" s="3806" t="s">
        <v>2029</v>
      </c>
      <c r="J663" s="3806" t="s">
        <v>2029</v>
      </c>
      <c r="K663" s="3806">
        <v>6</v>
      </c>
      <c r="L663" s="3806">
        <v>0</v>
      </c>
      <c r="M663" s="3806">
        <v>31</v>
      </c>
      <c r="N663" s="3806">
        <v>6</v>
      </c>
      <c r="O663" s="3806">
        <v>0</v>
      </c>
      <c r="P663" s="3806">
        <v>31</v>
      </c>
      <c r="Q663" s="1426" t="s">
        <v>2140</v>
      </c>
      <c r="R663" s="1426" t="s">
        <v>2272</v>
      </c>
      <c r="S663" s="5123">
        <v>12547</v>
      </c>
      <c r="T663" s="5123">
        <v>12547</v>
      </c>
      <c r="U663" s="5123">
        <v>23968</v>
      </c>
      <c r="V663" s="5123">
        <v>512</v>
      </c>
      <c r="W663" s="5123">
        <v>512</v>
      </c>
      <c r="X663" s="5123">
        <v>1168</v>
      </c>
      <c r="Y663" s="5123">
        <v>4</v>
      </c>
      <c r="Z663" s="5123">
        <v>2</v>
      </c>
      <c r="AA663" s="5123" t="s">
        <v>2032</v>
      </c>
      <c r="AB663" s="5123" t="s">
        <v>2033</v>
      </c>
      <c r="AC663" s="5123" t="s">
        <v>2137</v>
      </c>
      <c r="AD663" s="3326" t="s">
        <v>2035</v>
      </c>
      <c r="AE663" s="3093"/>
      <c r="AF663" s="1443" t="s">
        <v>857</v>
      </c>
      <c r="AG663" s="1443"/>
      <c r="AH663" s="3238">
        <v>3977</v>
      </c>
      <c r="AI663" s="1436" t="s">
        <v>2137</v>
      </c>
      <c r="AJ663" s="1443" t="s">
        <v>854</v>
      </c>
      <c r="AK663" s="3256" t="s">
        <v>2142</v>
      </c>
      <c r="AL663" s="1443" t="s">
        <v>866</v>
      </c>
      <c r="AM663" s="1436" t="s">
        <v>867</v>
      </c>
      <c r="AN663" s="1436" t="s">
        <v>858</v>
      </c>
      <c r="AO663" s="1436">
        <v>2</v>
      </c>
      <c r="AP663" s="1436" t="s">
        <v>859</v>
      </c>
      <c r="AQ663" s="1436">
        <v>2</v>
      </c>
      <c r="AR663" s="1436"/>
      <c r="AS663" s="1436"/>
      <c r="AT663" s="1436"/>
      <c r="AU663" s="1436"/>
      <c r="AV663" s="860"/>
      <c r="AW663" s="4559" t="s">
        <v>2468</v>
      </c>
      <c r="AX663" s="4559" t="s">
        <v>2458</v>
      </c>
      <c r="AY663" s="4559"/>
      <c r="CO663" s="237"/>
    </row>
    <row r="664" spans="1:93">
      <c r="A664" s="5683"/>
      <c r="B664" s="4560"/>
      <c r="C664" s="5691"/>
      <c r="D664" s="5704"/>
      <c r="E664" s="5119"/>
      <c r="F664" s="5119"/>
      <c r="G664" s="3807"/>
      <c r="H664" s="3807"/>
      <c r="I664" s="3807"/>
      <c r="J664" s="3807"/>
      <c r="K664" s="3807"/>
      <c r="L664" s="3807"/>
      <c r="M664" s="3807"/>
      <c r="N664" s="3807"/>
      <c r="O664" s="3807"/>
      <c r="P664" s="3807"/>
      <c r="Q664" s="1427"/>
      <c r="R664" s="1427"/>
      <c r="S664" s="5119"/>
      <c r="T664" s="5119"/>
      <c r="U664" s="5119"/>
      <c r="V664" s="5119"/>
      <c r="W664" s="5119"/>
      <c r="X664" s="5119"/>
      <c r="Y664" s="5119"/>
      <c r="Z664" s="5119"/>
      <c r="AA664" s="5119"/>
      <c r="AB664" s="5119"/>
      <c r="AC664" s="5119"/>
      <c r="AD664" s="3326" t="s">
        <v>2035</v>
      </c>
      <c r="AE664" s="3093"/>
      <c r="AF664" s="1443" t="s">
        <v>857</v>
      </c>
      <c r="AG664" s="1443"/>
      <c r="AH664" s="3256">
        <v>3982</v>
      </c>
      <c r="AI664" s="1436" t="s">
        <v>2137</v>
      </c>
      <c r="AJ664" s="1443" t="s">
        <v>868</v>
      </c>
      <c r="AK664" s="3256" t="s">
        <v>2142</v>
      </c>
      <c r="AL664" s="1443" t="s">
        <v>869</v>
      </c>
      <c r="AM664" s="1443" t="s">
        <v>869</v>
      </c>
      <c r="AN664" s="1436" t="s">
        <v>858</v>
      </c>
      <c r="AO664" s="1436">
        <v>8</v>
      </c>
      <c r="AP664" s="1436" t="s">
        <v>859</v>
      </c>
      <c r="AQ664" s="1436">
        <v>8</v>
      </c>
      <c r="AR664" s="1436"/>
      <c r="AS664" s="1436"/>
      <c r="AT664" s="1436"/>
      <c r="AU664" s="1436"/>
      <c r="AV664" s="860"/>
      <c r="AW664" s="4560"/>
      <c r="AX664" s="4560"/>
      <c r="AY664" s="4560"/>
      <c r="CO664" s="237"/>
    </row>
    <row r="665" spans="1:93">
      <c r="A665" s="5683"/>
      <c r="B665" s="4561"/>
      <c r="C665" s="5692"/>
      <c r="D665" s="5705"/>
      <c r="E665" s="5120"/>
      <c r="F665" s="5120"/>
      <c r="G665" s="3811"/>
      <c r="H665" s="3811"/>
      <c r="I665" s="3811"/>
      <c r="J665" s="3811"/>
      <c r="K665" s="3811"/>
      <c r="L665" s="3811"/>
      <c r="M665" s="3811"/>
      <c r="N665" s="3811"/>
      <c r="O665" s="3811"/>
      <c r="P665" s="3811"/>
      <c r="Q665" s="1428"/>
      <c r="R665" s="1428"/>
      <c r="S665" s="5120"/>
      <c r="T665" s="5120"/>
      <c r="U665" s="5120"/>
      <c r="V665" s="5120"/>
      <c r="W665" s="5120"/>
      <c r="X665" s="5120"/>
      <c r="Y665" s="5120"/>
      <c r="Z665" s="5120"/>
      <c r="AA665" s="5120"/>
      <c r="AB665" s="5120"/>
      <c r="AC665" s="5120"/>
      <c r="AD665" s="3326" t="s">
        <v>2035</v>
      </c>
      <c r="AE665" s="3093"/>
      <c r="AF665" s="1443" t="s">
        <v>857</v>
      </c>
      <c r="AG665" s="1443"/>
      <c r="AH665" s="3256">
        <v>3992</v>
      </c>
      <c r="AI665" s="1436" t="s">
        <v>2137</v>
      </c>
      <c r="AJ665" s="1443" t="s">
        <v>379</v>
      </c>
      <c r="AK665" s="3256" t="s">
        <v>2142</v>
      </c>
      <c r="AL665" s="1443" t="s">
        <v>380</v>
      </c>
      <c r="AM665" s="1443" t="s">
        <v>380</v>
      </c>
      <c r="AN665" s="1436" t="s">
        <v>858</v>
      </c>
      <c r="AO665" s="1436">
        <v>2</v>
      </c>
      <c r="AP665" s="1436" t="s">
        <v>859</v>
      </c>
      <c r="AQ665" s="1436">
        <v>2</v>
      </c>
      <c r="AR665" s="1436"/>
      <c r="AS665" s="1436"/>
      <c r="AT665" s="1436"/>
      <c r="AU665" s="1436"/>
      <c r="AV665" s="860"/>
      <c r="AW665" s="4561"/>
      <c r="AX665" s="4561"/>
      <c r="AY665" s="4561"/>
      <c r="CO665" s="237"/>
    </row>
    <row r="666" spans="1:93">
      <c r="A666" s="5683"/>
      <c r="B666" s="4559" t="s">
        <v>2463</v>
      </c>
      <c r="C666" s="5698" t="s">
        <v>3779</v>
      </c>
      <c r="D666" s="5775" t="s">
        <v>524</v>
      </c>
      <c r="E666" s="5123" t="s">
        <v>2138</v>
      </c>
      <c r="F666" s="5123" t="s">
        <v>2349</v>
      </c>
      <c r="G666" s="3806" t="s">
        <v>2028</v>
      </c>
      <c r="H666" s="3806" t="s">
        <v>2028</v>
      </c>
      <c r="I666" s="3806" t="s">
        <v>2029</v>
      </c>
      <c r="J666" s="3806" t="s">
        <v>2029</v>
      </c>
      <c r="K666" s="3806">
        <v>6</v>
      </c>
      <c r="L666" s="3806">
        <v>0</v>
      </c>
      <c r="M666" s="3806">
        <v>12</v>
      </c>
      <c r="N666" s="3806">
        <v>6</v>
      </c>
      <c r="O666" s="3806">
        <v>0</v>
      </c>
      <c r="P666" s="3806">
        <v>12</v>
      </c>
      <c r="Q666" s="1426" t="s">
        <v>2140</v>
      </c>
      <c r="R666" s="1426" t="s">
        <v>2272</v>
      </c>
      <c r="S666" s="5123">
        <v>645</v>
      </c>
      <c r="T666" s="5123">
        <v>645</v>
      </c>
      <c r="U666" s="5123">
        <v>2912</v>
      </c>
      <c r="V666" s="5123">
        <v>512</v>
      </c>
      <c r="W666" s="5123">
        <v>512</v>
      </c>
      <c r="X666" s="5123">
        <v>768</v>
      </c>
      <c r="Y666" s="5123">
        <v>1</v>
      </c>
      <c r="Z666" s="5123">
        <v>1</v>
      </c>
      <c r="AA666" s="5123" t="s">
        <v>2136</v>
      </c>
      <c r="AB666" s="5123" t="s">
        <v>2136</v>
      </c>
      <c r="AC666" s="5123" t="s">
        <v>2137</v>
      </c>
      <c r="AD666" s="3326" t="s">
        <v>2035</v>
      </c>
      <c r="AE666" s="3093"/>
      <c r="AF666" s="1443" t="s">
        <v>857</v>
      </c>
      <c r="AG666" s="1443"/>
      <c r="AH666" s="3238">
        <v>3977</v>
      </c>
      <c r="AI666" s="1436" t="s">
        <v>2137</v>
      </c>
      <c r="AJ666" s="1443" t="s">
        <v>854</v>
      </c>
      <c r="AK666" s="3256" t="s">
        <v>2142</v>
      </c>
      <c r="AL666" s="122" t="s">
        <v>165</v>
      </c>
      <c r="AM666" s="1436" t="s">
        <v>856</v>
      </c>
      <c r="AN666" s="1436" t="s">
        <v>858</v>
      </c>
      <c r="AO666" s="1436">
        <v>2</v>
      </c>
      <c r="AP666" s="1436" t="s">
        <v>859</v>
      </c>
      <c r="AQ666" s="1436">
        <v>2</v>
      </c>
      <c r="AR666" s="1436"/>
      <c r="AS666" s="1436"/>
      <c r="AT666" s="1436"/>
      <c r="AU666" s="1436"/>
      <c r="AV666" s="860"/>
      <c r="AW666" s="4559" t="s">
        <v>2451</v>
      </c>
      <c r="AX666" s="4559" t="s">
        <v>2458</v>
      </c>
      <c r="AY666" s="4559"/>
      <c r="CO666" s="237"/>
    </row>
    <row r="667" spans="1:93">
      <c r="A667" s="5683"/>
      <c r="B667" s="4560"/>
      <c r="C667" s="5691"/>
      <c r="D667" s="5704"/>
      <c r="E667" s="5119"/>
      <c r="F667" s="5119"/>
      <c r="G667" s="3807"/>
      <c r="H667" s="3807"/>
      <c r="I667" s="3807"/>
      <c r="J667" s="3807"/>
      <c r="K667" s="3807"/>
      <c r="L667" s="3807"/>
      <c r="M667" s="3807"/>
      <c r="N667" s="3807"/>
      <c r="O667" s="3807"/>
      <c r="P667" s="3807"/>
      <c r="Q667" s="1427"/>
      <c r="R667" s="1427"/>
      <c r="S667" s="5119"/>
      <c r="T667" s="5119"/>
      <c r="U667" s="5119"/>
      <c r="V667" s="5119"/>
      <c r="W667" s="5119"/>
      <c r="X667" s="5119"/>
      <c r="Y667" s="5119"/>
      <c r="Z667" s="5119"/>
      <c r="AA667" s="5119"/>
      <c r="AB667" s="5119"/>
      <c r="AC667" s="5119"/>
      <c r="AD667" s="3326" t="s">
        <v>2035</v>
      </c>
      <c r="AE667" s="3093"/>
      <c r="AF667" s="1443" t="s">
        <v>857</v>
      </c>
      <c r="AG667" s="1443"/>
      <c r="AH667" s="3256">
        <v>3982</v>
      </c>
      <c r="AI667" s="1436" t="s">
        <v>2137</v>
      </c>
      <c r="AJ667" s="1443" t="s">
        <v>868</v>
      </c>
      <c r="AK667" s="3256" t="s">
        <v>2142</v>
      </c>
      <c r="AL667" s="1443" t="s">
        <v>340</v>
      </c>
      <c r="AM667" s="1443" t="s">
        <v>340</v>
      </c>
      <c r="AN667" s="1436" t="s">
        <v>858</v>
      </c>
      <c r="AO667" s="1436">
        <v>8</v>
      </c>
      <c r="AP667" s="1436" t="s">
        <v>859</v>
      </c>
      <c r="AQ667" s="1436">
        <v>8</v>
      </c>
      <c r="AR667" s="1436"/>
      <c r="AS667" s="1436"/>
      <c r="AT667" s="1436"/>
      <c r="AU667" s="1436"/>
      <c r="AV667" s="860"/>
      <c r="AW667" s="4560"/>
      <c r="AX667" s="4560"/>
      <c r="AY667" s="4560"/>
      <c r="CO667" s="237"/>
    </row>
    <row r="668" spans="1:93">
      <c r="A668" s="5683"/>
      <c r="B668" s="4561"/>
      <c r="C668" s="5692"/>
      <c r="D668" s="5705"/>
      <c r="E668" s="5120"/>
      <c r="F668" s="5120"/>
      <c r="G668" s="3811"/>
      <c r="H668" s="3811"/>
      <c r="I668" s="3811"/>
      <c r="J668" s="3811"/>
      <c r="K668" s="3811"/>
      <c r="L668" s="3811"/>
      <c r="M668" s="3811"/>
      <c r="N668" s="3811"/>
      <c r="O668" s="3811"/>
      <c r="P668" s="3811"/>
      <c r="Q668" s="1428"/>
      <c r="R668" s="1428"/>
      <c r="S668" s="5120"/>
      <c r="T668" s="5120"/>
      <c r="U668" s="5120"/>
      <c r="V668" s="5120"/>
      <c r="W668" s="5120"/>
      <c r="X668" s="5120"/>
      <c r="Y668" s="5120"/>
      <c r="Z668" s="5120"/>
      <c r="AA668" s="5120"/>
      <c r="AB668" s="5120"/>
      <c r="AC668" s="5120"/>
      <c r="AD668" s="3326" t="s">
        <v>2035</v>
      </c>
      <c r="AE668" s="3093"/>
      <c r="AF668" s="1443" t="s">
        <v>857</v>
      </c>
      <c r="AG668" s="1443"/>
      <c r="AH668" s="3256">
        <v>3992</v>
      </c>
      <c r="AI668" s="1436" t="s">
        <v>2137</v>
      </c>
      <c r="AJ668" s="1443" t="s">
        <v>379</v>
      </c>
      <c r="AK668" s="3256" t="s">
        <v>2142</v>
      </c>
      <c r="AL668" s="1443" t="s">
        <v>380</v>
      </c>
      <c r="AM668" s="1443" t="s">
        <v>380</v>
      </c>
      <c r="AN668" s="1436" t="s">
        <v>858</v>
      </c>
      <c r="AO668" s="1436">
        <v>2</v>
      </c>
      <c r="AP668" s="1436" t="s">
        <v>859</v>
      </c>
      <c r="AQ668" s="1436">
        <v>2</v>
      </c>
      <c r="AR668" s="1436"/>
      <c r="AS668" s="1436"/>
      <c r="AT668" s="1436"/>
      <c r="AU668" s="1436"/>
      <c r="AV668" s="860"/>
      <c r="AW668" s="4561"/>
      <c r="AX668" s="4561"/>
      <c r="AY668" s="4561"/>
      <c r="CO668" s="237"/>
    </row>
    <row r="669" spans="1:93">
      <c r="A669" s="5683"/>
      <c r="B669" s="4559" t="s">
        <v>2463</v>
      </c>
      <c r="C669" s="5698" t="s">
        <v>3717</v>
      </c>
      <c r="D669" s="5775" t="s">
        <v>1166</v>
      </c>
      <c r="E669" s="5123" t="s">
        <v>2138</v>
      </c>
      <c r="F669" s="5123" t="s">
        <v>2350</v>
      </c>
      <c r="G669" s="3806" t="s">
        <v>2028</v>
      </c>
      <c r="H669" s="3806" t="s">
        <v>2028</v>
      </c>
      <c r="I669" s="3806" t="s">
        <v>2029</v>
      </c>
      <c r="J669" s="3806" t="s">
        <v>2029</v>
      </c>
      <c r="K669" s="3806">
        <v>6</v>
      </c>
      <c r="L669" s="3806">
        <v>0</v>
      </c>
      <c r="M669" s="3806">
        <v>12</v>
      </c>
      <c r="N669" s="3806">
        <v>6</v>
      </c>
      <c r="O669" s="3806">
        <v>0</v>
      </c>
      <c r="P669" s="3806">
        <v>12</v>
      </c>
      <c r="Q669" s="1426" t="s">
        <v>2140</v>
      </c>
      <c r="R669" s="1426" t="s">
        <v>2272</v>
      </c>
      <c r="S669" s="5123">
        <v>643</v>
      </c>
      <c r="T669" s="5123">
        <v>643</v>
      </c>
      <c r="U669" s="5123">
        <v>5418</v>
      </c>
      <c r="V669" s="5123">
        <v>512</v>
      </c>
      <c r="W669" s="5123">
        <v>512</v>
      </c>
      <c r="X669" s="5123">
        <v>1152</v>
      </c>
      <c r="Y669" s="5123">
        <v>1</v>
      </c>
      <c r="Z669" s="5123">
        <v>1</v>
      </c>
      <c r="AA669" s="5123" t="s">
        <v>2136</v>
      </c>
      <c r="AB669" s="5123" t="s">
        <v>2136</v>
      </c>
      <c r="AC669" s="5123" t="s">
        <v>2137</v>
      </c>
      <c r="AD669" s="3326" t="s">
        <v>2035</v>
      </c>
      <c r="AE669" s="3093"/>
      <c r="AF669" s="1443" t="s">
        <v>857</v>
      </c>
      <c r="AG669" s="1443"/>
      <c r="AH669" s="3238">
        <v>3977</v>
      </c>
      <c r="AI669" s="1436" t="s">
        <v>2137</v>
      </c>
      <c r="AJ669" s="1443" t="s">
        <v>854</v>
      </c>
      <c r="AK669" s="3256" t="s">
        <v>2142</v>
      </c>
      <c r="AL669" s="1438" t="s">
        <v>1218</v>
      </c>
      <c r="AM669" s="1428" t="s">
        <v>1219</v>
      </c>
      <c r="AN669" s="1436" t="s">
        <v>858</v>
      </c>
      <c r="AO669" s="1436">
        <v>2</v>
      </c>
      <c r="AP669" s="1436" t="s">
        <v>859</v>
      </c>
      <c r="AQ669" s="1436">
        <v>2</v>
      </c>
      <c r="AR669" s="1436"/>
      <c r="AS669" s="1436"/>
      <c r="AT669" s="1436"/>
      <c r="AU669" s="1436"/>
      <c r="AV669" s="860"/>
      <c r="AW669" s="4559" t="s">
        <v>2451</v>
      </c>
      <c r="AX669" s="4559" t="s">
        <v>2458</v>
      </c>
      <c r="AY669" s="4559"/>
      <c r="CO669" s="237"/>
    </row>
    <row r="670" spans="1:93">
      <c r="A670" s="5683"/>
      <c r="B670" s="4560"/>
      <c r="C670" s="5691"/>
      <c r="D670" s="5704"/>
      <c r="E670" s="5119"/>
      <c r="F670" s="5119"/>
      <c r="G670" s="3807"/>
      <c r="H670" s="3807"/>
      <c r="I670" s="3807"/>
      <c r="J670" s="3807"/>
      <c r="K670" s="3807"/>
      <c r="L670" s="3807"/>
      <c r="M670" s="3807"/>
      <c r="N670" s="3807"/>
      <c r="O670" s="3807"/>
      <c r="P670" s="3807"/>
      <c r="Q670" s="1427"/>
      <c r="R670" s="1427"/>
      <c r="S670" s="5119"/>
      <c r="T670" s="5119"/>
      <c r="U670" s="5119"/>
      <c r="V670" s="5119"/>
      <c r="W670" s="5119"/>
      <c r="X670" s="5119"/>
      <c r="Y670" s="5119"/>
      <c r="Z670" s="5119"/>
      <c r="AA670" s="5119"/>
      <c r="AB670" s="5119"/>
      <c r="AC670" s="5119"/>
      <c r="AD670" s="3326" t="s">
        <v>2035</v>
      </c>
      <c r="AE670" s="3093"/>
      <c r="AF670" s="1443" t="s">
        <v>857</v>
      </c>
      <c r="AG670" s="1443"/>
      <c r="AH670" s="3256">
        <v>3982</v>
      </c>
      <c r="AI670" s="1436" t="s">
        <v>2137</v>
      </c>
      <c r="AJ670" s="1443" t="s">
        <v>868</v>
      </c>
      <c r="AK670" s="3256" t="s">
        <v>2142</v>
      </c>
      <c r="AL670" s="1443" t="s">
        <v>340</v>
      </c>
      <c r="AM670" s="1443" t="s">
        <v>340</v>
      </c>
      <c r="AN670" s="1436" t="s">
        <v>858</v>
      </c>
      <c r="AO670" s="1436">
        <v>8</v>
      </c>
      <c r="AP670" s="1436" t="s">
        <v>859</v>
      </c>
      <c r="AQ670" s="1436">
        <v>8</v>
      </c>
      <c r="AR670" s="1436"/>
      <c r="AS670" s="1436"/>
      <c r="AT670" s="1436"/>
      <c r="AU670" s="1436"/>
      <c r="AV670" s="860"/>
      <c r="AW670" s="4560"/>
      <c r="AX670" s="4560"/>
      <c r="AY670" s="4560"/>
      <c r="CO670" s="237"/>
    </row>
    <row r="671" spans="1:93">
      <c r="A671" s="5683"/>
      <c r="B671" s="4561"/>
      <c r="C671" s="5692"/>
      <c r="D671" s="5705"/>
      <c r="E671" s="5120"/>
      <c r="F671" s="5120"/>
      <c r="G671" s="3811"/>
      <c r="H671" s="3811"/>
      <c r="I671" s="3811"/>
      <c r="J671" s="3811"/>
      <c r="K671" s="3811"/>
      <c r="L671" s="3811"/>
      <c r="M671" s="3811"/>
      <c r="N671" s="3811"/>
      <c r="O671" s="3811"/>
      <c r="P671" s="3811"/>
      <c r="Q671" s="1428"/>
      <c r="R671" s="1428"/>
      <c r="S671" s="5120"/>
      <c r="T671" s="5120"/>
      <c r="U671" s="5120"/>
      <c r="V671" s="5120"/>
      <c r="W671" s="5120"/>
      <c r="X671" s="5120"/>
      <c r="Y671" s="5120"/>
      <c r="Z671" s="5120"/>
      <c r="AA671" s="5120"/>
      <c r="AB671" s="5120"/>
      <c r="AC671" s="5120"/>
      <c r="AD671" s="3326" t="s">
        <v>2035</v>
      </c>
      <c r="AE671" s="3093"/>
      <c r="AF671" s="1443" t="s">
        <v>857</v>
      </c>
      <c r="AG671" s="1443"/>
      <c r="AH671" s="3256">
        <v>3992</v>
      </c>
      <c r="AI671" s="1436" t="s">
        <v>2137</v>
      </c>
      <c r="AJ671" s="1443" t="s">
        <v>379</v>
      </c>
      <c r="AK671" s="3256" t="s">
        <v>2142</v>
      </c>
      <c r="AL671" s="1443" t="s">
        <v>380</v>
      </c>
      <c r="AM671" s="1443" t="s">
        <v>380</v>
      </c>
      <c r="AN671" s="1436" t="s">
        <v>858</v>
      </c>
      <c r="AO671" s="1436">
        <v>2</v>
      </c>
      <c r="AP671" s="1436" t="s">
        <v>859</v>
      </c>
      <c r="AQ671" s="1436">
        <v>2</v>
      </c>
      <c r="AR671" s="1436"/>
      <c r="AS671" s="1436"/>
      <c r="AT671" s="1436"/>
      <c r="AU671" s="1436"/>
      <c r="AV671" s="860"/>
      <c r="AW671" s="4561"/>
      <c r="AX671" s="4561"/>
      <c r="AY671" s="4561"/>
      <c r="CO671" s="237"/>
    </row>
    <row r="672" spans="1:93">
      <c r="A672" s="5683"/>
      <c r="B672" s="4559" t="s">
        <v>2463</v>
      </c>
      <c r="C672" s="5698" t="s">
        <v>3718</v>
      </c>
      <c r="D672" s="5775" t="s">
        <v>4354</v>
      </c>
      <c r="E672" s="5123" t="s">
        <v>2144</v>
      </c>
      <c r="F672" s="5123" t="s">
        <v>2351</v>
      </c>
      <c r="G672" s="3806" t="s">
        <v>2028</v>
      </c>
      <c r="H672" s="3806" t="s">
        <v>2028</v>
      </c>
      <c r="I672" s="3806" t="s">
        <v>2029</v>
      </c>
      <c r="J672" s="3806" t="s">
        <v>2029</v>
      </c>
      <c r="K672" s="3806">
        <v>6</v>
      </c>
      <c r="L672" s="3806">
        <v>0</v>
      </c>
      <c r="M672" s="3806">
        <v>31</v>
      </c>
      <c r="N672" s="3806">
        <v>6</v>
      </c>
      <c r="O672" s="3806">
        <v>0</v>
      </c>
      <c r="P672" s="3806">
        <v>31</v>
      </c>
      <c r="Q672" s="1426" t="s">
        <v>2140</v>
      </c>
      <c r="R672" s="1426" t="s">
        <v>2272</v>
      </c>
      <c r="S672" s="5123">
        <v>5423</v>
      </c>
      <c r="T672" s="5123">
        <v>5423</v>
      </c>
      <c r="U672" s="5123">
        <v>12798</v>
      </c>
      <c r="V672" s="5123">
        <v>512</v>
      </c>
      <c r="W672" s="5123">
        <v>512</v>
      </c>
      <c r="X672" s="5123">
        <v>1302</v>
      </c>
      <c r="Y672" s="5123">
        <v>4</v>
      </c>
      <c r="Z672" s="5123">
        <v>2</v>
      </c>
      <c r="AA672" s="5123" t="s">
        <v>2032</v>
      </c>
      <c r="AB672" s="5123" t="s">
        <v>2033</v>
      </c>
      <c r="AC672" s="5123" t="s">
        <v>2137</v>
      </c>
      <c r="AD672" s="3326" t="s">
        <v>2035</v>
      </c>
      <c r="AE672" s="3093"/>
      <c r="AF672" s="1443" t="s">
        <v>857</v>
      </c>
      <c r="AG672" s="1443"/>
      <c r="AH672" s="3238">
        <v>3977</v>
      </c>
      <c r="AI672" s="1436" t="s">
        <v>2137</v>
      </c>
      <c r="AJ672" s="1443" t="s">
        <v>854</v>
      </c>
      <c r="AK672" s="3256" t="s">
        <v>2142</v>
      </c>
      <c r="AL672" s="1443" t="s">
        <v>1135</v>
      </c>
      <c r="AM672" s="1436" t="s">
        <v>1134</v>
      </c>
      <c r="AN672" s="1436" t="s">
        <v>858</v>
      </c>
      <c r="AO672" s="1436">
        <v>2</v>
      </c>
      <c r="AP672" s="1436" t="s">
        <v>859</v>
      </c>
      <c r="AQ672" s="1436">
        <v>2</v>
      </c>
      <c r="AR672" s="1436"/>
      <c r="AS672" s="1436"/>
      <c r="AT672" s="1436"/>
      <c r="AU672" s="1436"/>
      <c r="AV672" s="860"/>
      <c r="AW672" s="4559" t="s">
        <v>2466</v>
      </c>
      <c r="AX672" s="4559" t="s">
        <v>2458</v>
      </c>
      <c r="AY672" s="4559"/>
      <c r="CO672" s="237"/>
    </row>
    <row r="673" spans="1:93">
      <c r="A673" s="5683"/>
      <c r="B673" s="4560"/>
      <c r="C673" s="5691"/>
      <c r="D673" s="5704"/>
      <c r="E673" s="5119"/>
      <c r="F673" s="5119"/>
      <c r="G673" s="3807"/>
      <c r="H673" s="3807"/>
      <c r="I673" s="3807"/>
      <c r="J673" s="3807"/>
      <c r="K673" s="3807"/>
      <c r="L673" s="3807"/>
      <c r="M673" s="3807"/>
      <c r="N673" s="3807"/>
      <c r="O673" s="3807"/>
      <c r="P673" s="3807"/>
      <c r="Q673" s="1427"/>
      <c r="R673" s="1427"/>
      <c r="S673" s="5119"/>
      <c r="T673" s="5119"/>
      <c r="U673" s="5119"/>
      <c r="V673" s="5119"/>
      <c r="W673" s="5119"/>
      <c r="X673" s="5119"/>
      <c r="Y673" s="5119"/>
      <c r="Z673" s="5119"/>
      <c r="AA673" s="5119"/>
      <c r="AB673" s="5119"/>
      <c r="AC673" s="5119"/>
      <c r="AD673" s="3326" t="s">
        <v>2035</v>
      </c>
      <c r="AE673" s="3093"/>
      <c r="AF673" s="1443" t="s">
        <v>857</v>
      </c>
      <c r="AG673" s="1443"/>
      <c r="AH673" s="3256">
        <v>3982</v>
      </c>
      <c r="AI673" s="1436" t="s">
        <v>2137</v>
      </c>
      <c r="AJ673" s="1443" t="s">
        <v>868</v>
      </c>
      <c r="AK673" s="3256" t="s">
        <v>2142</v>
      </c>
      <c r="AL673" s="1443" t="s">
        <v>340</v>
      </c>
      <c r="AM673" s="1443" t="s">
        <v>340</v>
      </c>
      <c r="AN673" s="1436" t="s">
        <v>858</v>
      </c>
      <c r="AO673" s="1580">
        <v>16</v>
      </c>
      <c r="AP673" s="1436" t="s">
        <v>859</v>
      </c>
      <c r="AQ673" s="1436">
        <v>8</v>
      </c>
      <c r="AR673" s="1436"/>
      <c r="AS673" s="1436"/>
      <c r="AT673" s="1436"/>
      <c r="AU673" s="1436"/>
      <c r="AV673" s="860"/>
      <c r="AW673" s="4560"/>
      <c r="AX673" s="4560"/>
      <c r="AY673" s="4560"/>
      <c r="CO673" s="237"/>
    </row>
    <row r="674" spans="1:93">
      <c r="A674" s="5683"/>
      <c r="B674" s="4561"/>
      <c r="C674" s="5692"/>
      <c r="D674" s="5705"/>
      <c r="E674" s="5120"/>
      <c r="F674" s="5120"/>
      <c r="G674" s="3811"/>
      <c r="H674" s="3811"/>
      <c r="I674" s="3811"/>
      <c r="J674" s="3811"/>
      <c r="K674" s="3811"/>
      <c r="L674" s="3811"/>
      <c r="M674" s="3811"/>
      <c r="N674" s="3811"/>
      <c r="O674" s="3811"/>
      <c r="P674" s="3811"/>
      <c r="Q674" s="1428"/>
      <c r="R674" s="1428"/>
      <c r="S674" s="5120"/>
      <c r="T674" s="5120"/>
      <c r="U674" s="5120"/>
      <c r="V674" s="5120"/>
      <c r="W674" s="5120"/>
      <c r="X674" s="5120"/>
      <c r="Y674" s="5120"/>
      <c r="Z674" s="5120"/>
      <c r="AA674" s="5120"/>
      <c r="AB674" s="5120"/>
      <c r="AC674" s="5120"/>
      <c r="AD674" s="3326" t="s">
        <v>2035</v>
      </c>
      <c r="AE674" s="3093"/>
      <c r="AF674" s="1443" t="s">
        <v>857</v>
      </c>
      <c r="AG674" s="1443"/>
      <c r="AH674" s="3256">
        <v>3992</v>
      </c>
      <c r="AI674" s="1436" t="s">
        <v>2137</v>
      </c>
      <c r="AJ674" s="1443" t="s">
        <v>379</v>
      </c>
      <c r="AK674" s="3256" t="s">
        <v>2142</v>
      </c>
      <c r="AL674" s="1443" t="s">
        <v>380</v>
      </c>
      <c r="AM674" s="1443" t="s">
        <v>380</v>
      </c>
      <c r="AN674" s="1436" t="s">
        <v>858</v>
      </c>
      <c r="AO674" s="1436">
        <v>2</v>
      </c>
      <c r="AP674" s="1436" t="s">
        <v>859</v>
      </c>
      <c r="AQ674" s="1436">
        <v>2</v>
      </c>
      <c r="AR674" s="1436"/>
      <c r="AS674" s="1436"/>
      <c r="AT674" s="1436"/>
      <c r="AU674" s="1436"/>
      <c r="AV674" s="860"/>
      <c r="AW674" s="4561"/>
      <c r="AX674" s="4561"/>
      <c r="AY674" s="4561"/>
      <c r="CO674" s="237"/>
    </row>
    <row r="675" spans="1:93">
      <c r="A675" s="5683"/>
      <c r="B675" s="4559" t="s">
        <v>2463</v>
      </c>
      <c r="C675" s="5698" t="s">
        <v>3719</v>
      </c>
      <c r="D675" s="5775" t="s">
        <v>1167</v>
      </c>
      <c r="E675" s="5123" t="s">
        <v>2144</v>
      </c>
      <c r="F675" s="5123" t="s">
        <v>2352</v>
      </c>
      <c r="G675" s="3806" t="s">
        <v>2028</v>
      </c>
      <c r="H675" s="3806" t="s">
        <v>2028</v>
      </c>
      <c r="I675" s="3806" t="s">
        <v>2029</v>
      </c>
      <c r="J675" s="3806" t="s">
        <v>2029</v>
      </c>
      <c r="K675" s="3806">
        <v>6</v>
      </c>
      <c r="L675" s="3806">
        <v>0</v>
      </c>
      <c r="M675" s="3806">
        <v>31</v>
      </c>
      <c r="N675" s="3806">
        <v>6</v>
      </c>
      <c r="O675" s="3806">
        <v>0</v>
      </c>
      <c r="P675" s="3806">
        <v>31</v>
      </c>
      <c r="Q675" s="1426" t="s">
        <v>2140</v>
      </c>
      <c r="R675" s="1426" t="s">
        <v>2272</v>
      </c>
      <c r="S675" s="5123">
        <v>12803</v>
      </c>
      <c r="T675" s="5123">
        <v>12803</v>
      </c>
      <c r="U675" s="5123">
        <v>23968</v>
      </c>
      <c r="V675" s="5123">
        <v>512</v>
      </c>
      <c r="W675" s="5123">
        <v>512</v>
      </c>
      <c r="X675" s="5123">
        <v>1280</v>
      </c>
      <c r="Y675" s="5123">
        <v>4</v>
      </c>
      <c r="Z675" s="5123">
        <v>2</v>
      </c>
      <c r="AA675" s="5123" t="s">
        <v>2032</v>
      </c>
      <c r="AB675" s="5123" t="s">
        <v>2033</v>
      </c>
      <c r="AC675" s="5123" t="s">
        <v>2137</v>
      </c>
      <c r="AD675" s="3326" t="s">
        <v>2035</v>
      </c>
      <c r="AE675" s="3093"/>
      <c r="AF675" s="1443" t="s">
        <v>857</v>
      </c>
      <c r="AG675" s="1443"/>
      <c r="AH675" s="3238">
        <v>3977</v>
      </c>
      <c r="AI675" s="1436" t="s">
        <v>2137</v>
      </c>
      <c r="AJ675" s="1443" t="s">
        <v>854</v>
      </c>
      <c r="AK675" s="3256" t="s">
        <v>2142</v>
      </c>
      <c r="AL675" s="1443" t="s">
        <v>866</v>
      </c>
      <c r="AM675" s="1436" t="s">
        <v>867</v>
      </c>
      <c r="AN675" s="1436" t="s">
        <v>858</v>
      </c>
      <c r="AO675" s="1436">
        <v>2</v>
      </c>
      <c r="AP675" s="1436" t="s">
        <v>859</v>
      </c>
      <c r="AQ675" s="1436">
        <v>2</v>
      </c>
      <c r="AR675" s="1436"/>
      <c r="AS675" s="1436"/>
      <c r="AT675" s="1436"/>
      <c r="AU675" s="1436"/>
      <c r="AV675" s="860"/>
      <c r="AW675" s="4559" t="s">
        <v>2468</v>
      </c>
      <c r="AX675" s="4559" t="s">
        <v>2458</v>
      </c>
      <c r="AY675" s="4559"/>
      <c r="CO675" s="237"/>
    </row>
    <row r="676" spans="1:93">
      <c r="A676" s="5683"/>
      <c r="B676" s="4560"/>
      <c r="C676" s="5691"/>
      <c r="D676" s="5704"/>
      <c r="E676" s="5119"/>
      <c r="F676" s="5119"/>
      <c r="G676" s="3807"/>
      <c r="H676" s="3807"/>
      <c r="I676" s="3807"/>
      <c r="J676" s="3807"/>
      <c r="K676" s="3807"/>
      <c r="L676" s="3807"/>
      <c r="M676" s="3807"/>
      <c r="N676" s="3807"/>
      <c r="O676" s="3807"/>
      <c r="P676" s="3807"/>
      <c r="Q676" s="1427"/>
      <c r="R676" s="1427"/>
      <c r="S676" s="5119"/>
      <c r="T676" s="5119"/>
      <c r="U676" s="5119"/>
      <c r="V676" s="5119"/>
      <c r="W676" s="5119"/>
      <c r="X676" s="5119"/>
      <c r="Y676" s="5119"/>
      <c r="Z676" s="5119"/>
      <c r="AA676" s="5119"/>
      <c r="AB676" s="5119"/>
      <c r="AC676" s="5119"/>
      <c r="AD676" s="3326" t="s">
        <v>2035</v>
      </c>
      <c r="AE676" s="3093"/>
      <c r="AF676" s="1443" t="s">
        <v>857</v>
      </c>
      <c r="AG676" s="1443"/>
      <c r="AH676" s="3256">
        <v>3982</v>
      </c>
      <c r="AI676" s="1436" t="s">
        <v>2137</v>
      </c>
      <c r="AJ676" s="1443" t="s">
        <v>868</v>
      </c>
      <c r="AK676" s="3256" t="s">
        <v>2142</v>
      </c>
      <c r="AL676" s="1443" t="s">
        <v>340</v>
      </c>
      <c r="AM676" s="1443" t="s">
        <v>340</v>
      </c>
      <c r="AN676" s="1436" t="s">
        <v>858</v>
      </c>
      <c r="AO676" s="1436">
        <v>8</v>
      </c>
      <c r="AP676" s="1436" t="s">
        <v>859</v>
      </c>
      <c r="AQ676" s="1436">
        <v>8</v>
      </c>
      <c r="AR676" s="1436"/>
      <c r="AS676" s="1436"/>
      <c r="AT676" s="1436"/>
      <c r="AU676" s="1436"/>
      <c r="AV676" s="860"/>
      <c r="AW676" s="4560"/>
      <c r="AX676" s="4560"/>
      <c r="AY676" s="4560"/>
      <c r="CO676" s="237"/>
    </row>
    <row r="677" spans="1:93">
      <c r="A677" s="5684"/>
      <c r="B677" s="4561"/>
      <c r="C677" s="5692"/>
      <c r="D677" s="5705"/>
      <c r="E677" s="5120"/>
      <c r="F677" s="5120"/>
      <c r="G677" s="3811"/>
      <c r="H677" s="3811"/>
      <c r="I677" s="3811"/>
      <c r="J677" s="3811"/>
      <c r="K677" s="3811"/>
      <c r="L677" s="3811"/>
      <c r="M677" s="3811"/>
      <c r="N677" s="3811"/>
      <c r="O677" s="3811"/>
      <c r="P677" s="3811"/>
      <c r="Q677" s="1428"/>
      <c r="R677" s="1428"/>
      <c r="S677" s="5120"/>
      <c r="T677" s="5120"/>
      <c r="U677" s="5120"/>
      <c r="V677" s="5120"/>
      <c r="W677" s="5120"/>
      <c r="X677" s="5120"/>
      <c r="Y677" s="5120"/>
      <c r="Z677" s="5120"/>
      <c r="AA677" s="5120"/>
      <c r="AB677" s="5120"/>
      <c r="AC677" s="5120"/>
      <c r="AD677" s="3326" t="s">
        <v>2035</v>
      </c>
      <c r="AE677" s="3093"/>
      <c r="AF677" s="1443" t="s">
        <v>857</v>
      </c>
      <c r="AG677" s="1443"/>
      <c r="AH677" s="3256">
        <v>3992</v>
      </c>
      <c r="AI677" s="1436" t="s">
        <v>2137</v>
      </c>
      <c r="AJ677" s="1443" t="s">
        <v>379</v>
      </c>
      <c r="AK677" s="3256" t="s">
        <v>2142</v>
      </c>
      <c r="AL677" s="1443" t="s">
        <v>380</v>
      </c>
      <c r="AM677" s="1443" t="s">
        <v>380</v>
      </c>
      <c r="AN677" s="1436" t="s">
        <v>858</v>
      </c>
      <c r="AO677" s="1436">
        <v>2</v>
      </c>
      <c r="AP677" s="1436" t="s">
        <v>859</v>
      </c>
      <c r="AQ677" s="1436">
        <v>2</v>
      </c>
      <c r="AR677" s="1436"/>
      <c r="AS677" s="1436"/>
      <c r="AT677" s="1436"/>
      <c r="AU677" s="1436"/>
      <c r="AV677" s="860"/>
      <c r="AW677" s="4561"/>
      <c r="AX677" s="4561"/>
      <c r="AY677" s="4561"/>
      <c r="CO677" s="237"/>
    </row>
    <row r="678" spans="1:93" ht="18" customHeight="1">
      <c r="A678" s="5701" t="s">
        <v>4784</v>
      </c>
      <c r="B678" s="4560" t="s">
        <v>2463</v>
      </c>
      <c r="C678" s="5691" t="s">
        <v>4740</v>
      </c>
      <c r="D678" s="5704" t="s">
        <v>3470</v>
      </c>
      <c r="E678" s="5119" t="s">
        <v>2157</v>
      </c>
      <c r="F678" s="5119" t="s">
        <v>3543</v>
      </c>
      <c r="G678" s="3807" t="s">
        <v>2028</v>
      </c>
      <c r="H678" s="3703" t="s">
        <v>2028</v>
      </c>
      <c r="I678" s="3703" t="s">
        <v>2029</v>
      </c>
      <c r="J678" s="3703" t="s">
        <v>2029</v>
      </c>
      <c r="K678" s="3807">
        <v>8</v>
      </c>
      <c r="L678" s="3807">
        <v>0</v>
      </c>
      <c r="M678" s="3807">
        <v>31</v>
      </c>
      <c r="N678" s="3807">
        <v>8</v>
      </c>
      <c r="O678" s="3807">
        <v>0</v>
      </c>
      <c r="P678" s="3807">
        <v>31</v>
      </c>
      <c r="Q678" s="1427" t="s">
        <v>2140</v>
      </c>
      <c r="R678" s="1427" t="s">
        <v>2272</v>
      </c>
      <c r="S678" s="5119">
        <v>3768</v>
      </c>
      <c r="T678" s="5119">
        <v>3768</v>
      </c>
      <c r="U678" s="5119">
        <v>8450</v>
      </c>
      <c r="V678" s="5119">
        <v>512</v>
      </c>
      <c r="W678" s="5119">
        <v>512</v>
      </c>
      <c r="X678" s="5119">
        <v>1408</v>
      </c>
      <c r="Y678" s="5119">
        <v>16</v>
      </c>
      <c r="Z678" s="5119">
        <v>2</v>
      </c>
      <c r="AA678" s="5119" t="s">
        <v>2159</v>
      </c>
      <c r="AB678" s="5119" t="s">
        <v>2033</v>
      </c>
      <c r="AC678" s="5119" t="s">
        <v>2137</v>
      </c>
      <c r="AD678" s="3322" t="s">
        <v>2035</v>
      </c>
      <c r="AE678" s="3087"/>
      <c r="AF678" s="1438" t="s">
        <v>857</v>
      </c>
      <c r="AG678" s="1438"/>
      <c r="AH678" s="3238">
        <v>3977</v>
      </c>
      <c r="AI678" s="1428" t="s">
        <v>2137</v>
      </c>
      <c r="AJ678" s="1438" t="s">
        <v>854</v>
      </c>
      <c r="AK678" s="3256" t="s">
        <v>2142</v>
      </c>
      <c r="AL678" s="1438" t="s">
        <v>1218</v>
      </c>
      <c r="AM678" s="1428" t="s">
        <v>3085</v>
      </c>
      <c r="AN678" s="1428" t="s">
        <v>858</v>
      </c>
      <c r="AO678" s="1428">
        <v>2</v>
      </c>
      <c r="AP678" s="1428" t="s">
        <v>859</v>
      </c>
      <c r="AQ678" s="1428">
        <v>2</v>
      </c>
      <c r="AR678" s="1428"/>
      <c r="AS678" s="1428"/>
      <c r="AT678" s="1428"/>
      <c r="AU678" s="1428"/>
      <c r="AV678" s="2997"/>
      <c r="AW678" s="4560" t="s">
        <v>2466</v>
      </c>
      <c r="AX678" s="4560" t="s">
        <v>2458</v>
      </c>
      <c r="AY678" s="4560"/>
      <c r="CO678" s="237"/>
    </row>
    <row r="679" spans="1:93" ht="18" customHeight="1">
      <c r="A679" s="5701"/>
      <c r="B679" s="4560"/>
      <c r="C679" s="5691"/>
      <c r="D679" s="5704"/>
      <c r="E679" s="5119"/>
      <c r="F679" s="5119"/>
      <c r="G679" s="3807"/>
      <c r="H679" s="3703"/>
      <c r="I679" s="3703"/>
      <c r="J679" s="3703"/>
      <c r="K679" s="3807"/>
      <c r="L679" s="3807"/>
      <c r="M679" s="3807"/>
      <c r="N679" s="3807"/>
      <c r="O679" s="3807"/>
      <c r="P679" s="3807"/>
      <c r="Q679" s="1427"/>
      <c r="R679" s="1427"/>
      <c r="S679" s="5119"/>
      <c r="T679" s="5119"/>
      <c r="U679" s="5119"/>
      <c r="V679" s="5119"/>
      <c r="W679" s="5119"/>
      <c r="X679" s="5119"/>
      <c r="Y679" s="5119"/>
      <c r="Z679" s="5119"/>
      <c r="AA679" s="5119"/>
      <c r="AB679" s="5119"/>
      <c r="AC679" s="5119"/>
      <c r="AD679" s="3326" t="s">
        <v>2035</v>
      </c>
      <c r="AE679" s="3093"/>
      <c r="AF679" s="1443" t="s">
        <v>857</v>
      </c>
      <c r="AG679" s="1443"/>
      <c r="AH679" s="3256">
        <v>3988</v>
      </c>
      <c r="AI679" s="1436" t="s">
        <v>2137</v>
      </c>
      <c r="AJ679" s="1443" t="s">
        <v>874</v>
      </c>
      <c r="AK679" s="3256" t="s">
        <v>2142</v>
      </c>
      <c r="AL679" s="1443" t="s">
        <v>3544</v>
      </c>
      <c r="AM679" s="1443" t="s">
        <v>3545</v>
      </c>
      <c r="AN679" s="1436" t="s">
        <v>858</v>
      </c>
      <c r="AO679" s="2245">
        <v>4</v>
      </c>
      <c r="AP679" s="2245" t="s">
        <v>859</v>
      </c>
      <c r="AQ679" s="2245">
        <v>4</v>
      </c>
      <c r="AR679" s="1436">
        <v>3</v>
      </c>
      <c r="AS679" s="1436" t="s">
        <v>875</v>
      </c>
      <c r="AT679" s="1436" t="s">
        <v>859</v>
      </c>
      <c r="AU679" s="1436" t="s">
        <v>876</v>
      </c>
      <c r="AV679" s="860" t="s">
        <v>877</v>
      </c>
      <c r="AW679" s="4560"/>
      <c r="AX679" s="4560"/>
      <c r="AY679" s="4560"/>
      <c r="CO679" s="237"/>
    </row>
    <row r="680" spans="1:93" ht="18" customHeight="1">
      <c r="A680" s="5701"/>
      <c r="B680" s="4560"/>
      <c r="C680" s="5691"/>
      <c r="D680" s="5704"/>
      <c r="E680" s="5119"/>
      <c r="F680" s="5119"/>
      <c r="G680" s="3807"/>
      <c r="H680" s="3703"/>
      <c r="I680" s="3703"/>
      <c r="J680" s="3703"/>
      <c r="K680" s="3807"/>
      <c r="L680" s="3807"/>
      <c r="M680" s="3807"/>
      <c r="N680" s="3807"/>
      <c r="O680" s="3807"/>
      <c r="P680" s="3807"/>
      <c r="Q680" s="1427"/>
      <c r="R680" s="1427"/>
      <c r="S680" s="5119"/>
      <c r="T680" s="5119"/>
      <c r="U680" s="5119"/>
      <c r="V680" s="5119"/>
      <c r="W680" s="5119"/>
      <c r="X680" s="5119"/>
      <c r="Y680" s="5119"/>
      <c r="Z680" s="5119"/>
      <c r="AA680" s="5119"/>
      <c r="AB680" s="5119"/>
      <c r="AC680" s="5119"/>
      <c r="AD680" s="3326" t="s">
        <v>2035</v>
      </c>
      <c r="AE680" s="3093"/>
      <c r="AF680" s="1443" t="s">
        <v>857</v>
      </c>
      <c r="AG680" s="1443"/>
      <c r="AH680" s="3256">
        <v>3982</v>
      </c>
      <c r="AI680" s="1436" t="s">
        <v>2137</v>
      </c>
      <c r="AJ680" s="1443" t="s">
        <v>868</v>
      </c>
      <c r="AK680" s="3256" t="s">
        <v>2142</v>
      </c>
      <c r="AL680" s="1443" t="s">
        <v>869</v>
      </c>
      <c r="AM680" s="1443" t="s">
        <v>869</v>
      </c>
      <c r="AN680" s="1436" t="s">
        <v>858</v>
      </c>
      <c r="AO680" s="2245">
        <v>8</v>
      </c>
      <c r="AP680" s="2245" t="s">
        <v>859</v>
      </c>
      <c r="AQ680" s="2245">
        <v>8</v>
      </c>
      <c r="AR680" s="1436"/>
      <c r="AS680" s="1436"/>
      <c r="AT680" s="1436"/>
      <c r="AU680" s="1436"/>
      <c r="AV680" s="860"/>
      <c r="AW680" s="4560"/>
      <c r="AX680" s="4560"/>
      <c r="AY680" s="4560"/>
      <c r="CO680" s="237"/>
    </row>
    <row r="681" spans="1:93" ht="18" customHeight="1">
      <c r="A681" s="5701"/>
      <c r="B681" s="4561"/>
      <c r="C681" s="5692"/>
      <c r="D681" s="5705"/>
      <c r="E681" s="5120"/>
      <c r="F681" s="5120"/>
      <c r="G681" s="3811"/>
      <c r="H681" s="3706"/>
      <c r="I681" s="3706"/>
      <c r="J681" s="3706"/>
      <c r="K681" s="3811"/>
      <c r="L681" s="3811"/>
      <c r="M681" s="3811"/>
      <c r="N681" s="3811"/>
      <c r="O681" s="3811"/>
      <c r="P681" s="3811"/>
      <c r="Q681" s="1428"/>
      <c r="R681" s="1428"/>
      <c r="S681" s="5120"/>
      <c r="T681" s="5120"/>
      <c r="U681" s="5120"/>
      <c r="V681" s="5120"/>
      <c r="W681" s="5120"/>
      <c r="X681" s="5120"/>
      <c r="Y681" s="5120"/>
      <c r="Z681" s="5120"/>
      <c r="AA681" s="5120"/>
      <c r="AB681" s="5120"/>
      <c r="AC681" s="5120"/>
      <c r="AD681" s="3326" t="s">
        <v>2035</v>
      </c>
      <c r="AE681" s="3093"/>
      <c r="AF681" s="1443" t="s">
        <v>857</v>
      </c>
      <c r="AG681" s="1443"/>
      <c r="AH681" s="3256">
        <v>3992</v>
      </c>
      <c r="AI681" s="1436" t="s">
        <v>2137</v>
      </c>
      <c r="AJ681" s="1443" t="s">
        <v>379</v>
      </c>
      <c r="AK681" s="3256" t="s">
        <v>2142</v>
      </c>
      <c r="AL681" s="1443" t="s">
        <v>380</v>
      </c>
      <c r="AM681" s="1443" t="s">
        <v>380</v>
      </c>
      <c r="AN681" s="1436" t="s">
        <v>858</v>
      </c>
      <c r="AO681" s="2245">
        <v>2</v>
      </c>
      <c r="AP681" s="2245" t="s">
        <v>859</v>
      </c>
      <c r="AQ681" s="2245">
        <v>2</v>
      </c>
      <c r="AR681" s="1436"/>
      <c r="AS681" s="1436"/>
      <c r="AT681" s="1436"/>
      <c r="AU681" s="1436"/>
      <c r="AV681" s="860"/>
      <c r="AW681" s="4561"/>
      <c r="AX681" s="4561"/>
      <c r="AY681" s="4561"/>
      <c r="CO681" s="237"/>
    </row>
    <row r="682" spans="1:93" ht="18" customHeight="1">
      <c r="A682" s="5701"/>
      <c r="B682" s="4560" t="s">
        <v>2463</v>
      </c>
      <c r="C682" s="5691" t="s">
        <v>4739</v>
      </c>
      <c r="D682" s="5704" t="s">
        <v>3515</v>
      </c>
      <c r="E682" s="5119" t="s">
        <v>2157</v>
      </c>
      <c r="F682" s="5119" t="s">
        <v>3546</v>
      </c>
      <c r="G682" s="3807" t="s">
        <v>2028</v>
      </c>
      <c r="H682" s="3703" t="s">
        <v>2028</v>
      </c>
      <c r="I682" s="3703" t="s">
        <v>2029</v>
      </c>
      <c r="J682" s="3703" t="s">
        <v>2029</v>
      </c>
      <c r="K682" s="3807">
        <v>8</v>
      </c>
      <c r="L682" s="3807">
        <v>0</v>
      </c>
      <c r="M682" s="3807">
        <v>31</v>
      </c>
      <c r="N682" s="3807">
        <v>8</v>
      </c>
      <c r="O682" s="3807">
        <v>0</v>
      </c>
      <c r="P682" s="3807">
        <v>31</v>
      </c>
      <c r="Q682" s="1427" t="s">
        <v>2140</v>
      </c>
      <c r="R682" s="1427" t="s">
        <v>2272</v>
      </c>
      <c r="S682" s="5119">
        <v>4024</v>
      </c>
      <c r="T682" s="5119">
        <v>4024</v>
      </c>
      <c r="U682" s="5119">
        <v>8706</v>
      </c>
      <c r="V682" s="5119">
        <v>608</v>
      </c>
      <c r="W682" s="5119">
        <v>608</v>
      </c>
      <c r="X682" s="5119">
        <v>1664</v>
      </c>
      <c r="Y682" s="5119">
        <v>16</v>
      </c>
      <c r="Z682" s="5119">
        <v>2</v>
      </c>
      <c r="AA682" s="5119" t="s">
        <v>2159</v>
      </c>
      <c r="AB682" s="5119" t="s">
        <v>2033</v>
      </c>
      <c r="AC682" s="5119" t="s">
        <v>2137</v>
      </c>
      <c r="AD682" s="3322" t="s">
        <v>2035</v>
      </c>
      <c r="AE682" s="3087"/>
      <c r="AF682" s="1438" t="s">
        <v>857</v>
      </c>
      <c r="AG682" s="1438"/>
      <c r="AH682" s="3238">
        <v>3977</v>
      </c>
      <c r="AI682" s="1428" t="s">
        <v>2137</v>
      </c>
      <c r="AJ682" s="1438" t="s">
        <v>854</v>
      </c>
      <c r="AK682" s="3256" t="s">
        <v>2142</v>
      </c>
      <c r="AL682" s="1438" t="s">
        <v>1218</v>
      </c>
      <c r="AM682" s="1428" t="s">
        <v>3085</v>
      </c>
      <c r="AN682" s="1428" t="s">
        <v>858</v>
      </c>
      <c r="AO682" s="2244">
        <v>2</v>
      </c>
      <c r="AP682" s="2244" t="s">
        <v>859</v>
      </c>
      <c r="AQ682" s="2244">
        <v>2</v>
      </c>
      <c r="AR682" s="1428"/>
      <c r="AS682" s="1428"/>
      <c r="AT682" s="1428"/>
      <c r="AU682" s="1428"/>
      <c r="AV682" s="2997"/>
      <c r="AW682" s="4560" t="s">
        <v>2466</v>
      </c>
      <c r="AX682" s="4560" t="s">
        <v>2458</v>
      </c>
      <c r="AY682" s="4560"/>
      <c r="CO682" s="237"/>
    </row>
    <row r="683" spans="1:93" ht="18" customHeight="1">
      <c r="A683" s="5701"/>
      <c r="B683" s="4560"/>
      <c r="C683" s="5691"/>
      <c r="D683" s="5704"/>
      <c r="E683" s="5119"/>
      <c r="F683" s="5119"/>
      <c r="G683" s="3807"/>
      <c r="H683" s="3703"/>
      <c r="I683" s="3703"/>
      <c r="J683" s="3703"/>
      <c r="K683" s="3807"/>
      <c r="L683" s="3807"/>
      <c r="M683" s="3807"/>
      <c r="N683" s="3807"/>
      <c r="O683" s="3807"/>
      <c r="P683" s="3807"/>
      <c r="Q683" s="1427"/>
      <c r="R683" s="1427"/>
      <c r="S683" s="5119"/>
      <c r="T683" s="5119"/>
      <c r="U683" s="5119"/>
      <c r="V683" s="5119"/>
      <c r="W683" s="5119"/>
      <c r="X683" s="5119"/>
      <c r="Y683" s="5119"/>
      <c r="Z683" s="5119"/>
      <c r="AA683" s="5119"/>
      <c r="AB683" s="5119"/>
      <c r="AC683" s="5119"/>
      <c r="AD683" s="3326" t="s">
        <v>2035</v>
      </c>
      <c r="AE683" s="3093"/>
      <c r="AF683" s="1443" t="s">
        <v>857</v>
      </c>
      <c r="AG683" s="1443"/>
      <c r="AH683" s="3256">
        <v>3988</v>
      </c>
      <c r="AI683" s="1436" t="s">
        <v>2137</v>
      </c>
      <c r="AJ683" s="1443" t="s">
        <v>874</v>
      </c>
      <c r="AK683" s="3256" t="s">
        <v>2142</v>
      </c>
      <c r="AL683" s="1443" t="s">
        <v>3544</v>
      </c>
      <c r="AM683" s="1443" t="s">
        <v>3545</v>
      </c>
      <c r="AN683" s="1436" t="s">
        <v>858</v>
      </c>
      <c r="AO683" s="2245">
        <v>4</v>
      </c>
      <c r="AP683" s="2245" t="s">
        <v>859</v>
      </c>
      <c r="AQ683" s="2245">
        <v>4</v>
      </c>
      <c r="AR683" s="1436">
        <v>3</v>
      </c>
      <c r="AS683" s="1436" t="s">
        <v>875</v>
      </c>
      <c r="AT683" s="1436" t="s">
        <v>859</v>
      </c>
      <c r="AU683" s="1436" t="s">
        <v>876</v>
      </c>
      <c r="AV683" s="860" t="s">
        <v>877</v>
      </c>
      <c r="AW683" s="4560"/>
      <c r="AX683" s="4560"/>
      <c r="AY683" s="4560"/>
      <c r="CO683" s="237"/>
    </row>
    <row r="684" spans="1:93" ht="18" customHeight="1">
      <c r="A684" s="5701"/>
      <c r="B684" s="4560"/>
      <c r="C684" s="5691"/>
      <c r="D684" s="5704"/>
      <c r="E684" s="5119"/>
      <c r="F684" s="5119"/>
      <c r="G684" s="3807"/>
      <c r="H684" s="3703"/>
      <c r="I684" s="3703"/>
      <c r="J684" s="3703"/>
      <c r="K684" s="3807"/>
      <c r="L684" s="3807"/>
      <c r="M684" s="3807"/>
      <c r="N684" s="3807"/>
      <c r="O684" s="3807"/>
      <c r="P684" s="3807"/>
      <c r="Q684" s="1427"/>
      <c r="R684" s="1427"/>
      <c r="S684" s="5119"/>
      <c r="T684" s="5119"/>
      <c r="U684" s="5119"/>
      <c r="V684" s="5119"/>
      <c r="W684" s="5119"/>
      <c r="X684" s="5119"/>
      <c r="Y684" s="5119"/>
      <c r="Z684" s="5119"/>
      <c r="AA684" s="5119"/>
      <c r="AB684" s="5119"/>
      <c r="AC684" s="5119"/>
      <c r="AD684" s="3326" t="s">
        <v>2035</v>
      </c>
      <c r="AE684" s="3093"/>
      <c r="AF684" s="1443" t="s">
        <v>857</v>
      </c>
      <c r="AG684" s="1443"/>
      <c r="AH684" s="3256">
        <v>3982</v>
      </c>
      <c r="AI684" s="1436" t="s">
        <v>2137</v>
      </c>
      <c r="AJ684" s="1443" t="s">
        <v>868</v>
      </c>
      <c r="AK684" s="3256" t="s">
        <v>2142</v>
      </c>
      <c r="AL684" s="1443" t="s">
        <v>340</v>
      </c>
      <c r="AM684" s="1443" t="s">
        <v>340</v>
      </c>
      <c r="AN684" s="1436" t="s">
        <v>858</v>
      </c>
      <c r="AO684" s="2245">
        <v>8</v>
      </c>
      <c r="AP684" s="2245" t="s">
        <v>859</v>
      </c>
      <c r="AQ684" s="2245">
        <v>8</v>
      </c>
      <c r="AR684" s="1436"/>
      <c r="AS684" s="1436"/>
      <c r="AT684" s="1436"/>
      <c r="AU684" s="1436"/>
      <c r="AV684" s="860"/>
      <c r="AW684" s="4560"/>
      <c r="AX684" s="4560"/>
      <c r="AY684" s="4560"/>
      <c r="CO684" s="237"/>
    </row>
    <row r="685" spans="1:93" ht="18" customHeight="1">
      <c r="A685" s="5702"/>
      <c r="B685" s="4561"/>
      <c r="C685" s="5692"/>
      <c r="D685" s="5705"/>
      <c r="E685" s="5120"/>
      <c r="F685" s="5120"/>
      <c r="G685" s="3811"/>
      <c r="H685" s="3706"/>
      <c r="I685" s="3706"/>
      <c r="J685" s="3706"/>
      <c r="K685" s="3811"/>
      <c r="L685" s="3811"/>
      <c r="M685" s="3811"/>
      <c r="N685" s="3811"/>
      <c r="O685" s="3811"/>
      <c r="P685" s="3811"/>
      <c r="Q685" s="1428"/>
      <c r="R685" s="1428"/>
      <c r="S685" s="5120"/>
      <c r="T685" s="5120"/>
      <c r="U685" s="5120"/>
      <c r="V685" s="5120"/>
      <c r="W685" s="5120"/>
      <c r="X685" s="5120"/>
      <c r="Y685" s="5120"/>
      <c r="Z685" s="5120"/>
      <c r="AA685" s="5120"/>
      <c r="AB685" s="5120"/>
      <c r="AC685" s="5120"/>
      <c r="AD685" s="3326" t="s">
        <v>2035</v>
      </c>
      <c r="AE685" s="3093"/>
      <c r="AF685" s="1443" t="s">
        <v>857</v>
      </c>
      <c r="AG685" s="1443"/>
      <c r="AH685" s="3256">
        <v>3992</v>
      </c>
      <c r="AI685" s="1436" t="s">
        <v>2137</v>
      </c>
      <c r="AJ685" s="1443" t="s">
        <v>379</v>
      </c>
      <c r="AK685" s="3256" t="s">
        <v>2142</v>
      </c>
      <c r="AL685" s="1443" t="s">
        <v>380</v>
      </c>
      <c r="AM685" s="1443" t="s">
        <v>380</v>
      </c>
      <c r="AN685" s="1436" t="s">
        <v>858</v>
      </c>
      <c r="AO685" s="2245">
        <v>2</v>
      </c>
      <c r="AP685" s="2245" t="s">
        <v>859</v>
      </c>
      <c r="AQ685" s="2245">
        <v>2</v>
      </c>
      <c r="AR685" s="1436"/>
      <c r="AS685" s="1436"/>
      <c r="AT685" s="1436"/>
      <c r="AU685" s="1436"/>
      <c r="AV685" s="860"/>
      <c r="AW685" s="4561"/>
      <c r="AX685" s="4561"/>
      <c r="AY685" s="4561"/>
      <c r="CO685" s="237"/>
    </row>
    <row r="686" spans="1:93" ht="18" customHeight="1">
      <c r="A686" s="5700" t="s">
        <v>5044</v>
      </c>
      <c r="B686" s="4560" t="s">
        <v>2463</v>
      </c>
      <c r="C686" s="5691" t="s">
        <v>4738</v>
      </c>
      <c r="D686" s="5704" t="s">
        <v>3496</v>
      </c>
      <c r="E686" s="5119" t="s">
        <v>2157</v>
      </c>
      <c r="F686" s="5119" t="s">
        <v>3547</v>
      </c>
      <c r="G686" s="3807" t="s">
        <v>2028</v>
      </c>
      <c r="H686" s="3703" t="s">
        <v>2028</v>
      </c>
      <c r="I686" s="3703" t="s">
        <v>2029</v>
      </c>
      <c r="J686" s="3703" t="s">
        <v>2029</v>
      </c>
      <c r="K686" s="3807">
        <v>8</v>
      </c>
      <c r="L686" s="3807">
        <v>0</v>
      </c>
      <c r="M686" s="3807">
        <v>31</v>
      </c>
      <c r="N686" s="3807">
        <v>8</v>
      </c>
      <c r="O686" s="3807">
        <v>0</v>
      </c>
      <c r="P686" s="3807">
        <v>31</v>
      </c>
      <c r="Q686" s="1427" t="s">
        <v>2140</v>
      </c>
      <c r="R686" s="1427" t="s">
        <v>2272</v>
      </c>
      <c r="S686" s="5119">
        <v>4768</v>
      </c>
      <c r="T686" s="5119">
        <v>4768</v>
      </c>
      <c r="U686" s="5119">
        <v>6944</v>
      </c>
      <c r="V686" s="5119">
        <v>512</v>
      </c>
      <c r="W686" s="5119">
        <v>512</v>
      </c>
      <c r="X686" s="5119">
        <v>1088</v>
      </c>
      <c r="Y686" s="5119">
        <v>16</v>
      </c>
      <c r="Z686" s="5119">
        <v>2</v>
      </c>
      <c r="AA686" s="5119" t="s">
        <v>2159</v>
      </c>
      <c r="AB686" s="5119" t="s">
        <v>2033</v>
      </c>
      <c r="AC686" s="5119" t="s">
        <v>2137</v>
      </c>
      <c r="AD686" s="3322" t="s">
        <v>2035</v>
      </c>
      <c r="AE686" s="3087"/>
      <c r="AF686" s="1438" t="s">
        <v>857</v>
      </c>
      <c r="AG686" s="1438"/>
      <c r="AH686" s="3238">
        <v>3977</v>
      </c>
      <c r="AI686" s="1428" t="s">
        <v>2137</v>
      </c>
      <c r="AJ686" s="1438" t="s">
        <v>854</v>
      </c>
      <c r="AK686" s="3256" t="s">
        <v>2142</v>
      </c>
      <c r="AL686" s="1438" t="s">
        <v>3082</v>
      </c>
      <c r="AM686" s="1428" t="s">
        <v>3056</v>
      </c>
      <c r="AN686" s="1428" t="s">
        <v>858</v>
      </c>
      <c r="AO686" s="1428">
        <v>2</v>
      </c>
      <c r="AP686" s="1428" t="s">
        <v>859</v>
      </c>
      <c r="AQ686" s="1428">
        <v>2</v>
      </c>
      <c r="AR686" s="1428"/>
      <c r="AS686" s="1428"/>
      <c r="AT686" s="1428"/>
      <c r="AU686" s="1428"/>
      <c r="AV686" s="2997"/>
      <c r="AW686" s="4560" t="s">
        <v>2466</v>
      </c>
      <c r="AX686" s="4560" t="s">
        <v>2458</v>
      </c>
      <c r="AY686" s="4560"/>
      <c r="CO686" s="237"/>
    </row>
    <row r="687" spans="1:93" ht="18" customHeight="1">
      <c r="A687" s="5701"/>
      <c r="B687" s="4560"/>
      <c r="C687" s="5691"/>
      <c r="D687" s="5704"/>
      <c r="E687" s="5119"/>
      <c r="F687" s="5119"/>
      <c r="G687" s="3807"/>
      <c r="H687" s="3703"/>
      <c r="I687" s="3703"/>
      <c r="J687" s="3703"/>
      <c r="K687" s="3807"/>
      <c r="L687" s="3807"/>
      <c r="M687" s="3807"/>
      <c r="N687" s="3807"/>
      <c r="O687" s="3807"/>
      <c r="P687" s="3807"/>
      <c r="Q687" s="1427"/>
      <c r="R687" s="1427"/>
      <c r="S687" s="5119"/>
      <c r="T687" s="5119"/>
      <c r="U687" s="5119"/>
      <c r="V687" s="5119"/>
      <c r="W687" s="5119"/>
      <c r="X687" s="5119"/>
      <c r="Y687" s="5119"/>
      <c r="Z687" s="5119"/>
      <c r="AA687" s="5119"/>
      <c r="AB687" s="5119"/>
      <c r="AC687" s="5119"/>
      <c r="AD687" s="3326" t="s">
        <v>2035</v>
      </c>
      <c r="AE687" s="3093"/>
      <c r="AF687" s="1443" t="s">
        <v>857</v>
      </c>
      <c r="AG687" s="1443"/>
      <c r="AH687" s="3256">
        <v>3988</v>
      </c>
      <c r="AI687" s="1436" t="s">
        <v>2137</v>
      </c>
      <c r="AJ687" s="1443" t="s">
        <v>874</v>
      </c>
      <c r="AK687" s="3256" t="s">
        <v>2142</v>
      </c>
      <c r="AL687" s="1443" t="s">
        <v>3491</v>
      </c>
      <c r="AM687" s="1443" t="s">
        <v>3545</v>
      </c>
      <c r="AN687" s="1436" t="s">
        <v>858</v>
      </c>
      <c r="AO687" s="2245">
        <v>4</v>
      </c>
      <c r="AP687" s="2245" t="s">
        <v>859</v>
      </c>
      <c r="AQ687" s="2245">
        <v>4</v>
      </c>
      <c r="AR687" s="1436">
        <v>3</v>
      </c>
      <c r="AS687" s="1436" t="s">
        <v>875</v>
      </c>
      <c r="AT687" s="1436" t="s">
        <v>859</v>
      </c>
      <c r="AU687" s="1436" t="s">
        <v>876</v>
      </c>
      <c r="AV687" s="860" t="s">
        <v>877</v>
      </c>
      <c r="AW687" s="4560"/>
      <c r="AX687" s="4560"/>
      <c r="AY687" s="4560"/>
      <c r="CO687" s="237"/>
    </row>
    <row r="688" spans="1:93" ht="18" customHeight="1">
      <c r="A688" s="5701"/>
      <c r="B688" s="4560"/>
      <c r="C688" s="5691"/>
      <c r="D688" s="5704"/>
      <c r="E688" s="5119"/>
      <c r="F688" s="5119"/>
      <c r="G688" s="3807"/>
      <c r="H688" s="3703"/>
      <c r="I688" s="3703"/>
      <c r="J688" s="3703"/>
      <c r="K688" s="3807"/>
      <c r="L688" s="3807"/>
      <c r="M688" s="3807"/>
      <c r="N688" s="3807"/>
      <c r="O688" s="3807"/>
      <c r="P688" s="3807"/>
      <c r="Q688" s="1427"/>
      <c r="R688" s="1427"/>
      <c r="S688" s="5119"/>
      <c r="T688" s="5119"/>
      <c r="U688" s="5119"/>
      <c r="V688" s="5119"/>
      <c r="W688" s="5119"/>
      <c r="X688" s="5119"/>
      <c r="Y688" s="5119"/>
      <c r="Z688" s="5119"/>
      <c r="AA688" s="5119"/>
      <c r="AB688" s="5119"/>
      <c r="AC688" s="5119"/>
      <c r="AD688" s="3326" t="s">
        <v>2035</v>
      </c>
      <c r="AE688" s="3093"/>
      <c r="AF688" s="1443" t="s">
        <v>857</v>
      </c>
      <c r="AG688" s="1443"/>
      <c r="AH688" s="3256">
        <v>3982</v>
      </c>
      <c r="AI688" s="1436" t="s">
        <v>2137</v>
      </c>
      <c r="AJ688" s="1443" t="s">
        <v>868</v>
      </c>
      <c r="AK688" s="3256" t="s">
        <v>2142</v>
      </c>
      <c r="AL688" s="1443" t="s">
        <v>869</v>
      </c>
      <c r="AM688" s="1443" t="s">
        <v>869</v>
      </c>
      <c r="AN688" s="1436" t="s">
        <v>858</v>
      </c>
      <c r="AO688" s="2245">
        <v>8</v>
      </c>
      <c r="AP688" s="2245" t="s">
        <v>859</v>
      </c>
      <c r="AQ688" s="2245">
        <v>8</v>
      </c>
      <c r="AR688" s="1436"/>
      <c r="AS688" s="1436"/>
      <c r="AT688" s="1436"/>
      <c r="AU688" s="1436"/>
      <c r="AV688" s="860"/>
      <c r="AW688" s="4560"/>
      <c r="AX688" s="4560"/>
      <c r="AY688" s="4560"/>
      <c r="CO688" s="237"/>
    </row>
    <row r="689" spans="1:93" ht="18" customHeight="1">
      <c r="A689" s="5701"/>
      <c r="B689" s="4560"/>
      <c r="C689" s="5691"/>
      <c r="D689" s="5704"/>
      <c r="E689" s="5119"/>
      <c r="F689" s="5119"/>
      <c r="G689" s="3807"/>
      <c r="H689" s="3703"/>
      <c r="I689" s="3703"/>
      <c r="J689" s="3703"/>
      <c r="K689" s="3807"/>
      <c r="L689" s="3807"/>
      <c r="M689" s="3807"/>
      <c r="N689" s="3807"/>
      <c r="O689" s="3807"/>
      <c r="P689" s="3807"/>
      <c r="Q689" s="1427"/>
      <c r="R689" s="1427"/>
      <c r="S689" s="5119"/>
      <c r="T689" s="5119"/>
      <c r="U689" s="5119"/>
      <c r="V689" s="5119"/>
      <c r="W689" s="5119"/>
      <c r="X689" s="5119"/>
      <c r="Y689" s="5119"/>
      <c r="Z689" s="5119"/>
      <c r="AA689" s="5119"/>
      <c r="AB689" s="5119"/>
      <c r="AC689" s="5119"/>
      <c r="AD689" s="3321" t="s">
        <v>2035</v>
      </c>
      <c r="AE689" s="3086"/>
      <c r="AF689" s="1437" t="s">
        <v>857</v>
      </c>
      <c r="AG689" s="1437"/>
      <c r="AH689" s="3236">
        <v>3992</v>
      </c>
      <c r="AI689" s="1426" t="s">
        <v>2137</v>
      </c>
      <c r="AJ689" s="1437" t="s">
        <v>379</v>
      </c>
      <c r="AK689" s="3256" t="s">
        <v>2142</v>
      </c>
      <c r="AL689" s="1437" t="s">
        <v>380</v>
      </c>
      <c r="AM689" s="1437" t="s">
        <v>380</v>
      </c>
      <c r="AN689" s="1426" t="s">
        <v>858</v>
      </c>
      <c r="AO689" s="2243">
        <v>2</v>
      </c>
      <c r="AP689" s="2243" t="s">
        <v>859</v>
      </c>
      <c r="AQ689" s="2243">
        <v>2</v>
      </c>
      <c r="AR689" s="1426"/>
      <c r="AS689" s="1426"/>
      <c r="AT689" s="1426"/>
      <c r="AU689" s="1426"/>
      <c r="AV689" s="2990"/>
      <c r="AW689" s="4560"/>
      <c r="AX689" s="4560"/>
      <c r="AY689" s="4560"/>
      <c r="CO689" s="237"/>
    </row>
    <row r="690" spans="1:93" ht="18" customHeight="1">
      <c r="A690" s="5701"/>
      <c r="B690" s="4559" t="s">
        <v>2463</v>
      </c>
      <c r="C690" s="5698" t="s">
        <v>3730</v>
      </c>
      <c r="D690" s="5775" t="s">
        <v>3495</v>
      </c>
      <c r="E690" s="5123" t="s">
        <v>2157</v>
      </c>
      <c r="F690" s="5123" t="s">
        <v>3548</v>
      </c>
      <c r="G690" s="3806" t="s">
        <v>2028</v>
      </c>
      <c r="H690" s="3743" t="s">
        <v>2028</v>
      </c>
      <c r="I690" s="3743" t="s">
        <v>2029</v>
      </c>
      <c r="J690" s="3743" t="s">
        <v>2029</v>
      </c>
      <c r="K690" s="3806">
        <v>8</v>
      </c>
      <c r="L690" s="3806">
        <v>0</v>
      </c>
      <c r="M690" s="3806">
        <v>31</v>
      </c>
      <c r="N690" s="3806">
        <v>8</v>
      </c>
      <c r="O690" s="3806">
        <v>0</v>
      </c>
      <c r="P690" s="3806">
        <v>31</v>
      </c>
      <c r="Q690" s="1426" t="s">
        <v>2140</v>
      </c>
      <c r="R690" s="1426" t="s">
        <v>2272</v>
      </c>
      <c r="S690" s="5123">
        <v>4769</v>
      </c>
      <c r="T690" s="5123">
        <v>4769</v>
      </c>
      <c r="U690" s="5123">
        <v>9450</v>
      </c>
      <c r="V690" s="5123">
        <v>512</v>
      </c>
      <c r="W690" s="5123">
        <v>512</v>
      </c>
      <c r="X690" s="5123">
        <v>1488</v>
      </c>
      <c r="Y690" s="5123">
        <v>8</v>
      </c>
      <c r="Z690" s="5123">
        <v>2</v>
      </c>
      <c r="AA690" s="5123" t="s">
        <v>2159</v>
      </c>
      <c r="AB690" s="5123" t="s">
        <v>2033</v>
      </c>
      <c r="AC690" s="5123" t="s">
        <v>2137</v>
      </c>
      <c r="AD690" s="3326" t="s">
        <v>2035</v>
      </c>
      <c r="AE690" s="3093"/>
      <c r="AF690" s="1443" t="s">
        <v>857</v>
      </c>
      <c r="AG690" s="1443"/>
      <c r="AH690" s="3256">
        <v>3977</v>
      </c>
      <c r="AI690" s="1436" t="s">
        <v>2137</v>
      </c>
      <c r="AJ690" s="1443" t="s">
        <v>854</v>
      </c>
      <c r="AK690" s="3256" t="s">
        <v>2142</v>
      </c>
      <c r="AL690" s="1443" t="s">
        <v>1218</v>
      </c>
      <c r="AM690" s="1436" t="s">
        <v>3085</v>
      </c>
      <c r="AN690" s="1436" t="s">
        <v>858</v>
      </c>
      <c r="AO690" s="2245">
        <v>2</v>
      </c>
      <c r="AP690" s="2245" t="s">
        <v>859</v>
      </c>
      <c r="AQ690" s="2245">
        <v>2</v>
      </c>
      <c r="AR690" s="1436"/>
      <c r="AS690" s="1436"/>
      <c r="AT690" s="1436"/>
      <c r="AU690" s="1436"/>
      <c r="AV690" s="860"/>
      <c r="AW690" s="4559" t="s">
        <v>2466</v>
      </c>
      <c r="AX690" s="4559" t="s">
        <v>2458</v>
      </c>
      <c r="AY690" s="4559"/>
      <c r="CO690" s="237"/>
    </row>
    <row r="691" spans="1:93" ht="18" customHeight="1">
      <c r="A691" s="5701"/>
      <c r="B691" s="4560"/>
      <c r="C691" s="5691"/>
      <c r="D691" s="5704"/>
      <c r="E691" s="5119"/>
      <c r="F691" s="5119"/>
      <c r="G691" s="3807"/>
      <c r="H691" s="3703"/>
      <c r="I691" s="3703"/>
      <c r="J691" s="3703"/>
      <c r="K691" s="3807"/>
      <c r="L691" s="3807"/>
      <c r="M691" s="3807"/>
      <c r="N691" s="3807"/>
      <c r="O691" s="3807"/>
      <c r="P691" s="3807"/>
      <c r="Q691" s="1427"/>
      <c r="R691" s="1427"/>
      <c r="S691" s="5119"/>
      <c r="T691" s="5119"/>
      <c r="U691" s="5119"/>
      <c r="V691" s="5119"/>
      <c r="W691" s="5119"/>
      <c r="X691" s="5119"/>
      <c r="Y691" s="5119"/>
      <c r="Z691" s="5119"/>
      <c r="AA691" s="5119"/>
      <c r="AB691" s="5119"/>
      <c r="AC691" s="5119"/>
      <c r="AD691" s="3326" t="s">
        <v>2035</v>
      </c>
      <c r="AE691" s="3093"/>
      <c r="AF691" s="1443" t="s">
        <v>857</v>
      </c>
      <c r="AG691" s="1443"/>
      <c r="AH691" s="3256">
        <v>3988</v>
      </c>
      <c r="AI691" s="1436" t="s">
        <v>2137</v>
      </c>
      <c r="AJ691" s="1443" t="s">
        <v>874</v>
      </c>
      <c r="AK691" s="3256" t="s">
        <v>2142</v>
      </c>
      <c r="AL691" s="1443" t="s">
        <v>3491</v>
      </c>
      <c r="AM691" s="1443" t="s">
        <v>3545</v>
      </c>
      <c r="AN691" s="1436" t="s">
        <v>858</v>
      </c>
      <c r="AO691" s="2245">
        <v>4</v>
      </c>
      <c r="AP691" s="2245" t="s">
        <v>859</v>
      </c>
      <c r="AQ691" s="2245">
        <v>4</v>
      </c>
      <c r="AR691" s="1436">
        <v>3</v>
      </c>
      <c r="AS691" s="1436" t="s">
        <v>875</v>
      </c>
      <c r="AT691" s="1436" t="s">
        <v>859</v>
      </c>
      <c r="AU691" s="1436" t="s">
        <v>876</v>
      </c>
      <c r="AV691" s="860" t="s">
        <v>877</v>
      </c>
      <c r="AW691" s="4560"/>
      <c r="AX691" s="4560"/>
      <c r="AY691" s="4560"/>
      <c r="CO691" s="237"/>
    </row>
    <row r="692" spans="1:93" ht="18" customHeight="1">
      <c r="A692" s="5701"/>
      <c r="B692" s="4560"/>
      <c r="C692" s="5691"/>
      <c r="D692" s="5704"/>
      <c r="E692" s="5119"/>
      <c r="F692" s="5119"/>
      <c r="G692" s="3807"/>
      <c r="H692" s="3703"/>
      <c r="I692" s="3703"/>
      <c r="J692" s="3703"/>
      <c r="K692" s="3807"/>
      <c r="L692" s="3807"/>
      <c r="M692" s="3807"/>
      <c r="N692" s="3807"/>
      <c r="O692" s="3807"/>
      <c r="P692" s="3807"/>
      <c r="Q692" s="1427"/>
      <c r="R692" s="1427"/>
      <c r="S692" s="5119"/>
      <c r="T692" s="5119"/>
      <c r="U692" s="5119"/>
      <c r="V692" s="5119"/>
      <c r="W692" s="5119"/>
      <c r="X692" s="5119"/>
      <c r="Y692" s="5119"/>
      <c r="Z692" s="5119"/>
      <c r="AA692" s="5119"/>
      <c r="AB692" s="5119"/>
      <c r="AC692" s="5119"/>
      <c r="AD692" s="3326" t="s">
        <v>2035</v>
      </c>
      <c r="AE692" s="3093"/>
      <c r="AF692" s="1443" t="s">
        <v>857</v>
      </c>
      <c r="AG692" s="1443"/>
      <c r="AH692" s="3256">
        <v>3982</v>
      </c>
      <c r="AI692" s="1436" t="s">
        <v>2137</v>
      </c>
      <c r="AJ692" s="1443" t="s">
        <v>868</v>
      </c>
      <c r="AK692" s="3256" t="s">
        <v>2142</v>
      </c>
      <c r="AL692" s="1443" t="s">
        <v>869</v>
      </c>
      <c r="AM692" s="1443" t="s">
        <v>869</v>
      </c>
      <c r="AN692" s="1436" t="s">
        <v>858</v>
      </c>
      <c r="AO692" s="2245">
        <v>8</v>
      </c>
      <c r="AP692" s="2245" t="s">
        <v>859</v>
      </c>
      <c r="AQ692" s="2245">
        <v>8</v>
      </c>
      <c r="AR692" s="1436"/>
      <c r="AS692" s="1436"/>
      <c r="AT692" s="1436"/>
      <c r="AU692" s="1436"/>
      <c r="AV692" s="860"/>
      <c r="AW692" s="4560"/>
      <c r="AX692" s="4560"/>
      <c r="AY692" s="4560"/>
      <c r="CO692" s="237"/>
    </row>
    <row r="693" spans="1:93" ht="18" customHeight="1">
      <c r="A693" s="5701"/>
      <c r="B693" s="4561"/>
      <c r="C693" s="5692"/>
      <c r="D693" s="5705"/>
      <c r="E693" s="5120"/>
      <c r="F693" s="5120"/>
      <c r="G693" s="3811"/>
      <c r="H693" s="3706"/>
      <c r="I693" s="3706"/>
      <c r="J693" s="3706"/>
      <c r="K693" s="3811"/>
      <c r="L693" s="3811"/>
      <c r="M693" s="3811"/>
      <c r="N693" s="3811"/>
      <c r="O693" s="3811"/>
      <c r="P693" s="3811"/>
      <c r="Q693" s="1428"/>
      <c r="R693" s="1428"/>
      <c r="S693" s="5120"/>
      <c r="T693" s="5120"/>
      <c r="U693" s="5120"/>
      <c r="V693" s="5120"/>
      <c r="W693" s="5120"/>
      <c r="X693" s="5120"/>
      <c r="Y693" s="5120"/>
      <c r="Z693" s="5120"/>
      <c r="AA693" s="5120"/>
      <c r="AB693" s="5120"/>
      <c r="AC693" s="5120"/>
      <c r="AD693" s="3326" t="s">
        <v>2035</v>
      </c>
      <c r="AE693" s="3093"/>
      <c r="AF693" s="1443" t="s">
        <v>857</v>
      </c>
      <c r="AG693" s="1443"/>
      <c r="AH693" s="3256">
        <v>3992</v>
      </c>
      <c r="AI693" s="1436" t="s">
        <v>2137</v>
      </c>
      <c r="AJ693" s="1443" t="s">
        <v>379</v>
      </c>
      <c r="AK693" s="3256" t="s">
        <v>2142</v>
      </c>
      <c r="AL693" s="1443" t="s">
        <v>380</v>
      </c>
      <c r="AM693" s="1443" t="s">
        <v>380</v>
      </c>
      <c r="AN693" s="1436" t="s">
        <v>858</v>
      </c>
      <c r="AO693" s="2245">
        <v>2</v>
      </c>
      <c r="AP693" s="2245" t="s">
        <v>859</v>
      </c>
      <c r="AQ693" s="2245">
        <v>2</v>
      </c>
      <c r="AR693" s="1436"/>
      <c r="AS693" s="1436"/>
      <c r="AT693" s="1436"/>
      <c r="AU693" s="1436"/>
      <c r="AV693" s="860"/>
      <c r="AW693" s="4561"/>
      <c r="AX693" s="4561"/>
      <c r="AY693" s="4561"/>
      <c r="CO693" s="237"/>
    </row>
    <row r="694" spans="1:93" ht="18" customHeight="1">
      <c r="A694" s="5701"/>
      <c r="B694" s="4560" t="s">
        <v>2463</v>
      </c>
      <c r="C694" s="5691" t="s">
        <v>3731</v>
      </c>
      <c r="D694" s="5704" t="s">
        <v>3494</v>
      </c>
      <c r="E694" s="5119" t="s">
        <v>2157</v>
      </c>
      <c r="F694" s="5119" t="s">
        <v>3549</v>
      </c>
      <c r="G694" s="3807" t="s">
        <v>2028</v>
      </c>
      <c r="H694" s="3703" t="s">
        <v>2028</v>
      </c>
      <c r="I694" s="3703" t="s">
        <v>2029</v>
      </c>
      <c r="J694" s="3703" t="s">
        <v>2029</v>
      </c>
      <c r="K694" s="3807">
        <v>8</v>
      </c>
      <c r="L694" s="3807">
        <v>0</v>
      </c>
      <c r="M694" s="3807">
        <v>31</v>
      </c>
      <c r="N694" s="3807">
        <v>8</v>
      </c>
      <c r="O694" s="3807">
        <v>0</v>
      </c>
      <c r="P694" s="3807">
        <v>31</v>
      </c>
      <c r="Q694" s="1427" t="s">
        <v>2140</v>
      </c>
      <c r="R694" s="1427" t="s">
        <v>2272</v>
      </c>
      <c r="S694" s="5119">
        <v>9291</v>
      </c>
      <c r="T694" s="5119">
        <v>9291</v>
      </c>
      <c r="U694" s="5119">
        <v>16830</v>
      </c>
      <c r="V694" s="5119">
        <v>512</v>
      </c>
      <c r="W694" s="5119">
        <v>512</v>
      </c>
      <c r="X694" s="5119">
        <v>1558</v>
      </c>
      <c r="Y694" s="5119">
        <v>8</v>
      </c>
      <c r="Z694" s="5119">
        <v>2</v>
      </c>
      <c r="AA694" s="5119" t="s">
        <v>2032</v>
      </c>
      <c r="AB694" s="5119" t="s">
        <v>2033</v>
      </c>
      <c r="AC694" s="5119" t="s">
        <v>2137</v>
      </c>
      <c r="AD694" s="3322" t="s">
        <v>2035</v>
      </c>
      <c r="AE694" s="3087"/>
      <c r="AF694" s="1438" t="s">
        <v>857</v>
      </c>
      <c r="AG694" s="1438"/>
      <c r="AH694" s="3238">
        <v>3977</v>
      </c>
      <c r="AI694" s="1428" t="s">
        <v>2137</v>
      </c>
      <c r="AJ694" s="1438" t="s">
        <v>854</v>
      </c>
      <c r="AK694" s="3256" t="s">
        <v>2142</v>
      </c>
      <c r="AL694" s="1438" t="s">
        <v>3239</v>
      </c>
      <c r="AM694" s="1428" t="s">
        <v>1134</v>
      </c>
      <c r="AN694" s="1428" t="s">
        <v>858</v>
      </c>
      <c r="AO694" s="2244">
        <v>2</v>
      </c>
      <c r="AP694" s="2244" t="s">
        <v>859</v>
      </c>
      <c r="AQ694" s="2244">
        <v>2</v>
      </c>
      <c r="AR694" s="1428"/>
      <c r="AS694" s="1428"/>
      <c r="AT694" s="1428"/>
      <c r="AU694" s="1428"/>
      <c r="AV694" s="2997"/>
      <c r="AW694" s="4560" t="s">
        <v>2468</v>
      </c>
      <c r="AX694" s="4560" t="s">
        <v>2458</v>
      </c>
      <c r="AY694" s="4560"/>
      <c r="CO694" s="237"/>
    </row>
    <row r="695" spans="1:93" ht="18" customHeight="1">
      <c r="A695" s="5701"/>
      <c r="B695" s="4560"/>
      <c r="C695" s="5691"/>
      <c r="D695" s="5704"/>
      <c r="E695" s="5119"/>
      <c r="F695" s="5119"/>
      <c r="G695" s="3807"/>
      <c r="H695" s="3703"/>
      <c r="I695" s="3703"/>
      <c r="J695" s="3703"/>
      <c r="K695" s="3807"/>
      <c r="L695" s="3807"/>
      <c r="M695" s="3807"/>
      <c r="N695" s="3807"/>
      <c r="O695" s="3807"/>
      <c r="P695" s="3807"/>
      <c r="Q695" s="1427"/>
      <c r="R695" s="1427"/>
      <c r="S695" s="5119"/>
      <c r="T695" s="5119"/>
      <c r="U695" s="5119"/>
      <c r="V695" s="5119"/>
      <c r="W695" s="5119"/>
      <c r="X695" s="5119"/>
      <c r="Y695" s="5119"/>
      <c r="Z695" s="5119"/>
      <c r="AA695" s="5119"/>
      <c r="AB695" s="5119"/>
      <c r="AC695" s="5119"/>
      <c r="AD695" s="3326" t="s">
        <v>2035</v>
      </c>
      <c r="AE695" s="3093"/>
      <c r="AF695" s="1443" t="s">
        <v>857</v>
      </c>
      <c r="AG695" s="1443"/>
      <c r="AH695" s="3256">
        <v>3988</v>
      </c>
      <c r="AI695" s="1436" t="s">
        <v>2137</v>
      </c>
      <c r="AJ695" s="1443" t="s">
        <v>874</v>
      </c>
      <c r="AK695" s="3256" t="s">
        <v>2142</v>
      </c>
      <c r="AL695" s="1443" t="s">
        <v>3491</v>
      </c>
      <c r="AM695" s="1443" t="s">
        <v>3545</v>
      </c>
      <c r="AN695" s="1436" t="s">
        <v>858</v>
      </c>
      <c r="AO695" s="2245">
        <v>4</v>
      </c>
      <c r="AP695" s="2245" t="s">
        <v>859</v>
      </c>
      <c r="AQ695" s="2245">
        <v>4</v>
      </c>
      <c r="AR695" s="1436">
        <v>3</v>
      </c>
      <c r="AS695" s="1436" t="s">
        <v>875</v>
      </c>
      <c r="AT695" s="1436" t="s">
        <v>859</v>
      </c>
      <c r="AU695" s="1436" t="s">
        <v>876</v>
      </c>
      <c r="AV695" s="860" t="s">
        <v>877</v>
      </c>
      <c r="AW695" s="4560"/>
      <c r="AX695" s="4560"/>
      <c r="AY695" s="4560"/>
      <c r="CO695" s="237"/>
    </row>
    <row r="696" spans="1:93" ht="18" customHeight="1">
      <c r="A696" s="5701"/>
      <c r="B696" s="4560"/>
      <c r="C696" s="5691"/>
      <c r="D696" s="5704"/>
      <c r="E696" s="5119"/>
      <c r="F696" s="5119"/>
      <c r="G696" s="3807"/>
      <c r="H696" s="3703"/>
      <c r="I696" s="3703"/>
      <c r="J696" s="3703"/>
      <c r="K696" s="3807"/>
      <c r="L696" s="3807"/>
      <c r="M696" s="3807"/>
      <c r="N696" s="3807"/>
      <c r="O696" s="3807"/>
      <c r="P696" s="3807"/>
      <c r="Q696" s="1427"/>
      <c r="R696" s="1427"/>
      <c r="S696" s="5119"/>
      <c r="T696" s="5119"/>
      <c r="U696" s="5119"/>
      <c r="V696" s="5119"/>
      <c r="W696" s="5119"/>
      <c r="X696" s="5119"/>
      <c r="Y696" s="5119"/>
      <c r="Z696" s="5119"/>
      <c r="AA696" s="5119"/>
      <c r="AB696" s="5119"/>
      <c r="AC696" s="5119"/>
      <c r="AD696" s="3326" t="s">
        <v>2035</v>
      </c>
      <c r="AE696" s="3093"/>
      <c r="AF696" s="1443" t="s">
        <v>857</v>
      </c>
      <c r="AG696" s="1443"/>
      <c r="AH696" s="3256">
        <v>3982</v>
      </c>
      <c r="AI696" s="1436" t="s">
        <v>2137</v>
      </c>
      <c r="AJ696" s="1443" t="s">
        <v>868</v>
      </c>
      <c r="AK696" s="3256" t="s">
        <v>2142</v>
      </c>
      <c r="AL696" s="1443" t="s">
        <v>869</v>
      </c>
      <c r="AM696" s="1443" t="s">
        <v>869</v>
      </c>
      <c r="AN696" s="1436" t="s">
        <v>858</v>
      </c>
      <c r="AO696" s="2245">
        <v>8</v>
      </c>
      <c r="AP696" s="2245" t="s">
        <v>859</v>
      </c>
      <c r="AQ696" s="2245">
        <v>8</v>
      </c>
      <c r="AR696" s="1436"/>
      <c r="AS696" s="1436"/>
      <c r="AT696" s="1436"/>
      <c r="AU696" s="1436"/>
      <c r="AV696" s="860"/>
      <c r="AW696" s="4560"/>
      <c r="AX696" s="4560"/>
      <c r="AY696" s="4560"/>
      <c r="CO696" s="237"/>
    </row>
    <row r="697" spans="1:93" ht="18" customHeight="1">
      <c r="A697" s="5701"/>
      <c r="B697" s="4561"/>
      <c r="C697" s="5692"/>
      <c r="D697" s="5705"/>
      <c r="E697" s="5120"/>
      <c r="F697" s="5120"/>
      <c r="G697" s="3811"/>
      <c r="H697" s="3706"/>
      <c r="I697" s="3706"/>
      <c r="J697" s="3706"/>
      <c r="K697" s="3811"/>
      <c r="L697" s="3811"/>
      <c r="M697" s="3811"/>
      <c r="N697" s="3811"/>
      <c r="O697" s="3811"/>
      <c r="P697" s="3811"/>
      <c r="Q697" s="1428"/>
      <c r="R697" s="1428"/>
      <c r="S697" s="5120"/>
      <c r="T697" s="5120"/>
      <c r="U697" s="5120"/>
      <c r="V697" s="5120"/>
      <c r="W697" s="5120"/>
      <c r="X697" s="5120"/>
      <c r="Y697" s="5120"/>
      <c r="Z697" s="5120"/>
      <c r="AA697" s="5120"/>
      <c r="AB697" s="5120"/>
      <c r="AC697" s="5120"/>
      <c r="AD697" s="3326" t="s">
        <v>2035</v>
      </c>
      <c r="AE697" s="3093"/>
      <c r="AF697" s="1443" t="s">
        <v>857</v>
      </c>
      <c r="AG697" s="1443"/>
      <c r="AH697" s="3256">
        <v>3992</v>
      </c>
      <c r="AI697" s="1436" t="s">
        <v>2137</v>
      </c>
      <c r="AJ697" s="1443" t="s">
        <v>379</v>
      </c>
      <c r="AK697" s="3256" t="s">
        <v>2142</v>
      </c>
      <c r="AL697" s="1443" t="s">
        <v>380</v>
      </c>
      <c r="AM697" s="1443" t="s">
        <v>380</v>
      </c>
      <c r="AN697" s="1436" t="s">
        <v>858</v>
      </c>
      <c r="AO697" s="2245">
        <v>2</v>
      </c>
      <c r="AP697" s="2245" t="s">
        <v>859</v>
      </c>
      <c r="AQ697" s="2245">
        <v>2</v>
      </c>
      <c r="AR697" s="1436"/>
      <c r="AS697" s="1436"/>
      <c r="AT697" s="1436"/>
      <c r="AU697" s="1436"/>
      <c r="AV697" s="860"/>
      <c r="AW697" s="4561"/>
      <c r="AX697" s="4561"/>
      <c r="AY697" s="4561"/>
      <c r="CO697" s="237"/>
    </row>
    <row r="698" spans="1:93" ht="18" customHeight="1">
      <c r="A698" s="5701"/>
      <c r="B698" s="4559" t="s">
        <v>2463</v>
      </c>
      <c r="C698" s="5698" t="s">
        <v>4752</v>
      </c>
      <c r="D698" s="5775" t="s">
        <v>4753</v>
      </c>
      <c r="E698" s="5123" t="s">
        <v>2157</v>
      </c>
      <c r="F698" s="5123" t="s">
        <v>4754</v>
      </c>
      <c r="G698" s="3806" t="s">
        <v>2028</v>
      </c>
      <c r="H698" s="3743" t="s">
        <v>2028</v>
      </c>
      <c r="I698" s="3743" t="s">
        <v>2029</v>
      </c>
      <c r="J698" s="3743" t="s">
        <v>2029</v>
      </c>
      <c r="K698" s="3806">
        <v>8</v>
      </c>
      <c r="L698" s="3806">
        <v>0</v>
      </c>
      <c r="M698" s="3806">
        <v>31</v>
      </c>
      <c r="N698" s="3806">
        <v>8</v>
      </c>
      <c r="O698" s="3806">
        <v>0</v>
      </c>
      <c r="P698" s="3806">
        <v>31</v>
      </c>
      <c r="Q698" s="2016" t="s">
        <v>2140</v>
      </c>
      <c r="R698" s="2016" t="s">
        <v>2272</v>
      </c>
      <c r="S698" s="5123">
        <v>16670</v>
      </c>
      <c r="T698" s="5123">
        <v>16670</v>
      </c>
      <c r="U698" s="5123">
        <v>28256</v>
      </c>
      <c r="V698" s="5123">
        <v>512</v>
      </c>
      <c r="W698" s="5123">
        <v>512</v>
      </c>
      <c r="X698" s="5123">
        <v>1680</v>
      </c>
      <c r="Y698" s="5123">
        <v>8</v>
      </c>
      <c r="Z698" s="5123">
        <v>2</v>
      </c>
      <c r="AA698" s="5123" t="s">
        <v>2032</v>
      </c>
      <c r="AB698" s="5123" t="s">
        <v>2033</v>
      </c>
      <c r="AC698" s="5123" t="s">
        <v>2137</v>
      </c>
      <c r="AD698" s="3322" t="s">
        <v>2035</v>
      </c>
      <c r="AE698" s="3087"/>
      <c r="AF698" s="2024" t="s">
        <v>857</v>
      </c>
      <c r="AG698" s="2024"/>
      <c r="AH698" s="3261">
        <v>3977</v>
      </c>
      <c r="AI698" s="2017" t="s">
        <v>2137</v>
      </c>
      <c r="AJ698" s="2024" t="s">
        <v>854</v>
      </c>
      <c r="AK698" s="3256" t="s">
        <v>2142</v>
      </c>
      <c r="AL698" s="2029" t="s">
        <v>866</v>
      </c>
      <c r="AM698" s="2026" t="s">
        <v>867</v>
      </c>
      <c r="AN698" s="2017" t="s">
        <v>858</v>
      </c>
      <c r="AO698" s="2244">
        <v>2</v>
      </c>
      <c r="AP698" s="2244" t="s">
        <v>859</v>
      </c>
      <c r="AQ698" s="2244">
        <v>2</v>
      </c>
      <c r="AR698" s="2017"/>
      <c r="AS698" s="2017"/>
      <c r="AT698" s="2017"/>
      <c r="AU698" s="2017"/>
      <c r="AV698" s="2997"/>
      <c r="AW698" s="4559" t="s">
        <v>2468</v>
      </c>
      <c r="AX698" s="4559" t="s">
        <v>2458</v>
      </c>
      <c r="AY698" s="4559"/>
      <c r="CO698" s="237"/>
    </row>
    <row r="699" spans="1:93" ht="18" customHeight="1">
      <c r="A699" s="5701"/>
      <c r="B699" s="4560"/>
      <c r="C699" s="5691"/>
      <c r="D699" s="5704"/>
      <c r="E699" s="5119"/>
      <c r="F699" s="5119"/>
      <c r="G699" s="3807"/>
      <c r="H699" s="3703"/>
      <c r="I699" s="3703"/>
      <c r="J699" s="3703"/>
      <c r="K699" s="3807"/>
      <c r="L699" s="3807"/>
      <c r="M699" s="3807"/>
      <c r="N699" s="3807"/>
      <c r="O699" s="3807"/>
      <c r="P699" s="3807"/>
      <c r="Q699" s="2016"/>
      <c r="R699" s="2016"/>
      <c r="S699" s="5119"/>
      <c r="T699" s="5119"/>
      <c r="U699" s="5119"/>
      <c r="V699" s="5119"/>
      <c r="W699" s="5119"/>
      <c r="X699" s="5119"/>
      <c r="Y699" s="5119"/>
      <c r="Z699" s="5119"/>
      <c r="AA699" s="5119"/>
      <c r="AB699" s="5119"/>
      <c r="AC699" s="5119"/>
      <c r="AD699" s="3326" t="s">
        <v>2035</v>
      </c>
      <c r="AE699" s="3093"/>
      <c r="AF699" s="2029" t="s">
        <v>857</v>
      </c>
      <c r="AG699" s="2029"/>
      <c r="AH699" s="2044">
        <v>3988</v>
      </c>
      <c r="AI699" s="2026" t="s">
        <v>2137</v>
      </c>
      <c r="AJ699" s="2029" t="s">
        <v>874</v>
      </c>
      <c r="AK699" s="3256" t="s">
        <v>2142</v>
      </c>
      <c r="AL699" s="2029" t="s">
        <v>3491</v>
      </c>
      <c r="AM699" s="2029" t="s">
        <v>3545</v>
      </c>
      <c r="AN699" s="2026" t="s">
        <v>858</v>
      </c>
      <c r="AO699" s="2245">
        <v>4</v>
      </c>
      <c r="AP699" s="2245" t="s">
        <v>859</v>
      </c>
      <c r="AQ699" s="2245">
        <v>4</v>
      </c>
      <c r="AR699" s="2026">
        <v>3</v>
      </c>
      <c r="AS699" s="2026" t="s">
        <v>875</v>
      </c>
      <c r="AT699" s="2026" t="s">
        <v>859</v>
      </c>
      <c r="AU699" s="2026" t="s">
        <v>876</v>
      </c>
      <c r="AV699" s="860" t="s">
        <v>877</v>
      </c>
      <c r="AW699" s="4560"/>
      <c r="AX699" s="4560"/>
      <c r="AY699" s="4560"/>
      <c r="CO699" s="237"/>
    </row>
    <row r="700" spans="1:93" ht="18" customHeight="1">
      <c r="A700" s="5701"/>
      <c r="B700" s="4560"/>
      <c r="C700" s="5691"/>
      <c r="D700" s="5704"/>
      <c r="E700" s="5119"/>
      <c r="F700" s="5119"/>
      <c r="G700" s="3807"/>
      <c r="H700" s="3703"/>
      <c r="I700" s="3703"/>
      <c r="J700" s="3703"/>
      <c r="K700" s="3807"/>
      <c r="L700" s="3807"/>
      <c r="M700" s="3807"/>
      <c r="N700" s="3807"/>
      <c r="O700" s="3807"/>
      <c r="P700" s="3807"/>
      <c r="Q700" s="2016"/>
      <c r="R700" s="2016"/>
      <c r="S700" s="5119"/>
      <c r="T700" s="5119"/>
      <c r="U700" s="5119"/>
      <c r="V700" s="5119"/>
      <c r="W700" s="5119"/>
      <c r="X700" s="5119"/>
      <c r="Y700" s="5119"/>
      <c r="Z700" s="5119"/>
      <c r="AA700" s="5119"/>
      <c r="AB700" s="5119"/>
      <c r="AC700" s="5119"/>
      <c r="AD700" s="3326" t="s">
        <v>2035</v>
      </c>
      <c r="AE700" s="3093"/>
      <c r="AF700" s="2029" t="s">
        <v>857</v>
      </c>
      <c r="AG700" s="2029"/>
      <c r="AH700" s="2044">
        <v>3982</v>
      </c>
      <c r="AI700" s="2026" t="s">
        <v>2137</v>
      </c>
      <c r="AJ700" s="2029" t="s">
        <v>868</v>
      </c>
      <c r="AK700" s="3256" t="s">
        <v>2142</v>
      </c>
      <c r="AL700" s="2029" t="s">
        <v>869</v>
      </c>
      <c r="AM700" s="2029" t="s">
        <v>869</v>
      </c>
      <c r="AN700" s="2026" t="s">
        <v>858</v>
      </c>
      <c r="AO700" s="2245">
        <v>8</v>
      </c>
      <c r="AP700" s="2245" t="s">
        <v>859</v>
      </c>
      <c r="AQ700" s="2245">
        <v>8</v>
      </c>
      <c r="AR700" s="2026"/>
      <c r="AS700" s="2026"/>
      <c r="AT700" s="2026"/>
      <c r="AU700" s="2026"/>
      <c r="AV700" s="860"/>
      <c r="AW700" s="4560"/>
      <c r="AX700" s="4560"/>
      <c r="AY700" s="4560"/>
      <c r="CO700" s="237"/>
    </row>
    <row r="701" spans="1:93" ht="18" customHeight="1">
      <c r="A701" s="5701"/>
      <c r="B701" s="4561"/>
      <c r="C701" s="5692"/>
      <c r="D701" s="5705"/>
      <c r="E701" s="5120"/>
      <c r="F701" s="5120"/>
      <c r="G701" s="3811"/>
      <c r="H701" s="3706"/>
      <c r="I701" s="3706"/>
      <c r="J701" s="3706"/>
      <c r="K701" s="3811"/>
      <c r="L701" s="3811"/>
      <c r="M701" s="3811"/>
      <c r="N701" s="3811"/>
      <c r="O701" s="3811"/>
      <c r="P701" s="3811"/>
      <c r="Q701" s="2017"/>
      <c r="R701" s="2017"/>
      <c r="S701" s="5120"/>
      <c r="T701" s="5120"/>
      <c r="U701" s="5120"/>
      <c r="V701" s="5120"/>
      <c r="W701" s="5120"/>
      <c r="X701" s="5120"/>
      <c r="Y701" s="5120"/>
      <c r="Z701" s="5120"/>
      <c r="AA701" s="5120"/>
      <c r="AB701" s="5120"/>
      <c r="AC701" s="5120"/>
      <c r="AD701" s="3326" t="s">
        <v>2035</v>
      </c>
      <c r="AE701" s="3093"/>
      <c r="AF701" s="2029" t="s">
        <v>857</v>
      </c>
      <c r="AG701" s="2029"/>
      <c r="AH701" s="2044">
        <v>3992</v>
      </c>
      <c r="AI701" s="2026" t="s">
        <v>2137</v>
      </c>
      <c r="AJ701" s="2029" t="s">
        <v>379</v>
      </c>
      <c r="AK701" s="3256" t="s">
        <v>2142</v>
      </c>
      <c r="AL701" s="2029" t="s">
        <v>380</v>
      </c>
      <c r="AM701" s="2029" t="s">
        <v>380</v>
      </c>
      <c r="AN701" s="2026" t="s">
        <v>858</v>
      </c>
      <c r="AO701" s="2026">
        <v>2</v>
      </c>
      <c r="AP701" s="2026" t="s">
        <v>859</v>
      </c>
      <c r="AQ701" s="2026">
        <v>2</v>
      </c>
      <c r="AR701" s="2026"/>
      <c r="AS701" s="2026"/>
      <c r="AT701" s="2026"/>
      <c r="AU701" s="2026"/>
      <c r="AV701" s="860"/>
      <c r="AW701" s="4561"/>
      <c r="AX701" s="4561"/>
      <c r="AY701" s="4561"/>
      <c r="CO701" s="237"/>
    </row>
    <row r="702" spans="1:93" ht="18" customHeight="1">
      <c r="A702" s="5701"/>
      <c r="B702" s="4560" t="s">
        <v>2463</v>
      </c>
      <c r="C702" s="5691" t="s">
        <v>4737</v>
      </c>
      <c r="D702" s="5704" t="s">
        <v>3505</v>
      </c>
      <c r="E702" s="5119" t="s">
        <v>2157</v>
      </c>
      <c r="F702" s="5119" t="s">
        <v>3550</v>
      </c>
      <c r="G702" s="3807" t="s">
        <v>2028</v>
      </c>
      <c r="H702" s="3703" t="s">
        <v>2028</v>
      </c>
      <c r="I702" s="3703" t="s">
        <v>2029</v>
      </c>
      <c r="J702" s="3703" t="s">
        <v>2029</v>
      </c>
      <c r="K702" s="3807">
        <v>8</v>
      </c>
      <c r="L702" s="3807">
        <v>0</v>
      </c>
      <c r="M702" s="3807">
        <v>31</v>
      </c>
      <c r="N702" s="3807">
        <v>8</v>
      </c>
      <c r="O702" s="3807">
        <v>0</v>
      </c>
      <c r="P702" s="3807">
        <v>31</v>
      </c>
      <c r="Q702" s="1427" t="s">
        <v>2140</v>
      </c>
      <c r="R702" s="1427" t="s">
        <v>2272</v>
      </c>
      <c r="S702" s="5119">
        <v>5024</v>
      </c>
      <c r="T702" s="5119">
        <v>5024</v>
      </c>
      <c r="U702" s="5119">
        <v>7200</v>
      </c>
      <c r="V702" s="5119">
        <v>608</v>
      </c>
      <c r="W702" s="5119">
        <v>608</v>
      </c>
      <c r="X702" s="5119">
        <v>1344</v>
      </c>
      <c r="Y702" s="5119">
        <v>16</v>
      </c>
      <c r="Z702" s="5119">
        <v>2</v>
      </c>
      <c r="AA702" s="5119" t="s">
        <v>2159</v>
      </c>
      <c r="AB702" s="5119" t="s">
        <v>2033</v>
      </c>
      <c r="AC702" s="5119" t="s">
        <v>2137</v>
      </c>
      <c r="AD702" s="3322" t="s">
        <v>2035</v>
      </c>
      <c r="AE702" s="3087"/>
      <c r="AF702" s="1438" t="s">
        <v>857</v>
      </c>
      <c r="AG702" s="1438"/>
      <c r="AH702" s="3238">
        <v>3977</v>
      </c>
      <c r="AI702" s="1428" t="s">
        <v>2137</v>
      </c>
      <c r="AJ702" s="1438" t="s">
        <v>854</v>
      </c>
      <c r="AK702" s="3256" t="s">
        <v>2142</v>
      </c>
      <c r="AL702" s="1438" t="s">
        <v>3082</v>
      </c>
      <c r="AM702" s="1428" t="s">
        <v>3056</v>
      </c>
      <c r="AN702" s="1428" t="s">
        <v>858</v>
      </c>
      <c r="AO702" s="1428">
        <v>2</v>
      </c>
      <c r="AP702" s="1428" t="s">
        <v>859</v>
      </c>
      <c r="AQ702" s="1428">
        <v>2</v>
      </c>
      <c r="AR702" s="1428"/>
      <c r="AS702" s="1428"/>
      <c r="AT702" s="1428"/>
      <c r="AU702" s="1428"/>
      <c r="AV702" s="2997"/>
      <c r="AW702" s="4560" t="s">
        <v>2466</v>
      </c>
      <c r="AX702" s="4560" t="s">
        <v>2458</v>
      </c>
      <c r="AY702" s="4560"/>
      <c r="CO702" s="237"/>
    </row>
    <row r="703" spans="1:93" ht="18" customHeight="1">
      <c r="A703" s="5701"/>
      <c r="B703" s="4560"/>
      <c r="C703" s="5691"/>
      <c r="D703" s="5704"/>
      <c r="E703" s="5119"/>
      <c r="F703" s="5119"/>
      <c r="G703" s="3807"/>
      <c r="H703" s="3703"/>
      <c r="I703" s="3703"/>
      <c r="J703" s="3703"/>
      <c r="K703" s="3807"/>
      <c r="L703" s="3807"/>
      <c r="M703" s="3807"/>
      <c r="N703" s="3807"/>
      <c r="O703" s="3807"/>
      <c r="P703" s="3807"/>
      <c r="Q703" s="1427"/>
      <c r="R703" s="1427"/>
      <c r="S703" s="5119"/>
      <c r="T703" s="5119"/>
      <c r="U703" s="5119"/>
      <c r="V703" s="5119"/>
      <c r="W703" s="5119"/>
      <c r="X703" s="5119"/>
      <c r="Y703" s="5119"/>
      <c r="Z703" s="5119"/>
      <c r="AA703" s="5119"/>
      <c r="AB703" s="5119"/>
      <c r="AC703" s="5119"/>
      <c r="AD703" s="3326" t="s">
        <v>2035</v>
      </c>
      <c r="AE703" s="3093"/>
      <c r="AF703" s="1443" t="s">
        <v>857</v>
      </c>
      <c r="AG703" s="1443"/>
      <c r="AH703" s="3256">
        <v>3988</v>
      </c>
      <c r="AI703" s="1436" t="s">
        <v>2137</v>
      </c>
      <c r="AJ703" s="1443" t="s">
        <v>874</v>
      </c>
      <c r="AK703" s="3256" t="s">
        <v>2142</v>
      </c>
      <c r="AL703" s="1443" t="s">
        <v>3491</v>
      </c>
      <c r="AM703" s="1443" t="s">
        <v>3545</v>
      </c>
      <c r="AN703" s="1436" t="s">
        <v>858</v>
      </c>
      <c r="AO703" s="2245">
        <v>4</v>
      </c>
      <c r="AP703" s="2245" t="s">
        <v>859</v>
      </c>
      <c r="AQ703" s="2245">
        <v>4</v>
      </c>
      <c r="AR703" s="1436">
        <v>3</v>
      </c>
      <c r="AS703" s="1436" t="s">
        <v>875</v>
      </c>
      <c r="AT703" s="1436" t="s">
        <v>859</v>
      </c>
      <c r="AU703" s="1436" t="s">
        <v>876</v>
      </c>
      <c r="AV703" s="860" t="s">
        <v>877</v>
      </c>
      <c r="AW703" s="4560"/>
      <c r="AX703" s="4560"/>
      <c r="AY703" s="4560"/>
      <c r="CO703" s="237"/>
    </row>
    <row r="704" spans="1:93" ht="18" customHeight="1">
      <c r="A704" s="5701"/>
      <c r="B704" s="4560"/>
      <c r="C704" s="5691"/>
      <c r="D704" s="5704"/>
      <c r="E704" s="5119"/>
      <c r="F704" s="5119"/>
      <c r="G704" s="3807"/>
      <c r="H704" s="3703"/>
      <c r="I704" s="3703"/>
      <c r="J704" s="3703"/>
      <c r="K704" s="3807"/>
      <c r="L704" s="3807"/>
      <c r="M704" s="3807"/>
      <c r="N704" s="3807"/>
      <c r="O704" s="3807"/>
      <c r="P704" s="3807"/>
      <c r="Q704" s="1427"/>
      <c r="R704" s="1427"/>
      <c r="S704" s="5119"/>
      <c r="T704" s="5119"/>
      <c r="U704" s="5119"/>
      <c r="V704" s="5119"/>
      <c r="W704" s="5119"/>
      <c r="X704" s="5119"/>
      <c r="Y704" s="5119"/>
      <c r="Z704" s="5119"/>
      <c r="AA704" s="5119"/>
      <c r="AB704" s="5119"/>
      <c r="AC704" s="5119"/>
      <c r="AD704" s="3326" t="s">
        <v>2035</v>
      </c>
      <c r="AE704" s="3093"/>
      <c r="AF704" s="1443" t="s">
        <v>857</v>
      </c>
      <c r="AG704" s="1443"/>
      <c r="AH704" s="3256">
        <v>3982</v>
      </c>
      <c r="AI704" s="1436" t="s">
        <v>2137</v>
      </c>
      <c r="AJ704" s="1443" t="s">
        <v>868</v>
      </c>
      <c r="AK704" s="3256" t="s">
        <v>2142</v>
      </c>
      <c r="AL704" s="1443" t="s">
        <v>340</v>
      </c>
      <c r="AM704" s="1443" t="s">
        <v>340</v>
      </c>
      <c r="AN704" s="1436" t="s">
        <v>858</v>
      </c>
      <c r="AO704" s="2245">
        <v>8</v>
      </c>
      <c r="AP704" s="2245" t="s">
        <v>859</v>
      </c>
      <c r="AQ704" s="2245">
        <v>8</v>
      </c>
      <c r="AR704" s="1436"/>
      <c r="AS704" s="1436"/>
      <c r="AT704" s="1436"/>
      <c r="AU704" s="1436"/>
      <c r="AV704" s="860"/>
      <c r="AW704" s="4560"/>
      <c r="AX704" s="4560"/>
      <c r="AY704" s="4560"/>
      <c r="CO704" s="237"/>
    </row>
    <row r="705" spans="1:93" ht="18" customHeight="1">
      <c r="A705" s="5701"/>
      <c r="B705" s="4561"/>
      <c r="C705" s="5692"/>
      <c r="D705" s="5705"/>
      <c r="E705" s="5120"/>
      <c r="F705" s="5120"/>
      <c r="G705" s="3811"/>
      <c r="H705" s="3706"/>
      <c r="I705" s="3706"/>
      <c r="J705" s="3706"/>
      <c r="K705" s="3811"/>
      <c r="L705" s="3811"/>
      <c r="M705" s="3811"/>
      <c r="N705" s="3811"/>
      <c r="O705" s="3811"/>
      <c r="P705" s="3811"/>
      <c r="Q705" s="1428"/>
      <c r="R705" s="1428"/>
      <c r="S705" s="5120"/>
      <c r="T705" s="5120"/>
      <c r="U705" s="5120"/>
      <c r="V705" s="5120"/>
      <c r="W705" s="5120"/>
      <c r="X705" s="5120"/>
      <c r="Y705" s="5120"/>
      <c r="Z705" s="5120"/>
      <c r="AA705" s="5120"/>
      <c r="AB705" s="5120"/>
      <c r="AC705" s="5120"/>
      <c r="AD705" s="3326" t="s">
        <v>2035</v>
      </c>
      <c r="AE705" s="3093"/>
      <c r="AF705" s="1443" t="s">
        <v>857</v>
      </c>
      <c r="AG705" s="1443"/>
      <c r="AH705" s="3256">
        <v>3992</v>
      </c>
      <c r="AI705" s="1436" t="s">
        <v>2137</v>
      </c>
      <c r="AJ705" s="1443" t="s">
        <v>379</v>
      </c>
      <c r="AK705" s="3256" t="s">
        <v>2142</v>
      </c>
      <c r="AL705" s="1443" t="s">
        <v>380</v>
      </c>
      <c r="AM705" s="1443" t="s">
        <v>380</v>
      </c>
      <c r="AN705" s="1436" t="s">
        <v>858</v>
      </c>
      <c r="AO705" s="2245">
        <v>2</v>
      </c>
      <c r="AP705" s="2245" t="s">
        <v>859</v>
      </c>
      <c r="AQ705" s="2245">
        <v>2</v>
      </c>
      <c r="AR705" s="1436"/>
      <c r="AS705" s="1436"/>
      <c r="AT705" s="1436"/>
      <c r="AU705" s="1436"/>
      <c r="AV705" s="860"/>
      <c r="AW705" s="4561"/>
      <c r="AX705" s="4561"/>
      <c r="AY705" s="4561"/>
      <c r="CO705" s="237"/>
    </row>
    <row r="706" spans="1:93" ht="18" customHeight="1">
      <c r="A706" s="5701"/>
      <c r="B706" s="4560" t="s">
        <v>2463</v>
      </c>
      <c r="C706" s="5691" t="s">
        <v>4736</v>
      </c>
      <c r="D706" s="5704" t="s">
        <v>3506</v>
      </c>
      <c r="E706" s="5119" t="s">
        <v>2157</v>
      </c>
      <c r="F706" s="5119" t="s">
        <v>3551</v>
      </c>
      <c r="G706" s="3807" t="s">
        <v>2028</v>
      </c>
      <c r="H706" s="3703" t="s">
        <v>2028</v>
      </c>
      <c r="I706" s="3703" t="s">
        <v>2029</v>
      </c>
      <c r="J706" s="3703" t="s">
        <v>2029</v>
      </c>
      <c r="K706" s="3807">
        <v>8</v>
      </c>
      <c r="L706" s="3807">
        <v>0</v>
      </c>
      <c r="M706" s="3807">
        <v>31</v>
      </c>
      <c r="N706" s="3807">
        <v>8</v>
      </c>
      <c r="O706" s="3807">
        <v>0</v>
      </c>
      <c r="P706" s="3807">
        <v>31</v>
      </c>
      <c r="Q706" s="1427" t="s">
        <v>2140</v>
      </c>
      <c r="R706" s="1427" t="s">
        <v>2272</v>
      </c>
      <c r="S706" s="5119">
        <v>5024</v>
      </c>
      <c r="T706" s="5119">
        <v>5024</v>
      </c>
      <c r="U706" s="5119">
        <v>9706</v>
      </c>
      <c r="V706" s="5119">
        <v>608</v>
      </c>
      <c r="W706" s="5119">
        <v>608</v>
      </c>
      <c r="X706" s="5119">
        <v>1664</v>
      </c>
      <c r="Y706" s="5119">
        <v>8</v>
      </c>
      <c r="Z706" s="5119">
        <v>2</v>
      </c>
      <c r="AA706" s="5119" t="s">
        <v>2159</v>
      </c>
      <c r="AB706" s="5119" t="s">
        <v>2033</v>
      </c>
      <c r="AC706" s="5119" t="s">
        <v>2137</v>
      </c>
      <c r="AD706" s="3322" t="s">
        <v>2035</v>
      </c>
      <c r="AE706" s="3087"/>
      <c r="AF706" s="1438" t="s">
        <v>857</v>
      </c>
      <c r="AG706" s="1438"/>
      <c r="AH706" s="3238">
        <v>3977</v>
      </c>
      <c r="AI706" s="1428" t="s">
        <v>2137</v>
      </c>
      <c r="AJ706" s="1438" t="s">
        <v>854</v>
      </c>
      <c r="AK706" s="3256" t="s">
        <v>2142</v>
      </c>
      <c r="AL706" s="1438" t="s">
        <v>1218</v>
      </c>
      <c r="AM706" s="1428" t="s">
        <v>1219</v>
      </c>
      <c r="AN706" s="1428" t="s">
        <v>858</v>
      </c>
      <c r="AO706" s="2244">
        <v>2</v>
      </c>
      <c r="AP706" s="2244" t="s">
        <v>859</v>
      </c>
      <c r="AQ706" s="2244">
        <v>2</v>
      </c>
      <c r="AR706" s="1428"/>
      <c r="AS706" s="1428"/>
      <c r="AT706" s="1428"/>
      <c r="AU706" s="1428"/>
      <c r="AV706" s="2997"/>
      <c r="AW706" s="4560" t="s">
        <v>2466</v>
      </c>
      <c r="AX706" s="4560" t="s">
        <v>2458</v>
      </c>
      <c r="AY706" s="4560"/>
      <c r="CO706" s="237"/>
    </row>
    <row r="707" spans="1:93" ht="18" customHeight="1">
      <c r="A707" s="5701"/>
      <c r="B707" s="4560"/>
      <c r="C707" s="5691"/>
      <c r="D707" s="5704"/>
      <c r="E707" s="5119"/>
      <c r="F707" s="5119"/>
      <c r="G707" s="3807"/>
      <c r="H707" s="3703"/>
      <c r="I707" s="3703"/>
      <c r="J707" s="3703"/>
      <c r="K707" s="3807"/>
      <c r="L707" s="3807"/>
      <c r="M707" s="3807"/>
      <c r="N707" s="3807"/>
      <c r="O707" s="3807"/>
      <c r="P707" s="3807"/>
      <c r="Q707" s="1427"/>
      <c r="R707" s="1427"/>
      <c r="S707" s="5119"/>
      <c r="T707" s="5119"/>
      <c r="U707" s="5119"/>
      <c r="V707" s="5119"/>
      <c r="W707" s="5119"/>
      <c r="X707" s="5119"/>
      <c r="Y707" s="5119"/>
      <c r="Z707" s="5119"/>
      <c r="AA707" s="5119"/>
      <c r="AB707" s="5119"/>
      <c r="AC707" s="5119"/>
      <c r="AD707" s="3326" t="s">
        <v>2035</v>
      </c>
      <c r="AE707" s="3093"/>
      <c r="AF707" s="1443" t="s">
        <v>857</v>
      </c>
      <c r="AG707" s="1443"/>
      <c r="AH707" s="3256">
        <v>3988</v>
      </c>
      <c r="AI707" s="1436" t="s">
        <v>2137</v>
      </c>
      <c r="AJ707" s="1443" t="s">
        <v>874</v>
      </c>
      <c r="AK707" s="3256" t="s">
        <v>2142</v>
      </c>
      <c r="AL707" s="1443" t="s">
        <v>3491</v>
      </c>
      <c r="AM707" s="1443" t="s">
        <v>3545</v>
      </c>
      <c r="AN707" s="1436" t="s">
        <v>858</v>
      </c>
      <c r="AO707" s="2245">
        <v>4</v>
      </c>
      <c r="AP707" s="2245" t="s">
        <v>859</v>
      </c>
      <c r="AQ707" s="2245">
        <v>4</v>
      </c>
      <c r="AR707" s="1436">
        <v>3</v>
      </c>
      <c r="AS707" s="1436" t="s">
        <v>875</v>
      </c>
      <c r="AT707" s="1436" t="s">
        <v>859</v>
      </c>
      <c r="AU707" s="1436" t="s">
        <v>876</v>
      </c>
      <c r="AV707" s="860" t="s">
        <v>877</v>
      </c>
      <c r="AW707" s="4560"/>
      <c r="AX707" s="4560"/>
      <c r="AY707" s="4560"/>
      <c r="CO707" s="237"/>
    </row>
    <row r="708" spans="1:93" ht="18" customHeight="1">
      <c r="A708" s="5701"/>
      <c r="B708" s="4560"/>
      <c r="C708" s="5691"/>
      <c r="D708" s="5704"/>
      <c r="E708" s="5119"/>
      <c r="F708" s="5119"/>
      <c r="G708" s="3807"/>
      <c r="H708" s="3703"/>
      <c r="I708" s="3703"/>
      <c r="J708" s="3703"/>
      <c r="K708" s="3807"/>
      <c r="L708" s="3807"/>
      <c r="M708" s="3807"/>
      <c r="N708" s="3807"/>
      <c r="O708" s="3807"/>
      <c r="P708" s="3807"/>
      <c r="Q708" s="1427"/>
      <c r="R708" s="1427"/>
      <c r="S708" s="5119"/>
      <c r="T708" s="5119"/>
      <c r="U708" s="5119"/>
      <c r="V708" s="5119"/>
      <c r="W708" s="5119"/>
      <c r="X708" s="5119"/>
      <c r="Y708" s="5119"/>
      <c r="Z708" s="5119"/>
      <c r="AA708" s="5119"/>
      <c r="AB708" s="5119"/>
      <c r="AC708" s="5119"/>
      <c r="AD708" s="3326" t="s">
        <v>2035</v>
      </c>
      <c r="AE708" s="3093"/>
      <c r="AF708" s="1443" t="s">
        <v>857</v>
      </c>
      <c r="AG708" s="1443"/>
      <c r="AH708" s="3256">
        <v>3982</v>
      </c>
      <c r="AI708" s="1436" t="s">
        <v>2137</v>
      </c>
      <c r="AJ708" s="1443" t="s">
        <v>868</v>
      </c>
      <c r="AK708" s="3256" t="s">
        <v>2142</v>
      </c>
      <c r="AL708" s="1443" t="s">
        <v>340</v>
      </c>
      <c r="AM708" s="1443" t="s">
        <v>340</v>
      </c>
      <c r="AN708" s="1436" t="s">
        <v>858</v>
      </c>
      <c r="AO708" s="2245">
        <v>8</v>
      </c>
      <c r="AP708" s="2245" t="s">
        <v>859</v>
      </c>
      <c r="AQ708" s="2245">
        <v>8</v>
      </c>
      <c r="AR708" s="1436"/>
      <c r="AS708" s="1436"/>
      <c r="AT708" s="1436"/>
      <c r="AU708" s="1436"/>
      <c r="AV708" s="860"/>
      <c r="AW708" s="4560"/>
      <c r="AX708" s="4560"/>
      <c r="AY708" s="4560"/>
      <c r="CO708" s="237"/>
    </row>
    <row r="709" spans="1:93" ht="18" customHeight="1">
      <c r="A709" s="5701"/>
      <c r="B709" s="4561"/>
      <c r="C709" s="5692"/>
      <c r="D709" s="5705"/>
      <c r="E709" s="5120"/>
      <c r="F709" s="5120"/>
      <c r="G709" s="3811"/>
      <c r="H709" s="3706"/>
      <c r="I709" s="3706"/>
      <c r="J709" s="3706"/>
      <c r="K709" s="3811"/>
      <c r="L709" s="3811"/>
      <c r="M709" s="3811"/>
      <c r="N709" s="3811"/>
      <c r="O709" s="3811"/>
      <c r="P709" s="3811"/>
      <c r="Q709" s="1428"/>
      <c r="R709" s="1428"/>
      <c r="S709" s="5120"/>
      <c r="T709" s="5120"/>
      <c r="U709" s="5120"/>
      <c r="V709" s="5120"/>
      <c r="W709" s="5120"/>
      <c r="X709" s="5120"/>
      <c r="Y709" s="5120"/>
      <c r="Z709" s="5120"/>
      <c r="AA709" s="5120"/>
      <c r="AB709" s="5120"/>
      <c r="AC709" s="5120"/>
      <c r="AD709" s="3326" t="s">
        <v>2035</v>
      </c>
      <c r="AE709" s="3093"/>
      <c r="AF709" s="1443" t="s">
        <v>857</v>
      </c>
      <c r="AG709" s="1443"/>
      <c r="AH709" s="3256">
        <v>3992</v>
      </c>
      <c r="AI709" s="1436" t="s">
        <v>2137</v>
      </c>
      <c r="AJ709" s="1443" t="s">
        <v>379</v>
      </c>
      <c r="AK709" s="3256" t="s">
        <v>2142</v>
      </c>
      <c r="AL709" s="1443" t="s">
        <v>380</v>
      </c>
      <c r="AM709" s="1443" t="s">
        <v>380</v>
      </c>
      <c r="AN709" s="1436" t="s">
        <v>858</v>
      </c>
      <c r="AO709" s="2245">
        <v>2</v>
      </c>
      <c r="AP709" s="2245" t="s">
        <v>859</v>
      </c>
      <c r="AQ709" s="2245">
        <v>2</v>
      </c>
      <c r="AR709" s="1436"/>
      <c r="AS709" s="1436"/>
      <c r="AT709" s="1436"/>
      <c r="AU709" s="1436"/>
      <c r="AV709" s="860"/>
      <c r="AW709" s="4561"/>
      <c r="AX709" s="4561"/>
      <c r="AY709" s="4561"/>
      <c r="CO709" s="237"/>
    </row>
    <row r="710" spans="1:93" ht="18" customHeight="1">
      <c r="A710" s="5701"/>
      <c r="B710" s="4560" t="s">
        <v>2463</v>
      </c>
      <c r="C710" s="5691" t="s">
        <v>4735</v>
      </c>
      <c r="D710" s="5704" t="s">
        <v>3507</v>
      </c>
      <c r="E710" s="5119" t="s">
        <v>2157</v>
      </c>
      <c r="F710" s="5119" t="s">
        <v>3552</v>
      </c>
      <c r="G710" s="3807" t="s">
        <v>2028</v>
      </c>
      <c r="H710" s="3703" t="s">
        <v>2028</v>
      </c>
      <c r="I710" s="3703" t="s">
        <v>2029</v>
      </c>
      <c r="J710" s="3703" t="s">
        <v>2029</v>
      </c>
      <c r="K710" s="3807">
        <v>8</v>
      </c>
      <c r="L710" s="3807">
        <v>0</v>
      </c>
      <c r="M710" s="3807">
        <v>31</v>
      </c>
      <c r="N710" s="3807">
        <v>8</v>
      </c>
      <c r="O710" s="3807">
        <v>0</v>
      </c>
      <c r="P710" s="3807">
        <v>31</v>
      </c>
      <c r="Q710" s="1427" t="s">
        <v>2140</v>
      </c>
      <c r="R710" s="1427" t="s">
        <v>2272</v>
      </c>
      <c r="S710" s="5119">
        <v>9546</v>
      </c>
      <c r="T710" s="5119">
        <v>9546</v>
      </c>
      <c r="U710" s="5119">
        <v>17086</v>
      </c>
      <c r="V710" s="5119">
        <v>608</v>
      </c>
      <c r="W710" s="5119">
        <v>608</v>
      </c>
      <c r="X710" s="5119">
        <v>1814</v>
      </c>
      <c r="Y710" s="5119">
        <v>8</v>
      </c>
      <c r="Z710" s="5119">
        <v>2</v>
      </c>
      <c r="AA710" s="5119" t="s">
        <v>2032</v>
      </c>
      <c r="AB710" s="5119" t="s">
        <v>2033</v>
      </c>
      <c r="AC710" s="5119" t="s">
        <v>2137</v>
      </c>
      <c r="AD710" s="3322" t="s">
        <v>2035</v>
      </c>
      <c r="AE710" s="3087"/>
      <c r="AF710" s="1438" t="s">
        <v>857</v>
      </c>
      <c r="AG710" s="1438"/>
      <c r="AH710" s="3238">
        <v>3977</v>
      </c>
      <c r="AI710" s="1428" t="s">
        <v>2137</v>
      </c>
      <c r="AJ710" s="1438" t="s">
        <v>854</v>
      </c>
      <c r="AK710" s="3256" t="s">
        <v>2142</v>
      </c>
      <c r="AL710" s="1438" t="s">
        <v>3239</v>
      </c>
      <c r="AM710" s="1428" t="s">
        <v>1134</v>
      </c>
      <c r="AN710" s="1428" t="s">
        <v>858</v>
      </c>
      <c r="AO710" s="2244">
        <v>2</v>
      </c>
      <c r="AP710" s="2244" t="s">
        <v>859</v>
      </c>
      <c r="AQ710" s="2244">
        <v>2</v>
      </c>
      <c r="AR710" s="1428"/>
      <c r="AS710" s="1428"/>
      <c r="AT710" s="1428"/>
      <c r="AU710" s="1428"/>
      <c r="AV710" s="2997"/>
      <c r="AW710" s="4560" t="s">
        <v>2468</v>
      </c>
      <c r="AX710" s="4560" t="s">
        <v>2458</v>
      </c>
      <c r="AY710" s="4560"/>
      <c r="CO710" s="237"/>
    </row>
    <row r="711" spans="1:93" ht="18" customHeight="1">
      <c r="A711" s="5701"/>
      <c r="B711" s="4560"/>
      <c r="C711" s="5691"/>
      <c r="D711" s="5704"/>
      <c r="E711" s="5119"/>
      <c r="F711" s="5119"/>
      <c r="G711" s="3807"/>
      <c r="H711" s="3703"/>
      <c r="I711" s="3703"/>
      <c r="J711" s="3703"/>
      <c r="K711" s="3807"/>
      <c r="L711" s="3807"/>
      <c r="M711" s="3807"/>
      <c r="N711" s="3807"/>
      <c r="O711" s="3807"/>
      <c r="P711" s="3807"/>
      <c r="Q711" s="1427"/>
      <c r="R711" s="1427"/>
      <c r="S711" s="5119"/>
      <c r="T711" s="5119"/>
      <c r="U711" s="5119"/>
      <c r="V711" s="5119"/>
      <c r="W711" s="5119"/>
      <c r="X711" s="5119"/>
      <c r="Y711" s="5119"/>
      <c r="Z711" s="5119"/>
      <c r="AA711" s="5119"/>
      <c r="AB711" s="5119"/>
      <c r="AC711" s="5119"/>
      <c r="AD711" s="3326" t="s">
        <v>2035</v>
      </c>
      <c r="AE711" s="3093"/>
      <c r="AF711" s="1443" t="s">
        <v>857</v>
      </c>
      <c r="AG711" s="1443"/>
      <c r="AH711" s="3256">
        <v>3988</v>
      </c>
      <c r="AI711" s="1436" t="s">
        <v>2137</v>
      </c>
      <c r="AJ711" s="1443" t="s">
        <v>874</v>
      </c>
      <c r="AK711" s="3256" t="s">
        <v>2142</v>
      </c>
      <c r="AL711" s="1443" t="s">
        <v>3491</v>
      </c>
      <c r="AM711" s="1443" t="s">
        <v>3545</v>
      </c>
      <c r="AN711" s="1436" t="s">
        <v>858</v>
      </c>
      <c r="AO711" s="2245">
        <v>4</v>
      </c>
      <c r="AP711" s="2245" t="s">
        <v>859</v>
      </c>
      <c r="AQ711" s="2245">
        <v>4</v>
      </c>
      <c r="AR711" s="1436">
        <v>3</v>
      </c>
      <c r="AS711" s="1436" t="s">
        <v>875</v>
      </c>
      <c r="AT711" s="1436" t="s">
        <v>859</v>
      </c>
      <c r="AU711" s="1436" t="s">
        <v>876</v>
      </c>
      <c r="AV711" s="860" t="s">
        <v>877</v>
      </c>
      <c r="AW711" s="4560"/>
      <c r="AX711" s="4560"/>
      <c r="AY711" s="4560"/>
      <c r="CO711" s="237"/>
    </row>
    <row r="712" spans="1:93" ht="18" customHeight="1">
      <c r="A712" s="5701"/>
      <c r="B712" s="4560"/>
      <c r="C712" s="5691"/>
      <c r="D712" s="5704"/>
      <c r="E712" s="5119"/>
      <c r="F712" s="5119"/>
      <c r="G712" s="3807"/>
      <c r="H712" s="3703"/>
      <c r="I712" s="3703"/>
      <c r="J712" s="3703"/>
      <c r="K712" s="3807"/>
      <c r="L712" s="3807"/>
      <c r="M712" s="3807"/>
      <c r="N712" s="3807"/>
      <c r="O712" s="3807"/>
      <c r="P712" s="3807"/>
      <c r="Q712" s="1427"/>
      <c r="R712" s="1427"/>
      <c r="S712" s="5119"/>
      <c r="T712" s="5119"/>
      <c r="U712" s="5119"/>
      <c r="V712" s="5119"/>
      <c r="W712" s="5119"/>
      <c r="X712" s="5119"/>
      <c r="Y712" s="5119"/>
      <c r="Z712" s="5119"/>
      <c r="AA712" s="5119"/>
      <c r="AB712" s="5119"/>
      <c r="AC712" s="5119"/>
      <c r="AD712" s="3326" t="s">
        <v>2035</v>
      </c>
      <c r="AE712" s="3093"/>
      <c r="AF712" s="1443" t="s">
        <v>857</v>
      </c>
      <c r="AG712" s="1443"/>
      <c r="AH712" s="3256">
        <v>3982</v>
      </c>
      <c r="AI712" s="1436" t="s">
        <v>2137</v>
      </c>
      <c r="AJ712" s="1443" t="s">
        <v>868</v>
      </c>
      <c r="AK712" s="3256" t="s">
        <v>2142</v>
      </c>
      <c r="AL712" s="1443" t="s">
        <v>340</v>
      </c>
      <c r="AM712" s="1443" t="s">
        <v>340</v>
      </c>
      <c r="AN712" s="1436" t="s">
        <v>858</v>
      </c>
      <c r="AO712" s="2245">
        <v>8</v>
      </c>
      <c r="AP712" s="2245" t="s">
        <v>859</v>
      </c>
      <c r="AQ712" s="2245">
        <v>8</v>
      </c>
      <c r="AR712" s="1436"/>
      <c r="AS712" s="1436"/>
      <c r="AT712" s="1436"/>
      <c r="AU712" s="1436"/>
      <c r="AV712" s="860"/>
      <c r="AW712" s="4560"/>
      <c r="AX712" s="4560"/>
      <c r="AY712" s="4560"/>
      <c r="CO712" s="237"/>
    </row>
    <row r="713" spans="1:93" ht="18" customHeight="1">
      <c r="A713" s="5701"/>
      <c r="B713" s="4561"/>
      <c r="C713" s="5692"/>
      <c r="D713" s="5705"/>
      <c r="E713" s="5120"/>
      <c r="F713" s="5120"/>
      <c r="G713" s="3811"/>
      <c r="H713" s="3706"/>
      <c r="I713" s="3706"/>
      <c r="J713" s="3706"/>
      <c r="K713" s="3811"/>
      <c r="L713" s="3811"/>
      <c r="M713" s="3811"/>
      <c r="N713" s="3811"/>
      <c r="O713" s="3811"/>
      <c r="P713" s="3811"/>
      <c r="Q713" s="1428"/>
      <c r="R713" s="1428"/>
      <c r="S713" s="5120"/>
      <c r="T713" s="5120"/>
      <c r="U713" s="5120"/>
      <c r="V713" s="5120"/>
      <c r="W713" s="5120"/>
      <c r="X713" s="5120"/>
      <c r="Y713" s="5120"/>
      <c r="Z713" s="5120"/>
      <c r="AA713" s="5120"/>
      <c r="AB713" s="5120"/>
      <c r="AC713" s="5120"/>
      <c r="AD713" s="3326" t="s">
        <v>2035</v>
      </c>
      <c r="AE713" s="3093"/>
      <c r="AF713" s="1443" t="s">
        <v>857</v>
      </c>
      <c r="AG713" s="1443"/>
      <c r="AH713" s="3256">
        <v>3992</v>
      </c>
      <c r="AI713" s="1436" t="s">
        <v>2137</v>
      </c>
      <c r="AJ713" s="1443" t="s">
        <v>379</v>
      </c>
      <c r="AK713" s="3256" t="s">
        <v>2142</v>
      </c>
      <c r="AL713" s="1443" t="s">
        <v>380</v>
      </c>
      <c r="AM713" s="1443" t="s">
        <v>380</v>
      </c>
      <c r="AN713" s="1436" t="s">
        <v>858</v>
      </c>
      <c r="AO713" s="2245">
        <v>2</v>
      </c>
      <c r="AP713" s="2245" t="s">
        <v>859</v>
      </c>
      <c r="AQ713" s="2245">
        <v>2</v>
      </c>
      <c r="AR713" s="1436"/>
      <c r="AS713" s="1436"/>
      <c r="AT713" s="1436"/>
      <c r="AU713" s="1436"/>
      <c r="AV713" s="860"/>
      <c r="AW713" s="4561"/>
      <c r="AX713" s="4561"/>
      <c r="AY713" s="4561"/>
      <c r="CO713" s="237"/>
    </row>
    <row r="714" spans="1:93" ht="18" customHeight="1">
      <c r="A714" s="5701"/>
      <c r="B714" s="4559" t="s">
        <v>2463</v>
      </c>
      <c r="C714" s="5698" t="s">
        <v>4755</v>
      </c>
      <c r="D714" s="5775" t="s">
        <v>4756</v>
      </c>
      <c r="E714" s="5123" t="s">
        <v>2157</v>
      </c>
      <c r="F714" s="5123" t="s">
        <v>4779</v>
      </c>
      <c r="G714" s="3806" t="s">
        <v>2028</v>
      </c>
      <c r="H714" s="3743" t="s">
        <v>2028</v>
      </c>
      <c r="I714" s="3743" t="s">
        <v>2029</v>
      </c>
      <c r="J714" s="3743" t="s">
        <v>2029</v>
      </c>
      <c r="K714" s="3806">
        <v>8</v>
      </c>
      <c r="L714" s="3806">
        <v>0</v>
      </c>
      <c r="M714" s="3806">
        <v>31</v>
      </c>
      <c r="N714" s="3806">
        <v>8</v>
      </c>
      <c r="O714" s="3806">
        <v>0</v>
      </c>
      <c r="P714" s="3806">
        <v>31</v>
      </c>
      <c r="Q714" s="2016" t="s">
        <v>2140</v>
      </c>
      <c r="R714" s="2016" t="s">
        <v>2272</v>
      </c>
      <c r="S714" s="5123">
        <v>16926</v>
      </c>
      <c r="T714" s="5123">
        <v>16926</v>
      </c>
      <c r="U714" s="5123">
        <v>28512</v>
      </c>
      <c r="V714" s="5123">
        <v>608</v>
      </c>
      <c r="W714" s="5123">
        <v>608</v>
      </c>
      <c r="X714" s="5123">
        <v>1936</v>
      </c>
      <c r="Y714" s="5123">
        <v>8</v>
      </c>
      <c r="Z714" s="5123">
        <v>2</v>
      </c>
      <c r="AA714" s="5123" t="s">
        <v>2032</v>
      </c>
      <c r="AB714" s="5123" t="s">
        <v>2033</v>
      </c>
      <c r="AC714" s="5123" t="s">
        <v>2137</v>
      </c>
      <c r="AD714" s="3322" t="s">
        <v>2035</v>
      </c>
      <c r="AE714" s="3087"/>
      <c r="AF714" s="2024" t="s">
        <v>857</v>
      </c>
      <c r="AG714" s="2024"/>
      <c r="AH714" s="3238">
        <v>3977</v>
      </c>
      <c r="AI714" s="2017" t="s">
        <v>2137</v>
      </c>
      <c r="AJ714" s="2024" t="s">
        <v>854</v>
      </c>
      <c r="AK714" s="3256" t="s">
        <v>2142</v>
      </c>
      <c r="AL714" s="2029" t="s">
        <v>866</v>
      </c>
      <c r="AM714" s="2026" t="s">
        <v>867</v>
      </c>
      <c r="AN714" s="2017" t="s">
        <v>858</v>
      </c>
      <c r="AO714" s="2244">
        <v>2</v>
      </c>
      <c r="AP714" s="2244" t="s">
        <v>859</v>
      </c>
      <c r="AQ714" s="2244">
        <v>2</v>
      </c>
      <c r="AR714" s="2017"/>
      <c r="AS714" s="2017"/>
      <c r="AT714" s="2017"/>
      <c r="AU714" s="2017"/>
      <c r="AV714" s="2997"/>
      <c r="AW714" s="4559" t="s">
        <v>2468</v>
      </c>
      <c r="AX714" s="4559" t="s">
        <v>2458</v>
      </c>
      <c r="AY714" s="4559"/>
      <c r="CO714" s="237"/>
    </row>
    <row r="715" spans="1:93" ht="18" customHeight="1">
      <c r="A715" s="5701"/>
      <c r="B715" s="4560"/>
      <c r="C715" s="5691"/>
      <c r="D715" s="5704"/>
      <c r="E715" s="5119"/>
      <c r="F715" s="5119"/>
      <c r="G715" s="3807"/>
      <c r="H715" s="3703"/>
      <c r="I715" s="3703"/>
      <c r="J715" s="3703"/>
      <c r="K715" s="3807"/>
      <c r="L715" s="3807"/>
      <c r="M715" s="3807"/>
      <c r="N715" s="3807"/>
      <c r="O715" s="3807"/>
      <c r="P715" s="3807"/>
      <c r="Q715" s="2016"/>
      <c r="R715" s="2016"/>
      <c r="S715" s="5119"/>
      <c r="T715" s="5119"/>
      <c r="U715" s="5119"/>
      <c r="V715" s="5119"/>
      <c r="W715" s="5119"/>
      <c r="X715" s="5119"/>
      <c r="Y715" s="5119"/>
      <c r="Z715" s="5119"/>
      <c r="AA715" s="5119"/>
      <c r="AB715" s="5119"/>
      <c r="AC715" s="5119"/>
      <c r="AD715" s="3326" t="s">
        <v>2035</v>
      </c>
      <c r="AE715" s="3093"/>
      <c r="AF715" s="2029" t="s">
        <v>857</v>
      </c>
      <c r="AG715" s="2029"/>
      <c r="AH715" s="3256">
        <v>3988</v>
      </c>
      <c r="AI715" s="2026" t="s">
        <v>2137</v>
      </c>
      <c r="AJ715" s="2029" t="s">
        <v>874</v>
      </c>
      <c r="AK715" s="3256" t="s">
        <v>2142</v>
      </c>
      <c r="AL715" s="2029" t="s">
        <v>3491</v>
      </c>
      <c r="AM715" s="2029" t="s">
        <v>3545</v>
      </c>
      <c r="AN715" s="2026" t="s">
        <v>858</v>
      </c>
      <c r="AO715" s="2245">
        <v>4</v>
      </c>
      <c r="AP715" s="2245" t="s">
        <v>859</v>
      </c>
      <c r="AQ715" s="2245">
        <v>4</v>
      </c>
      <c r="AR715" s="2026">
        <v>3</v>
      </c>
      <c r="AS715" s="2026" t="s">
        <v>875</v>
      </c>
      <c r="AT715" s="2026" t="s">
        <v>859</v>
      </c>
      <c r="AU715" s="2026" t="s">
        <v>876</v>
      </c>
      <c r="AV715" s="860" t="s">
        <v>877</v>
      </c>
      <c r="AW715" s="4560"/>
      <c r="AX715" s="4560"/>
      <c r="AY715" s="4560"/>
      <c r="CO715" s="237"/>
    </row>
    <row r="716" spans="1:93" ht="18" customHeight="1">
      <c r="A716" s="5701"/>
      <c r="B716" s="4560"/>
      <c r="C716" s="5691"/>
      <c r="D716" s="5704"/>
      <c r="E716" s="5119"/>
      <c r="F716" s="5119"/>
      <c r="G716" s="3807"/>
      <c r="H716" s="3703"/>
      <c r="I716" s="3703"/>
      <c r="J716" s="3703"/>
      <c r="K716" s="3807"/>
      <c r="L716" s="3807"/>
      <c r="M716" s="3807"/>
      <c r="N716" s="3807"/>
      <c r="O716" s="3807"/>
      <c r="P716" s="3807"/>
      <c r="Q716" s="2016"/>
      <c r="R716" s="2016"/>
      <c r="S716" s="5119"/>
      <c r="T716" s="5119"/>
      <c r="U716" s="5119"/>
      <c r="V716" s="5119"/>
      <c r="W716" s="5119"/>
      <c r="X716" s="5119"/>
      <c r="Y716" s="5119"/>
      <c r="Z716" s="5119"/>
      <c r="AA716" s="5119"/>
      <c r="AB716" s="5119"/>
      <c r="AC716" s="5119"/>
      <c r="AD716" s="3326" t="s">
        <v>2035</v>
      </c>
      <c r="AE716" s="3093"/>
      <c r="AF716" s="2029" t="s">
        <v>857</v>
      </c>
      <c r="AG716" s="2029"/>
      <c r="AH716" s="3256">
        <v>3982</v>
      </c>
      <c r="AI716" s="2026" t="s">
        <v>2137</v>
      </c>
      <c r="AJ716" s="2029" t="s">
        <v>868</v>
      </c>
      <c r="AK716" s="3256" t="s">
        <v>2142</v>
      </c>
      <c r="AL716" s="2029" t="s">
        <v>340</v>
      </c>
      <c r="AM716" s="2029" t="s">
        <v>340</v>
      </c>
      <c r="AN716" s="2026" t="s">
        <v>858</v>
      </c>
      <c r="AO716" s="2245">
        <v>8</v>
      </c>
      <c r="AP716" s="2245" t="s">
        <v>859</v>
      </c>
      <c r="AQ716" s="2245">
        <v>8</v>
      </c>
      <c r="AR716" s="2026"/>
      <c r="AS716" s="2026"/>
      <c r="AT716" s="2026"/>
      <c r="AU716" s="2026"/>
      <c r="AV716" s="860"/>
      <c r="AW716" s="4560"/>
      <c r="AX716" s="4560"/>
      <c r="AY716" s="4560"/>
      <c r="CO716" s="237"/>
    </row>
    <row r="717" spans="1:93" ht="18" customHeight="1">
      <c r="A717" s="5702"/>
      <c r="B717" s="4561"/>
      <c r="C717" s="5692"/>
      <c r="D717" s="5705"/>
      <c r="E717" s="5120"/>
      <c r="F717" s="5120"/>
      <c r="G717" s="3811"/>
      <c r="H717" s="3706"/>
      <c r="I717" s="3706"/>
      <c r="J717" s="3706"/>
      <c r="K717" s="3811"/>
      <c r="L717" s="3811"/>
      <c r="M717" s="3811"/>
      <c r="N717" s="3811"/>
      <c r="O717" s="3811"/>
      <c r="P717" s="3811"/>
      <c r="Q717" s="2017"/>
      <c r="R717" s="2017"/>
      <c r="S717" s="5120"/>
      <c r="T717" s="5120"/>
      <c r="U717" s="5120"/>
      <c r="V717" s="5120"/>
      <c r="W717" s="5120"/>
      <c r="X717" s="5120"/>
      <c r="Y717" s="5120"/>
      <c r="Z717" s="5120"/>
      <c r="AA717" s="5120"/>
      <c r="AB717" s="5120"/>
      <c r="AC717" s="5120"/>
      <c r="AD717" s="3326" t="s">
        <v>2035</v>
      </c>
      <c r="AE717" s="3093"/>
      <c r="AF717" s="2029" t="s">
        <v>857</v>
      </c>
      <c r="AG717" s="2029"/>
      <c r="AH717" s="3256">
        <v>3992</v>
      </c>
      <c r="AI717" s="2026" t="s">
        <v>2137</v>
      </c>
      <c r="AJ717" s="2029" t="s">
        <v>379</v>
      </c>
      <c r="AK717" s="3256" t="s">
        <v>2142</v>
      </c>
      <c r="AL717" s="2029" t="s">
        <v>380</v>
      </c>
      <c r="AM717" s="2029" t="s">
        <v>380</v>
      </c>
      <c r="AN717" s="2026" t="s">
        <v>858</v>
      </c>
      <c r="AO717" s="2245">
        <v>2</v>
      </c>
      <c r="AP717" s="2245" t="s">
        <v>859</v>
      </c>
      <c r="AQ717" s="2245">
        <v>2</v>
      </c>
      <c r="AR717" s="2026"/>
      <c r="AS717" s="2026"/>
      <c r="AT717" s="2026"/>
      <c r="AU717" s="2026"/>
      <c r="AV717" s="860"/>
      <c r="AW717" s="4561"/>
      <c r="AX717" s="4561"/>
      <c r="AY717" s="4561"/>
      <c r="CO717" s="237"/>
    </row>
    <row r="718" spans="1:93" ht="18" customHeight="1">
      <c r="A718" s="5700" t="s">
        <v>5045</v>
      </c>
      <c r="B718" s="4560" t="s">
        <v>2463</v>
      </c>
      <c r="C718" s="5691" t="s">
        <v>3733</v>
      </c>
      <c r="D718" s="5704" t="s">
        <v>3511</v>
      </c>
      <c r="E718" s="5119" t="s">
        <v>2165</v>
      </c>
      <c r="F718" s="5119" t="s">
        <v>3553</v>
      </c>
      <c r="G718" s="3807" t="s">
        <v>2028</v>
      </c>
      <c r="H718" s="3703" t="s">
        <v>2028</v>
      </c>
      <c r="I718" s="3703" t="s">
        <v>2029</v>
      </c>
      <c r="J718" s="3703" t="s">
        <v>2029</v>
      </c>
      <c r="K718" s="3807">
        <v>9</v>
      </c>
      <c r="L718" s="3807">
        <v>0</v>
      </c>
      <c r="M718" s="3807">
        <v>31</v>
      </c>
      <c r="N718" s="3807">
        <v>9</v>
      </c>
      <c r="O718" s="3807">
        <v>0</v>
      </c>
      <c r="P718" s="3807">
        <v>31</v>
      </c>
      <c r="Q718" s="1427" t="s">
        <v>2140</v>
      </c>
      <c r="R718" s="1427" t="s">
        <v>2272</v>
      </c>
      <c r="S718" s="5119">
        <v>6769</v>
      </c>
      <c r="T718" s="5119">
        <v>6769</v>
      </c>
      <c r="U718" s="5119">
        <v>11450</v>
      </c>
      <c r="V718" s="5119">
        <v>512</v>
      </c>
      <c r="W718" s="5119">
        <v>512</v>
      </c>
      <c r="X718" s="5119">
        <v>1408</v>
      </c>
      <c r="Y718" s="5119">
        <v>8</v>
      </c>
      <c r="Z718" s="5119">
        <v>2</v>
      </c>
      <c r="AA718" s="5119" t="s">
        <v>2032</v>
      </c>
      <c r="AB718" s="5119" t="s">
        <v>2033</v>
      </c>
      <c r="AC718" s="5119" t="s">
        <v>2137</v>
      </c>
      <c r="AD718" s="3322" t="s">
        <v>2035</v>
      </c>
      <c r="AE718" s="3087"/>
      <c r="AF718" s="1438" t="s">
        <v>857</v>
      </c>
      <c r="AG718" s="1438"/>
      <c r="AH718" s="3238">
        <v>3977</v>
      </c>
      <c r="AI718" s="1428" t="s">
        <v>2137</v>
      </c>
      <c r="AJ718" s="1438" t="s">
        <v>854</v>
      </c>
      <c r="AK718" s="3256" t="s">
        <v>2142</v>
      </c>
      <c r="AL718" s="1438" t="s">
        <v>1218</v>
      </c>
      <c r="AM718" s="1428" t="s">
        <v>3085</v>
      </c>
      <c r="AN718" s="1428" t="s">
        <v>858</v>
      </c>
      <c r="AO718" s="2244">
        <v>2</v>
      </c>
      <c r="AP718" s="2244" t="s">
        <v>859</v>
      </c>
      <c r="AQ718" s="2244">
        <v>2</v>
      </c>
      <c r="AR718" s="1428"/>
      <c r="AS718" s="1428"/>
      <c r="AT718" s="1428"/>
      <c r="AU718" s="1428"/>
      <c r="AV718" s="2997"/>
      <c r="AW718" s="4560" t="s">
        <v>2466</v>
      </c>
      <c r="AX718" s="4560" t="s">
        <v>2458</v>
      </c>
      <c r="AY718" s="4560"/>
      <c r="CO718" s="237"/>
    </row>
    <row r="719" spans="1:93" ht="18" customHeight="1">
      <c r="A719" s="5701"/>
      <c r="B719" s="4560"/>
      <c r="C719" s="5691"/>
      <c r="D719" s="5704"/>
      <c r="E719" s="5119"/>
      <c r="F719" s="5119"/>
      <c r="G719" s="3807"/>
      <c r="H719" s="3703"/>
      <c r="I719" s="3703"/>
      <c r="J719" s="3703"/>
      <c r="K719" s="3807"/>
      <c r="L719" s="3807"/>
      <c r="M719" s="3807"/>
      <c r="N719" s="3807"/>
      <c r="O719" s="3807"/>
      <c r="P719" s="3807"/>
      <c r="Q719" s="1427"/>
      <c r="R719" s="1427"/>
      <c r="S719" s="5119"/>
      <c r="T719" s="5119"/>
      <c r="U719" s="5119"/>
      <c r="V719" s="5119"/>
      <c r="W719" s="5119"/>
      <c r="X719" s="5119"/>
      <c r="Y719" s="5119"/>
      <c r="Z719" s="5119"/>
      <c r="AA719" s="5119"/>
      <c r="AB719" s="5119"/>
      <c r="AC719" s="5119"/>
      <c r="AD719" s="3326" t="s">
        <v>2035</v>
      </c>
      <c r="AE719" s="3093"/>
      <c r="AF719" s="1443" t="s">
        <v>857</v>
      </c>
      <c r="AG719" s="1443"/>
      <c r="AH719" s="3256">
        <v>3988</v>
      </c>
      <c r="AI719" s="1436" t="s">
        <v>2137</v>
      </c>
      <c r="AJ719" s="1443" t="s">
        <v>874</v>
      </c>
      <c r="AK719" s="3256" t="s">
        <v>2142</v>
      </c>
      <c r="AL719" s="1443" t="s">
        <v>3504</v>
      </c>
      <c r="AM719" s="1443" t="s">
        <v>3545</v>
      </c>
      <c r="AN719" s="1436" t="s">
        <v>858</v>
      </c>
      <c r="AO719" s="2245">
        <v>4</v>
      </c>
      <c r="AP719" s="2245" t="s">
        <v>859</v>
      </c>
      <c r="AQ719" s="2245">
        <v>4</v>
      </c>
      <c r="AR719" s="1436">
        <v>6</v>
      </c>
      <c r="AS719" s="1436" t="s">
        <v>875</v>
      </c>
      <c r="AT719" s="1436" t="s">
        <v>859</v>
      </c>
      <c r="AU719" s="1436" t="s">
        <v>876</v>
      </c>
      <c r="AV719" s="860" t="s">
        <v>877</v>
      </c>
      <c r="AW719" s="4560"/>
      <c r="AX719" s="4560"/>
      <c r="AY719" s="4560"/>
      <c r="CO719" s="237"/>
    </row>
    <row r="720" spans="1:93" ht="18" customHeight="1">
      <c r="A720" s="5701"/>
      <c r="B720" s="4560"/>
      <c r="C720" s="5691"/>
      <c r="D720" s="5704"/>
      <c r="E720" s="5119"/>
      <c r="F720" s="5119"/>
      <c r="G720" s="3807"/>
      <c r="H720" s="3703"/>
      <c r="I720" s="3703"/>
      <c r="J720" s="3703"/>
      <c r="K720" s="3807"/>
      <c r="L720" s="3807"/>
      <c r="M720" s="3807"/>
      <c r="N720" s="3807"/>
      <c r="O720" s="3807"/>
      <c r="P720" s="3807"/>
      <c r="Q720" s="1427"/>
      <c r="R720" s="1427"/>
      <c r="S720" s="5119"/>
      <c r="T720" s="5119"/>
      <c r="U720" s="5119"/>
      <c r="V720" s="5119"/>
      <c r="W720" s="5119"/>
      <c r="X720" s="5119"/>
      <c r="Y720" s="5119"/>
      <c r="Z720" s="5119"/>
      <c r="AA720" s="5119"/>
      <c r="AB720" s="5119"/>
      <c r="AC720" s="5119"/>
      <c r="AD720" s="3326" t="s">
        <v>2035</v>
      </c>
      <c r="AE720" s="3093"/>
      <c r="AF720" s="1443" t="s">
        <v>857</v>
      </c>
      <c r="AG720" s="1443"/>
      <c r="AH720" s="3256">
        <v>3982</v>
      </c>
      <c r="AI720" s="1436" t="s">
        <v>2137</v>
      </c>
      <c r="AJ720" s="1443" t="s">
        <v>868</v>
      </c>
      <c r="AK720" s="3256" t="s">
        <v>2142</v>
      </c>
      <c r="AL720" s="1443" t="s">
        <v>869</v>
      </c>
      <c r="AM720" s="1443" t="s">
        <v>869</v>
      </c>
      <c r="AN720" s="1436" t="s">
        <v>858</v>
      </c>
      <c r="AO720" s="2245">
        <v>8</v>
      </c>
      <c r="AP720" s="2245" t="s">
        <v>859</v>
      </c>
      <c r="AQ720" s="2245">
        <v>8</v>
      </c>
      <c r="AR720" s="1436"/>
      <c r="AS720" s="1436"/>
      <c r="AT720" s="1436"/>
      <c r="AU720" s="1436"/>
      <c r="AV720" s="860"/>
      <c r="AW720" s="4560"/>
      <c r="AX720" s="4560"/>
      <c r="AY720" s="4560"/>
      <c r="CO720" s="237"/>
    </row>
    <row r="721" spans="1:93" ht="18" customHeight="1">
      <c r="A721" s="5701"/>
      <c r="B721" s="4561"/>
      <c r="C721" s="5692"/>
      <c r="D721" s="5705"/>
      <c r="E721" s="5120"/>
      <c r="F721" s="5120"/>
      <c r="G721" s="3811"/>
      <c r="H721" s="3706"/>
      <c r="I721" s="3706"/>
      <c r="J721" s="3706"/>
      <c r="K721" s="3811"/>
      <c r="L721" s="3811"/>
      <c r="M721" s="3811"/>
      <c r="N721" s="3811"/>
      <c r="O721" s="3811"/>
      <c r="P721" s="3811"/>
      <c r="Q721" s="1428"/>
      <c r="R721" s="1428"/>
      <c r="S721" s="5120"/>
      <c r="T721" s="5120"/>
      <c r="U721" s="5120"/>
      <c r="V721" s="5120"/>
      <c r="W721" s="5120"/>
      <c r="X721" s="5120"/>
      <c r="Y721" s="5120"/>
      <c r="Z721" s="5120"/>
      <c r="AA721" s="5120"/>
      <c r="AB721" s="5120"/>
      <c r="AC721" s="5120"/>
      <c r="AD721" s="3326" t="s">
        <v>2035</v>
      </c>
      <c r="AE721" s="3093"/>
      <c r="AF721" s="1443" t="s">
        <v>857</v>
      </c>
      <c r="AG721" s="1443"/>
      <c r="AH721" s="3256">
        <v>3992</v>
      </c>
      <c r="AI721" s="1436" t="s">
        <v>2137</v>
      </c>
      <c r="AJ721" s="1443" t="s">
        <v>379</v>
      </c>
      <c r="AK721" s="3256" t="s">
        <v>2142</v>
      </c>
      <c r="AL721" s="1443" t="s">
        <v>380</v>
      </c>
      <c r="AM721" s="1443" t="s">
        <v>380</v>
      </c>
      <c r="AN721" s="1436" t="s">
        <v>858</v>
      </c>
      <c r="AO721" s="2245">
        <v>2</v>
      </c>
      <c r="AP721" s="2245" t="s">
        <v>859</v>
      </c>
      <c r="AQ721" s="2245">
        <v>2</v>
      </c>
      <c r="AR721" s="1436"/>
      <c r="AS721" s="1436"/>
      <c r="AT721" s="1436"/>
      <c r="AU721" s="1436"/>
      <c r="AV721" s="860"/>
      <c r="AW721" s="4561"/>
      <c r="AX721" s="4561"/>
      <c r="AY721" s="4561"/>
      <c r="CO721" s="237"/>
    </row>
    <row r="722" spans="1:93" ht="18" customHeight="1">
      <c r="A722" s="5701"/>
      <c r="B722" s="4560" t="s">
        <v>2463</v>
      </c>
      <c r="C722" s="5691" t="s">
        <v>4734</v>
      </c>
      <c r="D722" s="5704" t="s">
        <v>3516</v>
      </c>
      <c r="E722" s="5119" t="s">
        <v>2165</v>
      </c>
      <c r="F722" s="5119" t="s">
        <v>3554</v>
      </c>
      <c r="G722" s="3807" t="s">
        <v>2028</v>
      </c>
      <c r="H722" s="3703" t="s">
        <v>2028</v>
      </c>
      <c r="I722" s="3703" t="s">
        <v>2029</v>
      </c>
      <c r="J722" s="3703" t="s">
        <v>2029</v>
      </c>
      <c r="K722" s="3807">
        <v>9</v>
      </c>
      <c r="L722" s="3807">
        <v>0</v>
      </c>
      <c r="M722" s="3807">
        <v>31</v>
      </c>
      <c r="N722" s="3807">
        <v>9</v>
      </c>
      <c r="O722" s="3807">
        <v>0</v>
      </c>
      <c r="P722" s="3807">
        <v>31</v>
      </c>
      <c r="Q722" s="1427" t="s">
        <v>2140</v>
      </c>
      <c r="R722" s="1427" t="s">
        <v>2272</v>
      </c>
      <c r="S722" s="5119">
        <v>7024</v>
      </c>
      <c r="T722" s="5119">
        <v>7024</v>
      </c>
      <c r="U722" s="5119">
        <v>11706</v>
      </c>
      <c r="V722" s="5119">
        <v>608</v>
      </c>
      <c r="W722" s="5119">
        <v>608</v>
      </c>
      <c r="X722" s="5119">
        <v>1664</v>
      </c>
      <c r="Y722" s="5119">
        <v>8</v>
      </c>
      <c r="Z722" s="5119">
        <v>2</v>
      </c>
      <c r="AA722" s="5119" t="s">
        <v>2032</v>
      </c>
      <c r="AB722" s="5119" t="s">
        <v>2033</v>
      </c>
      <c r="AC722" s="5119" t="s">
        <v>2137</v>
      </c>
      <c r="AD722" s="3322" t="s">
        <v>2035</v>
      </c>
      <c r="AE722" s="3087"/>
      <c r="AF722" s="1438" t="s">
        <v>857</v>
      </c>
      <c r="AG722" s="1438"/>
      <c r="AH722" s="3238">
        <v>3977</v>
      </c>
      <c r="AI722" s="1428" t="s">
        <v>2137</v>
      </c>
      <c r="AJ722" s="1438" t="s">
        <v>854</v>
      </c>
      <c r="AK722" s="3256" t="s">
        <v>2142</v>
      </c>
      <c r="AL722" s="1438" t="s">
        <v>1218</v>
      </c>
      <c r="AM722" s="1428" t="s">
        <v>3085</v>
      </c>
      <c r="AN722" s="1428" t="s">
        <v>858</v>
      </c>
      <c r="AO722" s="2244">
        <v>2</v>
      </c>
      <c r="AP722" s="2244" t="s">
        <v>859</v>
      </c>
      <c r="AQ722" s="2244">
        <v>2</v>
      </c>
      <c r="AR722" s="1428"/>
      <c r="AS722" s="1428"/>
      <c r="AT722" s="1428"/>
      <c r="AU722" s="1428"/>
      <c r="AV722" s="2997"/>
      <c r="AW722" s="4560" t="s">
        <v>2466</v>
      </c>
      <c r="AX722" s="4560" t="s">
        <v>2458</v>
      </c>
      <c r="AY722" s="4560"/>
      <c r="CO722" s="237"/>
    </row>
    <row r="723" spans="1:93" ht="18" customHeight="1">
      <c r="A723" s="5701"/>
      <c r="B723" s="4560"/>
      <c r="C723" s="5691"/>
      <c r="D723" s="5704"/>
      <c r="E723" s="5119"/>
      <c r="F723" s="5119"/>
      <c r="G723" s="3807"/>
      <c r="H723" s="3703"/>
      <c r="I723" s="3703"/>
      <c r="J723" s="3703"/>
      <c r="K723" s="3807"/>
      <c r="L723" s="3807"/>
      <c r="M723" s="3807"/>
      <c r="N723" s="3807"/>
      <c r="O723" s="3807"/>
      <c r="P723" s="3807"/>
      <c r="Q723" s="1427"/>
      <c r="R723" s="1427"/>
      <c r="S723" s="5119"/>
      <c r="T723" s="5119"/>
      <c r="U723" s="5119"/>
      <c r="V723" s="5119"/>
      <c r="W723" s="5119"/>
      <c r="X723" s="5119"/>
      <c r="Y723" s="5119"/>
      <c r="Z723" s="5119"/>
      <c r="AA723" s="5119"/>
      <c r="AB723" s="5119"/>
      <c r="AC723" s="5119"/>
      <c r="AD723" s="3326" t="s">
        <v>2035</v>
      </c>
      <c r="AE723" s="3093"/>
      <c r="AF723" s="1443" t="s">
        <v>857</v>
      </c>
      <c r="AG723" s="1443"/>
      <c r="AH723" s="3256">
        <v>3988</v>
      </c>
      <c r="AI723" s="1436" t="s">
        <v>2137</v>
      </c>
      <c r="AJ723" s="1443" t="s">
        <v>874</v>
      </c>
      <c r="AK723" s="3256" t="s">
        <v>2142</v>
      </c>
      <c r="AL723" s="1443" t="s">
        <v>3504</v>
      </c>
      <c r="AM723" s="1443" t="s">
        <v>3545</v>
      </c>
      <c r="AN723" s="1436" t="s">
        <v>858</v>
      </c>
      <c r="AO723" s="2245">
        <v>4</v>
      </c>
      <c r="AP723" s="2245" t="s">
        <v>859</v>
      </c>
      <c r="AQ723" s="2245">
        <v>4</v>
      </c>
      <c r="AR723" s="1436">
        <v>6</v>
      </c>
      <c r="AS723" s="1436" t="s">
        <v>875</v>
      </c>
      <c r="AT723" s="1436" t="s">
        <v>859</v>
      </c>
      <c r="AU723" s="1436" t="s">
        <v>876</v>
      </c>
      <c r="AV723" s="860" t="s">
        <v>877</v>
      </c>
      <c r="AW723" s="4560"/>
      <c r="AX723" s="4560"/>
      <c r="AY723" s="4560"/>
      <c r="CO723" s="237"/>
    </row>
    <row r="724" spans="1:93" ht="18" customHeight="1">
      <c r="A724" s="5701"/>
      <c r="B724" s="4560"/>
      <c r="C724" s="5691"/>
      <c r="D724" s="5704"/>
      <c r="E724" s="5119"/>
      <c r="F724" s="5119"/>
      <c r="G724" s="3807"/>
      <c r="H724" s="3703"/>
      <c r="I724" s="3703"/>
      <c r="J724" s="3703"/>
      <c r="K724" s="3807"/>
      <c r="L724" s="3807"/>
      <c r="M724" s="3807"/>
      <c r="N724" s="3807"/>
      <c r="O724" s="3807"/>
      <c r="P724" s="3807"/>
      <c r="Q724" s="1427"/>
      <c r="R724" s="1427"/>
      <c r="S724" s="5119"/>
      <c r="T724" s="5119"/>
      <c r="U724" s="5119"/>
      <c r="V724" s="5119"/>
      <c r="W724" s="5119"/>
      <c r="X724" s="5119"/>
      <c r="Y724" s="5119"/>
      <c r="Z724" s="5119"/>
      <c r="AA724" s="5119"/>
      <c r="AB724" s="5119"/>
      <c r="AC724" s="5119"/>
      <c r="AD724" s="3326" t="s">
        <v>2035</v>
      </c>
      <c r="AE724" s="3093"/>
      <c r="AF724" s="1443" t="s">
        <v>857</v>
      </c>
      <c r="AG724" s="1443"/>
      <c r="AH724" s="3256">
        <v>3982</v>
      </c>
      <c r="AI724" s="1436" t="s">
        <v>2137</v>
      </c>
      <c r="AJ724" s="1443" t="s">
        <v>868</v>
      </c>
      <c r="AK724" s="3256" t="s">
        <v>2142</v>
      </c>
      <c r="AL724" s="1443" t="s">
        <v>340</v>
      </c>
      <c r="AM724" s="1443" t="s">
        <v>340</v>
      </c>
      <c r="AN724" s="1436" t="s">
        <v>858</v>
      </c>
      <c r="AO724" s="2245">
        <v>8</v>
      </c>
      <c r="AP724" s="2245" t="s">
        <v>859</v>
      </c>
      <c r="AQ724" s="2245">
        <v>8</v>
      </c>
      <c r="AR724" s="1436"/>
      <c r="AS724" s="1436"/>
      <c r="AT724" s="1436"/>
      <c r="AU724" s="1436"/>
      <c r="AV724" s="860"/>
      <c r="AW724" s="4560"/>
      <c r="AX724" s="4560"/>
      <c r="AY724" s="4560"/>
      <c r="CO724" s="237"/>
    </row>
    <row r="725" spans="1:93" ht="18" customHeight="1">
      <c r="A725" s="5702"/>
      <c r="B725" s="4561"/>
      <c r="C725" s="5692"/>
      <c r="D725" s="5705"/>
      <c r="E725" s="5120"/>
      <c r="F725" s="5120"/>
      <c r="G725" s="3811"/>
      <c r="H725" s="3706"/>
      <c r="I725" s="3706"/>
      <c r="J725" s="3706"/>
      <c r="K725" s="3811"/>
      <c r="L725" s="3811"/>
      <c r="M725" s="3811"/>
      <c r="N725" s="3811"/>
      <c r="O725" s="3811"/>
      <c r="P725" s="3811"/>
      <c r="Q725" s="1428"/>
      <c r="R725" s="1428"/>
      <c r="S725" s="5120"/>
      <c r="T725" s="5120"/>
      <c r="U725" s="5120"/>
      <c r="V725" s="5120"/>
      <c r="W725" s="5120"/>
      <c r="X725" s="5120"/>
      <c r="Y725" s="5120"/>
      <c r="Z725" s="5120"/>
      <c r="AA725" s="5120"/>
      <c r="AB725" s="5120"/>
      <c r="AC725" s="5120"/>
      <c r="AD725" s="3326" t="s">
        <v>2035</v>
      </c>
      <c r="AE725" s="3093"/>
      <c r="AF725" s="1443" t="s">
        <v>857</v>
      </c>
      <c r="AG725" s="1443"/>
      <c r="AH725" s="3256">
        <v>3992</v>
      </c>
      <c r="AI725" s="1436" t="s">
        <v>2137</v>
      </c>
      <c r="AJ725" s="1443" t="s">
        <v>379</v>
      </c>
      <c r="AK725" s="3256" t="s">
        <v>2142</v>
      </c>
      <c r="AL725" s="1443" t="s">
        <v>380</v>
      </c>
      <c r="AM725" s="1443" t="s">
        <v>380</v>
      </c>
      <c r="AN725" s="1436" t="s">
        <v>858</v>
      </c>
      <c r="AO725" s="2245">
        <v>2</v>
      </c>
      <c r="AP725" s="2245" t="s">
        <v>859</v>
      </c>
      <c r="AQ725" s="2245">
        <v>2</v>
      </c>
      <c r="AR725" s="1436"/>
      <c r="AS725" s="1436"/>
      <c r="AT725" s="1436"/>
      <c r="AU725" s="1436"/>
      <c r="AV725" s="860"/>
      <c r="AW725" s="4561"/>
      <c r="AX725" s="4561"/>
      <c r="AY725" s="4561"/>
      <c r="CO725" s="237"/>
    </row>
    <row r="726" spans="1:93" ht="18" customHeight="1">
      <c r="A726" s="5700" t="s">
        <v>5046</v>
      </c>
      <c r="B726" s="4560" t="s">
        <v>2463</v>
      </c>
      <c r="C726" s="5691" t="s">
        <v>4733</v>
      </c>
      <c r="D726" s="5704" t="s">
        <v>3493</v>
      </c>
      <c r="E726" s="5119" t="s">
        <v>2165</v>
      </c>
      <c r="F726" s="5119" t="s">
        <v>3555</v>
      </c>
      <c r="G726" s="3807" t="s">
        <v>2028</v>
      </c>
      <c r="H726" s="3703" t="s">
        <v>2028</v>
      </c>
      <c r="I726" s="3703" t="s">
        <v>2029</v>
      </c>
      <c r="J726" s="3703" t="s">
        <v>2029</v>
      </c>
      <c r="K726" s="3807">
        <v>9</v>
      </c>
      <c r="L726" s="3807">
        <v>0</v>
      </c>
      <c r="M726" s="3807">
        <v>31</v>
      </c>
      <c r="N726" s="3807">
        <v>9</v>
      </c>
      <c r="O726" s="3807">
        <v>0</v>
      </c>
      <c r="P726" s="3807">
        <v>31</v>
      </c>
      <c r="Q726" s="1427" t="s">
        <v>2140</v>
      </c>
      <c r="R726" s="1427" t="s">
        <v>2272</v>
      </c>
      <c r="S726" s="5119">
        <v>8768</v>
      </c>
      <c r="T726" s="5119">
        <v>8768</v>
      </c>
      <c r="U726" s="5119">
        <v>10944</v>
      </c>
      <c r="V726" s="5119">
        <v>512</v>
      </c>
      <c r="W726" s="5119">
        <v>512</v>
      </c>
      <c r="X726" s="5119">
        <v>1088</v>
      </c>
      <c r="Y726" s="5119">
        <v>8</v>
      </c>
      <c r="Z726" s="5119">
        <v>2</v>
      </c>
      <c r="AA726" s="5119" t="s">
        <v>2032</v>
      </c>
      <c r="AB726" s="5119" t="s">
        <v>2033</v>
      </c>
      <c r="AC726" s="5119" t="s">
        <v>2137</v>
      </c>
      <c r="AD726" s="3322" t="s">
        <v>2035</v>
      </c>
      <c r="AE726" s="3087"/>
      <c r="AF726" s="1438" t="s">
        <v>857</v>
      </c>
      <c r="AG726" s="1438"/>
      <c r="AH726" s="3238">
        <v>3977</v>
      </c>
      <c r="AI726" s="1428" t="s">
        <v>2137</v>
      </c>
      <c r="AJ726" s="1438" t="s">
        <v>854</v>
      </c>
      <c r="AK726" s="3256" t="s">
        <v>2142</v>
      </c>
      <c r="AL726" s="1438" t="s">
        <v>3082</v>
      </c>
      <c r="AM726" s="1428" t="s">
        <v>856</v>
      </c>
      <c r="AN726" s="1428" t="s">
        <v>858</v>
      </c>
      <c r="AO726" s="2244">
        <v>2</v>
      </c>
      <c r="AP726" s="2244" t="s">
        <v>859</v>
      </c>
      <c r="AQ726" s="2244">
        <v>2</v>
      </c>
      <c r="AR726" s="1428"/>
      <c r="AS726" s="1428"/>
      <c r="AT726" s="1428"/>
      <c r="AU726" s="1428"/>
      <c r="AV726" s="2997"/>
      <c r="AW726" s="4560" t="s">
        <v>2466</v>
      </c>
      <c r="AX726" s="4560" t="s">
        <v>2458</v>
      </c>
      <c r="AY726" s="4560"/>
      <c r="CO726" s="237"/>
    </row>
    <row r="727" spans="1:93" ht="18" customHeight="1">
      <c r="A727" s="5701"/>
      <c r="B727" s="4560"/>
      <c r="C727" s="5691"/>
      <c r="D727" s="5704"/>
      <c r="E727" s="5119"/>
      <c r="F727" s="5119"/>
      <c r="G727" s="3807"/>
      <c r="H727" s="3703"/>
      <c r="I727" s="3703"/>
      <c r="J727" s="3703"/>
      <c r="K727" s="3807"/>
      <c r="L727" s="3807"/>
      <c r="M727" s="3807"/>
      <c r="N727" s="3807"/>
      <c r="O727" s="3807"/>
      <c r="P727" s="3807"/>
      <c r="Q727" s="1427"/>
      <c r="R727" s="1427"/>
      <c r="S727" s="5119"/>
      <c r="T727" s="5119"/>
      <c r="U727" s="5119"/>
      <c r="V727" s="5119"/>
      <c r="W727" s="5119"/>
      <c r="X727" s="5119"/>
      <c r="Y727" s="5119"/>
      <c r="Z727" s="5119"/>
      <c r="AA727" s="5119"/>
      <c r="AB727" s="5119"/>
      <c r="AC727" s="5119"/>
      <c r="AD727" s="3326" t="s">
        <v>2035</v>
      </c>
      <c r="AE727" s="3093"/>
      <c r="AF727" s="1443" t="s">
        <v>857</v>
      </c>
      <c r="AG727" s="1443"/>
      <c r="AH727" s="3256">
        <v>3988</v>
      </c>
      <c r="AI727" s="1436" t="s">
        <v>2137</v>
      </c>
      <c r="AJ727" s="1443" t="s">
        <v>874</v>
      </c>
      <c r="AK727" s="3256" t="s">
        <v>2142</v>
      </c>
      <c r="AL727" s="1443" t="s">
        <v>3492</v>
      </c>
      <c r="AM727" s="1443" t="s">
        <v>3545</v>
      </c>
      <c r="AN727" s="1436" t="s">
        <v>858</v>
      </c>
      <c r="AO727" s="2245">
        <v>4</v>
      </c>
      <c r="AP727" s="2245" t="s">
        <v>859</v>
      </c>
      <c r="AQ727" s="2245">
        <v>4</v>
      </c>
      <c r="AR727" s="1436">
        <v>6</v>
      </c>
      <c r="AS727" s="1436" t="s">
        <v>875</v>
      </c>
      <c r="AT727" s="1436" t="s">
        <v>859</v>
      </c>
      <c r="AU727" s="1436" t="s">
        <v>876</v>
      </c>
      <c r="AV727" s="860" t="s">
        <v>877</v>
      </c>
      <c r="AW727" s="4560"/>
      <c r="AX727" s="4560"/>
      <c r="AY727" s="4560"/>
      <c r="CO727" s="237"/>
    </row>
    <row r="728" spans="1:93" ht="18" customHeight="1">
      <c r="A728" s="5701"/>
      <c r="B728" s="4560"/>
      <c r="C728" s="5691"/>
      <c r="D728" s="5704"/>
      <c r="E728" s="5119"/>
      <c r="F728" s="5119"/>
      <c r="G728" s="3807"/>
      <c r="H728" s="3703"/>
      <c r="I728" s="3703"/>
      <c r="J728" s="3703"/>
      <c r="K728" s="3807"/>
      <c r="L728" s="3807"/>
      <c r="M728" s="3807"/>
      <c r="N728" s="3807"/>
      <c r="O728" s="3807"/>
      <c r="P728" s="3807"/>
      <c r="Q728" s="1427"/>
      <c r="R728" s="1427"/>
      <c r="S728" s="5119"/>
      <c r="T728" s="5119"/>
      <c r="U728" s="5119"/>
      <c r="V728" s="5119"/>
      <c r="W728" s="5119"/>
      <c r="X728" s="5119"/>
      <c r="Y728" s="5119"/>
      <c r="Z728" s="5119"/>
      <c r="AA728" s="5119"/>
      <c r="AB728" s="5119"/>
      <c r="AC728" s="5119"/>
      <c r="AD728" s="3326" t="s">
        <v>2035</v>
      </c>
      <c r="AE728" s="3093"/>
      <c r="AF728" s="1443" t="s">
        <v>857</v>
      </c>
      <c r="AG728" s="1443"/>
      <c r="AH728" s="3256">
        <v>3982</v>
      </c>
      <c r="AI728" s="1436" t="s">
        <v>2137</v>
      </c>
      <c r="AJ728" s="1443" t="s">
        <v>868</v>
      </c>
      <c r="AK728" s="3256" t="s">
        <v>2142</v>
      </c>
      <c r="AL728" s="1443" t="s">
        <v>869</v>
      </c>
      <c r="AM728" s="1443" t="s">
        <v>869</v>
      </c>
      <c r="AN728" s="1436" t="s">
        <v>858</v>
      </c>
      <c r="AO728" s="2245">
        <v>8</v>
      </c>
      <c r="AP728" s="2245" t="s">
        <v>859</v>
      </c>
      <c r="AQ728" s="2245">
        <v>8</v>
      </c>
      <c r="AR728" s="1436"/>
      <c r="AS728" s="1436"/>
      <c r="AT728" s="1436"/>
      <c r="AU728" s="1436"/>
      <c r="AV728" s="860"/>
      <c r="AW728" s="4560"/>
      <c r="AX728" s="4560"/>
      <c r="AY728" s="4560"/>
      <c r="CO728" s="237"/>
    </row>
    <row r="729" spans="1:93" ht="18" customHeight="1">
      <c r="A729" s="5701"/>
      <c r="B729" s="4561"/>
      <c r="C729" s="5692"/>
      <c r="D729" s="5705"/>
      <c r="E729" s="5120"/>
      <c r="F729" s="5120"/>
      <c r="G729" s="3811"/>
      <c r="H729" s="3706"/>
      <c r="I729" s="3706"/>
      <c r="J729" s="3706"/>
      <c r="K729" s="3811"/>
      <c r="L729" s="3811"/>
      <c r="M729" s="3811"/>
      <c r="N729" s="3811"/>
      <c r="O729" s="3811"/>
      <c r="P729" s="3811"/>
      <c r="Q729" s="1428"/>
      <c r="R729" s="1428"/>
      <c r="S729" s="5120"/>
      <c r="T729" s="5120"/>
      <c r="U729" s="5120"/>
      <c r="V729" s="5120"/>
      <c r="W729" s="5120"/>
      <c r="X729" s="5120"/>
      <c r="Y729" s="5120"/>
      <c r="Z729" s="5120"/>
      <c r="AA729" s="5120"/>
      <c r="AB729" s="5120"/>
      <c r="AC729" s="5120"/>
      <c r="AD729" s="3326" t="s">
        <v>2035</v>
      </c>
      <c r="AE729" s="3093"/>
      <c r="AF729" s="1443" t="s">
        <v>857</v>
      </c>
      <c r="AG729" s="1443"/>
      <c r="AH729" s="3256">
        <v>3992</v>
      </c>
      <c r="AI729" s="1436" t="s">
        <v>2137</v>
      </c>
      <c r="AJ729" s="1443" t="s">
        <v>379</v>
      </c>
      <c r="AK729" s="3256" t="s">
        <v>2142</v>
      </c>
      <c r="AL729" s="1443" t="s">
        <v>380</v>
      </c>
      <c r="AM729" s="1443" t="s">
        <v>380</v>
      </c>
      <c r="AN729" s="1436" t="s">
        <v>858</v>
      </c>
      <c r="AO729" s="2245">
        <v>2</v>
      </c>
      <c r="AP729" s="2245" t="s">
        <v>859</v>
      </c>
      <c r="AQ729" s="2245">
        <v>2</v>
      </c>
      <c r="AR729" s="1436"/>
      <c r="AS729" s="1436"/>
      <c r="AT729" s="1436"/>
      <c r="AU729" s="1436"/>
      <c r="AV729" s="860"/>
      <c r="AW729" s="4561"/>
      <c r="AX729" s="4561"/>
      <c r="AY729" s="4561"/>
      <c r="CO729" s="237"/>
    </row>
    <row r="730" spans="1:93" ht="18" customHeight="1">
      <c r="A730" s="5701"/>
      <c r="B730" s="4560" t="s">
        <v>2463</v>
      </c>
      <c r="C730" s="5691" t="s">
        <v>3736</v>
      </c>
      <c r="D730" s="5704" t="s">
        <v>3497</v>
      </c>
      <c r="E730" s="5119" t="s">
        <v>2165</v>
      </c>
      <c r="F730" s="5119" t="s">
        <v>3556</v>
      </c>
      <c r="G730" s="3807" t="s">
        <v>2028</v>
      </c>
      <c r="H730" s="3703" t="s">
        <v>2028</v>
      </c>
      <c r="I730" s="3703" t="s">
        <v>2029</v>
      </c>
      <c r="J730" s="3703" t="s">
        <v>2029</v>
      </c>
      <c r="K730" s="3807">
        <v>9</v>
      </c>
      <c r="L730" s="3807">
        <v>0</v>
      </c>
      <c r="M730" s="3807">
        <v>31</v>
      </c>
      <c r="N730" s="3807">
        <v>9</v>
      </c>
      <c r="O730" s="3807">
        <v>0</v>
      </c>
      <c r="P730" s="3807">
        <v>31</v>
      </c>
      <c r="Q730" s="1427" t="s">
        <v>2140</v>
      </c>
      <c r="R730" s="1427" t="s">
        <v>2272</v>
      </c>
      <c r="S730" s="5119">
        <v>8769</v>
      </c>
      <c r="T730" s="5119">
        <v>8769</v>
      </c>
      <c r="U730" s="5119">
        <v>13450</v>
      </c>
      <c r="V730" s="5119">
        <v>512</v>
      </c>
      <c r="W730" s="5119">
        <v>512</v>
      </c>
      <c r="X730" s="5119">
        <v>1408</v>
      </c>
      <c r="Y730" s="5119">
        <v>8</v>
      </c>
      <c r="Z730" s="5119">
        <v>2</v>
      </c>
      <c r="AA730" s="5119" t="s">
        <v>2032</v>
      </c>
      <c r="AB730" s="5119" t="s">
        <v>2033</v>
      </c>
      <c r="AC730" s="5119" t="s">
        <v>2137</v>
      </c>
      <c r="AD730" s="3322" t="s">
        <v>2035</v>
      </c>
      <c r="AE730" s="3087"/>
      <c r="AF730" s="1438" t="s">
        <v>857</v>
      </c>
      <c r="AG730" s="1438"/>
      <c r="AH730" s="3238">
        <v>3977</v>
      </c>
      <c r="AI730" s="1428" t="s">
        <v>2137</v>
      </c>
      <c r="AJ730" s="1438" t="s">
        <v>854</v>
      </c>
      <c r="AK730" s="3256" t="s">
        <v>2142</v>
      </c>
      <c r="AL730" s="1438" t="s">
        <v>1218</v>
      </c>
      <c r="AM730" s="1428" t="s">
        <v>1219</v>
      </c>
      <c r="AN730" s="1428" t="s">
        <v>858</v>
      </c>
      <c r="AO730" s="2244">
        <v>2</v>
      </c>
      <c r="AP730" s="2244" t="s">
        <v>859</v>
      </c>
      <c r="AQ730" s="2244">
        <v>2</v>
      </c>
      <c r="AR730" s="1428"/>
      <c r="AS730" s="1428"/>
      <c r="AT730" s="1428"/>
      <c r="AU730" s="1428"/>
      <c r="AV730" s="2997"/>
      <c r="AW730" s="4560" t="s">
        <v>2466</v>
      </c>
      <c r="AX730" s="4560" t="s">
        <v>2458</v>
      </c>
      <c r="AY730" s="4560"/>
      <c r="CO730" s="237"/>
    </row>
    <row r="731" spans="1:93" ht="18" customHeight="1">
      <c r="A731" s="5701"/>
      <c r="B731" s="4560"/>
      <c r="C731" s="5691"/>
      <c r="D731" s="5704"/>
      <c r="E731" s="5119"/>
      <c r="F731" s="5119"/>
      <c r="G731" s="3807"/>
      <c r="H731" s="3703"/>
      <c r="I731" s="3703"/>
      <c r="J731" s="3703"/>
      <c r="K731" s="3807"/>
      <c r="L731" s="3807"/>
      <c r="M731" s="3807"/>
      <c r="N731" s="3807"/>
      <c r="O731" s="3807"/>
      <c r="P731" s="3807"/>
      <c r="Q731" s="1427"/>
      <c r="R731" s="1427"/>
      <c r="S731" s="5119"/>
      <c r="T731" s="5119"/>
      <c r="U731" s="5119"/>
      <c r="V731" s="5119"/>
      <c r="W731" s="5119"/>
      <c r="X731" s="5119"/>
      <c r="Y731" s="5119"/>
      <c r="Z731" s="5119"/>
      <c r="AA731" s="5119"/>
      <c r="AB731" s="5119"/>
      <c r="AC731" s="5119"/>
      <c r="AD731" s="3326" t="s">
        <v>2035</v>
      </c>
      <c r="AE731" s="3093"/>
      <c r="AF731" s="1443" t="s">
        <v>857</v>
      </c>
      <c r="AG731" s="1443"/>
      <c r="AH731" s="3256">
        <v>3988</v>
      </c>
      <c r="AI731" s="1436" t="s">
        <v>2137</v>
      </c>
      <c r="AJ731" s="1443" t="s">
        <v>874</v>
      </c>
      <c r="AK731" s="3256" t="s">
        <v>2142</v>
      </c>
      <c r="AL731" s="1443" t="s">
        <v>3492</v>
      </c>
      <c r="AM731" s="1443" t="s">
        <v>3545</v>
      </c>
      <c r="AN731" s="1436" t="s">
        <v>858</v>
      </c>
      <c r="AO731" s="2245">
        <v>4</v>
      </c>
      <c r="AP731" s="2245" t="s">
        <v>859</v>
      </c>
      <c r="AQ731" s="2245">
        <v>4</v>
      </c>
      <c r="AR731" s="1436">
        <v>6</v>
      </c>
      <c r="AS731" s="1436" t="s">
        <v>875</v>
      </c>
      <c r="AT731" s="1436" t="s">
        <v>859</v>
      </c>
      <c r="AU731" s="1436" t="s">
        <v>876</v>
      </c>
      <c r="AV731" s="860" t="s">
        <v>877</v>
      </c>
      <c r="AW731" s="4560"/>
      <c r="AX731" s="4560"/>
      <c r="AY731" s="4560"/>
      <c r="CO731" s="237"/>
    </row>
    <row r="732" spans="1:93" ht="18" customHeight="1">
      <c r="A732" s="5701"/>
      <c r="B732" s="4560"/>
      <c r="C732" s="5691"/>
      <c r="D732" s="5704"/>
      <c r="E732" s="5119"/>
      <c r="F732" s="5119"/>
      <c r="G732" s="3807"/>
      <c r="H732" s="3703"/>
      <c r="I732" s="3703"/>
      <c r="J732" s="3703"/>
      <c r="K732" s="3807"/>
      <c r="L732" s="3807"/>
      <c r="M732" s="3807"/>
      <c r="N732" s="3807"/>
      <c r="O732" s="3807"/>
      <c r="P732" s="3807"/>
      <c r="Q732" s="1427"/>
      <c r="R732" s="1427"/>
      <c r="S732" s="5119"/>
      <c r="T732" s="5119"/>
      <c r="U732" s="5119"/>
      <c r="V732" s="5119"/>
      <c r="W732" s="5119"/>
      <c r="X732" s="5119"/>
      <c r="Y732" s="5119"/>
      <c r="Z732" s="5119"/>
      <c r="AA732" s="5119"/>
      <c r="AB732" s="5119"/>
      <c r="AC732" s="5119"/>
      <c r="AD732" s="3326" t="s">
        <v>2035</v>
      </c>
      <c r="AE732" s="3093"/>
      <c r="AF732" s="1443" t="s">
        <v>857</v>
      </c>
      <c r="AG732" s="1443"/>
      <c r="AH732" s="3256">
        <v>3982</v>
      </c>
      <c r="AI732" s="1436" t="s">
        <v>2137</v>
      </c>
      <c r="AJ732" s="1443" t="s">
        <v>868</v>
      </c>
      <c r="AK732" s="3256" t="s">
        <v>2142</v>
      </c>
      <c r="AL732" s="1443" t="s">
        <v>869</v>
      </c>
      <c r="AM732" s="1443" t="s">
        <v>869</v>
      </c>
      <c r="AN732" s="1436" t="s">
        <v>858</v>
      </c>
      <c r="AO732" s="2245">
        <v>8</v>
      </c>
      <c r="AP732" s="2245" t="s">
        <v>859</v>
      </c>
      <c r="AQ732" s="2245">
        <v>8</v>
      </c>
      <c r="AR732" s="1436"/>
      <c r="AS732" s="1436"/>
      <c r="AT732" s="1436"/>
      <c r="AU732" s="1436"/>
      <c r="AV732" s="860"/>
      <c r="AW732" s="4560"/>
      <c r="AX732" s="4560"/>
      <c r="AY732" s="4560"/>
      <c r="CO732" s="237"/>
    </row>
    <row r="733" spans="1:93" ht="18" customHeight="1">
      <c r="A733" s="5701"/>
      <c r="B733" s="4561"/>
      <c r="C733" s="5692"/>
      <c r="D733" s="5705"/>
      <c r="E733" s="5120"/>
      <c r="F733" s="5120"/>
      <c r="G733" s="3811"/>
      <c r="H733" s="3706"/>
      <c r="I733" s="3706"/>
      <c r="J733" s="3706"/>
      <c r="K733" s="3811"/>
      <c r="L733" s="3811"/>
      <c r="M733" s="3811"/>
      <c r="N733" s="3811"/>
      <c r="O733" s="3811"/>
      <c r="P733" s="3811"/>
      <c r="Q733" s="1428"/>
      <c r="R733" s="1428"/>
      <c r="S733" s="5120"/>
      <c r="T733" s="5120"/>
      <c r="U733" s="5120"/>
      <c r="V733" s="5120"/>
      <c r="W733" s="5120"/>
      <c r="X733" s="5120"/>
      <c r="Y733" s="5120"/>
      <c r="Z733" s="5120"/>
      <c r="AA733" s="5120"/>
      <c r="AB733" s="5120"/>
      <c r="AC733" s="5120"/>
      <c r="AD733" s="3326" t="s">
        <v>2035</v>
      </c>
      <c r="AE733" s="3093"/>
      <c r="AF733" s="1443" t="s">
        <v>857</v>
      </c>
      <c r="AG733" s="1443"/>
      <c r="AH733" s="3256">
        <v>3992</v>
      </c>
      <c r="AI733" s="1436" t="s">
        <v>2137</v>
      </c>
      <c r="AJ733" s="1443" t="s">
        <v>379</v>
      </c>
      <c r="AK733" s="3256" t="s">
        <v>2142</v>
      </c>
      <c r="AL733" s="1443" t="s">
        <v>380</v>
      </c>
      <c r="AM733" s="1443" t="s">
        <v>380</v>
      </c>
      <c r="AN733" s="1436" t="s">
        <v>858</v>
      </c>
      <c r="AO733" s="2245">
        <v>2</v>
      </c>
      <c r="AP733" s="2245" t="s">
        <v>859</v>
      </c>
      <c r="AQ733" s="2245">
        <v>2</v>
      </c>
      <c r="AR733" s="1436"/>
      <c r="AS733" s="1436"/>
      <c r="AT733" s="1436"/>
      <c r="AU733" s="1436"/>
      <c r="AV733" s="860"/>
      <c r="AW733" s="4561"/>
      <c r="AX733" s="4561"/>
      <c r="AY733" s="4561"/>
      <c r="CO733" s="237"/>
    </row>
    <row r="734" spans="1:93" ht="18" customHeight="1">
      <c r="A734" s="5701"/>
      <c r="B734" s="4560" t="s">
        <v>2463</v>
      </c>
      <c r="C734" s="5691" t="s">
        <v>3737</v>
      </c>
      <c r="D734" s="5704" t="s">
        <v>3499</v>
      </c>
      <c r="E734" s="5119" t="s">
        <v>2165</v>
      </c>
      <c r="F734" s="5119" t="s">
        <v>3557</v>
      </c>
      <c r="G734" s="3807" t="s">
        <v>2028</v>
      </c>
      <c r="H734" s="3703" t="s">
        <v>2028</v>
      </c>
      <c r="I734" s="3703" t="s">
        <v>2029</v>
      </c>
      <c r="J734" s="3703" t="s">
        <v>2029</v>
      </c>
      <c r="K734" s="3807">
        <v>9</v>
      </c>
      <c r="L734" s="3807">
        <v>0</v>
      </c>
      <c r="M734" s="3807">
        <v>31</v>
      </c>
      <c r="N734" s="3807">
        <v>9</v>
      </c>
      <c r="O734" s="3807">
        <v>0</v>
      </c>
      <c r="P734" s="3807">
        <v>31</v>
      </c>
      <c r="Q734" s="1427" t="s">
        <v>2140</v>
      </c>
      <c r="R734" s="1427" t="s">
        <v>2272</v>
      </c>
      <c r="S734" s="5119">
        <v>13290</v>
      </c>
      <c r="T734" s="5119">
        <v>13290</v>
      </c>
      <c r="U734" s="5119">
        <v>20830</v>
      </c>
      <c r="V734" s="5119">
        <v>512</v>
      </c>
      <c r="W734" s="5119">
        <v>512</v>
      </c>
      <c r="X734" s="5119">
        <v>1558</v>
      </c>
      <c r="Y734" s="5119">
        <v>8</v>
      </c>
      <c r="Z734" s="5119">
        <v>2</v>
      </c>
      <c r="AA734" s="5119" t="s">
        <v>2032</v>
      </c>
      <c r="AB734" s="5119" t="s">
        <v>2033</v>
      </c>
      <c r="AC734" s="5119" t="s">
        <v>2137</v>
      </c>
      <c r="AD734" s="3322" t="s">
        <v>2035</v>
      </c>
      <c r="AE734" s="3087"/>
      <c r="AF734" s="1438" t="s">
        <v>857</v>
      </c>
      <c r="AG734" s="1438"/>
      <c r="AH734" s="3238">
        <v>3977</v>
      </c>
      <c r="AI734" s="1428" t="s">
        <v>2137</v>
      </c>
      <c r="AJ734" s="1438" t="s">
        <v>854</v>
      </c>
      <c r="AK734" s="3256" t="s">
        <v>2142</v>
      </c>
      <c r="AL734" s="1438" t="s">
        <v>1135</v>
      </c>
      <c r="AM734" s="1428" t="s">
        <v>1134</v>
      </c>
      <c r="AN734" s="1428" t="s">
        <v>858</v>
      </c>
      <c r="AO734" s="2244">
        <v>2</v>
      </c>
      <c r="AP734" s="2244" t="s">
        <v>859</v>
      </c>
      <c r="AQ734" s="2244">
        <v>2</v>
      </c>
      <c r="AR734" s="1428"/>
      <c r="AS734" s="1428"/>
      <c r="AT734" s="1428"/>
      <c r="AU734" s="1428"/>
      <c r="AV734" s="2997"/>
      <c r="AW734" s="4560" t="s">
        <v>2468</v>
      </c>
      <c r="AX734" s="4560" t="s">
        <v>2458</v>
      </c>
      <c r="AY734" s="4560"/>
      <c r="CO734" s="237"/>
    </row>
    <row r="735" spans="1:93" ht="18" customHeight="1">
      <c r="A735" s="5701"/>
      <c r="B735" s="4560"/>
      <c r="C735" s="5691"/>
      <c r="D735" s="5704"/>
      <c r="E735" s="5119"/>
      <c r="F735" s="5119"/>
      <c r="G735" s="3807"/>
      <c r="H735" s="3703"/>
      <c r="I735" s="3703"/>
      <c r="J735" s="3703"/>
      <c r="K735" s="3807"/>
      <c r="L735" s="3807"/>
      <c r="M735" s="3807"/>
      <c r="N735" s="3807"/>
      <c r="O735" s="3807"/>
      <c r="P735" s="3807"/>
      <c r="Q735" s="1427"/>
      <c r="R735" s="1427"/>
      <c r="S735" s="5119"/>
      <c r="T735" s="5119"/>
      <c r="U735" s="5119"/>
      <c r="V735" s="5119"/>
      <c r="W735" s="5119"/>
      <c r="X735" s="5119"/>
      <c r="Y735" s="5119"/>
      <c r="Z735" s="5119"/>
      <c r="AA735" s="5119"/>
      <c r="AB735" s="5119"/>
      <c r="AC735" s="5119"/>
      <c r="AD735" s="3326" t="s">
        <v>2035</v>
      </c>
      <c r="AE735" s="3093"/>
      <c r="AF735" s="1443" t="s">
        <v>857</v>
      </c>
      <c r="AG735" s="1443"/>
      <c r="AH735" s="3256">
        <v>3988</v>
      </c>
      <c r="AI735" s="1436" t="s">
        <v>2137</v>
      </c>
      <c r="AJ735" s="1443" t="s">
        <v>874</v>
      </c>
      <c r="AK735" s="3256" t="s">
        <v>2142</v>
      </c>
      <c r="AL735" s="1443" t="s">
        <v>3492</v>
      </c>
      <c r="AM735" s="1443" t="s">
        <v>3545</v>
      </c>
      <c r="AN735" s="1436" t="s">
        <v>858</v>
      </c>
      <c r="AO735" s="2245">
        <v>4</v>
      </c>
      <c r="AP735" s="2245" t="s">
        <v>859</v>
      </c>
      <c r="AQ735" s="2245">
        <v>4</v>
      </c>
      <c r="AR735" s="1436">
        <v>6</v>
      </c>
      <c r="AS735" s="1436" t="s">
        <v>875</v>
      </c>
      <c r="AT735" s="1436" t="s">
        <v>859</v>
      </c>
      <c r="AU735" s="1436" t="s">
        <v>876</v>
      </c>
      <c r="AV735" s="860" t="s">
        <v>877</v>
      </c>
      <c r="AW735" s="4560"/>
      <c r="AX735" s="4560"/>
      <c r="AY735" s="4560"/>
      <c r="CO735" s="237"/>
    </row>
    <row r="736" spans="1:93" ht="18" customHeight="1">
      <c r="A736" s="5701"/>
      <c r="B736" s="4560"/>
      <c r="C736" s="5691"/>
      <c r="D736" s="5704"/>
      <c r="E736" s="5119"/>
      <c r="F736" s="5119"/>
      <c r="G736" s="3807"/>
      <c r="H736" s="3703"/>
      <c r="I736" s="3703"/>
      <c r="J736" s="3703"/>
      <c r="K736" s="3807"/>
      <c r="L736" s="3807"/>
      <c r="M736" s="3807"/>
      <c r="N736" s="3807"/>
      <c r="O736" s="3807"/>
      <c r="P736" s="3807"/>
      <c r="Q736" s="1427"/>
      <c r="R736" s="1427"/>
      <c r="S736" s="5119"/>
      <c r="T736" s="5119"/>
      <c r="U736" s="5119"/>
      <c r="V736" s="5119"/>
      <c r="W736" s="5119"/>
      <c r="X736" s="5119"/>
      <c r="Y736" s="5119"/>
      <c r="Z736" s="5119"/>
      <c r="AA736" s="5119"/>
      <c r="AB736" s="5119"/>
      <c r="AC736" s="5119"/>
      <c r="AD736" s="3326" t="s">
        <v>2035</v>
      </c>
      <c r="AE736" s="3093"/>
      <c r="AF736" s="1443" t="s">
        <v>857</v>
      </c>
      <c r="AG736" s="1443"/>
      <c r="AH736" s="3256">
        <v>3982</v>
      </c>
      <c r="AI736" s="1436" t="s">
        <v>2137</v>
      </c>
      <c r="AJ736" s="1443" t="s">
        <v>868</v>
      </c>
      <c r="AK736" s="3256" t="s">
        <v>2142</v>
      </c>
      <c r="AL736" s="1443" t="s">
        <v>869</v>
      </c>
      <c r="AM736" s="1443" t="s">
        <v>869</v>
      </c>
      <c r="AN736" s="1436" t="s">
        <v>858</v>
      </c>
      <c r="AO736" s="2245">
        <v>8</v>
      </c>
      <c r="AP736" s="2245" t="s">
        <v>859</v>
      </c>
      <c r="AQ736" s="2245">
        <v>8</v>
      </c>
      <c r="AR736" s="1436"/>
      <c r="AS736" s="1436"/>
      <c r="AT736" s="1436"/>
      <c r="AU736" s="1436"/>
      <c r="AV736" s="860"/>
      <c r="AW736" s="4560"/>
      <c r="AX736" s="4560"/>
      <c r="AY736" s="4560"/>
      <c r="CO736" s="237"/>
    </row>
    <row r="737" spans="1:93" ht="18" customHeight="1">
      <c r="A737" s="5701"/>
      <c r="B737" s="4561"/>
      <c r="C737" s="5692"/>
      <c r="D737" s="5705"/>
      <c r="E737" s="5120"/>
      <c r="F737" s="5120"/>
      <c r="G737" s="3811"/>
      <c r="H737" s="3706"/>
      <c r="I737" s="3706"/>
      <c r="J737" s="3706"/>
      <c r="K737" s="3811"/>
      <c r="L737" s="3811"/>
      <c r="M737" s="3811"/>
      <c r="N737" s="3811"/>
      <c r="O737" s="3811"/>
      <c r="P737" s="3811"/>
      <c r="Q737" s="1428"/>
      <c r="R737" s="1428"/>
      <c r="S737" s="5120"/>
      <c r="T737" s="5120"/>
      <c r="U737" s="5120"/>
      <c r="V737" s="5120"/>
      <c r="W737" s="5120"/>
      <c r="X737" s="5120"/>
      <c r="Y737" s="5120"/>
      <c r="Z737" s="5120"/>
      <c r="AA737" s="5120"/>
      <c r="AB737" s="5120"/>
      <c r="AC737" s="5120"/>
      <c r="AD737" s="3326" t="s">
        <v>2035</v>
      </c>
      <c r="AE737" s="3093"/>
      <c r="AF737" s="1443" t="s">
        <v>857</v>
      </c>
      <c r="AG737" s="1443"/>
      <c r="AH737" s="3256">
        <v>3992</v>
      </c>
      <c r="AI737" s="1436" t="s">
        <v>2137</v>
      </c>
      <c r="AJ737" s="1443" t="s">
        <v>379</v>
      </c>
      <c r="AK737" s="3256" t="s">
        <v>2142</v>
      </c>
      <c r="AL737" s="1443" t="s">
        <v>380</v>
      </c>
      <c r="AM737" s="1443" t="s">
        <v>380</v>
      </c>
      <c r="AN737" s="1436" t="s">
        <v>858</v>
      </c>
      <c r="AO737" s="2245">
        <v>2</v>
      </c>
      <c r="AP737" s="2245" t="s">
        <v>859</v>
      </c>
      <c r="AQ737" s="2245">
        <v>2</v>
      </c>
      <c r="AR737" s="1436"/>
      <c r="AS737" s="1436"/>
      <c r="AT737" s="1436"/>
      <c r="AU737" s="1436"/>
      <c r="AV737" s="860"/>
      <c r="AW737" s="4561"/>
      <c r="AX737" s="4561"/>
      <c r="AY737" s="4561"/>
      <c r="CO737" s="237"/>
    </row>
    <row r="738" spans="1:93" ht="18" customHeight="1">
      <c r="A738" s="5701"/>
      <c r="B738" s="4560" t="s">
        <v>2463</v>
      </c>
      <c r="C738" s="5691" t="s">
        <v>4757</v>
      </c>
      <c r="D738" s="5704" t="s">
        <v>4758</v>
      </c>
      <c r="E738" s="5119" t="s">
        <v>2165</v>
      </c>
      <c r="F738" s="5119" t="s">
        <v>4780</v>
      </c>
      <c r="G738" s="3807" t="s">
        <v>2028</v>
      </c>
      <c r="H738" s="3703" t="s">
        <v>2028</v>
      </c>
      <c r="I738" s="3703" t="s">
        <v>2029</v>
      </c>
      <c r="J738" s="3703" t="s">
        <v>2029</v>
      </c>
      <c r="K738" s="3807">
        <v>9</v>
      </c>
      <c r="L738" s="3807">
        <v>0</v>
      </c>
      <c r="M738" s="3807">
        <v>31</v>
      </c>
      <c r="N738" s="3807">
        <v>9</v>
      </c>
      <c r="O738" s="3807">
        <v>0</v>
      </c>
      <c r="P738" s="3807">
        <v>31</v>
      </c>
      <c r="Q738" s="2016" t="s">
        <v>2140</v>
      </c>
      <c r="R738" s="2016" t="s">
        <v>2272</v>
      </c>
      <c r="S738" s="5119">
        <v>20670</v>
      </c>
      <c r="T738" s="5119">
        <v>20670</v>
      </c>
      <c r="U738" s="5084">
        <v>32256</v>
      </c>
      <c r="V738" s="5119">
        <v>512</v>
      </c>
      <c r="W738" s="5119">
        <v>512</v>
      </c>
      <c r="X738" s="5119">
        <v>1680</v>
      </c>
      <c r="Y738" s="5119">
        <v>8</v>
      </c>
      <c r="Z738" s="5119">
        <v>2</v>
      </c>
      <c r="AA738" s="5119" t="s">
        <v>2032</v>
      </c>
      <c r="AB738" s="5119" t="s">
        <v>2033</v>
      </c>
      <c r="AC738" s="5119" t="s">
        <v>2137</v>
      </c>
      <c r="AD738" s="3322" t="s">
        <v>2035</v>
      </c>
      <c r="AE738" s="3087"/>
      <c r="AF738" s="2024" t="s">
        <v>857</v>
      </c>
      <c r="AG738" s="2024"/>
      <c r="AH738" s="3238">
        <v>3977</v>
      </c>
      <c r="AI738" s="2017" t="s">
        <v>2137</v>
      </c>
      <c r="AJ738" s="2024" t="s">
        <v>854</v>
      </c>
      <c r="AK738" s="3256" t="s">
        <v>2142</v>
      </c>
      <c r="AL738" s="2043" t="s">
        <v>866</v>
      </c>
      <c r="AM738" s="2041" t="s">
        <v>867</v>
      </c>
      <c r="AN738" s="2017" t="s">
        <v>858</v>
      </c>
      <c r="AO738" s="2244">
        <v>2</v>
      </c>
      <c r="AP738" s="2244" t="s">
        <v>859</v>
      </c>
      <c r="AQ738" s="2244">
        <v>2</v>
      </c>
      <c r="AR738" s="2017"/>
      <c r="AS738" s="2017"/>
      <c r="AT738" s="2017"/>
      <c r="AU738" s="2017"/>
      <c r="AV738" s="2997"/>
      <c r="AW738" s="4560" t="s">
        <v>2468</v>
      </c>
      <c r="AX738" s="4560" t="s">
        <v>2458</v>
      </c>
      <c r="AY738" s="4560"/>
      <c r="CO738" s="237"/>
    </row>
    <row r="739" spans="1:93" ht="18" customHeight="1">
      <c r="A739" s="5701"/>
      <c r="B739" s="4560"/>
      <c r="C739" s="5691"/>
      <c r="D739" s="5704"/>
      <c r="E739" s="5119"/>
      <c r="F739" s="5119"/>
      <c r="G739" s="3807"/>
      <c r="H739" s="3703"/>
      <c r="I739" s="3703"/>
      <c r="J739" s="3703"/>
      <c r="K739" s="3807"/>
      <c r="L739" s="3807"/>
      <c r="M739" s="3807"/>
      <c r="N739" s="3807"/>
      <c r="O739" s="3807"/>
      <c r="P739" s="3807"/>
      <c r="Q739" s="2016"/>
      <c r="R739" s="2016"/>
      <c r="S739" s="5119"/>
      <c r="T739" s="5119"/>
      <c r="U739" s="5085"/>
      <c r="V739" s="5119"/>
      <c r="W739" s="5119"/>
      <c r="X739" s="5119"/>
      <c r="Y739" s="5119"/>
      <c r="Z739" s="5119"/>
      <c r="AA739" s="5119"/>
      <c r="AB739" s="5119"/>
      <c r="AC739" s="5119"/>
      <c r="AD739" s="3326" t="s">
        <v>2035</v>
      </c>
      <c r="AE739" s="3093"/>
      <c r="AF739" s="2029" t="s">
        <v>857</v>
      </c>
      <c r="AG739" s="2029"/>
      <c r="AH739" s="3256">
        <v>3988</v>
      </c>
      <c r="AI739" s="2026" t="s">
        <v>2137</v>
      </c>
      <c r="AJ739" s="2029" t="s">
        <v>874</v>
      </c>
      <c r="AK739" s="3256" t="s">
        <v>2142</v>
      </c>
      <c r="AL739" s="2029" t="s">
        <v>3492</v>
      </c>
      <c r="AM739" s="2029" t="s">
        <v>3545</v>
      </c>
      <c r="AN739" s="2026" t="s">
        <v>858</v>
      </c>
      <c r="AO739" s="2245">
        <v>4</v>
      </c>
      <c r="AP739" s="2245" t="s">
        <v>859</v>
      </c>
      <c r="AQ739" s="2245">
        <v>4</v>
      </c>
      <c r="AR739" s="2026">
        <v>6</v>
      </c>
      <c r="AS739" s="2026" t="s">
        <v>875</v>
      </c>
      <c r="AT739" s="2026" t="s">
        <v>859</v>
      </c>
      <c r="AU739" s="2026" t="s">
        <v>876</v>
      </c>
      <c r="AV739" s="860" t="s">
        <v>877</v>
      </c>
      <c r="AW739" s="4560"/>
      <c r="AX739" s="4560"/>
      <c r="AY739" s="4560"/>
      <c r="CO739" s="237"/>
    </row>
    <row r="740" spans="1:93" ht="18" customHeight="1">
      <c r="A740" s="5701"/>
      <c r="B740" s="4560"/>
      <c r="C740" s="5691"/>
      <c r="D740" s="5704"/>
      <c r="E740" s="5119"/>
      <c r="F740" s="5119"/>
      <c r="G740" s="3807"/>
      <c r="H740" s="3703"/>
      <c r="I740" s="3703"/>
      <c r="J740" s="3703"/>
      <c r="K740" s="3807"/>
      <c r="L740" s="3807"/>
      <c r="M740" s="3807"/>
      <c r="N740" s="3807"/>
      <c r="O740" s="3807"/>
      <c r="P740" s="3807"/>
      <c r="Q740" s="2016"/>
      <c r="R740" s="2016"/>
      <c r="S740" s="5119"/>
      <c r="T740" s="5119"/>
      <c r="U740" s="5085"/>
      <c r="V740" s="5119"/>
      <c r="W740" s="5119"/>
      <c r="X740" s="5119"/>
      <c r="Y740" s="5119"/>
      <c r="Z740" s="5119"/>
      <c r="AA740" s="5119"/>
      <c r="AB740" s="5119"/>
      <c r="AC740" s="5119"/>
      <c r="AD740" s="3326" t="s">
        <v>2035</v>
      </c>
      <c r="AE740" s="3093"/>
      <c r="AF740" s="2029" t="s">
        <v>857</v>
      </c>
      <c r="AG740" s="2029"/>
      <c r="AH740" s="3256">
        <v>3982</v>
      </c>
      <c r="AI740" s="2026" t="s">
        <v>2137</v>
      </c>
      <c r="AJ740" s="2029" t="s">
        <v>868</v>
      </c>
      <c r="AK740" s="3256" t="s">
        <v>2142</v>
      </c>
      <c r="AL740" s="2029" t="s">
        <v>869</v>
      </c>
      <c r="AM740" s="2029" t="s">
        <v>869</v>
      </c>
      <c r="AN740" s="2026" t="s">
        <v>858</v>
      </c>
      <c r="AO740" s="2245">
        <v>8</v>
      </c>
      <c r="AP740" s="2245" t="s">
        <v>859</v>
      </c>
      <c r="AQ740" s="2245">
        <v>8</v>
      </c>
      <c r="AR740" s="2026"/>
      <c r="AS740" s="2026"/>
      <c r="AT740" s="2026"/>
      <c r="AU740" s="2026"/>
      <c r="AV740" s="860"/>
      <c r="AW740" s="4560"/>
      <c r="AX740" s="4560"/>
      <c r="AY740" s="4560"/>
      <c r="CO740" s="237"/>
    </row>
    <row r="741" spans="1:93" ht="18" customHeight="1">
      <c r="A741" s="5701"/>
      <c r="B741" s="4561"/>
      <c r="C741" s="5692"/>
      <c r="D741" s="5705"/>
      <c r="E741" s="5120"/>
      <c r="F741" s="5120"/>
      <c r="G741" s="3811"/>
      <c r="H741" s="3706"/>
      <c r="I741" s="3706"/>
      <c r="J741" s="3706"/>
      <c r="K741" s="3811"/>
      <c r="L741" s="3811"/>
      <c r="M741" s="3811"/>
      <c r="N741" s="3811"/>
      <c r="O741" s="3811"/>
      <c r="P741" s="3811"/>
      <c r="Q741" s="2017"/>
      <c r="R741" s="2017"/>
      <c r="S741" s="5120"/>
      <c r="T741" s="5120"/>
      <c r="U741" s="5086"/>
      <c r="V741" s="5120"/>
      <c r="W741" s="5120"/>
      <c r="X741" s="5120"/>
      <c r="Y741" s="5120"/>
      <c r="Z741" s="5120"/>
      <c r="AA741" s="5120"/>
      <c r="AB741" s="5120"/>
      <c r="AC741" s="5120"/>
      <c r="AD741" s="3326" t="s">
        <v>2035</v>
      </c>
      <c r="AE741" s="3093"/>
      <c r="AF741" s="2029" t="s">
        <v>857</v>
      </c>
      <c r="AG741" s="2029"/>
      <c r="AH741" s="3256">
        <v>3992</v>
      </c>
      <c r="AI741" s="2026" t="s">
        <v>2137</v>
      </c>
      <c r="AJ741" s="2029" t="s">
        <v>379</v>
      </c>
      <c r="AK741" s="3256" t="s">
        <v>2142</v>
      </c>
      <c r="AL741" s="2029" t="s">
        <v>380</v>
      </c>
      <c r="AM741" s="2029" t="s">
        <v>380</v>
      </c>
      <c r="AN741" s="2026" t="s">
        <v>858</v>
      </c>
      <c r="AO741" s="2245">
        <v>2</v>
      </c>
      <c r="AP741" s="2245" t="s">
        <v>859</v>
      </c>
      <c r="AQ741" s="2245">
        <v>2</v>
      </c>
      <c r="AR741" s="2026"/>
      <c r="AS741" s="2026"/>
      <c r="AT741" s="2026"/>
      <c r="AU741" s="2026"/>
      <c r="AV741" s="860"/>
      <c r="AW741" s="4561"/>
      <c r="AX741" s="4561"/>
      <c r="AY741" s="4561"/>
      <c r="CO741" s="237"/>
    </row>
    <row r="742" spans="1:93" ht="18" customHeight="1">
      <c r="A742" s="5701"/>
      <c r="B742" s="4560" t="s">
        <v>2463</v>
      </c>
      <c r="C742" s="5691" t="s">
        <v>4732</v>
      </c>
      <c r="D742" s="5704" t="s">
        <v>3508</v>
      </c>
      <c r="E742" s="5119" t="s">
        <v>2165</v>
      </c>
      <c r="F742" s="5119" t="s">
        <v>3558</v>
      </c>
      <c r="G742" s="3807" t="s">
        <v>2028</v>
      </c>
      <c r="H742" s="3703" t="s">
        <v>2028</v>
      </c>
      <c r="I742" s="3703" t="s">
        <v>2029</v>
      </c>
      <c r="J742" s="3703" t="s">
        <v>2029</v>
      </c>
      <c r="K742" s="3807">
        <v>9</v>
      </c>
      <c r="L742" s="3807">
        <v>0</v>
      </c>
      <c r="M742" s="3807">
        <v>31</v>
      </c>
      <c r="N742" s="3807">
        <v>9</v>
      </c>
      <c r="O742" s="3807">
        <v>0</v>
      </c>
      <c r="P742" s="3807">
        <v>31</v>
      </c>
      <c r="Q742" s="1427" t="s">
        <v>2140</v>
      </c>
      <c r="R742" s="1427" t="s">
        <v>2272</v>
      </c>
      <c r="S742" s="5119">
        <v>9024</v>
      </c>
      <c r="T742" s="5119">
        <v>9024</v>
      </c>
      <c r="U742" s="5119">
        <v>11200</v>
      </c>
      <c r="V742" s="5119">
        <v>608</v>
      </c>
      <c r="W742" s="5119">
        <v>608</v>
      </c>
      <c r="X742" s="5119">
        <v>1344</v>
      </c>
      <c r="Y742" s="5119">
        <v>8</v>
      </c>
      <c r="Z742" s="5119">
        <v>2</v>
      </c>
      <c r="AA742" s="5119" t="s">
        <v>2032</v>
      </c>
      <c r="AB742" s="5119" t="s">
        <v>2033</v>
      </c>
      <c r="AC742" s="5119" t="s">
        <v>2137</v>
      </c>
      <c r="AD742" s="3322" t="s">
        <v>2035</v>
      </c>
      <c r="AE742" s="3087"/>
      <c r="AF742" s="1438" t="s">
        <v>857</v>
      </c>
      <c r="AG742" s="1438"/>
      <c r="AH742" s="3238">
        <v>3977</v>
      </c>
      <c r="AI742" s="1428" t="s">
        <v>2137</v>
      </c>
      <c r="AJ742" s="1438" t="s">
        <v>854</v>
      </c>
      <c r="AK742" s="3256" t="s">
        <v>2142</v>
      </c>
      <c r="AL742" s="1438" t="s">
        <v>3082</v>
      </c>
      <c r="AM742" s="1428" t="s">
        <v>856</v>
      </c>
      <c r="AN742" s="1428" t="s">
        <v>858</v>
      </c>
      <c r="AO742" s="2244">
        <v>2</v>
      </c>
      <c r="AP742" s="2244" t="s">
        <v>859</v>
      </c>
      <c r="AQ742" s="2244">
        <v>2</v>
      </c>
      <c r="AR742" s="1428"/>
      <c r="AS742" s="1428"/>
      <c r="AT742" s="1428"/>
      <c r="AU742" s="1428"/>
      <c r="AV742" s="2997"/>
      <c r="AW742" s="4560" t="s">
        <v>2466</v>
      </c>
      <c r="AX742" s="4560" t="s">
        <v>2458</v>
      </c>
      <c r="AY742" s="4560"/>
      <c r="CO742" s="237"/>
    </row>
    <row r="743" spans="1:93" ht="18" customHeight="1">
      <c r="A743" s="5701"/>
      <c r="B743" s="4560"/>
      <c r="C743" s="5691"/>
      <c r="D743" s="5704"/>
      <c r="E743" s="5119"/>
      <c r="F743" s="5119"/>
      <c r="G743" s="3807"/>
      <c r="H743" s="3703"/>
      <c r="I743" s="3703"/>
      <c r="J743" s="3703"/>
      <c r="K743" s="3807"/>
      <c r="L743" s="3807"/>
      <c r="M743" s="3807"/>
      <c r="N743" s="3807"/>
      <c r="O743" s="3807"/>
      <c r="P743" s="3807"/>
      <c r="Q743" s="1427"/>
      <c r="R743" s="1427"/>
      <c r="S743" s="5119"/>
      <c r="T743" s="5119"/>
      <c r="U743" s="5119"/>
      <c r="V743" s="5119"/>
      <c r="W743" s="5119"/>
      <c r="X743" s="5119"/>
      <c r="Y743" s="5119"/>
      <c r="Z743" s="5119"/>
      <c r="AA743" s="5119"/>
      <c r="AB743" s="5119"/>
      <c r="AC743" s="5119"/>
      <c r="AD743" s="3326" t="s">
        <v>2035</v>
      </c>
      <c r="AE743" s="3093"/>
      <c r="AF743" s="1443" t="s">
        <v>857</v>
      </c>
      <c r="AG743" s="1443"/>
      <c r="AH743" s="3256">
        <v>3988</v>
      </c>
      <c r="AI743" s="1436" t="s">
        <v>2137</v>
      </c>
      <c r="AJ743" s="1443" t="s">
        <v>874</v>
      </c>
      <c r="AK743" s="3256" t="s">
        <v>2142</v>
      </c>
      <c r="AL743" s="1443" t="s">
        <v>3492</v>
      </c>
      <c r="AM743" s="1443" t="s">
        <v>3545</v>
      </c>
      <c r="AN743" s="1436" t="s">
        <v>858</v>
      </c>
      <c r="AO743" s="2245">
        <v>4</v>
      </c>
      <c r="AP743" s="2245" t="s">
        <v>859</v>
      </c>
      <c r="AQ743" s="2245">
        <v>4</v>
      </c>
      <c r="AR743" s="1436">
        <v>6</v>
      </c>
      <c r="AS743" s="1436" t="s">
        <v>875</v>
      </c>
      <c r="AT743" s="1436" t="s">
        <v>859</v>
      </c>
      <c r="AU743" s="1436" t="s">
        <v>876</v>
      </c>
      <c r="AV743" s="860" t="s">
        <v>877</v>
      </c>
      <c r="AW743" s="4560"/>
      <c r="AX743" s="4560"/>
      <c r="AY743" s="4560"/>
      <c r="CO743" s="237"/>
    </row>
    <row r="744" spans="1:93" ht="18" customHeight="1">
      <c r="A744" s="5701"/>
      <c r="B744" s="4560"/>
      <c r="C744" s="5691"/>
      <c r="D744" s="5704"/>
      <c r="E744" s="5119"/>
      <c r="F744" s="5119"/>
      <c r="G744" s="3807"/>
      <c r="H744" s="3703"/>
      <c r="I744" s="3703"/>
      <c r="J744" s="3703"/>
      <c r="K744" s="3807"/>
      <c r="L744" s="3807"/>
      <c r="M744" s="3807"/>
      <c r="N744" s="3807"/>
      <c r="O744" s="3807"/>
      <c r="P744" s="3807"/>
      <c r="Q744" s="1427"/>
      <c r="R744" s="1427"/>
      <c r="S744" s="5119"/>
      <c r="T744" s="5119"/>
      <c r="U744" s="5119"/>
      <c r="V744" s="5119"/>
      <c r="W744" s="5119"/>
      <c r="X744" s="5119"/>
      <c r="Y744" s="5119"/>
      <c r="Z744" s="5119"/>
      <c r="AA744" s="5119"/>
      <c r="AB744" s="5119"/>
      <c r="AC744" s="5119"/>
      <c r="AD744" s="3326" t="s">
        <v>2035</v>
      </c>
      <c r="AE744" s="3093"/>
      <c r="AF744" s="1443" t="s">
        <v>857</v>
      </c>
      <c r="AG744" s="1443"/>
      <c r="AH744" s="3256">
        <v>3982</v>
      </c>
      <c r="AI744" s="1436" t="s">
        <v>2137</v>
      </c>
      <c r="AJ744" s="1443" t="s">
        <v>868</v>
      </c>
      <c r="AK744" s="3256" t="s">
        <v>2142</v>
      </c>
      <c r="AL744" s="1443" t="s">
        <v>340</v>
      </c>
      <c r="AM744" s="1443" t="s">
        <v>340</v>
      </c>
      <c r="AN744" s="1436" t="s">
        <v>858</v>
      </c>
      <c r="AO744" s="2245">
        <v>8</v>
      </c>
      <c r="AP744" s="2245" t="s">
        <v>859</v>
      </c>
      <c r="AQ744" s="2245">
        <v>8</v>
      </c>
      <c r="AR744" s="1436"/>
      <c r="AS744" s="1436"/>
      <c r="AT744" s="1436"/>
      <c r="AU744" s="1436"/>
      <c r="AV744" s="860"/>
      <c r="AW744" s="4560"/>
      <c r="AX744" s="4560"/>
      <c r="AY744" s="4560"/>
      <c r="CO744" s="237"/>
    </row>
    <row r="745" spans="1:93" ht="18" customHeight="1">
      <c r="A745" s="5701"/>
      <c r="B745" s="4561"/>
      <c r="C745" s="5692"/>
      <c r="D745" s="5705"/>
      <c r="E745" s="5120"/>
      <c r="F745" s="5120"/>
      <c r="G745" s="3811"/>
      <c r="H745" s="3706"/>
      <c r="I745" s="3706"/>
      <c r="J745" s="3706"/>
      <c r="K745" s="3811"/>
      <c r="L745" s="3811"/>
      <c r="M745" s="3811"/>
      <c r="N745" s="3811"/>
      <c r="O745" s="3811"/>
      <c r="P745" s="3811"/>
      <c r="Q745" s="1428"/>
      <c r="R745" s="1428"/>
      <c r="S745" s="5120"/>
      <c r="T745" s="5120"/>
      <c r="U745" s="5120"/>
      <c r="V745" s="5120"/>
      <c r="W745" s="5120"/>
      <c r="X745" s="5120"/>
      <c r="Y745" s="5120"/>
      <c r="Z745" s="5120"/>
      <c r="AA745" s="5120"/>
      <c r="AB745" s="5120"/>
      <c r="AC745" s="5120"/>
      <c r="AD745" s="3326" t="s">
        <v>2035</v>
      </c>
      <c r="AE745" s="3093"/>
      <c r="AF745" s="1443" t="s">
        <v>857</v>
      </c>
      <c r="AG745" s="1443"/>
      <c r="AH745" s="3256">
        <v>3992</v>
      </c>
      <c r="AI745" s="1436" t="s">
        <v>2137</v>
      </c>
      <c r="AJ745" s="1443" t="s">
        <v>379</v>
      </c>
      <c r="AK745" s="3256" t="s">
        <v>2142</v>
      </c>
      <c r="AL745" s="1443" t="s">
        <v>380</v>
      </c>
      <c r="AM745" s="1443" t="s">
        <v>380</v>
      </c>
      <c r="AN745" s="1436" t="s">
        <v>858</v>
      </c>
      <c r="AO745" s="1436">
        <v>2</v>
      </c>
      <c r="AP745" s="1436" t="s">
        <v>859</v>
      </c>
      <c r="AQ745" s="1436">
        <v>2</v>
      </c>
      <c r="AR745" s="1436"/>
      <c r="AS745" s="1436"/>
      <c r="AT745" s="1436"/>
      <c r="AU745" s="1436"/>
      <c r="AV745" s="860"/>
      <c r="AW745" s="4561"/>
      <c r="AX745" s="4561"/>
      <c r="AY745" s="4561"/>
      <c r="CO745" s="237"/>
    </row>
    <row r="746" spans="1:93" ht="18" customHeight="1">
      <c r="A746" s="5701"/>
      <c r="B746" s="4560" t="s">
        <v>2463</v>
      </c>
      <c r="C746" s="5691" t="s">
        <v>4731</v>
      </c>
      <c r="D746" s="5704" t="s">
        <v>3510</v>
      </c>
      <c r="E746" s="5119" t="s">
        <v>2165</v>
      </c>
      <c r="F746" s="5119" t="s">
        <v>3559</v>
      </c>
      <c r="G746" s="3807" t="s">
        <v>2028</v>
      </c>
      <c r="H746" s="3703" t="s">
        <v>2028</v>
      </c>
      <c r="I746" s="3703" t="s">
        <v>2029</v>
      </c>
      <c r="J746" s="3703" t="s">
        <v>2029</v>
      </c>
      <c r="K746" s="3807">
        <v>9</v>
      </c>
      <c r="L746" s="3807">
        <v>0</v>
      </c>
      <c r="M746" s="3807">
        <v>31</v>
      </c>
      <c r="N746" s="3807">
        <v>9</v>
      </c>
      <c r="O746" s="3807">
        <v>0</v>
      </c>
      <c r="P746" s="3807">
        <v>31</v>
      </c>
      <c r="Q746" s="1427" t="s">
        <v>2140</v>
      </c>
      <c r="R746" s="1427" t="s">
        <v>2272</v>
      </c>
      <c r="S746" s="5119">
        <v>9024</v>
      </c>
      <c r="T746" s="5119">
        <v>9024</v>
      </c>
      <c r="U746" s="5119">
        <v>13706</v>
      </c>
      <c r="V746" s="5119">
        <v>608</v>
      </c>
      <c r="W746" s="5119">
        <v>608</v>
      </c>
      <c r="X746" s="5119">
        <v>1664</v>
      </c>
      <c r="Y746" s="5119">
        <v>8</v>
      </c>
      <c r="Z746" s="5119">
        <v>2</v>
      </c>
      <c r="AA746" s="5119" t="s">
        <v>2032</v>
      </c>
      <c r="AB746" s="5119" t="s">
        <v>2033</v>
      </c>
      <c r="AC746" s="5119" t="s">
        <v>2137</v>
      </c>
      <c r="AD746" s="3322" t="s">
        <v>2035</v>
      </c>
      <c r="AE746" s="3087"/>
      <c r="AF746" s="1438" t="s">
        <v>857</v>
      </c>
      <c r="AG746" s="1438"/>
      <c r="AH746" s="3238">
        <v>3977</v>
      </c>
      <c r="AI746" s="1428" t="s">
        <v>2137</v>
      </c>
      <c r="AJ746" s="1438" t="s">
        <v>854</v>
      </c>
      <c r="AK746" s="3256" t="s">
        <v>2142</v>
      </c>
      <c r="AL746" s="1438" t="s">
        <v>1218</v>
      </c>
      <c r="AM746" s="1428" t="s">
        <v>1219</v>
      </c>
      <c r="AN746" s="1428" t="s">
        <v>858</v>
      </c>
      <c r="AO746" s="1428">
        <v>2</v>
      </c>
      <c r="AP746" s="1428" t="s">
        <v>859</v>
      </c>
      <c r="AQ746" s="1428">
        <v>2</v>
      </c>
      <c r="AR746" s="1428"/>
      <c r="AS746" s="1428"/>
      <c r="AT746" s="1428"/>
      <c r="AU746" s="1428"/>
      <c r="AV746" s="2997"/>
      <c r="AW746" s="4560" t="s">
        <v>2466</v>
      </c>
      <c r="AX746" s="4560" t="s">
        <v>2458</v>
      </c>
      <c r="AY746" s="4560"/>
      <c r="CO746" s="237"/>
    </row>
    <row r="747" spans="1:93" ht="18" customHeight="1">
      <c r="A747" s="5701"/>
      <c r="B747" s="4560"/>
      <c r="C747" s="5691"/>
      <c r="D747" s="5704"/>
      <c r="E747" s="5119"/>
      <c r="F747" s="5119"/>
      <c r="G747" s="3807"/>
      <c r="H747" s="3703"/>
      <c r="I747" s="3703"/>
      <c r="J747" s="3703"/>
      <c r="K747" s="3807"/>
      <c r="L747" s="3807"/>
      <c r="M747" s="3807"/>
      <c r="N747" s="3807"/>
      <c r="O747" s="3807"/>
      <c r="P747" s="3807"/>
      <c r="Q747" s="1427"/>
      <c r="R747" s="1427"/>
      <c r="S747" s="5119"/>
      <c r="T747" s="5119"/>
      <c r="U747" s="5119"/>
      <c r="V747" s="5119"/>
      <c r="W747" s="5119"/>
      <c r="X747" s="5119"/>
      <c r="Y747" s="5119"/>
      <c r="Z747" s="5119"/>
      <c r="AA747" s="5119"/>
      <c r="AB747" s="5119"/>
      <c r="AC747" s="5119"/>
      <c r="AD747" s="3326" t="s">
        <v>2035</v>
      </c>
      <c r="AE747" s="3093"/>
      <c r="AF747" s="1443" t="s">
        <v>857</v>
      </c>
      <c r="AG747" s="1443"/>
      <c r="AH747" s="3256">
        <v>3988</v>
      </c>
      <c r="AI747" s="1436" t="s">
        <v>2137</v>
      </c>
      <c r="AJ747" s="1443" t="s">
        <v>874</v>
      </c>
      <c r="AK747" s="3256" t="s">
        <v>2142</v>
      </c>
      <c r="AL747" s="1443" t="s">
        <v>3492</v>
      </c>
      <c r="AM747" s="1443" t="s">
        <v>3545</v>
      </c>
      <c r="AN747" s="1436" t="s">
        <v>858</v>
      </c>
      <c r="AO747" s="2245">
        <v>4</v>
      </c>
      <c r="AP747" s="2245" t="s">
        <v>859</v>
      </c>
      <c r="AQ747" s="2245">
        <v>4</v>
      </c>
      <c r="AR747" s="1436">
        <v>6</v>
      </c>
      <c r="AS747" s="1436" t="s">
        <v>875</v>
      </c>
      <c r="AT747" s="1436" t="s">
        <v>859</v>
      </c>
      <c r="AU747" s="1436" t="s">
        <v>876</v>
      </c>
      <c r="AV747" s="860" t="s">
        <v>877</v>
      </c>
      <c r="AW747" s="4560"/>
      <c r="AX747" s="4560"/>
      <c r="AY747" s="4560"/>
      <c r="CO747" s="237"/>
    </row>
    <row r="748" spans="1:93" ht="18" customHeight="1">
      <c r="A748" s="5701"/>
      <c r="B748" s="4560"/>
      <c r="C748" s="5691"/>
      <c r="D748" s="5704"/>
      <c r="E748" s="5119"/>
      <c r="F748" s="5119"/>
      <c r="G748" s="3807"/>
      <c r="H748" s="3703"/>
      <c r="I748" s="3703"/>
      <c r="J748" s="3703"/>
      <c r="K748" s="3807"/>
      <c r="L748" s="3807"/>
      <c r="M748" s="3807"/>
      <c r="N748" s="3807"/>
      <c r="O748" s="3807"/>
      <c r="P748" s="3807"/>
      <c r="Q748" s="1427"/>
      <c r="R748" s="1427"/>
      <c r="S748" s="5119"/>
      <c r="T748" s="5119"/>
      <c r="U748" s="5119"/>
      <c r="V748" s="5119"/>
      <c r="W748" s="5119"/>
      <c r="X748" s="5119"/>
      <c r="Y748" s="5119"/>
      <c r="Z748" s="5119"/>
      <c r="AA748" s="5119"/>
      <c r="AB748" s="5119"/>
      <c r="AC748" s="5119"/>
      <c r="AD748" s="3326" t="s">
        <v>2035</v>
      </c>
      <c r="AE748" s="3093"/>
      <c r="AF748" s="1443" t="s">
        <v>857</v>
      </c>
      <c r="AG748" s="1443"/>
      <c r="AH748" s="3256">
        <v>3982</v>
      </c>
      <c r="AI748" s="1436" t="s">
        <v>2137</v>
      </c>
      <c r="AJ748" s="1443" t="s">
        <v>868</v>
      </c>
      <c r="AK748" s="3256" t="s">
        <v>2142</v>
      </c>
      <c r="AL748" s="1443" t="s">
        <v>340</v>
      </c>
      <c r="AM748" s="1443" t="s">
        <v>340</v>
      </c>
      <c r="AN748" s="1436" t="s">
        <v>858</v>
      </c>
      <c r="AO748" s="2245">
        <v>8</v>
      </c>
      <c r="AP748" s="2245" t="s">
        <v>859</v>
      </c>
      <c r="AQ748" s="2245">
        <v>8</v>
      </c>
      <c r="AR748" s="1436"/>
      <c r="AS748" s="1436"/>
      <c r="AT748" s="1436"/>
      <c r="AU748" s="1436"/>
      <c r="AV748" s="860"/>
      <c r="AW748" s="4560"/>
      <c r="AX748" s="4560"/>
      <c r="AY748" s="4560"/>
      <c r="CO748" s="237"/>
    </row>
    <row r="749" spans="1:93" ht="18" customHeight="1">
      <c r="A749" s="5701"/>
      <c r="B749" s="4561"/>
      <c r="C749" s="5692"/>
      <c r="D749" s="5705"/>
      <c r="E749" s="5120"/>
      <c r="F749" s="5120"/>
      <c r="G749" s="3811"/>
      <c r="H749" s="3706"/>
      <c r="I749" s="3706"/>
      <c r="J749" s="3706"/>
      <c r="K749" s="3811"/>
      <c r="L749" s="3811"/>
      <c r="M749" s="3811"/>
      <c r="N749" s="3811"/>
      <c r="O749" s="3811"/>
      <c r="P749" s="3811"/>
      <c r="Q749" s="1428"/>
      <c r="R749" s="1428"/>
      <c r="S749" s="5120"/>
      <c r="T749" s="5120"/>
      <c r="U749" s="5120"/>
      <c r="V749" s="5120"/>
      <c r="W749" s="5120"/>
      <c r="X749" s="5120"/>
      <c r="Y749" s="5120"/>
      <c r="Z749" s="5120"/>
      <c r="AA749" s="5120"/>
      <c r="AB749" s="5120"/>
      <c r="AC749" s="5120"/>
      <c r="AD749" s="3326" t="s">
        <v>2035</v>
      </c>
      <c r="AE749" s="3093"/>
      <c r="AF749" s="1443" t="s">
        <v>857</v>
      </c>
      <c r="AG749" s="1443"/>
      <c r="AH749" s="3256">
        <v>3992</v>
      </c>
      <c r="AI749" s="1436" t="s">
        <v>2137</v>
      </c>
      <c r="AJ749" s="1443" t="s">
        <v>379</v>
      </c>
      <c r="AK749" s="3256" t="s">
        <v>2142</v>
      </c>
      <c r="AL749" s="1443" t="s">
        <v>380</v>
      </c>
      <c r="AM749" s="1443" t="s">
        <v>380</v>
      </c>
      <c r="AN749" s="1436" t="s">
        <v>858</v>
      </c>
      <c r="AO749" s="2245">
        <v>2</v>
      </c>
      <c r="AP749" s="2245" t="s">
        <v>859</v>
      </c>
      <c r="AQ749" s="2245">
        <v>2</v>
      </c>
      <c r="AR749" s="1436"/>
      <c r="AS749" s="1436"/>
      <c r="AT749" s="1436"/>
      <c r="AU749" s="1436"/>
      <c r="AV749" s="860"/>
      <c r="AW749" s="4561"/>
      <c r="AX749" s="4561"/>
      <c r="AY749" s="4561"/>
      <c r="CO749" s="237"/>
    </row>
    <row r="750" spans="1:93" ht="18" customHeight="1">
      <c r="A750" s="5701"/>
      <c r="B750" s="4560" t="s">
        <v>2463</v>
      </c>
      <c r="C750" s="5691" t="s">
        <v>4741</v>
      </c>
      <c r="D750" s="5704" t="s">
        <v>3509</v>
      </c>
      <c r="E750" s="5119" t="s">
        <v>2165</v>
      </c>
      <c r="F750" s="5119" t="s">
        <v>3560</v>
      </c>
      <c r="G750" s="3807" t="s">
        <v>2028</v>
      </c>
      <c r="H750" s="3703" t="s">
        <v>2028</v>
      </c>
      <c r="I750" s="3703" t="s">
        <v>2029</v>
      </c>
      <c r="J750" s="3703" t="s">
        <v>2029</v>
      </c>
      <c r="K750" s="3807">
        <v>9</v>
      </c>
      <c r="L750" s="3807">
        <v>0</v>
      </c>
      <c r="M750" s="3807">
        <v>31</v>
      </c>
      <c r="N750" s="3807">
        <v>9</v>
      </c>
      <c r="O750" s="3807">
        <v>0</v>
      </c>
      <c r="P750" s="3807">
        <v>31</v>
      </c>
      <c r="Q750" s="1427" t="s">
        <v>2140</v>
      </c>
      <c r="R750" s="1427" t="s">
        <v>2272</v>
      </c>
      <c r="S750" s="5119">
        <v>13546</v>
      </c>
      <c r="T750" s="5119">
        <v>13546</v>
      </c>
      <c r="U750" s="5119">
        <v>21086</v>
      </c>
      <c r="V750" s="5119">
        <v>608</v>
      </c>
      <c r="W750" s="5119">
        <v>608</v>
      </c>
      <c r="X750" s="5119">
        <v>1814</v>
      </c>
      <c r="Y750" s="5119">
        <v>8</v>
      </c>
      <c r="Z750" s="5119">
        <v>2</v>
      </c>
      <c r="AA750" s="5119" t="s">
        <v>2032</v>
      </c>
      <c r="AB750" s="5119" t="s">
        <v>2033</v>
      </c>
      <c r="AC750" s="5119" t="s">
        <v>2137</v>
      </c>
      <c r="AD750" s="3322" t="s">
        <v>2035</v>
      </c>
      <c r="AE750" s="3087"/>
      <c r="AF750" s="1438" t="s">
        <v>857</v>
      </c>
      <c r="AG750" s="1438"/>
      <c r="AH750" s="3238">
        <v>3977</v>
      </c>
      <c r="AI750" s="1428" t="s">
        <v>2137</v>
      </c>
      <c r="AJ750" s="1438" t="s">
        <v>854</v>
      </c>
      <c r="AK750" s="3256" t="s">
        <v>2142</v>
      </c>
      <c r="AL750" s="1438" t="s">
        <v>1135</v>
      </c>
      <c r="AM750" s="1428" t="s">
        <v>1134</v>
      </c>
      <c r="AN750" s="1428" t="s">
        <v>858</v>
      </c>
      <c r="AO750" s="2244">
        <v>2</v>
      </c>
      <c r="AP750" s="2244" t="s">
        <v>859</v>
      </c>
      <c r="AQ750" s="2244">
        <v>2</v>
      </c>
      <c r="AR750" s="1428"/>
      <c r="AS750" s="1428"/>
      <c r="AT750" s="1428"/>
      <c r="AU750" s="1428"/>
      <c r="AV750" s="2997"/>
      <c r="AW750" s="4560" t="s">
        <v>2468</v>
      </c>
      <c r="AX750" s="4560" t="s">
        <v>2458</v>
      </c>
      <c r="AY750" s="4560"/>
      <c r="CO750" s="237"/>
    </row>
    <row r="751" spans="1:93" ht="18" customHeight="1">
      <c r="A751" s="5701"/>
      <c r="B751" s="4560"/>
      <c r="C751" s="5691"/>
      <c r="D751" s="5704"/>
      <c r="E751" s="5119"/>
      <c r="F751" s="5119"/>
      <c r="G751" s="3807"/>
      <c r="H751" s="3703"/>
      <c r="I751" s="3703"/>
      <c r="J751" s="3703"/>
      <c r="K751" s="3807"/>
      <c r="L751" s="3807"/>
      <c r="M751" s="3807"/>
      <c r="N751" s="3807"/>
      <c r="O751" s="3807"/>
      <c r="P751" s="3807"/>
      <c r="Q751" s="1427"/>
      <c r="R751" s="1427"/>
      <c r="S751" s="5119"/>
      <c r="T751" s="5119"/>
      <c r="U751" s="5119"/>
      <c r="V751" s="5119"/>
      <c r="W751" s="5119"/>
      <c r="X751" s="5119"/>
      <c r="Y751" s="5119"/>
      <c r="Z751" s="5119"/>
      <c r="AA751" s="5119"/>
      <c r="AB751" s="5119"/>
      <c r="AC751" s="5119"/>
      <c r="AD751" s="3326" t="s">
        <v>2035</v>
      </c>
      <c r="AE751" s="3093"/>
      <c r="AF751" s="1443" t="s">
        <v>857</v>
      </c>
      <c r="AG751" s="1443"/>
      <c r="AH751" s="3256">
        <v>3988</v>
      </c>
      <c r="AI751" s="1436" t="s">
        <v>2137</v>
      </c>
      <c r="AJ751" s="1443" t="s">
        <v>874</v>
      </c>
      <c r="AK751" s="3256" t="s">
        <v>2142</v>
      </c>
      <c r="AL751" s="1443" t="s">
        <v>3492</v>
      </c>
      <c r="AM751" s="1443" t="s">
        <v>3545</v>
      </c>
      <c r="AN751" s="1436" t="s">
        <v>858</v>
      </c>
      <c r="AO751" s="2245">
        <v>4</v>
      </c>
      <c r="AP751" s="2245" t="s">
        <v>859</v>
      </c>
      <c r="AQ751" s="2245">
        <v>4</v>
      </c>
      <c r="AR751" s="1436">
        <v>6</v>
      </c>
      <c r="AS751" s="1436" t="s">
        <v>875</v>
      </c>
      <c r="AT751" s="1436" t="s">
        <v>859</v>
      </c>
      <c r="AU751" s="1436" t="s">
        <v>876</v>
      </c>
      <c r="AV751" s="860" t="s">
        <v>877</v>
      </c>
      <c r="AW751" s="4560"/>
      <c r="AX751" s="4560"/>
      <c r="AY751" s="4560"/>
      <c r="CO751" s="237"/>
    </row>
    <row r="752" spans="1:93" ht="18" customHeight="1">
      <c r="A752" s="5701"/>
      <c r="B752" s="4560"/>
      <c r="C752" s="5691"/>
      <c r="D752" s="5704"/>
      <c r="E752" s="5119"/>
      <c r="F752" s="5119"/>
      <c r="G752" s="3807"/>
      <c r="H752" s="3703"/>
      <c r="I752" s="3703"/>
      <c r="J752" s="3703"/>
      <c r="K752" s="3807"/>
      <c r="L752" s="3807"/>
      <c r="M752" s="3807"/>
      <c r="N752" s="3807"/>
      <c r="O752" s="3807"/>
      <c r="P752" s="3807"/>
      <c r="Q752" s="1427"/>
      <c r="R752" s="1427"/>
      <c r="S752" s="5119"/>
      <c r="T752" s="5119"/>
      <c r="U752" s="5119"/>
      <c r="V752" s="5119"/>
      <c r="W752" s="5119"/>
      <c r="X752" s="5119"/>
      <c r="Y752" s="5119"/>
      <c r="Z752" s="5119"/>
      <c r="AA752" s="5119"/>
      <c r="AB752" s="5119"/>
      <c r="AC752" s="5119"/>
      <c r="AD752" s="3326" t="s">
        <v>2035</v>
      </c>
      <c r="AE752" s="3093"/>
      <c r="AF752" s="1443" t="s">
        <v>857</v>
      </c>
      <c r="AG752" s="1443"/>
      <c r="AH752" s="3256">
        <v>3982</v>
      </c>
      <c r="AI752" s="1436" t="s">
        <v>2137</v>
      </c>
      <c r="AJ752" s="1443" t="s">
        <v>868</v>
      </c>
      <c r="AK752" s="3256" t="s">
        <v>2142</v>
      </c>
      <c r="AL752" s="1443" t="s">
        <v>340</v>
      </c>
      <c r="AM752" s="1443" t="s">
        <v>340</v>
      </c>
      <c r="AN752" s="1436" t="s">
        <v>858</v>
      </c>
      <c r="AO752" s="2245">
        <v>8</v>
      </c>
      <c r="AP752" s="2245" t="s">
        <v>859</v>
      </c>
      <c r="AQ752" s="2245">
        <v>8</v>
      </c>
      <c r="AR752" s="1436"/>
      <c r="AS752" s="1436"/>
      <c r="AT752" s="1436"/>
      <c r="AU752" s="1436"/>
      <c r="AV752" s="860"/>
      <c r="AW752" s="4560"/>
      <c r="AX752" s="4560"/>
      <c r="AY752" s="4560"/>
      <c r="CO752" s="237"/>
    </row>
    <row r="753" spans="1:93" ht="18" customHeight="1">
      <c r="A753" s="5701"/>
      <c r="B753" s="4561"/>
      <c r="C753" s="5692"/>
      <c r="D753" s="5705"/>
      <c r="E753" s="5120"/>
      <c r="F753" s="5120"/>
      <c r="G753" s="3811"/>
      <c r="H753" s="3706"/>
      <c r="I753" s="3706"/>
      <c r="J753" s="3706"/>
      <c r="K753" s="3811"/>
      <c r="L753" s="3811"/>
      <c r="M753" s="3811"/>
      <c r="N753" s="3811"/>
      <c r="O753" s="3811"/>
      <c r="P753" s="3811"/>
      <c r="Q753" s="1428"/>
      <c r="R753" s="1428"/>
      <c r="S753" s="5120"/>
      <c r="T753" s="5120"/>
      <c r="U753" s="5120"/>
      <c r="V753" s="5120"/>
      <c r="W753" s="5120"/>
      <c r="X753" s="5120"/>
      <c r="Y753" s="5120"/>
      <c r="Z753" s="5120"/>
      <c r="AA753" s="5120"/>
      <c r="AB753" s="5120"/>
      <c r="AC753" s="5120"/>
      <c r="AD753" s="3326" t="s">
        <v>2035</v>
      </c>
      <c r="AE753" s="3093"/>
      <c r="AF753" s="1443" t="s">
        <v>857</v>
      </c>
      <c r="AG753" s="1443"/>
      <c r="AH753" s="3256">
        <v>3992</v>
      </c>
      <c r="AI753" s="1436" t="s">
        <v>2137</v>
      </c>
      <c r="AJ753" s="1443" t="s">
        <v>379</v>
      </c>
      <c r="AK753" s="3256" t="s">
        <v>2142</v>
      </c>
      <c r="AL753" s="1443" t="s">
        <v>380</v>
      </c>
      <c r="AM753" s="1443" t="s">
        <v>380</v>
      </c>
      <c r="AN753" s="1436" t="s">
        <v>858</v>
      </c>
      <c r="AO753" s="2245">
        <v>2</v>
      </c>
      <c r="AP753" s="2245" t="s">
        <v>859</v>
      </c>
      <c r="AQ753" s="2245">
        <v>2</v>
      </c>
      <c r="AR753" s="1436"/>
      <c r="AS753" s="1436"/>
      <c r="AT753" s="1436"/>
      <c r="AU753" s="1436"/>
      <c r="AV753" s="860"/>
      <c r="AW753" s="4561"/>
      <c r="AX753" s="4561"/>
      <c r="AY753" s="4561"/>
      <c r="CO753" s="237"/>
    </row>
    <row r="754" spans="1:93" ht="18" customHeight="1">
      <c r="A754" s="5701"/>
      <c r="B754" s="4560" t="s">
        <v>2463</v>
      </c>
      <c r="C754" s="5691" t="s">
        <v>4759</v>
      </c>
      <c r="D754" s="5704" t="s">
        <v>4760</v>
      </c>
      <c r="E754" s="5119" t="s">
        <v>2165</v>
      </c>
      <c r="F754" s="5119" t="s">
        <v>4781</v>
      </c>
      <c r="G754" s="3807" t="s">
        <v>2028</v>
      </c>
      <c r="H754" s="3703" t="s">
        <v>2028</v>
      </c>
      <c r="I754" s="3703" t="s">
        <v>2029</v>
      </c>
      <c r="J754" s="3703" t="s">
        <v>2029</v>
      </c>
      <c r="K754" s="3807">
        <v>9</v>
      </c>
      <c r="L754" s="3807">
        <v>0</v>
      </c>
      <c r="M754" s="3807">
        <v>31</v>
      </c>
      <c r="N754" s="3807">
        <v>9</v>
      </c>
      <c r="O754" s="3807">
        <v>0</v>
      </c>
      <c r="P754" s="3807">
        <v>31</v>
      </c>
      <c r="Q754" s="2016" t="s">
        <v>2140</v>
      </c>
      <c r="R754" s="2016" t="s">
        <v>2272</v>
      </c>
      <c r="S754" s="5119">
        <v>20926</v>
      </c>
      <c r="T754" s="5119">
        <v>20926</v>
      </c>
      <c r="U754" s="5084">
        <v>32512</v>
      </c>
      <c r="V754" s="5119">
        <v>608</v>
      </c>
      <c r="W754" s="5119">
        <v>608</v>
      </c>
      <c r="X754" s="5119">
        <v>1936</v>
      </c>
      <c r="Y754" s="5119">
        <v>8</v>
      </c>
      <c r="Z754" s="5119">
        <v>2</v>
      </c>
      <c r="AA754" s="5119" t="s">
        <v>2032</v>
      </c>
      <c r="AB754" s="5119" t="s">
        <v>2033</v>
      </c>
      <c r="AC754" s="5119" t="s">
        <v>2137</v>
      </c>
      <c r="AD754" s="3322" t="s">
        <v>2035</v>
      </c>
      <c r="AE754" s="3087"/>
      <c r="AF754" s="2024" t="s">
        <v>857</v>
      </c>
      <c r="AG754" s="2024"/>
      <c r="AH754" s="3238">
        <v>3977</v>
      </c>
      <c r="AI754" s="2017" t="s">
        <v>2137</v>
      </c>
      <c r="AJ754" s="2024" t="s">
        <v>854</v>
      </c>
      <c r="AK754" s="3256" t="s">
        <v>2142</v>
      </c>
      <c r="AL754" s="2043" t="s">
        <v>866</v>
      </c>
      <c r="AM754" s="2041" t="s">
        <v>867</v>
      </c>
      <c r="AN754" s="2017" t="s">
        <v>858</v>
      </c>
      <c r="AO754" s="2244">
        <v>2</v>
      </c>
      <c r="AP754" s="2244" t="s">
        <v>859</v>
      </c>
      <c r="AQ754" s="2244">
        <v>2</v>
      </c>
      <c r="AR754" s="2017"/>
      <c r="AS754" s="2017"/>
      <c r="AT754" s="2017"/>
      <c r="AU754" s="2017"/>
      <c r="AV754" s="2997"/>
      <c r="AW754" s="4560" t="s">
        <v>2468</v>
      </c>
      <c r="AX754" s="4560" t="s">
        <v>2458</v>
      </c>
      <c r="AY754" s="4560"/>
      <c r="CO754" s="237"/>
    </row>
    <row r="755" spans="1:93" ht="18" customHeight="1">
      <c r="A755" s="5701"/>
      <c r="B755" s="4560"/>
      <c r="C755" s="5691"/>
      <c r="D755" s="5704"/>
      <c r="E755" s="5119"/>
      <c r="F755" s="5119"/>
      <c r="G755" s="3807"/>
      <c r="H755" s="3703"/>
      <c r="I755" s="3703"/>
      <c r="J755" s="3703"/>
      <c r="K755" s="3807"/>
      <c r="L755" s="3807"/>
      <c r="M755" s="3807"/>
      <c r="N755" s="3807"/>
      <c r="O755" s="3807"/>
      <c r="P755" s="3807"/>
      <c r="Q755" s="2016"/>
      <c r="R755" s="2016"/>
      <c r="S755" s="5119"/>
      <c r="T755" s="5119"/>
      <c r="U755" s="5085"/>
      <c r="V755" s="5119"/>
      <c r="W755" s="5119"/>
      <c r="X755" s="5119"/>
      <c r="Y755" s="5119"/>
      <c r="Z755" s="5119"/>
      <c r="AA755" s="5119"/>
      <c r="AB755" s="5119"/>
      <c r="AC755" s="5119"/>
      <c r="AD755" s="3326" t="s">
        <v>2035</v>
      </c>
      <c r="AE755" s="3093"/>
      <c r="AF755" s="2029" t="s">
        <v>857</v>
      </c>
      <c r="AG755" s="2029"/>
      <c r="AH755" s="3256">
        <v>3988</v>
      </c>
      <c r="AI755" s="2026" t="s">
        <v>2137</v>
      </c>
      <c r="AJ755" s="2029" t="s">
        <v>874</v>
      </c>
      <c r="AK755" s="3256" t="s">
        <v>2142</v>
      </c>
      <c r="AL755" s="2029" t="s">
        <v>3492</v>
      </c>
      <c r="AM755" s="2029" t="s">
        <v>3545</v>
      </c>
      <c r="AN755" s="2026" t="s">
        <v>858</v>
      </c>
      <c r="AO755" s="2245">
        <v>4</v>
      </c>
      <c r="AP755" s="2245" t="s">
        <v>859</v>
      </c>
      <c r="AQ755" s="2245">
        <v>4</v>
      </c>
      <c r="AR755" s="2026">
        <v>6</v>
      </c>
      <c r="AS755" s="2026" t="s">
        <v>875</v>
      </c>
      <c r="AT755" s="2026" t="s">
        <v>859</v>
      </c>
      <c r="AU755" s="2026" t="s">
        <v>876</v>
      </c>
      <c r="AV755" s="860" t="s">
        <v>877</v>
      </c>
      <c r="AW755" s="4560"/>
      <c r="AX755" s="4560"/>
      <c r="AY755" s="4560"/>
      <c r="CO755" s="237"/>
    </row>
    <row r="756" spans="1:93" ht="18" customHeight="1">
      <c r="A756" s="5701"/>
      <c r="B756" s="4560"/>
      <c r="C756" s="5691"/>
      <c r="D756" s="5704"/>
      <c r="E756" s="5119"/>
      <c r="F756" s="5119"/>
      <c r="G756" s="3807"/>
      <c r="H756" s="3703"/>
      <c r="I756" s="3703"/>
      <c r="J756" s="3703"/>
      <c r="K756" s="3807"/>
      <c r="L756" s="3807"/>
      <c r="M756" s="3807"/>
      <c r="N756" s="3807"/>
      <c r="O756" s="3807"/>
      <c r="P756" s="3807"/>
      <c r="Q756" s="2016"/>
      <c r="R756" s="2016"/>
      <c r="S756" s="5119"/>
      <c r="T756" s="5119"/>
      <c r="U756" s="5085"/>
      <c r="V756" s="5119"/>
      <c r="W756" s="5119"/>
      <c r="X756" s="5119"/>
      <c r="Y756" s="5119"/>
      <c r="Z756" s="5119"/>
      <c r="AA756" s="5119"/>
      <c r="AB756" s="5119"/>
      <c r="AC756" s="5119"/>
      <c r="AD756" s="3326" t="s">
        <v>2035</v>
      </c>
      <c r="AE756" s="3093"/>
      <c r="AF756" s="2029" t="s">
        <v>857</v>
      </c>
      <c r="AG756" s="2029"/>
      <c r="AH756" s="3256">
        <v>3982</v>
      </c>
      <c r="AI756" s="2026" t="s">
        <v>2137</v>
      </c>
      <c r="AJ756" s="2029" t="s">
        <v>868</v>
      </c>
      <c r="AK756" s="3256" t="s">
        <v>2142</v>
      </c>
      <c r="AL756" s="2043" t="s">
        <v>340</v>
      </c>
      <c r="AM756" s="2043" t="s">
        <v>340</v>
      </c>
      <c r="AN756" s="2026" t="s">
        <v>858</v>
      </c>
      <c r="AO756" s="2245">
        <v>8</v>
      </c>
      <c r="AP756" s="2245" t="s">
        <v>859</v>
      </c>
      <c r="AQ756" s="2245">
        <v>8</v>
      </c>
      <c r="AR756" s="2026"/>
      <c r="AS756" s="2026"/>
      <c r="AT756" s="2026"/>
      <c r="AU756" s="2026"/>
      <c r="AV756" s="860"/>
      <c r="AW756" s="4560"/>
      <c r="AX756" s="4560"/>
      <c r="AY756" s="4560"/>
      <c r="CO756" s="237"/>
    </row>
    <row r="757" spans="1:93" ht="18" customHeight="1">
      <c r="A757" s="5702"/>
      <c r="B757" s="4561"/>
      <c r="C757" s="5692"/>
      <c r="D757" s="5705"/>
      <c r="E757" s="5120"/>
      <c r="F757" s="5120"/>
      <c r="G757" s="3811"/>
      <c r="H757" s="3706"/>
      <c r="I757" s="3706"/>
      <c r="J757" s="3706"/>
      <c r="K757" s="3811"/>
      <c r="L757" s="3811"/>
      <c r="M757" s="3811"/>
      <c r="N757" s="3811"/>
      <c r="O757" s="3811"/>
      <c r="P757" s="3811"/>
      <c r="Q757" s="2017"/>
      <c r="R757" s="2017"/>
      <c r="S757" s="5120"/>
      <c r="T757" s="5120"/>
      <c r="U757" s="5086"/>
      <c r="V757" s="5120"/>
      <c r="W757" s="5120"/>
      <c r="X757" s="5120"/>
      <c r="Y757" s="5120"/>
      <c r="Z757" s="5120"/>
      <c r="AA757" s="5120"/>
      <c r="AB757" s="5120"/>
      <c r="AC757" s="5120"/>
      <c r="AD757" s="3326" t="s">
        <v>2035</v>
      </c>
      <c r="AE757" s="3093"/>
      <c r="AF757" s="2029" t="s">
        <v>857</v>
      </c>
      <c r="AG757" s="2029"/>
      <c r="AH757" s="3256">
        <v>3992</v>
      </c>
      <c r="AI757" s="2026" t="s">
        <v>2137</v>
      </c>
      <c r="AJ757" s="2029" t="s">
        <v>379</v>
      </c>
      <c r="AK757" s="3256" t="s">
        <v>2142</v>
      </c>
      <c r="AL757" s="2029" t="s">
        <v>380</v>
      </c>
      <c r="AM757" s="2029" t="s">
        <v>380</v>
      </c>
      <c r="AN757" s="2026" t="s">
        <v>858</v>
      </c>
      <c r="AO757" s="2245">
        <v>2</v>
      </c>
      <c r="AP757" s="2245" t="s">
        <v>859</v>
      </c>
      <c r="AQ757" s="2245">
        <v>2</v>
      </c>
      <c r="AR757" s="2026"/>
      <c r="AS757" s="2026"/>
      <c r="AT757" s="2026"/>
      <c r="AU757" s="2026"/>
      <c r="AV757" s="860"/>
      <c r="AW757" s="4561"/>
      <c r="AX757" s="4561"/>
      <c r="AY757" s="4561"/>
      <c r="CO757" s="237"/>
    </row>
    <row r="758" spans="1:93" ht="18" customHeight="1">
      <c r="A758" s="5700" t="s">
        <v>5047</v>
      </c>
      <c r="B758" s="4560" t="s">
        <v>2463</v>
      </c>
      <c r="C758" s="5691" t="s">
        <v>4729</v>
      </c>
      <c r="D758" s="5704" t="s">
        <v>3500</v>
      </c>
      <c r="E758" s="5119" t="s">
        <v>2165</v>
      </c>
      <c r="F758" s="5119" t="s">
        <v>3561</v>
      </c>
      <c r="G758" s="3807" t="s">
        <v>2028</v>
      </c>
      <c r="H758" s="3703" t="s">
        <v>2028</v>
      </c>
      <c r="I758" s="3703" t="s">
        <v>2029</v>
      </c>
      <c r="J758" s="3703" t="s">
        <v>2029</v>
      </c>
      <c r="K758" s="3807">
        <v>9</v>
      </c>
      <c r="L758" s="3807">
        <v>0</v>
      </c>
      <c r="M758" s="3807">
        <v>31</v>
      </c>
      <c r="N758" s="3807">
        <v>9</v>
      </c>
      <c r="O758" s="3807">
        <v>0</v>
      </c>
      <c r="P758" s="3807">
        <v>31</v>
      </c>
      <c r="Q758" s="1427" t="s">
        <v>2140</v>
      </c>
      <c r="R758" s="1427" t="s">
        <v>2272</v>
      </c>
      <c r="S758" s="5119">
        <v>10768</v>
      </c>
      <c r="T758" s="5119">
        <v>10768</v>
      </c>
      <c r="U758" s="5119">
        <v>12944</v>
      </c>
      <c r="V758" s="5119">
        <v>512</v>
      </c>
      <c r="W758" s="5119">
        <v>512</v>
      </c>
      <c r="X758" s="5119">
        <v>1088</v>
      </c>
      <c r="Y758" s="5119">
        <v>8</v>
      </c>
      <c r="Z758" s="5119">
        <v>2</v>
      </c>
      <c r="AA758" s="5119" t="s">
        <v>2032</v>
      </c>
      <c r="AB758" s="5119" t="s">
        <v>2033</v>
      </c>
      <c r="AC758" s="5119" t="s">
        <v>2137</v>
      </c>
      <c r="AD758" s="3322" t="s">
        <v>2035</v>
      </c>
      <c r="AE758" s="3087"/>
      <c r="AF758" s="1438" t="s">
        <v>857</v>
      </c>
      <c r="AG758" s="1438"/>
      <c r="AH758" s="3238">
        <v>3977</v>
      </c>
      <c r="AI758" s="1428" t="s">
        <v>2137</v>
      </c>
      <c r="AJ758" s="1438" t="s">
        <v>854</v>
      </c>
      <c r="AK758" s="3256" t="s">
        <v>2142</v>
      </c>
      <c r="AL758" s="1438" t="s">
        <v>3082</v>
      </c>
      <c r="AM758" s="1428" t="s">
        <v>856</v>
      </c>
      <c r="AN758" s="1428" t="s">
        <v>858</v>
      </c>
      <c r="AO758" s="2244">
        <v>2</v>
      </c>
      <c r="AP758" s="2244" t="s">
        <v>859</v>
      </c>
      <c r="AQ758" s="2244">
        <v>2</v>
      </c>
      <c r="AR758" s="1428"/>
      <c r="AS758" s="1428"/>
      <c r="AT758" s="1428"/>
      <c r="AU758" s="1428"/>
      <c r="AV758" s="2997"/>
      <c r="AW758" s="4560" t="s">
        <v>2466</v>
      </c>
      <c r="AX758" s="4560" t="s">
        <v>2458</v>
      </c>
      <c r="AY758" s="4560"/>
      <c r="CO758" s="237"/>
    </row>
    <row r="759" spans="1:93" ht="18" customHeight="1">
      <c r="A759" s="5701"/>
      <c r="B759" s="4560"/>
      <c r="C759" s="5691"/>
      <c r="D759" s="5704"/>
      <c r="E759" s="5119"/>
      <c r="F759" s="5119"/>
      <c r="G759" s="3807"/>
      <c r="H759" s="3703"/>
      <c r="I759" s="3703"/>
      <c r="J759" s="3703"/>
      <c r="K759" s="3807"/>
      <c r="L759" s="3807"/>
      <c r="M759" s="3807"/>
      <c r="N759" s="3807"/>
      <c r="O759" s="3807"/>
      <c r="P759" s="3807"/>
      <c r="Q759" s="1427"/>
      <c r="R759" s="1427"/>
      <c r="S759" s="5119"/>
      <c r="T759" s="5119"/>
      <c r="U759" s="5119"/>
      <c r="V759" s="5119"/>
      <c r="W759" s="5119"/>
      <c r="X759" s="5119"/>
      <c r="Y759" s="5119"/>
      <c r="Z759" s="5119"/>
      <c r="AA759" s="5119"/>
      <c r="AB759" s="5119"/>
      <c r="AC759" s="5119"/>
      <c r="AD759" s="3326" t="s">
        <v>2035</v>
      </c>
      <c r="AE759" s="3093"/>
      <c r="AF759" s="1443" t="s">
        <v>857</v>
      </c>
      <c r="AG759" s="1443"/>
      <c r="AH759" s="3256">
        <v>3988</v>
      </c>
      <c r="AI759" s="1436" t="s">
        <v>2137</v>
      </c>
      <c r="AJ759" s="1443" t="s">
        <v>874</v>
      </c>
      <c r="AK759" s="3256" t="s">
        <v>2142</v>
      </c>
      <c r="AL759" s="1443" t="s">
        <v>3562</v>
      </c>
      <c r="AM759" s="1443" t="s">
        <v>3545</v>
      </c>
      <c r="AN759" s="1436" t="s">
        <v>858</v>
      </c>
      <c r="AO759" s="2245">
        <v>4</v>
      </c>
      <c r="AP759" s="2245" t="s">
        <v>859</v>
      </c>
      <c r="AQ759" s="2245">
        <v>4</v>
      </c>
      <c r="AR759" s="1436">
        <v>6</v>
      </c>
      <c r="AS759" s="1436" t="s">
        <v>875</v>
      </c>
      <c r="AT759" s="1436" t="s">
        <v>859</v>
      </c>
      <c r="AU759" s="1436" t="s">
        <v>876</v>
      </c>
      <c r="AV759" s="860" t="s">
        <v>877</v>
      </c>
      <c r="AW759" s="4560"/>
      <c r="AX759" s="4560"/>
      <c r="AY759" s="4560"/>
      <c r="CO759" s="237"/>
    </row>
    <row r="760" spans="1:93" ht="18" customHeight="1">
      <c r="A760" s="5701"/>
      <c r="B760" s="4560"/>
      <c r="C760" s="5691"/>
      <c r="D760" s="5704"/>
      <c r="E760" s="5119"/>
      <c r="F760" s="5119"/>
      <c r="G760" s="3807"/>
      <c r="H760" s="3703"/>
      <c r="I760" s="3703"/>
      <c r="J760" s="3703"/>
      <c r="K760" s="3807"/>
      <c r="L760" s="3807"/>
      <c r="M760" s="3807"/>
      <c r="N760" s="3807"/>
      <c r="O760" s="3807"/>
      <c r="P760" s="3807"/>
      <c r="Q760" s="1427"/>
      <c r="R760" s="1427"/>
      <c r="S760" s="5119"/>
      <c r="T760" s="5119"/>
      <c r="U760" s="5119"/>
      <c r="V760" s="5119"/>
      <c r="W760" s="5119"/>
      <c r="X760" s="5119"/>
      <c r="Y760" s="5119"/>
      <c r="Z760" s="5119"/>
      <c r="AA760" s="5119"/>
      <c r="AB760" s="5119"/>
      <c r="AC760" s="5119"/>
      <c r="AD760" s="3326" t="s">
        <v>2035</v>
      </c>
      <c r="AE760" s="3093"/>
      <c r="AF760" s="1443" t="s">
        <v>857</v>
      </c>
      <c r="AG760" s="1443"/>
      <c r="AH760" s="3256">
        <v>3982</v>
      </c>
      <c r="AI760" s="1436" t="s">
        <v>2137</v>
      </c>
      <c r="AJ760" s="1443" t="s">
        <v>868</v>
      </c>
      <c r="AK760" s="3256" t="s">
        <v>2142</v>
      </c>
      <c r="AL760" s="1443" t="s">
        <v>869</v>
      </c>
      <c r="AM760" s="1443" t="s">
        <v>869</v>
      </c>
      <c r="AN760" s="1436" t="s">
        <v>858</v>
      </c>
      <c r="AO760" s="2245">
        <v>8</v>
      </c>
      <c r="AP760" s="2245" t="s">
        <v>859</v>
      </c>
      <c r="AQ760" s="2245">
        <v>8</v>
      </c>
      <c r="AR760" s="1436"/>
      <c r="AS760" s="1436"/>
      <c r="AT760" s="1436"/>
      <c r="AU760" s="1436"/>
      <c r="AV760" s="860"/>
      <c r="AW760" s="4560"/>
      <c r="AX760" s="4560"/>
      <c r="AY760" s="4560"/>
      <c r="CO760" s="237"/>
    </row>
    <row r="761" spans="1:93" ht="18" customHeight="1">
      <c r="A761" s="5701"/>
      <c r="B761" s="4561"/>
      <c r="C761" s="5692"/>
      <c r="D761" s="5705"/>
      <c r="E761" s="5120"/>
      <c r="F761" s="5120"/>
      <c r="G761" s="3811"/>
      <c r="H761" s="3706"/>
      <c r="I761" s="3706"/>
      <c r="J761" s="3706"/>
      <c r="K761" s="3811"/>
      <c r="L761" s="3811"/>
      <c r="M761" s="3811"/>
      <c r="N761" s="3811"/>
      <c r="O761" s="3811"/>
      <c r="P761" s="3811"/>
      <c r="Q761" s="1428"/>
      <c r="R761" s="1428"/>
      <c r="S761" s="5120"/>
      <c r="T761" s="5120"/>
      <c r="U761" s="5120"/>
      <c r="V761" s="5120"/>
      <c r="W761" s="5120"/>
      <c r="X761" s="5120"/>
      <c r="Y761" s="5120"/>
      <c r="Z761" s="5120"/>
      <c r="AA761" s="5120"/>
      <c r="AB761" s="5120"/>
      <c r="AC761" s="5120"/>
      <c r="AD761" s="3326" t="s">
        <v>2035</v>
      </c>
      <c r="AE761" s="3093"/>
      <c r="AF761" s="1443" t="s">
        <v>857</v>
      </c>
      <c r="AG761" s="1443"/>
      <c r="AH761" s="3256">
        <v>3992</v>
      </c>
      <c r="AI761" s="1436" t="s">
        <v>2137</v>
      </c>
      <c r="AJ761" s="1443" t="s">
        <v>379</v>
      </c>
      <c r="AK761" s="3256" t="s">
        <v>2142</v>
      </c>
      <c r="AL761" s="1443" t="s">
        <v>380</v>
      </c>
      <c r="AM761" s="1443" t="s">
        <v>380</v>
      </c>
      <c r="AN761" s="1436" t="s">
        <v>858</v>
      </c>
      <c r="AO761" s="2245">
        <v>2</v>
      </c>
      <c r="AP761" s="2245" t="s">
        <v>859</v>
      </c>
      <c r="AQ761" s="2245">
        <v>2</v>
      </c>
      <c r="AR761" s="1436"/>
      <c r="AS761" s="1436"/>
      <c r="AT761" s="1436"/>
      <c r="AU761" s="1436"/>
      <c r="AV761" s="860"/>
      <c r="AW761" s="4561"/>
      <c r="AX761" s="4561"/>
      <c r="AY761" s="4561"/>
      <c r="CO761" s="237"/>
    </row>
    <row r="762" spans="1:93" ht="18" customHeight="1">
      <c r="A762" s="5701"/>
      <c r="B762" s="4560" t="s">
        <v>2463</v>
      </c>
      <c r="C762" s="5691" t="s">
        <v>4616</v>
      </c>
      <c r="D762" s="5704" t="s">
        <v>3501</v>
      </c>
      <c r="E762" s="5119" t="s">
        <v>2165</v>
      </c>
      <c r="F762" s="5119" t="s">
        <v>3563</v>
      </c>
      <c r="G762" s="3807" t="s">
        <v>2028</v>
      </c>
      <c r="H762" s="3703" t="s">
        <v>2028</v>
      </c>
      <c r="I762" s="3703" t="s">
        <v>2029</v>
      </c>
      <c r="J762" s="3703" t="s">
        <v>2029</v>
      </c>
      <c r="K762" s="3807">
        <v>9</v>
      </c>
      <c r="L762" s="3807">
        <v>0</v>
      </c>
      <c r="M762" s="3807">
        <v>31</v>
      </c>
      <c r="N762" s="3807">
        <v>9</v>
      </c>
      <c r="O762" s="3807">
        <v>0</v>
      </c>
      <c r="P762" s="3807">
        <v>31</v>
      </c>
      <c r="Q762" s="1427" t="s">
        <v>2140</v>
      </c>
      <c r="R762" s="1427" t="s">
        <v>2272</v>
      </c>
      <c r="S762" s="5119">
        <v>10768</v>
      </c>
      <c r="T762" s="5119">
        <v>10768</v>
      </c>
      <c r="U762" s="5119">
        <v>15450</v>
      </c>
      <c r="V762" s="5119">
        <v>512</v>
      </c>
      <c r="W762" s="5119">
        <v>512</v>
      </c>
      <c r="X762" s="5119">
        <v>1408</v>
      </c>
      <c r="Y762" s="5119">
        <v>8</v>
      </c>
      <c r="Z762" s="5119">
        <v>2</v>
      </c>
      <c r="AA762" s="5119" t="s">
        <v>2032</v>
      </c>
      <c r="AB762" s="5119" t="s">
        <v>2033</v>
      </c>
      <c r="AC762" s="5119" t="s">
        <v>2137</v>
      </c>
      <c r="AD762" s="3322" t="s">
        <v>2035</v>
      </c>
      <c r="AE762" s="3087"/>
      <c r="AF762" s="1438" t="s">
        <v>857</v>
      </c>
      <c r="AG762" s="1438"/>
      <c r="AH762" s="3238">
        <v>3977</v>
      </c>
      <c r="AI762" s="1428" t="s">
        <v>2137</v>
      </c>
      <c r="AJ762" s="1438" t="s">
        <v>854</v>
      </c>
      <c r="AK762" s="3256" t="s">
        <v>2142</v>
      </c>
      <c r="AL762" s="1438" t="s">
        <v>1218</v>
      </c>
      <c r="AM762" s="1428" t="s">
        <v>3085</v>
      </c>
      <c r="AN762" s="1428" t="s">
        <v>858</v>
      </c>
      <c r="AO762" s="2244">
        <v>2</v>
      </c>
      <c r="AP762" s="2244" t="s">
        <v>859</v>
      </c>
      <c r="AQ762" s="2244">
        <v>2</v>
      </c>
      <c r="AR762" s="1428"/>
      <c r="AS762" s="1428"/>
      <c r="AT762" s="1428"/>
      <c r="AU762" s="1428"/>
      <c r="AV762" s="2997"/>
      <c r="AW762" s="4560" t="s">
        <v>2468</v>
      </c>
      <c r="AX762" s="4560" t="s">
        <v>2458</v>
      </c>
      <c r="AY762" s="4560"/>
      <c r="CO762" s="237"/>
    </row>
    <row r="763" spans="1:93" ht="18" customHeight="1">
      <c r="A763" s="5701"/>
      <c r="B763" s="4560"/>
      <c r="C763" s="5691"/>
      <c r="D763" s="5704"/>
      <c r="E763" s="5119"/>
      <c r="F763" s="5119"/>
      <c r="G763" s="3807"/>
      <c r="H763" s="3703"/>
      <c r="I763" s="3703"/>
      <c r="J763" s="3703"/>
      <c r="K763" s="3807"/>
      <c r="L763" s="3807"/>
      <c r="M763" s="3807"/>
      <c r="N763" s="3807"/>
      <c r="O763" s="3807"/>
      <c r="P763" s="3807"/>
      <c r="Q763" s="1427"/>
      <c r="R763" s="1427"/>
      <c r="S763" s="5119"/>
      <c r="T763" s="5119"/>
      <c r="U763" s="5119"/>
      <c r="V763" s="5119"/>
      <c r="W763" s="5119"/>
      <c r="X763" s="5119"/>
      <c r="Y763" s="5119"/>
      <c r="Z763" s="5119"/>
      <c r="AA763" s="5119"/>
      <c r="AB763" s="5119"/>
      <c r="AC763" s="5119"/>
      <c r="AD763" s="3326" t="s">
        <v>2035</v>
      </c>
      <c r="AE763" s="3093"/>
      <c r="AF763" s="1443" t="s">
        <v>857</v>
      </c>
      <c r="AG763" s="1443"/>
      <c r="AH763" s="3256">
        <v>3988</v>
      </c>
      <c r="AI763" s="1436" t="s">
        <v>2137</v>
      </c>
      <c r="AJ763" s="1443" t="s">
        <v>874</v>
      </c>
      <c r="AK763" s="3256" t="s">
        <v>2142</v>
      </c>
      <c r="AL763" s="1443" t="s">
        <v>3562</v>
      </c>
      <c r="AM763" s="1443" t="s">
        <v>3545</v>
      </c>
      <c r="AN763" s="1436" t="s">
        <v>858</v>
      </c>
      <c r="AO763" s="2245">
        <v>4</v>
      </c>
      <c r="AP763" s="2245" t="s">
        <v>859</v>
      </c>
      <c r="AQ763" s="2245">
        <v>4</v>
      </c>
      <c r="AR763" s="1436">
        <v>6</v>
      </c>
      <c r="AS763" s="1436" t="s">
        <v>875</v>
      </c>
      <c r="AT763" s="1436" t="s">
        <v>859</v>
      </c>
      <c r="AU763" s="1436" t="s">
        <v>876</v>
      </c>
      <c r="AV763" s="860" t="s">
        <v>877</v>
      </c>
      <c r="AW763" s="4560"/>
      <c r="AX763" s="4560"/>
      <c r="AY763" s="4560"/>
      <c r="CO763" s="237"/>
    </row>
    <row r="764" spans="1:93" ht="18" customHeight="1">
      <c r="A764" s="5701"/>
      <c r="B764" s="4560"/>
      <c r="C764" s="5691"/>
      <c r="D764" s="5704"/>
      <c r="E764" s="5119"/>
      <c r="F764" s="5119"/>
      <c r="G764" s="3807"/>
      <c r="H764" s="3703"/>
      <c r="I764" s="3703"/>
      <c r="J764" s="3703"/>
      <c r="K764" s="3807"/>
      <c r="L764" s="3807"/>
      <c r="M764" s="3807"/>
      <c r="N764" s="3807"/>
      <c r="O764" s="3807"/>
      <c r="P764" s="3807"/>
      <c r="Q764" s="1427"/>
      <c r="R764" s="1427"/>
      <c r="S764" s="5119"/>
      <c r="T764" s="5119"/>
      <c r="U764" s="5119"/>
      <c r="V764" s="5119"/>
      <c r="W764" s="5119"/>
      <c r="X764" s="5119"/>
      <c r="Y764" s="5119"/>
      <c r="Z764" s="5119"/>
      <c r="AA764" s="5119"/>
      <c r="AB764" s="5119"/>
      <c r="AC764" s="5119"/>
      <c r="AD764" s="3326" t="s">
        <v>2035</v>
      </c>
      <c r="AE764" s="3093"/>
      <c r="AF764" s="1443" t="s">
        <v>857</v>
      </c>
      <c r="AG764" s="1443"/>
      <c r="AH764" s="3256">
        <v>3982</v>
      </c>
      <c r="AI764" s="1436" t="s">
        <v>2137</v>
      </c>
      <c r="AJ764" s="1443" t="s">
        <v>868</v>
      </c>
      <c r="AK764" s="3256" t="s">
        <v>2142</v>
      </c>
      <c r="AL764" s="1443" t="s">
        <v>869</v>
      </c>
      <c r="AM764" s="1443" t="s">
        <v>869</v>
      </c>
      <c r="AN764" s="1436" t="s">
        <v>858</v>
      </c>
      <c r="AO764" s="2245">
        <v>8</v>
      </c>
      <c r="AP764" s="2245" t="s">
        <v>859</v>
      </c>
      <c r="AQ764" s="2245">
        <v>8</v>
      </c>
      <c r="AR764" s="1436"/>
      <c r="AS764" s="1436"/>
      <c r="AT764" s="1436"/>
      <c r="AU764" s="1436"/>
      <c r="AV764" s="860"/>
      <c r="AW764" s="4560"/>
      <c r="AX764" s="4560"/>
      <c r="AY764" s="4560"/>
      <c r="CO764" s="237"/>
    </row>
    <row r="765" spans="1:93" ht="18" customHeight="1">
      <c r="A765" s="5701"/>
      <c r="B765" s="4561"/>
      <c r="C765" s="5692"/>
      <c r="D765" s="5705"/>
      <c r="E765" s="5120"/>
      <c r="F765" s="5120"/>
      <c r="G765" s="3811"/>
      <c r="H765" s="3706"/>
      <c r="I765" s="3706"/>
      <c r="J765" s="3706"/>
      <c r="K765" s="3811"/>
      <c r="L765" s="3811"/>
      <c r="M765" s="3811"/>
      <c r="N765" s="3811"/>
      <c r="O765" s="3811"/>
      <c r="P765" s="3811"/>
      <c r="Q765" s="1428"/>
      <c r="R765" s="1428"/>
      <c r="S765" s="5120"/>
      <c r="T765" s="5120"/>
      <c r="U765" s="5120"/>
      <c r="V765" s="5120"/>
      <c r="W765" s="5120"/>
      <c r="X765" s="5120"/>
      <c r="Y765" s="5120"/>
      <c r="Z765" s="5120"/>
      <c r="AA765" s="5120"/>
      <c r="AB765" s="5120"/>
      <c r="AC765" s="5120"/>
      <c r="AD765" s="3326" t="s">
        <v>2035</v>
      </c>
      <c r="AE765" s="3093"/>
      <c r="AF765" s="1443" t="s">
        <v>857</v>
      </c>
      <c r="AG765" s="1443"/>
      <c r="AH765" s="3256">
        <v>3992</v>
      </c>
      <c r="AI765" s="1436" t="s">
        <v>2137</v>
      </c>
      <c r="AJ765" s="1443" t="s">
        <v>379</v>
      </c>
      <c r="AK765" s="3256" t="s">
        <v>2142</v>
      </c>
      <c r="AL765" s="1443" t="s">
        <v>380</v>
      </c>
      <c r="AM765" s="1443" t="s">
        <v>380</v>
      </c>
      <c r="AN765" s="1436" t="s">
        <v>858</v>
      </c>
      <c r="AO765" s="2245">
        <v>2</v>
      </c>
      <c r="AP765" s="2245" t="s">
        <v>859</v>
      </c>
      <c r="AQ765" s="2245">
        <v>2</v>
      </c>
      <c r="AR765" s="1436"/>
      <c r="AS765" s="1436"/>
      <c r="AT765" s="1436"/>
      <c r="AU765" s="1436"/>
      <c r="AV765" s="860"/>
      <c r="AW765" s="4561"/>
      <c r="AX765" s="4561"/>
      <c r="AY765" s="4561"/>
      <c r="CO765" s="237"/>
    </row>
    <row r="766" spans="1:93" ht="18" customHeight="1">
      <c r="A766" s="5701"/>
      <c r="B766" s="4560" t="s">
        <v>2463</v>
      </c>
      <c r="C766" s="5691" t="s">
        <v>4617</v>
      </c>
      <c r="D766" s="5704" t="s">
        <v>3502</v>
      </c>
      <c r="E766" s="5119" t="s">
        <v>2165</v>
      </c>
      <c r="F766" s="5119" t="s">
        <v>3564</v>
      </c>
      <c r="G766" s="3807" t="s">
        <v>2028</v>
      </c>
      <c r="H766" s="3703" t="s">
        <v>2028</v>
      </c>
      <c r="I766" s="3703" t="s">
        <v>2029</v>
      </c>
      <c r="J766" s="3703" t="s">
        <v>2029</v>
      </c>
      <c r="K766" s="3807">
        <v>9</v>
      </c>
      <c r="L766" s="3807">
        <v>0</v>
      </c>
      <c r="M766" s="3807">
        <v>31</v>
      </c>
      <c r="N766" s="3807">
        <v>9</v>
      </c>
      <c r="O766" s="3807">
        <v>0</v>
      </c>
      <c r="P766" s="3807">
        <v>31</v>
      </c>
      <c r="Q766" s="1427" t="s">
        <v>2140</v>
      </c>
      <c r="R766" s="1427" t="s">
        <v>2272</v>
      </c>
      <c r="S766" s="5119">
        <v>15290</v>
      </c>
      <c r="T766" s="5119">
        <v>15290</v>
      </c>
      <c r="U766" s="5119">
        <v>22830</v>
      </c>
      <c r="V766" s="5119">
        <v>512</v>
      </c>
      <c r="W766" s="5119">
        <v>512</v>
      </c>
      <c r="X766" s="5119">
        <v>1558</v>
      </c>
      <c r="Y766" s="5119">
        <v>8</v>
      </c>
      <c r="Z766" s="5119">
        <v>2</v>
      </c>
      <c r="AA766" s="5119" t="s">
        <v>2032</v>
      </c>
      <c r="AB766" s="5119" t="s">
        <v>2033</v>
      </c>
      <c r="AC766" s="5119" t="s">
        <v>2137</v>
      </c>
      <c r="AD766" s="3322" t="s">
        <v>2035</v>
      </c>
      <c r="AE766" s="3087"/>
      <c r="AF766" s="1438" t="s">
        <v>857</v>
      </c>
      <c r="AG766" s="1438"/>
      <c r="AH766" s="3238">
        <v>3977</v>
      </c>
      <c r="AI766" s="1428" t="s">
        <v>2137</v>
      </c>
      <c r="AJ766" s="1438" t="s">
        <v>854</v>
      </c>
      <c r="AK766" s="3256" t="s">
        <v>2142</v>
      </c>
      <c r="AL766" s="1438" t="s">
        <v>1135</v>
      </c>
      <c r="AM766" s="1428" t="s">
        <v>3503</v>
      </c>
      <c r="AN766" s="1428" t="s">
        <v>858</v>
      </c>
      <c r="AO766" s="2244">
        <v>2</v>
      </c>
      <c r="AP766" s="2244" t="s">
        <v>859</v>
      </c>
      <c r="AQ766" s="2244">
        <v>2</v>
      </c>
      <c r="AR766" s="1428"/>
      <c r="AS766" s="1428"/>
      <c r="AT766" s="1428"/>
      <c r="AU766" s="1428"/>
      <c r="AV766" s="2997"/>
      <c r="AW766" s="4560" t="s">
        <v>2468</v>
      </c>
      <c r="AX766" s="4560" t="s">
        <v>2458</v>
      </c>
      <c r="AY766" s="4560"/>
      <c r="CO766" s="237"/>
    </row>
    <row r="767" spans="1:93" ht="18" customHeight="1">
      <c r="A767" s="5701"/>
      <c r="B767" s="4560"/>
      <c r="C767" s="5691"/>
      <c r="D767" s="5704"/>
      <c r="E767" s="5119"/>
      <c r="F767" s="5119"/>
      <c r="G767" s="3807"/>
      <c r="H767" s="3703"/>
      <c r="I767" s="3703"/>
      <c r="J767" s="3703"/>
      <c r="K767" s="3807"/>
      <c r="L767" s="3807"/>
      <c r="M767" s="3807"/>
      <c r="N767" s="3807"/>
      <c r="O767" s="3807"/>
      <c r="P767" s="3807"/>
      <c r="Q767" s="1427"/>
      <c r="R767" s="1427"/>
      <c r="S767" s="5119"/>
      <c r="T767" s="5119"/>
      <c r="U767" s="5119"/>
      <c r="V767" s="5119"/>
      <c r="W767" s="5119"/>
      <c r="X767" s="5119"/>
      <c r="Y767" s="5119"/>
      <c r="Z767" s="5119"/>
      <c r="AA767" s="5119"/>
      <c r="AB767" s="5119"/>
      <c r="AC767" s="5119"/>
      <c r="AD767" s="3326" t="s">
        <v>2035</v>
      </c>
      <c r="AE767" s="3093"/>
      <c r="AF767" s="1443" t="s">
        <v>857</v>
      </c>
      <c r="AG767" s="1443"/>
      <c r="AH767" s="3256">
        <v>3988</v>
      </c>
      <c r="AI767" s="1436" t="s">
        <v>2137</v>
      </c>
      <c r="AJ767" s="1443" t="s">
        <v>874</v>
      </c>
      <c r="AK767" s="3256" t="s">
        <v>2142</v>
      </c>
      <c r="AL767" s="1443" t="s">
        <v>3562</v>
      </c>
      <c r="AM767" s="1443" t="s">
        <v>3545</v>
      </c>
      <c r="AN767" s="1436" t="s">
        <v>858</v>
      </c>
      <c r="AO767" s="2245">
        <v>4</v>
      </c>
      <c r="AP767" s="2245" t="s">
        <v>859</v>
      </c>
      <c r="AQ767" s="2245">
        <v>4</v>
      </c>
      <c r="AR767" s="1436">
        <v>6</v>
      </c>
      <c r="AS767" s="1436" t="s">
        <v>875</v>
      </c>
      <c r="AT767" s="1436" t="s">
        <v>859</v>
      </c>
      <c r="AU767" s="1436" t="s">
        <v>876</v>
      </c>
      <c r="AV767" s="860" t="s">
        <v>877</v>
      </c>
      <c r="AW767" s="4560"/>
      <c r="AX767" s="4560"/>
      <c r="AY767" s="4560"/>
      <c r="CO767" s="237"/>
    </row>
    <row r="768" spans="1:93" ht="18" customHeight="1">
      <c r="A768" s="5701"/>
      <c r="B768" s="4560"/>
      <c r="C768" s="5691"/>
      <c r="D768" s="5704"/>
      <c r="E768" s="5119"/>
      <c r="F768" s="5119"/>
      <c r="G768" s="3807"/>
      <c r="H768" s="3703"/>
      <c r="I768" s="3703"/>
      <c r="J768" s="3703"/>
      <c r="K768" s="3807"/>
      <c r="L768" s="3807"/>
      <c r="M768" s="3807"/>
      <c r="N768" s="3807"/>
      <c r="O768" s="3807"/>
      <c r="P768" s="3807"/>
      <c r="Q768" s="1427"/>
      <c r="R768" s="1427"/>
      <c r="S768" s="5119"/>
      <c r="T768" s="5119"/>
      <c r="U768" s="5119"/>
      <c r="V768" s="5119"/>
      <c r="W768" s="5119"/>
      <c r="X768" s="5119"/>
      <c r="Y768" s="5119"/>
      <c r="Z768" s="5119"/>
      <c r="AA768" s="5119"/>
      <c r="AB768" s="5119"/>
      <c r="AC768" s="5119"/>
      <c r="AD768" s="3326" t="s">
        <v>2035</v>
      </c>
      <c r="AE768" s="3093"/>
      <c r="AF768" s="1443" t="s">
        <v>857</v>
      </c>
      <c r="AG768" s="1443"/>
      <c r="AH768" s="3256">
        <v>3982</v>
      </c>
      <c r="AI768" s="1436" t="s">
        <v>2137</v>
      </c>
      <c r="AJ768" s="1443" t="s">
        <v>868</v>
      </c>
      <c r="AK768" s="3256" t="s">
        <v>2142</v>
      </c>
      <c r="AL768" s="1443" t="s">
        <v>869</v>
      </c>
      <c r="AM768" s="1443" t="s">
        <v>869</v>
      </c>
      <c r="AN768" s="1436" t="s">
        <v>858</v>
      </c>
      <c r="AO768" s="2245">
        <v>8</v>
      </c>
      <c r="AP768" s="2245" t="s">
        <v>859</v>
      </c>
      <c r="AQ768" s="2245">
        <v>8</v>
      </c>
      <c r="AR768" s="1436"/>
      <c r="AS768" s="1436"/>
      <c r="AT768" s="1436"/>
      <c r="AU768" s="1436"/>
      <c r="AV768" s="860"/>
      <c r="AW768" s="4560"/>
      <c r="AX768" s="4560"/>
      <c r="AY768" s="4560"/>
      <c r="CO768" s="237"/>
    </row>
    <row r="769" spans="1:93" ht="18" customHeight="1">
      <c r="A769" s="5701"/>
      <c r="B769" s="4561"/>
      <c r="C769" s="5692"/>
      <c r="D769" s="5705"/>
      <c r="E769" s="5120"/>
      <c r="F769" s="5120"/>
      <c r="G769" s="3811"/>
      <c r="H769" s="3706"/>
      <c r="I769" s="3706"/>
      <c r="J769" s="3706"/>
      <c r="K769" s="3811"/>
      <c r="L769" s="3811"/>
      <c r="M769" s="3811"/>
      <c r="N769" s="3811"/>
      <c r="O769" s="3811"/>
      <c r="P769" s="3811"/>
      <c r="Q769" s="1428"/>
      <c r="R769" s="1428"/>
      <c r="S769" s="5120"/>
      <c r="T769" s="5120"/>
      <c r="U769" s="5120"/>
      <c r="V769" s="5120"/>
      <c r="W769" s="5120"/>
      <c r="X769" s="5120"/>
      <c r="Y769" s="5120"/>
      <c r="Z769" s="5120"/>
      <c r="AA769" s="5120"/>
      <c r="AB769" s="5120"/>
      <c r="AC769" s="5120"/>
      <c r="AD769" s="3326" t="s">
        <v>2035</v>
      </c>
      <c r="AE769" s="3093"/>
      <c r="AF769" s="1443" t="s">
        <v>857</v>
      </c>
      <c r="AG769" s="1443"/>
      <c r="AH769" s="3256">
        <v>3992</v>
      </c>
      <c r="AI769" s="1436" t="s">
        <v>2137</v>
      </c>
      <c r="AJ769" s="1443" t="s">
        <v>379</v>
      </c>
      <c r="AK769" s="3256" t="s">
        <v>2142</v>
      </c>
      <c r="AL769" s="1443" t="s">
        <v>380</v>
      </c>
      <c r="AM769" s="1443" t="s">
        <v>380</v>
      </c>
      <c r="AN769" s="1436" t="s">
        <v>858</v>
      </c>
      <c r="AO769" s="2245">
        <v>2</v>
      </c>
      <c r="AP769" s="2245" t="s">
        <v>859</v>
      </c>
      <c r="AQ769" s="2245">
        <v>2</v>
      </c>
      <c r="AR769" s="1436"/>
      <c r="AS769" s="1436"/>
      <c r="AT769" s="1436"/>
      <c r="AU769" s="1436"/>
      <c r="AV769" s="860"/>
      <c r="AW769" s="4561"/>
      <c r="AX769" s="4561"/>
      <c r="AY769" s="4561"/>
      <c r="CO769" s="237"/>
    </row>
    <row r="770" spans="1:93" ht="18" customHeight="1">
      <c r="A770" s="5701"/>
      <c r="B770" s="4560" t="s">
        <v>2463</v>
      </c>
      <c r="C770" s="5691" t="s">
        <v>4727</v>
      </c>
      <c r="D770" s="5704" t="s">
        <v>3512</v>
      </c>
      <c r="E770" s="5119" t="s">
        <v>2165</v>
      </c>
      <c r="F770" s="5119" t="s">
        <v>3565</v>
      </c>
      <c r="G770" s="3807" t="s">
        <v>2028</v>
      </c>
      <c r="H770" s="3703" t="s">
        <v>2028</v>
      </c>
      <c r="I770" s="3703" t="s">
        <v>2029</v>
      </c>
      <c r="J770" s="3703" t="s">
        <v>2029</v>
      </c>
      <c r="K770" s="3807">
        <v>9</v>
      </c>
      <c r="L770" s="3807">
        <v>0</v>
      </c>
      <c r="M770" s="3807">
        <v>31</v>
      </c>
      <c r="N770" s="3807">
        <v>9</v>
      </c>
      <c r="O770" s="3807">
        <v>0</v>
      </c>
      <c r="P770" s="3807">
        <v>31</v>
      </c>
      <c r="Q770" s="1427" t="s">
        <v>2140</v>
      </c>
      <c r="R770" s="1427" t="s">
        <v>2272</v>
      </c>
      <c r="S770" s="5119">
        <v>11024</v>
      </c>
      <c r="T770" s="5119">
        <v>11024</v>
      </c>
      <c r="U770" s="5119">
        <v>13200</v>
      </c>
      <c r="V770" s="5119">
        <v>608</v>
      </c>
      <c r="W770" s="5119">
        <v>608</v>
      </c>
      <c r="X770" s="5119">
        <v>1344</v>
      </c>
      <c r="Y770" s="5119">
        <v>8</v>
      </c>
      <c r="Z770" s="5119">
        <v>2</v>
      </c>
      <c r="AA770" s="5119" t="s">
        <v>2032</v>
      </c>
      <c r="AB770" s="5119" t="s">
        <v>2033</v>
      </c>
      <c r="AC770" s="5119" t="s">
        <v>2137</v>
      </c>
      <c r="AD770" s="3322" t="s">
        <v>2035</v>
      </c>
      <c r="AE770" s="3087"/>
      <c r="AF770" s="1438" t="s">
        <v>857</v>
      </c>
      <c r="AG770" s="1438"/>
      <c r="AH770" s="3238">
        <v>3977</v>
      </c>
      <c r="AI770" s="1428" t="s">
        <v>2137</v>
      </c>
      <c r="AJ770" s="1438" t="s">
        <v>854</v>
      </c>
      <c r="AK770" s="3256" t="s">
        <v>2142</v>
      </c>
      <c r="AL770" s="1438" t="s">
        <v>165</v>
      </c>
      <c r="AM770" s="1428" t="s">
        <v>856</v>
      </c>
      <c r="AN770" s="1428" t="s">
        <v>858</v>
      </c>
      <c r="AO770" s="2244">
        <v>2</v>
      </c>
      <c r="AP770" s="2244" t="s">
        <v>859</v>
      </c>
      <c r="AQ770" s="2244">
        <v>2</v>
      </c>
      <c r="AR770" s="1428"/>
      <c r="AS770" s="1428"/>
      <c r="AT770" s="1428"/>
      <c r="AU770" s="1428"/>
      <c r="AV770" s="2997"/>
      <c r="AW770" s="4560" t="s">
        <v>2466</v>
      </c>
      <c r="AX770" s="4560" t="s">
        <v>2458</v>
      </c>
      <c r="AY770" s="4560"/>
      <c r="CO770" s="237"/>
    </row>
    <row r="771" spans="1:93" ht="18" customHeight="1">
      <c r="A771" s="5701"/>
      <c r="B771" s="4560"/>
      <c r="C771" s="5691"/>
      <c r="D771" s="5704"/>
      <c r="E771" s="5119"/>
      <c r="F771" s="5119"/>
      <c r="G771" s="3807"/>
      <c r="H771" s="3703"/>
      <c r="I771" s="3703"/>
      <c r="J771" s="3703"/>
      <c r="K771" s="3807"/>
      <c r="L771" s="3807"/>
      <c r="M771" s="3807"/>
      <c r="N771" s="3807"/>
      <c r="O771" s="3807"/>
      <c r="P771" s="3807"/>
      <c r="Q771" s="1427"/>
      <c r="R771" s="1427"/>
      <c r="S771" s="5119"/>
      <c r="T771" s="5119"/>
      <c r="U771" s="5119"/>
      <c r="V771" s="5119"/>
      <c r="W771" s="5119"/>
      <c r="X771" s="5119"/>
      <c r="Y771" s="5119"/>
      <c r="Z771" s="5119"/>
      <c r="AA771" s="5119"/>
      <c r="AB771" s="5119"/>
      <c r="AC771" s="5119"/>
      <c r="AD771" s="3326" t="s">
        <v>2035</v>
      </c>
      <c r="AE771" s="3093"/>
      <c r="AF771" s="1443" t="s">
        <v>857</v>
      </c>
      <c r="AG771" s="1443"/>
      <c r="AH771" s="3256">
        <v>3988</v>
      </c>
      <c r="AI771" s="1436" t="s">
        <v>2137</v>
      </c>
      <c r="AJ771" s="1443" t="s">
        <v>874</v>
      </c>
      <c r="AK771" s="3256" t="s">
        <v>2142</v>
      </c>
      <c r="AL771" s="1443" t="s">
        <v>344</v>
      </c>
      <c r="AM771" s="1443" t="s">
        <v>3545</v>
      </c>
      <c r="AN771" s="1436" t="s">
        <v>858</v>
      </c>
      <c r="AO771" s="2245">
        <v>4</v>
      </c>
      <c r="AP771" s="2245" t="s">
        <v>859</v>
      </c>
      <c r="AQ771" s="2245">
        <v>4</v>
      </c>
      <c r="AR771" s="1436">
        <v>6</v>
      </c>
      <c r="AS771" s="1436" t="s">
        <v>875</v>
      </c>
      <c r="AT771" s="1436" t="s">
        <v>859</v>
      </c>
      <c r="AU771" s="1436" t="s">
        <v>876</v>
      </c>
      <c r="AV771" s="860" t="s">
        <v>877</v>
      </c>
      <c r="AW771" s="4560"/>
      <c r="AX771" s="4560"/>
      <c r="AY771" s="4560"/>
      <c r="CO771" s="237"/>
    </row>
    <row r="772" spans="1:93" ht="18" customHeight="1">
      <c r="A772" s="5701"/>
      <c r="B772" s="4560"/>
      <c r="C772" s="5691"/>
      <c r="D772" s="5704"/>
      <c r="E772" s="5119"/>
      <c r="F772" s="5119"/>
      <c r="G772" s="3807"/>
      <c r="H772" s="3703"/>
      <c r="I772" s="3703"/>
      <c r="J772" s="3703"/>
      <c r="K772" s="3807"/>
      <c r="L772" s="3807"/>
      <c r="M772" s="3807"/>
      <c r="N772" s="3807"/>
      <c r="O772" s="3807"/>
      <c r="P772" s="3807"/>
      <c r="Q772" s="1427"/>
      <c r="R772" s="1427"/>
      <c r="S772" s="5119"/>
      <c r="T772" s="5119"/>
      <c r="U772" s="5119"/>
      <c r="V772" s="5119"/>
      <c r="W772" s="5119"/>
      <c r="X772" s="5119"/>
      <c r="Y772" s="5119"/>
      <c r="Z772" s="5119"/>
      <c r="AA772" s="5119"/>
      <c r="AB772" s="5119"/>
      <c r="AC772" s="5119"/>
      <c r="AD772" s="3326" t="s">
        <v>2035</v>
      </c>
      <c r="AE772" s="3093"/>
      <c r="AF772" s="1443" t="s">
        <v>857</v>
      </c>
      <c r="AG772" s="1443"/>
      <c r="AH772" s="3256">
        <v>3982</v>
      </c>
      <c r="AI772" s="1436" t="s">
        <v>2137</v>
      </c>
      <c r="AJ772" s="1443" t="s">
        <v>868</v>
      </c>
      <c r="AK772" s="3256" t="s">
        <v>2142</v>
      </c>
      <c r="AL772" s="1443" t="s">
        <v>340</v>
      </c>
      <c r="AM772" s="1443" t="s">
        <v>340</v>
      </c>
      <c r="AN772" s="1436" t="s">
        <v>858</v>
      </c>
      <c r="AO772" s="2245">
        <v>8</v>
      </c>
      <c r="AP772" s="2245" t="s">
        <v>859</v>
      </c>
      <c r="AQ772" s="2245">
        <v>8</v>
      </c>
      <c r="AR772" s="1436"/>
      <c r="AS772" s="1436"/>
      <c r="AT772" s="1436"/>
      <c r="AU772" s="1436"/>
      <c r="AV772" s="860"/>
      <c r="AW772" s="4560"/>
      <c r="AX772" s="4560"/>
      <c r="AY772" s="4560"/>
      <c r="CO772" s="237"/>
    </row>
    <row r="773" spans="1:93" ht="18" customHeight="1">
      <c r="A773" s="5701"/>
      <c r="B773" s="4561"/>
      <c r="C773" s="5692"/>
      <c r="D773" s="5705"/>
      <c r="E773" s="5120"/>
      <c r="F773" s="5120"/>
      <c r="G773" s="3811"/>
      <c r="H773" s="3706"/>
      <c r="I773" s="3706"/>
      <c r="J773" s="3706"/>
      <c r="K773" s="3811"/>
      <c r="L773" s="3811"/>
      <c r="M773" s="3811"/>
      <c r="N773" s="3811"/>
      <c r="O773" s="3811"/>
      <c r="P773" s="3811"/>
      <c r="Q773" s="1428"/>
      <c r="R773" s="1428"/>
      <c r="S773" s="5120"/>
      <c r="T773" s="5120"/>
      <c r="U773" s="5120"/>
      <c r="V773" s="5120"/>
      <c r="W773" s="5120"/>
      <c r="X773" s="5120"/>
      <c r="Y773" s="5120"/>
      <c r="Z773" s="5120"/>
      <c r="AA773" s="5120"/>
      <c r="AB773" s="5120"/>
      <c r="AC773" s="5120"/>
      <c r="AD773" s="3326" t="s">
        <v>2035</v>
      </c>
      <c r="AE773" s="3093"/>
      <c r="AF773" s="1443" t="s">
        <v>857</v>
      </c>
      <c r="AG773" s="1443"/>
      <c r="AH773" s="3256">
        <v>3992</v>
      </c>
      <c r="AI773" s="1436" t="s">
        <v>2137</v>
      </c>
      <c r="AJ773" s="1443" t="s">
        <v>379</v>
      </c>
      <c r="AK773" s="3256" t="s">
        <v>2142</v>
      </c>
      <c r="AL773" s="1443" t="s">
        <v>380</v>
      </c>
      <c r="AM773" s="1443" t="s">
        <v>380</v>
      </c>
      <c r="AN773" s="1436" t="s">
        <v>858</v>
      </c>
      <c r="AO773" s="2245">
        <v>2</v>
      </c>
      <c r="AP773" s="2245" t="s">
        <v>859</v>
      </c>
      <c r="AQ773" s="2245">
        <v>2</v>
      </c>
      <c r="AR773" s="1436"/>
      <c r="AS773" s="1436"/>
      <c r="AT773" s="1436"/>
      <c r="AU773" s="1436"/>
      <c r="AV773" s="860"/>
      <c r="AW773" s="4561"/>
      <c r="AX773" s="4561"/>
      <c r="AY773" s="4561"/>
      <c r="CO773" s="237"/>
    </row>
    <row r="774" spans="1:93" ht="18" customHeight="1">
      <c r="A774" s="5701"/>
      <c r="B774" s="4560" t="s">
        <v>2463</v>
      </c>
      <c r="C774" s="5691" t="s">
        <v>4742</v>
      </c>
      <c r="D774" s="5704" t="s">
        <v>3513</v>
      </c>
      <c r="E774" s="5119" t="s">
        <v>2165</v>
      </c>
      <c r="F774" s="5119" t="s">
        <v>3566</v>
      </c>
      <c r="G774" s="3807" t="s">
        <v>2028</v>
      </c>
      <c r="H774" s="3703" t="s">
        <v>2028</v>
      </c>
      <c r="I774" s="3703" t="s">
        <v>2029</v>
      </c>
      <c r="J774" s="3703" t="s">
        <v>2029</v>
      </c>
      <c r="K774" s="3807">
        <v>9</v>
      </c>
      <c r="L774" s="3807">
        <v>0</v>
      </c>
      <c r="M774" s="3807">
        <v>31</v>
      </c>
      <c r="N774" s="3807">
        <v>9</v>
      </c>
      <c r="O774" s="3807">
        <v>0</v>
      </c>
      <c r="P774" s="3807">
        <v>31</v>
      </c>
      <c r="Q774" s="1427" t="s">
        <v>2140</v>
      </c>
      <c r="R774" s="1427" t="s">
        <v>2272</v>
      </c>
      <c r="S774" s="5119">
        <v>11024</v>
      </c>
      <c r="T774" s="5119">
        <v>11024</v>
      </c>
      <c r="U774" s="5119">
        <v>15706</v>
      </c>
      <c r="V774" s="5119">
        <v>608</v>
      </c>
      <c r="W774" s="5119">
        <v>608</v>
      </c>
      <c r="X774" s="5119">
        <v>1664</v>
      </c>
      <c r="Y774" s="5119">
        <v>8</v>
      </c>
      <c r="Z774" s="5119">
        <v>2</v>
      </c>
      <c r="AA774" s="5119" t="s">
        <v>2032</v>
      </c>
      <c r="AB774" s="5119" t="s">
        <v>2033</v>
      </c>
      <c r="AC774" s="5119" t="s">
        <v>2137</v>
      </c>
      <c r="AD774" s="3322" t="s">
        <v>2035</v>
      </c>
      <c r="AE774" s="3087"/>
      <c r="AF774" s="1438" t="s">
        <v>857</v>
      </c>
      <c r="AG774" s="1438"/>
      <c r="AH774" s="3238">
        <v>3977</v>
      </c>
      <c r="AI774" s="1428" t="s">
        <v>2137</v>
      </c>
      <c r="AJ774" s="1438" t="s">
        <v>854</v>
      </c>
      <c r="AK774" s="3256" t="s">
        <v>2142</v>
      </c>
      <c r="AL774" s="1438" t="s">
        <v>1218</v>
      </c>
      <c r="AM774" s="1428" t="s">
        <v>1219</v>
      </c>
      <c r="AN774" s="1428" t="s">
        <v>858</v>
      </c>
      <c r="AO774" s="2244">
        <v>2</v>
      </c>
      <c r="AP774" s="2244" t="s">
        <v>859</v>
      </c>
      <c r="AQ774" s="2244">
        <v>2</v>
      </c>
      <c r="AR774" s="1428"/>
      <c r="AS774" s="1428"/>
      <c r="AT774" s="1428"/>
      <c r="AU774" s="1428"/>
      <c r="AV774" s="2997"/>
      <c r="AW774" s="4560" t="s">
        <v>2468</v>
      </c>
      <c r="AX774" s="4560" t="s">
        <v>2458</v>
      </c>
      <c r="AY774" s="4560"/>
      <c r="CO774" s="237"/>
    </row>
    <row r="775" spans="1:93" ht="18" customHeight="1">
      <c r="A775" s="5701"/>
      <c r="B775" s="4560"/>
      <c r="C775" s="5691"/>
      <c r="D775" s="5704"/>
      <c r="E775" s="5119"/>
      <c r="F775" s="5119"/>
      <c r="G775" s="3807"/>
      <c r="H775" s="3703"/>
      <c r="I775" s="3703"/>
      <c r="J775" s="3703"/>
      <c r="K775" s="3807"/>
      <c r="L775" s="3807"/>
      <c r="M775" s="3807"/>
      <c r="N775" s="3807"/>
      <c r="O775" s="3807"/>
      <c r="P775" s="3807"/>
      <c r="Q775" s="1427"/>
      <c r="R775" s="1427"/>
      <c r="S775" s="5119"/>
      <c r="T775" s="5119"/>
      <c r="U775" s="5119"/>
      <c r="V775" s="5119"/>
      <c r="W775" s="5119"/>
      <c r="X775" s="5119"/>
      <c r="Y775" s="5119"/>
      <c r="Z775" s="5119"/>
      <c r="AA775" s="5119"/>
      <c r="AB775" s="5119"/>
      <c r="AC775" s="5119"/>
      <c r="AD775" s="3326" t="s">
        <v>2035</v>
      </c>
      <c r="AE775" s="3093"/>
      <c r="AF775" s="1443" t="s">
        <v>857</v>
      </c>
      <c r="AG775" s="1443"/>
      <c r="AH775" s="3256">
        <v>3988</v>
      </c>
      <c r="AI775" s="1436" t="s">
        <v>2137</v>
      </c>
      <c r="AJ775" s="1443" t="s">
        <v>874</v>
      </c>
      <c r="AK775" s="3256" t="s">
        <v>2142</v>
      </c>
      <c r="AL775" s="1443" t="s">
        <v>344</v>
      </c>
      <c r="AM775" s="1443" t="s">
        <v>3545</v>
      </c>
      <c r="AN775" s="1436" t="s">
        <v>858</v>
      </c>
      <c r="AO775" s="2245">
        <v>4</v>
      </c>
      <c r="AP775" s="2245" t="s">
        <v>859</v>
      </c>
      <c r="AQ775" s="2245">
        <v>4</v>
      </c>
      <c r="AR775" s="1436">
        <v>6</v>
      </c>
      <c r="AS775" s="1436" t="s">
        <v>875</v>
      </c>
      <c r="AT775" s="1436" t="s">
        <v>859</v>
      </c>
      <c r="AU775" s="1436" t="s">
        <v>876</v>
      </c>
      <c r="AV775" s="860" t="s">
        <v>877</v>
      </c>
      <c r="AW775" s="4560"/>
      <c r="AX775" s="4560"/>
      <c r="AY775" s="4560"/>
      <c r="CO775" s="237"/>
    </row>
    <row r="776" spans="1:93" ht="18" customHeight="1">
      <c r="A776" s="5701"/>
      <c r="B776" s="4560"/>
      <c r="C776" s="5691"/>
      <c r="D776" s="5704"/>
      <c r="E776" s="5119"/>
      <c r="F776" s="5119"/>
      <c r="G776" s="3807"/>
      <c r="H776" s="3703"/>
      <c r="I776" s="3703"/>
      <c r="J776" s="3703"/>
      <c r="K776" s="3807"/>
      <c r="L776" s="3807"/>
      <c r="M776" s="3807"/>
      <c r="N776" s="3807"/>
      <c r="O776" s="3807"/>
      <c r="P776" s="3807"/>
      <c r="Q776" s="1427"/>
      <c r="R776" s="1427"/>
      <c r="S776" s="5119"/>
      <c r="T776" s="5119"/>
      <c r="U776" s="5119"/>
      <c r="V776" s="5119"/>
      <c r="W776" s="5119"/>
      <c r="X776" s="5119"/>
      <c r="Y776" s="5119"/>
      <c r="Z776" s="5119"/>
      <c r="AA776" s="5119"/>
      <c r="AB776" s="5119"/>
      <c r="AC776" s="5119"/>
      <c r="AD776" s="3326" t="s">
        <v>2035</v>
      </c>
      <c r="AE776" s="3093"/>
      <c r="AF776" s="1443" t="s">
        <v>857</v>
      </c>
      <c r="AG776" s="1443"/>
      <c r="AH776" s="3256">
        <v>3982</v>
      </c>
      <c r="AI776" s="1436" t="s">
        <v>2137</v>
      </c>
      <c r="AJ776" s="1443" t="s">
        <v>868</v>
      </c>
      <c r="AK776" s="3256" t="s">
        <v>2142</v>
      </c>
      <c r="AL776" s="1443" t="s">
        <v>340</v>
      </c>
      <c r="AM776" s="1443" t="s">
        <v>340</v>
      </c>
      <c r="AN776" s="1436" t="s">
        <v>858</v>
      </c>
      <c r="AO776" s="2245">
        <v>8</v>
      </c>
      <c r="AP776" s="2245" t="s">
        <v>859</v>
      </c>
      <c r="AQ776" s="2245">
        <v>8</v>
      </c>
      <c r="AR776" s="1436"/>
      <c r="AS776" s="1436"/>
      <c r="AT776" s="1436"/>
      <c r="AU776" s="1436"/>
      <c r="AV776" s="860"/>
      <c r="AW776" s="4560"/>
      <c r="AX776" s="4560"/>
      <c r="AY776" s="4560"/>
      <c r="CO776" s="237"/>
    </row>
    <row r="777" spans="1:93" ht="18" customHeight="1">
      <c r="A777" s="5701"/>
      <c r="B777" s="4561"/>
      <c r="C777" s="5692"/>
      <c r="D777" s="5705"/>
      <c r="E777" s="5120"/>
      <c r="F777" s="5120"/>
      <c r="G777" s="3811"/>
      <c r="H777" s="3706"/>
      <c r="I777" s="3706"/>
      <c r="J777" s="3706"/>
      <c r="K777" s="3811"/>
      <c r="L777" s="3811"/>
      <c r="M777" s="3811"/>
      <c r="N777" s="3811"/>
      <c r="O777" s="3811"/>
      <c r="P777" s="3811"/>
      <c r="Q777" s="1428"/>
      <c r="R777" s="1428"/>
      <c r="S777" s="5120"/>
      <c r="T777" s="5120"/>
      <c r="U777" s="5120"/>
      <c r="V777" s="5120"/>
      <c r="W777" s="5120"/>
      <c r="X777" s="5120"/>
      <c r="Y777" s="5120"/>
      <c r="Z777" s="5120"/>
      <c r="AA777" s="5120"/>
      <c r="AB777" s="5120"/>
      <c r="AC777" s="5120"/>
      <c r="AD777" s="3326" t="s">
        <v>2035</v>
      </c>
      <c r="AE777" s="3093"/>
      <c r="AF777" s="1443" t="s">
        <v>857</v>
      </c>
      <c r="AG777" s="1443"/>
      <c r="AH777" s="3256">
        <v>3992</v>
      </c>
      <c r="AI777" s="1436" t="s">
        <v>2137</v>
      </c>
      <c r="AJ777" s="1443" t="s">
        <v>379</v>
      </c>
      <c r="AK777" s="3256" t="s">
        <v>2142</v>
      </c>
      <c r="AL777" s="1443" t="s">
        <v>380</v>
      </c>
      <c r="AM777" s="1443" t="s">
        <v>380</v>
      </c>
      <c r="AN777" s="1436" t="s">
        <v>858</v>
      </c>
      <c r="AO777" s="2245">
        <v>2</v>
      </c>
      <c r="AP777" s="2245" t="s">
        <v>859</v>
      </c>
      <c r="AQ777" s="2245">
        <v>2</v>
      </c>
      <c r="AR777" s="1436"/>
      <c r="AS777" s="1436"/>
      <c r="AT777" s="1436"/>
      <c r="AU777" s="1436"/>
      <c r="AV777" s="860"/>
      <c r="AW777" s="4561"/>
      <c r="AX777" s="4561"/>
      <c r="AY777" s="4561"/>
      <c r="CO777" s="237"/>
    </row>
    <row r="778" spans="1:93" ht="18" customHeight="1">
      <c r="A778" s="5701"/>
      <c r="B778" s="4559" t="s">
        <v>2463</v>
      </c>
      <c r="C778" s="5698" t="s">
        <v>4725</v>
      </c>
      <c r="D778" s="5775" t="s">
        <v>3514</v>
      </c>
      <c r="E778" s="5123" t="s">
        <v>2165</v>
      </c>
      <c r="F778" s="5123" t="s">
        <v>3567</v>
      </c>
      <c r="G778" s="3807" t="s">
        <v>2028</v>
      </c>
      <c r="H778" s="3703" t="s">
        <v>2028</v>
      </c>
      <c r="I778" s="3703" t="s">
        <v>2029</v>
      </c>
      <c r="J778" s="3703" t="s">
        <v>2029</v>
      </c>
      <c r="K778" s="3807">
        <v>9</v>
      </c>
      <c r="L778" s="3807">
        <v>0</v>
      </c>
      <c r="M778" s="3807">
        <v>31</v>
      </c>
      <c r="N778" s="3807">
        <v>9</v>
      </c>
      <c r="O778" s="3807">
        <v>0</v>
      </c>
      <c r="P778" s="3807">
        <v>31</v>
      </c>
      <c r="Q778" s="1427" t="s">
        <v>2140</v>
      </c>
      <c r="R778" s="1427" t="s">
        <v>2272</v>
      </c>
      <c r="S778" s="5119">
        <v>15546</v>
      </c>
      <c r="T778" s="5119">
        <v>15546</v>
      </c>
      <c r="U778" s="5119">
        <v>23086</v>
      </c>
      <c r="V778" s="5119">
        <v>608</v>
      </c>
      <c r="W778" s="5119">
        <v>608</v>
      </c>
      <c r="X778" s="5119">
        <v>1814</v>
      </c>
      <c r="Y778" s="5119">
        <v>8</v>
      </c>
      <c r="Z778" s="5119">
        <v>2</v>
      </c>
      <c r="AA778" s="5119" t="s">
        <v>2032</v>
      </c>
      <c r="AB778" s="5119" t="s">
        <v>2033</v>
      </c>
      <c r="AC778" s="5119" t="s">
        <v>2137</v>
      </c>
      <c r="AD778" s="3322" t="s">
        <v>2035</v>
      </c>
      <c r="AE778" s="3087"/>
      <c r="AF778" s="1438" t="s">
        <v>857</v>
      </c>
      <c r="AG778" s="1438"/>
      <c r="AH778" s="3238">
        <v>3977</v>
      </c>
      <c r="AI778" s="1428" t="s">
        <v>2137</v>
      </c>
      <c r="AJ778" s="1438" t="s">
        <v>854</v>
      </c>
      <c r="AK778" s="3256" t="s">
        <v>2142</v>
      </c>
      <c r="AL778" s="1438" t="s">
        <v>1135</v>
      </c>
      <c r="AM778" s="1428" t="s">
        <v>1134</v>
      </c>
      <c r="AN778" s="1428" t="s">
        <v>858</v>
      </c>
      <c r="AO778" s="2244">
        <v>2</v>
      </c>
      <c r="AP778" s="2244" t="s">
        <v>859</v>
      </c>
      <c r="AQ778" s="2244">
        <v>2</v>
      </c>
      <c r="AR778" s="1428"/>
      <c r="AS778" s="1428"/>
      <c r="AT778" s="1428"/>
      <c r="AU778" s="1428"/>
      <c r="AV778" s="2997"/>
      <c r="AW778" s="4560" t="s">
        <v>2468</v>
      </c>
      <c r="AX778" s="4560" t="s">
        <v>2458</v>
      </c>
      <c r="AY778" s="4560"/>
      <c r="CO778" s="237"/>
    </row>
    <row r="779" spans="1:93" ht="18" customHeight="1">
      <c r="A779" s="5701"/>
      <c r="B779" s="4560"/>
      <c r="C779" s="5691"/>
      <c r="D779" s="5704"/>
      <c r="E779" s="5119"/>
      <c r="F779" s="5119"/>
      <c r="G779" s="3807"/>
      <c r="H779" s="3703"/>
      <c r="I779" s="3703"/>
      <c r="J779" s="3703"/>
      <c r="K779" s="3807"/>
      <c r="L779" s="3807"/>
      <c r="M779" s="3807"/>
      <c r="N779" s="3807"/>
      <c r="O779" s="3807"/>
      <c r="P779" s="3807"/>
      <c r="Q779" s="1427"/>
      <c r="R779" s="1427"/>
      <c r="S779" s="5119"/>
      <c r="T779" s="5119"/>
      <c r="U779" s="5119"/>
      <c r="V779" s="5119"/>
      <c r="W779" s="5119"/>
      <c r="X779" s="5119"/>
      <c r="Y779" s="5119"/>
      <c r="Z779" s="5119"/>
      <c r="AA779" s="5119"/>
      <c r="AB779" s="5119"/>
      <c r="AC779" s="5119"/>
      <c r="AD779" s="3326" t="s">
        <v>2035</v>
      </c>
      <c r="AE779" s="3093"/>
      <c r="AF779" s="1443" t="s">
        <v>857</v>
      </c>
      <c r="AG779" s="1443"/>
      <c r="AH779" s="3256">
        <v>3988</v>
      </c>
      <c r="AI779" s="1436" t="s">
        <v>2137</v>
      </c>
      <c r="AJ779" s="1443" t="s">
        <v>874</v>
      </c>
      <c r="AK779" s="3256" t="s">
        <v>2142</v>
      </c>
      <c r="AL779" s="1443" t="s">
        <v>344</v>
      </c>
      <c r="AM779" s="1443" t="s">
        <v>3545</v>
      </c>
      <c r="AN779" s="1436" t="s">
        <v>858</v>
      </c>
      <c r="AO779" s="2245">
        <v>4</v>
      </c>
      <c r="AP779" s="2245" t="s">
        <v>859</v>
      </c>
      <c r="AQ779" s="2245">
        <v>4</v>
      </c>
      <c r="AR779" s="1436">
        <v>6</v>
      </c>
      <c r="AS779" s="1436" t="s">
        <v>875</v>
      </c>
      <c r="AT779" s="1436" t="s">
        <v>859</v>
      </c>
      <c r="AU779" s="1436" t="s">
        <v>876</v>
      </c>
      <c r="AV779" s="860" t="s">
        <v>877</v>
      </c>
      <c r="AW779" s="4560"/>
      <c r="AX779" s="4560"/>
      <c r="AY779" s="4560"/>
      <c r="CO779" s="237"/>
    </row>
    <row r="780" spans="1:93" ht="18" customHeight="1">
      <c r="A780" s="5701"/>
      <c r="B780" s="4560"/>
      <c r="C780" s="5691"/>
      <c r="D780" s="5704"/>
      <c r="E780" s="5119"/>
      <c r="F780" s="5119"/>
      <c r="G780" s="3807"/>
      <c r="H780" s="3703"/>
      <c r="I780" s="3703"/>
      <c r="J780" s="3703"/>
      <c r="K780" s="3807"/>
      <c r="L780" s="3807"/>
      <c r="M780" s="3807"/>
      <c r="N780" s="3807"/>
      <c r="O780" s="3807"/>
      <c r="P780" s="3807"/>
      <c r="Q780" s="1427"/>
      <c r="R780" s="1427"/>
      <c r="S780" s="5119"/>
      <c r="T780" s="5119"/>
      <c r="U780" s="5119"/>
      <c r="V780" s="5119"/>
      <c r="W780" s="5119"/>
      <c r="X780" s="5119"/>
      <c r="Y780" s="5119"/>
      <c r="Z780" s="5119"/>
      <c r="AA780" s="5119"/>
      <c r="AB780" s="5119"/>
      <c r="AC780" s="5119"/>
      <c r="AD780" s="3326" t="s">
        <v>2035</v>
      </c>
      <c r="AE780" s="3093"/>
      <c r="AF780" s="1443" t="s">
        <v>857</v>
      </c>
      <c r="AG780" s="1443"/>
      <c r="AH780" s="3256">
        <v>3982</v>
      </c>
      <c r="AI780" s="1436" t="s">
        <v>2137</v>
      </c>
      <c r="AJ780" s="1443" t="s">
        <v>868</v>
      </c>
      <c r="AK780" s="3256" t="s">
        <v>2142</v>
      </c>
      <c r="AL780" s="1443" t="s">
        <v>340</v>
      </c>
      <c r="AM780" s="1443" t="s">
        <v>340</v>
      </c>
      <c r="AN780" s="1436" t="s">
        <v>858</v>
      </c>
      <c r="AO780" s="2245">
        <v>8</v>
      </c>
      <c r="AP780" s="2245" t="s">
        <v>859</v>
      </c>
      <c r="AQ780" s="2245">
        <v>8</v>
      </c>
      <c r="AR780" s="1436"/>
      <c r="AS780" s="1436"/>
      <c r="AT780" s="1436"/>
      <c r="AU780" s="1436"/>
      <c r="AV780" s="860"/>
      <c r="AW780" s="4560"/>
      <c r="AX780" s="4560"/>
      <c r="AY780" s="4560"/>
      <c r="CO780" s="237"/>
    </row>
    <row r="781" spans="1:93" ht="18" customHeight="1" thickBot="1">
      <c r="A781" s="5789"/>
      <c r="B781" s="5662"/>
      <c r="C781" s="5699"/>
      <c r="D781" s="5776"/>
      <c r="E781" s="5473"/>
      <c r="F781" s="5473"/>
      <c r="G781" s="3811"/>
      <c r="H781" s="3706"/>
      <c r="I781" s="3706"/>
      <c r="J781" s="3706"/>
      <c r="K781" s="3811"/>
      <c r="L781" s="3811"/>
      <c r="M781" s="3811"/>
      <c r="N781" s="3811"/>
      <c r="O781" s="3811"/>
      <c r="P781" s="3811"/>
      <c r="Q781" s="1428"/>
      <c r="R781" s="1428"/>
      <c r="S781" s="5120"/>
      <c r="T781" s="5120"/>
      <c r="U781" s="5120"/>
      <c r="V781" s="5120"/>
      <c r="W781" s="5120"/>
      <c r="X781" s="5120"/>
      <c r="Y781" s="5120"/>
      <c r="Z781" s="5120"/>
      <c r="AA781" s="5120"/>
      <c r="AB781" s="5120"/>
      <c r="AC781" s="5120"/>
      <c r="AD781" s="3326" t="s">
        <v>2035</v>
      </c>
      <c r="AE781" s="3093"/>
      <c r="AF781" s="1443" t="s">
        <v>857</v>
      </c>
      <c r="AG781" s="1443"/>
      <c r="AH781" s="3256">
        <v>3992</v>
      </c>
      <c r="AI781" s="1436" t="s">
        <v>2137</v>
      </c>
      <c r="AJ781" s="1443" t="s">
        <v>379</v>
      </c>
      <c r="AK781" s="3256" t="s">
        <v>2142</v>
      </c>
      <c r="AL781" s="1443" t="s">
        <v>380</v>
      </c>
      <c r="AM781" s="1443" t="s">
        <v>380</v>
      </c>
      <c r="AN781" s="1436" t="s">
        <v>858</v>
      </c>
      <c r="AO781" s="2245">
        <v>2</v>
      </c>
      <c r="AP781" s="2245" t="s">
        <v>859</v>
      </c>
      <c r="AQ781" s="2245">
        <v>2</v>
      </c>
      <c r="AR781" s="1436"/>
      <c r="AS781" s="1436"/>
      <c r="AT781" s="1436"/>
      <c r="AU781" s="1436"/>
      <c r="AV781" s="860"/>
      <c r="AW781" s="4561"/>
      <c r="AX781" s="4561"/>
      <c r="AY781" s="4561"/>
      <c r="CO781" s="237"/>
    </row>
    <row r="782" spans="1:93" ht="33" customHeight="1">
      <c r="A782" s="5196" t="s">
        <v>5696</v>
      </c>
      <c r="B782" s="5791" t="s">
        <v>2463</v>
      </c>
      <c r="C782" s="5691" t="s">
        <v>5109</v>
      </c>
      <c r="D782" s="5777" t="s">
        <v>5689</v>
      </c>
      <c r="E782" s="4216" t="s">
        <v>2144</v>
      </c>
      <c r="F782" s="4216" t="s">
        <v>5690</v>
      </c>
      <c r="G782" s="3807" t="s">
        <v>2028</v>
      </c>
      <c r="H782" s="3807" t="s">
        <v>2028</v>
      </c>
      <c r="I782" s="3807" t="s">
        <v>2029</v>
      </c>
      <c r="J782" s="3807" t="s">
        <v>2029</v>
      </c>
      <c r="K782" s="3807">
        <v>6</v>
      </c>
      <c r="L782" s="3807">
        <v>0</v>
      </c>
      <c r="M782" s="3807">
        <v>31</v>
      </c>
      <c r="N782" s="3807">
        <v>6</v>
      </c>
      <c r="O782" s="3807">
        <v>0</v>
      </c>
      <c r="P782" s="3807">
        <v>31</v>
      </c>
      <c r="Q782" s="3807" t="s">
        <v>2140</v>
      </c>
      <c r="R782" s="3807" t="s">
        <v>2272</v>
      </c>
      <c r="S782" s="5119">
        <v>5163</v>
      </c>
      <c r="T782" s="5119">
        <v>5163</v>
      </c>
      <c r="U782" s="5119">
        <v>12542</v>
      </c>
      <c r="V782" s="5119">
        <v>384</v>
      </c>
      <c r="W782" s="5119">
        <v>384</v>
      </c>
      <c r="X782" s="5119">
        <v>1472</v>
      </c>
      <c r="Y782" s="5119">
        <v>4</v>
      </c>
      <c r="Z782" s="5119">
        <v>2</v>
      </c>
      <c r="AA782" s="5119" t="s">
        <v>2032</v>
      </c>
      <c r="AB782" s="5119" t="s">
        <v>2033</v>
      </c>
      <c r="AC782" s="5119" t="s">
        <v>2137</v>
      </c>
      <c r="AD782" s="3322" t="s">
        <v>2035</v>
      </c>
      <c r="AE782" s="3087"/>
      <c r="AF782" s="2723" t="s">
        <v>857</v>
      </c>
      <c r="AG782" s="2723"/>
      <c r="AH782" s="3238">
        <v>3977</v>
      </c>
      <c r="AI782" s="2714" t="s">
        <v>2137</v>
      </c>
      <c r="AJ782" s="2723" t="s">
        <v>854</v>
      </c>
      <c r="AK782" s="3256" t="s">
        <v>2142</v>
      </c>
      <c r="AL782" s="2723" t="s">
        <v>1135</v>
      </c>
      <c r="AM782" s="2714" t="s">
        <v>5201</v>
      </c>
      <c r="AN782" s="2714" t="s">
        <v>858</v>
      </c>
      <c r="AO782" s="2714">
        <v>2</v>
      </c>
      <c r="AP782" s="2714" t="s">
        <v>859</v>
      </c>
      <c r="AQ782" s="2714">
        <v>2</v>
      </c>
      <c r="AR782" s="2714"/>
      <c r="AS782" s="2714"/>
      <c r="AT782" s="2714"/>
      <c r="AU782" s="2714"/>
      <c r="AV782" s="2997"/>
      <c r="AW782" s="4560" t="s">
        <v>2466</v>
      </c>
      <c r="AX782" s="4560" t="s">
        <v>2458</v>
      </c>
      <c r="AY782" s="4560"/>
      <c r="CO782" s="237"/>
    </row>
    <row r="783" spans="1:93" ht="33" customHeight="1" thickBot="1">
      <c r="A783" s="5706"/>
      <c r="B783" s="5792"/>
      <c r="C783" s="5692"/>
      <c r="D783" s="5778"/>
      <c r="E783" s="4151"/>
      <c r="F783" s="4151"/>
      <c r="G783" s="3811"/>
      <c r="H783" s="3811"/>
      <c r="I783" s="3811"/>
      <c r="J783" s="3811"/>
      <c r="K783" s="3811"/>
      <c r="L783" s="3811"/>
      <c r="M783" s="3811"/>
      <c r="N783" s="3811"/>
      <c r="O783" s="3811"/>
      <c r="P783" s="3811"/>
      <c r="Q783" s="3811"/>
      <c r="R783" s="3811"/>
      <c r="S783" s="5120"/>
      <c r="T783" s="5120"/>
      <c r="U783" s="5120"/>
      <c r="V783" s="5120"/>
      <c r="W783" s="5120"/>
      <c r="X783" s="5120"/>
      <c r="Y783" s="5120"/>
      <c r="Z783" s="5120"/>
      <c r="AA783" s="5120"/>
      <c r="AB783" s="5120"/>
      <c r="AC783" s="5120"/>
      <c r="AD783" s="3326" t="s">
        <v>2035</v>
      </c>
      <c r="AE783" s="3093"/>
      <c r="AF783" s="2729" t="s">
        <v>857</v>
      </c>
      <c r="AG783" s="2729"/>
      <c r="AH783" s="3256">
        <v>3992</v>
      </c>
      <c r="AI783" s="2722" t="s">
        <v>2137</v>
      </c>
      <c r="AJ783" s="2729" t="s">
        <v>379</v>
      </c>
      <c r="AK783" s="2722" t="s">
        <v>2142</v>
      </c>
      <c r="AL783" s="2724" t="s">
        <v>3055</v>
      </c>
      <c r="AM783" s="2713" t="s">
        <v>3055</v>
      </c>
      <c r="AN783" s="2722" t="s">
        <v>858</v>
      </c>
      <c r="AO783" s="2722">
        <v>2</v>
      </c>
      <c r="AP783" s="2722" t="s">
        <v>859</v>
      </c>
      <c r="AQ783" s="2722">
        <v>2</v>
      </c>
      <c r="AR783" s="2722"/>
      <c r="AS783" s="2722"/>
      <c r="AT783" s="2722"/>
      <c r="AU783" s="2722"/>
      <c r="AV783" s="860"/>
      <c r="AW783" s="4561"/>
      <c r="AX783" s="4561"/>
      <c r="AY783" s="4561"/>
      <c r="CO783" s="237"/>
    </row>
    <row r="784" spans="1:93" s="263" customFormat="1" ht="21.75" customHeight="1">
      <c r="A784" s="5707" t="s">
        <v>4113</v>
      </c>
      <c r="B784" s="821" t="s">
        <v>2463</v>
      </c>
      <c r="C784" s="852" t="s">
        <v>3673</v>
      </c>
      <c r="D784" s="1059" t="s">
        <v>1248</v>
      </c>
      <c r="E784" s="203" t="s">
        <v>2138</v>
      </c>
      <c r="F784" s="203" t="s">
        <v>2270</v>
      </c>
      <c r="G784" s="273" t="s">
        <v>2028</v>
      </c>
      <c r="H784" s="273" t="s">
        <v>2028</v>
      </c>
      <c r="I784" s="273" t="s">
        <v>2029</v>
      </c>
      <c r="J784" s="273" t="s">
        <v>2029</v>
      </c>
      <c r="K784" s="273">
        <v>6</v>
      </c>
      <c r="L784" s="273">
        <v>0</v>
      </c>
      <c r="M784" s="273">
        <v>12</v>
      </c>
      <c r="N784" s="273">
        <v>6</v>
      </c>
      <c r="O784" s="273">
        <v>0</v>
      </c>
      <c r="P784" s="273">
        <v>12</v>
      </c>
      <c r="Q784" s="273" t="s">
        <v>2140</v>
      </c>
      <c r="R784" s="273" t="s">
        <v>2141</v>
      </c>
      <c r="S784" s="203">
        <v>128</v>
      </c>
      <c r="T784" s="203">
        <v>128</v>
      </c>
      <c r="U784" s="203">
        <v>608</v>
      </c>
      <c r="V784" s="1039">
        <v>64</v>
      </c>
      <c r="W784" s="203">
        <v>64</v>
      </c>
      <c r="X784" s="203">
        <v>320</v>
      </c>
      <c r="Y784" s="203">
        <v>1</v>
      </c>
      <c r="Z784" s="203">
        <v>1</v>
      </c>
      <c r="AA784" s="203" t="s">
        <v>2136</v>
      </c>
      <c r="AB784" s="203" t="s">
        <v>2136</v>
      </c>
      <c r="AC784" s="203" t="s">
        <v>2137</v>
      </c>
      <c r="AD784" s="3338" t="s">
        <v>2035</v>
      </c>
      <c r="AE784" s="203"/>
      <c r="AF784" s="265" t="s">
        <v>857</v>
      </c>
      <c r="AG784" s="265"/>
      <c r="AH784" s="853">
        <v>3978</v>
      </c>
      <c r="AI784" s="853" t="s">
        <v>2137</v>
      </c>
      <c r="AJ784" s="203" t="s">
        <v>854</v>
      </c>
      <c r="AK784" s="853" t="s">
        <v>2142</v>
      </c>
      <c r="AL784" s="265" t="s">
        <v>1219</v>
      </c>
      <c r="AM784" s="853" t="s">
        <v>856</v>
      </c>
      <c r="AN784" s="853" t="s">
        <v>858</v>
      </c>
      <c r="AO784" s="853">
        <v>2</v>
      </c>
      <c r="AP784" s="853" t="s">
        <v>859</v>
      </c>
      <c r="AQ784" s="853">
        <v>2</v>
      </c>
      <c r="AR784" s="854"/>
      <c r="AS784" s="854"/>
      <c r="AT784" s="854"/>
      <c r="AU784" s="854"/>
      <c r="AV784" s="3000"/>
      <c r="AW784" s="821" t="s">
        <v>2451</v>
      </c>
      <c r="AX784" s="821" t="s">
        <v>2471</v>
      </c>
      <c r="AY784" s="821"/>
      <c r="AZ784" s="253"/>
      <c r="BA784" s="253"/>
      <c r="BB784" s="253"/>
      <c r="BC784" s="253"/>
      <c r="BD784" s="253"/>
      <c r="BE784" s="253"/>
      <c r="BF784" s="253"/>
      <c r="BG784" s="253"/>
      <c r="BH784" s="253"/>
      <c r="BI784" s="253"/>
      <c r="BJ784" s="253"/>
      <c r="BK784" s="253"/>
      <c r="BL784" s="253"/>
      <c r="BM784" s="253"/>
      <c r="BN784" s="253"/>
      <c r="BO784" s="253"/>
      <c r="BP784" s="253"/>
      <c r="BQ784" s="253"/>
      <c r="BR784" s="253"/>
      <c r="BS784" s="253"/>
      <c r="BT784" s="253"/>
      <c r="BU784" s="253"/>
      <c r="BV784" s="253"/>
      <c r="BW784" s="253"/>
      <c r="BX784" s="253"/>
      <c r="BY784" s="253"/>
      <c r="BZ784" s="253"/>
      <c r="CA784" s="253"/>
      <c r="CB784" s="253"/>
      <c r="CC784" s="253"/>
      <c r="CD784" s="253"/>
      <c r="CE784" s="253"/>
      <c r="CF784" s="253"/>
      <c r="CG784" s="253"/>
      <c r="CH784" s="253"/>
      <c r="CI784" s="253"/>
      <c r="CJ784" s="253"/>
      <c r="CK784" s="253"/>
      <c r="CL784" s="253"/>
      <c r="CM784" s="253"/>
      <c r="CN784" s="253"/>
    </row>
    <row r="785" spans="1:93" s="263" customFormat="1" ht="21.75" customHeight="1">
      <c r="A785" s="5708"/>
      <c r="B785" s="1027" t="s">
        <v>2463</v>
      </c>
      <c r="C785" s="1486" t="s">
        <v>3674</v>
      </c>
      <c r="D785" s="1063" t="s">
        <v>13</v>
      </c>
      <c r="E785" s="1045" t="s">
        <v>2138</v>
      </c>
      <c r="F785" s="1045" t="s">
        <v>2271</v>
      </c>
      <c r="G785" s="1034" t="s">
        <v>2028</v>
      </c>
      <c r="H785" s="1034" t="s">
        <v>2028</v>
      </c>
      <c r="I785" s="1034" t="s">
        <v>2029</v>
      </c>
      <c r="J785" s="1034" t="s">
        <v>2029</v>
      </c>
      <c r="K785" s="1034">
        <v>6</v>
      </c>
      <c r="L785" s="1034">
        <v>0</v>
      </c>
      <c r="M785" s="1034">
        <v>12</v>
      </c>
      <c r="N785" s="1034">
        <v>6</v>
      </c>
      <c r="O785" s="1034">
        <v>0</v>
      </c>
      <c r="P785" s="1034">
        <v>12</v>
      </c>
      <c r="Q785" s="1034" t="s">
        <v>2140</v>
      </c>
      <c r="R785" s="1034" t="s">
        <v>2272</v>
      </c>
      <c r="S785" s="1035">
        <v>128</v>
      </c>
      <c r="T785" s="1035">
        <v>128</v>
      </c>
      <c r="U785" s="1035">
        <v>1216</v>
      </c>
      <c r="V785" s="1045">
        <v>64</v>
      </c>
      <c r="W785" s="1045">
        <v>64</v>
      </c>
      <c r="X785" s="1035">
        <v>320</v>
      </c>
      <c r="Y785" s="1045">
        <v>1</v>
      </c>
      <c r="Z785" s="1045">
        <v>1</v>
      </c>
      <c r="AA785" s="1045" t="s">
        <v>2136</v>
      </c>
      <c r="AB785" s="1045" t="s">
        <v>2136</v>
      </c>
      <c r="AC785" s="1045" t="s">
        <v>2137</v>
      </c>
      <c r="AD785" s="3326" t="s">
        <v>2035</v>
      </c>
      <c r="AE785" s="3093"/>
      <c r="AF785" s="122" t="s">
        <v>857</v>
      </c>
      <c r="AG785" s="122"/>
      <c r="AH785" s="123">
        <v>3978</v>
      </c>
      <c r="AI785" s="123" t="s">
        <v>2137</v>
      </c>
      <c r="AJ785" s="1045" t="s">
        <v>854</v>
      </c>
      <c r="AK785" s="123" t="s">
        <v>2142</v>
      </c>
      <c r="AL785" s="122" t="s">
        <v>164</v>
      </c>
      <c r="AM785" s="123" t="s">
        <v>856</v>
      </c>
      <c r="AN785" s="123" t="s">
        <v>858</v>
      </c>
      <c r="AO785" s="123">
        <v>2</v>
      </c>
      <c r="AP785" s="123" t="s">
        <v>859</v>
      </c>
      <c r="AQ785" s="123">
        <v>2</v>
      </c>
      <c r="AR785" s="855"/>
      <c r="AS785" s="855"/>
      <c r="AT785" s="855"/>
      <c r="AU785" s="855"/>
      <c r="AV785" s="3001"/>
      <c r="AW785" s="825" t="s">
        <v>2451</v>
      </c>
      <c r="AX785" s="825" t="s">
        <v>2471</v>
      </c>
      <c r="AY785" s="825"/>
      <c r="AZ785" s="253"/>
      <c r="BA785" s="253"/>
      <c r="BB785" s="253"/>
      <c r="BC785" s="253"/>
      <c r="BD785" s="253"/>
      <c r="BE785" s="253"/>
      <c r="BF785" s="253"/>
      <c r="BG785" s="253"/>
      <c r="BH785" s="253"/>
      <c r="BI785" s="253"/>
      <c r="BJ785" s="253"/>
      <c r="BK785" s="253"/>
      <c r="BL785" s="253"/>
      <c r="BM785" s="253"/>
      <c r="BN785" s="253"/>
      <c r="BO785" s="253"/>
      <c r="BP785" s="253"/>
      <c r="BQ785" s="253"/>
      <c r="BR785" s="253"/>
      <c r="BS785" s="253"/>
      <c r="BT785" s="253"/>
      <c r="BU785" s="253"/>
      <c r="BV785" s="253"/>
      <c r="BW785" s="253"/>
      <c r="BX785" s="253"/>
      <c r="BY785" s="253"/>
      <c r="BZ785" s="253"/>
      <c r="CA785" s="253"/>
      <c r="CB785" s="253"/>
      <c r="CC785" s="253"/>
      <c r="CD785" s="253"/>
      <c r="CE785" s="253"/>
      <c r="CF785" s="253"/>
      <c r="CG785" s="253"/>
      <c r="CH785" s="253"/>
      <c r="CI785" s="253"/>
      <c r="CJ785" s="253"/>
      <c r="CK785" s="253"/>
      <c r="CL785" s="253"/>
      <c r="CM785" s="253"/>
      <c r="CN785" s="253"/>
    </row>
    <row r="786" spans="1:93" s="263" customFormat="1" ht="21.75" customHeight="1">
      <c r="A786" s="5708"/>
      <c r="B786" s="1027" t="s">
        <v>2463</v>
      </c>
      <c r="C786" s="1486" t="s">
        <v>3675</v>
      </c>
      <c r="D786" s="1059" t="s">
        <v>14</v>
      </c>
      <c r="E786" s="1045" t="s">
        <v>2138</v>
      </c>
      <c r="F786" s="1045" t="s">
        <v>2273</v>
      </c>
      <c r="G786" s="1034" t="s">
        <v>2028</v>
      </c>
      <c r="H786" s="1034" t="s">
        <v>2028</v>
      </c>
      <c r="I786" s="1034" t="s">
        <v>2029</v>
      </c>
      <c r="J786" s="1034" t="s">
        <v>2029</v>
      </c>
      <c r="K786" s="1034">
        <v>6</v>
      </c>
      <c r="L786" s="1034">
        <v>0</v>
      </c>
      <c r="M786" s="1034">
        <v>12</v>
      </c>
      <c r="N786" s="1034">
        <v>6</v>
      </c>
      <c r="O786" s="1034">
        <v>0</v>
      </c>
      <c r="P786" s="1034">
        <v>12</v>
      </c>
      <c r="Q786" s="1034" t="s">
        <v>2140</v>
      </c>
      <c r="R786" s="1034" t="s">
        <v>2272</v>
      </c>
      <c r="S786" s="1035">
        <v>384</v>
      </c>
      <c r="T786" s="1035">
        <v>384</v>
      </c>
      <c r="U786" s="1035">
        <v>2400</v>
      </c>
      <c r="V786" s="1035">
        <v>128</v>
      </c>
      <c r="W786" s="1035">
        <v>128</v>
      </c>
      <c r="X786" s="1035">
        <v>320</v>
      </c>
      <c r="Y786" s="1045">
        <v>1</v>
      </c>
      <c r="Z786" s="1045">
        <v>1</v>
      </c>
      <c r="AA786" s="1045" t="s">
        <v>2136</v>
      </c>
      <c r="AB786" s="1045" t="s">
        <v>2136</v>
      </c>
      <c r="AC786" s="1045" t="s">
        <v>2137</v>
      </c>
      <c r="AD786" s="3326" t="s">
        <v>2035</v>
      </c>
      <c r="AE786" s="3093"/>
      <c r="AF786" s="122" t="s">
        <v>857</v>
      </c>
      <c r="AG786" s="122"/>
      <c r="AH786" s="123">
        <v>3978</v>
      </c>
      <c r="AI786" s="123" t="s">
        <v>2137</v>
      </c>
      <c r="AJ786" s="1045" t="s">
        <v>854</v>
      </c>
      <c r="AK786" s="123" t="s">
        <v>2142</v>
      </c>
      <c r="AL786" s="122" t="s">
        <v>165</v>
      </c>
      <c r="AM786" s="123" t="s">
        <v>856</v>
      </c>
      <c r="AN786" s="123" t="s">
        <v>858</v>
      </c>
      <c r="AO786" s="123">
        <v>2</v>
      </c>
      <c r="AP786" s="123" t="s">
        <v>859</v>
      </c>
      <c r="AQ786" s="123">
        <v>2</v>
      </c>
      <c r="AR786" s="855"/>
      <c r="AS786" s="855"/>
      <c r="AT786" s="855"/>
      <c r="AU786" s="855"/>
      <c r="AV786" s="3001"/>
      <c r="AW786" s="825" t="s">
        <v>2451</v>
      </c>
      <c r="AX786" s="825" t="s">
        <v>2471</v>
      </c>
      <c r="AY786" s="825"/>
      <c r="AZ786" s="253"/>
      <c r="BA786" s="253"/>
      <c r="BB786" s="253"/>
      <c r="BC786" s="253"/>
      <c r="BD786" s="253"/>
      <c r="BE786" s="253"/>
      <c r="BF786" s="253"/>
      <c r="BG786" s="253"/>
      <c r="BH786" s="253"/>
      <c r="BI786" s="253"/>
      <c r="BJ786" s="253"/>
      <c r="BK786" s="253"/>
      <c r="BL786" s="253"/>
      <c r="BM786" s="253"/>
      <c r="BN786" s="253"/>
      <c r="BO786" s="253"/>
      <c r="BP786" s="253"/>
      <c r="BQ786" s="253"/>
      <c r="BR786" s="253"/>
      <c r="BS786" s="253"/>
      <c r="BT786" s="253"/>
      <c r="BU786" s="253"/>
      <c r="BV786" s="253"/>
      <c r="BW786" s="253"/>
      <c r="BX786" s="253"/>
      <c r="BY786" s="253"/>
      <c r="BZ786" s="253"/>
      <c r="CA786" s="253"/>
      <c r="CB786" s="253"/>
      <c r="CC786" s="253"/>
      <c r="CD786" s="253"/>
      <c r="CE786" s="253"/>
      <c r="CF786" s="253"/>
      <c r="CG786" s="253"/>
      <c r="CH786" s="253"/>
      <c r="CI786" s="253"/>
      <c r="CJ786" s="253"/>
      <c r="CK786" s="253"/>
      <c r="CL786" s="253"/>
      <c r="CM786" s="253"/>
      <c r="CN786" s="253"/>
    </row>
    <row r="787" spans="1:93" s="263" customFormat="1" ht="21.75" customHeight="1">
      <c r="A787" s="5708"/>
      <c r="B787" s="1027" t="s">
        <v>2463</v>
      </c>
      <c r="C787" s="861" t="s">
        <v>3676</v>
      </c>
      <c r="D787" s="1063" t="s">
        <v>15</v>
      </c>
      <c r="E787" s="1045" t="s">
        <v>2138</v>
      </c>
      <c r="F787" s="1045" t="s">
        <v>2274</v>
      </c>
      <c r="G787" s="1034" t="s">
        <v>2028</v>
      </c>
      <c r="H787" s="1034" t="s">
        <v>2028</v>
      </c>
      <c r="I787" s="1034" t="s">
        <v>2029</v>
      </c>
      <c r="J787" s="1034" t="s">
        <v>2029</v>
      </c>
      <c r="K787" s="1034">
        <v>6</v>
      </c>
      <c r="L787" s="1034">
        <v>0</v>
      </c>
      <c r="M787" s="1034">
        <v>12</v>
      </c>
      <c r="N787" s="1034">
        <v>6</v>
      </c>
      <c r="O787" s="1034">
        <v>0</v>
      </c>
      <c r="P787" s="1034">
        <v>12</v>
      </c>
      <c r="Q787" s="1034" t="s">
        <v>2140</v>
      </c>
      <c r="R787" s="1034" t="s">
        <v>2272</v>
      </c>
      <c r="S787" s="1045">
        <v>384</v>
      </c>
      <c r="T787" s="1045">
        <v>384</v>
      </c>
      <c r="U787" s="1045">
        <v>3616</v>
      </c>
      <c r="V787" s="1045">
        <v>128</v>
      </c>
      <c r="W787" s="1045">
        <v>128</v>
      </c>
      <c r="X787" s="1045">
        <v>320</v>
      </c>
      <c r="Y787" s="1045">
        <v>1</v>
      </c>
      <c r="Z787" s="1045">
        <v>1</v>
      </c>
      <c r="AA787" s="1045" t="s">
        <v>2136</v>
      </c>
      <c r="AB787" s="1045" t="s">
        <v>2136</v>
      </c>
      <c r="AC787" s="1045" t="s">
        <v>2137</v>
      </c>
      <c r="AD787" s="3326" t="s">
        <v>2035</v>
      </c>
      <c r="AE787" s="3093"/>
      <c r="AF787" s="122" t="s">
        <v>857</v>
      </c>
      <c r="AG787" s="122"/>
      <c r="AH787" s="123">
        <v>3978</v>
      </c>
      <c r="AI787" s="123" t="s">
        <v>2137</v>
      </c>
      <c r="AJ787" s="1045" t="s">
        <v>854</v>
      </c>
      <c r="AK787" s="123" t="s">
        <v>2142</v>
      </c>
      <c r="AL787" s="122" t="s">
        <v>166</v>
      </c>
      <c r="AM787" s="123" t="s">
        <v>856</v>
      </c>
      <c r="AN787" s="123" t="s">
        <v>858</v>
      </c>
      <c r="AO787" s="123">
        <v>2</v>
      </c>
      <c r="AP787" s="123" t="s">
        <v>859</v>
      </c>
      <c r="AQ787" s="123">
        <v>2</v>
      </c>
      <c r="AR787" s="855"/>
      <c r="AS787" s="855"/>
      <c r="AT787" s="855"/>
      <c r="AU787" s="855"/>
      <c r="AV787" s="3001"/>
      <c r="AW787" s="825" t="s">
        <v>2451</v>
      </c>
      <c r="AX787" s="825" t="s">
        <v>2754</v>
      </c>
      <c r="AY787" s="825"/>
      <c r="AZ787" s="253"/>
      <c r="BA787" s="253"/>
      <c r="BB787" s="253"/>
      <c r="BC787" s="253"/>
      <c r="BD787" s="253"/>
      <c r="BE787" s="253"/>
      <c r="BF787" s="253"/>
      <c r="BG787" s="253"/>
      <c r="BH787" s="253"/>
      <c r="BI787" s="253"/>
      <c r="BJ787" s="253"/>
      <c r="BK787" s="253"/>
      <c r="BL787" s="253"/>
      <c r="BM787" s="253"/>
      <c r="BN787" s="253"/>
      <c r="BO787" s="253"/>
      <c r="BP787" s="253"/>
      <c r="BQ787" s="253"/>
      <c r="BR787" s="253"/>
      <c r="BS787" s="253"/>
      <c r="BT787" s="253"/>
      <c r="BU787" s="253"/>
      <c r="BV787" s="253"/>
      <c r="BW787" s="253"/>
      <c r="BX787" s="253"/>
      <c r="BY787" s="253"/>
      <c r="BZ787" s="253"/>
      <c r="CA787" s="253"/>
      <c r="CB787" s="253"/>
      <c r="CC787" s="253"/>
      <c r="CD787" s="253"/>
      <c r="CE787" s="253"/>
      <c r="CF787" s="253"/>
      <c r="CG787" s="253"/>
      <c r="CH787" s="253"/>
      <c r="CI787" s="253"/>
      <c r="CJ787" s="253"/>
      <c r="CK787" s="253"/>
      <c r="CL787" s="253"/>
      <c r="CM787" s="253"/>
      <c r="CN787" s="253"/>
    </row>
    <row r="788" spans="1:93" s="239" customFormat="1" ht="21.75" customHeight="1">
      <c r="A788" s="5708"/>
      <c r="B788" s="1027" t="s">
        <v>2463</v>
      </c>
      <c r="C788" s="1487" t="s">
        <v>3677</v>
      </c>
      <c r="D788" s="1058" t="s">
        <v>244</v>
      </c>
      <c r="E788" s="1036" t="s">
        <v>2138</v>
      </c>
      <c r="F788" s="1036" t="s">
        <v>2275</v>
      </c>
      <c r="G788" s="1024" t="s">
        <v>2028</v>
      </c>
      <c r="H788" s="1024" t="s">
        <v>2028</v>
      </c>
      <c r="I788" s="1024" t="s">
        <v>2029</v>
      </c>
      <c r="J788" s="1024" t="s">
        <v>2029</v>
      </c>
      <c r="K788" s="1024">
        <v>6</v>
      </c>
      <c r="L788" s="1024">
        <v>0</v>
      </c>
      <c r="M788" s="1024">
        <v>12</v>
      </c>
      <c r="N788" s="1024">
        <v>6</v>
      </c>
      <c r="O788" s="1024">
        <v>0</v>
      </c>
      <c r="P788" s="1024">
        <v>12</v>
      </c>
      <c r="Q788" s="1024" t="s">
        <v>2140</v>
      </c>
      <c r="R788" s="1024" t="s">
        <v>2272</v>
      </c>
      <c r="S788" s="1036">
        <v>385</v>
      </c>
      <c r="T788" s="1036">
        <v>385</v>
      </c>
      <c r="U788" s="1040">
        <v>4906</v>
      </c>
      <c r="V788" s="1040">
        <v>128</v>
      </c>
      <c r="W788" s="1040">
        <v>128</v>
      </c>
      <c r="X788" s="1040">
        <v>640</v>
      </c>
      <c r="Y788" s="1036">
        <v>1</v>
      </c>
      <c r="Z788" s="1036">
        <v>1</v>
      </c>
      <c r="AA788" s="1036" t="s">
        <v>2136</v>
      </c>
      <c r="AB788" s="1036" t="s">
        <v>2136</v>
      </c>
      <c r="AC788" s="1036" t="s">
        <v>2137</v>
      </c>
      <c r="AD788" s="3322" t="s">
        <v>2035</v>
      </c>
      <c r="AE788" s="3087"/>
      <c r="AF788" s="1036" t="s">
        <v>857</v>
      </c>
      <c r="AG788" s="1036"/>
      <c r="AH788" s="3238">
        <v>3978</v>
      </c>
      <c r="AI788" s="1024" t="s">
        <v>2137</v>
      </c>
      <c r="AJ788" s="1036" t="s">
        <v>854</v>
      </c>
      <c r="AK788" s="123" t="s">
        <v>2142</v>
      </c>
      <c r="AL788" s="1036" t="s">
        <v>1218</v>
      </c>
      <c r="AM788" s="1024" t="s">
        <v>1219</v>
      </c>
      <c r="AN788" s="1024" t="s">
        <v>858</v>
      </c>
      <c r="AO788" s="1024">
        <v>2</v>
      </c>
      <c r="AP788" s="1024" t="s">
        <v>859</v>
      </c>
      <c r="AQ788" s="1024">
        <v>2</v>
      </c>
      <c r="AR788" s="1024"/>
      <c r="AS788" s="1024"/>
      <c r="AT788" s="1024"/>
      <c r="AU788" s="1024"/>
      <c r="AV788" s="2997"/>
      <c r="AW788" s="3133" t="s">
        <v>2451</v>
      </c>
      <c r="AX788" s="1027" t="s">
        <v>2471</v>
      </c>
      <c r="AY788" s="1027"/>
    </row>
    <row r="789" spans="1:93" s="239" customFormat="1" ht="21.75" customHeight="1">
      <c r="A789" s="5708"/>
      <c r="B789" s="1027" t="s">
        <v>2463</v>
      </c>
      <c r="C789" s="1486" t="s">
        <v>3678</v>
      </c>
      <c r="D789" s="1060" t="s">
        <v>245</v>
      </c>
      <c r="E789" s="1045" t="s">
        <v>2144</v>
      </c>
      <c r="F789" s="1035" t="s">
        <v>2276</v>
      </c>
      <c r="G789" s="1022" t="s">
        <v>2028</v>
      </c>
      <c r="H789" s="1022" t="s">
        <v>2028</v>
      </c>
      <c r="I789" s="1022" t="s">
        <v>2029</v>
      </c>
      <c r="J789" s="1022" t="s">
        <v>2029</v>
      </c>
      <c r="K789" s="1022">
        <v>6</v>
      </c>
      <c r="L789" s="1022">
        <v>0</v>
      </c>
      <c r="M789" s="1022">
        <v>31</v>
      </c>
      <c r="N789" s="1022">
        <v>6</v>
      </c>
      <c r="O789" s="1022">
        <v>0</v>
      </c>
      <c r="P789" s="1022">
        <v>31</v>
      </c>
      <c r="Q789" s="1034" t="s">
        <v>2140</v>
      </c>
      <c r="R789" s="1034" t="s">
        <v>2272</v>
      </c>
      <c r="S789" s="1035">
        <v>4907</v>
      </c>
      <c r="T789" s="1035">
        <v>4907</v>
      </c>
      <c r="U789" s="1035">
        <v>12286</v>
      </c>
      <c r="V789" s="1035">
        <v>256</v>
      </c>
      <c r="W789" s="1035">
        <v>256</v>
      </c>
      <c r="X789" s="1035">
        <v>790</v>
      </c>
      <c r="Y789" s="1035">
        <v>4</v>
      </c>
      <c r="Z789" s="1035">
        <v>2</v>
      </c>
      <c r="AA789" s="1035" t="s">
        <v>2032</v>
      </c>
      <c r="AB789" s="1035" t="s">
        <v>2033</v>
      </c>
      <c r="AC789" s="1035" t="s">
        <v>2137</v>
      </c>
      <c r="AD789" s="3326" t="s">
        <v>2035</v>
      </c>
      <c r="AE789" s="3093"/>
      <c r="AF789" s="1045" t="s">
        <v>857</v>
      </c>
      <c r="AG789" s="1045"/>
      <c r="AH789" s="3256">
        <v>3978</v>
      </c>
      <c r="AI789" s="1034" t="s">
        <v>2137</v>
      </c>
      <c r="AJ789" s="1045" t="s">
        <v>854</v>
      </c>
      <c r="AK789" s="123" t="s">
        <v>2142</v>
      </c>
      <c r="AL789" s="1045" t="s">
        <v>1135</v>
      </c>
      <c r="AM789" s="1034" t="s">
        <v>1134</v>
      </c>
      <c r="AN789" s="1034" t="s">
        <v>858</v>
      </c>
      <c r="AO789" s="1034">
        <v>2</v>
      </c>
      <c r="AP789" s="1034" t="s">
        <v>859</v>
      </c>
      <c r="AQ789" s="1034">
        <v>2</v>
      </c>
      <c r="AR789" s="1034"/>
      <c r="AS789" s="1034"/>
      <c r="AT789" s="1034"/>
      <c r="AU789" s="1034"/>
      <c r="AV789" s="860"/>
      <c r="AW789" s="825" t="s">
        <v>2466</v>
      </c>
      <c r="AX789" s="825" t="s">
        <v>2471</v>
      </c>
      <c r="AY789" s="825"/>
    </row>
    <row r="790" spans="1:93" ht="21.75" customHeight="1">
      <c r="A790" s="5708"/>
      <c r="B790" s="1543" t="s">
        <v>2463</v>
      </c>
      <c r="C790" s="1561" t="s">
        <v>3679</v>
      </c>
      <c r="D790" s="1554" t="s">
        <v>246</v>
      </c>
      <c r="E790" s="1548" t="s">
        <v>2144</v>
      </c>
      <c r="F790" s="1548" t="s">
        <v>2277</v>
      </c>
      <c r="G790" s="1540" t="s">
        <v>2028</v>
      </c>
      <c r="H790" s="1540" t="s">
        <v>2028</v>
      </c>
      <c r="I790" s="1540" t="s">
        <v>2029</v>
      </c>
      <c r="J790" s="1540" t="s">
        <v>2029</v>
      </c>
      <c r="K790" s="1540">
        <v>6</v>
      </c>
      <c r="L790" s="1540">
        <v>0</v>
      </c>
      <c r="M790" s="1540">
        <v>31</v>
      </c>
      <c r="N790" s="1540">
        <v>6</v>
      </c>
      <c r="O790" s="1540">
        <v>0</v>
      </c>
      <c r="P790" s="1540">
        <v>31</v>
      </c>
      <c r="Q790" s="1540" t="s">
        <v>2140</v>
      </c>
      <c r="R790" s="1540" t="s">
        <v>2272</v>
      </c>
      <c r="S790" s="1548">
        <v>12287</v>
      </c>
      <c r="T790" s="1548">
        <v>12287</v>
      </c>
      <c r="U790" s="1548">
        <v>23712</v>
      </c>
      <c r="V790" s="1548">
        <v>512</v>
      </c>
      <c r="W790" s="1548">
        <v>512</v>
      </c>
      <c r="X790" s="1548">
        <v>912</v>
      </c>
      <c r="Y790" s="1548">
        <v>4</v>
      </c>
      <c r="Z790" s="1548">
        <v>2</v>
      </c>
      <c r="AA790" s="1548" t="s">
        <v>2032</v>
      </c>
      <c r="AB790" s="1548" t="s">
        <v>2033</v>
      </c>
      <c r="AC790" s="1548" t="s">
        <v>2137</v>
      </c>
      <c r="AD790" s="3321" t="s">
        <v>2035</v>
      </c>
      <c r="AE790" s="3086"/>
      <c r="AF790" s="1548" t="s">
        <v>857</v>
      </c>
      <c r="AG790" s="1548"/>
      <c r="AH790" s="3236">
        <v>3978</v>
      </c>
      <c r="AI790" s="1540" t="s">
        <v>2137</v>
      </c>
      <c r="AJ790" s="1548" t="s">
        <v>854</v>
      </c>
      <c r="AK790" s="123" t="s">
        <v>2142</v>
      </c>
      <c r="AL790" s="1548" t="s">
        <v>866</v>
      </c>
      <c r="AM790" s="1540" t="s">
        <v>867</v>
      </c>
      <c r="AN790" s="1540" t="s">
        <v>858</v>
      </c>
      <c r="AO790" s="1540">
        <v>2</v>
      </c>
      <c r="AP790" s="1540" t="s">
        <v>859</v>
      </c>
      <c r="AQ790" s="1540">
        <v>2</v>
      </c>
      <c r="AR790" s="1540"/>
      <c r="AS790" s="1540"/>
      <c r="AT790" s="1540"/>
      <c r="AU790" s="1540"/>
      <c r="AV790" s="2990"/>
      <c r="AW790" s="3131" t="s">
        <v>2468</v>
      </c>
      <c r="AX790" s="1543" t="s">
        <v>2471</v>
      </c>
      <c r="AY790" s="1543"/>
      <c r="CO790" s="237"/>
    </row>
    <row r="791" spans="1:93" ht="20.25" customHeight="1">
      <c r="A791" s="5693" t="s">
        <v>4165</v>
      </c>
      <c r="B791" s="825" t="s">
        <v>2463</v>
      </c>
      <c r="C791" s="861" t="s">
        <v>3751</v>
      </c>
      <c r="D791" s="1635" t="s">
        <v>4166</v>
      </c>
      <c r="E791" s="1565" t="s">
        <v>2138</v>
      </c>
      <c r="F791" s="1638" t="s">
        <v>4216</v>
      </c>
      <c r="G791" s="1553" t="s">
        <v>2028</v>
      </c>
      <c r="H791" s="1553" t="s">
        <v>2028</v>
      </c>
      <c r="I791" s="1553" t="s">
        <v>2029</v>
      </c>
      <c r="J791" s="1553" t="s">
        <v>2029</v>
      </c>
      <c r="K791" s="1553">
        <v>6</v>
      </c>
      <c r="L791" s="1553">
        <v>0</v>
      </c>
      <c r="M791" s="1553">
        <v>12</v>
      </c>
      <c r="N791" s="1553">
        <v>6</v>
      </c>
      <c r="O791" s="1553">
        <v>0</v>
      </c>
      <c r="P791" s="1553">
        <v>12</v>
      </c>
      <c r="Q791" s="1553" t="s">
        <v>2140</v>
      </c>
      <c r="R791" s="1553" t="s">
        <v>2272</v>
      </c>
      <c r="S791" s="1774">
        <v>283</v>
      </c>
      <c r="T791" s="1774">
        <v>283</v>
      </c>
      <c r="U791" s="1774">
        <v>314</v>
      </c>
      <c r="V791" s="1774">
        <v>282</v>
      </c>
      <c r="W791" s="1774">
        <v>282</v>
      </c>
      <c r="X791" s="1774">
        <v>314</v>
      </c>
      <c r="Y791" s="1774">
        <v>1</v>
      </c>
      <c r="Z791" s="1565">
        <v>1</v>
      </c>
      <c r="AA791" s="1565" t="s">
        <v>2136</v>
      </c>
      <c r="AB791" s="1565" t="s">
        <v>2136</v>
      </c>
      <c r="AC791" s="1565" t="s">
        <v>2137</v>
      </c>
      <c r="AD791" s="3326" t="s">
        <v>2035</v>
      </c>
      <c r="AE791" s="3093"/>
      <c r="AF791" s="1565" t="s">
        <v>857</v>
      </c>
      <c r="AG791" s="1565"/>
      <c r="AH791" s="3256">
        <v>3999</v>
      </c>
      <c r="AI791" s="1553" t="s">
        <v>2137</v>
      </c>
      <c r="AJ791" s="1565" t="s">
        <v>868</v>
      </c>
      <c r="AK791" s="123" t="s">
        <v>2142</v>
      </c>
      <c r="AL791" s="1565" t="s">
        <v>869</v>
      </c>
      <c r="AM791" s="1565" t="s">
        <v>869</v>
      </c>
      <c r="AN791" s="1553" t="s">
        <v>858</v>
      </c>
      <c r="AO791" s="1553">
        <v>2</v>
      </c>
      <c r="AP791" s="1553" t="s">
        <v>859</v>
      </c>
      <c r="AQ791" s="1553">
        <v>2</v>
      </c>
      <c r="AR791" s="1553"/>
      <c r="AS791" s="1553"/>
      <c r="AT791" s="1553"/>
      <c r="AU791" s="1553"/>
      <c r="AV791" s="860"/>
      <c r="AW791" s="825" t="s">
        <v>2451</v>
      </c>
      <c r="AX791" s="825" t="s">
        <v>2471</v>
      </c>
      <c r="AY791" s="825"/>
      <c r="CO791" s="237"/>
    </row>
    <row r="792" spans="1:93" ht="20.25" customHeight="1">
      <c r="A792" s="5683"/>
      <c r="B792" s="1636" t="s">
        <v>2463</v>
      </c>
      <c r="C792" s="1560" t="s">
        <v>3803</v>
      </c>
      <c r="D792" s="1634" t="s">
        <v>4167</v>
      </c>
      <c r="E792" s="1549" t="s">
        <v>2138</v>
      </c>
      <c r="F792" s="1637" t="s">
        <v>4217</v>
      </c>
      <c r="G792" s="1542" t="s">
        <v>2028</v>
      </c>
      <c r="H792" s="1542" t="s">
        <v>2028</v>
      </c>
      <c r="I792" s="1542" t="s">
        <v>2029</v>
      </c>
      <c r="J792" s="1542" t="s">
        <v>2029</v>
      </c>
      <c r="K792" s="1542">
        <v>6</v>
      </c>
      <c r="L792" s="1542">
        <v>0</v>
      </c>
      <c r="M792" s="1542">
        <v>12</v>
      </c>
      <c r="N792" s="1542">
        <v>6</v>
      </c>
      <c r="O792" s="1542">
        <v>0</v>
      </c>
      <c r="P792" s="1542">
        <v>12</v>
      </c>
      <c r="Q792" s="1542" t="s">
        <v>2140</v>
      </c>
      <c r="R792" s="1542" t="s">
        <v>2272</v>
      </c>
      <c r="S792" s="1753">
        <v>423</v>
      </c>
      <c r="T792" s="1753">
        <v>423</v>
      </c>
      <c r="U792" s="1753">
        <v>454</v>
      </c>
      <c r="V792" s="1753">
        <v>422</v>
      </c>
      <c r="W792" s="1753">
        <v>422</v>
      </c>
      <c r="X792" s="1753">
        <v>454</v>
      </c>
      <c r="Y792" s="1753">
        <v>1</v>
      </c>
      <c r="Z792" s="1549">
        <v>1</v>
      </c>
      <c r="AA792" s="1549" t="s">
        <v>2136</v>
      </c>
      <c r="AB792" s="1549" t="s">
        <v>2136</v>
      </c>
      <c r="AC792" s="1549" t="s">
        <v>2137</v>
      </c>
      <c r="AD792" s="3322" t="s">
        <v>2035</v>
      </c>
      <c r="AE792" s="3087"/>
      <c r="AF792" s="1549" t="s">
        <v>857</v>
      </c>
      <c r="AG792" s="1549"/>
      <c r="AH792" s="3238">
        <v>3999</v>
      </c>
      <c r="AI792" s="1542" t="s">
        <v>2137</v>
      </c>
      <c r="AJ792" s="1549" t="s">
        <v>868</v>
      </c>
      <c r="AK792" s="123" t="s">
        <v>2142</v>
      </c>
      <c r="AL792" s="1753" t="s">
        <v>3521</v>
      </c>
      <c r="AM792" s="1753" t="s">
        <v>3521</v>
      </c>
      <c r="AN792" s="1658" t="s">
        <v>858</v>
      </c>
      <c r="AO792" s="1658">
        <v>8</v>
      </c>
      <c r="AP792" s="1658" t="s">
        <v>859</v>
      </c>
      <c r="AQ792" s="1658">
        <v>8</v>
      </c>
      <c r="AR792" s="1542"/>
      <c r="AS792" s="1542"/>
      <c r="AT792" s="1542"/>
      <c r="AU792" s="1542"/>
      <c r="AV792" s="2997"/>
      <c r="AW792" s="3133" t="s">
        <v>2451</v>
      </c>
      <c r="AX792" s="1544" t="s">
        <v>2471</v>
      </c>
      <c r="AY792" s="1544"/>
      <c r="CO792" s="237"/>
    </row>
    <row r="793" spans="1:93" ht="21" customHeight="1">
      <c r="A793" s="5684"/>
      <c r="B793" s="825" t="s">
        <v>2463</v>
      </c>
      <c r="C793" s="861" t="s">
        <v>3752</v>
      </c>
      <c r="D793" s="1635" t="s">
        <v>4169</v>
      </c>
      <c r="E793" s="1565" t="s">
        <v>2138</v>
      </c>
      <c r="F793" s="1638" t="s">
        <v>4218</v>
      </c>
      <c r="G793" s="1553" t="s">
        <v>2028</v>
      </c>
      <c r="H793" s="1553" t="s">
        <v>2028</v>
      </c>
      <c r="I793" s="1553" t="s">
        <v>2029</v>
      </c>
      <c r="J793" s="1553" t="s">
        <v>2029</v>
      </c>
      <c r="K793" s="1553">
        <v>6</v>
      </c>
      <c r="L793" s="1553">
        <v>0</v>
      </c>
      <c r="M793" s="1553">
        <v>12</v>
      </c>
      <c r="N793" s="1553">
        <v>6</v>
      </c>
      <c r="O793" s="1553">
        <v>0</v>
      </c>
      <c r="P793" s="1553">
        <v>12</v>
      </c>
      <c r="Q793" s="1553" t="s">
        <v>2140</v>
      </c>
      <c r="R793" s="1553" t="s">
        <v>2272</v>
      </c>
      <c r="S793" s="1774">
        <v>565</v>
      </c>
      <c r="T793" s="1774">
        <v>565</v>
      </c>
      <c r="U793" s="1774">
        <v>596</v>
      </c>
      <c r="V793" s="1774">
        <v>564</v>
      </c>
      <c r="W793" s="1774">
        <v>564</v>
      </c>
      <c r="X793" s="1774">
        <v>596</v>
      </c>
      <c r="Y793" s="1774">
        <v>1</v>
      </c>
      <c r="Z793" s="1565">
        <v>1</v>
      </c>
      <c r="AA793" s="1565" t="s">
        <v>2136</v>
      </c>
      <c r="AB793" s="1565" t="s">
        <v>2136</v>
      </c>
      <c r="AC793" s="1565" t="s">
        <v>2137</v>
      </c>
      <c r="AD793" s="3326" t="s">
        <v>2035</v>
      </c>
      <c r="AE793" s="3093"/>
      <c r="AF793" s="1565" t="s">
        <v>857</v>
      </c>
      <c r="AG793" s="1565"/>
      <c r="AH793" s="3256">
        <v>3999</v>
      </c>
      <c r="AI793" s="1553" t="s">
        <v>2137</v>
      </c>
      <c r="AJ793" s="1565" t="s">
        <v>868</v>
      </c>
      <c r="AK793" s="123" t="s">
        <v>2142</v>
      </c>
      <c r="AL793" s="1774" t="s">
        <v>340</v>
      </c>
      <c r="AM793" s="1774" t="s">
        <v>340</v>
      </c>
      <c r="AN793" s="1751" t="s">
        <v>858</v>
      </c>
      <c r="AO793" s="1751">
        <v>8</v>
      </c>
      <c r="AP793" s="1751" t="s">
        <v>859</v>
      </c>
      <c r="AQ793" s="1751">
        <v>8</v>
      </c>
      <c r="AR793" s="1553"/>
      <c r="AS793" s="1553"/>
      <c r="AT793" s="1553"/>
      <c r="AU793" s="1553"/>
      <c r="AV793" s="860"/>
      <c r="AW793" s="825" t="s">
        <v>2451</v>
      </c>
      <c r="AX793" s="825" t="s">
        <v>2471</v>
      </c>
      <c r="AY793" s="825"/>
      <c r="CO793" s="237"/>
    </row>
    <row r="794" spans="1:93">
      <c r="A794" s="5683" t="s">
        <v>3942</v>
      </c>
      <c r="B794" s="4560" t="s">
        <v>2463</v>
      </c>
      <c r="C794" s="5673" t="s">
        <v>3798</v>
      </c>
      <c r="D794" s="4167" t="s">
        <v>4396</v>
      </c>
      <c r="E794" s="4216" t="s">
        <v>2138</v>
      </c>
      <c r="F794" s="4216" t="s">
        <v>4472</v>
      </c>
      <c r="G794" s="3807" t="s">
        <v>2028</v>
      </c>
      <c r="H794" s="3807" t="s">
        <v>2028</v>
      </c>
      <c r="I794" s="3807" t="s">
        <v>2029</v>
      </c>
      <c r="J794" s="3807" t="s">
        <v>2029</v>
      </c>
      <c r="K794" s="3807">
        <v>6</v>
      </c>
      <c r="L794" s="3807">
        <v>0</v>
      </c>
      <c r="M794" s="3807">
        <v>12</v>
      </c>
      <c r="N794" s="3807">
        <v>6</v>
      </c>
      <c r="O794" s="3807">
        <v>0</v>
      </c>
      <c r="P794" s="3807">
        <v>12</v>
      </c>
      <c r="Q794" s="1541" t="s">
        <v>2140</v>
      </c>
      <c r="R794" s="1541" t="s">
        <v>2272</v>
      </c>
      <c r="S794" s="5119">
        <v>288</v>
      </c>
      <c r="T794" s="5119">
        <v>288</v>
      </c>
      <c r="U794" s="5119">
        <v>1472</v>
      </c>
      <c r="V794" s="5119">
        <v>384</v>
      </c>
      <c r="W794" s="5119">
        <v>384</v>
      </c>
      <c r="X794" s="5119">
        <v>576</v>
      </c>
      <c r="Y794" s="5119">
        <v>1</v>
      </c>
      <c r="Z794" s="5119">
        <v>1</v>
      </c>
      <c r="AA794" s="5119" t="s">
        <v>2136</v>
      </c>
      <c r="AB794" s="5119" t="s">
        <v>2136</v>
      </c>
      <c r="AC794" s="5119" t="s">
        <v>2137</v>
      </c>
      <c r="AD794" s="3322" t="s">
        <v>2035</v>
      </c>
      <c r="AE794" s="3087"/>
      <c r="AF794" s="1549" t="s">
        <v>857</v>
      </c>
      <c r="AG794" s="1549"/>
      <c r="AH794" s="3238">
        <v>3978</v>
      </c>
      <c r="AI794" s="1542" t="s">
        <v>2137</v>
      </c>
      <c r="AJ794" s="1549" t="s">
        <v>854</v>
      </c>
      <c r="AK794" s="123" t="s">
        <v>2142</v>
      </c>
      <c r="AL794" s="1837" t="s">
        <v>1744</v>
      </c>
      <c r="AM794" s="1825" t="s">
        <v>856</v>
      </c>
      <c r="AN794" s="1658" t="s">
        <v>858</v>
      </c>
      <c r="AO794" s="1658">
        <v>2</v>
      </c>
      <c r="AP794" s="1658" t="s">
        <v>859</v>
      </c>
      <c r="AQ794" s="1658">
        <v>2</v>
      </c>
      <c r="AR794" s="1542"/>
      <c r="AS794" s="1542"/>
      <c r="AT794" s="1542"/>
      <c r="AU794" s="1542"/>
      <c r="AV794" s="2997"/>
      <c r="AW794" s="4560" t="s">
        <v>2451</v>
      </c>
      <c r="AX794" s="4560" t="s">
        <v>2471</v>
      </c>
      <c r="AY794" s="4560"/>
      <c r="CO794" s="237"/>
    </row>
    <row r="795" spans="1:93">
      <c r="A795" s="5683"/>
      <c r="B795" s="4561"/>
      <c r="C795" s="5674"/>
      <c r="D795" s="4079"/>
      <c r="E795" s="4151"/>
      <c r="F795" s="4151"/>
      <c r="G795" s="3811"/>
      <c r="H795" s="3811"/>
      <c r="I795" s="3811"/>
      <c r="J795" s="3811"/>
      <c r="K795" s="3811"/>
      <c r="L795" s="3811"/>
      <c r="M795" s="3811"/>
      <c r="N795" s="3811"/>
      <c r="O795" s="3811"/>
      <c r="P795" s="3811"/>
      <c r="Q795" s="831"/>
      <c r="R795" s="831"/>
      <c r="S795" s="5120"/>
      <c r="T795" s="5120"/>
      <c r="U795" s="5120"/>
      <c r="V795" s="5120"/>
      <c r="W795" s="5120"/>
      <c r="X795" s="5120"/>
      <c r="Y795" s="5120"/>
      <c r="Z795" s="5120"/>
      <c r="AA795" s="5120"/>
      <c r="AB795" s="5120"/>
      <c r="AC795" s="5120"/>
      <c r="AD795" s="3326" t="s">
        <v>2035</v>
      </c>
      <c r="AE795" s="3093"/>
      <c r="AF795" s="842" t="s">
        <v>857</v>
      </c>
      <c r="AG795" s="842"/>
      <c r="AH795" s="3256">
        <v>3999</v>
      </c>
      <c r="AI795" s="836" t="s">
        <v>2137</v>
      </c>
      <c r="AJ795" s="842" t="s">
        <v>868</v>
      </c>
      <c r="AK795" s="123" t="s">
        <v>2142</v>
      </c>
      <c r="AL795" s="1774" t="s">
        <v>869</v>
      </c>
      <c r="AM795" s="1774" t="s">
        <v>869</v>
      </c>
      <c r="AN795" s="1751" t="s">
        <v>858</v>
      </c>
      <c r="AO795" s="1751">
        <v>2</v>
      </c>
      <c r="AP795" s="1751" t="s">
        <v>859</v>
      </c>
      <c r="AQ795" s="1751">
        <v>2</v>
      </c>
      <c r="AR795" s="836"/>
      <c r="AS795" s="836"/>
      <c r="AT795" s="836"/>
      <c r="AU795" s="836"/>
      <c r="AV795" s="860"/>
      <c r="AW795" s="4561"/>
      <c r="AX795" s="4561"/>
      <c r="AY795" s="4561"/>
      <c r="CO795" s="237"/>
    </row>
    <row r="796" spans="1:93">
      <c r="A796" s="5683"/>
      <c r="B796" s="4560" t="s">
        <v>2463</v>
      </c>
      <c r="C796" s="5673" t="s">
        <v>3754</v>
      </c>
      <c r="D796" s="4167" t="s">
        <v>1095</v>
      </c>
      <c r="E796" s="4216" t="s">
        <v>2138</v>
      </c>
      <c r="F796" s="4216" t="s">
        <v>2324</v>
      </c>
      <c r="G796" s="3807" t="s">
        <v>2028</v>
      </c>
      <c r="H796" s="3807" t="s">
        <v>2028</v>
      </c>
      <c r="I796" s="3807" t="s">
        <v>2029</v>
      </c>
      <c r="J796" s="3807" t="s">
        <v>2029</v>
      </c>
      <c r="K796" s="3807">
        <v>6</v>
      </c>
      <c r="L796" s="3807">
        <v>0</v>
      </c>
      <c r="M796" s="3807">
        <v>12</v>
      </c>
      <c r="N796" s="3807">
        <v>6</v>
      </c>
      <c r="O796" s="3807">
        <v>0</v>
      </c>
      <c r="P796" s="3807">
        <v>12</v>
      </c>
      <c r="Q796" s="1827" t="s">
        <v>2140</v>
      </c>
      <c r="R796" s="1827" t="s">
        <v>2272</v>
      </c>
      <c r="S796" s="5119">
        <v>644</v>
      </c>
      <c r="T796" s="5119">
        <v>644</v>
      </c>
      <c r="U796" s="5119">
        <v>5162</v>
      </c>
      <c r="V796" s="5119">
        <v>384</v>
      </c>
      <c r="W796" s="5119">
        <v>384</v>
      </c>
      <c r="X796" s="5119">
        <v>896</v>
      </c>
      <c r="Y796" s="5119">
        <v>1</v>
      </c>
      <c r="Z796" s="5119">
        <v>1</v>
      </c>
      <c r="AA796" s="5119" t="s">
        <v>2136</v>
      </c>
      <c r="AB796" s="5119" t="s">
        <v>2136</v>
      </c>
      <c r="AC796" s="5119" t="s">
        <v>2137</v>
      </c>
      <c r="AD796" s="3322" t="s">
        <v>2035</v>
      </c>
      <c r="AE796" s="3087"/>
      <c r="AF796" s="1838" t="s">
        <v>857</v>
      </c>
      <c r="AG796" s="1838"/>
      <c r="AH796" s="3238">
        <v>3978</v>
      </c>
      <c r="AI796" s="1828" t="s">
        <v>2137</v>
      </c>
      <c r="AJ796" s="1838" t="s">
        <v>854</v>
      </c>
      <c r="AK796" s="123" t="s">
        <v>2142</v>
      </c>
      <c r="AL796" s="1838" t="s">
        <v>1218</v>
      </c>
      <c r="AM796" s="1828" t="s">
        <v>1219</v>
      </c>
      <c r="AN796" s="1828" t="s">
        <v>858</v>
      </c>
      <c r="AO796" s="1828">
        <v>2</v>
      </c>
      <c r="AP796" s="1828" t="s">
        <v>859</v>
      </c>
      <c r="AQ796" s="1828">
        <v>2</v>
      </c>
      <c r="AR796" s="1828"/>
      <c r="AS796" s="1828"/>
      <c r="AT796" s="1828"/>
      <c r="AU796" s="1828"/>
      <c r="AV796" s="2997"/>
      <c r="AW796" s="4560" t="s">
        <v>2451</v>
      </c>
      <c r="AX796" s="4560" t="s">
        <v>2471</v>
      </c>
      <c r="AY796" s="4560"/>
      <c r="CO796" s="237"/>
    </row>
    <row r="797" spans="1:93">
      <c r="A797" s="5683"/>
      <c r="B797" s="4561"/>
      <c r="C797" s="5674"/>
      <c r="D797" s="4079"/>
      <c r="E797" s="4151"/>
      <c r="F797" s="4151"/>
      <c r="G797" s="3811"/>
      <c r="H797" s="3811"/>
      <c r="I797" s="3811"/>
      <c r="J797" s="3811"/>
      <c r="K797" s="3811"/>
      <c r="L797" s="3811"/>
      <c r="M797" s="3811"/>
      <c r="N797" s="3811"/>
      <c r="O797" s="3811"/>
      <c r="P797" s="3811"/>
      <c r="Q797" s="1828"/>
      <c r="R797" s="1828"/>
      <c r="S797" s="5120"/>
      <c r="T797" s="5120"/>
      <c r="U797" s="5120"/>
      <c r="V797" s="5120"/>
      <c r="W797" s="5120"/>
      <c r="X797" s="5120"/>
      <c r="Y797" s="5120"/>
      <c r="Z797" s="5120"/>
      <c r="AA797" s="5120"/>
      <c r="AB797" s="5120"/>
      <c r="AC797" s="5120"/>
      <c r="AD797" s="3326" t="s">
        <v>2035</v>
      </c>
      <c r="AE797" s="3093"/>
      <c r="AF797" s="1846" t="s">
        <v>857</v>
      </c>
      <c r="AG797" s="1846"/>
      <c r="AH797" s="3256">
        <v>3999</v>
      </c>
      <c r="AI797" s="1842" t="s">
        <v>2137</v>
      </c>
      <c r="AJ797" s="1846" t="s">
        <v>868</v>
      </c>
      <c r="AK797" s="123" t="s">
        <v>2142</v>
      </c>
      <c r="AL797" s="1846" t="s">
        <v>869</v>
      </c>
      <c r="AM797" s="1846" t="s">
        <v>869</v>
      </c>
      <c r="AN797" s="1842" t="s">
        <v>858</v>
      </c>
      <c r="AO797" s="1842">
        <v>2</v>
      </c>
      <c r="AP797" s="1842" t="s">
        <v>859</v>
      </c>
      <c r="AQ797" s="1842">
        <v>2</v>
      </c>
      <c r="AR797" s="1842"/>
      <c r="AS797" s="1842"/>
      <c r="AT797" s="1842"/>
      <c r="AU797" s="1842"/>
      <c r="AV797" s="860"/>
      <c r="AW797" s="4561"/>
      <c r="AX797" s="4561"/>
      <c r="AY797" s="4561"/>
      <c r="CO797" s="237"/>
    </row>
    <row r="798" spans="1:93">
      <c r="A798" s="5683"/>
      <c r="B798" s="4559" t="s">
        <v>2463</v>
      </c>
      <c r="C798" s="5672" t="s">
        <v>5445</v>
      </c>
      <c r="D798" s="4139" t="s">
        <v>1096</v>
      </c>
      <c r="E798" s="5123" t="s">
        <v>2144</v>
      </c>
      <c r="F798" s="5123" t="s">
        <v>5444</v>
      </c>
      <c r="G798" s="3806" t="s">
        <v>2028</v>
      </c>
      <c r="H798" s="3806" t="s">
        <v>2028</v>
      </c>
      <c r="I798" s="3806" t="s">
        <v>2029</v>
      </c>
      <c r="J798" s="3806" t="s">
        <v>2029</v>
      </c>
      <c r="K798" s="3806">
        <v>6</v>
      </c>
      <c r="L798" s="3806">
        <v>0</v>
      </c>
      <c r="M798" s="3806">
        <v>31</v>
      </c>
      <c r="N798" s="3806">
        <v>6</v>
      </c>
      <c r="O798" s="3806">
        <v>0</v>
      </c>
      <c r="P798" s="3806">
        <v>31</v>
      </c>
      <c r="Q798" s="2485" t="s">
        <v>2140</v>
      </c>
      <c r="R798" s="2485" t="s">
        <v>2272</v>
      </c>
      <c r="S798" s="5123">
        <v>5166</v>
      </c>
      <c r="T798" s="5123">
        <v>5166</v>
      </c>
      <c r="U798" s="5123">
        <v>12542</v>
      </c>
      <c r="V798" s="5123">
        <v>512</v>
      </c>
      <c r="W798" s="5123">
        <v>512</v>
      </c>
      <c r="X798" s="5123">
        <v>1046</v>
      </c>
      <c r="Y798" s="5123">
        <v>4</v>
      </c>
      <c r="Z798" s="5123">
        <v>2</v>
      </c>
      <c r="AA798" s="5123" t="s">
        <v>2032</v>
      </c>
      <c r="AB798" s="5123" t="s">
        <v>2033</v>
      </c>
      <c r="AC798" s="5123" t="s">
        <v>2137</v>
      </c>
      <c r="AD798" s="3326" t="s">
        <v>2035</v>
      </c>
      <c r="AE798" s="3093"/>
      <c r="AF798" s="2488" t="s">
        <v>857</v>
      </c>
      <c r="AG798" s="2488"/>
      <c r="AH798" s="3256">
        <v>3978</v>
      </c>
      <c r="AI798" s="2487" t="s">
        <v>2137</v>
      </c>
      <c r="AJ798" s="2488" t="s">
        <v>854</v>
      </c>
      <c r="AK798" s="123" t="s">
        <v>2142</v>
      </c>
      <c r="AL798" s="2488" t="s">
        <v>1135</v>
      </c>
      <c r="AM798" s="2487" t="s">
        <v>1134</v>
      </c>
      <c r="AN798" s="2487" t="s">
        <v>858</v>
      </c>
      <c r="AO798" s="2487">
        <v>2</v>
      </c>
      <c r="AP798" s="2487" t="s">
        <v>859</v>
      </c>
      <c r="AQ798" s="2487">
        <v>2</v>
      </c>
      <c r="AR798" s="2487"/>
      <c r="AS798" s="2487"/>
      <c r="AT798" s="2487"/>
      <c r="AU798" s="2487"/>
      <c r="AV798" s="860"/>
      <c r="AW798" s="4559" t="s">
        <v>2466</v>
      </c>
      <c r="AX798" s="4559" t="s">
        <v>2471</v>
      </c>
      <c r="AY798" s="4559"/>
      <c r="CO798" s="237"/>
    </row>
    <row r="799" spans="1:93">
      <c r="A799" s="5683"/>
      <c r="B799" s="4561"/>
      <c r="C799" s="5674"/>
      <c r="D799" s="4079"/>
      <c r="E799" s="5120"/>
      <c r="F799" s="5120"/>
      <c r="G799" s="3811"/>
      <c r="H799" s="3811"/>
      <c r="I799" s="3811"/>
      <c r="J799" s="3811"/>
      <c r="K799" s="3811"/>
      <c r="L799" s="3811"/>
      <c r="M799" s="3811"/>
      <c r="N799" s="3811"/>
      <c r="O799" s="3811"/>
      <c r="P799" s="3811"/>
      <c r="Q799" s="2486"/>
      <c r="R799" s="2486"/>
      <c r="S799" s="5120"/>
      <c r="T799" s="5120"/>
      <c r="U799" s="5120"/>
      <c r="V799" s="5120"/>
      <c r="W799" s="5120"/>
      <c r="X799" s="5120"/>
      <c r="Y799" s="5120"/>
      <c r="Z799" s="5120"/>
      <c r="AA799" s="5120"/>
      <c r="AB799" s="5120"/>
      <c r="AC799" s="5120"/>
      <c r="AD799" s="3326" t="s">
        <v>2035</v>
      </c>
      <c r="AE799" s="3093"/>
      <c r="AF799" s="2488" t="s">
        <v>857</v>
      </c>
      <c r="AG799" s="2488"/>
      <c r="AH799" s="3256">
        <v>3999</v>
      </c>
      <c r="AI799" s="2487" t="s">
        <v>2137</v>
      </c>
      <c r="AJ799" s="2488" t="s">
        <v>868</v>
      </c>
      <c r="AK799" s="123" t="s">
        <v>2142</v>
      </c>
      <c r="AL799" s="2488" t="s">
        <v>869</v>
      </c>
      <c r="AM799" s="2488" t="s">
        <v>869</v>
      </c>
      <c r="AN799" s="2487" t="s">
        <v>858</v>
      </c>
      <c r="AO799" s="2487">
        <v>2</v>
      </c>
      <c r="AP799" s="2487" t="s">
        <v>859</v>
      </c>
      <c r="AQ799" s="2487">
        <v>2</v>
      </c>
      <c r="AR799" s="2487"/>
      <c r="AS799" s="2487"/>
      <c r="AT799" s="2487"/>
      <c r="AU799" s="2487"/>
      <c r="AV799" s="860"/>
      <c r="AW799" s="4561"/>
      <c r="AX799" s="4561"/>
      <c r="AY799" s="4561"/>
      <c r="CO799" s="237"/>
    </row>
    <row r="800" spans="1:93">
      <c r="A800" s="5683"/>
      <c r="B800" s="4559" t="s">
        <v>2463</v>
      </c>
      <c r="C800" s="5672" t="s">
        <v>3756</v>
      </c>
      <c r="D800" s="4139" t="s">
        <v>1097</v>
      </c>
      <c r="E800" s="4150" t="s">
        <v>2144</v>
      </c>
      <c r="F800" s="4150" t="s">
        <v>2325</v>
      </c>
      <c r="G800" s="3806" t="s">
        <v>2028</v>
      </c>
      <c r="H800" s="3806" t="s">
        <v>2028</v>
      </c>
      <c r="I800" s="3806" t="s">
        <v>2029</v>
      </c>
      <c r="J800" s="3806" t="s">
        <v>2029</v>
      </c>
      <c r="K800" s="3806">
        <v>6</v>
      </c>
      <c r="L800" s="3806">
        <v>0</v>
      </c>
      <c r="M800" s="3806">
        <v>31</v>
      </c>
      <c r="N800" s="3806">
        <v>6</v>
      </c>
      <c r="O800" s="3806">
        <v>0</v>
      </c>
      <c r="P800" s="3806">
        <v>31</v>
      </c>
      <c r="Q800" s="830" t="s">
        <v>2140</v>
      </c>
      <c r="R800" s="830" t="s">
        <v>2272</v>
      </c>
      <c r="S800" s="5123">
        <v>12546</v>
      </c>
      <c r="T800" s="5123">
        <v>12546</v>
      </c>
      <c r="U800" s="5123">
        <v>23968</v>
      </c>
      <c r="V800" s="5123">
        <v>512</v>
      </c>
      <c r="W800" s="5123">
        <v>512</v>
      </c>
      <c r="X800" s="5123">
        <v>1168</v>
      </c>
      <c r="Y800" s="5123">
        <v>4</v>
      </c>
      <c r="Z800" s="5123">
        <v>2</v>
      </c>
      <c r="AA800" s="5123" t="s">
        <v>2032</v>
      </c>
      <c r="AB800" s="5123" t="s">
        <v>2033</v>
      </c>
      <c r="AC800" s="5123" t="s">
        <v>2137</v>
      </c>
      <c r="AD800" s="3326" t="s">
        <v>2035</v>
      </c>
      <c r="AE800" s="3093"/>
      <c r="AF800" s="842" t="s">
        <v>857</v>
      </c>
      <c r="AG800" s="842"/>
      <c r="AH800" s="3256">
        <v>3978</v>
      </c>
      <c r="AI800" s="836" t="s">
        <v>2137</v>
      </c>
      <c r="AJ800" s="842" t="s">
        <v>854</v>
      </c>
      <c r="AK800" s="123" t="s">
        <v>2142</v>
      </c>
      <c r="AL800" s="1774" t="s">
        <v>866</v>
      </c>
      <c r="AM800" s="1751" t="s">
        <v>867</v>
      </c>
      <c r="AN800" s="1751" t="s">
        <v>858</v>
      </c>
      <c r="AO800" s="1751">
        <v>2</v>
      </c>
      <c r="AP800" s="1751" t="s">
        <v>859</v>
      </c>
      <c r="AQ800" s="1751">
        <v>2</v>
      </c>
      <c r="AR800" s="836"/>
      <c r="AS800" s="836"/>
      <c r="AT800" s="836"/>
      <c r="AU800" s="836"/>
      <c r="AV800" s="860"/>
      <c r="AW800" s="4559" t="s">
        <v>2468</v>
      </c>
      <c r="AX800" s="4559" t="s">
        <v>2471</v>
      </c>
      <c r="AY800" s="4559"/>
      <c r="CO800" s="237"/>
    </row>
    <row r="801" spans="1:93">
      <c r="A801" s="5683"/>
      <c r="B801" s="4561"/>
      <c r="C801" s="5674"/>
      <c r="D801" s="4079"/>
      <c r="E801" s="4151"/>
      <c r="F801" s="4151"/>
      <c r="G801" s="3811"/>
      <c r="H801" s="3811"/>
      <c r="I801" s="3811"/>
      <c r="J801" s="3811"/>
      <c r="K801" s="3811"/>
      <c r="L801" s="3811"/>
      <c r="M801" s="3811"/>
      <c r="N801" s="3811"/>
      <c r="O801" s="3811"/>
      <c r="P801" s="3811"/>
      <c r="Q801" s="831"/>
      <c r="R801" s="831"/>
      <c r="S801" s="5120"/>
      <c r="T801" s="5120"/>
      <c r="U801" s="5120"/>
      <c r="V801" s="5120"/>
      <c r="W801" s="5120"/>
      <c r="X801" s="5120"/>
      <c r="Y801" s="5120"/>
      <c r="Z801" s="5120"/>
      <c r="AA801" s="5120"/>
      <c r="AB801" s="5120"/>
      <c r="AC801" s="5120"/>
      <c r="AD801" s="3326" t="s">
        <v>2035</v>
      </c>
      <c r="AE801" s="3093"/>
      <c r="AF801" s="842" t="s">
        <v>857</v>
      </c>
      <c r="AG801" s="842"/>
      <c r="AH801" s="3256">
        <v>3999</v>
      </c>
      <c r="AI801" s="836" t="s">
        <v>2137</v>
      </c>
      <c r="AJ801" s="842" t="s">
        <v>868</v>
      </c>
      <c r="AK801" s="123" t="s">
        <v>2142</v>
      </c>
      <c r="AL801" s="1774" t="s">
        <v>869</v>
      </c>
      <c r="AM801" s="1774" t="s">
        <v>869</v>
      </c>
      <c r="AN801" s="1751" t="s">
        <v>858</v>
      </c>
      <c r="AO801" s="1751">
        <v>2</v>
      </c>
      <c r="AP801" s="1751" t="s">
        <v>859</v>
      </c>
      <c r="AQ801" s="1751">
        <v>2</v>
      </c>
      <c r="AR801" s="836"/>
      <c r="AS801" s="836"/>
      <c r="AT801" s="836"/>
      <c r="AU801" s="836"/>
      <c r="AV801" s="860"/>
      <c r="AW801" s="4561"/>
      <c r="AX801" s="4561"/>
      <c r="AY801" s="4561"/>
      <c r="CO801" s="237"/>
    </row>
    <row r="802" spans="1:93">
      <c r="A802" s="5683"/>
      <c r="B802" s="4560" t="s">
        <v>2463</v>
      </c>
      <c r="C802" s="5673" t="s">
        <v>4263</v>
      </c>
      <c r="D802" s="4167" t="s">
        <v>4400</v>
      </c>
      <c r="E802" s="4216" t="s">
        <v>2138</v>
      </c>
      <c r="F802" s="4216" t="s">
        <v>4474</v>
      </c>
      <c r="G802" s="3807" t="s">
        <v>2028</v>
      </c>
      <c r="H802" s="3807" t="s">
        <v>2028</v>
      </c>
      <c r="I802" s="3807" t="s">
        <v>2029</v>
      </c>
      <c r="J802" s="3807" t="s">
        <v>2029</v>
      </c>
      <c r="K802" s="3807">
        <v>6</v>
      </c>
      <c r="L802" s="3807">
        <v>0</v>
      </c>
      <c r="M802" s="3807">
        <v>12</v>
      </c>
      <c r="N802" s="3807">
        <v>6</v>
      </c>
      <c r="O802" s="3807">
        <v>0</v>
      </c>
      <c r="P802" s="3807">
        <v>12</v>
      </c>
      <c r="Q802" s="1541" t="s">
        <v>2140</v>
      </c>
      <c r="R802" s="1541" t="s">
        <v>2272</v>
      </c>
      <c r="S802" s="5119">
        <v>513</v>
      </c>
      <c r="T802" s="5119">
        <v>513</v>
      </c>
      <c r="U802" s="5119">
        <v>1600</v>
      </c>
      <c r="V802" s="5119">
        <v>416</v>
      </c>
      <c r="W802" s="5119">
        <v>416</v>
      </c>
      <c r="X802" s="5119">
        <v>704</v>
      </c>
      <c r="Y802" s="5119">
        <v>1</v>
      </c>
      <c r="Z802" s="5119">
        <v>1</v>
      </c>
      <c r="AA802" s="5119" t="s">
        <v>2136</v>
      </c>
      <c r="AB802" s="5119" t="s">
        <v>2136</v>
      </c>
      <c r="AC802" s="5119" t="s">
        <v>2137</v>
      </c>
      <c r="AD802" s="3322" t="s">
        <v>2035</v>
      </c>
      <c r="AE802" s="3087"/>
      <c r="AF802" s="1549" t="s">
        <v>857</v>
      </c>
      <c r="AG802" s="1549"/>
      <c r="AH802" s="3238">
        <v>3978</v>
      </c>
      <c r="AI802" s="1542" t="s">
        <v>2137</v>
      </c>
      <c r="AJ802" s="1549" t="s">
        <v>854</v>
      </c>
      <c r="AK802" s="123" t="s">
        <v>2142</v>
      </c>
      <c r="AL802" s="1991" t="s">
        <v>164</v>
      </c>
      <c r="AM802" s="1658" t="s">
        <v>856</v>
      </c>
      <c r="AN802" s="1658" t="s">
        <v>858</v>
      </c>
      <c r="AO802" s="1658">
        <v>2</v>
      </c>
      <c r="AP802" s="1658" t="s">
        <v>859</v>
      </c>
      <c r="AQ802" s="1658">
        <v>2</v>
      </c>
      <c r="AR802" s="1542"/>
      <c r="AS802" s="1542"/>
      <c r="AT802" s="1542"/>
      <c r="AU802" s="1542"/>
      <c r="AV802" s="2997"/>
      <c r="AW802" s="4560" t="s">
        <v>2451</v>
      </c>
      <c r="AX802" s="4560" t="s">
        <v>2471</v>
      </c>
      <c r="AY802" s="4560"/>
      <c r="CO802" s="237"/>
    </row>
    <row r="803" spans="1:93">
      <c r="A803" s="5683"/>
      <c r="B803" s="4561"/>
      <c r="C803" s="5674"/>
      <c r="D803" s="4079"/>
      <c r="E803" s="4151"/>
      <c r="F803" s="4151"/>
      <c r="G803" s="3811"/>
      <c r="H803" s="3811"/>
      <c r="I803" s="3811"/>
      <c r="J803" s="3811"/>
      <c r="K803" s="3811"/>
      <c r="L803" s="3811"/>
      <c r="M803" s="3811"/>
      <c r="N803" s="3811"/>
      <c r="O803" s="3811"/>
      <c r="P803" s="3811"/>
      <c r="Q803" s="1542"/>
      <c r="R803" s="1542"/>
      <c r="S803" s="5120"/>
      <c r="T803" s="5120"/>
      <c r="U803" s="5120"/>
      <c r="V803" s="5120"/>
      <c r="W803" s="5120"/>
      <c r="X803" s="5120"/>
      <c r="Y803" s="5120"/>
      <c r="Z803" s="5120"/>
      <c r="AA803" s="5120"/>
      <c r="AB803" s="5120"/>
      <c r="AC803" s="5120"/>
      <c r="AD803" s="3326" t="s">
        <v>2035</v>
      </c>
      <c r="AE803" s="3093"/>
      <c r="AF803" s="1565" t="s">
        <v>857</v>
      </c>
      <c r="AG803" s="1565"/>
      <c r="AH803" s="3256">
        <v>3999</v>
      </c>
      <c r="AI803" s="1553" t="s">
        <v>2137</v>
      </c>
      <c r="AJ803" s="1565" t="s">
        <v>868</v>
      </c>
      <c r="AK803" s="123" t="s">
        <v>2142</v>
      </c>
      <c r="AL803" s="1774" t="s">
        <v>3521</v>
      </c>
      <c r="AM803" s="1774" t="s">
        <v>3521</v>
      </c>
      <c r="AN803" s="1751" t="s">
        <v>858</v>
      </c>
      <c r="AO803" s="1751">
        <v>8</v>
      </c>
      <c r="AP803" s="1751" t="s">
        <v>859</v>
      </c>
      <c r="AQ803" s="1751">
        <v>8</v>
      </c>
      <c r="AR803" s="1553"/>
      <c r="AS803" s="1553"/>
      <c r="AT803" s="1553"/>
      <c r="AU803" s="1553"/>
      <c r="AV803" s="860"/>
      <c r="AW803" s="4561"/>
      <c r="AX803" s="4561"/>
      <c r="AY803" s="4561"/>
      <c r="CO803" s="237"/>
    </row>
    <row r="804" spans="1:93">
      <c r="A804" s="5683"/>
      <c r="B804" s="4560" t="s">
        <v>2463</v>
      </c>
      <c r="C804" s="5673" t="s">
        <v>3804</v>
      </c>
      <c r="D804" s="4167" t="s">
        <v>4149</v>
      </c>
      <c r="E804" s="4216" t="s">
        <v>2138</v>
      </c>
      <c r="F804" s="4216" t="s">
        <v>4154</v>
      </c>
      <c r="G804" s="3807" t="s">
        <v>2028</v>
      </c>
      <c r="H804" s="3807" t="s">
        <v>2028</v>
      </c>
      <c r="I804" s="3807" t="s">
        <v>2029</v>
      </c>
      <c r="J804" s="3807" t="s">
        <v>2029</v>
      </c>
      <c r="K804" s="3807">
        <v>6</v>
      </c>
      <c r="L804" s="3807">
        <v>0</v>
      </c>
      <c r="M804" s="3807">
        <v>12</v>
      </c>
      <c r="N804" s="3807">
        <v>6</v>
      </c>
      <c r="O804" s="3807">
        <v>0</v>
      </c>
      <c r="P804" s="3807">
        <v>12</v>
      </c>
      <c r="Q804" s="1827" t="s">
        <v>2140</v>
      </c>
      <c r="R804" s="1827" t="s">
        <v>2272</v>
      </c>
      <c r="S804" s="5119">
        <v>769</v>
      </c>
      <c r="T804" s="5119">
        <v>769</v>
      </c>
      <c r="U804" s="5119">
        <v>5290</v>
      </c>
      <c r="V804" s="5119">
        <v>512</v>
      </c>
      <c r="W804" s="5119">
        <v>512</v>
      </c>
      <c r="X804" s="5119">
        <v>1024</v>
      </c>
      <c r="Y804" s="5119">
        <v>1</v>
      </c>
      <c r="Z804" s="5119">
        <v>1</v>
      </c>
      <c r="AA804" s="5119" t="s">
        <v>2136</v>
      </c>
      <c r="AB804" s="5119" t="s">
        <v>2136</v>
      </c>
      <c r="AC804" s="5119" t="s">
        <v>2137</v>
      </c>
      <c r="AD804" s="3322" t="s">
        <v>2035</v>
      </c>
      <c r="AE804" s="3087"/>
      <c r="AF804" s="1838" t="s">
        <v>857</v>
      </c>
      <c r="AG804" s="1838"/>
      <c r="AH804" s="3238">
        <v>3978</v>
      </c>
      <c r="AI804" s="1828" t="s">
        <v>2137</v>
      </c>
      <c r="AJ804" s="1838" t="s">
        <v>854</v>
      </c>
      <c r="AK804" s="123" t="s">
        <v>2142</v>
      </c>
      <c r="AL804" s="1838" t="s">
        <v>1218</v>
      </c>
      <c r="AM804" s="1828" t="s">
        <v>1219</v>
      </c>
      <c r="AN804" s="1828" t="s">
        <v>858</v>
      </c>
      <c r="AO804" s="1828">
        <v>2</v>
      </c>
      <c r="AP804" s="1828" t="s">
        <v>859</v>
      </c>
      <c r="AQ804" s="1828">
        <v>2</v>
      </c>
      <c r="AR804" s="1828"/>
      <c r="AS804" s="1828"/>
      <c r="AT804" s="1828"/>
      <c r="AU804" s="1828"/>
      <c r="AV804" s="2997"/>
      <c r="AW804" s="4560" t="s">
        <v>2451</v>
      </c>
      <c r="AX804" s="4560" t="s">
        <v>2471</v>
      </c>
      <c r="AY804" s="4560"/>
      <c r="CO804" s="237"/>
    </row>
    <row r="805" spans="1:93">
      <c r="A805" s="5683"/>
      <c r="B805" s="4561"/>
      <c r="C805" s="5674"/>
      <c r="D805" s="4079"/>
      <c r="E805" s="4151"/>
      <c r="F805" s="4151"/>
      <c r="G805" s="3811"/>
      <c r="H805" s="3811"/>
      <c r="I805" s="3811"/>
      <c r="J805" s="3811"/>
      <c r="K805" s="3811"/>
      <c r="L805" s="3811"/>
      <c r="M805" s="3811"/>
      <c r="N805" s="3811"/>
      <c r="O805" s="3811"/>
      <c r="P805" s="3811"/>
      <c r="Q805" s="1828"/>
      <c r="R805" s="1828"/>
      <c r="S805" s="5120"/>
      <c r="T805" s="5120"/>
      <c r="U805" s="5120"/>
      <c r="V805" s="5120"/>
      <c r="W805" s="5120"/>
      <c r="X805" s="5120"/>
      <c r="Y805" s="5120"/>
      <c r="Z805" s="5120"/>
      <c r="AA805" s="5120"/>
      <c r="AB805" s="5120"/>
      <c r="AC805" s="5120"/>
      <c r="AD805" s="3326" t="s">
        <v>2035</v>
      </c>
      <c r="AE805" s="3093"/>
      <c r="AF805" s="1846" t="s">
        <v>857</v>
      </c>
      <c r="AG805" s="1846"/>
      <c r="AH805" s="3256">
        <v>3999</v>
      </c>
      <c r="AI805" s="1842" t="s">
        <v>2137</v>
      </c>
      <c r="AJ805" s="1846" t="s">
        <v>868</v>
      </c>
      <c r="AK805" s="123" t="s">
        <v>2142</v>
      </c>
      <c r="AL805" s="1846" t="s">
        <v>3521</v>
      </c>
      <c r="AM805" s="1846" t="s">
        <v>3521</v>
      </c>
      <c r="AN805" s="1842" t="s">
        <v>858</v>
      </c>
      <c r="AO805" s="1842">
        <v>8</v>
      </c>
      <c r="AP805" s="1842" t="s">
        <v>859</v>
      </c>
      <c r="AQ805" s="1842">
        <v>8</v>
      </c>
      <c r="AR805" s="1842"/>
      <c r="AS805" s="1842"/>
      <c r="AT805" s="1842"/>
      <c r="AU805" s="1842"/>
      <c r="AV805" s="860"/>
      <c r="AW805" s="4561"/>
      <c r="AX805" s="4561"/>
      <c r="AY805" s="4561"/>
      <c r="CO805" s="237"/>
    </row>
    <row r="806" spans="1:93">
      <c r="A806" s="5683"/>
      <c r="B806" s="4559" t="s">
        <v>2463</v>
      </c>
      <c r="C806" s="5672" t="s">
        <v>3805</v>
      </c>
      <c r="D806" s="4139" t="s">
        <v>4152</v>
      </c>
      <c r="E806" s="4150" t="s">
        <v>2144</v>
      </c>
      <c r="F806" s="4150" t="s">
        <v>4155</v>
      </c>
      <c r="G806" s="3806" t="s">
        <v>2028</v>
      </c>
      <c r="H806" s="3806" t="s">
        <v>2028</v>
      </c>
      <c r="I806" s="3806" t="s">
        <v>2029</v>
      </c>
      <c r="J806" s="3806" t="s">
        <v>2029</v>
      </c>
      <c r="K806" s="3806">
        <v>6</v>
      </c>
      <c r="L806" s="3806">
        <v>0</v>
      </c>
      <c r="M806" s="3806">
        <v>31</v>
      </c>
      <c r="N806" s="3806">
        <v>6</v>
      </c>
      <c r="O806" s="3806">
        <v>0</v>
      </c>
      <c r="P806" s="3806">
        <v>31</v>
      </c>
      <c r="Q806" s="1540" t="s">
        <v>2140</v>
      </c>
      <c r="R806" s="1540" t="s">
        <v>2272</v>
      </c>
      <c r="S806" s="5123">
        <v>5292</v>
      </c>
      <c r="T806" s="5123">
        <v>5292</v>
      </c>
      <c r="U806" s="5123">
        <v>12670</v>
      </c>
      <c r="V806" s="5123">
        <v>512</v>
      </c>
      <c r="W806" s="5123">
        <v>512</v>
      </c>
      <c r="X806" s="5123">
        <v>1174</v>
      </c>
      <c r="Y806" s="5123">
        <v>4</v>
      </c>
      <c r="Z806" s="5123">
        <v>2</v>
      </c>
      <c r="AA806" s="5123" t="s">
        <v>2032</v>
      </c>
      <c r="AB806" s="5123" t="s">
        <v>2033</v>
      </c>
      <c r="AC806" s="5123" t="s">
        <v>2137</v>
      </c>
      <c r="AD806" s="3326" t="s">
        <v>2035</v>
      </c>
      <c r="AE806" s="3093"/>
      <c r="AF806" s="1565" t="s">
        <v>857</v>
      </c>
      <c r="AG806" s="1565"/>
      <c r="AH806" s="3256">
        <v>3978</v>
      </c>
      <c r="AI806" s="1553" t="s">
        <v>2137</v>
      </c>
      <c r="AJ806" s="1565" t="s">
        <v>854</v>
      </c>
      <c r="AK806" s="123" t="s">
        <v>2142</v>
      </c>
      <c r="AL806" s="1774" t="s">
        <v>1135</v>
      </c>
      <c r="AM806" s="1751" t="s">
        <v>1134</v>
      </c>
      <c r="AN806" s="1751" t="s">
        <v>858</v>
      </c>
      <c r="AO806" s="1751">
        <v>2</v>
      </c>
      <c r="AP806" s="1751" t="s">
        <v>859</v>
      </c>
      <c r="AQ806" s="1751">
        <v>2</v>
      </c>
      <c r="AR806" s="1553"/>
      <c r="AS806" s="1553"/>
      <c r="AT806" s="1553"/>
      <c r="AU806" s="1553"/>
      <c r="AV806" s="860"/>
      <c r="AW806" s="4559" t="s">
        <v>2466</v>
      </c>
      <c r="AX806" s="4559" t="s">
        <v>2471</v>
      </c>
      <c r="AY806" s="4559"/>
      <c r="CO806" s="237"/>
    </row>
    <row r="807" spans="1:93">
      <c r="A807" s="5683"/>
      <c r="B807" s="4561"/>
      <c r="C807" s="5674"/>
      <c r="D807" s="4079"/>
      <c r="E807" s="4151"/>
      <c r="F807" s="4151"/>
      <c r="G807" s="3811"/>
      <c r="H807" s="3811"/>
      <c r="I807" s="3811"/>
      <c r="J807" s="3811"/>
      <c r="K807" s="3811"/>
      <c r="L807" s="3811"/>
      <c r="M807" s="3811"/>
      <c r="N807" s="3811"/>
      <c r="O807" s="3811"/>
      <c r="P807" s="3811"/>
      <c r="Q807" s="1542"/>
      <c r="R807" s="1542"/>
      <c r="S807" s="5120"/>
      <c r="T807" s="5120"/>
      <c r="U807" s="5120"/>
      <c r="V807" s="5120"/>
      <c r="W807" s="5120"/>
      <c r="X807" s="5120"/>
      <c r="Y807" s="5120"/>
      <c r="Z807" s="5120"/>
      <c r="AA807" s="5120"/>
      <c r="AB807" s="5120"/>
      <c r="AC807" s="5120"/>
      <c r="AD807" s="3326" t="s">
        <v>2035</v>
      </c>
      <c r="AE807" s="3093"/>
      <c r="AF807" s="1565" t="s">
        <v>857</v>
      </c>
      <c r="AG807" s="1565"/>
      <c r="AH807" s="3256">
        <v>3999</v>
      </c>
      <c r="AI807" s="1553" t="s">
        <v>2137</v>
      </c>
      <c r="AJ807" s="1565" t="s">
        <v>868</v>
      </c>
      <c r="AK807" s="123" t="s">
        <v>2142</v>
      </c>
      <c r="AL807" s="1774" t="s">
        <v>3521</v>
      </c>
      <c r="AM807" s="1774" t="s">
        <v>3521</v>
      </c>
      <c r="AN807" s="1751" t="s">
        <v>858</v>
      </c>
      <c r="AO807" s="1751">
        <v>8</v>
      </c>
      <c r="AP807" s="1751" t="s">
        <v>859</v>
      </c>
      <c r="AQ807" s="1751">
        <v>8</v>
      </c>
      <c r="AR807" s="1553"/>
      <c r="AS807" s="1553"/>
      <c r="AT807" s="1553"/>
      <c r="AU807" s="1553"/>
      <c r="AV807" s="860"/>
      <c r="AW807" s="4561"/>
      <c r="AX807" s="4561"/>
      <c r="AY807" s="4561"/>
      <c r="CO807" s="237"/>
    </row>
    <row r="808" spans="1:93">
      <c r="A808" s="5683"/>
      <c r="B808" s="4559" t="s">
        <v>2463</v>
      </c>
      <c r="C808" s="5672" t="s">
        <v>3806</v>
      </c>
      <c r="D808" s="4139" t="s">
        <v>4170</v>
      </c>
      <c r="E808" s="4150" t="s">
        <v>2144</v>
      </c>
      <c r="F808" s="4150" t="s">
        <v>4219</v>
      </c>
      <c r="G808" s="3806" t="s">
        <v>2028</v>
      </c>
      <c r="H808" s="3806" t="s">
        <v>2028</v>
      </c>
      <c r="I808" s="3806" t="s">
        <v>2029</v>
      </c>
      <c r="J808" s="3806" t="s">
        <v>2029</v>
      </c>
      <c r="K808" s="3806">
        <v>6</v>
      </c>
      <c r="L808" s="3806">
        <v>0</v>
      </c>
      <c r="M808" s="3806">
        <v>31</v>
      </c>
      <c r="N808" s="3806">
        <v>6</v>
      </c>
      <c r="O808" s="3806">
        <v>0</v>
      </c>
      <c r="P808" s="3806">
        <v>31</v>
      </c>
      <c r="Q808" s="1540" t="s">
        <v>2140</v>
      </c>
      <c r="R808" s="1540" t="s">
        <v>2272</v>
      </c>
      <c r="S808" s="5123">
        <v>12671</v>
      </c>
      <c r="T808" s="5123">
        <v>12671</v>
      </c>
      <c r="U808" s="5123">
        <v>24096</v>
      </c>
      <c r="V808" s="5123">
        <v>512</v>
      </c>
      <c r="W808" s="5123">
        <v>512</v>
      </c>
      <c r="X808" s="5123">
        <v>1296</v>
      </c>
      <c r="Y808" s="5123">
        <v>4</v>
      </c>
      <c r="Z808" s="5123">
        <v>2</v>
      </c>
      <c r="AA808" s="5123" t="s">
        <v>2032</v>
      </c>
      <c r="AB808" s="5123" t="s">
        <v>2033</v>
      </c>
      <c r="AC808" s="5123" t="s">
        <v>2137</v>
      </c>
      <c r="AD808" s="3326" t="s">
        <v>2035</v>
      </c>
      <c r="AE808" s="3093"/>
      <c r="AF808" s="1565" t="s">
        <v>857</v>
      </c>
      <c r="AG808" s="1565"/>
      <c r="AH808" s="3256">
        <v>3978</v>
      </c>
      <c r="AI808" s="1553" t="s">
        <v>2137</v>
      </c>
      <c r="AJ808" s="1565" t="s">
        <v>854</v>
      </c>
      <c r="AK808" s="123" t="s">
        <v>2142</v>
      </c>
      <c r="AL808" s="1774" t="s">
        <v>866</v>
      </c>
      <c r="AM808" s="1751" t="s">
        <v>867</v>
      </c>
      <c r="AN808" s="1751" t="s">
        <v>858</v>
      </c>
      <c r="AO808" s="1751">
        <v>2</v>
      </c>
      <c r="AP808" s="1751" t="s">
        <v>859</v>
      </c>
      <c r="AQ808" s="1751">
        <v>2</v>
      </c>
      <c r="AR808" s="1553"/>
      <c r="AS808" s="1553"/>
      <c r="AT808" s="1553"/>
      <c r="AU808" s="1553"/>
      <c r="AV808" s="860"/>
      <c r="AW808" s="4559" t="s">
        <v>2468</v>
      </c>
      <c r="AX808" s="4559" t="s">
        <v>2471</v>
      </c>
      <c r="AY808" s="4559"/>
      <c r="CO808" s="237"/>
    </row>
    <row r="809" spans="1:93">
      <c r="A809" s="5683"/>
      <c r="B809" s="4561"/>
      <c r="C809" s="5674"/>
      <c r="D809" s="4079"/>
      <c r="E809" s="4151"/>
      <c r="F809" s="4151"/>
      <c r="G809" s="3811"/>
      <c r="H809" s="3811"/>
      <c r="I809" s="3811"/>
      <c r="J809" s="3811"/>
      <c r="K809" s="3811"/>
      <c r="L809" s="3811"/>
      <c r="M809" s="3811"/>
      <c r="N809" s="3811"/>
      <c r="O809" s="3811"/>
      <c r="P809" s="3811"/>
      <c r="Q809" s="1542"/>
      <c r="R809" s="1542"/>
      <c r="S809" s="5120"/>
      <c r="T809" s="5120"/>
      <c r="U809" s="5120"/>
      <c r="V809" s="5120"/>
      <c r="W809" s="5120"/>
      <c r="X809" s="5120"/>
      <c r="Y809" s="5120"/>
      <c r="Z809" s="5120"/>
      <c r="AA809" s="5120"/>
      <c r="AB809" s="5120"/>
      <c r="AC809" s="5120"/>
      <c r="AD809" s="3326" t="s">
        <v>2035</v>
      </c>
      <c r="AE809" s="3093"/>
      <c r="AF809" s="1565" t="s">
        <v>857</v>
      </c>
      <c r="AG809" s="1565"/>
      <c r="AH809" s="3256">
        <v>3999</v>
      </c>
      <c r="AI809" s="1553" t="s">
        <v>2137</v>
      </c>
      <c r="AJ809" s="1565" t="s">
        <v>868</v>
      </c>
      <c r="AK809" s="123" t="s">
        <v>2142</v>
      </c>
      <c r="AL809" s="1774" t="s">
        <v>3521</v>
      </c>
      <c r="AM809" s="1774" t="s">
        <v>3521</v>
      </c>
      <c r="AN809" s="1751" t="s">
        <v>858</v>
      </c>
      <c r="AO809" s="1751">
        <v>8</v>
      </c>
      <c r="AP809" s="1751" t="s">
        <v>859</v>
      </c>
      <c r="AQ809" s="1751">
        <v>8</v>
      </c>
      <c r="AR809" s="1553"/>
      <c r="AS809" s="1553"/>
      <c r="AT809" s="1553"/>
      <c r="AU809" s="1553"/>
      <c r="AV809" s="860"/>
      <c r="AW809" s="4561"/>
      <c r="AX809" s="4561"/>
      <c r="AY809" s="4561"/>
      <c r="CO809" s="237"/>
    </row>
    <row r="810" spans="1:93">
      <c r="A810" s="5683"/>
      <c r="B810" s="4560" t="s">
        <v>2463</v>
      </c>
      <c r="C810" s="5673" t="s">
        <v>4264</v>
      </c>
      <c r="D810" s="4167" t="s">
        <v>4404</v>
      </c>
      <c r="E810" s="4216" t="s">
        <v>2138</v>
      </c>
      <c r="F810" s="4216" t="s">
        <v>4496</v>
      </c>
      <c r="G810" s="3807" t="s">
        <v>2028</v>
      </c>
      <c r="H810" s="3807" t="s">
        <v>2028</v>
      </c>
      <c r="I810" s="3807" t="s">
        <v>2029</v>
      </c>
      <c r="J810" s="3807" t="s">
        <v>2029</v>
      </c>
      <c r="K810" s="3807">
        <v>6</v>
      </c>
      <c r="L810" s="3807">
        <v>0</v>
      </c>
      <c r="M810" s="3807">
        <v>12</v>
      </c>
      <c r="N810" s="3807">
        <v>6</v>
      </c>
      <c r="O810" s="3807">
        <v>0</v>
      </c>
      <c r="P810" s="3807">
        <v>12</v>
      </c>
      <c r="Q810" s="1860" t="s">
        <v>2140</v>
      </c>
      <c r="R810" s="1860" t="s">
        <v>2272</v>
      </c>
      <c r="S810" s="5119">
        <v>641</v>
      </c>
      <c r="T810" s="5119">
        <v>641</v>
      </c>
      <c r="U810" s="5119">
        <v>1728</v>
      </c>
      <c r="V810" s="5119">
        <v>544</v>
      </c>
      <c r="W810" s="5119">
        <v>544</v>
      </c>
      <c r="X810" s="5119">
        <v>832</v>
      </c>
      <c r="Y810" s="5119">
        <v>1</v>
      </c>
      <c r="Z810" s="5119">
        <v>1</v>
      </c>
      <c r="AA810" s="5119" t="s">
        <v>2136</v>
      </c>
      <c r="AB810" s="5119" t="s">
        <v>2136</v>
      </c>
      <c r="AC810" s="5119" t="s">
        <v>2137</v>
      </c>
      <c r="AD810" s="3322" t="s">
        <v>2035</v>
      </c>
      <c r="AE810" s="3087"/>
      <c r="AF810" s="1889" t="s">
        <v>857</v>
      </c>
      <c r="AG810" s="1889"/>
      <c r="AH810" s="3238">
        <v>3978</v>
      </c>
      <c r="AI810" s="1862" t="s">
        <v>2137</v>
      </c>
      <c r="AJ810" s="1889" t="s">
        <v>854</v>
      </c>
      <c r="AK810" s="123" t="s">
        <v>2142</v>
      </c>
      <c r="AL810" s="1991" t="s">
        <v>164</v>
      </c>
      <c r="AM810" s="1862" t="s">
        <v>856</v>
      </c>
      <c r="AN810" s="1862" t="s">
        <v>858</v>
      </c>
      <c r="AO810" s="1862">
        <v>2</v>
      </c>
      <c r="AP810" s="1862" t="s">
        <v>859</v>
      </c>
      <c r="AQ810" s="1862">
        <v>2</v>
      </c>
      <c r="AR810" s="1862"/>
      <c r="AS810" s="1862"/>
      <c r="AT810" s="1862"/>
      <c r="AU810" s="1862"/>
      <c r="AV810" s="2997"/>
      <c r="AW810" s="4560" t="s">
        <v>2451</v>
      </c>
      <c r="AX810" s="4560" t="s">
        <v>2471</v>
      </c>
      <c r="AY810" s="4560"/>
      <c r="CO810" s="237"/>
    </row>
    <row r="811" spans="1:93">
      <c r="A811" s="5683"/>
      <c r="B811" s="4561"/>
      <c r="C811" s="5674"/>
      <c r="D811" s="4079"/>
      <c r="E811" s="4151"/>
      <c r="F811" s="4151"/>
      <c r="G811" s="3811"/>
      <c r="H811" s="3811"/>
      <c r="I811" s="3811"/>
      <c r="J811" s="3811"/>
      <c r="K811" s="3811"/>
      <c r="L811" s="3811"/>
      <c r="M811" s="3811"/>
      <c r="N811" s="3811"/>
      <c r="O811" s="3811"/>
      <c r="P811" s="3811"/>
      <c r="Q811" s="1862"/>
      <c r="R811" s="1862"/>
      <c r="S811" s="5120"/>
      <c r="T811" s="5120"/>
      <c r="U811" s="5120"/>
      <c r="V811" s="5120"/>
      <c r="W811" s="5120"/>
      <c r="X811" s="5120"/>
      <c r="Y811" s="5120"/>
      <c r="Z811" s="5120"/>
      <c r="AA811" s="5120"/>
      <c r="AB811" s="5120"/>
      <c r="AC811" s="5120"/>
      <c r="AD811" s="3326" t="s">
        <v>2035</v>
      </c>
      <c r="AE811" s="3093"/>
      <c r="AF811" s="1924" t="s">
        <v>857</v>
      </c>
      <c r="AG811" s="1924"/>
      <c r="AH811" s="3256">
        <v>3999</v>
      </c>
      <c r="AI811" s="1905" t="s">
        <v>2137</v>
      </c>
      <c r="AJ811" s="1924" t="s">
        <v>868</v>
      </c>
      <c r="AK811" s="123" t="s">
        <v>2142</v>
      </c>
      <c r="AL811" s="1924" t="s">
        <v>340</v>
      </c>
      <c r="AM811" s="1924" t="s">
        <v>340</v>
      </c>
      <c r="AN811" s="1905" t="s">
        <v>858</v>
      </c>
      <c r="AO811" s="1905">
        <v>8</v>
      </c>
      <c r="AP811" s="1905" t="s">
        <v>859</v>
      </c>
      <c r="AQ811" s="1905">
        <v>8</v>
      </c>
      <c r="AR811" s="1905"/>
      <c r="AS811" s="1905"/>
      <c r="AT811" s="1905"/>
      <c r="AU811" s="1905"/>
      <c r="AV811" s="860"/>
      <c r="AW811" s="4561"/>
      <c r="AX811" s="4561"/>
      <c r="AY811" s="4561"/>
      <c r="CO811" s="237"/>
    </row>
    <row r="812" spans="1:93">
      <c r="A812" s="5683"/>
      <c r="B812" s="4559" t="s">
        <v>2463</v>
      </c>
      <c r="C812" s="5672" t="s">
        <v>3758</v>
      </c>
      <c r="D812" s="4139" t="s">
        <v>1101</v>
      </c>
      <c r="E812" s="4150" t="s">
        <v>2138</v>
      </c>
      <c r="F812" s="4150" t="s">
        <v>2326</v>
      </c>
      <c r="G812" s="3806" t="s">
        <v>2028</v>
      </c>
      <c r="H812" s="3806" t="s">
        <v>2028</v>
      </c>
      <c r="I812" s="3806" t="s">
        <v>2029</v>
      </c>
      <c r="J812" s="3806" t="s">
        <v>2029</v>
      </c>
      <c r="K812" s="3806">
        <v>6</v>
      </c>
      <c r="L812" s="3806">
        <v>0</v>
      </c>
      <c r="M812" s="3806">
        <v>12</v>
      </c>
      <c r="N812" s="3806">
        <v>6</v>
      </c>
      <c r="O812" s="3806">
        <v>0</v>
      </c>
      <c r="P812" s="3806">
        <v>12</v>
      </c>
      <c r="Q812" s="830" t="s">
        <v>2140</v>
      </c>
      <c r="R812" s="830" t="s">
        <v>2272</v>
      </c>
      <c r="S812" s="5123">
        <v>644</v>
      </c>
      <c r="T812" s="5123">
        <v>644</v>
      </c>
      <c r="U812" s="5123">
        <v>5418</v>
      </c>
      <c r="V812" s="5123">
        <v>512</v>
      </c>
      <c r="W812" s="5123">
        <v>512</v>
      </c>
      <c r="X812" s="5123">
        <v>1152</v>
      </c>
      <c r="Y812" s="5123">
        <v>1</v>
      </c>
      <c r="Z812" s="5123">
        <v>1</v>
      </c>
      <c r="AA812" s="5123" t="s">
        <v>2136</v>
      </c>
      <c r="AB812" s="5123" t="s">
        <v>2136</v>
      </c>
      <c r="AC812" s="5123" t="s">
        <v>2137</v>
      </c>
      <c r="AD812" s="3326" t="s">
        <v>2035</v>
      </c>
      <c r="AE812" s="3093"/>
      <c r="AF812" s="842" t="s">
        <v>857</v>
      </c>
      <c r="AG812" s="842"/>
      <c r="AH812" s="3256">
        <v>3978</v>
      </c>
      <c r="AI812" s="836" t="s">
        <v>2137</v>
      </c>
      <c r="AJ812" s="842" t="s">
        <v>854</v>
      </c>
      <c r="AK812" s="123" t="s">
        <v>2142</v>
      </c>
      <c r="AL812" s="1774" t="s">
        <v>1218</v>
      </c>
      <c r="AM812" s="1751" t="s">
        <v>1219</v>
      </c>
      <c r="AN812" s="1751" t="s">
        <v>858</v>
      </c>
      <c r="AO812" s="1751">
        <v>2</v>
      </c>
      <c r="AP812" s="1751" t="s">
        <v>859</v>
      </c>
      <c r="AQ812" s="1751">
        <v>2</v>
      </c>
      <c r="AR812" s="836"/>
      <c r="AS812" s="836"/>
      <c r="AT812" s="836"/>
      <c r="AU812" s="836"/>
      <c r="AV812" s="860"/>
      <c r="AW812" s="4559" t="s">
        <v>2451</v>
      </c>
      <c r="AX812" s="4559" t="s">
        <v>2471</v>
      </c>
      <c r="AY812" s="4559"/>
      <c r="CO812" s="237"/>
    </row>
    <row r="813" spans="1:93">
      <c r="A813" s="5683"/>
      <c r="B813" s="4561"/>
      <c r="C813" s="5674"/>
      <c r="D813" s="4079"/>
      <c r="E813" s="4151"/>
      <c r="F813" s="4151"/>
      <c r="G813" s="3811"/>
      <c r="H813" s="3811"/>
      <c r="I813" s="3811"/>
      <c r="J813" s="3811"/>
      <c r="K813" s="3811"/>
      <c r="L813" s="3811"/>
      <c r="M813" s="3811"/>
      <c r="N813" s="3811"/>
      <c r="O813" s="3811"/>
      <c r="P813" s="3811"/>
      <c r="Q813" s="831"/>
      <c r="R813" s="831"/>
      <c r="S813" s="5120"/>
      <c r="T813" s="5120"/>
      <c r="U813" s="5120"/>
      <c r="V813" s="5120"/>
      <c r="W813" s="5120"/>
      <c r="X813" s="5120"/>
      <c r="Y813" s="5120"/>
      <c r="Z813" s="5120"/>
      <c r="AA813" s="5120"/>
      <c r="AB813" s="5120"/>
      <c r="AC813" s="5120"/>
      <c r="AD813" s="3326" t="s">
        <v>2035</v>
      </c>
      <c r="AE813" s="3093"/>
      <c r="AF813" s="842" t="s">
        <v>857</v>
      </c>
      <c r="AG813" s="842"/>
      <c r="AH813" s="3256">
        <v>3999</v>
      </c>
      <c r="AI813" s="836" t="s">
        <v>2137</v>
      </c>
      <c r="AJ813" s="842" t="s">
        <v>868</v>
      </c>
      <c r="AK813" s="123" t="s">
        <v>2142</v>
      </c>
      <c r="AL813" s="1774" t="s">
        <v>340</v>
      </c>
      <c r="AM813" s="1774" t="s">
        <v>340</v>
      </c>
      <c r="AN813" s="1751" t="s">
        <v>858</v>
      </c>
      <c r="AO813" s="1751">
        <v>8</v>
      </c>
      <c r="AP813" s="1751" t="s">
        <v>859</v>
      </c>
      <c r="AQ813" s="1751">
        <v>8</v>
      </c>
      <c r="AR813" s="836"/>
      <c r="AS813" s="836"/>
      <c r="AT813" s="836"/>
      <c r="AU813" s="836"/>
      <c r="AV813" s="860"/>
      <c r="AW813" s="4561"/>
      <c r="AX813" s="4561"/>
      <c r="AY813" s="4561"/>
      <c r="CO813" s="237"/>
    </row>
    <row r="814" spans="1:93">
      <c r="A814" s="5683"/>
      <c r="B814" s="4559" t="s">
        <v>2463</v>
      </c>
      <c r="C814" s="5672" t="s">
        <v>3759</v>
      </c>
      <c r="D814" s="4139" t="s">
        <v>1098</v>
      </c>
      <c r="E814" s="4150" t="s">
        <v>2144</v>
      </c>
      <c r="F814" s="4150" t="s">
        <v>2327</v>
      </c>
      <c r="G814" s="3806" t="s">
        <v>2028</v>
      </c>
      <c r="H814" s="3806" t="s">
        <v>2028</v>
      </c>
      <c r="I814" s="3806" t="s">
        <v>2029</v>
      </c>
      <c r="J814" s="3806" t="s">
        <v>2029</v>
      </c>
      <c r="K814" s="3806">
        <v>6</v>
      </c>
      <c r="L814" s="3806">
        <v>0</v>
      </c>
      <c r="M814" s="3806">
        <v>31</v>
      </c>
      <c r="N814" s="3806">
        <v>6</v>
      </c>
      <c r="O814" s="3806">
        <v>0</v>
      </c>
      <c r="P814" s="3806">
        <v>31</v>
      </c>
      <c r="Q814" s="830" t="s">
        <v>2140</v>
      </c>
      <c r="R814" s="830" t="s">
        <v>2272</v>
      </c>
      <c r="S814" s="5123">
        <v>5422</v>
      </c>
      <c r="T814" s="5123">
        <v>5422</v>
      </c>
      <c r="U814" s="5123">
        <v>12798</v>
      </c>
      <c r="V814" s="5123">
        <v>512</v>
      </c>
      <c r="W814" s="5123">
        <v>512</v>
      </c>
      <c r="X814" s="5123">
        <v>1302</v>
      </c>
      <c r="Y814" s="5123">
        <v>4</v>
      </c>
      <c r="Z814" s="5123">
        <v>2</v>
      </c>
      <c r="AA814" s="5123" t="s">
        <v>2032</v>
      </c>
      <c r="AB814" s="5123" t="s">
        <v>2033</v>
      </c>
      <c r="AC814" s="5123" t="s">
        <v>2137</v>
      </c>
      <c r="AD814" s="3326" t="s">
        <v>2035</v>
      </c>
      <c r="AE814" s="3093"/>
      <c r="AF814" s="842" t="s">
        <v>857</v>
      </c>
      <c r="AG814" s="842"/>
      <c r="AH814" s="3256">
        <v>3978</v>
      </c>
      <c r="AI814" s="836" t="s">
        <v>2137</v>
      </c>
      <c r="AJ814" s="842" t="s">
        <v>854</v>
      </c>
      <c r="AK814" s="123" t="s">
        <v>2142</v>
      </c>
      <c r="AL814" s="1774" t="s">
        <v>1135</v>
      </c>
      <c r="AM814" s="1751" t="s">
        <v>1134</v>
      </c>
      <c r="AN814" s="1751" t="s">
        <v>858</v>
      </c>
      <c r="AO814" s="1751">
        <v>2</v>
      </c>
      <c r="AP814" s="1751" t="s">
        <v>859</v>
      </c>
      <c r="AQ814" s="1751">
        <v>2</v>
      </c>
      <c r="AR814" s="836"/>
      <c r="AS814" s="836"/>
      <c r="AT814" s="836"/>
      <c r="AU814" s="836"/>
      <c r="AV814" s="860"/>
      <c r="AW814" s="4559" t="s">
        <v>2466</v>
      </c>
      <c r="AX814" s="4559" t="s">
        <v>2471</v>
      </c>
      <c r="AY814" s="4559"/>
      <c r="CO814" s="237"/>
    </row>
    <row r="815" spans="1:93">
      <c r="A815" s="5683"/>
      <c r="B815" s="4561"/>
      <c r="C815" s="5674"/>
      <c r="D815" s="4079"/>
      <c r="E815" s="4151"/>
      <c r="F815" s="4151"/>
      <c r="G815" s="3811"/>
      <c r="H815" s="3811"/>
      <c r="I815" s="3811"/>
      <c r="J815" s="3811"/>
      <c r="K815" s="3811"/>
      <c r="L815" s="3811"/>
      <c r="M815" s="3811"/>
      <c r="N815" s="3811"/>
      <c r="O815" s="3811"/>
      <c r="P815" s="3811"/>
      <c r="Q815" s="831"/>
      <c r="R815" s="831"/>
      <c r="S815" s="5120"/>
      <c r="T815" s="5120"/>
      <c r="U815" s="5120"/>
      <c r="V815" s="5120"/>
      <c r="W815" s="5120"/>
      <c r="X815" s="5120"/>
      <c r="Y815" s="5120"/>
      <c r="Z815" s="5120"/>
      <c r="AA815" s="5120"/>
      <c r="AB815" s="5120"/>
      <c r="AC815" s="5120"/>
      <c r="AD815" s="3326" t="s">
        <v>2035</v>
      </c>
      <c r="AE815" s="3093"/>
      <c r="AF815" s="842" t="s">
        <v>857</v>
      </c>
      <c r="AG815" s="842"/>
      <c r="AH815" s="3256">
        <v>3999</v>
      </c>
      <c r="AI815" s="836" t="s">
        <v>2137</v>
      </c>
      <c r="AJ815" s="842" t="s">
        <v>868</v>
      </c>
      <c r="AK815" s="123" t="s">
        <v>2142</v>
      </c>
      <c r="AL815" s="1774" t="s">
        <v>340</v>
      </c>
      <c r="AM815" s="1774" t="s">
        <v>340</v>
      </c>
      <c r="AN815" s="1751" t="s">
        <v>858</v>
      </c>
      <c r="AO815" s="1751">
        <v>8</v>
      </c>
      <c r="AP815" s="1751" t="s">
        <v>859</v>
      </c>
      <c r="AQ815" s="1751">
        <v>8</v>
      </c>
      <c r="AR815" s="836"/>
      <c r="AS815" s="836"/>
      <c r="AT815" s="836"/>
      <c r="AU815" s="836"/>
      <c r="AV815" s="860"/>
      <c r="AW815" s="4561"/>
      <c r="AX815" s="4561"/>
      <c r="AY815" s="4561"/>
      <c r="CO815" s="237"/>
    </row>
    <row r="816" spans="1:93">
      <c r="A816" s="5683"/>
      <c r="B816" s="4559" t="s">
        <v>2463</v>
      </c>
      <c r="C816" s="5672" t="s">
        <v>3760</v>
      </c>
      <c r="D816" s="4139" t="s">
        <v>1102</v>
      </c>
      <c r="E816" s="4150" t="s">
        <v>2144</v>
      </c>
      <c r="F816" s="4150" t="s">
        <v>2328</v>
      </c>
      <c r="G816" s="3806" t="s">
        <v>2028</v>
      </c>
      <c r="H816" s="3806" t="s">
        <v>2028</v>
      </c>
      <c r="I816" s="3806" t="s">
        <v>2029</v>
      </c>
      <c r="J816" s="3806" t="s">
        <v>2029</v>
      </c>
      <c r="K816" s="3806">
        <v>6</v>
      </c>
      <c r="L816" s="3806">
        <v>0</v>
      </c>
      <c r="M816" s="3806">
        <v>31</v>
      </c>
      <c r="N816" s="3806">
        <v>6</v>
      </c>
      <c r="O816" s="3806">
        <v>0</v>
      </c>
      <c r="P816" s="3806">
        <v>31</v>
      </c>
      <c r="Q816" s="830" t="s">
        <v>2140</v>
      </c>
      <c r="R816" s="830" t="s">
        <v>2272</v>
      </c>
      <c r="S816" s="5123">
        <v>12802</v>
      </c>
      <c r="T816" s="5123">
        <v>12802</v>
      </c>
      <c r="U816" s="5123">
        <v>23968</v>
      </c>
      <c r="V816" s="5123">
        <v>512</v>
      </c>
      <c r="W816" s="5123">
        <v>512</v>
      </c>
      <c r="X816" s="5123">
        <v>1280</v>
      </c>
      <c r="Y816" s="5123">
        <v>4</v>
      </c>
      <c r="Z816" s="5123">
        <v>2</v>
      </c>
      <c r="AA816" s="5123" t="s">
        <v>2032</v>
      </c>
      <c r="AB816" s="5123" t="s">
        <v>2033</v>
      </c>
      <c r="AC816" s="5123" t="s">
        <v>2137</v>
      </c>
      <c r="AD816" s="3326" t="s">
        <v>2035</v>
      </c>
      <c r="AE816" s="3093"/>
      <c r="AF816" s="842" t="s">
        <v>857</v>
      </c>
      <c r="AG816" s="842"/>
      <c r="AH816" s="3256">
        <v>3978</v>
      </c>
      <c r="AI816" s="836" t="s">
        <v>2137</v>
      </c>
      <c r="AJ816" s="842" t="s">
        <v>854</v>
      </c>
      <c r="AK816" s="123" t="s">
        <v>2142</v>
      </c>
      <c r="AL816" s="1774" t="s">
        <v>866</v>
      </c>
      <c r="AM816" s="1751" t="s">
        <v>867</v>
      </c>
      <c r="AN816" s="1751" t="s">
        <v>858</v>
      </c>
      <c r="AO816" s="1751">
        <v>2</v>
      </c>
      <c r="AP816" s="1751" t="s">
        <v>859</v>
      </c>
      <c r="AQ816" s="1751">
        <v>2</v>
      </c>
      <c r="AR816" s="836"/>
      <c r="AS816" s="836"/>
      <c r="AT816" s="836"/>
      <c r="AU816" s="836"/>
      <c r="AV816" s="860"/>
      <c r="AW816" s="4559" t="s">
        <v>2468</v>
      </c>
      <c r="AX816" s="4559" t="s">
        <v>2471</v>
      </c>
      <c r="AY816" s="4559"/>
      <c r="CO816" s="237"/>
    </row>
    <row r="817" spans="1:93">
      <c r="A817" s="5684"/>
      <c r="B817" s="4561"/>
      <c r="C817" s="5674"/>
      <c r="D817" s="4079"/>
      <c r="E817" s="4151"/>
      <c r="F817" s="4151"/>
      <c r="G817" s="3811"/>
      <c r="H817" s="3811"/>
      <c r="I817" s="3811"/>
      <c r="J817" s="3811"/>
      <c r="K817" s="3811"/>
      <c r="L817" s="3811"/>
      <c r="M817" s="3811"/>
      <c r="N817" s="3811"/>
      <c r="O817" s="3811"/>
      <c r="P817" s="3811"/>
      <c r="Q817" s="831"/>
      <c r="R817" s="831"/>
      <c r="S817" s="5120"/>
      <c r="T817" s="5120"/>
      <c r="U817" s="5120"/>
      <c r="V817" s="5120"/>
      <c r="W817" s="5120"/>
      <c r="X817" s="5120"/>
      <c r="Y817" s="5120"/>
      <c r="Z817" s="5120"/>
      <c r="AA817" s="5120"/>
      <c r="AB817" s="5120"/>
      <c r="AC817" s="5120"/>
      <c r="AD817" s="3326" t="s">
        <v>2035</v>
      </c>
      <c r="AE817" s="3093"/>
      <c r="AF817" s="842" t="s">
        <v>857</v>
      </c>
      <c r="AG817" s="842"/>
      <c r="AH817" s="3256">
        <v>3999</v>
      </c>
      <c r="AI817" s="836" t="s">
        <v>2137</v>
      </c>
      <c r="AJ817" s="842" t="s">
        <v>868</v>
      </c>
      <c r="AK817" s="123" t="s">
        <v>2142</v>
      </c>
      <c r="AL817" s="842" t="s">
        <v>340</v>
      </c>
      <c r="AM817" s="842" t="s">
        <v>340</v>
      </c>
      <c r="AN817" s="836" t="s">
        <v>858</v>
      </c>
      <c r="AO817" s="836">
        <v>8</v>
      </c>
      <c r="AP817" s="836" t="s">
        <v>859</v>
      </c>
      <c r="AQ817" s="836">
        <v>8</v>
      </c>
      <c r="AR817" s="836"/>
      <c r="AS817" s="836"/>
      <c r="AT817" s="836"/>
      <c r="AU817" s="836"/>
      <c r="AV817" s="860"/>
      <c r="AW817" s="4561"/>
      <c r="AX817" s="4561"/>
      <c r="AY817" s="4561"/>
      <c r="CO817" s="237"/>
    </row>
    <row r="818" spans="1:93">
      <c r="A818" s="5693" t="s">
        <v>4070</v>
      </c>
      <c r="B818" s="4559" t="s">
        <v>2463</v>
      </c>
      <c r="C818" s="5672" t="s">
        <v>3780</v>
      </c>
      <c r="D818" s="4139" t="s">
        <v>1099</v>
      </c>
      <c r="E818" s="4150" t="s">
        <v>2157</v>
      </c>
      <c r="F818" s="4150" t="s">
        <v>2329</v>
      </c>
      <c r="G818" s="3806" t="s">
        <v>2028</v>
      </c>
      <c r="H818" s="3806" t="s">
        <v>2028</v>
      </c>
      <c r="I818" s="3806" t="s">
        <v>2029</v>
      </c>
      <c r="J818" s="3806" t="s">
        <v>2029</v>
      </c>
      <c r="K818" s="3806">
        <v>8</v>
      </c>
      <c r="L818" s="3806">
        <v>0</v>
      </c>
      <c r="M818" s="3806">
        <v>31</v>
      </c>
      <c r="N818" s="3806">
        <v>8</v>
      </c>
      <c r="O818" s="3806">
        <v>0</v>
      </c>
      <c r="P818" s="3806">
        <v>31</v>
      </c>
      <c r="Q818" s="830" t="s">
        <v>2140</v>
      </c>
      <c r="R818" s="830" t="s">
        <v>2272</v>
      </c>
      <c r="S818" s="5123">
        <v>4334</v>
      </c>
      <c r="T818" s="5123">
        <v>4334</v>
      </c>
      <c r="U818" s="5123">
        <v>5216</v>
      </c>
      <c r="V818" s="5123">
        <v>384</v>
      </c>
      <c r="W818" s="5123">
        <v>384</v>
      </c>
      <c r="X818" s="5123">
        <v>832</v>
      </c>
      <c r="Y818" s="5123">
        <v>16</v>
      </c>
      <c r="Z818" s="5123">
        <v>2</v>
      </c>
      <c r="AA818" s="5123" t="s">
        <v>2159</v>
      </c>
      <c r="AB818" s="5123" t="s">
        <v>2033</v>
      </c>
      <c r="AC818" s="5123" t="s">
        <v>2137</v>
      </c>
      <c r="AD818" s="3334" t="s">
        <v>2035</v>
      </c>
      <c r="AE818" s="122"/>
      <c r="AF818" s="122" t="s">
        <v>857</v>
      </c>
      <c r="AG818" s="122"/>
      <c r="AH818" s="123">
        <v>3978</v>
      </c>
      <c r="AI818" s="123" t="s">
        <v>2137</v>
      </c>
      <c r="AJ818" s="842" t="s">
        <v>854</v>
      </c>
      <c r="AK818" s="123" t="s">
        <v>2142</v>
      </c>
      <c r="AL818" s="122" t="s">
        <v>164</v>
      </c>
      <c r="AM818" s="123" t="s">
        <v>856</v>
      </c>
      <c r="AN818" s="123" t="s">
        <v>858</v>
      </c>
      <c r="AO818" s="123">
        <v>2</v>
      </c>
      <c r="AP818" s="123" t="s">
        <v>859</v>
      </c>
      <c r="AQ818" s="123">
        <v>2</v>
      </c>
      <c r="AR818" s="836"/>
      <c r="AS818" s="836"/>
      <c r="AT818" s="836"/>
      <c r="AU818" s="836"/>
      <c r="AV818" s="860"/>
      <c r="AW818" s="4559" t="s">
        <v>2466</v>
      </c>
      <c r="AX818" s="4559" t="s">
        <v>2471</v>
      </c>
      <c r="AY818" s="4559"/>
      <c r="CO818" s="237"/>
    </row>
    <row r="819" spans="1:93">
      <c r="A819" s="5683"/>
      <c r="B819" s="4561"/>
      <c r="C819" s="5674"/>
      <c r="D819" s="4079"/>
      <c r="E819" s="4151"/>
      <c r="F819" s="4151"/>
      <c r="G819" s="3811"/>
      <c r="H819" s="3811"/>
      <c r="I819" s="3811"/>
      <c r="J819" s="3811"/>
      <c r="K819" s="3811"/>
      <c r="L819" s="3811"/>
      <c r="M819" s="3811"/>
      <c r="N819" s="3811"/>
      <c r="O819" s="3811"/>
      <c r="P819" s="3811"/>
      <c r="Q819" s="831"/>
      <c r="R819" s="831"/>
      <c r="S819" s="5120"/>
      <c r="T819" s="5120"/>
      <c r="U819" s="5120"/>
      <c r="V819" s="5120"/>
      <c r="W819" s="5120"/>
      <c r="X819" s="5120"/>
      <c r="Y819" s="5120"/>
      <c r="Z819" s="5120"/>
      <c r="AA819" s="5120"/>
      <c r="AB819" s="5120"/>
      <c r="AC819" s="5120"/>
      <c r="AD819" s="3326" t="s">
        <v>2035</v>
      </c>
      <c r="AE819" s="3093"/>
      <c r="AF819" s="842" t="s">
        <v>857</v>
      </c>
      <c r="AG819" s="842"/>
      <c r="AH819" s="3256">
        <v>3987</v>
      </c>
      <c r="AI819" s="836" t="s">
        <v>2137</v>
      </c>
      <c r="AJ819" s="842" t="s">
        <v>874</v>
      </c>
      <c r="AK819" s="123" t="s">
        <v>2142</v>
      </c>
      <c r="AL819" s="2729" t="s">
        <v>3491</v>
      </c>
      <c r="AM819" s="842" t="s">
        <v>341</v>
      </c>
      <c r="AN819" s="836" t="s">
        <v>858</v>
      </c>
      <c r="AO819" s="836">
        <v>2</v>
      </c>
      <c r="AP819" s="836" t="s">
        <v>859</v>
      </c>
      <c r="AQ819" s="836">
        <v>2</v>
      </c>
      <c r="AR819" s="836">
        <v>3</v>
      </c>
      <c r="AS819" s="836" t="s">
        <v>875</v>
      </c>
      <c r="AT819" s="836" t="s">
        <v>859</v>
      </c>
      <c r="AU819" s="836" t="s">
        <v>876</v>
      </c>
      <c r="AV819" s="860" t="s">
        <v>877</v>
      </c>
      <c r="AW819" s="4561"/>
      <c r="AX819" s="4561"/>
      <c r="AY819" s="4561"/>
      <c r="CO819" s="237"/>
    </row>
    <row r="820" spans="1:93">
      <c r="A820" s="5683"/>
      <c r="B820" s="4559" t="s">
        <v>2463</v>
      </c>
      <c r="C820" s="5672" t="s">
        <v>3742</v>
      </c>
      <c r="D820" s="4139" t="s">
        <v>1100</v>
      </c>
      <c r="E820" s="4150" t="s">
        <v>2157</v>
      </c>
      <c r="F820" s="4150" t="s">
        <v>2330</v>
      </c>
      <c r="G820" s="3806" t="s">
        <v>2028</v>
      </c>
      <c r="H820" s="3806" t="s">
        <v>2028</v>
      </c>
      <c r="I820" s="3806" t="s">
        <v>2029</v>
      </c>
      <c r="J820" s="3806" t="s">
        <v>2029</v>
      </c>
      <c r="K820" s="3806">
        <v>8</v>
      </c>
      <c r="L820" s="3806">
        <v>0</v>
      </c>
      <c r="M820" s="3806">
        <v>31</v>
      </c>
      <c r="N820" s="3806">
        <v>8</v>
      </c>
      <c r="O820" s="3806">
        <v>0</v>
      </c>
      <c r="P820" s="3806">
        <v>31</v>
      </c>
      <c r="Q820" s="830" t="s">
        <v>2140</v>
      </c>
      <c r="R820" s="830" t="s">
        <v>2272</v>
      </c>
      <c r="S820" s="5123">
        <v>4270</v>
      </c>
      <c r="T820" s="5123">
        <v>4270</v>
      </c>
      <c r="U820" s="5123">
        <v>8906</v>
      </c>
      <c r="V820" s="5123">
        <v>384</v>
      </c>
      <c r="W820" s="5123">
        <v>384</v>
      </c>
      <c r="X820" s="5123">
        <v>832</v>
      </c>
      <c r="Y820" s="5123">
        <v>16</v>
      </c>
      <c r="Z820" s="5123">
        <v>2</v>
      </c>
      <c r="AA820" s="5123" t="s">
        <v>2159</v>
      </c>
      <c r="AB820" s="5123" t="s">
        <v>2033</v>
      </c>
      <c r="AC820" s="5123" t="s">
        <v>2137</v>
      </c>
      <c r="AD820" s="3326" t="s">
        <v>2035</v>
      </c>
      <c r="AE820" s="3093"/>
      <c r="AF820" s="842" t="s">
        <v>857</v>
      </c>
      <c r="AG820" s="842"/>
      <c r="AH820" s="3256">
        <v>3978</v>
      </c>
      <c r="AI820" s="836" t="s">
        <v>2137</v>
      </c>
      <c r="AJ820" s="842" t="s">
        <v>854</v>
      </c>
      <c r="AK820" s="123" t="s">
        <v>2142</v>
      </c>
      <c r="AL820" s="839" t="s">
        <v>1218</v>
      </c>
      <c r="AM820" s="831" t="s">
        <v>1219</v>
      </c>
      <c r="AN820" s="836" t="s">
        <v>858</v>
      </c>
      <c r="AO820" s="836">
        <v>2</v>
      </c>
      <c r="AP820" s="836" t="s">
        <v>859</v>
      </c>
      <c r="AQ820" s="836">
        <v>2</v>
      </c>
      <c r="AR820" s="836"/>
      <c r="AS820" s="836"/>
      <c r="AT820" s="836"/>
      <c r="AU820" s="836"/>
      <c r="AV820" s="860"/>
      <c r="AW820" s="4559" t="s">
        <v>2466</v>
      </c>
      <c r="AX820" s="4559" t="s">
        <v>2471</v>
      </c>
      <c r="AY820" s="4559"/>
      <c r="CO820" s="237"/>
    </row>
    <row r="821" spans="1:93">
      <c r="A821" s="5683"/>
      <c r="B821" s="4561"/>
      <c r="C821" s="5674"/>
      <c r="D821" s="4079"/>
      <c r="E821" s="4151"/>
      <c r="F821" s="4151"/>
      <c r="G821" s="3811"/>
      <c r="H821" s="3811"/>
      <c r="I821" s="3811"/>
      <c r="J821" s="3811"/>
      <c r="K821" s="3811"/>
      <c r="L821" s="3811"/>
      <c r="M821" s="3811"/>
      <c r="N821" s="3811"/>
      <c r="O821" s="3811"/>
      <c r="P821" s="3811"/>
      <c r="Q821" s="831"/>
      <c r="R821" s="831"/>
      <c r="S821" s="5120"/>
      <c r="T821" s="5120"/>
      <c r="U821" s="5120"/>
      <c r="V821" s="5120"/>
      <c r="W821" s="5120"/>
      <c r="X821" s="5120"/>
      <c r="Y821" s="5120"/>
      <c r="Z821" s="5120"/>
      <c r="AA821" s="5120"/>
      <c r="AB821" s="5120"/>
      <c r="AC821" s="5120"/>
      <c r="AD821" s="3326" t="s">
        <v>2035</v>
      </c>
      <c r="AE821" s="3093"/>
      <c r="AF821" s="842" t="s">
        <v>857</v>
      </c>
      <c r="AG821" s="842"/>
      <c r="AH821" s="3256">
        <v>3987</v>
      </c>
      <c r="AI821" s="836" t="s">
        <v>2137</v>
      </c>
      <c r="AJ821" s="842" t="s">
        <v>874</v>
      </c>
      <c r="AK821" s="123" t="s">
        <v>2142</v>
      </c>
      <c r="AL821" s="2729" t="s">
        <v>3491</v>
      </c>
      <c r="AM821" s="842" t="s">
        <v>341</v>
      </c>
      <c r="AN821" s="836" t="s">
        <v>858</v>
      </c>
      <c r="AO821" s="836">
        <v>2</v>
      </c>
      <c r="AP821" s="836" t="s">
        <v>859</v>
      </c>
      <c r="AQ821" s="836">
        <v>2</v>
      </c>
      <c r="AR821" s="836">
        <v>3</v>
      </c>
      <c r="AS821" s="836" t="s">
        <v>875</v>
      </c>
      <c r="AT821" s="836" t="s">
        <v>859</v>
      </c>
      <c r="AU821" s="836" t="s">
        <v>876</v>
      </c>
      <c r="AV821" s="860" t="s">
        <v>877</v>
      </c>
      <c r="AW821" s="4561"/>
      <c r="AX821" s="4561"/>
      <c r="AY821" s="4561"/>
      <c r="CO821" s="237"/>
    </row>
    <row r="822" spans="1:93">
      <c r="A822" s="5683"/>
      <c r="B822" s="4559" t="s">
        <v>2463</v>
      </c>
      <c r="C822" s="5672" t="s">
        <v>3743</v>
      </c>
      <c r="D822" s="4139" t="s">
        <v>1103</v>
      </c>
      <c r="E822" s="4150" t="s">
        <v>2157</v>
      </c>
      <c r="F822" s="4150" t="s">
        <v>2331</v>
      </c>
      <c r="G822" s="3806" t="s">
        <v>2028</v>
      </c>
      <c r="H822" s="3806" t="s">
        <v>2028</v>
      </c>
      <c r="I822" s="3806" t="s">
        <v>2029</v>
      </c>
      <c r="J822" s="3806" t="s">
        <v>2029</v>
      </c>
      <c r="K822" s="3806">
        <v>8</v>
      </c>
      <c r="L822" s="3806">
        <v>0</v>
      </c>
      <c r="M822" s="3806">
        <v>31</v>
      </c>
      <c r="N822" s="3806">
        <v>8</v>
      </c>
      <c r="O822" s="3806">
        <v>0</v>
      </c>
      <c r="P822" s="3806">
        <v>31</v>
      </c>
      <c r="Q822" s="830" t="s">
        <v>2140</v>
      </c>
      <c r="R822" s="830" t="s">
        <v>2272</v>
      </c>
      <c r="S822" s="5123">
        <v>8907</v>
      </c>
      <c r="T822" s="5123">
        <v>8907</v>
      </c>
      <c r="U822" s="5123">
        <v>16286</v>
      </c>
      <c r="V822" s="5123">
        <v>512</v>
      </c>
      <c r="W822" s="5123">
        <v>512</v>
      </c>
      <c r="X822" s="5123">
        <v>1132</v>
      </c>
      <c r="Y822" s="5123">
        <v>8</v>
      </c>
      <c r="Z822" s="5123">
        <v>2</v>
      </c>
      <c r="AA822" s="5123" t="s">
        <v>2032</v>
      </c>
      <c r="AB822" s="5123" t="s">
        <v>2033</v>
      </c>
      <c r="AC822" s="5123" t="s">
        <v>2137</v>
      </c>
      <c r="AD822" s="3326" t="s">
        <v>2035</v>
      </c>
      <c r="AE822" s="3093"/>
      <c r="AF822" s="842" t="s">
        <v>857</v>
      </c>
      <c r="AG822" s="842"/>
      <c r="AH822" s="3256">
        <v>3978</v>
      </c>
      <c r="AI822" s="836" t="s">
        <v>2137</v>
      </c>
      <c r="AJ822" s="842" t="s">
        <v>854</v>
      </c>
      <c r="AK822" s="123" t="s">
        <v>2142</v>
      </c>
      <c r="AL822" s="842" t="s">
        <v>1135</v>
      </c>
      <c r="AM822" s="836" t="s">
        <v>1134</v>
      </c>
      <c r="AN822" s="836" t="s">
        <v>858</v>
      </c>
      <c r="AO822" s="836">
        <v>2</v>
      </c>
      <c r="AP822" s="836" t="s">
        <v>859</v>
      </c>
      <c r="AQ822" s="836">
        <v>2</v>
      </c>
      <c r="AR822" s="836"/>
      <c r="AS822" s="836"/>
      <c r="AT822" s="836"/>
      <c r="AU822" s="836"/>
      <c r="AV822" s="860"/>
      <c r="AW822" s="4559" t="s">
        <v>2468</v>
      </c>
      <c r="AX822" s="4559" t="s">
        <v>2471</v>
      </c>
      <c r="AY822" s="4559"/>
      <c r="CO822" s="237"/>
    </row>
    <row r="823" spans="1:93">
      <c r="A823" s="5684"/>
      <c r="B823" s="4561"/>
      <c r="C823" s="5674"/>
      <c r="D823" s="4079"/>
      <c r="E823" s="4151"/>
      <c r="F823" s="4151"/>
      <c r="G823" s="3811"/>
      <c r="H823" s="3811"/>
      <c r="I823" s="3811"/>
      <c r="J823" s="3811"/>
      <c r="K823" s="3811"/>
      <c r="L823" s="3811"/>
      <c r="M823" s="3811"/>
      <c r="N823" s="3811"/>
      <c r="O823" s="3811"/>
      <c r="P823" s="3811"/>
      <c r="Q823" s="831"/>
      <c r="R823" s="831"/>
      <c r="S823" s="5120"/>
      <c r="T823" s="5120"/>
      <c r="U823" s="5120"/>
      <c r="V823" s="5120"/>
      <c r="W823" s="5120"/>
      <c r="X823" s="5120"/>
      <c r="Y823" s="5120"/>
      <c r="Z823" s="5120"/>
      <c r="AA823" s="5120"/>
      <c r="AB823" s="5120"/>
      <c r="AC823" s="5120"/>
      <c r="AD823" s="3326" t="s">
        <v>2035</v>
      </c>
      <c r="AE823" s="3093"/>
      <c r="AF823" s="842" t="s">
        <v>857</v>
      </c>
      <c r="AG823" s="842"/>
      <c r="AH823" s="3256">
        <v>3987</v>
      </c>
      <c r="AI823" s="836" t="s">
        <v>2137</v>
      </c>
      <c r="AJ823" s="842" t="s">
        <v>874</v>
      </c>
      <c r="AK823" s="123" t="s">
        <v>2142</v>
      </c>
      <c r="AL823" s="2729" t="s">
        <v>3491</v>
      </c>
      <c r="AM823" s="842" t="s">
        <v>341</v>
      </c>
      <c r="AN823" s="836" t="s">
        <v>858</v>
      </c>
      <c r="AO823" s="836">
        <v>2</v>
      </c>
      <c r="AP823" s="836" t="s">
        <v>859</v>
      </c>
      <c r="AQ823" s="836">
        <v>2</v>
      </c>
      <c r="AR823" s="836">
        <v>3</v>
      </c>
      <c r="AS823" s="836" t="s">
        <v>875</v>
      </c>
      <c r="AT823" s="836" t="s">
        <v>859</v>
      </c>
      <c r="AU823" s="836" t="s">
        <v>876</v>
      </c>
      <c r="AV823" s="860" t="s">
        <v>877</v>
      </c>
      <c r="AW823" s="4561"/>
      <c r="AX823" s="4561"/>
      <c r="AY823" s="4561"/>
      <c r="CO823" s="237"/>
    </row>
    <row r="824" spans="1:93" ht="25.5" customHeight="1">
      <c r="A824" s="5693" t="s">
        <v>4461</v>
      </c>
      <c r="B824" s="4559" t="s">
        <v>2463</v>
      </c>
      <c r="C824" s="5672" t="s">
        <v>3746</v>
      </c>
      <c r="D824" s="4139" t="s">
        <v>4409</v>
      </c>
      <c r="E824" s="4150" t="s">
        <v>2165</v>
      </c>
      <c r="F824" s="4150" t="s">
        <v>4462</v>
      </c>
      <c r="G824" s="3806" t="s">
        <v>2028</v>
      </c>
      <c r="H824" s="3806" t="s">
        <v>2028</v>
      </c>
      <c r="I824" s="3806" t="s">
        <v>2029</v>
      </c>
      <c r="J824" s="3806" t="s">
        <v>2029</v>
      </c>
      <c r="K824" s="3806">
        <v>9</v>
      </c>
      <c r="L824" s="3806">
        <v>0</v>
      </c>
      <c r="M824" s="3806">
        <v>31</v>
      </c>
      <c r="N824" s="3806">
        <v>9</v>
      </c>
      <c r="O824" s="3806">
        <v>0</v>
      </c>
      <c r="P824" s="3806">
        <v>31</v>
      </c>
      <c r="Q824" s="1826" t="s">
        <v>2140</v>
      </c>
      <c r="R824" s="1826" t="s">
        <v>2272</v>
      </c>
      <c r="S824" s="5123">
        <v>6386</v>
      </c>
      <c r="T824" s="5123">
        <v>6386</v>
      </c>
      <c r="U824" s="5123">
        <v>10938</v>
      </c>
      <c r="V824" s="5123">
        <v>320</v>
      </c>
      <c r="W824" s="5123">
        <v>320</v>
      </c>
      <c r="X824" s="5123">
        <v>896</v>
      </c>
      <c r="Y824" s="5123">
        <v>8</v>
      </c>
      <c r="Z824" s="5123">
        <v>2</v>
      </c>
      <c r="AA824" s="5123" t="s">
        <v>2032</v>
      </c>
      <c r="AB824" s="5123" t="s">
        <v>2033</v>
      </c>
      <c r="AC824" s="5123" t="s">
        <v>2137</v>
      </c>
      <c r="AD824" s="3326" t="s">
        <v>2035</v>
      </c>
      <c r="AE824" s="3093"/>
      <c r="AF824" s="1846" t="s">
        <v>857</v>
      </c>
      <c r="AG824" s="1846"/>
      <c r="AH824" s="3256">
        <v>3978</v>
      </c>
      <c r="AI824" s="1842" t="s">
        <v>2137</v>
      </c>
      <c r="AJ824" s="1846" t="s">
        <v>854</v>
      </c>
      <c r="AK824" s="123" t="s">
        <v>2142</v>
      </c>
      <c r="AL824" s="1838" t="s">
        <v>1218</v>
      </c>
      <c r="AM824" s="1828" t="s">
        <v>1219</v>
      </c>
      <c r="AN824" s="1842" t="s">
        <v>858</v>
      </c>
      <c r="AO824" s="1842">
        <v>2</v>
      </c>
      <c r="AP824" s="1842" t="s">
        <v>859</v>
      </c>
      <c r="AQ824" s="1842">
        <v>2</v>
      </c>
      <c r="AR824" s="1842"/>
      <c r="AS824" s="1842"/>
      <c r="AT824" s="1842"/>
      <c r="AU824" s="1842"/>
      <c r="AV824" s="860"/>
      <c r="AW824" s="4559" t="s">
        <v>2466</v>
      </c>
      <c r="AX824" s="4559" t="s">
        <v>2471</v>
      </c>
      <c r="AY824" s="4559"/>
      <c r="CO824" s="237"/>
    </row>
    <row r="825" spans="1:93">
      <c r="A825" s="5683"/>
      <c r="B825" s="4561"/>
      <c r="C825" s="5674"/>
      <c r="D825" s="4079"/>
      <c r="E825" s="4151"/>
      <c r="F825" s="4151"/>
      <c r="G825" s="3811"/>
      <c r="H825" s="3811"/>
      <c r="I825" s="3811"/>
      <c r="J825" s="3811"/>
      <c r="K825" s="3811"/>
      <c r="L825" s="3811"/>
      <c r="M825" s="3811"/>
      <c r="N825" s="3811"/>
      <c r="O825" s="3811"/>
      <c r="P825" s="3811"/>
      <c r="Q825" s="1828"/>
      <c r="R825" s="1828"/>
      <c r="S825" s="5120"/>
      <c r="T825" s="5120"/>
      <c r="U825" s="5120"/>
      <c r="V825" s="5120"/>
      <c r="W825" s="5120"/>
      <c r="X825" s="5120"/>
      <c r="Y825" s="5120"/>
      <c r="Z825" s="5120"/>
      <c r="AA825" s="5120"/>
      <c r="AB825" s="5120"/>
      <c r="AC825" s="5120"/>
      <c r="AD825" s="3326" t="s">
        <v>2035</v>
      </c>
      <c r="AE825" s="3093"/>
      <c r="AF825" s="1846" t="s">
        <v>857</v>
      </c>
      <c r="AG825" s="1846"/>
      <c r="AH825" s="3256">
        <v>3987</v>
      </c>
      <c r="AI825" s="1842" t="s">
        <v>2137</v>
      </c>
      <c r="AJ825" s="1846" t="s">
        <v>874</v>
      </c>
      <c r="AK825" s="123" t="s">
        <v>2142</v>
      </c>
      <c r="AL825" s="1846" t="s">
        <v>3504</v>
      </c>
      <c r="AM825" s="1846" t="s">
        <v>341</v>
      </c>
      <c r="AN825" s="1842" t="s">
        <v>858</v>
      </c>
      <c r="AO825" s="1842">
        <v>2</v>
      </c>
      <c r="AP825" s="1842" t="s">
        <v>859</v>
      </c>
      <c r="AQ825" s="1842">
        <v>2</v>
      </c>
      <c r="AR825" s="1842">
        <v>6</v>
      </c>
      <c r="AS825" s="1842" t="s">
        <v>875</v>
      </c>
      <c r="AT825" s="1842" t="s">
        <v>859</v>
      </c>
      <c r="AU825" s="1842" t="s">
        <v>876</v>
      </c>
      <c r="AV825" s="860" t="s">
        <v>877</v>
      </c>
      <c r="AW825" s="4561"/>
      <c r="AX825" s="4561"/>
      <c r="AY825" s="4561"/>
      <c r="CO825" s="237"/>
    </row>
    <row r="826" spans="1:93" ht="25.5" customHeight="1">
      <c r="A826" s="5683"/>
      <c r="B826" s="4559" t="s">
        <v>2463</v>
      </c>
      <c r="C826" s="5672" t="s">
        <v>3747</v>
      </c>
      <c r="D826" s="4139" t="s">
        <v>4412</v>
      </c>
      <c r="E826" s="4150" t="s">
        <v>2165</v>
      </c>
      <c r="F826" s="4150" t="s">
        <v>4463</v>
      </c>
      <c r="G826" s="3806" t="s">
        <v>2028</v>
      </c>
      <c r="H826" s="3806" t="s">
        <v>2028</v>
      </c>
      <c r="I826" s="3806" t="s">
        <v>2029</v>
      </c>
      <c r="J826" s="3806" t="s">
        <v>2029</v>
      </c>
      <c r="K826" s="3806">
        <v>9</v>
      </c>
      <c r="L826" s="3806">
        <v>0</v>
      </c>
      <c r="M826" s="3806">
        <v>31</v>
      </c>
      <c r="N826" s="3806">
        <v>9</v>
      </c>
      <c r="O826" s="3806">
        <v>0</v>
      </c>
      <c r="P826" s="3806">
        <v>31</v>
      </c>
      <c r="Q826" s="1826" t="s">
        <v>2140</v>
      </c>
      <c r="R826" s="1826" t="s">
        <v>2272</v>
      </c>
      <c r="S826" s="5123">
        <v>10938</v>
      </c>
      <c r="T826" s="5123">
        <v>10938</v>
      </c>
      <c r="U826" s="5123">
        <v>18318</v>
      </c>
      <c r="V826" s="5123">
        <v>448</v>
      </c>
      <c r="W826" s="5123">
        <v>448</v>
      </c>
      <c r="X826" s="5123">
        <v>1046</v>
      </c>
      <c r="Y826" s="5123">
        <v>8</v>
      </c>
      <c r="Z826" s="5123">
        <v>2</v>
      </c>
      <c r="AA826" s="5123" t="s">
        <v>2032</v>
      </c>
      <c r="AB826" s="5123" t="s">
        <v>2033</v>
      </c>
      <c r="AC826" s="5123" t="s">
        <v>2137</v>
      </c>
      <c r="AD826" s="3326" t="s">
        <v>2035</v>
      </c>
      <c r="AE826" s="3093"/>
      <c r="AF826" s="1846" t="s">
        <v>857</v>
      </c>
      <c r="AG826" s="1846"/>
      <c r="AH826" s="3256">
        <v>3978</v>
      </c>
      <c r="AI826" s="1842" t="s">
        <v>2137</v>
      </c>
      <c r="AJ826" s="1846" t="s">
        <v>854</v>
      </c>
      <c r="AK826" s="123" t="s">
        <v>2142</v>
      </c>
      <c r="AL826" s="1846" t="s">
        <v>1135</v>
      </c>
      <c r="AM826" s="1842" t="s">
        <v>1134</v>
      </c>
      <c r="AN826" s="1842" t="s">
        <v>858</v>
      </c>
      <c r="AO826" s="1842">
        <v>2</v>
      </c>
      <c r="AP826" s="1842" t="s">
        <v>859</v>
      </c>
      <c r="AQ826" s="1842">
        <v>2</v>
      </c>
      <c r="AR826" s="1842"/>
      <c r="AS826" s="1842"/>
      <c r="AT826" s="1842"/>
      <c r="AU826" s="1842"/>
      <c r="AV826" s="860"/>
      <c r="AW826" s="4559" t="s">
        <v>2468</v>
      </c>
      <c r="AX826" s="4559" t="s">
        <v>2471</v>
      </c>
      <c r="AY826" s="4559"/>
      <c r="CO826" s="237"/>
    </row>
    <row r="827" spans="1:93">
      <c r="A827" s="5684"/>
      <c r="B827" s="4561"/>
      <c r="C827" s="5674"/>
      <c r="D827" s="4079"/>
      <c r="E827" s="4151"/>
      <c r="F827" s="4151"/>
      <c r="G827" s="3811"/>
      <c r="H827" s="3811"/>
      <c r="I827" s="3811"/>
      <c r="J827" s="3811"/>
      <c r="K827" s="3811"/>
      <c r="L827" s="3811"/>
      <c r="M827" s="3811"/>
      <c r="N827" s="3811"/>
      <c r="O827" s="3811"/>
      <c r="P827" s="3811"/>
      <c r="Q827" s="1828"/>
      <c r="R827" s="1828"/>
      <c r="S827" s="5120"/>
      <c r="T827" s="5120"/>
      <c r="U827" s="5120"/>
      <c r="V827" s="5120"/>
      <c r="W827" s="5120"/>
      <c r="X827" s="5120"/>
      <c r="Y827" s="5120"/>
      <c r="Z827" s="5120"/>
      <c r="AA827" s="5120"/>
      <c r="AB827" s="5120"/>
      <c r="AC827" s="5120"/>
      <c r="AD827" s="3326" t="s">
        <v>2035</v>
      </c>
      <c r="AE827" s="3093"/>
      <c r="AF827" s="1846" t="s">
        <v>857</v>
      </c>
      <c r="AG827" s="1846"/>
      <c r="AH827" s="3256">
        <v>3987</v>
      </c>
      <c r="AI827" s="1842" t="s">
        <v>2137</v>
      </c>
      <c r="AJ827" s="1846" t="s">
        <v>874</v>
      </c>
      <c r="AK827" s="123" t="s">
        <v>2142</v>
      </c>
      <c r="AL827" s="1846" t="s">
        <v>3504</v>
      </c>
      <c r="AM827" s="1846" t="s">
        <v>341</v>
      </c>
      <c r="AN827" s="1842" t="s">
        <v>858</v>
      </c>
      <c r="AO827" s="1842">
        <v>2</v>
      </c>
      <c r="AP827" s="1842" t="s">
        <v>859</v>
      </c>
      <c r="AQ827" s="1842">
        <v>2</v>
      </c>
      <c r="AR827" s="1842">
        <v>6</v>
      </c>
      <c r="AS827" s="1842" t="s">
        <v>875</v>
      </c>
      <c r="AT827" s="1842" t="s">
        <v>859</v>
      </c>
      <c r="AU827" s="1842" t="s">
        <v>876</v>
      </c>
      <c r="AV827" s="860" t="s">
        <v>877</v>
      </c>
      <c r="AW827" s="4561"/>
      <c r="AX827" s="4561"/>
      <c r="AY827" s="4561"/>
      <c r="CO827" s="237"/>
    </row>
    <row r="828" spans="1:93">
      <c r="A828" s="5693" t="s">
        <v>4497</v>
      </c>
      <c r="B828" s="4559" t="s">
        <v>2463</v>
      </c>
      <c r="C828" s="5672" t="s">
        <v>3781</v>
      </c>
      <c r="D828" s="4139" t="s">
        <v>1104</v>
      </c>
      <c r="E828" s="4150" t="s">
        <v>2165</v>
      </c>
      <c r="F828" s="4150" t="s">
        <v>2332</v>
      </c>
      <c r="G828" s="3806" t="s">
        <v>2028</v>
      </c>
      <c r="H828" s="3806" t="s">
        <v>2028</v>
      </c>
      <c r="I828" s="3806" t="s">
        <v>2029</v>
      </c>
      <c r="J828" s="3806" t="s">
        <v>2029</v>
      </c>
      <c r="K828" s="3806">
        <v>9</v>
      </c>
      <c r="L828" s="3806">
        <v>0</v>
      </c>
      <c r="M828" s="3806">
        <v>31</v>
      </c>
      <c r="N828" s="3806">
        <v>9</v>
      </c>
      <c r="O828" s="3806">
        <v>0</v>
      </c>
      <c r="P828" s="3806">
        <v>31</v>
      </c>
      <c r="Q828" s="830" t="s">
        <v>2140</v>
      </c>
      <c r="R828" s="830" t="s">
        <v>2272</v>
      </c>
      <c r="S828" s="5123">
        <v>8224</v>
      </c>
      <c r="T828" s="5123">
        <v>8224</v>
      </c>
      <c r="U828" s="5123">
        <v>9248</v>
      </c>
      <c r="V828" s="5123">
        <v>384</v>
      </c>
      <c r="W828" s="5123">
        <v>384</v>
      </c>
      <c r="X828" s="5123">
        <v>832</v>
      </c>
      <c r="Y828" s="5123">
        <v>16</v>
      </c>
      <c r="Z828" s="5123">
        <v>2</v>
      </c>
      <c r="AA828" s="5123" t="s">
        <v>2159</v>
      </c>
      <c r="AB828" s="5123" t="s">
        <v>2033</v>
      </c>
      <c r="AC828" s="5123" t="s">
        <v>2137</v>
      </c>
      <c r="AD828" s="3334" t="s">
        <v>2035</v>
      </c>
      <c r="AE828" s="122"/>
      <c r="AF828" s="122" t="s">
        <v>857</v>
      </c>
      <c r="AG828" s="122"/>
      <c r="AH828" s="123">
        <v>3978</v>
      </c>
      <c r="AI828" s="123" t="s">
        <v>2137</v>
      </c>
      <c r="AJ828" s="842" t="s">
        <v>854</v>
      </c>
      <c r="AK828" s="123" t="s">
        <v>2142</v>
      </c>
      <c r="AL828" s="122" t="s">
        <v>164</v>
      </c>
      <c r="AM828" s="123" t="s">
        <v>856</v>
      </c>
      <c r="AN828" s="123" t="s">
        <v>858</v>
      </c>
      <c r="AO828" s="123">
        <v>2</v>
      </c>
      <c r="AP828" s="123" t="s">
        <v>859</v>
      </c>
      <c r="AQ828" s="123">
        <v>2</v>
      </c>
      <c r="AR828" s="836"/>
      <c r="AS828" s="836"/>
      <c r="AT828" s="836"/>
      <c r="AU828" s="836"/>
      <c r="AV828" s="860"/>
      <c r="AW828" s="4559" t="s">
        <v>2466</v>
      </c>
      <c r="AX828" s="4559" t="s">
        <v>2471</v>
      </c>
      <c r="AY828" s="4559"/>
      <c r="CO828" s="237"/>
    </row>
    <row r="829" spans="1:93">
      <c r="A829" s="5683"/>
      <c r="B829" s="4561"/>
      <c r="C829" s="5674"/>
      <c r="D829" s="4079"/>
      <c r="E829" s="4151"/>
      <c r="F829" s="4151"/>
      <c r="G829" s="3811"/>
      <c r="H829" s="3811"/>
      <c r="I829" s="3811"/>
      <c r="J829" s="3811"/>
      <c r="K829" s="3811"/>
      <c r="L829" s="3811"/>
      <c r="M829" s="3811"/>
      <c r="N829" s="3811"/>
      <c r="O829" s="3811"/>
      <c r="P829" s="3811"/>
      <c r="Q829" s="831"/>
      <c r="R829" s="831"/>
      <c r="S829" s="5120"/>
      <c r="T829" s="5120"/>
      <c r="U829" s="5120"/>
      <c r="V829" s="5120"/>
      <c r="W829" s="5120"/>
      <c r="X829" s="5120"/>
      <c r="Y829" s="5120"/>
      <c r="Z829" s="5120"/>
      <c r="AA829" s="5120"/>
      <c r="AB829" s="5120"/>
      <c r="AC829" s="5120"/>
      <c r="AD829" s="3326" t="s">
        <v>2035</v>
      </c>
      <c r="AE829" s="3093"/>
      <c r="AF829" s="842" t="s">
        <v>857</v>
      </c>
      <c r="AG829" s="842"/>
      <c r="AH829" s="3256">
        <v>3987</v>
      </c>
      <c r="AI829" s="836" t="s">
        <v>2137</v>
      </c>
      <c r="AJ829" s="842" t="s">
        <v>874</v>
      </c>
      <c r="AK829" s="123" t="s">
        <v>2142</v>
      </c>
      <c r="AL829" s="842" t="s">
        <v>525</v>
      </c>
      <c r="AM829" s="842" t="s">
        <v>341</v>
      </c>
      <c r="AN829" s="836" t="s">
        <v>858</v>
      </c>
      <c r="AO829" s="836">
        <v>4</v>
      </c>
      <c r="AP829" s="836" t="s">
        <v>859</v>
      </c>
      <c r="AQ829" s="836">
        <v>4</v>
      </c>
      <c r="AR829" s="836">
        <v>6</v>
      </c>
      <c r="AS829" s="836" t="s">
        <v>875</v>
      </c>
      <c r="AT829" s="836" t="s">
        <v>859</v>
      </c>
      <c r="AU829" s="836" t="s">
        <v>876</v>
      </c>
      <c r="AV829" s="860" t="s">
        <v>877</v>
      </c>
      <c r="AW829" s="4561"/>
      <c r="AX829" s="4561"/>
      <c r="AY829" s="4561"/>
      <c r="CO829" s="237"/>
    </row>
    <row r="830" spans="1:93">
      <c r="A830" s="5683"/>
      <c r="B830" s="4559" t="s">
        <v>2463</v>
      </c>
      <c r="C830" s="5672" t="s">
        <v>3749</v>
      </c>
      <c r="D830" s="4139" t="s">
        <v>4494</v>
      </c>
      <c r="E830" s="4150" t="s">
        <v>2165</v>
      </c>
      <c r="F830" s="4150" t="s">
        <v>2333</v>
      </c>
      <c r="G830" s="3806" t="s">
        <v>2028</v>
      </c>
      <c r="H830" s="3806" t="s">
        <v>2028</v>
      </c>
      <c r="I830" s="3806" t="s">
        <v>2029</v>
      </c>
      <c r="J830" s="3806" t="s">
        <v>2029</v>
      </c>
      <c r="K830" s="3806">
        <v>9</v>
      </c>
      <c r="L830" s="3806">
        <v>0</v>
      </c>
      <c r="M830" s="3806">
        <v>31</v>
      </c>
      <c r="N830" s="3806">
        <v>9</v>
      </c>
      <c r="O830" s="3806">
        <v>0</v>
      </c>
      <c r="P830" s="3806">
        <v>31</v>
      </c>
      <c r="Q830" s="830" t="s">
        <v>2140</v>
      </c>
      <c r="R830" s="830" t="s">
        <v>2272</v>
      </c>
      <c r="S830" s="5123">
        <v>8224</v>
      </c>
      <c r="T830" s="5123">
        <v>8224</v>
      </c>
      <c r="U830" s="5123">
        <v>12938</v>
      </c>
      <c r="V830" s="5123">
        <v>384</v>
      </c>
      <c r="W830" s="5123">
        <v>384</v>
      </c>
      <c r="X830" s="5123">
        <v>832</v>
      </c>
      <c r="Y830" s="5123">
        <v>8</v>
      </c>
      <c r="Z830" s="5123">
        <v>2</v>
      </c>
      <c r="AA830" s="5123" t="s">
        <v>2032</v>
      </c>
      <c r="AB830" s="5123" t="s">
        <v>2033</v>
      </c>
      <c r="AC830" s="5123" t="s">
        <v>2137</v>
      </c>
      <c r="AD830" s="3326" t="s">
        <v>2035</v>
      </c>
      <c r="AE830" s="3093"/>
      <c r="AF830" s="842" t="s">
        <v>857</v>
      </c>
      <c r="AG830" s="842"/>
      <c r="AH830" s="3256">
        <v>3978</v>
      </c>
      <c r="AI830" s="836" t="s">
        <v>2137</v>
      </c>
      <c r="AJ830" s="842" t="s">
        <v>854</v>
      </c>
      <c r="AK830" s="123" t="s">
        <v>2142</v>
      </c>
      <c r="AL830" s="839" t="s">
        <v>1218</v>
      </c>
      <c r="AM830" s="831" t="s">
        <v>1219</v>
      </c>
      <c r="AN830" s="836" t="s">
        <v>858</v>
      </c>
      <c r="AO830" s="836">
        <v>2</v>
      </c>
      <c r="AP830" s="836" t="s">
        <v>859</v>
      </c>
      <c r="AQ830" s="836">
        <v>2</v>
      </c>
      <c r="AR830" s="836"/>
      <c r="AS830" s="836"/>
      <c r="AT830" s="836"/>
      <c r="AU830" s="836"/>
      <c r="AV830" s="860"/>
      <c r="AW830" s="4559" t="s">
        <v>2468</v>
      </c>
      <c r="AX830" s="4559" t="s">
        <v>2471</v>
      </c>
      <c r="AY830" s="4559"/>
      <c r="CO830" s="237"/>
    </row>
    <row r="831" spans="1:93">
      <c r="A831" s="5683"/>
      <c r="B831" s="4561"/>
      <c r="C831" s="5674"/>
      <c r="D831" s="4079"/>
      <c r="E831" s="4151"/>
      <c r="F831" s="4151"/>
      <c r="G831" s="3811"/>
      <c r="H831" s="3811"/>
      <c r="I831" s="3811"/>
      <c r="J831" s="3811"/>
      <c r="K831" s="3811"/>
      <c r="L831" s="3811"/>
      <c r="M831" s="3811"/>
      <c r="N831" s="3811"/>
      <c r="O831" s="3811"/>
      <c r="P831" s="3811"/>
      <c r="Q831" s="831"/>
      <c r="R831" s="831"/>
      <c r="S831" s="5120"/>
      <c r="T831" s="5120"/>
      <c r="U831" s="5120"/>
      <c r="V831" s="5120"/>
      <c r="W831" s="5120"/>
      <c r="X831" s="5120"/>
      <c r="Y831" s="5120"/>
      <c r="Z831" s="5120"/>
      <c r="AA831" s="5120"/>
      <c r="AB831" s="5120"/>
      <c r="AC831" s="5120"/>
      <c r="AD831" s="3326" t="s">
        <v>2035</v>
      </c>
      <c r="AE831" s="3093"/>
      <c r="AF831" s="842" t="s">
        <v>857</v>
      </c>
      <c r="AG831" s="842"/>
      <c r="AH831" s="3256">
        <v>3987</v>
      </c>
      <c r="AI831" s="836" t="s">
        <v>2137</v>
      </c>
      <c r="AJ831" s="842" t="s">
        <v>874</v>
      </c>
      <c r="AK831" s="123" t="s">
        <v>2142</v>
      </c>
      <c r="AL831" s="842" t="s">
        <v>525</v>
      </c>
      <c r="AM831" s="842" t="s">
        <v>341</v>
      </c>
      <c r="AN831" s="836" t="s">
        <v>858</v>
      </c>
      <c r="AO831" s="836">
        <v>4</v>
      </c>
      <c r="AP831" s="836" t="s">
        <v>859</v>
      </c>
      <c r="AQ831" s="836">
        <v>4</v>
      </c>
      <c r="AR831" s="836">
        <v>6</v>
      </c>
      <c r="AS831" s="836" t="s">
        <v>875</v>
      </c>
      <c r="AT831" s="836" t="s">
        <v>859</v>
      </c>
      <c r="AU831" s="836" t="s">
        <v>876</v>
      </c>
      <c r="AV831" s="860" t="s">
        <v>877</v>
      </c>
      <c r="AW831" s="4561"/>
      <c r="AX831" s="4561"/>
      <c r="AY831" s="4561"/>
      <c r="CO831" s="237"/>
    </row>
    <row r="832" spans="1:93">
      <c r="A832" s="5683"/>
      <c r="B832" s="4559" t="s">
        <v>2463</v>
      </c>
      <c r="C832" s="5672" t="s">
        <v>3750</v>
      </c>
      <c r="D832" s="4139" t="s">
        <v>4495</v>
      </c>
      <c r="E832" s="4150" t="s">
        <v>2165</v>
      </c>
      <c r="F832" s="4150" t="s">
        <v>2334</v>
      </c>
      <c r="G832" s="3806" t="s">
        <v>2028</v>
      </c>
      <c r="H832" s="3806" t="s">
        <v>2028</v>
      </c>
      <c r="I832" s="3806" t="s">
        <v>2029</v>
      </c>
      <c r="J832" s="3806" t="s">
        <v>2029</v>
      </c>
      <c r="K832" s="3806">
        <v>9</v>
      </c>
      <c r="L832" s="3806">
        <v>0</v>
      </c>
      <c r="M832" s="3806">
        <v>31</v>
      </c>
      <c r="N832" s="3806">
        <v>9</v>
      </c>
      <c r="O832" s="3806">
        <v>0</v>
      </c>
      <c r="P832" s="3806">
        <v>31</v>
      </c>
      <c r="Q832" s="830" t="s">
        <v>2140</v>
      </c>
      <c r="R832" s="830" t="s">
        <v>2272</v>
      </c>
      <c r="S832" s="5123">
        <v>12938</v>
      </c>
      <c r="T832" s="5123">
        <v>12938</v>
      </c>
      <c r="U832" s="5123">
        <v>20318</v>
      </c>
      <c r="V832" s="5123">
        <v>512</v>
      </c>
      <c r="W832" s="5123">
        <v>512</v>
      </c>
      <c r="X832" s="5123">
        <v>1132</v>
      </c>
      <c r="Y832" s="5123">
        <v>8</v>
      </c>
      <c r="Z832" s="5123">
        <v>2</v>
      </c>
      <c r="AA832" s="5123" t="s">
        <v>2032</v>
      </c>
      <c r="AB832" s="5123" t="s">
        <v>2033</v>
      </c>
      <c r="AC832" s="5123" t="s">
        <v>2137</v>
      </c>
      <c r="AD832" s="3326" t="s">
        <v>2035</v>
      </c>
      <c r="AE832" s="3093"/>
      <c r="AF832" s="842" t="s">
        <v>857</v>
      </c>
      <c r="AG832" s="842"/>
      <c r="AH832" s="3256">
        <v>3978</v>
      </c>
      <c r="AI832" s="836" t="s">
        <v>2137</v>
      </c>
      <c r="AJ832" s="842" t="s">
        <v>854</v>
      </c>
      <c r="AK832" s="123" t="s">
        <v>2142</v>
      </c>
      <c r="AL832" s="842" t="s">
        <v>1135</v>
      </c>
      <c r="AM832" s="836" t="s">
        <v>1134</v>
      </c>
      <c r="AN832" s="836" t="s">
        <v>858</v>
      </c>
      <c r="AO832" s="836">
        <v>2</v>
      </c>
      <c r="AP832" s="836" t="s">
        <v>859</v>
      </c>
      <c r="AQ832" s="836">
        <v>2</v>
      </c>
      <c r="AR832" s="836"/>
      <c r="AS832" s="836"/>
      <c r="AT832" s="836"/>
      <c r="AU832" s="836"/>
      <c r="AV832" s="860"/>
      <c r="AW832" s="4559" t="s">
        <v>2468</v>
      </c>
      <c r="AX832" s="4559" t="s">
        <v>2471</v>
      </c>
      <c r="AY832" s="4559"/>
      <c r="CO832" s="237"/>
    </row>
    <row r="833" spans="1:93">
      <c r="A833" s="5684"/>
      <c r="B833" s="4561"/>
      <c r="C833" s="5674"/>
      <c r="D833" s="4079"/>
      <c r="E833" s="4151"/>
      <c r="F833" s="4151"/>
      <c r="G833" s="3811"/>
      <c r="H833" s="3811"/>
      <c r="I833" s="3811"/>
      <c r="J833" s="3811"/>
      <c r="K833" s="3811"/>
      <c r="L833" s="3811"/>
      <c r="M833" s="3811"/>
      <c r="N833" s="3811"/>
      <c r="O833" s="3811"/>
      <c r="P833" s="3811"/>
      <c r="Q833" s="831"/>
      <c r="R833" s="831"/>
      <c r="S833" s="5120"/>
      <c r="T833" s="5120"/>
      <c r="U833" s="5120"/>
      <c r="V833" s="5120"/>
      <c r="W833" s="5120"/>
      <c r="X833" s="5120"/>
      <c r="Y833" s="5120"/>
      <c r="Z833" s="5120"/>
      <c r="AA833" s="5120"/>
      <c r="AB833" s="5120"/>
      <c r="AC833" s="5120"/>
      <c r="AD833" s="3326" t="s">
        <v>2035</v>
      </c>
      <c r="AE833" s="3093"/>
      <c r="AF833" s="842" t="s">
        <v>857</v>
      </c>
      <c r="AG833" s="842"/>
      <c r="AH833" s="3256">
        <v>3987</v>
      </c>
      <c r="AI833" s="836" t="s">
        <v>2137</v>
      </c>
      <c r="AJ833" s="842" t="s">
        <v>874</v>
      </c>
      <c r="AK833" s="123" t="s">
        <v>2142</v>
      </c>
      <c r="AL833" s="842" t="s">
        <v>525</v>
      </c>
      <c r="AM833" s="842" t="s">
        <v>341</v>
      </c>
      <c r="AN833" s="836" t="s">
        <v>858</v>
      </c>
      <c r="AO833" s="836">
        <v>4</v>
      </c>
      <c r="AP833" s="836" t="s">
        <v>859</v>
      </c>
      <c r="AQ833" s="836">
        <v>4</v>
      </c>
      <c r="AR833" s="836">
        <v>6</v>
      </c>
      <c r="AS833" s="836" t="s">
        <v>875</v>
      </c>
      <c r="AT833" s="836" t="s">
        <v>859</v>
      </c>
      <c r="AU833" s="836" t="s">
        <v>876</v>
      </c>
      <c r="AV833" s="860" t="s">
        <v>877</v>
      </c>
      <c r="AW833" s="4561"/>
      <c r="AX833" s="4561"/>
      <c r="AY833" s="4561"/>
      <c r="CO833" s="237"/>
    </row>
    <row r="834" spans="1:93" ht="12.75" customHeight="1">
      <c r="A834" s="5693" t="s">
        <v>4464</v>
      </c>
      <c r="B834" s="4559" t="s">
        <v>2463</v>
      </c>
      <c r="C834" s="5672" t="s">
        <v>3782</v>
      </c>
      <c r="D834" s="4139" t="s">
        <v>1105</v>
      </c>
      <c r="E834" s="4150" t="s">
        <v>2165</v>
      </c>
      <c r="F834" s="4150" t="s">
        <v>2335</v>
      </c>
      <c r="G834" s="3806" t="s">
        <v>2028</v>
      </c>
      <c r="H834" s="3806" t="s">
        <v>2028</v>
      </c>
      <c r="I834" s="3806" t="s">
        <v>2029</v>
      </c>
      <c r="J834" s="3806" t="s">
        <v>2029</v>
      </c>
      <c r="K834" s="3806">
        <v>9</v>
      </c>
      <c r="L834" s="3806">
        <v>0</v>
      </c>
      <c r="M834" s="3806">
        <v>31</v>
      </c>
      <c r="N834" s="3806">
        <v>9</v>
      </c>
      <c r="O834" s="3806">
        <v>0</v>
      </c>
      <c r="P834" s="3806">
        <v>31</v>
      </c>
      <c r="Q834" s="830" t="s">
        <v>2140</v>
      </c>
      <c r="R834" s="830" t="s">
        <v>2272</v>
      </c>
      <c r="S834" s="5123">
        <v>10624</v>
      </c>
      <c r="T834" s="5123">
        <v>10624</v>
      </c>
      <c r="U834" s="5123">
        <v>15242</v>
      </c>
      <c r="V834" s="5123">
        <v>384</v>
      </c>
      <c r="W834" s="5123">
        <v>384</v>
      </c>
      <c r="X834" s="5123">
        <v>832</v>
      </c>
      <c r="Y834" s="5123">
        <v>8</v>
      </c>
      <c r="Z834" s="5123">
        <v>2</v>
      </c>
      <c r="AA834" s="5123" t="s">
        <v>2032</v>
      </c>
      <c r="AB834" s="5123" t="s">
        <v>2033</v>
      </c>
      <c r="AC834" s="5123" t="s">
        <v>2137</v>
      </c>
      <c r="AD834" s="3326" t="s">
        <v>2035</v>
      </c>
      <c r="AE834" s="3093"/>
      <c r="AF834" s="842" t="s">
        <v>857</v>
      </c>
      <c r="AG834" s="842"/>
      <c r="AH834" s="3256">
        <v>3978</v>
      </c>
      <c r="AI834" s="836" t="s">
        <v>2137</v>
      </c>
      <c r="AJ834" s="842" t="s">
        <v>854</v>
      </c>
      <c r="AK834" s="123" t="s">
        <v>2142</v>
      </c>
      <c r="AL834" s="839" t="s">
        <v>1218</v>
      </c>
      <c r="AM834" s="831" t="s">
        <v>1219</v>
      </c>
      <c r="AN834" s="836" t="s">
        <v>858</v>
      </c>
      <c r="AO834" s="836">
        <v>2</v>
      </c>
      <c r="AP834" s="836" t="s">
        <v>859</v>
      </c>
      <c r="AQ834" s="836">
        <v>2</v>
      </c>
      <c r="AR834" s="836"/>
      <c r="AS834" s="836"/>
      <c r="AT834" s="836"/>
      <c r="AU834" s="836"/>
      <c r="AV834" s="860"/>
      <c r="AW834" s="4559" t="s">
        <v>2468</v>
      </c>
      <c r="AX834" s="4559" t="s">
        <v>2471</v>
      </c>
      <c r="AY834" s="4559"/>
      <c r="CO834" s="237"/>
    </row>
    <row r="835" spans="1:93">
      <c r="A835" s="5683"/>
      <c r="B835" s="4561"/>
      <c r="C835" s="5674"/>
      <c r="D835" s="4079"/>
      <c r="E835" s="4151"/>
      <c r="F835" s="4151"/>
      <c r="G835" s="3811"/>
      <c r="H835" s="3811"/>
      <c r="I835" s="3811"/>
      <c r="J835" s="3811"/>
      <c r="K835" s="3811"/>
      <c r="L835" s="3811"/>
      <c r="M835" s="3811"/>
      <c r="N835" s="3811"/>
      <c r="O835" s="3811"/>
      <c r="P835" s="3811"/>
      <c r="Q835" s="831"/>
      <c r="R835" s="831"/>
      <c r="S835" s="5120"/>
      <c r="T835" s="5120"/>
      <c r="U835" s="5120"/>
      <c r="V835" s="5120"/>
      <c r="W835" s="5120"/>
      <c r="X835" s="5120"/>
      <c r="Y835" s="5120"/>
      <c r="Z835" s="5120"/>
      <c r="AA835" s="5120"/>
      <c r="AB835" s="5120"/>
      <c r="AC835" s="5120"/>
      <c r="AD835" s="3326" t="s">
        <v>2035</v>
      </c>
      <c r="AE835" s="3093"/>
      <c r="AF835" s="842" t="s">
        <v>857</v>
      </c>
      <c r="AG835" s="842"/>
      <c r="AH835" s="3256">
        <v>3987</v>
      </c>
      <c r="AI835" s="836" t="s">
        <v>2137</v>
      </c>
      <c r="AJ835" s="842" t="s">
        <v>874</v>
      </c>
      <c r="AK835" s="123" t="s">
        <v>2142</v>
      </c>
      <c r="AL835" s="842" t="s">
        <v>344</v>
      </c>
      <c r="AM835" s="842" t="s">
        <v>341</v>
      </c>
      <c r="AN835" s="836" t="s">
        <v>858</v>
      </c>
      <c r="AO835" s="836">
        <v>2</v>
      </c>
      <c r="AP835" s="836" t="s">
        <v>859</v>
      </c>
      <c r="AQ835" s="836">
        <v>2</v>
      </c>
      <c r="AR835" s="836">
        <v>6</v>
      </c>
      <c r="AS835" s="836" t="s">
        <v>875</v>
      </c>
      <c r="AT835" s="836" t="s">
        <v>859</v>
      </c>
      <c r="AU835" s="836" t="s">
        <v>876</v>
      </c>
      <c r="AV835" s="860" t="s">
        <v>877</v>
      </c>
      <c r="AW835" s="4561"/>
      <c r="AX835" s="4561"/>
      <c r="AY835" s="4561"/>
      <c r="CO835" s="237"/>
    </row>
    <row r="836" spans="1:93">
      <c r="A836" s="5683"/>
      <c r="B836" s="4559" t="s">
        <v>2463</v>
      </c>
      <c r="C836" s="5672" t="s">
        <v>4414</v>
      </c>
      <c r="D836" s="4139" t="s">
        <v>4415</v>
      </c>
      <c r="E836" s="4150" t="s">
        <v>2165</v>
      </c>
      <c r="F836" s="4150" t="s">
        <v>4465</v>
      </c>
      <c r="G836" s="3806" t="s">
        <v>2028</v>
      </c>
      <c r="H836" s="3806" t="s">
        <v>2028</v>
      </c>
      <c r="I836" s="3806" t="s">
        <v>2029</v>
      </c>
      <c r="J836" s="3806" t="s">
        <v>2029</v>
      </c>
      <c r="K836" s="3806">
        <v>9</v>
      </c>
      <c r="L836" s="3806">
        <v>0</v>
      </c>
      <c r="M836" s="3806">
        <v>31</v>
      </c>
      <c r="N836" s="3806">
        <v>9</v>
      </c>
      <c r="O836" s="3806">
        <v>0</v>
      </c>
      <c r="P836" s="3806">
        <v>31</v>
      </c>
      <c r="Q836" s="1826" t="s">
        <v>2140</v>
      </c>
      <c r="R836" s="1826" t="s">
        <v>2272</v>
      </c>
      <c r="S836" s="5123">
        <v>15242</v>
      </c>
      <c r="T836" s="5123">
        <v>15242</v>
      </c>
      <c r="U836" s="5123">
        <v>22318</v>
      </c>
      <c r="V836" s="5123">
        <v>448</v>
      </c>
      <c r="W836" s="5123">
        <v>448</v>
      </c>
      <c r="X836" s="5123">
        <v>1046</v>
      </c>
      <c r="Y836" s="5123">
        <v>8</v>
      </c>
      <c r="Z836" s="5123">
        <v>2</v>
      </c>
      <c r="AA836" s="5123" t="s">
        <v>2032</v>
      </c>
      <c r="AB836" s="5123" t="s">
        <v>2033</v>
      </c>
      <c r="AC836" s="5123" t="s">
        <v>2137</v>
      </c>
      <c r="AD836" s="3326" t="s">
        <v>2035</v>
      </c>
      <c r="AE836" s="3093"/>
      <c r="AF836" s="1846" t="s">
        <v>857</v>
      </c>
      <c r="AG836" s="1846"/>
      <c r="AH836" s="3256">
        <v>3978</v>
      </c>
      <c r="AI836" s="1842" t="s">
        <v>2137</v>
      </c>
      <c r="AJ836" s="1846" t="s">
        <v>854</v>
      </c>
      <c r="AK836" s="123" t="s">
        <v>2142</v>
      </c>
      <c r="AL836" s="2488" t="s">
        <v>1135</v>
      </c>
      <c r="AM836" s="2487" t="s">
        <v>1134</v>
      </c>
      <c r="AN836" s="1842" t="s">
        <v>858</v>
      </c>
      <c r="AO836" s="1842">
        <v>2</v>
      </c>
      <c r="AP836" s="1842" t="s">
        <v>859</v>
      </c>
      <c r="AQ836" s="1842">
        <v>2</v>
      </c>
      <c r="AR836" s="1842"/>
      <c r="AS836" s="1842"/>
      <c r="AT836" s="1842"/>
      <c r="AU836" s="1842"/>
      <c r="AV836" s="860"/>
      <c r="AW836" s="4559" t="s">
        <v>2468</v>
      </c>
      <c r="AX836" s="4559" t="s">
        <v>2471</v>
      </c>
      <c r="AY836" s="4559"/>
      <c r="CO836" s="237"/>
    </row>
    <row r="837" spans="1:93">
      <c r="A837" s="5684"/>
      <c r="B837" s="4561"/>
      <c r="C837" s="5674"/>
      <c r="D837" s="4079"/>
      <c r="E837" s="4151"/>
      <c r="F837" s="4151"/>
      <c r="G837" s="3811"/>
      <c r="H837" s="3811"/>
      <c r="I837" s="3811"/>
      <c r="J837" s="3811"/>
      <c r="K837" s="3811"/>
      <c r="L837" s="3811"/>
      <c r="M837" s="3811"/>
      <c r="N837" s="3811"/>
      <c r="O837" s="3811"/>
      <c r="P837" s="3811"/>
      <c r="Q837" s="1828"/>
      <c r="R837" s="1828"/>
      <c r="S837" s="5120"/>
      <c r="T837" s="5120"/>
      <c r="U837" s="5120"/>
      <c r="V837" s="5120"/>
      <c r="W837" s="5120"/>
      <c r="X837" s="5120"/>
      <c r="Y837" s="5120"/>
      <c r="Z837" s="5120"/>
      <c r="AA837" s="5120"/>
      <c r="AB837" s="5120"/>
      <c r="AC837" s="5120"/>
      <c r="AD837" s="3326" t="s">
        <v>2035</v>
      </c>
      <c r="AE837" s="3093"/>
      <c r="AF837" s="1846" t="s">
        <v>857</v>
      </c>
      <c r="AG837" s="1846"/>
      <c r="AH837" s="3256">
        <v>3987</v>
      </c>
      <c r="AI837" s="1842" t="s">
        <v>2137</v>
      </c>
      <c r="AJ837" s="1846" t="s">
        <v>874</v>
      </c>
      <c r="AK837" s="123" t="s">
        <v>2142</v>
      </c>
      <c r="AL837" s="1846" t="s">
        <v>344</v>
      </c>
      <c r="AM837" s="1846" t="s">
        <v>341</v>
      </c>
      <c r="AN837" s="1842" t="s">
        <v>858</v>
      </c>
      <c r="AO837" s="1842">
        <v>2</v>
      </c>
      <c r="AP837" s="1842" t="s">
        <v>859</v>
      </c>
      <c r="AQ837" s="1842">
        <v>2</v>
      </c>
      <c r="AR837" s="1842">
        <v>6</v>
      </c>
      <c r="AS837" s="1842" t="s">
        <v>875</v>
      </c>
      <c r="AT837" s="1842" t="s">
        <v>859</v>
      </c>
      <c r="AU837" s="1842" t="s">
        <v>876</v>
      </c>
      <c r="AV837" s="860" t="s">
        <v>877</v>
      </c>
      <c r="AW837" s="4561"/>
      <c r="AX837" s="4561"/>
      <c r="AY837" s="4561"/>
      <c r="CO837" s="237"/>
    </row>
    <row r="838" spans="1:93" ht="12.75" customHeight="1">
      <c r="A838" s="5693" t="s">
        <v>4231</v>
      </c>
      <c r="B838" s="4559" t="s">
        <v>2463</v>
      </c>
      <c r="C838" s="5672" t="s">
        <v>3783</v>
      </c>
      <c r="D838" s="4139" t="s">
        <v>1106</v>
      </c>
      <c r="E838" s="5123" t="s">
        <v>2157</v>
      </c>
      <c r="F838" s="3806" t="s">
        <v>2336</v>
      </c>
      <c r="G838" s="3806" t="s">
        <v>2028</v>
      </c>
      <c r="H838" s="3806" t="s">
        <v>2028</v>
      </c>
      <c r="I838" s="3806" t="s">
        <v>2029</v>
      </c>
      <c r="J838" s="3806" t="s">
        <v>2029</v>
      </c>
      <c r="K838" s="3806">
        <v>8</v>
      </c>
      <c r="L838" s="3806">
        <v>0</v>
      </c>
      <c r="M838" s="3806">
        <v>31</v>
      </c>
      <c r="N838" s="3806">
        <v>8</v>
      </c>
      <c r="O838" s="3806">
        <v>0</v>
      </c>
      <c r="P838" s="3806">
        <v>31</v>
      </c>
      <c r="Q838" s="830" t="s">
        <v>2140</v>
      </c>
      <c r="R838" s="830" t="s">
        <v>2272</v>
      </c>
      <c r="S838" s="5123">
        <v>4576</v>
      </c>
      <c r="T838" s="5123">
        <v>4576</v>
      </c>
      <c r="U838" s="5123">
        <v>5472</v>
      </c>
      <c r="V838" s="5123">
        <v>512</v>
      </c>
      <c r="W838" s="5123">
        <v>512</v>
      </c>
      <c r="X838" s="5123">
        <v>1088</v>
      </c>
      <c r="Y838" s="5123">
        <v>16</v>
      </c>
      <c r="Z838" s="5123">
        <v>2</v>
      </c>
      <c r="AA838" s="5123" t="s">
        <v>2159</v>
      </c>
      <c r="AB838" s="5123" t="s">
        <v>2033</v>
      </c>
      <c r="AC838" s="5123" t="s">
        <v>2137</v>
      </c>
      <c r="AD838" s="3334" t="s">
        <v>2035</v>
      </c>
      <c r="AE838" s="122"/>
      <c r="AF838" s="122" t="s">
        <v>857</v>
      </c>
      <c r="AG838" s="122"/>
      <c r="AH838" s="123">
        <v>3978</v>
      </c>
      <c r="AI838" s="123" t="s">
        <v>2137</v>
      </c>
      <c r="AJ838" s="842" t="s">
        <v>854</v>
      </c>
      <c r="AK838" s="123" t="s">
        <v>2142</v>
      </c>
      <c r="AL838" s="122" t="s">
        <v>164</v>
      </c>
      <c r="AM838" s="123" t="s">
        <v>856</v>
      </c>
      <c r="AN838" s="123" t="s">
        <v>858</v>
      </c>
      <c r="AO838" s="123">
        <v>2</v>
      </c>
      <c r="AP838" s="123" t="s">
        <v>859</v>
      </c>
      <c r="AQ838" s="123">
        <v>2</v>
      </c>
      <c r="AR838" s="836"/>
      <c r="AS838" s="836"/>
      <c r="AT838" s="836"/>
      <c r="AU838" s="836"/>
      <c r="AV838" s="860"/>
      <c r="AW838" s="4559" t="s">
        <v>2466</v>
      </c>
      <c r="AX838" s="4559" t="s">
        <v>2471</v>
      </c>
      <c r="AY838" s="4559"/>
      <c r="CO838" s="237"/>
    </row>
    <row r="839" spans="1:93">
      <c r="A839" s="5683"/>
      <c r="B839" s="4560"/>
      <c r="C839" s="5673"/>
      <c r="D839" s="4167"/>
      <c r="E839" s="5119"/>
      <c r="F839" s="3807"/>
      <c r="G839" s="3807"/>
      <c r="H839" s="3807"/>
      <c r="I839" s="3807"/>
      <c r="J839" s="3807"/>
      <c r="K839" s="3807"/>
      <c r="L839" s="3807"/>
      <c r="M839" s="3807"/>
      <c r="N839" s="3807"/>
      <c r="O839" s="3807"/>
      <c r="P839" s="3807"/>
      <c r="Q839" s="832"/>
      <c r="R839" s="832"/>
      <c r="S839" s="5119"/>
      <c r="T839" s="5119"/>
      <c r="U839" s="5119"/>
      <c r="V839" s="5119"/>
      <c r="W839" s="5119"/>
      <c r="X839" s="5119"/>
      <c r="Y839" s="5119"/>
      <c r="Z839" s="5119"/>
      <c r="AA839" s="5119"/>
      <c r="AB839" s="5119"/>
      <c r="AC839" s="5119"/>
      <c r="AD839" s="3326" t="s">
        <v>2035</v>
      </c>
      <c r="AE839" s="3093"/>
      <c r="AF839" s="842" t="s">
        <v>857</v>
      </c>
      <c r="AG839" s="842"/>
      <c r="AH839" s="3256">
        <v>3987</v>
      </c>
      <c r="AI839" s="836" t="s">
        <v>2137</v>
      </c>
      <c r="AJ839" s="842" t="s">
        <v>874</v>
      </c>
      <c r="AK839" s="123" t="s">
        <v>2142</v>
      </c>
      <c r="AL839" s="2729" t="s">
        <v>3491</v>
      </c>
      <c r="AM839" s="842" t="s">
        <v>341</v>
      </c>
      <c r="AN839" s="836" t="s">
        <v>858</v>
      </c>
      <c r="AO839" s="836">
        <v>2</v>
      </c>
      <c r="AP839" s="836" t="s">
        <v>859</v>
      </c>
      <c r="AQ839" s="836">
        <v>2</v>
      </c>
      <c r="AR839" s="836">
        <v>3</v>
      </c>
      <c r="AS839" s="836" t="s">
        <v>875</v>
      </c>
      <c r="AT839" s="836" t="s">
        <v>859</v>
      </c>
      <c r="AU839" s="836" t="s">
        <v>876</v>
      </c>
      <c r="AV839" s="860" t="s">
        <v>877</v>
      </c>
      <c r="AW839" s="4560"/>
      <c r="AX839" s="4560"/>
      <c r="AY839" s="4560"/>
      <c r="CO839" s="237"/>
    </row>
    <row r="840" spans="1:93">
      <c r="A840" s="5683"/>
      <c r="B840" s="4561"/>
      <c r="C840" s="5674"/>
      <c r="D840" s="4079"/>
      <c r="E840" s="5120"/>
      <c r="F840" s="3811"/>
      <c r="G840" s="3811"/>
      <c r="H840" s="3811"/>
      <c r="I840" s="3811"/>
      <c r="J840" s="3811"/>
      <c r="K840" s="3811"/>
      <c r="L840" s="3811"/>
      <c r="M840" s="3811"/>
      <c r="N840" s="3811"/>
      <c r="O840" s="3811"/>
      <c r="P840" s="3811"/>
      <c r="Q840" s="831"/>
      <c r="R840" s="831"/>
      <c r="S840" s="5120"/>
      <c r="T840" s="5120"/>
      <c r="U840" s="5120"/>
      <c r="V840" s="5120"/>
      <c r="W840" s="5120"/>
      <c r="X840" s="5120"/>
      <c r="Y840" s="5120"/>
      <c r="Z840" s="5120"/>
      <c r="AA840" s="5120"/>
      <c r="AB840" s="5120"/>
      <c r="AC840" s="5120"/>
      <c r="AD840" s="3326" t="s">
        <v>2035</v>
      </c>
      <c r="AE840" s="3093"/>
      <c r="AF840" s="842" t="s">
        <v>857</v>
      </c>
      <c r="AG840" s="842"/>
      <c r="AH840" s="3256">
        <v>3999</v>
      </c>
      <c r="AI840" s="836" t="s">
        <v>2137</v>
      </c>
      <c r="AJ840" s="842" t="s">
        <v>868</v>
      </c>
      <c r="AK840" s="123" t="s">
        <v>2142</v>
      </c>
      <c r="AL840" s="842" t="s">
        <v>869</v>
      </c>
      <c r="AM840" s="842" t="s">
        <v>869</v>
      </c>
      <c r="AN840" s="836" t="s">
        <v>858</v>
      </c>
      <c r="AO840" s="836">
        <v>2</v>
      </c>
      <c r="AP840" s="836" t="s">
        <v>859</v>
      </c>
      <c r="AQ840" s="836">
        <v>2</v>
      </c>
      <c r="AR840" s="836"/>
      <c r="AS840" s="836"/>
      <c r="AT840" s="836"/>
      <c r="AU840" s="836"/>
      <c r="AV840" s="860"/>
      <c r="AW840" s="4561"/>
      <c r="AX840" s="4561"/>
      <c r="AY840" s="4561"/>
      <c r="CO840" s="237"/>
    </row>
    <row r="841" spans="1:93">
      <c r="A841" s="5683"/>
      <c r="B841" s="4559" t="s">
        <v>2463</v>
      </c>
      <c r="C841" s="5672" t="s">
        <v>3762</v>
      </c>
      <c r="D841" s="4139" t="s">
        <v>1107</v>
      </c>
      <c r="E841" s="5123" t="s">
        <v>2157</v>
      </c>
      <c r="F841" s="5123" t="s">
        <v>2337</v>
      </c>
      <c r="G841" s="3806" t="s">
        <v>2028</v>
      </c>
      <c r="H841" s="3806" t="s">
        <v>2028</v>
      </c>
      <c r="I841" s="3806" t="s">
        <v>2029</v>
      </c>
      <c r="J841" s="3806" t="s">
        <v>2029</v>
      </c>
      <c r="K841" s="3806">
        <v>8</v>
      </c>
      <c r="L841" s="3806">
        <v>0</v>
      </c>
      <c r="M841" s="3806">
        <v>31</v>
      </c>
      <c r="N841" s="3806">
        <v>8</v>
      </c>
      <c r="O841" s="3806">
        <v>0</v>
      </c>
      <c r="P841" s="3806">
        <v>31</v>
      </c>
      <c r="Q841" s="830" t="s">
        <v>2140</v>
      </c>
      <c r="R841" s="830" t="s">
        <v>2272</v>
      </c>
      <c r="S841" s="3806">
        <v>4591</v>
      </c>
      <c r="T841" s="3806">
        <v>4591</v>
      </c>
      <c r="U841" s="5123">
        <v>9162</v>
      </c>
      <c r="V841" s="5123">
        <v>512</v>
      </c>
      <c r="W841" s="5123">
        <v>512</v>
      </c>
      <c r="X841" s="5123">
        <v>1088</v>
      </c>
      <c r="Y841" s="5123">
        <v>16</v>
      </c>
      <c r="Z841" s="5123">
        <v>2</v>
      </c>
      <c r="AA841" s="5123" t="s">
        <v>2159</v>
      </c>
      <c r="AB841" s="5123" t="s">
        <v>2033</v>
      </c>
      <c r="AC841" s="5123" t="s">
        <v>2137</v>
      </c>
      <c r="AD841" s="3326" t="s">
        <v>2035</v>
      </c>
      <c r="AE841" s="3093"/>
      <c r="AF841" s="842" t="s">
        <v>857</v>
      </c>
      <c r="AG841" s="842"/>
      <c r="AH841" s="3256">
        <v>3978</v>
      </c>
      <c r="AI841" s="836" t="s">
        <v>2137</v>
      </c>
      <c r="AJ841" s="842" t="s">
        <v>854</v>
      </c>
      <c r="AK841" s="123" t="s">
        <v>2142</v>
      </c>
      <c r="AL841" s="839" t="s">
        <v>1218</v>
      </c>
      <c r="AM841" s="831" t="s">
        <v>1219</v>
      </c>
      <c r="AN841" s="836" t="s">
        <v>858</v>
      </c>
      <c r="AO841" s="836">
        <v>2</v>
      </c>
      <c r="AP841" s="836" t="s">
        <v>859</v>
      </c>
      <c r="AQ841" s="836">
        <v>2</v>
      </c>
      <c r="AR841" s="836"/>
      <c r="AS841" s="836"/>
      <c r="AT841" s="836"/>
      <c r="AU841" s="836"/>
      <c r="AV841" s="860"/>
      <c r="AW841" s="4559" t="s">
        <v>2466</v>
      </c>
      <c r="AX841" s="4559" t="s">
        <v>2471</v>
      </c>
      <c r="AY841" s="4559"/>
      <c r="CO841" s="237"/>
    </row>
    <row r="842" spans="1:93">
      <c r="A842" s="5683"/>
      <c r="B842" s="4560"/>
      <c r="C842" s="5673"/>
      <c r="D842" s="4167"/>
      <c r="E842" s="5119"/>
      <c r="F842" s="5119"/>
      <c r="G842" s="3807"/>
      <c r="H842" s="3807"/>
      <c r="I842" s="3807"/>
      <c r="J842" s="3807"/>
      <c r="K842" s="3807"/>
      <c r="L842" s="3807"/>
      <c r="M842" s="3807"/>
      <c r="N842" s="3807"/>
      <c r="O842" s="3807"/>
      <c r="P842" s="3807"/>
      <c r="Q842" s="832"/>
      <c r="R842" s="832"/>
      <c r="S842" s="3807"/>
      <c r="T842" s="3807"/>
      <c r="U842" s="5119"/>
      <c r="V842" s="5119"/>
      <c r="W842" s="5119"/>
      <c r="X842" s="5119"/>
      <c r="Y842" s="5119"/>
      <c r="Z842" s="5119"/>
      <c r="AA842" s="5119"/>
      <c r="AB842" s="5119"/>
      <c r="AC842" s="5119"/>
      <c r="AD842" s="3326" t="s">
        <v>2035</v>
      </c>
      <c r="AE842" s="3093"/>
      <c r="AF842" s="842" t="s">
        <v>857</v>
      </c>
      <c r="AG842" s="842"/>
      <c r="AH842" s="3256">
        <v>3987</v>
      </c>
      <c r="AI842" s="836" t="s">
        <v>2137</v>
      </c>
      <c r="AJ842" s="842" t="s">
        <v>874</v>
      </c>
      <c r="AK842" s="123" t="s">
        <v>2142</v>
      </c>
      <c r="AL842" s="2729" t="s">
        <v>3491</v>
      </c>
      <c r="AM842" s="842" t="s">
        <v>341</v>
      </c>
      <c r="AN842" s="836" t="s">
        <v>858</v>
      </c>
      <c r="AO842" s="836">
        <v>2</v>
      </c>
      <c r="AP842" s="836" t="s">
        <v>859</v>
      </c>
      <c r="AQ842" s="836">
        <v>2</v>
      </c>
      <c r="AR842" s="836">
        <v>3</v>
      </c>
      <c r="AS842" s="836" t="s">
        <v>875</v>
      </c>
      <c r="AT842" s="836" t="s">
        <v>859</v>
      </c>
      <c r="AU842" s="836" t="s">
        <v>876</v>
      </c>
      <c r="AV842" s="860" t="s">
        <v>877</v>
      </c>
      <c r="AW842" s="4560"/>
      <c r="AX842" s="4560"/>
      <c r="AY842" s="4560"/>
      <c r="CO842" s="237"/>
    </row>
    <row r="843" spans="1:93">
      <c r="A843" s="5683"/>
      <c r="B843" s="4561"/>
      <c r="C843" s="5674"/>
      <c r="D843" s="4079"/>
      <c r="E843" s="5120"/>
      <c r="F843" s="5120"/>
      <c r="G843" s="3811"/>
      <c r="H843" s="3811"/>
      <c r="I843" s="3811"/>
      <c r="J843" s="3811"/>
      <c r="K843" s="3811"/>
      <c r="L843" s="3811"/>
      <c r="M843" s="3811"/>
      <c r="N843" s="3811"/>
      <c r="O843" s="3811"/>
      <c r="P843" s="3811"/>
      <c r="Q843" s="831"/>
      <c r="R843" s="831"/>
      <c r="S843" s="3811"/>
      <c r="T843" s="3811"/>
      <c r="U843" s="5120"/>
      <c r="V843" s="5120"/>
      <c r="W843" s="5120"/>
      <c r="X843" s="5120"/>
      <c r="Y843" s="5120"/>
      <c r="Z843" s="5120"/>
      <c r="AA843" s="5120"/>
      <c r="AB843" s="5120"/>
      <c r="AC843" s="5120"/>
      <c r="AD843" s="3326" t="s">
        <v>2035</v>
      </c>
      <c r="AE843" s="3093"/>
      <c r="AF843" s="842" t="s">
        <v>857</v>
      </c>
      <c r="AG843" s="842"/>
      <c r="AH843" s="3256">
        <v>3999</v>
      </c>
      <c r="AI843" s="836" t="s">
        <v>2137</v>
      </c>
      <c r="AJ843" s="842" t="s">
        <v>868</v>
      </c>
      <c r="AK843" s="123" t="s">
        <v>2142</v>
      </c>
      <c r="AL843" s="842" t="s">
        <v>869</v>
      </c>
      <c r="AM843" s="842" t="s">
        <v>869</v>
      </c>
      <c r="AN843" s="836" t="s">
        <v>858</v>
      </c>
      <c r="AO843" s="836">
        <v>2</v>
      </c>
      <c r="AP843" s="836" t="s">
        <v>859</v>
      </c>
      <c r="AQ843" s="836">
        <v>2</v>
      </c>
      <c r="AR843" s="836"/>
      <c r="AS843" s="836"/>
      <c r="AT843" s="836"/>
      <c r="AU843" s="836"/>
      <c r="AV843" s="860"/>
      <c r="AW843" s="4561"/>
      <c r="AX843" s="4561"/>
      <c r="AY843" s="4561"/>
      <c r="CO843" s="237"/>
    </row>
    <row r="844" spans="1:93">
      <c r="A844" s="5683"/>
      <c r="B844" s="4559" t="s">
        <v>2463</v>
      </c>
      <c r="C844" s="5672" t="s">
        <v>3763</v>
      </c>
      <c r="D844" s="4139" t="s">
        <v>1108</v>
      </c>
      <c r="E844" s="5123" t="s">
        <v>2157</v>
      </c>
      <c r="F844" s="5123" t="s">
        <v>2338</v>
      </c>
      <c r="G844" s="3806" t="s">
        <v>2028</v>
      </c>
      <c r="H844" s="3806" t="s">
        <v>2028</v>
      </c>
      <c r="I844" s="3806" t="s">
        <v>2029</v>
      </c>
      <c r="J844" s="3806" t="s">
        <v>2029</v>
      </c>
      <c r="K844" s="3806">
        <v>8</v>
      </c>
      <c r="L844" s="3806">
        <v>0</v>
      </c>
      <c r="M844" s="3806">
        <v>31</v>
      </c>
      <c r="N844" s="3806">
        <v>8</v>
      </c>
      <c r="O844" s="3806">
        <v>0</v>
      </c>
      <c r="P844" s="3806">
        <v>31</v>
      </c>
      <c r="Q844" s="830" t="s">
        <v>2140</v>
      </c>
      <c r="R844" s="830" t="s">
        <v>2272</v>
      </c>
      <c r="S844" s="5123">
        <v>9163</v>
      </c>
      <c r="T844" s="5123">
        <v>9163</v>
      </c>
      <c r="U844" s="5123">
        <v>16542</v>
      </c>
      <c r="V844" s="5123">
        <v>512</v>
      </c>
      <c r="W844" s="5123">
        <v>512</v>
      </c>
      <c r="X844" s="5123">
        <v>1388</v>
      </c>
      <c r="Y844" s="5123">
        <v>8</v>
      </c>
      <c r="Z844" s="5123">
        <v>2</v>
      </c>
      <c r="AA844" s="5123" t="s">
        <v>2032</v>
      </c>
      <c r="AB844" s="5123" t="s">
        <v>2033</v>
      </c>
      <c r="AC844" s="5123" t="s">
        <v>2137</v>
      </c>
      <c r="AD844" s="3326" t="s">
        <v>2035</v>
      </c>
      <c r="AE844" s="3093"/>
      <c r="AF844" s="842" t="s">
        <v>857</v>
      </c>
      <c r="AG844" s="842"/>
      <c r="AH844" s="3256">
        <v>3978</v>
      </c>
      <c r="AI844" s="836" t="s">
        <v>2137</v>
      </c>
      <c r="AJ844" s="842" t="s">
        <v>854</v>
      </c>
      <c r="AK844" s="123" t="s">
        <v>2142</v>
      </c>
      <c r="AL844" s="842" t="s">
        <v>1135</v>
      </c>
      <c r="AM844" s="836" t="s">
        <v>1134</v>
      </c>
      <c r="AN844" s="836" t="s">
        <v>858</v>
      </c>
      <c r="AO844" s="836">
        <v>2</v>
      </c>
      <c r="AP844" s="836" t="s">
        <v>859</v>
      </c>
      <c r="AQ844" s="836">
        <v>2</v>
      </c>
      <c r="AR844" s="836"/>
      <c r="AS844" s="836"/>
      <c r="AT844" s="836"/>
      <c r="AU844" s="836"/>
      <c r="AV844" s="860"/>
      <c r="AW844" s="4559" t="s">
        <v>2468</v>
      </c>
      <c r="AX844" s="4559" t="s">
        <v>2471</v>
      </c>
      <c r="AY844" s="4559"/>
      <c r="CO844" s="237"/>
    </row>
    <row r="845" spans="1:93">
      <c r="A845" s="5683"/>
      <c r="B845" s="4560"/>
      <c r="C845" s="5673"/>
      <c r="D845" s="4167"/>
      <c r="E845" s="5119"/>
      <c r="F845" s="5119"/>
      <c r="G845" s="3807"/>
      <c r="H845" s="3807"/>
      <c r="I845" s="3807"/>
      <c r="J845" s="3807"/>
      <c r="K845" s="3807"/>
      <c r="L845" s="3807"/>
      <c r="M845" s="3807"/>
      <c r="N845" s="3807"/>
      <c r="O845" s="3807"/>
      <c r="P845" s="3807"/>
      <c r="Q845" s="832"/>
      <c r="R845" s="832"/>
      <c r="S845" s="5119"/>
      <c r="T845" s="5119"/>
      <c r="U845" s="5119"/>
      <c r="V845" s="5119"/>
      <c r="W845" s="5119"/>
      <c r="X845" s="5119"/>
      <c r="Y845" s="5119"/>
      <c r="Z845" s="5119"/>
      <c r="AA845" s="5119"/>
      <c r="AB845" s="5119"/>
      <c r="AC845" s="5119"/>
      <c r="AD845" s="3326" t="s">
        <v>2035</v>
      </c>
      <c r="AE845" s="3093"/>
      <c r="AF845" s="842" t="s">
        <v>857</v>
      </c>
      <c r="AG845" s="842"/>
      <c r="AH845" s="3256">
        <v>3987</v>
      </c>
      <c r="AI845" s="836" t="s">
        <v>2137</v>
      </c>
      <c r="AJ845" s="842" t="s">
        <v>874</v>
      </c>
      <c r="AK845" s="123" t="s">
        <v>2142</v>
      </c>
      <c r="AL845" s="2729" t="s">
        <v>3491</v>
      </c>
      <c r="AM845" s="842" t="s">
        <v>341</v>
      </c>
      <c r="AN845" s="836" t="s">
        <v>858</v>
      </c>
      <c r="AO845" s="836">
        <v>2</v>
      </c>
      <c r="AP845" s="836" t="s">
        <v>859</v>
      </c>
      <c r="AQ845" s="836">
        <v>2</v>
      </c>
      <c r="AR845" s="836">
        <v>3</v>
      </c>
      <c r="AS845" s="836" t="s">
        <v>875</v>
      </c>
      <c r="AT845" s="836" t="s">
        <v>859</v>
      </c>
      <c r="AU845" s="836" t="s">
        <v>876</v>
      </c>
      <c r="AV845" s="860" t="s">
        <v>877</v>
      </c>
      <c r="AW845" s="4560"/>
      <c r="AX845" s="4560"/>
      <c r="AY845" s="4560"/>
      <c r="CO845" s="237"/>
    </row>
    <row r="846" spans="1:93">
      <c r="A846" s="5683"/>
      <c r="B846" s="4561"/>
      <c r="C846" s="5674"/>
      <c r="D846" s="4079"/>
      <c r="E846" s="5120"/>
      <c r="F846" s="5120"/>
      <c r="G846" s="3811"/>
      <c r="H846" s="3811"/>
      <c r="I846" s="3811"/>
      <c r="J846" s="3811"/>
      <c r="K846" s="3811"/>
      <c r="L846" s="3811"/>
      <c r="M846" s="3811"/>
      <c r="N846" s="3811"/>
      <c r="O846" s="3811"/>
      <c r="P846" s="3811"/>
      <c r="Q846" s="831"/>
      <c r="R846" s="831"/>
      <c r="S846" s="5120"/>
      <c r="T846" s="5120"/>
      <c r="U846" s="5120"/>
      <c r="V846" s="5120"/>
      <c r="W846" s="5120"/>
      <c r="X846" s="5120"/>
      <c r="Y846" s="5120"/>
      <c r="Z846" s="5120"/>
      <c r="AA846" s="5120"/>
      <c r="AB846" s="5120"/>
      <c r="AC846" s="5120"/>
      <c r="AD846" s="3326" t="s">
        <v>2035</v>
      </c>
      <c r="AE846" s="3093"/>
      <c r="AF846" s="842" t="s">
        <v>857</v>
      </c>
      <c r="AG846" s="842"/>
      <c r="AH846" s="3256">
        <v>3999</v>
      </c>
      <c r="AI846" s="836" t="s">
        <v>2137</v>
      </c>
      <c r="AJ846" s="842" t="s">
        <v>868</v>
      </c>
      <c r="AK846" s="123" t="s">
        <v>2142</v>
      </c>
      <c r="AL846" s="842" t="s">
        <v>869</v>
      </c>
      <c r="AM846" s="842" t="s">
        <v>869</v>
      </c>
      <c r="AN846" s="836" t="s">
        <v>858</v>
      </c>
      <c r="AO846" s="836">
        <v>2</v>
      </c>
      <c r="AP846" s="836" t="s">
        <v>859</v>
      </c>
      <c r="AQ846" s="836">
        <v>2</v>
      </c>
      <c r="AR846" s="836"/>
      <c r="AS846" s="836"/>
      <c r="AT846" s="836"/>
      <c r="AU846" s="836"/>
      <c r="AV846" s="860"/>
      <c r="AW846" s="4561"/>
      <c r="AX846" s="4561"/>
      <c r="AY846" s="4561"/>
      <c r="CO846" s="237"/>
    </row>
    <row r="847" spans="1:93">
      <c r="A847" s="5683"/>
      <c r="B847" s="4559" t="s">
        <v>2463</v>
      </c>
      <c r="C847" s="5672" t="s">
        <v>4171</v>
      </c>
      <c r="D847" s="4139" t="s">
        <v>4172</v>
      </c>
      <c r="E847" s="5123" t="s">
        <v>2157</v>
      </c>
      <c r="F847" s="3806" t="s">
        <v>4220</v>
      </c>
      <c r="G847" s="3806" t="s">
        <v>2028</v>
      </c>
      <c r="H847" s="3806" t="s">
        <v>2028</v>
      </c>
      <c r="I847" s="3806" t="s">
        <v>2029</v>
      </c>
      <c r="J847" s="3806" t="s">
        <v>2029</v>
      </c>
      <c r="K847" s="3806">
        <v>8</v>
      </c>
      <c r="L847" s="3806">
        <v>0</v>
      </c>
      <c r="M847" s="3806">
        <v>31</v>
      </c>
      <c r="N847" s="3806">
        <v>8</v>
      </c>
      <c r="O847" s="3806">
        <v>0</v>
      </c>
      <c r="P847" s="3806">
        <v>31</v>
      </c>
      <c r="Q847" s="1540" t="s">
        <v>2140</v>
      </c>
      <c r="R847" s="1540" t="s">
        <v>2272</v>
      </c>
      <c r="S847" s="5123">
        <v>4512</v>
      </c>
      <c r="T847" s="5123">
        <v>4512</v>
      </c>
      <c r="U847" s="5123">
        <v>5632</v>
      </c>
      <c r="V847" s="5123">
        <v>512</v>
      </c>
      <c r="W847" s="5123">
        <v>512</v>
      </c>
      <c r="X847" s="5123">
        <v>960</v>
      </c>
      <c r="Y847" s="5123">
        <v>16</v>
      </c>
      <c r="Z847" s="5123">
        <v>2</v>
      </c>
      <c r="AA847" s="5123" t="s">
        <v>2159</v>
      </c>
      <c r="AB847" s="5123" t="s">
        <v>2033</v>
      </c>
      <c r="AC847" s="5123" t="s">
        <v>2137</v>
      </c>
      <c r="AD847" s="3334" t="s">
        <v>2035</v>
      </c>
      <c r="AE847" s="122"/>
      <c r="AF847" s="122" t="s">
        <v>857</v>
      </c>
      <c r="AG847" s="122"/>
      <c r="AH847" s="123">
        <v>3978</v>
      </c>
      <c r="AI847" s="123" t="s">
        <v>2137</v>
      </c>
      <c r="AJ847" s="1565" t="s">
        <v>854</v>
      </c>
      <c r="AK847" s="123" t="s">
        <v>2142</v>
      </c>
      <c r="AL847" s="122" t="s">
        <v>164</v>
      </c>
      <c r="AM847" s="123" t="s">
        <v>856</v>
      </c>
      <c r="AN847" s="123" t="s">
        <v>858</v>
      </c>
      <c r="AO847" s="123">
        <v>2</v>
      </c>
      <c r="AP847" s="123" t="s">
        <v>859</v>
      </c>
      <c r="AQ847" s="123">
        <v>2</v>
      </c>
      <c r="AR847" s="1553"/>
      <c r="AS847" s="1553"/>
      <c r="AT847" s="1553"/>
      <c r="AU847" s="1553"/>
      <c r="AV847" s="860"/>
      <c r="AW847" s="4559" t="s">
        <v>2466</v>
      </c>
      <c r="AX847" s="4559" t="s">
        <v>2471</v>
      </c>
      <c r="AY847" s="4559"/>
      <c r="CO847" s="237"/>
    </row>
    <row r="848" spans="1:93">
      <c r="A848" s="5683"/>
      <c r="B848" s="4560"/>
      <c r="C848" s="5673"/>
      <c r="D848" s="4167"/>
      <c r="E848" s="5119"/>
      <c r="F848" s="3807"/>
      <c r="G848" s="3807"/>
      <c r="H848" s="3807"/>
      <c r="I848" s="3807"/>
      <c r="J848" s="3807"/>
      <c r="K848" s="3807"/>
      <c r="L848" s="3807"/>
      <c r="M848" s="3807"/>
      <c r="N848" s="3807"/>
      <c r="O848" s="3807"/>
      <c r="P848" s="3807"/>
      <c r="Q848" s="1541"/>
      <c r="R848" s="1541"/>
      <c r="S848" s="5119"/>
      <c r="T848" s="5119"/>
      <c r="U848" s="5119"/>
      <c r="V848" s="5119"/>
      <c r="W848" s="5119"/>
      <c r="X848" s="5119"/>
      <c r="Y848" s="5119"/>
      <c r="Z848" s="5119"/>
      <c r="AA848" s="5119"/>
      <c r="AB848" s="5119"/>
      <c r="AC848" s="5119"/>
      <c r="AD848" s="3326" t="s">
        <v>2035</v>
      </c>
      <c r="AE848" s="3093"/>
      <c r="AF848" s="1565" t="s">
        <v>857</v>
      </c>
      <c r="AG848" s="1565"/>
      <c r="AH848" s="3256">
        <v>3987</v>
      </c>
      <c r="AI848" s="1553" t="s">
        <v>2137</v>
      </c>
      <c r="AJ848" s="1565" t="s">
        <v>874</v>
      </c>
      <c r="AK848" s="123" t="s">
        <v>2142</v>
      </c>
      <c r="AL848" s="2729" t="s">
        <v>3491</v>
      </c>
      <c r="AM848" s="1565" t="s">
        <v>341</v>
      </c>
      <c r="AN848" s="1553" t="s">
        <v>858</v>
      </c>
      <c r="AO848" s="1553">
        <v>2</v>
      </c>
      <c r="AP848" s="1553" t="s">
        <v>859</v>
      </c>
      <c r="AQ848" s="1553">
        <v>2</v>
      </c>
      <c r="AR848" s="1553">
        <v>3</v>
      </c>
      <c r="AS848" s="1553" t="s">
        <v>875</v>
      </c>
      <c r="AT848" s="1553" t="s">
        <v>859</v>
      </c>
      <c r="AU848" s="1553" t="s">
        <v>876</v>
      </c>
      <c r="AV848" s="860" t="s">
        <v>877</v>
      </c>
      <c r="AW848" s="4560"/>
      <c r="AX848" s="4560"/>
      <c r="AY848" s="4560"/>
      <c r="CO848" s="237"/>
    </row>
    <row r="849" spans="1:93">
      <c r="A849" s="5683"/>
      <c r="B849" s="4561"/>
      <c r="C849" s="5674"/>
      <c r="D849" s="4079"/>
      <c r="E849" s="5120"/>
      <c r="F849" s="3811"/>
      <c r="G849" s="3811"/>
      <c r="H849" s="3811"/>
      <c r="I849" s="3811"/>
      <c r="J849" s="3811"/>
      <c r="K849" s="3811"/>
      <c r="L849" s="3811"/>
      <c r="M849" s="3811"/>
      <c r="N849" s="3811"/>
      <c r="O849" s="3811"/>
      <c r="P849" s="3811"/>
      <c r="Q849" s="1542"/>
      <c r="R849" s="1542"/>
      <c r="S849" s="5120"/>
      <c r="T849" s="5120"/>
      <c r="U849" s="5120"/>
      <c r="V849" s="5120"/>
      <c r="W849" s="5120"/>
      <c r="X849" s="5120"/>
      <c r="Y849" s="5120"/>
      <c r="Z849" s="5120"/>
      <c r="AA849" s="5120"/>
      <c r="AB849" s="5120"/>
      <c r="AC849" s="5120"/>
      <c r="AD849" s="3326" t="s">
        <v>2035</v>
      </c>
      <c r="AE849" s="3093"/>
      <c r="AF849" s="1565" t="s">
        <v>857</v>
      </c>
      <c r="AG849" s="1565"/>
      <c r="AH849" s="3256">
        <v>3999</v>
      </c>
      <c r="AI849" s="1553" t="s">
        <v>2137</v>
      </c>
      <c r="AJ849" s="1565" t="s">
        <v>868</v>
      </c>
      <c r="AK849" s="123" t="s">
        <v>2142</v>
      </c>
      <c r="AL849" s="1774" t="s">
        <v>3521</v>
      </c>
      <c r="AM849" s="1774" t="s">
        <v>3521</v>
      </c>
      <c r="AN849" s="1751" t="s">
        <v>858</v>
      </c>
      <c r="AO849" s="1751">
        <v>8</v>
      </c>
      <c r="AP849" s="1751" t="s">
        <v>859</v>
      </c>
      <c r="AQ849" s="1751">
        <v>8</v>
      </c>
      <c r="AR849" s="1553"/>
      <c r="AS849" s="1553"/>
      <c r="AT849" s="1553"/>
      <c r="AU849" s="1553"/>
      <c r="AV849" s="860"/>
      <c r="AW849" s="4561"/>
      <c r="AX849" s="4561"/>
      <c r="AY849" s="4561"/>
      <c r="CO849" s="237"/>
    </row>
    <row r="850" spans="1:93">
      <c r="A850" s="5683"/>
      <c r="B850" s="4559" t="s">
        <v>2463</v>
      </c>
      <c r="C850" s="5672" t="s">
        <v>4174</v>
      </c>
      <c r="D850" s="4139" t="s">
        <v>4175</v>
      </c>
      <c r="E850" s="5123" t="s">
        <v>2157</v>
      </c>
      <c r="F850" s="5123" t="s">
        <v>4221</v>
      </c>
      <c r="G850" s="3806" t="s">
        <v>2028</v>
      </c>
      <c r="H850" s="3806" t="s">
        <v>2028</v>
      </c>
      <c r="I850" s="3806" t="s">
        <v>2029</v>
      </c>
      <c r="J850" s="3806" t="s">
        <v>2029</v>
      </c>
      <c r="K850" s="3806">
        <v>8</v>
      </c>
      <c r="L850" s="3806">
        <v>0</v>
      </c>
      <c r="M850" s="3806">
        <v>31</v>
      </c>
      <c r="N850" s="3806">
        <v>8</v>
      </c>
      <c r="O850" s="3806">
        <v>0</v>
      </c>
      <c r="P850" s="3806">
        <v>31</v>
      </c>
      <c r="Q850" s="1540" t="s">
        <v>2140</v>
      </c>
      <c r="R850" s="1540" t="s">
        <v>2272</v>
      </c>
      <c r="S850" s="3806">
        <v>4768</v>
      </c>
      <c r="T850" s="3806">
        <v>4768</v>
      </c>
      <c r="U850" s="5123">
        <v>9322</v>
      </c>
      <c r="V850" s="5123">
        <v>512</v>
      </c>
      <c r="W850" s="5123">
        <v>512</v>
      </c>
      <c r="X850" s="5123">
        <v>1280</v>
      </c>
      <c r="Y850" s="5123">
        <v>8</v>
      </c>
      <c r="Z850" s="5123">
        <v>2</v>
      </c>
      <c r="AA850" s="5123" t="s">
        <v>2159</v>
      </c>
      <c r="AB850" s="5123" t="s">
        <v>2033</v>
      </c>
      <c r="AC850" s="5123" t="s">
        <v>2137</v>
      </c>
      <c r="AD850" s="3326" t="s">
        <v>2035</v>
      </c>
      <c r="AE850" s="3093"/>
      <c r="AF850" s="1565" t="s">
        <v>857</v>
      </c>
      <c r="AG850" s="1565"/>
      <c r="AH850" s="3256">
        <v>3978</v>
      </c>
      <c r="AI850" s="1553" t="s">
        <v>2137</v>
      </c>
      <c r="AJ850" s="1565" t="s">
        <v>854</v>
      </c>
      <c r="AK850" s="123" t="s">
        <v>2142</v>
      </c>
      <c r="AL850" s="1549" t="s">
        <v>1218</v>
      </c>
      <c r="AM850" s="1542" t="s">
        <v>1219</v>
      </c>
      <c r="AN850" s="1553" t="s">
        <v>858</v>
      </c>
      <c r="AO850" s="1553">
        <v>2</v>
      </c>
      <c r="AP850" s="1553" t="s">
        <v>859</v>
      </c>
      <c r="AQ850" s="1553">
        <v>2</v>
      </c>
      <c r="AR850" s="1553"/>
      <c r="AS850" s="1553"/>
      <c r="AT850" s="1553"/>
      <c r="AU850" s="1553"/>
      <c r="AV850" s="860"/>
      <c r="AW850" s="4559" t="s">
        <v>2466</v>
      </c>
      <c r="AX850" s="4559" t="s">
        <v>2471</v>
      </c>
      <c r="AY850" s="4559"/>
      <c r="CO850" s="237"/>
    </row>
    <row r="851" spans="1:93">
      <c r="A851" s="5683"/>
      <c r="B851" s="4560"/>
      <c r="C851" s="5673"/>
      <c r="D851" s="4167"/>
      <c r="E851" s="5119"/>
      <c r="F851" s="5119"/>
      <c r="G851" s="3807"/>
      <c r="H851" s="3807"/>
      <c r="I851" s="3807"/>
      <c r="J851" s="3807"/>
      <c r="K851" s="3807"/>
      <c r="L851" s="3807"/>
      <c r="M851" s="3807"/>
      <c r="N851" s="3807"/>
      <c r="O851" s="3807"/>
      <c r="P851" s="3807"/>
      <c r="Q851" s="1541"/>
      <c r="R851" s="1541"/>
      <c r="S851" s="3807"/>
      <c r="T851" s="3807"/>
      <c r="U851" s="5119"/>
      <c r="V851" s="5119"/>
      <c r="W851" s="5119"/>
      <c r="X851" s="5119"/>
      <c r="Y851" s="5119"/>
      <c r="Z851" s="5119"/>
      <c r="AA851" s="5119"/>
      <c r="AB851" s="5119"/>
      <c r="AC851" s="5119"/>
      <c r="AD851" s="3326" t="s">
        <v>2035</v>
      </c>
      <c r="AE851" s="3093"/>
      <c r="AF851" s="1565" t="s">
        <v>857</v>
      </c>
      <c r="AG851" s="1565"/>
      <c r="AH851" s="3256">
        <v>3987</v>
      </c>
      <c r="AI851" s="1553" t="s">
        <v>2137</v>
      </c>
      <c r="AJ851" s="1565" t="s">
        <v>874</v>
      </c>
      <c r="AK851" s="123" t="s">
        <v>2142</v>
      </c>
      <c r="AL851" s="2729" t="s">
        <v>3491</v>
      </c>
      <c r="AM851" s="1565" t="s">
        <v>341</v>
      </c>
      <c r="AN851" s="1553" t="s">
        <v>858</v>
      </c>
      <c r="AO851" s="1553">
        <v>2</v>
      </c>
      <c r="AP851" s="1553" t="s">
        <v>859</v>
      </c>
      <c r="AQ851" s="1553">
        <v>2</v>
      </c>
      <c r="AR851" s="1553">
        <v>3</v>
      </c>
      <c r="AS851" s="1553" t="s">
        <v>875</v>
      </c>
      <c r="AT851" s="1553" t="s">
        <v>859</v>
      </c>
      <c r="AU851" s="1553" t="s">
        <v>876</v>
      </c>
      <c r="AV851" s="860" t="s">
        <v>877</v>
      </c>
      <c r="AW851" s="4560"/>
      <c r="AX851" s="4560"/>
      <c r="AY851" s="4560"/>
      <c r="CO851" s="237"/>
    </row>
    <row r="852" spans="1:93">
      <c r="A852" s="5683"/>
      <c r="B852" s="4561"/>
      <c r="C852" s="5674"/>
      <c r="D852" s="4079"/>
      <c r="E852" s="5120"/>
      <c r="F852" s="5120"/>
      <c r="G852" s="3811"/>
      <c r="H852" s="3811"/>
      <c r="I852" s="3811"/>
      <c r="J852" s="3811"/>
      <c r="K852" s="3811"/>
      <c r="L852" s="3811"/>
      <c r="M852" s="3811"/>
      <c r="N852" s="3811"/>
      <c r="O852" s="3811"/>
      <c r="P852" s="3811"/>
      <c r="Q852" s="1542"/>
      <c r="R852" s="1542"/>
      <c r="S852" s="3811"/>
      <c r="T852" s="3811"/>
      <c r="U852" s="5120"/>
      <c r="V852" s="5120"/>
      <c r="W852" s="5120"/>
      <c r="X852" s="5120"/>
      <c r="Y852" s="5120"/>
      <c r="Z852" s="5120"/>
      <c r="AA852" s="5120"/>
      <c r="AB852" s="5120"/>
      <c r="AC852" s="5120"/>
      <c r="AD852" s="3326" t="s">
        <v>2035</v>
      </c>
      <c r="AE852" s="3093"/>
      <c r="AF852" s="1565" t="s">
        <v>857</v>
      </c>
      <c r="AG852" s="1565"/>
      <c r="AH852" s="3256">
        <v>3999</v>
      </c>
      <c r="AI852" s="1553" t="s">
        <v>2137</v>
      </c>
      <c r="AJ852" s="1565" t="s">
        <v>868</v>
      </c>
      <c r="AK852" s="123" t="s">
        <v>2142</v>
      </c>
      <c r="AL852" s="1774" t="s">
        <v>3521</v>
      </c>
      <c r="AM852" s="1774" t="s">
        <v>3521</v>
      </c>
      <c r="AN852" s="1751" t="s">
        <v>858</v>
      </c>
      <c r="AO852" s="1751">
        <v>8</v>
      </c>
      <c r="AP852" s="1751" t="s">
        <v>859</v>
      </c>
      <c r="AQ852" s="1751">
        <v>8</v>
      </c>
      <c r="AR852" s="1553"/>
      <c r="AS852" s="1553"/>
      <c r="AT852" s="1553"/>
      <c r="AU852" s="1553"/>
      <c r="AV852" s="860"/>
      <c r="AW852" s="4561"/>
      <c r="AX852" s="4561"/>
      <c r="AY852" s="4561"/>
      <c r="CO852" s="237"/>
    </row>
    <row r="853" spans="1:93">
      <c r="A853" s="5683"/>
      <c r="B853" s="4559" t="s">
        <v>2463</v>
      </c>
      <c r="C853" s="5672" t="s">
        <v>4177</v>
      </c>
      <c r="D853" s="4139" t="s">
        <v>4178</v>
      </c>
      <c r="E853" s="5123" t="s">
        <v>2157</v>
      </c>
      <c r="F853" s="5123" t="s">
        <v>4222</v>
      </c>
      <c r="G853" s="3806" t="s">
        <v>2028</v>
      </c>
      <c r="H853" s="3806" t="s">
        <v>2028</v>
      </c>
      <c r="I853" s="3806" t="s">
        <v>2029</v>
      </c>
      <c r="J853" s="3806" t="s">
        <v>2029</v>
      </c>
      <c r="K853" s="3806">
        <v>8</v>
      </c>
      <c r="L853" s="3806">
        <v>0</v>
      </c>
      <c r="M853" s="3806">
        <v>31</v>
      </c>
      <c r="N853" s="3806">
        <v>8</v>
      </c>
      <c r="O853" s="3806">
        <v>0</v>
      </c>
      <c r="P853" s="3806">
        <v>31</v>
      </c>
      <c r="Q853" s="1540" t="s">
        <v>2140</v>
      </c>
      <c r="R853" s="1540" t="s">
        <v>2272</v>
      </c>
      <c r="S853" s="5123">
        <v>9290</v>
      </c>
      <c r="T853" s="5123">
        <v>9290</v>
      </c>
      <c r="U853" s="5123">
        <v>16702</v>
      </c>
      <c r="V853" s="5123">
        <v>512</v>
      </c>
      <c r="W853" s="5123">
        <v>512</v>
      </c>
      <c r="X853" s="5123">
        <v>1430</v>
      </c>
      <c r="Y853" s="5123">
        <v>8</v>
      </c>
      <c r="Z853" s="5123">
        <v>2</v>
      </c>
      <c r="AA853" s="5123" t="s">
        <v>2032</v>
      </c>
      <c r="AB853" s="5123" t="s">
        <v>2033</v>
      </c>
      <c r="AC853" s="5123" t="s">
        <v>2137</v>
      </c>
      <c r="AD853" s="3326" t="s">
        <v>2035</v>
      </c>
      <c r="AE853" s="3093"/>
      <c r="AF853" s="1565" t="s">
        <v>857</v>
      </c>
      <c r="AG853" s="1565"/>
      <c r="AH853" s="3256">
        <v>3978</v>
      </c>
      <c r="AI853" s="1553" t="s">
        <v>2137</v>
      </c>
      <c r="AJ853" s="1565" t="s">
        <v>854</v>
      </c>
      <c r="AK853" s="123" t="s">
        <v>2142</v>
      </c>
      <c r="AL853" s="1774" t="s">
        <v>1135</v>
      </c>
      <c r="AM853" s="1751" t="s">
        <v>1134</v>
      </c>
      <c r="AN853" s="1751" t="s">
        <v>858</v>
      </c>
      <c r="AO853" s="1751">
        <v>2</v>
      </c>
      <c r="AP853" s="1751" t="s">
        <v>859</v>
      </c>
      <c r="AQ853" s="1751">
        <v>2</v>
      </c>
      <c r="AR853" s="1553"/>
      <c r="AS853" s="1553"/>
      <c r="AT853" s="1553"/>
      <c r="AU853" s="1553"/>
      <c r="AV853" s="860"/>
      <c r="AW853" s="4559" t="s">
        <v>2468</v>
      </c>
      <c r="AX853" s="4559" t="s">
        <v>2471</v>
      </c>
      <c r="AY853" s="4559"/>
      <c r="CO853" s="237"/>
    </row>
    <row r="854" spans="1:93">
      <c r="A854" s="5683"/>
      <c r="B854" s="4560"/>
      <c r="C854" s="5673"/>
      <c r="D854" s="4167"/>
      <c r="E854" s="5119"/>
      <c r="F854" s="5119"/>
      <c r="G854" s="3807"/>
      <c r="H854" s="3807"/>
      <c r="I854" s="3807"/>
      <c r="J854" s="3807"/>
      <c r="K854" s="3807"/>
      <c r="L854" s="3807"/>
      <c r="M854" s="3807"/>
      <c r="N854" s="3807"/>
      <c r="O854" s="3807"/>
      <c r="P854" s="3807"/>
      <c r="Q854" s="1541"/>
      <c r="R854" s="1541"/>
      <c r="S854" s="5119"/>
      <c r="T854" s="5119"/>
      <c r="U854" s="5119"/>
      <c r="V854" s="5119"/>
      <c r="W854" s="5119"/>
      <c r="X854" s="5119"/>
      <c r="Y854" s="5119"/>
      <c r="Z854" s="5119"/>
      <c r="AA854" s="5119"/>
      <c r="AB854" s="5119"/>
      <c r="AC854" s="5119"/>
      <c r="AD854" s="3326" t="s">
        <v>2035</v>
      </c>
      <c r="AE854" s="3093"/>
      <c r="AF854" s="1565" t="s">
        <v>857</v>
      </c>
      <c r="AG854" s="1565"/>
      <c r="AH854" s="3256">
        <v>3987</v>
      </c>
      <c r="AI854" s="1553" t="s">
        <v>2137</v>
      </c>
      <c r="AJ854" s="1565" t="s">
        <v>874</v>
      </c>
      <c r="AK854" s="123" t="s">
        <v>2142</v>
      </c>
      <c r="AL854" s="2729" t="s">
        <v>3491</v>
      </c>
      <c r="AM854" s="1774" t="s">
        <v>341</v>
      </c>
      <c r="AN854" s="1751" t="s">
        <v>858</v>
      </c>
      <c r="AO854" s="1751">
        <v>2</v>
      </c>
      <c r="AP854" s="1751" t="s">
        <v>859</v>
      </c>
      <c r="AQ854" s="1751">
        <v>2</v>
      </c>
      <c r="AR854" s="1553">
        <v>3</v>
      </c>
      <c r="AS854" s="1553" t="s">
        <v>875</v>
      </c>
      <c r="AT854" s="1553" t="s">
        <v>859</v>
      </c>
      <c r="AU854" s="1553" t="s">
        <v>876</v>
      </c>
      <c r="AV854" s="860" t="s">
        <v>877</v>
      </c>
      <c r="AW854" s="4560"/>
      <c r="AX854" s="4560"/>
      <c r="AY854" s="4560"/>
      <c r="CO854" s="237"/>
    </row>
    <row r="855" spans="1:93">
      <c r="A855" s="5684"/>
      <c r="B855" s="4561"/>
      <c r="C855" s="5674"/>
      <c r="D855" s="4079"/>
      <c r="E855" s="5120"/>
      <c r="F855" s="5120"/>
      <c r="G855" s="3811"/>
      <c r="H855" s="3811"/>
      <c r="I855" s="3811"/>
      <c r="J855" s="3811"/>
      <c r="K855" s="3811"/>
      <c r="L855" s="3811"/>
      <c r="M855" s="3811"/>
      <c r="N855" s="3811"/>
      <c r="O855" s="3811"/>
      <c r="P855" s="3811"/>
      <c r="Q855" s="1542"/>
      <c r="R855" s="1542"/>
      <c r="S855" s="5120"/>
      <c r="T855" s="5120"/>
      <c r="U855" s="5120"/>
      <c r="V855" s="5120"/>
      <c r="W855" s="5120"/>
      <c r="X855" s="5120"/>
      <c r="Y855" s="5120"/>
      <c r="Z855" s="5120"/>
      <c r="AA855" s="5120"/>
      <c r="AB855" s="5120"/>
      <c r="AC855" s="5120"/>
      <c r="AD855" s="3326" t="s">
        <v>2035</v>
      </c>
      <c r="AE855" s="3093"/>
      <c r="AF855" s="1565" t="s">
        <v>857</v>
      </c>
      <c r="AG855" s="1565"/>
      <c r="AH855" s="3256">
        <v>3999</v>
      </c>
      <c r="AI855" s="1553" t="s">
        <v>2137</v>
      </c>
      <c r="AJ855" s="1565" t="s">
        <v>868</v>
      </c>
      <c r="AK855" s="123" t="s">
        <v>2142</v>
      </c>
      <c r="AL855" s="1774" t="s">
        <v>3521</v>
      </c>
      <c r="AM855" s="1774" t="s">
        <v>3521</v>
      </c>
      <c r="AN855" s="1751" t="s">
        <v>858</v>
      </c>
      <c r="AO855" s="1751">
        <v>8</v>
      </c>
      <c r="AP855" s="1751" t="s">
        <v>859</v>
      </c>
      <c r="AQ855" s="1751">
        <v>8</v>
      </c>
      <c r="AR855" s="1553"/>
      <c r="AS855" s="1553"/>
      <c r="AT855" s="1553"/>
      <c r="AU855" s="1553"/>
      <c r="AV855" s="860"/>
      <c r="AW855" s="4561"/>
      <c r="AX855" s="4561"/>
      <c r="AY855" s="4561"/>
      <c r="CO855" s="237"/>
    </row>
    <row r="856" spans="1:93" ht="12.75" customHeight="1">
      <c r="A856" s="5693" t="s">
        <v>4419</v>
      </c>
      <c r="B856" s="4559" t="s">
        <v>2463</v>
      </c>
      <c r="C856" s="5694" t="s">
        <v>3767</v>
      </c>
      <c r="D856" s="4139" t="s">
        <v>4420</v>
      </c>
      <c r="E856" s="4150" t="s">
        <v>2165</v>
      </c>
      <c r="F856" s="4139" t="s">
        <v>4498</v>
      </c>
      <c r="G856" s="3806" t="s">
        <v>2028</v>
      </c>
      <c r="H856" s="3806" t="s">
        <v>2028</v>
      </c>
      <c r="I856" s="3806" t="s">
        <v>2029</v>
      </c>
      <c r="J856" s="3806" t="s">
        <v>2029</v>
      </c>
      <c r="K856" s="3806">
        <v>9</v>
      </c>
      <c r="L856" s="3806">
        <v>0</v>
      </c>
      <c r="M856" s="3806">
        <v>31</v>
      </c>
      <c r="N856" s="3806">
        <v>9</v>
      </c>
      <c r="O856" s="3806">
        <v>0</v>
      </c>
      <c r="P856" s="3806">
        <v>31</v>
      </c>
      <c r="Q856" s="1859" t="s">
        <v>2140</v>
      </c>
      <c r="R856" s="1859" t="s">
        <v>2272</v>
      </c>
      <c r="S856" s="5123">
        <v>6640</v>
      </c>
      <c r="T856" s="5123">
        <v>6640</v>
      </c>
      <c r="U856" s="5123">
        <v>11194</v>
      </c>
      <c r="V856" s="5123">
        <v>512</v>
      </c>
      <c r="W856" s="5123">
        <v>512</v>
      </c>
      <c r="X856" s="5123">
        <v>1152</v>
      </c>
      <c r="Y856" s="5123">
        <v>8</v>
      </c>
      <c r="Z856" s="5123">
        <v>2</v>
      </c>
      <c r="AA856" s="5123" t="s">
        <v>2032</v>
      </c>
      <c r="AB856" s="5123" t="s">
        <v>2033</v>
      </c>
      <c r="AC856" s="5123" t="s">
        <v>2137</v>
      </c>
      <c r="AD856" s="3334" t="s">
        <v>2035</v>
      </c>
      <c r="AE856" s="122"/>
      <c r="AF856" s="122" t="s">
        <v>857</v>
      </c>
      <c r="AG856" s="122"/>
      <c r="AH856" s="123">
        <v>3978</v>
      </c>
      <c r="AI856" s="123" t="s">
        <v>2137</v>
      </c>
      <c r="AJ856" s="1924" t="s">
        <v>854</v>
      </c>
      <c r="AK856" s="123" t="s">
        <v>2142</v>
      </c>
      <c r="AL856" s="1889" t="s">
        <v>1218</v>
      </c>
      <c r="AM856" s="1862" t="s">
        <v>1219</v>
      </c>
      <c r="AN856" s="123" t="s">
        <v>858</v>
      </c>
      <c r="AO856" s="123">
        <v>2</v>
      </c>
      <c r="AP856" s="123" t="s">
        <v>859</v>
      </c>
      <c r="AQ856" s="123">
        <v>2</v>
      </c>
      <c r="AR856" s="1905"/>
      <c r="AS856" s="1905"/>
      <c r="AT856" s="1905"/>
      <c r="AU856" s="1905"/>
      <c r="AV856" s="860"/>
      <c r="AW856" s="4559" t="s">
        <v>2466</v>
      </c>
      <c r="AX856" s="4559" t="s">
        <v>2471</v>
      </c>
      <c r="AY856" s="4559"/>
      <c r="CO856" s="237"/>
    </row>
    <row r="857" spans="1:93">
      <c r="A857" s="5683"/>
      <c r="B857" s="4560"/>
      <c r="C857" s="5695"/>
      <c r="D857" s="4167"/>
      <c r="E857" s="4216"/>
      <c r="F857" s="4167"/>
      <c r="G857" s="3807"/>
      <c r="H857" s="3807"/>
      <c r="I857" s="3807"/>
      <c r="J857" s="3807"/>
      <c r="K857" s="3807"/>
      <c r="L857" s="3807"/>
      <c r="M857" s="3807"/>
      <c r="N857" s="3807"/>
      <c r="O857" s="3807"/>
      <c r="P857" s="3807"/>
      <c r="Q857" s="1860"/>
      <c r="R857" s="1860"/>
      <c r="S857" s="5119"/>
      <c r="T857" s="5119"/>
      <c r="U857" s="5119"/>
      <c r="V857" s="5119"/>
      <c r="W857" s="5119"/>
      <c r="X857" s="5119"/>
      <c r="Y857" s="5119"/>
      <c r="Z857" s="5119"/>
      <c r="AA857" s="5119"/>
      <c r="AB857" s="5119"/>
      <c r="AC857" s="5119"/>
      <c r="AD857" s="3326" t="s">
        <v>2035</v>
      </c>
      <c r="AE857" s="3093"/>
      <c r="AF857" s="1924" t="s">
        <v>857</v>
      </c>
      <c r="AG857" s="1924"/>
      <c r="AH857" s="3256">
        <v>3987</v>
      </c>
      <c r="AI857" s="1905" t="s">
        <v>2137</v>
      </c>
      <c r="AJ857" s="1924" t="s">
        <v>874</v>
      </c>
      <c r="AK857" s="123" t="s">
        <v>2142</v>
      </c>
      <c r="AL857" s="1924" t="s">
        <v>3504</v>
      </c>
      <c r="AM857" s="1924" t="s">
        <v>341</v>
      </c>
      <c r="AN857" s="1905" t="s">
        <v>858</v>
      </c>
      <c r="AO857" s="1905">
        <v>2</v>
      </c>
      <c r="AP857" s="1905" t="s">
        <v>859</v>
      </c>
      <c r="AQ857" s="1905">
        <v>2</v>
      </c>
      <c r="AR857" s="1905">
        <v>6</v>
      </c>
      <c r="AS857" s="1905" t="s">
        <v>875</v>
      </c>
      <c r="AT857" s="1905" t="s">
        <v>859</v>
      </c>
      <c r="AU857" s="1905" t="s">
        <v>876</v>
      </c>
      <c r="AV857" s="860" t="s">
        <v>877</v>
      </c>
      <c r="AW857" s="4560"/>
      <c r="AX857" s="4560"/>
      <c r="AY857" s="4560"/>
      <c r="CO857" s="237"/>
    </row>
    <row r="858" spans="1:93">
      <c r="A858" s="5683"/>
      <c r="B858" s="4561"/>
      <c r="C858" s="5695"/>
      <c r="D858" s="4079"/>
      <c r="E858" s="4151"/>
      <c r="F858" s="4079"/>
      <c r="G858" s="3811"/>
      <c r="H858" s="3811"/>
      <c r="I858" s="3811"/>
      <c r="J858" s="3811"/>
      <c r="K858" s="3811"/>
      <c r="L858" s="3811"/>
      <c r="M858" s="3811"/>
      <c r="N858" s="3811"/>
      <c r="O858" s="3811"/>
      <c r="P858" s="3811"/>
      <c r="Q858" s="1862"/>
      <c r="R858" s="1862"/>
      <c r="S858" s="5120"/>
      <c r="T858" s="5120"/>
      <c r="U858" s="5120"/>
      <c r="V858" s="5120"/>
      <c r="W858" s="5120"/>
      <c r="X858" s="5120"/>
      <c r="Y858" s="5120"/>
      <c r="Z858" s="5120"/>
      <c r="AA858" s="5120"/>
      <c r="AB858" s="5120"/>
      <c r="AC858" s="5120"/>
      <c r="AD858" s="3326" t="s">
        <v>2035</v>
      </c>
      <c r="AE858" s="3093"/>
      <c r="AF858" s="1924" t="s">
        <v>857</v>
      </c>
      <c r="AG858" s="1924"/>
      <c r="AH858" s="3256">
        <v>3999</v>
      </c>
      <c r="AI858" s="1905" t="s">
        <v>2137</v>
      </c>
      <c r="AJ858" s="1924" t="s">
        <v>868</v>
      </c>
      <c r="AK858" s="123" t="s">
        <v>2142</v>
      </c>
      <c r="AL858" s="1924" t="s">
        <v>869</v>
      </c>
      <c r="AM858" s="1924" t="s">
        <v>869</v>
      </c>
      <c r="AN858" s="1905" t="s">
        <v>858</v>
      </c>
      <c r="AO858" s="1905">
        <v>2</v>
      </c>
      <c r="AP858" s="1905" t="s">
        <v>859</v>
      </c>
      <c r="AQ858" s="1905">
        <v>2</v>
      </c>
      <c r="AR858" s="1905"/>
      <c r="AS858" s="1905"/>
      <c r="AT858" s="1905"/>
      <c r="AU858" s="1905"/>
      <c r="AV858" s="860"/>
      <c r="AW858" s="4561"/>
      <c r="AX858" s="4561"/>
      <c r="AY858" s="4561"/>
      <c r="CO858" s="237"/>
    </row>
    <row r="859" spans="1:93">
      <c r="A859" s="5683"/>
      <c r="B859" s="4559" t="s">
        <v>2463</v>
      </c>
      <c r="C859" s="5694" t="s">
        <v>3768</v>
      </c>
      <c r="D859" s="4139" t="s">
        <v>4423</v>
      </c>
      <c r="E859" s="4150" t="s">
        <v>2165</v>
      </c>
      <c r="F859" s="4150" t="s">
        <v>4499</v>
      </c>
      <c r="G859" s="3806" t="s">
        <v>2028</v>
      </c>
      <c r="H859" s="3806" t="s">
        <v>2028</v>
      </c>
      <c r="I859" s="3806" t="s">
        <v>2029</v>
      </c>
      <c r="J859" s="3806" t="s">
        <v>2029</v>
      </c>
      <c r="K859" s="3806">
        <v>9</v>
      </c>
      <c r="L859" s="3806">
        <v>0</v>
      </c>
      <c r="M859" s="3806">
        <v>31</v>
      </c>
      <c r="N859" s="3806">
        <v>9</v>
      </c>
      <c r="O859" s="3806">
        <v>0</v>
      </c>
      <c r="P859" s="3806">
        <v>31</v>
      </c>
      <c r="Q859" s="1859" t="s">
        <v>2140</v>
      </c>
      <c r="R859" s="1859" t="s">
        <v>2272</v>
      </c>
      <c r="S859" s="3806">
        <v>11194</v>
      </c>
      <c r="T859" s="3806">
        <v>11194</v>
      </c>
      <c r="U859" s="5123">
        <v>18574</v>
      </c>
      <c r="V859" s="5123">
        <v>512</v>
      </c>
      <c r="W859" s="5123">
        <v>512</v>
      </c>
      <c r="X859" s="5123">
        <v>1302</v>
      </c>
      <c r="Y859" s="5123">
        <v>8</v>
      </c>
      <c r="Z859" s="5123">
        <v>2</v>
      </c>
      <c r="AA859" s="5123" t="s">
        <v>2032</v>
      </c>
      <c r="AB859" s="5123" t="s">
        <v>2033</v>
      </c>
      <c r="AC859" s="5123" t="s">
        <v>2137</v>
      </c>
      <c r="AD859" s="3326" t="s">
        <v>2035</v>
      </c>
      <c r="AE859" s="3093"/>
      <c r="AF859" s="1924" t="s">
        <v>857</v>
      </c>
      <c r="AG859" s="1924"/>
      <c r="AH859" s="3256">
        <v>3978</v>
      </c>
      <c r="AI859" s="1905" t="s">
        <v>2137</v>
      </c>
      <c r="AJ859" s="1924" t="s">
        <v>854</v>
      </c>
      <c r="AK859" s="123" t="s">
        <v>2142</v>
      </c>
      <c r="AL859" s="1924" t="s">
        <v>1135</v>
      </c>
      <c r="AM859" s="1905" t="s">
        <v>1134</v>
      </c>
      <c r="AN859" s="1905" t="s">
        <v>858</v>
      </c>
      <c r="AO859" s="1905">
        <v>2</v>
      </c>
      <c r="AP859" s="1905" t="s">
        <v>859</v>
      </c>
      <c r="AQ859" s="1905">
        <v>2</v>
      </c>
      <c r="AR859" s="1905"/>
      <c r="AS859" s="1905"/>
      <c r="AT859" s="1905"/>
      <c r="AU859" s="1905"/>
      <c r="AV859" s="860"/>
      <c r="AW859" s="4559" t="s">
        <v>2468</v>
      </c>
      <c r="AX859" s="4559" t="s">
        <v>2471</v>
      </c>
      <c r="AY859" s="4559"/>
      <c r="CO859" s="237"/>
    </row>
    <row r="860" spans="1:93">
      <c r="A860" s="5683"/>
      <c r="B860" s="4560"/>
      <c r="C860" s="5695"/>
      <c r="D860" s="4167"/>
      <c r="E860" s="4216"/>
      <c r="F860" s="4216"/>
      <c r="G860" s="3807"/>
      <c r="H860" s="3807"/>
      <c r="I860" s="3807"/>
      <c r="J860" s="3807"/>
      <c r="K860" s="3807"/>
      <c r="L860" s="3807"/>
      <c r="M860" s="3807"/>
      <c r="N860" s="3807"/>
      <c r="O860" s="3807"/>
      <c r="P860" s="3807"/>
      <c r="Q860" s="1860"/>
      <c r="R860" s="1860"/>
      <c r="S860" s="3807"/>
      <c r="T860" s="3807"/>
      <c r="U860" s="5119"/>
      <c r="V860" s="5119"/>
      <c r="W860" s="5119"/>
      <c r="X860" s="5119"/>
      <c r="Y860" s="5119"/>
      <c r="Z860" s="5119"/>
      <c r="AA860" s="5119"/>
      <c r="AB860" s="5119"/>
      <c r="AC860" s="5119"/>
      <c r="AD860" s="3326" t="s">
        <v>2035</v>
      </c>
      <c r="AE860" s="3093"/>
      <c r="AF860" s="1924" t="s">
        <v>857</v>
      </c>
      <c r="AG860" s="1924"/>
      <c r="AH860" s="3256">
        <v>3987</v>
      </c>
      <c r="AI860" s="1905" t="s">
        <v>2137</v>
      </c>
      <c r="AJ860" s="1924" t="s">
        <v>874</v>
      </c>
      <c r="AK860" s="123" t="s">
        <v>2142</v>
      </c>
      <c r="AL860" s="1924" t="s">
        <v>3504</v>
      </c>
      <c r="AM860" s="1924" t="s">
        <v>341</v>
      </c>
      <c r="AN860" s="1905" t="s">
        <v>858</v>
      </c>
      <c r="AO860" s="1905">
        <v>2</v>
      </c>
      <c r="AP860" s="1905" t="s">
        <v>859</v>
      </c>
      <c r="AQ860" s="1905">
        <v>2</v>
      </c>
      <c r="AR860" s="1905">
        <v>6</v>
      </c>
      <c r="AS860" s="1905" t="s">
        <v>875</v>
      </c>
      <c r="AT860" s="1905" t="s">
        <v>859</v>
      </c>
      <c r="AU860" s="1905" t="s">
        <v>876</v>
      </c>
      <c r="AV860" s="860" t="s">
        <v>877</v>
      </c>
      <c r="AW860" s="4560"/>
      <c r="AX860" s="4560"/>
      <c r="AY860" s="4560"/>
      <c r="CO860" s="237"/>
    </row>
    <row r="861" spans="1:93">
      <c r="A861" s="5683"/>
      <c r="B861" s="4561"/>
      <c r="C861" s="5695"/>
      <c r="D861" s="4079"/>
      <c r="E861" s="4151"/>
      <c r="F861" s="4151"/>
      <c r="G861" s="3811"/>
      <c r="H861" s="3811"/>
      <c r="I861" s="3811"/>
      <c r="J861" s="3811"/>
      <c r="K861" s="3811"/>
      <c r="L861" s="3811"/>
      <c r="M861" s="3811"/>
      <c r="N861" s="3811"/>
      <c r="O861" s="3811"/>
      <c r="P861" s="3811"/>
      <c r="Q861" s="1862"/>
      <c r="R861" s="1862"/>
      <c r="S861" s="3811"/>
      <c r="T861" s="3811"/>
      <c r="U861" s="5120"/>
      <c r="V861" s="5120"/>
      <c r="W861" s="5120"/>
      <c r="X861" s="5120"/>
      <c r="Y861" s="5120"/>
      <c r="Z861" s="5120"/>
      <c r="AA861" s="5120"/>
      <c r="AB861" s="5120"/>
      <c r="AC861" s="5120"/>
      <c r="AD861" s="3326" t="s">
        <v>2035</v>
      </c>
      <c r="AE861" s="3093"/>
      <c r="AF861" s="1924" t="s">
        <v>857</v>
      </c>
      <c r="AG861" s="1924"/>
      <c r="AH861" s="3256">
        <v>3999</v>
      </c>
      <c r="AI861" s="1905" t="s">
        <v>2137</v>
      </c>
      <c r="AJ861" s="1924" t="s">
        <v>868</v>
      </c>
      <c r="AK861" s="123" t="s">
        <v>2142</v>
      </c>
      <c r="AL861" s="1924" t="s">
        <v>869</v>
      </c>
      <c r="AM861" s="1924" t="s">
        <v>869</v>
      </c>
      <c r="AN861" s="1905" t="s">
        <v>858</v>
      </c>
      <c r="AO861" s="1905">
        <v>2</v>
      </c>
      <c r="AP861" s="1905" t="s">
        <v>859</v>
      </c>
      <c r="AQ861" s="1905">
        <v>2</v>
      </c>
      <c r="AR861" s="1905"/>
      <c r="AS861" s="1905"/>
      <c r="AT861" s="1905"/>
      <c r="AU861" s="1905"/>
      <c r="AV861" s="860"/>
      <c r="AW861" s="4561"/>
      <c r="AX861" s="4561"/>
      <c r="AY861" s="4561"/>
      <c r="CO861" s="237"/>
    </row>
    <row r="862" spans="1:93">
      <c r="A862" s="5683"/>
      <c r="B862" s="4559" t="s">
        <v>2463</v>
      </c>
      <c r="C862" s="5694" t="s">
        <v>4426</v>
      </c>
      <c r="D862" s="4139" t="s">
        <v>4427</v>
      </c>
      <c r="E862" s="4150" t="s">
        <v>2165</v>
      </c>
      <c r="F862" s="4150" t="s">
        <v>4500</v>
      </c>
      <c r="G862" s="3806" t="s">
        <v>2028</v>
      </c>
      <c r="H862" s="3806" t="s">
        <v>2028</v>
      </c>
      <c r="I862" s="3806" t="s">
        <v>2029</v>
      </c>
      <c r="J862" s="3806" t="s">
        <v>2029</v>
      </c>
      <c r="K862" s="3806">
        <v>9</v>
      </c>
      <c r="L862" s="3806">
        <v>0</v>
      </c>
      <c r="M862" s="3806">
        <v>31</v>
      </c>
      <c r="N862" s="3806">
        <v>9</v>
      </c>
      <c r="O862" s="3806">
        <v>0</v>
      </c>
      <c r="P862" s="3806">
        <v>31</v>
      </c>
      <c r="Q862" s="1859" t="s">
        <v>2140</v>
      </c>
      <c r="R862" s="1859" t="s">
        <v>2272</v>
      </c>
      <c r="S862" s="5123">
        <v>6768</v>
      </c>
      <c r="T862" s="5123">
        <v>6768</v>
      </c>
      <c r="U862" s="5123">
        <v>11322</v>
      </c>
      <c r="V862" s="5123">
        <v>512</v>
      </c>
      <c r="W862" s="5123">
        <v>512</v>
      </c>
      <c r="X862" s="5123">
        <v>1280</v>
      </c>
      <c r="Y862" s="5123">
        <v>8</v>
      </c>
      <c r="Z862" s="5123">
        <v>2</v>
      </c>
      <c r="AA862" s="5123" t="s">
        <v>2032</v>
      </c>
      <c r="AB862" s="5123" t="s">
        <v>2033</v>
      </c>
      <c r="AC862" s="5123" t="s">
        <v>2137</v>
      </c>
      <c r="AD862" s="3326" t="s">
        <v>2035</v>
      </c>
      <c r="AE862" s="3093"/>
      <c r="AF862" s="1924" t="s">
        <v>857</v>
      </c>
      <c r="AG862" s="1924"/>
      <c r="AH862" s="3256">
        <v>3978</v>
      </c>
      <c r="AI862" s="1905" t="s">
        <v>2137</v>
      </c>
      <c r="AJ862" s="1924" t="s">
        <v>854</v>
      </c>
      <c r="AK862" s="123" t="s">
        <v>2142</v>
      </c>
      <c r="AL862" s="1889" t="s">
        <v>1218</v>
      </c>
      <c r="AM862" s="1862" t="s">
        <v>1219</v>
      </c>
      <c r="AN862" s="1905" t="s">
        <v>858</v>
      </c>
      <c r="AO862" s="1905">
        <v>2</v>
      </c>
      <c r="AP862" s="1905" t="s">
        <v>859</v>
      </c>
      <c r="AQ862" s="1905">
        <v>2</v>
      </c>
      <c r="AR862" s="1905"/>
      <c r="AS862" s="1905"/>
      <c r="AT862" s="1905"/>
      <c r="AU862" s="1905"/>
      <c r="AV862" s="860"/>
      <c r="AW862" s="4559" t="s">
        <v>2466</v>
      </c>
      <c r="AX862" s="4559" t="s">
        <v>2471</v>
      </c>
      <c r="AY862" s="4559"/>
      <c r="CO862" s="237"/>
    </row>
    <row r="863" spans="1:93">
      <c r="A863" s="5683"/>
      <c r="B863" s="4560"/>
      <c r="C863" s="5695"/>
      <c r="D863" s="4167"/>
      <c r="E863" s="4216"/>
      <c r="F863" s="4216"/>
      <c r="G863" s="3807"/>
      <c r="H863" s="3807"/>
      <c r="I863" s="3807"/>
      <c r="J863" s="3807"/>
      <c r="K863" s="3807"/>
      <c r="L863" s="3807"/>
      <c r="M863" s="3807"/>
      <c r="N863" s="3807"/>
      <c r="O863" s="3807"/>
      <c r="P863" s="3807"/>
      <c r="Q863" s="1860"/>
      <c r="R863" s="1860"/>
      <c r="S863" s="5119"/>
      <c r="T863" s="5119"/>
      <c r="U863" s="5119"/>
      <c r="V863" s="5119"/>
      <c r="W863" s="5119"/>
      <c r="X863" s="5119"/>
      <c r="Y863" s="5119"/>
      <c r="Z863" s="5119"/>
      <c r="AA863" s="5119"/>
      <c r="AB863" s="5119"/>
      <c r="AC863" s="5119"/>
      <c r="AD863" s="3326" t="s">
        <v>2035</v>
      </c>
      <c r="AE863" s="3093"/>
      <c r="AF863" s="1924" t="s">
        <v>857</v>
      </c>
      <c r="AG863" s="1924"/>
      <c r="AH863" s="3256">
        <v>3987</v>
      </c>
      <c r="AI863" s="1905" t="s">
        <v>2137</v>
      </c>
      <c r="AJ863" s="1924" t="s">
        <v>874</v>
      </c>
      <c r="AK863" s="123" t="s">
        <v>2142</v>
      </c>
      <c r="AL863" s="1924" t="s">
        <v>3504</v>
      </c>
      <c r="AM863" s="1924" t="s">
        <v>341</v>
      </c>
      <c r="AN863" s="1905" t="s">
        <v>858</v>
      </c>
      <c r="AO863" s="1905">
        <v>2</v>
      </c>
      <c r="AP863" s="1905" t="s">
        <v>859</v>
      </c>
      <c r="AQ863" s="1905">
        <v>2</v>
      </c>
      <c r="AR863" s="1905">
        <v>6</v>
      </c>
      <c r="AS863" s="1905" t="s">
        <v>875</v>
      </c>
      <c r="AT863" s="1905" t="s">
        <v>859</v>
      </c>
      <c r="AU863" s="1905" t="s">
        <v>876</v>
      </c>
      <c r="AV863" s="860" t="s">
        <v>877</v>
      </c>
      <c r="AW863" s="4560"/>
      <c r="AX863" s="4560"/>
      <c r="AY863" s="4560"/>
      <c r="CO863" s="237"/>
    </row>
    <row r="864" spans="1:93">
      <c r="A864" s="5683"/>
      <c r="B864" s="4561"/>
      <c r="C864" s="5794"/>
      <c r="D864" s="4079"/>
      <c r="E864" s="4151"/>
      <c r="F864" s="4151"/>
      <c r="G864" s="3811"/>
      <c r="H864" s="3811"/>
      <c r="I864" s="3811"/>
      <c r="J864" s="3811"/>
      <c r="K864" s="3811"/>
      <c r="L864" s="3811"/>
      <c r="M864" s="3811"/>
      <c r="N864" s="3811"/>
      <c r="O864" s="3811"/>
      <c r="P864" s="3811"/>
      <c r="Q864" s="1862"/>
      <c r="R864" s="1862"/>
      <c r="S864" s="5120"/>
      <c r="T864" s="5120"/>
      <c r="U864" s="5120"/>
      <c r="V864" s="5120"/>
      <c r="W864" s="5120"/>
      <c r="X864" s="5120"/>
      <c r="Y864" s="5120"/>
      <c r="Z864" s="5120"/>
      <c r="AA864" s="5120"/>
      <c r="AB864" s="5120"/>
      <c r="AC864" s="5120"/>
      <c r="AD864" s="3326" t="s">
        <v>2035</v>
      </c>
      <c r="AE864" s="3093"/>
      <c r="AF864" s="1924" t="s">
        <v>857</v>
      </c>
      <c r="AG864" s="1924"/>
      <c r="AH864" s="3256">
        <v>3999</v>
      </c>
      <c r="AI864" s="1905" t="s">
        <v>2137</v>
      </c>
      <c r="AJ864" s="1924" t="s">
        <v>868</v>
      </c>
      <c r="AK864" s="123" t="s">
        <v>2142</v>
      </c>
      <c r="AL864" s="1924" t="s">
        <v>3521</v>
      </c>
      <c r="AM864" s="1924" t="s">
        <v>3521</v>
      </c>
      <c r="AN864" s="1905" t="s">
        <v>858</v>
      </c>
      <c r="AO864" s="1905">
        <v>2</v>
      </c>
      <c r="AP864" s="1905" t="s">
        <v>859</v>
      </c>
      <c r="AQ864" s="1905">
        <v>2</v>
      </c>
      <c r="AR864" s="1905"/>
      <c r="AS864" s="1905"/>
      <c r="AT864" s="1905"/>
      <c r="AU864" s="1905"/>
      <c r="AV864" s="860"/>
      <c r="AW864" s="4561"/>
      <c r="AX864" s="4561"/>
      <c r="AY864" s="4561"/>
      <c r="CO864" s="237"/>
    </row>
    <row r="865" spans="1:93">
      <c r="A865" s="5683"/>
      <c r="B865" s="4559" t="s">
        <v>2463</v>
      </c>
      <c r="C865" s="5694" t="s">
        <v>4430</v>
      </c>
      <c r="D865" s="4139" t="s">
        <v>4431</v>
      </c>
      <c r="E865" s="4150" t="s">
        <v>2165</v>
      </c>
      <c r="F865" s="4139" t="s">
        <v>4501</v>
      </c>
      <c r="G865" s="3806" t="s">
        <v>2028</v>
      </c>
      <c r="H865" s="3806" t="s">
        <v>2028</v>
      </c>
      <c r="I865" s="3806" t="s">
        <v>2029</v>
      </c>
      <c r="J865" s="3806" t="s">
        <v>2029</v>
      </c>
      <c r="K865" s="3806">
        <v>9</v>
      </c>
      <c r="L865" s="3806">
        <v>0</v>
      </c>
      <c r="M865" s="3806">
        <v>31</v>
      </c>
      <c r="N865" s="3806">
        <v>9</v>
      </c>
      <c r="O865" s="3806">
        <v>0</v>
      </c>
      <c r="P865" s="3806">
        <v>31</v>
      </c>
      <c r="Q865" s="1859" t="s">
        <v>2140</v>
      </c>
      <c r="R865" s="1859" t="s">
        <v>2272</v>
      </c>
      <c r="S865" s="5123">
        <v>11322</v>
      </c>
      <c r="T865" s="5123">
        <v>11322</v>
      </c>
      <c r="U865" s="5123">
        <v>18702</v>
      </c>
      <c r="V865" s="5123">
        <v>512</v>
      </c>
      <c r="W865" s="5123">
        <v>512</v>
      </c>
      <c r="X865" s="5123">
        <v>1430</v>
      </c>
      <c r="Y865" s="5123">
        <v>8</v>
      </c>
      <c r="Z865" s="5123">
        <v>2</v>
      </c>
      <c r="AA865" s="5123" t="s">
        <v>2032</v>
      </c>
      <c r="AB865" s="5123" t="s">
        <v>2033</v>
      </c>
      <c r="AC865" s="5123" t="s">
        <v>2137</v>
      </c>
      <c r="AD865" s="3334" t="s">
        <v>2035</v>
      </c>
      <c r="AE865" s="122"/>
      <c r="AF865" s="122" t="s">
        <v>857</v>
      </c>
      <c r="AG865" s="122"/>
      <c r="AH865" s="123">
        <v>3978</v>
      </c>
      <c r="AI865" s="123" t="s">
        <v>2137</v>
      </c>
      <c r="AJ865" s="1924" t="s">
        <v>854</v>
      </c>
      <c r="AK865" s="123" t="s">
        <v>2142</v>
      </c>
      <c r="AL865" s="1924" t="s">
        <v>1135</v>
      </c>
      <c r="AM865" s="1905" t="s">
        <v>1134</v>
      </c>
      <c r="AN865" s="123" t="s">
        <v>858</v>
      </c>
      <c r="AO865" s="123">
        <v>2</v>
      </c>
      <c r="AP865" s="123" t="s">
        <v>859</v>
      </c>
      <c r="AQ865" s="123">
        <v>2</v>
      </c>
      <c r="AR865" s="1905"/>
      <c r="AS865" s="1905"/>
      <c r="AT865" s="1905"/>
      <c r="AU865" s="1905"/>
      <c r="AV865" s="860"/>
      <c r="AW865" s="4559" t="s">
        <v>2468</v>
      </c>
      <c r="AX865" s="4559" t="s">
        <v>2471</v>
      </c>
      <c r="AY865" s="4559"/>
      <c r="CO865" s="237"/>
    </row>
    <row r="866" spans="1:93">
      <c r="A866" s="5683"/>
      <c r="B866" s="4560"/>
      <c r="C866" s="5695"/>
      <c r="D866" s="4167"/>
      <c r="E866" s="4216"/>
      <c r="F866" s="4167"/>
      <c r="G866" s="3807"/>
      <c r="H866" s="3807"/>
      <c r="I866" s="3807"/>
      <c r="J866" s="3807"/>
      <c r="K866" s="3807"/>
      <c r="L866" s="3807"/>
      <c r="M866" s="3807"/>
      <c r="N866" s="3807"/>
      <c r="O866" s="3807"/>
      <c r="P866" s="3807"/>
      <c r="Q866" s="1860"/>
      <c r="R866" s="1860"/>
      <c r="S866" s="5119"/>
      <c r="T866" s="5119"/>
      <c r="U866" s="5119"/>
      <c r="V866" s="5119"/>
      <c r="W866" s="5119"/>
      <c r="X866" s="5119"/>
      <c r="Y866" s="5119"/>
      <c r="Z866" s="5119"/>
      <c r="AA866" s="5119"/>
      <c r="AB866" s="5119"/>
      <c r="AC866" s="5119"/>
      <c r="AD866" s="3326" t="s">
        <v>2035</v>
      </c>
      <c r="AE866" s="3093"/>
      <c r="AF866" s="1924" t="s">
        <v>857</v>
      </c>
      <c r="AG866" s="1924"/>
      <c r="AH866" s="3256">
        <v>3987</v>
      </c>
      <c r="AI866" s="1905" t="s">
        <v>2137</v>
      </c>
      <c r="AJ866" s="1924" t="s">
        <v>874</v>
      </c>
      <c r="AK866" s="123" t="s">
        <v>2142</v>
      </c>
      <c r="AL866" s="1924" t="s">
        <v>3504</v>
      </c>
      <c r="AM866" s="1924" t="s">
        <v>341</v>
      </c>
      <c r="AN866" s="1905" t="s">
        <v>858</v>
      </c>
      <c r="AO866" s="1905">
        <v>2</v>
      </c>
      <c r="AP866" s="1905" t="s">
        <v>859</v>
      </c>
      <c r="AQ866" s="1905">
        <v>2</v>
      </c>
      <c r="AR866" s="1905">
        <v>6</v>
      </c>
      <c r="AS866" s="1905" t="s">
        <v>875</v>
      </c>
      <c r="AT866" s="1905" t="s">
        <v>859</v>
      </c>
      <c r="AU866" s="1905" t="s">
        <v>876</v>
      </c>
      <c r="AV866" s="860" t="s">
        <v>877</v>
      </c>
      <c r="AW866" s="4560"/>
      <c r="AX866" s="4560"/>
      <c r="AY866" s="4560"/>
      <c r="CO866" s="237"/>
    </row>
    <row r="867" spans="1:93">
      <c r="A867" s="5684"/>
      <c r="B867" s="4561"/>
      <c r="C867" s="5695"/>
      <c r="D867" s="4079"/>
      <c r="E867" s="4151"/>
      <c r="F867" s="4079"/>
      <c r="G867" s="3811"/>
      <c r="H867" s="3811"/>
      <c r="I867" s="3811"/>
      <c r="J867" s="3811"/>
      <c r="K867" s="3811"/>
      <c r="L867" s="3811"/>
      <c r="M867" s="3811"/>
      <c r="N867" s="3811"/>
      <c r="O867" s="3811"/>
      <c r="P867" s="3811"/>
      <c r="Q867" s="1862"/>
      <c r="R867" s="1862"/>
      <c r="S867" s="5120"/>
      <c r="T867" s="5120"/>
      <c r="U867" s="5120"/>
      <c r="V867" s="5120"/>
      <c r="W867" s="5120"/>
      <c r="X867" s="5120"/>
      <c r="Y867" s="5120"/>
      <c r="Z867" s="5120"/>
      <c r="AA867" s="5120"/>
      <c r="AB867" s="5120"/>
      <c r="AC867" s="5120"/>
      <c r="AD867" s="3326" t="s">
        <v>2035</v>
      </c>
      <c r="AE867" s="3093"/>
      <c r="AF867" s="1924" t="s">
        <v>857</v>
      </c>
      <c r="AG867" s="1924"/>
      <c r="AH867" s="3256">
        <v>3999</v>
      </c>
      <c r="AI867" s="1905" t="s">
        <v>2137</v>
      </c>
      <c r="AJ867" s="1924" t="s">
        <v>868</v>
      </c>
      <c r="AK867" s="123" t="s">
        <v>2142</v>
      </c>
      <c r="AL867" s="1924" t="s">
        <v>3521</v>
      </c>
      <c r="AM867" s="1924" t="s">
        <v>3521</v>
      </c>
      <c r="AN867" s="1905" t="s">
        <v>858</v>
      </c>
      <c r="AO867" s="1905">
        <v>8</v>
      </c>
      <c r="AP867" s="1905" t="s">
        <v>859</v>
      </c>
      <c r="AQ867" s="1905">
        <v>8</v>
      </c>
      <c r="AR867" s="1905"/>
      <c r="AS867" s="1905"/>
      <c r="AT867" s="1905"/>
      <c r="AU867" s="1905"/>
      <c r="AV867" s="860"/>
      <c r="AW867" s="4561"/>
      <c r="AX867" s="4561"/>
      <c r="AY867" s="4561"/>
      <c r="CO867" s="237"/>
    </row>
    <row r="868" spans="1:93" ht="12.75" customHeight="1">
      <c r="A868" s="5693" t="s">
        <v>4490</v>
      </c>
      <c r="B868" s="4559" t="s">
        <v>2463</v>
      </c>
      <c r="C868" s="5672" t="s">
        <v>3784</v>
      </c>
      <c r="D868" s="4139" t="s">
        <v>1109</v>
      </c>
      <c r="E868" s="4150" t="s">
        <v>2165</v>
      </c>
      <c r="F868" s="4150" t="s">
        <v>2339</v>
      </c>
      <c r="G868" s="3806" t="s">
        <v>2028</v>
      </c>
      <c r="H868" s="3806" t="s">
        <v>2028</v>
      </c>
      <c r="I868" s="3806" t="s">
        <v>2029</v>
      </c>
      <c r="J868" s="3806" t="s">
        <v>2029</v>
      </c>
      <c r="K868" s="3806">
        <v>9</v>
      </c>
      <c r="L868" s="3806">
        <v>0</v>
      </c>
      <c r="M868" s="3806">
        <v>31</v>
      </c>
      <c r="N868" s="3806">
        <v>9</v>
      </c>
      <c r="O868" s="3806">
        <v>0</v>
      </c>
      <c r="P868" s="3806">
        <v>31</v>
      </c>
      <c r="Q868" s="830" t="s">
        <v>2140</v>
      </c>
      <c r="R868" s="830" t="s">
        <v>2272</v>
      </c>
      <c r="S868" s="5123">
        <v>8224</v>
      </c>
      <c r="T868" s="5123">
        <v>8224</v>
      </c>
      <c r="U868" s="5123">
        <v>9504</v>
      </c>
      <c r="V868" s="5123">
        <v>512</v>
      </c>
      <c r="W868" s="5123">
        <v>512</v>
      </c>
      <c r="X868" s="5123">
        <v>1088</v>
      </c>
      <c r="Y868" s="5123">
        <v>16</v>
      </c>
      <c r="Z868" s="5123">
        <v>2</v>
      </c>
      <c r="AA868" s="5123" t="s">
        <v>2159</v>
      </c>
      <c r="AB868" s="5123" t="s">
        <v>2033</v>
      </c>
      <c r="AC868" s="5123" t="s">
        <v>2137</v>
      </c>
      <c r="AD868" s="3326" t="s">
        <v>2035</v>
      </c>
      <c r="AE868" s="3093"/>
      <c r="AF868" s="122" t="s">
        <v>857</v>
      </c>
      <c r="AG868" s="122"/>
      <c r="AH868" s="123">
        <v>3978</v>
      </c>
      <c r="AI868" s="123" t="s">
        <v>2137</v>
      </c>
      <c r="AJ868" s="842" t="s">
        <v>854</v>
      </c>
      <c r="AK868" s="123" t="s">
        <v>2142</v>
      </c>
      <c r="AL868" s="122" t="s">
        <v>164</v>
      </c>
      <c r="AM868" s="123" t="s">
        <v>856</v>
      </c>
      <c r="AN868" s="123" t="s">
        <v>858</v>
      </c>
      <c r="AO868" s="123">
        <v>2</v>
      </c>
      <c r="AP868" s="123" t="s">
        <v>859</v>
      </c>
      <c r="AQ868" s="123">
        <v>2</v>
      </c>
      <c r="AR868" s="836"/>
      <c r="AS868" s="836"/>
      <c r="AT868" s="836"/>
      <c r="AU868" s="836"/>
      <c r="AV868" s="860"/>
      <c r="AW868" s="4559" t="s">
        <v>2466</v>
      </c>
      <c r="AX868" s="4559" t="s">
        <v>2471</v>
      </c>
      <c r="AY868" s="4559"/>
      <c r="CO868" s="237"/>
    </row>
    <row r="869" spans="1:93">
      <c r="A869" s="5683"/>
      <c r="B869" s="4560"/>
      <c r="C869" s="5673"/>
      <c r="D869" s="4167"/>
      <c r="E869" s="4216"/>
      <c r="F869" s="4216"/>
      <c r="G869" s="3807"/>
      <c r="H869" s="3807"/>
      <c r="I869" s="3807"/>
      <c r="J869" s="3807"/>
      <c r="K869" s="3807"/>
      <c r="L869" s="3807"/>
      <c r="M869" s="3807"/>
      <c r="N869" s="3807"/>
      <c r="O869" s="3807"/>
      <c r="P869" s="3807"/>
      <c r="Q869" s="832"/>
      <c r="R869" s="832"/>
      <c r="S869" s="5119"/>
      <c r="T869" s="5119"/>
      <c r="U869" s="5119"/>
      <c r="V869" s="5119"/>
      <c r="W869" s="5119"/>
      <c r="X869" s="5119"/>
      <c r="Y869" s="5119"/>
      <c r="Z869" s="5119"/>
      <c r="AA869" s="5119"/>
      <c r="AB869" s="5119"/>
      <c r="AC869" s="5119"/>
      <c r="AD869" s="3326" t="s">
        <v>2035</v>
      </c>
      <c r="AE869" s="3093"/>
      <c r="AF869" s="842" t="s">
        <v>857</v>
      </c>
      <c r="AG869" s="842"/>
      <c r="AH869" s="3256">
        <v>3987</v>
      </c>
      <c r="AI869" s="836" t="s">
        <v>2137</v>
      </c>
      <c r="AJ869" s="842" t="s">
        <v>874</v>
      </c>
      <c r="AK869" s="123" t="s">
        <v>2142</v>
      </c>
      <c r="AL869" s="1774" t="s">
        <v>525</v>
      </c>
      <c r="AM869" s="1774" t="s">
        <v>341</v>
      </c>
      <c r="AN869" s="1751" t="s">
        <v>858</v>
      </c>
      <c r="AO869" s="1751">
        <v>4</v>
      </c>
      <c r="AP869" s="1751" t="s">
        <v>859</v>
      </c>
      <c r="AQ869" s="1751">
        <v>4</v>
      </c>
      <c r="AR869" s="836">
        <v>6</v>
      </c>
      <c r="AS869" s="836" t="s">
        <v>875</v>
      </c>
      <c r="AT869" s="836" t="s">
        <v>859</v>
      </c>
      <c r="AU869" s="836" t="s">
        <v>876</v>
      </c>
      <c r="AV869" s="860" t="s">
        <v>877</v>
      </c>
      <c r="AW869" s="4560"/>
      <c r="AX869" s="4560"/>
      <c r="AY869" s="4560"/>
      <c r="CO869" s="237"/>
    </row>
    <row r="870" spans="1:93">
      <c r="A870" s="5683"/>
      <c r="B870" s="4561"/>
      <c r="C870" s="5674"/>
      <c r="D870" s="4079"/>
      <c r="E870" s="4151"/>
      <c r="F870" s="4151"/>
      <c r="G870" s="3811"/>
      <c r="H870" s="3811"/>
      <c r="I870" s="3811"/>
      <c r="J870" s="3811"/>
      <c r="K870" s="3811"/>
      <c r="L870" s="3811"/>
      <c r="M870" s="3811"/>
      <c r="N870" s="3811"/>
      <c r="O870" s="3811"/>
      <c r="P870" s="3811"/>
      <c r="Q870" s="831"/>
      <c r="R870" s="831"/>
      <c r="S870" s="5120"/>
      <c r="T870" s="5120"/>
      <c r="U870" s="5120"/>
      <c r="V870" s="5120"/>
      <c r="W870" s="5120"/>
      <c r="X870" s="5120"/>
      <c r="Y870" s="5120"/>
      <c r="Z870" s="5120"/>
      <c r="AA870" s="5120"/>
      <c r="AB870" s="5120"/>
      <c r="AC870" s="5120"/>
      <c r="AD870" s="3326" t="s">
        <v>2035</v>
      </c>
      <c r="AE870" s="3093"/>
      <c r="AF870" s="842" t="s">
        <v>857</v>
      </c>
      <c r="AG870" s="842"/>
      <c r="AH870" s="3256">
        <v>3999</v>
      </c>
      <c r="AI870" s="836" t="s">
        <v>2137</v>
      </c>
      <c r="AJ870" s="842" t="s">
        <v>868</v>
      </c>
      <c r="AK870" s="123" t="s">
        <v>2142</v>
      </c>
      <c r="AL870" s="1774" t="s">
        <v>869</v>
      </c>
      <c r="AM870" s="1774" t="s">
        <v>869</v>
      </c>
      <c r="AN870" s="1751" t="s">
        <v>858</v>
      </c>
      <c r="AO870" s="1751">
        <v>2</v>
      </c>
      <c r="AP870" s="1751" t="s">
        <v>859</v>
      </c>
      <c r="AQ870" s="1751">
        <v>2</v>
      </c>
      <c r="AR870" s="836"/>
      <c r="AS870" s="836"/>
      <c r="AT870" s="836"/>
      <c r="AU870" s="836"/>
      <c r="AV870" s="860"/>
      <c r="AW870" s="4561"/>
      <c r="AX870" s="4561"/>
      <c r="AY870" s="4561"/>
      <c r="CO870" s="237"/>
    </row>
    <row r="871" spans="1:93">
      <c r="A871" s="5683"/>
      <c r="B871" s="4559" t="s">
        <v>2463</v>
      </c>
      <c r="C871" s="5672" t="s">
        <v>3772</v>
      </c>
      <c r="D871" s="4139" t="s">
        <v>4491</v>
      </c>
      <c r="E871" s="4150" t="s">
        <v>2165</v>
      </c>
      <c r="F871" s="4150" t="s">
        <v>2340</v>
      </c>
      <c r="G871" s="3806" t="s">
        <v>2028</v>
      </c>
      <c r="H871" s="3806" t="s">
        <v>2028</v>
      </c>
      <c r="I871" s="3806" t="s">
        <v>2029</v>
      </c>
      <c r="J871" s="3806" t="s">
        <v>2029</v>
      </c>
      <c r="K871" s="3806">
        <v>9</v>
      </c>
      <c r="L871" s="3806">
        <v>0</v>
      </c>
      <c r="M871" s="3806">
        <v>31</v>
      </c>
      <c r="N871" s="3806">
        <v>9</v>
      </c>
      <c r="O871" s="3806">
        <v>0</v>
      </c>
      <c r="P871" s="3806">
        <v>31</v>
      </c>
      <c r="Q871" s="830" t="s">
        <v>2140</v>
      </c>
      <c r="R871" s="830" t="s">
        <v>2272</v>
      </c>
      <c r="S871" s="5123">
        <v>8224</v>
      </c>
      <c r="T871" s="5123">
        <v>8224</v>
      </c>
      <c r="U871" s="5123">
        <v>13194</v>
      </c>
      <c r="V871" s="5123">
        <v>512</v>
      </c>
      <c r="W871" s="5123">
        <v>512</v>
      </c>
      <c r="X871" s="5123">
        <v>1088</v>
      </c>
      <c r="Y871" s="5123">
        <v>8</v>
      </c>
      <c r="Z871" s="5123">
        <v>2</v>
      </c>
      <c r="AA871" s="5123" t="s">
        <v>2032</v>
      </c>
      <c r="AB871" s="5123" t="s">
        <v>2033</v>
      </c>
      <c r="AC871" s="5123" t="s">
        <v>2137</v>
      </c>
      <c r="AD871" s="3326" t="s">
        <v>2035</v>
      </c>
      <c r="AE871" s="3093"/>
      <c r="AF871" s="842" t="s">
        <v>857</v>
      </c>
      <c r="AG871" s="842"/>
      <c r="AH871" s="3256">
        <v>3978</v>
      </c>
      <c r="AI871" s="836" t="s">
        <v>2137</v>
      </c>
      <c r="AJ871" s="842" t="s">
        <v>854</v>
      </c>
      <c r="AK871" s="123" t="s">
        <v>2142</v>
      </c>
      <c r="AL871" s="1753" t="s">
        <v>1218</v>
      </c>
      <c r="AM871" s="1658" t="s">
        <v>1219</v>
      </c>
      <c r="AN871" s="1751" t="s">
        <v>858</v>
      </c>
      <c r="AO871" s="1751">
        <v>2</v>
      </c>
      <c r="AP871" s="1751" t="s">
        <v>859</v>
      </c>
      <c r="AQ871" s="1751">
        <v>2</v>
      </c>
      <c r="AR871" s="836"/>
      <c r="AS871" s="836"/>
      <c r="AT871" s="836"/>
      <c r="AU871" s="836"/>
      <c r="AV871" s="860"/>
      <c r="AW871" s="4559" t="s">
        <v>2468</v>
      </c>
      <c r="AX871" s="4559" t="s">
        <v>2471</v>
      </c>
      <c r="AY871" s="4559"/>
      <c r="CO871" s="237"/>
    </row>
    <row r="872" spans="1:93">
      <c r="A872" s="5683"/>
      <c r="B872" s="4560"/>
      <c r="C872" s="5673"/>
      <c r="D872" s="4167"/>
      <c r="E872" s="4216"/>
      <c r="F872" s="4216"/>
      <c r="G872" s="3807"/>
      <c r="H872" s="3807"/>
      <c r="I872" s="3807"/>
      <c r="J872" s="3807"/>
      <c r="K872" s="3807"/>
      <c r="L872" s="3807"/>
      <c r="M872" s="3807"/>
      <c r="N872" s="3807"/>
      <c r="O872" s="3807"/>
      <c r="P872" s="3807"/>
      <c r="Q872" s="832"/>
      <c r="R872" s="832"/>
      <c r="S872" s="5119"/>
      <c r="T872" s="5119"/>
      <c r="U872" s="5119"/>
      <c r="V872" s="5119"/>
      <c r="W872" s="5119"/>
      <c r="X872" s="5119"/>
      <c r="Y872" s="5119"/>
      <c r="Z872" s="5119"/>
      <c r="AA872" s="5119"/>
      <c r="AB872" s="5119"/>
      <c r="AC872" s="5119"/>
      <c r="AD872" s="3326" t="s">
        <v>2035</v>
      </c>
      <c r="AE872" s="3093"/>
      <c r="AF872" s="842" t="s">
        <v>857</v>
      </c>
      <c r="AG872" s="842"/>
      <c r="AH872" s="3256">
        <v>3987</v>
      </c>
      <c r="AI872" s="836" t="s">
        <v>2137</v>
      </c>
      <c r="AJ872" s="842" t="s">
        <v>874</v>
      </c>
      <c r="AK872" s="123" t="s">
        <v>2142</v>
      </c>
      <c r="AL872" s="1774" t="s">
        <v>525</v>
      </c>
      <c r="AM872" s="1774" t="s">
        <v>341</v>
      </c>
      <c r="AN872" s="1751" t="s">
        <v>858</v>
      </c>
      <c r="AO872" s="1751">
        <v>4</v>
      </c>
      <c r="AP872" s="1751" t="s">
        <v>859</v>
      </c>
      <c r="AQ872" s="1751">
        <v>4</v>
      </c>
      <c r="AR872" s="836">
        <v>6</v>
      </c>
      <c r="AS872" s="836" t="s">
        <v>875</v>
      </c>
      <c r="AT872" s="836" t="s">
        <v>859</v>
      </c>
      <c r="AU872" s="836" t="s">
        <v>876</v>
      </c>
      <c r="AV872" s="860" t="s">
        <v>877</v>
      </c>
      <c r="AW872" s="4560"/>
      <c r="AX872" s="4560"/>
      <c r="AY872" s="4560"/>
      <c r="CO872" s="237"/>
    </row>
    <row r="873" spans="1:93">
      <c r="A873" s="5683"/>
      <c r="B873" s="4561"/>
      <c r="C873" s="5674"/>
      <c r="D873" s="4079"/>
      <c r="E873" s="4151"/>
      <c r="F873" s="4151"/>
      <c r="G873" s="3811"/>
      <c r="H873" s="3811"/>
      <c r="I873" s="3811"/>
      <c r="J873" s="3811"/>
      <c r="K873" s="3811"/>
      <c r="L873" s="3811"/>
      <c r="M873" s="3811"/>
      <c r="N873" s="3811"/>
      <c r="O873" s="3811"/>
      <c r="P873" s="3811"/>
      <c r="Q873" s="831"/>
      <c r="R873" s="831"/>
      <c r="S873" s="5120"/>
      <c r="T873" s="5120"/>
      <c r="U873" s="5120"/>
      <c r="V873" s="5120"/>
      <c r="W873" s="5120"/>
      <c r="X873" s="5120"/>
      <c r="Y873" s="5120"/>
      <c r="Z873" s="5120"/>
      <c r="AA873" s="5120"/>
      <c r="AB873" s="5120"/>
      <c r="AC873" s="5120"/>
      <c r="AD873" s="3326" t="s">
        <v>2035</v>
      </c>
      <c r="AE873" s="3093"/>
      <c r="AF873" s="842" t="s">
        <v>857</v>
      </c>
      <c r="AG873" s="842"/>
      <c r="AH873" s="3256">
        <v>3999</v>
      </c>
      <c r="AI873" s="836" t="s">
        <v>2137</v>
      </c>
      <c r="AJ873" s="842" t="s">
        <v>868</v>
      </c>
      <c r="AK873" s="123" t="s">
        <v>2142</v>
      </c>
      <c r="AL873" s="1774" t="s">
        <v>869</v>
      </c>
      <c r="AM873" s="1774" t="s">
        <v>869</v>
      </c>
      <c r="AN873" s="1751" t="s">
        <v>858</v>
      </c>
      <c r="AO873" s="1751">
        <v>2</v>
      </c>
      <c r="AP873" s="1751" t="s">
        <v>859</v>
      </c>
      <c r="AQ873" s="1751">
        <v>2</v>
      </c>
      <c r="AR873" s="836"/>
      <c r="AS873" s="836"/>
      <c r="AT873" s="836"/>
      <c r="AU873" s="836"/>
      <c r="AV873" s="860"/>
      <c r="AW873" s="4561"/>
      <c r="AX873" s="4561"/>
      <c r="AY873" s="4561"/>
      <c r="CO873" s="237"/>
    </row>
    <row r="874" spans="1:93">
      <c r="A874" s="5683"/>
      <c r="B874" s="4559" t="s">
        <v>2463</v>
      </c>
      <c r="C874" s="5672" t="s">
        <v>3773</v>
      </c>
      <c r="D874" s="4139" t="s">
        <v>4492</v>
      </c>
      <c r="E874" s="4150" t="s">
        <v>2165</v>
      </c>
      <c r="F874" s="4150" t="s">
        <v>2341</v>
      </c>
      <c r="G874" s="3806" t="s">
        <v>2028</v>
      </c>
      <c r="H874" s="3806" t="s">
        <v>2028</v>
      </c>
      <c r="I874" s="3806" t="s">
        <v>2029</v>
      </c>
      <c r="J874" s="3806" t="s">
        <v>2029</v>
      </c>
      <c r="K874" s="3806">
        <v>9</v>
      </c>
      <c r="L874" s="3806">
        <v>0</v>
      </c>
      <c r="M874" s="3806">
        <v>31</v>
      </c>
      <c r="N874" s="3806">
        <v>9</v>
      </c>
      <c r="O874" s="3806">
        <v>0</v>
      </c>
      <c r="P874" s="3806">
        <v>31</v>
      </c>
      <c r="Q874" s="830" t="s">
        <v>2140</v>
      </c>
      <c r="R874" s="830" t="s">
        <v>2272</v>
      </c>
      <c r="S874" s="5123">
        <v>13194</v>
      </c>
      <c r="T874" s="5123">
        <v>13194</v>
      </c>
      <c r="U874" s="5123">
        <v>20574</v>
      </c>
      <c r="V874" s="5123">
        <v>512</v>
      </c>
      <c r="W874" s="5123">
        <v>512</v>
      </c>
      <c r="X874" s="5123">
        <v>1388</v>
      </c>
      <c r="Y874" s="5123">
        <v>8</v>
      </c>
      <c r="Z874" s="5123">
        <v>2</v>
      </c>
      <c r="AA874" s="5123" t="s">
        <v>2032</v>
      </c>
      <c r="AB874" s="5123" t="s">
        <v>2033</v>
      </c>
      <c r="AC874" s="5123" t="s">
        <v>2137</v>
      </c>
      <c r="AD874" s="3326" t="s">
        <v>2035</v>
      </c>
      <c r="AE874" s="3093"/>
      <c r="AF874" s="842" t="s">
        <v>857</v>
      </c>
      <c r="AG874" s="842"/>
      <c r="AH874" s="3256">
        <v>3978</v>
      </c>
      <c r="AI874" s="836" t="s">
        <v>2137</v>
      </c>
      <c r="AJ874" s="842" t="s">
        <v>854</v>
      </c>
      <c r="AK874" s="123" t="s">
        <v>2142</v>
      </c>
      <c r="AL874" s="1774" t="s">
        <v>1135</v>
      </c>
      <c r="AM874" s="1751" t="s">
        <v>1134</v>
      </c>
      <c r="AN874" s="1751" t="s">
        <v>858</v>
      </c>
      <c r="AO874" s="1751">
        <v>2</v>
      </c>
      <c r="AP874" s="1751" t="s">
        <v>859</v>
      </c>
      <c r="AQ874" s="1751">
        <v>2</v>
      </c>
      <c r="AR874" s="836"/>
      <c r="AS874" s="836"/>
      <c r="AT874" s="836"/>
      <c r="AU874" s="836"/>
      <c r="AV874" s="860"/>
      <c r="AW874" s="4559" t="s">
        <v>2468</v>
      </c>
      <c r="AX874" s="4559" t="s">
        <v>2471</v>
      </c>
      <c r="AY874" s="4559"/>
      <c r="CO874" s="237"/>
    </row>
    <row r="875" spans="1:93">
      <c r="A875" s="5683"/>
      <c r="B875" s="4560"/>
      <c r="C875" s="5673"/>
      <c r="D875" s="4167"/>
      <c r="E875" s="4216"/>
      <c r="F875" s="4216"/>
      <c r="G875" s="3807"/>
      <c r="H875" s="3807"/>
      <c r="I875" s="3807"/>
      <c r="J875" s="3807"/>
      <c r="K875" s="3807"/>
      <c r="L875" s="3807"/>
      <c r="M875" s="3807"/>
      <c r="N875" s="3807"/>
      <c r="O875" s="3807"/>
      <c r="P875" s="3807"/>
      <c r="Q875" s="832"/>
      <c r="R875" s="832"/>
      <c r="S875" s="5119"/>
      <c r="T875" s="5119"/>
      <c r="U875" s="5119"/>
      <c r="V875" s="5119"/>
      <c r="W875" s="5119"/>
      <c r="X875" s="5119"/>
      <c r="Y875" s="5119"/>
      <c r="Z875" s="5119"/>
      <c r="AA875" s="5119"/>
      <c r="AB875" s="5119"/>
      <c r="AC875" s="5119"/>
      <c r="AD875" s="3326" t="s">
        <v>2035</v>
      </c>
      <c r="AE875" s="3093"/>
      <c r="AF875" s="842" t="s">
        <v>857</v>
      </c>
      <c r="AG875" s="842"/>
      <c r="AH875" s="3256">
        <v>3987</v>
      </c>
      <c r="AI875" s="836" t="s">
        <v>2137</v>
      </c>
      <c r="AJ875" s="842" t="s">
        <v>874</v>
      </c>
      <c r="AK875" s="123" t="s">
        <v>2142</v>
      </c>
      <c r="AL875" s="1774" t="s">
        <v>525</v>
      </c>
      <c r="AM875" s="1774" t="s">
        <v>341</v>
      </c>
      <c r="AN875" s="1751" t="s">
        <v>858</v>
      </c>
      <c r="AO875" s="1751">
        <v>4</v>
      </c>
      <c r="AP875" s="1751" t="s">
        <v>859</v>
      </c>
      <c r="AQ875" s="1751">
        <v>4</v>
      </c>
      <c r="AR875" s="836">
        <v>6</v>
      </c>
      <c r="AS875" s="836" t="s">
        <v>875</v>
      </c>
      <c r="AT875" s="836" t="s">
        <v>859</v>
      </c>
      <c r="AU875" s="836" t="s">
        <v>876</v>
      </c>
      <c r="AV875" s="860" t="s">
        <v>877</v>
      </c>
      <c r="AW875" s="4560"/>
      <c r="AX875" s="4560"/>
      <c r="AY875" s="4560"/>
      <c r="CO875" s="237"/>
    </row>
    <row r="876" spans="1:93">
      <c r="A876" s="5683"/>
      <c r="B876" s="4561"/>
      <c r="C876" s="5674"/>
      <c r="D876" s="4079"/>
      <c r="E876" s="4151"/>
      <c r="F876" s="4151"/>
      <c r="G876" s="3811"/>
      <c r="H876" s="3811"/>
      <c r="I876" s="3811"/>
      <c r="J876" s="3811"/>
      <c r="K876" s="3811"/>
      <c r="L876" s="3811"/>
      <c r="M876" s="3811"/>
      <c r="N876" s="3811"/>
      <c r="O876" s="3811"/>
      <c r="P876" s="3811"/>
      <c r="Q876" s="831"/>
      <c r="R876" s="831"/>
      <c r="S876" s="5120"/>
      <c r="T876" s="5120"/>
      <c r="U876" s="5120"/>
      <c r="V876" s="5120"/>
      <c r="W876" s="5120"/>
      <c r="X876" s="5120"/>
      <c r="Y876" s="5120"/>
      <c r="Z876" s="5120"/>
      <c r="AA876" s="5120"/>
      <c r="AB876" s="5120"/>
      <c r="AC876" s="5120"/>
      <c r="AD876" s="3326" t="s">
        <v>2035</v>
      </c>
      <c r="AE876" s="3093"/>
      <c r="AF876" s="842" t="s">
        <v>857</v>
      </c>
      <c r="AG876" s="842"/>
      <c r="AH876" s="3256">
        <v>3999</v>
      </c>
      <c r="AI876" s="836" t="s">
        <v>2137</v>
      </c>
      <c r="AJ876" s="842" t="s">
        <v>868</v>
      </c>
      <c r="AK876" s="123" t="s">
        <v>2142</v>
      </c>
      <c r="AL876" s="1774" t="s">
        <v>869</v>
      </c>
      <c r="AM876" s="1774" t="s">
        <v>869</v>
      </c>
      <c r="AN876" s="1751" t="s">
        <v>858</v>
      </c>
      <c r="AO876" s="1751">
        <v>2</v>
      </c>
      <c r="AP876" s="1751" t="s">
        <v>859</v>
      </c>
      <c r="AQ876" s="1751">
        <v>2</v>
      </c>
      <c r="AR876" s="836"/>
      <c r="AS876" s="836"/>
      <c r="AT876" s="836"/>
      <c r="AU876" s="836"/>
      <c r="AV876" s="860"/>
      <c r="AW876" s="4561"/>
      <c r="AX876" s="4561"/>
      <c r="AY876" s="4561"/>
      <c r="CO876" s="237"/>
    </row>
    <row r="877" spans="1:93">
      <c r="A877" s="5683"/>
      <c r="B877" s="4559" t="s">
        <v>2463</v>
      </c>
      <c r="C877" s="5672" t="s">
        <v>4180</v>
      </c>
      <c r="D877" s="4139" t="s">
        <v>4181</v>
      </c>
      <c r="E877" s="4150" t="s">
        <v>2165</v>
      </c>
      <c r="F877" s="4150" t="s">
        <v>4223</v>
      </c>
      <c r="G877" s="3806" t="s">
        <v>2028</v>
      </c>
      <c r="H877" s="3806" t="s">
        <v>2028</v>
      </c>
      <c r="I877" s="3806" t="s">
        <v>2029</v>
      </c>
      <c r="J877" s="3806" t="s">
        <v>2029</v>
      </c>
      <c r="K877" s="3806">
        <v>9</v>
      </c>
      <c r="L877" s="3806">
        <v>0</v>
      </c>
      <c r="M877" s="3806">
        <v>31</v>
      </c>
      <c r="N877" s="3806">
        <v>9</v>
      </c>
      <c r="O877" s="3806">
        <v>0</v>
      </c>
      <c r="P877" s="3806">
        <v>31</v>
      </c>
      <c r="Q877" s="1540" t="s">
        <v>2140</v>
      </c>
      <c r="R877" s="1540" t="s">
        <v>2272</v>
      </c>
      <c r="S877" s="5123">
        <v>8512</v>
      </c>
      <c r="T877" s="5123">
        <v>8512</v>
      </c>
      <c r="U877" s="5123">
        <v>9632</v>
      </c>
      <c r="V877" s="5123">
        <v>512</v>
      </c>
      <c r="W877" s="5123">
        <v>512</v>
      </c>
      <c r="X877" s="5123">
        <v>960</v>
      </c>
      <c r="Y877" s="5123">
        <v>8</v>
      </c>
      <c r="Z877" s="5123">
        <v>2</v>
      </c>
      <c r="AA877" s="5123" t="s">
        <v>2159</v>
      </c>
      <c r="AB877" s="5123" t="s">
        <v>2033</v>
      </c>
      <c r="AC877" s="5123" t="s">
        <v>2137</v>
      </c>
      <c r="AD877" s="3326" t="s">
        <v>2035</v>
      </c>
      <c r="AE877" s="3093"/>
      <c r="AF877" s="122" t="s">
        <v>857</v>
      </c>
      <c r="AG877" s="122"/>
      <c r="AH877" s="123">
        <v>3978</v>
      </c>
      <c r="AI877" s="123" t="s">
        <v>2137</v>
      </c>
      <c r="AJ877" s="1565" t="s">
        <v>854</v>
      </c>
      <c r="AK877" s="123" t="s">
        <v>2142</v>
      </c>
      <c r="AL877" s="122" t="s">
        <v>164</v>
      </c>
      <c r="AM877" s="123" t="s">
        <v>856</v>
      </c>
      <c r="AN877" s="123" t="s">
        <v>858</v>
      </c>
      <c r="AO877" s="123">
        <v>2</v>
      </c>
      <c r="AP877" s="123" t="s">
        <v>859</v>
      </c>
      <c r="AQ877" s="123">
        <v>2</v>
      </c>
      <c r="AR877" s="1553"/>
      <c r="AS877" s="1553"/>
      <c r="AT877" s="1553"/>
      <c r="AU877" s="1553"/>
      <c r="AV877" s="860"/>
      <c r="AW877" s="4559" t="s">
        <v>2466</v>
      </c>
      <c r="AX877" s="4559" t="s">
        <v>2471</v>
      </c>
      <c r="AY877" s="4559"/>
      <c r="CO877" s="237"/>
    </row>
    <row r="878" spans="1:93">
      <c r="A878" s="5683"/>
      <c r="B878" s="4560"/>
      <c r="C878" s="5673"/>
      <c r="D878" s="4167"/>
      <c r="E878" s="4216"/>
      <c r="F878" s="4216"/>
      <c r="G878" s="3807"/>
      <c r="H878" s="3807"/>
      <c r="I878" s="3807"/>
      <c r="J878" s="3807"/>
      <c r="K878" s="3807"/>
      <c r="L878" s="3807"/>
      <c r="M878" s="3807"/>
      <c r="N878" s="3807"/>
      <c r="O878" s="3807"/>
      <c r="P878" s="3807"/>
      <c r="Q878" s="1541"/>
      <c r="R878" s="1541"/>
      <c r="S878" s="5119"/>
      <c r="T878" s="5119"/>
      <c r="U878" s="5119"/>
      <c r="V878" s="5119"/>
      <c r="W878" s="5119"/>
      <c r="X878" s="5119"/>
      <c r="Y878" s="5119"/>
      <c r="Z878" s="5119"/>
      <c r="AA878" s="5119"/>
      <c r="AB878" s="5119"/>
      <c r="AC878" s="5119"/>
      <c r="AD878" s="3326" t="s">
        <v>2035</v>
      </c>
      <c r="AE878" s="3093"/>
      <c r="AF878" s="1565" t="s">
        <v>857</v>
      </c>
      <c r="AG878" s="1565"/>
      <c r="AH878" s="3256">
        <v>3987</v>
      </c>
      <c r="AI878" s="1553" t="s">
        <v>2137</v>
      </c>
      <c r="AJ878" s="1565" t="s">
        <v>874</v>
      </c>
      <c r="AK878" s="123" t="s">
        <v>2142</v>
      </c>
      <c r="AL878" s="1774" t="s">
        <v>525</v>
      </c>
      <c r="AM878" s="1774" t="s">
        <v>341</v>
      </c>
      <c r="AN878" s="1751" t="s">
        <v>858</v>
      </c>
      <c r="AO878" s="1751">
        <v>4</v>
      </c>
      <c r="AP878" s="1751" t="s">
        <v>859</v>
      </c>
      <c r="AQ878" s="1751">
        <v>4</v>
      </c>
      <c r="AR878" s="1553">
        <v>6</v>
      </c>
      <c r="AS878" s="1553" t="s">
        <v>875</v>
      </c>
      <c r="AT878" s="1553" t="s">
        <v>859</v>
      </c>
      <c r="AU878" s="1553" t="s">
        <v>876</v>
      </c>
      <c r="AV878" s="860" t="s">
        <v>877</v>
      </c>
      <c r="AW878" s="4560"/>
      <c r="AX878" s="4560"/>
      <c r="AY878" s="4560"/>
      <c r="CO878" s="237"/>
    </row>
    <row r="879" spans="1:93">
      <c r="A879" s="5683"/>
      <c r="B879" s="4561"/>
      <c r="C879" s="5674"/>
      <c r="D879" s="4079"/>
      <c r="E879" s="4151"/>
      <c r="F879" s="4151"/>
      <c r="G879" s="3811"/>
      <c r="H879" s="3811"/>
      <c r="I879" s="3811"/>
      <c r="J879" s="3811"/>
      <c r="K879" s="3811"/>
      <c r="L879" s="3811"/>
      <c r="M879" s="3811"/>
      <c r="N879" s="3811"/>
      <c r="O879" s="3811"/>
      <c r="P879" s="3811"/>
      <c r="Q879" s="1542"/>
      <c r="R879" s="1542"/>
      <c r="S879" s="5120"/>
      <c r="T879" s="5120"/>
      <c r="U879" s="5120"/>
      <c r="V879" s="5120"/>
      <c r="W879" s="5120"/>
      <c r="X879" s="5120"/>
      <c r="Y879" s="5120"/>
      <c r="Z879" s="5120"/>
      <c r="AA879" s="5120"/>
      <c r="AB879" s="5120"/>
      <c r="AC879" s="5120"/>
      <c r="AD879" s="3326" t="s">
        <v>2035</v>
      </c>
      <c r="AE879" s="3093"/>
      <c r="AF879" s="1565" t="s">
        <v>857</v>
      </c>
      <c r="AG879" s="1565"/>
      <c r="AH879" s="3256">
        <v>3999</v>
      </c>
      <c r="AI879" s="1553" t="s">
        <v>2137</v>
      </c>
      <c r="AJ879" s="1565" t="s">
        <v>868</v>
      </c>
      <c r="AK879" s="123" t="s">
        <v>2142</v>
      </c>
      <c r="AL879" s="1774" t="s">
        <v>3521</v>
      </c>
      <c r="AM879" s="1774" t="s">
        <v>3521</v>
      </c>
      <c r="AN879" s="1751" t="s">
        <v>858</v>
      </c>
      <c r="AO879" s="1751">
        <v>8</v>
      </c>
      <c r="AP879" s="1751" t="s">
        <v>859</v>
      </c>
      <c r="AQ879" s="1751">
        <v>8</v>
      </c>
      <c r="AR879" s="1553"/>
      <c r="AS879" s="1553"/>
      <c r="AT879" s="1553"/>
      <c r="AU879" s="1553"/>
      <c r="AV879" s="860"/>
      <c r="AW879" s="4561"/>
      <c r="AX879" s="4561"/>
      <c r="AY879" s="4561"/>
      <c r="CO879" s="237"/>
    </row>
    <row r="880" spans="1:93">
      <c r="A880" s="5683"/>
      <c r="B880" s="4559" t="s">
        <v>2463</v>
      </c>
      <c r="C880" s="5672" t="s">
        <v>4183</v>
      </c>
      <c r="D880" s="4139" t="s">
        <v>4488</v>
      </c>
      <c r="E880" s="4150" t="s">
        <v>2165</v>
      </c>
      <c r="F880" s="4150" t="s">
        <v>4224</v>
      </c>
      <c r="G880" s="3806" t="s">
        <v>2028</v>
      </c>
      <c r="H880" s="3806" t="s">
        <v>2028</v>
      </c>
      <c r="I880" s="3806" t="s">
        <v>2029</v>
      </c>
      <c r="J880" s="3806" t="s">
        <v>2029</v>
      </c>
      <c r="K880" s="3806">
        <v>9</v>
      </c>
      <c r="L880" s="3806">
        <v>0</v>
      </c>
      <c r="M880" s="3806">
        <v>31</v>
      </c>
      <c r="N880" s="3806">
        <v>9</v>
      </c>
      <c r="O880" s="3806">
        <v>0</v>
      </c>
      <c r="P880" s="3806">
        <v>31</v>
      </c>
      <c r="Q880" s="1540" t="s">
        <v>2140</v>
      </c>
      <c r="R880" s="1540" t="s">
        <v>2272</v>
      </c>
      <c r="S880" s="5123">
        <v>8768</v>
      </c>
      <c r="T880" s="5123">
        <v>8768</v>
      </c>
      <c r="U880" s="5123">
        <v>13322</v>
      </c>
      <c r="V880" s="5123">
        <v>512</v>
      </c>
      <c r="W880" s="5123">
        <v>512</v>
      </c>
      <c r="X880" s="5123">
        <v>1280</v>
      </c>
      <c r="Y880" s="5123">
        <v>8</v>
      </c>
      <c r="Z880" s="5123">
        <v>2</v>
      </c>
      <c r="AA880" s="5123" t="s">
        <v>2032</v>
      </c>
      <c r="AB880" s="5123" t="s">
        <v>2033</v>
      </c>
      <c r="AC880" s="5123" t="s">
        <v>2137</v>
      </c>
      <c r="AD880" s="3326" t="s">
        <v>2035</v>
      </c>
      <c r="AE880" s="3093"/>
      <c r="AF880" s="1565" t="s">
        <v>857</v>
      </c>
      <c r="AG880" s="1565"/>
      <c r="AH880" s="3256">
        <v>3978</v>
      </c>
      <c r="AI880" s="1553" t="s">
        <v>2137</v>
      </c>
      <c r="AJ880" s="1565" t="s">
        <v>854</v>
      </c>
      <c r="AK880" s="123" t="s">
        <v>2142</v>
      </c>
      <c r="AL880" s="1753" t="s">
        <v>1218</v>
      </c>
      <c r="AM880" s="1658" t="s">
        <v>1219</v>
      </c>
      <c r="AN880" s="1751" t="s">
        <v>858</v>
      </c>
      <c r="AO880" s="1751">
        <v>2</v>
      </c>
      <c r="AP880" s="1751" t="s">
        <v>859</v>
      </c>
      <c r="AQ880" s="1751">
        <v>2</v>
      </c>
      <c r="AR880" s="1553"/>
      <c r="AS880" s="1553"/>
      <c r="AT880" s="1553"/>
      <c r="AU880" s="1553"/>
      <c r="AV880" s="860"/>
      <c r="AW880" s="4559" t="s">
        <v>2468</v>
      </c>
      <c r="AX880" s="4559" t="s">
        <v>2471</v>
      </c>
      <c r="AY880" s="4559"/>
      <c r="CO880" s="237"/>
    </row>
    <row r="881" spans="1:93">
      <c r="A881" s="5683"/>
      <c r="B881" s="4560"/>
      <c r="C881" s="5673"/>
      <c r="D881" s="4167"/>
      <c r="E881" s="4216"/>
      <c r="F881" s="4216"/>
      <c r="G881" s="3807"/>
      <c r="H881" s="3807"/>
      <c r="I881" s="3807"/>
      <c r="J881" s="3807"/>
      <c r="K881" s="3807"/>
      <c r="L881" s="3807"/>
      <c r="M881" s="3807"/>
      <c r="N881" s="3807"/>
      <c r="O881" s="3807"/>
      <c r="P881" s="3807"/>
      <c r="Q881" s="1541"/>
      <c r="R881" s="1541"/>
      <c r="S881" s="5119"/>
      <c r="T881" s="5119"/>
      <c r="U881" s="5119"/>
      <c r="V881" s="5119"/>
      <c r="W881" s="5119"/>
      <c r="X881" s="5119"/>
      <c r="Y881" s="5119"/>
      <c r="Z881" s="5119"/>
      <c r="AA881" s="5119"/>
      <c r="AB881" s="5119"/>
      <c r="AC881" s="5119"/>
      <c r="AD881" s="3326" t="s">
        <v>2035</v>
      </c>
      <c r="AE881" s="3093"/>
      <c r="AF881" s="1565" t="s">
        <v>857</v>
      </c>
      <c r="AG881" s="1565"/>
      <c r="AH881" s="3256">
        <v>3987</v>
      </c>
      <c r="AI881" s="1553" t="s">
        <v>2137</v>
      </c>
      <c r="AJ881" s="1565" t="s">
        <v>874</v>
      </c>
      <c r="AK881" s="123" t="s">
        <v>2142</v>
      </c>
      <c r="AL881" s="1774" t="s">
        <v>525</v>
      </c>
      <c r="AM881" s="1774" t="s">
        <v>341</v>
      </c>
      <c r="AN881" s="1751" t="s">
        <v>858</v>
      </c>
      <c r="AO881" s="1751">
        <v>4</v>
      </c>
      <c r="AP881" s="1751" t="s">
        <v>859</v>
      </c>
      <c r="AQ881" s="1751">
        <v>4</v>
      </c>
      <c r="AR881" s="1553">
        <v>6</v>
      </c>
      <c r="AS881" s="1553" t="s">
        <v>875</v>
      </c>
      <c r="AT881" s="1553" t="s">
        <v>859</v>
      </c>
      <c r="AU881" s="1553" t="s">
        <v>876</v>
      </c>
      <c r="AV881" s="860" t="s">
        <v>877</v>
      </c>
      <c r="AW881" s="4560"/>
      <c r="AX881" s="4560"/>
      <c r="AY881" s="4560"/>
      <c r="CO881" s="237"/>
    </row>
    <row r="882" spans="1:93">
      <c r="A882" s="5683"/>
      <c r="B882" s="4561"/>
      <c r="C882" s="5674"/>
      <c r="D882" s="4079"/>
      <c r="E882" s="4151"/>
      <c r="F882" s="4151"/>
      <c r="G882" s="3811"/>
      <c r="H882" s="3811"/>
      <c r="I882" s="3811"/>
      <c r="J882" s="3811"/>
      <c r="K882" s="3811"/>
      <c r="L882" s="3811"/>
      <c r="M882" s="3811"/>
      <c r="N882" s="3811"/>
      <c r="O882" s="3811"/>
      <c r="P882" s="3811"/>
      <c r="Q882" s="1542"/>
      <c r="R882" s="1542"/>
      <c r="S882" s="5120"/>
      <c r="T882" s="5120"/>
      <c r="U882" s="5120"/>
      <c r="V882" s="5120"/>
      <c r="W882" s="5120"/>
      <c r="X882" s="5120"/>
      <c r="Y882" s="5120"/>
      <c r="Z882" s="5120"/>
      <c r="AA882" s="5120"/>
      <c r="AB882" s="5120"/>
      <c r="AC882" s="5120"/>
      <c r="AD882" s="3326" t="s">
        <v>2035</v>
      </c>
      <c r="AE882" s="3093"/>
      <c r="AF882" s="1565" t="s">
        <v>857</v>
      </c>
      <c r="AG882" s="1565"/>
      <c r="AH882" s="3256">
        <v>3999</v>
      </c>
      <c r="AI882" s="1553" t="s">
        <v>2137</v>
      </c>
      <c r="AJ882" s="1565" t="s">
        <v>868</v>
      </c>
      <c r="AK882" s="123" t="s">
        <v>2142</v>
      </c>
      <c r="AL882" s="1774" t="s">
        <v>3521</v>
      </c>
      <c r="AM882" s="1774" t="s">
        <v>3521</v>
      </c>
      <c r="AN882" s="1751" t="s">
        <v>858</v>
      </c>
      <c r="AO882" s="1751">
        <v>8</v>
      </c>
      <c r="AP882" s="1751" t="s">
        <v>859</v>
      </c>
      <c r="AQ882" s="1751">
        <v>8</v>
      </c>
      <c r="AR882" s="1553"/>
      <c r="AS882" s="1553"/>
      <c r="AT882" s="1553"/>
      <c r="AU882" s="1553"/>
      <c r="AV882" s="860"/>
      <c r="AW882" s="4561"/>
      <c r="AX882" s="4561"/>
      <c r="AY882" s="4561"/>
      <c r="CO882" s="237"/>
    </row>
    <row r="883" spans="1:93">
      <c r="A883" s="5683"/>
      <c r="B883" s="4559" t="s">
        <v>2463</v>
      </c>
      <c r="C883" s="5672" t="s">
        <v>4185</v>
      </c>
      <c r="D883" s="4139" t="s">
        <v>4489</v>
      </c>
      <c r="E883" s="4150" t="s">
        <v>2165</v>
      </c>
      <c r="F883" s="4150" t="s">
        <v>4225</v>
      </c>
      <c r="G883" s="3806" t="s">
        <v>2028</v>
      </c>
      <c r="H883" s="3806" t="s">
        <v>2028</v>
      </c>
      <c r="I883" s="3806" t="s">
        <v>2029</v>
      </c>
      <c r="J883" s="3806" t="s">
        <v>2029</v>
      </c>
      <c r="K883" s="3806">
        <v>9</v>
      </c>
      <c r="L883" s="3806">
        <v>0</v>
      </c>
      <c r="M883" s="3806">
        <v>31</v>
      </c>
      <c r="N883" s="3806">
        <v>9</v>
      </c>
      <c r="O883" s="3806">
        <v>0</v>
      </c>
      <c r="P883" s="3806">
        <v>31</v>
      </c>
      <c r="Q883" s="1540" t="s">
        <v>2140</v>
      </c>
      <c r="R883" s="1540" t="s">
        <v>2272</v>
      </c>
      <c r="S883" s="5123">
        <v>13290</v>
      </c>
      <c r="T883" s="5123">
        <v>13290</v>
      </c>
      <c r="U883" s="5123">
        <v>20702</v>
      </c>
      <c r="V883" s="5123">
        <v>512</v>
      </c>
      <c r="W883" s="5123">
        <v>512</v>
      </c>
      <c r="X883" s="5123">
        <v>1430</v>
      </c>
      <c r="Y883" s="5123">
        <v>8</v>
      </c>
      <c r="Z883" s="5123">
        <v>2</v>
      </c>
      <c r="AA883" s="5123" t="s">
        <v>2032</v>
      </c>
      <c r="AB883" s="5123" t="s">
        <v>2033</v>
      </c>
      <c r="AC883" s="5123" t="s">
        <v>2137</v>
      </c>
      <c r="AD883" s="3326" t="s">
        <v>2035</v>
      </c>
      <c r="AE883" s="3093"/>
      <c r="AF883" s="1565" t="s">
        <v>857</v>
      </c>
      <c r="AG883" s="1565"/>
      <c r="AH883" s="3256">
        <v>3978</v>
      </c>
      <c r="AI883" s="1553" t="s">
        <v>2137</v>
      </c>
      <c r="AJ883" s="1565" t="s">
        <v>854</v>
      </c>
      <c r="AK883" s="123" t="s">
        <v>2142</v>
      </c>
      <c r="AL883" s="1774" t="s">
        <v>1135</v>
      </c>
      <c r="AM883" s="1751" t="s">
        <v>1134</v>
      </c>
      <c r="AN883" s="1751" t="s">
        <v>858</v>
      </c>
      <c r="AO883" s="1751">
        <v>2</v>
      </c>
      <c r="AP883" s="1751" t="s">
        <v>859</v>
      </c>
      <c r="AQ883" s="1751">
        <v>2</v>
      </c>
      <c r="AR883" s="1553"/>
      <c r="AS883" s="1553"/>
      <c r="AT883" s="1553"/>
      <c r="AU883" s="1553"/>
      <c r="AV883" s="860"/>
      <c r="AW883" s="4559" t="s">
        <v>2468</v>
      </c>
      <c r="AX883" s="4559" t="s">
        <v>2471</v>
      </c>
      <c r="AY883" s="4559"/>
      <c r="CO883" s="237"/>
    </row>
    <row r="884" spans="1:93">
      <c r="A884" s="5683"/>
      <c r="B884" s="4560"/>
      <c r="C884" s="5673"/>
      <c r="D884" s="4167"/>
      <c r="E884" s="4216"/>
      <c r="F884" s="4216"/>
      <c r="G884" s="3807"/>
      <c r="H884" s="3807"/>
      <c r="I884" s="3807"/>
      <c r="J884" s="3807"/>
      <c r="K884" s="3807"/>
      <c r="L884" s="3807"/>
      <c r="M884" s="3807"/>
      <c r="N884" s="3807"/>
      <c r="O884" s="3807"/>
      <c r="P884" s="3807"/>
      <c r="Q884" s="1541"/>
      <c r="R884" s="1541"/>
      <c r="S884" s="5119"/>
      <c r="T884" s="5119"/>
      <c r="U884" s="5119"/>
      <c r="V884" s="5119"/>
      <c r="W884" s="5119"/>
      <c r="X884" s="5119"/>
      <c r="Y884" s="5119"/>
      <c r="Z884" s="5119"/>
      <c r="AA884" s="5119"/>
      <c r="AB884" s="5119"/>
      <c r="AC884" s="5119"/>
      <c r="AD884" s="3326" t="s">
        <v>2035</v>
      </c>
      <c r="AE884" s="3093"/>
      <c r="AF884" s="1565" t="s">
        <v>857</v>
      </c>
      <c r="AG884" s="1565"/>
      <c r="AH884" s="3256">
        <v>3987</v>
      </c>
      <c r="AI884" s="1553" t="s">
        <v>2137</v>
      </c>
      <c r="AJ884" s="1565" t="s">
        <v>874</v>
      </c>
      <c r="AK884" s="123" t="s">
        <v>2142</v>
      </c>
      <c r="AL884" s="1774" t="s">
        <v>525</v>
      </c>
      <c r="AM884" s="1774" t="s">
        <v>341</v>
      </c>
      <c r="AN884" s="1751" t="s">
        <v>858</v>
      </c>
      <c r="AO884" s="1751">
        <v>4</v>
      </c>
      <c r="AP884" s="1751" t="s">
        <v>859</v>
      </c>
      <c r="AQ884" s="1751">
        <v>4</v>
      </c>
      <c r="AR884" s="1553">
        <v>6</v>
      </c>
      <c r="AS884" s="1553" t="s">
        <v>875</v>
      </c>
      <c r="AT884" s="1553" t="s">
        <v>859</v>
      </c>
      <c r="AU884" s="1553" t="s">
        <v>876</v>
      </c>
      <c r="AV884" s="860" t="s">
        <v>877</v>
      </c>
      <c r="AW884" s="4560"/>
      <c r="AX884" s="4560"/>
      <c r="AY884" s="4560"/>
      <c r="CO884" s="237"/>
    </row>
    <row r="885" spans="1:93">
      <c r="A885" s="5684"/>
      <c r="B885" s="4561"/>
      <c r="C885" s="5674"/>
      <c r="D885" s="4079"/>
      <c r="E885" s="4151"/>
      <c r="F885" s="4151"/>
      <c r="G885" s="3811"/>
      <c r="H885" s="3811"/>
      <c r="I885" s="3811"/>
      <c r="J885" s="3811"/>
      <c r="K885" s="3811"/>
      <c r="L885" s="3811"/>
      <c r="M885" s="3811"/>
      <c r="N885" s="3811"/>
      <c r="O885" s="3811"/>
      <c r="P885" s="3811"/>
      <c r="Q885" s="1542"/>
      <c r="R885" s="1542"/>
      <c r="S885" s="5120"/>
      <c r="T885" s="5120"/>
      <c r="U885" s="5120"/>
      <c r="V885" s="5120"/>
      <c r="W885" s="5120"/>
      <c r="X885" s="5120"/>
      <c r="Y885" s="5120"/>
      <c r="Z885" s="5120"/>
      <c r="AA885" s="5120"/>
      <c r="AB885" s="5120"/>
      <c r="AC885" s="5120"/>
      <c r="AD885" s="3326" t="s">
        <v>2035</v>
      </c>
      <c r="AE885" s="3093"/>
      <c r="AF885" s="1565" t="s">
        <v>857</v>
      </c>
      <c r="AG885" s="1565"/>
      <c r="AH885" s="3256">
        <v>3999</v>
      </c>
      <c r="AI885" s="1553" t="s">
        <v>2137</v>
      </c>
      <c r="AJ885" s="1565" t="s">
        <v>868</v>
      </c>
      <c r="AK885" s="123" t="s">
        <v>2142</v>
      </c>
      <c r="AL885" s="1774" t="s">
        <v>3521</v>
      </c>
      <c r="AM885" s="1774" t="s">
        <v>3521</v>
      </c>
      <c r="AN885" s="1751" t="s">
        <v>858</v>
      </c>
      <c r="AO885" s="1751">
        <v>8</v>
      </c>
      <c r="AP885" s="1751" t="s">
        <v>859</v>
      </c>
      <c r="AQ885" s="1751">
        <v>8</v>
      </c>
      <c r="AR885" s="1553"/>
      <c r="AS885" s="1553"/>
      <c r="AT885" s="1553"/>
      <c r="AU885" s="1553"/>
      <c r="AV885" s="860"/>
      <c r="AW885" s="4561"/>
      <c r="AX885" s="4561"/>
      <c r="AY885" s="4561"/>
      <c r="CO885" s="237"/>
    </row>
    <row r="886" spans="1:93" ht="12.75" customHeight="1">
      <c r="A886" s="5693" t="s">
        <v>4502</v>
      </c>
      <c r="B886" s="4559" t="s">
        <v>2463</v>
      </c>
      <c r="C886" s="5672" t="s">
        <v>3785</v>
      </c>
      <c r="D886" s="4139" t="s">
        <v>1110</v>
      </c>
      <c r="E886" s="4150" t="s">
        <v>2165</v>
      </c>
      <c r="F886" s="4150" t="s">
        <v>2342</v>
      </c>
      <c r="G886" s="3806" t="s">
        <v>2028</v>
      </c>
      <c r="H886" s="3806" t="s">
        <v>2028</v>
      </c>
      <c r="I886" s="3806" t="s">
        <v>2029</v>
      </c>
      <c r="J886" s="3806" t="s">
        <v>2029</v>
      </c>
      <c r="K886" s="3806">
        <v>9</v>
      </c>
      <c r="L886" s="3806">
        <v>0</v>
      </c>
      <c r="M886" s="3806">
        <v>31</v>
      </c>
      <c r="N886" s="3806">
        <v>9</v>
      </c>
      <c r="O886" s="3806">
        <v>0</v>
      </c>
      <c r="P886" s="3806">
        <v>31</v>
      </c>
      <c r="Q886" s="1540" t="s">
        <v>2140</v>
      </c>
      <c r="R886" s="1540" t="s">
        <v>2272</v>
      </c>
      <c r="S886" s="5123">
        <v>10944</v>
      </c>
      <c r="T886" s="5123">
        <v>10944</v>
      </c>
      <c r="U886" s="5123">
        <v>15498</v>
      </c>
      <c r="V886" s="5123">
        <v>512</v>
      </c>
      <c r="W886" s="5123">
        <v>512</v>
      </c>
      <c r="X886" s="5123">
        <v>1088</v>
      </c>
      <c r="Y886" s="5123">
        <v>8</v>
      </c>
      <c r="Z886" s="5123">
        <v>2</v>
      </c>
      <c r="AA886" s="5123" t="s">
        <v>2032</v>
      </c>
      <c r="AB886" s="5123" t="s">
        <v>2033</v>
      </c>
      <c r="AC886" s="5123" t="s">
        <v>2137</v>
      </c>
      <c r="AD886" s="3326" t="s">
        <v>2035</v>
      </c>
      <c r="AE886" s="3093"/>
      <c r="AF886" s="1565" t="s">
        <v>857</v>
      </c>
      <c r="AG886" s="1565"/>
      <c r="AH886" s="3256">
        <v>3978</v>
      </c>
      <c r="AI886" s="1553" t="s">
        <v>2137</v>
      </c>
      <c r="AJ886" s="1565" t="s">
        <v>854</v>
      </c>
      <c r="AK886" s="123" t="s">
        <v>2142</v>
      </c>
      <c r="AL886" s="1774" t="s">
        <v>1218</v>
      </c>
      <c r="AM886" s="1751" t="s">
        <v>1219</v>
      </c>
      <c r="AN886" s="1751" t="s">
        <v>858</v>
      </c>
      <c r="AO886" s="1751">
        <v>2</v>
      </c>
      <c r="AP886" s="1751" t="s">
        <v>859</v>
      </c>
      <c r="AQ886" s="1751">
        <v>2</v>
      </c>
      <c r="AR886" s="1553"/>
      <c r="AS886" s="1553"/>
      <c r="AT886" s="1553"/>
      <c r="AU886" s="1553"/>
      <c r="AV886" s="860"/>
      <c r="AW886" s="4559" t="s">
        <v>2468</v>
      </c>
      <c r="AX886" s="4559" t="s">
        <v>2471</v>
      </c>
      <c r="AY886" s="4559"/>
      <c r="CO886" s="237"/>
    </row>
    <row r="887" spans="1:93">
      <c r="A887" s="5683"/>
      <c r="B887" s="4560"/>
      <c r="C887" s="5673"/>
      <c r="D887" s="4167"/>
      <c r="E887" s="4216"/>
      <c r="F887" s="4216"/>
      <c r="G887" s="3807"/>
      <c r="H887" s="3807"/>
      <c r="I887" s="3807"/>
      <c r="J887" s="3807"/>
      <c r="K887" s="3807"/>
      <c r="L887" s="3807"/>
      <c r="M887" s="3807"/>
      <c r="N887" s="3807"/>
      <c r="O887" s="3807"/>
      <c r="P887" s="3807"/>
      <c r="Q887" s="1541"/>
      <c r="R887" s="1541"/>
      <c r="S887" s="5119"/>
      <c r="T887" s="5119"/>
      <c r="U887" s="5119"/>
      <c r="V887" s="5119"/>
      <c r="W887" s="5119"/>
      <c r="X887" s="5119"/>
      <c r="Y887" s="5119"/>
      <c r="Z887" s="5119"/>
      <c r="AA887" s="5119"/>
      <c r="AB887" s="5119"/>
      <c r="AC887" s="5119"/>
      <c r="AD887" s="3326" t="s">
        <v>2035</v>
      </c>
      <c r="AE887" s="3093"/>
      <c r="AF887" s="1565" t="s">
        <v>857</v>
      </c>
      <c r="AG887" s="1565"/>
      <c r="AH887" s="3256">
        <v>3987</v>
      </c>
      <c r="AI887" s="1553" t="s">
        <v>2137</v>
      </c>
      <c r="AJ887" s="1565" t="s">
        <v>874</v>
      </c>
      <c r="AK887" s="123" t="s">
        <v>2142</v>
      </c>
      <c r="AL887" s="1774" t="s">
        <v>344</v>
      </c>
      <c r="AM887" s="1774" t="s">
        <v>341</v>
      </c>
      <c r="AN887" s="1751" t="s">
        <v>858</v>
      </c>
      <c r="AO887" s="1751">
        <v>2</v>
      </c>
      <c r="AP887" s="1751" t="s">
        <v>859</v>
      </c>
      <c r="AQ887" s="1751">
        <v>2</v>
      </c>
      <c r="AR887" s="1553">
        <v>6</v>
      </c>
      <c r="AS887" s="1553" t="s">
        <v>875</v>
      </c>
      <c r="AT887" s="1553" t="s">
        <v>859</v>
      </c>
      <c r="AU887" s="1553" t="s">
        <v>876</v>
      </c>
      <c r="AV887" s="860" t="s">
        <v>877</v>
      </c>
      <c r="AW887" s="4560"/>
      <c r="AX887" s="4560"/>
      <c r="AY887" s="4560"/>
      <c r="CO887" s="237"/>
    </row>
    <row r="888" spans="1:93">
      <c r="A888" s="5683"/>
      <c r="B888" s="4561"/>
      <c r="C888" s="5674"/>
      <c r="D888" s="4079"/>
      <c r="E888" s="4151"/>
      <c r="F888" s="4151"/>
      <c r="G888" s="3811"/>
      <c r="H888" s="3811"/>
      <c r="I888" s="3811"/>
      <c r="J888" s="3811"/>
      <c r="K888" s="3811"/>
      <c r="L888" s="3811"/>
      <c r="M888" s="3811"/>
      <c r="N888" s="3811"/>
      <c r="O888" s="3811"/>
      <c r="P888" s="3811"/>
      <c r="Q888" s="1542"/>
      <c r="R888" s="1542"/>
      <c r="S888" s="5120"/>
      <c r="T888" s="5120"/>
      <c r="U888" s="5120"/>
      <c r="V888" s="5120"/>
      <c r="W888" s="5120"/>
      <c r="X888" s="5120"/>
      <c r="Y888" s="5120"/>
      <c r="Z888" s="5120"/>
      <c r="AA888" s="5120"/>
      <c r="AB888" s="5120"/>
      <c r="AC888" s="5120"/>
      <c r="AD888" s="3326" t="s">
        <v>2035</v>
      </c>
      <c r="AE888" s="3093"/>
      <c r="AF888" s="1565" t="s">
        <v>857</v>
      </c>
      <c r="AG888" s="1565"/>
      <c r="AH888" s="3256">
        <v>3999</v>
      </c>
      <c r="AI888" s="1553" t="s">
        <v>2137</v>
      </c>
      <c r="AJ888" s="1565" t="s">
        <v>868</v>
      </c>
      <c r="AK888" s="123" t="s">
        <v>2142</v>
      </c>
      <c r="AL888" s="1774" t="s">
        <v>869</v>
      </c>
      <c r="AM888" s="1774" t="s">
        <v>869</v>
      </c>
      <c r="AN888" s="1751" t="s">
        <v>858</v>
      </c>
      <c r="AO888" s="1751">
        <v>2</v>
      </c>
      <c r="AP888" s="1751" t="s">
        <v>859</v>
      </c>
      <c r="AQ888" s="1751">
        <v>2</v>
      </c>
      <c r="AR888" s="1553"/>
      <c r="AS888" s="1553"/>
      <c r="AT888" s="1553"/>
      <c r="AU888" s="1553"/>
      <c r="AV888" s="860"/>
      <c r="AW888" s="4561"/>
      <c r="AX888" s="4561"/>
      <c r="AY888" s="4561"/>
      <c r="CO888" s="237"/>
    </row>
    <row r="889" spans="1:93">
      <c r="A889" s="5683"/>
      <c r="B889" s="4559" t="s">
        <v>2463</v>
      </c>
      <c r="C889" s="5672" t="s">
        <v>4434</v>
      </c>
      <c r="D889" s="4139" t="s">
        <v>4435</v>
      </c>
      <c r="E889" s="4150" t="s">
        <v>2165</v>
      </c>
      <c r="F889" s="4150" t="s">
        <v>4503</v>
      </c>
      <c r="G889" s="3806" t="s">
        <v>2028</v>
      </c>
      <c r="H889" s="3806" t="s">
        <v>2028</v>
      </c>
      <c r="I889" s="3806" t="s">
        <v>2029</v>
      </c>
      <c r="J889" s="3806" t="s">
        <v>2029</v>
      </c>
      <c r="K889" s="3806">
        <v>9</v>
      </c>
      <c r="L889" s="3806">
        <v>0</v>
      </c>
      <c r="M889" s="3806">
        <v>31</v>
      </c>
      <c r="N889" s="3806">
        <v>9</v>
      </c>
      <c r="O889" s="3806">
        <v>0</v>
      </c>
      <c r="P889" s="3806">
        <v>31</v>
      </c>
      <c r="Q889" s="1859" t="s">
        <v>2140</v>
      </c>
      <c r="R889" s="1859" t="s">
        <v>2272</v>
      </c>
      <c r="S889" s="5123">
        <v>15194</v>
      </c>
      <c r="T889" s="5123">
        <v>15194</v>
      </c>
      <c r="U889" s="5123">
        <v>22574</v>
      </c>
      <c r="V889" s="5123">
        <v>512</v>
      </c>
      <c r="W889" s="5123">
        <v>512</v>
      </c>
      <c r="X889" s="5123">
        <v>1302</v>
      </c>
      <c r="Y889" s="5123">
        <v>8</v>
      </c>
      <c r="Z889" s="5123">
        <v>2</v>
      </c>
      <c r="AA889" s="5123" t="s">
        <v>2032</v>
      </c>
      <c r="AB889" s="5123" t="s">
        <v>2033</v>
      </c>
      <c r="AC889" s="5123" t="s">
        <v>2137</v>
      </c>
      <c r="AD889" s="3326" t="s">
        <v>2035</v>
      </c>
      <c r="AE889" s="3093"/>
      <c r="AF889" s="1924" t="s">
        <v>857</v>
      </c>
      <c r="AG889" s="1924"/>
      <c r="AH889" s="3256">
        <v>3978</v>
      </c>
      <c r="AI889" s="1905" t="s">
        <v>2137</v>
      </c>
      <c r="AJ889" s="1924" t="s">
        <v>854</v>
      </c>
      <c r="AK889" s="123" t="s">
        <v>2142</v>
      </c>
      <c r="AL889" s="1924" t="s">
        <v>1135</v>
      </c>
      <c r="AM889" s="1905" t="s">
        <v>1134</v>
      </c>
      <c r="AN889" s="1905" t="s">
        <v>858</v>
      </c>
      <c r="AO889" s="1905">
        <v>2</v>
      </c>
      <c r="AP889" s="1905" t="s">
        <v>859</v>
      </c>
      <c r="AQ889" s="1905">
        <v>2</v>
      </c>
      <c r="AR889" s="1905"/>
      <c r="AS889" s="1905"/>
      <c r="AT889" s="1905"/>
      <c r="AU889" s="1905"/>
      <c r="AV889" s="860"/>
      <c r="AW889" s="4559" t="s">
        <v>2468</v>
      </c>
      <c r="AX889" s="4559" t="s">
        <v>2471</v>
      </c>
      <c r="AY889" s="4559"/>
      <c r="CO889" s="237"/>
    </row>
    <row r="890" spans="1:93">
      <c r="A890" s="5683"/>
      <c r="B890" s="4560"/>
      <c r="C890" s="5673"/>
      <c r="D890" s="4167"/>
      <c r="E890" s="4216"/>
      <c r="F890" s="4216"/>
      <c r="G890" s="3807"/>
      <c r="H890" s="3807"/>
      <c r="I890" s="3807"/>
      <c r="J890" s="3807"/>
      <c r="K890" s="3807"/>
      <c r="L890" s="3807"/>
      <c r="M890" s="3807"/>
      <c r="N890" s="3807"/>
      <c r="O890" s="3807"/>
      <c r="P890" s="3807"/>
      <c r="Q890" s="1860"/>
      <c r="R890" s="1860"/>
      <c r="S890" s="5119"/>
      <c r="T890" s="5119"/>
      <c r="U890" s="5119"/>
      <c r="V890" s="5119"/>
      <c r="W890" s="5119"/>
      <c r="X890" s="5119"/>
      <c r="Y890" s="5119"/>
      <c r="Z890" s="5119"/>
      <c r="AA890" s="5119"/>
      <c r="AB890" s="5119"/>
      <c r="AC890" s="5119"/>
      <c r="AD890" s="3326" t="s">
        <v>2035</v>
      </c>
      <c r="AE890" s="3093"/>
      <c r="AF890" s="1924" t="s">
        <v>857</v>
      </c>
      <c r="AG890" s="1924"/>
      <c r="AH890" s="3256">
        <v>3987</v>
      </c>
      <c r="AI890" s="1905" t="s">
        <v>2137</v>
      </c>
      <c r="AJ890" s="1924" t="s">
        <v>874</v>
      </c>
      <c r="AK890" s="123" t="s">
        <v>2142</v>
      </c>
      <c r="AL890" s="1924" t="s">
        <v>344</v>
      </c>
      <c r="AM890" s="1924" t="s">
        <v>341</v>
      </c>
      <c r="AN890" s="1905" t="s">
        <v>858</v>
      </c>
      <c r="AO890" s="1905">
        <v>2</v>
      </c>
      <c r="AP890" s="1905" t="s">
        <v>859</v>
      </c>
      <c r="AQ890" s="1905">
        <v>2</v>
      </c>
      <c r="AR890" s="1905">
        <v>6</v>
      </c>
      <c r="AS890" s="1905" t="s">
        <v>875</v>
      </c>
      <c r="AT890" s="1905" t="s">
        <v>859</v>
      </c>
      <c r="AU890" s="1905" t="s">
        <v>876</v>
      </c>
      <c r="AV890" s="860" t="s">
        <v>877</v>
      </c>
      <c r="AW890" s="4560"/>
      <c r="AX890" s="4560"/>
      <c r="AY890" s="4560"/>
      <c r="CO890" s="237"/>
    </row>
    <row r="891" spans="1:93">
      <c r="A891" s="5683"/>
      <c r="B891" s="4561"/>
      <c r="C891" s="5674"/>
      <c r="D891" s="4079"/>
      <c r="E891" s="4151"/>
      <c r="F891" s="4151"/>
      <c r="G891" s="3811"/>
      <c r="H891" s="3811"/>
      <c r="I891" s="3811"/>
      <c r="J891" s="3811"/>
      <c r="K891" s="3811"/>
      <c r="L891" s="3811"/>
      <c r="M891" s="3811"/>
      <c r="N891" s="3811"/>
      <c r="O891" s="3811"/>
      <c r="P891" s="3811"/>
      <c r="Q891" s="1862"/>
      <c r="R891" s="1862"/>
      <c r="S891" s="5120"/>
      <c r="T891" s="5120"/>
      <c r="U891" s="5120"/>
      <c r="V891" s="5120"/>
      <c r="W891" s="5120"/>
      <c r="X891" s="5120"/>
      <c r="Y891" s="5120"/>
      <c r="Z891" s="5120"/>
      <c r="AA891" s="5120"/>
      <c r="AB891" s="5120"/>
      <c r="AC891" s="5120"/>
      <c r="AD891" s="3326" t="s">
        <v>2035</v>
      </c>
      <c r="AE891" s="3093"/>
      <c r="AF891" s="1924" t="s">
        <v>857</v>
      </c>
      <c r="AG891" s="1924"/>
      <c r="AH891" s="3256">
        <v>3999</v>
      </c>
      <c r="AI891" s="1905" t="s">
        <v>2137</v>
      </c>
      <c r="AJ891" s="1924" t="s">
        <v>868</v>
      </c>
      <c r="AK891" s="123" t="s">
        <v>2142</v>
      </c>
      <c r="AL891" s="1924" t="s">
        <v>869</v>
      </c>
      <c r="AM891" s="1924" t="s">
        <v>869</v>
      </c>
      <c r="AN891" s="1905" t="s">
        <v>858</v>
      </c>
      <c r="AO891" s="1905">
        <v>2</v>
      </c>
      <c r="AP891" s="1905" t="s">
        <v>859</v>
      </c>
      <c r="AQ891" s="1905">
        <v>2</v>
      </c>
      <c r="AR891" s="1905"/>
      <c r="AS891" s="1905"/>
      <c r="AT891" s="1905"/>
      <c r="AU891" s="1905"/>
      <c r="AV891" s="860"/>
      <c r="AW891" s="4561"/>
      <c r="AX891" s="4561"/>
      <c r="AY891" s="4561"/>
      <c r="CO891" s="237"/>
    </row>
    <row r="892" spans="1:93" ht="12.75" customHeight="1">
      <c r="A892" s="5683"/>
      <c r="B892" s="4559" t="s">
        <v>2463</v>
      </c>
      <c r="C892" s="5672" t="s">
        <v>4187</v>
      </c>
      <c r="D892" s="4139" t="s">
        <v>4188</v>
      </c>
      <c r="E892" s="4150" t="s">
        <v>2165</v>
      </c>
      <c r="F892" s="4150" t="s">
        <v>4226</v>
      </c>
      <c r="G892" s="3806" t="s">
        <v>2028</v>
      </c>
      <c r="H892" s="3806" t="s">
        <v>2028</v>
      </c>
      <c r="I892" s="3806" t="s">
        <v>2029</v>
      </c>
      <c r="J892" s="3806" t="s">
        <v>2029</v>
      </c>
      <c r="K892" s="3806">
        <v>9</v>
      </c>
      <c r="L892" s="3806">
        <v>0</v>
      </c>
      <c r="M892" s="3806">
        <v>31</v>
      </c>
      <c r="N892" s="3806">
        <v>9</v>
      </c>
      <c r="O892" s="3806">
        <v>0</v>
      </c>
      <c r="P892" s="3806">
        <v>31</v>
      </c>
      <c r="Q892" s="1859" t="s">
        <v>2140</v>
      </c>
      <c r="R892" s="1859" t="s">
        <v>2272</v>
      </c>
      <c r="S892" s="5123">
        <v>10768</v>
      </c>
      <c r="T892" s="5123">
        <v>10768</v>
      </c>
      <c r="U892" s="5123">
        <v>15322</v>
      </c>
      <c r="V892" s="5123">
        <v>512</v>
      </c>
      <c r="W892" s="5123">
        <v>512</v>
      </c>
      <c r="X892" s="5123">
        <v>1280</v>
      </c>
      <c r="Y892" s="5123">
        <v>8</v>
      </c>
      <c r="Z892" s="5123">
        <v>2</v>
      </c>
      <c r="AA892" s="5123" t="s">
        <v>2032</v>
      </c>
      <c r="AB892" s="5123" t="s">
        <v>2033</v>
      </c>
      <c r="AC892" s="5123" t="s">
        <v>2137</v>
      </c>
      <c r="AD892" s="3326" t="s">
        <v>2035</v>
      </c>
      <c r="AE892" s="3093"/>
      <c r="AF892" s="1924" t="s">
        <v>857</v>
      </c>
      <c r="AG892" s="1924"/>
      <c r="AH892" s="3256">
        <v>3978</v>
      </c>
      <c r="AI892" s="1905" t="s">
        <v>2137</v>
      </c>
      <c r="AJ892" s="1924" t="s">
        <v>854</v>
      </c>
      <c r="AK892" s="123" t="s">
        <v>2142</v>
      </c>
      <c r="AL892" s="1924" t="s">
        <v>1218</v>
      </c>
      <c r="AM892" s="1905" t="s">
        <v>1219</v>
      </c>
      <c r="AN892" s="1905" t="s">
        <v>858</v>
      </c>
      <c r="AO892" s="1905">
        <v>2</v>
      </c>
      <c r="AP892" s="1905" t="s">
        <v>859</v>
      </c>
      <c r="AQ892" s="1905">
        <v>2</v>
      </c>
      <c r="AR892" s="1905"/>
      <c r="AS892" s="1905"/>
      <c r="AT892" s="1905"/>
      <c r="AU892" s="1905"/>
      <c r="AV892" s="860"/>
      <c r="AW892" s="4559" t="s">
        <v>2468</v>
      </c>
      <c r="AX892" s="4559" t="s">
        <v>2471</v>
      </c>
      <c r="AY892" s="4559"/>
      <c r="CO892" s="237"/>
    </row>
    <row r="893" spans="1:93">
      <c r="A893" s="5683"/>
      <c r="B893" s="4560"/>
      <c r="C893" s="5673"/>
      <c r="D893" s="4167"/>
      <c r="E893" s="4216"/>
      <c r="F893" s="4216"/>
      <c r="G893" s="3807"/>
      <c r="H893" s="3807"/>
      <c r="I893" s="3807"/>
      <c r="J893" s="3807"/>
      <c r="K893" s="3807"/>
      <c r="L893" s="3807"/>
      <c r="M893" s="3807"/>
      <c r="N893" s="3807"/>
      <c r="O893" s="3807"/>
      <c r="P893" s="3807"/>
      <c r="Q893" s="1860"/>
      <c r="R893" s="1860"/>
      <c r="S893" s="5119"/>
      <c r="T893" s="5119"/>
      <c r="U893" s="5119"/>
      <c r="V893" s="5119"/>
      <c r="W893" s="5119"/>
      <c r="X893" s="5119"/>
      <c r="Y893" s="5119"/>
      <c r="Z893" s="5119"/>
      <c r="AA893" s="5119"/>
      <c r="AB893" s="5119"/>
      <c r="AC893" s="5119"/>
      <c r="AD893" s="3326" t="s">
        <v>2035</v>
      </c>
      <c r="AE893" s="3093"/>
      <c r="AF893" s="1924" t="s">
        <v>857</v>
      </c>
      <c r="AG893" s="1924"/>
      <c r="AH893" s="3256">
        <v>3987</v>
      </c>
      <c r="AI893" s="1905" t="s">
        <v>2137</v>
      </c>
      <c r="AJ893" s="1924" t="s">
        <v>874</v>
      </c>
      <c r="AK893" s="123" t="s">
        <v>2142</v>
      </c>
      <c r="AL893" s="1924" t="s">
        <v>344</v>
      </c>
      <c r="AM893" s="1924" t="s">
        <v>341</v>
      </c>
      <c r="AN893" s="1905" t="s">
        <v>858</v>
      </c>
      <c r="AO893" s="1905">
        <v>2</v>
      </c>
      <c r="AP893" s="1905" t="s">
        <v>859</v>
      </c>
      <c r="AQ893" s="1905">
        <v>2</v>
      </c>
      <c r="AR893" s="1905">
        <v>6</v>
      </c>
      <c r="AS893" s="1905" t="s">
        <v>875</v>
      </c>
      <c r="AT893" s="1905" t="s">
        <v>859</v>
      </c>
      <c r="AU893" s="1905" t="s">
        <v>876</v>
      </c>
      <c r="AV893" s="860" t="s">
        <v>877</v>
      </c>
      <c r="AW893" s="4560"/>
      <c r="AX893" s="4560"/>
      <c r="AY893" s="4560"/>
      <c r="CO893" s="237"/>
    </row>
    <row r="894" spans="1:93">
      <c r="A894" s="5683"/>
      <c r="B894" s="4561"/>
      <c r="C894" s="5674"/>
      <c r="D894" s="4079"/>
      <c r="E894" s="4151"/>
      <c r="F894" s="4151"/>
      <c r="G894" s="3811"/>
      <c r="H894" s="3811"/>
      <c r="I894" s="3811"/>
      <c r="J894" s="3811"/>
      <c r="K894" s="3811"/>
      <c r="L894" s="3811"/>
      <c r="M894" s="3811"/>
      <c r="N894" s="3811"/>
      <c r="O894" s="3811"/>
      <c r="P894" s="3811"/>
      <c r="Q894" s="1862"/>
      <c r="R894" s="1862"/>
      <c r="S894" s="5120"/>
      <c r="T894" s="5120"/>
      <c r="U894" s="5120"/>
      <c r="V894" s="5120"/>
      <c r="W894" s="5120"/>
      <c r="X894" s="5120"/>
      <c r="Y894" s="5120"/>
      <c r="Z894" s="5120"/>
      <c r="AA894" s="5120"/>
      <c r="AB894" s="5120"/>
      <c r="AC894" s="5120"/>
      <c r="AD894" s="3326" t="s">
        <v>2035</v>
      </c>
      <c r="AE894" s="3093"/>
      <c r="AF894" s="1924" t="s">
        <v>857</v>
      </c>
      <c r="AG894" s="1924"/>
      <c r="AH894" s="3256">
        <v>3999</v>
      </c>
      <c r="AI894" s="1905" t="s">
        <v>2137</v>
      </c>
      <c r="AJ894" s="1924" t="s">
        <v>868</v>
      </c>
      <c r="AK894" s="123" t="s">
        <v>2142</v>
      </c>
      <c r="AL894" s="1924" t="s">
        <v>3521</v>
      </c>
      <c r="AM894" s="1924" t="s">
        <v>3521</v>
      </c>
      <c r="AN894" s="1905" t="s">
        <v>858</v>
      </c>
      <c r="AO894" s="1905">
        <v>8</v>
      </c>
      <c r="AP894" s="1905" t="s">
        <v>859</v>
      </c>
      <c r="AQ894" s="1905">
        <v>8</v>
      </c>
      <c r="AR894" s="1905"/>
      <c r="AS894" s="1905"/>
      <c r="AT894" s="1905"/>
      <c r="AU894" s="1905"/>
      <c r="AV894" s="860"/>
      <c r="AW894" s="4561"/>
      <c r="AX894" s="4561"/>
      <c r="AY894" s="4561"/>
      <c r="CO894" s="237"/>
    </row>
    <row r="895" spans="1:93">
      <c r="A895" s="5683"/>
      <c r="B895" s="4560" t="s">
        <v>2463</v>
      </c>
      <c r="C895" s="5673" t="s">
        <v>4438</v>
      </c>
      <c r="D895" s="4167" t="s">
        <v>4439</v>
      </c>
      <c r="E895" s="4216" t="s">
        <v>2165</v>
      </c>
      <c r="F895" s="4216" t="s">
        <v>4504</v>
      </c>
      <c r="G895" s="3807" t="s">
        <v>2028</v>
      </c>
      <c r="H895" s="3807" t="s">
        <v>2028</v>
      </c>
      <c r="I895" s="3807" t="s">
        <v>2029</v>
      </c>
      <c r="J895" s="3807" t="s">
        <v>2029</v>
      </c>
      <c r="K895" s="3807">
        <v>9</v>
      </c>
      <c r="L895" s="3807">
        <v>0</v>
      </c>
      <c r="M895" s="3807">
        <v>31</v>
      </c>
      <c r="N895" s="3807">
        <v>9</v>
      </c>
      <c r="O895" s="3807">
        <v>0</v>
      </c>
      <c r="P895" s="3807">
        <v>31</v>
      </c>
      <c r="Q895" s="1860" t="s">
        <v>2140</v>
      </c>
      <c r="R895" s="1860" t="s">
        <v>2272</v>
      </c>
      <c r="S895" s="5119">
        <v>15322</v>
      </c>
      <c r="T895" s="5119">
        <v>15322</v>
      </c>
      <c r="U895" s="5119">
        <v>22702</v>
      </c>
      <c r="V895" s="5119">
        <v>512</v>
      </c>
      <c r="W895" s="5119">
        <v>512</v>
      </c>
      <c r="X895" s="5119">
        <v>1430</v>
      </c>
      <c r="Y895" s="5119">
        <v>8</v>
      </c>
      <c r="Z895" s="5119">
        <v>2</v>
      </c>
      <c r="AA895" s="5119" t="s">
        <v>2032</v>
      </c>
      <c r="AB895" s="5119" t="s">
        <v>2033</v>
      </c>
      <c r="AC895" s="5119" t="s">
        <v>2137</v>
      </c>
      <c r="AD895" s="3322" t="s">
        <v>2035</v>
      </c>
      <c r="AE895" s="3087"/>
      <c r="AF895" s="1889" t="s">
        <v>857</v>
      </c>
      <c r="AG895" s="1889"/>
      <c r="AH895" s="3238">
        <v>3978</v>
      </c>
      <c r="AI895" s="1862" t="s">
        <v>2137</v>
      </c>
      <c r="AJ895" s="1889" t="s">
        <v>854</v>
      </c>
      <c r="AK895" s="123" t="s">
        <v>2142</v>
      </c>
      <c r="AL895" s="1924" t="s">
        <v>1135</v>
      </c>
      <c r="AM895" s="1905" t="s">
        <v>1134</v>
      </c>
      <c r="AN895" s="1862" t="s">
        <v>858</v>
      </c>
      <c r="AO895" s="1862">
        <v>2</v>
      </c>
      <c r="AP895" s="1862" t="s">
        <v>859</v>
      </c>
      <c r="AQ895" s="1862">
        <v>2</v>
      </c>
      <c r="AR895" s="1862"/>
      <c r="AS895" s="1862"/>
      <c r="AT895" s="1862"/>
      <c r="AU895" s="1862"/>
      <c r="AV895" s="2997"/>
      <c r="AW895" s="4560" t="s">
        <v>2468</v>
      </c>
      <c r="AX895" s="4560" t="s">
        <v>2471</v>
      </c>
      <c r="AY895" s="4560"/>
      <c r="CO895" s="237"/>
    </row>
    <row r="896" spans="1:93">
      <c r="A896" s="5683"/>
      <c r="B896" s="4560"/>
      <c r="C896" s="5673"/>
      <c r="D896" s="4167"/>
      <c r="E896" s="4216"/>
      <c r="F896" s="4216"/>
      <c r="G896" s="3807"/>
      <c r="H896" s="3807"/>
      <c r="I896" s="3807"/>
      <c r="J896" s="3807"/>
      <c r="K896" s="3807"/>
      <c r="L896" s="3807"/>
      <c r="M896" s="3807"/>
      <c r="N896" s="3807"/>
      <c r="O896" s="3807"/>
      <c r="P896" s="3807"/>
      <c r="Q896" s="1860"/>
      <c r="R896" s="1860"/>
      <c r="S896" s="5119"/>
      <c r="T896" s="5119"/>
      <c r="U896" s="5119"/>
      <c r="V896" s="5119"/>
      <c r="W896" s="5119"/>
      <c r="X896" s="5119"/>
      <c r="Y896" s="5119"/>
      <c r="Z896" s="5119"/>
      <c r="AA896" s="5119"/>
      <c r="AB896" s="5119"/>
      <c r="AC896" s="5119"/>
      <c r="AD896" s="3326" t="s">
        <v>2035</v>
      </c>
      <c r="AE896" s="3093"/>
      <c r="AF896" s="1924" t="s">
        <v>857</v>
      </c>
      <c r="AG896" s="1924"/>
      <c r="AH896" s="3256">
        <v>3987</v>
      </c>
      <c r="AI896" s="1905" t="s">
        <v>2137</v>
      </c>
      <c r="AJ896" s="1924" t="s">
        <v>874</v>
      </c>
      <c r="AK896" s="123" t="s">
        <v>2142</v>
      </c>
      <c r="AL896" s="1924" t="s">
        <v>344</v>
      </c>
      <c r="AM896" s="1924" t="s">
        <v>341</v>
      </c>
      <c r="AN896" s="1905" t="s">
        <v>858</v>
      </c>
      <c r="AO896" s="1905">
        <v>2</v>
      </c>
      <c r="AP896" s="1905" t="s">
        <v>859</v>
      </c>
      <c r="AQ896" s="1905">
        <v>2</v>
      </c>
      <c r="AR896" s="1905">
        <v>6</v>
      </c>
      <c r="AS896" s="1905" t="s">
        <v>875</v>
      </c>
      <c r="AT896" s="1905" t="s">
        <v>859</v>
      </c>
      <c r="AU896" s="1905" t="s">
        <v>876</v>
      </c>
      <c r="AV896" s="860" t="s">
        <v>877</v>
      </c>
      <c r="AW896" s="4560"/>
      <c r="AX896" s="4560"/>
      <c r="AY896" s="4560"/>
      <c r="CO896" s="237"/>
    </row>
    <row r="897" spans="1:93" ht="13.5" thickBot="1">
      <c r="A897" s="5712"/>
      <c r="B897" s="5662"/>
      <c r="C897" s="5680"/>
      <c r="D897" s="4468"/>
      <c r="E897" s="4217"/>
      <c r="F897" s="4217"/>
      <c r="G897" s="3808"/>
      <c r="H897" s="3808"/>
      <c r="I897" s="3808"/>
      <c r="J897" s="3808"/>
      <c r="K897" s="3808"/>
      <c r="L897" s="3808"/>
      <c r="M897" s="3808"/>
      <c r="N897" s="3808"/>
      <c r="O897" s="3808"/>
      <c r="P897" s="3808"/>
      <c r="Q897" s="1861"/>
      <c r="R897" s="1861"/>
      <c r="S897" s="5473"/>
      <c r="T897" s="5473"/>
      <c r="U897" s="5473"/>
      <c r="V897" s="5473"/>
      <c r="W897" s="5473"/>
      <c r="X897" s="5473"/>
      <c r="Y897" s="5473"/>
      <c r="Z897" s="5473"/>
      <c r="AA897" s="5473"/>
      <c r="AB897" s="5473"/>
      <c r="AC897" s="5473"/>
      <c r="AD897" s="3337" t="s">
        <v>2035</v>
      </c>
      <c r="AE897" s="3094"/>
      <c r="AF897" s="1926" t="s">
        <v>857</v>
      </c>
      <c r="AG897" s="1926"/>
      <c r="AH897" s="3260">
        <v>3999</v>
      </c>
      <c r="AI897" s="1918" t="s">
        <v>2137</v>
      </c>
      <c r="AJ897" s="1926" t="s">
        <v>868</v>
      </c>
      <c r="AK897" s="1918" t="s">
        <v>2142</v>
      </c>
      <c r="AL897" s="1924" t="s">
        <v>3521</v>
      </c>
      <c r="AM897" s="1924" t="s">
        <v>3521</v>
      </c>
      <c r="AN897" s="1918" t="s">
        <v>858</v>
      </c>
      <c r="AO897" s="1918">
        <v>8</v>
      </c>
      <c r="AP897" s="1918" t="s">
        <v>859</v>
      </c>
      <c r="AQ897" s="1918">
        <v>8</v>
      </c>
      <c r="AR897" s="1918"/>
      <c r="AS897" s="1918"/>
      <c r="AT897" s="1918"/>
      <c r="AU897" s="1918"/>
      <c r="AV897" s="2999"/>
      <c r="AW897" s="5662"/>
      <c r="AX897" s="5662"/>
      <c r="AY897" s="5662"/>
      <c r="CO897" s="237"/>
    </row>
    <row r="898" spans="1:93" ht="16.5" customHeight="1">
      <c r="A898" s="5707" t="s">
        <v>4101</v>
      </c>
      <c r="B898" s="1026" t="s">
        <v>2463</v>
      </c>
      <c r="C898" s="1489" t="s">
        <v>3786</v>
      </c>
      <c r="D898" s="1733" t="s">
        <v>2744</v>
      </c>
      <c r="E898" s="993" t="s">
        <v>2144</v>
      </c>
      <c r="F898" s="993" t="s">
        <v>2755</v>
      </c>
      <c r="G898" s="1043" t="s">
        <v>2028</v>
      </c>
      <c r="H898" s="1043" t="s">
        <v>2028</v>
      </c>
      <c r="I898" s="1043" t="s">
        <v>2029</v>
      </c>
      <c r="J898" s="1043" t="s">
        <v>2029</v>
      </c>
      <c r="K898" s="1043">
        <v>6</v>
      </c>
      <c r="L898" s="1043">
        <v>0</v>
      </c>
      <c r="M898" s="1043">
        <v>31</v>
      </c>
      <c r="N898" s="1043">
        <v>6</v>
      </c>
      <c r="O898" s="1043">
        <v>0</v>
      </c>
      <c r="P898" s="1043">
        <v>31</v>
      </c>
      <c r="Q898" s="1021" t="s">
        <v>2140</v>
      </c>
      <c r="R898" s="1043" t="s">
        <v>2141</v>
      </c>
      <c r="S898" s="1955">
        <v>4907</v>
      </c>
      <c r="T898" s="1955">
        <v>4907</v>
      </c>
      <c r="U898" s="1955">
        <v>12286</v>
      </c>
      <c r="V898" s="1955">
        <v>256</v>
      </c>
      <c r="W898" s="1955">
        <v>256</v>
      </c>
      <c r="X898" s="1955">
        <v>1216</v>
      </c>
      <c r="Y898" s="1954">
        <v>4</v>
      </c>
      <c r="Z898" s="1954">
        <v>2</v>
      </c>
      <c r="AA898" s="1030" t="s">
        <v>2032</v>
      </c>
      <c r="AB898" s="1030" t="s">
        <v>2033</v>
      </c>
      <c r="AC898" s="994" t="s">
        <v>2137</v>
      </c>
      <c r="AD898" s="3338" t="s">
        <v>2035</v>
      </c>
      <c r="AE898" s="203"/>
      <c r="AF898" s="203" t="s">
        <v>857</v>
      </c>
      <c r="AG898" s="868"/>
      <c r="AH898" s="273">
        <v>3978</v>
      </c>
      <c r="AI898" s="868" t="s">
        <v>2137</v>
      </c>
      <c r="AJ898" s="203" t="s">
        <v>854</v>
      </c>
      <c r="AK898" s="868" t="s">
        <v>2142</v>
      </c>
      <c r="AL898" s="273" t="s">
        <v>1135</v>
      </c>
      <c r="AM898" s="868" t="s">
        <v>1708</v>
      </c>
      <c r="AN898" s="273" t="s">
        <v>858</v>
      </c>
      <c r="AO898" s="273">
        <v>2</v>
      </c>
      <c r="AP898" s="273" t="s">
        <v>859</v>
      </c>
      <c r="AQ898" s="273">
        <v>2</v>
      </c>
      <c r="AR898" s="273"/>
      <c r="AS898" s="273"/>
      <c r="AT898" s="273"/>
      <c r="AU898" s="273"/>
      <c r="AV898" s="846"/>
      <c r="AW898" s="3148" t="s">
        <v>2466</v>
      </c>
      <c r="AX898" s="1026" t="s">
        <v>2471</v>
      </c>
      <c r="AY898" s="993"/>
      <c r="BC898" s="237"/>
      <c r="BD898" s="237"/>
      <c r="BE898" s="237"/>
      <c r="BF898" s="237"/>
      <c r="BG898" s="237"/>
      <c r="BH898" s="237"/>
      <c r="BI898" s="237"/>
      <c r="BJ898" s="237"/>
      <c r="BK898" s="237"/>
      <c r="BL898" s="237"/>
      <c r="BM898" s="237"/>
      <c r="BN898" s="237"/>
      <c r="BO898" s="237"/>
      <c r="BP898" s="237"/>
      <c r="BQ898" s="237"/>
      <c r="BR898" s="237"/>
      <c r="BS898" s="237"/>
      <c r="BT898" s="237"/>
      <c r="BU898" s="237"/>
      <c r="BV898" s="237"/>
      <c r="BW898" s="237"/>
      <c r="BX898" s="237"/>
      <c r="BY898" s="237"/>
      <c r="BZ898" s="237"/>
      <c r="CA898" s="237"/>
      <c r="CB898" s="237"/>
      <c r="CC898" s="237"/>
      <c r="CD898" s="237"/>
      <c r="CE898" s="237"/>
      <c r="CF898" s="237"/>
      <c r="CG898" s="237"/>
      <c r="CH898" s="237"/>
      <c r="CI898" s="237"/>
      <c r="CJ898" s="237"/>
      <c r="CK898" s="237"/>
      <c r="CL898" s="237"/>
      <c r="CM898" s="237"/>
      <c r="CN898" s="237"/>
      <c r="CO898" s="237"/>
    </row>
    <row r="899" spans="1:93" ht="16.5" customHeight="1">
      <c r="A899" s="5711"/>
      <c r="B899" s="825" t="s">
        <v>2463</v>
      </c>
      <c r="C899" s="996" t="s">
        <v>3787</v>
      </c>
      <c r="D899" s="1088" t="s">
        <v>2746</v>
      </c>
      <c r="E899" s="995" t="s">
        <v>2144</v>
      </c>
      <c r="F899" s="995" t="s">
        <v>2756</v>
      </c>
      <c r="G899" s="26" t="s">
        <v>2028</v>
      </c>
      <c r="H899" s="26" t="s">
        <v>2028</v>
      </c>
      <c r="I899" s="26" t="s">
        <v>2029</v>
      </c>
      <c r="J899" s="26" t="s">
        <v>2029</v>
      </c>
      <c r="K899" s="26">
        <v>6</v>
      </c>
      <c r="L899" s="26">
        <v>0</v>
      </c>
      <c r="M899" s="26">
        <v>31</v>
      </c>
      <c r="N899" s="26">
        <v>6</v>
      </c>
      <c r="O899" s="26">
        <v>0</v>
      </c>
      <c r="P899" s="26">
        <v>31</v>
      </c>
      <c r="Q899" s="1024" t="s">
        <v>2140</v>
      </c>
      <c r="R899" s="26" t="s">
        <v>2141</v>
      </c>
      <c r="S899" s="1956">
        <v>12287</v>
      </c>
      <c r="T899" s="1956">
        <v>12287</v>
      </c>
      <c r="U899" s="1956">
        <v>23712</v>
      </c>
      <c r="V899" s="1956">
        <v>512</v>
      </c>
      <c r="W899" s="1956">
        <v>512</v>
      </c>
      <c r="X899" s="122">
        <v>1216</v>
      </c>
      <c r="Y899" s="1956">
        <v>4</v>
      </c>
      <c r="Z899" s="1956">
        <v>2</v>
      </c>
      <c r="AA899" s="1042" t="s">
        <v>2032</v>
      </c>
      <c r="AB899" s="1042" t="s">
        <v>2033</v>
      </c>
      <c r="AC899" s="1042" t="s">
        <v>2137</v>
      </c>
      <c r="AD899" s="3326" t="s">
        <v>2035</v>
      </c>
      <c r="AE899" s="3093"/>
      <c r="AF899" s="1045" t="s">
        <v>857</v>
      </c>
      <c r="AG899" s="1038"/>
      <c r="AH899" s="3256">
        <v>3978</v>
      </c>
      <c r="AI899" s="1038" t="s">
        <v>2137</v>
      </c>
      <c r="AJ899" s="1045" t="s">
        <v>854</v>
      </c>
      <c r="AK899" s="1038" t="s">
        <v>2142</v>
      </c>
      <c r="AL899" s="1045" t="s">
        <v>866</v>
      </c>
      <c r="AM899" s="1038" t="s">
        <v>1708</v>
      </c>
      <c r="AN899" s="1034" t="s">
        <v>858</v>
      </c>
      <c r="AO899" s="1034">
        <v>2</v>
      </c>
      <c r="AP899" s="1034" t="s">
        <v>859</v>
      </c>
      <c r="AQ899" s="1034">
        <v>2</v>
      </c>
      <c r="AR899" s="1034"/>
      <c r="AS899" s="1034"/>
      <c r="AT899" s="1034"/>
      <c r="AU899" s="1034"/>
      <c r="AV899" s="860"/>
      <c r="AW899" s="825" t="s">
        <v>2468</v>
      </c>
      <c r="AX899" s="825" t="s">
        <v>2471</v>
      </c>
      <c r="AY899" s="995"/>
      <c r="BC899" s="237"/>
      <c r="BD899" s="237"/>
      <c r="BE899" s="237"/>
      <c r="BF899" s="237"/>
      <c r="BG899" s="237"/>
      <c r="BH899" s="237"/>
      <c r="BI899" s="237"/>
      <c r="BJ899" s="237"/>
      <c r="BK899" s="237"/>
      <c r="BL899" s="237"/>
      <c r="BM899" s="237"/>
      <c r="BN899" s="237"/>
      <c r="BO899" s="237"/>
      <c r="BP899" s="237"/>
      <c r="BQ899" s="237"/>
      <c r="BR899" s="237"/>
      <c r="BS899" s="237"/>
      <c r="BT899" s="237"/>
      <c r="BU899" s="237"/>
      <c r="BV899" s="237"/>
      <c r="BW899" s="237"/>
      <c r="BX899" s="237"/>
      <c r="BY899" s="237"/>
      <c r="BZ899" s="237"/>
      <c r="CA899" s="237"/>
      <c r="CB899" s="237"/>
      <c r="CC899" s="237"/>
      <c r="CD899" s="237"/>
      <c r="CE899" s="237"/>
      <c r="CF899" s="237"/>
      <c r="CG899" s="237"/>
      <c r="CH899" s="237"/>
      <c r="CI899" s="237"/>
      <c r="CJ899" s="237"/>
      <c r="CK899" s="237"/>
      <c r="CL899" s="237"/>
      <c r="CM899" s="237"/>
      <c r="CN899" s="237"/>
      <c r="CO899" s="237"/>
    </row>
    <row r="900" spans="1:93" ht="25.5" customHeight="1">
      <c r="A900" s="5663" t="s">
        <v>4102</v>
      </c>
      <c r="B900" s="4559" t="s">
        <v>2463</v>
      </c>
      <c r="C900" s="5672" t="s">
        <v>3788</v>
      </c>
      <c r="D900" s="4139" t="s">
        <v>2757</v>
      </c>
      <c r="E900" s="4150" t="s">
        <v>2157</v>
      </c>
      <c r="F900" s="4150" t="s">
        <v>2758</v>
      </c>
      <c r="G900" s="1041" t="s">
        <v>2028</v>
      </c>
      <c r="H900" s="1041" t="s">
        <v>2028</v>
      </c>
      <c r="I900" s="1041" t="s">
        <v>2029</v>
      </c>
      <c r="J900" s="1041" t="s">
        <v>2029</v>
      </c>
      <c r="K900" s="1041">
        <v>8</v>
      </c>
      <c r="L900" s="1041">
        <v>0</v>
      </c>
      <c r="M900" s="1041">
        <v>31</v>
      </c>
      <c r="N900" s="1041">
        <v>8</v>
      </c>
      <c r="O900" s="1041">
        <v>0</v>
      </c>
      <c r="P900" s="1041">
        <v>31</v>
      </c>
      <c r="Q900" s="1022" t="s">
        <v>2140</v>
      </c>
      <c r="R900" s="1041" t="s">
        <v>2141</v>
      </c>
      <c r="S900" s="5123">
        <v>8907</v>
      </c>
      <c r="T900" s="5123">
        <v>8907</v>
      </c>
      <c r="U900" s="5123">
        <v>16286</v>
      </c>
      <c r="V900" s="5123">
        <v>512</v>
      </c>
      <c r="W900" s="5123">
        <v>512</v>
      </c>
      <c r="X900" s="5123">
        <v>1472</v>
      </c>
      <c r="Y900" s="5123">
        <v>8</v>
      </c>
      <c r="Z900" s="5123">
        <v>2</v>
      </c>
      <c r="AA900" s="1033" t="s">
        <v>2032</v>
      </c>
      <c r="AB900" s="1033" t="s">
        <v>2033</v>
      </c>
      <c r="AC900" s="1033" t="s">
        <v>2137</v>
      </c>
      <c r="AD900" s="3326" t="s">
        <v>2035</v>
      </c>
      <c r="AE900" s="3093"/>
      <c r="AF900" s="1045" t="s">
        <v>857</v>
      </c>
      <c r="AG900" s="1038"/>
      <c r="AH900" s="3256">
        <v>3978</v>
      </c>
      <c r="AI900" s="1038" t="s">
        <v>2137</v>
      </c>
      <c r="AJ900" s="1045" t="s">
        <v>854</v>
      </c>
      <c r="AK900" s="1038" t="s">
        <v>2142</v>
      </c>
      <c r="AL900" s="1022" t="s">
        <v>1135</v>
      </c>
      <c r="AM900" s="863" t="s">
        <v>1708</v>
      </c>
      <c r="AN900" s="1034" t="s">
        <v>858</v>
      </c>
      <c r="AO900" s="1034">
        <v>2</v>
      </c>
      <c r="AP900" s="1034" t="s">
        <v>859</v>
      </c>
      <c r="AQ900" s="1034">
        <v>2</v>
      </c>
      <c r="AR900" s="1034"/>
      <c r="AS900" s="1034"/>
      <c r="AT900" s="1034"/>
      <c r="AU900" s="1034"/>
      <c r="AV900" s="860"/>
      <c r="AW900" s="4056" t="s">
        <v>2466</v>
      </c>
      <c r="AX900" s="4559" t="s">
        <v>2471</v>
      </c>
      <c r="AY900" s="997"/>
      <c r="AZ900" s="18"/>
      <c r="BA900" s="18"/>
      <c r="BB900" s="18"/>
      <c r="BC900" s="237"/>
      <c r="BD900" s="237"/>
      <c r="BE900" s="237"/>
      <c r="BF900" s="237"/>
      <c r="BG900" s="237"/>
      <c r="BH900" s="237"/>
      <c r="BI900" s="237"/>
      <c r="BJ900" s="237"/>
      <c r="BK900" s="237"/>
      <c r="BL900" s="237"/>
      <c r="BM900" s="237"/>
      <c r="BN900" s="237"/>
      <c r="BO900" s="237"/>
      <c r="BP900" s="237"/>
      <c r="BQ900" s="237"/>
      <c r="BR900" s="237"/>
      <c r="BS900" s="237"/>
      <c r="BT900" s="237"/>
      <c r="BU900" s="237"/>
      <c r="BV900" s="237"/>
      <c r="BW900" s="237"/>
      <c r="BX900" s="237"/>
      <c r="BY900" s="237"/>
      <c r="BZ900" s="237"/>
      <c r="CA900" s="237"/>
      <c r="CB900" s="237"/>
      <c r="CC900" s="237"/>
      <c r="CD900" s="237"/>
      <c r="CE900" s="237"/>
      <c r="CF900" s="237"/>
      <c r="CG900" s="237"/>
      <c r="CH900" s="237"/>
      <c r="CI900" s="237"/>
      <c r="CJ900" s="237"/>
      <c r="CK900" s="237"/>
      <c r="CL900" s="237"/>
      <c r="CM900" s="237"/>
      <c r="CN900" s="237"/>
      <c r="CO900" s="237"/>
    </row>
    <row r="901" spans="1:93">
      <c r="A901" s="5665"/>
      <c r="B901" s="4561"/>
      <c r="C901" s="5674"/>
      <c r="D901" s="4079"/>
      <c r="E901" s="4151"/>
      <c r="F901" s="4151"/>
      <c r="G901" s="1044"/>
      <c r="H901" s="1044"/>
      <c r="I901" s="1044"/>
      <c r="J901" s="1044"/>
      <c r="K901" s="1044"/>
      <c r="L901" s="1044"/>
      <c r="M901" s="1044"/>
      <c r="N901" s="1044"/>
      <c r="O901" s="1044"/>
      <c r="P901" s="1044"/>
      <c r="Q901" s="1024"/>
      <c r="R901" s="1044"/>
      <c r="S901" s="5120"/>
      <c r="T901" s="5120"/>
      <c r="U901" s="5120"/>
      <c r="V901" s="5120"/>
      <c r="W901" s="5120"/>
      <c r="X901" s="5120"/>
      <c r="Y901" s="5120"/>
      <c r="Z901" s="5120"/>
      <c r="AA901" s="1032"/>
      <c r="AB901" s="1032"/>
      <c r="AC901" s="1032"/>
      <c r="AD901" s="3326" t="s">
        <v>2035</v>
      </c>
      <c r="AE901" s="3093"/>
      <c r="AF901" s="1045" t="s">
        <v>857</v>
      </c>
      <c r="AG901" s="1038"/>
      <c r="AH901" s="3256">
        <v>3987</v>
      </c>
      <c r="AI901" s="1038" t="s">
        <v>2137</v>
      </c>
      <c r="AJ901" s="1045" t="s">
        <v>874</v>
      </c>
      <c r="AK901" s="1038" t="s">
        <v>2142</v>
      </c>
      <c r="AL901" s="2729" t="s">
        <v>3491</v>
      </c>
      <c r="AM901" s="259" t="s">
        <v>341</v>
      </c>
      <c r="AN901" s="1034" t="s">
        <v>858</v>
      </c>
      <c r="AO901" s="1034">
        <v>2</v>
      </c>
      <c r="AP901" s="1034" t="s">
        <v>859</v>
      </c>
      <c r="AQ901" s="1034">
        <v>2</v>
      </c>
      <c r="AR901" s="1034">
        <v>3</v>
      </c>
      <c r="AS901" s="1034" t="s">
        <v>875</v>
      </c>
      <c r="AT901" s="1034" t="s">
        <v>859</v>
      </c>
      <c r="AU901" s="1034" t="s">
        <v>876</v>
      </c>
      <c r="AV901" s="860" t="s">
        <v>877</v>
      </c>
      <c r="AW901" s="4171"/>
      <c r="AX901" s="4561"/>
      <c r="AY901" s="998"/>
      <c r="AZ901" s="18"/>
      <c r="BA901" s="18"/>
      <c r="BB901" s="18"/>
      <c r="BC901" s="237"/>
      <c r="BD901" s="237"/>
      <c r="BE901" s="237"/>
      <c r="BF901" s="237"/>
      <c r="BG901" s="237"/>
      <c r="BH901" s="237"/>
      <c r="BI901" s="237"/>
      <c r="BJ901" s="237"/>
      <c r="BK901" s="237"/>
      <c r="BL901" s="237"/>
      <c r="BM901" s="237"/>
      <c r="BN901" s="237"/>
      <c r="BO901" s="237"/>
      <c r="BP901" s="237"/>
      <c r="BQ901" s="237"/>
      <c r="BR901" s="237"/>
      <c r="BS901" s="237"/>
      <c r="BT901" s="237"/>
      <c r="BU901" s="237"/>
      <c r="BV901" s="237"/>
      <c r="BW901" s="237"/>
      <c r="BX901" s="237"/>
      <c r="BY901" s="237"/>
      <c r="BZ901" s="237"/>
      <c r="CA901" s="237"/>
      <c r="CB901" s="237"/>
      <c r="CC901" s="237"/>
      <c r="CD901" s="237"/>
      <c r="CE901" s="237"/>
      <c r="CF901" s="237"/>
      <c r="CG901" s="237"/>
      <c r="CH901" s="237"/>
      <c r="CI901" s="237"/>
      <c r="CJ901" s="237"/>
      <c r="CK901" s="237"/>
      <c r="CL901" s="237"/>
      <c r="CM901" s="237"/>
      <c r="CN901" s="237"/>
      <c r="CO901" s="237"/>
    </row>
    <row r="902" spans="1:93" ht="25.5" customHeight="1">
      <c r="A902" s="5663" t="s">
        <v>4468</v>
      </c>
      <c r="B902" s="4559" t="s">
        <v>2463</v>
      </c>
      <c r="C902" s="5672" t="s">
        <v>4443</v>
      </c>
      <c r="D902" s="4139" t="s">
        <v>4467</v>
      </c>
      <c r="E902" s="4150" t="s">
        <v>2165</v>
      </c>
      <c r="F902" s="4150" t="s">
        <v>4510</v>
      </c>
      <c r="G902" s="1847" t="s">
        <v>2028</v>
      </c>
      <c r="H902" s="1847" t="s">
        <v>2028</v>
      </c>
      <c r="I902" s="1847" t="s">
        <v>2029</v>
      </c>
      <c r="J902" s="1847" t="s">
        <v>2029</v>
      </c>
      <c r="K902" s="1847">
        <v>9</v>
      </c>
      <c r="L902" s="1847">
        <v>0</v>
      </c>
      <c r="M902" s="1847">
        <v>31</v>
      </c>
      <c r="N902" s="1847">
        <v>9</v>
      </c>
      <c r="O902" s="1847">
        <v>0</v>
      </c>
      <c r="P902" s="1847">
        <v>31</v>
      </c>
      <c r="Q902" s="1826" t="s">
        <v>2140</v>
      </c>
      <c r="R902" s="1847" t="s">
        <v>2141</v>
      </c>
      <c r="S902" s="5123">
        <v>10906</v>
      </c>
      <c r="T902" s="5123">
        <v>10906</v>
      </c>
      <c r="U902" s="5123">
        <v>18318</v>
      </c>
      <c r="V902" s="5123">
        <v>448</v>
      </c>
      <c r="W902" s="5123">
        <v>448</v>
      </c>
      <c r="X902" s="5123">
        <v>1472</v>
      </c>
      <c r="Y902" s="5123">
        <v>8</v>
      </c>
      <c r="Z902" s="5123">
        <v>2</v>
      </c>
      <c r="AA902" s="1841" t="s">
        <v>2032</v>
      </c>
      <c r="AB902" s="1841" t="s">
        <v>2033</v>
      </c>
      <c r="AC902" s="1841" t="s">
        <v>2137</v>
      </c>
      <c r="AD902" s="3326" t="s">
        <v>2035</v>
      </c>
      <c r="AE902" s="3093"/>
      <c r="AF902" s="1846" t="s">
        <v>857</v>
      </c>
      <c r="AG902" s="1844"/>
      <c r="AH902" s="3256">
        <v>3978</v>
      </c>
      <c r="AI902" s="1844" t="s">
        <v>2137</v>
      </c>
      <c r="AJ902" s="1846" t="s">
        <v>854</v>
      </c>
      <c r="AK902" s="1844" t="s">
        <v>2142</v>
      </c>
      <c r="AL902" s="1826" t="s">
        <v>1135</v>
      </c>
      <c r="AM902" s="863" t="s">
        <v>1708</v>
      </c>
      <c r="AN902" s="1842" t="s">
        <v>858</v>
      </c>
      <c r="AO902" s="1842">
        <v>2</v>
      </c>
      <c r="AP902" s="1842" t="s">
        <v>859</v>
      </c>
      <c r="AQ902" s="1842">
        <v>2</v>
      </c>
      <c r="AR902" s="1842"/>
      <c r="AS902" s="1842"/>
      <c r="AT902" s="1842"/>
      <c r="AU902" s="1842"/>
      <c r="AV902" s="860"/>
      <c r="AW902" s="4056" t="s">
        <v>2468</v>
      </c>
      <c r="AX902" s="4559" t="s">
        <v>2471</v>
      </c>
      <c r="AY902" s="997"/>
      <c r="AZ902" s="18"/>
      <c r="BA902" s="18"/>
      <c r="BB902" s="18"/>
      <c r="BC902" s="237"/>
      <c r="BD902" s="237"/>
      <c r="BE902" s="237"/>
      <c r="BF902" s="237"/>
      <c r="BG902" s="237"/>
      <c r="BH902" s="237"/>
      <c r="BI902" s="237"/>
      <c r="BJ902" s="237"/>
      <c r="BK902" s="237"/>
      <c r="BL902" s="237"/>
      <c r="BM902" s="237"/>
      <c r="BN902" s="237"/>
      <c r="BO902" s="237"/>
      <c r="BP902" s="237"/>
      <c r="BQ902" s="237"/>
      <c r="BR902" s="237"/>
      <c r="BS902" s="237"/>
      <c r="BT902" s="237"/>
      <c r="BU902" s="237"/>
      <c r="BV902" s="237"/>
      <c r="BW902" s="237"/>
      <c r="BX902" s="237"/>
      <c r="BY902" s="237"/>
      <c r="BZ902" s="237"/>
      <c r="CA902" s="237"/>
      <c r="CB902" s="237"/>
      <c r="CC902" s="237"/>
      <c r="CD902" s="237"/>
      <c r="CE902" s="237"/>
      <c r="CF902" s="237"/>
      <c r="CG902" s="237"/>
      <c r="CH902" s="237"/>
      <c r="CI902" s="237"/>
      <c r="CJ902" s="237"/>
      <c r="CK902" s="237"/>
      <c r="CL902" s="237"/>
      <c r="CM902" s="237"/>
      <c r="CN902" s="237"/>
      <c r="CO902" s="237"/>
    </row>
    <row r="903" spans="1:93">
      <c r="A903" s="5665"/>
      <c r="B903" s="4561"/>
      <c r="C903" s="5674"/>
      <c r="D903" s="4079"/>
      <c r="E903" s="4151"/>
      <c r="F903" s="4151"/>
      <c r="G903" s="1845"/>
      <c r="H903" s="1845"/>
      <c r="I903" s="1845"/>
      <c r="J903" s="1845"/>
      <c r="K903" s="1845"/>
      <c r="L903" s="1845"/>
      <c r="M903" s="1845"/>
      <c r="N903" s="1845"/>
      <c r="O903" s="1845"/>
      <c r="P903" s="1845"/>
      <c r="Q903" s="1828"/>
      <c r="R903" s="1845"/>
      <c r="S903" s="5120"/>
      <c r="T903" s="5120"/>
      <c r="U903" s="5120"/>
      <c r="V903" s="5120"/>
      <c r="W903" s="5120"/>
      <c r="X903" s="5120"/>
      <c r="Y903" s="5120"/>
      <c r="Z903" s="5120"/>
      <c r="AA903" s="1839"/>
      <c r="AB903" s="1839"/>
      <c r="AC903" s="1839"/>
      <c r="AD903" s="3326" t="s">
        <v>2035</v>
      </c>
      <c r="AE903" s="3093"/>
      <c r="AF903" s="1846" t="s">
        <v>857</v>
      </c>
      <c r="AG903" s="1844"/>
      <c r="AH903" s="3256">
        <v>3987</v>
      </c>
      <c r="AI903" s="1844" t="s">
        <v>2137</v>
      </c>
      <c r="AJ903" s="1846" t="s">
        <v>874</v>
      </c>
      <c r="AK903" s="1844" t="s">
        <v>2142</v>
      </c>
      <c r="AL903" s="2729" t="s">
        <v>3504</v>
      </c>
      <c r="AM903" s="259" t="s">
        <v>341</v>
      </c>
      <c r="AN903" s="1842" t="s">
        <v>858</v>
      </c>
      <c r="AO903" s="1842">
        <v>2</v>
      </c>
      <c r="AP903" s="1842" t="s">
        <v>859</v>
      </c>
      <c r="AQ903" s="1842">
        <v>2</v>
      </c>
      <c r="AR903" s="1842">
        <v>6</v>
      </c>
      <c r="AS903" s="1842" t="s">
        <v>875</v>
      </c>
      <c r="AT903" s="1842" t="s">
        <v>859</v>
      </c>
      <c r="AU903" s="1842" t="s">
        <v>876</v>
      </c>
      <c r="AV903" s="860" t="s">
        <v>877</v>
      </c>
      <c r="AW903" s="4171"/>
      <c r="AX903" s="4561"/>
      <c r="AY903" s="998"/>
      <c r="AZ903" s="18"/>
      <c r="BA903" s="18"/>
      <c r="BB903" s="18"/>
      <c r="BC903" s="237"/>
      <c r="BD903" s="237"/>
      <c r="BE903" s="237"/>
      <c r="BF903" s="237"/>
      <c r="BG903" s="237"/>
      <c r="BH903" s="237"/>
      <c r="BI903" s="237"/>
      <c r="BJ903" s="237"/>
      <c r="BK903" s="237"/>
      <c r="BL903" s="237"/>
      <c r="BM903" s="237"/>
      <c r="BN903" s="237"/>
      <c r="BO903" s="237"/>
      <c r="BP903" s="237"/>
      <c r="BQ903" s="237"/>
      <c r="BR903" s="237"/>
      <c r="BS903" s="237"/>
      <c r="BT903" s="237"/>
      <c r="BU903" s="237"/>
      <c r="BV903" s="237"/>
      <c r="BW903" s="237"/>
      <c r="BX903" s="237"/>
      <c r="BY903" s="237"/>
      <c r="BZ903" s="237"/>
      <c r="CA903" s="237"/>
      <c r="CB903" s="237"/>
      <c r="CC903" s="237"/>
      <c r="CD903" s="237"/>
      <c r="CE903" s="237"/>
      <c r="CF903" s="237"/>
      <c r="CG903" s="237"/>
      <c r="CH903" s="237"/>
      <c r="CI903" s="237"/>
      <c r="CJ903" s="237"/>
      <c r="CK903" s="237"/>
      <c r="CL903" s="237"/>
      <c r="CM903" s="237"/>
      <c r="CN903" s="237"/>
      <c r="CO903" s="237"/>
    </row>
    <row r="904" spans="1:93" ht="28.5" customHeight="1">
      <c r="A904" s="5663" t="s">
        <v>4505</v>
      </c>
      <c r="B904" s="4559" t="s">
        <v>2463</v>
      </c>
      <c r="C904" s="5672" t="s">
        <v>3789</v>
      </c>
      <c r="D904" s="4139" t="s">
        <v>4485</v>
      </c>
      <c r="E904" s="4150" t="s">
        <v>2165</v>
      </c>
      <c r="F904" s="4150" t="s">
        <v>2759</v>
      </c>
      <c r="G904" s="1925" t="s">
        <v>2028</v>
      </c>
      <c r="H904" s="1925" t="s">
        <v>2028</v>
      </c>
      <c r="I904" s="1925" t="s">
        <v>2029</v>
      </c>
      <c r="J904" s="1925" t="s">
        <v>2029</v>
      </c>
      <c r="K904" s="1925">
        <v>9</v>
      </c>
      <c r="L904" s="1925">
        <v>0</v>
      </c>
      <c r="M904" s="1925">
        <v>31</v>
      </c>
      <c r="N904" s="1925">
        <v>9</v>
      </c>
      <c r="O904" s="1925">
        <v>0</v>
      </c>
      <c r="P904" s="1925">
        <v>31</v>
      </c>
      <c r="Q904" s="1859" t="s">
        <v>2140</v>
      </c>
      <c r="R904" s="1925" t="s">
        <v>2141</v>
      </c>
      <c r="S904" s="5123">
        <v>12915</v>
      </c>
      <c r="T904" s="5123">
        <v>12915</v>
      </c>
      <c r="U904" s="5123">
        <v>20294</v>
      </c>
      <c r="V904" s="5123">
        <v>512</v>
      </c>
      <c r="W904" s="5123">
        <v>512</v>
      </c>
      <c r="X904" s="5123">
        <v>1472</v>
      </c>
      <c r="Y904" s="5123">
        <v>8</v>
      </c>
      <c r="Z904" s="5123">
        <v>2</v>
      </c>
      <c r="AA904" s="1902" t="s">
        <v>2032</v>
      </c>
      <c r="AB904" s="1902" t="s">
        <v>2033</v>
      </c>
      <c r="AC904" s="1902" t="s">
        <v>2137</v>
      </c>
      <c r="AD904" s="3326" t="s">
        <v>2035</v>
      </c>
      <c r="AE904" s="3093"/>
      <c r="AF904" s="1924" t="s">
        <v>857</v>
      </c>
      <c r="AG904" s="1917"/>
      <c r="AH904" s="3256">
        <v>3978</v>
      </c>
      <c r="AI904" s="1917" t="s">
        <v>2137</v>
      </c>
      <c r="AJ904" s="1924" t="s">
        <v>854</v>
      </c>
      <c r="AK904" s="1917" t="s">
        <v>2142</v>
      </c>
      <c r="AL904" s="1905" t="s">
        <v>1135</v>
      </c>
      <c r="AM904" s="863" t="s">
        <v>1708</v>
      </c>
      <c r="AN904" s="1905" t="s">
        <v>858</v>
      </c>
      <c r="AO904" s="1905">
        <v>2</v>
      </c>
      <c r="AP904" s="1905" t="s">
        <v>859</v>
      </c>
      <c r="AQ904" s="1905">
        <v>2</v>
      </c>
      <c r="AR904" s="1905"/>
      <c r="AS904" s="1905"/>
      <c r="AT904" s="1905"/>
      <c r="AU904" s="1905"/>
      <c r="AV904" s="860"/>
      <c r="AW904" s="4559" t="s">
        <v>2468</v>
      </c>
      <c r="AX904" s="4559" t="s">
        <v>2471</v>
      </c>
      <c r="AY904" s="997"/>
      <c r="BC904" s="237"/>
      <c r="BD904" s="237"/>
      <c r="BE904" s="237"/>
      <c r="BF904" s="237"/>
      <c r="BG904" s="237"/>
      <c r="BH904" s="237"/>
      <c r="BI904" s="237"/>
      <c r="BJ904" s="237"/>
      <c r="BK904" s="237"/>
      <c r="BL904" s="237"/>
      <c r="BM904" s="237"/>
      <c r="BN904" s="237"/>
      <c r="BO904" s="237"/>
      <c r="BP904" s="237"/>
      <c r="BQ904" s="237"/>
      <c r="BR904" s="237"/>
      <c r="BS904" s="237"/>
      <c r="BT904" s="237"/>
      <c r="BU904" s="237"/>
      <c r="BV904" s="237"/>
      <c r="BW904" s="237"/>
      <c r="BX904" s="237"/>
      <c r="BY904" s="237"/>
      <c r="BZ904" s="237"/>
      <c r="CA904" s="237"/>
      <c r="CB904" s="237"/>
      <c r="CC904" s="237"/>
      <c r="CD904" s="237"/>
      <c r="CE904" s="237"/>
      <c r="CF904" s="237"/>
      <c r="CG904" s="237"/>
      <c r="CH904" s="237"/>
      <c r="CI904" s="237"/>
      <c r="CJ904" s="237"/>
      <c r="CK904" s="237"/>
      <c r="CL904" s="237"/>
      <c r="CM904" s="237"/>
      <c r="CN904" s="237"/>
      <c r="CO904" s="237"/>
    </row>
    <row r="905" spans="1:93">
      <c r="A905" s="5665"/>
      <c r="B905" s="4561"/>
      <c r="C905" s="5674"/>
      <c r="D905" s="4079"/>
      <c r="E905" s="4151"/>
      <c r="F905" s="4151"/>
      <c r="G905" s="1923"/>
      <c r="H905" s="1923"/>
      <c r="I905" s="1923"/>
      <c r="J905" s="1923"/>
      <c r="K905" s="1923"/>
      <c r="L905" s="1923"/>
      <c r="M905" s="1923"/>
      <c r="N905" s="1923"/>
      <c r="O905" s="1923"/>
      <c r="P905" s="1923"/>
      <c r="Q905" s="1862"/>
      <c r="R905" s="1923"/>
      <c r="S905" s="5120"/>
      <c r="T905" s="5120"/>
      <c r="U905" s="5120"/>
      <c r="V905" s="5120"/>
      <c r="W905" s="5120"/>
      <c r="X905" s="5120"/>
      <c r="Y905" s="5120"/>
      <c r="Z905" s="5120"/>
      <c r="AA905" s="1903"/>
      <c r="AB905" s="1903"/>
      <c r="AC905" s="1903"/>
      <c r="AD905" s="3326" t="s">
        <v>2035</v>
      </c>
      <c r="AE905" s="3093"/>
      <c r="AF905" s="1924" t="s">
        <v>857</v>
      </c>
      <c r="AG905" s="1917"/>
      <c r="AH905" s="3256">
        <v>3987</v>
      </c>
      <c r="AI905" s="1917" t="s">
        <v>2137</v>
      </c>
      <c r="AJ905" s="1924" t="s">
        <v>874</v>
      </c>
      <c r="AK905" s="1917" t="s">
        <v>2142</v>
      </c>
      <c r="AL905" s="122" t="s">
        <v>1158</v>
      </c>
      <c r="AM905" s="259" t="s">
        <v>341</v>
      </c>
      <c r="AN905" s="1905" t="s">
        <v>858</v>
      </c>
      <c r="AO905" s="1905">
        <v>4</v>
      </c>
      <c r="AP905" s="1905" t="s">
        <v>859</v>
      </c>
      <c r="AQ905" s="1905">
        <v>4</v>
      </c>
      <c r="AR905" s="1905">
        <v>6</v>
      </c>
      <c r="AS905" s="1905" t="s">
        <v>875</v>
      </c>
      <c r="AT905" s="1905" t="s">
        <v>859</v>
      </c>
      <c r="AU905" s="1905" t="s">
        <v>876</v>
      </c>
      <c r="AV905" s="860" t="s">
        <v>877</v>
      </c>
      <c r="AW905" s="4561"/>
      <c r="AX905" s="4561"/>
      <c r="AY905" s="998"/>
      <c r="BC905" s="237"/>
      <c r="BD905" s="237"/>
      <c r="BE905" s="237"/>
      <c r="BF905" s="237"/>
      <c r="BG905" s="237"/>
      <c r="BH905" s="237"/>
      <c r="BI905" s="237"/>
      <c r="BJ905" s="237"/>
      <c r="BK905" s="237"/>
      <c r="BL905" s="237"/>
      <c r="BM905" s="237"/>
      <c r="BN905" s="237"/>
      <c r="BO905" s="237"/>
      <c r="BP905" s="237"/>
      <c r="BQ905" s="237"/>
      <c r="BR905" s="237"/>
      <c r="BS905" s="237"/>
      <c r="BT905" s="237"/>
      <c r="BU905" s="237"/>
      <c r="BV905" s="237"/>
      <c r="BW905" s="237"/>
      <c r="BX905" s="237"/>
      <c r="BY905" s="237"/>
      <c r="BZ905" s="237"/>
      <c r="CA905" s="237"/>
      <c r="CB905" s="237"/>
      <c r="CC905" s="237"/>
      <c r="CD905" s="237"/>
      <c r="CE905" s="237"/>
      <c r="CF905" s="237"/>
      <c r="CG905" s="237"/>
      <c r="CH905" s="237"/>
      <c r="CI905" s="237"/>
      <c r="CJ905" s="237"/>
      <c r="CK905" s="237"/>
      <c r="CL905" s="237"/>
      <c r="CM905" s="237"/>
      <c r="CN905" s="237"/>
      <c r="CO905" s="237"/>
    </row>
    <row r="906" spans="1:93" ht="25.5" customHeight="1">
      <c r="A906" s="5663" t="s">
        <v>4471</v>
      </c>
      <c r="B906" s="4559" t="s">
        <v>2463</v>
      </c>
      <c r="C906" s="5672" t="s">
        <v>4446</v>
      </c>
      <c r="D906" s="4139" t="s">
        <v>4466</v>
      </c>
      <c r="E906" s="4150" t="s">
        <v>2165</v>
      </c>
      <c r="F906" s="4150" t="s">
        <v>4511</v>
      </c>
      <c r="G906" s="1847" t="s">
        <v>2028</v>
      </c>
      <c r="H906" s="1847" t="s">
        <v>2028</v>
      </c>
      <c r="I906" s="1847" t="s">
        <v>2029</v>
      </c>
      <c r="J906" s="1847" t="s">
        <v>2029</v>
      </c>
      <c r="K906" s="1847">
        <v>9</v>
      </c>
      <c r="L906" s="1847">
        <v>0</v>
      </c>
      <c r="M906" s="1847">
        <v>31</v>
      </c>
      <c r="N906" s="1847">
        <v>9</v>
      </c>
      <c r="O906" s="1847">
        <v>0</v>
      </c>
      <c r="P906" s="1847">
        <v>31</v>
      </c>
      <c r="Q906" s="1826" t="s">
        <v>2140</v>
      </c>
      <c r="R906" s="1847" t="s">
        <v>2141</v>
      </c>
      <c r="S906" s="5123">
        <v>15242</v>
      </c>
      <c r="T906" s="5123">
        <v>15242</v>
      </c>
      <c r="U906" s="5123">
        <v>22318</v>
      </c>
      <c r="V906" s="5123">
        <v>448</v>
      </c>
      <c r="W906" s="5123">
        <v>448</v>
      </c>
      <c r="X906" s="5123">
        <v>1472</v>
      </c>
      <c r="Y906" s="5123">
        <v>8</v>
      </c>
      <c r="Z906" s="5123">
        <v>2</v>
      </c>
      <c r="AA906" s="1841" t="s">
        <v>2032</v>
      </c>
      <c r="AB906" s="1841" t="s">
        <v>2033</v>
      </c>
      <c r="AC906" s="1841" t="s">
        <v>2137</v>
      </c>
      <c r="AD906" s="3326" t="s">
        <v>2035</v>
      </c>
      <c r="AE906" s="3093"/>
      <c r="AF906" s="1846" t="s">
        <v>857</v>
      </c>
      <c r="AG906" s="1844"/>
      <c r="AH906" s="3256">
        <v>3978</v>
      </c>
      <c r="AI906" s="1844" t="s">
        <v>2137</v>
      </c>
      <c r="AJ906" s="1846" t="s">
        <v>854</v>
      </c>
      <c r="AK906" s="1844" t="s">
        <v>2142</v>
      </c>
      <c r="AL906" s="1826" t="s">
        <v>1135</v>
      </c>
      <c r="AM906" s="863" t="s">
        <v>1708</v>
      </c>
      <c r="AN906" s="1842" t="s">
        <v>858</v>
      </c>
      <c r="AO906" s="1842">
        <v>2</v>
      </c>
      <c r="AP906" s="1842" t="s">
        <v>859</v>
      </c>
      <c r="AQ906" s="1842">
        <v>2</v>
      </c>
      <c r="AR906" s="1842"/>
      <c r="AS906" s="1842"/>
      <c r="AT906" s="1842"/>
      <c r="AU906" s="1842"/>
      <c r="AV906" s="860"/>
      <c r="AW906" s="4056" t="s">
        <v>2468</v>
      </c>
      <c r="AX906" s="4559" t="s">
        <v>2471</v>
      </c>
      <c r="AY906" s="997"/>
      <c r="AZ906" s="18"/>
      <c r="BA906" s="18"/>
      <c r="BB906" s="18"/>
      <c r="BC906" s="237"/>
      <c r="BD906" s="237"/>
      <c r="BE906" s="237"/>
      <c r="BF906" s="237"/>
      <c r="BG906" s="237"/>
      <c r="BH906" s="237"/>
      <c r="BI906" s="237"/>
      <c r="BJ906" s="237"/>
      <c r="BK906" s="237"/>
      <c r="BL906" s="237"/>
      <c r="BM906" s="237"/>
      <c r="BN906" s="237"/>
      <c r="BO906" s="237"/>
      <c r="BP906" s="237"/>
      <c r="BQ906" s="237"/>
      <c r="BR906" s="237"/>
      <c r="BS906" s="237"/>
      <c r="BT906" s="237"/>
      <c r="BU906" s="237"/>
      <c r="BV906" s="237"/>
      <c r="BW906" s="237"/>
      <c r="BX906" s="237"/>
      <c r="BY906" s="237"/>
      <c r="BZ906" s="237"/>
      <c r="CA906" s="237"/>
      <c r="CB906" s="237"/>
      <c r="CC906" s="237"/>
      <c r="CD906" s="237"/>
      <c r="CE906" s="237"/>
      <c r="CF906" s="237"/>
      <c r="CG906" s="237"/>
      <c r="CH906" s="237"/>
      <c r="CI906" s="237"/>
      <c r="CJ906" s="237"/>
      <c r="CK906" s="237"/>
      <c r="CL906" s="237"/>
      <c r="CM906" s="237"/>
      <c r="CN906" s="237"/>
      <c r="CO906" s="237"/>
    </row>
    <row r="907" spans="1:93">
      <c r="A907" s="5665"/>
      <c r="B907" s="4561"/>
      <c r="C907" s="5674"/>
      <c r="D907" s="4079"/>
      <c r="E907" s="4151"/>
      <c r="F907" s="4151"/>
      <c r="G907" s="1845"/>
      <c r="H907" s="1845"/>
      <c r="I907" s="1845"/>
      <c r="J907" s="1845"/>
      <c r="K907" s="1845"/>
      <c r="L907" s="1845"/>
      <c r="M907" s="1845"/>
      <c r="N907" s="1845"/>
      <c r="O907" s="1845"/>
      <c r="P907" s="1845"/>
      <c r="Q907" s="1828"/>
      <c r="R907" s="1845"/>
      <c r="S907" s="5120"/>
      <c r="T907" s="5120"/>
      <c r="U907" s="5120"/>
      <c r="V907" s="5120"/>
      <c r="W907" s="5120"/>
      <c r="X907" s="5120"/>
      <c r="Y907" s="5120"/>
      <c r="Z907" s="5120"/>
      <c r="AA907" s="1839"/>
      <c r="AB907" s="1839"/>
      <c r="AC907" s="1839"/>
      <c r="AD907" s="3326" t="s">
        <v>2035</v>
      </c>
      <c r="AE907" s="3093"/>
      <c r="AF907" s="1846" t="s">
        <v>857</v>
      </c>
      <c r="AG907" s="1844"/>
      <c r="AH907" s="3256">
        <v>3987</v>
      </c>
      <c r="AI907" s="1844" t="s">
        <v>2137</v>
      </c>
      <c r="AJ907" s="1846" t="s">
        <v>874</v>
      </c>
      <c r="AK907" s="1844" t="s">
        <v>2142</v>
      </c>
      <c r="AL907" s="2729" t="s">
        <v>4470</v>
      </c>
      <c r="AM907" s="259" t="s">
        <v>341</v>
      </c>
      <c r="AN907" s="1842" t="s">
        <v>858</v>
      </c>
      <c r="AO907" s="1842">
        <v>2</v>
      </c>
      <c r="AP907" s="1842" t="s">
        <v>859</v>
      </c>
      <c r="AQ907" s="1842">
        <v>2</v>
      </c>
      <c r="AR907" s="1842">
        <v>6</v>
      </c>
      <c r="AS907" s="1842" t="s">
        <v>875</v>
      </c>
      <c r="AT907" s="1842" t="s">
        <v>859</v>
      </c>
      <c r="AU907" s="1842" t="s">
        <v>876</v>
      </c>
      <c r="AV907" s="860" t="s">
        <v>877</v>
      </c>
      <c r="AW907" s="4171"/>
      <c r="AX907" s="4561"/>
      <c r="AY907" s="998"/>
      <c r="AZ907" s="18"/>
      <c r="BA907" s="18"/>
      <c r="BB907" s="18"/>
      <c r="BC907" s="237"/>
      <c r="BD907" s="237"/>
      <c r="BE907" s="237"/>
      <c r="BF907" s="237"/>
      <c r="BG907" s="237"/>
      <c r="BH907" s="237"/>
      <c r="BI907" s="237"/>
      <c r="BJ907" s="237"/>
      <c r="BK907" s="237"/>
      <c r="BL907" s="237"/>
      <c r="BM907" s="237"/>
      <c r="BN907" s="237"/>
      <c r="BO907" s="237"/>
      <c r="BP907" s="237"/>
      <c r="BQ907" s="237"/>
      <c r="BR907" s="237"/>
      <c r="BS907" s="237"/>
      <c r="BT907" s="237"/>
      <c r="BU907" s="237"/>
      <c r="BV907" s="237"/>
      <c r="BW907" s="237"/>
      <c r="BX907" s="237"/>
      <c r="BY907" s="237"/>
      <c r="BZ907" s="237"/>
      <c r="CA907" s="237"/>
      <c r="CB907" s="237"/>
      <c r="CC907" s="237"/>
      <c r="CD907" s="237"/>
      <c r="CE907" s="237"/>
      <c r="CF907" s="237"/>
      <c r="CG907" s="237"/>
      <c r="CH907" s="237"/>
      <c r="CI907" s="237"/>
      <c r="CJ907" s="237"/>
      <c r="CK907" s="237"/>
      <c r="CL907" s="237"/>
      <c r="CM907" s="237"/>
      <c r="CN907" s="237"/>
      <c r="CO907" s="237"/>
    </row>
    <row r="908" spans="1:93" ht="27" customHeight="1">
      <c r="A908" s="5663" t="s">
        <v>4103</v>
      </c>
      <c r="B908" s="4559" t="s">
        <v>2463</v>
      </c>
      <c r="C908" s="5672" t="s">
        <v>3790</v>
      </c>
      <c r="D908" s="4139" t="s">
        <v>2749</v>
      </c>
      <c r="E908" s="4150" t="s">
        <v>2144</v>
      </c>
      <c r="F908" s="4150" t="s">
        <v>2760</v>
      </c>
      <c r="G908" s="1041" t="s">
        <v>2028</v>
      </c>
      <c r="H908" s="1041" t="s">
        <v>2028</v>
      </c>
      <c r="I908" s="1041" t="s">
        <v>2029</v>
      </c>
      <c r="J908" s="1041" t="s">
        <v>2029</v>
      </c>
      <c r="K908" s="1041">
        <v>6</v>
      </c>
      <c r="L908" s="1041">
        <v>0</v>
      </c>
      <c r="M908" s="1041">
        <v>31</v>
      </c>
      <c r="N908" s="1041">
        <v>6</v>
      </c>
      <c r="O908" s="1041">
        <v>0</v>
      </c>
      <c r="P908" s="1041">
        <v>31</v>
      </c>
      <c r="Q908" s="1022" t="s">
        <v>2140</v>
      </c>
      <c r="R908" s="1041" t="s">
        <v>2141</v>
      </c>
      <c r="S908" s="5123">
        <v>5163</v>
      </c>
      <c r="T908" s="5123">
        <v>5163</v>
      </c>
      <c r="U908" s="5123">
        <v>12542</v>
      </c>
      <c r="V908" s="5123">
        <v>512</v>
      </c>
      <c r="W908" s="5123">
        <v>512</v>
      </c>
      <c r="X908" s="5123">
        <v>1472</v>
      </c>
      <c r="Y908" s="5123">
        <v>4</v>
      </c>
      <c r="Z908" s="5123">
        <v>2</v>
      </c>
      <c r="AA908" s="1033" t="s">
        <v>2032</v>
      </c>
      <c r="AB908" s="1033" t="s">
        <v>2033</v>
      </c>
      <c r="AC908" s="1033" t="s">
        <v>2137</v>
      </c>
      <c r="AD908" s="3326" t="s">
        <v>2035</v>
      </c>
      <c r="AE908" s="3093"/>
      <c r="AF908" s="1045" t="s">
        <v>857</v>
      </c>
      <c r="AG908" s="1038"/>
      <c r="AH908" s="3256">
        <v>3978</v>
      </c>
      <c r="AI908" s="1038" t="s">
        <v>2137</v>
      </c>
      <c r="AJ908" s="1045" t="s">
        <v>854</v>
      </c>
      <c r="AK908" s="1038" t="s">
        <v>2142</v>
      </c>
      <c r="AL908" s="1022" t="s">
        <v>1135</v>
      </c>
      <c r="AM908" s="863" t="s">
        <v>1708</v>
      </c>
      <c r="AN908" s="1034" t="s">
        <v>858</v>
      </c>
      <c r="AO908" s="1034">
        <v>2</v>
      </c>
      <c r="AP908" s="1034" t="s">
        <v>859</v>
      </c>
      <c r="AQ908" s="1034">
        <v>2</v>
      </c>
      <c r="AR908" s="1034"/>
      <c r="AS908" s="1034"/>
      <c r="AT908" s="1034"/>
      <c r="AU908" s="1034"/>
      <c r="AV908" s="860"/>
      <c r="AW908" s="4056" t="s">
        <v>2466</v>
      </c>
      <c r="AX908" s="4559" t="s">
        <v>2471</v>
      </c>
      <c r="AY908" s="997"/>
      <c r="BC908" s="237"/>
      <c r="BD908" s="237"/>
      <c r="BE908" s="237"/>
      <c r="BF908" s="237"/>
      <c r="BG908" s="237"/>
      <c r="BH908" s="237"/>
      <c r="BI908" s="237"/>
      <c r="BJ908" s="237"/>
      <c r="BK908" s="237"/>
      <c r="BL908" s="237"/>
      <c r="BM908" s="237"/>
      <c r="BN908" s="237"/>
      <c r="BO908" s="237"/>
      <c r="BP908" s="237"/>
      <c r="BQ908" s="237"/>
      <c r="BR908" s="237"/>
      <c r="BS908" s="237"/>
      <c r="BT908" s="237"/>
      <c r="BU908" s="237"/>
      <c r="BV908" s="237"/>
      <c r="BW908" s="237"/>
      <c r="BX908" s="237"/>
      <c r="BY908" s="237"/>
      <c r="BZ908" s="237"/>
      <c r="CA908" s="237"/>
      <c r="CB908" s="237"/>
      <c r="CC908" s="237"/>
      <c r="CD908" s="237"/>
      <c r="CE908" s="237"/>
      <c r="CF908" s="237"/>
      <c r="CG908" s="237"/>
      <c r="CH908" s="237"/>
      <c r="CI908" s="237"/>
      <c r="CJ908" s="237"/>
      <c r="CK908" s="237"/>
      <c r="CL908" s="237"/>
      <c r="CM908" s="237"/>
      <c r="CN908" s="237"/>
      <c r="CO908" s="237"/>
    </row>
    <row r="909" spans="1:93">
      <c r="A909" s="5664"/>
      <c r="B909" s="4561"/>
      <c r="C909" s="5674"/>
      <c r="D909" s="4079"/>
      <c r="E909" s="4151"/>
      <c r="F909" s="4151"/>
      <c r="G909" s="1044"/>
      <c r="H909" s="1044"/>
      <c r="I909" s="1044"/>
      <c r="J909" s="1044"/>
      <c r="K909" s="1044"/>
      <c r="L909" s="1044"/>
      <c r="M909" s="1044"/>
      <c r="N909" s="1044"/>
      <c r="O909" s="1044"/>
      <c r="P909" s="1044"/>
      <c r="Q909" s="1024"/>
      <c r="R909" s="1044"/>
      <c r="S909" s="5120"/>
      <c r="T909" s="5120"/>
      <c r="U909" s="5120"/>
      <c r="V909" s="5120"/>
      <c r="W909" s="5120"/>
      <c r="X909" s="5120"/>
      <c r="Y909" s="5120"/>
      <c r="Z909" s="5120"/>
      <c r="AA909" s="1032"/>
      <c r="AB909" s="1032"/>
      <c r="AC909" s="1032"/>
      <c r="AD909" s="3326" t="s">
        <v>2035</v>
      </c>
      <c r="AE909" s="3093"/>
      <c r="AF909" s="1045" t="s">
        <v>857</v>
      </c>
      <c r="AG909" s="1038"/>
      <c r="AH909" s="3256">
        <v>3999</v>
      </c>
      <c r="AI909" s="1038" t="s">
        <v>2137</v>
      </c>
      <c r="AJ909" s="1045" t="s">
        <v>868</v>
      </c>
      <c r="AK909" s="1038" t="s">
        <v>2142</v>
      </c>
      <c r="AL909" s="1045" t="s">
        <v>869</v>
      </c>
      <c r="AM909" s="259" t="s">
        <v>869</v>
      </c>
      <c r="AN909" s="1034" t="s">
        <v>858</v>
      </c>
      <c r="AO909" s="1034">
        <v>2</v>
      </c>
      <c r="AP909" s="1034" t="s">
        <v>859</v>
      </c>
      <c r="AQ909" s="1034">
        <v>2</v>
      </c>
      <c r="AR909" s="1034"/>
      <c r="AS909" s="1034"/>
      <c r="AT909" s="1034"/>
      <c r="AU909" s="1034"/>
      <c r="AV909" s="860"/>
      <c r="AW909" s="4171"/>
      <c r="AX909" s="4561"/>
      <c r="AY909" s="998"/>
      <c r="BC909" s="237"/>
      <c r="BD909" s="237"/>
      <c r="BE909" s="237"/>
      <c r="BF909" s="237"/>
      <c r="BG909" s="237"/>
      <c r="BH909" s="237"/>
      <c r="BI909" s="237"/>
      <c r="BJ909" s="237"/>
      <c r="BK909" s="237"/>
      <c r="BL909" s="237"/>
      <c r="BM909" s="237"/>
      <c r="BN909" s="237"/>
      <c r="BO909" s="237"/>
      <c r="BP909" s="237"/>
      <c r="BQ909" s="237"/>
      <c r="BR909" s="237"/>
      <c r="BS909" s="237"/>
      <c r="BT909" s="237"/>
      <c r="BU909" s="237"/>
      <c r="BV909" s="237"/>
      <c r="BW909" s="237"/>
      <c r="BX909" s="237"/>
      <c r="BY909" s="237"/>
      <c r="BZ909" s="237"/>
      <c r="CA909" s="237"/>
      <c r="CB909" s="237"/>
      <c r="CC909" s="237"/>
      <c r="CD909" s="237"/>
      <c r="CE909" s="237"/>
      <c r="CF909" s="237"/>
      <c r="CG909" s="237"/>
      <c r="CH909" s="237"/>
      <c r="CI909" s="237"/>
      <c r="CJ909" s="237"/>
      <c r="CK909" s="237"/>
      <c r="CL909" s="237"/>
      <c r="CM909" s="237"/>
      <c r="CN909" s="237"/>
      <c r="CO909" s="237"/>
    </row>
    <row r="910" spans="1:93" ht="25.5" customHeight="1">
      <c r="A910" s="5664"/>
      <c r="B910" s="4559" t="s">
        <v>2463</v>
      </c>
      <c r="C910" s="5672" t="s">
        <v>3791</v>
      </c>
      <c r="D910" s="4139" t="s">
        <v>2761</v>
      </c>
      <c r="E910" s="4150" t="s">
        <v>2144</v>
      </c>
      <c r="F910" s="4150" t="s">
        <v>2762</v>
      </c>
      <c r="G910" s="3806" t="s">
        <v>2028</v>
      </c>
      <c r="H910" s="3806" t="s">
        <v>2028</v>
      </c>
      <c r="I910" s="3806" t="s">
        <v>2029</v>
      </c>
      <c r="J910" s="3806" t="s">
        <v>2029</v>
      </c>
      <c r="K910" s="3743">
        <v>6</v>
      </c>
      <c r="L910" s="3743">
        <v>0</v>
      </c>
      <c r="M910" s="3743">
        <v>31</v>
      </c>
      <c r="N910" s="3743">
        <v>6</v>
      </c>
      <c r="O910" s="3743">
        <v>0</v>
      </c>
      <c r="P910" s="3743">
        <v>31</v>
      </c>
      <c r="Q910" s="1022" t="s">
        <v>2140</v>
      </c>
      <c r="R910" s="3806" t="s">
        <v>2141</v>
      </c>
      <c r="S910" s="5123">
        <v>12543</v>
      </c>
      <c r="T910" s="5123">
        <v>12543</v>
      </c>
      <c r="U910" s="5123">
        <v>23968</v>
      </c>
      <c r="V910" s="5123">
        <v>512</v>
      </c>
      <c r="W910" s="5123">
        <v>512</v>
      </c>
      <c r="X910" s="5123">
        <v>1472</v>
      </c>
      <c r="Y910" s="5123">
        <v>4</v>
      </c>
      <c r="Z910" s="5123">
        <v>2</v>
      </c>
      <c r="AA910" s="5123" t="s">
        <v>2032</v>
      </c>
      <c r="AB910" s="5123" t="s">
        <v>2033</v>
      </c>
      <c r="AC910" s="5123" t="s">
        <v>2137</v>
      </c>
      <c r="AD910" s="3326" t="s">
        <v>2035</v>
      </c>
      <c r="AE910" s="3093"/>
      <c r="AF910" s="1045" t="s">
        <v>857</v>
      </c>
      <c r="AG910" s="1038"/>
      <c r="AH910" s="3256">
        <v>3978</v>
      </c>
      <c r="AI910" s="1038" t="s">
        <v>2137</v>
      </c>
      <c r="AJ910" s="1045" t="s">
        <v>854</v>
      </c>
      <c r="AK910" s="1038" t="s">
        <v>2142</v>
      </c>
      <c r="AL910" s="1045" t="s">
        <v>866</v>
      </c>
      <c r="AM910" s="1038" t="s">
        <v>1708</v>
      </c>
      <c r="AN910" s="1034" t="s">
        <v>858</v>
      </c>
      <c r="AO910" s="1034">
        <v>2</v>
      </c>
      <c r="AP910" s="1034" t="s">
        <v>859</v>
      </c>
      <c r="AQ910" s="1034">
        <v>2</v>
      </c>
      <c r="AR910" s="1034"/>
      <c r="AS910" s="1034"/>
      <c r="AT910" s="1034"/>
      <c r="AU910" s="1034"/>
      <c r="AV910" s="860"/>
      <c r="AW910" s="4559" t="s">
        <v>2468</v>
      </c>
      <c r="AX910" s="4559" t="s">
        <v>2471</v>
      </c>
      <c r="AY910" s="4559"/>
      <c r="BC910" s="237"/>
      <c r="BD910" s="237"/>
      <c r="BE910" s="237"/>
      <c r="BF910" s="237"/>
      <c r="BG910" s="237"/>
      <c r="BH910" s="237"/>
      <c r="BI910" s="237"/>
      <c r="BJ910" s="237"/>
      <c r="BK910" s="237"/>
      <c r="BL910" s="237"/>
      <c r="BM910" s="237"/>
      <c r="BN910" s="237"/>
      <c r="BO910" s="237"/>
      <c r="BP910" s="237"/>
      <c r="BQ910" s="237"/>
      <c r="BR910" s="237"/>
      <c r="BS910" s="237"/>
      <c r="BT910" s="237"/>
      <c r="BU910" s="237"/>
      <c r="BV910" s="237"/>
      <c r="BW910" s="237"/>
      <c r="BX910" s="237"/>
      <c r="BY910" s="237"/>
      <c r="BZ910" s="237"/>
      <c r="CA910" s="237"/>
      <c r="CB910" s="237"/>
      <c r="CC910" s="237"/>
      <c r="CD910" s="237"/>
      <c r="CE910" s="237"/>
      <c r="CF910" s="237"/>
      <c r="CG910" s="237"/>
      <c r="CH910" s="237"/>
      <c r="CI910" s="237"/>
      <c r="CJ910" s="237"/>
      <c r="CK910" s="237"/>
      <c r="CL910" s="237"/>
      <c r="CM910" s="237"/>
      <c r="CN910" s="237"/>
      <c r="CO910" s="237"/>
    </row>
    <row r="911" spans="1:93">
      <c r="A911" s="5664"/>
      <c r="B911" s="4561"/>
      <c r="C911" s="5674"/>
      <c r="D911" s="4079"/>
      <c r="E911" s="4151"/>
      <c r="F911" s="4151"/>
      <c r="G911" s="3811"/>
      <c r="H911" s="3811"/>
      <c r="I911" s="3811"/>
      <c r="J911" s="3811"/>
      <c r="K911" s="3706"/>
      <c r="L911" s="3706"/>
      <c r="M911" s="3706"/>
      <c r="N911" s="3706"/>
      <c r="O911" s="3706"/>
      <c r="P911" s="3706"/>
      <c r="Q911" s="1024"/>
      <c r="R911" s="3811"/>
      <c r="S911" s="5120"/>
      <c r="T911" s="5120"/>
      <c r="U911" s="5120"/>
      <c r="V911" s="5120"/>
      <c r="W911" s="5120"/>
      <c r="X911" s="5120"/>
      <c r="Y911" s="5120"/>
      <c r="Z911" s="5120"/>
      <c r="AA911" s="5120"/>
      <c r="AB911" s="5120"/>
      <c r="AC911" s="5120"/>
      <c r="AD911" s="3326" t="s">
        <v>2035</v>
      </c>
      <c r="AE911" s="3093"/>
      <c r="AF911" s="1045" t="s">
        <v>857</v>
      </c>
      <c r="AG911" s="1038"/>
      <c r="AH911" s="3256">
        <v>1405</v>
      </c>
      <c r="AI911" s="1038" t="s">
        <v>2137</v>
      </c>
      <c r="AJ911" s="1045" t="s">
        <v>868</v>
      </c>
      <c r="AK911" s="1038" t="s">
        <v>2142</v>
      </c>
      <c r="AL911" s="1045" t="s">
        <v>869</v>
      </c>
      <c r="AM911" s="259" t="s">
        <v>869</v>
      </c>
      <c r="AN911" s="1034" t="s">
        <v>858</v>
      </c>
      <c r="AO911" s="1034">
        <v>2</v>
      </c>
      <c r="AP911" s="1034" t="s">
        <v>859</v>
      </c>
      <c r="AQ911" s="1034">
        <v>2</v>
      </c>
      <c r="AR911" s="1034"/>
      <c r="AS911" s="1034"/>
      <c r="AT911" s="1034"/>
      <c r="AU911" s="1034"/>
      <c r="AV911" s="860"/>
      <c r="AW911" s="4561"/>
      <c r="AX911" s="4561"/>
      <c r="AY911" s="4561"/>
      <c r="BC911" s="237"/>
      <c r="BD911" s="237"/>
      <c r="BE911" s="237"/>
      <c r="BF911" s="237"/>
      <c r="BG911" s="237"/>
      <c r="BH911" s="237"/>
      <c r="BI911" s="237"/>
      <c r="BJ911" s="237"/>
      <c r="BK911" s="237"/>
      <c r="BL911" s="237"/>
      <c r="BM911" s="237"/>
      <c r="BN911" s="237"/>
      <c r="BO911" s="237"/>
      <c r="BP911" s="237"/>
      <c r="BQ911" s="237"/>
      <c r="BR911" s="237"/>
      <c r="BS911" s="237"/>
      <c r="BT911" s="237"/>
      <c r="BU911" s="237"/>
      <c r="BV911" s="237"/>
      <c r="BW911" s="237"/>
      <c r="BX911" s="237"/>
      <c r="BY911" s="237"/>
      <c r="BZ911" s="237"/>
      <c r="CA911" s="237"/>
      <c r="CB911" s="237"/>
      <c r="CC911" s="237"/>
      <c r="CD911" s="237"/>
      <c r="CE911" s="237"/>
      <c r="CF911" s="237"/>
      <c r="CG911" s="237"/>
      <c r="CH911" s="237"/>
      <c r="CI911" s="237"/>
      <c r="CJ911" s="237"/>
      <c r="CK911" s="237"/>
      <c r="CL911" s="237"/>
      <c r="CM911" s="237"/>
      <c r="CN911" s="237"/>
      <c r="CO911" s="237"/>
    </row>
    <row r="912" spans="1:93" ht="27" customHeight="1">
      <c r="A912" s="5664"/>
      <c r="B912" s="4559" t="s">
        <v>2463</v>
      </c>
      <c r="C912" s="5672" t="s">
        <v>3807</v>
      </c>
      <c r="D912" s="4139" t="s">
        <v>4190</v>
      </c>
      <c r="E912" s="4150" t="s">
        <v>2144</v>
      </c>
      <c r="F912" s="4150" t="s">
        <v>4227</v>
      </c>
      <c r="G912" s="1564" t="s">
        <v>2028</v>
      </c>
      <c r="H912" s="1564" t="s">
        <v>2028</v>
      </c>
      <c r="I912" s="1564" t="s">
        <v>2029</v>
      </c>
      <c r="J912" s="1564" t="s">
        <v>2029</v>
      </c>
      <c r="K912" s="1564">
        <v>6</v>
      </c>
      <c r="L912" s="1564">
        <v>0</v>
      </c>
      <c r="M912" s="1564">
        <v>31</v>
      </c>
      <c r="N912" s="1564">
        <v>6</v>
      </c>
      <c r="O912" s="1564">
        <v>0</v>
      </c>
      <c r="P912" s="1564">
        <v>31</v>
      </c>
      <c r="Q912" s="1540" t="s">
        <v>2140</v>
      </c>
      <c r="R912" s="1564" t="s">
        <v>2141</v>
      </c>
      <c r="S912" s="5123">
        <v>5292</v>
      </c>
      <c r="T912" s="5123">
        <v>5292</v>
      </c>
      <c r="U912" s="5123">
        <v>12670</v>
      </c>
      <c r="V912" s="5123">
        <v>512</v>
      </c>
      <c r="W912" s="5123">
        <v>512</v>
      </c>
      <c r="X912" s="5123">
        <v>1600</v>
      </c>
      <c r="Y912" s="5123">
        <v>4</v>
      </c>
      <c r="Z912" s="5123">
        <v>2</v>
      </c>
      <c r="AA912" s="1554" t="s">
        <v>2032</v>
      </c>
      <c r="AB912" s="1554" t="s">
        <v>2033</v>
      </c>
      <c r="AC912" s="1554" t="s">
        <v>2137</v>
      </c>
      <c r="AD912" s="3326" t="s">
        <v>2035</v>
      </c>
      <c r="AE912" s="3093"/>
      <c r="AF912" s="1565" t="s">
        <v>857</v>
      </c>
      <c r="AG912" s="1557"/>
      <c r="AH912" s="3256">
        <v>3978</v>
      </c>
      <c r="AI912" s="1557" t="s">
        <v>2137</v>
      </c>
      <c r="AJ912" s="1565" t="s">
        <v>854</v>
      </c>
      <c r="AK912" s="1557" t="s">
        <v>2142</v>
      </c>
      <c r="AL912" s="1540" t="s">
        <v>1135</v>
      </c>
      <c r="AM912" s="863" t="s">
        <v>1708</v>
      </c>
      <c r="AN912" s="1553" t="s">
        <v>858</v>
      </c>
      <c r="AO912" s="1553">
        <v>2</v>
      </c>
      <c r="AP912" s="1553" t="s">
        <v>859</v>
      </c>
      <c r="AQ912" s="1553">
        <v>2</v>
      </c>
      <c r="AR912" s="1553"/>
      <c r="AS912" s="1553"/>
      <c r="AT912" s="1553"/>
      <c r="AU912" s="1553"/>
      <c r="AV912" s="860"/>
      <c r="AW912" s="4056" t="s">
        <v>2466</v>
      </c>
      <c r="AX912" s="4559" t="s">
        <v>2471</v>
      </c>
      <c r="AY912" s="997"/>
      <c r="BC912" s="237"/>
      <c r="BD912" s="237"/>
      <c r="BE912" s="237"/>
      <c r="BF912" s="237"/>
      <c r="BG912" s="237"/>
      <c r="BH912" s="237"/>
      <c r="BI912" s="237"/>
      <c r="BJ912" s="237"/>
      <c r="BK912" s="237"/>
      <c r="BL912" s="237"/>
      <c r="BM912" s="237"/>
      <c r="BN912" s="237"/>
      <c r="BO912" s="237"/>
      <c r="BP912" s="237"/>
      <c r="BQ912" s="237"/>
      <c r="BR912" s="237"/>
      <c r="BS912" s="237"/>
      <c r="BT912" s="237"/>
      <c r="BU912" s="237"/>
      <c r="BV912" s="237"/>
      <c r="BW912" s="237"/>
      <c r="BX912" s="237"/>
      <c r="BY912" s="237"/>
      <c r="BZ912" s="237"/>
      <c r="CA912" s="237"/>
      <c r="CB912" s="237"/>
      <c r="CC912" s="237"/>
      <c r="CD912" s="237"/>
      <c r="CE912" s="237"/>
      <c r="CF912" s="237"/>
      <c r="CG912" s="237"/>
      <c r="CH912" s="237"/>
      <c r="CI912" s="237"/>
      <c r="CJ912" s="237"/>
      <c r="CK912" s="237"/>
      <c r="CL912" s="237"/>
      <c r="CM912" s="237"/>
      <c r="CN912" s="237"/>
      <c r="CO912" s="237"/>
    </row>
    <row r="913" spans="1:93">
      <c r="A913" s="5664"/>
      <c r="B913" s="4561"/>
      <c r="C913" s="5674"/>
      <c r="D913" s="4079"/>
      <c r="E913" s="4151"/>
      <c r="F913" s="4151"/>
      <c r="G913" s="1563"/>
      <c r="H913" s="1563"/>
      <c r="I913" s="1563"/>
      <c r="J913" s="1563"/>
      <c r="K913" s="1563"/>
      <c r="L913" s="1563"/>
      <c r="M913" s="1563"/>
      <c r="N913" s="1563"/>
      <c r="O913" s="1563"/>
      <c r="P913" s="1563"/>
      <c r="Q913" s="1542"/>
      <c r="R913" s="1563"/>
      <c r="S913" s="5120"/>
      <c r="T913" s="5120"/>
      <c r="U913" s="5120"/>
      <c r="V913" s="5120"/>
      <c r="W913" s="5120"/>
      <c r="X913" s="5120"/>
      <c r="Y913" s="5120"/>
      <c r="Z913" s="5120"/>
      <c r="AA913" s="1552"/>
      <c r="AB913" s="1552"/>
      <c r="AC913" s="1552"/>
      <c r="AD913" s="3326" t="s">
        <v>2035</v>
      </c>
      <c r="AE913" s="3093"/>
      <c r="AF913" s="1565" t="s">
        <v>857</v>
      </c>
      <c r="AG913" s="1557"/>
      <c r="AH913" s="3256">
        <v>3999</v>
      </c>
      <c r="AI913" s="1557" t="s">
        <v>2137</v>
      </c>
      <c r="AJ913" s="1565" t="s">
        <v>868</v>
      </c>
      <c r="AK913" s="1557" t="s">
        <v>2142</v>
      </c>
      <c r="AL913" s="1774" t="s">
        <v>3521</v>
      </c>
      <c r="AM913" s="1774" t="s">
        <v>3521</v>
      </c>
      <c r="AN913" s="1751" t="s">
        <v>858</v>
      </c>
      <c r="AO913" s="1751">
        <v>8</v>
      </c>
      <c r="AP913" s="1751" t="s">
        <v>859</v>
      </c>
      <c r="AQ913" s="1751">
        <v>8</v>
      </c>
      <c r="AR913" s="1553"/>
      <c r="AS913" s="1553"/>
      <c r="AT913" s="1553"/>
      <c r="AU913" s="1553"/>
      <c r="AV913" s="860"/>
      <c r="AW913" s="4171"/>
      <c r="AX913" s="4561"/>
      <c r="AY913" s="998"/>
      <c r="BC913" s="237"/>
      <c r="BD913" s="237"/>
      <c r="BE913" s="237"/>
      <c r="BF913" s="237"/>
      <c r="BG913" s="237"/>
      <c r="BH913" s="237"/>
      <c r="BI913" s="237"/>
      <c r="BJ913" s="237"/>
      <c r="BK913" s="237"/>
      <c r="BL913" s="237"/>
      <c r="BM913" s="237"/>
      <c r="BN913" s="237"/>
      <c r="BO913" s="237"/>
      <c r="BP913" s="237"/>
      <c r="BQ913" s="237"/>
      <c r="BR913" s="237"/>
      <c r="BS913" s="237"/>
      <c r="BT913" s="237"/>
      <c r="BU913" s="237"/>
      <c r="BV913" s="237"/>
      <c r="BW913" s="237"/>
      <c r="BX913" s="237"/>
      <c r="BY913" s="237"/>
      <c r="BZ913" s="237"/>
      <c r="CA913" s="237"/>
      <c r="CB913" s="237"/>
      <c r="CC913" s="237"/>
      <c r="CD913" s="237"/>
      <c r="CE913" s="237"/>
      <c r="CF913" s="237"/>
      <c r="CG913" s="237"/>
      <c r="CH913" s="237"/>
      <c r="CI913" s="237"/>
      <c r="CJ913" s="237"/>
      <c r="CK913" s="237"/>
      <c r="CL913" s="237"/>
      <c r="CM913" s="237"/>
      <c r="CN913" s="237"/>
      <c r="CO913" s="237"/>
    </row>
    <row r="914" spans="1:93" ht="25.5" customHeight="1">
      <c r="A914" s="5664"/>
      <c r="B914" s="4559" t="s">
        <v>2463</v>
      </c>
      <c r="C914" s="5672" t="s">
        <v>3808</v>
      </c>
      <c r="D914" s="4139" t="s">
        <v>4191</v>
      </c>
      <c r="E914" s="4150" t="s">
        <v>2144</v>
      </c>
      <c r="F914" s="4150" t="s">
        <v>4228</v>
      </c>
      <c r="G914" s="3806" t="s">
        <v>2028</v>
      </c>
      <c r="H914" s="3806" t="s">
        <v>2028</v>
      </c>
      <c r="I914" s="3806" t="s">
        <v>2029</v>
      </c>
      <c r="J914" s="3806" t="s">
        <v>2029</v>
      </c>
      <c r="K914" s="3743">
        <v>6</v>
      </c>
      <c r="L914" s="3743">
        <v>0</v>
      </c>
      <c r="M914" s="3743">
        <v>31</v>
      </c>
      <c r="N914" s="3743">
        <v>6</v>
      </c>
      <c r="O914" s="3743">
        <v>0</v>
      </c>
      <c r="P914" s="3743">
        <v>31</v>
      </c>
      <c r="Q914" s="1540" t="s">
        <v>2140</v>
      </c>
      <c r="R914" s="3806" t="s">
        <v>2141</v>
      </c>
      <c r="S914" s="5123">
        <v>12671</v>
      </c>
      <c r="T914" s="5123">
        <v>12671</v>
      </c>
      <c r="U914" s="5123">
        <v>24096</v>
      </c>
      <c r="V914" s="5123">
        <v>512</v>
      </c>
      <c r="W914" s="5123">
        <v>512</v>
      </c>
      <c r="X914" s="5123">
        <v>1600</v>
      </c>
      <c r="Y914" s="5123">
        <v>4</v>
      </c>
      <c r="Z914" s="5123">
        <v>2</v>
      </c>
      <c r="AA914" s="5123" t="s">
        <v>2032</v>
      </c>
      <c r="AB914" s="5123" t="s">
        <v>2033</v>
      </c>
      <c r="AC914" s="5123" t="s">
        <v>2137</v>
      </c>
      <c r="AD914" s="3326" t="s">
        <v>2035</v>
      </c>
      <c r="AE914" s="3093"/>
      <c r="AF914" s="1565" t="s">
        <v>857</v>
      </c>
      <c r="AG914" s="1557"/>
      <c r="AH914" s="3256">
        <v>3978</v>
      </c>
      <c r="AI914" s="1557" t="s">
        <v>2137</v>
      </c>
      <c r="AJ914" s="1565" t="s">
        <v>854</v>
      </c>
      <c r="AK914" s="1557" t="s">
        <v>2142</v>
      </c>
      <c r="AL914" s="1774" t="s">
        <v>866</v>
      </c>
      <c r="AM914" s="1760" t="s">
        <v>1708</v>
      </c>
      <c r="AN914" s="1751" t="s">
        <v>858</v>
      </c>
      <c r="AO914" s="1751">
        <v>2</v>
      </c>
      <c r="AP914" s="1751" t="s">
        <v>859</v>
      </c>
      <c r="AQ914" s="1751">
        <v>2</v>
      </c>
      <c r="AR914" s="1553"/>
      <c r="AS914" s="1553"/>
      <c r="AT914" s="1553"/>
      <c r="AU914" s="1553"/>
      <c r="AV914" s="860"/>
      <c r="AW914" s="4559" t="s">
        <v>2468</v>
      </c>
      <c r="AX914" s="4559" t="s">
        <v>2471</v>
      </c>
      <c r="AY914" s="4559"/>
      <c r="BC914" s="237"/>
      <c r="BD914" s="237"/>
      <c r="BE914" s="237"/>
      <c r="BF914" s="237"/>
      <c r="BG914" s="237"/>
      <c r="BH914" s="237"/>
      <c r="BI914" s="237"/>
      <c r="BJ914" s="237"/>
      <c r="BK914" s="237"/>
      <c r="BL914" s="237"/>
      <c r="BM914" s="237"/>
      <c r="BN914" s="237"/>
      <c r="BO914" s="237"/>
      <c r="BP914" s="237"/>
      <c r="BQ914" s="237"/>
      <c r="BR914" s="237"/>
      <c r="BS914" s="237"/>
      <c r="BT914" s="237"/>
      <c r="BU914" s="237"/>
      <c r="BV914" s="237"/>
      <c r="BW914" s="237"/>
      <c r="BX914" s="237"/>
      <c r="BY914" s="237"/>
      <c r="BZ914" s="237"/>
      <c r="CA914" s="237"/>
      <c r="CB914" s="237"/>
      <c r="CC914" s="237"/>
      <c r="CD914" s="237"/>
      <c r="CE914" s="237"/>
      <c r="CF914" s="237"/>
      <c r="CG914" s="237"/>
      <c r="CH914" s="237"/>
      <c r="CI914" s="237"/>
      <c r="CJ914" s="237"/>
      <c r="CK914" s="237"/>
      <c r="CL914" s="237"/>
      <c r="CM914" s="237"/>
      <c r="CN914" s="237"/>
      <c r="CO914" s="237"/>
    </row>
    <row r="915" spans="1:93">
      <c r="A915" s="5664"/>
      <c r="B915" s="4561"/>
      <c r="C915" s="5674"/>
      <c r="D915" s="4079"/>
      <c r="E915" s="4151"/>
      <c r="F915" s="4151"/>
      <c r="G915" s="3811"/>
      <c r="H915" s="3811"/>
      <c r="I915" s="3811"/>
      <c r="J915" s="3811"/>
      <c r="K915" s="3706"/>
      <c r="L915" s="3706"/>
      <c r="M915" s="3706"/>
      <c r="N915" s="3706"/>
      <c r="O915" s="3706"/>
      <c r="P915" s="3706"/>
      <c r="Q915" s="1542"/>
      <c r="R915" s="3811"/>
      <c r="S915" s="5120"/>
      <c r="T915" s="5120"/>
      <c r="U915" s="5120"/>
      <c r="V915" s="5120"/>
      <c r="W915" s="5120"/>
      <c r="X915" s="5120"/>
      <c r="Y915" s="5120"/>
      <c r="Z915" s="5120"/>
      <c r="AA915" s="5120"/>
      <c r="AB915" s="5120"/>
      <c r="AC915" s="5120"/>
      <c r="AD915" s="3326" t="s">
        <v>2035</v>
      </c>
      <c r="AE915" s="3093"/>
      <c r="AF915" s="1565" t="s">
        <v>857</v>
      </c>
      <c r="AG915" s="1557"/>
      <c r="AH915" s="3256">
        <v>3999</v>
      </c>
      <c r="AI915" s="1557" t="s">
        <v>2137</v>
      </c>
      <c r="AJ915" s="1565" t="s">
        <v>868</v>
      </c>
      <c r="AK915" s="1557" t="s">
        <v>2142</v>
      </c>
      <c r="AL915" s="1774" t="s">
        <v>3521</v>
      </c>
      <c r="AM915" s="1774" t="s">
        <v>3521</v>
      </c>
      <c r="AN915" s="1751" t="s">
        <v>858</v>
      </c>
      <c r="AO915" s="1751">
        <v>8</v>
      </c>
      <c r="AP915" s="1751" t="s">
        <v>859</v>
      </c>
      <c r="AQ915" s="1751">
        <v>8</v>
      </c>
      <c r="AR915" s="1553"/>
      <c r="AS915" s="1553"/>
      <c r="AT915" s="1553"/>
      <c r="AU915" s="1553"/>
      <c r="AV915" s="860"/>
      <c r="AW915" s="4561"/>
      <c r="AX915" s="4561"/>
      <c r="AY915" s="4561"/>
      <c r="BC915" s="237"/>
      <c r="BD915" s="237"/>
      <c r="BE915" s="237"/>
      <c r="BF915" s="237"/>
      <c r="BG915" s="237"/>
      <c r="BH915" s="237"/>
      <c r="BI915" s="237"/>
      <c r="BJ915" s="237"/>
      <c r="BK915" s="237"/>
      <c r="BL915" s="237"/>
      <c r="BM915" s="237"/>
      <c r="BN915" s="237"/>
      <c r="BO915" s="237"/>
      <c r="BP915" s="237"/>
      <c r="BQ915" s="237"/>
      <c r="BR915" s="237"/>
      <c r="BS915" s="237"/>
      <c r="BT915" s="237"/>
      <c r="BU915" s="237"/>
      <c r="BV915" s="237"/>
      <c r="BW915" s="237"/>
      <c r="BX915" s="237"/>
      <c r="BY915" s="237"/>
      <c r="BZ915" s="237"/>
      <c r="CA915" s="237"/>
      <c r="CB915" s="237"/>
      <c r="CC915" s="237"/>
      <c r="CD915" s="237"/>
      <c r="CE915" s="237"/>
      <c r="CF915" s="237"/>
      <c r="CG915" s="237"/>
      <c r="CH915" s="237"/>
      <c r="CI915" s="237"/>
      <c r="CJ915" s="237"/>
      <c r="CK915" s="237"/>
      <c r="CL915" s="237"/>
      <c r="CM915" s="237"/>
      <c r="CN915" s="237"/>
      <c r="CO915" s="237"/>
    </row>
    <row r="916" spans="1:93" ht="12.75" customHeight="1">
      <c r="A916" s="5664"/>
      <c r="B916" s="4560" t="s">
        <v>2463</v>
      </c>
      <c r="C916" s="5672" t="s">
        <v>3792</v>
      </c>
      <c r="D916" s="4167" t="s">
        <v>2763</v>
      </c>
      <c r="E916" s="4216" t="s">
        <v>2144</v>
      </c>
      <c r="F916" s="4216" t="s">
        <v>2764</v>
      </c>
      <c r="G916" s="999" t="s">
        <v>2028</v>
      </c>
      <c r="H916" s="999" t="s">
        <v>2028</v>
      </c>
      <c r="I916" s="999" t="s">
        <v>2029</v>
      </c>
      <c r="J916" s="999" t="s">
        <v>2029</v>
      </c>
      <c r="K916" s="999">
        <v>6</v>
      </c>
      <c r="L916" s="999">
        <v>0</v>
      </c>
      <c r="M916" s="999">
        <v>31</v>
      </c>
      <c r="N916" s="999">
        <v>6</v>
      </c>
      <c r="O916" s="999">
        <v>0</v>
      </c>
      <c r="P916" s="999">
        <v>31</v>
      </c>
      <c r="Q916" s="1023" t="s">
        <v>2140</v>
      </c>
      <c r="R916" s="999" t="s">
        <v>2141</v>
      </c>
      <c r="S916" s="5119">
        <v>5419</v>
      </c>
      <c r="T916" s="5119">
        <v>5419</v>
      </c>
      <c r="U916" s="5119">
        <v>12798</v>
      </c>
      <c r="V916" s="5119">
        <v>512</v>
      </c>
      <c r="W916" s="5119">
        <v>512</v>
      </c>
      <c r="X916" s="5119">
        <v>1728</v>
      </c>
      <c r="Y916" s="5123">
        <v>4</v>
      </c>
      <c r="Z916" s="5123">
        <v>2</v>
      </c>
      <c r="AA916" s="1031" t="s">
        <v>2032</v>
      </c>
      <c r="AB916" s="1031" t="s">
        <v>2033</v>
      </c>
      <c r="AC916" s="1031" t="s">
        <v>2137</v>
      </c>
      <c r="AD916" s="3322" t="s">
        <v>2035</v>
      </c>
      <c r="AE916" s="3087"/>
      <c r="AF916" s="1036" t="s">
        <v>857</v>
      </c>
      <c r="AG916" s="256"/>
      <c r="AH916" s="3238">
        <v>3978</v>
      </c>
      <c r="AI916" s="256" t="s">
        <v>2137</v>
      </c>
      <c r="AJ916" s="1036" t="s">
        <v>854</v>
      </c>
      <c r="AK916" s="256" t="s">
        <v>2142</v>
      </c>
      <c r="AL916" s="1657" t="s">
        <v>1135</v>
      </c>
      <c r="AM916" s="18" t="s">
        <v>1708</v>
      </c>
      <c r="AN916" s="1658" t="s">
        <v>858</v>
      </c>
      <c r="AO916" s="1658">
        <v>2</v>
      </c>
      <c r="AP916" s="1658" t="s">
        <v>859</v>
      </c>
      <c r="AQ916" s="1024">
        <v>2</v>
      </c>
      <c r="AR916" s="1024"/>
      <c r="AS916" s="1024"/>
      <c r="AT916" s="1024"/>
      <c r="AU916" s="1024"/>
      <c r="AV916" s="2997"/>
      <c r="AW916" s="4170" t="s">
        <v>2466</v>
      </c>
      <c r="AX916" s="4560" t="s">
        <v>2471</v>
      </c>
      <c r="AY916" s="1000"/>
      <c r="BC916" s="237"/>
      <c r="BD916" s="237"/>
      <c r="BE916" s="237"/>
      <c r="BF916" s="237"/>
      <c r="BG916" s="237"/>
      <c r="BH916" s="237"/>
      <c r="BI916" s="237"/>
      <c r="BJ916" s="237"/>
      <c r="BK916" s="237"/>
      <c r="BL916" s="237"/>
      <c r="BM916" s="237"/>
      <c r="BN916" s="237"/>
      <c r="BO916" s="237"/>
      <c r="BP916" s="237"/>
      <c r="BQ916" s="237"/>
      <c r="BR916" s="237"/>
      <c r="BS916" s="237"/>
      <c r="BT916" s="237"/>
      <c r="BU916" s="237"/>
      <c r="BV916" s="237"/>
      <c r="BW916" s="237"/>
      <c r="BX916" s="237"/>
      <c r="BY916" s="237"/>
      <c r="BZ916" s="237"/>
      <c r="CA916" s="237"/>
      <c r="CB916" s="237"/>
      <c r="CC916" s="237"/>
      <c r="CD916" s="237"/>
      <c r="CE916" s="237"/>
      <c r="CF916" s="237"/>
      <c r="CG916" s="237"/>
      <c r="CH916" s="237"/>
      <c r="CI916" s="237"/>
      <c r="CJ916" s="237"/>
      <c r="CK916" s="237"/>
      <c r="CL916" s="237"/>
      <c r="CM916" s="237"/>
      <c r="CN916" s="237"/>
      <c r="CO916" s="237"/>
    </row>
    <row r="917" spans="1:93">
      <c r="A917" s="5664"/>
      <c r="B917" s="4561"/>
      <c r="C917" s="5674"/>
      <c r="D917" s="4079"/>
      <c r="E917" s="4151"/>
      <c r="F917" s="4151"/>
      <c r="G917" s="999"/>
      <c r="H917" s="999"/>
      <c r="I917" s="999"/>
      <c r="J917" s="999"/>
      <c r="K917" s="999"/>
      <c r="L917" s="999"/>
      <c r="M917" s="999"/>
      <c r="N917" s="999"/>
      <c r="O917" s="999"/>
      <c r="P917" s="999"/>
      <c r="Q917" s="1023"/>
      <c r="R917" s="999"/>
      <c r="S917" s="5120"/>
      <c r="T917" s="5120"/>
      <c r="U917" s="5120"/>
      <c r="V917" s="5120"/>
      <c r="W917" s="5120"/>
      <c r="X917" s="5120"/>
      <c r="Y917" s="5120"/>
      <c r="Z917" s="5120"/>
      <c r="AA917" s="1031"/>
      <c r="AB917" s="1031"/>
      <c r="AC917" s="1031"/>
      <c r="AD917" s="3326" t="s">
        <v>2035</v>
      </c>
      <c r="AE917" s="3093"/>
      <c r="AF917" s="1045" t="s">
        <v>857</v>
      </c>
      <c r="AG917" s="1038"/>
      <c r="AH917" s="3256">
        <v>3999</v>
      </c>
      <c r="AI917" s="1038" t="s">
        <v>2137</v>
      </c>
      <c r="AJ917" s="1045" t="s">
        <v>868</v>
      </c>
      <c r="AK917" s="1038" t="s">
        <v>2142</v>
      </c>
      <c r="AL917" s="1774" t="s">
        <v>340</v>
      </c>
      <c r="AM917" s="259" t="s">
        <v>340</v>
      </c>
      <c r="AN917" s="1751" t="s">
        <v>858</v>
      </c>
      <c r="AO917" s="1751">
        <v>8</v>
      </c>
      <c r="AP917" s="1751" t="s">
        <v>859</v>
      </c>
      <c r="AQ917" s="1034">
        <v>8</v>
      </c>
      <c r="AR917" s="1034"/>
      <c r="AS917" s="1034"/>
      <c r="AT917" s="1034"/>
      <c r="AU917" s="1034"/>
      <c r="AV917" s="860"/>
      <c r="AW917" s="4171"/>
      <c r="AX917" s="4561"/>
      <c r="AY917" s="1000"/>
      <c r="BC917" s="237"/>
      <c r="BD917" s="237"/>
      <c r="BE917" s="237"/>
      <c r="BF917" s="237"/>
      <c r="BG917" s="237"/>
      <c r="BH917" s="237"/>
      <c r="BI917" s="237"/>
      <c r="BJ917" s="237"/>
      <c r="BK917" s="237"/>
      <c r="BL917" s="237"/>
      <c r="BM917" s="237"/>
      <c r="BN917" s="237"/>
      <c r="BO917" s="237"/>
      <c r="BP917" s="237"/>
      <c r="BQ917" s="237"/>
      <c r="BR917" s="237"/>
      <c r="BS917" s="237"/>
      <c r="BT917" s="237"/>
      <c r="BU917" s="237"/>
      <c r="BV917" s="237"/>
      <c r="BW917" s="237"/>
      <c r="BX917" s="237"/>
      <c r="BY917" s="237"/>
      <c r="BZ917" s="237"/>
      <c r="CA917" s="237"/>
      <c r="CB917" s="237"/>
      <c r="CC917" s="237"/>
      <c r="CD917" s="237"/>
      <c r="CE917" s="237"/>
      <c r="CF917" s="237"/>
      <c r="CG917" s="237"/>
      <c r="CH917" s="237"/>
      <c r="CI917" s="237"/>
      <c r="CJ917" s="237"/>
      <c r="CK917" s="237"/>
      <c r="CL917" s="237"/>
      <c r="CM917" s="237"/>
      <c r="CN917" s="237"/>
      <c r="CO917" s="237"/>
    </row>
    <row r="918" spans="1:93">
      <c r="A918" s="5664"/>
      <c r="B918" s="4559" t="s">
        <v>2463</v>
      </c>
      <c r="C918" s="5672" t="s">
        <v>3793</v>
      </c>
      <c r="D918" s="4139" t="s">
        <v>2765</v>
      </c>
      <c r="E918" s="4150" t="s">
        <v>2144</v>
      </c>
      <c r="F918" s="4150" t="s">
        <v>2766</v>
      </c>
      <c r="G918" s="1041" t="s">
        <v>2028</v>
      </c>
      <c r="H918" s="1041" t="s">
        <v>2028</v>
      </c>
      <c r="I918" s="1041" t="s">
        <v>2029</v>
      </c>
      <c r="J918" s="1041" t="s">
        <v>2029</v>
      </c>
      <c r="K918" s="1041">
        <v>6</v>
      </c>
      <c r="L918" s="1041">
        <v>0</v>
      </c>
      <c r="M918" s="1041">
        <v>12</v>
      </c>
      <c r="N918" s="1041">
        <v>6</v>
      </c>
      <c r="O918" s="1041">
        <v>0</v>
      </c>
      <c r="P918" s="1041">
        <v>13</v>
      </c>
      <c r="Q918" s="1023" t="s">
        <v>2140</v>
      </c>
      <c r="R918" s="1041" t="s">
        <v>2141</v>
      </c>
      <c r="S918" s="5123">
        <v>12799</v>
      </c>
      <c r="T918" s="5123">
        <v>12799</v>
      </c>
      <c r="U918" s="5123">
        <v>23968</v>
      </c>
      <c r="V918" s="5123">
        <v>512</v>
      </c>
      <c r="W918" s="5123">
        <v>512</v>
      </c>
      <c r="X918" s="5640">
        <v>1728</v>
      </c>
      <c r="Y918" s="5123">
        <v>4</v>
      </c>
      <c r="Z918" s="5123">
        <v>2</v>
      </c>
      <c r="AA918" s="1033" t="s">
        <v>2032</v>
      </c>
      <c r="AB918" s="1033" t="s">
        <v>2033</v>
      </c>
      <c r="AC918" s="1033" t="s">
        <v>2137</v>
      </c>
      <c r="AD918" s="3326" t="s">
        <v>2035</v>
      </c>
      <c r="AE918" s="3093"/>
      <c r="AF918" s="1045" t="s">
        <v>857</v>
      </c>
      <c r="AG918" s="1038"/>
      <c r="AH918" s="3256">
        <v>3978</v>
      </c>
      <c r="AI918" s="1038" t="s">
        <v>2137</v>
      </c>
      <c r="AJ918" s="1045" t="s">
        <v>854</v>
      </c>
      <c r="AK918" s="1038" t="s">
        <v>2142</v>
      </c>
      <c r="AL918" s="1774" t="s">
        <v>866</v>
      </c>
      <c r="AM918" s="1760" t="s">
        <v>1708</v>
      </c>
      <c r="AN918" s="1751" t="s">
        <v>858</v>
      </c>
      <c r="AO918" s="1751">
        <v>2</v>
      </c>
      <c r="AP918" s="1751" t="s">
        <v>859</v>
      </c>
      <c r="AQ918" s="1034">
        <v>2</v>
      </c>
      <c r="AR918" s="1034"/>
      <c r="AS918" s="1034"/>
      <c r="AT918" s="1034"/>
      <c r="AU918" s="1034"/>
      <c r="AV918" s="860"/>
      <c r="AW918" s="4559" t="s">
        <v>2468</v>
      </c>
      <c r="AX918" s="4559" t="s">
        <v>2471</v>
      </c>
      <c r="AY918" s="997"/>
      <c r="BC918" s="237"/>
      <c r="BD918" s="237"/>
      <c r="BE918" s="237"/>
      <c r="BF918" s="237"/>
      <c r="BG918" s="237"/>
      <c r="BH918" s="237"/>
      <c r="BI918" s="237"/>
      <c r="BJ918" s="237"/>
      <c r="BK918" s="237"/>
      <c r="BL918" s="237"/>
      <c r="BM918" s="237"/>
      <c r="BN918" s="237"/>
      <c r="BO918" s="237"/>
      <c r="BP918" s="237"/>
      <c r="BQ918" s="237"/>
      <c r="BR918" s="237"/>
      <c r="BS918" s="237"/>
      <c r="BT918" s="237"/>
      <c r="BU918" s="237"/>
      <c r="BV918" s="237"/>
      <c r="BW918" s="237"/>
      <c r="BX918" s="237"/>
      <c r="BY918" s="237"/>
      <c r="BZ918" s="237"/>
      <c r="CA918" s="237"/>
      <c r="CB918" s="237"/>
      <c r="CC918" s="237"/>
      <c r="CD918" s="237"/>
      <c r="CE918" s="237"/>
      <c r="CF918" s="237"/>
      <c r="CG918" s="237"/>
      <c r="CH918" s="237"/>
      <c r="CI918" s="237"/>
      <c r="CJ918" s="237"/>
      <c r="CK918" s="237"/>
      <c r="CL918" s="237"/>
      <c r="CM918" s="237"/>
      <c r="CN918" s="237"/>
      <c r="CO918" s="237"/>
    </row>
    <row r="919" spans="1:93">
      <c r="A919" s="5665"/>
      <c r="B919" s="4561"/>
      <c r="C919" s="5674"/>
      <c r="D919" s="4079"/>
      <c r="E919" s="4151"/>
      <c r="F919" s="4151"/>
      <c r="G919" s="1044"/>
      <c r="H919" s="1044"/>
      <c r="I919" s="1044"/>
      <c r="J919" s="1044"/>
      <c r="K919" s="1044"/>
      <c r="L919" s="1044"/>
      <c r="M919" s="1044"/>
      <c r="N919" s="1044"/>
      <c r="O919" s="1044"/>
      <c r="P919" s="1044"/>
      <c r="Q919" s="1024"/>
      <c r="R919" s="1044"/>
      <c r="S919" s="5120"/>
      <c r="T919" s="5120"/>
      <c r="U919" s="5120"/>
      <c r="V919" s="5120"/>
      <c r="W919" s="5120"/>
      <c r="X919" s="5630"/>
      <c r="Y919" s="5120"/>
      <c r="Z919" s="5120"/>
      <c r="AA919" s="1032"/>
      <c r="AB919" s="1032"/>
      <c r="AC919" s="1032"/>
      <c r="AD919" s="3326" t="s">
        <v>2035</v>
      </c>
      <c r="AE919" s="3093"/>
      <c r="AF919" s="1045" t="s">
        <v>857</v>
      </c>
      <c r="AG919" s="1038"/>
      <c r="AH919" s="3256">
        <v>3999</v>
      </c>
      <c r="AI919" s="1038" t="s">
        <v>2137</v>
      </c>
      <c r="AJ919" s="1045" t="s">
        <v>868</v>
      </c>
      <c r="AK919" s="1038" t="s">
        <v>2142</v>
      </c>
      <c r="AL919" s="1774" t="s">
        <v>340</v>
      </c>
      <c r="AM919" s="259" t="s">
        <v>340</v>
      </c>
      <c r="AN919" s="1751" t="s">
        <v>858</v>
      </c>
      <c r="AO919" s="1751">
        <v>8</v>
      </c>
      <c r="AP919" s="1751" t="s">
        <v>859</v>
      </c>
      <c r="AQ919" s="1034">
        <v>8</v>
      </c>
      <c r="AR919" s="1034"/>
      <c r="AS919" s="1034"/>
      <c r="AT919" s="1034"/>
      <c r="AU919" s="1034"/>
      <c r="AV919" s="860"/>
      <c r="AW919" s="4561"/>
      <c r="AX919" s="4561"/>
      <c r="AY919" s="998"/>
      <c r="BC919" s="237"/>
      <c r="BD919" s="237"/>
      <c r="BE919" s="237"/>
      <c r="BF919" s="237"/>
      <c r="BG919" s="237"/>
      <c r="BH919" s="237"/>
      <c r="BI919" s="237"/>
      <c r="BJ919" s="237"/>
      <c r="BK919" s="237"/>
      <c r="BL919" s="237"/>
      <c r="BM919" s="237"/>
      <c r="BN919" s="237"/>
      <c r="BO919" s="237"/>
      <c r="BP919" s="237"/>
      <c r="BQ919" s="237"/>
      <c r="BR919" s="237"/>
      <c r="BS919" s="237"/>
      <c r="BT919" s="237"/>
      <c r="BU919" s="237"/>
      <c r="BV919" s="237"/>
      <c r="BW919" s="237"/>
      <c r="BX919" s="237"/>
      <c r="BY919" s="237"/>
      <c r="BZ919" s="237"/>
      <c r="CA919" s="237"/>
      <c r="CB919" s="237"/>
      <c r="CC919" s="237"/>
      <c r="CD919" s="237"/>
      <c r="CE919" s="237"/>
      <c r="CF919" s="237"/>
      <c r="CG919" s="237"/>
      <c r="CH919" s="237"/>
      <c r="CI919" s="237"/>
      <c r="CJ919" s="237"/>
      <c r="CK919" s="237"/>
      <c r="CL919" s="237"/>
      <c r="CM919" s="237"/>
      <c r="CN919" s="237"/>
      <c r="CO919" s="237"/>
    </row>
    <row r="920" spans="1:93" ht="38.25" customHeight="1">
      <c r="A920" s="5663" t="s">
        <v>4104</v>
      </c>
      <c r="B920" s="4559" t="s">
        <v>2463</v>
      </c>
      <c r="C920" s="5672" t="s">
        <v>3794</v>
      </c>
      <c r="D920" s="4139" t="s">
        <v>2753</v>
      </c>
      <c r="E920" s="4150" t="s">
        <v>2157</v>
      </c>
      <c r="F920" s="4150" t="s">
        <v>2767</v>
      </c>
      <c r="G920" s="1041" t="s">
        <v>2028</v>
      </c>
      <c r="H920" s="1041" t="s">
        <v>2028</v>
      </c>
      <c r="I920" s="1041" t="s">
        <v>2029</v>
      </c>
      <c r="J920" s="1041" t="s">
        <v>2029</v>
      </c>
      <c r="K920" s="1041">
        <v>8</v>
      </c>
      <c r="L920" s="1041">
        <v>0</v>
      </c>
      <c r="M920" s="1041">
        <v>31</v>
      </c>
      <c r="N920" s="1041">
        <v>8</v>
      </c>
      <c r="O920" s="1041">
        <v>0</v>
      </c>
      <c r="P920" s="1041">
        <v>31</v>
      </c>
      <c r="Q920" s="1023" t="s">
        <v>2140</v>
      </c>
      <c r="R920" s="1041" t="s">
        <v>2141</v>
      </c>
      <c r="S920" s="5123">
        <v>9163</v>
      </c>
      <c r="T920" s="5123">
        <v>9163</v>
      </c>
      <c r="U920" s="5123">
        <v>16542</v>
      </c>
      <c r="V920" s="5123">
        <v>512</v>
      </c>
      <c r="W920" s="5123">
        <v>512</v>
      </c>
      <c r="X920" s="5123">
        <v>1728</v>
      </c>
      <c r="Y920" s="5123">
        <v>8</v>
      </c>
      <c r="Z920" s="5123">
        <v>2</v>
      </c>
      <c r="AA920" s="1033" t="s">
        <v>2032</v>
      </c>
      <c r="AB920" s="1033" t="s">
        <v>2033</v>
      </c>
      <c r="AC920" s="1033" t="s">
        <v>2137</v>
      </c>
      <c r="AD920" s="3322" t="s">
        <v>2035</v>
      </c>
      <c r="AE920" s="3087"/>
      <c r="AF920" s="1036" t="s">
        <v>857</v>
      </c>
      <c r="AG920" s="256"/>
      <c r="AH920" s="3238">
        <v>3978</v>
      </c>
      <c r="AI920" s="256" t="s">
        <v>2137</v>
      </c>
      <c r="AJ920" s="1036" t="s">
        <v>854</v>
      </c>
      <c r="AK920" s="256" t="s">
        <v>2142</v>
      </c>
      <c r="AL920" s="1657" t="s">
        <v>1135</v>
      </c>
      <c r="AM920" s="18" t="s">
        <v>1708</v>
      </c>
      <c r="AN920" s="1658" t="s">
        <v>858</v>
      </c>
      <c r="AO920" s="1658">
        <v>2</v>
      </c>
      <c r="AP920" s="1658" t="s">
        <v>859</v>
      </c>
      <c r="AQ920" s="1024">
        <v>2</v>
      </c>
      <c r="AR920" s="1024"/>
      <c r="AS920" s="1024"/>
      <c r="AT920" s="1024"/>
      <c r="AU920" s="1024"/>
      <c r="AV920" s="2997"/>
      <c r="AW920" s="4559" t="s">
        <v>2468</v>
      </c>
      <c r="AX920" s="4559" t="s">
        <v>2471</v>
      </c>
      <c r="AY920" s="997"/>
      <c r="BC920" s="237"/>
      <c r="BD920" s="237"/>
      <c r="BE920" s="237"/>
      <c r="BF920" s="237"/>
      <c r="BG920" s="237"/>
      <c r="BH920" s="237"/>
      <c r="BI920" s="237"/>
      <c r="BJ920" s="237"/>
      <c r="BK920" s="237"/>
      <c r="BL920" s="237"/>
      <c r="BM920" s="237"/>
      <c r="BN920" s="237"/>
      <c r="BO920" s="237"/>
      <c r="BP920" s="237"/>
      <c r="BQ920" s="237"/>
      <c r="BR920" s="237"/>
      <c r="BS920" s="237"/>
      <c r="BT920" s="237"/>
      <c r="BU920" s="237"/>
      <c r="BV920" s="237"/>
      <c r="BW920" s="237"/>
      <c r="BX920" s="237"/>
      <c r="BY920" s="237"/>
      <c r="BZ920" s="237"/>
      <c r="CA920" s="237"/>
      <c r="CB920" s="237"/>
      <c r="CC920" s="237"/>
      <c r="CD920" s="237"/>
      <c r="CE920" s="237"/>
      <c r="CF920" s="237"/>
      <c r="CG920" s="237"/>
      <c r="CH920" s="237"/>
      <c r="CI920" s="237"/>
      <c r="CJ920" s="237"/>
      <c r="CK920" s="237"/>
      <c r="CL920" s="237"/>
      <c r="CM920" s="237"/>
      <c r="CN920" s="237"/>
      <c r="CO920" s="237"/>
    </row>
    <row r="921" spans="1:93">
      <c r="A921" s="5664"/>
      <c r="B921" s="4560"/>
      <c r="C921" s="5673"/>
      <c r="D921" s="4167"/>
      <c r="E921" s="4216"/>
      <c r="F921" s="4216"/>
      <c r="G921" s="999"/>
      <c r="H921" s="999"/>
      <c r="I921" s="999"/>
      <c r="J921" s="999"/>
      <c r="K921" s="999"/>
      <c r="L921" s="999"/>
      <c r="M921" s="999"/>
      <c r="N921" s="999"/>
      <c r="O921" s="999"/>
      <c r="P921" s="999"/>
      <c r="Q921" s="1023"/>
      <c r="R921" s="999"/>
      <c r="S921" s="5119"/>
      <c r="T921" s="5119"/>
      <c r="U921" s="5119"/>
      <c r="V921" s="5119"/>
      <c r="W921" s="5119"/>
      <c r="X921" s="5119"/>
      <c r="Y921" s="5119"/>
      <c r="Z921" s="5119"/>
      <c r="AA921" s="1031"/>
      <c r="AB921" s="1031"/>
      <c r="AC921" s="1031"/>
      <c r="AD921" s="3326" t="s">
        <v>2035</v>
      </c>
      <c r="AE921" s="3093"/>
      <c r="AF921" s="1045" t="s">
        <v>857</v>
      </c>
      <c r="AG921" s="1038"/>
      <c r="AH921" s="3256">
        <v>3987</v>
      </c>
      <c r="AI921" s="1038" t="s">
        <v>2137</v>
      </c>
      <c r="AJ921" s="1045" t="s">
        <v>874</v>
      </c>
      <c r="AK921" s="1038" t="s">
        <v>2142</v>
      </c>
      <c r="AL921" s="2729" t="s">
        <v>3491</v>
      </c>
      <c r="AM921" s="259" t="s">
        <v>341</v>
      </c>
      <c r="AN921" s="1751" t="s">
        <v>858</v>
      </c>
      <c r="AO921" s="1751">
        <v>2</v>
      </c>
      <c r="AP921" s="1751" t="s">
        <v>859</v>
      </c>
      <c r="AQ921" s="1034">
        <v>2</v>
      </c>
      <c r="AR921" s="1034">
        <v>3</v>
      </c>
      <c r="AS921" s="1034" t="s">
        <v>875</v>
      </c>
      <c r="AT921" s="1034" t="s">
        <v>859</v>
      </c>
      <c r="AU921" s="1034" t="s">
        <v>876</v>
      </c>
      <c r="AV921" s="860" t="s">
        <v>877</v>
      </c>
      <c r="AW921" s="4560"/>
      <c r="AX921" s="4560"/>
      <c r="AY921" s="1000"/>
      <c r="BC921" s="237"/>
      <c r="BD921" s="237"/>
      <c r="BE921" s="237"/>
      <c r="BF921" s="237"/>
      <c r="BG921" s="237"/>
      <c r="BH921" s="237"/>
      <c r="BI921" s="237"/>
      <c r="BJ921" s="237"/>
      <c r="BK921" s="237"/>
      <c r="BL921" s="237"/>
      <c r="BM921" s="237"/>
      <c r="BN921" s="237"/>
      <c r="BO921" s="237"/>
      <c r="BP921" s="237"/>
      <c r="BQ921" s="237"/>
      <c r="BR921" s="237"/>
      <c r="BS921" s="237"/>
      <c r="BT921" s="237"/>
      <c r="BU921" s="237"/>
      <c r="BV921" s="237"/>
      <c r="BW921" s="237"/>
      <c r="BX921" s="237"/>
      <c r="BY921" s="237"/>
      <c r="BZ921" s="237"/>
      <c r="CA921" s="237"/>
      <c r="CB921" s="237"/>
      <c r="CC921" s="237"/>
      <c r="CD921" s="237"/>
      <c r="CE921" s="237"/>
      <c r="CF921" s="237"/>
      <c r="CG921" s="237"/>
      <c r="CH921" s="237"/>
      <c r="CI921" s="237"/>
      <c r="CJ921" s="237"/>
      <c r="CK921" s="237"/>
      <c r="CL921" s="237"/>
      <c r="CM921" s="237"/>
      <c r="CN921" s="237"/>
      <c r="CO921" s="237"/>
    </row>
    <row r="922" spans="1:93">
      <c r="A922" s="5664"/>
      <c r="B922" s="4561"/>
      <c r="C922" s="5674"/>
      <c r="D922" s="4079"/>
      <c r="E922" s="4151"/>
      <c r="F922" s="4151"/>
      <c r="G922" s="999"/>
      <c r="H922" s="999"/>
      <c r="I922" s="999"/>
      <c r="J922" s="999"/>
      <c r="K922" s="999"/>
      <c r="L922" s="999"/>
      <c r="M922" s="999"/>
      <c r="N922" s="999"/>
      <c r="O922" s="999"/>
      <c r="P922" s="999"/>
      <c r="Q922" s="1953"/>
      <c r="R922" s="999"/>
      <c r="S922" s="5120"/>
      <c r="T922" s="5120"/>
      <c r="U922" s="5120"/>
      <c r="V922" s="5120"/>
      <c r="W922" s="5120"/>
      <c r="X922" s="5120"/>
      <c r="Y922" s="5120"/>
      <c r="Z922" s="5120"/>
      <c r="AA922" s="1031"/>
      <c r="AB922" s="1031"/>
      <c r="AC922" s="1031"/>
      <c r="AD922" s="3326" t="s">
        <v>2035</v>
      </c>
      <c r="AE922" s="3093"/>
      <c r="AF922" s="1045" t="s">
        <v>857</v>
      </c>
      <c r="AG922" s="1038"/>
      <c r="AH922" s="3256">
        <v>3999</v>
      </c>
      <c r="AI922" s="1038" t="s">
        <v>2137</v>
      </c>
      <c r="AJ922" s="1045" t="s">
        <v>868</v>
      </c>
      <c r="AK922" s="1038" t="s">
        <v>2142</v>
      </c>
      <c r="AL922" s="1774" t="s">
        <v>869</v>
      </c>
      <c r="AM922" s="259" t="s">
        <v>869</v>
      </c>
      <c r="AN922" s="1751" t="s">
        <v>858</v>
      </c>
      <c r="AO922" s="1751">
        <v>2</v>
      </c>
      <c r="AP922" s="1751" t="s">
        <v>859</v>
      </c>
      <c r="AQ922" s="1034">
        <v>2</v>
      </c>
      <c r="AR922" s="1034"/>
      <c r="AS922" s="1034"/>
      <c r="AT922" s="1034"/>
      <c r="AU922" s="1034"/>
      <c r="AV922" s="860"/>
      <c r="AW922" s="4561"/>
      <c r="AX922" s="4561"/>
      <c r="AY922" s="1000"/>
      <c r="BC922" s="237"/>
      <c r="BD922" s="237"/>
      <c r="BE922" s="237"/>
      <c r="BF922" s="237"/>
      <c r="BG922" s="237"/>
      <c r="BH922" s="237"/>
      <c r="BI922" s="237"/>
      <c r="BJ922" s="237"/>
      <c r="BK922" s="237"/>
      <c r="BL922" s="237"/>
      <c r="BM922" s="237"/>
      <c r="BN922" s="237"/>
      <c r="BO922" s="237"/>
      <c r="BP922" s="237"/>
      <c r="BQ922" s="237"/>
      <c r="BR922" s="237"/>
      <c r="BS922" s="237"/>
      <c r="BT922" s="237"/>
      <c r="BU922" s="237"/>
      <c r="BV922" s="237"/>
      <c r="BW922" s="237"/>
      <c r="BX922" s="237"/>
      <c r="BY922" s="237"/>
      <c r="BZ922" s="237"/>
      <c r="CA922" s="237"/>
      <c r="CB922" s="237"/>
      <c r="CC922" s="237"/>
      <c r="CD922" s="237"/>
      <c r="CE922" s="237"/>
      <c r="CF922" s="237"/>
      <c r="CG922" s="237"/>
      <c r="CH922" s="237"/>
      <c r="CI922" s="237"/>
      <c r="CJ922" s="237"/>
      <c r="CK922" s="237"/>
      <c r="CL922" s="237"/>
      <c r="CM922" s="237"/>
      <c r="CN922" s="237"/>
      <c r="CO922" s="237"/>
    </row>
    <row r="923" spans="1:93" ht="38.25" customHeight="1">
      <c r="A923" s="5664"/>
      <c r="B923" s="4559" t="s">
        <v>2463</v>
      </c>
      <c r="C923" s="5672" t="s">
        <v>4192</v>
      </c>
      <c r="D923" s="4139" t="s">
        <v>4193</v>
      </c>
      <c r="E923" s="4150" t="s">
        <v>2157</v>
      </c>
      <c r="F923" s="4150" t="s">
        <v>4229</v>
      </c>
      <c r="G923" s="1564" t="s">
        <v>2028</v>
      </c>
      <c r="H923" s="1564" t="s">
        <v>2028</v>
      </c>
      <c r="I923" s="1564" t="s">
        <v>2029</v>
      </c>
      <c r="J923" s="1564" t="s">
        <v>2029</v>
      </c>
      <c r="K923" s="1564">
        <v>8</v>
      </c>
      <c r="L923" s="1564">
        <v>0</v>
      </c>
      <c r="M923" s="1564">
        <v>31</v>
      </c>
      <c r="N923" s="1564">
        <v>8</v>
      </c>
      <c r="O923" s="1564">
        <v>0</v>
      </c>
      <c r="P923" s="1564">
        <v>31</v>
      </c>
      <c r="Q923" s="1541" t="s">
        <v>2140</v>
      </c>
      <c r="R923" s="1564" t="s">
        <v>2141</v>
      </c>
      <c r="S923" s="5123">
        <v>9290</v>
      </c>
      <c r="T923" s="5123">
        <v>9290</v>
      </c>
      <c r="U923" s="5123">
        <v>16702</v>
      </c>
      <c r="V923" s="5123">
        <v>512</v>
      </c>
      <c r="W923" s="5123">
        <v>512</v>
      </c>
      <c r="X923" s="5123">
        <v>1856</v>
      </c>
      <c r="Y923" s="5123">
        <v>8</v>
      </c>
      <c r="Z923" s="5123">
        <v>2</v>
      </c>
      <c r="AA923" s="1554" t="s">
        <v>2032</v>
      </c>
      <c r="AB923" s="1554" t="s">
        <v>2033</v>
      </c>
      <c r="AC923" s="1554" t="s">
        <v>2137</v>
      </c>
      <c r="AD923" s="3322" t="s">
        <v>2035</v>
      </c>
      <c r="AE923" s="3087"/>
      <c r="AF923" s="1549" t="s">
        <v>857</v>
      </c>
      <c r="AG923" s="256"/>
      <c r="AH923" s="3238">
        <v>3978</v>
      </c>
      <c r="AI923" s="256" t="s">
        <v>2137</v>
      </c>
      <c r="AJ923" s="1549" t="s">
        <v>854</v>
      </c>
      <c r="AK923" s="256" t="s">
        <v>2142</v>
      </c>
      <c r="AL923" s="1657" t="s">
        <v>1135</v>
      </c>
      <c r="AM923" s="18" t="s">
        <v>1708</v>
      </c>
      <c r="AN923" s="1658" t="s">
        <v>858</v>
      </c>
      <c r="AO923" s="1658">
        <v>2</v>
      </c>
      <c r="AP923" s="1658" t="s">
        <v>859</v>
      </c>
      <c r="AQ923" s="1542">
        <v>2</v>
      </c>
      <c r="AR923" s="1542"/>
      <c r="AS923" s="1542"/>
      <c r="AT923" s="1542"/>
      <c r="AU923" s="1542"/>
      <c r="AV923" s="2997"/>
      <c r="AW923" s="4559" t="s">
        <v>2468</v>
      </c>
      <c r="AX923" s="4559" t="s">
        <v>2471</v>
      </c>
      <c r="AY923" s="997"/>
      <c r="BC923" s="237"/>
      <c r="BD923" s="237"/>
      <c r="BE923" s="237"/>
      <c r="BF923" s="237"/>
      <c r="BG923" s="237"/>
      <c r="BH923" s="237"/>
      <c r="BI923" s="237"/>
      <c r="BJ923" s="237"/>
      <c r="BK923" s="237"/>
      <c r="BL923" s="237"/>
      <c r="BM923" s="237"/>
      <c r="BN923" s="237"/>
      <c r="BO923" s="237"/>
      <c r="BP923" s="237"/>
      <c r="BQ923" s="237"/>
      <c r="BR923" s="237"/>
      <c r="BS923" s="237"/>
      <c r="BT923" s="237"/>
      <c r="BU923" s="237"/>
      <c r="BV923" s="237"/>
      <c r="BW923" s="237"/>
      <c r="BX923" s="237"/>
      <c r="BY923" s="237"/>
      <c r="BZ923" s="237"/>
      <c r="CA923" s="237"/>
      <c r="CB923" s="237"/>
      <c r="CC923" s="237"/>
      <c r="CD923" s="237"/>
      <c r="CE923" s="237"/>
      <c r="CF923" s="237"/>
      <c r="CG923" s="237"/>
      <c r="CH923" s="237"/>
      <c r="CI923" s="237"/>
      <c r="CJ923" s="237"/>
      <c r="CK923" s="237"/>
      <c r="CL923" s="237"/>
      <c r="CM923" s="237"/>
      <c r="CN923" s="237"/>
      <c r="CO923" s="237"/>
    </row>
    <row r="924" spans="1:93">
      <c r="A924" s="5664"/>
      <c r="B924" s="4560"/>
      <c r="C924" s="5673"/>
      <c r="D924" s="4167"/>
      <c r="E924" s="4216"/>
      <c r="F924" s="4216"/>
      <c r="G924" s="1562"/>
      <c r="H924" s="1562"/>
      <c r="I924" s="1562"/>
      <c r="J924" s="1562"/>
      <c r="K924" s="1562"/>
      <c r="L924" s="1562"/>
      <c r="M924" s="1562"/>
      <c r="N924" s="1562"/>
      <c r="O924" s="1562"/>
      <c r="P924" s="1562"/>
      <c r="Q924" s="1541"/>
      <c r="R924" s="1562"/>
      <c r="S924" s="5119"/>
      <c r="T924" s="5119"/>
      <c r="U924" s="5119"/>
      <c r="V924" s="5119"/>
      <c r="W924" s="5119"/>
      <c r="X924" s="5119"/>
      <c r="Y924" s="5119"/>
      <c r="Z924" s="5119"/>
      <c r="AA924" s="1551"/>
      <c r="AB924" s="1551"/>
      <c r="AC924" s="1551"/>
      <c r="AD924" s="3326" t="s">
        <v>2035</v>
      </c>
      <c r="AE924" s="3093"/>
      <c r="AF924" s="1565" t="s">
        <v>857</v>
      </c>
      <c r="AG924" s="1557"/>
      <c r="AH924" s="3256">
        <v>3987</v>
      </c>
      <c r="AI924" s="1557" t="s">
        <v>2137</v>
      </c>
      <c r="AJ924" s="1565" t="s">
        <v>874</v>
      </c>
      <c r="AK924" s="1557" t="s">
        <v>2142</v>
      </c>
      <c r="AL924" s="2729" t="s">
        <v>3491</v>
      </c>
      <c r="AM924" s="259" t="s">
        <v>341</v>
      </c>
      <c r="AN924" s="1751" t="s">
        <v>858</v>
      </c>
      <c r="AO924" s="1751">
        <v>2</v>
      </c>
      <c r="AP924" s="1751" t="s">
        <v>859</v>
      </c>
      <c r="AQ924" s="1751">
        <v>2</v>
      </c>
      <c r="AR924" s="1553">
        <v>3</v>
      </c>
      <c r="AS924" s="1553" t="s">
        <v>875</v>
      </c>
      <c r="AT924" s="1553" t="s">
        <v>859</v>
      </c>
      <c r="AU924" s="1553" t="s">
        <v>876</v>
      </c>
      <c r="AV924" s="860" t="s">
        <v>877</v>
      </c>
      <c r="AW924" s="4560"/>
      <c r="AX924" s="4560"/>
      <c r="AY924" s="1000"/>
      <c r="BC924" s="237"/>
      <c r="BD924" s="237"/>
      <c r="BE924" s="237"/>
      <c r="BF924" s="237"/>
      <c r="BG924" s="237"/>
      <c r="BH924" s="237"/>
      <c r="BI924" s="237"/>
      <c r="BJ924" s="237"/>
      <c r="BK924" s="237"/>
      <c r="BL924" s="237"/>
      <c r="BM924" s="237"/>
      <c r="BN924" s="237"/>
      <c r="BO924" s="237"/>
      <c r="BP924" s="237"/>
      <c r="BQ924" s="237"/>
      <c r="BR924" s="237"/>
      <c r="BS924" s="237"/>
      <c r="BT924" s="237"/>
      <c r="BU924" s="237"/>
      <c r="BV924" s="237"/>
      <c r="BW924" s="237"/>
      <c r="BX924" s="237"/>
      <c r="BY924" s="237"/>
      <c r="BZ924" s="237"/>
      <c r="CA924" s="237"/>
      <c r="CB924" s="237"/>
      <c r="CC924" s="237"/>
      <c r="CD924" s="237"/>
      <c r="CE924" s="237"/>
      <c r="CF924" s="237"/>
      <c r="CG924" s="237"/>
      <c r="CH924" s="237"/>
      <c r="CI924" s="237"/>
      <c r="CJ924" s="237"/>
      <c r="CK924" s="237"/>
      <c r="CL924" s="237"/>
      <c r="CM924" s="237"/>
      <c r="CN924" s="237"/>
      <c r="CO924" s="237"/>
    </row>
    <row r="925" spans="1:93">
      <c r="A925" s="5665"/>
      <c r="B925" s="4561"/>
      <c r="C925" s="5674"/>
      <c r="D925" s="4079"/>
      <c r="E925" s="4151"/>
      <c r="F925" s="4151"/>
      <c r="G925" s="1562"/>
      <c r="H925" s="1562"/>
      <c r="I925" s="1562"/>
      <c r="J925" s="1562"/>
      <c r="K925" s="1562"/>
      <c r="L925" s="1562"/>
      <c r="M925" s="1562"/>
      <c r="N925" s="1562"/>
      <c r="O925" s="1562"/>
      <c r="P925" s="1562"/>
      <c r="Q925" s="1953"/>
      <c r="R925" s="1562"/>
      <c r="S925" s="5120"/>
      <c r="T925" s="5120"/>
      <c r="U925" s="5120"/>
      <c r="V925" s="5120"/>
      <c r="W925" s="5120"/>
      <c r="X925" s="5120"/>
      <c r="Y925" s="5120"/>
      <c r="Z925" s="5120"/>
      <c r="AA925" s="1551"/>
      <c r="AB925" s="1551"/>
      <c r="AC925" s="1551"/>
      <c r="AD925" s="3326" t="s">
        <v>2035</v>
      </c>
      <c r="AE925" s="3093"/>
      <c r="AF925" s="1565" t="s">
        <v>857</v>
      </c>
      <c r="AG925" s="1557"/>
      <c r="AH925" s="3256">
        <v>3999</v>
      </c>
      <c r="AI925" s="1557" t="s">
        <v>2137</v>
      </c>
      <c r="AJ925" s="1565" t="s">
        <v>868</v>
      </c>
      <c r="AK925" s="1557" t="s">
        <v>2142</v>
      </c>
      <c r="AL925" s="1774" t="s">
        <v>3521</v>
      </c>
      <c r="AM925" s="1774" t="s">
        <v>3521</v>
      </c>
      <c r="AN925" s="1751" t="s">
        <v>858</v>
      </c>
      <c r="AO925" s="1751">
        <v>8</v>
      </c>
      <c r="AP925" s="1751" t="s">
        <v>859</v>
      </c>
      <c r="AQ925" s="1751">
        <v>8</v>
      </c>
      <c r="AR925" s="1553"/>
      <c r="AS925" s="1553"/>
      <c r="AT925" s="1553"/>
      <c r="AU925" s="1553"/>
      <c r="AV925" s="860"/>
      <c r="AW925" s="4561"/>
      <c r="AX925" s="4561"/>
      <c r="AY925" s="1000"/>
      <c r="BC925" s="237"/>
      <c r="BD925" s="237"/>
      <c r="BE925" s="237"/>
      <c r="BF925" s="237"/>
      <c r="BG925" s="237"/>
      <c r="BH925" s="237"/>
      <c r="BI925" s="237"/>
      <c r="BJ925" s="237"/>
      <c r="BK925" s="237"/>
      <c r="BL925" s="237"/>
      <c r="BM925" s="237"/>
      <c r="BN925" s="237"/>
      <c r="BO925" s="237"/>
      <c r="BP925" s="237"/>
      <c r="BQ925" s="237"/>
      <c r="BR925" s="237"/>
      <c r="BS925" s="237"/>
      <c r="BT925" s="237"/>
      <c r="BU925" s="237"/>
      <c r="BV925" s="237"/>
      <c r="BW925" s="237"/>
      <c r="BX925" s="237"/>
      <c r="BY925" s="237"/>
      <c r="BZ925" s="237"/>
      <c r="CA925" s="237"/>
      <c r="CB925" s="237"/>
      <c r="CC925" s="237"/>
      <c r="CD925" s="237"/>
      <c r="CE925" s="237"/>
      <c r="CF925" s="237"/>
      <c r="CG925" s="237"/>
      <c r="CH925" s="237"/>
      <c r="CI925" s="237"/>
      <c r="CJ925" s="237"/>
      <c r="CK925" s="237"/>
      <c r="CL925" s="237"/>
      <c r="CM925" s="237"/>
      <c r="CN925" s="237"/>
      <c r="CO925" s="237"/>
    </row>
    <row r="926" spans="1:93" ht="38.25" customHeight="1">
      <c r="A926" s="5663" t="s">
        <v>4507</v>
      </c>
      <c r="B926" s="4559" t="s">
        <v>2463</v>
      </c>
      <c r="C926" s="5672" t="s">
        <v>4450</v>
      </c>
      <c r="D926" s="4139" t="s">
        <v>4451</v>
      </c>
      <c r="E926" s="4150" t="s">
        <v>2165</v>
      </c>
      <c r="F926" s="4150" t="s">
        <v>4508</v>
      </c>
      <c r="G926" s="1937" t="s">
        <v>2028</v>
      </c>
      <c r="H926" s="1937" t="s">
        <v>2028</v>
      </c>
      <c r="I926" s="1937" t="s">
        <v>2029</v>
      </c>
      <c r="J926" s="1937" t="s">
        <v>2029</v>
      </c>
      <c r="K926" s="1937">
        <v>9</v>
      </c>
      <c r="L926" s="1937">
        <v>0</v>
      </c>
      <c r="M926" s="1937">
        <v>31</v>
      </c>
      <c r="N926" s="1937">
        <v>9</v>
      </c>
      <c r="O926" s="1937">
        <v>0</v>
      </c>
      <c r="P926" s="1937">
        <v>31</v>
      </c>
      <c r="Q926" s="1928" t="s">
        <v>2140</v>
      </c>
      <c r="R926" s="1937" t="s">
        <v>2141</v>
      </c>
      <c r="S926" s="5123">
        <v>11162</v>
      </c>
      <c r="T926" s="5123">
        <v>11162</v>
      </c>
      <c r="U926" s="5123">
        <v>18574</v>
      </c>
      <c r="V926" s="5123">
        <v>512</v>
      </c>
      <c r="W926" s="5123">
        <v>512</v>
      </c>
      <c r="X926" s="5123">
        <v>1728</v>
      </c>
      <c r="Y926" s="5123">
        <v>8</v>
      </c>
      <c r="Z926" s="5123">
        <v>2</v>
      </c>
      <c r="AA926" s="1933" t="s">
        <v>2032</v>
      </c>
      <c r="AB926" s="1933" t="s">
        <v>2033</v>
      </c>
      <c r="AC926" s="1933" t="s">
        <v>2137</v>
      </c>
      <c r="AD926" s="3322" t="s">
        <v>2035</v>
      </c>
      <c r="AE926" s="3087"/>
      <c r="AF926" s="1931" t="s">
        <v>857</v>
      </c>
      <c r="AG926" s="256"/>
      <c r="AH926" s="3238">
        <v>3978</v>
      </c>
      <c r="AI926" s="256" t="s">
        <v>2137</v>
      </c>
      <c r="AJ926" s="1931" t="s">
        <v>854</v>
      </c>
      <c r="AK926" s="256" t="s">
        <v>2142</v>
      </c>
      <c r="AL926" s="1928" t="s">
        <v>1135</v>
      </c>
      <c r="AM926" s="18" t="s">
        <v>1708</v>
      </c>
      <c r="AN926" s="1929" t="s">
        <v>858</v>
      </c>
      <c r="AO926" s="1929">
        <v>2</v>
      </c>
      <c r="AP926" s="1929" t="s">
        <v>859</v>
      </c>
      <c r="AQ926" s="1929">
        <v>2</v>
      </c>
      <c r="AR926" s="1929"/>
      <c r="AS926" s="1929"/>
      <c r="AT926" s="1929"/>
      <c r="AU926" s="1929"/>
      <c r="AV926" s="2997"/>
      <c r="AW926" s="4559" t="s">
        <v>2468</v>
      </c>
      <c r="AX926" s="4559" t="s">
        <v>2471</v>
      </c>
      <c r="AY926" s="997"/>
      <c r="BC926" s="237"/>
      <c r="BD926" s="237"/>
      <c r="BE926" s="237"/>
      <c r="BF926" s="237"/>
      <c r="BG926" s="237"/>
      <c r="BH926" s="237"/>
      <c r="BI926" s="237"/>
      <c r="BJ926" s="237"/>
      <c r="BK926" s="237"/>
      <c r="BL926" s="237"/>
      <c r="BM926" s="237"/>
      <c r="BN926" s="237"/>
      <c r="BO926" s="237"/>
      <c r="BP926" s="237"/>
      <c r="BQ926" s="237"/>
      <c r="BR926" s="237"/>
      <c r="BS926" s="237"/>
      <c r="BT926" s="237"/>
      <c r="BU926" s="237"/>
      <c r="BV926" s="237"/>
      <c r="BW926" s="237"/>
      <c r="BX926" s="237"/>
      <c r="BY926" s="237"/>
      <c r="BZ926" s="237"/>
      <c r="CA926" s="237"/>
      <c r="CB926" s="237"/>
      <c r="CC926" s="237"/>
      <c r="CD926" s="237"/>
      <c r="CE926" s="237"/>
      <c r="CF926" s="237"/>
      <c r="CG926" s="237"/>
      <c r="CH926" s="237"/>
      <c r="CI926" s="237"/>
      <c r="CJ926" s="237"/>
      <c r="CK926" s="237"/>
      <c r="CL926" s="237"/>
      <c r="CM926" s="237"/>
      <c r="CN926" s="237"/>
      <c r="CO926" s="237"/>
    </row>
    <row r="927" spans="1:93">
      <c r="A927" s="5664"/>
      <c r="B927" s="4560"/>
      <c r="C927" s="5673"/>
      <c r="D927" s="4167"/>
      <c r="E927" s="4216"/>
      <c r="F927" s="4216"/>
      <c r="G927" s="1936"/>
      <c r="H927" s="1936"/>
      <c r="I927" s="1936"/>
      <c r="J927" s="1936"/>
      <c r="K927" s="1936"/>
      <c r="L927" s="1936"/>
      <c r="M927" s="1936"/>
      <c r="N927" s="1936"/>
      <c r="O927" s="1936"/>
      <c r="P927" s="1936"/>
      <c r="Q927" s="1928"/>
      <c r="R927" s="1936"/>
      <c r="S927" s="5119"/>
      <c r="T927" s="5119"/>
      <c r="U927" s="5119"/>
      <c r="V927" s="5119"/>
      <c r="W927" s="5119"/>
      <c r="X927" s="5119"/>
      <c r="Y927" s="5119"/>
      <c r="Z927" s="5119"/>
      <c r="AA927" s="1932"/>
      <c r="AB927" s="1932"/>
      <c r="AC927" s="1932"/>
      <c r="AD927" s="3326" t="s">
        <v>2035</v>
      </c>
      <c r="AE927" s="3093"/>
      <c r="AF927" s="1938" t="s">
        <v>857</v>
      </c>
      <c r="AG927" s="1935"/>
      <c r="AH927" s="3256">
        <v>3987</v>
      </c>
      <c r="AI927" s="1935" t="s">
        <v>2137</v>
      </c>
      <c r="AJ927" s="1938" t="s">
        <v>874</v>
      </c>
      <c r="AK927" s="1935" t="s">
        <v>2142</v>
      </c>
      <c r="AL927" s="1938" t="s">
        <v>3504</v>
      </c>
      <c r="AM927" s="1938" t="s">
        <v>341</v>
      </c>
      <c r="AN927" s="1934" t="s">
        <v>858</v>
      </c>
      <c r="AO927" s="1934">
        <v>2</v>
      </c>
      <c r="AP927" s="1934" t="s">
        <v>859</v>
      </c>
      <c r="AQ927" s="1934">
        <v>2</v>
      </c>
      <c r="AR927" s="1934">
        <v>6</v>
      </c>
      <c r="AS927" s="1934" t="s">
        <v>875</v>
      </c>
      <c r="AT927" s="1934" t="s">
        <v>859</v>
      </c>
      <c r="AU927" s="1934" t="s">
        <v>876</v>
      </c>
      <c r="AV927" s="860" t="s">
        <v>877</v>
      </c>
      <c r="AW927" s="4560"/>
      <c r="AX927" s="4560"/>
      <c r="AY927" s="1939"/>
      <c r="BC927" s="237"/>
      <c r="BD927" s="237"/>
      <c r="BE927" s="237"/>
      <c r="BF927" s="237"/>
      <c r="BG927" s="237"/>
      <c r="BH927" s="237"/>
      <c r="BI927" s="237"/>
      <c r="BJ927" s="237"/>
      <c r="BK927" s="237"/>
      <c r="BL927" s="237"/>
      <c r="BM927" s="237"/>
      <c r="BN927" s="237"/>
      <c r="BO927" s="237"/>
      <c r="BP927" s="237"/>
      <c r="BQ927" s="237"/>
      <c r="BR927" s="237"/>
      <c r="BS927" s="237"/>
      <c r="BT927" s="237"/>
      <c r="BU927" s="237"/>
      <c r="BV927" s="237"/>
      <c r="BW927" s="237"/>
      <c r="BX927" s="237"/>
      <c r="BY927" s="237"/>
      <c r="BZ927" s="237"/>
      <c r="CA927" s="237"/>
      <c r="CB927" s="237"/>
      <c r="CC927" s="237"/>
      <c r="CD927" s="237"/>
      <c r="CE927" s="237"/>
      <c r="CF927" s="237"/>
      <c r="CG927" s="237"/>
      <c r="CH927" s="237"/>
      <c r="CI927" s="237"/>
      <c r="CJ927" s="237"/>
      <c r="CK927" s="237"/>
      <c r="CL927" s="237"/>
      <c r="CM927" s="237"/>
      <c r="CN927" s="237"/>
      <c r="CO927" s="237"/>
    </row>
    <row r="928" spans="1:93">
      <c r="A928" s="5664"/>
      <c r="B928" s="4561"/>
      <c r="C928" s="5674"/>
      <c r="D928" s="4079"/>
      <c r="E928" s="4151"/>
      <c r="F928" s="4151"/>
      <c r="G928" s="1936"/>
      <c r="H928" s="1936"/>
      <c r="I928" s="1936"/>
      <c r="J928" s="1936"/>
      <c r="K928" s="1936"/>
      <c r="L928" s="1936"/>
      <c r="M928" s="1936"/>
      <c r="N928" s="1936"/>
      <c r="O928" s="1936"/>
      <c r="P928" s="1936"/>
      <c r="Q928" s="1953"/>
      <c r="R928" s="1936"/>
      <c r="S928" s="5120"/>
      <c r="T928" s="5120"/>
      <c r="U928" s="5120"/>
      <c r="V928" s="5120"/>
      <c r="W928" s="5120"/>
      <c r="X928" s="5120"/>
      <c r="Y928" s="5120"/>
      <c r="Z928" s="5120"/>
      <c r="AA928" s="1932"/>
      <c r="AB928" s="1932"/>
      <c r="AC928" s="1932"/>
      <c r="AD928" s="3326" t="s">
        <v>2035</v>
      </c>
      <c r="AE928" s="3093"/>
      <c r="AF928" s="1938" t="s">
        <v>857</v>
      </c>
      <c r="AG928" s="1935"/>
      <c r="AH928" s="3256">
        <v>3999</v>
      </c>
      <c r="AI928" s="1935" t="s">
        <v>2137</v>
      </c>
      <c r="AJ928" s="1938" t="s">
        <v>868</v>
      </c>
      <c r="AK928" s="1935" t="s">
        <v>2142</v>
      </c>
      <c r="AL928" s="1938" t="s">
        <v>869</v>
      </c>
      <c r="AM928" s="259" t="s">
        <v>869</v>
      </c>
      <c r="AN928" s="1934" t="s">
        <v>858</v>
      </c>
      <c r="AO928" s="1934">
        <v>2</v>
      </c>
      <c r="AP928" s="1934" t="s">
        <v>859</v>
      </c>
      <c r="AQ928" s="1934">
        <v>2</v>
      </c>
      <c r="AR928" s="1934"/>
      <c r="AS928" s="1934"/>
      <c r="AT928" s="1934"/>
      <c r="AU928" s="1934"/>
      <c r="AV928" s="860"/>
      <c r="AW928" s="4561"/>
      <c r="AX928" s="4561"/>
      <c r="AY928" s="1939"/>
      <c r="BC928" s="237"/>
      <c r="BD928" s="237"/>
      <c r="BE928" s="237"/>
      <c r="BF928" s="237"/>
      <c r="BG928" s="237"/>
      <c r="BH928" s="237"/>
      <c r="BI928" s="237"/>
      <c r="BJ928" s="237"/>
      <c r="BK928" s="237"/>
      <c r="BL928" s="237"/>
      <c r="BM928" s="237"/>
      <c r="BN928" s="237"/>
      <c r="BO928" s="237"/>
      <c r="BP928" s="237"/>
      <c r="BQ928" s="237"/>
      <c r="BR928" s="237"/>
      <c r="BS928" s="237"/>
      <c r="BT928" s="237"/>
      <c r="BU928" s="237"/>
      <c r="BV928" s="237"/>
      <c r="BW928" s="237"/>
      <c r="BX928" s="237"/>
      <c r="BY928" s="237"/>
      <c r="BZ928" s="237"/>
      <c r="CA928" s="237"/>
      <c r="CB928" s="237"/>
      <c r="CC928" s="237"/>
      <c r="CD928" s="237"/>
      <c r="CE928" s="237"/>
      <c r="CF928" s="237"/>
      <c r="CG928" s="237"/>
      <c r="CH928" s="237"/>
      <c r="CI928" s="237"/>
      <c r="CJ928" s="237"/>
      <c r="CK928" s="237"/>
      <c r="CL928" s="237"/>
      <c r="CM928" s="237"/>
      <c r="CN928" s="237"/>
      <c r="CO928" s="237"/>
    </row>
    <row r="929" spans="1:93" ht="38.25" customHeight="1">
      <c r="A929" s="5664"/>
      <c r="B929" s="4559" t="s">
        <v>2463</v>
      </c>
      <c r="C929" s="5672" t="s">
        <v>4480</v>
      </c>
      <c r="D929" s="4139" t="s">
        <v>4453</v>
      </c>
      <c r="E929" s="4150" t="s">
        <v>2165</v>
      </c>
      <c r="F929" s="4150" t="s">
        <v>4509</v>
      </c>
      <c r="G929" s="1937" t="s">
        <v>2028</v>
      </c>
      <c r="H929" s="1937" t="s">
        <v>2028</v>
      </c>
      <c r="I929" s="1937" t="s">
        <v>2029</v>
      </c>
      <c r="J929" s="1937" t="s">
        <v>2029</v>
      </c>
      <c r="K929" s="1937">
        <v>9</v>
      </c>
      <c r="L929" s="1937">
        <v>0</v>
      </c>
      <c r="M929" s="1937">
        <v>31</v>
      </c>
      <c r="N929" s="1937">
        <v>9</v>
      </c>
      <c r="O929" s="1937">
        <v>0</v>
      </c>
      <c r="P929" s="1937">
        <v>31</v>
      </c>
      <c r="Q929" s="1928" t="s">
        <v>2140</v>
      </c>
      <c r="R929" s="1937" t="s">
        <v>2141</v>
      </c>
      <c r="S929" s="5123">
        <v>11290</v>
      </c>
      <c r="T929" s="5123">
        <v>11290</v>
      </c>
      <c r="U929" s="5123">
        <v>18702</v>
      </c>
      <c r="V929" s="5123">
        <v>512</v>
      </c>
      <c r="W929" s="5123">
        <v>512</v>
      </c>
      <c r="X929" s="5123">
        <v>1856</v>
      </c>
      <c r="Y929" s="5123">
        <v>8</v>
      </c>
      <c r="Z929" s="5123">
        <v>2</v>
      </c>
      <c r="AA929" s="1933" t="s">
        <v>2032</v>
      </c>
      <c r="AB929" s="1933" t="s">
        <v>2033</v>
      </c>
      <c r="AC929" s="1933" t="s">
        <v>2137</v>
      </c>
      <c r="AD929" s="3322" t="s">
        <v>2035</v>
      </c>
      <c r="AE929" s="3087"/>
      <c r="AF929" s="1931" t="s">
        <v>857</v>
      </c>
      <c r="AG929" s="256"/>
      <c r="AH929" s="3238">
        <v>3978</v>
      </c>
      <c r="AI929" s="256" t="s">
        <v>2137</v>
      </c>
      <c r="AJ929" s="1931" t="s">
        <v>854</v>
      </c>
      <c r="AK929" s="256" t="s">
        <v>2142</v>
      </c>
      <c r="AL929" s="1928" t="s">
        <v>1135</v>
      </c>
      <c r="AM929" s="18" t="s">
        <v>1708</v>
      </c>
      <c r="AN929" s="1929" t="s">
        <v>858</v>
      </c>
      <c r="AO929" s="1929">
        <v>2</v>
      </c>
      <c r="AP929" s="1929" t="s">
        <v>859</v>
      </c>
      <c r="AQ929" s="1929">
        <v>2</v>
      </c>
      <c r="AR929" s="1929"/>
      <c r="AS929" s="1929"/>
      <c r="AT929" s="1929"/>
      <c r="AU929" s="1929"/>
      <c r="AV929" s="2997"/>
      <c r="AW929" s="4559" t="s">
        <v>2468</v>
      </c>
      <c r="AX929" s="4559" t="s">
        <v>2471</v>
      </c>
      <c r="AY929" s="997"/>
      <c r="BC929" s="237"/>
      <c r="BD929" s="237"/>
      <c r="BE929" s="237"/>
      <c r="BF929" s="237"/>
      <c r="BG929" s="237"/>
      <c r="BH929" s="237"/>
      <c r="BI929" s="237"/>
      <c r="BJ929" s="237"/>
      <c r="BK929" s="237"/>
      <c r="BL929" s="237"/>
      <c r="BM929" s="237"/>
      <c r="BN929" s="237"/>
      <c r="BO929" s="237"/>
      <c r="BP929" s="237"/>
      <c r="BQ929" s="237"/>
      <c r="BR929" s="237"/>
      <c r="BS929" s="237"/>
      <c r="BT929" s="237"/>
      <c r="BU929" s="237"/>
      <c r="BV929" s="237"/>
      <c r="BW929" s="237"/>
      <c r="BX929" s="237"/>
      <c r="BY929" s="237"/>
      <c r="BZ929" s="237"/>
      <c r="CA929" s="237"/>
      <c r="CB929" s="237"/>
      <c r="CC929" s="237"/>
      <c r="CD929" s="237"/>
      <c r="CE929" s="237"/>
      <c r="CF929" s="237"/>
      <c r="CG929" s="237"/>
      <c r="CH929" s="237"/>
      <c r="CI929" s="237"/>
      <c r="CJ929" s="237"/>
      <c r="CK929" s="237"/>
      <c r="CL929" s="237"/>
      <c r="CM929" s="237"/>
      <c r="CN929" s="237"/>
      <c r="CO929" s="237"/>
    </row>
    <row r="930" spans="1:93">
      <c r="A930" s="5664"/>
      <c r="B930" s="4560"/>
      <c r="C930" s="5673"/>
      <c r="D930" s="4167"/>
      <c r="E930" s="4216"/>
      <c r="F930" s="4216"/>
      <c r="G930" s="1936"/>
      <c r="H930" s="1936"/>
      <c r="I930" s="1936"/>
      <c r="J930" s="1936"/>
      <c r="K930" s="1936"/>
      <c r="L930" s="1936"/>
      <c r="M930" s="1936"/>
      <c r="N930" s="1936"/>
      <c r="O930" s="1936"/>
      <c r="P930" s="1936"/>
      <c r="Q930" s="1928"/>
      <c r="R930" s="1936"/>
      <c r="S930" s="5119"/>
      <c r="T930" s="5119"/>
      <c r="U930" s="5119"/>
      <c r="V930" s="5119"/>
      <c r="W930" s="5119"/>
      <c r="X930" s="5119"/>
      <c r="Y930" s="5119"/>
      <c r="Z930" s="5119"/>
      <c r="AA930" s="1932"/>
      <c r="AB930" s="1932"/>
      <c r="AC930" s="1932"/>
      <c r="AD930" s="3326" t="s">
        <v>2035</v>
      </c>
      <c r="AE930" s="3093"/>
      <c r="AF930" s="1938" t="s">
        <v>857</v>
      </c>
      <c r="AG930" s="1935"/>
      <c r="AH930" s="3256">
        <v>3987</v>
      </c>
      <c r="AI930" s="1935" t="s">
        <v>2137</v>
      </c>
      <c r="AJ930" s="1938" t="s">
        <v>874</v>
      </c>
      <c r="AK930" s="1935" t="s">
        <v>2142</v>
      </c>
      <c r="AL930" s="1938" t="s">
        <v>3504</v>
      </c>
      <c r="AM930" s="1938" t="s">
        <v>341</v>
      </c>
      <c r="AN930" s="1934" t="s">
        <v>858</v>
      </c>
      <c r="AO930" s="1934">
        <v>2</v>
      </c>
      <c r="AP930" s="1934" t="s">
        <v>859</v>
      </c>
      <c r="AQ930" s="1934">
        <v>2</v>
      </c>
      <c r="AR930" s="1934">
        <v>6</v>
      </c>
      <c r="AS930" s="1934" t="s">
        <v>875</v>
      </c>
      <c r="AT930" s="1934" t="s">
        <v>859</v>
      </c>
      <c r="AU930" s="1934" t="s">
        <v>876</v>
      </c>
      <c r="AV930" s="860" t="s">
        <v>877</v>
      </c>
      <c r="AW930" s="4560"/>
      <c r="AX930" s="4560"/>
      <c r="AY930" s="1939"/>
      <c r="BC930" s="237"/>
      <c r="BD930" s="237"/>
      <c r="BE930" s="237"/>
      <c r="BF930" s="237"/>
      <c r="BG930" s="237"/>
      <c r="BH930" s="237"/>
      <c r="BI930" s="237"/>
      <c r="BJ930" s="237"/>
      <c r="BK930" s="237"/>
      <c r="BL930" s="237"/>
      <c r="BM930" s="237"/>
      <c r="BN930" s="237"/>
      <c r="BO930" s="237"/>
      <c r="BP930" s="237"/>
      <c r="BQ930" s="237"/>
      <c r="BR930" s="237"/>
      <c r="BS930" s="237"/>
      <c r="BT930" s="237"/>
      <c r="BU930" s="237"/>
      <c r="BV930" s="237"/>
      <c r="BW930" s="237"/>
      <c r="BX930" s="237"/>
      <c r="BY930" s="237"/>
      <c r="BZ930" s="237"/>
      <c r="CA930" s="237"/>
      <c r="CB930" s="237"/>
      <c r="CC930" s="237"/>
      <c r="CD930" s="237"/>
      <c r="CE930" s="237"/>
      <c r="CF930" s="237"/>
      <c r="CG930" s="237"/>
      <c r="CH930" s="237"/>
      <c r="CI930" s="237"/>
      <c r="CJ930" s="237"/>
      <c r="CK930" s="237"/>
      <c r="CL930" s="237"/>
      <c r="CM930" s="237"/>
      <c r="CN930" s="237"/>
      <c r="CO930" s="237"/>
    </row>
    <row r="931" spans="1:93">
      <c r="A931" s="5665"/>
      <c r="B931" s="4561"/>
      <c r="C931" s="5674"/>
      <c r="D931" s="4079"/>
      <c r="E931" s="4151"/>
      <c r="F931" s="4151"/>
      <c r="G931" s="1936"/>
      <c r="H931" s="1936"/>
      <c r="I931" s="1936"/>
      <c r="J931" s="1936"/>
      <c r="K931" s="1936"/>
      <c r="L931" s="1936"/>
      <c r="M931" s="1936"/>
      <c r="N931" s="1936"/>
      <c r="O931" s="1936"/>
      <c r="P931" s="1936"/>
      <c r="Q931" s="1953"/>
      <c r="R931" s="1936"/>
      <c r="S931" s="5120"/>
      <c r="T931" s="5120"/>
      <c r="U931" s="5120"/>
      <c r="V931" s="5120"/>
      <c r="W931" s="5120"/>
      <c r="X931" s="5120"/>
      <c r="Y931" s="5120"/>
      <c r="Z931" s="5120"/>
      <c r="AA931" s="1932"/>
      <c r="AB931" s="1932"/>
      <c r="AC931" s="1932"/>
      <c r="AD931" s="3326" t="s">
        <v>2035</v>
      </c>
      <c r="AE931" s="3093"/>
      <c r="AF931" s="1938" t="s">
        <v>857</v>
      </c>
      <c r="AG931" s="1935"/>
      <c r="AH931" s="3256">
        <v>3999</v>
      </c>
      <c r="AI931" s="1935" t="s">
        <v>2137</v>
      </c>
      <c r="AJ931" s="1938" t="s">
        <v>868</v>
      </c>
      <c r="AK931" s="1935" t="s">
        <v>2142</v>
      </c>
      <c r="AL931" s="1938" t="s">
        <v>3521</v>
      </c>
      <c r="AM931" s="1938" t="s">
        <v>3521</v>
      </c>
      <c r="AN931" s="1934" t="s">
        <v>858</v>
      </c>
      <c r="AO931" s="1934">
        <v>8</v>
      </c>
      <c r="AP931" s="1934" t="s">
        <v>859</v>
      </c>
      <c r="AQ931" s="1934">
        <v>8</v>
      </c>
      <c r="AR931" s="1934"/>
      <c r="AS931" s="1934"/>
      <c r="AT931" s="1934"/>
      <c r="AU931" s="1934"/>
      <c r="AV931" s="860"/>
      <c r="AW931" s="4561"/>
      <c r="AX931" s="4561"/>
      <c r="AY931" s="1939"/>
      <c r="BC931" s="237"/>
      <c r="BD931" s="237"/>
      <c r="BE931" s="237"/>
      <c r="BF931" s="237"/>
      <c r="BG931" s="237"/>
      <c r="BH931" s="237"/>
      <c r="BI931" s="237"/>
      <c r="BJ931" s="237"/>
      <c r="BK931" s="237"/>
      <c r="BL931" s="237"/>
      <c r="BM931" s="237"/>
      <c r="BN931" s="237"/>
      <c r="BO931" s="237"/>
      <c r="BP931" s="237"/>
      <c r="BQ931" s="237"/>
      <c r="BR931" s="237"/>
      <c r="BS931" s="237"/>
      <c r="BT931" s="237"/>
      <c r="BU931" s="237"/>
      <c r="BV931" s="237"/>
      <c r="BW931" s="237"/>
      <c r="BX931" s="237"/>
      <c r="BY931" s="237"/>
      <c r="BZ931" s="237"/>
      <c r="CA931" s="237"/>
      <c r="CB931" s="237"/>
      <c r="CC931" s="237"/>
      <c r="CD931" s="237"/>
      <c r="CE931" s="237"/>
      <c r="CF931" s="237"/>
      <c r="CG931" s="237"/>
      <c r="CH931" s="237"/>
      <c r="CI931" s="237"/>
      <c r="CJ931" s="237"/>
      <c r="CK931" s="237"/>
      <c r="CL931" s="237"/>
      <c r="CM931" s="237"/>
      <c r="CN931" s="237"/>
      <c r="CO931" s="237"/>
    </row>
    <row r="932" spans="1:93" ht="38.25" customHeight="1">
      <c r="A932" s="5663" t="s">
        <v>4506</v>
      </c>
      <c r="B932" s="4559" t="s">
        <v>2463</v>
      </c>
      <c r="C932" s="5672" t="s">
        <v>3795</v>
      </c>
      <c r="D932" s="4139" t="s">
        <v>4482</v>
      </c>
      <c r="E932" s="4150" t="s">
        <v>2165</v>
      </c>
      <c r="F932" s="4150" t="s">
        <v>2768</v>
      </c>
      <c r="G932" s="2345" t="s">
        <v>2028</v>
      </c>
      <c r="H932" s="2345" t="s">
        <v>2028</v>
      </c>
      <c r="I932" s="2345" t="s">
        <v>2029</v>
      </c>
      <c r="J932" s="2345" t="s">
        <v>2029</v>
      </c>
      <c r="K932" s="2345">
        <v>9</v>
      </c>
      <c r="L932" s="2345">
        <v>0</v>
      </c>
      <c r="M932" s="2345">
        <v>31</v>
      </c>
      <c r="N932" s="2345">
        <v>9</v>
      </c>
      <c r="O932" s="2345">
        <v>0</v>
      </c>
      <c r="P932" s="2345">
        <v>31</v>
      </c>
      <c r="Q932" s="2300" t="s">
        <v>2140</v>
      </c>
      <c r="R932" s="2345" t="s">
        <v>2141</v>
      </c>
      <c r="S932" s="5640">
        <v>13171</v>
      </c>
      <c r="T932" s="5640">
        <v>13171</v>
      </c>
      <c r="U932" s="5640">
        <v>20550</v>
      </c>
      <c r="V932" s="5123">
        <v>512</v>
      </c>
      <c r="W932" s="5123">
        <v>512</v>
      </c>
      <c r="X932" s="5123">
        <v>1728</v>
      </c>
      <c r="Y932" s="5123">
        <v>8</v>
      </c>
      <c r="Z932" s="5123">
        <v>2</v>
      </c>
      <c r="AA932" s="2310" t="s">
        <v>2032</v>
      </c>
      <c r="AB932" s="2310" t="s">
        <v>2033</v>
      </c>
      <c r="AC932" s="2310" t="s">
        <v>2137</v>
      </c>
      <c r="AD932" s="3326" t="s">
        <v>2035</v>
      </c>
      <c r="AE932" s="3093"/>
      <c r="AF932" s="2344" t="s">
        <v>857</v>
      </c>
      <c r="AG932" s="2330"/>
      <c r="AH932" s="3256">
        <v>3978</v>
      </c>
      <c r="AI932" s="2330" t="s">
        <v>2137</v>
      </c>
      <c r="AJ932" s="2344" t="s">
        <v>854</v>
      </c>
      <c r="AK932" s="2330" t="s">
        <v>2142</v>
      </c>
      <c r="AL932" s="2300" t="s">
        <v>1135</v>
      </c>
      <c r="AM932" s="863" t="s">
        <v>1708</v>
      </c>
      <c r="AN932" s="2323" t="s">
        <v>858</v>
      </c>
      <c r="AO932" s="2323">
        <v>2</v>
      </c>
      <c r="AP932" s="2323" t="s">
        <v>859</v>
      </c>
      <c r="AQ932" s="2323">
        <v>2</v>
      </c>
      <c r="AR932" s="2323"/>
      <c r="AS932" s="2323"/>
      <c r="AT932" s="2323"/>
      <c r="AU932" s="2323"/>
      <c r="AV932" s="860"/>
      <c r="AW932" s="4559" t="s">
        <v>2468</v>
      </c>
      <c r="AX932" s="4559" t="s">
        <v>2471</v>
      </c>
      <c r="AY932" s="2333"/>
      <c r="BC932" s="237"/>
      <c r="BD932" s="237"/>
      <c r="BE932" s="237"/>
      <c r="BF932" s="237"/>
      <c r="BG932" s="237"/>
      <c r="BH932" s="237"/>
      <c r="BI932" s="237"/>
      <c r="BJ932" s="237"/>
      <c r="BK932" s="237"/>
      <c r="BL932" s="237"/>
      <c r="BM932" s="237"/>
      <c r="BN932" s="237"/>
      <c r="BO932" s="237"/>
      <c r="BP932" s="237"/>
      <c r="BQ932" s="237"/>
      <c r="BR932" s="237"/>
      <c r="BS932" s="237"/>
      <c r="BT932" s="237"/>
      <c r="BU932" s="237"/>
      <c r="BV932" s="237"/>
      <c r="BW932" s="237"/>
      <c r="BX932" s="237"/>
      <c r="BY932" s="237"/>
      <c r="BZ932" s="237"/>
      <c r="CA932" s="237"/>
      <c r="CB932" s="237"/>
      <c r="CC932" s="237"/>
      <c r="CD932" s="237"/>
      <c r="CE932" s="237"/>
      <c r="CF932" s="237"/>
      <c r="CG932" s="237"/>
      <c r="CH932" s="237"/>
      <c r="CI932" s="237"/>
      <c r="CJ932" s="237"/>
      <c r="CK932" s="237"/>
      <c r="CL932" s="237"/>
      <c r="CM932" s="237"/>
      <c r="CN932" s="237"/>
      <c r="CO932" s="237"/>
    </row>
    <row r="933" spans="1:93">
      <c r="A933" s="5664"/>
      <c r="B933" s="4560"/>
      <c r="C933" s="5673"/>
      <c r="D933" s="4167"/>
      <c r="E933" s="4216"/>
      <c r="F933" s="4216"/>
      <c r="G933" s="2342"/>
      <c r="H933" s="2342"/>
      <c r="I933" s="2342"/>
      <c r="J933" s="2342"/>
      <c r="K933" s="2342"/>
      <c r="L933" s="2342"/>
      <c r="M933" s="2342"/>
      <c r="N933" s="2342"/>
      <c r="O933" s="2342"/>
      <c r="P933" s="2342"/>
      <c r="Q933" s="2301"/>
      <c r="R933" s="2342"/>
      <c r="S933" s="5629"/>
      <c r="T933" s="5629"/>
      <c r="U933" s="5629"/>
      <c r="V933" s="5119"/>
      <c r="W933" s="5119"/>
      <c r="X933" s="5119"/>
      <c r="Y933" s="5119"/>
      <c r="Z933" s="5119"/>
      <c r="AA933" s="2311"/>
      <c r="AB933" s="2311"/>
      <c r="AC933" s="2311"/>
      <c r="AD933" s="3326" t="s">
        <v>2035</v>
      </c>
      <c r="AE933" s="3093"/>
      <c r="AF933" s="2344" t="s">
        <v>857</v>
      </c>
      <c r="AG933" s="2330"/>
      <c r="AH933" s="3256">
        <v>3987</v>
      </c>
      <c r="AI933" s="2330" t="s">
        <v>2137</v>
      </c>
      <c r="AJ933" s="2344" t="s">
        <v>874</v>
      </c>
      <c r="AK933" s="2330" t="s">
        <v>2142</v>
      </c>
      <c r="AL933" s="122" t="s">
        <v>1158</v>
      </c>
      <c r="AM933" s="259" t="s">
        <v>341</v>
      </c>
      <c r="AN933" s="2323" t="s">
        <v>858</v>
      </c>
      <c r="AO933" s="2323">
        <v>4</v>
      </c>
      <c r="AP933" s="2323" t="s">
        <v>859</v>
      </c>
      <c r="AQ933" s="2323">
        <v>4</v>
      </c>
      <c r="AR933" s="2323">
        <v>6</v>
      </c>
      <c r="AS933" s="2323" t="s">
        <v>875</v>
      </c>
      <c r="AT933" s="2323" t="s">
        <v>859</v>
      </c>
      <c r="AU933" s="2323" t="s">
        <v>876</v>
      </c>
      <c r="AV933" s="860" t="s">
        <v>877</v>
      </c>
      <c r="AW933" s="4560"/>
      <c r="AX933" s="4560"/>
      <c r="AY933" s="2334"/>
      <c r="BC933" s="237"/>
      <c r="BD933" s="237"/>
      <c r="BE933" s="237"/>
      <c r="BF933" s="237"/>
      <c r="BG933" s="237"/>
      <c r="BH933" s="237"/>
      <c r="BI933" s="237"/>
      <c r="BJ933" s="237"/>
      <c r="BK933" s="237"/>
      <c r="BL933" s="237"/>
      <c r="BM933" s="237"/>
      <c r="BN933" s="237"/>
      <c r="BO933" s="237"/>
      <c r="BP933" s="237"/>
      <c r="BQ933" s="237"/>
      <c r="BR933" s="237"/>
      <c r="BS933" s="237"/>
      <c r="BT933" s="237"/>
      <c r="BU933" s="237"/>
      <c r="BV933" s="237"/>
      <c r="BW933" s="237"/>
      <c r="BX933" s="237"/>
      <c r="BY933" s="237"/>
      <c r="BZ933" s="237"/>
      <c r="CA933" s="237"/>
      <c r="CB933" s="237"/>
      <c r="CC933" s="237"/>
      <c r="CD933" s="237"/>
      <c r="CE933" s="237"/>
      <c r="CF933" s="237"/>
      <c r="CG933" s="237"/>
      <c r="CH933" s="237"/>
      <c r="CI933" s="237"/>
      <c r="CJ933" s="237"/>
      <c r="CK933" s="237"/>
      <c r="CL933" s="237"/>
      <c r="CM933" s="237"/>
      <c r="CN933" s="237"/>
      <c r="CO933" s="237"/>
    </row>
    <row r="934" spans="1:93">
      <c r="A934" s="5664"/>
      <c r="B934" s="4561"/>
      <c r="C934" s="5674"/>
      <c r="D934" s="4079"/>
      <c r="E934" s="4151"/>
      <c r="F934" s="4151"/>
      <c r="G934" s="2343"/>
      <c r="H934" s="2343"/>
      <c r="I934" s="2343"/>
      <c r="J934" s="2343"/>
      <c r="K934" s="2343"/>
      <c r="L934" s="2343"/>
      <c r="M934" s="2343"/>
      <c r="N934" s="2343"/>
      <c r="O934" s="2343"/>
      <c r="P934" s="2343"/>
      <c r="Q934" s="2303"/>
      <c r="R934" s="2343"/>
      <c r="S934" s="5630"/>
      <c r="T934" s="5630"/>
      <c r="U934" s="5630"/>
      <c r="V934" s="5120"/>
      <c r="W934" s="5120"/>
      <c r="X934" s="5120"/>
      <c r="Y934" s="5120"/>
      <c r="Z934" s="5120"/>
      <c r="AA934" s="2312"/>
      <c r="AB934" s="2312"/>
      <c r="AC934" s="2312"/>
      <c r="AD934" s="3326" t="s">
        <v>2035</v>
      </c>
      <c r="AE934" s="3093"/>
      <c r="AF934" s="2344" t="s">
        <v>857</v>
      </c>
      <c r="AG934" s="2330"/>
      <c r="AH934" s="3256">
        <v>3999</v>
      </c>
      <c r="AI934" s="2330" t="s">
        <v>2137</v>
      </c>
      <c r="AJ934" s="2344" t="s">
        <v>868</v>
      </c>
      <c r="AK934" s="2330" t="s">
        <v>2142</v>
      </c>
      <c r="AL934" s="2344" t="s">
        <v>869</v>
      </c>
      <c r="AM934" s="259" t="s">
        <v>869</v>
      </c>
      <c r="AN934" s="2323" t="s">
        <v>858</v>
      </c>
      <c r="AO934" s="2323">
        <v>2</v>
      </c>
      <c r="AP934" s="2323" t="s">
        <v>859</v>
      </c>
      <c r="AQ934" s="2323">
        <v>2</v>
      </c>
      <c r="AR934" s="2323"/>
      <c r="AS934" s="2323"/>
      <c r="AT934" s="2323"/>
      <c r="AU934" s="2323"/>
      <c r="AV934" s="860"/>
      <c r="AW934" s="4561"/>
      <c r="AX934" s="4561"/>
      <c r="AY934" s="998"/>
      <c r="BC934" s="237"/>
      <c r="BD934" s="237"/>
      <c r="BE934" s="237"/>
      <c r="BF934" s="237"/>
      <c r="BG934" s="237"/>
      <c r="BH934" s="237"/>
      <c r="BI934" s="237"/>
      <c r="BJ934" s="237"/>
      <c r="BK934" s="237"/>
      <c r="BL934" s="237"/>
      <c r="BM934" s="237"/>
      <c r="BN934" s="237"/>
      <c r="BO934" s="237"/>
      <c r="BP934" s="237"/>
      <c r="BQ934" s="237"/>
      <c r="BR934" s="237"/>
      <c r="BS934" s="237"/>
      <c r="BT934" s="237"/>
      <c r="BU934" s="237"/>
      <c r="BV934" s="237"/>
      <c r="BW934" s="237"/>
      <c r="BX934" s="237"/>
      <c r="BY934" s="237"/>
      <c r="BZ934" s="237"/>
      <c r="CA934" s="237"/>
      <c r="CB934" s="237"/>
      <c r="CC934" s="237"/>
      <c r="CD934" s="237"/>
      <c r="CE934" s="237"/>
      <c r="CF934" s="237"/>
      <c r="CG934" s="237"/>
      <c r="CH934" s="237"/>
      <c r="CI934" s="237"/>
      <c r="CJ934" s="237"/>
      <c r="CK934" s="237"/>
      <c r="CL934" s="237"/>
      <c r="CM934" s="237"/>
      <c r="CN934" s="237"/>
      <c r="CO934" s="237"/>
    </row>
    <row r="935" spans="1:93" ht="38.25" customHeight="1">
      <c r="A935" s="5664"/>
      <c r="B935" s="4560" t="s">
        <v>2463</v>
      </c>
      <c r="C935" s="5673" t="s">
        <v>4195</v>
      </c>
      <c r="D935" s="4167" t="s">
        <v>4483</v>
      </c>
      <c r="E935" s="4216" t="s">
        <v>2165</v>
      </c>
      <c r="F935" s="4216" t="s">
        <v>4230</v>
      </c>
      <c r="G935" s="2342" t="s">
        <v>2028</v>
      </c>
      <c r="H935" s="2342" t="s">
        <v>2028</v>
      </c>
      <c r="I935" s="2342" t="s">
        <v>2029</v>
      </c>
      <c r="J935" s="2342" t="s">
        <v>2029</v>
      </c>
      <c r="K935" s="2342">
        <v>9</v>
      </c>
      <c r="L935" s="2342">
        <v>0</v>
      </c>
      <c r="M935" s="2342">
        <v>31</v>
      </c>
      <c r="N935" s="2342">
        <v>9</v>
      </c>
      <c r="O935" s="2342">
        <v>0</v>
      </c>
      <c r="P935" s="2342">
        <v>31</v>
      </c>
      <c r="Q935" s="2301" t="s">
        <v>2140</v>
      </c>
      <c r="R935" s="2342" t="s">
        <v>2141</v>
      </c>
      <c r="S935" s="5629">
        <v>13290</v>
      </c>
      <c r="T935" s="5629">
        <v>13290</v>
      </c>
      <c r="U935" s="5629">
        <v>20702</v>
      </c>
      <c r="V935" s="5119">
        <v>512</v>
      </c>
      <c r="W935" s="5119">
        <v>512</v>
      </c>
      <c r="X935" s="5119">
        <v>1856</v>
      </c>
      <c r="Y935" s="5119">
        <v>8</v>
      </c>
      <c r="Z935" s="5119">
        <v>2</v>
      </c>
      <c r="AA935" s="2311" t="s">
        <v>2032</v>
      </c>
      <c r="AB935" s="2311" t="s">
        <v>2033</v>
      </c>
      <c r="AC935" s="2311" t="s">
        <v>2137</v>
      </c>
      <c r="AD935" s="3322" t="s">
        <v>2035</v>
      </c>
      <c r="AE935" s="3087"/>
      <c r="AF935" s="2318" t="s">
        <v>857</v>
      </c>
      <c r="AG935" s="256"/>
      <c r="AH935" s="3238">
        <v>3978</v>
      </c>
      <c r="AI935" s="256" t="s">
        <v>2137</v>
      </c>
      <c r="AJ935" s="2318" t="s">
        <v>854</v>
      </c>
      <c r="AK935" s="256" t="s">
        <v>2142</v>
      </c>
      <c r="AL935" s="2301" t="s">
        <v>1135</v>
      </c>
      <c r="AM935" s="18" t="s">
        <v>1708</v>
      </c>
      <c r="AN935" s="2303" t="s">
        <v>858</v>
      </c>
      <c r="AO935" s="2303">
        <v>2</v>
      </c>
      <c r="AP935" s="2303" t="s">
        <v>859</v>
      </c>
      <c r="AQ935" s="2303">
        <v>2</v>
      </c>
      <c r="AR935" s="2303"/>
      <c r="AS935" s="2303"/>
      <c r="AT935" s="2303"/>
      <c r="AU935" s="2303"/>
      <c r="AV935" s="2997"/>
      <c r="AW935" s="4560" t="s">
        <v>2468</v>
      </c>
      <c r="AX935" s="4560" t="s">
        <v>2471</v>
      </c>
      <c r="AY935" s="2334"/>
      <c r="BC935" s="237"/>
      <c r="BD935" s="237"/>
      <c r="BE935" s="237"/>
      <c r="BF935" s="237"/>
      <c r="BG935" s="237"/>
      <c r="BH935" s="237"/>
      <c r="BI935" s="237"/>
      <c r="BJ935" s="237"/>
      <c r="BK935" s="237"/>
      <c r="BL935" s="237"/>
      <c r="BM935" s="237"/>
      <c r="BN935" s="237"/>
      <c r="BO935" s="237"/>
      <c r="BP935" s="237"/>
      <c r="BQ935" s="237"/>
      <c r="BR935" s="237"/>
      <c r="BS935" s="237"/>
      <c r="BT935" s="237"/>
      <c r="BU935" s="237"/>
      <c r="BV935" s="237"/>
      <c r="BW935" s="237"/>
      <c r="BX935" s="237"/>
      <c r="BY935" s="237"/>
      <c r="BZ935" s="237"/>
      <c r="CA935" s="237"/>
      <c r="CB935" s="237"/>
      <c r="CC935" s="237"/>
      <c r="CD935" s="237"/>
      <c r="CE935" s="237"/>
      <c r="CF935" s="237"/>
      <c r="CG935" s="237"/>
      <c r="CH935" s="237"/>
      <c r="CI935" s="237"/>
      <c r="CJ935" s="237"/>
      <c r="CK935" s="237"/>
      <c r="CL935" s="237"/>
      <c r="CM935" s="237"/>
      <c r="CN935" s="237"/>
      <c r="CO935" s="237"/>
    </row>
    <row r="936" spans="1:93">
      <c r="A936" s="5664"/>
      <c r="B936" s="4560"/>
      <c r="C936" s="5673"/>
      <c r="D936" s="4167"/>
      <c r="E936" s="4216"/>
      <c r="F936" s="4216"/>
      <c r="G936" s="2342"/>
      <c r="H936" s="2342"/>
      <c r="I936" s="2342"/>
      <c r="J936" s="2342"/>
      <c r="K936" s="2342"/>
      <c r="L936" s="2342"/>
      <c r="M936" s="2342"/>
      <c r="N936" s="2342"/>
      <c r="O936" s="2342"/>
      <c r="P936" s="2342"/>
      <c r="Q936" s="2301"/>
      <c r="R936" s="2342"/>
      <c r="S936" s="5629"/>
      <c r="T936" s="5629"/>
      <c r="U936" s="5629"/>
      <c r="V936" s="5119"/>
      <c r="W936" s="5119"/>
      <c r="X936" s="5119"/>
      <c r="Y936" s="5119"/>
      <c r="Z936" s="5119"/>
      <c r="AA936" s="2311"/>
      <c r="AB936" s="2311"/>
      <c r="AC936" s="2311"/>
      <c r="AD936" s="3326" t="s">
        <v>2035</v>
      </c>
      <c r="AE936" s="3093"/>
      <c r="AF936" s="2344" t="s">
        <v>857</v>
      </c>
      <c r="AG936" s="2330"/>
      <c r="AH936" s="3256">
        <v>3987</v>
      </c>
      <c r="AI936" s="2330" t="s">
        <v>2137</v>
      </c>
      <c r="AJ936" s="2344" t="s">
        <v>874</v>
      </c>
      <c r="AK936" s="2330" t="s">
        <v>2142</v>
      </c>
      <c r="AL936" s="122" t="s">
        <v>1158</v>
      </c>
      <c r="AM936" s="259" t="s">
        <v>341</v>
      </c>
      <c r="AN936" s="2323" t="s">
        <v>858</v>
      </c>
      <c r="AO936" s="2323">
        <v>4</v>
      </c>
      <c r="AP936" s="2323" t="s">
        <v>859</v>
      </c>
      <c r="AQ936" s="2323">
        <v>4</v>
      </c>
      <c r="AR936" s="2323">
        <v>6</v>
      </c>
      <c r="AS936" s="2323" t="s">
        <v>875</v>
      </c>
      <c r="AT936" s="2323" t="s">
        <v>859</v>
      </c>
      <c r="AU936" s="2323" t="s">
        <v>876</v>
      </c>
      <c r="AV936" s="860" t="s">
        <v>877</v>
      </c>
      <c r="AW936" s="4560"/>
      <c r="AX936" s="4560"/>
      <c r="AY936" s="2334"/>
      <c r="BC936" s="237"/>
      <c r="BD936" s="237"/>
      <c r="BE936" s="237"/>
      <c r="BF936" s="237"/>
      <c r="BG936" s="237"/>
      <c r="BH936" s="237"/>
      <c r="BI936" s="237"/>
      <c r="BJ936" s="237"/>
      <c r="BK936" s="237"/>
      <c r="BL936" s="237"/>
      <c r="BM936" s="237"/>
      <c r="BN936" s="237"/>
      <c r="BO936" s="237"/>
      <c r="BP936" s="237"/>
      <c r="BQ936" s="237"/>
      <c r="BR936" s="237"/>
      <c r="BS936" s="237"/>
      <c r="BT936" s="237"/>
      <c r="BU936" s="237"/>
      <c r="BV936" s="237"/>
      <c r="BW936" s="237"/>
      <c r="BX936" s="237"/>
      <c r="BY936" s="237"/>
      <c r="BZ936" s="237"/>
      <c r="CA936" s="237"/>
      <c r="CB936" s="237"/>
      <c r="CC936" s="237"/>
      <c r="CD936" s="237"/>
      <c r="CE936" s="237"/>
      <c r="CF936" s="237"/>
      <c r="CG936" s="237"/>
      <c r="CH936" s="237"/>
      <c r="CI936" s="237"/>
      <c r="CJ936" s="237"/>
      <c r="CK936" s="237"/>
      <c r="CL936" s="237"/>
      <c r="CM936" s="237"/>
      <c r="CN936" s="237"/>
      <c r="CO936" s="237"/>
    </row>
    <row r="937" spans="1:93">
      <c r="A937" s="5665"/>
      <c r="B937" s="4561"/>
      <c r="C937" s="5674"/>
      <c r="D937" s="4079"/>
      <c r="E937" s="4151"/>
      <c r="F937" s="4151"/>
      <c r="G937" s="2343"/>
      <c r="H937" s="2343"/>
      <c r="I937" s="2343"/>
      <c r="J937" s="2343"/>
      <c r="K937" s="2343"/>
      <c r="L937" s="2343"/>
      <c r="M937" s="2343"/>
      <c r="N937" s="2343"/>
      <c r="O937" s="2343"/>
      <c r="P937" s="2343"/>
      <c r="Q937" s="2303"/>
      <c r="R937" s="2343"/>
      <c r="S937" s="5630"/>
      <c r="T937" s="5630"/>
      <c r="U937" s="5630"/>
      <c r="V937" s="5120"/>
      <c r="W937" s="5120"/>
      <c r="X937" s="5120"/>
      <c r="Y937" s="5120"/>
      <c r="Z937" s="5120"/>
      <c r="AA937" s="2312"/>
      <c r="AB937" s="2312"/>
      <c r="AC937" s="2312"/>
      <c r="AD937" s="3326" t="s">
        <v>2035</v>
      </c>
      <c r="AE937" s="3093"/>
      <c r="AF937" s="2344" t="s">
        <v>857</v>
      </c>
      <c r="AG937" s="2330"/>
      <c r="AH937" s="3256">
        <v>3999</v>
      </c>
      <c r="AI937" s="2330" t="s">
        <v>2137</v>
      </c>
      <c r="AJ937" s="2344" t="s">
        <v>868</v>
      </c>
      <c r="AK937" s="2330" t="s">
        <v>2142</v>
      </c>
      <c r="AL937" s="2344" t="s">
        <v>3521</v>
      </c>
      <c r="AM937" s="2344" t="s">
        <v>3521</v>
      </c>
      <c r="AN937" s="2323" t="s">
        <v>858</v>
      </c>
      <c r="AO937" s="2323">
        <v>8</v>
      </c>
      <c r="AP937" s="2323" t="s">
        <v>859</v>
      </c>
      <c r="AQ937" s="2323">
        <v>8</v>
      </c>
      <c r="AR937" s="2323"/>
      <c r="AS937" s="2323"/>
      <c r="AT937" s="2323"/>
      <c r="AU937" s="2323"/>
      <c r="AV937" s="860"/>
      <c r="AW937" s="4561"/>
      <c r="AX937" s="4561"/>
      <c r="AY937" s="998"/>
      <c r="BC937" s="237"/>
      <c r="BD937" s="237"/>
      <c r="BE937" s="237"/>
      <c r="BF937" s="237"/>
      <c r="BG937" s="237"/>
      <c r="BH937" s="237"/>
      <c r="BI937" s="237"/>
      <c r="BJ937" s="237"/>
      <c r="BK937" s="237"/>
      <c r="BL937" s="237"/>
      <c r="BM937" s="237"/>
      <c r="BN937" s="237"/>
      <c r="BO937" s="237"/>
      <c r="BP937" s="237"/>
      <c r="BQ937" s="237"/>
      <c r="BR937" s="237"/>
      <c r="BS937" s="237"/>
      <c r="BT937" s="237"/>
      <c r="BU937" s="237"/>
      <c r="BV937" s="237"/>
      <c r="BW937" s="237"/>
      <c r="BX937" s="237"/>
      <c r="BY937" s="237"/>
      <c r="BZ937" s="237"/>
      <c r="CA937" s="237"/>
      <c r="CB937" s="237"/>
      <c r="CC937" s="237"/>
      <c r="CD937" s="237"/>
      <c r="CE937" s="237"/>
      <c r="CF937" s="237"/>
      <c r="CG937" s="237"/>
      <c r="CH937" s="237"/>
      <c r="CI937" s="237"/>
      <c r="CJ937" s="237"/>
      <c r="CK937" s="237"/>
      <c r="CL937" s="237"/>
      <c r="CM937" s="237"/>
      <c r="CN937" s="237"/>
      <c r="CO937" s="237"/>
    </row>
    <row r="938" spans="1:93" ht="38.25" customHeight="1">
      <c r="A938" s="5664" t="s">
        <v>4512</v>
      </c>
      <c r="B938" s="4560" t="s">
        <v>2463</v>
      </c>
      <c r="C938" s="5673" t="s">
        <v>4456</v>
      </c>
      <c r="D938" s="4167" t="s">
        <v>4457</v>
      </c>
      <c r="E938" s="4216" t="s">
        <v>2165</v>
      </c>
      <c r="F938" s="4216" t="s">
        <v>4513</v>
      </c>
      <c r="G938" s="2342" t="s">
        <v>2028</v>
      </c>
      <c r="H938" s="2342" t="s">
        <v>2028</v>
      </c>
      <c r="I938" s="2342" t="s">
        <v>2029</v>
      </c>
      <c r="J938" s="2342" t="s">
        <v>2029</v>
      </c>
      <c r="K938" s="2342">
        <v>9</v>
      </c>
      <c r="L938" s="2342">
        <v>0</v>
      </c>
      <c r="M938" s="2342">
        <v>31</v>
      </c>
      <c r="N938" s="2342">
        <v>9</v>
      </c>
      <c r="O938" s="2342">
        <v>0</v>
      </c>
      <c r="P938" s="2342">
        <v>31</v>
      </c>
      <c r="Q938" s="1928" t="s">
        <v>2140</v>
      </c>
      <c r="R938" s="2342" t="s">
        <v>2141</v>
      </c>
      <c r="S938" s="5119">
        <v>15194</v>
      </c>
      <c r="T938" s="5119">
        <v>15194</v>
      </c>
      <c r="U938" s="5119">
        <v>22574</v>
      </c>
      <c r="V938" s="5119">
        <v>512</v>
      </c>
      <c r="W938" s="5119">
        <v>512</v>
      </c>
      <c r="X938" s="5119">
        <v>1728</v>
      </c>
      <c r="Y938" s="5119">
        <v>8</v>
      </c>
      <c r="Z938" s="5119">
        <v>2</v>
      </c>
      <c r="AA938" s="2311" t="s">
        <v>2032</v>
      </c>
      <c r="AB938" s="2311" t="s">
        <v>2033</v>
      </c>
      <c r="AC938" s="2311" t="s">
        <v>2137</v>
      </c>
      <c r="AD938" s="3322" t="s">
        <v>2035</v>
      </c>
      <c r="AE938" s="3087"/>
      <c r="AF938" s="1931" t="s">
        <v>857</v>
      </c>
      <c r="AG938" s="256"/>
      <c r="AH938" s="3238">
        <v>3978</v>
      </c>
      <c r="AI938" s="256" t="s">
        <v>2137</v>
      </c>
      <c r="AJ938" s="1931" t="s">
        <v>854</v>
      </c>
      <c r="AK938" s="256" t="s">
        <v>2142</v>
      </c>
      <c r="AL938" s="1928" t="s">
        <v>1135</v>
      </c>
      <c r="AM938" s="18" t="s">
        <v>1708</v>
      </c>
      <c r="AN938" s="1929" t="s">
        <v>858</v>
      </c>
      <c r="AO938" s="1929">
        <v>2</v>
      </c>
      <c r="AP938" s="1929" t="s">
        <v>859</v>
      </c>
      <c r="AQ938" s="1929">
        <v>2</v>
      </c>
      <c r="AR938" s="1929"/>
      <c r="AS938" s="1929"/>
      <c r="AT938" s="1929"/>
      <c r="AU938" s="1929"/>
      <c r="AV938" s="2997"/>
      <c r="AW938" s="4560" t="s">
        <v>2468</v>
      </c>
      <c r="AX938" s="4560" t="s">
        <v>2471</v>
      </c>
      <c r="AY938" s="2334"/>
      <c r="BC938" s="237"/>
      <c r="BD938" s="237"/>
      <c r="BE938" s="237"/>
      <c r="BF938" s="237"/>
      <c r="BG938" s="237"/>
      <c r="BH938" s="237"/>
      <c r="BI938" s="237"/>
      <c r="BJ938" s="237"/>
      <c r="BK938" s="237"/>
      <c r="BL938" s="237"/>
      <c r="BM938" s="237"/>
      <c r="BN938" s="237"/>
      <c r="BO938" s="237"/>
      <c r="BP938" s="237"/>
      <c r="BQ938" s="237"/>
      <c r="BR938" s="237"/>
      <c r="BS938" s="237"/>
      <c r="BT938" s="237"/>
      <c r="BU938" s="237"/>
      <c r="BV938" s="237"/>
      <c r="BW938" s="237"/>
      <c r="BX938" s="237"/>
      <c r="BY938" s="237"/>
      <c r="BZ938" s="237"/>
      <c r="CA938" s="237"/>
      <c r="CB938" s="237"/>
      <c r="CC938" s="237"/>
      <c r="CD938" s="237"/>
      <c r="CE938" s="237"/>
      <c r="CF938" s="237"/>
      <c r="CG938" s="237"/>
      <c r="CH938" s="237"/>
      <c r="CI938" s="237"/>
      <c r="CJ938" s="237"/>
      <c r="CK938" s="237"/>
      <c r="CL938" s="237"/>
      <c r="CM938" s="237"/>
      <c r="CN938" s="237"/>
      <c r="CO938" s="237"/>
    </row>
    <row r="939" spans="1:93">
      <c r="A939" s="5664"/>
      <c r="B939" s="4560"/>
      <c r="C939" s="5673"/>
      <c r="D939" s="4167"/>
      <c r="E939" s="4216"/>
      <c r="F939" s="4216"/>
      <c r="G939" s="1936"/>
      <c r="H939" s="1936"/>
      <c r="I939" s="1936"/>
      <c r="J939" s="1936"/>
      <c r="K939" s="1936"/>
      <c r="L939" s="1936"/>
      <c r="M939" s="1936"/>
      <c r="N939" s="1936"/>
      <c r="O939" s="1936"/>
      <c r="P939" s="1936"/>
      <c r="Q939" s="1928"/>
      <c r="R939" s="1936"/>
      <c r="S939" s="5119"/>
      <c r="T939" s="5119"/>
      <c r="U939" s="5119"/>
      <c r="V939" s="5119"/>
      <c r="W939" s="5119"/>
      <c r="X939" s="5119"/>
      <c r="Y939" s="5119"/>
      <c r="Z939" s="5119"/>
      <c r="AA939" s="1932"/>
      <c r="AB939" s="1932"/>
      <c r="AC939" s="1932"/>
      <c r="AD939" s="3326" t="s">
        <v>2035</v>
      </c>
      <c r="AE939" s="3093"/>
      <c r="AF939" s="1938" t="s">
        <v>857</v>
      </c>
      <c r="AG939" s="1935"/>
      <c r="AH939" s="3256">
        <v>3987</v>
      </c>
      <c r="AI939" s="1935" t="s">
        <v>2137</v>
      </c>
      <c r="AJ939" s="1938" t="s">
        <v>874</v>
      </c>
      <c r="AK939" s="1935" t="s">
        <v>2142</v>
      </c>
      <c r="AL939" s="2006" t="s">
        <v>4470</v>
      </c>
      <c r="AM939" s="259" t="s">
        <v>341</v>
      </c>
      <c r="AN939" s="1934" t="s">
        <v>858</v>
      </c>
      <c r="AO939" s="1934">
        <v>2</v>
      </c>
      <c r="AP939" s="1934" t="s">
        <v>859</v>
      </c>
      <c r="AQ939" s="1934">
        <v>2</v>
      </c>
      <c r="AR939" s="1934">
        <v>6</v>
      </c>
      <c r="AS939" s="1934" t="s">
        <v>875</v>
      </c>
      <c r="AT939" s="1934" t="s">
        <v>859</v>
      </c>
      <c r="AU939" s="1934" t="s">
        <v>876</v>
      </c>
      <c r="AV939" s="860" t="s">
        <v>877</v>
      </c>
      <c r="AW939" s="4560"/>
      <c r="AX939" s="4560"/>
      <c r="AY939" s="1939"/>
      <c r="BC939" s="237"/>
      <c r="BD939" s="237"/>
      <c r="BE939" s="237"/>
      <c r="BF939" s="237"/>
      <c r="BG939" s="237"/>
      <c r="BH939" s="237"/>
      <c r="BI939" s="237"/>
      <c r="BJ939" s="237"/>
      <c r="BK939" s="237"/>
      <c r="BL939" s="237"/>
      <c r="BM939" s="237"/>
      <c r="BN939" s="237"/>
      <c r="BO939" s="237"/>
      <c r="BP939" s="237"/>
      <c r="BQ939" s="237"/>
      <c r="BR939" s="237"/>
      <c r="BS939" s="237"/>
      <c r="BT939" s="237"/>
      <c r="BU939" s="237"/>
      <c r="BV939" s="237"/>
      <c r="BW939" s="237"/>
      <c r="BX939" s="237"/>
      <c r="BY939" s="237"/>
      <c r="BZ939" s="237"/>
      <c r="CA939" s="237"/>
      <c r="CB939" s="237"/>
      <c r="CC939" s="237"/>
      <c r="CD939" s="237"/>
      <c r="CE939" s="237"/>
      <c r="CF939" s="237"/>
      <c r="CG939" s="237"/>
      <c r="CH939" s="237"/>
      <c r="CI939" s="237"/>
      <c r="CJ939" s="237"/>
      <c r="CK939" s="237"/>
      <c r="CL939" s="237"/>
      <c r="CM939" s="237"/>
      <c r="CN939" s="237"/>
      <c r="CO939" s="237"/>
    </row>
    <row r="940" spans="1:93">
      <c r="A940" s="5664"/>
      <c r="B940" s="4561"/>
      <c r="C940" s="5674"/>
      <c r="D940" s="4079"/>
      <c r="E940" s="4151"/>
      <c r="F940" s="4151"/>
      <c r="G940" s="1936"/>
      <c r="H940" s="1936"/>
      <c r="I940" s="1936"/>
      <c r="J940" s="1936"/>
      <c r="K940" s="1936"/>
      <c r="L940" s="1936"/>
      <c r="M940" s="1936"/>
      <c r="N940" s="1936"/>
      <c r="O940" s="1936"/>
      <c r="P940" s="1936"/>
      <c r="Q940" s="1953"/>
      <c r="R940" s="1936"/>
      <c r="S940" s="5120"/>
      <c r="T940" s="5120"/>
      <c r="U940" s="5120"/>
      <c r="V940" s="5120"/>
      <c r="W940" s="5120"/>
      <c r="X940" s="5120"/>
      <c r="Y940" s="5120"/>
      <c r="Z940" s="5120"/>
      <c r="AA940" s="1932"/>
      <c r="AB940" s="1932"/>
      <c r="AC940" s="1932"/>
      <c r="AD940" s="3326" t="s">
        <v>2035</v>
      </c>
      <c r="AE940" s="3093"/>
      <c r="AF940" s="1938" t="s">
        <v>857</v>
      </c>
      <c r="AG940" s="1935"/>
      <c r="AH940" s="3256">
        <v>3999</v>
      </c>
      <c r="AI940" s="1935" t="s">
        <v>2137</v>
      </c>
      <c r="AJ940" s="1938" t="s">
        <v>868</v>
      </c>
      <c r="AK940" s="1935" t="s">
        <v>2142</v>
      </c>
      <c r="AL940" s="1938" t="s">
        <v>869</v>
      </c>
      <c r="AM940" s="259" t="s">
        <v>869</v>
      </c>
      <c r="AN940" s="1934" t="s">
        <v>858</v>
      </c>
      <c r="AO940" s="1934">
        <v>2</v>
      </c>
      <c r="AP940" s="1934" t="s">
        <v>859</v>
      </c>
      <c r="AQ940" s="1934">
        <v>2</v>
      </c>
      <c r="AR940" s="1934"/>
      <c r="AS940" s="1934"/>
      <c r="AT940" s="1934"/>
      <c r="AU940" s="1934"/>
      <c r="AV940" s="860"/>
      <c r="AW940" s="4561"/>
      <c r="AX940" s="4561"/>
      <c r="AY940" s="1939"/>
      <c r="BC940" s="237"/>
      <c r="BD940" s="237"/>
      <c r="BE940" s="237"/>
      <c r="BF940" s="237"/>
      <c r="BG940" s="237"/>
      <c r="BH940" s="237"/>
      <c r="BI940" s="237"/>
      <c r="BJ940" s="237"/>
      <c r="BK940" s="237"/>
      <c r="BL940" s="237"/>
      <c r="BM940" s="237"/>
      <c r="BN940" s="237"/>
      <c r="BO940" s="237"/>
      <c r="BP940" s="237"/>
      <c r="BQ940" s="237"/>
      <c r="BR940" s="237"/>
      <c r="BS940" s="237"/>
      <c r="BT940" s="237"/>
      <c r="BU940" s="237"/>
      <c r="BV940" s="237"/>
      <c r="BW940" s="237"/>
      <c r="BX940" s="237"/>
      <c r="BY940" s="237"/>
      <c r="BZ940" s="237"/>
      <c r="CA940" s="237"/>
      <c r="CB940" s="237"/>
      <c r="CC940" s="237"/>
      <c r="CD940" s="237"/>
      <c r="CE940" s="237"/>
      <c r="CF940" s="237"/>
      <c r="CG940" s="237"/>
      <c r="CH940" s="237"/>
      <c r="CI940" s="237"/>
      <c r="CJ940" s="237"/>
      <c r="CK940" s="237"/>
      <c r="CL940" s="237"/>
      <c r="CM940" s="237"/>
      <c r="CN940" s="237"/>
      <c r="CO940" s="237"/>
    </row>
    <row r="941" spans="1:93" ht="38.25" customHeight="1">
      <c r="A941" s="5664"/>
      <c r="B941" s="4559" t="s">
        <v>2463</v>
      </c>
      <c r="C941" s="5672" t="s">
        <v>4481</v>
      </c>
      <c r="D941" s="4139" t="s">
        <v>4459</v>
      </c>
      <c r="E941" s="4150" t="s">
        <v>2165</v>
      </c>
      <c r="F941" s="4150" t="s">
        <v>4514</v>
      </c>
      <c r="G941" s="1937" t="s">
        <v>2028</v>
      </c>
      <c r="H941" s="1937" t="s">
        <v>2028</v>
      </c>
      <c r="I941" s="1937" t="s">
        <v>2029</v>
      </c>
      <c r="J941" s="1937" t="s">
        <v>2029</v>
      </c>
      <c r="K941" s="1937">
        <v>9</v>
      </c>
      <c r="L941" s="1937">
        <v>0</v>
      </c>
      <c r="M941" s="1937">
        <v>31</v>
      </c>
      <c r="N941" s="1937">
        <v>9</v>
      </c>
      <c r="O941" s="1937">
        <v>0</v>
      </c>
      <c r="P941" s="1937">
        <v>31</v>
      </c>
      <c r="Q941" s="1928" t="s">
        <v>2140</v>
      </c>
      <c r="R941" s="1937" t="s">
        <v>2141</v>
      </c>
      <c r="S941" s="5123">
        <v>15322</v>
      </c>
      <c r="T941" s="5123">
        <v>15322</v>
      </c>
      <c r="U941" s="5123">
        <v>22702</v>
      </c>
      <c r="V941" s="5123">
        <v>512</v>
      </c>
      <c r="W941" s="5123">
        <v>512</v>
      </c>
      <c r="X941" s="5123">
        <v>1856</v>
      </c>
      <c r="Y941" s="5123">
        <v>8</v>
      </c>
      <c r="Z941" s="5123">
        <v>2</v>
      </c>
      <c r="AA941" s="1933" t="s">
        <v>2032</v>
      </c>
      <c r="AB941" s="1933" t="s">
        <v>2033</v>
      </c>
      <c r="AC941" s="1933" t="s">
        <v>2137</v>
      </c>
      <c r="AD941" s="3322" t="s">
        <v>2035</v>
      </c>
      <c r="AE941" s="3087"/>
      <c r="AF941" s="1931" t="s">
        <v>857</v>
      </c>
      <c r="AG941" s="256"/>
      <c r="AH941" s="3238">
        <v>3978</v>
      </c>
      <c r="AI941" s="256" t="s">
        <v>2137</v>
      </c>
      <c r="AJ941" s="1931" t="s">
        <v>854</v>
      </c>
      <c r="AK941" s="256" t="s">
        <v>2142</v>
      </c>
      <c r="AL941" s="1928" t="s">
        <v>1135</v>
      </c>
      <c r="AM941" s="18" t="s">
        <v>1708</v>
      </c>
      <c r="AN941" s="1929" t="s">
        <v>858</v>
      </c>
      <c r="AO941" s="1929">
        <v>2</v>
      </c>
      <c r="AP941" s="1929" t="s">
        <v>859</v>
      </c>
      <c r="AQ941" s="1929">
        <v>2</v>
      </c>
      <c r="AR941" s="1929"/>
      <c r="AS941" s="1929"/>
      <c r="AT941" s="1929"/>
      <c r="AU941" s="1929"/>
      <c r="AV941" s="2997"/>
      <c r="AW941" s="4559" t="s">
        <v>2468</v>
      </c>
      <c r="AX941" s="4559" t="s">
        <v>2471</v>
      </c>
      <c r="AY941" s="997"/>
      <c r="BC941" s="237"/>
      <c r="BD941" s="237"/>
      <c r="BE941" s="237"/>
      <c r="BF941" s="237"/>
      <c r="BG941" s="237"/>
      <c r="BH941" s="237"/>
      <c r="BI941" s="237"/>
      <c r="BJ941" s="237"/>
      <c r="BK941" s="237"/>
      <c r="BL941" s="237"/>
      <c r="BM941" s="237"/>
      <c r="BN941" s="237"/>
      <c r="BO941" s="237"/>
      <c r="BP941" s="237"/>
      <c r="BQ941" s="237"/>
      <c r="BR941" s="237"/>
      <c r="BS941" s="237"/>
      <c r="BT941" s="237"/>
      <c r="BU941" s="237"/>
      <c r="BV941" s="237"/>
      <c r="BW941" s="237"/>
      <c r="BX941" s="237"/>
      <c r="BY941" s="237"/>
      <c r="BZ941" s="237"/>
      <c r="CA941" s="237"/>
      <c r="CB941" s="237"/>
      <c r="CC941" s="237"/>
      <c r="CD941" s="237"/>
      <c r="CE941" s="237"/>
      <c r="CF941" s="237"/>
      <c r="CG941" s="237"/>
      <c r="CH941" s="237"/>
      <c r="CI941" s="237"/>
      <c r="CJ941" s="237"/>
      <c r="CK941" s="237"/>
      <c r="CL941" s="237"/>
      <c r="CM941" s="237"/>
      <c r="CN941" s="237"/>
      <c r="CO941" s="237"/>
    </row>
    <row r="942" spans="1:93">
      <c r="A942" s="5664"/>
      <c r="B942" s="4560"/>
      <c r="C942" s="5673"/>
      <c r="D942" s="4167"/>
      <c r="E942" s="4216"/>
      <c r="F942" s="4216"/>
      <c r="G942" s="1936"/>
      <c r="H942" s="1936"/>
      <c r="I942" s="1936"/>
      <c r="J942" s="1936"/>
      <c r="K942" s="1936"/>
      <c r="L942" s="1936"/>
      <c r="M942" s="1936"/>
      <c r="N942" s="1936"/>
      <c r="O942" s="1936"/>
      <c r="P942" s="1936"/>
      <c r="Q942" s="1928"/>
      <c r="R942" s="1936"/>
      <c r="S942" s="5119"/>
      <c r="T942" s="5119"/>
      <c r="U942" s="5119"/>
      <c r="V942" s="5119"/>
      <c r="W942" s="5119"/>
      <c r="X942" s="5119"/>
      <c r="Y942" s="5119"/>
      <c r="Z942" s="5119"/>
      <c r="AA942" s="1932"/>
      <c r="AB942" s="1932"/>
      <c r="AC942" s="1932"/>
      <c r="AD942" s="3326" t="s">
        <v>2035</v>
      </c>
      <c r="AE942" s="3093"/>
      <c r="AF942" s="1938" t="s">
        <v>857</v>
      </c>
      <c r="AG942" s="1935"/>
      <c r="AH942" s="3256">
        <v>3987</v>
      </c>
      <c r="AI942" s="1935" t="s">
        <v>2137</v>
      </c>
      <c r="AJ942" s="1938" t="s">
        <v>874</v>
      </c>
      <c r="AK942" s="1935" t="s">
        <v>2142</v>
      </c>
      <c r="AL942" s="2006" t="s">
        <v>4470</v>
      </c>
      <c r="AM942" s="259" t="s">
        <v>341</v>
      </c>
      <c r="AN942" s="1934" t="s">
        <v>858</v>
      </c>
      <c r="AO942" s="1934">
        <v>2</v>
      </c>
      <c r="AP942" s="1934" t="s">
        <v>859</v>
      </c>
      <c r="AQ942" s="1934">
        <v>2</v>
      </c>
      <c r="AR942" s="1934">
        <v>6</v>
      </c>
      <c r="AS942" s="1934" t="s">
        <v>875</v>
      </c>
      <c r="AT942" s="1934" t="s">
        <v>859</v>
      </c>
      <c r="AU942" s="1934" t="s">
        <v>876</v>
      </c>
      <c r="AV942" s="860" t="s">
        <v>877</v>
      </c>
      <c r="AW942" s="4560"/>
      <c r="AX942" s="4560"/>
      <c r="AY942" s="1939"/>
      <c r="BC942" s="237"/>
      <c r="BD942" s="237"/>
      <c r="BE942" s="237"/>
      <c r="BF942" s="237"/>
      <c r="BG942" s="237"/>
      <c r="BH942" s="237"/>
      <c r="BI942" s="237"/>
      <c r="BJ942" s="237"/>
      <c r="BK942" s="237"/>
      <c r="BL942" s="237"/>
      <c r="BM942" s="237"/>
      <c r="BN942" s="237"/>
      <c r="BO942" s="237"/>
      <c r="BP942" s="237"/>
      <c r="BQ942" s="237"/>
      <c r="BR942" s="237"/>
      <c r="BS942" s="237"/>
      <c r="BT942" s="237"/>
      <c r="BU942" s="237"/>
      <c r="BV942" s="237"/>
      <c r="BW942" s="237"/>
      <c r="BX942" s="237"/>
      <c r="BY942" s="237"/>
      <c r="BZ942" s="237"/>
      <c r="CA942" s="237"/>
      <c r="CB942" s="237"/>
      <c r="CC942" s="237"/>
      <c r="CD942" s="237"/>
      <c r="CE942" s="237"/>
      <c r="CF942" s="237"/>
      <c r="CG942" s="237"/>
      <c r="CH942" s="237"/>
      <c r="CI942" s="237"/>
      <c r="CJ942" s="237"/>
      <c r="CK942" s="237"/>
      <c r="CL942" s="237"/>
      <c r="CM942" s="237"/>
      <c r="CN942" s="237"/>
      <c r="CO942" s="237"/>
    </row>
    <row r="943" spans="1:93" ht="13.5" thickBot="1">
      <c r="A943" s="5682"/>
      <c r="B943" s="5662"/>
      <c r="C943" s="5680"/>
      <c r="D943" s="4468"/>
      <c r="E943" s="4217"/>
      <c r="F943" s="4217"/>
      <c r="G943" s="1936"/>
      <c r="H943" s="1936"/>
      <c r="I943" s="1936"/>
      <c r="J943" s="1936"/>
      <c r="K943" s="1936"/>
      <c r="L943" s="1936"/>
      <c r="M943" s="1936"/>
      <c r="N943" s="1936"/>
      <c r="O943" s="1936"/>
      <c r="P943" s="1936"/>
      <c r="Q943" s="1951"/>
      <c r="R943" s="1936"/>
      <c r="S943" s="5473"/>
      <c r="T943" s="5473"/>
      <c r="U943" s="5473"/>
      <c r="V943" s="5473"/>
      <c r="W943" s="5473"/>
      <c r="X943" s="5473"/>
      <c r="Y943" s="5473"/>
      <c r="Z943" s="5473"/>
      <c r="AA943" s="1932"/>
      <c r="AB943" s="1932"/>
      <c r="AC943" s="1932"/>
      <c r="AD943" s="3326" t="s">
        <v>2035</v>
      </c>
      <c r="AE943" s="3093"/>
      <c r="AF943" s="1938" t="s">
        <v>857</v>
      </c>
      <c r="AG943" s="1935"/>
      <c r="AH943" s="3256">
        <v>3999</v>
      </c>
      <c r="AI943" s="1935" t="s">
        <v>2137</v>
      </c>
      <c r="AJ943" s="1938" t="s">
        <v>868</v>
      </c>
      <c r="AK943" s="1935" t="s">
        <v>2142</v>
      </c>
      <c r="AL943" s="1938" t="s">
        <v>3521</v>
      </c>
      <c r="AM943" s="1938" t="s">
        <v>3521</v>
      </c>
      <c r="AN943" s="1934" t="s">
        <v>858</v>
      </c>
      <c r="AO943" s="1934">
        <v>8</v>
      </c>
      <c r="AP943" s="1934" t="s">
        <v>859</v>
      </c>
      <c r="AQ943" s="1934">
        <v>8</v>
      </c>
      <c r="AR943" s="1934"/>
      <c r="AS943" s="1934"/>
      <c r="AT943" s="1934"/>
      <c r="AU943" s="1934"/>
      <c r="AV943" s="860"/>
      <c r="AW943" s="5662"/>
      <c r="AX943" s="5662"/>
      <c r="AY943" s="1939"/>
      <c r="BC943" s="237"/>
      <c r="BD943" s="237"/>
      <c r="BE943" s="237"/>
      <c r="BF943" s="237"/>
      <c r="BG943" s="237"/>
      <c r="BH943" s="237"/>
      <c r="BI943" s="237"/>
      <c r="BJ943" s="237"/>
      <c r="BK943" s="237"/>
      <c r="BL943" s="237"/>
      <c r="BM943" s="237"/>
      <c r="BN943" s="237"/>
      <c r="BO943" s="237"/>
      <c r="BP943" s="237"/>
      <c r="BQ943" s="237"/>
      <c r="BR943" s="237"/>
      <c r="BS943" s="237"/>
      <c r="BT943" s="237"/>
      <c r="BU943" s="237"/>
      <c r="BV943" s="237"/>
      <c r="BW943" s="237"/>
      <c r="BX943" s="237"/>
      <c r="BY943" s="237"/>
      <c r="BZ943" s="237"/>
      <c r="CA943" s="237"/>
      <c r="CB943" s="237"/>
      <c r="CC943" s="237"/>
      <c r="CD943" s="237"/>
      <c r="CE943" s="237"/>
      <c r="CF943" s="237"/>
      <c r="CG943" s="237"/>
      <c r="CH943" s="237"/>
      <c r="CI943" s="237"/>
      <c r="CJ943" s="237"/>
      <c r="CK943" s="237"/>
      <c r="CL943" s="237"/>
      <c r="CM943" s="237"/>
      <c r="CN943" s="237"/>
      <c r="CO943" s="237"/>
    </row>
    <row r="944" spans="1:93" s="263" customFormat="1" ht="33.75" customHeight="1">
      <c r="A944" s="5696" t="s">
        <v>4105</v>
      </c>
      <c r="B944" s="821" t="s">
        <v>2463</v>
      </c>
      <c r="C944" s="852" t="s">
        <v>3674</v>
      </c>
      <c r="D944" s="273" t="s">
        <v>13</v>
      </c>
      <c r="E944" s="203" t="s">
        <v>2138</v>
      </c>
      <c r="F944" s="203" t="s">
        <v>2271</v>
      </c>
      <c r="G944" s="273" t="s">
        <v>2028</v>
      </c>
      <c r="H944" s="273" t="s">
        <v>2028</v>
      </c>
      <c r="I944" s="273" t="s">
        <v>2029</v>
      </c>
      <c r="J944" s="273" t="s">
        <v>2029</v>
      </c>
      <c r="K944" s="273">
        <v>6</v>
      </c>
      <c r="L944" s="273">
        <v>0</v>
      </c>
      <c r="M944" s="273">
        <v>12</v>
      </c>
      <c r="N944" s="273">
        <v>6</v>
      </c>
      <c r="O944" s="273">
        <v>0</v>
      </c>
      <c r="P944" s="273">
        <v>12</v>
      </c>
      <c r="Q944" s="273" t="s">
        <v>2140</v>
      </c>
      <c r="R944" s="273" t="s">
        <v>2272</v>
      </c>
      <c r="S944" s="203">
        <v>128</v>
      </c>
      <c r="T944" s="203">
        <v>128</v>
      </c>
      <c r="U944" s="203">
        <v>1216</v>
      </c>
      <c r="V944" s="203">
        <v>64</v>
      </c>
      <c r="W944" s="203">
        <v>64</v>
      </c>
      <c r="X944" s="203">
        <v>320</v>
      </c>
      <c r="Y944" s="203">
        <v>1</v>
      </c>
      <c r="Z944" s="203">
        <v>1</v>
      </c>
      <c r="AA944" s="203" t="s">
        <v>2136</v>
      </c>
      <c r="AB944" s="203" t="s">
        <v>2136</v>
      </c>
      <c r="AC944" s="203" t="s">
        <v>2137</v>
      </c>
      <c r="AD944" s="3338" t="s">
        <v>2035</v>
      </c>
      <c r="AE944" s="203"/>
      <c r="AF944" s="265" t="s">
        <v>857</v>
      </c>
      <c r="AG944" s="265"/>
      <c r="AH944" s="853">
        <v>3979</v>
      </c>
      <c r="AI944" s="853" t="s">
        <v>2137</v>
      </c>
      <c r="AJ944" s="203" t="s">
        <v>854</v>
      </c>
      <c r="AK944" s="853" t="s">
        <v>2142</v>
      </c>
      <c r="AL944" s="265" t="s">
        <v>164</v>
      </c>
      <c r="AM944" s="853" t="s">
        <v>856</v>
      </c>
      <c r="AN944" s="853" t="s">
        <v>858</v>
      </c>
      <c r="AO944" s="853">
        <v>5</v>
      </c>
      <c r="AP944" s="853" t="s">
        <v>859</v>
      </c>
      <c r="AQ944" s="853">
        <v>5</v>
      </c>
      <c r="AR944" s="854"/>
      <c r="AS944" s="854"/>
      <c r="AT944" s="854"/>
      <c r="AU944" s="854"/>
      <c r="AV944" s="3000"/>
      <c r="AW944" s="821" t="s">
        <v>2451</v>
      </c>
      <c r="AX944" s="821" t="s">
        <v>2459</v>
      </c>
      <c r="AY944" s="821"/>
      <c r="AZ944" s="253"/>
      <c r="BA944" s="253"/>
      <c r="BB944" s="253"/>
      <c r="BC944" s="253"/>
      <c r="BD944" s="253"/>
      <c r="BE944" s="253"/>
      <c r="BF944" s="253"/>
      <c r="BG944" s="253"/>
      <c r="BH944" s="253"/>
      <c r="BI944" s="253"/>
      <c r="BJ944" s="253"/>
      <c r="BK944" s="253"/>
      <c r="BL944" s="253"/>
      <c r="BM944" s="253"/>
      <c r="BN944" s="253"/>
      <c r="BO944" s="253"/>
      <c r="BP944" s="253"/>
      <c r="BQ944" s="253"/>
      <c r="BR944" s="253"/>
      <c r="BS944" s="253"/>
      <c r="BT944" s="253"/>
      <c r="BU944" s="253"/>
      <c r="BV944" s="253"/>
      <c r="BW944" s="253"/>
      <c r="BX944" s="253"/>
      <c r="BY944" s="253"/>
      <c r="BZ944" s="253"/>
      <c r="CA944" s="253"/>
      <c r="CB944" s="253"/>
      <c r="CC944" s="253"/>
      <c r="CD944" s="253"/>
      <c r="CE944" s="253"/>
      <c r="CF944" s="253"/>
      <c r="CG944" s="253"/>
      <c r="CH944" s="253"/>
      <c r="CI944" s="253"/>
      <c r="CJ944" s="253"/>
      <c r="CK944" s="253"/>
      <c r="CL944" s="253"/>
      <c r="CM944" s="253"/>
      <c r="CN944" s="253"/>
    </row>
    <row r="945" spans="1:93" s="239" customFormat="1" ht="33.75" customHeight="1">
      <c r="A945" s="5686"/>
      <c r="B945" s="2307" t="s">
        <v>2463</v>
      </c>
      <c r="C945" s="2336" t="s">
        <v>3677</v>
      </c>
      <c r="D945" s="2303" t="s">
        <v>244</v>
      </c>
      <c r="E945" s="2318" t="s">
        <v>2138</v>
      </c>
      <c r="F945" s="2318" t="s">
        <v>2275</v>
      </c>
      <c r="G945" s="2303" t="s">
        <v>2028</v>
      </c>
      <c r="H945" s="2303" t="s">
        <v>2028</v>
      </c>
      <c r="I945" s="2303" t="s">
        <v>2029</v>
      </c>
      <c r="J945" s="2303" t="s">
        <v>2029</v>
      </c>
      <c r="K945" s="2303">
        <v>6</v>
      </c>
      <c r="L945" s="2303">
        <v>0</v>
      </c>
      <c r="M945" s="2303">
        <v>12</v>
      </c>
      <c r="N945" s="2303">
        <v>6</v>
      </c>
      <c r="O945" s="2303">
        <v>0</v>
      </c>
      <c r="P945" s="2303">
        <v>12</v>
      </c>
      <c r="Q945" s="2303" t="s">
        <v>2140</v>
      </c>
      <c r="R945" s="2303" t="s">
        <v>2272</v>
      </c>
      <c r="S945" s="2318">
        <v>385</v>
      </c>
      <c r="T945" s="2318">
        <v>385</v>
      </c>
      <c r="U945" s="2317">
        <v>4906</v>
      </c>
      <c r="V945" s="2317">
        <v>128</v>
      </c>
      <c r="W945" s="2317">
        <v>128</v>
      </c>
      <c r="X945" s="2317">
        <v>640</v>
      </c>
      <c r="Y945" s="2318">
        <v>1</v>
      </c>
      <c r="Z945" s="2318">
        <v>1</v>
      </c>
      <c r="AA945" s="2318" t="s">
        <v>2136</v>
      </c>
      <c r="AB945" s="2318" t="s">
        <v>2136</v>
      </c>
      <c r="AC945" s="2318" t="s">
        <v>2137</v>
      </c>
      <c r="AD945" s="3322" t="s">
        <v>2035</v>
      </c>
      <c r="AE945" s="3087"/>
      <c r="AF945" s="2318" t="s">
        <v>857</v>
      </c>
      <c r="AG945" s="2318"/>
      <c r="AH945" s="3238">
        <v>3979</v>
      </c>
      <c r="AI945" s="2303" t="s">
        <v>2137</v>
      </c>
      <c r="AJ945" s="2318" t="s">
        <v>854</v>
      </c>
      <c r="AK945" s="2303" t="s">
        <v>2142</v>
      </c>
      <c r="AL945" s="2318" t="s">
        <v>1218</v>
      </c>
      <c r="AM945" s="2303" t="s">
        <v>1219</v>
      </c>
      <c r="AN945" s="2303" t="s">
        <v>858</v>
      </c>
      <c r="AO945" s="2303">
        <v>5</v>
      </c>
      <c r="AP945" s="2303" t="s">
        <v>859</v>
      </c>
      <c r="AQ945" s="2303">
        <v>5</v>
      </c>
      <c r="AR945" s="2303"/>
      <c r="AS945" s="2303"/>
      <c r="AT945" s="2303"/>
      <c r="AU945" s="2303"/>
      <c r="AV945" s="2997"/>
      <c r="AW945" s="3133" t="s">
        <v>2451</v>
      </c>
      <c r="AX945" s="2307" t="s">
        <v>2459</v>
      </c>
      <c r="AY945" s="2307"/>
    </row>
    <row r="946" spans="1:93" s="239" customFormat="1" ht="33.75" customHeight="1">
      <c r="A946" s="5686"/>
      <c r="B946" s="825" t="s">
        <v>2463</v>
      </c>
      <c r="C946" s="2335" t="s">
        <v>3678</v>
      </c>
      <c r="D946" s="2300" t="s">
        <v>245</v>
      </c>
      <c r="E946" s="2344" t="s">
        <v>2144</v>
      </c>
      <c r="F946" s="2316" t="s">
        <v>2276</v>
      </c>
      <c r="G946" s="2300" t="s">
        <v>2028</v>
      </c>
      <c r="H946" s="2300" t="s">
        <v>2028</v>
      </c>
      <c r="I946" s="2300" t="s">
        <v>2029</v>
      </c>
      <c r="J946" s="2300" t="s">
        <v>2029</v>
      </c>
      <c r="K946" s="2300">
        <v>6</v>
      </c>
      <c r="L946" s="2300">
        <v>0</v>
      </c>
      <c r="M946" s="2300">
        <v>31</v>
      </c>
      <c r="N946" s="2300">
        <v>6</v>
      </c>
      <c r="O946" s="2300">
        <v>0</v>
      </c>
      <c r="P946" s="2300">
        <v>31</v>
      </c>
      <c r="Q946" s="2323" t="s">
        <v>2140</v>
      </c>
      <c r="R946" s="2323" t="s">
        <v>2272</v>
      </c>
      <c r="S946" s="2316">
        <v>4907</v>
      </c>
      <c r="T946" s="2316">
        <v>4907</v>
      </c>
      <c r="U946" s="2316">
        <v>12286</v>
      </c>
      <c r="V946" s="2316">
        <v>256</v>
      </c>
      <c r="W946" s="2316">
        <v>256</v>
      </c>
      <c r="X946" s="2316">
        <v>790</v>
      </c>
      <c r="Y946" s="2316">
        <v>4</v>
      </c>
      <c r="Z946" s="2316">
        <v>2</v>
      </c>
      <c r="AA946" s="2316" t="s">
        <v>2032</v>
      </c>
      <c r="AB946" s="2316" t="s">
        <v>2033</v>
      </c>
      <c r="AC946" s="2316" t="s">
        <v>2137</v>
      </c>
      <c r="AD946" s="3326" t="s">
        <v>2035</v>
      </c>
      <c r="AE946" s="3093"/>
      <c r="AF946" s="2344" t="s">
        <v>857</v>
      </c>
      <c r="AG946" s="2344"/>
      <c r="AH946" s="3256">
        <v>3979</v>
      </c>
      <c r="AI946" s="2323" t="s">
        <v>2137</v>
      </c>
      <c r="AJ946" s="2344" t="s">
        <v>854</v>
      </c>
      <c r="AK946" s="3238" t="s">
        <v>2142</v>
      </c>
      <c r="AL946" s="2344" t="s">
        <v>1135</v>
      </c>
      <c r="AM946" s="2323" t="s">
        <v>1134</v>
      </c>
      <c r="AN946" s="2323" t="s">
        <v>858</v>
      </c>
      <c r="AO946" s="2323">
        <v>5</v>
      </c>
      <c r="AP946" s="2323" t="s">
        <v>859</v>
      </c>
      <c r="AQ946" s="2323">
        <v>5</v>
      </c>
      <c r="AR946" s="2323"/>
      <c r="AS946" s="2323"/>
      <c r="AT946" s="2323"/>
      <c r="AU946" s="2323"/>
      <c r="AV946" s="860"/>
      <c r="AW946" s="825" t="s">
        <v>2466</v>
      </c>
      <c r="AX946" s="825" t="s">
        <v>2459</v>
      </c>
      <c r="AY946" s="825"/>
    </row>
    <row r="947" spans="1:93" ht="33.75" customHeight="1">
      <c r="A947" s="5697"/>
      <c r="B947" s="825" t="s">
        <v>2463</v>
      </c>
      <c r="C947" s="861" t="s">
        <v>3679</v>
      </c>
      <c r="D947" s="2323" t="s">
        <v>246</v>
      </c>
      <c r="E947" s="2344" t="s">
        <v>2144</v>
      </c>
      <c r="F947" s="2344" t="s">
        <v>2277</v>
      </c>
      <c r="G947" s="2323" t="s">
        <v>2028</v>
      </c>
      <c r="H947" s="2323" t="s">
        <v>2028</v>
      </c>
      <c r="I947" s="2323" t="s">
        <v>2029</v>
      </c>
      <c r="J947" s="2323" t="s">
        <v>2029</v>
      </c>
      <c r="K947" s="2323">
        <v>6</v>
      </c>
      <c r="L947" s="2323">
        <v>0</v>
      </c>
      <c r="M947" s="2323">
        <v>31</v>
      </c>
      <c r="N947" s="2323">
        <v>6</v>
      </c>
      <c r="O947" s="2323">
        <v>0</v>
      </c>
      <c r="P947" s="2323">
        <v>31</v>
      </c>
      <c r="Q947" s="2323" t="s">
        <v>2140</v>
      </c>
      <c r="R947" s="2323" t="s">
        <v>2272</v>
      </c>
      <c r="S947" s="2344">
        <v>12287</v>
      </c>
      <c r="T947" s="2344">
        <v>12287</v>
      </c>
      <c r="U947" s="2344">
        <v>23712</v>
      </c>
      <c r="V947" s="2344">
        <v>512</v>
      </c>
      <c r="W947" s="2344">
        <v>512</v>
      </c>
      <c r="X947" s="2344">
        <v>912</v>
      </c>
      <c r="Y947" s="2344">
        <v>4</v>
      </c>
      <c r="Z947" s="2344">
        <v>2</v>
      </c>
      <c r="AA947" s="2344" t="s">
        <v>2032</v>
      </c>
      <c r="AB947" s="2344" t="s">
        <v>2033</v>
      </c>
      <c r="AC947" s="2344" t="s">
        <v>2137</v>
      </c>
      <c r="AD947" s="3326" t="s">
        <v>2035</v>
      </c>
      <c r="AE947" s="3093"/>
      <c r="AF947" s="2344" t="s">
        <v>857</v>
      </c>
      <c r="AG947" s="2344"/>
      <c r="AH947" s="3256">
        <v>3979</v>
      </c>
      <c r="AI947" s="2323" t="s">
        <v>2137</v>
      </c>
      <c r="AJ947" s="2344" t="s">
        <v>854</v>
      </c>
      <c r="AK947" s="3238" t="s">
        <v>2142</v>
      </c>
      <c r="AL947" s="2344" t="s">
        <v>866</v>
      </c>
      <c r="AM947" s="2323" t="s">
        <v>867</v>
      </c>
      <c r="AN947" s="2323" t="s">
        <v>858</v>
      </c>
      <c r="AO947" s="2323">
        <v>5</v>
      </c>
      <c r="AP947" s="2323" t="s">
        <v>859</v>
      </c>
      <c r="AQ947" s="2323">
        <v>5</v>
      </c>
      <c r="AR947" s="2323"/>
      <c r="AS947" s="2323"/>
      <c r="AT947" s="2323"/>
      <c r="AU947" s="2323"/>
      <c r="AV947" s="860"/>
      <c r="AW947" s="825" t="s">
        <v>2466</v>
      </c>
      <c r="AX947" s="825" t="s">
        <v>2459</v>
      </c>
      <c r="AY947" s="825"/>
      <c r="CO947" s="237"/>
    </row>
    <row r="948" spans="1:93">
      <c r="A948" s="5683" t="s">
        <v>4106</v>
      </c>
      <c r="B948" s="4560" t="s">
        <v>2463</v>
      </c>
      <c r="C948" s="5673" t="s">
        <v>3798</v>
      </c>
      <c r="D948" s="3807" t="s">
        <v>786</v>
      </c>
      <c r="E948" s="5119" t="s">
        <v>2138</v>
      </c>
      <c r="F948" s="5119" t="s">
        <v>2353</v>
      </c>
      <c r="G948" s="3807" t="s">
        <v>2028</v>
      </c>
      <c r="H948" s="3807" t="s">
        <v>2028</v>
      </c>
      <c r="I948" s="3807" t="s">
        <v>2029</v>
      </c>
      <c r="J948" s="3807" t="s">
        <v>2029</v>
      </c>
      <c r="K948" s="3807">
        <v>6</v>
      </c>
      <c r="L948" s="3807">
        <v>0</v>
      </c>
      <c r="M948" s="3807">
        <v>12</v>
      </c>
      <c r="N948" s="3807">
        <v>6</v>
      </c>
      <c r="O948" s="3807">
        <v>0</v>
      </c>
      <c r="P948" s="3807">
        <v>12</v>
      </c>
      <c r="Q948" s="2301" t="s">
        <v>2140</v>
      </c>
      <c r="R948" s="2301" t="s">
        <v>2272</v>
      </c>
      <c r="S948" s="5119">
        <v>641</v>
      </c>
      <c r="T948" s="5119">
        <v>641</v>
      </c>
      <c r="U948" s="5119">
        <v>1728</v>
      </c>
      <c r="V948" s="5119">
        <v>384</v>
      </c>
      <c r="W948" s="5119">
        <v>384</v>
      </c>
      <c r="X948" s="5119">
        <v>576</v>
      </c>
      <c r="Y948" s="5119">
        <v>1</v>
      </c>
      <c r="Z948" s="5119">
        <v>1</v>
      </c>
      <c r="AA948" s="5119" t="s">
        <v>2136</v>
      </c>
      <c r="AB948" s="5119" t="s">
        <v>2136</v>
      </c>
      <c r="AC948" s="5119" t="s">
        <v>2137</v>
      </c>
      <c r="AD948" s="3322" t="s">
        <v>2035</v>
      </c>
      <c r="AE948" s="3087"/>
      <c r="AF948" s="2318" t="s">
        <v>857</v>
      </c>
      <c r="AG948" s="2318"/>
      <c r="AH948" s="3252">
        <v>3979</v>
      </c>
      <c r="AI948" s="2303" t="s">
        <v>2137</v>
      </c>
      <c r="AJ948" s="2318" t="s">
        <v>854</v>
      </c>
      <c r="AK948" s="3238" t="s">
        <v>2142</v>
      </c>
      <c r="AL948" s="2322" t="s">
        <v>164</v>
      </c>
      <c r="AM948" s="2303" t="s">
        <v>856</v>
      </c>
      <c r="AN948" s="2303" t="s">
        <v>858</v>
      </c>
      <c r="AO948" s="2303">
        <v>5</v>
      </c>
      <c r="AP948" s="2303" t="s">
        <v>859</v>
      </c>
      <c r="AQ948" s="2303">
        <v>5</v>
      </c>
      <c r="AR948" s="2303"/>
      <c r="AS948" s="2303"/>
      <c r="AT948" s="2303"/>
      <c r="AU948" s="2303"/>
      <c r="AV948" s="2997"/>
      <c r="AW948" s="4560" t="s">
        <v>2451</v>
      </c>
      <c r="AX948" s="4560" t="s">
        <v>2459</v>
      </c>
      <c r="AY948" s="4560"/>
      <c r="CO948" s="237"/>
    </row>
    <row r="949" spans="1:93">
      <c r="A949" s="5683"/>
      <c r="B949" s="4561"/>
      <c r="C949" s="5674"/>
      <c r="D949" s="3811"/>
      <c r="E949" s="5120"/>
      <c r="F949" s="5120"/>
      <c r="G949" s="3811"/>
      <c r="H949" s="3811"/>
      <c r="I949" s="3811"/>
      <c r="J949" s="3811"/>
      <c r="K949" s="3811"/>
      <c r="L949" s="3811"/>
      <c r="M949" s="3811"/>
      <c r="N949" s="3811"/>
      <c r="O949" s="3811"/>
      <c r="P949" s="3811"/>
      <c r="Q949" s="547"/>
      <c r="R949" s="547"/>
      <c r="S949" s="5120"/>
      <c r="T949" s="5120"/>
      <c r="U949" s="5120"/>
      <c r="V949" s="5120"/>
      <c r="W949" s="5120"/>
      <c r="X949" s="5120"/>
      <c r="Y949" s="5120"/>
      <c r="Z949" s="5120"/>
      <c r="AA949" s="5120"/>
      <c r="AB949" s="5120"/>
      <c r="AC949" s="5120"/>
      <c r="AD949" s="3326" t="s">
        <v>2035</v>
      </c>
      <c r="AE949" s="3093"/>
      <c r="AF949" s="555" t="s">
        <v>857</v>
      </c>
      <c r="AG949" s="555"/>
      <c r="AH949" s="3265">
        <v>3994</v>
      </c>
      <c r="AI949" s="1658" t="s">
        <v>2137</v>
      </c>
      <c r="AJ949" s="1752" t="s">
        <v>868</v>
      </c>
      <c r="AK949" s="3238" t="s">
        <v>2142</v>
      </c>
      <c r="AL949" s="1752" t="s">
        <v>869</v>
      </c>
      <c r="AM949" s="1752" t="s">
        <v>869</v>
      </c>
      <c r="AN949" s="550" t="s">
        <v>858</v>
      </c>
      <c r="AO949" s="545">
        <v>5</v>
      </c>
      <c r="AP949" s="545" t="s">
        <v>859</v>
      </c>
      <c r="AQ949" s="545">
        <v>5</v>
      </c>
      <c r="AR949" s="550"/>
      <c r="AS949" s="550"/>
      <c r="AT949" s="550"/>
      <c r="AU949" s="550"/>
      <c r="AV949" s="860"/>
      <c r="AW949" s="4561"/>
      <c r="AX949" s="4561"/>
      <c r="AY949" s="4561"/>
      <c r="CO949" s="237"/>
    </row>
    <row r="950" spans="1:93">
      <c r="A950" s="5683"/>
      <c r="B950" s="4559" t="s">
        <v>2463</v>
      </c>
      <c r="C950" s="5672" t="s">
        <v>3753</v>
      </c>
      <c r="D950" s="3806" t="s">
        <v>787</v>
      </c>
      <c r="E950" s="5123" t="s">
        <v>2138</v>
      </c>
      <c r="F950" s="5123" t="s">
        <v>2354</v>
      </c>
      <c r="G950" s="3806" t="s">
        <v>2028</v>
      </c>
      <c r="H950" s="3806" t="s">
        <v>2028</v>
      </c>
      <c r="I950" s="3806" t="s">
        <v>2029</v>
      </c>
      <c r="J950" s="3806" t="s">
        <v>2029</v>
      </c>
      <c r="K950" s="3806">
        <v>6</v>
      </c>
      <c r="L950" s="3806">
        <v>0</v>
      </c>
      <c r="M950" s="3806">
        <v>12</v>
      </c>
      <c r="N950" s="3806">
        <v>6</v>
      </c>
      <c r="O950" s="3806">
        <v>0</v>
      </c>
      <c r="P950" s="3806">
        <v>12</v>
      </c>
      <c r="Q950" s="546" t="s">
        <v>2140</v>
      </c>
      <c r="R950" s="546" t="s">
        <v>2272</v>
      </c>
      <c r="S950" s="5123">
        <v>642</v>
      </c>
      <c r="T950" s="5123">
        <v>642</v>
      </c>
      <c r="U950" s="5123">
        <v>2656</v>
      </c>
      <c r="V950" s="5123">
        <v>384</v>
      </c>
      <c r="W950" s="5123">
        <v>384</v>
      </c>
      <c r="X950" s="5123">
        <v>576</v>
      </c>
      <c r="Y950" s="5123">
        <v>1</v>
      </c>
      <c r="Z950" s="5123">
        <v>1</v>
      </c>
      <c r="AA950" s="5123" t="s">
        <v>2136</v>
      </c>
      <c r="AB950" s="5123" t="s">
        <v>2136</v>
      </c>
      <c r="AC950" s="5123" t="s">
        <v>2137</v>
      </c>
      <c r="AD950" s="3326" t="s">
        <v>2035</v>
      </c>
      <c r="AE950" s="3093"/>
      <c r="AF950" s="555" t="s">
        <v>857</v>
      </c>
      <c r="AG950" s="555"/>
      <c r="AH950" s="3265">
        <v>3979</v>
      </c>
      <c r="AI950" s="1751" t="s">
        <v>2137</v>
      </c>
      <c r="AJ950" s="1774" t="s">
        <v>854</v>
      </c>
      <c r="AK950" s="3238" t="s">
        <v>2142</v>
      </c>
      <c r="AL950" s="122" t="s">
        <v>165</v>
      </c>
      <c r="AM950" s="1751" t="s">
        <v>856</v>
      </c>
      <c r="AN950" s="550" t="s">
        <v>858</v>
      </c>
      <c r="AO950" s="545">
        <v>5</v>
      </c>
      <c r="AP950" s="550" t="s">
        <v>859</v>
      </c>
      <c r="AQ950" s="545">
        <v>5</v>
      </c>
      <c r="AR950" s="550"/>
      <c r="AS950" s="550"/>
      <c r="AT950" s="550"/>
      <c r="AU950" s="550"/>
      <c r="AV950" s="860"/>
      <c r="AW950" s="4559" t="s">
        <v>2451</v>
      </c>
      <c r="AX950" s="4559" t="s">
        <v>2459</v>
      </c>
      <c r="AY950" s="4559"/>
      <c r="CO950" s="237"/>
    </row>
    <row r="951" spans="1:93">
      <c r="A951" s="5683"/>
      <c r="B951" s="4561"/>
      <c r="C951" s="5674"/>
      <c r="D951" s="3811"/>
      <c r="E951" s="5120"/>
      <c r="F951" s="5120"/>
      <c r="G951" s="3811"/>
      <c r="H951" s="3811"/>
      <c r="I951" s="3811"/>
      <c r="J951" s="3811"/>
      <c r="K951" s="3811"/>
      <c r="L951" s="3811"/>
      <c r="M951" s="3811"/>
      <c r="N951" s="3811"/>
      <c r="O951" s="3811"/>
      <c r="P951" s="3811"/>
      <c r="Q951" s="547"/>
      <c r="R951" s="547"/>
      <c r="S951" s="5120"/>
      <c r="T951" s="5120"/>
      <c r="U951" s="5120"/>
      <c r="V951" s="5120"/>
      <c r="W951" s="5120"/>
      <c r="X951" s="5120"/>
      <c r="Y951" s="5120"/>
      <c r="Z951" s="5120"/>
      <c r="AA951" s="5120"/>
      <c r="AB951" s="5120"/>
      <c r="AC951" s="5120"/>
      <c r="AD951" s="3326" t="s">
        <v>2035</v>
      </c>
      <c r="AE951" s="3093"/>
      <c r="AF951" s="555" t="s">
        <v>857</v>
      </c>
      <c r="AG951" s="555"/>
      <c r="AH951" s="3265">
        <v>3994</v>
      </c>
      <c r="AI951" s="1751" t="s">
        <v>2137</v>
      </c>
      <c r="AJ951" s="1774" t="s">
        <v>868</v>
      </c>
      <c r="AK951" s="3238" t="s">
        <v>2142</v>
      </c>
      <c r="AL951" s="1774" t="s">
        <v>869</v>
      </c>
      <c r="AM951" s="1774" t="s">
        <v>869</v>
      </c>
      <c r="AN951" s="550" t="s">
        <v>858</v>
      </c>
      <c r="AO951" s="545">
        <v>5</v>
      </c>
      <c r="AP951" s="550" t="s">
        <v>859</v>
      </c>
      <c r="AQ951" s="545">
        <v>5</v>
      </c>
      <c r="AR951" s="550"/>
      <c r="AS951" s="550"/>
      <c r="AT951" s="550"/>
      <c r="AU951" s="550"/>
      <c r="AV951" s="860"/>
      <c r="AW951" s="4561"/>
      <c r="AX951" s="4561"/>
      <c r="AY951" s="4561"/>
      <c r="CO951" s="237"/>
    </row>
    <row r="952" spans="1:93" s="272" customFormat="1">
      <c r="A952" s="5683"/>
      <c r="B952" s="4559" t="s">
        <v>2463</v>
      </c>
      <c r="C952" s="5672" t="s">
        <v>3799</v>
      </c>
      <c r="D952" s="3806" t="s">
        <v>3187</v>
      </c>
      <c r="E952" s="5123" t="s">
        <v>2138</v>
      </c>
      <c r="F952" s="5123" t="s">
        <v>3189</v>
      </c>
      <c r="G952" s="3806" t="s">
        <v>2028</v>
      </c>
      <c r="H952" s="3806" t="s">
        <v>2028</v>
      </c>
      <c r="I952" s="3806" t="s">
        <v>2029</v>
      </c>
      <c r="J952" s="3806" t="s">
        <v>2029</v>
      </c>
      <c r="K952" s="3806">
        <v>6</v>
      </c>
      <c r="L952" s="3806">
        <v>0</v>
      </c>
      <c r="M952" s="3806">
        <v>12</v>
      </c>
      <c r="N952" s="3806">
        <v>6</v>
      </c>
      <c r="O952" s="3806">
        <v>0</v>
      </c>
      <c r="P952" s="3806">
        <v>12</v>
      </c>
      <c r="Q952" s="1243" t="s">
        <v>2140</v>
      </c>
      <c r="R952" s="1243" t="s">
        <v>2272</v>
      </c>
      <c r="S952" s="5123">
        <v>640</v>
      </c>
      <c r="T952" s="5123">
        <v>640</v>
      </c>
      <c r="U952" s="5123">
        <v>3872</v>
      </c>
      <c r="V952" s="5123">
        <v>384</v>
      </c>
      <c r="W952" s="5123">
        <v>384</v>
      </c>
      <c r="X952" s="5123">
        <v>576</v>
      </c>
      <c r="Y952" s="5123">
        <v>1</v>
      </c>
      <c r="Z952" s="5123">
        <v>1</v>
      </c>
      <c r="AA952" s="5123" t="s">
        <v>2136</v>
      </c>
      <c r="AB952" s="5123" t="s">
        <v>2136</v>
      </c>
      <c r="AC952" s="5123" t="s">
        <v>2137</v>
      </c>
      <c r="AD952" s="3326" t="s">
        <v>2035</v>
      </c>
      <c r="AE952" s="3093"/>
      <c r="AF952" s="1253" t="s">
        <v>857</v>
      </c>
      <c r="AG952" s="1253"/>
      <c r="AH952" s="3265">
        <v>3979</v>
      </c>
      <c r="AI952" s="1751" t="s">
        <v>2137</v>
      </c>
      <c r="AJ952" s="1774" t="s">
        <v>854</v>
      </c>
      <c r="AK952" s="3238" t="s">
        <v>2142</v>
      </c>
      <c r="AL952" s="1761" t="s">
        <v>166</v>
      </c>
      <c r="AM952" s="1758" t="s">
        <v>856</v>
      </c>
      <c r="AN952" s="1249" t="s">
        <v>858</v>
      </c>
      <c r="AO952" s="1242">
        <v>5</v>
      </c>
      <c r="AP952" s="1249" t="s">
        <v>859</v>
      </c>
      <c r="AQ952" s="1242">
        <v>5</v>
      </c>
      <c r="AR952" s="1249"/>
      <c r="AS952" s="1249"/>
      <c r="AT952" s="1249"/>
      <c r="AU952" s="1249"/>
      <c r="AV952" s="860"/>
      <c r="AW952" s="4559" t="s">
        <v>2451</v>
      </c>
      <c r="AX952" s="4559" t="s">
        <v>2459</v>
      </c>
      <c r="AY952" s="4559"/>
    </row>
    <row r="953" spans="1:93" s="272" customFormat="1">
      <c r="A953" s="5683"/>
      <c r="B953" s="4561"/>
      <c r="C953" s="5674"/>
      <c r="D953" s="3811"/>
      <c r="E953" s="5120"/>
      <c r="F953" s="5120"/>
      <c r="G953" s="3811"/>
      <c r="H953" s="3811"/>
      <c r="I953" s="3811"/>
      <c r="J953" s="3811"/>
      <c r="K953" s="3811"/>
      <c r="L953" s="3811"/>
      <c r="M953" s="3811"/>
      <c r="N953" s="3811"/>
      <c r="O953" s="3811"/>
      <c r="P953" s="3811"/>
      <c r="Q953" s="1244"/>
      <c r="R953" s="1244"/>
      <c r="S953" s="5120"/>
      <c r="T953" s="5120"/>
      <c r="U953" s="5120"/>
      <c r="V953" s="5120"/>
      <c r="W953" s="5120"/>
      <c r="X953" s="5120"/>
      <c r="Y953" s="5120"/>
      <c r="Z953" s="5120"/>
      <c r="AA953" s="5120"/>
      <c r="AB953" s="5120"/>
      <c r="AC953" s="5120"/>
      <c r="AD953" s="3326" t="s">
        <v>2035</v>
      </c>
      <c r="AE953" s="3093"/>
      <c r="AF953" s="1253" t="s">
        <v>857</v>
      </c>
      <c r="AG953" s="1253"/>
      <c r="AH953" s="3265">
        <v>3994</v>
      </c>
      <c r="AI953" s="1751" t="s">
        <v>2137</v>
      </c>
      <c r="AJ953" s="1774" t="s">
        <v>868</v>
      </c>
      <c r="AK953" s="3238" t="s">
        <v>2142</v>
      </c>
      <c r="AL953" s="1774" t="s">
        <v>869</v>
      </c>
      <c r="AM953" s="1774" t="s">
        <v>869</v>
      </c>
      <c r="AN953" s="1249" t="s">
        <v>858</v>
      </c>
      <c r="AO953" s="1242">
        <v>5</v>
      </c>
      <c r="AP953" s="1249" t="s">
        <v>859</v>
      </c>
      <c r="AQ953" s="1242">
        <v>5</v>
      </c>
      <c r="AR953" s="1249"/>
      <c r="AS953" s="1249"/>
      <c r="AT953" s="1249"/>
      <c r="AU953" s="1249"/>
      <c r="AV953" s="860"/>
      <c r="AW953" s="4561"/>
      <c r="AX953" s="4561"/>
      <c r="AY953" s="4561"/>
    </row>
    <row r="954" spans="1:93" s="272" customFormat="1">
      <c r="A954" s="5683"/>
      <c r="B954" s="4559" t="s">
        <v>2463</v>
      </c>
      <c r="C954" s="5672" t="s">
        <v>3754</v>
      </c>
      <c r="D954" s="3806" t="s">
        <v>1111</v>
      </c>
      <c r="E954" s="5123" t="s">
        <v>2138</v>
      </c>
      <c r="F954" s="5123" t="s">
        <v>2355</v>
      </c>
      <c r="G954" s="3806" t="s">
        <v>2028</v>
      </c>
      <c r="H954" s="3806" t="s">
        <v>2028</v>
      </c>
      <c r="I954" s="3806" t="s">
        <v>2029</v>
      </c>
      <c r="J954" s="3806" t="s">
        <v>2029</v>
      </c>
      <c r="K954" s="3806">
        <v>6</v>
      </c>
      <c r="L954" s="3806">
        <v>0</v>
      </c>
      <c r="M954" s="3806">
        <v>12</v>
      </c>
      <c r="N954" s="3806">
        <v>6</v>
      </c>
      <c r="O954" s="3806">
        <v>0</v>
      </c>
      <c r="P954" s="3806">
        <v>12</v>
      </c>
      <c r="Q954" s="546" t="s">
        <v>2140</v>
      </c>
      <c r="R954" s="546" t="s">
        <v>2272</v>
      </c>
      <c r="S954" s="5123">
        <v>641</v>
      </c>
      <c r="T954" s="5123">
        <v>641</v>
      </c>
      <c r="U954" s="5123">
        <v>5162</v>
      </c>
      <c r="V954" s="5123">
        <v>384</v>
      </c>
      <c r="W954" s="5123">
        <v>384</v>
      </c>
      <c r="X954" s="5123">
        <v>896</v>
      </c>
      <c r="Y954" s="5123">
        <v>1</v>
      </c>
      <c r="Z954" s="5123">
        <v>1</v>
      </c>
      <c r="AA954" s="5123" t="s">
        <v>2136</v>
      </c>
      <c r="AB954" s="5123" t="s">
        <v>2136</v>
      </c>
      <c r="AC954" s="5123" t="s">
        <v>2137</v>
      </c>
      <c r="AD954" s="3326" t="s">
        <v>2035</v>
      </c>
      <c r="AE954" s="3093"/>
      <c r="AF954" s="555" t="s">
        <v>857</v>
      </c>
      <c r="AG954" s="555"/>
      <c r="AH954" s="3265">
        <v>3979</v>
      </c>
      <c r="AI954" s="1751" t="s">
        <v>2137</v>
      </c>
      <c r="AJ954" s="1774" t="s">
        <v>854</v>
      </c>
      <c r="AK954" s="3238" t="s">
        <v>2142</v>
      </c>
      <c r="AL954" s="1753" t="s">
        <v>1218</v>
      </c>
      <c r="AM954" s="1658" t="s">
        <v>1219</v>
      </c>
      <c r="AN954" s="550" t="s">
        <v>858</v>
      </c>
      <c r="AO954" s="545">
        <v>5</v>
      </c>
      <c r="AP954" s="550" t="s">
        <v>859</v>
      </c>
      <c r="AQ954" s="545">
        <v>5</v>
      </c>
      <c r="AR954" s="550"/>
      <c r="AS954" s="550"/>
      <c r="AT954" s="550"/>
      <c r="AU954" s="550"/>
      <c r="AV954" s="860"/>
      <c r="AW954" s="4559" t="s">
        <v>2451</v>
      </c>
      <c r="AX954" s="4559" t="s">
        <v>2459</v>
      </c>
      <c r="AY954" s="4559"/>
    </row>
    <row r="955" spans="1:93" s="272" customFormat="1">
      <c r="A955" s="5683"/>
      <c r="B955" s="4561"/>
      <c r="C955" s="5674"/>
      <c r="D955" s="3811"/>
      <c r="E955" s="5120"/>
      <c r="F955" s="5120"/>
      <c r="G955" s="3811"/>
      <c r="H955" s="3811"/>
      <c r="I955" s="3811"/>
      <c r="J955" s="3811"/>
      <c r="K955" s="3811"/>
      <c r="L955" s="3811"/>
      <c r="M955" s="3811"/>
      <c r="N955" s="3811"/>
      <c r="O955" s="3811"/>
      <c r="P955" s="3811"/>
      <c r="Q955" s="547"/>
      <c r="R955" s="547"/>
      <c r="S955" s="5120"/>
      <c r="T955" s="5120"/>
      <c r="U955" s="5120"/>
      <c r="V955" s="5120"/>
      <c r="W955" s="5120"/>
      <c r="X955" s="5120"/>
      <c r="Y955" s="5120"/>
      <c r="Z955" s="5120"/>
      <c r="AA955" s="5120"/>
      <c r="AB955" s="5120"/>
      <c r="AC955" s="5120"/>
      <c r="AD955" s="3326" t="s">
        <v>2035</v>
      </c>
      <c r="AE955" s="3093"/>
      <c r="AF955" s="555" t="s">
        <v>857</v>
      </c>
      <c r="AG955" s="555"/>
      <c r="AH955" s="3265">
        <v>3994</v>
      </c>
      <c r="AI955" s="1751" t="s">
        <v>2137</v>
      </c>
      <c r="AJ955" s="1774" t="s">
        <v>868</v>
      </c>
      <c r="AK955" s="3238" t="s">
        <v>2142</v>
      </c>
      <c r="AL955" s="1774" t="s">
        <v>869</v>
      </c>
      <c r="AM955" s="1774" t="s">
        <v>869</v>
      </c>
      <c r="AN955" s="550" t="s">
        <v>858</v>
      </c>
      <c r="AO955" s="545">
        <v>5</v>
      </c>
      <c r="AP955" s="550" t="s">
        <v>859</v>
      </c>
      <c r="AQ955" s="545">
        <v>5</v>
      </c>
      <c r="AR955" s="550"/>
      <c r="AS955" s="550"/>
      <c r="AT955" s="550"/>
      <c r="AU955" s="550"/>
      <c r="AV955" s="860"/>
      <c r="AW955" s="4561"/>
      <c r="AX955" s="4561"/>
      <c r="AY955" s="4561"/>
    </row>
    <row r="956" spans="1:93" s="272" customFormat="1">
      <c r="A956" s="5683"/>
      <c r="B956" s="4559" t="s">
        <v>2463</v>
      </c>
      <c r="C956" s="5672" t="s">
        <v>3755</v>
      </c>
      <c r="D956" s="3806" t="s">
        <v>1112</v>
      </c>
      <c r="E956" s="5123" t="s">
        <v>2144</v>
      </c>
      <c r="F956" s="5123" t="s">
        <v>2356</v>
      </c>
      <c r="G956" s="3806" t="s">
        <v>2028</v>
      </c>
      <c r="H956" s="3806" t="s">
        <v>2028</v>
      </c>
      <c r="I956" s="3806" t="s">
        <v>2029</v>
      </c>
      <c r="J956" s="3806" t="s">
        <v>2029</v>
      </c>
      <c r="K956" s="3806">
        <v>6</v>
      </c>
      <c r="L956" s="3806">
        <v>0</v>
      </c>
      <c r="M956" s="3806">
        <v>31</v>
      </c>
      <c r="N956" s="3806">
        <v>6</v>
      </c>
      <c r="O956" s="3806">
        <v>0</v>
      </c>
      <c r="P956" s="3806">
        <v>31</v>
      </c>
      <c r="Q956" s="546" t="s">
        <v>2140</v>
      </c>
      <c r="R956" s="545" t="s">
        <v>2272</v>
      </c>
      <c r="S956" s="5123">
        <v>5168</v>
      </c>
      <c r="T956" s="5123">
        <v>5168</v>
      </c>
      <c r="U956" s="5123">
        <v>12542</v>
      </c>
      <c r="V956" s="5123">
        <v>512</v>
      </c>
      <c r="W956" s="5123">
        <v>512</v>
      </c>
      <c r="X956" s="5123">
        <v>1046</v>
      </c>
      <c r="Y956" s="5123">
        <v>4</v>
      </c>
      <c r="Z956" s="5123">
        <v>2</v>
      </c>
      <c r="AA956" s="5123" t="s">
        <v>2032</v>
      </c>
      <c r="AB956" s="5123" t="s">
        <v>2033</v>
      </c>
      <c r="AC956" s="5123" t="s">
        <v>2137</v>
      </c>
      <c r="AD956" s="3326" t="s">
        <v>2035</v>
      </c>
      <c r="AE956" s="3093"/>
      <c r="AF956" s="555" t="s">
        <v>857</v>
      </c>
      <c r="AG956" s="555"/>
      <c r="AH956" s="3265">
        <v>3979</v>
      </c>
      <c r="AI956" s="1751" t="s">
        <v>2137</v>
      </c>
      <c r="AJ956" s="1774" t="s">
        <v>854</v>
      </c>
      <c r="AK956" s="3238" t="s">
        <v>2142</v>
      </c>
      <c r="AL956" s="1774" t="s">
        <v>1135</v>
      </c>
      <c r="AM956" s="1751" t="s">
        <v>1134</v>
      </c>
      <c r="AN956" s="550" t="s">
        <v>858</v>
      </c>
      <c r="AO956" s="550">
        <v>5</v>
      </c>
      <c r="AP956" s="550" t="s">
        <v>859</v>
      </c>
      <c r="AQ956" s="550">
        <v>5</v>
      </c>
      <c r="AR956" s="550"/>
      <c r="AS956" s="550"/>
      <c r="AT956" s="550"/>
      <c r="AU956" s="550"/>
      <c r="AV956" s="860"/>
      <c r="AW956" s="4559" t="s">
        <v>2466</v>
      </c>
      <c r="AX956" s="4559" t="s">
        <v>2459</v>
      </c>
      <c r="AY956" s="4559"/>
    </row>
    <row r="957" spans="1:93" s="272" customFormat="1">
      <c r="A957" s="5683"/>
      <c r="B957" s="4561"/>
      <c r="C957" s="5674"/>
      <c r="D957" s="3811"/>
      <c r="E957" s="5120"/>
      <c r="F957" s="5120"/>
      <c r="G957" s="3811"/>
      <c r="H957" s="3811"/>
      <c r="I957" s="3811"/>
      <c r="J957" s="3811"/>
      <c r="K957" s="3811"/>
      <c r="L957" s="3811"/>
      <c r="M957" s="3811"/>
      <c r="N957" s="3811"/>
      <c r="O957" s="3811"/>
      <c r="P957" s="3811"/>
      <c r="Q957" s="547"/>
      <c r="R957" s="547"/>
      <c r="S957" s="5120"/>
      <c r="T957" s="5120"/>
      <c r="U957" s="5120"/>
      <c r="V957" s="5120"/>
      <c r="W957" s="5120"/>
      <c r="X957" s="5120"/>
      <c r="Y957" s="5120"/>
      <c r="Z957" s="5120"/>
      <c r="AA957" s="5120"/>
      <c r="AB957" s="5120"/>
      <c r="AC957" s="5120"/>
      <c r="AD957" s="3326" t="s">
        <v>2035</v>
      </c>
      <c r="AE957" s="3093"/>
      <c r="AF957" s="555" t="s">
        <v>857</v>
      </c>
      <c r="AG957" s="555"/>
      <c r="AH957" s="3265">
        <v>3994</v>
      </c>
      <c r="AI957" s="1751" t="s">
        <v>2137</v>
      </c>
      <c r="AJ957" s="1774" t="s">
        <v>868</v>
      </c>
      <c r="AK957" s="3238" t="s">
        <v>2142</v>
      </c>
      <c r="AL957" s="1774" t="s">
        <v>869</v>
      </c>
      <c r="AM957" s="1774" t="s">
        <v>869</v>
      </c>
      <c r="AN957" s="550" t="s">
        <v>858</v>
      </c>
      <c r="AO957" s="550">
        <v>5</v>
      </c>
      <c r="AP957" s="550" t="s">
        <v>859</v>
      </c>
      <c r="AQ957" s="550">
        <v>5</v>
      </c>
      <c r="AR957" s="550"/>
      <c r="AS957" s="550"/>
      <c r="AT957" s="550"/>
      <c r="AU957" s="550"/>
      <c r="AV957" s="860"/>
      <c r="AW957" s="4561"/>
      <c r="AX957" s="4561"/>
      <c r="AY957" s="4561"/>
    </row>
    <row r="958" spans="1:93" s="272" customFormat="1">
      <c r="A958" s="5683"/>
      <c r="B958" s="4559" t="s">
        <v>2463</v>
      </c>
      <c r="C958" s="5672" t="s">
        <v>3756</v>
      </c>
      <c r="D958" s="3806" t="s">
        <v>1113</v>
      </c>
      <c r="E958" s="5123" t="s">
        <v>2144</v>
      </c>
      <c r="F958" s="5123" t="s">
        <v>2357</v>
      </c>
      <c r="G958" s="3806" t="s">
        <v>2028</v>
      </c>
      <c r="H958" s="3806" t="s">
        <v>2028</v>
      </c>
      <c r="I958" s="3806" t="s">
        <v>2029</v>
      </c>
      <c r="J958" s="3806" t="s">
        <v>2029</v>
      </c>
      <c r="K958" s="3806">
        <v>6</v>
      </c>
      <c r="L958" s="3806">
        <v>0</v>
      </c>
      <c r="M958" s="3806">
        <v>31</v>
      </c>
      <c r="N958" s="3806">
        <v>6</v>
      </c>
      <c r="O958" s="3806">
        <v>0</v>
      </c>
      <c r="P958" s="3806">
        <v>31</v>
      </c>
      <c r="Q958" s="546" t="s">
        <v>2140</v>
      </c>
      <c r="R958" s="545" t="s">
        <v>2272</v>
      </c>
      <c r="S958" s="5123">
        <v>12548</v>
      </c>
      <c r="T958" s="5123">
        <v>12548</v>
      </c>
      <c r="U958" s="5123">
        <v>23968</v>
      </c>
      <c r="V958" s="5123">
        <v>512</v>
      </c>
      <c r="W958" s="5123">
        <v>512</v>
      </c>
      <c r="X958" s="5123">
        <v>1168</v>
      </c>
      <c r="Y958" s="5123">
        <v>4</v>
      </c>
      <c r="Z958" s="5123">
        <v>2</v>
      </c>
      <c r="AA958" s="5123" t="s">
        <v>2032</v>
      </c>
      <c r="AB958" s="5123" t="s">
        <v>2033</v>
      </c>
      <c r="AC958" s="5123" t="s">
        <v>2137</v>
      </c>
      <c r="AD958" s="3326" t="s">
        <v>2035</v>
      </c>
      <c r="AE958" s="3093"/>
      <c r="AF958" s="555" t="s">
        <v>857</v>
      </c>
      <c r="AG958" s="555"/>
      <c r="AH958" s="3265">
        <v>3979</v>
      </c>
      <c r="AI958" s="1751" t="s">
        <v>2137</v>
      </c>
      <c r="AJ958" s="1774" t="s">
        <v>854</v>
      </c>
      <c r="AK958" s="3238" t="s">
        <v>2142</v>
      </c>
      <c r="AL958" s="1774" t="s">
        <v>866</v>
      </c>
      <c r="AM958" s="1751" t="s">
        <v>867</v>
      </c>
      <c r="AN958" s="550" t="s">
        <v>858</v>
      </c>
      <c r="AO958" s="550">
        <v>5</v>
      </c>
      <c r="AP958" s="550" t="s">
        <v>859</v>
      </c>
      <c r="AQ958" s="550">
        <v>5</v>
      </c>
      <c r="AR958" s="550"/>
      <c r="AS958" s="550"/>
      <c r="AT958" s="550"/>
      <c r="AU958" s="550"/>
      <c r="AV958" s="860"/>
      <c r="AW958" s="4559" t="s">
        <v>2468</v>
      </c>
      <c r="AX958" s="4559" t="s">
        <v>2459</v>
      </c>
      <c r="AY958" s="4559"/>
    </row>
    <row r="959" spans="1:93" s="272" customFormat="1">
      <c r="A959" s="5683"/>
      <c r="B959" s="4561"/>
      <c r="C959" s="5674"/>
      <c r="D959" s="3811"/>
      <c r="E959" s="5120"/>
      <c r="F959" s="5120"/>
      <c r="G959" s="3811"/>
      <c r="H959" s="3811"/>
      <c r="I959" s="3811"/>
      <c r="J959" s="3811"/>
      <c r="K959" s="3811"/>
      <c r="L959" s="3811"/>
      <c r="M959" s="3811"/>
      <c r="N959" s="3811"/>
      <c r="O959" s="3811"/>
      <c r="P959" s="3811"/>
      <c r="Q959" s="547"/>
      <c r="R959" s="547"/>
      <c r="S959" s="5120"/>
      <c r="T959" s="5120"/>
      <c r="U959" s="5120"/>
      <c r="V959" s="5120"/>
      <c r="W959" s="5120"/>
      <c r="X959" s="5120"/>
      <c r="Y959" s="5120"/>
      <c r="Z959" s="5120"/>
      <c r="AA959" s="5120"/>
      <c r="AB959" s="5120"/>
      <c r="AC959" s="5120"/>
      <c r="AD959" s="3326" t="s">
        <v>2035</v>
      </c>
      <c r="AE959" s="3093"/>
      <c r="AF959" s="555" t="s">
        <v>857</v>
      </c>
      <c r="AG959" s="555"/>
      <c r="AH959" s="3265">
        <v>3994</v>
      </c>
      <c r="AI959" s="1751" t="s">
        <v>2137</v>
      </c>
      <c r="AJ959" s="1774" t="s">
        <v>868</v>
      </c>
      <c r="AK959" s="3238" t="s">
        <v>2142</v>
      </c>
      <c r="AL959" s="1774" t="s">
        <v>869</v>
      </c>
      <c r="AM959" s="1753" t="s">
        <v>869</v>
      </c>
      <c r="AN959" s="550" t="s">
        <v>858</v>
      </c>
      <c r="AO959" s="550">
        <v>5</v>
      </c>
      <c r="AP959" s="550" t="s">
        <v>859</v>
      </c>
      <c r="AQ959" s="550">
        <v>5</v>
      </c>
      <c r="AR959" s="550"/>
      <c r="AS959" s="550"/>
      <c r="AT959" s="550"/>
      <c r="AU959" s="550"/>
      <c r="AV959" s="860"/>
      <c r="AW959" s="4561"/>
      <c r="AX959" s="4561"/>
      <c r="AY959" s="4561"/>
    </row>
    <row r="960" spans="1:93">
      <c r="A960" s="5683"/>
      <c r="B960" s="4559" t="s">
        <v>2463</v>
      </c>
      <c r="C960" s="5672" t="s">
        <v>3758</v>
      </c>
      <c r="D960" s="3806" t="s">
        <v>1114</v>
      </c>
      <c r="E960" s="5123" t="s">
        <v>2138</v>
      </c>
      <c r="F960" s="5123" t="s">
        <v>2358</v>
      </c>
      <c r="G960" s="3806" t="s">
        <v>2028</v>
      </c>
      <c r="H960" s="3806" t="s">
        <v>2028</v>
      </c>
      <c r="I960" s="3806" t="s">
        <v>2029</v>
      </c>
      <c r="J960" s="3806" t="s">
        <v>2029</v>
      </c>
      <c r="K960" s="3806">
        <v>6</v>
      </c>
      <c r="L960" s="3806">
        <v>0</v>
      </c>
      <c r="M960" s="3806">
        <v>12</v>
      </c>
      <c r="N960" s="3806">
        <v>6</v>
      </c>
      <c r="O960" s="3806">
        <v>0</v>
      </c>
      <c r="P960" s="3806">
        <v>12</v>
      </c>
      <c r="Q960" s="546" t="s">
        <v>2140</v>
      </c>
      <c r="R960" s="546" t="s">
        <v>2272</v>
      </c>
      <c r="S960" s="5123">
        <v>641</v>
      </c>
      <c r="T960" s="5123">
        <v>641</v>
      </c>
      <c r="U960" s="5123">
        <v>5418</v>
      </c>
      <c r="V960" s="5123">
        <v>512</v>
      </c>
      <c r="W960" s="5123">
        <v>512</v>
      </c>
      <c r="X960" s="5123">
        <v>1152</v>
      </c>
      <c r="Y960" s="5123">
        <v>1</v>
      </c>
      <c r="Z960" s="5123">
        <v>1</v>
      </c>
      <c r="AA960" s="5123" t="s">
        <v>2136</v>
      </c>
      <c r="AB960" s="5123" t="s">
        <v>2136</v>
      </c>
      <c r="AC960" s="5123" t="s">
        <v>2137</v>
      </c>
      <c r="AD960" s="3326" t="s">
        <v>2035</v>
      </c>
      <c r="AE960" s="3093"/>
      <c r="AF960" s="555" t="s">
        <v>857</v>
      </c>
      <c r="AG960" s="555"/>
      <c r="AH960" s="3265">
        <v>3979</v>
      </c>
      <c r="AI960" s="1751" t="s">
        <v>2137</v>
      </c>
      <c r="AJ960" s="1774" t="s">
        <v>854</v>
      </c>
      <c r="AK960" s="3238" t="s">
        <v>2142</v>
      </c>
      <c r="AL960" s="1753" t="s">
        <v>1218</v>
      </c>
      <c r="AM960" s="1658" t="s">
        <v>1219</v>
      </c>
      <c r="AN960" s="550" t="s">
        <v>858</v>
      </c>
      <c r="AO960" s="550">
        <v>5</v>
      </c>
      <c r="AP960" s="550" t="s">
        <v>859</v>
      </c>
      <c r="AQ960" s="550">
        <v>5</v>
      </c>
      <c r="AR960" s="550"/>
      <c r="AS960" s="550"/>
      <c r="AT960" s="550"/>
      <c r="AU960" s="550"/>
      <c r="AV960" s="860"/>
      <c r="AW960" s="4559" t="s">
        <v>2451</v>
      </c>
      <c r="AX960" s="4559" t="s">
        <v>2459</v>
      </c>
      <c r="AY960" s="4559"/>
      <c r="CO960" s="237"/>
    </row>
    <row r="961" spans="1:93">
      <c r="A961" s="5683"/>
      <c r="B961" s="4561"/>
      <c r="C961" s="5674"/>
      <c r="D961" s="3811"/>
      <c r="E961" s="5120"/>
      <c r="F961" s="5120"/>
      <c r="G961" s="3811"/>
      <c r="H961" s="3811"/>
      <c r="I961" s="3811"/>
      <c r="J961" s="3811"/>
      <c r="K961" s="3811"/>
      <c r="L961" s="3811"/>
      <c r="M961" s="3811"/>
      <c r="N961" s="3811"/>
      <c r="O961" s="3811"/>
      <c r="P961" s="3811"/>
      <c r="Q961" s="547"/>
      <c r="R961" s="547"/>
      <c r="S961" s="5120"/>
      <c r="T961" s="5120"/>
      <c r="U961" s="5120"/>
      <c r="V961" s="5120"/>
      <c r="W961" s="5120"/>
      <c r="X961" s="5120"/>
      <c r="Y961" s="5120"/>
      <c r="Z961" s="5120"/>
      <c r="AA961" s="5120"/>
      <c r="AB961" s="5120"/>
      <c r="AC961" s="5120"/>
      <c r="AD961" s="3326" t="s">
        <v>2035</v>
      </c>
      <c r="AE961" s="3093"/>
      <c r="AF961" s="555" t="s">
        <v>857</v>
      </c>
      <c r="AG961" s="555"/>
      <c r="AH961" s="3265">
        <v>3994</v>
      </c>
      <c r="AI961" s="1751" t="s">
        <v>2137</v>
      </c>
      <c r="AJ961" s="1774" t="s">
        <v>868</v>
      </c>
      <c r="AK961" s="3238" t="s">
        <v>2142</v>
      </c>
      <c r="AL961" s="1774" t="s">
        <v>340</v>
      </c>
      <c r="AM961" s="1774" t="s">
        <v>340</v>
      </c>
      <c r="AN961" s="550" t="s">
        <v>858</v>
      </c>
      <c r="AO961" s="550">
        <v>8</v>
      </c>
      <c r="AP961" s="550" t="s">
        <v>859</v>
      </c>
      <c r="AQ961" s="550">
        <v>8</v>
      </c>
      <c r="AR961" s="550"/>
      <c r="AS961" s="550"/>
      <c r="AT961" s="550"/>
      <c r="AU961" s="550"/>
      <c r="AV961" s="860"/>
      <c r="AW961" s="4561"/>
      <c r="AX961" s="4561"/>
      <c r="AY961" s="4561"/>
      <c r="CO961" s="237"/>
    </row>
    <row r="962" spans="1:93">
      <c r="A962" s="5683"/>
      <c r="B962" s="4559" t="s">
        <v>2463</v>
      </c>
      <c r="C962" s="5672" t="s">
        <v>3759</v>
      </c>
      <c r="D962" s="3806" t="s">
        <v>1115</v>
      </c>
      <c r="E962" s="5123" t="s">
        <v>2144</v>
      </c>
      <c r="F962" s="5123" t="s">
        <v>2359</v>
      </c>
      <c r="G962" s="3806" t="s">
        <v>2028</v>
      </c>
      <c r="H962" s="3806" t="s">
        <v>2028</v>
      </c>
      <c r="I962" s="3806" t="s">
        <v>2029</v>
      </c>
      <c r="J962" s="3806" t="s">
        <v>2029</v>
      </c>
      <c r="K962" s="3806">
        <v>6</v>
      </c>
      <c r="L962" s="3806">
        <v>0</v>
      </c>
      <c r="M962" s="3806">
        <v>31</v>
      </c>
      <c r="N962" s="3806">
        <v>6</v>
      </c>
      <c r="O962" s="3806">
        <v>0</v>
      </c>
      <c r="P962" s="3806">
        <v>31</v>
      </c>
      <c r="Q962" s="546" t="s">
        <v>2140</v>
      </c>
      <c r="R962" s="545" t="s">
        <v>2272</v>
      </c>
      <c r="S962" s="5123">
        <v>5424</v>
      </c>
      <c r="T962" s="5123">
        <v>5424</v>
      </c>
      <c r="U962" s="5123">
        <v>12798</v>
      </c>
      <c r="V962" s="5123">
        <v>512</v>
      </c>
      <c r="W962" s="5123">
        <v>512</v>
      </c>
      <c r="X962" s="5123">
        <v>1302</v>
      </c>
      <c r="Y962" s="5123">
        <v>4</v>
      </c>
      <c r="Z962" s="5123">
        <v>2</v>
      </c>
      <c r="AA962" s="5123" t="s">
        <v>2032</v>
      </c>
      <c r="AB962" s="5123" t="s">
        <v>2033</v>
      </c>
      <c r="AC962" s="5123" t="s">
        <v>2137</v>
      </c>
      <c r="AD962" s="3326" t="s">
        <v>2035</v>
      </c>
      <c r="AE962" s="3093"/>
      <c r="AF962" s="555" t="s">
        <v>857</v>
      </c>
      <c r="AG962" s="555"/>
      <c r="AH962" s="3265">
        <v>3979</v>
      </c>
      <c r="AI962" s="1751" t="s">
        <v>2137</v>
      </c>
      <c r="AJ962" s="1774" t="s">
        <v>854</v>
      </c>
      <c r="AK962" s="3238" t="s">
        <v>2142</v>
      </c>
      <c r="AL962" s="1774" t="s">
        <v>1135</v>
      </c>
      <c r="AM962" s="1751" t="s">
        <v>1134</v>
      </c>
      <c r="AN962" s="550" t="s">
        <v>858</v>
      </c>
      <c r="AO962" s="550">
        <v>5</v>
      </c>
      <c r="AP962" s="550" t="s">
        <v>859</v>
      </c>
      <c r="AQ962" s="550">
        <v>5</v>
      </c>
      <c r="AR962" s="550"/>
      <c r="AS962" s="550"/>
      <c r="AT962" s="550"/>
      <c r="AU962" s="550"/>
      <c r="AV962" s="860"/>
      <c r="AW962" s="4559" t="s">
        <v>2466</v>
      </c>
      <c r="AX962" s="4559" t="s">
        <v>2459</v>
      </c>
      <c r="AY962" s="4559"/>
      <c r="CO962" s="237"/>
    </row>
    <row r="963" spans="1:93">
      <c r="A963" s="5683"/>
      <c r="B963" s="4561"/>
      <c r="C963" s="5674"/>
      <c r="D963" s="3811"/>
      <c r="E963" s="5120"/>
      <c r="F963" s="5120"/>
      <c r="G963" s="3811"/>
      <c r="H963" s="3811"/>
      <c r="I963" s="3811"/>
      <c r="J963" s="3811"/>
      <c r="K963" s="3811"/>
      <c r="L963" s="3811"/>
      <c r="M963" s="3811"/>
      <c r="N963" s="3811"/>
      <c r="O963" s="3811"/>
      <c r="P963" s="3811"/>
      <c r="Q963" s="547"/>
      <c r="R963" s="547"/>
      <c r="S963" s="5120"/>
      <c r="T963" s="5120"/>
      <c r="U963" s="5120"/>
      <c r="V963" s="5120"/>
      <c r="W963" s="5120"/>
      <c r="X963" s="5120"/>
      <c r="Y963" s="5120"/>
      <c r="Z963" s="5120"/>
      <c r="AA963" s="5120"/>
      <c r="AB963" s="5120"/>
      <c r="AC963" s="5120"/>
      <c r="AD963" s="3326" t="s">
        <v>2035</v>
      </c>
      <c r="AE963" s="3093"/>
      <c r="AF963" s="555" t="s">
        <v>857</v>
      </c>
      <c r="AG963" s="555"/>
      <c r="AH963" s="3265">
        <v>3994</v>
      </c>
      <c r="AI963" s="1751" t="s">
        <v>2137</v>
      </c>
      <c r="AJ963" s="1774" t="s">
        <v>868</v>
      </c>
      <c r="AK963" s="3238" t="s">
        <v>2142</v>
      </c>
      <c r="AL963" s="1774" t="s">
        <v>340</v>
      </c>
      <c r="AM963" s="1774" t="s">
        <v>340</v>
      </c>
      <c r="AN963" s="550" t="s">
        <v>858</v>
      </c>
      <c r="AO963" s="550">
        <v>8</v>
      </c>
      <c r="AP963" s="550" t="s">
        <v>859</v>
      </c>
      <c r="AQ963" s="550">
        <v>8</v>
      </c>
      <c r="AR963" s="550"/>
      <c r="AS963" s="550"/>
      <c r="AT963" s="550"/>
      <c r="AU963" s="550"/>
      <c r="AV963" s="860"/>
      <c r="AW963" s="4561"/>
      <c r="AX963" s="4561"/>
      <c r="AY963" s="4561"/>
      <c r="CO963" s="237"/>
    </row>
    <row r="964" spans="1:93">
      <c r="A964" s="5683"/>
      <c r="B964" s="4559" t="s">
        <v>2463</v>
      </c>
      <c r="C964" s="5672" t="s">
        <v>3760</v>
      </c>
      <c r="D964" s="3806" t="s">
        <v>1116</v>
      </c>
      <c r="E964" s="5123" t="s">
        <v>2144</v>
      </c>
      <c r="F964" s="5123" t="s">
        <v>2360</v>
      </c>
      <c r="G964" s="3806" t="s">
        <v>2028</v>
      </c>
      <c r="H964" s="3806" t="s">
        <v>2028</v>
      </c>
      <c r="I964" s="3806" t="s">
        <v>2029</v>
      </c>
      <c r="J964" s="3806" t="s">
        <v>2029</v>
      </c>
      <c r="K964" s="3806">
        <v>6</v>
      </c>
      <c r="L964" s="3806">
        <v>0</v>
      </c>
      <c r="M964" s="3806">
        <v>31</v>
      </c>
      <c r="N964" s="3806">
        <v>6</v>
      </c>
      <c r="O964" s="3806">
        <v>0</v>
      </c>
      <c r="P964" s="3806">
        <v>31</v>
      </c>
      <c r="Q964" s="545" t="s">
        <v>2140</v>
      </c>
      <c r="R964" s="545" t="s">
        <v>2272</v>
      </c>
      <c r="S964" s="5123">
        <v>12804</v>
      </c>
      <c r="T964" s="5123">
        <v>12804</v>
      </c>
      <c r="U964" s="5123">
        <v>23968</v>
      </c>
      <c r="V964" s="5123">
        <v>512</v>
      </c>
      <c r="W964" s="5123">
        <v>512</v>
      </c>
      <c r="X964" s="5123">
        <v>1280</v>
      </c>
      <c r="Y964" s="5123">
        <v>4</v>
      </c>
      <c r="Z964" s="5123">
        <v>2</v>
      </c>
      <c r="AA964" s="5123" t="s">
        <v>2032</v>
      </c>
      <c r="AB964" s="5123" t="s">
        <v>2033</v>
      </c>
      <c r="AC964" s="5123" t="s">
        <v>2137</v>
      </c>
      <c r="AD964" s="3326" t="s">
        <v>2035</v>
      </c>
      <c r="AE964" s="3093"/>
      <c r="AF964" s="555" t="s">
        <v>857</v>
      </c>
      <c r="AG964" s="555"/>
      <c r="AH964" s="3265">
        <v>3979</v>
      </c>
      <c r="AI964" s="1751" t="s">
        <v>2137</v>
      </c>
      <c r="AJ964" s="1774" t="s">
        <v>854</v>
      </c>
      <c r="AK964" s="3238" t="s">
        <v>2142</v>
      </c>
      <c r="AL964" s="1774" t="s">
        <v>866</v>
      </c>
      <c r="AM964" s="1751" t="s">
        <v>867</v>
      </c>
      <c r="AN964" s="550" t="s">
        <v>858</v>
      </c>
      <c r="AO964" s="550">
        <v>5</v>
      </c>
      <c r="AP964" s="550" t="s">
        <v>859</v>
      </c>
      <c r="AQ964" s="550">
        <v>5</v>
      </c>
      <c r="AR964" s="550"/>
      <c r="AS964" s="550"/>
      <c r="AT964" s="550"/>
      <c r="AU964" s="550"/>
      <c r="AV964" s="860"/>
      <c r="AW964" s="4559" t="s">
        <v>2468</v>
      </c>
      <c r="AX964" s="4559" t="s">
        <v>2459</v>
      </c>
      <c r="AY964" s="4559"/>
      <c r="CO964" s="237"/>
    </row>
    <row r="965" spans="1:93">
      <c r="A965" s="5684"/>
      <c r="B965" s="4561"/>
      <c r="C965" s="5674"/>
      <c r="D965" s="3811"/>
      <c r="E965" s="5120"/>
      <c r="F965" s="5120"/>
      <c r="G965" s="3811"/>
      <c r="H965" s="3811"/>
      <c r="I965" s="3811"/>
      <c r="J965" s="3811"/>
      <c r="K965" s="3811"/>
      <c r="L965" s="3811"/>
      <c r="M965" s="3811"/>
      <c r="N965" s="3811"/>
      <c r="O965" s="3811"/>
      <c r="P965" s="3811"/>
      <c r="Q965" s="547"/>
      <c r="R965" s="547"/>
      <c r="S965" s="5120"/>
      <c r="T965" s="5120"/>
      <c r="U965" s="5120"/>
      <c r="V965" s="5120"/>
      <c r="W965" s="5120"/>
      <c r="X965" s="5120"/>
      <c r="Y965" s="5120"/>
      <c r="Z965" s="5120"/>
      <c r="AA965" s="5120"/>
      <c r="AB965" s="5120"/>
      <c r="AC965" s="5120"/>
      <c r="AD965" s="3326" t="s">
        <v>2035</v>
      </c>
      <c r="AE965" s="3093"/>
      <c r="AF965" s="555" t="s">
        <v>857</v>
      </c>
      <c r="AG965" s="555"/>
      <c r="AH965" s="3265">
        <v>3994</v>
      </c>
      <c r="AI965" s="1751" t="s">
        <v>2137</v>
      </c>
      <c r="AJ965" s="1774" t="s">
        <v>868</v>
      </c>
      <c r="AK965" s="3238" t="s">
        <v>2142</v>
      </c>
      <c r="AL965" s="1774" t="s">
        <v>340</v>
      </c>
      <c r="AM965" s="1774" t="s">
        <v>340</v>
      </c>
      <c r="AN965" s="550" t="s">
        <v>858</v>
      </c>
      <c r="AO965" s="550">
        <v>8</v>
      </c>
      <c r="AP965" s="550" t="s">
        <v>859</v>
      </c>
      <c r="AQ965" s="550">
        <v>8</v>
      </c>
      <c r="AR965" s="550"/>
      <c r="AS965" s="550"/>
      <c r="AT965" s="550"/>
      <c r="AU965" s="550"/>
      <c r="AV965" s="860"/>
      <c r="AW965" s="4561"/>
      <c r="AX965" s="4561"/>
      <c r="AY965" s="4561"/>
      <c r="CO965" s="237"/>
    </row>
    <row r="966" spans="1:93" ht="12.75" customHeight="1">
      <c r="A966" s="5693" t="s">
        <v>3948</v>
      </c>
      <c r="B966" s="4559" t="s">
        <v>2463</v>
      </c>
      <c r="C966" s="5672" t="s">
        <v>3783</v>
      </c>
      <c r="D966" s="3806" t="s">
        <v>1117</v>
      </c>
      <c r="E966" s="5123" t="s">
        <v>2157</v>
      </c>
      <c r="F966" s="5123" t="s">
        <v>2361</v>
      </c>
      <c r="G966" s="3806" t="s">
        <v>2028</v>
      </c>
      <c r="H966" s="3806" t="s">
        <v>2028</v>
      </c>
      <c r="I966" s="3806" t="s">
        <v>2029</v>
      </c>
      <c r="J966" s="3806" t="s">
        <v>2029</v>
      </c>
      <c r="K966" s="3806">
        <v>8</v>
      </c>
      <c r="L966" s="3806">
        <v>0</v>
      </c>
      <c r="M966" s="3806">
        <v>31</v>
      </c>
      <c r="N966" s="3806">
        <v>8</v>
      </c>
      <c r="O966" s="3806">
        <v>0</v>
      </c>
      <c r="P966" s="3806">
        <v>31</v>
      </c>
      <c r="Q966" s="545" t="s">
        <v>2140</v>
      </c>
      <c r="R966" s="545" t="s">
        <v>2272</v>
      </c>
      <c r="S966" s="5123">
        <v>4577</v>
      </c>
      <c r="T966" s="5123">
        <v>4577</v>
      </c>
      <c r="U966" s="5123">
        <v>5472</v>
      </c>
      <c r="V966" s="5123">
        <v>512</v>
      </c>
      <c r="W966" s="5123">
        <v>512</v>
      </c>
      <c r="X966" s="5123">
        <v>1088</v>
      </c>
      <c r="Y966" s="5123">
        <v>16</v>
      </c>
      <c r="Z966" s="5123">
        <v>2</v>
      </c>
      <c r="AA966" s="5123" t="s">
        <v>2159</v>
      </c>
      <c r="AB966" s="5123" t="s">
        <v>2033</v>
      </c>
      <c r="AC966" s="5123" t="s">
        <v>2137</v>
      </c>
      <c r="AD966" s="3322" t="s">
        <v>2035</v>
      </c>
      <c r="AE966" s="3087"/>
      <c r="AF966" s="542" t="s">
        <v>857</v>
      </c>
      <c r="AG966" s="542"/>
      <c r="AH966" s="3265">
        <v>3979</v>
      </c>
      <c r="AI966" s="1658" t="s">
        <v>2137</v>
      </c>
      <c r="AJ966" s="1753" t="s">
        <v>854</v>
      </c>
      <c r="AK966" s="3238" t="s">
        <v>2142</v>
      </c>
      <c r="AL966" s="1763" t="s">
        <v>164</v>
      </c>
      <c r="AM966" s="1655" t="s">
        <v>856</v>
      </c>
      <c r="AN966" s="547" t="s">
        <v>858</v>
      </c>
      <c r="AO966" s="547">
        <v>5</v>
      </c>
      <c r="AP966" s="547" t="s">
        <v>859</v>
      </c>
      <c r="AQ966" s="547">
        <v>5</v>
      </c>
      <c r="AR966" s="547"/>
      <c r="AS966" s="547"/>
      <c r="AT966" s="547"/>
      <c r="AU966" s="547"/>
      <c r="AV966" s="2997"/>
      <c r="AW966" s="4559" t="s">
        <v>2466</v>
      </c>
      <c r="AX966" s="4559" t="s">
        <v>2459</v>
      </c>
      <c r="AY966" s="4559"/>
      <c r="CO966" s="237"/>
    </row>
    <row r="967" spans="1:93">
      <c r="A967" s="5683"/>
      <c r="B967" s="4560"/>
      <c r="C967" s="5673"/>
      <c r="D967" s="3807"/>
      <c r="E967" s="5119"/>
      <c r="F967" s="5119"/>
      <c r="G967" s="3807"/>
      <c r="H967" s="3807"/>
      <c r="I967" s="3807"/>
      <c r="J967" s="3807"/>
      <c r="K967" s="3807"/>
      <c r="L967" s="3807"/>
      <c r="M967" s="3807"/>
      <c r="N967" s="3807"/>
      <c r="O967" s="3807"/>
      <c r="P967" s="3807"/>
      <c r="Q967" s="546"/>
      <c r="R967" s="546"/>
      <c r="S967" s="5119"/>
      <c r="T967" s="5119"/>
      <c r="U967" s="5119"/>
      <c r="V967" s="5119"/>
      <c r="W967" s="5119"/>
      <c r="X967" s="5119"/>
      <c r="Y967" s="5119"/>
      <c r="Z967" s="5119"/>
      <c r="AA967" s="5119"/>
      <c r="AB967" s="5119"/>
      <c r="AC967" s="5119"/>
      <c r="AD967" s="3326" t="s">
        <v>2035</v>
      </c>
      <c r="AE967" s="3093"/>
      <c r="AF967" s="555" t="s">
        <v>857</v>
      </c>
      <c r="AG967" s="555"/>
      <c r="AH967" s="3265">
        <v>3990</v>
      </c>
      <c r="AI967" s="1751" t="s">
        <v>2137</v>
      </c>
      <c r="AJ967" s="1774" t="s">
        <v>874</v>
      </c>
      <c r="AK967" s="3238" t="s">
        <v>2142</v>
      </c>
      <c r="AL967" s="2731" t="s">
        <v>3491</v>
      </c>
      <c r="AM967" s="1774" t="s">
        <v>341</v>
      </c>
      <c r="AN967" s="550" t="s">
        <v>858</v>
      </c>
      <c r="AO967" s="545">
        <v>5</v>
      </c>
      <c r="AP967" s="545" t="s">
        <v>859</v>
      </c>
      <c r="AQ967" s="545">
        <v>5</v>
      </c>
      <c r="AR967" s="550">
        <v>3</v>
      </c>
      <c r="AS967" s="550" t="s">
        <v>875</v>
      </c>
      <c r="AT967" s="550" t="s">
        <v>859</v>
      </c>
      <c r="AU967" s="550" t="s">
        <v>876</v>
      </c>
      <c r="AV967" s="860" t="s">
        <v>877</v>
      </c>
      <c r="AW967" s="4560"/>
      <c r="AX967" s="4560"/>
      <c r="AY967" s="4560"/>
      <c r="CO967" s="237"/>
    </row>
    <row r="968" spans="1:93">
      <c r="A968" s="5683"/>
      <c r="B968" s="4561"/>
      <c r="C968" s="5674"/>
      <c r="D968" s="3811"/>
      <c r="E968" s="5120"/>
      <c r="F968" s="5120"/>
      <c r="G968" s="3811"/>
      <c r="H968" s="3811"/>
      <c r="I968" s="3811"/>
      <c r="J968" s="3811"/>
      <c r="K968" s="3811"/>
      <c r="L968" s="3811"/>
      <c r="M968" s="3811"/>
      <c r="N968" s="3811"/>
      <c r="O968" s="3811"/>
      <c r="P968" s="3811"/>
      <c r="Q968" s="547"/>
      <c r="R968" s="547"/>
      <c r="S968" s="5120"/>
      <c r="T968" s="5120"/>
      <c r="U968" s="5120"/>
      <c r="V968" s="5120"/>
      <c r="W968" s="5120"/>
      <c r="X968" s="5120"/>
      <c r="Y968" s="5120"/>
      <c r="Z968" s="5120"/>
      <c r="AA968" s="5120"/>
      <c r="AB968" s="5120"/>
      <c r="AC968" s="5120"/>
      <c r="AD968" s="3326" t="s">
        <v>2035</v>
      </c>
      <c r="AE968" s="3093"/>
      <c r="AF968" s="555" t="s">
        <v>857</v>
      </c>
      <c r="AG968" s="542"/>
      <c r="AH968" s="3252">
        <v>3994</v>
      </c>
      <c r="AI968" s="1751" t="s">
        <v>2137</v>
      </c>
      <c r="AJ968" s="1774" t="s">
        <v>868</v>
      </c>
      <c r="AK968" s="3238" t="s">
        <v>2142</v>
      </c>
      <c r="AL968" s="1774" t="s">
        <v>869</v>
      </c>
      <c r="AM968" s="1774" t="s">
        <v>869</v>
      </c>
      <c r="AN968" s="550" t="s">
        <v>858</v>
      </c>
      <c r="AO968" s="545">
        <v>5</v>
      </c>
      <c r="AP968" s="545" t="s">
        <v>859</v>
      </c>
      <c r="AQ968" s="545">
        <v>5</v>
      </c>
      <c r="AR968" s="550"/>
      <c r="AS968" s="550"/>
      <c r="AT968" s="550"/>
      <c r="AU968" s="550"/>
      <c r="AV968" s="860"/>
      <c r="AW968" s="4561"/>
      <c r="AX968" s="4561"/>
      <c r="AY968" s="4561"/>
      <c r="CO968" s="237"/>
    </row>
    <row r="969" spans="1:93">
      <c r="A969" s="5683"/>
      <c r="B969" s="4559" t="s">
        <v>2463</v>
      </c>
      <c r="C969" s="5672" t="s">
        <v>3761</v>
      </c>
      <c r="D969" s="3806" t="s">
        <v>1118</v>
      </c>
      <c r="E969" s="5123" t="s">
        <v>2157</v>
      </c>
      <c r="F969" s="5123" t="s">
        <v>2362</v>
      </c>
      <c r="G969" s="3806" t="s">
        <v>2028</v>
      </c>
      <c r="H969" s="3806" t="s">
        <v>2028</v>
      </c>
      <c r="I969" s="3806" t="s">
        <v>2029</v>
      </c>
      <c r="J969" s="3806" t="s">
        <v>2029</v>
      </c>
      <c r="K969" s="3806">
        <v>8</v>
      </c>
      <c r="L969" s="3806">
        <v>0</v>
      </c>
      <c r="M969" s="3806">
        <v>31</v>
      </c>
      <c r="N969" s="3806">
        <v>8</v>
      </c>
      <c r="O969" s="3806">
        <v>0</v>
      </c>
      <c r="P969" s="3806">
        <v>31</v>
      </c>
      <c r="Q969" s="545" t="s">
        <v>2140</v>
      </c>
      <c r="R969" s="545" t="s">
        <v>2272</v>
      </c>
      <c r="S969" s="5123">
        <v>4643</v>
      </c>
      <c r="T969" s="5123">
        <v>4643</v>
      </c>
      <c r="U969" s="5123">
        <v>6656</v>
      </c>
      <c r="V969" s="5123">
        <v>512</v>
      </c>
      <c r="W969" s="5123">
        <v>512</v>
      </c>
      <c r="X969" s="5123">
        <v>1088</v>
      </c>
      <c r="Y969" s="5123">
        <v>16</v>
      </c>
      <c r="Z969" s="5123">
        <v>2</v>
      </c>
      <c r="AA969" s="5123" t="s">
        <v>2159</v>
      </c>
      <c r="AB969" s="5123" t="s">
        <v>2033</v>
      </c>
      <c r="AC969" s="5123" t="s">
        <v>2137</v>
      </c>
      <c r="AD969" s="3326" t="s">
        <v>2035</v>
      </c>
      <c r="AE969" s="3093"/>
      <c r="AF969" s="555" t="s">
        <v>857</v>
      </c>
      <c r="AG969" s="555"/>
      <c r="AH969" s="3265">
        <v>3979</v>
      </c>
      <c r="AI969" s="1751" t="s">
        <v>2137</v>
      </c>
      <c r="AJ969" s="1774" t="s">
        <v>854</v>
      </c>
      <c r="AK969" s="3238" t="s">
        <v>2142</v>
      </c>
      <c r="AL969" s="122" t="s">
        <v>165</v>
      </c>
      <c r="AM969" s="1751" t="s">
        <v>856</v>
      </c>
      <c r="AN969" s="550" t="s">
        <v>858</v>
      </c>
      <c r="AO969" s="545">
        <v>5</v>
      </c>
      <c r="AP969" s="550" t="s">
        <v>859</v>
      </c>
      <c r="AQ969" s="545">
        <v>5</v>
      </c>
      <c r="AR969" s="550"/>
      <c r="AS969" s="550"/>
      <c r="AT969" s="550"/>
      <c r="AU969" s="550"/>
      <c r="AV969" s="860"/>
      <c r="AW969" s="4559" t="s">
        <v>2466</v>
      </c>
      <c r="AX969" s="4559" t="s">
        <v>2459</v>
      </c>
      <c r="AY969" s="4559"/>
      <c r="CO969" s="237"/>
    </row>
    <row r="970" spans="1:93">
      <c r="A970" s="5683"/>
      <c r="B970" s="4560"/>
      <c r="C970" s="5673"/>
      <c r="D970" s="3807"/>
      <c r="E970" s="5119"/>
      <c r="F970" s="5119"/>
      <c r="G970" s="3807"/>
      <c r="H970" s="3807"/>
      <c r="I970" s="3807"/>
      <c r="J970" s="3807"/>
      <c r="K970" s="3807"/>
      <c r="L970" s="3807"/>
      <c r="M970" s="3807"/>
      <c r="N970" s="3807"/>
      <c r="O970" s="3807"/>
      <c r="P970" s="3807"/>
      <c r="Q970" s="546"/>
      <c r="R970" s="546"/>
      <c r="S970" s="5119"/>
      <c r="T970" s="5119"/>
      <c r="U970" s="5119"/>
      <c r="V970" s="5119"/>
      <c r="W970" s="5119"/>
      <c r="X970" s="5119"/>
      <c r="Y970" s="5119"/>
      <c r="Z970" s="5119"/>
      <c r="AA970" s="5119"/>
      <c r="AB970" s="5119"/>
      <c r="AC970" s="5119"/>
      <c r="AD970" s="3326" t="s">
        <v>2035</v>
      </c>
      <c r="AE970" s="3093"/>
      <c r="AF970" s="555" t="s">
        <v>857</v>
      </c>
      <c r="AG970" s="555"/>
      <c r="AH970" s="3265">
        <v>3990</v>
      </c>
      <c r="AI970" s="1751" t="s">
        <v>2137</v>
      </c>
      <c r="AJ970" s="1774" t="s">
        <v>874</v>
      </c>
      <c r="AK970" s="3238" t="s">
        <v>2142</v>
      </c>
      <c r="AL970" s="2731" t="s">
        <v>3491</v>
      </c>
      <c r="AM970" s="1774" t="s">
        <v>341</v>
      </c>
      <c r="AN970" s="547" t="s">
        <v>858</v>
      </c>
      <c r="AO970" s="545">
        <v>5</v>
      </c>
      <c r="AP970" s="550" t="s">
        <v>859</v>
      </c>
      <c r="AQ970" s="545">
        <v>5</v>
      </c>
      <c r="AR970" s="550">
        <v>3</v>
      </c>
      <c r="AS970" s="550" t="s">
        <v>875</v>
      </c>
      <c r="AT970" s="550" t="s">
        <v>859</v>
      </c>
      <c r="AU970" s="550" t="s">
        <v>876</v>
      </c>
      <c r="AV970" s="860" t="s">
        <v>877</v>
      </c>
      <c r="AW970" s="4560"/>
      <c r="AX970" s="4560"/>
      <c r="AY970" s="4560"/>
      <c r="CO970" s="237"/>
    </row>
    <row r="971" spans="1:93">
      <c r="A971" s="5683"/>
      <c r="B971" s="4561"/>
      <c r="C971" s="5674"/>
      <c r="D971" s="3811"/>
      <c r="E971" s="5120"/>
      <c r="F971" s="5120"/>
      <c r="G971" s="3811"/>
      <c r="H971" s="3811"/>
      <c r="I971" s="3811"/>
      <c r="J971" s="3811"/>
      <c r="K971" s="3811"/>
      <c r="L971" s="3811"/>
      <c r="M971" s="3811"/>
      <c r="N971" s="3811"/>
      <c r="O971" s="3811"/>
      <c r="P971" s="3811"/>
      <c r="Q971" s="547"/>
      <c r="R971" s="547"/>
      <c r="S971" s="5120"/>
      <c r="T971" s="5120"/>
      <c r="U971" s="5120"/>
      <c r="V971" s="5120"/>
      <c r="W971" s="5120"/>
      <c r="X971" s="5120"/>
      <c r="Y971" s="5120"/>
      <c r="Z971" s="5120"/>
      <c r="AA971" s="5120"/>
      <c r="AB971" s="5120"/>
      <c r="AC971" s="5120"/>
      <c r="AD971" s="3326" t="s">
        <v>2035</v>
      </c>
      <c r="AE971" s="3093"/>
      <c r="AF971" s="555" t="s">
        <v>857</v>
      </c>
      <c r="AG971" s="542"/>
      <c r="AH971" s="3252">
        <v>3994</v>
      </c>
      <c r="AI971" s="1751" t="s">
        <v>2137</v>
      </c>
      <c r="AJ971" s="1774" t="s">
        <v>868</v>
      </c>
      <c r="AK971" s="3238" t="s">
        <v>2142</v>
      </c>
      <c r="AL971" s="1774" t="s">
        <v>869</v>
      </c>
      <c r="AM971" s="1774" t="s">
        <v>869</v>
      </c>
      <c r="AN971" s="550" t="s">
        <v>858</v>
      </c>
      <c r="AO971" s="545">
        <v>5</v>
      </c>
      <c r="AP971" s="550" t="s">
        <v>859</v>
      </c>
      <c r="AQ971" s="545">
        <v>5</v>
      </c>
      <c r="AR971" s="18"/>
      <c r="AS971" s="18"/>
      <c r="AT971" s="18"/>
      <c r="AU971" s="18"/>
      <c r="AV971" s="18"/>
      <c r="AW971" s="4561"/>
      <c r="AX971" s="4561"/>
      <c r="AY971" s="4561"/>
      <c r="CO971" s="237"/>
    </row>
    <row r="972" spans="1:93">
      <c r="A972" s="5683"/>
      <c r="B972" s="4559" t="s">
        <v>2463</v>
      </c>
      <c r="C972" s="5672" t="s">
        <v>3809</v>
      </c>
      <c r="D972" s="5713" t="s">
        <v>1119</v>
      </c>
      <c r="E972" s="5123" t="s">
        <v>2157</v>
      </c>
      <c r="F972" s="5876" t="s">
        <v>2363</v>
      </c>
      <c r="G972" s="3806" t="s">
        <v>2028</v>
      </c>
      <c r="H972" s="3806" t="s">
        <v>2028</v>
      </c>
      <c r="I972" s="3806" t="s">
        <v>2029</v>
      </c>
      <c r="J972" s="3806" t="s">
        <v>2029</v>
      </c>
      <c r="K972" s="3806">
        <v>8</v>
      </c>
      <c r="L972" s="3806">
        <v>0</v>
      </c>
      <c r="M972" s="3806">
        <v>31</v>
      </c>
      <c r="N972" s="3806">
        <v>8</v>
      </c>
      <c r="O972" s="3806">
        <v>0</v>
      </c>
      <c r="P972" s="3806">
        <v>31</v>
      </c>
      <c r="Q972" s="545" t="s">
        <v>2140</v>
      </c>
      <c r="R972" s="545" t="s">
        <v>2272</v>
      </c>
      <c r="S972" s="5123">
        <v>4462</v>
      </c>
      <c r="T972" s="5123">
        <v>4462</v>
      </c>
      <c r="U972" s="5123">
        <v>7872</v>
      </c>
      <c r="V972" s="5123">
        <v>512</v>
      </c>
      <c r="W972" s="5123">
        <v>512</v>
      </c>
      <c r="X972" s="5123">
        <v>1088</v>
      </c>
      <c r="Y972" s="5123">
        <v>16</v>
      </c>
      <c r="Z972" s="5123">
        <v>2</v>
      </c>
      <c r="AA972" s="5123" t="s">
        <v>2159</v>
      </c>
      <c r="AB972" s="5123" t="s">
        <v>2033</v>
      </c>
      <c r="AC972" s="5123" t="s">
        <v>2137</v>
      </c>
      <c r="AD972" s="3326" t="s">
        <v>2035</v>
      </c>
      <c r="AE972" s="3093"/>
      <c r="AF972" s="555" t="s">
        <v>857</v>
      </c>
      <c r="AG972" s="555"/>
      <c r="AH972" s="3265">
        <v>3979</v>
      </c>
      <c r="AI972" s="1751" t="s">
        <v>2137</v>
      </c>
      <c r="AJ972" s="1774" t="s">
        <v>854</v>
      </c>
      <c r="AK972" s="3238" t="s">
        <v>2142</v>
      </c>
      <c r="AL972" s="122" t="s">
        <v>166</v>
      </c>
      <c r="AM972" s="123" t="s">
        <v>856</v>
      </c>
      <c r="AN972" s="550" t="s">
        <v>858</v>
      </c>
      <c r="AO972" s="545">
        <v>5</v>
      </c>
      <c r="AP972" s="550" t="s">
        <v>859</v>
      </c>
      <c r="AQ972" s="545">
        <v>5</v>
      </c>
      <c r="AR972" s="550"/>
      <c r="AS972" s="550"/>
      <c r="AT972" s="550"/>
      <c r="AU972" s="550"/>
      <c r="AV972" s="860"/>
      <c r="AW972" s="4559" t="s">
        <v>2466</v>
      </c>
      <c r="AX972" s="4559" t="s">
        <v>2459</v>
      </c>
      <c r="AY972" s="4559"/>
      <c r="CO972" s="237"/>
    </row>
    <row r="973" spans="1:93">
      <c r="A973" s="5683"/>
      <c r="B973" s="4560"/>
      <c r="C973" s="5673"/>
      <c r="D973" s="5714"/>
      <c r="E973" s="5119"/>
      <c r="F973" s="5763"/>
      <c r="G973" s="3807"/>
      <c r="H973" s="3807"/>
      <c r="I973" s="3807"/>
      <c r="J973" s="3807"/>
      <c r="K973" s="3807"/>
      <c r="L973" s="3807"/>
      <c r="M973" s="3807"/>
      <c r="N973" s="3807"/>
      <c r="O973" s="3807"/>
      <c r="P973" s="3807"/>
      <c r="Q973" s="546"/>
      <c r="R973" s="546"/>
      <c r="S973" s="5119"/>
      <c r="T973" s="5119"/>
      <c r="U973" s="5119"/>
      <c r="V973" s="5119"/>
      <c r="W973" s="5119"/>
      <c r="X973" s="5119"/>
      <c r="Y973" s="5119"/>
      <c r="Z973" s="5119"/>
      <c r="AA973" s="5119"/>
      <c r="AB973" s="5119"/>
      <c r="AC973" s="5119"/>
      <c r="AD973" s="3326" t="s">
        <v>2035</v>
      </c>
      <c r="AE973" s="3093"/>
      <c r="AF973" s="555" t="s">
        <v>857</v>
      </c>
      <c r="AG973" s="555"/>
      <c r="AH973" s="3265">
        <v>3990</v>
      </c>
      <c r="AI973" s="1751" t="s">
        <v>2137</v>
      </c>
      <c r="AJ973" s="1774" t="s">
        <v>874</v>
      </c>
      <c r="AK973" s="3238" t="s">
        <v>2142</v>
      </c>
      <c r="AL973" s="2729" t="s">
        <v>3491</v>
      </c>
      <c r="AM973" s="1774" t="s">
        <v>341</v>
      </c>
      <c r="AN973" s="550" t="s">
        <v>858</v>
      </c>
      <c r="AO973" s="545">
        <v>5</v>
      </c>
      <c r="AP973" s="545" t="s">
        <v>859</v>
      </c>
      <c r="AQ973" s="545">
        <v>5</v>
      </c>
      <c r="AR973" s="550">
        <v>3</v>
      </c>
      <c r="AS973" s="550" t="s">
        <v>875</v>
      </c>
      <c r="AT973" s="550" t="s">
        <v>859</v>
      </c>
      <c r="AU973" s="550" t="s">
        <v>876</v>
      </c>
      <c r="AV973" s="860" t="s">
        <v>877</v>
      </c>
      <c r="AW973" s="4560"/>
      <c r="AX973" s="4560"/>
      <c r="AY973" s="4560"/>
      <c r="CO973" s="237"/>
    </row>
    <row r="974" spans="1:93">
      <c r="A974" s="5683"/>
      <c r="B974" s="4561"/>
      <c r="C974" s="5674"/>
      <c r="D974" s="5715"/>
      <c r="E974" s="5120"/>
      <c r="F974" s="5764"/>
      <c r="G974" s="3811"/>
      <c r="H974" s="3811"/>
      <c r="I974" s="3811"/>
      <c r="J974" s="3811"/>
      <c r="K974" s="3811"/>
      <c r="L974" s="3811"/>
      <c r="M974" s="3811"/>
      <c r="N974" s="3811"/>
      <c r="O974" s="3811"/>
      <c r="P974" s="3811"/>
      <c r="Q974" s="547"/>
      <c r="R974" s="547"/>
      <c r="S974" s="5120"/>
      <c r="T974" s="5120"/>
      <c r="U974" s="5120"/>
      <c r="V974" s="5120"/>
      <c r="W974" s="5120"/>
      <c r="X974" s="5120"/>
      <c r="Y974" s="5120"/>
      <c r="Z974" s="5120"/>
      <c r="AA974" s="5120"/>
      <c r="AB974" s="5120"/>
      <c r="AC974" s="5120"/>
      <c r="AD974" s="3326" t="s">
        <v>2035</v>
      </c>
      <c r="AE974" s="3093"/>
      <c r="AF974" s="555" t="s">
        <v>857</v>
      </c>
      <c r="AG974" s="542"/>
      <c r="AH974" s="3252">
        <v>3994</v>
      </c>
      <c r="AI974" s="1751" t="s">
        <v>2137</v>
      </c>
      <c r="AJ974" s="1774" t="s">
        <v>868</v>
      </c>
      <c r="AK974" s="3238" t="s">
        <v>2142</v>
      </c>
      <c r="AL974" s="1774" t="s">
        <v>869</v>
      </c>
      <c r="AM974" s="1774" t="s">
        <v>869</v>
      </c>
      <c r="AN974" s="547" t="s">
        <v>858</v>
      </c>
      <c r="AO974" s="545">
        <v>5</v>
      </c>
      <c r="AP974" s="550" t="s">
        <v>859</v>
      </c>
      <c r="AQ974" s="545">
        <v>5</v>
      </c>
      <c r="AR974" s="550"/>
      <c r="AS974" s="550"/>
      <c r="AT974" s="550"/>
      <c r="AU974" s="550"/>
      <c r="AV974" s="860"/>
      <c r="AW974" s="4561"/>
      <c r="AX974" s="4561"/>
      <c r="AY974" s="4561"/>
      <c r="CO974" s="237"/>
    </row>
    <row r="975" spans="1:93">
      <c r="A975" s="5683"/>
      <c r="B975" s="4559" t="s">
        <v>2463</v>
      </c>
      <c r="C975" s="5672" t="s">
        <v>3762</v>
      </c>
      <c r="D975" s="5713" t="s">
        <v>1120</v>
      </c>
      <c r="E975" s="5123" t="s">
        <v>2157</v>
      </c>
      <c r="F975" s="3806" t="s">
        <v>2364</v>
      </c>
      <c r="G975" s="3806" t="s">
        <v>2028</v>
      </c>
      <c r="H975" s="3806" t="s">
        <v>2028</v>
      </c>
      <c r="I975" s="3806" t="s">
        <v>2029</v>
      </c>
      <c r="J975" s="3806" t="s">
        <v>2029</v>
      </c>
      <c r="K975" s="3806">
        <v>8</v>
      </c>
      <c r="L975" s="3806">
        <v>0</v>
      </c>
      <c r="M975" s="3806">
        <v>31</v>
      </c>
      <c r="N975" s="3806">
        <v>8</v>
      </c>
      <c r="O975" s="3806">
        <v>0</v>
      </c>
      <c r="P975" s="3806">
        <v>31</v>
      </c>
      <c r="Q975" s="545" t="s">
        <v>2140</v>
      </c>
      <c r="R975" s="545" t="s">
        <v>2272</v>
      </c>
      <c r="S975" s="5123">
        <v>4592</v>
      </c>
      <c r="T975" s="5123">
        <v>4592</v>
      </c>
      <c r="U975" s="5123">
        <v>9162</v>
      </c>
      <c r="V975" s="5123">
        <v>512</v>
      </c>
      <c r="W975" s="5123">
        <v>512</v>
      </c>
      <c r="X975" s="5123">
        <v>1088</v>
      </c>
      <c r="Y975" s="5123">
        <v>16</v>
      </c>
      <c r="Z975" s="5123">
        <v>2</v>
      </c>
      <c r="AA975" s="5123" t="s">
        <v>2159</v>
      </c>
      <c r="AB975" s="5123" t="s">
        <v>2033</v>
      </c>
      <c r="AC975" s="5123" t="s">
        <v>2137</v>
      </c>
      <c r="AD975" s="3326" t="s">
        <v>2035</v>
      </c>
      <c r="AE975" s="3093"/>
      <c r="AF975" s="555" t="s">
        <v>857</v>
      </c>
      <c r="AG975" s="555"/>
      <c r="AH975" s="3265">
        <v>3979</v>
      </c>
      <c r="AI975" s="1751" t="s">
        <v>2137</v>
      </c>
      <c r="AJ975" s="1774" t="s">
        <v>854</v>
      </c>
      <c r="AK975" s="3238" t="s">
        <v>2142</v>
      </c>
      <c r="AL975" s="1753" t="s">
        <v>1218</v>
      </c>
      <c r="AM975" s="1658" t="s">
        <v>1219</v>
      </c>
      <c r="AN975" s="550" t="s">
        <v>858</v>
      </c>
      <c r="AO975" s="545">
        <v>5</v>
      </c>
      <c r="AP975" s="550" t="s">
        <v>859</v>
      </c>
      <c r="AQ975" s="545">
        <v>5</v>
      </c>
      <c r="AR975" s="550"/>
      <c r="AS975" s="550"/>
      <c r="AT975" s="550"/>
      <c r="AU975" s="550"/>
      <c r="AV975" s="860"/>
      <c r="AW975" s="4559" t="s">
        <v>2466</v>
      </c>
      <c r="AX975" s="4559" t="s">
        <v>2459</v>
      </c>
      <c r="AY975" s="4559"/>
      <c r="CO975" s="237"/>
    </row>
    <row r="976" spans="1:93">
      <c r="A976" s="5683"/>
      <c r="B976" s="4560"/>
      <c r="C976" s="5673"/>
      <c r="D976" s="5714"/>
      <c r="E976" s="5119"/>
      <c r="F976" s="3807"/>
      <c r="G976" s="3807"/>
      <c r="H976" s="3807"/>
      <c r="I976" s="3807"/>
      <c r="J976" s="3807"/>
      <c r="K976" s="3807"/>
      <c r="L976" s="3807"/>
      <c r="M976" s="3807"/>
      <c r="N976" s="3807"/>
      <c r="O976" s="3807"/>
      <c r="P976" s="3807"/>
      <c r="Q976" s="546"/>
      <c r="R976" s="546"/>
      <c r="S976" s="5119"/>
      <c r="T976" s="5119"/>
      <c r="U976" s="5119"/>
      <c r="V976" s="5119"/>
      <c r="W976" s="5119"/>
      <c r="X976" s="5119"/>
      <c r="Y976" s="5119"/>
      <c r="Z976" s="5119"/>
      <c r="AA976" s="5119"/>
      <c r="AB976" s="5119"/>
      <c r="AC976" s="5119"/>
      <c r="AD976" s="3326" t="s">
        <v>2035</v>
      </c>
      <c r="AE976" s="3093"/>
      <c r="AF976" s="555" t="s">
        <v>857</v>
      </c>
      <c r="AG976" s="555"/>
      <c r="AH976" s="3265">
        <v>3990</v>
      </c>
      <c r="AI976" s="1751" t="s">
        <v>2137</v>
      </c>
      <c r="AJ976" s="1774" t="s">
        <v>874</v>
      </c>
      <c r="AK976" s="3238" t="s">
        <v>2142</v>
      </c>
      <c r="AL976" s="2729" t="s">
        <v>3491</v>
      </c>
      <c r="AM976" s="1774" t="s">
        <v>341</v>
      </c>
      <c r="AN976" s="550" t="s">
        <v>858</v>
      </c>
      <c r="AO976" s="545">
        <v>5</v>
      </c>
      <c r="AP976" s="550" t="s">
        <v>859</v>
      </c>
      <c r="AQ976" s="545">
        <v>5</v>
      </c>
      <c r="AR976" s="550">
        <v>3</v>
      </c>
      <c r="AS976" s="550" t="s">
        <v>875</v>
      </c>
      <c r="AT976" s="550" t="s">
        <v>859</v>
      </c>
      <c r="AU976" s="550" t="s">
        <v>876</v>
      </c>
      <c r="AV976" s="860" t="s">
        <v>877</v>
      </c>
      <c r="AW976" s="4560"/>
      <c r="AX976" s="4560"/>
      <c r="AY976" s="4560"/>
      <c r="CO976" s="237"/>
    </row>
    <row r="977" spans="1:93">
      <c r="A977" s="5683"/>
      <c r="B977" s="4561"/>
      <c r="C977" s="5674"/>
      <c r="D977" s="5715"/>
      <c r="E977" s="5120"/>
      <c r="F977" s="3811"/>
      <c r="G977" s="3811"/>
      <c r="H977" s="3811"/>
      <c r="I977" s="3811"/>
      <c r="J977" s="3811"/>
      <c r="K977" s="3811"/>
      <c r="L977" s="3811"/>
      <c r="M977" s="3811"/>
      <c r="N977" s="3811"/>
      <c r="O977" s="3811"/>
      <c r="P977" s="3811"/>
      <c r="Q977" s="546"/>
      <c r="R977" s="546"/>
      <c r="S977" s="5120"/>
      <c r="T977" s="5120"/>
      <c r="U977" s="5120"/>
      <c r="V977" s="5120"/>
      <c r="W977" s="5120"/>
      <c r="X977" s="5120"/>
      <c r="Y977" s="5120"/>
      <c r="Z977" s="5120"/>
      <c r="AA977" s="5120"/>
      <c r="AB977" s="5120"/>
      <c r="AC977" s="5120"/>
      <c r="AD977" s="3321" t="s">
        <v>2035</v>
      </c>
      <c r="AE977" s="3086"/>
      <c r="AF977" s="543" t="s">
        <v>857</v>
      </c>
      <c r="AG977" s="554"/>
      <c r="AH977" s="3253">
        <v>3994</v>
      </c>
      <c r="AI977" s="1656" t="s">
        <v>2137</v>
      </c>
      <c r="AJ977" s="1752" t="s">
        <v>868</v>
      </c>
      <c r="AK977" s="3238" t="s">
        <v>2142</v>
      </c>
      <c r="AL977" s="1752" t="s">
        <v>869</v>
      </c>
      <c r="AM977" s="1752" t="s">
        <v>869</v>
      </c>
      <c r="AN977" s="545" t="s">
        <v>858</v>
      </c>
      <c r="AO977" s="545">
        <v>5</v>
      </c>
      <c r="AP977" s="545" t="s">
        <v>859</v>
      </c>
      <c r="AQ977" s="545">
        <v>5</v>
      </c>
      <c r="AR977" s="553"/>
      <c r="AS977" s="863"/>
      <c r="AT977" s="863"/>
      <c r="AU977" s="18"/>
      <c r="AV977" s="18"/>
      <c r="AW977" s="4561"/>
      <c r="AX977" s="4561"/>
      <c r="AY977" s="4561"/>
      <c r="CO977" s="237"/>
    </row>
    <row r="978" spans="1:93">
      <c r="A978" s="5683"/>
      <c r="B978" s="4559" t="s">
        <v>2463</v>
      </c>
      <c r="C978" s="5672" t="s">
        <v>3763</v>
      </c>
      <c r="D978" s="5713" t="s">
        <v>4159</v>
      </c>
      <c r="E978" s="5123" t="s">
        <v>2157</v>
      </c>
      <c r="F978" s="3806" t="s">
        <v>4163</v>
      </c>
      <c r="G978" s="3806" t="s">
        <v>2028</v>
      </c>
      <c r="H978" s="3806" t="s">
        <v>2028</v>
      </c>
      <c r="I978" s="3806" t="s">
        <v>2029</v>
      </c>
      <c r="J978" s="3806" t="s">
        <v>2029</v>
      </c>
      <c r="K978" s="3806">
        <v>8</v>
      </c>
      <c r="L978" s="3806">
        <v>0</v>
      </c>
      <c r="M978" s="3806">
        <v>31</v>
      </c>
      <c r="N978" s="3806">
        <v>8</v>
      </c>
      <c r="O978" s="3806">
        <v>0</v>
      </c>
      <c r="P978" s="3806">
        <v>31</v>
      </c>
      <c r="Q978" s="1534" t="s">
        <v>2140</v>
      </c>
      <c r="R978" s="1534" t="s">
        <v>2272</v>
      </c>
      <c r="S978" s="5123">
        <v>9162</v>
      </c>
      <c r="T978" s="5123">
        <v>9162</v>
      </c>
      <c r="U978" s="5123">
        <v>16574</v>
      </c>
      <c r="V978" s="5123">
        <v>512</v>
      </c>
      <c r="W978" s="5123">
        <v>512</v>
      </c>
      <c r="X978" s="5123">
        <v>1302</v>
      </c>
      <c r="Y978" s="5123">
        <v>8</v>
      </c>
      <c r="Z978" s="5123">
        <v>2</v>
      </c>
      <c r="AA978" s="5123" t="s">
        <v>2032</v>
      </c>
      <c r="AB978" s="5123" t="s">
        <v>2033</v>
      </c>
      <c r="AC978" s="5123" t="s">
        <v>2137</v>
      </c>
      <c r="AD978" s="3326" t="s">
        <v>2035</v>
      </c>
      <c r="AE978" s="3093"/>
      <c r="AF978" s="1537" t="s">
        <v>857</v>
      </c>
      <c r="AG978" s="1537"/>
      <c r="AH978" s="3265">
        <v>3979</v>
      </c>
      <c r="AI978" s="1751" t="s">
        <v>2137</v>
      </c>
      <c r="AJ978" s="1774" t="s">
        <v>854</v>
      </c>
      <c r="AK978" s="3238" t="s">
        <v>2142</v>
      </c>
      <c r="AL978" s="1774" t="s">
        <v>1135</v>
      </c>
      <c r="AM978" s="1751" t="s">
        <v>1134</v>
      </c>
      <c r="AN978" s="1536" t="s">
        <v>858</v>
      </c>
      <c r="AO978" s="1534">
        <v>5</v>
      </c>
      <c r="AP978" s="1536" t="s">
        <v>859</v>
      </c>
      <c r="AQ978" s="1534">
        <v>5</v>
      </c>
      <c r="AR978" s="1536"/>
      <c r="AS978" s="1536"/>
      <c r="AT978" s="1536"/>
      <c r="AU978" s="1536"/>
      <c r="AV978" s="860"/>
      <c r="AW978" s="4559" t="s">
        <v>2468</v>
      </c>
      <c r="AX978" s="4559" t="s">
        <v>2459</v>
      </c>
      <c r="AY978" s="4559"/>
      <c r="CO978" s="237"/>
    </row>
    <row r="979" spans="1:93">
      <c r="A979" s="5683"/>
      <c r="B979" s="4560"/>
      <c r="C979" s="5673"/>
      <c r="D979" s="5714"/>
      <c r="E979" s="5119"/>
      <c r="F979" s="3807"/>
      <c r="G979" s="3807"/>
      <c r="H979" s="3807"/>
      <c r="I979" s="3807"/>
      <c r="J979" s="3807"/>
      <c r="K979" s="3807"/>
      <c r="L979" s="3807"/>
      <c r="M979" s="3807"/>
      <c r="N979" s="3807"/>
      <c r="O979" s="3807"/>
      <c r="P979" s="3807"/>
      <c r="Q979" s="1535"/>
      <c r="R979" s="1535"/>
      <c r="S979" s="5119"/>
      <c r="T979" s="5119"/>
      <c r="U979" s="5119"/>
      <c r="V979" s="5119"/>
      <c r="W979" s="5119"/>
      <c r="X979" s="5119"/>
      <c r="Y979" s="5119"/>
      <c r="Z979" s="5119"/>
      <c r="AA979" s="5119"/>
      <c r="AB979" s="5119"/>
      <c r="AC979" s="5119"/>
      <c r="AD979" s="3326" t="s">
        <v>2035</v>
      </c>
      <c r="AE979" s="3093"/>
      <c r="AF979" s="1537" t="s">
        <v>857</v>
      </c>
      <c r="AG979" s="1537"/>
      <c r="AH979" s="3265">
        <v>3990</v>
      </c>
      <c r="AI979" s="1751" t="s">
        <v>2137</v>
      </c>
      <c r="AJ979" s="1774" t="s">
        <v>874</v>
      </c>
      <c r="AK979" s="3238" t="s">
        <v>2142</v>
      </c>
      <c r="AL979" s="2729" t="s">
        <v>3491</v>
      </c>
      <c r="AM979" s="1774" t="s">
        <v>341</v>
      </c>
      <c r="AN979" s="1536" t="s">
        <v>858</v>
      </c>
      <c r="AO979" s="1534">
        <v>5</v>
      </c>
      <c r="AP979" s="1536" t="s">
        <v>859</v>
      </c>
      <c r="AQ979" s="1534">
        <v>5</v>
      </c>
      <c r="AR979" s="1536">
        <v>3</v>
      </c>
      <c r="AS979" s="1536" t="s">
        <v>875</v>
      </c>
      <c r="AT979" s="1536" t="s">
        <v>859</v>
      </c>
      <c r="AU979" s="1536" t="s">
        <v>876</v>
      </c>
      <c r="AV979" s="860" t="s">
        <v>877</v>
      </c>
      <c r="AW979" s="4560"/>
      <c r="AX979" s="4560"/>
      <c r="AY979" s="4560"/>
      <c r="CO979" s="237"/>
    </row>
    <row r="980" spans="1:93">
      <c r="A980" s="5684"/>
      <c r="B980" s="4561"/>
      <c r="C980" s="5674"/>
      <c r="D980" s="5715"/>
      <c r="E980" s="5120"/>
      <c r="F980" s="3811"/>
      <c r="G980" s="3811"/>
      <c r="H980" s="3811"/>
      <c r="I980" s="3811"/>
      <c r="J980" s="3811"/>
      <c r="K980" s="3811"/>
      <c r="L980" s="3811"/>
      <c r="M980" s="3811"/>
      <c r="N980" s="3811"/>
      <c r="O980" s="3811"/>
      <c r="P980" s="3811"/>
      <c r="Q980" s="1535"/>
      <c r="R980" s="1535"/>
      <c r="S980" s="5120"/>
      <c r="T980" s="5120"/>
      <c r="U980" s="5120"/>
      <c r="V980" s="5120"/>
      <c r="W980" s="5120"/>
      <c r="X980" s="5120"/>
      <c r="Y980" s="5120"/>
      <c r="Z980" s="5120"/>
      <c r="AA980" s="5120"/>
      <c r="AB980" s="5120"/>
      <c r="AC980" s="5120"/>
      <c r="AD980" s="3326" t="s">
        <v>2035</v>
      </c>
      <c r="AE980" s="3093"/>
      <c r="AF980" s="2546" t="s">
        <v>857</v>
      </c>
      <c r="AG980" s="2546"/>
      <c r="AH980" s="3265">
        <v>3994</v>
      </c>
      <c r="AI980" s="2540" t="s">
        <v>2137</v>
      </c>
      <c r="AJ980" s="2546" t="s">
        <v>868</v>
      </c>
      <c r="AK980" s="3238" t="s">
        <v>2142</v>
      </c>
      <c r="AL980" s="2546" t="s">
        <v>869</v>
      </c>
      <c r="AM980" s="2546" t="s">
        <v>869</v>
      </c>
      <c r="AN980" s="2540" t="s">
        <v>858</v>
      </c>
      <c r="AO980" s="2540">
        <v>5</v>
      </c>
      <c r="AP980" s="2540" t="s">
        <v>859</v>
      </c>
      <c r="AQ980" s="2540">
        <v>5</v>
      </c>
      <c r="AR980" s="860"/>
      <c r="AS980" s="2347"/>
      <c r="AT980" s="2347"/>
      <c r="AU980" s="2347"/>
      <c r="AV980" s="2347"/>
      <c r="AW980" s="4561"/>
      <c r="AX980" s="4561"/>
      <c r="AY980" s="4561"/>
      <c r="CO980" s="237"/>
    </row>
    <row r="981" spans="1:93" s="271" customFormat="1" ht="12.75" customHeight="1">
      <c r="A981" s="5693" t="s">
        <v>5457</v>
      </c>
      <c r="B981" s="4559" t="s">
        <v>2463</v>
      </c>
      <c r="C981" s="5672" t="s">
        <v>3784</v>
      </c>
      <c r="D981" s="3807" t="s">
        <v>5459</v>
      </c>
      <c r="E981" s="5123" t="s">
        <v>2165</v>
      </c>
      <c r="F981" s="5123" t="s">
        <v>5472</v>
      </c>
      <c r="G981" s="3806" t="s">
        <v>2028</v>
      </c>
      <c r="H981" s="3806" t="s">
        <v>2028</v>
      </c>
      <c r="I981" s="3806" t="s">
        <v>2029</v>
      </c>
      <c r="J981" s="3806" t="s">
        <v>2029</v>
      </c>
      <c r="K981" s="3806">
        <v>9</v>
      </c>
      <c r="L981" s="3806">
        <v>0</v>
      </c>
      <c r="M981" s="3806">
        <v>31</v>
      </c>
      <c r="N981" s="3806">
        <v>9</v>
      </c>
      <c r="O981" s="3806">
        <v>0</v>
      </c>
      <c r="P981" s="3806">
        <v>31</v>
      </c>
      <c r="Q981" s="2531" t="s">
        <v>2140</v>
      </c>
      <c r="R981" s="2531" t="s">
        <v>2272</v>
      </c>
      <c r="S981" s="5123">
        <v>8384</v>
      </c>
      <c r="T981" s="5123">
        <v>8384</v>
      </c>
      <c r="U981" s="5123">
        <v>9504</v>
      </c>
      <c r="V981" s="5123">
        <v>480</v>
      </c>
      <c r="W981" s="5123">
        <v>480</v>
      </c>
      <c r="X981" s="5123">
        <v>832</v>
      </c>
      <c r="Y981" s="5123">
        <v>8</v>
      </c>
      <c r="Z981" s="5123">
        <v>2</v>
      </c>
      <c r="AA981" s="5123" t="s">
        <v>2159</v>
      </c>
      <c r="AB981" s="5123" t="s">
        <v>2033</v>
      </c>
      <c r="AC981" s="5123" t="s">
        <v>2137</v>
      </c>
      <c r="AD981" s="3322" t="s">
        <v>2035</v>
      </c>
      <c r="AE981" s="3087"/>
      <c r="AF981" s="2535" t="s">
        <v>857</v>
      </c>
      <c r="AG981" s="2535"/>
      <c r="AH981" s="3252">
        <v>3979</v>
      </c>
      <c r="AI981" s="2533" t="s">
        <v>2137</v>
      </c>
      <c r="AJ981" s="2535" t="s">
        <v>854</v>
      </c>
      <c r="AK981" s="3238" t="s">
        <v>2142</v>
      </c>
      <c r="AL981" s="2537" t="s">
        <v>164</v>
      </c>
      <c r="AM981" s="2530" t="s">
        <v>856</v>
      </c>
      <c r="AN981" s="2533" t="s">
        <v>858</v>
      </c>
      <c r="AO981" s="2533">
        <v>5</v>
      </c>
      <c r="AP981" s="2533" t="s">
        <v>859</v>
      </c>
      <c r="AQ981" s="2533">
        <v>5</v>
      </c>
      <c r="AR981" s="2533"/>
      <c r="AS981" s="2533"/>
      <c r="AT981" s="2533"/>
      <c r="AU981" s="2533"/>
      <c r="AV981" s="2997"/>
      <c r="AW981" s="5084" t="s">
        <v>2466</v>
      </c>
      <c r="AX981" s="5084" t="s">
        <v>2459</v>
      </c>
      <c r="AY981" s="5084"/>
      <c r="AZ981" s="239"/>
      <c r="BA981" s="239"/>
      <c r="BB981" s="239"/>
      <c r="BC981" s="239"/>
      <c r="BD981" s="239"/>
      <c r="BE981" s="239"/>
      <c r="BF981" s="239"/>
      <c r="BG981" s="239"/>
      <c r="BH981" s="239"/>
      <c r="BI981" s="239"/>
      <c r="BJ981" s="239"/>
      <c r="BK981" s="239"/>
      <c r="BL981" s="239"/>
      <c r="BM981" s="239"/>
      <c r="BN981" s="239"/>
      <c r="BO981" s="239"/>
      <c r="BP981" s="239"/>
      <c r="BQ981" s="239"/>
      <c r="BR981" s="239"/>
      <c r="BS981" s="239"/>
      <c r="BT981" s="239"/>
      <c r="BU981" s="239"/>
      <c r="BV981" s="239"/>
      <c r="BW981" s="239"/>
      <c r="BX981" s="239"/>
      <c r="BY981" s="239"/>
      <c r="BZ981" s="239"/>
      <c r="CA981" s="239"/>
      <c r="CB981" s="239"/>
      <c r="CC981" s="239"/>
      <c r="CD981" s="239"/>
      <c r="CE981" s="239"/>
      <c r="CF981" s="239"/>
      <c r="CG981" s="239"/>
      <c r="CH981" s="239"/>
      <c r="CI981" s="239"/>
      <c r="CJ981" s="239"/>
      <c r="CK981" s="239"/>
      <c r="CL981" s="239"/>
      <c r="CM981" s="239"/>
      <c r="CN981" s="239"/>
    </row>
    <row r="982" spans="1:93" s="271" customFormat="1">
      <c r="A982" s="5683"/>
      <c r="B982" s="4560"/>
      <c r="C982" s="5673"/>
      <c r="D982" s="3807"/>
      <c r="E982" s="5119"/>
      <c r="F982" s="5119"/>
      <c r="G982" s="3807"/>
      <c r="H982" s="3807"/>
      <c r="I982" s="3807"/>
      <c r="J982" s="3807"/>
      <c r="K982" s="3807"/>
      <c r="L982" s="3807"/>
      <c r="M982" s="3807"/>
      <c r="N982" s="3807"/>
      <c r="O982" s="3807"/>
      <c r="P982" s="3807"/>
      <c r="Q982" s="2532"/>
      <c r="R982" s="2532"/>
      <c r="S982" s="5119"/>
      <c r="T982" s="5119"/>
      <c r="U982" s="5119"/>
      <c r="V982" s="5119"/>
      <c r="W982" s="5119"/>
      <c r="X982" s="5119"/>
      <c r="Y982" s="5119"/>
      <c r="Z982" s="5119"/>
      <c r="AA982" s="5119"/>
      <c r="AB982" s="5119"/>
      <c r="AC982" s="5119"/>
      <c r="AD982" s="3326" t="s">
        <v>2035</v>
      </c>
      <c r="AE982" s="3093"/>
      <c r="AF982" s="2546" t="s">
        <v>857</v>
      </c>
      <c r="AG982" s="2546"/>
      <c r="AH982" s="3265">
        <v>3990</v>
      </c>
      <c r="AI982" s="2540" t="s">
        <v>2137</v>
      </c>
      <c r="AJ982" s="2546" t="s">
        <v>874</v>
      </c>
      <c r="AK982" s="3238" t="s">
        <v>2142</v>
      </c>
      <c r="AL982" s="2566" t="s">
        <v>1158</v>
      </c>
      <c r="AM982" s="2566" t="s">
        <v>341</v>
      </c>
      <c r="AN982" s="2540" t="s">
        <v>858</v>
      </c>
      <c r="AO982" s="2531">
        <v>5</v>
      </c>
      <c r="AP982" s="2531" t="s">
        <v>859</v>
      </c>
      <c r="AQ982" s="2531">
        <v>5</v>
      </c>
      <c r="AR982" s="2540">
        <v>6</v>
      </c>
      <c r="AS982" s="2540" t="s">
        <v>875</v>
      </c>
      <c r="AT982" s="2540" t="s">
        <v>859</v>
      </c>
      <c r="AU982" s="2540" t="s">
        <v>876</v>
      </c>
      <c r="AV982" s="860" t="s">
        <v>877</v>
      </c>
      <c r="AW982" s="5085"/>
      <c r="AX982" s="5085"/>
      <c r="AY982" s="5085"/>
      <c r="AZ982" s="239"/>
      <c r="BA982" s="239"/>
      <c r="BB982" s="239"/>
      <c r="BC982" s="239"/>
      <c r="BD982" s="239"/>
      <c r="BE982" s="239"/>
      <c r="BF982" s="239"/>
      <c r="BG982" s="239"/>
      <c r="BH982" s="239"/>
      <c r="BI982" s="239"/>
      <c r="BJ982" s="239"/>
      <c r="BK982" s="239"/>
      <c r="BL982" s="239"/>
      <c r="BM982" s="239"/>
      <c r="BN982" s="239"/>
      <c r="BO982" s="239"/>
      <c r="BP982" s="239"/>
      <c r="BQ982" s="239"/>
      <c r="BR982" s="239"/>
      <c r="BS982" s="239"/>
      <c r="BT982" s="239"/>
      <c r="BU982" s="239"/>
      <c r="BV982" s="239"/>
      <c r="BW982" s="239"/>
      <c r="BX982" s="239"/>
      <c r="BY982" s="239"/>
      <c r="BZ982" s="239"/>
      <c r="CA982" s="239"/>
      <c r="CB982" s="239"/>
      <c r="CC982" s="239"/>
      <c r="CD982" s="239"/>
      <c r="CE982" s="239"/>
      <c r="CF982" s="239"/>
      <c r="CG982" s="239"/>
      <c r="CH982" s="239"/>
      <c r="CI982" s="239"/>
      <c r="CJ982" s="239"/>
      <c r="CK982" s="239"/>
      <c r="CL982" s="239"/>
      <c r="CM982" s="239"/>
      <c r="CN982" s="239"/>
    </row>
    <row r="983" spans="1:93" s="271" customFormat="1">
      <c r="A983" s="5683"/>
      <c r="B983" s="4561"/>
      <c r="C983" s="5674"/>
      <c r="D983" s="3811"/>
      <c r="E983" s="5120"/>
      <c r="F983" s="5120"/>
      <c r="G983" s="3811"/>
      <c r="H983" s="3811"/>
      <c r="I983" s="3811"/>
      <c r="J983" s="3811"/>
      <c r="K983" s="3811"/>
      <c r="L983" s="3811"/>
      <c r="M983" s="3811"/>
      <c r="N983" s="3811"/>
      <c r="O983" s="3811"/>
      <c r="P983" s="3811"/>
      <c r="Q983" s="2533"/>
      <c r="R983" s="2533"/>
      <c r="S983" s="5120"/>
      <c r="T983" s="5120"/>
      <c r="U983" s="5120"/>
      <c r="V983" s="5120"/>
      <c r="W983" s="5120"/>
      <c r="X983" s="5120"/>
      <c r="Y983" s="5120"/>
      <c r="Z983" s="5120"/>
      <c r="AA983" s="5120"/>
      <c r="AB983" s="5120"/>
      <c r="AC983" s="5120"/>
      <c r="AD983" s="3326" t="s">
        <v>2035</v>
      </c>
      <c r="AE983" s="3093"/>
      <c r="AF983" s="2546" t="s">
        <v>857</v>
      </c>
      <c r="AG983" s="2535"/>
      <c r="AH983" s="3252">
        <v>3994</v>
      </c>
      <c r="AI983" s="2540" t="s">
        <v>2137</v>
      </c>
      <c r="AJ983" s="2546" t="s">
        <v>868</v>
      </c>
      <c r="AK983" s="3238" t="s">
        <v>2142</v>
      </c>
      <c r="AL983" s="2566" t="s">
        <v>869</v>
      </c>
      <c r="AM983" s="2566" t="s">
        <v>869</v>
      </c>
      <c r="AN983" s="2540" t="s">
        <v>858</v>
      </c>
      <c r="AO983" s="2531">
        <v>5</v>
      </c>
      <c r="AP983" s="2531" t="s">
        <v>859</v>
      </c>
      <c r="AQ983" s="2531">
        <v>5</v>
      </c>
      <c r="AR983" s="2540"/>
      <c r="AS983" s="2540"/>
      <c r="AT983" s="2540"/>
      <c r="AU983" s="2540"/>
      <c r="AV983" s="860"/>
      <c r="AW983" s="5086"/>
      <c r="AX983" s="5086"/>
      <c r="AY983" s="5086"/>
      <c r="AZ983" s="239"/>
      <c r="BA983" s="239"/>
      <c r="BB983" s="239"/>
      <c r="BC983" s="239"/>
      <c r="BD983" s="239"/>
      <c r="BE983" s="239"/>
      <c r="BF983" s="239"/>
      <c r="BG983" s="239"/>
      <c r="BH983" s="239"/>
      <c r="BI983" s="239"/>
      <c r="BJ983" s="239"/>
      <c r="BK983" s="239"/>
      <c r="BL983" s="239"/>
      <c r="BM983" s="239"/>
      <c r="BN983" s="239"/>
      <c r="BO983" s="239"/>
      <c r="BP983" s="239"/>
      <c r="BQ983" s="239"/>
      <c r="BR983" s="239"/>
      <c r="BS983" s="239"/>
      <c r="BT983" s="239"/>
      <c r="BU983" s="239"/>
      <c r="BV983" s="239"/>
      <c r="BW983" s="239"/>
      <c r="BX983" s="239"/>
      <c r="BY983" s="239"/>
      <c r="BZ983" s="239"/>
      <c r="CA983" s="239"/>
      <c r="CB983" s="239"/>
      <c r="CC983" s="239"/>
      <c r="CD983" s="239"/>
      <c r="CE983" s="239"/>
      <c r="CF983" s="239"/>
      <c r="CG983" s="239"/>
      <c r="CH983" s="239"/>
      <c r="CI983" s="239"/>
      <c r="CJ983" s="239"/>
      <c r="CK983" s="239"/>
      <c r="CL983" s="239"/>
      <c r="CM983" s="239"/>
      <c r="CN983" s="239"/>
    </row>
    <row r="984" spans="1:93" s="271" customFormat="1">
      <c r="A984" s="5683"/>
      <c r="B984" s="4559" t="s">
        <v>2463</v>
      </c>
      <c r="C984" s="5672" t="s">
        <v>3771</v>
      </c>
      <c r="D984" s="3806" t="s">
        <v>5464</v>
      </c>
      <c r="E984" s="5123" t="s">
        <v>2165</v>
      </c>
      <c r="F984" s="5123" t="s">
        <v>5473</v>
      </c>
      <c r="G984" s="3806" t="s">
        <v>2028</v>
      </c>
      <c r="H984" s="3806" t="s">
        <v>2028</v>
      </c>
      <c r="I984" s="3806" t="s">
        <v>2029</v>
      </c>
      <c r="J984" s="3806" t="s">
        <v>2029</v>
      </c>
      <c r="K984" s="3806">
        <v>9</v>
      </c>
      <c r="L984" s="3806">
        <v>0</v>
      </c>
      <c r="M984" s="3806">
        <v>31</v>
      </c>
      <c r="N984" s="3806">
        <v>9</v>
      </c>
      <c r="O984" s="3806">
        <v>0</v>
      </c>
      <c r="P984" s="3806">
        <v>31</v>
      </c>
      <c r="Q984" s="2531" t="s">
        <v>2140</v>
      </c>
      <c r="R984" s="2531" t="s">
        <v>2272</v>
      </c>
      <c r="S984" s="5123">
        <v>8640</v>
      </c>
      <c r="T984" s="5123">
        <v>8640</v>
      </c>
      <c r="U984" s="5123">
        <v>10688</v>
      </c>
      <c r="V984" s="5123">
        <v>512</v>
      </c>
      <c r="W984" s="5123">
        <v>512</v>
      </c>
      <c r="X984" s="5123">
        <v>832</v>
      </c>
      <c r="Y984" s="5123">
        <v>8</v>
      </c>
      <c r="Z984" s="5123">
        <v>2</v>
      </c>
      <c r="AA984" s="5123" t="s">
        <v>2032</v>
      </c>
      <c r="AB984" s="5123" t="s">
        <v>2033</v>
      </c>
      <c r="AC984" s="5123" t="s">
        <v>2137</v>
      </c>
      <c r="AD984" s="3326" t="s">
        <v>2035</v>
      </c>
      <c r="AE984" s="3093"/>
      <c r="AF984" s="2546" t="s">
        <v>857</v>
      </c>
      <c r="AG984" s="2546"/>
      <c r="AH984" s="3265">
        <v>3979</v>
      </c>
      <c r="AI984" s="2540" t="s">
        <v>2137</v>
      </c>
      <c r="AJ984" s="2546" t="s">
        <v>854</v>
      </c>
      <c r="AK984" s="3238" t="s">
        <v>2142</v>
      </c>
      <c r="AL984" s="122" t="s">
        <v>165</v>
      </c>
      <c r="AM984" s="2562" t="s">
        <v>856</v>
      </c>
      <c r="AN984" s="2540" t="s">
        <v>858</v>
      </c>
      <c r="AO984" s="2531">
        <v>5</v>
      </c>
      <c r="AP984" s="2540" t="s">
        <v>859</v>
      </c>
      <c r="AQ984" s="2531">
        <v>5</v>
      </c>
      <c r="AR984" s="2540"/>
      <c r="AS984" s="2540"/>
      <c r="AT984" s="2540"/>
      <c r="AU984" s="2540"/>
      <c r="AV984" s="860"/>
      <c r="AW984" s="5084" t="s">
        <v>2466</v>
      </c>
      <c r="AX984" s="5084" t="s">
        <v>2459</v>
      </c>
      <c r="AY984" s="5084"/>
      <c r="AZ984" s="239"/>
      <c r="BA984" s="239"/>
      <c r="BB984" s="239"/>
      <c r="BC984" s="239"/>
      <c r="BD984" s="239"/>
      <c r="BE984" s="239"/>
      <c r="BF984" s="239"/>
      <c r="BG984" s="239"/>
      <c r="BH984" s="239"/>
      <c r="BI984" s="239"/>
      <c r="BJ984" s="239"/>
      <c r="BK984" s="239"/>
      <c r="BL984" s="239"/>
      <c r="BM984" s="239"/>
      <c r="BN984" s="239"/>
      <c r="BO984" s="239"/>
      <c r="BP984" s="239"/>
      <c r="BQ984" s="239"/>
      <c r="BR984" s="239"/>
      <c r="BS984" s="239"/>
      <c r="BT984" s="239"/>
      <c r="BU984" s="239"/>
      <c r="BV984" s="239"/>
      <c r="BW984" s="239"/>
      <c r="BX984" s="239"/>
      <c r="BY984" s="239"/>
      <c r="BZ984" s="239"/>
      <c r="CA984" s="239"/>
      <c r="CB984" s="239"/>
      <c r="CC984" s="239"/>
      <c r="CD984" s="239"/>
      <c r="CE984" s="239"/>
      <c r="CF984" s="239"/>
      <c r="CG984" s="239"/>
      <c r="CH984" s="239"/>
      <c r="CI984" s="239"/>
      <c r="CJ984" s="239"/>
      <c r="CK984" s="239"/>
      <c r="CL984" s="239"/>
      <c r="CM984" s="239"/>
      <c r="CN984" s="239"/>
    </row>
    <row r="985" spans="1:93" s="271" customFormat="1">
      <c r="A985" s="5683"/>
      <c r="B985" s="4560"/>
      <c r="C985" s="5673"/>
      <c r="D985" s="3807"/>
      <c r="E985" s="5119"/>
      <c r="F985" s="5119"/>
      <c r="G985" s="3807"/>
      <c r="H985" s="3807"/>
      <c r="I985" s="3807"/>
      <c r="J985" s="3807"/>
      <c r="K985" s="3807"/>
      <c r="L985" s="3807"/>
      <c r="M985" s="3807"/>
      <c r="N985" s="3807"/>
      <c r="O985" s="3807"/>
      <c r="P985" s="3807"/>
      <c r="Q985" s="2532"/>
      <c r="R985" s="2532"/>
      <c r="S985" s="5119"/>
      <c r="T985" s="5119"/>
      <c r="U985" s="5119"/>
      <c r="V985" s="5119"/>
      <c r="W985" s="5119"/>
      <c r="X985" s="5119"/>
      <c r="Y985" s="5119"/>
      <c r="Z985" s="5119"/>
      <c r="AA985" s="5119"/>
      <c r="AB985" s="5119"/>
      <c r="AC985" s="5119"/>
      <c r="AD985" s="3326" t="s">
        <v>2035</v>
      </c>
      <c r="AE985" s="3093"/>
      <c r="AF985" s="2546" t="s">
        <v>857</v>
      </c>
      <c r="AG985" s="2546"/>
      <c r="AH985" s="3265">
        <v>3990</v>
      </c>
      <c r="AI985" s="2540" t="s">
        <v>2137</v>
      </c>
      <c r="AJ985" s="2546" t="s">
        <v>874</v>
      </c>
      <c r="AK985" s="3238" t="s">
        <v>2142</v>
      </c>
      <c r="AL985" s="2566" t="s">
        <v>1158</v>
      </c>
      <c r="AM985" s="2566" t="s">
        <v>341</v>
      </c>
      <c r="AN985" s="2533" t="s">
        <v>858</v>
      </c>
      <c r="AO985" s="2531">
        <v>5</v>
      </c>
      <c r="AP985" s="2540" t="s">
        <v>859</v>
      </c>
      <c r="AQ985" s="2531">
        <v>5</v>
      </c>
      <c r="AR985" s="2540">
        <v>6</v>
      </c>
      <c r="AS985" s="2540" t="s">
        <v>875</v>
      </c>
      <c r="AT985" s="2540" t="s">
        <v>859</v>
      </c>
      <c r="AU985" s="2540" t="s">
        <v>876</v>
      </c>
      <c r="AV985" s="860" t="s">
        <v>877</v>
      </c>
      <c r="AW985" s="5085"/>
      <c r="AX985" s="5085"/>
      <c r="AY985" s="5085"/>
      <c r="AZ985" s="239"/>
      <c r="BA985" s="239"/>
      <c r="BB985" s="239"/>
      <c r="BC985" s="239"/>
      <c r="BD985" s="239"/>
      <c r="BE985" s="239"/>
      <c r="BF985" s="239"/>
      <c r="BG985" s="239"/>
      <c r="BH985" s="239"/>
      <c r="BI985" s="239"/>
      <c r="BJ985" s="239"/>
      <c r="BK985" s="239"/>
      <c r="BL985" s="239"/>
      <c r="BM985" s="239"/>
      <c r="BN985" s="239"/>
      <c r="BO985" s="239"/>
      <c r="BP985" s="239"/>
      <c r="BQ985" s="239"/>
      <c r="BR985" s="239"/>
      <c r="BS985" s="239"/>
      <c r="BT985" s="239"/>
      <c r="BU985" s="239"/>
      <c r="BV985" s="239"/>
      <c r="BW985" s="239"/>
      <c r="BX985" s="239"/>
      <c r="BY985" s="239"/>
      <c r="BZ985" s="239"/>
      <c r="CA985" s="239"/>
      <c r="CB985" s="239"/>
      <c r="CC985" s="239"/>
      <c r="CD985" s="239"/>
      <c r="CE985" s="239"/>
      <c r="CF985" s="239"/>
      <c r="CG985" s="239"/>
      <c r="CH985" s="239"/>
      <c r="CI985" s="239"/>
      <c r="CJ985" s="239"/>
      <c r="CK985" s="239"/>
      <c r="CL985" s="239"/>
      <c r="CM985" s="239"/>
      <c r="CN985" s="239"/>
    </row>
    <row r="986" spans="1:93" s="271" customFormat="1">
      <c r="A986" s="5683"/>
      <c r="B986" s="4561"/>
      <c r="C986" s="5674"/>
      <c r="D986" s="3811"/>
      <c r="E986" s="5120"/>
      <c r="F986" s="5120"/>
      <c r="G986" s="3811"/>
      <c r="H986" s="3811"/>
      <c r="I986" s="3811"/>
      <c r="J986" s="3811"/>
      <c r="K986" s="3811"/>
      <c r="L986" s="3811"/>
      <c r="M986" s="3811"/>
      <c r="N986" s="3811"/>
      <c r="O986" s="3811"/>
      <c r="P986" s="3811"/>
      <c r="Q986" s="2533"/>
      <c r="R986" s="2533"/>
      <c r="S986" s="5120"/>
      <c r="T986" s="5120"/>
      <c r="U986" s="5120"/>
      <c r="V986" s="5120"/>
      <c r="W986" s="5120"/>
      <c r="X986" s="5120"/>
      <c r="Y986" s="5120"/>
      <c r="Z986" s="5120"/>
      <c r="AA986" s="5120"/>
      <c r="AB986" s="5120"/>
      <c r="AC986" s="5120"/>
      <c r="AD986" s="3326" t="s">
        <v>2035</v>
      </c>
      <c r="AE986" s="3093"/>
      <c r="AF986" s="2546" t="s">
        <v>857</v>
      </c>
      <c r="AG986" s="2535"/>
      <c r="AH986" s="3252">
        <v>3994</v>
      </c>
      <c r="AI986" s="2540" t="s">
        <v>2137</v>
      </c>
      <c r="AJ986" s="2546" t="s">
        <v>868</v>
      </c>
      <c r="AK986" s="3238" t="s">
        <v>2142</v>
      </c>
      <c r="AL986" s="2566" t="s">
        <v>869</v>
      </c>
      <c r="AM986" s="2566" t="s">
        <v>869</v>
      </c>
      <c r="AN986" s="2540" t="s">
        <v>858</v>
      </c>
      <c r="AO986" s="2531">
        <v>5</v>
      </c>
      <c r="AP986" s="2540" t="s">
        <v>859</v>
      </c>
      <c r="AQ986" s="2531">
        <v>5</v>
      </c>
      <c r="AR986" s="2540"/>
      <c r="AS986" s="2540"/>
      <c r="AT986" s="2540"/>
      <c r="AU986" s="2540"/>
      <c r="AV986" s="18"/>
      <c r="AW986" s="5086"/>
      <c r="AX986" s="5086"/>
      <c r="AY986" s="5086"/>
      <c r="AZ986" s="239"/>
      <c r="BA986" s="239"/>
      <c r="BB986" s="239"/>
      <c r="BC986" s="239"/>
      <c r="BD986" s="239"/>
      <c r="BE986" s="239"/>
      <c r="BF986" s="239"/>
      <c r="BG986" s="239"/>
      <c r="BH986" s="239"/>
      <c r="BI986" s="239"/>
      <c r="BJ986" s="239"/>
      <c r="BK986" s="239"/>
      <c r="BL986" s="239"/>
      <c r="BM986" s="239"/>
      <c r="BN986" s="239"/>
      <c r="BO986" s="239"/>
      <c r="BP986" s="239"/>
      <c r="BQ986" s="239"/>
      <c r="BR986" s="239"/>
      <c r="BS986" s="239"/>
      <c r="BT986" s="239"/>
      <c r="BU986" s="239"/>
      <c r="BV986" s="239"/>
      <c r="BW986" s="239"/>
      <c r="BX986" s="239"/>
      <c r="BY986" s="239"/>
      <c r="BZ986" s="239"/>
      <c r="CA986" s="239"/>
      <c r="CB986" s="239"/>
      <c r="CC986" s="239"/>
      <c r="CD986" s="239"/>
      <c r="CE986" s="239"/>
      <c r="CF986" s="239"/>
      <c r="CG986" s="239"/>
      <c r="CH986" s="239"/>
      <c r="CI986" s="239"/>
      <c r="CJ986" s="239"/>
      <c r="CK986" s="239"/>
      <c r="CL986" s="239"/>
      <c r="CM986" s="239"/>
      <c r="CN986" s="239"/>
    </row>
    <row r="987" spans="1:93" s="271" customFormat="1">
      <c r="A987" s="5683"/>
      <c r="B987" s="4559" t="s">
        <v>2463</v>
      </c>
      <c r="C987" s="5672" t="s">
        <v>5471</v>
      </c>
      <c r="D987" s="5713" t="s">
        <v>5467</v>
      </c>
      <c r="E987" s="5123" t="s">
        <v>2165</v>
      </c>
      <c r="F987" s="5876" t="s">
        <v>5474</v>
      </c>
      <c r="G987" s="3806" t="s">
        <v>2028</v>
      </c>
      <c r="H987" s="3806" t="s">
        <v>2028</v>
      </c>
      <c r="I987" s="3806" t="s">
        <v>2029</v>
      </c>
      <c r="J987" s="3806" t="s">
        <v>2029</v>
      </c>
      <c r="K987" s="3806">
        <v>9</v>
      </c>
      <c r="L987" s="3806">
        <v>0</v>
      </c>
      <c r="M987" s="3806">
        <v>31</v>
      </c>
      <c r="N987" s="3806">
        <v>9</v>
      </c>
      <c r="O987" s="3806">
        <v>0</v>
      </c>
      <c r="P987" s="3806">
        <v>31</v>
      </c>
      <c r="Q987" s="2531" t="s">
        <v>2140</v>
      </c>
      <c r="R987" s="2531" t="s">
        <v>2272</v>
      </c>
      <c r="S987" s="5123">
        <v>8640</v>
      </c>
      <c r="T987" s="5123">
        <v>8640</v>
      </c>
      <c r="U987" s="5123">
        <v>11904</v>
      </c>
      <c r="V987" s="5123">
        <v>512</v>
      </c>
      <c r="W987" s="5123">
        <v>512</v>
      </c>
      <c r="X987" s="5123">
        <v>832</v>
      </c>
      <c r="Y987" s="5123">
        <v>8</v>
      </c>
      <c r="Z987" s="5123">
        <v>2</v>
      </c>
      <c r="AA987" s="5123" t="s">
        <v>2032</v>
      </c>
      <c r="AB987" s="5123" t="s">
        <v>2033</v>
      </c>
      <c r="AC987" s="5123" t="s">
        <v>2137</v>
      </c>
      <c r="AD987" s="3326" t="s">
        <v>2035</v>
      </c>
      <c r="AE987" s="3093"/>
      <c r="AF987" s="2546" t="s">
        <v>857</v>
      </c>
      <c r="AG987" s="2546"/>
      <c r="AH987" s="3265">
        <v>3979</v>
      </c>
      <c r="AI987" s="2540" t="s">
        <v>2137</v>
      </c>
      <c r="AJ987" s="2546" t="s">
        <v>854</v>
      </c>
      <c r="AK987" s="3238" t="s">
        <v>2142</v>
      </c>
      <c r="AL987" s="122" t="s">
        <v>166</v>
      </c>
      <c r="AM987" s="123" t="s">
        <v>856</v>
      </c>
      <c r="AN987" s="2540" t="s">
        <v>858</v>
      </c>
      <c r="AO987" s="2531">
        <v>5</v>
      </c>
      <c r="AP987" s="2540" t="s">
        <v>859</v>
      </c>
      <c r="AQ987" s="2531">
        <v>5</v>
      </c>
      <c r="AR987" s="2540"/>
      <c r="AS987" s="2540"/>
      <c r="AT987" s="2540"/>
      <c r="AU987" s="2540"/>
      <c r="AV987" s="860"/>
      <c r="AW987" s="5084" t="s">
        <v>2466</v>
      </c>
      <c r="AX987" s="5084" t="s">
        <v>2459</v>
      </c>
      <c r="AY987" s="5084"/>
      <c r="AZ987" s="239"/>
      <c r="BA987" s="239"/>
      <c r="BB987" s="239"/>
      <c r="BC987" s="239"/>
      <c r="BD987" s="239"/>
      <c r="BE987" s="239"/>
      <c r="BF987" s="239"/>
      <c r="BG987" s="239"/>
      <c r="BH987" s="239"/>
      <c r="BI987" s="239"/>
      <c r="BJ987" s="239"/>
      <c r="BK987" s="239"/>
      <c r="BL987" s="239"/>
      <c r="BM987" s="239"/>
      <c r="BN987" s="239"/>
      <c r="BO987" s="239"/>
      <c r="BP987" s="239"/>
      <c r="BQ987" s="239"/>
      <c r="BR987" s="239"/>
      <c r="BS987" s="239"/>
      <c r="BT987" s="239"/>
      <c r="BU987" s="239"/>
      <c r="BV987" s="239"/>
      <c r="BW987" s="239"/>
      <c r="BX987" s="239"/>
      <c r="BY987" s="239"/>
      <c r="BZ987" s="239"/>
      <c r="CA987" s="239"/>
      <c r="CB987" s="239"/>
      <c r="CC987" s="239"/>
      <c r="CD987" s="239"/>
      <c r="CE987" s="239"/>
      <c r="CF987" s="239"/>
      <c r="CG987" s="239"/>
      <c r="CH987" s="239"/>
      <c r="CI987" s="239"/>
      <c r="CJ987" s="239"/>
      <c r="CK987" s="239"/>
      <c r="CL987" s="239"/>
      <c r="CM987" s="239"/>
      <c r="CN987" s="239"/>
    </row>
    <row r="988" spans="1:93" s="271" customFormat="1">
      <c r="A988" s="5683"/>
      <c r="B988" s="4560"/>
      <c r="C988" s="5673"/>
      <c r="D988" s="5714"/>
      <c r="E988" s="5119"/>
      <c r="F988" s="5763"/>
      <c r="G988" s="3807"/>
      <c r="H988" s="3807"/>
      <c r="I988" s="3807"/>
      <c r="J988" s="3807"/>
      <c r="K988" s="3807"/>
      <c r="L988" s="3807"/>
      <c r="M988" s="3807"/>
      <c r="N988" s="3807"/>
      <c r="O988" s="3807"/>
      <c r="P988" s="3807"/>
      <c r="Q988" s="2532"/>
      <c r="R988" s="2532"/>
      <c r="S988" s="5119"/>
      <c r="T988" s="5119"/>
      <c r="U988" s="5119"/>
      <c r="V988" s="5119"/>
      <c r="W988" s="5119"/>
      <c r="X988" s="5119"/>
      <c r="Y988" s="5119"/>
      <c r="Z988" s="5119"/>
      <c r="AA988" s="5119"/>
      <c r="AB988" s="5119"/>
      <c r="AC988" s="5119"/>
      <c r="AD988" s="3326" t="s">
        <v>2035</v>
      </c>
      <c r="AE988" s="3093"/>
      <c r="AF988" s="2546" t="s">
        <v>857</v>
      </c>
      <c r="AG988" s="2546"/>
      <c r="AH988" s="3265">
        <v>3990</v>
      </c>
      <c r="AI988" s="2540" t="s">
        <v>2137</v>
      </c>
      <c r="AJ988" s="2546" t="s">
        <v>874</v>
      </c>
      <c r="AK988" s="3238" t="s">
        <v>2142</v>
      </c>
      <c r="AL988" s="2566" t="s">
        <v>1158</v>
      </c>
      <c r="AM988" s="2566" t="s">
        <v>341</v>
      </c>
      <c r="AN988" s="2540" t="s">
        <v>858</v>
      </c>
      <c r="AO988" s="2531">
        <v>5</v>
      </c>
      <c r="AP988" s="2531" t="s">
        <v>859</v>
      </c>
      <c r="AQ988" s="2531">
        <v>5</v>
      </c>
      <c r="AR988" s="2540">
        <v>6</v>
      </c>
      <c r="AS988" s="2540" t="s">
        <v>875</v>
      </c>
      <c r="AT988" s="2540" t="s">
        <v>859</v>
      </c>
      <c r="AU988" s="2540" t="s">
        <v>876</v>
      </c>
      <c r="AV988" s="860" t="s">
        <v>877</v>
      </c>
      <c r="AW988" s="5085"/>
      <c r="AX988" s="5085"/>
      <c r="AY988" s="5085"/>
      <c r="AZ988" s="239"/>
      <c r="BA988" s="239"/>
      <c r="BB988" s="239"/>
      <c r="BC988" s="239"/>
      <c r="BD988" s="239"/>
      <c r="BE988" s="239"/>
      <c r="BF988" s="239"/>
      <c r="BG988" s="239"/>
      <c r="BH988" s="239"/>
      <c r="BI988" s="239"/>
      <c r="BJ988" s="239"/>
      <c r="BK988" s="239"/>
      <c r="BL988" s="239"/>
      <c r="BM988" s="239"/>
      <c r="BN988" s="239"/>
      <c r="BO988" s="239"/>
      <c r="BP988" s="239"/>
      <c r="BQ988" s="239"/>
      <c r="BR988" s="239"/>
      <c r="BS988" s="239"/>
      <c r="BT988" s="239"/>
      <c r="BU988" s="239"/>
      <c r="BV988" s="239"/>
      <c r="BW988" s="239"/>
      <c r="BX988" s="239"/>
      <c r="BY988" s="239"/>
      <c r="BZ988" s="239"/>
      <c r="CA988" s="239"/>
      <c r="CB988" s="239"/>
      <c r="CC988" s="239"/>
      <c r="CD988" s="239"/>
      <c r="CE988" s="239"/>
      <c r="CF988" s="239"/>
      <c r="CG988" s="239"/>
      <c r="CH988" s="239"/>
      <c r="CI988" s="239"/>
      <c r="CJ988" s="239"/>
      <c r="CK988" s="239"/>
      <c r="CL988" s="239"/>
      <c r="CM988" s="239"/>
      <c r="CN988" s="239"/>
    </row>
    <row r="989" spans="1:93" s="239" customFormat="1">
      <c r="A989" s="5683"/>
      <c r="B989" s="4561"/>
      <c r="C989" s="5674"/>
      <c r="D989" s="5715"/>
      <c r="E989" s="5120"/>
      <c r="F989" s="5764"/>
      <c r="G989" s="3811"/>
      <c r="H989" s="3811"/>
      <c r="I989" s="3811"/>
      <c r="J989" s="3811"/>
      <c r="K989" s="3811"/>
      <c r="L989" s="3811"/>
      <c r="M989" s="3811"/>
      <c r="N989" s="3811"/>
      <c r="O989" s="3811"/>
      <c r="P989" s="3811"/>
      <c r="Q989" s="2533"/>
      <c r="R989" s="2533"/>
      <c r="S989" s="5120"/>
      <c r="T989" s="5120"/>
      <c r="U989" s="5120"/>
      <c r="V989" s="5120"/>
      <c r="W989" s="5120"/>
      <c r="X989" s="5120"/>
      <c r="Y989" s="5120"/>
      <c r="Z989" s="5120"/>
      <c r="AA989" s="5120"/>
      <c r="AB989" s="5120"/>
      <c r="AC989" s="5120"/>
      <c r="AD989" s="3326" t="s">
        <v>2035</v>
      </c>
      <c r="AE989" s="3093"/>
      <c r="AF989" s="2546" t="s">
        <v>857</v>
      </c>
      <c r="AG989" s="2535"/>
      <c r="AH989" s="3252">
        <v>3994</v>
      </c>
      <c r="AI989" s="2540" t="s">
        <v>2137</v>
      </c>
      <c r="AJ989" s="2546" t="s">
        <v>868</v>
      </c>
      <c r="AK989" s="3238" t="s">
        <v>2142</v>
      </c>
      <c r="AL989" s="2566" t="s">
        <v>869</v>
      </c>
      <c r="AM989" s="2566" t="s">
        <v>869</v>
      </c>
      <c r="AN989" s="2533" t="s">
        <v>858</v>
      </c>
      <c r="AO989" s="2531">
        <v>5</v>
      </c>
      <c r="AP989" s="2540" t="s">
        <v>859</v>
      </c>
      <c r="AQ989" s="2531">
        <v>5</v>
      </c>
      <c r="AR989" s="2540"/>
      <c r="AS989" s="2540"/>
      <c r="AT989" s="2540"/>
      <c r="AU989" s="2540"/>
      <c r="AV989" s="860"/>
      <c r="AW989" s="5086"/>
      <c r="AX989" s="5086"/>
      <c r="AY989" s="5086"/>
    </row>
    <row r="990" spans="1:93" s="239" customFormat="1">
      <c r="A990" s="5683"/>
      <c r="B990" s="4559" t="s">
        <v>2463</v>
      </c>
      <c r="C990" s="5672" t="s">
        <v>3772</v>
      </c>
      <c r="D990" s="5713" t="s">
        <v>5470</v>
      </c>
      <c r="E990" s="5123" t="s">
        <v>2165</v>
      </c>
      <c r="F990" s="3806" t="s">
        <v>5475</v>
      </c>
      <c r="G990" s="3806" t="s">
        <v>2028</v>
      </c>
      <c r="H990" s="3806" t="s">
        <v>2028</v>
      </c>
      <c r="I990" s="3806" t="s">
        <v>2029</v>
      </c>
      <c r="J990" s="3806" t="s">
        <v>2029</v>
      </c>
      <c r="K990" s="3806">
        <v>9</v>
      </c>
      <c r="L990" s="3806">
        <v>0</v>
      </c>
      <c r="M990" s="3806">
        <v>31</v>
      </c>
      <c r="N990" s="3806">
        <v>9</v>
      </c>
      <c r="O990" s="3806">
        <v>0</v>
      </c>
      <c r="P990" s="3806">
        <v>31</v>
      </c>
      <c r="Q990" s="2531" t="s">
        <v>2140</v>
      </c>
      <c r="R990" s="2531" t="s">
        <v>2272</v>
      </c>
      <c r="S990" s="5123">
        <v>8640</v>
      </c>
      <c r="T990" s="5123">
        <v>8640</v>
      </c>
      <c r="U990" s="5123">
        <v>13194</v>
      </c>
      <c r="V990" s="5123">
        <v>512</v>
      </c>
      <c r="W990" s="5123">
        <v>512</v>
      </c>
      <c r="X990" s="5123">
        <v>1152</v>
      </c>
      <c r="Y990" s="5123">
        <v>8</v>
      </c>
      <c r="Z990" s="5123">
        <v>2</v>
      </c>
      <c r="AA990" s="5123" t="s">
        <v>2032</v>
      </c>
      <c r="AB990" s="5123" t="s">
        <v>2033</v>
      </c>
      <c r="AC990" s="5123" t="s">
        <v>2137</v>
      </c>
      <c r="AD990" s="3326" t="s">
        <v>2035</v>
      </c>
      <c r="AE990" s="3093"/>
      <c r="AF990" s="2546" t="s">
        <v>857</v>
      </c>
      <c r="AG990" s="2546"/>
      <c r="AH990" s="3265">
        <v>3979</v>
      </c>
      <c r="AI990" s="2540" t="s">
        <v>2137</v>
      </c>
      <c r="AJ990" s="2546" t="s">
        <v>854</v>
      </c>
      <c r="AK990" s="3238" t="s">
        <v>2142</v>
      </c>
      <c r="AL990" s="2560" t="s">
        <v>1218</v>
      </c>
      <c r="AM990" s="2557" t="s">
        <v>1219</v>
      </c>
      <c r="AN990" s="2540" t="s">
        <v>858</v>
      </c>
      <c r="AO990" s="2531">
        <v>5</v>
      </c>
      <c r="AP990" s="2540" t="s">
        <v>859</v>
      </c>
      <c r="AQ990" s="2531">
        <v>5</v>
      </c>
      <c r="AR990" s="2540"/>
      <c r="AS990" s="2540"/>
      <c r="AT990" s="2540"/>
      <c r="AU990" s="2540"/>
      <c r="AV990" s="860"/>
      <c r="AW990" s="5084" t="s">
        <v>2466</v>
      </c>
      <c r="AX990" s="5084" t="s">
        <v>2459</v>
      </c>
      <c r="AY990" s="5084"/>
    </row>
    <row r="991" spans="1:93" s="239" customFormat="1">
      <c r="A991" s="5683"/>
      <c r="B991" s="4560"/>
      <c r="C991" s="5673"/>
      <c r="D991" s="5714"/>
      <c r="E991" s="5119"/>
      <c r="F991" s="3807"/>
      <c r="G991" s="3807"/>
      <c r="H991" s="3807"/>
      <c r="I991" s="3807"/>
      <c r="J991" s="3807"/>
      <c r="K991" s="3807"/>
      <c r="L991" s="3807"/>
      <c r="M991" s="3807"/>
      <c r="N991" s="3807"/>
      <c r="O991" s="3807"/>
      <c r="P991" s="3807"/>
      <c r="Q991" s="2532"/>
      <c r="R991" s="2532"/>
      <c r="S991" s="5119"/>
      <c r="T991" s="5119"/>
      <c r="U991" s="5119"/>
      <c r="V991" s="5119"/>
      <c r="W991" s="5119"/>
      <c r="X991" s="5119"/>
      <c r="Y991" s="5119"/>
      <c r="Z991" s="5119"/>
      <c r="AA991" s="5119"/>
      <c r="AB991" s="5119"/>
      <c r="AC991" s="5119"/>
      <c r="AD991" s="3326" t="s">
        <v>2035</v>
      </c>
      <c r="AE991" s="3093"/>
      <c r="AF991" s="2546" t="s">
        <v>857</v>
      </c>
      <c r="AG991" s="2546"/>
      <c r="AH991" s="3265">
        <v>3990</v>
      </c>
      <c r="AI991" s="2540" t="s">
        <v>2137</v>
      </c>
      <c r="AJ991" s="2546" t="s">
        <v>874</v>
      </c>
      <c r="AK991" s="3238" t="s">
        <v>2142</v>
      </c>
      <c r="AL991" s="2566" t="s">
        <v>1158</v>
      </c>
      <c r="AM991" s="2566" t="s">
        <v>341</v>
      </c>
      <c r="AN991" s="2540" t="s">
        <v>858</v>
      </c>
      <c r="AO991" s="2531">
        <v>5</v>
      </c>
      <c r="AP991" s="2540" t="s">
        <v>859</v>
      </c>
      <c r="AQ991" s="2531">
        <v>5</v>
      </c>
      <c r="AR991" s="2540">
        <v>6</v>
      </c>
      <c r="AS991" s="2540" t="s">
        <v>875</v>
      </c>
      <c r="AT991" s="2540" t="s">
        <v>859</v>
      </c>
      <c r="AU991" s="2540" t="s">
        <v>876</v>
      </c>
      <c r="AV991" s="860" t="s">
        <v>877</v>
      </c>
      <c r="AW991" s="5085"/>
      <c r="AX991" s="5085"/>
      <c r="AY991" s="5085"/>
    </row>
    <row r="992" spans="1:93" s="239" customFormat="1">
      <c r="A992" s="5683"/>
      <c r="B992" s="4561"/>
      <c r="C992" s="5674"/>
      <c r="D992" s="5715"/>
      <c r="E992" s="5120"/>
      <c r="F992" s="3811"/>
      <c r="G992" s="3811"/>
      <c r="H992" s="3811"/>
      <c r="I992" s="3811"/>
      <c r="J992" s="3811"/>
      <c r="K992" s="3811"/>
      <c r="L992" s="3811"/>
      <c r="M992" s="3811"/>
      <c r="N992" s="3811"/>
      <c r="O992" s="3811"/>
      <c r="P992" s="3811"/>
      <c r="Q992" s="2533"/>
      <c r="R992" s="2533"/>
      <c r="S992" s="5120"/>
      <c r="T992" s="5120"/>
      <c r="U992" s="5120"/>
      <c r="V992" s="5120"/>
      <c r="W992" s="5120"/>
      <c r="X992" s="5120"/>
      <c r="Y992" s="5120"/>
      <c r="Z992" s="5120"/>
      <c r="AA992" s="5120"/>
      <c r="AB992" s="5120"/>
      <c r="AC992" s="5120"/>
      <c r="AD992" s="3326" t="s">
        <v>2035</v>
      </c>
      <c r="AE992" s="3093"/>
      <c r="AF992" s="2546" t="s">
        <v>857</v>
      </c>
      <c r="AG992" s="2546"/>
      <c r="AH992" s="3265">
        <v>3994</v>
      </c>
      <c r="AI992" s="2540" t="s">
        <v>2137</v>
      </c>
      <c r="AJ992" s="2546" t="s">
        <v>868</v>
      </c>
      <c r="AK992" s="3238" t="s">
        <v>2142</v>
      </c>
      <c r="AL992" s="2566" t="s">
        <v>869</v>
      </c>
      <c r="AM992" s="2566" t="s">
        <v>869</v>
      </c>
      <c r="AN992" s="2540" t="s">
        <v>858</v>
      </c>
      <c r="AO992" s="2540">
        <v>5</v>
      </c>
      <c r="AP992" s="2540" t="s">
        <v>859</v>
      </c>
      <c r="AQ992" s="2540">
        <v>5</v>
      </c>
      <c r="AR992" s="2540"/>
      <c r="AS992" s="2540"/>
      <c r="AT992" s="2540"/>
      <c r="AU992" s="2540"/>
      <c r="AV992" s="2347"/>
      <c r="AW992" s="5086"/>
      <c r="AX992" s="5086"/>
      <c r="AY992" s="5086"/>
    </row>
    <row r="993" spans="1:93">
      <c r="A993" s="5683"/>
      <c r="B993" s="4559" t="s">
        <v>2463</v>
      </c>
      <c r="C993" s="5672" t="s">
        <v>3773</v>
      </c>
      <c r="D993" s="5713" t="s">
        <v>5478</v>
      </c>
      <c r="E993" s="5123" t="s">
        <v>2165</v>
      </c>
      <c r="F993" s="3806" t="s">
        <v>5480</v>
      </c>
      <c r="G993" s="3806" t="s">
        <v>2028</v>
      </c>
      <c r="H993" s="3806" t="s">
        <v>2028</v>
      </c>
      <c r="I993" s="3806" t="s">
        <v>2029</v>
      </c>
      <c r="J993" s="3806" t="s">
        <v>2029</v>
      </c>
      <c r="K993" s="3806">
        <v>9</v>
      </c>
      <c r="L993" s="3806">
        <v>0</v>
      </c>
      <c r="M993" s="3806">
        <v>31</v>
      </c>
      <c r="N993" s="3806">
        <v>9</v>
      </c>
      <c r="O993" s="3806">
        <v>0</v>
      </c>
      <c r="P993" s="3806">
        <v>31</v>
      </c>
      <c r="Q993" s="2555" t="s">
        <v>2140</v>
      </c>
      <c r="R993" s="2555" t="s">
        <v>2272</v>
      </c>
      <c r="S993" s="5123">
        <v>13194</v>
      </c>
      <c r="T993" s="5123">
        <v>13194</v>
      </c>
      <c r="U993" s="5123">
        <v>20574</v>
      </c>
      <c r="V993" s="5123">
        <v>512</v>
      </c>
      <c r="W993" s="5123">
        <v>512</v>
      </c>
      <c r="X993" s="5123">
        <v>1302</v>
      </c>
      <c r="Y993" s="5123">
        <v>8</v>
      </c>
      <c r="Z993" s="5123">
        <v>2</v>
      </c>
      <c r="AA993" s="5123" t="s">
        <v>2032</v>
      </c>
      <c r="AB993" s="5123" t="s">
        <v>2033</v>
      </c>
      <c r="AC993" s="5123" t="s">
        <v>2137</v>
      </c>
      <c r="AD993" s="3326" t="s">
        <v>2035</v>
      </c>
      <c r="AE993" s="3093"/>
      <c r="AF993" s="2566" t="s">
        <v>857</v>
      </c>
      <c r="AG993" s="2566"/>
      <c r="AH993" s="3265">
        <v>3979</v>
      </c>
      <c r="AI993" s="2562" t="s">
        <v>2137</v>
      </c>
      <c r="AJ993" s="2566" t="s">
        <v>854</v>
      </c>
      <c r="AK993" s="3238" t="s">
        <v>2142</v>
      </c>
      <c r="AL993" s="2566" t="s">
        <v>1135</v>
      </c>
      <c r="AM993" s="2562" t="s">
        <v>1134</v>
      </c>
      <c r="AN993" s="2562" t="s">
        <v>858</v>
      </c>
      <c r="AO993" s="2555">
        <v>5</v>
      </c>
      <c r="AP993" s="2562" t="s">
        <v>859</v>
      </c>
      <c r="AQ993" s="2555">
        <v>5</v>
      </c>
      <c r="AR993" s="2562"/>
      <c r="AS993" s="2562"/>
      <c r="AT993" s="2562"/>
      <c r="AU993" s="2562"/>
      <c r="AV993" s="860"/>
      <c r="AW993" s="5084" t="s">
        <v>2466</v>
      </c>
      <c r="AX993" s="5084" t="s">
        <v>2459</v>
      </c>
      <c r="AY993" s="5084"/>
      <c r="CO993" s="237"/>
    </row>
    <row r="994" spans="1:93">
      <c r="A994" s="5683"/>
      <c r="B994" s="4560"/>
      <c r="C994" s="5673"/>
      <c r="D994" s="5714"/>
      <c r="E994" s="5119"/>
      <c r="F994" s="3807"/>
      <c r="G994" s="3807"/>
      <c r="H994" s="3807"/>
      <c r="I994" s="3807"/>
      <c r="J994" s="3807"/>
      <c r="K994" s="3807"/>
      <c r="L994" s="3807"/>
      <c r="M994" s="3807"/>
      <c r="N994" s="3807"/>
      <c r="O994" s="3807"/>
      <c r="P994" s="3807"/>
      <c r="Q994" s="2556"/>
      <c r="R994" s="2556"/>
      <c r="S994" s="5119"/>
      <c r="T994" s="5119"/>
      <c r="U994" s="5119"/>
      <c r="V994" s="5119"/>
      <c r="W994" s="5119"/>
      <c r="X994" s="5119"/>
      <c r="Y994" s="5119"/>
      <c r="Z994" s="5119"/>
      <c r="AA994" s="5119"/>
      <c r="AB994" s="5119"/>
      <c r="AC994" s="5119"/>
      <c r="AD994" s="3326" t="s">
        <v>2035</v>
      </c>
      <c r="AE994" s="3093"/>
      <c r="AF994" s="2566" t="s">
        <v>857</v>
      </c>
      <c r="AG994" s="2566"/>
      <c r="AH994" s="3265">
        <v>3990</v>
      </c>
      <c r="AI994" s="2562" t="s">
        <v>2137</v>
      </c>
      <c r="AJ994" s="2566" t="s">
        <v>874</v>
      </c>
      <c r="AK994" s="3238" t="s">
        <v>2142</v>
      </c>
      <c r="AL994" s="2566" t="s">
        <v>1158</v>
      </c>
      <c r="AM994" s="2566" t="s">
        <v>341</v>
      </c>
      <c r="AN994" s="2562" t="s">
        <v>858</v>
      </c>
      <c r="AO994" s="2555">
        <v>5</v>
      </c>
      <c r="AP994" s="2562" t="s">
        <v>859</v>
      </c>
      <c r="AQ994" s="2555">
        <v>5</v>
      </c>
      <c r="AR994" s="2562">
        <v>6</v>
      </c>
      <c r="AS994" s="2562" t="s">
        <v>875</v>
      </c>
      <c r="AT994" s="2562" t="s">
        <v>859</v>
      </c>
      <c r="AU994" s="2562" t="s">
        <v>876</v>
      </c>
      <c r="AV994" s="860" t="s">
        <v>877</v>
      </c>
      <c r="AW994" s="5085"/>
      <c r="AX994" s="5085"/>
      <c r="AY994" s="5085"/>
      <c r="CO994" s="237"/>
    </row>
    <row r="995" spans="1:93" ht="13.5" thickBot="1">
      <c r="A995" s="5712"/>
      <c r="B995" s="4561"/>
      <c r="C995" s="5674"/>
      <c r="D995" s="5715"/>
      <c r="E995" s="5120"/>
      <c r="F995" s="3811"/>
      <c r="G995" s="3811"/>
      <c r="H995" s="3811"/>
      <c r="I995" s="3811"/>
      <c r="J995" s="3811"/>
      <c r="K995" s="3811"/>
      <c r="L995" s="3811"/>
      <c r="M995" s="3811"/>
      <c r="N995" s="3811"/>
      <c r="O995" s="3811"/>
      <c r="P995" s="3811"/>
      <c r="Q995" s="2557"/>
      <c r="R995" s="2557"/>
      <c r="S995" s="5120"/>
      <c r="T995" s="5120"/>
      <c r="U995" s="5120"/>
      <c r="V995" s="5120"/>
      <c r="W995" s="5120"/>
      <c r="X995" s="5120"/>
      <c r="Y995" s="5120"/>
      <c r="Z995" s="5120"/>
      <c r="AA995" s="5120"/>
      <c r="AB995" s="5120"/>
      <c r="AC995" s="5120"/>
      <c r="AD995" s="3326" t="s">
        <v>2035</v>
      </c>
      <c r="AE995" s="3093"/>
      <c r="AF995" s="2566" t="s">
        <v>857</v>
      </c>
      <c r="AG995" s="2566"/>
      <c r="AH995" s="3265">
        <v>3994</v>
      </c>
      <c r="AI995" s="2562" t="s">
        <v>2137</v>
      </c>
      <c r="AJ995" s="2566" t="s">
        <v>868</v>
      </c>
      <c r="AK995" s="2566" t="s">
        <v>2142</v>
      </c>
      <c r="AL995" s="2566" t="s">
        <v>869</v>
      </c>
      <c r="AM995" s="2566" t="s">
        <v>869</v>
      </c>
      <c r="AN995" s="2562" t="s">
        <v>858</v>
      </c>
      <c r="AO995" s="2562">
        <v>5</v>
      </c>
      <c r="AP995" s="2562" t="s">
        <v>859</v>
      </c>
      <c r="AQ995" s="2562">
        <v>5</v>
      </c>
      <c r="AR995" s="2562"/>
      <c r="AS995" s="2562"/>
      <c r="AT995" s="2562"/>
      <c r="AU995" s="2562"/>
      <c r="AV995" s="2347"/>
      <c r="AW995" s="5086"/>
      <c r="AX995" s="5086"/>
      <c r="AY995" s="5086"/>
      <c r="CO995" s="237"/>
    </row>
    <row r="996" spans="1:93" s="271" customFormat="1">
      <c r="A996" s="5703" t="s">
        <v>4069</v>
      </c>
      <c r="B996" s="5728" t="s">
        <v>2463</v>
      </c>
      <c r="C996" s="5716" t="s">
        <v>3703</v>
      </c>
      <c r="D996" s="3827" t="s">
        <v>988</v>
      </c>
      <c r="E996" s="5472" t="s">
        <v>2138</v>
      </c>
      <c r="F996" s="5472" t="s">
        <v>2306</v>
      </c>
      <c r="G996" s="3827" t="s">
        <v>2028</v>
      </c>
      <c r="H996" s="3827" t="s">
        <v>2028</v>
      </c>
      <c r="I996" s="3827" t="s">
        <v>2029</v>
      </c>
      <c r="J996" s="3827" t="s">
        <v>2029</v>
      </c>
      <c r="K996" s="3827">
        <v>6</v>
      </c>
      <c r="L996" s="3827">
        <v>0</v>
      </c>
      <c r="M996" s="3827">
        <v>12</v>
      </c>
      <c r="N996" s="3827">
        <v>6</v>
      </c>
      <c r="O996" s="3827">
        <v>0</v>
      </c>
      <c r="P996" s="3827">
        <v>12</v>
      </c>
      <c r="Q996" s="549" t="s">
        <v>2140</v>
      </c>
      <c r="R996" s="549" t="s">
        <v>2272</v>
      </c>
      <c r="S996" s="5472">
        <v>384</v>
      </c>
      <c r="T996" s="5472">
        <v>384</v>
      </c>
      <c r="U996" s="5472">
        <v>768</v>
      </c>
      <c r="V996" s="5472">
        <v>192</v>
      </c>
      <c r="W996" s="5472">
        <v>192</v>
      </c>
      <c r="X996" s="5472">
        <v>512</v>
      </c>
      <c r="Y996" s="5472">
        <v>1</v>
      </c>
      <c r="Z996" s="5472">
        <v>1</v>
      </c>
      <c r="AA996" s="5472" t="s">
        <v>2136</v>
      </c>
      <c r="AB996" s="5472" t="s">
        <v>2136</v>
      </c>
      <c r="AC996" s="5472" t="s">
        <v>2137</v>
      </c>
      <c r="AD996" s="3338" t="s">
        <v>2035</v>
      </c>
      <c r="AE996" s="203"/>
      <c r="AF996" s="203" t="s">
        <v>857</v>
      </c>
      <c r="AG996" s="203"/>
      <c r="AH996" s="273">
        <v>270</v>
      </c>
      <c r="AI996" s="273" t="s">
        <v>2137</v>
      </c>
      <c r="AJ996" s="203" t="s">
        <v>854</v>
      </c>
      <c r="AK996" s="273" t="s">
        <v>2142</v>
      </c>
      <c r="AL996" s="265" t="s">
        <v>167</v>
      </c>
      <c r="AM996" s="853" t="s">
        <v>856</v>
      </c>
      <c r="AN996" s="273" t="s">
        <v>858</v>
      </c>
      <c r="AO996" s="273">
        <v>2</v>
      </c>
      <c r="AP996" s="273" t="s">
        <v>859</v>
      </c>
      <c r="AQ996" s="273">
        <v>2</v>
      </c>
      <c r="AR996" s="273"/>
      <c r="AS996" s="273"/>
      <c r="AT996" s="273"/>
      <c r="AU996" s="273"/>
      <c r="AV996" s="846"/>
      <c r="AW996" s="5728" t="s">
        <v>2451</v>
      </c>
      <c r="AX996" s="5728" t="s">
        <v>2456</v>
      </c>
      <c r="AY996" s="5728"/>
      <c r="AZ996" s="239"/>
      <c r="BA996" s="239"/>
      <c r="BB996" s="239"/>
      <c r="BC996" s="239"/>
      <c r="BD996" s="239"/>
      <c r="BE996" s="239"/>
      <c r="BF996" s="239"/>
      <c r="BG996" s="239"/>
      <c r="BH996" s="239"/>
      <c r="BI996" s="239"/>
      <c r="BJ996" s="239"/>
      <c r="BK996" s="239"/>
      <c r="BL996" s="239"/>
      <c r="BM996" s="239"/>
      <c r="BN996" s="239"/>
      <c r="BO996" s="239"/>
      <c r="BP996" s="239"/>
      <c r="BQ996" s="239"/>
      <c r="BR996" s="239"/>
      <c r="BS996" s="239"/>
      <c r="BT996" s="239"/>
      <c r="BU996" s="239"/>
      <c r="BV996" s="239"/>
      <c r="BW996" s="239"/>
      <c r="BX996" s="239"/>
      <c r="BY996" s="239"/>
      <c r="BZ996" s="239"/>
      <c r="CA996" s="239"/>
      <c r="CB996" s="239"/>
      <c r="CC996" s="239"/>
      <c r="CD996" s="239"/>
      <c r="CE996" s="239"/>
      <c r="CF996" s="239"/>
      <c r="CG996" s="239"/>
      <c r="CH996" s="239"/>
      <c r="CI996" s="239"/>
      <c r="CJ996" s="239"/>
      <c r="CK996" s="239"/>
      <c r="CL996" s="239"/>
      <c r="CM996" s="239"/>
      <c r="CN996" s="239"/>
    </row>
    <row r="997" spans="1:93" s="271" customFormat="1">
      <c r="A997" s="5683"/>
      <c r="B997" s="4561"/>
      <c r="C997" s="5674"/>
      <c r="D997" s="3811"/>
      <c r="E997" s="5120"/>
      <c r="F997" s="5120"/>
      <c r="G997" s="3811"/>
      <c r="H997" s="3811"/>
      <c r="I997" s="3811"/>
      <c r="J997" s="3811"/>
      <c r="K997" s="3811"/>
      <c r="L997" s="3811"/>
      <c r="M997" s="3811"/>
      <c r="N997" s="3811"/>
      <c r="O997" s="3811"/>
      <c r="P997" s="3811"/>
      <c r="Q997" s="547"/>
      <c r="R997" s="547"/>
      <c r="S997" s="5120"/>
      <c r="T997" s="5120"/>
      <c r="U997" s="5120"/>
      <c r="V997" s="5120"/>
      <c r="W997" s="5120"/>
      <c r="X997" s="5120"/>
      <c r="Y997" s="5120"/>
      <c r="Z997" s="5120"/>
      <c r="AA997" s="5120"/>
      <c r="AB997" s="5120"/>
      <c r="AC997" s="5120"/>
      <c r="AD997" s="3326" t="s">
        <v>2035</v>
      </c>
      <c r="AE997" s="3093"/>
      <c r="AF997" s="555" t="s">
        <v>857</v>
      </c>
      <c r="AG997" s="542"/>
      <c r="AH997" s="3256">
        <v>3991</v>
      </c>
      <c r="AI997" s="550" t="s">
        <v>2137</v>
      </c>
      <c r="AJ997" s="555" t="s">
        <v>379</v>
      </c>
      <c r="AK997" s="550" t="s">
        <v>2142</v>
      </c>
      <c r="AL997" s="555" t="s">
        <v>380</v>
      </c>
      <c r="AM997" s="555" t="s">
        <v>380</v>
      </c>
      <c r="AN997" s="550" t="s">
        <v>858</v>
      </c>
      <c r="AO997" s="550">
        <v>2</v>
      </c>
      <c r="AP997" s="550" t="s">
        <v>859</v>
      </c>
      <c r="AQ997" s="550">
        <v>2</v>
      </c>
      <c r="AR997" s="550"/>
      <c r="AS997" s="550"/>
      <c r="AT997" s="550"/>
      <c r="AU997" s="550"/>
      <c r="AV997" s="860"/>
      <c r="AW997" s="4561"/>
      <c r="AX997" s="4561"/>
      <c r="AY997" s="4561"/>
      <c r="AZ997" s="239"/>
      <c r="BA997" s="239"/>
      <c r="BB997" s="239"/>
      <c r="BC997" s="239"/>
      <c r="BD997" s="239"/>
      <c r="BE997" s="239"/>
      <c r="BF997" s="239"/>
      <c r="BG997" s="239"/>
      <c r="BH997" s="239"/>
      <c r="BI997" s="239"/>
      <c r="BJ997" s="239"/>
      <c r="BK997" s="239"/>
      <c r="BL997" s="239"/>
      <c r="BM997" s="239"/>
      <c r="BN997" s="239"/>
      <c r="BO997" s="239"/>
      <c r="BP997" s="239"/>
      <c r="BQ997" s="239"/>
      <c r="BR997" s="239"/>
      <c r="BS997" s="239"/>
      <c r="BT997" s="239"/>
      <c r="BU997" s="239"/>
      <c r="BV997" s="239"/>
      <c r="BW997" s="239"/>
      <c r="BX997" s="239"/>
      <c r="BY997" s="239"/>
      <c r="BZ997" s="239"/>
      <c r="CA997" s="239"/>
      <c r="CB997" s="239"/>
      <c r="CC997" s="239"/>
      <c r="CD997" s="239"/>
      <c r="CE997" s="239"/>
      <c r="CF997" s="239"/>
      <c r="CG997" s="239"/>
      <c r="CH997" s="239"/>
      <c r="CI997" s="239"/>
      <c r="CJ997" s="239"/>
      <c r="CK997" s="239"/>
      <c r="CL997" s="239"/>
      <c r="CM997" s="239"/>
      <c r="CN997" s="239"/>
    </row>
    <row r="998" spans="1:93" s="271" customFormat="1">
      <c r="A998" s="5683"/>
      <c r="B998" s="4559" t="s">
        <v>2463</v>
      </c>
      <c r="C998" s="5672" t="s">
        <v>3704</v>
      </c>
      <c r="D998" s="3806" t="s">
        <v>460</v>
      </c>
      <c r="E998" s="5123" t="s">
        <v>2138</v>
      </c>
      <c r="F998" s="5123" t="s">
        <v>2307</v>
      </c>
      <c r="G998" s="3806" t="s">
        <v>2028</v>
      </c>
      <c r="H998" s="3806" t="s">
        <v>2028</v>
      </c>
      <c r="I998" s="3806" t="s">
        <v>2029</v>
      </c>
      <c r="J998" s="3806" t="s">
        <v>2029</v>
      </c>
      <c r="K998" s="3806">
        <v>6</v>
      </c>
      <c r="L998" s="3806">
        <v>0</v>
      </c>
      <c r="M998" s="3806">
        <v>12</v>
      </c>
      <c r="N998" s="3806">
        <v>6</v>
      </c>
      <c r="O998" s="3806">
        <v>0</v>
      </c>
      <c r="P998" s="3806">
        <v>12</v>
      </c>
      <c r="Q998" s="545" t="s">
        <v>2140</v>
      </c>
      <c r="R998" s="545" t="s">
        <v>2272</v>
      </c>
      <c r="S998" s="5123">
        <v>128</v>
      </c>
      <c r="T998" s="5123">
        <v>128</v>
      </c>
      <c r="U998" s="5123">
        <v>1472</v>
      </c>
      <c r="V998" s="5123">
        <v>32</v>
      </c>
      <c r="W998" s="5123">
        <v>32</v>
      </c>
      <c r="X998" s="5123">
        <v>576</v>
      </c>
      <c r="Y998" s="5123">
        <v>1</v>
      </c>
      <c r="Z998" s="5123">
        <v>1</v>
      </c>
      <c r="AA998" s="5123" t="s">
        <v>2136</v>
      </c>
      <c r="AB998" s="5123" t="s">
        <v>2136</v>
      </c>
      <c r="AC998" s="5123" t="s">
        <v>2137</v>
      </c>
      <c r="AD998" s="3326" t="s">
        <v>2035</v>
      </c>
      <c r="AE998" s="3093"/>
      <c r="AF998" s="555" t="s">
        <v>857</v>
      </c>
      <c r="AG998" s="555"/>
      <c r="AH998" s="3256">
        <v>270</v>
      </c>
      <c r="AI998" s="550" t="s">
        <v>2137</v>
      </c>
      <c r="AJ998" s="555" t="s">
        <v>854</v>
      </c>
      <c r="AK998" s="3256" t="s">
        <v>2142</v>
      </c>
      <c r="AL998" s="122" t="s">
        <v>164</v>
      </c>
      <c r="AM998" s="123" t="s">
        <v>856</v>
      </c>
      <c r="AN998" s="550" t="s">
        <v>858</v>
      </c>
      <c r="AO998" s="550">
        <v>2</v>
      </c>
      <c r="AP998" s="550" t="s">
        <v>859</v>
      </c>
      <c r="AQ998" s="550">
        <v>2</v>
      </c>
      <c r="AR998" s="550"/>
      <c r="AS998" s="550"/>
      <c r="AT998" s="550"/>
      <c r="AU998" s="550"/>
      <c r="AV998" s="860"/>
      <c r="AW998" s="4559" t="s">
        <v>2451</v>
      </c>
      <c r="AX998" s="4559" t="s">
        <v>2456</v>
      </c>
      <c r="AY998" s="4559"/>
      <c r="AZ998" s="239"/>
      <c r="BA998" s="239"/>
      <c r="BB998" s="239"/>
      <c r="BC998" s="239"/>
      <c r="BD998" s="239"/>
      <c r="BE998" s="239"/>
      <c r="BF998" s="239"/>
      <c r="BG998" s="239"/>
      <c r="BH998" s="239"/>
      <c r="BI998" s="239"/>
      <c r="BJ998" s="239"/>
      <c r="BK998" s="239"/>
      <c r="BL998" s="239"/>
      <c r="BM998" s="239"/>
      <c r="BN998" s="239"/>
      <c r="BO998" s="239"/>
      <c r="BP998" s="239"/>
      <c r="BQ998" s="239"/>
      <c r="BR998" s="239"/>
      <c r="BS998" s="239"/>
      <c r="BT998" s="239"/>
      <c r="BU998" s="239"/>
      <c r="BV998" s="239"/>
      <c r="BW998" s="239"/>
      <c r="BX998" s="239"/>
      <c r="BY998" s="239"/>
      <c r="BZ998" s="239"/>
      <c r="CA998" s="239"/>
      <c r="CB998" s="239"/>
      <c r="CC998" s="239"/>
      <c r="CD998" s="239"/>
      <c r="CE998" s="239"/>
      <c r="CF998" s="239"/>
      <c r="CG998" s="239"/>
      <c r="CH998" s="239"/>
      <c r="CI998" s="239"/>
      <c r="CJ998" s="239"/>
      <c r="CK998" s="239"/>
      <c r="CL998" s="239"/>
      <c r="CM998" s="239"/>
      <c r="CN998" s="239"/>
    </row>
    <row r="999" spans="1:93" s="271" customFormat="1">
      <c r="A999" s="5683"/>
      <c r="B999" s="4561"/>
      <c r="C999" s="5674"/>
      <c r="D999" s="3811"/>
      <c r="E999" s="5120"/>
      <c r="F999" s="5120"/>
      <c r="G999" s="3811"/>
      <c r="H999" s="3811"/>
      <c r="I999" s="3811"/>
      <c r="J999" s="3811"/>
      <c r="K999" s="3811"/>
      <c r="L999" s="3811"/>
      <c r="M999" s="3811"/>
      <c r="N999" s="3811"/>
      <c r="O999" s="3811"/>
      <c r="P999" s="3811"/>
      <c r="Q999" s="547"/>
      <c r="R999" s="547"/>
      <c r="S999" s="5120"/>
      <c r="T999" s="5120"/>
      <c r="U999" s="5120"/>
      <c r="V999" s="5120"/>
      <c r="W999" s="5120"/>
      <c r="X999" s="5120"/>
      <c r="Y999" s="5120"/>
      <c r="Z999" s="5120"/>
      <c r="AA999" s="5120"/>
      <c r="AB999" s="5120"/>
      <c r="AC999" s="5120"/>
      <c r="AD999" s="3326" t="s">
        <v>2035</v>
      </c>
      <c r="AE999" s="3093"/>
      <c r="AF999" s="555" t="s">
        <v>857</v>
      </c>
      <c r="AG999" s="555"/>
      <c r="AH999" s="3256">
        <v>3991</v>
      </c>
      <c r="AI999" s="550" t="s">
        <v>2137</v>
      </c>
      <c r="AJ999" s="555" t="s">
        <v>379</v>
      </c>
      <c r="AK999" s="3256" t="s">
        <v>2142</v>
      </c>
      <c r="AL999" s="555" t="s">
        <v>380</v>
      </c>
      <c r="AM999" s="555" t="s">
        <v>380</v>
      </c>
      <c r="AN999" s="550" t="s">
        <v>858</v>
      </c>
      <c r="AO999" s="550">
        <v>2</v>
      </c>
      <c r="AP999" s="550" t="s">
        <v>859</v>
      </c>
      <c r="AQ999" s="550">
        <v>2</v>
      </c>
      <c r="AR999" s="550"/>
      <c r="AS999" s="550"/>
      <c r="AT999" s="550"/>
      <c r="AU999" s="550"/>
      <c r="AV999" s="860"/>
      <c r="AW999" s="4561"/>
      <c r="AX999" s="4561"/>
      <c r="AY999" s="4561"/>
      <c r="AZ999" s="239"/>
      <c r="BA999" s="239"/>
      <c r="BB999" s="239"/>
      <c r="BC999" s="239"/>
      <c r="BD999" s="239"/>
      <c r="BE999" s="239"/>
      <c r="BF999" s="239"/>
      <c r="BG999" s="239"/>
      <c r="BH999" s="239"/>
      <c r="BI999" s="239"/>
      <c r="BJ999" s="239"/>
      <c r="BK999" s="239"/>
      <c r="BL999" s="239"/>
      <c r="BM999" s="239"/>
      <c r="BN999" s="239"/>
      <c r="BO999" s="239"/>
      <c r="BP999" s="239"/>
      <c r="BQ999" s="239"/>
      <c r="BR999" s="239"/>
      <c r="BS999" s="239"/>
      <c r="BT999" s="239"/>
      <c r="BU999" s="239"/>
      <c r="BV999" s="239"/>
      <c r="BW999" s="239"/>
      <c r="BX999" s="239"/>
      <c r="BY999" s="239"/>
      <c r="BZ999" s="239"/>
      <c r="CA999" s="239"/>
      <c r="CB999" s="239"/>
      <c r="CC999" s="239"/>
      <c r="CD999" s="239"/>
      <c r="CE999" s="239"/>
      <c r="CF999" s="239"/>
      <c r="CG999" s="239"/>
      <c r="CH999" s="239"/>
      <c r="CI999" s="239"/>
      <c r="CJ999" s="239"/>
      <c r="CK999" s="239"/>
      <c r="CL999" s="239"/>
      <c r="CM999" s="239"/>
      <c r="CN999" s="239"/>
    </row>
    <row r="1000" spans="1:93" s="271" customFormat="1">
      <c r="A1000" s="5683"/>
      <c r="B1000" s="4559" t="s">
        <v>2463</v>
      </c>
      <c r="C1000" s="5672" t="s">
        <v>3705</v>
      </c>
      <c r="D1000" s="3806" t="s">
        <v>928</v>
      </c>
      <c r="E1000" s="5123" t="s">
        <v>2138</v>
      </c>
      <c r="F1000" s="5123" t="s">
        <v>2308</v>
      </c>
      <c r="G1000" s="3806" t="s">
        <v>2028</v>
      </c>
      <c r="H1000" s="3806" t="s">
        <v>2028</v>
      </c>
      <c r="I1000" s="3806" t="s">
        <v>2029</v>
      </c>
      <c r="J1000" s="3806" t="s">
        <v>2029</v>
      </c>
      <c r="K1000" s="3806">
        <v>6</v>
      </c>
      <c r="L1000" s="3806">
        <v>0</v>
      </c>
      <c r="M1000" s="3806">
        <v>12</v>
      </c>
      <c r="N1000" s="3806">
        <v>6</v>
      </c>
      <c r="O1000" s="3806">
        <v>0</v>
      </c>
      <c r="P1000" s="3806">
        <v>12</v>
      </c>
      <c r="Q1000" s="545" t="s">
        <v>2140</v>
      </c>
      <c r="R1000" s="545" t="s">
        <v>2272</v>
      </c>
      <c r="S1000" s="5123">
        <v>384</v>
      </c>
      <c r="T1000" s="5123">
        <v>384</v>
      </c>
      <c r="U1000" s="5123">
        <v>2656</v>
      </c>
      <c r="V1000" s="5123">
        <v>256</v>
      </c>
      <c r="W1000" s="5123">
        <v>256</v>
      </c>
      <c r="X1000" s="5123">
        <v>576</v>
      </c>
      <c r="Y1000" s="5123">
        <v>1</v>
      </c>
      <c r="Z1000" s="5123">
        <v>1</v>
      </c>
      <c r="AA1000" s="5123" t="s">
        <v>2136</v>
      </c>
      <c r="AB1000" s="5123" t="s">
        <v>2136</v>
      </c>
      <c r="AC1000" s="5123" t="s">
        <v>2137</v>
      </c>
      <c r="AD1000" s="3326" t="s">
        <v>2035</v>
      </c>
      <c r="AE1000" s="3093"/>
      <c r="AF1000" s="555" t="s">
        <v>857</v>
      </c>
      <c r="AG1000" s="555"/>
      <c r="AH1000" s="3256">
        <v>270</v>
      </c>
      <c r="AI1000" s="550" t="s">
        <v>2137</v>
      </c>
      <c r="AJ1000" s="555" t="s">
        <v>854</v>
      </c>
      <c r="AK1000" s="3256" t="s">
        <v>2142</v>
      </c>
      <c r="AL1000" s="555" t="s">
        <v>165</v>
      </c>
      <c r="AM1000" s="550" t="s">
        <v>856</v>
      </c>
      <c r="AN1000" s="550" t="s">
        <v>858</v>
      </c>
      <c r="AO1000" s="550">
        <v>2</v>
      </c>
      <c r="AP1000" s="550" t="s">
        <v>859</v>
      </c>
      <c r="AQ1000" s="550">
        <v>2</v>
      </c>
      <c r="AR1000" s="550"/>
      <c r="AS1000" s="550"/>
      <c r="AT1000" s="550"/>
      <c r="AU1000" s="550"/>
      <c r="AV1000" s="860"/>
      <c r="AW1000" s="4559" t="s">
        <v>2451</v>
      </c>
      <c r="AX1000" s="4559" t="s">
        <v>2456</v>
      </c>
      <c r="AY1000" s="4559"/>
      <c r="AZ1000" s="239"/>
      <c r="BA1000" s="239"/>
      <c r="BB1000" s="239"/>
      <c r="BC1000" s="239"/>
      <c r="BD1000" s="239"/>
      <c r="BE1000" s="239"/>
      <c r="BF1000" s="239"/>
      <c r="BG1000" s="239"/>
      <c r="BH1000" s="239"/>
      <c r="BI1000" s="239"/>
      <c r="BJ1000" s="239"/>
      <c r="BK1000" s="239"/>
      <c r="BL1000" s="239"/>
      <c r="BM1000" s="239"/>
      <c r="BN1000" s="239"/>
      <c r="BO1000" s="239"/>
      <c r="BP1000" s="239"/>
      <c r="BQ1000" s="239"/>
      <c r="BR1000" s="239"/>
      <c r="BS1000" s="239"/>
      <c r="BT1000" s="239"/>
      <c r="BU1000" s="239"/>
      <c r="BV1000" s="239"/>
      <c r="BW1000" s="239"/>
      <c r="BX1000" s="239"/>
      <c r="BY1000" s="239"/>
      <c r="BZ1000" s="239"/>
      <c r="CA1000" s="239"/>
      <c r="CB1000" s="239"/>
      <c r="CC1000" s="239"/>
      <c r="CD1000" s="239"/>
      <c r="CE1000" s="239"/>
      <c r="CF1000" s="239"/>
      <c r="CG1000" s="239"/>
      <c r="CH1000" s="239"/>
      <c r="CI1000" s="239"/>
      <c r="CJ1000" s="239"/>
      <c r="CK1000" s="239"/>
      <c r="CL1000" s="239"/>
      <c r="CM1000" s="239"/>
      <c r="CN1000" s="239"/>
    </row>
    <row r="1001" spans="1:93" s="271" customFormat="1">
      <c r="A1001" s="5683"/>
      <c r="B1001" s="4561"/>
      <c r="C1001" s="5674"/>
      <c r="D1001" s="3811"/>
      <c r="E1001" s="5120"/>
      <c r="F1001" s="5120"/>
      <c r="G1001" s="3811"/>
      <c r="H1001" s="3811"/>
      <c r="I1001" s="3811"/>
      <c r="J1001" s="3811"/>
      <c r="K1001" s="3811"/>
      <c r="L1001" s="3811"/>
      <c r="M1001" s="3811"/>
      <c r="N1001" s="3811"/>
      <c r="O1001" s="3811"/>
      <c r="P1001" s="3811"/>
      <c r="Q1001" s="547"/>
      <c r="R1001" s="547"/>
      <c r="S1001" s="5120"/>
      <c r="T1001" s="5120"/>
      <c r="U1001" s="5120"/>
      <c r="V1001" s="5120"/>
      <c r="W1001" s="5120"/>
      <c r="X1001" s="5120"/>
      <c r="Y1001" s="5120"/>
      <c r="Z1001" s="5120"/>
      <c r="AA1001" s="5120"/>
      <c r="AB1001" s="5120"/>
      <c r="AC1001" s="5120"/>
      <c r="AD1001" s="3326" t="s">
        <v>2035</v>
      </c>
      <c r="AE1001" s="3093"/>
      <c r="AF1001" s="555" t="s">
        <v>857</v>
      </c>
      <c r="AG1001" s="555"/>
      <c r="AH1001" s="3256">
        <v>3991</v>
      </c>
      <c r="AI1001" s="550" t="s">
        <v>2137</v>
      </c>
      <c r="AJ1001" s="555" t="s">
        <v>379</v>
      </c>
      <c r="AK1001" s="3256" t="s">
        <v>2142</v>
      </c>
      <c r="AL1001" s="555" t="s">
        <v>380</v>
      </c>
      <c r="AM1001" s="555" t="s">
        <v>380</v>
      </c>
      <c r="AN1001" s="550" t="s">
        <v>858</v>
      </c>
      <c r="AO1001" s="550">
        <v>2</v>
      </c>
      <c r="AP1001" s="550" t="s">
        <v>859</v>
      </c>
      <c r="AQ1001" s="550">
        <v>2</v>
      </c>
      <c r="AR1001" s="550"/>
      <c r="AS1001" s="550"/>
      <c r="AT1001" s="550"/>
      <c r="AU1001" s="550"/>
      <c r="AV1001" s="860"/>
      <c r="AW1001" s="4561"/>
      <c r="AX1001" s="4561"/>
      <c r="AY1001" s="4561"/>
      <c r="AZ1001" s="239"/>
      <c r="BA1001" s="239"/>
      <c r="BB1001" s="239"/>
      <c r="BC1001" s="239"/>
      <c r="BD1001" s="239"/>
      <c r="BE1001" s="239"/>
      <c r="BF1001" s="239"/>
      <c r="BG1001" s="239"/>
      <c r="BH1001" s="239"/>
      <c r="BI1001" s="239"/>
      <c r="BJ1001" s="239"/>
      <c r="BK1001" s="239"/>
      <c r="BL1001" s="239"/>
      <c r="BM1001" s="239"/>
      <c r="BN1001" s="239"/>
      <c r="BO1001" s="239"/>
      <c r="BP1001" s="239"/>
      <c r="BQ1001" s="239"/>
      <c r="BR1001" s="239"/>
      <c r="BS1001" s="239"/>
      <c r="BT1001" s="239"/>
      <c r="BU1001" s="239"/>
      <c r="BV1001" s="239"/>
      <c r="BW1001" s="239"/>
      <c r="BX1001" s="239"/>
      <c r="BY1001" s="239"/>
      <c r="BZ1001" s="239"/>
      <c r="CA1001" s="239"/>
      <c r="CB1001" s="239"/>
      <c r="CC1001" s="239"/>
      <c r="CD1001" s="239"/>
      <c r="CE1001" s="239"/>
      <c r="CF1001" s="239"/>
      <c r="CG1001" s="239"/>
      <c r="CH1001" s="239"/>
      <c r="CI1001" s="239"/>
      <c r="CJ1001" s="239"/>
      <c r="CK1001" s="239"/>
      <c r="CL1001" s="239"/>
      <c r="CM1001" s="239"/>
      <c r="CN1001" s="239"/>
    </row>
    <row r="1002" spans="1:93" s="271" customFormat="1">
      <c r="A1002" s="5683"/>
      <c r="B1002" s="4559" t="s">
        <v>2463</v>
      </c>
      <c r="C1002" s="5672" t="s">
        <v>3835</v>
      </c>
      <c r="D1002" s="3806" t="s">
        <v>1035</v>
      </c>
      <c r="E1002" s="5123" t="s">
        <v>2138</v>
      </c>
      <c r="F1002" s="5123" t="s">
        <v>2309</v>
      </c>
      <c r="G1002" s="3806" t="s">
        <v>2028</v>
      </c>
      <c r="H1002" s="3806" t="s">
        <v>2028</v>
      </c>
      <c r="I1002" s="3806" t="s">
        <v>2029</v>
      </c>
      <c r="J1002" s="3806" t="s">
        <v>2029</v>
      </c>
      <c r="K1002" s="3806">
        <v>6</v>
      </c>
      <c r="L1002" s="3806">
        <v>0</v>
      </c>
      <c r="M1002" s="3806">
        <v>12</v>
      </c>
      <c r="N1002" s="3806">
        <v>6</v>
      </c>
      <c r="O1002" s="3806">
        <v>0</v>
      </c>
      <c r="P1002" s="3806">
        <v>12</v>
      </c>
      <c r="Q1002" s="545" t="s">
        <v>2140</v>
      </c>
      <c r="R1002" s="545" t="s">
        <v>2272</v>
      </c>
      <c r="S1002" s="5123">
        <v>386</v>
      </c>
      <c r="T1002" s="5123">
        <v>386</v>
      </c>
      <c r="U1002" s="5123">
        <v>4906</v>
      </c>
      <c r="V1002" s="5123">
        <v>128</v>
      </c>
      <c r="W1002" s="5123">
        <v>128</v>
      </c>
      <c r="X1002" s="5123">
        <v>640</v>
      </c>
      <c r="Y1002" s="5123">
        <v>1</v>
      </c>
      <c r="Z1002" s="5123">
        <v>1</v>
      </c>
      <c r="AA1002" s="5123" t="s">
        <v>2136</v>
      </c>
      <c r="AB1002" s="5123" t="s">
        <v>2136</v>
      </c>
      <c r="AC1002" s="5123" t="s">
        <v>2137</v>
      </c>
      <c r="AD1002" s="3326" t="s">
        <v>2035</v>
      </c>
      <c r="AE1002" s="3093"/>
      <c r="AF1002" s="555" t="s">
        <v>857</v>
      </c>
      <c r="AG1002" s="555"/>
      <c r="AH1002" s="3256">
        <v>270</v>
      </c>
      <c r="AI1002" s="550" t="s">
        <v>2137</v>
      </c>
      <c r="AJ1002" s="555" t="s">
        <v>854</v>
      </c>
      <c r="AK1002" s="3256" t="s">
        <v>2142</v>
      </c>
      <c r="AL1002" s="555" t="s">
        <v>1218</v>
      </c>
      <c r="AM1002" s="550" t="s">
        <v>1219</v>
      </c>
      <c r="AN1002" s="550" t="s">
        <v>858</v>
      </c>
      <c r="AO1002" s="550">
        <v>2</v>
      </c>
      <c r="AP1002" s="550" t="s">
        <v>859</v>
      </c>
      <c r="AQ1002" s="550">
        <v>2</v>
      </c>
      <c r="AR1002" s="550"/>
      <c r="AS1002" s="550"/>
      <c r="AT1002" s="550"/>
      <c r="AU1002" s="550"/>
      <c r="AV1002" s="860"/>
      <c r="AW1002" s="4559" t="s">
        <v>2451</v>
      </c>
      <c r="AX1002" s="4559" t="s">
        <v>2456</v>
      </c>
      <c r="AY1002" s="4559"/>
      <c r="AZ1002" s="239"/>
      <c r="BA1002" s="239"/>
      <c r="BB1002" s="239"/>
      <c r="BC1002" s="239"/>
      <c r="BD1002" s="239"/>
      <c r="BE1002" s="239"/>
      <c r="BF1002" s="239"/>
      <c r="BG1002" s="239"/>
      <c r="BH1002" s="239"/>
      <c r="BI1002" s="239"/>
      <c r="BJ1002" s="239"/>
      <c r="BK1002" s="239"/>
      <c r="BL1002" s="239"/>
      <c r="BM1002" s="239"/>
      <c r="BN1002" s="239"/>
      <c r="BO1002" s="239"/>
      <c r="BP1002" s="239"/>
      <c r="BQ1002" s="239"/>
      <c r="BR1002" s="239"/>
      <c r="BS1002" s="239"/>
      <c r="BT1002" s="239"/>
      <c r="BU1002" s="239"/>
      <c r="BV1002" s="239"/>
      <c r="BW1002" s="239"/>
      <c r="BX1002" s="239"/>
      <c r="BY1002" s="239"/>
      <c r="BZ1002" s="239"/>
      <c r="CA1002" s="239"/>
      <c r="CB1002" s="239"/>
      <c r="CC1002" s="239"/>
      <c r="CD1002" s="239"/>
      <c r="CE1002" s="239"/>
      <c r="CF1002" s="239"/>
      <c r="CG1002" s="239"/>
      <c r="CH1002" s="239"/>
      <c r="CI1002" s="239"/>
      <c r="CJ1002" s="239"/>
      <c r="CK1002" s="239"/>
      <c r="CL1002" s="239"/>
      <c r="CM1002" s="239"/>
      <c r="CN1002" s="239"/>
    </row>
    <row r="1003" spans="1:93" s="271" customFormat="1">
      <c r="A1003" s="5683"/>
      <c r="B1003" s="4561"/>
      <c r="C1003" s="5674"/>
      <c r="D1003" s="3811"/>
      <c r="E1003" s="5120"/>
      <c r="F1003" s="5120"/>
      <c r="G1003" s="3811"/>
      <c r="H1003" s="3811"/>
      <c r="I1003" s="3811"/>
      <c r="J1003" s="3811"/>
      <c r="K1003" s="3811"/>
      <c r="L1003" s="3811"/>
      <c r="M1003" s="3811"/>
      <c r="N1003" s="3811"/>
      <c r="O1003" s="3811"/>
      <c r="P1003" s="3811"/>
      <c r="Q1003" s="547"/>
      <c r="R1003" s="547"/>
      <c r="S1003" s="5120"/>
      <c r="T1003" s="5120"/>
      <c r="U1003" s="5120"/>
      <c r="V1003" s="5120"/>
      <c r="W1003" s="5120"/>
      <c r="X1003" s="5120"/>
      <c r="Y1003" s="5120"/>
      <c r="Z1003" s="5120"/>
      <c r="AA1003" s="5120"/>
      <c r="AB1003" s="5120"/>
      <c r="AC1003" s="5120"/>
      <c r="AD1003" s="3326" t="s">
        <v>2035</v>
      </c>
      <c r="AE1003" s="3093"/>
      <c r="AF1003" s="555" t="s">
        <v>857</v>
      </c>
      <c r="AG1003" s="555"/>
      <c r="AH1003" s="3256">
        <v>3991</v>
      </c>
      <c r="AI1003" s="550" t="s">
        <v>2137</v>
      </c>
      <c r="AJ1003" s="555" t="s">
        <v>379</v>
      </c>
      <c r="AK1003" s="3256" t="s">
        <v>2142</v>
      </c>
      <c r="AL1003" s="555" t="s">
        <v>380</v>
      </c>
      <c r="AM1003" s="555" t="s">
        <v>380</v>
      </c>
      <c r="AN1003" s="550" t="s">
        <v>858</v>
      </c>
      <c r="AO1003" s="550">
        <v>2</v>
      </c>
      <c r="AP1003" s="550" t="s">
        <v>859</v>
      </c>
      <c r="AQ1003" s="550">
        <v>2</v>
      </c>
      <c r="AR1003" s="550"/>
      <c r="AS1003" s="550"/>
      <c r="AT1003" s="550"/>
      <c r="AU1003" s="550"/>
      <c r="AV1003" s="860"/>
      <c r="AW1003" s="4561"/>
      <c r="AX1003" s="4561"/>
      <c r="AY1003" s="4561"/>
      <c r="AZ1003" s="239"/>
      <c r="BA1003" s="239"/>
      <c r="BB1003" s="239"/>
      <c r="BC1003" s="239"/>
      <c r="BD1003" s="239"/>
      <c r="BE1003" s="239"/>
      <c r="BF1003" s="239"/>
      <c r="BG1003" s="239"/>
      <c r="BH1003" s="239"/>
      <c r="BI1003" s="239"/>
      <c r="BJ1003" s="239"/>
      <c r="BK1003" s="239"/>
      <c r="BL1003" s="239"/>
      <c r="BM1003" s="239"/>
      <c r="BN1003" s="239"/>
      <c r="BO1003" s="239"/>
      <c r="BP1003" s="239"/>
      <c r="BQ1003" s="239"/>
      <c r="BR1003" s="239"/>
      <c r="BS1003" s="239"/>
      <c r="BT1003" s="239"/>
      <c r="BU1003" s="239"/>
      <c r="BV1003" s="239"/>
      <c r="BW1003" s="239"/>
      <c r="BX1003" s="239"/>
      <c r="BY1003" s="239"/>
      <c r="BZ1003" s="239"/>
      <c r="CA1003" s="239"/>
      <c r="CB1003" s="239"/>
      <c r="CC1003" s="239"/>
      <c r="CD1003" s="239"/>
      <c r="CE1003" s="239"/>
      <c r="CF1003" s="239"/>
      <c r="CG1003" s="239"/>
      <c r="CH1003" s="239"/>
      <c r="CI1003" s="239"/>
      <c r="CJ1003" s="239"/>
      <c r="CK1003" s="239"/>
      <c r="CL1003" s="239"/>
      <c r="CM1003" s="239"/>
      <c r="CN1003" s="239"/>
    </row>
    <row r="1004" spans="1:93" s="271" customFormat="1">
      <c r="A1004" s="5683"/>
      <c r="B1004" s="4559" t="s">
        <v>2463</v>
      </c>
      <c r="C1004" s="5672" t="s">
        <v>3707</v>
      </c>
      <c r="D1004" s="3806" t="s">
        <v>1036</v>
      </c>
      <c r="E1004" s="5123" t="s">
        <v>2144</v>
      </c>
      <c r="F1004" s="5123" t="s">
        <v>2310</v>
      </c>
      <c r="G1004" s="3806" t="s">
        <v>2028</v>
      </c>
      <c r="H1004" s="3806" t="s">
        <v>2028</v>
      </c>
      <c r="I1004" s="3806" t="s">
        <v>2029</v>
      </c>
      <c r="J1004" s="3806" t="s">
        <v>2029</v>
      </c>
      <c r="K1004" s="3806">
        <v>6</v>
      </c>
      <c r="L1004" s="3806">
        <v>0</v>
      </c>
      <c r="M1004" s="3806">
        <v>31</v>
      </c>
      <c r="N1004" s="3806">
        <v>6</v>
      </c>
      <c r="O1004" s="3806">
        <v>0</v>
      </c>
      <c r="P1004" s="3806">
        <v>31</v>
      </c>
      <c r="Q1004" s="545" t="s">
        <v>2140</v>
      </c>
      <c r="R1004" s="545" t="s">
        <v>2272</v>
      </c>
      <c r="S1004" s="5123">
        <v>4908</v>
      </c>
      <c r="T1004" s="5123">
        <v>4908</v>
      </c>
      <c r="U1004" s="5123">
        <v>12286</v>
      </c>
      <c r="V1004" s="5123">
        <v>256</v>
      </c>
      <c r="W1004" s="5123">
        <v>256</v>
      </c>
      <c r="X1004" s="5123">
        <v>790</v>
      </c>
      <c r="Y1004" s="5123">
        <v>4</v>
      </c>
      <c r="Z1004" s="5123">
        <v>2</v>
      </c>
      <c r="AA1004" s="5123" t="s">
        <v>2032</v>
      </c>
      <c r="AB1004" s="5123" t="s">
        <v>2033</v>
      </c>
      <c r="AC1004" s="5123" t="s">
        <v>2137</v>
      </c>
      <c r="AD1004" s="3326" t="s">
        <v>2035</v>
      </c>
      <c r="AE1004" s="3093"/>
      <c r="AF1004" s="555" t="s">
        <v>857</v>
      </c>
      <c r="AG1004" s="555"/>
      <c r="AH1004" s="3256">
        <v>270</v>
      </c>
      <c r="AI1004" s="550" t="s">
        <v>2137</v>
      </c>
      <c r="AJ1004" s="555" t="s">
        <v>854</v>
      </c>
      <c r="AK1004" s="3256" t="s">
        <v>2142</v>
      </c>
      <c r="AL1004" s="555" t="s">
        <v>1135</v>
      </c>
      <c r="AM1004" s="550" t="s">
        <v>1134</v>
      </c>
      <c r="AN1004" s="550" t="s">
        <v>858</v>
      </c>
      <c r="AO1004" s="550">
        <v>2</v>
      </c>
      <c r="AP1004" s="550" t="s">
        <v>859</v>
      </c>
      <c r="AQ1004" s="550">
        <v>2</v>
      </c>
      <c r="AR1004" s="550"/>
      <c r="AS1004" s="550"/>
      <c r="AT1004" s="550"/>
      <c r="AU1004" s="550"/>
      <c r="AV1004" s="860"/>
      <c r="AW1004" s="4559" t="s">
        <v>2466</v>
      </c>
      <c r="AX1004" s="4559" t="s">
        <v>2456</v>
      </c>
      <c r="AY1004" s="4559"/>
      <c r="AZ1004" s="239"/>
      <c r="BA1004" s="239"/>
      <c r="BB1004" s="239"/>
      <c r="BC1004" s="239"/>
      <c r="BD1004" s="239"/>
      <c r="BE1004" s="239"/>
      <c r="BF1004" s="239"/>
      <c r="BG1004" s="239"/>
      <c r="BH1004" s="239"/>
      <c r="BI1004" s="239"/>
      <c r="BJ1004" s="239"/>
      <c r="BK1004" s="239"/>
      <c r="BL1004" s="239"/>
      <c r="BM1004" s="239"/>
      <c r="BN1004" s="239"/>
      <c r="BO1004" s="239"/>
      <c r="BP1004" s="239"/>
      <c r="BQ1004" s="239"/>
      <c r="BR1004" s="239"/>
      <c r="BS1004" s="239"/>
      <c r="BT1004" s="239"/>
      <c r="BU1004" s="239"/>
      <c r="BV1004" s="239"/>
      <c r="BW1004" s="239"/>
      <c r="BX1004" s="239"/>
      <c r="BY1004" s="239"/>
      <c r="BZ1004" s="239"/>
      <c r="CA1004" s="239"/>
      <c r="CB1004" s="239"/>
      <c r="CC1004" s="239"/>
      <c r="CD1004" s="239"/>
      <c r="CE1004" s="239"/>
      <c r="CF1004" s="239"/>
      <c r="CG1004" s="239"/>
      <c r="CH1004" s="239"/>
      <c r="CI1004" s="239"/>
      <c r="CJ1004" s="239"/>
      <c r="CK1004" s="239"/>
      <c r="CL1004" s="239"/>
      <c r="CM1004" s="239"/>
      <c r="CN1004" s="239"/>
    </row>
    <row r="1005" spans="1:93" s="271" customFormat="1">
      <c r="A1005" s="5683"/>
      <c r="B1005" s="4561"/>
      <c r="C1005" s="5674"/>
      <c r="D1005" s="3811"/>
      <c r="E1005" s="5120"/>
      <c r="F1005" s="5120"/>
      <c r="G1005" s="3811"/>
      <c r="H1005" s="3811"/>
      <c r="I1005" s="3811"/>
      <c r="J1005" s="3811"/>
      <c r="K1005" s="3811"/>
      <c r="L1005" s="3811"/>
      <c r="M1005" s="3811"/>
      <c r="N1005" s="3811"/>
      <c r="O1005" s="3811"/>
      <c r="P1005" s="3811"/>
      <c r="Q1005" s="547"/>
      <c r="R1005" s="547"/>
      <c r="S1005" s="5120"/>
      <c r="T1005" s="5120"/>
      <c r="U1005" s="5120"/>
      <c r="V1005" s="5120"/>
      <c r="W1005" s="5120"/>
      <c r="X1005" s="5120"/>
      <c r="Y1005" s="5120"/>
      <c r="Z1005" s="5120"/>
      <c r="AA1005" s="5120"/>
      <c r="AB1005" s="5120"/>
      <c r="AC1005" s="5120"/>
      <c r="AD1005" s="3326" t="s">
        <v>2035</v>
      </c>
      <c r="AE1005" s="3093"/>
      <c r="AF1005" s="555" t="s">
        <v>857</v>
      </c>
      <c r="AG1005" s="555"/>
      <c r="AH1005" s="3256">
        <v>3991</v>
      </c>
      <c r="AI1005" s="550" t="s">
        <v>2137</v>
      </c>
      <c r="AJ1005" s="555" t="s">
        <v>379</v>
      </c>
      <c r="AK1005" s="3256" t="s">
        <v>2142</v>
      </c>
      <c r="AL1005" s="555" t="s">
        <v>380</v>
      </c>
      <c r="AM1005" s="555" t="s">
        <v>380</v>
      </c>
      <c r="AN1005" s="550" t="s">
        <v>858</v>
      </c>
      <c r="AO1005" s="550">
        <v>2</v>
      </c>
      <c r="AP1005" s="550" t="s">
        <v>859</v>
      </c>
      <c r="AQ1005" s="550">
        <v>2</v>
      </c>
      <c r="AR1005" s="550"/>
      <c r="AS1005" s="550"/>
      <c r="AT1005" s="550"/>
      <c r="AU1005" s="550"/>
      <c r="AV1005" s="860"/>
      <c r="AW1005" s="4561"/>
      <c r="AX1005" s="4561"/>
      <c r="AY1005" s="4561"/>
      <c r="AZ1005" s="239"/>
      <c r="BA1005" s="239"/>
      <c r="BB1005" s="239"/>
      <c r="BC1005" s="239"/>
      <c r="BD1005" s="239"/>
      <c r="BE1005" s="239"/>
      <c r="BF1005" s="239"/>
      <c r="BG1005" s="239"/>
      <c r="BH1005" s="239"/>
      <c r="BI1005" s="239"/>
      <c r="BJ1005" s="239"/>
      <c r="BK1005" s="239"/>
      <c r="BL1005" s="239"/>
      <c r="BM1005" s="239"/>
      <c r="BN1005" s="239"/>
      <c r="BO1005" s="239"/>
      <c r="BP1005" s="239"/>
      <c r="BQ1005" s="239"/>
      <c r="BR1005" s="239"/>
      <c r="BS1005" s="239"/>
      <c r="BT1005" s="239"/>
      <c r="BU1005" s="239"/>
      <c r="BV1005" s="239"/>
      <c r="BW1005" s="239"/>
      <c r="BX1005" s="239"/>
      <c r="BY1005" s="239"/>
      <c r="BZ1005" s="239"/>
      <c r="CA1005" s="239"/>
      <c r="CB1005" s="239"/>
      <c r="CC1005" s="239"/>
      <c r="CD1005" s="239"/>
      <c r="CE1005" s="239"/>
      <c r="CF1005" s="239"/>
      <c r="CG1005" s="239"/>
      <c r="CH1005" s="239"/>
      <c r="CI1005" s="239"/>
      <c r="CJ1005" s="239"/>
      <c r="CK1005" s="239"/>
      <c r="CL1005" s="239"/>
      <c r="CM1005" s="239"/>
      <c r="CN1005" s="239"/>
    </row>
    <row r="1006" spans="1:93" s="271" customFormat="1">
      <c r="A1006" s="5683"/>
      <c r="B1006" s="4559" t="s">
        <v>2463</v>
      </c>
      <c r="C1006" s="5672" t="s">
        <v>3708</v>
      </c>
      <c r="D1006" s="3806" t="s">
        <v>1037</v>
      </c>
      <c r="E1006" s="5123" t="s">
        <v>2144</v>
      </c>
      <c r="F1006" s="5123" t="s">
        <v>2311</v>
      </c>
      <c r="G1006" s="3806" t="s">
        <v>2028</v>
      </c>
      <c r="H1006" s="3806" t="s">
        <v>2028</v>
      </c>
      <c r="I1006" s="3806" t="s">
        <v>2029</v>
      </c>
      <c r="J1006" s="3806" t="s">
        <v>2029</v>
      </c>
      <c r="K1006" s="3806">
        <v>6</v>
      </c>
      <c r="L1006" s="3806">
        <v>0</v>
      </c>
      <c r="M1006" s="3806">
        <v>31</v>
      </c>
      <c r="N1006" s="3806">
        <v>6</v>
      </c>
      <c r="O1006" s="3806">
        <v>0</v>
      </c>
      <c r="P1006" s="3806">
        <v>31</v>
      </c>
      <c r="Q1006" s="545" t="s">
        <v>2140</v>
      </c>
      <c r="R1006" s="545" t="s">
        <v>2272</v>
      </c>
      <c r="S1006" s="5123">
        <v>12288</v>
      </c>
      <c r="T1006" s="5123">
        <v>12288</v>
      </c>
      <c r="U1006" s="5123">
        <v>23712</v>
      </c>
      <c r="V1006" s="5123">
        <v>512</v>
      </c>
      <c r="W1006" s="5123">
        <v>512</v>
      </c>
      <c r="X1006" s="5123">
        <v>912</v>
      </c>
      <c r="Y1006" s="5123">
        <v>4</v>
      </c>
      <c r="Z1006" s="5123">
        <v>2</v>
      </c>
      <c r="AA1006" s="5123" t="s">
        <v>2032</v>
      </c>
      <c r="AB1006" s="5123" t="s">
        <v>2033</v>
      </c>
      <c r="AC1006" s="5123" t="s">
        <v>2137</v>
      </c>
      <c r="AD1006" s="3326" t="s">
        <v>2035</v>
      </c>
      <c r="AE1006" s="3093"/>
      <c r="AF1006" s="555" t="s">
        <v>857</v>
      </c>
      <c r="AG1006" s="555"/>
      <c r="AH1006" s="3256">
        <v>270</v>
      </c>
      <c r="AI1006" s="550" t="s">
        <v>2137</v>
      </c>
      <c r="AJ1006" s="555" t="s">
        <v>854</v>
      </c>
      <c r="AK1006" s="3256" t="s">
        <v>2142</v>
      </c>
      <c r="AL1006" s="555" t="s">
        <v>866</v>
      </c>
      <c r="AM1006" s="550" t="s">
        <v>867</v>
      </c>
      <c r="AN1006" s="550" t="s">
        <v>858</v>
      </c>
      <c r="AO1006" s="550">
        <v>2</v>
      </c>
      <c r="AP1006" s="550" t="s">
        <v>859</v>
      </c>
      <c r="AQ1006" s="550">
        <v>2</v>
      </c>
      <c r="AR1006" s="550"/>
      <c r="AS1006" s="550"/>
      <c r="AT1006" s="550"/>
      <c r="AU1006" s="550"/>
      <c r="AV1006" s="860"/>
      <c r="AW1006" s="4559" t="s">
        <v>2468</v>
      </c>
      <c r="AX1006" s="4559" t="s">
        <v>2456</v>
      </c>
      <c r="AY1006" s="4559"/>
      <c r="AZ1006" s="239"/>
      <c r="BA1006" s="239"/>
      <c r="BB1006" s="239"/>
      <c r="BC1006" s="239"/>
      <c r="BD1006" s="239"/>
      <c r="BE1006" s="239"/>
      <c r="BF1006" s="239"/>
      <c r="BG1006" s="239"/>
      <c r="BH1006" s="239"/>
      <c r="BI1006" s="239"/>
      <c r="BJ1006" s="239"/>
      <c r="BK1006" s="239"/>
      <c r="BL1006" s="239"/>
      <c r="BM1006" s="239"/>
      <c r="BN1006" s="239"/>
      <c r="BO1006" s="239"/>
      <c r="BP1006" s="239"/>
      <c r="BQ1006" s="239"/>
      <c r="BR1006" s="239"/>
      <c r="BS1006" s="239"/>
      <c r="BT1006" s="239"/>
      <c r="BU1006" s="239"/>
      <c r="BV1006" s="239"/>
      <c r="BW1006" s="239"/>
      <c r="BX1006" s="239"/>
      <c r="BY1006" s="239"/>
      <c r="BZ1006" s="239"/>
      <c r="CA1006" s="239"/>
      <c r="CB1006" s="239"/>
      <c r="CC1006" s="239"/>
      <c r="CD1006" s="239"/>
      <c r="CE1006" s="239"/>
      <c r="CF1006" s="239"/>
      <c r="CG1006" s="239"/>
      <c r="CH1006" s="239"/>
      <c r="CI1006" s="239"/>
      <c r="CJ1006" s="239"/>
      <c r="CK1006" s="239"/>
      <c r="CL1006" s="239"/>
      <c r="CM1006" s="239"/>
      <c r="CN1006" s="239"/>
    </row>
    <row r="1007" spans="1:93" s="271" customFormat="1">
      <c r="A1007" s="5684"/>
      <c r="B1007" s="4561"/>
      <c r="C1007" s="5674"/>
      <c r="D1007" s="3811"/>
      <c r="E1007" s="5120"/>
      <c r="F1007" s="5120"/>
      <c r="G1007" s="3811"/>
      <c r="H1007" s="3811"/>
      <c r="I1007" s="3811"/>
      <c r="J1007" s="3811"/>
      <c r="K1007" s="3811"/>
      <c r="L1007" s="3811"/>
      <c r="M1007" s="3811"/>
      <c r="N1007" s="3811"/>
      <c r="O1007" s="3811"/>
      <c r="P1007" s="3811"/>
      <c r="Q1007" s="547"/>
      <c r="R1007" s="547"/>
      <c r="S1007" s="5120"/>
      <c r="T1007" s="5120"/>
      <c r="U1007" s="5120"/>
      <c r="V1007" s="5120"/>
      <c r="W1007" s="5120"/>
      <c r="X1007" s="5120"/>
      <c r="Y1007" s="5120"/>
      <c r="Z1007" s="5120"/>
      <c r="AA1007" s="5120"/>
      <c r="AB1007" s="5120"/>
      <c r="AC1007" s="5120"/>
      <c r="AD1007" s="3321" t="s">
        <v>2035</v>
      </c>
      <c r="AE1007" s="3086"/>
      <c r="AF1007" s="543" t="s">
        <v>857</v>
      </c>
      <c r="AG1007" s="543"/>
      <c r="AH1007" s="3236">
        <v>3991</v>
      </c>
      <c r="AI1007" s="545" t="s">
        <v>2137</v>
      </c>
      <c r="AJ1007" s="543" t="s">
        <v>379</v>
      </c>
      <c r="AK1007" s="3256" t="s">
        <v>2142</v>
      </c>
      <c r="AL1007" s="543" t="s">
        <v>380</v>
      </c>
      <c r="AM1007" s="543" t="s">
        <v>380</v>
      </c>
      <c r="AN1007" s="545" t="s">
        <v>858</v>
      </c>
      <c r="AO1007" s="550">
        <v>2</v>
      </c>
      <c r="AP1007" s="545" t="s">
        <v>859</v>
      </c>
      <c r="AQ1007" s="550">
        <v>2</v>
      </c>
      <c r="AR1007" s="545"/>
      <c r="AS1007" s="545"/>
      <c r="AT1007" s="545"/>
      <c r="AU1007" s="545"/>
      <c r="AV1007" s="2990"/>
      <c r="AW1007" s="4561"/>
      <c r="AX1007" s="4561"/>
      <c r="AY1007" s="4561"/>
      <c r="AZ1007" s="239"/>
      <c r="BA1007" s="239"/>
      <c r="BB1007" s="239"/>
      <c r="BC1007" s="239"/>
      <c r="BD1007" s="239"/>
      <c r="BE1007" s="239"/>
      <c r="BF1007" s="239"/>
      <c r="BG1007" s="239"/>
      <c r="BH1007" s="239"/>
      <c r="BI1007" s="239"/>
      <c r="BJ1007" s="239"/>
      <c r="BK1007" s="239"/>
      <c r="BL1007" s="239"/>
      <c r="BM1007" s="239"/>
      <c r="BN1007" s="239"/>
      <c r="BO1007" s="239"/>
      <c r="BP1007" s="239"/>
      <c r="BQ1007" s="239"/>
      <c r="BR1007" s="239"/>
      <c r="BS1007" s="239"/>
      <c r="BT1007" s="239"/>
      <c r="BU1007" s="239"/>
      <c r="BV1007" s="239"/>
      <c r="BW1007" s="239"/>
      <c r="BX1007" s="239"/>
      <c r="BY1007" s="239"/>
      <c r="BZ1007" s="239"/>
      <c r="CA1007" s="239"/>
      <c r="CB1007" s="239"/>
      <c r="CC1007" s="239"/>
      <c r="CD1007" s="239"/>
      <c r="CE1007" s="239"/>
      <c r="CF1007" s="239"/>
      <c r="CG1007" s="239"/>
      <c r="CH1007" s="239"/>
      <c r="CI1007" s="239"/>
      <c r="CJ1007" s="239"/>
      <c r="CK1007" s="239"/>
      <c r="CL1007" s="239"/>
      <c r="CM1007" s="239"/>
      <c r="CN1007" s="239"/>
    </row>
    <row r="1008" spans="1:93" s="271" customFormat="1">
      <c r="A1008" s="5693" t="s">
        <v>4085</v>
      </c>
      <c r="B1008" s="4559" t="s">
        <v>2463</v>
      </c>
      <c r="C1008" s="5672" t="s">
        <v>3776</v>
      </c>
      <c r="D1008" s="3806" t="s">
        <v>990</v>
      </c>
      <c r="E1008" s="5123" t="s">
        <v>2138</v>
      </c>
      <c r="F1008" s="5123" t="s">
        <v>2312</v>
      </c>
      <c r="G1008" s="3806" t="s">
        <v>2028</v>
      </c>
      <c r="H1008" s="3806" t="s">
        <v>2028</v>
      </c>
      <c r="I1008" s="3806" t="s">
        <v>2029</v>
      </c>
      <c r="J1008" s="3806" t="s">
        <v>2029</v>
      </c>
      <c r="K1008" s="3806">
        <v>6</v>
      </c>
      <c r="L1008" s="3806">
        <v>0</v>
      </c>
      <c r="M1008" s="3806">
        <v>12</v>
      </c>
      <c r="N1008" s="3806">
        <v>6</v>
      </c>
      <c r="O1008" s="3806">
        <v>0</v>
      </c>
      <c r="P1008" s="3806">
        <v>12</v>
      </c>
      <c r="Q1008" s="545" t="s">
        <v>2140</v>
      </c>
      <c r="R1008" s="545" t="s">
        <v>2272</v>
      </c>
      <c r="S1008" s="5123">
        <v>512</v>
      </c>
      <c r="T1008" s="5123">
        <v>512</v>
      </c>
      <c r="U1008" s="5123">
        <v>1024</v>
      </c>
      <c r="V1008" s="5123">
        <v>384</v>
      </c>
      <c r="W1008" s="5123">
        <v>384</v>
      </c>
      <c r="X1008" s="5123">
        <v>768</v>
      </c>
      <c r="Y1008" s="5123">
        <v>1</v>
      </c>
      <c r="Z1008" s="5123">
        <v>1</v>
      </c>
      <c r="AA1008" s="5123" t="s">
        <v>2136</v>
      </c>
      <c r="AB1008" s="5123" t="s">
        <v>2136</v>
      </c>
      <c r="AC1008" s="5123" t="s">
        <v>2137</v>
      </c>
      <c r="AD1008" s="3326" t="s">
        <v>2035</v>
      </c>
      <c r="AE1008" s="3093"/>
      <c r="AF1008" s="555" t="s">
        <v>857</v>
      </c>
      <c r="AG1008" s="543"/>
      <c r="AH1008" s="3256">
        <v>270</v>
      </c>
      <c r="AI1008" s="550" t="s">
        <v>2137</v>
      </c>
      <c r="AJ1008" s="555" t="s">
        <v>854</v>
      </c>
      <c r="AK1008" s="3256" t="s">
        <v>2142</v>
      </c>
      <c r="AL1008" s="122" t="s">
        <v>167</v>
      </c>
      <c r="AM1008" s="550" t="s">
        <v>856</v>
      </c>
      <c r="AN1008" s="550" t="s">
        <v>858</v>
      </c>
      <c r="AO1008" s="550">
        <v>2</v>
      </c>
      <c r="AP1008" s="550" t="s">
        <v>859</v>
      </c>
      <c r="AQ1008" s="550">
        <v>2</v>
      </c>
      <c r="AR1008" s="545"/>
      <c r="AS1008" s="545"/>
      <c r="AT1008" s="545"/>
      <c r="AU1008" s="545"/>
      <c r="AV1008" s="2990"/>
      <c r="AW1008" s="4559" t="s">
        <v>2451</v>
      </c>
      <c r="AX1008" s="4559" t="s">
        <v>2456</v>
      </c>
      <c r="AY1008" s="4559"/>
      <c r="AZ1008" s="239"/>
      <c r="BA1008" s="239"/>
      <c r="BB1008" s="239"/>
      <c r="BC1008" s="239"/>
      <c r="BD1008" s="239"/>
      <c r="BE1008" s="239"/>
      <c r="BF1008" s="239"/>
      <c r="BG1008" s="239"/>
      <c r="BH1008" s="239"/>
      <c r="BI1008" s="239"/>
      <c r="BJ1008" s="239"/>
      <c r="BK1008" s="239"/>
      <c r="BL1008" s="239"/>
      <c r="BM1008" s="239"/>
      <c r="BN1008" s="239"/>
      <c r="BO1008" s="239"/>
      <c r="BP1008" s="239"/>
      <c r="BQ1008" s="239"/>
      <c r="BR1008" s="239"/>
      <c r="BS1008" s="239"/>
      <c r="BT1008" s="239"/>
      <c r="BU1008" s="239"/>
      <c r="BV1008" s="239"/>
      <c r="BW1008" s="239"/>
      <c r="BX1008" s="239"/>
      <c r="BY1008" s="239"/>
      <c r="BZ1008" s="239"/>
      <c r="CA1008" s="239"/>
      <c r="CB1008" s="239"/>
      <c r="CC1008" s="239"/>
      <c r="CD1008" s="239"/>
      <c r="CE1008" s="239"/>
      <c r="CF1008" s="239"/>
      <c r="CG1008" s="239"/>
      <c r="CH1008" s="239"/>
      <c r="CI1008" s="239"/>
      <c r="CJ1008" s="239"/>
      <c r="CK1008" s="239"/>
      <c r="CL1008" s="239"/>
      <c r="CM1008" s="239"/>
      <c r="CN1008" s="239"/>
    </row>
    <row r="1009" spans="1:93" s="271" customFormat="1">
      <c r="A1009" s="5683"/>
      <c r="B1009" s="4560"/>
      <c r="C1009" s="5673"/>
      <c r="D1009" s="3807"/>
      <c r="E1009" s="5119"/>
      <c r="F1009" s="5119"/>
      <c r="G1009" s="3807"/>
      <c r="H1009" s="3807"/>
      <c r="I1009" s="3807"/>
      <c r="J1009" s="3807"/>
      <c r="K1009" s="3807"/>
      <c r="L1009" s="3807"/>
      <c r="M1009" s="3807"/>
      <c r="N1009" s="3807"/>
      <c r="O1009" s="3807"/>
      <c r="P1009" s="3807"/>
      <c r="Q1009" s="546"/>
      <c r="R1009" s="546"/>
      <c r="S1009" s="5119"/>
      <c r="T1009" s="5119"/>
      <c r="U1009" s="5119"/>
      <c r="V1009" s="5119"/>
      <c r="W1009" s="5119"/>
      <c r="X1009" s="5119"/>
      <c r="Y1009" s="5119"/>
      <c r="Z1009" s="5119"/>
      <c r="AA1009" s="5119"/>
      <c r="AB1009" s="5119"/>
      <c r="AC1009" s="5119"/>
      <c r="AD1009" s="3326" t="s">
        <v>2035</v>
      </c>
      <c r="AE1009" s="3093"/>
      <c r="AF1009" s="555" t="s">
        <v>857</v>
      </c>
      <c r="AG1009" s="543"/>
      <c r="AH1009" s="3256">
        <v>3998</v>
      </c>
      <c r="AI1009" s="550" t="s">
        <v>2137</v>
      </c>
      <c r="AJ1009" s="555" t="s">
        <v>868</v>
      </c>
      <c r="AK1009" s="3256" t="s">
        <v>2142</v>
      </c>
      <c r="AL1009" s="555" t="s">
        <v>869</v>
      </c>
      <c r="AM1009" s="555" t="s">
        <v>869</v>
      </c>
      <c r="AN1009" s="550" t="s">
        <v>858</v>
      </c>
      <c r="AO1009" s="550">
        <v>5</v>
      </c>
      <c r="AP1009" s="550" t="s">
        <v>859</v>
      </c>
      <c r="AQ1009" s="550">
        <v>5</v>
      </c>
      <c r="AR1009" s="545"/>
      <c r="AS1009" s="545"/>
      <c r="AT1009" s="545"/>
      <c r="AU1009" s="545"/>
      <c r="AV1009" s="2990"/>
      <c r="AW1009" s="4560"/>
      <c r="AX1009" s="4560"/>
      <c r="AY1009" s="4560"/>
      <c r="AZ1009" s="239"/>
      <c r="BA1009" s="239"/>
      <c r="BB1009" s="239"/>
      <c r="BC1009" s="239"/>
      <c r="BD1009" s="239"/>
      <c r="BE1009" s="239"/>
      <c r="BF1009" s="239"/>
      <c r="BG1009" s="239"/>
      <c r="BH1009" s="239"/>
      <c r="BI1009" s="239"/>
      <c r="BJ1009" s="239"/>
      <c r="BK1009" s="239"/>
      <c r="BL1009" s="239"/>
      <c r="BM1009" s="239"/>
      <c r="BN1009" s="239"/>
      <c r="BO1009" s="239"/>
      <c r="BP1009" s="239"/>
      <c r="BQ1009" s="239"/>
      <c r="BR1009" s="239"/>
      <c r="BS1009" s="239"/>
      <c r="BT1009" s="239"/>
      <c r="BU1009" s="239"/>
      <c r="BV1009" s="239"/>
      <c r="BW1009" s="239"/>
      <c r="BX1009" s="239"/>
      <c r="BY1009" s="239"/>
      <c r="BZ1009" s="239"/>
      <c r="CA1009" s="239"/>
      <c r="CB1009" s="239"/>
      <c r="CC1009" s="239"/>
      <c r="CD1009" s="239"/>
      <c r="CE1009" s="239"/>
      <c r="CF1009" s="239"/>
      <c r="CG1009" s="239"/>
      <c r="CH1009" s="239"/>
      <c r="CI1009" s="239"/>
      <c r="CJ1009" s="239"/>
      <c r="CK1009" s="239"/>
      <c r="CL1009" s="239"/>
      <c r="CM1009" s="239"/>
      <c r="CN1009" s="239"/>
    </row>
    <row r="1010" spans="1:93" s="271" customFormat="1">
      <c r="A1010" s="5683"/>
      <c r="B1010" s="4561"/>
      <c r="C1010" s="5674"/>
      <c r="D1010" s="3811"/>
      <c r="E1010" s="5120"/>
      <c r="F1010" s="5120"/>
      <c r="G1010" s="3811"/>
      <c r="H1010" s="3811"/>
      <c r="I1010" s="3811"/>
      <c r="J1010" s="3811"/>
      <c r="K1010" s="3811"/>
      <c r="L1010" s="3811"/>
      <c r="M1010" s="3811"/>
      <c r="N1010" s="3811"/>
      <c r="O1010" s="3811"/>
      <c r="P1010" s="3811"/>
      <c r="Q1010" s="547"/>
      <c r="R1010" s="547"/>
      <c r="S1010" s="5120"/>
      <c r="T1010" s="5120"/>
      <c r="U1010" s="5120"/>
      <c r="V1010" s="5120"/>
      <c r="W1010" s="5120"/>
      <c r="X1010" s="5120"/>
      <c r="Y1010" s="5120"/>
      <c r="Z1010" s="5120"/>
      <c r="AA1010" s="5120"/>
      <c r="AB1010" s="5120"/>
      <c r="AC1010" s="5120"/>
      <c r="AD1010" s="3326" t="s">
        <v>2035</v>
      </c>
      <c r="AE1010" s="3093"/>
      <c r="AF1010" s="555" t="s">
        <v>857</v>
      </c>
      <c r="AG1010" s="543"/>
      <c r="AH1010" s="3256">
        <v>3991</v>
      </c>
      <c r="AI1010" s="550" t="s">
        <v>2137</v>
      </c>
      <c r="AJ1010" s="555" t="s">
        <v>379</v>
      </c>
      <c r="AK1010" s="3256" t="s">
        <v>2142</v>
      </c>
      <c r="AL1010" s="555" t="s">
        <v>380</v>
      </c>
      <c r="AM1010" s="555" t="s">
        <v>380</v>
      </c>
      <c r="AN1010" s="550" t="s">
        <v>858</v>
      </c>
      <c r="AO1010" s="550">
        <v>2</v>
      </c>
      <c r="AP1010" s="550" t="s">
        <v>859</v>
      </c>
      <c r="AQ1010" s="550">
        <v>2</v>
      </c>
      <c r="AR1010" s="545"/>
      <c r="AS1010" s="545"/>
      <c r="AT1010" s="545"/>
      <c r="AU1010" s="545"/>
      <c r="AV1010" s="2990"/>
      <c r="AW1010" s="4561"/>
      <c r="AX1010" s="4561"/>
      <c r="AY1010" s="4561"/>
      <c r="AZ1010" s="239"/>
      <c r="BA1010" s="239"/>
      <c r="BB1010" s="239"/>
      <c r="BC1010" s="239"/>
      <c r="BD1010" s="239"/>
      <c r="BE1010" s="239"/>
      <c r="BF1010" s="239"/>
      <c r="BG1010" s="239"/>
      <c r="BH1010" s="239"/>
      <c r="BI1010" s="239"/>
      <c r="BJ1010" s="239"/>
      <c r="BK1010" s="239"/>
      <c r="BL1010" s="239"/>
      <c r="BM1010" s="239"/>
      <c r="BN1010" s="239"/>
      <c r="BO1010" s="239"/>
      <c r="BP1010" s="239"/>
      <c r="BQ1010" s="239"/>
      <c r="BR1010" s="239"/>
      <c r="BS1010" s="239"/>
      <c r="BT1010" s="239"/>
      <c r="BU1010" s="239"/>
      <c r="BV1010" s="239"/>
      <c r="BW1010" s="239"/>
      <c r="BX1010" s="239"/>
      <c r="BY1010" s="239"/>
      <c r="BZ1010" s="239"/>
      <c r="CA1010" s="239"/>
      <c r="CB1010" s="239"/>
      <c r="CC1010" s="239"/>
      <c r="CD1010" s="239"/>
      <c r="CE1010" s="239"/>
      <c r="CF1010" s="239"/>
      <c r="CG1010" s="239"/>
      <c r="CH1010" s="239"/>
      <c r="CI1010" s="239"/>
      <c r="CJ1010" s="239"/>
      <c r="CK1010" s="239"/>
      <c r="CL1010" s="239"/>
      <c r="CM1010" s="239"/>
      <c r="CN1010" s="239"/>
    </row>
    <row r="1011" spans="1:93" s="271" customFormat="1">
      <c r="A1011" s="5683"/>
      <c r="B1011" s="4559" t="s">
        <v>2463</v>
      </c>
      <c r="C1011" s="5672" t="s">
        <v>3777</v>
      </c>
      <c r="D1011" s="3806" t="s">
        <v>991</v>
      </c>
      <c r="E1011" s="5123" t="s">
        <v>2138</v>
      </c>
      <c r="F1011" s="5123" t="s">
        <v>2313</v>
      </c>
      <c r="G1011" s="3806" t="s">
        <v>2028</v>
      </c>
      <c r="H1011" s="3806" t="s">
        <v>2028</v>
      </c>
      <c r="I1011" s="3806" t="s">
        <v>2029</v>
      </c>
      <c r="J1011" s="3806" t="s">
        <v>2029</v>
      </c>
      <c r="K1011" s="3806">
        <v>6</v>
      </c>
      <c r="L1011" s="3806">
        <v>0</v>
      </c>
      <c r="M1011" s="3806">
        <v>12</v>
      </c>
      <c r="N1011" s="3806">
        <v>6</v>
      </c>
      <c r="O1011" s="3806">
        <v>0</v>
      </c>
      <c r="P1011" s="3806">
        <v>12</v>
      </c>
      <c r="Q1011" s="545" t="s">
        <v>2140</v>
      </c>
      <c r="R1011" s="545" t="s">
        <v>2272</v>
      </c>
      <c r="S1011" s="5123">
        <v>640</v>
      </c>
      <c r="T1011" s="5123">
        <v>640</v>
      </c>
      <c r="U1011" s="5123">
        <v>1216</v>
      </c>
      <c r="V1011" s="5123">
        <v>544</v>
      </c>
      <c r="W1011" s="5123">
        <v>544</v>
      </c>
      <c r="X1011" s="5123">
        <v>768</v>
      </c>
      <c r="Y1011" s="5123">
        <v>1</v>
      </c>
      <c r="Z1011" s="5123">
        <v>1</v>
      </c>
      <c r="AA1011" s="5123" t="s">
        <v>2136</v>
      </c>
      <c r="AB1011" s="5123" t="s">
        <v>2136</v>
      </c>
      <c r="AC1011" s="5123" t="s">
        <v>2137</v>
      </c>
      <c r="AD1011" s="3326" t="s">
        <v>2035</v>
      </c>
      <c r="AE1011" s="3093"/>
      <c r="AF1011" s="555" t="s">
        <v>857</v>
      </c>
      <c r="AG1011" s="543"/>
      <c r="AH1011" s="3256">
        <v>270</v>
      </c>
      <c r="AI1011" s="550" t="s">
        <v>2137</v>
      </c>
      <c r="AJ1011" s="555" t="s">
        <v>854</v>
      </c>
      <c r="AK1011" s="3256" t="s">
        <v>2142</v>
      </c>
      <c r="AL1011" s="122" t="s">
        <v>167</v>
      </c>
      <c r="AM1011" s="550" t="s">
        <v>856</v>
      </c>
      <c r="AN1011" s="550" t="s">
        <v>858</v>
      </c>
      <c r="AO1011" s="550">
        <v>2</v>
      </c>
      <c r="AP1011" s="550" t="s">
        <v>859</v>
      </c>
      <c r="AQ1011" s="550">
        <v>2</v>
      </c>
      <c r="AR1011" s="545"/>
      <c r="AS1011" s="545"/>
      <c r="AT1011" s="545"/>
      <c r="AU1011" s="545"/>
      <c r="AV1011" s="2990"/>
      <c r="AW1011" s="4559" t="s">
        <v>2451</v>
      </c>
      <c r="AX1011" s="4559" t="s">
        <v>2456</v>
      </c>
      <c r="AY1011" s="4559"/>
      <c r="AZ1011" s="239"/>
      <c r="BA1011" s="239"/>
      <c r="BB1011" s="239"/>
      <c r="BC1011" s="239"/>
      <c r="BD1011" s="239"/>
      <c r="BE1011" s="239"/>
      <c r="BF1011" s="239"/>
      <c r="BG1011" s="239"/>
      <c r="BH1011" s="239"/>
      <c r="BI1011" s="239"/>
      <c r="BJ1011" s="239"/>
      <c r="BK1011" s="239"/>
      <c r="BL1011" s="239"/>
      <c r="BM1011" s="239"/>
      <c r="BN1011" s="239"/>
      <c r="BO1011" s="239"/>
      <c r="BP1011" s="239"/>
      <c r="BQ1011" s="239"/>
      <c r="BR1011" s="239"/>
      <c r="BS1011" s="239"/>
      <c r="BT1011" s="239"/>
      <c r="BU1011" s="239"/>
      <c r="BV1011" s="239"/>
      <c r="BW1011" s="239"/>
      <c r="BX1011" s="239"/>
      <c r="BY1011" s="239"/>
      <c r="BZ1011" s="239"/>
      <c r="CA1011" s="239"/>
      <c r="CB1011" s="239"/>
      <c r="CC1011" s="239"/>
      <c r="CD1011" s="239"/>
      <c r="CE1011" s="239"/>
      <c r="CF1011" s="239"/>
      <c r="CG1011" s="239"/>
      <c r="CH1011" s="239"/>
      <c r="CI1011" s="239"/>
      <c r="CJ1011" s="239"/>
      <c r="CK1011" s="239"/>
      <c r="CL1011" s="239"/>
      <c r="CM1011" s="239"/>
      <c r="CN1011" s="239"/>
    </row>
    <row r="1012" spans="1:93" s="271" customFormat="1">
      <c r="A1012" s="5683"/>
      <c r="B1012" s="4560"/>
      <c r="C1012" s="5673"/>
      <c r="D1012" s="3807"/>
      <c r="E1012" s="5119"/>
      <c r="F1012" s="5119"/>
      <c r="G1012" s="3807"/>
      <c r="H1012" s="3807"/>
      <c r="I1012" s="3807"/>
      <c r="J1012" s="3807"/>
      <c r="K1012" s="3807"/>
      <c r="L1012" s="3807"/>
      <c r="M1012" s="3807"/>
      <c r="N1012" s="3807"/>
      <c r="O1012" s="3807"/>
      <c r="P1012" s="3807"/>
      <c r="Q1012" s="546"/>
      <c r="R1012" s="546"/>
      <c r="S1012" s="5119"/>
      <c r="T1012" s="5119"/>
      <c r="U1012" s="5119"/>
      <c r="V1012" s="5119"/>
      <c r="W1012" s="5119"/>
      <c r="X1012" s="5119"/>
      <c r="Y1012" s="5119"/>
      <c r="Z1012" s="5119"/>
      <c r="AA1012" s="5119"/>
      <c r="AB1012" s="5119"/>
      <c r="AC1012" s="5119"/>
      <c r="AD1012" s="3326" t="s">
        <v>2035</v>
      </c>
      <c r="AE1012" s="3093"/>
      <c r="AF1012" s="555" t="s">
        <v>857</v>
      </c>
      <c r="AG1012" s="543"/>
      <c r="AH1012" s="3256">
        <v>3998</v>
      </c>
      <c r="AI1012" s="550" t="s">
        <v>2137</v>
      </c>
      <c r="AJ1012" s="555" t="s">
        <v>868</v>
      </c>
      <c r="AK1012" s="3256" t="s">
        <v>2142</v>
      </c>
      <c r="AL1012" s="555" t="s">
        <v>340</v>
      </c>
      <c r="AM1012" s="555" t="s">
        <v>340</v>
      </c>
      <c r="AN1012" s="550" t="s">
        <v>858</v>
      </c>
      <c r="AO1012" s="550">
        <v>8</v>
      </c>
      <c r="AP1012" s="550" t="s">
        <v>859</v>
      </c>
      <c r="AQ1012" s="550">
        <v>8</v>
      </c>
      <c r="AR1012" s="545"/>
      <c r="AS1012" s="545"/>
      <c r="AT1012" s="545"/>
      <c r="AU1012" s="545"/>
      <c r="AV1012" s="2990"/>
      <c r="AW1012" s="4560"/>
      <c r="AX1012" s="4560"/>
      <c r="AY1012" s="4560"/>
      <c r="AZ1012" s="239"/>
      <c r="BA1012" s="239"/>
      <c r="BB1012" s="239"/>
      <c r="BC1012" s="239"/>
      <c r="BD1012" s="239"/>
      <c r="BE1012" s="239"/>
      <c r="BF1012" s="239"/>
      <c r="BG1012" s="239"/>
      <c r="BH1012" s="239"/>
      <c r="BI1012" s="239"/>
      <c r="BJ1012" s="239"/>
      <c r="BK1012" s="239"/>
      <c r="BL1012" s="239"/>
      <c r="BM1012" s="239"/>
      <c r="BN1012" s="239"/>
      <c r="BO1012" s="239"/>
      <c r="BP1012" s="239"/>
      <c r="BQ1012" s="239"/>
      <c r="BR1012" s="239"/>
      <c r="BS1012" s="239"/>
      <c r="BT1012" s="239"/>
      <c r="BU1012" s="239"/>
      <c r="BV1012" s="239"/>
      <c r="BW1012" s="239"/>
      <c r="BX1012" s="239"/>
      <c r="BY1012" s="239"/>
      <c r="BZ1012" s="239"/>
      <c r="CA1012" s="239"/>
      <c r="CB1012" s="239"/>
      <c r="CC1012" s="239"/>
      <c r="CD1012" s="239"/>
      <c r="CE1012" s="239"/>
      <c r="CF1012" s="239"/>
      <c r="CG1012" s="239"/>
      <c r="CH1012" s="239"/>
      <c r="CI1012" s="239"/>
      <c r="CJ1012" s="239"/>
      <c r="CK1012" s="239"/>
      <c r="CL1012" s="239"/>
      <c r="CM1012" s="239"/>
      <c r="CN1012" s="239"/>
    </row>
    <row r="1013" spans="1:93" s="271" customFormat="1">
      <c r="A1013" s="5683"/>
      <c r="B1013" s="4561"/>
      <c r="C1013" s="5674"/>
      <c r="D1013" s="3811"/>
      <c r="E1013" s="5120"/>
      <c r="F1013" s="5120"/>
      <c r="G1013" s="3811"/>
      <c r="H1013" s="3811"/>
      <c r="I1013" s="3811"/>
      <c r="J1013" s="3811"/>
      <c r="K1013" s="3811"/>
      <c r="L1013" s="3811"/>
      <c r="M1013" s="3811"/>
      <c r="N1013" s="3811"/>
      <c r="O1013" s="3811"/>
      <c r="P1013" s="3811"/>
      <c r="Q1013" s="547"/>
      <c r="R1013" s="547"/>
      <c r="S1013" s="5120"/>
      <c r="T1013" s="5120"/>
      <c r="U1013" s="5120"/>
      <c r="V1013" s="5120"/>
      <c r="W1013" s="5120"/>
      <c r="X1013" s="5120"/>
      <c r="Y1013" s="5120"/>
      <c r="Z1013" s="5120"/>
      <c r="AA1013" s="5120"/>
      <c r="AB1013" s="5120"/>
      <c r="AC1013" s="5120"/>
      <c r="AD1013" s="3326" t="s">
        <v>2035</v>
      </c>
      <c r="AE1013" s="3093"/>
      <c r="AF1013" s="555" t="s">
        <v>857</v>
      </c>
      <c r="AG1013" s="543"/>
      <c r="AH1013" s="3256">
        <v>3991</v>
      </c>
      <c r="AI1013" s="550" t="s">
        <v>2137</v>
      </c>
      <c r="AJ1013" s="555" t="s">
        <v>379</v>
      </c>
      <c r="AK1013" s="3256" t="s">
        <v>2142</v>
      </c>
      <c r="AL1013" s="555" t="s">
        <v>380</v>
      </c>
      <c r="AM1013" s="555" t="s">
        <v>380</v>
      </c>
      <c r="AN1013" s="550" t="s">
        <v>858</v>
      </c>
      <c r="AO1013" s="550">
        <v>2</v>
      </c>
      <c r="AP1013" s="550" t="s">
        <v>859</v>
      </c>
      <c r="AQ1013" s="550">
        <v>2</v>
      </c>
      <c r="AR1013" s="545"/>
      <c r="AS1013" s="545"/>
      <c r="AT1013" s="545"/>
      <c r="AU1013" s="545"/>
      <c r="AV1013" s="2990"/>
      <c r="AW1013" s="4561"/>
      <c r="AX1013" s="4561"/>
      <c r="AY1013" s="4561"/>
      <c r="AZ1013" s="239"/>
      <c r="BA1013" s="239"/>
      <c r="BB1013" s="239"/>
      <c r="BC1013" s="239"/>
      <c r="BD1013" s="239"/>
      <c r="BE1013" s="239"/>
      <c r="BF1013" s="239"/>
      <c r="BG1013" s="239"/>
      <c r="BH1013" s="239"/>
      <c r="BI1013" s="239"/>
      <c r="BJ1013" s="239"/>
      <c r="BK1013" s="239"/>
      <c r="BL1013" s="239"/>
      <c r="BM1013" s="239"/>
      <c r="BN1013" s="239"/>
      <c r="BO1013" s="239"/>
      <c r="BP1013" s="239"/>
      <c r="BQ1013" s="239"/>
      <c r="BR1013" s="239"/>
      <c r="BS1013" s="239"/>
      <c r="BT1013" s="239"/>
      <c r="BU1013" s="239"/>
      <c r="BV1013" s="239"/>
      <c r="BW1013" s="239"/>
      <c r="BX1013" s="239"/>
      <c r="BY1013" s="239"/>
      <c r="BZ1013" s="239"/>
      <c r="CA1013" s="239"/>
      <c r="CB1013" s="239"/>
      <c r="CC1013" s="239"/>
      <c r="CD1013" s="239"/>
      <c r="CE1013" s="239"/>
      <c r="CF1013" s="239"/>
      <c r="CG1013" s="239"/>
      <c r="CH1013" s="239"/>
      <c r="CI1013" s="239"/>
      <c r="CJ1013" s="239"/>
      <c r="CK1013" s="239"/>
      <c r="CL1013" s="239"/>
      <c r="CM1013" s="239"/>
      <c r="CN1013" s="239"/>
    </row>
    <row r="1014" spans="1:93" s="271" customFormat="1">
      <c r="A1014" s="5683"/>
      <c r="B1014" s="4559" t="s">
        <v>2463</v>
      </c>
      <c r="C1014" s="5672" t="s">
        <v>3712</v>
      </c>
      <c r="D1014" s="3806" t="s">
        <v>54</v>
      </c>
      <c r="E1014" s="5123" t="s">
        <v>2138</v>
      </c>
      <c r="F1014" s="5123" t="s">
        <v>2314</v>
      </c>
      <c r="G1014" s="3806" t="s">
        <v>2028</v>
      </c>
      <c r="H1014" s="3806" t="s">
        <v>2028</v>
      </c>
      <c r="I1014" s="3806" t="s">
        <v>2029</v>
      </c>
      <c r="J1014" s="3806" t="s">
        <v>2029</v>
      </c>
      <c r="K1014" s="3806">
        <v>6</v>
      </c>
      <c r="L1014" s="3806">
        <v>0</v>
      </c>
      <c r="M1014" s="3806">
        <v>12</v>
      </c>
      <c r="N1014" s="3806">
        <v>6</v>
      </c>
      <c r="O1014" s="3806">
        <v>0</v>
      </c>
      <c r="P1014" s="3806">
        <v>12</v>
      </c>
      <c r="Q1014" s="545" t="s">
        <v>2140</v>
      </c>
      <c r="R1014" s="545" t="s">
        <v>2272</v>
      </c>
      <c r="S1014" s="5123">
        <v>640</v>
      </c>
      <c r="T1014" s="5123">
        <v>640</v>
      </c>
      <c r="U1014" s="5123">
        <v>1728</v>
      </c>
      <c r="V1014" s="5123">
        <v>384</v>
      </c>
      <c r="W1014" s="5123">
        <v>384</v>
      </c>
      <c r="X1014" s="5123">
        <v>576</v>
      </c>
      <c r="Y1014" s="5123">
        <v>1</v>
      </c>
      <c r="Z1014" s="5123">
        <v>1</v>
      </c>
      <c r="AA1014" s="5123" t="s">
        <v>2136</v>
      </c>
      <c r="AB1014" s="5123" t="s">
        <v>2136</v>
      </c>
      <c r="AC1014" s="5123" t="s">
        <v>2137</v>
      </c>
      <c r="AD1014" s="3326" t="s">
        <v>2035</v>
      </c>
      <c r="AE1014" s="3093"/>
      <c r="AF1014" s="555" t="s">
        <v>857</v>
      </c>
      <c r="AG1014" s="555"/>
      <c r="AH1014" s="3256">
        <v>270</v>
      </c>
      <c r="AI1014" s="550" t="s">
        <v>2137</v>
      </c>
      <c r="AJ1014" s="555" t="s">
        <v>854</v>
      </c>
      <c r="AK1014" s="3256" t="s">
        <v>2142</v>
      </c>
      <c r="AL1014" s="122" t="s">
        <v>164</v>
      </c>
      <c r="AM1014" s="550" t="s">
        <v>856</v>
      </c>
      <c r="AN1014" s="550" t="s">
        <v>858</v>
      </c>
      <c r="AO1014" s="550">
        <v>2</v>
      </c>
      <c r="AP1014" s="550" t="s">
        <v>859</v>
      </c>
      <c r="AQ1014" s="550">
        <v>2</v>
      </c>
      <c r="AR1014" s="550"/>
      <c r="AS1014" s="550"/>
      <c r="AT1014" s="550"/>
      <c r="AU1014" s="550"/>
      <c r="AV1014" s="860"/>
      <c r="AW1014" s="4559" t="s">
        <v>2451</v>
      </c>
      <c r="AX1014" s="4559" t="s">
        <v>2456</v>
      </c>
      <c r="AY1014" s="4559"/>
      <c r="AZ1014" s="239"/>
      <c r="BA1014" s="239"/>
      <c r="BB1014" s="239"/>
      <c r="BC1014" s="239"/>
      <c r="BD1014" s="239"/>
      <c r="BE1014" s="239"/>
      <c r="BF1014" s="239"/>
      <c r="BG1014" s="239"/>
      <c r="BH1014" s="239"/>
      <c r="BI1014" s="239"/>
      <c r="BJ1014" s="239"/>
      <c r="BK1014" s="239"/>
      <c r="BL1014" s="239"/>
      <c r="BM1014" s="239"/>
      <c r="BN1014" s="239"/>
      <c r="BO1014" s="239"/>
      <c r="BP1014" s="239"/>
      <c r="BQ1014" s="239"/>
      <c r="BR1014" s="239"/>
      <c r="BS1014" s="239"/>
      <c r="BT1014" s="239"/>
      <c r="BU1014" s="239"/>
      <c r="BV1014" s="239"/>
      <c r="BW1014" s="239"/>
      <c r="BX1014" s="239"/>
      <c r="BY1014" s="239"/>
      <c r="BZ1014" s="239"/>
      <c r="CA1014" s="239"/>
      <c r="CB1014" s="239"/>
      <c r="CC1014" s="239"/>
      <c r="CD1014" s="239"/>
      <c r="CE1014" s="239"/>
      <c r="CF1014" s="239"/>
      <c r="CG1014" s="239"/>
      <c r="CH1014" s="239"/>
      <c r="CI1014" s="239"/>
      <c r="CJ1014" s="239"/>
      <c r="CK1014" s="239"/>
      <c r="CL1014" s="239"/>
      <c r="CM1014" s="239"/>
      <c r="CN1014" s="239"/>
    </row>
    <row r="1015" spans="1:93" s="271" customFormat="1">
      <c r="A1015" s="5683"/>
      <c r="B1015" s="4560"/>
      <c r="C1015" s="5673"/>
      <c r="D1015" s="3807"/>
      <c r="E1015" s="5119"/>
      <c r="F1015" s="5119"/>
      <c r="G1015" s="3807"/>
      <c r="H1015" s="3807"/>
      <c r="I1015" s="3807"/>
      <c r="J1015" s="3807"/>
      <c r="K1015" s="3807"/>
      <c r="L1015" s="3807"/>
      <c r="M1015" s="3807"/>
      <c r="N1015" s="3807"/>
      <c r="O1015" s="3807"/>
      <c r="P1015" s="3807"/>
      <c r="Q1015" s="546"/>
      <c r="R1015" s="546"/>
      <c r="S1015" s="5119"/>
      <c r="T1015" s="5119"/>
      <c r="U1015" s="5119"/>
      <c r="V1015" s="5119"/>
      <c r="W1015" s="5119"/>
      <c r="X1015" s="5119"/>
      <c r="Y1015" s="5119"/>
      <c r="Z1015" s="5119"/>
      <c r="AA1015" s="5119"/>
      <c r="AB1015" s="5119"/>
      <c r="AC1015" s="5119"/>
      <c r="AD1015" s="3326" t="s">
        <v>2035</v>
      </c>
      <c r="AE1015" s="3093"/>
      <c r="AF1015" s="555" t="s">
        <v>857</v>
      </c>
      <c r="AG1015" s="555"/>
      <c r="AH1015" s="3256">
        <v>3998</v>
      </c>
      <c r="AI1015" s="550" t="s">
        <v>2137</v>
      </c>
      <c r="AJ1015" s="555" t="s">
        <v>868</v>
      </c>
      <c r="AK1015" s="3256" t="s">
        <v>2142</v>
      </c>
      <c r="AL1015" s="555" t="s">
        <v>869</v>
      </c>
      <c r="AM1015" s="555" t="s">
        <v>869</v>
      </c>
      <c r="AN1015" s="550" t="s">
        <v>858</v>
      </c>
      <c r="AO1015" s="550">
        <v>5</v>
      </c>
      <c r="AP1015" s="550" t="s">
        <v>859</v>
      </c>
      <c r="AQ1015" s="550">
        <v>5</v>
      </c>
      <c r="AR1015" s="550"/>
      <c r="AS1015" s="550"/>
      <c r="AT1015" s="550"/>
      <c r="AU1015" s="550"/>
      <c r="AV1015" s="860"/>
      <c r="AW1015" s="4560"/>
      <c r="AX1015" s="4560"/>
      <c r="AY1015" s="4560"/>
      <c r="AZ1015" s="239"/>
      <c r="BA1015" s="239"/>
      <c r="BB1015" s="239"/>
      <c r="BC1015" s="239"/>
      <c r="BD1015" s="239"/>
      <c r="BE1015" s="239"/>
      <c r="BF1015" s="239"/>
      <c r="BG1015" s="239"/>
      <c r="BH1015" s="239"/>
      <c r="BI1015" s="239"/>
      <c r="BJ1015" s="239"/>
      <c r="BK1015" s="239"/>
      <c r="BL1015" s="239"/>
      <c r="BM1015" s="239"/>
      <c r="BN1015" s="239"/>
      <c r="BO1015" s="239"/>
      <c r="BP1015" s="239"/>
      <c r="BQ1015" s="239"/>
      <c r="BR1015" s="239"/>
      <c r="BS1015" s="239"/>
      <c r="BT1015" s="239"/>
      <c r="BU1015" s="239"/>
      <c r="BV1015" s="239"/>
      <c r="BW1015" s="239"/>
      <c r="BX1015" s="239"/>
      <c r="BY1015" s="239"/>
      <c r="BZ1015" s="239"/>
      <c r="CA1015" s="239"/>
      <c r="CB1015" s="239"/>
      <c r="CC1015" s="239"/>
      <c r="CD1015" s="239"/>
      <c r="CE1015" s="239"/>
      <c r="CF1015" s="239"/>
      <c r="CG1015" s="239"/>
      <c r="CH1015" s="239"/>
      <c r="CI1015" s="239"/>
      <c r="CJ1015" s="239"/>
      <c r="CK1015" s="239"/>
      <c r="CL1015" s="239"/>
      <c r="CM1015" s="239"/>
      <c r="CN1015" s="239"/>
    </row>
    <row r="1016" spans="1:93" s="271" customFormat="1">
      <c r="A1016" s="5683"/>
      <c r="B1016" s="4561"/>
      <c r="C1016" s="5674"/>
      <c r="D1016" s="3811"/>
      <c r="E1016" s="5120"/>
      <c r="F1016" s="5120"/>
      <c r="G1016" s="3811"/>
      <c r="H1016" s="3811"/>
      <c r="I1016" s="3811"/>
      <c r="J1016" s="3811"/>
      <c r="K1016" s="3811"/>
      <c r="L1016" s="3811"/>
      <c r="M1016" s="3811"/>
      <c r="N1016" s="3811"/>
      <c r="O1016" s="3811"/>
      <c r="P1016" s="3811"/>
      <c r="Q1016" s="547"/>
      <c r="R1016" s="547"/>
      <c r="S1016" s="5120"/>
      <c r="T1016" s="5120"/>
      <c r="U1016" s="5120"/>
      <c r="V1016" s="5120"/>
      <c r="W1016" s="5120"/>
      <c r="X1016" s="5120"/>
      <c r="Y1016" s="5120"/>
      <c r="Z1016" s="5120"/>
      <c r="AA1016" s="5120"/>
      <c r="AB1016" s="5120"/>
      <c r="AC1016" s="5120"/>
      <c r="AD1016" s="3326" t="s">
        <v>2035</v>
      </c>
      <c r="AE1016" s="3093"/>
      <c r="AF1016" s="555" t="s">
        <v>857</v>
      </c>
      <c r="AG1016" s="555"/>
      <c r="AH1016" s="3256">
        <v>3991</v>
      </c>
      <c r="AI1016" s="550" t="s">
        <v>2137</v>
      </c>
      <c r="AJ1016" s="555" t="s">
        <v>379</v>
      </c>
      <c r="AK1016" s="3256" t="s">
        <v>2142</v>
      </c>
      <c r="AL1016" s="555" t="s">
        <v>380</v>
      </c>
      <c r="AM1016" s="555" t="s">
        <v>380</v>
      </c>
      <c r="AN1016" s="550" t="s">
        <v>858</v>
      </c>
      <c r="AO1016" s="550">
        <v>2</v>
      </c>
      <c r="AP1016" s="550" t="s">
        <v>859</v>
      </c>
      <c r="AQ1016" s="550">
        <v>2</v>
      </c>
      <c r="AR1016" s="550"/>
      <c r="AS1016" s="550"/>
      <c r="AT1016" s="550"/>
      <c r="AU1016" s="550"/>
      <c r="AV1016" s="860"/>
      <c r="AW1016" s="4561"/>
      <c r="AX1016" s="4561"/>
      <c r="AY1016" s="4561"/>
      <c r="AZ1016" s="239"/>
      <c r="BA1016" s="239"/>
      <c r="BB1016" s="239"/>
      <c r="BC1016" s="239"/>
      <c r="BD1016" s="239"/>
      <c r="BE1016" s="239"/>
      <c r="BF1016" s="239"/>
      <c r="BG1016" s="239"/>
      <c r="BH1016" s="239"/>
      <c r="BI1016" s="239"/>
      <c r="BJ1016" s="239"/>
      <c r="BK1016" s="239"/>
      <c r="BL1016" s="239"/>
      <c r="BM1016" s="239"/>
      <c r="BN1016" s="239"/>
      <c r="BO1016" s="239"/>
      <c r="BP1016" s="239"/>
      <c r="BQ1016" s="239"/>
      <c r="BR1016" s="239"/>
      <c r="BS1016" s="239"/>
      <c r="BT1016" s="239"/>
      <c r="BU1016" s="239"/>
      <c r="BV1016" s="239"/>
      <c r="BW1016" s="239"/>
      <c r="BX1016" s="239"/>
      <c r="BY1016" s="239"/>
      <c r="BZ1016" s="239"/>
      <c r="CA1016" s="239"/>
      <c r="CB1016" s="239"/>
      <c r="CC1016" s="239"/>
      <c r="CD1016" s="239"/>
      <c r="CE1016" s="239"/>
      <c r="CF1016" s="239"/>
      <c r="CG1016" s="239"/>
      <c r="CH1016" s="239"/>
      <c r="CI1016" s="239"/>
      <c r="CJ1016" s="239"/>
      <c r="CK1016" s="239"/>
      <c r="CL1016" s="239"/>
      <c r="CM1016" s="239"/>
      <c r="CN1016" s="239"/>
    </row>
    <row r="1017" spans="1:93">
      <c r="A1017" s="5683"/>
      <c r="B1017" s="4559" t="s">
        <v>2463</v>
      </c>
      <c r="C1017" s="5672" t="s">
        <v>3716</v>
      </c>
      <c r="D1017" s="3806" t="s">
        <v>55</v>
      </c>
      <c r="E1017" s="5123" t="s">
        <v>2138</v>
      </c>
      <c r="F1017" s="5123" t="s">
        <v>2315</v>
      </c>
      <c r="G1017" s="3806" t="s">
        <v>2028</v>
      </c>
      <c r="H1017" s="3806" t="s">
        <v>2028</v>
      </c>
      <c r="I1017" s="3806" t="s">
        <v>2029</v>
      </c>
      <c r="J1017" s="3806" t="s">
        <v>2029</v>
      </c>
      <c r="K1017" s="3806">
        <v>6</v>
      </c>
      <c r="L1017" s="3806">
        <v>0</v>
      </c>
      <c r="M1017" s="3806">
        <v>12</v>
      </c>
      <c r="N1017" s="3806">
        <v>6</v>
      </c>
      <c r="O1017" s="3806">
        <v>0</v>
      </c>
      <c r="P1017" s="3806">
        <v>12</v>
      </c>
      <c r="Q1017" s="545" t="s">
        <v>2140</v>
      </c>
      <c r="R1017" s="545" t="s">
        <v>2272</v>
      </c>
      <c r="S1017" s="5123">
        <v>640</v>
      </c>
      <c r="T1017" s="5123">
        <v>640</v>
      </c>
      <c r="U1017" s="5123">
        <v>1984</v>
      </c>
      <c r="V1017" s="5123">
        <v>512</v>
      </c>
      <c r="W1017" s="5123">
        <v>512</v>
      </c>
      <c r="X1017" s="5123">
        <v>768</v>
      </c>
      <c r="Y1017" s="5123">
        <v>1</v>
      </c>
      <c r="Z1017" s="5123">
        <v>1</v>
      </c>
      <c r="AA1017" s="5123" t="s">
        <v>2136</v>
      </c>
      <c r="AB1017" s="5123" t="s">
        <v>2136</v>
      </c>
      <c r="AC1017" s="5123" t="s">
        <v>2137</v>
      </c>
      <c r="AD1017" s="3326" t="s">
        <v>2035</v>
      </c>
      <c r="AE1017" s="3093"/>
      <c r="AF1017" s="555" t="s">
        <v>857</v>
      </c>
      <c r="AG1017" s="555"/>
      <c r="AH1017" s="3256">
        <v>270</v>
      </c>
      <c r="AI1017" s="550" t="s">
        <v>2137</v>
      </c>
      <c r="AJ1017" s="555" t="s">
        <v>854</v>
      </c>
      <c r="AK1017" s="3256" t="s">
        <v>2142</v>
      </c>
      <c r="AL1017" s="122" t="s">
        <v>164</v>
      </c>
      <c r="AM1017" s="550" t="s">
        <v>856</v>
      </c>
      <c r="AN1017" s="550" t="s">
        <v>858</v>
      </c>
      <c r="AO1017" s="550">
        <v>2</v>
      </c>
      <c r="AP1017" s="550" t="s">
        <v>859</v>
      </c>
      <c r="AQ1017" s="550">
        <v>2</v>
      </c>
      <c r="AR1017" s="550"/>
      <c r="AS1017" s="550"/>
      <c r="AT1017" s="550"/>
      <c r="AU1017" s="550"/>
      <c r="AV1017" s="860"/>
      <c r="AW1017" s="4559" t="s">
        <v>2451</v>
      </c>
      <c r="AX1017" s="4559" t="s">
        <v>2456</v>
      </c>
      <c r="AY1017" s="4559"/>
      <c r="CO1017" s="237"/>
    </row>
    <row r="1018" spans="1:93">
      <c r="A1018" s="5683"/>
      <c r="B1018" s="4560"/>
      <c r="C1018" s="5673"/>
      <c r="D1018" s="3807"/>
      <c r="E1018" s="5119"/>
      <c r="F1018" s="5119"/>
      <c r="G1018" s="3807"/>
      <c r="H1018" s="3807"/>
      <c r="I1018" s="3807"/>
      <c r="J1018" s="3807"/>
      <c r="K1018" s="3807"/>
      <c r="L1018" s="3807"/>
      <c r="M1018" s="3807"/>
      <c r="N1018" s="3807"/>
      <c r="O1018" s="3807"/>
      <c r="P1018" s="3807"/>
      <c r="Q1018" s="546"/>
      <c r="R1018" s="546"/>
      <c r="S1018" s="5119"/>
      <c r="T1018" s="5119"/>
      <c r="U1018" s="5119"/>
      <c r="V1018" s="5119"/>
      <c r="W1018" s="5119"/>
      <c r="X1018" s="5119"/>
      <c r="Y1018" s="5119"/>
      <c r="Z1018" s="5119"/>
      <c r="AA1018" s="5119"/>
      <c r="AB1018" s="5119"/>
      <c r="AC1018" s="5119"/>
      <c r="AD1018" s="3326" t="s">
        <v>2035</v>
      </c>
      <c r="AE1018" s="3093"/>
      <c r="AF1018" s="555" t="s">
        <v>857</v>
      </c>
      <c r="AG1018" s="555"/>
      <c r="AH1018" s="3256">
        <v>3998</v>
      </c>
      <c r="AI1018" s="550" t="s">
        <v>2137</v>
      </c>
      <c r="AJ1018" s="555" t="s">
        <v>868</v>
      </c>
      <c r="AK1018" s="3256" t="s">
        <v>2142</v>
      </c>
      <c r="AL1018" s="555" t="s">
        <v>340</v>
      </c>
      <c r="AM1018" s="555" t="s">
        <v>340</v>
      </c>
      <c r="AN1018" s="550" t="s">
        <v>858</v>
      </c>
      <c r="AO1018" s="550">
        <v>8</v>
      </c>
      <c r="AP1018" s="550" t="s">
        <v>859</v>
      </c>
      <c r="AQ1018" s="550">
        <v>8</v>
      </c>
      <c r="AR1018" s="550"/>
      <c r="AS1018" s="550"/>
      <c r="AT1018" s="550"/>
      <c r="AU1018" s="550"/>
      <c r="AV1018" s="860"/>
      <c r="AW1018" s="4560"/>
      <c r="AX1018" s="4560"/>
      <c r="AY1018" s="4560"/>
      <c r="CO1018" s="237"/>
    </row>
    <row r="1019" spans="1:93">
      <c r="A1019" s="5683"/>
      <c r="B1019" s="4561"/>
      <c r="C1019" s="5674"/>
      <c r="D1019" s="3811"/>
      <c r="E1019" s="5120"/>
      <c r="F1019" s="5120"/>
      <c r="G1019" s="3811"/>
      <c r="H1019" s="3811"/>
      <c r="I1019" s="3811"/>
      <c r="J1019" s="3811"/>
      <c r="K1019" s="3811"/>
      <c r="L1019" s="3811"/>
      <c r="M1019" s="3811"/>
      <c r="N1019" s="3811"/>
      <c r="O1019" s="3811"/>
      <c r="P1019" s="3811"/>
      <c r="Q1019" s="547"/>
      <c r="R1019" s="547"/>
      <c r="S1019" s="5120"/>
      <c r="T1019" s="5120"/>
      <c r="U1019" s="5120"/>
      <c r="V1019" s="5120"/>
      <c r="W1019" s="5120"/>
      <c r="X1019" s="5120"/>
      <c r="Y1019" s="5120"/>
      <c r="Z1019" s="5120"/>
      <c r="AA1019" s="5120"/>
      <c r="AB1019" s="5120"/>
      <c r="AC1019" s="5120"/>
      <c r="AD1019" s="3326" t="s">
        <v>2035</v>
      </c>
      <c r="AE1019" s="3093"/>
      <c r="AF1019" s="555" t="s">
        <v>857</v>
      </c>
      <c r="AG1019" s="555"/>
      <c r="AH1019" s="3256">
        <v>3991</v>
      </c>
      <c r="AI1019" s="550" t="s">
        <v>2137</v>
      </c>
      <c r="AJ1019" s="555" t="s">
        <v>379</v>
      </c>
      <c r="AK1019" s="3256" t="s">
        <v>2142</v>
      </c>
      <c r="AL1019" s="555" t="s">
        <v>380</v>
      </c>
      <c r="AM1019" s="555" t="s">
        <v>380</v>
      </c>
      <c r="AN1019" s="550" t="s">
        <v>858</v>
      </c>
      <c r="AO1019" s="550">
        <v>2</v>
      </c>
      <c r="AP1019" s="550" t="s">
        <v>859</v>
      </c>
      <c r="AQ1019" s="550">
        <v>2</v>
      </c>
      <c r="AR1019" s="550"/>
      <c r="AS1019" s="550"/>
      <c r="AT1019" s="550"/>
      <c r="AU1019" s="550"/>
      <c r="AV1019" s="860"/>
      <c r="AW1019" s="4561"/>
      <c r="AX1019" s="4561"/>
      <c r="AY1019" s="4561"/>
      <c r="CO1019" s="237"/>
    </row>
    <row r="1020" spans="1:93">
      <c r="A1020" s="5683"/>
      <c r="B1020" s="4559" t="s">
        <v>2463</v>
      </c>
      <c r="C1020" s="5672" t="s">
        <v>3778</v>
      </c>
      <c r="D1020" s="3806" t="s">
        <v>62</v>
      </c>
      <c r="E1020" s="5123" t="s">
        <v>2138</v>
      </c>
      <c r="F1020" s="5123" t="s">
        <v>2316</v>
      </c>
      <c r="G1020" s="3806" t="s">
        <v>2028</v>
      </c>
      <c r="H1020" s="3806" t="s">
        <v>2028</v>
      </c>
      <c r="I1020" s="3806" t="s">
        <v>2029</v>
      </c>
      <c r="J1020" s="3806" t="s">
        <v>2029</v>
      </c>
      <c r="K1020" s="3806">
        <v>6</v>
      </c>
      <c r="L1020" s="3806">
        <v>0</v>
      </c>
      <c r="M1020" s="3806">
        <v>12</v>
      </c>
      <c r="N1020" s="3806">
        <v>6</v>
      </c>
      <c r="O1020" s="3806">
        <v>0</v>
      </c>
      <c r="P1020" s="3806">
        <v>12</v>
      </c>
      <c r="Q1020" s="545" t="s">
        <v>2140</v>
      </c>
      <c r="R1020" s="545" t="s">
        <v>2272</v>
      </c>
      <c r="S1020" s="5123">
        <v>641</v>
      </c>
      <c r="T1020" s="5123">
        <v>641</v>
      </c>
      <c r="U1020" s="5123">
        <v>2656</v>
      </c>
      <c r="V1020" s="5123">
        <v>384</v>
      </c>
      <c r="W1020" s="5123">
        <v>384</v>
      </c>
      <c r="X1020" s="5123">
        <v>576</v>
      </c>
      <c r="Y1020" s="5123">
        <v>1</v>
      </c>
      <c r="Z1020" s="5123">
        <v>1</v>
      </c>
      <c r="AA1020" s="5123" t="s">
        <v>2136</v>
      </c>
      <c r="AB1020" s="5123" t="s">
        <v>2136</v>
      </c>
      <c r="AC1020" s="5123" t="s">
        <v>2137</v>
      </c>
      <c r="AD1020" s="3326" t="s">
        <v>2035</v>
      </c>
      <c r="AE1020" s="3093"/>
      <c r="AF1020" s="555" t="s">
        <v>857</v>
      </c>
      <c r="AG1020" s="555"/>
      <c r="AH1020" s="3256">
        <v>270</v>
      </c>
      <c r="AI1020" s="550" t="s">
        <v>2137</v>
      </c>
      <c r="AJ1020" s="555" t="s">
        <v>854</v>
      </c>
      <c r="AK1020" s="3256" t="s">
        <v>2142</v>
      </c>
      <c r="AL1020" s="122" t="s">
        <v>165</v>
      </c>
      <c r="AM1020" s="550" t="s">
        <v>856</v>
      </c>
      <c r="AN1020" s="550" t="s">
        <v>858</v>
      </c>
      <c r="AO1020" s="550">
        <v>2</v>
      </c>
      <c r="AP1020" s="550" t="s">
        <v>859</v>
      </c>
      <c r="AQ1020" s="550">
        <v>2</v>
      </c>
      <c r="AR1020" s="550"/>
      <c r="AS1020" s="550"/>
      <c r="AT1020" s="550"/>
      <c r="AU1020" s="550"/>
      <c r="AV1020" s="860"/>
      <c r="AW1020" s="4559" t="s">
        <v>2451</v>
      </c>
      <c r="AX1020" s="4559" t="s">
        <v>2456</v>
      </c>
      <c r="AY1020" s="4559"/>
      <c r="CO1020" s="237"/>
    </row>
    <row r="1021" spans="1:93">
      <c r="A1021" s="5683"/>
      <c r="B1021" s="4560"/>
      <c r="C1021" s="5673"/>
      <c r="D1021" s="3807"/>
      <c r="E1021" s="5119"/>
      <c r="F1021" s="5119"/>
      <c r="G1021" s="3807"/>
      <c r="H1021" s="3807"/>
      <c r="I1021" s="3807"/>
      <c r="J1021" s="3807"/>
      <c r="K1021" s="3807"/>
      <c r="L1021" s="3807"/>
      <c r="M1021" s="3807"/>
      <c r="N1021" s="3807"/>
      <c r="O1021" s="3807"/>
      <c r="P1021" s="3807"/>
      <c r="Q1021" s="546"/>
      <c r="R1021" s="546"/>
      <c r="S1021" s="5119"/>
      <c r="T1021" s="5119"/>
      <c r="U1021" s="5119"/>
      <c r="V1021" s="5119"/>
      <c r="W1021" s="5119"/>
      <c r="X1021" s="5119"/>
      <c r="Y1021" s="5119"/>
      <c r="Z1021" s="5119"/>
      <c r="AA1021" s="5119"/>
      <c r="AB1021" s="5119"/>
      <c r="AC1021" s="5119"/>
      <c r="AD1021" s="3326" t="s">
        <v>2035</v>
      </c>
      <c r="AE1021" s="3093"/>
      <c r="AF1021" s="555" t="s">
        <v>857</v>
      </c>
      <c r="AG1021" s="555"/>
      <c r="AH1021" s="3256">
        <v>3998</v>
      </c>
      <c r="AI1021" s="550" t="s">
        <v>2137</v>
      </c>
      <c r="AJ1021" s="555" t="s">
        <v>868</v>
      </c>
      <c r="AK1021" s="3256" t="s">
        <v>2142</v>
      </c>
      <c r="AL1021" s="555" t="s">
        <v>869</v>
      </c>
      <c r="AM1021" s="555" t="s">
        <v>869</v>
      </c>
      <c r="AN1021" s="550" t="s">
        <v>858</v>
      </c>
      <c r="AO1021" s="550">
        <v>5</v>
      </c>
      <c r="AP1021" s="550" t="s">
        <v>859</v>
      </c>
      <c r="AQ1021" s="550">
        <v>5</v>
      </c>
      <c r="AR1021" s="550"/>
      <c r="AS1021" s="550"/>
      <c r="AT1021" s="550"/>
      <c r="AU1021" s="550"/>
      <c r="AV1021" s="860"/>
      <c r="AW1021" s="4560"/>
      <c r="AX1021" s="4560"/>
      <c r="AY1021" s="4560"/>
      <c r="CO1021" s="237"/>
    </row>
    <row r="1022" spans="1:93">
      <c r="A1022" s="5683"/>
      <c r="B1022" s="4561"/>
      <c r="C1022" s="5674"/>
      <c r="D1022" s="3811"/>
      <c r="E1022" s="5120"/>
      <c r="F1022" s="5120"/>
      <c r="G1022" s="3811"/>
      <c r="H1022" s="3811"/>
      <c r="I1022" s="3811"/>
      <c r="J1022" s="3811"/>
      <c r="K1022" s="3811"/>
      <c r="L1022" s="3811"/>
      <c r="M1022" s="3811"/>
      <c r="N1022" s="3811"/>
      <c r="O1022" s="3811"/>
      <c r="P1022" s="3811"/>
      <c r="Q1022" s="547"/>
      <c r="R1022" s="547"/>
      <c r="S1022" s="5120"/>
      <c r="T1022" s="5120"/>
      <c r="U1022" s="5120"/>
      <c r="V1022" s="5120"/>
      <c r="W1022" s="5120"/>
      <c r="X1022" s="5120"/>
      <c r="Y1022" s="5120"/>
      <c r="Z1022" s="5120"/>
      <c r="AA1022" s="5120"/>
      <c r="AB1022" s="5120"/>
      <c r="AC1022" s="5120"/>
      <c r="AD1022" s="3326" t="s">
        <v>2035</v>
      </c>
      <c r="AE1022" s="3093"/>
      <c r="AF1022" s="555" t="s">
        <v>857</v>
      </c>
      <c r="AG1022" s="555"/>
      <c r="AH1022" s="3256">
        <v>3991</v>
      </c>
      <c r="AI1022" s="550" t="s">
        <v>2137</v>
      </c>
      <c r="AJ1022" s="555" t="s">
        <v>379</v>
      </c>
      <c r="AK1022" s="3256" t="s">
        <v>2142</v>
      </c>
      <c r="AL1022" s="555" t="s">
        <v>380</v>
      </c>
      <c r="AM1022" s="555" t="s">
        <v>380</v>
      </c>
      <c r="AN1022" s="550" t="s">
        <v>858</v>
      </c>
      <c r="AO1022" s="550">
        <v>2</v>
      </c>
      <c r="AP1022" s="550" t="s">
        <v>859</v>
      </c>
      <c r="AQ1022" s="550">
        <v>2</v>
      </c>
      <c r="AR1022" s="550"/>
      <c r="AS1022" s="550"/>
      <c r="AT1022" s="550"/>
      <c r="AU1022" s="550"/>
      <c r="AV1022" s="860"/>
      <c r="AW1022" s="4561"/>
      <c r="AX1022" s="4561"/>
      <c r="AY1022" s="4561"/>
      <c r="CO1022" s="237"/>
    </row>
    <row r="1023" spans="1:93" s="271" customFormat="1">
      <c r="A1023" s="5683"/>
      <c r="B1023" s="4559" t="s">
        <v>2463</v>
      </c>
      <c r="C1023" s="5672" t="s">
        <v>3779</v>
      </c>
      <c r="D1023" s="3806" t="s">
        <v>63</v>
      </c>
      <c r="E1023" s="5123" t="s">
        <v>2138</v>
      </c>
      <c r="F1023" s="5123" t="s">
        <v>2317</v>
      </c>
      <c r="G1023" s="3806" t="s">
        <v>2028</v>
      </c>
      <c r="H1023" s="3806" t="s">
        <v>2028</v>
      </c>
      <c r="I1023" s="3806" t="s">
        <v>2029</v>
      </c>
      <c r="J1023" s="3806" t="s">
        <v>2029</v>
      </c>
      <c r="K1023" s="3806">
        <v>6</v>
      </c>
      <c r="L1023" s="3806">
        <v>0</v>
      </c>
      <c r="M1023" s="3806">
        <v>12</v>
      </c>
      <c r="N1023" s="3806">
        <v>6</v>
      </c>
      <c r="O1023" s="3806">
        <v>0</v>
      </c>
      <c r="P1023" s="3806">
        <v>12</v>
      </c>
      <c r="Q1023" s="545" t="s">
        <v>2140</v>
      </c>
      <c r="R1023" s="545" t="s">
        <v>2272</v>
      </c>
      <c r="S1023" s="5123">
        <v>641</v>
      </c>
      <c r="T1023" s="5123">
        <v>641</v>
      </c>
      <c r="U1023" s="5123">
        <v>2912</v>
      </c>
      <c r="V1023" s="5123">
        <v>512</v>
      </c>
      <c r="W1023" s="5123">
        <v>512</v>
      </c>
      <c r="X1023" s="5123">
        <v>768</v>
      </c>
      <c r="Y1023" s="5123">
        <v>1</v>
      </c>
      <c r="Z1023" s="5123">
        <v>1</v>
      </c>
      <c r="AA1023" s="5123" t="s">
        <v>2136</v>
      </c>
      <c r="AB1023" s="5123" t="s">
        <v>2136</v>
      </c>
      <c r="AC1023" s="5123" t="s">
        <v>2137</v>
      </c>
      <c r="AD1023" s="3326" t="s">
        <v>2035</v>
      </c>
      <c r="AE1023" s="3093"/>
      <c r="AF1023" s="555" t="s">
        <v>857</v>
      </c>
      <c r="AG1023" s="555"/>
      <c r="AH1023" s="3256">
        <v>270</v>
      </c>
      <c r="AI1023" s="550" t="s">
        <v>2137</v>
      </c>
      <c r="AJ1023" s="555" t="s">
        <v>854</v>
      </c>
      <c r="AK1023" s="3256" t="s">
        <v>2142</v>
      </c>
      <c r="AL1023" s="122" t="s">
        <v>165</v>
      </c>
      <c r="AM1023" s="550" t="s">
        <v>856</v>
      </c>
      <c r="AN1023" s="550" t="s">
        <v>858</v>
      </c>
      <c r="AO1023" s="550">
        <v>2</v>
      </c>
      <c r="AP1023" s="550" t="s">
        <v>859</v>
      </c>
      <c r="AQ1023" s="550">
        <v>2</v>
      </c>
      <c r="AR1023" s="550"/>
      <c r="AS1023" s="550"/>
      <c r="AT1023" s="550"/>
      <c r="AU1023" s="550"/>
      <c r="AV1023" s="860"/>
      <c r="AW1023" s="4559" t="s">
        <v>2451</v>
      </c>
      <c r="AX1023" s="4559" t="s">
        <v>2456</v>
      </c>
      <c r="AY1023" s="4559"/>
      <c r="AZ1023" s="239"/>
      <c r="BA1023" s="239"/>
      <c r="BB1023" s="239"/>
      <c r="BC1023" s="239"/>
      <c r="BD1023" s="239"/>
      <c r="BE1023" s="239"/>
      <c r="BF1023" s="239"/>
      <c r="BG1023" s="239"/>
      <c r="BH1023" s="239"/>
      <c r="BI1023" s="239"/>
      <c r="BJ1023" s="239"/>
      <c r="BK1023" s="239"/>
      <c r="BL1023" s="239"/>
      <c r="BM1023" s="239"/>
      <c r="BN1023" s="239"/>
      <c r="BO1023" s="239"/>
      <c r="BP1023" s="239"/>
      <c r="BQ1023" s="239"/>
      <c r="BR1023" s="239"/>
      <c r="BS1023" s="239"/>
      <c r="BT1023" s="239"/>
      <c r="BU1023" s="239"/>
      <c r="BV1023" s="239"/>
      <c r="BW1023" s="239"/>
      <c r="BX1023" s="239"/>
      <c r="BY1023" s="239"/>
      <c r="BZ1023" s="239"/>
      <c r="CA1023" s="239"/>
      <c r="CB1023" s="239"/>
      <c r="CC1023" s="239"/>
      <c r="CD1023" s="239"/>
      <c r="CE1023" s="239"/>
      <c r="CF1023" s="239"/>
      <c r="CG1023" s="239"/>
      <c r="CH1023" s="239"/>
      <c r="CI1023" s="239"/>
      <c r="CJ1023" s="239"/>
      <c r="CK1023" s="239"/>
      <c r="CL1023" s="239"/>
      <c r="CM1023" s="239"/>
      <c r="CN1023" s="239"/>
    </row>
    <row r="1024" spans="1:93" s="271" customFormat="1">
      <c r="A1024" s="5683"/>
      <c r="B1024" s="4560"/>
      <c r="C1024" s="5673"/>
      <c r="D1024" s="3807"/>
      <c r="E1024" s="5119"/>
      <c r="F1024" s="5119"/>
      <c r="G1024" s="3807"/>
      <c r="H1024" s="3807"/>
      <c r="I1024" s="3807"/>
      <c r="J1024" s="3807"/>
      <c r="K1024" s="3807"/>
      <c r="L1024" s="3807"/>
      <c r="M1024" s="3807"/>
      <c r="N1024" s="3807"/>
      <c r="O1024" s="3807"/>
      <c r="P1024" s="3807"/>
      <c r="Q1024" s="546"/>
      <c r="R1024" s="546"/>
      <c r="S1024" s="5119"/>
      <c r="T1024" s="5119"/>
      <c r="U1024" s="5119"/>
      <c r="V1024" s="5119"/>
      <c r="W1024" s="5119"/>
      <c r="X1024" s="5119"/>
      <c r="Y1024" s="5119"/>
      <c r="Z1024" s="5119"/>
      <c r="AA1024" s="5119"/>
      <c r="AB1024" s="5119"/>
      <c r="AC1024" s="5119"/>
      <c r="AD1024" s="3326" t="s">
        <v>2035</v>
      </c>
      <c r="AE1024" s="3093"/>
      <c r="AF1024" s="555" t="s">
        <v>857</v>
      </c>
      <c r="AG1024" s="555"/>
      <c r="AH1024" s="3256">
        <v>3998</v>
      </c>
      <c r="AI1024" s="550" t="s">
        <v>2137</v>
      </c>
      <c r="AJ1024" s="555" t="s">
        <v>868</v>
      </c>
      <c r="AK1024" s="3256" t="s">
        <v>2142</v>
      </c>
      <c r="AL1024" s="555" t="s">
        <v>340</v>
      </c>
      <c r="AM1024" s="555" t="s">
        <v>340</v>
      </c>
      <c r="AN1024" s="550" t="s">
        <v>858</v>
      </c>
      <c r="AO1024" s="550">
        <v>8</v>
      </c>
      <c r="AP1024" s="550" t="s">
        <v>859</v>
      </c>
      <c r="AQ1024" s="550">
        <v>8</v>
      </c>
      <c r="AR1024" s="550"/>
      <c r="AS1024" s="550"/>
      <c r="AT1024" s="550"/>
      <c r="AU1024" s="550"/>
      <c r="AV1024" s="860"/>
      <c r="AW1024" s="4560"/>
      <c r="AX1024" s="4560"/>
      <c r="AY1024" s="4560"/>
      <c r="AZ1024" s="239"/>
      <c r="BA1024" s="239"/>
      <c r="BB1024" s="239"/>
      <c r="BC1024" s="239"/>
      <c r="BD1024" s="239"/>
      <c r="BE1024" s="239"/>
      <c r="BF1024" s="239"/>
      <c r="BG1024" s="239"/>
      <c r="BH1024" s="239"/>
      <c r="BI1024" s="239"/>
      <c r="BJ1024" s="239"/>
      <c r="BK1024" s="239"/>
      <c r="BL1024" s="239"/>
      <c r="BM1024" s="239"/>
      <c r="BN1024" s="239"/>
      <c r="BO1024" s="239"/>
      <c r="BP1024" s="239"/>
      <c r="BQ1024" s="239"/>
      <c r="BR1024" s="239"/>
      <c r="BS1024" s="239"/>
      <c r="BT1024" s="239"/>
      <c r="BU1024" s="239"/>
      <c r="BV1024" s="239"/>
      <c r="BW1024" s="239"/>
      <c r="BX1024" s="239"/>
      <c r="BY1024" s="239"/>
      <c r="BZ1024" s="239"/>
      <c r="CA1024" s="239"/>
      <c r="CB1024" s="239"/>
      <c r="CC1024" s="239"/>
      <c r="CD1024" s="239"/>
      <c r="CE1024" s="239"/>
      <c r="CF1024" s="239"/>
      <c r="CG1024" s="239"/>
      <c r="CH1024" s="239"/>
      <c r="CI1024" s="239"/>
      <c r="CJ1024" s="239"/>
      <c r="CK1024" s="239"/>
      <c r="CL1024" s="239"/>
      <c r="CM1024" s="239"/>
      <c r="CN1024" s="239"/>
    </row>
    <row r="1025" spans="1:93" s="271" customFormat="1">
      <c r="A1025" s="5683"/>
      <c r="B1025" s="4561"/>
      <c r="C1025" s="5674"/>
      <c r="D1025" s="3811"/>
      <c r="E1025" s="5120"/>
      <c r="F1025" s="5120"/>
      <c r="G1025" s="3811"/>
      <c r="H1025" s="3811"/>
      <c r="I1025" s="3811"/>
      <c r="J1025" s="3811"/>
      <c r="K1025" s="3811"/>
      <c r="L1025" s="3811"/>
      <c r="M1025" s="3811"/>
      <c r="N1025" s="3811"/>
      <c r="O1025" s="3811"/>
      <c r="P1025" s="3811"/>
      <c r="Q1025" s="547"/>
      <c r="R1025" s="547"/>
      <c r="S1025" s="5120"/>
      <c r="T1025" s="5120"/>
      <c r="U1025" s="5120"/>
      <c r="V1025" s="5120"/>
      <c r="W1025" s="5120"/>
      <c r="X1025" s="5120"/>
      <c r="Y1025" s="5120"/>
      <c r="Z1025" s="5120"/>
      <c r="AA1025" s="5120"/>
      <c r="AB1025" s="5120"/>
      <c r="AC1025" s="5120"/>
      <c r="AD1025" s="3326" t="s">
        <v>2035</v>
      </c>
      <c r="AE1025" s="3093"/>
      <c r="AF1025" s="555" t="s">
        <v>857</v>
      </c>
      <c r="AG1025" s="555"/>
      <c r="AH1025" s="3256">
        <v>3991</v>
      </c>
      <c r="AI1025" s="550" t="s">
        <v>2137</v>
      </c>
      <c r="AJ1025" s="555" t="s">
        <v>379</v>
      </c>
      <c r="AK1025" s="3256" t="s">
        <v>2142</v>
      </c>
      <c r="AL1025" s="555" t="s">
        <v>380</v>
      </c>
      <c r="AM1025" s="555" t="s">
        <v>380</v>
      </c>
      <c r="AN1025" s="550" t="s">
        <v>858</v>
      </c>
      <c r="AO1025" s="550">
        <v>2</v>
      </c>
      <c r="AP1025" s="550" t="s">
        <v>859</v>
      </c>
      <c r="AQ1025" s="550">
        <v>2</v>
      </c>
      <c r="AR1025" s="550"/>
      <c r="AS1025" s="550"/>
      <c r="AT1025" s="550"/>
      <c r="AU1025" s="550"/>
      <c r="AV1025" s="860"/>
      <c r="AW1025" s="4561"/>
      <c r="AX1025" s="4561"/>
      <c r="AY1025" s="4561"/>
      <c r="AZ1025" s="239"/>
      <c r="BA1025" s="239"/>
      <c r="BB1025" s="239"/>
      <c r="BC1025" s="239"/>
      <c r="BD1025" s="239"/>
      <c r="BE1025" s="239"/>
      <c r="BF1025" s="239"/>
      <c r="BG1025" s="239"/>
      <c r="BH1025" s="239"/>
      <c r="BI1025" s="239"/>
      <c r="BJ1025" s="239"/>
      <c r="BK1025" s="239"/>
      <c r="BL1025" s="239"/>
      <c r="BM1025" s="239"/>
      <c r="BN1025" s="239"/>
      <c r="BO1025" s="239"/>
      <c r="BP1025" s="239"/>
      <c r="BQ1025" s="239"/>
      <c r="BR1025" s="239"/>
      <c r="BS1025" s="239"/>
      <c r="BT1025" s="239"/>
      <c r="BU1025" s="239"/>
      <c r="BV1025" s="239"/>
      <c r="BW1025" s="239"/>
      <c r="BX1025" s="239"/>
      <c r="BY1025" s="239"/>
      <c r="BZ1025" s="239"/>
      <c r="CA1025" s="239"/>
      <c r="CB1025" s="239"/>
      <c r="CC1025" s="239"/>
      <c r="CD1025" s="239"/>
      <c r="CE1025" s="239"/>
      <c r="CF1025" s="239"/>
      <c r="CG1025" s="239"/>
      <c r="CH1025" s="239"/>
      <c r="CI1025" s="239"/>
      <c r="CJ1025" s="239"/>
      <c r="CK1025" s="239"/>
      <c r="CL1025" s="239"/>
      <c r="CM1025" s="239"/>
      <c r="CN1025" s="239"/>
    </row>
    <row r="1026" spans="1:93">
      <c r="A1026" s="5683"/>
      <c r="B1026" s="4559" t="s">
        <v>2463</v>
      </c>
      <c r="C1026" s="5672" t="s">
        <v>3713</v>
      </c>
      <c r="D1026" s="3806" t="s">
        <v>1088</v>
      </c>
      <c r="E1026" s="5123" t="s">
        <v>2138</v>
      </c>
      <c r="F1026" s="5123" t="s">
        <v>2318</v>
      </c>
      <c r="G1026" s="3806" t="s">
        <v>2028</v>
      </c>
      <c r="H1026" s="3806" t="s">
        <v>2028</v>
      </c>
      <c r="I1026" s="3806" t="s">
        <v>2029</v>
      </c>
      <c r="J1026" s="3806" t="s">
        <v>2029</v>
      </c>
      <c r="K1026" s="3806">
        <v>6</v>
      </c>
      <c r="L1026" s="3806">
        <v>0</v>
      </c>
      <c r="M1026" s="3806">
        <v>12</v>
      </c>
      <c r="N1026" s="3806">
        <v>6</v>
      </c>
      <c r="O1026" s="3806">
        <v>0</v>
      </c>
      <c r="P1026" s="3806">
        <v>12</v>
      </c>
      <c r="Q1026" s="545" t="s">
        <v>2140</v>
      </c>
      <c r="R1026" s="545" t="s">
        <v>2272</v>
      </c>
      <c r="S1026" s="5123">
        <v>646</v>
      </c>
      <c r="T1026" s="5123">
        <v>646</v>
      </c>
      <c r="U1026" s="5123">
        <v>5162</v>
      </c>
      <c r="V1026" s="5123">
        <v>384</v>
      </c>
      <c r="W1026" s="5123">
        <v>384</v>
      </c>
      <c r="X1026" s="5123">
        <v>896</v>
      </c>
      <c r="Y1026" s="5123">
        <v>1</v>
      </c>
      <c r="Z1026" s="5123">
        <v>1</v>
      </c>
      <c r="AA1026" s="5123" t="s">
        <v>2136</v>
      </c>
      <c r="AB1026" s="5123" t="s">
        <v>2136</v>
      </c>
      <c r="AC1026" s="5123" t="s">
        <v>2137</v>
      </c>
      <c r="AD1026" s="3326" t="s">
        <v>2035</v>
      </c>
      <c r="AE1026" s="3093"/>
      <c r="AF1026" s="555" t="s">
        <v>857</v>
      </c>
      <c r="AG1026" s="555"/>
      <c r="AH1026" s="3256">
        <v>270</v>
      </c>
      <c r="AI1026" s="550" t="s">
        <v>2137</v>
      </c>
      <c r="AJ1026" s="555" t="s">
        <v>854</v>
      </c>
      <c r="AK1026" s="3256" t="s">
        <v>2142</v>
      </c>
      <c r="AL1026" s="555" t="s">
        <v>1218</v>
      </c>
      <c r="AM1026" s="550" t="s">
        <v>1219</v>
      </c>
      <c r="AN1026" s="550" t="s">
        <v>858</v>
      </c>
      <c r="AO1026" s="550">
        <v>2</v>
      </c>
      <c r="AP1026" s="550" t="s">
        <v>859</v>
      </c>
      <c r="AQ1026" s="550">
        <v>2</v>
      </c>
      <c r="AR1026" s="550"/>
      <c r="AS1026" s="550"/>
      <c r="AT1026" s="550"/>
      <c r="AU1026" s="550"/>
      <c r="AV1026" s="860"/>
      <c r="AW1026" s="4559" t="s">
        <v>2451</v>
      </c>
      <c r="AX1026" s="4559" t="s">
        <v>2456</v>
      </c>
      <c r="AY1026" s="4559"/>
      <c r="CO1026" s="237"/>
    </row>
    <row r="1027" spans="1:93">
      <c r="A1027" s="5683"/>
      <c r="B1027" s="4560"/>
      <c r="C1027" s="5673"/>
      <c r="D1027" s="3807"/>
      <c r="E1027" s="5119"/>
      <c r="F1027" s="5119"/>
      <c r="G1027" s="3807"/>
      <c r="H1027" s="3807"/>
      <c r="I1027" s="3807"/>
      <c r="J1027" s="3807"/>
      <c r="K1027" s="3807"/>
      <c r="L1027" s="3807"/>
      <c r="M1027" s="3807"/>
      <c r="N1027" s="3807"/>
      <c r="O1027" s="3807"/>
      <c r="P1027" s="3807"/>
      <c r="Q1027" s="546"/>
      <c r="R1027" s="546"/>
      <c r="S1027" s="5119"/>
      <c r="T1027" s="5119"/>
      <c r="U1027" s="5119"/>
      <c r="V1027" s="5119"/>
      <c r="W1027" s="5119"/>
      <c r="X1027" s="5119"/>
      <c r="Y1027" s="5119"/>
      <c r="Z1027" s="5119"/>
      <c r="AA1027" s="5119"/>
      <c r="AB1027" s="5119"/>
      <c r="AC1027" s="5119"/>
      <c r="AD1027" s="3326" t="s">
        <v>2035</v>
      </c>
      <c r="AE1027" s="3093"/>
      <c r="AF1027" s="555" t="s">
        <v>857</v>
      </c>
      <c r="AG1027" s="555"/>
      <c r="AH1027" s="3256">
        <v>3998</v>
      </c>
      <c r="AI1027" s="550" t="s">
        <v>2137</v>
      </c>
      <c r="AJ1027" s="555" t="s">
        <v>868</v>
      </c>
      <c r="AK1027" s="3256" t="s">
        <v>2142</v>
      </c>
      <c r="AL1027" s="555" t="s">
        <v>869</v>
      </c>
      <c r="AM1027" s="555" t="s">
        <v>869</v>
      </c>
      <c r="AN1027" s="550" t="s">
        <v>858</v>
      </c>
      <c r="AO1027" s="550">
        <v>5</v>
      </c>
      <c r="AP1027" s="550" t="s">
        <v>859</v>
      </c>
      <c r="AQ1027" s="550">
        <v>5</v>
      </c>
      <c r="AR1027" s="550"/>
      <c r="AS1027" s="550"/>
      <c r="AT1027" s="550"/>
      <c r="AU1027" s="550"/>
      <c r="AV1027" s="860"/>
      <c r="AW1027" s="4560"/>
      <c r="AX1027" s="4560"/>
      <c r="AY1027" s="4560"/>
      <c r="CO1027" s="237"/>
    </row>
    <row r="1028" spans="1:93">
      <c r="A1028" s="5683"/>
      <c r="B1028" s="4561"/>
      <c r="C1028" s="5674"/>
      <c r="D1028" s="3811"/>
      <c r="E1028" s="5120"/>
      <c r="F1028" s="5120"/>
      <c r="G1028" s="3811"/>
      <c r="H1028" s="3811"/>
      <c r="I1028" s="3811"/>
      <c r="J1028" s="3811"/>
      <c r="K1028" s="3811"/>
      <c r="L1028" s="3811"/>
      <c r="M1028" s="3811"/>
      <c r="N1028" s="3811"/>
      <c r="O1028" s="3811"/>
      <c r="P1028" s="3811"/>
      <c r="Q1028" s="547"/>
      <c r="R1028" s="547"/>
      <c r="S1028" s="5120"/>
      <c r="T1028" s="5120"/>
      <c r="U1028" s="5120"/>
      <c r="V1028" s="5120"/>
      <c r="W1028" s="5120"/>
      <c r="X1028" s="5120"/>
      <c r="Y1028" s="5120"/>
      <c r="Z1028" s="5120"/>
      <c r="AA1028" s="5120"/>
      <c r="AB1028" s="5120"/>
      <c r="AC1028" s="5120"/>
      <c r="AD1028" s="3326" t="s">
        <v>2035</v>
      </c>
      <c r="AE1028" s="3093"/>
      <c r="AF1028" s="555" t="s">
        <v>857</v>
      </c>
      <c r="AG1028" s="555"/>
      <c r="AH1028" s="3256">
        <v>3991</v>
      </c>
      <c r="AI1028" s="550" t="s">
        <v>2137</v>
      </c>
      <c r="AJ1028" s="555" t="s">
        <v>379</v>
      </c>
      <c r="AK1028" s="3256" t="s">
        <v>2142</v>
      </c>
      <c r="AL1028" s="555" t="s">
        <v>380</v>
      </c>
      <c r="AM1028" s="555" t="s">
        <v>380</v>
      </c>
      <c r="AN1028" s="550" t="s">
        <v>858</v>
      </c>
      <c r="AO1028" s="550">
        <v>2</v>
      </c>
      <c r="AP1028" s="550" t="s">
        <v>859</v>
      </c>
      <c r="AQ1028" s="550">
        <v>2</v>
      </c>
      <c r="AR1028" s="550"/>
      <c r="AS1028" s="550"/>
      <c r="AT1028" s="550"/>
      <c r="AU1028" s="550"/>
      <c r="AV1028" s="860"/>
      <c r="AW1028" s="4561"/>
      <c r="AX1028" s="4561"/>
      <c r="AY1028" s="4561"/>
      <c r="CO1028" s="237"/>
    </row>
    <row r="1029" spans="1:93">
      <c r="A1029" s="5683"/>
      <c r="B1029" s="4559" t="s">
        <v>2463</v>
      </c>
      <c r="C1029" s="5672" t="s">
        <v>3714</v>
      </c>
      <c r="D1029" s="3806" t="s">
        <v>1089</v>
      </c>
      <c r="E1029" s="5123" t="s">
        <v>2144</v>
      </c>
      <c r="F1029" s="5123" t="s">
        <v>2319</v>
      </c>
      <c r="G1029" s="3806" t="s">
        <v>2028</v>
      </c>
      <c r="H1029" s="3806" t="s">
        <v>2028</v>
      </c>
      <c r="I1029" s="3806" t="s">
        <v>2029</v>
      </c>
      <c r="J1029" s="3806" t="s">
        <v>2029</v>
      </c>
      <c r="K1029" s="3806">
        <v>6</v>
      </c>
      <c r="L1029" s="3806">
        <v>0</v>
      </c>
      <c r="M1029" s="3806">
        <v>31</v>
      </c>
      <c r="N1029" s="3806">
        <v>6</v>
      </c>
      <c r="O1029" s="3806">
        <v>0</v>
      </c>
      <c r="P1029" s="3806">
        <v>31</v>
      </c>
      <c r="Q1029" s="545" t="s">
        <v>2140</v>
      </c>
      <c r="R1029" s="545" t="s">
        <v>2272</v>
      </c>
      <c r="S1029" s="5123">
        <v>5165</v>
      </c>
      <c r="T1029" s="5123">
        <v>5165</v>
      </c>
      <c r="U1029" s="5123">
        <v>12542</v>
      </c>
      <c r="V1029" s="5123">
        <v>512</v>
      </c>
      <c r="W1029" s="5123">
        <v>512</v>
      </c>
      <c r="X1029" s="5123">
        <v>1046</v>
      </c>
      <c r="Y1029" s="5123">
        <v>4</v>
      </c>
      <c r="Z1029" s="5123">
        <v>2</v>
      </c>
      <c r="AA1029" s="5123" t="s">
        <v>2032</v>
      </c>
      <c r="AB1029" s="5123" t="s">
        <v>2033</v>
      </c>
      <c r="AC1029" s="5123" t="s">
        <v>2137</v>
      </c>
      <c r="AD1029" s="3326" t="s">
        <v>2035</v>
      </c>
      <c r="AE1029" s="3093"/>
      <c r="AF1029" s="555" t="s">
        <v>857</v>
      </c>
      <c r="AG1029" s="555"/>
      <c r="AH1029" s="3256">
        <v>270</v>
      </c>
      <c r="AI1029" s="550" t="s">
        <v>2137</v>
      </c>
      <c r="AJ1029" s="555" t="s">
        <v>854</v>
      </c>
      <c r="AK1029" s="3256" t="s">
        <v>2142</v>
      </c>
      <c r="AL1029" s="555" t="s">
        <v>1135</v>
      </c>
      <c r="AM1029" s="550" t="s">
        <v>1134</v>
      </c>
      <c r="AN1029" s="550" t="s">
        <v>858</v>
      </c>
      <c r="AO1029" s="550">
        <v>2</v>
      </c>
      <c r="AP1029" s="550" t="s">
        <v>859</v>
      </c>
      <c r="AQ1029" s="550">
        <v>2</v>
      </c>
      <c r="AR1029" s="550"/>
      <c r="AS1029" s="550"/>
      <c r="AT1029" s="550"/>
      <c r="AU1029" s="550"/>
      <c r="AV1029" s="860"/>
      <c r="AW1029" s="4559" t="s">
        <v>2466</v>
      </c>
      <c r="AX1029" s="4559" t="s">
        <v>2456</v>
      </c>
      <c r="AY1029" s="4559"/>
      <c r="CO1029" s="237"/>
    </row>
    <row r="1030" spans="1:93">
      <c r="A1030" s="5683"/>
      <c r="B1030" s="4560"/>
      <c r="C1030" s="5673"/>
      <c r="D1030" s="3807"/>
      <c r="E1030" s="5119"/>
      <c r="F1030" s="5119"/>
      <c r="G1030" s="3807"/>
      <c r="H1030" s="3807"/>
      <c r="I1030" s="3807"/>
      <c r="J1030" s="3807"/>
      <c r="K1030" s="3807"/>
      <c r="L1030" s="3807"/>
      <c r="M1030" s="3807"/>
      <c r="N1030" s="3807"/>
      <c r="O1030" s="3807"/>
      <c r="P1030" s="3807"/>
      <c r="Q1030" s="546"/>
      <c r="R1030" s="546"/>
      <c r="S1030" s="5119"/>
      <c r="T1030" s="5119"/>
      <c r="U1030" s="5119"/>
      <c r="V1030" s="5119"/>
      <c r="W1030" s="5119"/>
      <c r="X1030" s="5119"/>
      <c r="Y1030" s="5119"/>
      <c r="Z1030" s="5119"/>
      <c r="AA1030" s="5119"/>
      <c r="AB1030" s="5119"/>
      <c r="AC1030" s="5119"/>
      <c r="AD1030" s="3326" t="s">
        <v>2035</v>
      </c>
      <c r="AE1030" s="3093"/>
      <c r="AF1030" s="555" t="s">
        <v>857</v>
      </c>
      <c r="AG1030" s="555"/>
      <c r="AH1030" s="3256">
        <v>3998</v>
      </c>
      <c r="AI1030" s="550" t="s">
        <v>2137</v>
      </c>
      <c r="AJ1030" s="555" t="s">
        <v>868</v>
      </c>
      <c r="AK1030" s="3256" t="s">
        <v>2142</v>
      </c>
      <c r="AL1030" s="555" t="s">
        <v>869</v>
      </c>
      <c r="AM1030" s="555" t="s">
        <v>869</v>
      </c>
      <c r="AN1030" s="550" t="s">
        <v>858</v>
      </c>
      <c r="AO1030" s="550">
        <v>5</v>
      </c>
      <c r="AP1030" s="550" t="s">
        <v>859</v>
      </c>
      <c r="AQ1030" s="550">
        <v>5</v>
      </c>
      <c r="AR1030" s="550"/>
      <c r="AS1030" s="550"/>
      <c r="AT1030" s="550"/>
      <c r="AU1030" s="550"/>
      <c r="AV1030" s="860"/>
      <c r="AW1030" s="4560"/>
      <c r="AX1030" s="4560"/>
      <c r="AY1030" s="4560"/>
      <c r="CO1030" s="237"/>
    </row>
    <row r="1031" spans="1:93">
      <c r="A1031" s="5683"/>
      <c r="B1031" s="4561"/>
      <c r="C1031" s="5674"/>
      <c r="D1031" s="3811"/>
      <c r="E1031" s="5120"/>
      <c r="F1031" s="5120"/>
      <c r="G1031" s="3811"/>
      <c r="H1031" s="3811"/>
      <c r="I1031" s="3811"/>
      <c r="J1031" s="3811"/>
      <c r="K1031" s="3811"/>
      <c r="L1031" s="3811"/>
      <c r="M1031" s="3811"/>
      <c r="N1031" s="3811"/>
      <c r="O1031" s="3811"/>
      <c r="P1031" s="3811"/>
      <c r="Q1031" s="547"/>
      <c r="R1031" s="547"/>
      <c r="S1031" s="5120"/>
      <c r="T1031" s="5120"/>
      <c r="U1031" s="5120"/>
      <c r="V1031" s="5120"/>
      <c r="W1031" s="5120"/>
      <c r="X1031" s="5120"/>
      <c r="Y1031" s="5120"/>
      <c r="Z1031" s="5120"/>
      <c r="AA1031" s="5120"/>
      <c r="AB1031" s="5120"/>
      <c r="AC1031" s="5120"/>
      <c r="AD1031" s="3326" t="s">
        <v>2035</v>
      </c>
      <c r="AE1031" s="3093"/>
      <c r="AF1031" s="555" t="s">
        <v>857</v>
      </c>
      <c r="AG1031" s="555"/>
      <c r="AH1031" s="3256">
        <v>3991</v>
      </c>
      <c r="AI1031" s="550" t="s">
        <v>2137</v>
      </c>
      <c r="AJ1031" s="555" t="s">
        <v>379</v>
      </c>
      <c r="AK1031" s="3256" t="s">
        <v>2142</v>
      </c>
      <c r="AL1031" s="555" t="s">
        <v>380</v>
      </c>
      <c r="AM1031" s="555" t="s">
        <v>380</v>
      </c>
      <c r="AN1031" s="550" t="s">
        <v>858</v>
      </c>
      <c r="AO1031" s="550">
        <v>2</v>
      </c>
      <c r="AP1031" s="550" t="s">
        <v>859</v>
      </c>
      <c r="AQ1031" s="550">
        <v>2</v>
      </c>
      <c r="AR1031" s="550"/>
      <c r="AS1031" s="550"/>
      <c r="AT1031" s="550"/>
      <c r="AU1031" s="550"/>
      <c r="AV1031" s="860"/>
      <c r="AW1031" s="4561"/>
      <c r="AX1031" s="4561"/>
      <c r="AY1031" s="4561"/>
      <c r="CO1031" s="237"/>
    </row>
    <row r="1032" spans="1:93" ht="10.5" customHeight="1">
      <c r="A1032" s="5683"/>
      <c r="B1032" s="4559" t="s">
        <v>2463</v>
      </c>
      <c r="C1032" s="5672" t="s">
        <v>3715</v>
      </c>
      <c r="D1032" s="3806" t="s">
        <v>1080</v>
      </c>
      <c r="E1032" s="5123" t="s">
        <v>2144</v>
      </c>
      <c r="F1032" s="5123" t="s">
        <v>2320</v>
      </c>
      <c r="G1032" s="3806" t="s">
        <v>2028</v>
      </c>
      <c r="H1032" s="3806" t="s">
        <v>2028</v>
      </c>
      <c r="I1032" s="3806" t="s">
        <v>2029</v>
      </c>
      <c r="J1032" s="3806" t="s">
        <v>2029</v>
      </c>
      <c r="K1032" s="3806">
        <v>6</v>
      </c>
      <c r="L1032" s="3806">
        <v>0</v>
      </c>
      <c r="M1032" s="3806">
        <v>31</v>
      </c>
      <c r="N1032" s="3806">
        <v>6</v>
      </c>
      <c r="O1032" s="3806">
        <v>0</v>
      </c>
      <c r="P1032" s="3806">
        <v>31</v>
      </c>
      <c r="Q1032" s="545" t="s">
        <v>2140</v>
      </c>
      <c r="R1032" s="545" t="s">
        <v>2272</v>
      </c>
      <c r="S1032" s="5123">
        <v>12545</v>
      </c>
      <c r="T1032" s="5123">
        <v>12545</v>
      </c>
      <c r="U1032" s="5123">
        <v>23968</v>
      </c>
      <c r="V1032" s="5123">
        <v>512</v>
      </c>
      <c r="W1032" s="5123">
        <v>512</v>
      </c>
      <c r="X1032" s="5123">
        <v>1168</v>
      </c>
      <c r="Y1032" s="5123">
        <v>4</v>
      </c>
      <c r="Z1032" s="5123">
        <v>2</v>
      </c>
      <c r="AA1032" s="5123" t="s">
        <v>2032</v>
      </c>
      <c r="AB1032" s="5123" t="s">
        <v>2033</v>
      </c>
      <c r="AC1032" s="5123" t="s">
        <v>2137</v>
      </c>
      <c r="AD1032" s="3326" t="s">
        <v>2035</v>
      </c>
      <c r="AE1032" s="3093"/>
      <c r="AF1032" s="555" t="s">
        <v>857</v>
      </c>
      <c r="AG1032" s="555"/>
      <c r="AH1032" s="3256">
        <v>270</v>
      </c>
      <c r="AI1032" s="550" t="s">
        <v>2137</v>
      </c>
      <c r="AJ1032" s="555" t="s">
        <v>854</v>
      </c>
      <c r="AK1032" s="3256" t="s">
        <v>2142</v>
      </c>
      <c r="AL1032" s="555" t="s">
        <v>866</v>
      </c>
      <c r="AM1032" s="550" t="s">
        <v>867</v>
      </c>
      <c r="AN1032" s="550" t="s">
        <v>858</v>
      </c>
      <c r="AO1032" s="550">
        <v>2</v>
      </c>
      <c r="AP1032" s="550" t="s">
        <v>859</v>
      </c>
      <c r="AQ1032" s="550">
        <v>2</v>
      </c>
      <c r="AR1032" s="550"/>
      <c r="AS1032" s="550"/>
      <c r="AT1032" s="550"/>
      <c r="AU1032" s="550"/>
      <c r="AV1032" s="860"/>
      <c r="AW1032" s="4559" t="s">
        <v>2468</v>
      </c>
      <c r="AX1032" s="4559" t="s">
        <v>2456</v>
      </c>
      <c r="AY1032" s="4559"/>
      <c r="CO1032" s="237"/>
    </row>
    <row r="1033" spans="1:93" ht="10.5" customHeight="1">
      <c r="A1033" s="5683"/>
      <c r="B1033" s="4560"/>
      <c r="C1033" s="5673"/>
      <c r="D1033" s="3807"/>
      <c r="E1033" s="5119"/>
      <c r="F1033" s="5119"/>
      <c r="G1033" s="3807"/>
      <c r="H1033" s="3807"/>
      <c r="I1033" s="3807"/>
      <c r="J1033" s="3807"/>
      <c r="K1033" s="3807"/>
      <c r="L1033" s="3807"/>
      <c r="M1033" s="3807"/>
      <c r="N1033" s="3807"/>
      <c r="O1033" s="3807"/>
      <c r="P1033" s="3807"/>
      <c r="Q1033" s="546"/>
      <c r="R1033" s="546"/>
      <c r="S1033" s="5119"/>
      <c r="T1033" s="5119"/>
      <c r="U1033" s="5119"/>
      <c r="V1033" s="5119"/>
      <c r="W1033" s="5119"/>
      <c r="X1033" s="5119"/>
      <c r="Y1033" s="5119"/>
      <c r="Z1033" s="5119"/>
      <c r="AA1033" s="5119"/>
      <c r="AB1033" s="5119"/>
      <c r="AC1033" s="5119"/>
      <c r="AD1033" s="3326" t="s">
        <v>2035</v>
      </c>
      <c r="AE1033" s="3093"/>
      <c r="AF1033" s="555" t="s">
        <v>857</v>
      </c>
      <c r="AG1033" s="555"/>
      <c r="AH1033" s="3256">
        <v>3998</v>
      </c>
      <c r="AI1033" s="550" t="s">
        <v>2137</v>
      </c>
      <c r="AJ1033" s="555" t="s">
        <v>868</v>
      </c>
      <c r="AK1033" s="3256" t="s">
        <v>2142</v>
      </c>
      <c r="AL1033" s="555" t="s">
        <v>869</v>
      </c>
      <c r="AM1033" s="555" t="s">
        <v>869</v>
      </c>
      <c r="AN1033" s="550" t="s">
        <v>858</v>
      </c>
      <c r="AO1033" s="550">
        <v>5</v>
      </c>
      <c r="AP1033" s="550" t="s">
        <v>859</v>
      </c>
      <c r="AQ1033" s="550">
        <v>5</v>
      </c>
      <c r="AR1033" s="550"/>
      <c r="AS1033" s="550"/>
      <c r="AT1033" s="550"/>
      <c r="AU1033" s="550"/>
      <c r="AV1033" s="860"/>
      <c r="AW1033" s="4560"/>
      <c r="AX1033" s="4560"/>
      <c r="AY1033" s="4560"/>
      <c r="CO1033" s="237"/>
    </row>
    <row r="1034" spans="1:93" ht="10.5" customHeight="1">
      <c r="A1034" s="5683"/>
      <c r="B1034" s="4561"/>
      <c r="C1034" s="5674"/>
      <c r="D1034" s="3811"/>
      <c r="E1034" s="5120"/>
      <c r="F1034" s="5120"/>
      <c r="G1034" s="3811"/>
      <c r="H1034" s="3811"/>
      <c r="I1034" s="3811"/>
      <c r="J1034" s="3811"/>
      <c r="K1034" s="3811"/>
      <c r="L1034" s="3811"/>
      <c r="M1034" s="3811"/>
      <c r="N1034" s="3811"/>
      <c r="O1034" s="3811"/>
      <c r="P1034" s="3811"/>
      <c r="Q1034" s="547"/>
      <c r="R1034" s="547"/>
      <c r="S1034" s="5120"/>
      <c r="T1034" s="5120"/>
      <c r="U1034" s="5120"/>
      <c r="V1034" s="5120"/>
      <c r="W1034" s="5120"/>
      <c r="X1034" s="5120"/>
      <c r="Y1034" s="5120"/>
      <c r="Z1034" s="5120"/>
      <c r="AA1034" s="5120"/>
      <c r="AB1034" s="5120"/>
      <c r="AC1034" s="5120"/>
      <c r="AD1034" s="3326" t="s">
        <v>2035</v>
      </c>
      <c r="AE1034" s="3093"/>
      <c r="AF1034" s="555" t="s">
        <v>857</v>
      </c>
      <c r="AG1034" s="555"/>
      <c r="AH1034" s="3256">
        <v>3991</v>
      </c>
      <c r="AI1034" s="550" t="s">
        <v>2137</v>
      </c>
      <c r="AJ1034" s="555" t="s">
        <v>379</v>
      </c>
      <c r="AK1034" s="3256" t="s">
        <v>2142</v>
      </c>
      <c r="AL1034" s="555" t="s">
        <v>380</v>
      </c>
      <c r="AM1034" s="555" t="s">
        <v>380</v>
      </c>
      <c r="AN1034" s="550" t="s">
        <v>858</v>
      </c>
      <c r="AO1034" s="550">
        <v>2</v>
      </c>
      <c r="AP1034" s="550" t="s">
        <v>859</v>
      </c>
      <c r="AQ1034" s="550">
        <v>2</v>
      </c>
      <c r="AR1034" s="550"/>
      <c r="AS1034" s="550"/>
      <c r="AT1034" s="550"/>
      <c r="AU1034" s="550"/>
      <c r="AV1034" s="860"/>
      <c r="AW1034" s="4561"/>
      <c r="AX1034" s="4561"/>
      <c r="AY1034" s="4561"/>
      <c r="CO1034" s="237"/>
    </row>
    <row r="1035" spans="1:93" ht="10.5" customHeight="1">
      <c r="A1035" s="5683"/>
      <c r="B1035" s="4559" t="s">
        <v>2463</v>
      </c>
      <c r="C1035" s="5672" t="s">
        <v>3717</v>
      </c>
      <c r="D1035" s="3806" t="s">
        <v>1093</v>
      </c>
      <c r="E1035" s="5123" t="s">
        <v>2138</v>
      </c>
      <c r="F1035" s="5123" t="s">
        <v>2321</v>
      </c>
      <c r="G1035" s="3806" t="s">
        <v>2028</v>
      </c>
      <c r="H1035" s="3806" t="s">
        <v>2028</v>
      </c>
      <c r="I1035" s="3806" t="s">
        <v>2029</v>
      </c>
      <c r="J1035" s="3806" t="s">
        <v>2029</v>
      </c>
      <c r="K1035" s="3806">
        <v>6</v>
      </c>
      <c r="L1035" s="3806">
        <v>0</v>
      </c>
      <c r="M1035" s="3806">
        <v>12</v>
      </c>
      <c r="N1035" s="3806">
        <v>6</v>
      </c>
      <c r="O1035" s="3806">
        <v>0</v>
      </c>
      <c r="P1035" s="3806">
        <v>12</v>
      </c>
      <c r="Q1035" s="545" t="s">
        <v>2140</v>
      </c>
      <c r="R1035" s="545" t="s">
        <v>2272</v>
      </c>
      <c r="S1035" s="5123">
        <v>646</v>
      </c>
      <c r="T1035" s="5123">
        <v>646</v>
      </c>
      <c r="U1035" s="5123">
        <v>5418</v>
      </c>
      <c r="V1035" s="5123">
        <v>512</v>
      </c>
      <c r="W1035" s="5123">
        <v>512</v>
      </c>
      <c r="X1035" s="5123">
        <v>1152</v>
      </c>
      <c r="Y1035" s="5123">
        <v>1</v>
      </c>
      <c r="Z1035" s="5123">
        <v>1</v>
      </c>
      <c r="AA1035" s="5123" t="s">
        <v>2136</v>
      </c>
      <c r="AB1035" s="5123" t="s">
        <v>2136</v>
      </c>
      <c r="AC1035" s="5123" t="s">
        <v>2137</v>
      </c>
      <c r="AD1035" s="3326" t="s">
        <v>2035</v>
      </c>
      <c r="AE1035" s="3093"/>
      <c r="AF1035" s="555" t="s">
        <v>857</v>
      </c>
      <c r="AG1035" s="555"/>
      <c r="AH1035" s="3256">
        <v>270</v>
      </c>
      <c r="AI1035" s="550" t="s">
        <v>2137</v>
      </c>
      <c r="AJ1035" s="555" t="s">
        <v>854</v>
      </c>
      <c r="AK1035" s="3256" t="s">
        <v>2142</v>
      </c>
      <c r="AL1035" s="555" t="s">
        <v>1218</v>
      </c>
      <c r="AM1035" s="550" t="s">
        <v>1219</v>
      </c>
      <c r="AN1035" s="550" t="s">
        <v>858</v>
      </c>
      <c r="AO1035" s="550">
        <v>2</v>
      </c>
      <c r="AP1035" s="550" t="s">
        <v>859</v>
      </c>
      <c r="AQ1035" s="550">
        <v>2</v>
      </c>
      <c r="AR1035" s="550"/>
      <c r="AS1035" s="550"/>
      <c r="AT1035" s="550"/>
      <c r="AU1035" s="550"/>
      <c r="AV1035" s="860"/>
      <c r="AW1035" s="4559" t="s">
        <v>2451</v>
      </c>
      <c r="AX1035" s="4559" t="s">
        <v>2456</v>
      </c>
      <c r="AY1035" s="4559"/>
      <c r="CO1035" s="237"/>
    </row>
    <row r="1036" spans="1:93" ht="10.5" customHeight="1">
      <c r="A1036" s="5683"/>
      <c r="B1036" s="4560"/>
      <c r="C1036" s="5673"/>
      <c r="D1036" s="3807"/>
      <c r="E1036" s="5119"/>
      <c r="F1036" s="5119"/>
      <c r="G1036" s="3807"/>
      <c r="H1036" s="3807"/>
      <c r="I1036" s="3807"/>
      <c r="J1036" s="3807"/>
      <c r="K1036" s="3807"/>
      <c r="L1036" s="3807"/>
      <c r="M1036" s="3807"/>
      <c r="N1036" s="3807"/>
      <c r="O1036" s="3807"/>
      <c r="P1036" s="3807"/>
      <c r="Q1036" s="546"/>
      <c r="R1036" s="546"/>
      <c r="S1036" s="5119"/>
      <c r="T1036" s="5119"/>
      <c r="U1036" s="5119"/>
      <c r="V1036" s="5119"/>
      <c r="W1036" s="5119"/>
      <c r="X1036" s="5119"/>
      <c r="Y1036" s="5119"/>
      <c r="Z1036" s="5119"/>
      <c r="AA1036" s="5119"/>
      <c r="AB1036" s="5119"/>
      <c r="AC1036" s="5119"/>
      <c r="AD1036" s="3326" t="s">
        <v>2035</v>
      </c>
      <c r="AE1036" s="3093"/>
      <c r="AF1036" s="555" t="s">
        <v>857</v>
      </c>
      <c r="AG1036" s="555"/>
      <c r="AH1036" s="3256">
        <v>3998</v>
      </c>
      <c r="AI1036" s="550" t="s">
        <v>2137</v>
      </c>
      <c r="AJ1036" s="555" t="s">
        <v>868</v>
      </c>
      <c r="AK1036" s="3256" t="s">
        <v>2142</v>
      </c>
      <c r="AL1036" s="555" t="s">
        <v>340</v>
      </c>
      <c r="AM1036" s="555" t="s">
        <v>340</v>
      </c>
      <c r="AN1036" s="550" t="s">
        <v>858</v>
      </c>
      <c r="AO1036" s="550">
        <v>8</v>
      </c>
      <c r="AP1036" s="550" t="s">
        <v>859</v>
      </c>
      <c r="AQ1036" s="550">
        <v>8</v>
      </c>
      <c r="AR1036" s="550"/>
      <c r="AS1036" s="550"/>
      <c r="AT1036" s="550"/>
      <c r="AU1036" s="550"/>
      <c r="AV1036" s="860"/>
      <c r="AW1036" s="4560"/>
      <c r="AX1036" s="4560"/>
      <c r="AY1036" s="4560"/>
      <c r="CO1036" s="237"/>
    </row>
    <row r="1037" spans="1:93" ht="10.5" customHeight="1">
      <c r="A1037" s="5683"/>
      <c r="B1037" s="4561"/>
      <c r="C1037" s="5674"/>
      <c r="D1037" s="3811"/>
      <c r="E1037" s="5120"/>
      <c r="F1037" s="5120"/>
      <c r="G1037" s="3811"/>
      <c r="H1037" s="3811"/>
      <c r="I1037" s="3811"/>
      <c r="J1037" s="3811"/>
      <c r="K1037" s="3811"/>
      <c r="L1037" s="3811"/>
      <c r="M1037" s="3811"/>
      <c r="N1037" s="3811"/>
      <c r="O1037" s="3811"/>
      <c r="P1037" s="3811"/>
      <c r="Q1037" s="547"/>
      <c r="R1037" s="547"/>
      <c r="S1037" s="5120"/>
      <c r="T1037" s="5120"/>
      <c r="U1037" s="5120"/>
      <c r="V1037" s="5120"/>
      <c r="W1037" s="5120"/>
      <c r="X1037" s="5120"/>
      <c r="Y1037" s="5120"/>
      <c r="Z1037" s="5120"/>
      <c r="AA1037" s="5120"/>
      <c r="AB1037" s="5120"/>
      <c r="AC1037" s="5120"/>
      <c r="AD1037" s="3326" t="s">
        <v>2035</v>
      </c>
      <c r="AE1037" s="3093"/>
      <c r="AF1037" s="555" t="s">
        <v>857</v>
      </c>
      <c r="AG1037" s="555"/>
      <c r="AH1037" s="3256">
        <v>3991</v>
      </c>
      <c r="AI1037" s="550" t="s">
        <v>2137</v>
      </c>
      <c r="AJ1037" s="555" t="s">
        <v>379</v>
      </c>
      <c r="AK1037" s="3256" t="s">
        <v>2142</v>
      </c>
      <c r="AL1037" s="555" t="s">
        <v>380</v>
      </c>
      <c r="AM1037" s="555" t="s">
        <v>380</v>
      </c>
      <c r="AN1037" s="550" t="s">
        <v>858</v>
      </c>
      <c r="AO1037" s="550">
        <v>2</v>
      </c>
      <c r="AP1037" s="550" t="s">
        <v>859</v>
      </c>
      <c r="AQ1037" s="550">
        <v>2</v>
      </c>
      <c r="AR1037" s="550"/>
      <c r="AS1037" s="550"/>
      <c r="AT1037" s="550"/>
      <c r="AU1037" s="550"/>
      <c r="AV1037" s="860"/>
      <c r="AW1037" s="4561"/>
      <c r="AX1037" s="4561"/>
      <c r="AY1037" s="4561"/>
      <c r="CO1037" s="237"/>
    </row>
    <row r="1038" spans="1:93" ht="10.5" customHeight="1">
      <c r="A1038" s="5683"/>
      <c r="B1038" s="4559" t="s">
        <v>2463</v>
      </c>
      <c r="C1038" s="5672" t="s">
        <v>3718</v>
      </c>
      <c r="D1038" s="3806" t="s">
        <v>1094</v>
      </c>
      <c r="E1038" s="5123" t="s">
        <v>2144</v>
      </c>
      <c r="F1038" s="5123" t="s">
        <v>2322</v>
      </c>
      <c r="G1038" s="3806" t="s">
        <v>2028</v>
      </c>
      <c r="H1038" s="3806" t="s">
        <v>2028</v>
      </c>
      <c r="I1038" s="3806" t="s">
        <v>2029</v>
      </c>
      <c r="J1038" s="3806" t="s">
        <v>2029</v>
      </c>
      <c r="K1038" s="3806">
        <v>6</v>
      </c>
      <c r="L1038" s="3806">
        <v>0</v>
      </c>
      <c r="M1038" s="3806">
        <v>31</v>
      </c>
      <c r="N1038" s="3806">
        <v>6</v>
      </c>
      <c r="O1038" s="3806">
        <v>0</v>
      </c>
      <c r="P1038" s="3806">
        <v>31</v>
      </c>
      <c r="Q1038" s="545" t="s">
        <v>2140</v>
      </c>
      <c r="R1038" s="545" t="s">
        <v>2272</v>
      </c>
      <c r="S1038" s="5123">
        <v>5421</v>
      </c>
      <c r="T1038" s="5123">
        <v>5421</v>
      </c>
      <c r="U1038" s="5123">
        <v>12798</v>
      </c>
      <c r="V1038" s="5123">
        <v>512</v>
      </c>
      <c r="W1038" s="5123">
        <v>512</v>
      </c>
      <c r="X1038" s="5123">
        <v>1302</v>
      </c>
      <c r="Y1038" s="5123">
        <v>4</v>
      </c>
      <c r="Z1038" s="5123">
        <v>2</v>
      </c>
      <c r="AA1038" s="5123" t="s">
        <v>2032</v>
      </c>
      <c r="AB1038" s="5123" t="s">
        <v>2033</v>
      </c>
      <c r="AC1038" s="5123" t="s">
        <v>2137</v>
      </c>
      <c r="AD1038" s="3326" t="s">
        <v>2035</v>
      </c>
      <c r="AE1038" s="3093"/>
      <c r="AF1038" s="555" t="s">
        <v>857</v>
      </c>
      <c r="AG1038" s="555"/>
      <c r="AH1038" s="3256">
        <v>270</v>
      </c>
      <c r="AI1038" s="550" t="s">
        <v>2137</v>
      </c>
      <c r="AJ1038" s="555" t="s">
        <v>854</v>
      </c>
      <c r="AK1038" s="3256" t="s">
        <v>2142</v>
      </c>
      <c r="AL1038" s="555" t="s">
        <v>1135</v>
      </c>
      <c r="AM1038" s="550" t="s">
        <v>1134</v>
      </c>
      <c r="AN1038" s="550" t="s">
        <v>858</v>
      </c>
      <c r="AO1038" s="550">
        <v>2</v>
      </c>
      <c r="AP1038" s="550" t="s">
        <v>859</v>
      </c>
      <c r="AQ1038" s="550">
        <v>2</v>
      </c>
      <c r="AR1038" s="550"/>
      <c r="AS1038" s="550"/>
      <c r="AT1038" s="550"/>
      <c r="AU1038" s="550"/>
      <c r="AV1038" s="860"/>
      <c r="AW1038" s="4559" t="s">
        <v>2466</v>
      </c>
      <c r="AX1038" s="4559" t="s">
        <v>2456</v>
      </c>
      <c r="AY1038" s="4559"/>
      <c r="CO1038" s="237"/>
    </row>
    <row r="1039" spans="1:93" ht="10.5" customHeight="1">
      <c r="A1039" s="5683"/>
      <c r="B1039" s="4560"/>
      <c r="C1039" s="5673"/>
      <c r="D1039" s="3807"/>
      <c r="E1039" s="5119"/>
      <c r="F1039" s="5119"/>
      <c r="G1039" s="3807"/>
      <c r="H1039" s="3807"/>
      <c r="I1039" s="3807"/>
      <c r="J1039" s="3807"/>
      <c r="K1039" s="3807"/>
      <c r="L1039" s="3807"/>
      <c r="M1039" s="3807"/>
      <c r="N1039" s="3807"/>
      <c r="O1039" s="3807"/>
      <c r="P1039" s="3807"/>
      <c r="Q1039" s="546"/>
      <c r="R1039" s="546"/>
      <c r="S1039" s="5119"/>
      <c r="T1039" s="5119"/>
      <c r="U1039" s="5119"/>
      <c r="V1039" s="5119"/>
      <c r="W1039" s="5119"/>
      <c r="X1039" s="5119"/>
      <c r="Y1039" s="5119"/>
      <c r="Z1039" s="5119"/>
      <c r="AA1039" s="5119"/>
      <c r="AB1039" s="5119"/>
      <c r="AC1039" s="5119"/>
      <c r="AD1039" s="3326" t="s">
        <v>2035</v>
      </c>
      <c r="AE1039" s="3093"/>
      <c r="AF1039" s="555" t="s">
        <v>857</v>
      </c>
      <c r="AG1039" s="555"/>
      <c r="AH1039" s="3256">
        <v>3998</v>
      </c>
      <c r="AI1039" s="550" t="s">
        <v>2137</v>
      </c>
      <c r="AJ1039" s="555" t="s">
        <v>868</v>
      </c>
      <c r="AK1039" s="3256" t="s">
        <v>2142</v>
      </c>
      <c r="AL1039" s="555" t="s">
        <v>340</v>
      </c>
      <c r="AM1039" s="555" t="s">
        <v>340</v>
      </c>
      <c r="AN1039" s="550" t="s">
        <v>858</v>
      </c>
      <c r="AO1039" s="550">
        <v>8</v>
      </c>
      <c r="AP1039" s="550" t="s">
        <v>859</v>
      </c>
      <c r="AQ1039" s="550">
        <v>8</v>
      </c>
      <c r="AR1039" s="550"/>
      <c r="AS1039" s="550"/>
      <c r="AT1039" s="550"/>
      <c r="AU1039" s="550"/>
      <c r="AV1039" s="860"/>
      <c r="AW1039" s="4560"/>
      <c r="AX1039" s="4560"/>
      <c r="AY1039" s="4560"/>
      <c r="CO1039" s="237"/>
    </row>
    <row r="1040" spans="1:93" ht="10.5" customHeight="1">
      <c r="A1040" s="5683"/>
      <c r="B1040" s="4561"/>
      <c r="C1040" s="5674"/>
      <c r="D1040" s="3811"/>
      <c r="E1040" s="5120"/>
      <c r="F1040" s="5120"/>
      <c r="G1040" s="3811"/>
      <c r="H1040" s="3811"/>
      <c r="I1040" s="3811"/>
      <c r="J1040" s="3811"/>
      <c r="K1040" s="3811"/>
      <c r="L1040" s="3811"/>
      <c r="M1040" s="3811"/>
      <c r="N1040" s="3811"/>
      <c r="O1040" s="3811"/>
      <c r="P1040" s="3811"/>
      <c r="Q1040" s="547"/>
      <c r="R1040" s="547"/>
      <c r="S1040" s="5120"/>
      <c r="T1040" s="5120"/>
      <c r="U1040" s="5120"/>
      <c r="V1040" s="5120"/>
      <c r="W1040" s="5120"/>
      <c r="X1040" s="5120"/>
      <c r="Y1040" s="5120"/>
      <c r="Z1040" s="5120"/>
      <c r="AA1040" s="5120"/>
      <c r="AB1040" s="5120"/>
      <c r="AC1040" s="5120"/>
      <c r="AD1040" s="3326" t="s">
        <v>2035</v>
      </c>
      <c r="AE1040" s="3093"/>
      <c r="AF1040" s="555" t="s">
        <v>857</v>
      </c>
      <c r="AG1040" s="555"/>
      <c r="AH1040" s="3256">
        <v>3991</v>
      </c>
      <c r="AI1040" s="550" t="s">
        <v>2137</v>
      </c>
      <c r="AJ1040" s="555" t="s">
        <v>379</v>
      </c>
      <c r="AK1040" s="3256" t="s">
        <v>2142</v>
      </c>
      <c r="AL1040" s="555" t="s">
        <v>380</v>
      </c>
      <c r="AM1040" s="555" t="s">
        <v>380</v>
      </c>
      <c r="AN1040" s="550" t="s">
        <v>858</v>
      </c>
      <c r="AO1040" s="550">
        <v>2</v>
      </c>
      <c r="AP1040" s="550" t="s">
        <v>859</v>
      </c>
      <c r="AQ1040" s="550">
        <v>2</v>
      </c>
      <c r="AR1040" s="550"/>
      <c r="AS1040" s="550"/>
      <c r="AT1040" s="550"/>
      <c r="AU1040" s="550"/>
      <c r="AV1040" s="860"/>
      <c r="AW1040" s="4561"/>
      <c r="AX1040" s="4561"/>
      <c r="AY1040" s="4561"/>
      <c r="CO1040" s="237"/>
    </row>
    <row r="1041" spans="1:93" ht="10.5" customHeight="1">
      <c r="A1041" s="5683"/>
      <c r="B1041" s="4559" t="s">
        <v>2463</v>
      </c>
      <c r="C1041" s="5672" t="s">
        <v>3719</v>
      </c>
      <c r="D1041" s="3806" t="s">
        <v>1081</v>
      </c>
      <c r="E1041" s="5123" t="s">
        <v>2144</v>
      </c>
      <c r="F1041" s="5123" t="s">
        <v>2323</v>
      </c>
      <c r="G1041" s="3806" t="s">
        <v>2028</v>
      </c>
      <c r="H1041" s="3806" t="s">
        <v>2028</v>
      </c>
      <c r="I1041" s="3806" t="s">
        <v>2029</v>
      </c>
      <c r="J1041" s="3806" t="s">
        <v>2029</v>
      </c>
      <c r="K1041" s="3806">
        <v>6</v>
      </c>
      <c r="L1041" s="3806">
        <v>0</v>
      </c>
      <c r="M1041" s="3806">
        <v>31</v>
      </c>
      <c r="N1041" s="3806">
        <v>6</v>
      </c>
      <c r="O1041" s="3806">
        <v>0</v>
      </c>
      <c r="P1041" s="3806">
        <v>31</v>
      </c>
      <c r="Q1041" s="545" t="s">
        <v>2140</v>
      </c>
      <c r="R1041" s="545" t="s">
        <v>2272</v>
      </c>
      <c r="S1041" s="5123">
        <v>12801</v>
      </c>
      <c r="T1041" s="5123">
        <v>12801</v>
      </c>
      <c r="U1041" s="5123">
        <v>23968</v>
      </c>
      <c r="V1041" s="5123">
        <v>512</v>
      </c>
      <c r="W1041" s="5123">
        <v>512</v>
      </c>
      <c r="X1041" s="5123">
        <v>1280</v>
      </c>
      <c r="Y1041" s="5123">
        <v>4</v>
      </c>
      <c r="Z1041" s="5123">
        <v>2</v>
      </c>
      <c r="AA1041" s="5123" t="s">
        <v>2032</v>
      </c>
      <c r="AB1041" s="5123" t="s">
        <v>2033</v>
      </c>
      <c r="AC1041" s="5123" t="s">
        <v>2137</v>
      </c>
      <c r="AD1041" s="3326" t="s">
        <v>2035</v>
      </c>
      <c r="AE1041" s="3093"/>
      <c r="AF1041" s="555" t="s">
        <v>857</v>
      </c>
      <c r="AG1041" s="555"/>
      <c r="AH1041" s="3256">
        <v>270</v>
      </c>
      <c r="AI1041" s="550" t="s">
        <v>2137</v>
      </c>
      <c r="AJ1041" s="555" t="s">
        <v>854</v>
      </c>
      <c r="AK1041" s="3256" t="s">
        <v>2142</v>
      </c>
      <c r="AL1041" s="555" t="s">
        <v>866</v>
      </c>
      <c r="AM1041" s="550" t="s">
        <v>867</v>
      </c>
      <c r="AN1041" s="550" t="s">
        <v>858</v>
      </c>
      <c r="AO1041" s="550">
        <v>2</v>
      </c>
      <c r="AP1041" s="550" t="s">
        <v>859</v>
      </c>
      <c r="AQ1041" s="550">
        <v>2</v>
      </c>
      <c r="AR1041" s="550"/>
      <c r="AS1041" s="550"/>
      <c r="AT1041" s="550"/>
      <c r="AU1041" s="550"/>
      <c r="AV1041" s="860"/>
      <c r="AW1041" s="4559" t="s">
        <v>2468</v>
      </c>
      <c r="AX1041" s="4559" t="s">
        <v>2456</v>
      </c>
      <c r="AY1041" s="4559"/>
      <c r="CO1041" s="237"/>
    </row>
    <row r="1042" spans="1:93" ht="10.5" customHeight="1">
      <c r="A1042" s="5683"/>
      <c r="B1042" s="4560"/>
      <c r="C1042" s="5673"/>
      <c r="D1042" s="3807"/>
      <c r="E1042" s="5119"/>
      <c r="F1042" s="5119"/>
      <c r="G1042" s="3807"/>
      <c r="H1042" s="3807"/>
      <c r="I1042" s="3807"/>
      <c r="J1042" s="3807"/>
      <c r="K1042" s="3807"/>
      <c r="L1042" s="3807"/>
      <c r="M1042" s="3807"/>
      <c r="N1042" s="3807"/>
      <c r="O1042" s="3807"/>
      <c r="P1042" s="3807"/>
      <c r="Q1042" s="546"/>
      <c r="R1042" s="546"/>
      <c r="S1042" s="5119"/>
      <c r="T1042" s="5119"/>
      <c r="U1042" s="5119"/>
      <c r="V1042" s="5119"/>
      <c r="W1042" s="5119"/>
      <c r="X1042" s="5119"/>
      <c r="Y1042" s="5119"/>
      <c r="Z1042" s="5119"/>
      <c r="AA1042" s="5119"/>
      <c r="AB1042" s="5119"/>
      <c r="AC1042" s="5119"/>
      <c r="AD1042" s="3326" t="s">
        <v>2035</v>
      </c>
      <c r="AE1042" s="3093"/>
      <c r="AF1042" s="555" t="s">
        <v>857</v>
      </c>
      <c r="AG1042" s="555"/>
      <c r="AH1042" s="3256">
        <v>3998</v>
      </c>
      <c r="AI1042" s="550" t="s">
        <v>2137</v>
      </c>
      <c r="AJ1042" s="555" t="s">
        <v>868</v>
      </c>
      <c r="AK1042" s="3256" t="s">
        <v>2142</v>
      </c>
      <c r="AL1042" s="555" t="s">
        <v>340</v>
      </c>
      <c r="AM1042" s="555" t="s">
        <v>340</v>
      </c>
      <c r="AN1042" s="550" t="s">
        <v>858</v>
      </c>
      <c r="AO1042" s="550">
        <v>8</v>
      </c>
      <c r="AP1042" s="550" t="s">
        <v>859</v>
      </c>
      <c r="AQ1042" s="550">
        <v>8</v>
      </c>
      <c r="AR1042" s="550"/>
      <c r="AS1042" s="550"/>
      <c r="AT1042" s="550"/>
      <c r="AU1042" s="550"/>
      <c r="AV1042" s="860"/>
      <c r="AW1042" s="4560"/>
      <c r="AX1042" s="4560"/>
      <c r="AY1042" s="4560"/>
      <c r="CO1042" s="237"/>
    </row>
    <row r="1043" spans="1:93" ht="10.5" customHeight="1" thickBot="1">
      <c r="A1043" s="5712"/>
      <c r="B1043" s="5662"/>
      <c r="C1043" s="5680"/>
      <c r="D1043" s="3808"/>
      <c r="E1043" s="5473"/>
      <c r="F1043" s="5473"/>
      <c r="G1043" s="3808"/>
      <c r="H1043" s="3808"/>
      <c r="I1043" s="3808"/>
      <c r="J1043" s="3808"/>
      <c r="K1043" s="3808"/>
      <c r="L1043" s="3808"/>
      <c r="M1043" s="3808"/>
      <c r="N1043" s="3808"/>
      <c r="O1043" s="3808"/>
      <c r="P1043" s="3808"/>
      <c r="Q1043" s="548"/>
      <c r="R1043" s="548"/>
      <c r="S1043" s="5473"/>
      <c r="T1043" s="5473"/>
      <c r="U1043" s="5473"/>
      <c r="V1043" s="5473"/>
      <c r="W1043" s="5473"/>
      <c r="X1043" s="5473"/>
      <c r="Y1043" s="5473"/>
      <c r="Z1043" s="5473"/>
      <c r="AA1043" s="5473"/>
      <c r="AB1043" s="5473"/>
      <c r="AC1043" s="5473"/>
      <c r="AD1043" s="3337" t="s">
        <v>2035</v>
      </c>
      <c r="AE1043" s="3094"/>
      <c r="AF1043" s="293" t="s">
        <v>857</v>
      </c>
      <c r="AG1043" s="293"/>
      <c r="AH1043" s="3260">
        <v>3991</v>
      </c>
      <c r="AI1043" s="552" t="s">
        <v>2137</v>
      </c>
      <c r="AJ1043" s="293" t="s">
        <v>379</v>
      </c>
      <c r="AK1043" s="552" t="s">
        <v>2142</v>
      </c>
      <c r="AL1043" s="293" t="s">
        <v>380</v>
      </c>
      <c r="AM1043" s="293" t="s">
        <v>380</v>
      </c>
      <c r="AN1043" s="552" t="s">
        <v>858</v>
      </c>
      <c r="AO1043" s="552">
        <v>2</v>
      </c>
      <c r="AP1043" s="552" t="s">
        <v>859</v>
      </c>
      <c r="AQ1043" s="552">
        <v>2</v>
      </c>
      <c r="AR1043" s="552"/>
      <c r="AS1043" s="552"/>
      <c r="AT1043" s="552"/>
      <c r="AU1043" s="552"/>
      <c r="AV1043" s="2999"/>
      <c r="AW1043" s="5662"/>
      <c r="AX1043" s="5662"/>
      <c r="AY1043" s="5662"/>
      <c r="CO1043" s="237"/>
    </row>
    <row r="1044" spans="1:93" ht="10.5" customHeight="1">
      <c r="A1044" s="5703" t="s">
        <v>4112</v>
      </c>
      <c r="B1044" s="5728" t="s">
        <v>2463</v>
      </c>
      <c r="C1044" s="5716" t="s">
        <v>3673</v>
      </c>
      <c r="D1044" s="3827" t="s">
        <v>1248</v>
      </c>
      <c r="E1044" s="5472" t="s">
        <v>2138</v>
      </c>
      <c r="F1044" s="5472" t="s">
        <v>2270</v>
      </c>
      <c r="G1044" s="3827" t="s">
        <v>2028</v>
      </c>
      <c r="H1044" s="3827" t="s">
        <v>2028</v>
      </c>
      <c r="I1044" s="3827" t="s">
        <v>2029</v>
      </c>
      <c r="J1044" s="3827" t="s">
        <v>2029</v>
      </c>
      <c r="K1044" s="3827">
        <v>6</v>
      </c>
      <c r="L1044" s="3827">
        <v>0</v>
      </c>
      <c r="M1044" s="3827">
        <v>12</v>
      </c>
      <c r="N1044" s="3827">
        <v>6</v>
      </c>
      <c r="O1044" s="3827">
        <v>0</v>
      </c>
      <c r="P1044" s="3827">
        <v>12</v>
      </c>
      <c r="Q1044" s="3827" t="s">
        <v>2140</v>
      </c>
      <c r="R1044" s="3827" t="s">
        <v>2272</v>
      </c>
      <c r="S1044" s="5472">
        <v>128</v>
      </c>
      <c r="T1044" s="5472">
        <v>128</v>
      </c>
      <c r="U1044" s="5472">
        <v>608</v>
      </c>
      <c r="V1044" s="5472">
        <v>64</v>
      </c>
      <c r="W1044" s="5472">
        <v>64</v>
      </c>
      <c r="X1044" s="5472">
        <v>320</v>
      </c>
      <c r="Y1044" s="5472">
        <v>1</v>
      </c>
      <c r="Z1044" s="5472">
        <v>1</v>
      </c>
      <c r="AA1044" s="5472" t="s">
        <v>2136</v>
      </c>
      <c r="AB1044" s="5472" t="s">
        <v>2136</v>
      </c>
      <c r="AC1044" s="5472" t="s">
        <v>2137</v>
      </c>
      <c r="AD1044" s="5156" t="s">
        <v>2035</v>
      </c>
      <c r="AE1044" s="3091"/>
      <c r="AF1044" s="203"/>
      <c r="AG1044" s="203"/>
      <c r="AH1044" s="203"/>
      <c r="AI1044" s="273"/>
      <c r="AJ1044" s="203"/>
      <c r="AK1044" s="203"/>
      <c r="AL1044" s="265"/>
      <c r="AM1044" s="853"/>
      <c r="AN1044" s="273"/>
      <c r="AO1044" s="273"/>
      <c r="AP1044" s="273"/>
      <c r="AQ1044" s="273"/>
      <c r="AR1044" s="273"/>
      <c r="AS1044" s="273"/>
      <c r="AT1044" s="273"/>
      <c r="AU1044" s="273"/>
      <c r="AV1044" s="846"/>
      <c r="AW1044" s="5728" t="s">
        <v>2451</v>
      </c>
      <c r="AX1044" s="5728" t="s">
        <v>2455</v>
      </c>
      <c r="AY1044" s="5728"/>
      <c r="CO1044" s="237"/>
    </row>
    <row r="1045" spans="1:93" ht="10.5" customHeight="1">
      <c r="A1045" s="5683"/>
      <c r="B1045" s="4560"/>
      <c r="C1045" s="5673"/>
      <c r="D1045" s="3807"/>
      <c r="E1045" s="5119"/>
      <c r="F1045" s="5119"/>
      <c r="G1045" s="3807"/>
      <c r="H1045" s="3807"/>
      <c r="I1045" s="3807"/>
      <c r="J1045" s="3807"/>
      <c r="K1045" s="3807"/>
      <c r="L1045" s="3807"/>
      <c r="M1045" s="3807"/>
      <c r="N1045" s="3807"/>
      <c r="O1045" s="3807"/>
      <c r="P1045" s="3807"/>
      <c r="Q1045" s="3807"/>
      <c r="R1045" s="3807"/>
      <c r="S1045" s="5119"/>
      <c r="T1045" s="5119"/>
      <c r="U1045" s="5119"/>
      <c r="V1045" s="5119"/>
      <c r="W1045" s="5119"/>
      <c r="X1045" s="5119"/>
      <c r="Y1045" s="5119"/>
      <c r="Z1045" s="5119"/>
      <c r="AA1045" s="5119"/>
      <c r="AB1045" s="5119"/>
      <c r="AC1045" s="5119"/>
      <c r="AD1045" s="5085"/>
      <c r="AE1045" s="3089"/>
      <c r="AF1045" s="2344" t="s">
        <v>857</v>
      </c>
      <c r="AG1045" s="2344"/>
      <c r="AH1045" s="3265">
        <v>3980</v>
      </c>
      <c r="AI1045" s="2323" t="s">
        <v>2137</v>
      </c>
      <c r="AJ1045" s="2344" t="s">
        <v>854</v>
      </c>
      <c r="AK1045" s="2318" t="s">
        <v>2142</v>
      </c>
      <c r="AL1045" s="2319" t="s">
        <v>1219</v>
      </c>
      <c r="AM1045" s="2297" t="s">
        <v>856</v>
      </c>
      <c r="AN1045" s="2323" t="s">
        <v>858</v>
      </c>
      <c r="AO1045" s="2300">
        <v>2</v>
      </c>
      <c r="AP1045" s="2300" t="s">
        <v>859</v>
      </c>
      <c r="AQ1045" s="2300">
        <v>2</v>
      </c>
      <c r="AR1045" s="2323"/>
      <c r="AS1045" s="2323"/>
      <c r="AT1045" s="2323"/>
      <c r="AU1045" s="2323"/>
      <c r="AV1045" s="860"/>
      <c r="AW1045" s="4560"/>
      <c r="AX1045" s="4560"/>
      <c r="AY1045" s="4560"/>
      <c r="CO1045" s="237"/>
    </row>
    <row r="1046" spans="1:93" ht="10.5" customHeight="1">
      <c r="A1046" s="5683"/>
      <c r="B1046" s="4561"/>
      <c r="C1046" s="5674"/>
      <c r="D1046" s="3811"/>
      <c r="E1046" s="5120"/>
      <c r="F1046" s="5120"/>
      <c r="G1046" s="3811"/>
      <c r="H1046" s="3811"/>
      <c r="I1046" s="3811"/>
      <c r="J1046" s="3811"/>
      <c r="K1046" s="3811"/>
      <c r="L1046" s="3811"/>
      <c r="M1046" s="3811"/>
      <c r="N1046" s="3811"/>
      <c r="O1046" s="3811"/>
      <c r="P1046" s="3811"/>
      <c r="Q1046" s="3811"/>
      <c r="R1046" s="3811"/>
      <c r="S1046" s="5120"/>
      <c r="T1046" s="5120"/>
      <c r="U1046" s="5120"/>
      <c r="V1046" s="5120"/>
      <c r="W1046" s="5120"/>
      <c r="X1046" s="5120"/>
      <c r="Y1046" s="5120"/>
      <c r="Z1046" s="5120"/>
      <c r="AA1046" s="5120"/>
      <c r="AB1046" s="5120"/>
      <c r="AC1046" s="5120"/>
      <c r="AD1046" s="5086"/>
      <c r="AE1046" s="3087"/>
      <c r="AF1046" s="2344"/>
      <c r="AG1046" s="2318"/>
      <c r="AH1046" s="3252"/>
      <c r="AI1046" s="2323"/>
      <c r="AJ1046" s="2344"/>
      <c r="AK1046" s="2318"/>
      <c r="AL1046" s="2344"/>
      <c r="AM1046" s="2344"/>
      <c r="AN1046" s="2323"/>
      <c r="AO1046" s="2300"/>
      <c r="AP1046" s="2300"/>
      <c r="AQ1046" s="2300"/>
      <c r="AR1046" s="2323"/>
      <c r="AS1046" s="2323"/>
      <c r="AT1046" s="2323"/>
      <c r="AU1046" s="2323"/>
      <c r="AV1046" s="860"/>
      <c r="AW1046" s="4561"/>
      <c r="AX1046" s="4561"/>
      <c r="AY1046" s="4561"/>
      <c r="CO1046" s="237"/>
    </row>
    <row r="1047" spans="1:93" ht="10.5" customHeight="1">
      <c r="A1047" s="5683"/>
      <c r="B1047" s="4560" t="s">
        <v>2463</v>
      </c>
      <c r="C1047" s="5673" t="s">
        <v>3674</v>
      </c>
      <c r="D1047" s="3807" t="s">
        <v>13</v>
      </c>
      <c r="E1047" s="5119" t="s">
        <v>2138</v>
      </c>
      <c r="F1047" s="5119" t="s">
        <v>2271</v>
      </c>
      <c r="G1047" s="3807" t="s">
        <v>2028</v>
      </c>
      <c r="H1047" s="3807" t="s">
        <v>2028</v>
      </c>
      <c r="I1047" s="3807" t="s">
        <v>2029</v>
      </c>
      <c r="J1047" s="3807" t="s">
        <v>2029</v>
      </c>
      <c r="K1047" s="3807">
        <v>6</v>
      </c>
      <c r="L1047" s="3807">
        <v>0</v>
      </c>
      <c r="M1047" s="3807">
        <v>12</v>
      </c>
      <c r="N1047" s="3807">
        <v>6</v>
      </c>
      <c r="O1047" s="3807">
        <v>0</v>
      </c>
      <c r="P1047" s="3807">
        <v>12</v>
      </c>
      <c r="Q1047" s="3807" t="s">
        <v>2140</v>
      </c>
      <c r="R1047" s="3807" t="s">
        <v>2272</v>
      </c>
      <c r="S1047" s="5119">
        <v>128</v>
      </c>
      <c r="T1047" s="5119">
        <v>128</v>
      </c>
      <c r="U1047" s="5119">
        <v>1216</v>
      </c>
      <c r="V1047" s="5119">
        <v>64</v>
      </c>
      <c r="W1047" s="5119">
        <v>64</v>
      </c>
      <c r="X1047" s="5119">
        <v>320</v>
      </c>
      <c r="Y1047" s="5119">
        <v>1</v>
      </c>
      <c r="Z1047" s="5119">
        <v>1</v>
      </c>
      <c r="AA1047" s="5119" t="s">
        <v>2136</v>
      </c>
      <c r="AB1047" s="5119" t="s">
        <v>2136</v>
      </c>
      <c r="AC1047" s="5119" t="s">
        <v>2137</v>
      </c>
      <c r="AD1047" s="5085" t="s">
        <v>2035</v>
      </c>
      <c r="AE1047" s="3089"/>
      <c r="AF1047" s="2318"/>
      <c r="AG1047" s="2318"/>
      <c r="AH1047" s="3252"/>
      <c r="AI1047" s="2303"/>
      <c r="AJ1047" s="2318"/>
      <c r="AK1047" s="2318"/>
      <c r="AL1047" s="2322"/>
      <c r="AM1047" s="2299"/>
      <c r="AN1047" s="2303"/>
      <c r="AO1047" s="2303"/>
      <c r="AP1047" s="2303"/>
      <c r="AQ1047" s="2303"/>
      <c r="AR1047" s="2303"/>
      <c r="AS1047" s="2303"/>
      <c r="AT1047" s="2303"/>
      <c r="AU1047" s="2303"/>
      <c r="AV1047" s="2997"/>
      <c r="AW1047" s="4560" t="s">
        <v>2451</v>
      </c>
      <c r="AX1047" s="4560" t="s">
        <v>2455</v>
      </c>
      <c r="AY1047" s="4560"/>
      <c r="CO1047" s="237"/>
    </row>
    <row r="1048" spans="1:93" ht="10.5" customHeight="1">
      <c r="A1048" s="5683"/>
      <c r="B1048" s="4560"/>
      <c r="C1048" s="5673"/>
      <c r="D1048" s="3807"/>
      <c r="E1048" s="5119"/>
      <c r="F1048" s="5119"/>
      <c r="G1048" s="3807"/>
      <c r="H1048" s="3807"/>
      <c r="I1048" s="3807"/>
      <c r="J1048" s="3807"/>
      <c r="K1048" s="3807"/>
      <c r="L1048" s="3807"/>
      <c r="M1048" s="3807"/>
      <c r="N1048" s="3807"/>
      <c r="O1048" s="3807"/>
      <c r="P1048" s="3807"/>
      <c r="Q1048" s="3807"/>
      <c r="R1048" s="3807"/>
      <c r="S1048" s="5119"/>
      <c r="T1048" s="5119"/>
      <c r="U1048" s="5119"/>
      <c r="V1048" s="5119"/>
      <c r="W1048" s="5119"/>
      <c r="X1048" s="5119"/>
      <c r="Y1048" s="5119"/>
      <c r="Z1048" s="5119"/>
      <c r="AA1048" s="5119"/>
      <c r="AB1048" s="5119"/>
      <c r="AC1048" s="5119"/>
      <c r="AD1048" s="5085"/>
      <c r="AE1048" s="3089"/>
      <c r="AF1048" s="2344" t="s">
        <v>857</v>
      </c>
      <c r="AG1048" s="2344"/>
      <c r="AH1048" s="3265">
        <v>3980</v>
      </c>
      <c r="AI1048" s="2323" t="s">
        <v>2137</v>
      </c>
      <c r="AJ1048" s="2344" t="s">
        <v>854</v>
      </c>
      <c r="AK1048" s="2318" t="s">
        <v>2142</v>
      </c>
      <c r="AL1048" s="2332" t="s">
        <v>164</v>
      </c>
      <c r="AM1048" s="2327" t="s">
        <v>856</v>
      </c>
      <c r="AN1048" s="2323" t="s">
        <v>858</v>
      </c>
      <c r="AO1048" s="2300">
        <v>2</v>
      </c>
      <c r="AP1048" s="2300" t="s">
        <v>859</v>
      </c>
      <c r="AQ1048" s="2300">
        <v>2</v>
      </c>
      <c r="AR1048" s="2323"/>
      <c r="AS1048" s="2323"/>
      <c r="AT1048" s="2323"/>
      <c r="AU1048" s="2323"/>
      <c r="AV1048" s="860"/>
      <c r="AW1048" s="4560"/>
      <c r="AX1048" s="4560"/>
      <c r="AY1048" s="4560"/>
      <c r="CO1048" s="237"/>
    </row>
    <row r="1049" spans="1:93" ht="10.5" customHeight="1">
      <c r="A1049" s="5683"/>
      <c r="B1049" s="4561"/>
      <c r="C1049" s="5674"/>
      <c r="D1049" s="3811"/>
      <c r="E1049" s="5120"/>
      <c r="F1049" s="5120"/>
      <c r="G1049" s="3811"/>
      <c r="H1049" s="3811"/>
      <c r="I1049" s="3811"/>
      <c r="J1049" s="3811"/>
      <c r="K1049" s="3811"/>
      <c r="L1049" s="3811"/>
      <c r="M1049" s="3811"/>
      <c r="N1049" s="3811"/>
      <c r="O1049" s="3811"/>
      <c r="P1049" s="3811"/>
      <c r="Q1049" s="3811"/>
      <c r="R1049" s="3811"/>
      <c r="S1049" s="5120"/>
      <c r="T1049" s="5120"/>
      <c r="U1049" s="5120"/>
      <c r="V1049" s="5120"/>
      <c r="W1049" s="5120"/>
      <c r="X1049" s="5120"/>
      <c r="Y1049" s="5120"/>
      <c r="Z1049" s="5120"/>
      <c r="AA1049" s="5120"/>
      <c r="AB1049" s="5120"/>
      <c r="AC1049" s="5120"/>
      <c r="AD1049" s="5086"/>
      <c r="AE1049" s="3087"/>
      <c r="AF1049" s="2344"/>
      <c r="AG1049" s="2318"/>
      <c r="AH1049" s="3252"/>
      <c r="AI1049" s="2323"/>
      <c r="AJ1049" s="2344"/>
      <c r="AK1049" s="2318"/>
      <c r="AL1049" s="2344"/>
      <c r="AM1049" s="2344"/>
      <c r="AN1049" s="2323"/>
      <c r="AO1049" s="2300"/>
      <c r="AP1049" s="2300"/>
      <c r="AQ1049" s="2300"/>
      <c r="AR1049" s="2323"/>
      <c r="AS1049" s="2323"/>
      <c r="AT1049" s="2323"/>
      <c r="AU1049" s="2323"/>
      <c r="AV1049" s="860"/>
      <c r="AW1049" s="4561"/>
      <c r="AX1049" s="4561"/>
      <c r="AY1049" s="4561"/>
      <c r="CO1049" s="237"/>
    </row>
    <row r="1050" spans="1:93" ht="10.5" customHeight="1">
      <c r="A1050" s="5683"/>
      <c r="B1050" s="4560" t="s">
        <v>2463</v>
      </c>
      <c r="C1050" s="5673" t="s">
        <v>3675</v>
      </c>
      <c r="D1050" s="3807" t="s">
        <v>14</v>
      </c>
      <c r="E1050" s="5119" t="s">
        <v>2138</v>
      </c>
      <c r="F1050" s="5119" t="s">
        <v>2273</v>
      </c>
      <c r="G1050" s="3807" t="s">
        <v>2028</v>
      </c>
      <c r="H1050" s="3807" t="s">
        <v>2028</v>
      </c>
      <c r="I1050" s="3807" t="s">
        <v>2029</v>
      </c>
      <c r="J1050" s="3807" t="s">
        <v>2029</v>
      </c>
      <c r="K1050" s="3807">
        <v>6</v>
      </c>
      <c r="L1050" s="3807">
        <v>0</v>
      </c>
      <c r="M1050" s="3807">
        <v>12</v>
      </c>
      <c r="N1050" s="3807">
        <v>6</v>
      </c>
      <c r="O1050" s="3807">
        <v>0</v>
      </c>
      <c r="P1050" s="3807">
        <v>12</v>
      </c>
      <c r="Q1050" s="3807" t="s">
        <v>2140</v>
      </c>
      <c r="R1050" s="3807" t="s">
        <v>2272</v>
      </c>
      <c r="S1050" s="5119">
        <v>384</v>
      </c>
      <c r="T1050" s="5119">
        <v>384</v>
      </c>
      <c r="U1050" s="5119">
        <v>2400</v>
      </c>
      <c r="V1050" s="5119">
        <v>128</v>
      </c>
      <c r="W1050" s="5119">
        <v>128</v>
      </c>
      <c r="X1050" s="5119">
        <v>320</v>
      </c>
      <c r="Y1050" s="5119">
        <v>1</v>
      </c>
      <c r="Z1050" s="5119">
        <v>1</v>
      </c>
      <c r="AA1050" s="5119" t="s">
        <v>2136</v>
      </c>
      <c r="AB1050" s="5119" t="s">
        <v>2136</v>
      </c>
      <c r="AC1050" s="5119" t="s">
        <v>2137</v>
      </c>
      <c r="AD1050" s="5085" t="s">
        <v>2035</v>
      </c>
      <c r="AE1050" s="3089"/>
      <c r="AF1050" s="2318"/>
      <c r="AG1050" s="2318"/>
      <c r="AH1050" s="3252"/>
      <c r="AI1050" s="2303"/>
      <c r="AJ1050" s="2318"/>
      <c r="AK1050" s="2318"/>
      <c r="AL1050" s="2322"/>
      <c r="AM1050" s="2299"/>
      <c r="AN1050" s="2303"/>
      <c r="AO1050" s="2303"/>
      <c r="AP1050" s="2303"/>
      <c r="AQ1050" s="2303"/>
      <c r="AR1050" s="2303"/>
      <c r="AS1050" s="2303"/>
      <c r="AT1050" s="2303"/>
      <c r="AU1050" s="2303"/>
      <c r="AV1050" s="2997"/>
      <c r="AW1050" s="4560" t="s">
        <v>2451</v>
      </c>
      <c r="AX1050" s="4560" t="s">
        <v>2455</v>
      </c>
      <c r="AY1050" s="4560"/>
      <c r="CO1050" s="237"/>
    </row>
    <row r="1051" spans="1:93" ht="10.5" customHeight="1">
      <c r="A1051" s="5683"/>
      <c r="B1051" s="4560"/>
      <c r="C1051" s="5673"/>
      <c r="D1051" s="3807"/>
      <c r="E1051" s="5119"/>
      <c r="F1051" s="5119"/>
      <c r="G1051" s="3807"/>
      <c r="H1051" s="3807"/>
      <c r="I1051" s="3807"/>
      <c r="J1051" s="3807"/>
      <c r="K1051" s="3807"/>
      <c r="L1051" s="3807"/>
      <c r="M1051" s="3807"/>
      <c r="N1051" s="3807"/>
      <c r="O1051" s="3807"/>
      <c r="P1051" s="3807"/>
      <c r="Q1051" s="3807"/>
      <c r="R1051" s="3807"/>
      <c r="S1051" s="5119"/>
      <c r="T1051" s="5119"/>
      <c r="U1051" s="5119"/>
      <c r="V1051" s="5119"/>
      <c r="W1051" s="5119"/>
      <c r="X1051" s="5119"/>
      <c r="Y1051" s="5119"/>
      <c r="Z1051" s="5119"/>
      <c r="AA1051" s="5119"/>
      <c r="AB1051" s="5119"/>
      <c r="AC1051" s="5119"/>
      <c r="AD1051" s="5085"/>
      <c r="AE1051" s="3089"/>
      <c r="AF1051" s="2344" t="s">
        <v>857</v>
      </c>
      <c r="AG1051" s="2344"/>
      <c r="AH1051" s="3265">
        <v>3980</v>
      </c>
      <c r="AI1051" s="2323" t="s">
        <v>2137</v>
      </c>
      <c r="AJ1051" s="2344" t="s">
        <v>854</v>
      </c>
      <c r="AK1051" s="2318" t="s">
        <v>2142</v>
      </c>
      <c r="AL1051" s="2344" t="s">
        <v>165</v>
      </c>
      <c r="AM1051" s="2344" t="s">
        <v>856</v>
      </c>
      <c r="AN1051" s="2323" t="s">
        <v>858</v>
      </c>
      <c r="AO1051" s="2300">
        <v>2</v>
      </c>
      <c r="AP1051" s="2300" t="s">
        <v>859</v>
      </c>
      <c r="AQ1051" s="2300">
        <v>2</v>
      </c>
      <c r="AR1051" s="2323"/>
      <c r="AS1051" s="2323"/>
      <c r="AT1051" s="2323"/>
      <c r="AU1051" s="2323"/>
      <c r="AV1051" s="860"/>
      <c r="AW1051" s="4560"/>
      <c r="AX1051" s="4560"/>
      <c r="AY1051" s="4560"/>
      <c r="CO1051" s="237"/>
    </row>
    <row r="1052" spans="1:93" ht="10.5" customHeight="1">
      <c r="A1052" s="5683"/>
      <c r="B1052" s="4561"/>
      <c r="C1052" s="5674"/>
      <c r="D1052" s="3811"/>
      <c r="E1052" s="5120"/>
      <c r="F1052" s="5120"/>
      <c r="G1052" s="3811"/>
      <c r="H1052" s="3811"/>
      <c r="I1052" s="3811"/>
      <c r="J1052" s="3811"/>
      <c r="K1052" s="3811"/>
      <c r="L1052" s="3811"/>
      <c r="M1052" s="3811"/>
      <c r="N1052" s="3811"/>
      <c r="O1052" s="3811"/>
      <c r="P1052" s="3811"/>
      <c r="Q1052" s="3811"/>
      <c r="R1052" s="3811"/>
      <c r="S1052" s="5120"/>
      <c r="T1052" s="5120"/>
      <c r="U1052" s="5120"/>
      <c r="V1052" s="5120"/>
      <c r="W1052" s="5120"/>
      <c r="X1052" s="5120"/>
      <c r="Y1052" s="5120"/>
      <c r="Z1052" s="5120"/>
      <c r="AA1052" s="5120"/>
      <c r="AB1052" s="5120"/>
      <c r="AC1052" s="5120"/>
      <c r="AD1052" s="5086"/>
      <c r="AE1052" s="3087"/>
      <c r="AF1052" s="2344"/>
      <c r="AG1052" s="2318"/>
      <c r="AH1052" s="3252"/>
      <c r="AI1052" s="2323"/>
      <c r="AJ1052" s="2344"/>
      <c r="AK1052" s="2318"/>
      <c r="AL1052" s="2344"/>
      <c r="AM1052" s="2344"/>
      <c r="AN1052" s="2323"/>
      <c r="AO1052" s="2300"/>
      <c r="AP1052" s="2300"/>
      <c r="AQ1052" s="2300"/>
      <c r="AR1052" s="2323"/>
      <c r="AS1052" s="2323"/>
      <c r="AT1052" s="2323"/>
      <c r="AU1052" s="2323"/>
      <c r="AV1052" s="860"/>
      <c r="AW1052" s="4561"/>
      <c r="AX1052" s="4561"/>
      <c r="AY1052" s="4561"/>
      <c r="CO1052" s="237"/>
    </row>
    <row r="1053" spans="1:93">
      <c r="A1053" s="5683"/>
      <c r="B1053" s="4560" t="s">
        <v>2463</v>
      </c>
      <c r="C1053" s="5673" t="s">
        <v>3676</v>
      </c>
      <c r="D1053" s="3807" t="s">
        <v>15</v>
      </c>
      <c r="E1053" s="5119" t="s">
        <v>2138</v>
      </c>
      <c r="F1053" s="5119" t="s">
        <v>2274</v>
      </c>
      <c r="G1053" s="3807" t="s">
        <v>2028</v>
      </c>
      <c r="H1053" s="3807" t="s">
        <v>2028</v>
      </c>
      <c r="I1053" s="3807" t="s">
        <v>2029</v>
      </c>
      <c r="J1053" s="3807" t="s">
        <v>2029</v>
      </c>
      <c r="K1053" s="3807">
        <v>6</v>
      </c>
      <c r="L1053" s="3807">
        <v>0</v>
      </c>
      <c r="M1053" s="3807">
        <v>12</v>
      </c>
      <c r="N1053" s="3807">
        <v>6</v>
      </c>
      <c r="O1053" s="3807">
        <v>0</v>
      </c>
      <c r="P1053" s="3807">
        <v>12</v>
      </c>
      <c r="Q1053" s="3807" t="s">
        <v>2140</v>
      </c>
      <c r="R1053" s="3807" t="s">
        <v>2272</v>
      </c>
      <c r="S1053" s="5123">
        <v>384</v>
      </c>
      <c r="T1053" s="5123">
        <v>384</v>
      </c>
      <c r="U1053" s="5123">
        <v>3616</v>
      </c>
      <c r="V1053" s="5123">
        <v>128</v>
      </c>
      <c r="W1053" s="5123">
        <v>128</v>
      </c>
      <c r="X1053" s="5123">
        <v>320</v>
      </c>
      <c r="Y1053" s="5119">
        <v>1</v>
      </c>
      <c r="Z1053" s="5119">
        <v>1</v>
      </c>
      <c r="AA1053" s="5119" t="s">
        <v>2136</v>
      </c>
      <c r="AB1053" s="5119" t="s">
        <v>2136</v>
      </c>
      <c r="AC1053" s="5119" t="s">
        <v>2137</v>
      </c>
      <c r="AD1053" s="5085" t="s">
        <v>2035</v>
      </c>
      <c r="AE1053" s="3089"/>
      <c r="AF1053" s="2318"/>
      <c r="AG1053" s="2318"/>
      <c r="AH1053" s="3252"/>
      <c r="AI1053" s="2303"/>
      <c r="AJ1053" s="2318"/>
      <c r="AK1053" s="2318"/>
      <c r="AL1053" s="2322"/>
      <c r="AM1053" s="2299"/>
      <c r="AN1053" s="2303"/>
      <c r="AO1053" s="2303"/>
      <c r="AP1053" s="2303"/>
      <c r="AQ1053" s="2303"/>
      <c r="AR1053" s="2303"/>
      <c r="AS1053" s="2303"/>
      <c r="AT1053" s="2303"/>
      <c r="AU1053" s="2303"/>
      <c r="AV1053" s="2997"/>
      <c r="AW1053" s="4560" t="s">
        <v>2451</v>
      </c>
      <c r="AX1053" s="4560" t="s">
        <v>2455</v>
      </c>
      <c r="AY1053" s="4560"/>
      <c r="CO1053" s="237"/>
    </row>
    <row r="1054" spans="1:93" s="270" customFormat="1">
      <c r="A1054" s="5683"/>
      <c r="B1054" s="4560"/>
      <c r="C1054" s="5673"/>
      <c r="D1054" s="3807"/>
      <c r="E1054" s="5119"/>
      <c r="F1054" s="5119"/>
      <c r="G1054" s="3807"/>
      <c r="H1054" s="3807"/>
      <c r="I1054" s="3807"/>
      <c r="J1054" s="3807"/>
      <c r="K1054" s="3807"/>
      <c r="L1054" s="3807"/>
      <c r="M1054" s="3807"/>
      <c r="N1054" s="3807"/>
      <c r="O1054" s="3807"/>
      <c r="P1054" s="3807"/>
      <c r="Q1054" s="3807"/>
      <c r="R1054" s="3807"/>
      <c r="S1054" s="5119"/>
      <c r="T1054" s="5119"/>
      <c r="U1054" s="5119"/>
      <c r="V1054" s="5119"/>
      <c r="W1054" s="5119"/>
      <c r="X1054" s="5119"/>
      <c r="Y1054" s="5119"/>
      <c r="Z1054" s="5119"/>
      <c r="AA1054" s="5119"/>
      <c r="AB1054" s="5119"/>
      <c r="AC1054" s="5119"/>
      <c r="AD1054" s="5085"/>
      <c r="AE1054" s="3089"/>
      <c r="AF1054" s="2344" t="s">
        <v>857</v>
      </c>
      <c r="AG1054" s="2344"/>
      <c r="AH1054" s="3265">
        <v>3980</v>
      </c>
      <c r="AI1054" s="2323" t="s">
        <v>2137</v>
      </c>
      <c r="AJ1054" s="2344" t="s">
        <v>854</v>
      </c>
      <c r="AK1054" s="2318" t="s">
        <v>2142</v>
      </c>
      <c r="AL1054" s="2332" t="s">
        <v>166</v>
      </c>
      <c r="AM1054" s="2327" t="s">
        <v>856</v>
      </c>
      <c r="AN1054" s="2323" t="s">
        <v>858</v>
      </c>
      <c r="AO1054" s="2300">
        <v>2</v>
      </c>
      <c r="AP1054" s="2300" t="s">
        <v>859</v>
      </c>
      <c r="AQ1054" s="2300">
        <v>2</v>
      </c>
      <c r="AR1054" s="2323"/>
      <c r="AS1054" s="2323"/>
      <c r="AT1054" s="2323"/>
      <c r="AU1054" s="2323"/>
      <c r="AV1054" s="860"/>
      <c r="AW1054" s="4560"/>
      <c r="AX1054" s="4560"/>
      <c r="AY1054" s="4560"/>
      <c r="AZ1054" s="239"/>
      <c r="BA1054" s="239"/>
      <c r="BB1054" s="239"/>
      <c r="BC1054" s="239"/>
      <c r="BD1054" s="239"/>
      <c r="BE1054" s="239"/>
      <c r="BF1054" s="239"/>
      <c r="BG1054" s="239"/>
      <c r="BH1054" s="239"/>
      <c r="BI1054" s="239"/>
      <c r="BJ1054" s="239"/>
      <c r="BK1054" s="239"/>
      <c r="BL1054" s="239"/>
      <c r="BM1054" s="239"/>
      <c r="BN1054" s="239"/>
      <c r="BO1054" s="239"/>
      <c r="BP1054" s="239"/>
      <c r="BQ1054" s="239"/>
      <c r="BR1054" s="239"/>
      <c r="BS1054" s="239"/>
      <c r="BT1054" s="239"/>
      <c r="BU1054" s="239"/>
      <c r="BV1054" s="239"/>
      <c r="BW1054" s="239"/>
      <c r="BX1054" s="239"/>
      <c r="BY1054" s="239"/>
      <c r="BZ1054" s="239"/>
      <c r="CA1054" s="239"/>
      <c r="CB1054" s="239"/>
      <c r="CC1054" s="239"/>
      <c r="CD1054" s="239"/>
      <c r="CE1054" s="239"/>
      <c r="CF1054" s="239"/>
      <c r="CG1054" s="239"/>
      <c r="CH1054" s="239"/>
      <c r="CI1054" s="239"/>
      <c r="CJ1054" s="239"/>
      <c r="CK1054" s="239"/>
      <c r="CL1054" s="239"/>
      <c r="CM1054" s="239"/>
      <c r="CN1054" s="239"/>
    </row>
    <row r="1055" spans="1:93" s="1146" customFormat="1">
      <c r="A1055" s="5683"/>
      <c r="B1055" s="4561"/>
      <c r="C1055" s="5674"/>
      <c r="D1055" s="3811"/>
      <c r="E1055" s="5120"/>
      <c r="F1055" s="5120"/>
      <c r="G1055" s="3811"/>
      <c r="H1055" s="3811"/>
      <c r="I1055" s="3811"/>
      <c r="J1055" s="3811"/>
      <c r="K1055" s="3811"/>
      <c r="L1055" s="3811"/>
      <c r="M1055" s="3811"/>
      <c r="N1055" s="3811"/>
      <c r="O1055" s="3811"/>
      <c r="P1055" s="3811"/>
      <c r="Q1055" s="3811"/>
      <c r="R1055" s="3811"/>
      <c r="S1055" s="5120"/>
      <c r="T1055" s="5120"/>
      <c r="U1055" s="5120"/>
      <c r="V1055" s="5120"/>
      <c r="W1055" s="5120"/>
      <c r="X1055" s="5120"/>
      <c r="Y1055" s="5120"/>
      <c r="Z1055" s="5120"/>
      <c r="AA1055" s="5120"/>
      <c r="AB1055" s="5120"/>
      <c r="AC1055" s="5120"/>
      <c r="AD1055" s="5086"/>
      <c r="AE1055" s="3087"/>
      <c r="AF1055" s="2344"/>
      <c r="AG1055" s="2318"/>
      <c r="AH1055" s="3252"/>
      <c r="AI1055" s="2323"/>
      <c r="AJ1055" s="2344"/>
      <c r="AK1055" s="2318"/>
      <c r="AL1055" s="2344"/>
      <c r="AM1055" s="2344"/>
      <c r="AN1055" s="2323"/>
      <c r="AO1055" s="2300"/>
      <c r="AP1055" s="2300"/>
      <c r="AQ1055" s="2300"/>
      <c r="AR1055" s="2323"/>
      <c r="AS1055" s="2323"/>
      <c r="AT1055" s="2323"/>
      <c r="AU1055" s="2323"/>
      <c r="AV1055" s="860"/>
      <c r="AW1055" s="4561"/>
      <c r="AX1055" s="4561"/>
      <c r="AY1055" s="4561"/>
      <c r="AZ1055" s="1145"/>
      <c r="BA1055" s="1145"/>
      <c r="BB1055" s="1145"/>
      <c r="BC1055" s="1145"/>
      <c r="BD1055" s="1145"/>
      <c r="BE1055" s="1145"/>
      <c r="BF1055" s="1145"/>
      <c r="BG1055" s="1145"/>
      <c r="BH1055" s="1145"/>
      <c r="BI1055" s="1145"/>
      <c r="BJ1055" s="1145"/>
      <c r="BK1055" s="1145"/>
      <c r="BL1055" s="1145"/>
      <c r="BM1055" s="1145"/>
      <c r="BN1055" s="1145"/>
      <c r="BO1055" s="1145"/>
      <c r="BP1055" s="1145"/>
      <c r="BQ1055" s="1145"/>
      <c r="BR1055" s="1145"/>
      <c r="BS1055" s="1145"/>
      <c r="BT1055" s="1145"/>
      <c r="BU1055" s="1145"/>
      <c r="BV1055" s="1145"/>
      <c r="BW1055" s="1145"/>
      <c r="BX1055" s="1145"/>
      <c r="BY1055" s="1145"/>
      <c r="BZ1055" s="1145"/>
      <c r="CA1055" s="1145"/>
      <c r="CB1055" s="1145"/>
      <c r="CC1055" s="1145"/>
      <c r="CD1055" s="1145"/>
      <c r="CE1055" s="1145"/>
      <c r="CF1055" s="1145"/>
      <c r="CG1055" s="1145"/>
      <c r="CH1055" s="1145"/>
      <c r="CI1055" s="1145"/>
      <c r="CJ1055" s="1145"/>
      <c r="CK1055" s="1145"/>
      <c r="CL1055" s="1145"/>
      <c r="CM1055" s="1145"/>
      <c r="CN1055" s="1145"/>
    </row>
    <row r="1056" spans="1:93" s="239" customFormat="1">
      <c r="A1056" s="5683"/>
      <c r="B1056" s="4559" t="s">
        <v>2463</v>
      </c>
      <c r="C1056" s="5672" t="s">
        <v>3677</v>
      </c>
      <c r="D1056" s="3806" t="s">
        <v>244</v>
      </c>
      <c r="E1056" s="5123" t="s">
        <v>2138</v>
      </c>
      <c r="F1056" s="5123" t="s">
        <v>2275</v>
      </c>
      <c r="G1056" s="3806" t="s">
        <v>2028</v>
      </c>
      <c r="H1056" s="3806" t="s">
        <v>2028</v>
      </c>
      <c r="I1056" s="3806" t="s">
        <v>2029</v>
      </c>
      <c r="J1056" s="3806" t="s">
        <v>2029</v>
      </c>
      <c r="K1056" s="3806">
        <v>6</v>
      </c>
      <c r="L1056" s="3806">
        <v>0</v>
      </c>
      <c r="M1056" s="3806">
        <v>12</v>
      </c>
      <c r="N1056" s="3806">
        <v>6</v>
      </c>
      <c r="O1056" s="3806">
        <v>0</v>
      </c>
      <c r="P1056" s="3806">
        <v>12</v>
      </c>
      <c r="Q1056" s="3806" t="s">
        <v>2140</v>
      </c>
      <c r="R1056" s="3806" t="s">
        <v>2272</v>
      </c>
      <c r="S1056" s="5119">
        <v>385</v>
      </c>
      <c r="T1056" s="5119">
        <v>385</v>
      </c>
      <c r="U1056" s="5119">
        <v>4906</v>
      </c>
      <c r="V1056" s="5119">
        <v>128</v>
      </c>
      <c r="W1056" s="5119">
        <v>128</v>
      </c>
      <c r="X1056" s="5119">
        <v>640</v>
      </c>
      <c r="Y1056" s="5123">
        <v>1</v>
      </c>
      <c r="Z1056" s="5123">
        <v>1</v>
      </c>
      <c r="AA1056" s="5123" t="s">
        <v>2136</v>
      </c>
      <c r="AB1056" s="5123" t="s">
        <v>2136</v>
      </c>
      <c r="AC1056" s="5123" t="s">
        <v>2137</v>
      </c>
      <c r="AD1056" s="5084" t="s">
        <v>2035</v>
      </c>
      <c r="AE1056" s="3086"/>
      <c r="AF1056" s="2344"/>
      <c r="AG1056" s="2344"/>
      <c r="AH1056" s="3265"/>
      <c r="AI1056" s="2323"/>
      <c r="AJ1056" s="2344"/>
      <c r="AK1056" s="2344"/>
      <c r="AL1056" s="122"/>
      <c r="AM1056" s="2323"/>
      <c r="AN1056" s="2323"/>
      <c r="AO1056" s="2300"/>
      <c r="AP1056" s="2323"/>
      <c r="AQ1056" s="2300"/>
      <c r="AR1056" s="2323"/>
      <c r="AS1056" s="2323"/>
      <c r="AT1056" s="2323"/>
      <c r="AU1056" s="2323"/>
      <c r="AV1056" s="860"/>
      <c r="AW1056" s="4559" t="s">
        <v>2451</v>
      </c>
      <c r="AX1056" s="4559" t="s">
        <v>2455</v>
      </c>
      <c r="AY1056" s="4559"/>
    </row>
    <row r="1057" spans="1:93" s="239" customFormat="1">
      <c r="A1057" s="5683"/>
      <c r="B1057" s="4560"/>
      <c r="C1057" s="5673"/>
      <c r="D1057" s="3807"/>
      <c r="E1057" s="5119"/>
      <c r="F1057" s="5119"/>
      <c r="G1057" s="3807"/>
      <c r="H1057" s="3807"/>
      <c r="I1057" s="3807"/>
      <c r="J1057" s="3807"/>
      <c r="K1057" s="3807"/>
      <c r="L1057" s="3807"/>
      <c r="M1057" s="3807"/>
      <c r="N1057" s="3807"/>
      <c r="O1057" s="3807"/>
      <c r="P1057" s="3807"/>
      <c r="Q1057" s="3807"/>
      <c r="R1057" s="3807"/>
      <c r="S1057" s="5119"/>
      <c r="T1057" s="5119"/>
      <c r="U1057" s="5119"/>
      <c r="V1057" s="5119"/>
      <c r="W1057" s="5119"/>
      <c r="X1057" s="5119"/>
      <c r="Y1057" s="5119"/>
      <c r="Z1057" s="5119"/>
      <c r="AA1057" s="5119"/>
      <c r="AB1057" s="5119"/>
      <c r="AC1057" s="5119"/>
      <c r="AD1057" s="5085"/>
      <c r="AE1057" s="3089"/>
      <c r="AF1057" s="2344" t="s">
        <v>857</v>
      </c>
      <c r="AG1057" s="2344"/>
      <c r="AH1057" s="3265">
        <v>3980</v>
      </c>
      <c r="AI1057" s="2323" t="s">
        <v>2137</v>
      </c>
      <c r="AJ1057" s="2344" t="s">
        <v>854</v>
      </c>
      <c r="AK1057" s="2318" t="s">
        <v>2142</v>
      </c>
      <c r="AL1057" s="2344" t="s">
        <v>1218</v>
      </c>
      <c r="AM1057" s="2344" t="s">
        <v>1219</v>
      </c>
      <c r="AN1057" s="2323" t="s">
        <v>858</v>
      </c>
      <c r="AO1057" s="2300">
        <v>2</v>
      </c>
      <c r="AP1057" s="2300" t="s">
        <v>859</v>
      </c>
      <c r="AQ1057" s="2300">
        <v>2</v>
      </c>
      <c r="AR1057" s="2323"/>
      <c r="AS1057" s="2323"/>
      <c r="AT1057" s="2323"/>
      <c r="AU1057" s="2323"/>
      <c r="AV1057" s="2347"/>
      <c r="AW1057" s="4560"/>
      <c r="AX1057" s="4560"/>
      <c r="AY1057" s="4560"/>
    </row>
    <row r="1058" spans="1:93" s="239" customFormat="1">
      <c r="A1058" s="5683"/>
      <c r="B1058" s="4561"/>
      <c r="C1058" s="5674"/>
      <c r="D1058" s="3811"/>
      <c r="E1058" s="5120"/>
      <c r="F1058" s="5120"/>
      <c r="G1058" s="3811"/>
      <c r="H1058" s="3811"/>
      <c r="I1058" s="3811"/>
      <c r="J1058" s="3811"/>
      <c r="K1058" s="3811"/>
      <c r="L1058" s="3811"/>
      <c r="M1058" s="3811"/>
      <c r="N1058" s="3811"/>
      <c r="O1058" s="3811"/>
      <c r="P1058" s="3811"/>
      <c r="Q1058" s="3811"/>
      <c r="R1058" s="3811"/>
      <c r="S1058" s="5120"/>
      <c r="T1058" s="5120"/>
      <c r="U1058" s="5120"/>
      <c r="V1058" s="5120"/>
      <c r="W1058" s="5120"/>
      <c r="X1058" s="5120"/>
      <c r="Y1058" s="5120"/>
      <c r="Z1058" s="5120"/>
      <c r="AA1058" s="5120"/>
      <c r="AB1058" s="5120"/>
      <c r="AC1058" s="5120"/>
      <c r="AD1058" s="5086"/>
      <c r="AE1058" s="3087"/>
      <c r="AF1058" s="2344"/>
      <c r="AG1058" s="2318"/>
      <c r="AH1058" s="3252"/>
      <c r="AI1058" s="2323"/>
      <c r="AJ1058" s="2344"/>
      <c r="AK1058" s="2318"/>
      <c r="AL1058" s="2344"/>
      <c r="AM1058" s="2344"/>
      <c r="AN1058" s="2323"/>
      <c r="AO1058" s="2300"/>
      <c r="AP1058" s="2323"/>
      <c r="AQ1058" s="2300"/>
      <c r="AR1058" s="2323"/>
      <c r="AS1058" s="2323"/>
      <c r="AT1058" s="2323"/>
      <c r="AU1058" s="2323"/>
      <c r="AV1058" s="18"/>
      <c r="AW1058" s="4561"/>
      <c r="AX1058" s="4561"/>
      <c r="AY1058" s="4561"/>
    </row>
    <row r="1059" spans="1:93">
      <c r="A1059" s="5683"/>
      <c r="B1059" s="4559" t="s">
        <v>2463</v>
      </c>
      <c r="C1059" s="5672" t="s">
        <v>3678</v>
      </c>
      <c r="D1059" s="5713" t="s">
        <v>245</v>
      </c>
      <c r="E1059" s="5123" t="s">
        <v>2144</v>
      </c>
      <c r="F1059" s="5876" t="s">
        <v>2276</v>
      </c>
      <c r="G1059" s="3806" t="s">
        <v>2028</v>
      </c>
      <c r="H1059" s="3806" t="s">
        <v>2028</v>
      </c>
      <c r="I1059" s="3806" t="s">
        <v>2029</v>
      </c>
      <c r="J1059" s="3806" t="s">
        <v>2029</v>
      </c>
      <c r="K1059" s="3806">
        <v>6</v>
      </c>
      <c r="L1059" s="3806">
        <v>0</v>
      </c>
      <c r="M1059" s="3806">
        <v>31</v>
      </c>
      <c r="N1059" s="3806">
        <v>6</v>
      </c>
      <c r="O1059" s="3806">
        <v>0</v>
      </c>
      <c r="P1059" s="3806">
        <v>31</v>
      </c>
      <c r="Q1059" s="3806" t="s">
        <v>2140</v>
      </c>
      <c r="R1059" s="3806" t="s">
        <v>2272</v>
      </c>
      <c r="S1059" s="5123">
        <v>4907</v>
      </c>
      <c r="T1059" s="5123">
        <v>4907</v>
      </c>
      <c r="U1059" s="5123">
        <v>12286</v>
      </c>
      <c r="V1059" s="5123">
        <v>256</v>
      </c>
      <c r="W1059" s="5123">
        <v>256</v>
      </c>
      <c r="X1059" s="5123">
        <v>790</v>
      </c>
      <c r="Y1059" s="5123">
        <v>4</v>
      </c>
      <c r="Z1059" s="5123">
        <v>2</v>
      </c>
      <c r="AA1059" s="5123" t="s">
        <v>2032</v>
      </c>
      <c r="AB1059" s="5123" t="s">
        <v>2033</v>
      </c>
      <c r="AC1059" s="5123" t="s">
        <v>2137</v>
      </c>
      <c r="AD1059" s="5084" t="s">
        <v>2035</v>
      </c>
      <c r="AE1059" s="3086"/>
      <c r="AF1059" s="2344"/>
      <c r="AG1059" s="2344"/>
      <c r="AH1059" s="3265"/>
      <c r="AI1059" s="2323"/>
      <c r="AJ1059" s="2344"/>
      <c r="AK1059" s="2344"/>
      <c r="AL1059" s="122"/>
      <c r="AM1059" s="123"/>
      <c r="AN1059" s="2323"/>
      <c r="AO1059" s="2300"/>
      <c r="AP1059" s="2323"/>
      <c r="AQ1059" s="2300"/>
      <c r="AR1059" s="2323"/>
      <c r="AS1059" s="2323"/>
      <c r="AT1059" s="2323"/>
      <c r="AU1059" s="2323"/>
      <c r="AV1059" s="2347"/>
      <c r="AW1059" s="4559" t="s">
        <v>2466</v>
      </c>
      <c r="AX1059" s="4559" t="s">
        <v>2455</v>
      </c>
      <c r="AY1059" s="4559"/>
      <c r="CO1059" s="237"/>
    </row>
    <row r="1060" spans="1:93" s="239" customFormat="1">
      <c r="A1060" s="5683"/>
      <c r="B1060" s="4560"/>
      <c r="C1060" s="5673"/>
      <c r="D1060" s="5714"/>
      <c r="E1060" s="5119"/>
      <c r="F1060" s="5763"/>
      <c r="G1060" s="3807"/>
      <c r="H1060" s="3807"/>
      <c r="I1060" s="3807"/>
      <c r="J1060" s="3807"/>
      <c r="K1060" s="3807"/>
      <c r="L1060" s="3807"/>
      <c r="M1060" s="3807"/>
      <c r="N1060" s="3807"/>
      <c r="O1060" s="3807"/>
      <c r="P1060" s="3807"/>
      <c r="Q1060" s="3807"/>
      <c r="R1060" s="3807"/>
      <c r="S1060" s="5119"/>
      <c r="T1060" s="5119"/>
      <c r="U1060" s="5119"/>
      <c r="V1060" s="5119"/>
      <c r="W1060" s="5119"/>
      <c r="X1060" s="5119"/>
      <c r="Y1060" s="5119"/>
      <c r="Z1060" s="5119"/>
      <c r="AA1060" s="5119"/>
      <c r="AB1060" s="5119"/>
      <c r="AC1060" s="5119"/>
      <c r="AD1060" s="5085"/>
      <c r="AE1060" s="3089"/>
      <c r="AF1060" s="2344" t="s">
        <v>857</v>
      </c>
      <c r="AG1060" s="2344"/>
      <c r="AH1060" s="3265">
        <v>3980</v>
      </c>
      <c r="AI1060" s="2323" t="s">
        <v>2137</v>
      </c>
      <c r="AJ1060" s="2344" t="s">
        <v>854</v>
      </c>
      <c r="AK1060" s="2318" t="s">
        <v>2142</v>
      </c>
      <c r="AL1060" s="2344" t="s">
        <v>1135</v>
      </c>
      <c r="AM1060" s="2344" t="s">
        <v>1134</v>
      </c>
      <c r="AN1060" s="2323" t="s">
        <v>858</v>
      </c>
      <c r="AO1060" s="2300">
        <v>2</v>
      </c>
      <c r="AP1060" s="2300" t="s">
        <v>859</v>
      </c>
      <c r="AQ1060" s="2300">
        <v>2</v>
      </c>
      <c r="AR1060" s="2323"/>
      <c r="AS1060" s="2323"/>
      <c r="AT1060" s="2323"/>
      <c r="AU1060" s="2323"/>
      <c r="AV1060" s="860"/>
      <c r="AW1060" s="4560"/>
      <c r="AX1060" s="4560"/>
      <c r="AY1060" s="4560"/>
    </row>
    <row r="1061" spans="1:93" s="239" customFormat="1">
      <c r="A1061" s="5683"/>
      <c r="B1061" s="4561"/>
      <c r="C1061" s="5674"/>
      <c r="D1061" s="5715"/>
      <c r="E1061" s="5120"/>
      <c r="F1061" s="5764"/>
      <c r="G1061" s="3811"/>
      <c r="H1061" s="3811"/>
      <c r="I1061" s="3811"/>
      <c r="J1061" s="3811"/>
      <c r="K1061" s="3811"/>
      <c r="L1061" s="3811"/>
      <c r="M1061" s="3811"/>
      <c r="N1061" s="3811"/>
      <c r="O1061" s="3811"/>
      <c r="P1061" s="3811"/>
      <c r="Q1061" s="3811"/>
      <c r="R1061" s="3811"/>
      <c r="S1061" s="5120"/>
      <c r="T1061" s="5120"/>
      <c r="U1061" s="5120"/>
      <c r="V1061" s="5120"/>
      <c r="W1061" s="5120"/>
      <c r="X1061" s="5120"/>
      <c r="Y1061" s="5120"/>
      <c r="Z1061" s="5120"/>
      <c r="AA1061" s="5120"/>
      <c r="AB1061" s="5120"/>
      <c r="AC1061" s="5120"/>
      <c r="AD1061" s="5086"/>
      <c r="AE1061" s="3087"/>
      <c r="AF1061" s="2344"/>
      <c r="AG1061" s="2318"/>
      <c r="AH1061" s="3252"/>
      <c r="AI1061" s="2323"/>
      <c r="AJ1061" s="2344"/>
      <c r="AK1061" s="2318"/>
      <c r="AL1061" s="2344"/>
      <c r="AM1061" s="2344"/>
      <c r="AN1061" s="2303"/>
      <c r="AO1061" s="2300"/>
      <c r="AP1061" s="2323"/>
      <c r="AQ1061" s="2300"/>
      <c r="AR1061" s="2323"/>
      <c r="AS1061" s="2323"/>
      <c r="AT1061" s="2323"/>
      <c r="AU1061" s="2323"/>
      <c r="AV1061" s="860"/>
      <c r="AW1061" s="4561"/>
      <c r="AX1061" s="4561"/>
      <c r="AY1061" s="4561"/>
    </row>
    <row r="1062" spans="1:93" s="239" customFormat="1">
      <c r="A1062" s="5683"/>
      <c r="B1062" s="4559" t="s">
        <v>2463</v>
      </c>
      <c r="C1062" s="5732" t="s">
        <v>3679</v>
      </c>
      <c r="D1062" s="5713" t="s">
        <v>246</v>
      </c>
      <c r="E1062" s="5123" t="s">
        <v>2144</v>
      </c>
      <c r="F1062" s="3806" t="s">
        <v>2277</v>
      </c>
      <c r="G1062" s="3806" t="s">
        <v>2028</v>
      </c>
      <c r="H1062" s="3806" t="s">
        <v>2028</v>
      </c>
      <c r="I1062" s="3806" t="s">
        <v>2029</v>
      </c>
      <c r="J1062" s="3806" t="s">
        <v>2029</v>
      </c>
      <c r="K1062" s="3806">
        <v>6</v>
      </c>
      <c r="L1062" s="3806">
        <v>0</v>
      </c>
      <c r="M1062" s="3806">
        <v>31</v>
      </c>
      <c r="N1062" s="3806">
        <v>6</v>
      </c>
      <c r="O1062" s="3806">
        <v>0</v>
      </c>
      <c r="P1062" s="3806">
        <v>31</v>
      </c>
      <c r="Q1062" s="3806" t="s">
        <v>2140</v>
      </c>
      <c r="R1062" s="3806" t="s">
        <v>2272</v>
      </c>
      <c r="S1062" s="5123">
        <v>12287</v>
      </c>
      <c r="T1062" s="5123">
        <v>12287</v>
      </c>
      <c r="U1062" s="5123">
        <v>23712</v>
      </c>
      <c r="V1062" s="5123">
        <v>512</v>
      </c>
      <c r="W1062" s="5123">
        <v>512</v>
      </c>
      <c r="X1062" s="5123">
        <v>912</v>
      </c>
      <c r="Y1062" s="5123">
        <v>4</v>
      </c>
      <c r="Z1062" s="5123">
        <v>2</v>
      </c>
      <c r="AA1062" s="5123" t="s">
        <v>2032</v>
      </c>
      <c r="AB1062" s="5123" t="s">
        <v>2033</v>
      </c>
      <c r="AC1062" s="5123" t="s">
        <v>2137</v>
      </c>
      <c r="AD1062" s="5084" t="s">
        <v>2035</v>
      </c>
      <c r="AE1062" s="3086"/>
      <c r="AF1062" s="2344"/>
      <c r="AG1062" s="2344"/>
      <c r="AH1062" s="3265"/>
      <c r="AI1062" s="2323"/>
      <c r="AJ1062" s="2344"/>
      <c r="AK1062" s="2344"/>
      <c r="AL1062" s="2344"/>
      <c r="AM1062" s="2323"/>
      <c r="AN1062" s="2323"/>
      <c r="AO1062" s="2300"/>
      <c r="AP1062" s="2323"/>
      <c r="AQ1062" s="2300"/>
      <c r="AR1062" s="2323"/>
      <c r="AS1062" s="2323"/>
      <c r="AT1062" s="2323"/>
      <c r="AU1062" s="2323"/>
      <c r="AV1062" s="860"/>
      <c r="AW1062" s="4559" t="s">
        <v>2468</v>
      </c>
      <c r="AX1062" s="4559" t="s">
        <v>2455</v>
      </c>
      <c r="AY1062" s="4559"/>
    </row>
    <row r="1063" spans="1:93" s="239" customFormat="1">
      <c r="A1063" s="5683"/>
      <c r="B1063" s="4560"/>
      <c r="C1063" s="5733"/>
      <c r="D1063" s="5714"/>
      <c r="E1063" s="5119"/>
      <c r="F1063" s="3807"/>
      <c r="G1063" s="3807"/>
      <c r="H1063" s="3807"/>
      <c r="I1063" s="3807"/>
      <c r="J1063" s="3807"/>
      <c r="K1063" s="3807"/>
      <c r="L1063" s="3807"/>
      <c r="M1063" s="3807"/>
      <c r="N1063" s="3807"/>
      <c r="O1063" s="3807"/>
      <c r="P1063" s="3807"/>
      <c r="Q1063" s="3807"/>
      <c r="R1063" s="3807"/>
      <c r="S1063" s="5119"/>
      <c r="T1063" s="5119"/>
      <c r="U1063" s="5119"/>
      <c r="V1063" s="5119"/>
      <c r="W1063" s="5119"/>
      <c r="X1063" s="5119"/>
      <c r="Y1063" s="5119"/>
      <c r="Z1063" s="5119"/>
      <c r="AA1063" s="5119"/>
      <c r="AB1063" s="5119"/>
      <c r="AC1063" s="5119"/>
      <c r="AD1063" s="5085"/>
      <c r="AE1063" s="3089"/>
      <c r="AF1063" s="2344" t="s">
        <v>857</v>
      </c>
      <c r="AG1063" s="2344"/>
      <c r="AH1063" s="3265">
        <v>3980</v>
      </c>
      <c r="AI1063" s="2323" t="s">
        <v>2137</v>
      </c>
      <c r="AJ1063" s="2344" t="s">
        <v>854</v>
      </c>
      <c r="AK1063" s="2318" t="s">
        <v>2142</v>
      </c>
      <c r="AL1063" s="2344" t="s">
        <v>866</v>
      </c>
      <c r="AM1063" s="2344" t="s">
        <v>867</v>
      </c>
      <c r="AN1063" s="2323" t="s">
        <v>858</v>
      </c>
      <c r="AO1063" s="2300">
        <v>2</v>
      </c>
      <c r="AP1063" s="2300" t="s">
        <v>859</v>
      </c>
      <c r="AQ1063" s="2300">
        <v>2</v>
      </c>
      <c r="AR1063" s="2323"/>
      <c r="AS1063" s="2323"/>
      <c r="AT1063" s="2323"/>
      <c r="AU1063" s="2323"/>
      <c r="AV1063" s="860"/>
      <c r="AW1063" s="4560"/>
      <c r="AX1063" s="4560"/>
      <c r="AY1063" s="4560"/>
    </row>
    <row r="1064" spans="1:93" s="270" customFormat="1" ht="12.75" customHeight="1">
      <c r="A1064" s="5684"/>
      <c r="B1064" s="4561"/>
      <c r="C1064" s="5734"/>
      <c r="D1064" s="5715"/>
      <c r="E1064" s="5120"/>
      <c r="F1064" s="3811"/>
      <c r="G1064" s="3811"/>
      <c r="H1064" s="3811"/>
      <c r="I1064" s="3811"/>
      <c r="J1064" s="3811"/>
      <c r="K1064" s="3811"/>
      <c r="L1064" s="3811"/>
      <c r="M1064" s="3811"/>
      <c r="N1064" s="3811"/>
      <c r="O1064" s="3811"/>
      <c r="P1064" s="3811"/>
      <c r="Q1064" s="3811"/>
      <c r="R1064" s="3811"/>
      <c r="S1064" s="5120"/>
      <c r="T1064" s="5120"/>
      <c r="U1064" s="5120"/>
      <c r="V1064" s="5120"/>
      <c r="W1064" s="5120"/>
      <c r="X1064" s="5120"/>
      <c r="Y1064" s="5120"/>
      <c r="Z1064" s="5120"/>
      <c r="AA1064" s="5120"/>
      <c r="AB1064" s="5120"/>
      <c r="AC1064" s="5120"/>
      <c r="AD1064" s="5086"/>
      <c r="AE1064" s="3087"/>
      <c r="AF1064" s="2344"/>
      <c r="AG1064" s="2318"/>
      <c r="AH1064" s="3252"/>
      <c r="AI1064" s="2323"/>
      <c r="AJ1064" s="2344"/>
      <c r="AK1064" s="2318"/>
      <c r="AL1064" s="2344"/>
      <c r="AM1064" s="2344"/>
      <c r="AN1064" s="2323"/>
      <c r="AO1064" s="2323"/>
      <c r="AP1064" s="2323"/>
      <c r="AQ1064" s="2323"/>
      <c r="AR1064" s="2803"/>
      <c r="AS1064" s="2347"/>
      <c r="AT1064" s="2347"/>
      <c r="AU1064" s="2240"/>
      <c r="AV1064" s="2240"/>
      <c r="AW1064" s="4561"/>
      <c r="AX1064" s="4561"/>
      <c r="AY1064" s="4561"/>
      <c r="AZ1064" s="239"/>
      <c r="BA1064" s="239"/>
      <c r="BB1064" s="239"/>
      <c r="BC1064" s="239"/>
      <c r="BD1064" s="239"/>
      <c r="BE1064" s="239"/>
      <c r="BF1064" s="239"/>
      <c r="BG1064" s="239"/>
      <c r="BH1064" s="239"/>
      <c r="BI1064" s="239"/>
      <c r="BJ1064" s="239"/>
      <c r="BK1064" s="239"/>
      <c r="BL1064" s="239"/>
      <c r="BM1064" s="239"/>
      <c r="BN1064" s="239"/>
      <c r="BO1064" s="239"/>
      <c r="BP1064" s="239"/>
      <c r="BQ1064" s="239"/>
      <c r="BR1064" s="239"/>
      <c r="BS1064" s="239"/>
      <c r="BT1064" s="239"/>
      <c r="BU1064" s="239"/>
      <c r="BV1064" s="239"/>
      <c r="BW1064" s="239"/>
      <c r="BX1064" s="239"/>
      <c r="BY1064" s="239"/>
      <c r="BZ1064" s="239"/>
      <c r="CA1064" s="239"/>
      <c r="CB1064" s="239"/>
      <c r="CC1064" s="239"/>
      <c r="CD1064" s="239"/>
      <c r="CE1064" s="239"/>
      <c r="CF1064" s="239"/>
      <c r="CG1064" s="239"/>
      <c r="CH1064" s="239"/>
      <c r="CI1064" s="239"/>
      <c r="CJ1064" s="239"/>
      <c r="CK1064" s="239"/>
      <c r="CL1064" s="239"/>
      <c r="CM1064" s="239"/>
      <c r="CN1064" s="239"/>
    </row>
    <row r="1065" spans="1:93" s="270" customFormat="1" ht="27.75" customHeight="1">
      <c r="A1065" s="2338" t="s">
        <v>5800</v>
      </c>
      <c r="B1065" s="2306" t="s">
        <v>2463</v>
      </c>
      <c r="C1065" s="2336" t="s">
        <v>3738</v>
      </c>
      <c r="D1065" s="2301" t="s">
        <v>247</v>
      </c>
      <c r="E1065" s="2317" t="s">
        <v>2157</v>
      </c>
      <c r="F1065" s="2317" t="s">
        <v>2278</v>
      </c>
      <c r="G1065" s="546" t="s">
        <v>2028</v>
      </c>
      <c r="H1065" s="546" t="s">
        <v>2028</v>
      </c>
      <c r="I1065" s="1657" t="s">
        <v>2029</v>
      </c>
      <c r="J1065" s="1657" t="s">
        <v>2029</v>
      </c>
      <c r="K1065" s="1657">
        <v>8</v>
      </c>
      <c r="L1065" s="1657">
        <v>0</v>
      </c>
      <c r="M1065" s="1657">
        <v>31</v>
      </c>
      <c r="N1065" s="1657">
        <v>8</v>
      </c>
      <c r="O1065" s="1657">
        <v>0</v>
      </c>
      <c r="P1065" s="1657">
        <v>31</v>
      </c>
      <c r="Q1065" s="1657" t="s">
        <v>2140</v>
      </c>
      <c r="R1065" s="2803" t="s">
        <v>2272</v>
      </c>
      <c r="S1065" s="1754">
        <v>4194</v>
      </c>
      <c r="T1065" s="1754">
        <v>4194</v>
      </c>
      <c r="U1065" s="1754">
        <v>5088</v>
      </c>
      <c r="V1065" s="1754">
        <v>384</v>
      </c>
      <c r="W1065" s="1754">
        <v>384</v>
      </c>
      <c r="X1065" s="1754">
        <v>768</v>
      </c>
      <c r="Y1065" s="1754">
        <v>16</v>
      </c>
      <c r="Z1065" s="1754">
        <v>2</v>
      </c>
      <c r="AA1065" s="1754" t="s">
        <v>2159</v>
      </c>
      <c r="AB1065" s="1754" t="s">
        <v>2033</v>
      </c>
      <c r="AC1065" s="1754" t="s">
        <v>2137</v>
      </c>
      <c r="AD1065" s="3323" t="s">
        <v>2035</v>
      </c>
      <c r="AE1065" s="3089"/>
      <c r="AF1065" s="1754" t="s">
        <v>857</v>
      </c>
      <c r="AG1065" s="1754"/>
      <c r="AH1065" s="3237">
        <v>3989</v>
      </c>
      <c r="AI1065" s="1657" t="s">
        <v>2137</v>
      </c>
      <c r="AJ1065" s="1754" t="s">
        <v>874</v>
      </c>
      <c r="AK1065" s="1657" t="s">
        <v>2142</v>
      </c>
      <c r="AL1065" s="1753" t="s">
        <v>930</v>
      </c>
      <c r="AM1065" s="1754" t="s">
        <v>341</v>
      </c>
      <c r="AN1065" s="1657" t="s">
        <v>858</v>
      </c>
      <c r="AO1065" s="1657">
        <v>2</v>
      </c>
      <c r="AP1065" s="1657" t="s">
        <v>859</v>
      </c>
      <c r="AQ1065" s="1657">
        <v>2</v>
      </c>
      <c r="AR1065" s="1657">
        <v>3</v>
      </c>
      <c r="AS1065" s="1657" t="s">
        <v>875</v>
      </c>
      <c r="AT1065" s="1657" t="s">
        <v>859</v>
      </c>
      <c r="AU1065" s="1657" t="s">
        <v>876</v>
      </c>
      <c r="AV1065" s="2991" t="s">
        <v>877</v>
      </c>
      <c r="AW1065" s="3132" t="s">
        <v>2466</v>
      </c>
      <c r="AX1065" s="2306" t="s">
        <v>2455</v>
      </c>
      <c r="AY1065" s="2306"/>
      <c r="AZ1065" s="239"/>
      <c r="BA1065" s="239"/>
      <c r="BB1065" s="239"/>
      <c r="BC1065" s="239"/>
      <c r="BD1065" s="239"/>
      <c r="BE1065" s="239"/>
      <c r="BF1065" s="239"/>
      <c r="BG1065" s="239"/>
      <c r="BH1065" s="239"/>
      <c r="BI1065" s="239"/>
      <c r="BJ1065" s="239"/>
      <c r="BK1065" s="239"/>
      <c r="BL1065" s="239"/>
      <c r="BM1065" s="239"/>
      <c r="BN1065" s="239"/>
      <c r="BO1065" s="239"/>
      <c r="BP1065" s="239"/>
      <c r="BQ1065" s="239"/>
      <c r="BR1065" s="239"/>
      <c r="BS1065" s="239"/>
      <c r="BT1065" s="239"/>
      <c r="BU1065" s="239"/>
      <c r="BV1065" s="239"/>
      <c r="BW1065" s="239"/>
      <c r="BX1065" s="239"/>
      <c r="BY1065" s="239"/>
      <c r="BZ1065" s="239"/>
      <c r="CA1065" s="239"/>
      <c r="CB1065" s="239"/>
      <c r="CC1065" s="239"/>
      <c r="CD1065" s="239"/>
      <c r="CE1065" s="239"/>
      <c r="CF1065" s="239"/>
      <c r="CG1065" s="239"/>
      <c r="CH1065" s="239"/>
      <c r="CI1065" s="239"/>
      <c r="CJ1065" s="239"/>
      <c r="CK1065" s="239"/>
      <c r="CL1065" s="239"/>
      <c r="CM1065" s="239"/>
      <c r="CN1065" s="239"/>
    </row>
    <row r="1066" spans="1:93" s="270" customFormat="1" ht="27.75" customHeight="1">
      <c r="A1066" s="2762" t="s">
        <v>5801</v>
      </c>
      <c r="B1066" s="825" t="s">
        <v>2463</v>
      </c>
      <c r="C1066" s="861" t="s">
        <v>3739</v>
      </c>
      <c r="D1066" s="1061" t="s">
        <v>1038</v>
      </c>
      <c r="E1066" s="555" t="s">
        <v>2165</v>
      </c>
      <c r="F1066" s="555" t="s">
        <v>2279</v>
      </c>
      <c r="G1066" s="550" t="s">
        <v>2028</v>
      </c>
      <c r="H1066" s="550" t="s">
        <v>2028</v>
      </c>
      <c r="I1066" s="1751" t="s">
        <v>2029</v>
      </c>
      <c r="J1066" s="1751" t="s">
        <v>2029</v>
      </c>
      <c r="K1066" s="1751">
        <v>9</v>
      </c>
      <c r="L1066" s="1751">
        <v>0</v>
      </c>
      <c r="M1066" s="1751">
        <v>31</v>
      </c>
      <c r="N1066" s="1751">
        <v>9</v>
      </c>
      <c r="O1066" s="1751">
        <v>0</v>
      </c>
      <c r="P1066" s="1751">
        <v>31</v>
      </c>
      <c r="Q1066" s="1751" t="s">
        <v>2140</v>
      </c>
      <c r="R1066" s="2796" t="s">
        <v>2272</v>
      </c>
      <c r="S1066" s="2807">
        <v>6600</v>
      </c>
      <c r="T1066" s="2807">
        <v>6600</v>
      </c>
      <c r="U1066" s="2807">
        <v>6636</v>
      </c>
      <c r="V1066" s="2807">
        <v>282</v>
      </c>
      <c r="W1066" s="2807">
        <v>282</v>
      </c>
      <c r="X1066" s="2807">
        <v>564</v>
      </c>
      <c r="Y1066" s="1774">
        <v>16</v>
      </c>
      <c r="Z1066" s="1774">
        <v>2</v>
      </c>
      <c r="AA1066" s="1774" t="s">
        <v>2159</v>
      </c>
      <c r="AB1066" s="1774" t="s">
        <v>2033</v>
      </c>
      <c r="AC1066" s="1774" t="s">
        <v>2137</v>
      </c>
      <c r="AD1066" s="3326" t="s">
        <v>2035</v>
      </c>
      <c r="AE1066" s="3093"/>
      <c r="AF1066" s="1774" t="s">
        <v>857</v>
      </c>
      <c r="AG1066" s="1774"/>
      <c r="AH1066" s="3256">
        <v>3989</v>
      </c>
      <c r="AI1066" s="1751" t="s">
        <v>2137</v>
      </c>
      <c r="AJ1066" s="1774" t="s">
        <v>874</v>
      </c>
      <c r="AK1066" s="1751" t="s">
        <v>2142</v>
      </c>
      <c r="AL1066" s="862" t="s">
        <v>168</v>
      </c>
      <c r="AM1066" s="1774" t="s">
        <v>341</v>
      </c>
      <c r="AN1066" s="1751" t="s">
        <v>858</v>
      </c>
      <c r="AO1066" s="1751">
        <v>2</v>
      </c>
      <c r="AP1066" s="1751" t="s">
        <v>859</v>
      </c>
      <c r="AQ1066" s="1751">
        <v>2</v>
      </c>
      <c r="AR1066" s="1751">
        <v>6</v>
      </c>
      <c r="AS1066" s="1751" t="s">
        <v>875</v>
      </c>
      <c r="AT1066" s="1751" t="s">
        <v>859</v>
      </c>
      <c r="AU1066" s="1751" t="s">
        <v>876</v>
      </c>
      <c r="AV1066" s="860" t="s">
        <v>877</v>
      </c>
      <c r="AW1066" s="825" t="s">
        <v>2466</v>
      </c>
      <c r="AX1066" s="825" t="s">
        <v>2455</v>
      </c>
      <c r="AY1066" s="825"/>
      <c r="AZ1066" s="239"/>
      <c r="BA1066" s="239"/>
      <c r="BB1066" s="239"/>
      <c r="BC1066" s="239"/>
      <c r="BD1066" s="239"/>
      <c r="BE1066" s="239"/>
      <c r="BF1066" s="239"/>
      <c r="BG1066" s="239"/>
      <c r="BH1066" s="239"/>
      <c r="BI1066" s="239"/>
      <c r="BJ1066" s="239"/>
      <c r="BK1066" s="239"/>
      <c r="BL1066" s="239"/>
      <c r="BM1066" s="239"/>
      <c r="BN1066" s="239"/>
      <c r="BO1066" s="239"/>
      <c r="BP1066" s="239"/>
      <c r="BQ1066" s="239"/>
      <c r="BR1066" s="239"/>
      <c r="BS1066" s="239"/>
      <c r="BT1066" s="239"/>
      <c r="BU1066" s="239"/>
      <c r="BV1066" s="239"/>
      <c r="BW1066" s="239"/>
      <c r="BX1066" s="239"/>
      <c r="BY1066" s="239"/>
      <c r="BZ1066" s="239"/>
      <c r="CA1066" s="239"/>
      <c r="CB1066" s="239"/>
      <c r="CC1066" s="239"/>
      <c r="CD1066" s="239"/>
      <c r="CE1066" s="239"/>
      <c r="CF1066" s="239"/>
      <c r="CG1066" s="239"/>
      <c r="CH1066" s="239"/>
      <c r="CI1066" s="239"/>
      <c r="CJ1066" s="239"/>
      <c r="CK1066" s="239"/>
      <c r="CL1066" s="239"/>
      <c r="CM1066" s="239"/>
      <c r="CN1066" s="239"/>
    </row>
    <row r="1067" spans="1:93" s="270" customFormat="1" ht="27.75" customHeight="1">
      <c r="A1067" s="2762" t="s">
        <v>5802</v>
      </c>
      <c r="B1067" s="825" t="s">
        <v>2463</v>
      </c>
      <c r="C1067" s="861" t="s">
        <v>3740</v>
      </c>
      <c r="D1067" s="1249" t="s">
        <v>3154</v>
      </c>
      <c r="E1067" s="1253" t="s">
        <v>2165</v>
      </c>
      <c r="F1067" s="1253" t="s">
        <v>3104</v>
      </c>
      <c r="G1067" s="1249" t="s">
        <v>2028</v>
      </c>
      <c r="H1067" s="1249" t="s">
        <v>2028</v>
      </c>
      <c r="I1067" s="1751" t="s">
        <v>2029</v>
      </c>
      <c r="J1067" s="1751" t="s">
        <v>2029</v>
      </c>
      <c r="K1067" s="1751">
        <v>9</v>
      </c>
      <c r="L1067" s="1751">
        <v>0</v>
      </c>
      <c r="M1067" s="1751">
        <v>31</v>
      </c>
      <c r="N1067" s="1751">
        <v>9</v>
      </c>
      <c r="O1067" s="1751">
        <v>0</v>
      </c>
      <c r="P1067" s="1751">
        <v>31</v>
      </c>
      <c r="Q1067" s="1751" t="s">
        <v>2140</v>
      </c>
      <c r="R1067" s="1658" t="s">
        <v>2272</v>
      </c>
      <c r="S1067" s="2807">
        <v>8801</v>
      </c>
      <c r="T1067" s="2807">
        <v>8801</v>
      </c>
      <c r="U1067" s="2807">
        <v>8836</v>
      </c>
      <c r="V1067" s="2807">
        <v>282</v>
      </c>
      <c r="W1067" s="2807">
        <v>282</v>
      </c>
      <c r="X1067" s="2807">
        <v>564</v>
      </c>
      <c r="Y1067" s="1774">
        <v>16</v>
      </c>
      <c r="Z1067" s="1774">
        <v>2</v>
      </c>
      <c r="AA1067" s="1774" t="s">
        <v>2159</v>
      </c>
      <c r="AB1067" s="1774" t="s">
        <v>2033</v>
      </c>
      <c r="AC1067" s="1774" t="s">
        <v>2137</v>
      </c>
      <c r="AD1067" s="3326" t="s">
        <v>2035</v>
      </c>
      <c r="AE1067" s="3093"/>
      <c r="AF1067" s="1774" t="s">
        <v>857</v>
      </c>
      <c r="AG1067" s="1774"/>
      <c r="AH1067" s="3256">
        <v>3989</v>
      </c>
      <c r="AI1067" s="1751" t="s">
        <v>2137</v>
      </c>
      <c r="AJ1067" s="1774" t="s">
        <v>874</v>
      </c>
      <c r="AK1067" s="1751" t="s">
        <v>2142</v>
      </c>
      <c r="AL1067" s="1753" t="s">
        <v>1158</v>
      </c>
      <c r="AM1067" s="1774" t="s">
        <v>341</v>
      </c>
      <c r="AN1067" s="1751" t="s">
        <v>858</v>
      </c>
      <c r="AO1067" s="1751">
        <v>4</v>
      </c>
      <c r="AP1067" s="1751" t="s">
        <v>859</v>
      </c>
      <c r="AQ1067" s="1751">
        <v>4</v>
      </c>
      <c r="AR1067" s="1751">
        <v>6</v>
      </c>
      <c r="AS1067" s="1751" t="s">
        <v>875</v>
      </c>
      <c r="AT1067" s="1751" t="s">
        <v>859</v>
      </c>
      <c r="AU1067" s="1751" t="s">
        <v>876</v>
      </c>
      <c r="AV1067" s="860" t="s">
        <v>877</v>
      </c>
      <c r="AW1067" s="825" t="s">
        <v>2466</v>
      </c>
      <c r="AX1067" s="825" t="s">
        <v>2455</v>
      </c>
      <c r="AY1067" s="825"/>
      <c r="AZ1067" s="239"/>
      <c r="BA1067" s="239"/>
      <c r="BB1067" s="239"/>
      <c r="BC1067" s="239"/>
      <c r="BD1067" s="239"/>
      <c r="BE1067" s="239"/>
      <c r="BF1067" s="239"/>
      <c r="BG1067" s="239"/>
      <c r="BH1067" s="239"/>
      <c r="BI1067" s="239"/>
      <c r="BJ1067" s="239"/>
      <c r="BK1067" s="239"/>
      <c r="BL1067" s="239"/>
      <c r="BM1067" s="239"/>
      <c r="BN1067" s="239"/>
      <c r="BO1067" s="239"/>
      <c r="BP1067" s="239"/>
      <c r="BQ1067" s="239"/>
      <c r="BR1067" s="239"/>
      <c r="BS1067" s="239"/>
      <c r="BT1067" s="239"/>
      <c r="BU1067" s="239"/>
      <c r="BV1067" s="239"/>
      <c r="BW1067" s="239"/>
      <c r="BX1067" s="239"/>
      <c r="BY1067" s="239"/>
      <c r="BZ1067" s="239"/>
      <c r="CA1067" s="239"/>
      <c r="CB1067" s="239"/>
      <c r="CC1067" s="239"/>
      <c r="CD1067" s="239"/>
      <c r="CE1067" s="239"/>
      <c r="CF1067" s="239"/>
      <c r="CG1067" s="239"/>
      <c r="CH1067" s="239"/>
      <c r="CI1067" s="239"/>
      <c r="CJ1067" s="239"/>
      <c r="CK1067" s="239"/>
      <c r="CL1067" s="239"/>
      <c r="CM1067" s="239"/>
      <c r="CN1067" s="239"/>
    </row>
    <row r="1068" spans="1:93" ht="27.75" customHeight="1">
      <c r="A1068" s="2772" t="s">
        <v>5761</v>
      </c>
      <c r="B1068" s="825" t="s">
        <v>2463</v>
      </c>
      <c r="C1068" s="996" t="s">
        <v>5743</v>
      </c>
      <c r="D1068" s="1088" t="s">
        <v>5744</v>
      </c>
      <c r="E1068" s="2806" t="s">
        <v>2165</v>
      </c>
      <c r="F1068" s="995" t="s">
        <v>5780</v>
      </c>
      <c r="G1068" s="26" t="s">
        <v>2028</v>
      </c>
      <c r="H1068" s="26" t="s">
        <v>2028</v>
      </c>
      <c r="I1068" s="26" t="s">
        <v>2029</v>
      </c>
      <c r="J1068" s="26" t="s">
        <v>2029</v>
      </c>
      <c r="K1068" s="2760">
        <v>9</v>
      </c>
      <c r="L1068" s="2760">
        <v>0</v>
      </c>
      <c r="M1068" s="2760">
        <v>31</v>
      </c>
      <c r="N1068" s="2760">
        <v>9</v>
      </c>
      <c r="O1068" s="2760">
        <v>0</v>
      </c>
      <c r="P1068" s="2760">
        <v>31</v>
      </c>
      <c r="Q1068" s="2760" t="s">
        <v>2140</v>
      </c>
      <c r="R1068" s="26" t="s">
        <v>2272</v>
      </c>
      <c r="S1068" s="2807">
        <v>11000</v>
      </c>
      <c r="T1068" s="2807">
        <v>11000</v>
      </c>
      <c r="U1068" s="2807">
        <v>11036</v>
      </c>
      <c r="V1068" s="2807">
        <v>282</v>
      </c>
      <c r="W1068" s="2807">
        <v>282</v>
      </c>
      <c r="X1068" s="2807">
        <v>564</v>
      </c>
      <c r="Y1068" s="2764">
        <v>8</v>
      </c>
      <c r="Z1068" s="2764">
        <v>2</v>
      </c>
      <c r="AA1068" s="2763" t="s">
        <v>2032</v>
      </c>
      <c r="AB1068" s="2763" t="s">
        <v>2033</v>
      </c>
      <c r="AC1068" s="2763" t="s">
        <v>2137</v>
      </c>
      <c r="AD1068" s="3326" t="s">
        <v>2035</v>
      </c>
      <c r="AE1068" s="3093"/>
      <c r="AF1068" s="2764" t="s">
        <v>857</v>
      </c>
      <c r="AG1068" s="2764"/>
      <c r="AH1068" s="3256">
        <v>3989</v>
      </c>
      <c r="AI1068" s="2760" t="s">
        <v>2137</v>
      </c>
      <c r="AJ1068" s="2764" t="s">
        <v>874</v>
      </c>
      <c r="AK1068" s="2760" t="s">
        <v>2142</v>
      </c>
      <c r="AL1068" s="2764" t="s">
        <v>344</v>
      </c>
      <c r="AM1068" s="2764" t="s">
        <v>341</v>
      </c>
      <c r="AN1068" s="2760" t="s">
        <v>858</v>
      </c>
      <c r="AO1068" s="2760">
        <v>4</v>
      </c>
      <c r="AP1068" s="2760" t="s">
        <v>859</v>
      </c>
      <c r="AQ1068" s="2760">
        <v>4</v>
      </c>
      <c r="AR1068" s="2760">
        <v>6</v>
      </c>
      <c r="AS1068" s="2760" t="s">
        <v>875</v>
      </c>
      <c r="AT1068" s="2760" t="s">
        <v>859</v>
      </c>
      <c r="AU1068" s="2760" t="s">
        <v>876</v>
      </c>
      <c r="AV1068" s="860" t="s">
        <v>877</v>
      </c>
      <c r="AW1068" s="825" t="s">
        <v>2466</v>
      </c>
      <c r="AX1068" s="825" t="s">
        <v>2455</v>
      </c>
      <c r="AY1068" s="825"/>
      <c r="CO1068" s="237"/>
    </row>
    <row r="1069" spans="1:93" s="270" customFormat="1">
      <c r="A1069" s="5693" t="s">
        <v>3936</v>
      </c>
      <c r="B1069" s="4559" t="s">
        <v>2463</v>
      </c>
      <c r="C1069" s="5672" t="s">
        <v>3780</v>
      </c>
      <c r="D1069" s="4139" t="s">
        <v>5560</v>
      </c>
      <c r="E1069" s="5123" t="s">
        <v>2157</v>
      </c>
      <c r="F1069" s="5123" t="s">
        <v>5562</v>
      </c>
      <c r="G1069" s="3806" t="s">
        <v>2028</v>
      </c>
      <c r="H1069" s="3806" t="s">
        <v>2028</v>
      </c>
      <c r="I1069" s="3806" t="s">
        <v>2029</v>
      </c>
      <c r="J1069" s="3806" t="s">
        <v>2029</v>
      </c>
      <c r="K1069" s="3806">
        <v>8</v>
      </c>
      <c r="L1069" s="3806">
        <v>0</v>
      </c>
      <c r="M1069" s="3806">
        <v>31</v>
      </c>
      <c r="N1069" s="3806">
        <v>8</v>
      </c>
      <c r="O1069" s="3806">
        <v>0</v>
      </c>
      <c r="P1069" s="3806">
        <v>31</v>
      </c>
      <c r="Q1069" s="1656" t="s">
        <v>2140</v>
      </c>
      <c r="R1069" s="3806" t="s">
        <v>2272</v>
      </c>
      <c r="S1069" s="5123">
        <v>4128</v>
      </c>
      <c r="T1069" s="5123">
        <v>4128</v>
      </c>
      <c r="U1069" s="5123">
        <v>5248</v>
      </c>
      <c r="V1069" s="5123">
        <v>224</v>
      </c>
      <c r="W1069" s="5123">
        <v>224</v>
      </c>
      <c r="X1069" s="5123">
        <v>576</v>
      </c>
      <c r="Y1069" s="5123">
        <v>16</v>
      </c>
      <c r="Z1069" s="5123">
        <v>2</v>
      </c>
      <c r="AA1069" s="5123" t="s">
        <v>2159</v>
      </c>
      <c r="AB1069" s="5123" t="s">
        <v>2033</v>
      </c>
      <c r="AC1069" s="5123" t="s">
        <v>2137</v>
      </c>
      <c r="AD1069" s="3326" t="s">
        <v>2035</v>
      </c>
      <c r="AE1069" s="3093"/>
      <c r="AF1069" s="1774" t="s">
        <v>857</v>
      </c>
      <c r="AG1069" s="1774"/>
      <c r="AH1069" s="3256">
        <v>3980</v>
      </c>
      <c r="AI1069" s="18" t="s">
        <v>2137</v>
      </c>
      <c r="AJ1069" s="1774" t="s">
        <v>854</v>
      </c>
      <c r="AK1069" s="3256" t="s">
        <v>2142</v>
      </c>
      <c r="AL1069" s="2800" t="s">
        <v>164</v>
      </c>
      <c r="AM1069" s="2803" t="s">
        <v>856</v>
      </c>
      <c r="AN1069" s="1751" t="s">
        <v>858</v>
      </c>
      <c r="AO1069" s="1751">
        <v>2</v>
      </c>
      <c r="AP1069" s="1751" t="s">
        <v>859</v>
      </c>
      <c r="AQ1069" s="1751">
        <v>2</v>
      </c>
      <c r="AR1069" s="1751"/>
      <c r="AS1069" s="1751"/>
      <c r="AT1069" s="1751"/>
      <c r="AU1069" s="1751"/>
      <c r="AV1069" s="860"/>
      <c r="AW1069" s="4559" t="s">
        <v>2466</v>
      </c>
      <c r="AX1069" s="4559" t="s">
        <v>2455</v>
      </c>
      <c r="AY1069" s="4559"/>
      <c r="AZ1069" s="239"/>
      <c r="BA1069" s="239"/>
      <c r="BB1069" s="239"/>
      <c r="BC1069" s="239"/>
      <c r="BD1069" s="239"/>
      <c r="BE1069" s="239"/>
      <c r="BF1069" s="239"/>
      <c r="BG1069" s="239"/>
      <c r="BH1069" s="239"/>
      <c r="BI1069" s="239"/>
      <c r="BJ1069" s="239"/>
      <c r="BK1069" s="239"/>
      <c r="BL1069" s="239"/>
      <c r="BM1069" s="239"/>
      <c r="BN1069" s="239"/>
      <c r="BO1069" s="239"/>
      <c r="BP1069" s="239"/>
      <c r="BQ1069" s="239"/>
      <c r="BR1069" s="239"/>
      <c r="BS1069" s="239"/>
      <c r="BT1069" s="239"/>
      <c r="BU1069" s="239"/>
      <c r="BV1069" s="239"/>
      <c r="BW1069" s="239"/>
      <c r="BX1069" s="239"/>
      <c r="BY1069" s="239"/>
      <c r="BZ1069" s="239"/>
      <c r="CA1069" s="239"/>
      <c r="CB1069" s="239"/>
      <c r="CC1069" s="239"/>
      <c r="CD1069" s="239"/>
      <c r="CE1069" s="239"/>
      <c r="CF1069" s="239"/>
      <c r="CG1069" s="239"/>
      <c r="CH1069" s="239"/>
      <c r="CI1069" s="239"/>
      <c r="CJ1069" s="239"/>
      <c r="CK1069" s="239"/>
      <c r="CL1069" s="239"/>
      <c r="CM1069" s="239"/>
      <c r="CN1069" s="239"/>
    </row>
    <row r="1070" spans="1:93" s="270" customFormat="1">
      <c r="A1070" s="5683"/>
      <c r="B1070" s="4561"/>
      <c r="C1070" s="5674"/>
      <c r="D1070" s="4079"/>
      <c r="E1070" s="5120"/>
      <c r="F1070" s="5120"/>
      <c r="G1070" s="3811"/>
      <c r="H1070" s="3811"/>
      <c r="I1070" s="3811"/>
      <c r="J1070" s="3811"/>
      <c r="K1070" s="3811"/>
      <c r="L1070" s="3811"/>
      <c r="M1070" s="3811"/>
      <c r="N1070" s="3811"/>
      <c r="O1070" s="3811"/>
      <c r="P1070" s="3811"/>
      <c r="Q1070" s="1658"/>
      <c r="R1070" s="3811"/>
      <c r="S1070" s="5120"/>
      <c r="T1070" s="5120"/>
      <c r="U1070" s="5120"/>
      <c r="V1070" s="5120"/>
      <c r="W1070" s="5120"/>
      <c r="X1070" s="5120"/>
      <c r="Y1070" s="5120"/>
      <c r="Z1070" s="5120"/>
      <c r="AA1070" s="5120"/>
      <c r="AB1070" s="5120"/>
      <c r="AC1070" s="5120"/>
      <c r="AD1070" s="3326" t="s">
        <v>2035</v>
      </c>
      <c r="AE1070" s="3093"/>
      <c r="AF1070" s="1774" t="s">
        <v>857</v>
      </c>
      <c r="AG1070" s="1774"/>
      <c r="AH1070" s="3256">
        <v>3989</v>
      </c>
      <c r="AI1070" s="1751" t="s">
        <v>2137</v>
      </c>
      <c r="AJ1070" s="1774" t="s">
        <v>874</v>
      </c>
      <c r="AK1070" s="3256" t="s">
        <v>2142</v>
      </c>
      <c r="AL1070" s="2807" t="s">
        <v>930</v>
      </c>
      <c r="AM1070" s="2807" t="s">
        <v>341</v>
      </c>
      <c r="AN1070" s="1751" t="s">
        <v>858</v>
      </c>
      <c r="AO1070" s="1751">
        <v>2</v>
      </c>
      <c r="AP1070" s="1751" t="s">
        <v>859</v>
      </c>
      <c r="AQ1070" s="1751">
        <v>2</v>
      </c>
      <c r="AR1070" s="1751">
        <v>3</v>
      </c>
      <c r="AS1070" s="1751" t="s">
        <v>875</v>
      </c>
      <c r="AT1070" s="1751" t="s">
        <v>859</v>
      </c>
      <c r="AU1070" s="1751" t="s">
        <v>876</v>
      </c>
      <c r="AV1070" s="860" t="s">
        <v>877</v>
      </c>
      <c r="AW1070" s="4561"/>
      <c r="AX1070" s="4561"/>
      <c r="AY1070" s="4561"/>
      <c r="AZ1070" s="239"/>
      <c r="BA1070" s="239"/>
      <c r="BB1070" s="239"/>
      <c r="BC1070" s="239"/>
      <c r="BD1070" s="239"/>
      <c r="BE1070" s="239"/>
      <c r="BF1070" s="239"/>
      <c r="BG1070" s="239"/>
      <c r="BH1070" s="239"/>
      <c r="BI1070" s="239"/>
      <c r="BJ1070" s="239"/>
      <c r="BK1070" s="239"/>
      <c r="BL1070" s="239"/>
      <c r="BM1070" s="239"/>
      <c r="BN1070" s="239"/>
      <c r="BO1070" s="239"/>
      <c r="BP1070" s="239"/>
      <c r="BQ1070" s="239"/>
      <c r="BR1070" s="239"/>
      <c r="BS1070" s="239"/>
      <c r="BT1070" s="239"/>
      <c r="BU1070" s="239"/>
      <c r="BV1070" s="239"/>
      <c r="BW1070" s="239"/>
      <c r="BX1070" s="239"/>
      <c r="BY1070" s="239"/>
      <c r="BZ1070" s="239"/>
      <c r="CA1070" s="239"/>
      <c r="CB1070" s="239"/>
      <c r="CC1070" s="239"/>
      <c r="CD1070" s="239"/>
      <c r="CE1070" s="239"/>
      <c r="CF1070" s="239"/>
      <c r="CG1070" s="239"/>
      <c r="CH1070" s="239"/>
      <c r="CI1070" s="239"/>
      <c r="CJ1070" s="239"/>
      <c r="CK1070" s="239"/>
      <c r="CL1070" s="239"/>
      <c r="CM1070" s="239"/>
      <c r="CN1070" s="239"/>
    </row>
    <row r="1071" spans="1:93" s="270" customFormat="1">
      <c r="A1071" s="5683"/>
      <c r="B1071" s="4559" t="s">
        <v>2463</v>
      </c>
      <c r="C1071" s="5672" t="s">
        <v>3741</v>
      </c>
      <c r="D1071" s="3806" t="s">
        <v>248</v>
      </c>
      <c r="E1071" s="5123" t="s">
        <v>2157</v>
      </c>
      <c r="F1071" s="5123" t="s">
        <v>2280</v>
      </c>
      <c r="G1071" s="3806" t="s">
        <v>2028</v>
      </c>
      <c r="H1071" s="3806" t="s">
        <v>2028</v>
      </c>
      <c r="I1071" s="3806" t="s">
        <v>2029</v>
      </c>
      <c r="J1071" s="3806" t="s">
        <v>2029</v>
      </c>
      <c r="K1071" s="3806">
        <v>8</v>
      </c>
      <c r="L1071" s="3806">
        <v>0</v>
      </c>
      <c r="M1071" s="3806">
        <v>31</v>
      </c>
      <c r="N1071" s="3806">
        <v>8</v>
      </c>
      <c r="O1071" s="3806">
        <v>0</v>
      </c>
      <c r="P1071" s="3806">
        <v>31</v>
      </c>
      <c r="Q1071" s="2602" t="s">
        <v>2140</v>
      </c>
      <c r="R1071" s="3806" t="s">
        <v>2272</v>
      </c>
      <c r="S1071" s="5123">
        <v>4334</v>
      </c>
      <c r="T1071" s="5123">
        <v>4334</v>
      </c>
      <c r="U1071" s="5123">
        <v>6400</v>
      </c>
      <c r="V1071" s="5123">
        <v>384</v>
      </c>
      <c r="W1071" s="5123">
        <v>384</v>
      </c>
      <c r="X1071" s="5123">
        <v>832</v>
      </c>
      <c r="Y1071" s="5123">
        <v>16</v>
      </c>
      <c r="Z1071" s="5123">
        <v>2</v>
      </c>
      <c r="AA1071" s="5123" t="s">
        <v>2159</v>
      </c>
      <c r="AB1071" s="5123" t="s">
        <v>2033</v>
      </c>
      <c r="AC1071" s="5123" t="s">
        <v>2137</v>
      </c>
      <c r="AD1071" s="3326" t="s">
        <v>2035</v>
      </c>
      <c r="AE1071" s="3093"/>
      <c r="AF1071" s="2610" t="s">
        <v>857</v>
      </c>
      <c r="AG1071" s="2610"/>
      <c r="AH1071" s="3256">
        <v>3980</v>
      </c>
      <c r="AI1071" s="18" t="s">
        <v>2137</v>
      </c>
      <c r="AJ1071" s="2610" t="s">
        <v>854</v>
      </c>
      <c r="AK1071" s="3256" t="s">
        <v>2142</v>
      </c>
      <c r="AL1071" s="2803" t="s">
        <v>165</v>
      </c>
      <c r="AM1071" s="2803" t="s">
        <v>856</v>
      </c>
      <c r="AN1071" s="2608" t="s">
        <v>858</v>
      </c>
      <c r="AO1071" s="2608">
        <v>2</v>
      </c>
      <c r="AP1071" s="2608" t="s">
        <v>859</v>
      </c>
      <c r="AQ1071" s="2608">
        <v>2</v>
      </c>
      <c r="AR1071" s="2608"/>
      <c r="AS1071" s="2608"/>
      <c r="AT1071" s="2608"/>
      <c r="AU1071" s="2608"/>
      <c r="AV1071" s="860"/>
      <c r="AW1071" s="4559" t="s">
        <v>2466</v>
      </c>
      <c r="AX1071" s="4559" t="s">
        <v>2455</v>
      </c>
      <c r="AY1071" s="4559"/>
      <c r="AZ1071" s="239"/>
      <c r="BA1071" s="239"/>
      <c r="BB1071" s="239"/>
      <c r="BC1071" s="239"/>
      <c r="BD1071" s="239"/>
      <c r="BE1071" s="239"/>
      <c r="BF1071" s="239"/>
      <c r="BG1071" s="239"/>
      <c r="BH1071" s="239"/>
      <c r="BI1071" s="239"/>
      <c r="BJ1071" s="239"/>
      <c r="BK1071" s="239"/>
      <c r="BL1071" s="239"/>
      <c r="BM1071" s="239"/>
      <c r="BN1071" s="239"/>
      <c r="BO1071" s="239"/>
      <c r="BP1071" s="239"/>
      <c r="BQ1071" s="239"/>
      <c r="BR1071" s="239"/>
      <c r="BS1071" s="239"/>
      <c r="BT1071" s="239"/>
      <c r="BU1071" s="239"/>
      <c r="BV1071" s="239"/>
      <c r="BW1071" s="239"/>
      <c r="BX1071" s="239"/>
      <c r="BY1071" s="239"/>
      <c r="BZ1071" s="239"/>
      <c r="CA1071" s="239"/>
      <c r="CB1071" s="239"/>
      <c r="CC1071" s="239"/>
      <c r="CD1071" s="239"/>
      <c r="CE1071" s="239"/>
      <c r="CF1071" s="239"/>
      <c r="CG1071" s="239"/>
      <c r="CH1071" s="239"/>
      <c r="CI1071" s="239"/>
      <c r="CJ1071" s="239"/>
      <c r="CK1071" s="239"/>
      <c r="CL1071" s="239"/>
      <c r="CM1071" s="239"/>
      <c r="CN1071" s="239"/>
    </row>
    <row r="1072" spans="1:93" s="270" customFormat="1">
      <c r="A1072" s="5683"/>
      <c r="B1072" s="4561"/>
      <c r="C1072" s="5674"/>
      <c r="D1072" s="3811"/>
      <c r="E1072" s="5120"/>
      <c r="F1072" s="5120"/>
      <c r="G1072" s="3811"/>
      <c r="H1072" s="3811"/>
      <c r="I1072" s="3811"/>
      <c r="J1072" s="3811"/>
      <c r="K1072" s="3811"/>
      <c r="L1072" s="3811"/>
      <c r="M1072" s="3811"/>
      <c r="N1072" s="3811"/>
      <c r="O1072" s="3811"/>
      <c r="P1072" s="3811"/>
      <c r="Q1072" s="2603"/>
      <c r="R1072" s="3811"/>
      <c r="S1072" s="5120"/>
      <c r="T1072" s="5120"/>
      <c r="U1072" s="5120"/>
      <c r="V1072" s="5120"/>
      <c r="W1072" s="5120"/>
      <c r="X1072" s="5120"/>
      <c r="Y1072" s="5120"/>
      <c r="Z1072" s="5120"/>
      <c r="AA1072" s="5120"/>
      <c r="AB1072" s="5120"/>
      <c r="AC1072" s="5120"/>
      <c r="AD1072" s="3326" t="s">
        <v>2035</v>
      </c>
      <c r="AE1072" s="3093"/>
      <c r="AF1072" s="2610" t="s">
        <v>857</v>
      </c>
      <c r="AG1072" s="2610"/>
      <c r="AH1072" s="3256">
        <v>3989</v>
      </c>
      <c r="AI1072" s="2608" t="s">
        <v>2137</v>
      </c>
      <c r="AJ1072" s="2610" t="s">
        <v>874</v>
      </c>
      <c r="AK1072" s="3256" t="s">
        <v>2142</v>
      </c>
      <c r="AL1072" s="2807" t="s">
        <v>930</v>
      </c>
      <c r="AM1072" s="2807" t="s">
        <v>341</v>
      </c>
      <c r="AN1072" s="2608" t="s">
        <v>858</v>
      </c>
      <c r="AO1072" s="2608">
        <v>2</v>
      </c>
      <c r="AP1072" s="2608" t="s">
        <v>859</v>
      </c>
      <c r="AQ1072" s="2608">
        <v>2</v>
      </c>
      <c r="AR1072" s="2608">
        <v>3</v>
      </c>
      <c r="AS1072" s="2608" t="s">
        <v>875</v>
      </c>
      <c r="AT1072" s="2608" t="s">
        <v>859</v>
      </c>
      <c r="AU1072" s="2608" t="s">
        <v>876</v>
      </c>
      <c r="AV1072" s="860" t="s">
        <v>877</v>
      </c>
      <c r="AW1072" s="4561"/>
      <c r="AX1072" s="4561"/>
      <c r="AY1072" s="4561"/>
      <c r="AZ1072" s="239"/>
      <c r="BA1072" s="239"/>
      <c r="BB1072" s="239"/>
      <c r="BC1072" s="239"/>
      <c r="BD1072" s="239"/>
      <c r="BE1072" s="239"/>
      <c r="BF1072" s="239"/>
      <c r="BG1072" s="239"/>
      <c r="BH1072" s="239"/>
      <c r="BI1072" s="239"/>
      <c r="BJ1072" s="239"/>
      <c r="BK1072" s="239"/>
      <c r="BL1072" s="239"/>
      <c r="BM1072" s="239"/>
      <c r="BN1072" s="239"/>
      <c r="BO1072" s="239"/>
      <c r="BP1072" s="239"/>
      <c r="BQ1072" s="239"/>
      <c r="BR1072" s="239"/>
      <c r="BS1072" s="239"/>
      <c r="BT1072" s="239"/>
      <c r="BU1072" s="239"/>
      <c r="BV1072" s="239"/>
      <c r="BW1072" s="239"/>
      <c r="BX1072" s="239"/>
      <c r="BY1072" s="239"/>
      <c r="BZ1072" s="239"/>
      <c r="CA1072" s="239"/>
      <c r="CB1072" s="239"/>
      <c r="CC1072" s="239"/>
      <c r="CD1072" s="239"/>
      <c r="CE1072" s="239"/>
      <c r="CF1072" s="239"/>
      <c r="CG1072" s="239"/>
      <c r="CH1072" s="239"/>
      <c r="CI1072" s="239"/>
      <c r="CJ1072" s="239"/>
      <c r="CK1072" s="239"/>
      <c r="CL1072" s="239"/>
      <c r="CM1072" s="239"/>
      <c r="CN1072" s="239"/>
    </row>
    <row r="1073" spans="1:95" s="270" customFormat="1">
      <c r="A1073" s="5683"/>
      <c r="B1073" s="4559" t="s">
        <v>2463</v>
      </c>
      <c r="C1073" s="5672" t="s">
        <v>5528</v>
      </c>
      <c r="D1073" s="4139" t="s">
        <v>5485</v>
      </c>
      <c r="E1073" s="5123" t="s">
        <v>2157</v>
      </c>
      <c r="F1073" s="4150" t="s">
        <v>5531</v>
      </c>
      <c r="G1073" s="3806" t="s">
        <v>2028</v>
      </c>
      <c r="H1073" s="3806" t="s">
        <v>2028</v>
      </c>
      <c r="I1073" s="3806" t="s">
        <v>2029</v>
      </c>
      <c r="J1073" s="3806" t="s">
        <v>2029</v>
      </c>
      <c r="K1073" s="3806">
        <v>8</v>
      </c>
      <c r="L1073" s="3806">
        <v>0</v>
      </c>
      <c r="M1073" s="3806">
        <v>31</v>
      </c>
      <c r="N1073" s="3806">
        <v>8</v>
      </c>
      <c r="O1073" s="3806">
        <v>0</v>
      </c>
      <c r="P1073" s="3806">
        <v>31</v>
      </c>
      <c r="Q1073" s="2590" t="s">
        <v>2140</v>
      </c>
      <c r="R1073" s="3806" t="s">
        <v>2272</v>
      </c>
      <c r="S1073" s="5123">
        <v>4384</v>
      </c>
      <c r="T1073" s="5123">
        <v>4384</v>
      </c>
      <c r="U1073" s="5123">
        <v>7648</v>
      </c>
      <c r="V1073" s="5123">
        <v>320</v>
      </c>
      <c r="W1073" s="5123">
        <v>320</v>
      </c>
      <c r="X1073" s="5123">
        <v>576</v>
      </c>
      <c r="Y1073" s="5123">
        <v>16</v>
      </c>
      <c r="Z1073" s="5123">
        <v>2</v>
      </c>
      <c r="AA1073" s="5123" t="s">
        <v>2159</v>
      </c>
      <c r="AB1073" s="5123" t="s">
        <v>2033</v>
      </c>
      <c r="AC1073" s="5123" t="s">
        <v>2137</v>
      </c>
      <c r="AD1073" s="3326" t="s">
        <v>2035</v>
      </c>
      <c r="AE1073" s="3093"/>
      <c r="AF1073" s="2599" t="s">
        <v>857</v>
      </c>
      <c r="AG1073" s="2599"/>
      <c r="AH1073" s="3256">
        <v>3980</v>
      </c>
      <c r="AI1073" s="18" t="s">
        <v>2137</v>
      </c>
      <c r="AJ1073" s="2599" t="s">
        <v>854</v>
      </c>
      <c r="AK1073" s="3256" t="s">
        <v>2142</v>
      </c>
      <c r="AL1073" s="122" t="s">
        <v>166</v>
      </c>
      <c r="AM1073" s="2803" t="s">
        <v>856</v>
      </c>
      <c r="AN1073" s="2595" t="s">
        <v>858</v>
      </c>
      <c r="AO1073" s="2595">
        <v>2</v>
      </c>
      <c r="AP1073" s="2595" t="s">
        <v>859</v>
      </c>
      <c r="AQ1073" s="2595">
        <v>2</v>
      </c>
      <c r="AR1073" s="2595"/>
      <c r="AS1073" s="2595"/>
      <c r="AT1073" s="2595"/>
      <c r="AU1073" s="2595"/>
      <c r="AV1073" s="860"/>
      <c r="AW1073" s="4559" t="s">
        <v>2466</v>
      </c>
      <c r="AX1073" s="4559" t="s">
        <v>2455</v>
      </c>
      <c r="AY1073" s="4559"/>
      <c r="AZ1073" s="239"/>
      <c r="BA1073" s="239"/>
      <c r="BB1073" s="239"/>
      <c r="BC1073" s="239"/>
      <c r="BD1073" s="239"/>
      <c r="BE1073" s="239"/>
      <c r="BF1073" s="239"/>
      <c r="BG1073" s="239"/>
      <c r="BH1073" s="239"/>
      <c r="BI1073" s="239"/>
      <c r="BJ1073" s="239"/>
      <c r="BK1073" s="239"/>
      <c r="BL1073" s="239"/>
      <c r="BM1073" s="239"/>
      <c r="BN1073" s="239"/>
      <c r="BO1073" s="239"/>
      <c r="BP1073" s="239"/>
      <c r="BQ1073" s="239"/>
      <c r="BR1073" s="239"/>
      <c r="BS1073" s="239"/>
      <c r="BT1073" s="239"/>
      <c r="BU1073" s="239"/>
      <c r="BV1073" s="239"/>
      <c r="BW1073" s="239"/>
      <c r="BX1073" s="239"/>
      <c r="BY1073" s="239"/>
      <c r="BZ1073" s="239"/>
      <c r="CA1073" s="239"/>
      <c r="CB1073" s="239"/>
      <c r="CC1073" s="239"/>
      <c r="CD1073" s="239"/>
      <c r="CE1073" s="239"/>
      <c r="CF1073" s="239"/>
      <c r="CG1073" s="239"/>
      <c r="CH1073" s="239"/>
      <c r="CI1073" s="239"/>
      <c r="CJ1073" s="239"/>
      <c r="CK1073" s="239"/>
      <c r="CL1073" s="239"/>
      <c r="CM1073" s="239"/>
      <c r="CN1073" s="239"/>
    </row>
    <row r="1074" spans="1:95" s="270" customFormat="1">
      <c r="A1074" s="5683"/>
      <c r="B1074" s="4561"/>
      <c r="C1074" s="5674"/>
      <c r="D1074" s="4079"/>
      <c r="E1074" s="5120"/>
      <c r="F1074" s="4151"/>
      <c r="G1074" s="3811"/>
      <c r="H1074" s="3811"/>
      <c r="I1074" s="3811"/>
      <c r="J1074" s="3811"/>
      <c r="K1074" s="3811"/>
      <c r="L1074" s="3811"/>
      <c r="M1074" s="3811"/>
      <c r="N1074" s="3811"/>
      <c r="O1074" s="3811"/>
      <c r="P1074" s="3811"/>
      <c r="Q1074" s="2592"/>
      <c r="R1074" s="3811"/>
      <c r="S1074" s="5120"/>
      <c r="T1074" s="5120"/>
      <c r="U1074" s="5120"/>
      <c r="V1074" s="5120"/>
      <c r="W1074" s="5120"/>
      <c r="X1074" s="5120"/>
      <c r="Y1074" s="5120"/>
      <c r="Z1074" s="5120"/>
      <c r="AA1074" s="5120"/>
      <c r="AB1074" s="5120"/>
      <c r="AC1074" s="5120"/>
      <c r="AD1074" s="3326" t="s">
        <v>2035</v>
      </c>
      <c r="AE1074" s="3093"/>
      <c r="AF1074" s="2599" t="s">
        <v>857</v>
      </c>
      <c r="AG1074" s="2599"/>
      <c r="AH1074" s="3256">
        <v>3989</v>
      </c>
      <c r="AI1074" s="2595" t="s">
        <v>2137</v>
      </c>
      <c r="AJ1074" s="2599" t="s">
        <v>874</v>
      </c>
      <c r="AK1074" s="3256" t="s">
        <v>2142</v>
      </c>
      <c r="AL1074" s="2807" t="s">
        <v>930</v>
      </c>
      <c r="AM1074" s="2807" t="s">
        <v>341</v>
      </c>
      <c r="AN1074" s="2595" t="s">
        <v>858</v>
      </c>
      <c r="AO1074" s="2595">
        <v>2</v>
      </c>
      <c r="AP1074" s="2595" t="s">
        <v>859</v>
      </c>
      <c r="AQ1074" s="2595">
        <v>2</v>
      </c>
      <c r="AR1074" s="2595">
        <v>3</v>
      </c>
      <c r="AS1074" s="2595" t="s">
        <v>875</v>
      </c>
      <c r="AT1074" s="2595" t="s">
        <v>859</v>
      </c>
      <c r="AU1074" s="2595" t="s">
        <v>876</v>
      </c>
      <c r="AV1074" s="860" t="s">
        <v>877</v>
      </c>
      <c r="AW1074" s="4561"/>
      <c r="AX1074" s="4561"/>
      <c r="AY1074" s="4561"/>
      <c r="AZ1074" s="239"/>
      <c r="BA1074" s="239"/>
      <c r="BB1074" s="239"/>
      <c r="BC1074" s="239"/>
      <c r="BD1074" s="239"/>
      <c r="BE1074" s="239"/>
      <c r="BF1074" s="239"/>
      <c r="BG1074" s="239"/>
      <c r="BH1074" s="239"/>
      <c r="BI1074" s="239"/>
      <c r="BJ1074" s="239"/>
      <c r="BK1074" s="239"/>
      <c r="BL1074" s="239"/>
      <c r="BM1074" s="239"/>
      <c r="BN1074" s="239"/>
      <c r="BO1074" s="239"/>
      <c r="BP1074" s="239"/>
      <c r="BQ1074" s="239"/>
      <c r="BR1074" s="239"/>
      <c r="BS1074" s="239"/>
      <c r="BT1074" s="239"/>
      <c r="BU1074" s="239"/>
      <c r="BV1074" s="239"/>
      <c r="BW1074" s="239"/>
      <c r="BX1074" s="239"/>
      <c r="BY1074" s="239"/>
      <c r="BZ1074" s="239"/>
      <c r="CA1074" s="239"/>
      <c r="CB1074" s="239"/>
      <c r="CC1074" s="239"/>
      <c r="CD1074" s="239"/>
      <c r="CE1074" s="239"/>
      <c r="CF1074" s="239"/>
      <c r="CG1074" s="239"/>
      <c r="CH1074" s="239"/>
      <c r="CI1074" s="239"/>
      <c r="CJ1074" s="239"/>
      <c r="CK1074" s="239"/>
      <c r="CL1074" s="239"/>
      <c r="CM1074" s="239"/>
      <c r="CN1074" s="239"/>
    </row>
    <row r="1075" spans="1:95" s="1146" customFormat="1" ht="25.5" customHeight="1">
      <c r="A1075" s="5683"/>
      <c r="B1075" s="4559" t="s">
        <v>2463</v>
      </c>
      <c r="C1075" s="5672" t="s">
        <v>3742</v>
      </c>
      <c r="D1075" s="3806" t="s">
        <v>249</v>
      </c>
      <c r="E1075" s="5123" t="s">
        <v>2157</v>
      </c>
      <c r="F1075" s="5123" t="s">
        <v>2281</v>
      </c>
      <c r="G1075" s="3806" t="s">
        <v>2028</v>
      </c>
      <c r="H1075" s="3806" t="s">
        <v>2028</v>
      </c>
      <c r="I1075" s="3806" t="s">
        <v>2029</v>
      </c>
      <c r="J1075" s="3806" t="s">
        <v>2029</v>
      </c>
      <c r="K1075" s="3806">
        <v>8</v>
      </c>
      <c r="L1075" s="3806">
        <v>0</v>
      </c>
      <c r="M1075" s="3806">
        <v>31</v>
      </c>
      <c r="N1075" s="3806">
        <v>8</v>
      </c>
      <c r="O1075" s="3806">
        <v>0</v>
      </c>
      <c r="P1075" s="3806">
        <v>31</v>
      </c>
      <c r="Q1075" s="1656" t="s">
        <v>2140</v>
      </c>
      <c r="R1075" s="3806" t="s">
        <v>2272</v>
      </c>
      <c r="S1075" s="5123">
        <v>4398</v>
      </c>
      <c r="T1075" s="5123">
        <v>4398</v>
      </c>
      <c r="U1075" s="5123">
        <v>8906</v>
      </c>
      <c r="V1075" s="5123">
        <v>384</v>
      </c>
      <c r="W1075" s="5123">
        <v>384</v>
      </c>
      <c r="X1075" s="5123">
        <v>832</v>
      </c>
      <c r="Y1075" s="5123">
        <v>16</v>
      </c>
      <c r="Z1075" s="5123">
        <v>2</v>
      </c>
      <c r="AA1075" s="5123" t="s">
        <v>2159</v>
      </c>
      <c r="AB1075" s="5123" t="s">
        <v>2033</v>
      </c>
      <c r="AC1075" s="5123" t="s">
        <v>2137</v>
      </c>
      <c r="AD1075" s="3326" t="s">
        <v>2035</v>
      </c>
      <c r="AE1075" s="3093"/>
      <c r="AF1075" s="1774" t="s">
        <v>857</v>
      </c>
      <c r="AG1075" s="1774"/>
      <c r="AH1075" s="3256">
        <v>3980</v>
      </c>
      <c r="AI1075" s="1751" t="s">
        <v>2137</v>
      </c>
      <c r="AJ1075" s="1774" t="s">
        <v>854</v>
      </c>
      <c r="AK1075" s="3256" t="s">
        <v>2142</v>
      </c>
      <c r="AL1075" s="2807" t="s">
        <v>1218</v>
      </c>
      <c r="AM1075" s="2796" t="s">
        <v>1219</v>
      </c>
      <c r="AN1075" s="1751" t="s">
        <v>858</v>
      </c>
      <c r="AO1075" s="1751">
        <v>2</v>
      </c>
      <c r="AP1075" s="1751" t="s">
        <v>859</v>
      </c>
      <c r="AQ1075" s="1751">
        <v>2</v>
      </c>
      <c r="AR1075" s="1751"/>
      <c r="AS1075" s="1751"/>
      <c r="AT1075" s="1751"/>
      <c r="AU1075" s="1751"/>
      <c r="AV1075" s="860"/>
      <c r="AW1075" s="4559" t="s">
        <v>2466</v>
      </c>
      <c r="AX1075" s="4559" t="s">
        <v>2455</v>
      </c>
      <c r="AY1075" s="4559"/>
      <c r="AZ1075" s="1145"/>
      <c r="BA1075" s="1145"/>
      <c r="BB1075" s="1145"/>
      <c r="BC1075" s="1145"/>
      <c r="BD1075" s="1145"/>
      <c r="BE1075" s="1145"/>
      <c r="BF1075" s="1145"/>
      <c r="BG1075" s="1145"/>
      <c r="BH1075" s="1145"/>
      <c r="BI1075" s="1145"/>
      <c r="BJ1075" s="1145"/>
      <c r="BK1075" s="1145"/>
      <c r="BL1075" s="1145"/>
      <c r="BM1075" s="1145"/>
      <c r="BN1075" s="1145"/>
      <c r="BO1075" s="1145"/>
      <c r="BP1075" s="1145"/>
      <c r="BQ1075" s="1145"/>
      <c r="BR1075" s="1145"/>
      <c r="BS1075" s="1145"/>
      <c r="BT1075" s="1145"/>
      <c r="BU1075" s="1145"/>
      <c r="BV1075" s="1145"/>
      <c r="BW1075" s="1145"/>
      <c r="BX1075" s="1145"/>
      <c r="BY1075" s="1145"/>
      <c r="BZ1075" s="1145"/>
      <c r="CA1075" s="1145"/>
      <c r="CB1075" s="1145"/>
      <c r="CC1075" s="1145"/>
      <c r="CD1075" s="1145"/>
      <c r="CE1075" s="1145"/>
      <c r="CF1075" s="1145"/>
      <c r="CG1075" s="1145"/>
      <c r="CH1075" s="1145"/>
      <c r="CI1075" s="1145"/>
      <c r="CJ1075" s="1145"/>
      <c r="CK1075" s="1145"/>
      <c r="CL1075" s="1145"/>
      <c r="CM1075" s="1145"/>
      <c r="CN1075" s="1145"/>
    </row>
    <row r="1076" spans="1:95" s="1146" customFormat="1">
      <c r="A1076" s="5683"/>
      <c r="B1076" s="4561"/>
      <c r="C1076" s="5674"/>
      <c r="D1076" s="3811"/>
      <c r="E1076" s="5120"/>
      <c r="F1076" s="5120"/>
      <c r="G1076" s="3811"/>
      <c r="H1076" s="3811"/>
      <c r="I1076" s="3811"/>
      <c r="J1076" s="3811"/>
      <c r="K1076" s="3811"/>
      <c r="L1076" s="3811"/>
      <c r="M1076" s="3811"/>
      <c r="N1076" s="3811"/>
      <c r="O1076" s="3811"/>
      <c r="P1076" s="3811"/>
      <c r="Q1076" s="1658"/>
      <c r="R1076" s="3811"/>
      <c r="S1076" s="5120"/>
      <c r="T1076" s="5120"/>
      <c r="U1076" s="5120"/>
      <c r="V1076" s="5120"/>
      <c r="W1076" s="5120"/>
      <c r="X1076" s="5120"/>
      <c r="Y1076" s="5120"/>
      <c r="Z1076" s="5120"/>
      <c r="AA1076" s="5120"/>
      <c r="AB1076" s="5120"/>
      <c r="AC1076" s="5120"/>
      <c r="AD1076" s="3321" t="s">
        <v>2035</v>
      </c>
      <c r="AE1076" s="3086"/>
      <c r="AF1076" s="1752" t="s">
        <v>857</v>
      </c>
      <c r="AG1076" s="1752"/>
      <c r="AH1076" s="3236">
        <v>3989</v>
      </c>
      <c r="AI1076" s="1751" t="s">
        <v>2137</v>
      </c>
      <c r="AJ1076" s="1752" t="s">
        <v>874</v>
      </c>
      <c r="AK1076" s="3256" t="s">
        <v>2142</v>
      </c>
      <c r="AL1076" s="2807" t="s">
        <v>930</v>
      </c>
      <c r="AM1076" s="2799" t="s">
        <v>341</v>
      </c>
      <c r="AN1076" s="1656" t="s">
        <v>858</v>
      </c>
      <c r="AO1076" s="1656">
        <v>2</v>
      </c>
      <c r="AP1076" s="1656" t="s">
        <v>859</v>
      </c>
      <c r="AQ1076" s="1656">
        <v>2</v>
      </c>
      <c r="AR1076" s="1656">
        <v>3</v>
      </c>
      <c r="AS1076" s="1656" t="s">
        <v>875</v>
      </c>
      <c r="AT1076" s="1656" t="s">
        <v>859</v>
      </c>
      <c r="AU1076" s="1656" t="s">
        <v>876</v>
      </c>
      <c r="AV1076" s="2990" t="s">
        <v>877</v>
      </c>
      <c r="AW1076" s="4561"/>
      <c r="AX1076" s="4561"/>
      <c r="AY1076" s="4561"/>
      <c r="AZ1076" s="1145"/>
      <c r="BA1076" s="1145"/>
      <c r="BB1076" s="1145"/>
      <c r="BC1076" s="1145"/>
      <c r="BD1076" s="1145"/>
      <c r="BE1076" s="1145"/>
      <c r="BF1076" s="1145"/>
      <c r="BG1076" s="1145"/>
      <c r="BH1076" s="1145"/>
      <c r="BI1076" s="1145"/>
      <c r="BJ1076" s="1145"/>
      <c r="BK1076" s="1145"/>
      <c r="BL1076" s="1145"/>
      <c r="BM1076" s="1145"/>
      <c r="BN1076" s="1145"/>
      <c r="BO1076" s="1145"/>
      <c r="BP1076" s="1145"/>
      <c r="BQ1076" s="1145"/>
      <c r="BR1076" s="1145"/>
      <c r="BS1076" s="1145"/>
      <c r="BT1076" s="1145"/>
      <c r="BU1076" s="1145"/>
      <c r="BV1076" s="1145"/>
      <c r="BW1076" s="1145"/>
      <c r="BX1076" s="1145"/>
      <c r="BY1076" s="1145"/>
      <c r="BZ1076" s="1145"/>
      <c r="CA1076" s="1145"/>
      <c r="CB1076" s="1145"/>
      <c r="CC1076" s="1145"/>
      <c r="CD1076" s="1145"/>
      <c r="CE1076" s="1145"/>
      <c r="CF1076" s="1145"/>
      <c r="CG1076" s="1145"/>
      <c r="CH1076" s="1145"/>
      <c r="CI1076" s="1145"/>
      <c r="CJ1076" s="1145"/>
      <c r="CK1076" s="1145"/>
      <c r="CL1076" s="1145"/>
      <c r="CM1076" s="1145"/>
      <c r="CN1076" s="1145"/>
    </row>
    <row r="1077" spans="1:95" s="1146" customFormat="1">
      <c r="A1077" s="5683"/>
      <c r="B1077" s="4559" t="s">
        <v>2463</v>
      </c>
      <c r="C1077" s="5672" t="s">
        <v>3743</v>
      </c>
      <c r="D1077" s="3806" t="s">
        <v>250</v>
      </c>
      <c r="E1077" s="5123" t="s">
        <v>2157</v>
      </c>
      <c r="F1077" s="5123" t="s">
        <v>2282</v>
      </c>
      <c r="G1077" s="3806" t="s">
        <v>2028</v>
      </c>
      <c r="H1077" s="3806" t="s">
        <v>2028</v>
      </c>
      <c r="I1077" s="3806" t="s">
        <v>2029</v>
      </c>
      <c r="J1077" s="3806" t="s">
        <v>2029</v>
      </c>
      <c r="K1077" s="3806">
        <v>8</v>
      </c>
      <c r="L1077" s="3806">
        <v>0</v>
      </c>
      <c r="M1077" s="3806">
        <v>31</v>
      </c>
      <c r="N1077" s="3806">
        <v>8</v>
      </c>
      <c r="O1077" s="3806">
        <v>0</v>
      </c>
      <c r="P1077" s="3806">
        <v>31</v>
      </c>
      <c r="Q1077" s="1656" t="s">
        <v>2140</v>
      </c>
      <c r="R1077" s="3806" t="s">
        <v>2272</v>
      </c>
      <c r="S1077" s="5123">
        <v>8908</v>
      </c>
      <c r="T1077" s="5123">
        <v>8908</v>
      </c>
      <c r="U1077" s="5123">
        <v>16286</v>
      </c>
      <c r="V1077" s="5123">
        <v>512</v>
      </c>
      <c r="W1077" s="5123">
        <v>512</v>
      </c>
      <c r="X1077" s="5123">
        <v>1132</v>
      </c>
      <c r="Y1077" s="5123">
        <v>8</v>
      </c>
      <c r="Z1077" s="5123">
        <v>2</v>
      </c>
      <c r="AA1077" s="5123" t="s">
        <v>2032</v>
      </c>
      <c r="AB1077" s="5123" t="s">
        <v>2033</v>
      </c>
      <c r="AC1077" s="5123" t="s">
        <v>2137</v>
      </c>
      <c r="AD1077" s="3326" t="s">
        <v>2035</v>
      </c>
      <c r="AE1077" s="3093"/>
      <c r="AF1077" s="1774" t="s">
        <v>857</v>
      </c>
      <c r="AG1077" s="1774"/>
      <c r="AH1077" s="3256">
        <v>3980</v>
      </c>
      <c r="AI1077" s="18" t="s">
        <v>2137</v>
      </c>
      <c r="AJ1077" s="1774" t="s">
        <v>854</v>
      </c>
      <c r="AK1077" s="3256" t="s">
        <v>2142</v>
      </c>
      <c r="AL1077" s="2807" t="s">
        <v>1135</v>
      </c>
      <c r="AM1077" s="2803" t="s">
        <v>1134</v>
      </c>
      <c r="AN1077" s="1751" t="s">
        <v>858</v>
      </c>
      <c r="AO1077" s="1751">
        <v>2</v>
      </c>
      <c r="AP1077" s="1751" t="s">
        <v>859</v>
      </c>
      <c r="AQ1077" s="1751">
        <v>2</v>
      </c>
      <c r="AR1077" s="1751"/>
      <c r="AS1077" s="1751"/>
      <c r="AT1077" s="1751"/>
      <c r="AU1077" s="1751"/>
      <c r="AV1077" s="860"/>
      <c r="AW1077" s="4559" t="s">
        <v>2468</v>
      </c>
      <c r="AX1077" s="4559" t="s">
        <v>2455</v>
      </c>
      <c r="AY1077" s="4559"/>
      <c r="AZ1077" s="1145"/>
      <c r="BA1077" s="1145"/>
      <c r="BB1077" s="1145"/>
      <c r="BC1077" s="1145"/>
      <c r="BD1077" s="1145"/>
      <c r="BE1077" s="1145"/>
      <c r="BF1077" s="1145"/>
      <c r="BG1077" s="1145"/>
      <c r="BH1077" s="1145"/>
      <c r="BI1077" s="1145"/>
      <c r="BJ1077" s="1145"/>
      <c r="BK1077" s="1145"/>
      <c r="BL1077" s="1145"/>
      <c r="BM1077" s="1145"/>
      <c r="BN1077" s="1145"/>
      <c r="BO1077" s="1145"/>
      <c r="BP1077" s="1145"/>
      <c r="BQ1077" s="1145"/>
      <c r="BR1077" s="1145"/>
      <c r="BS1077" s="1145"/>
      <c r="BT1077" s="1145"/>
      <c r="BU1077" s="1145"/>
      <c r="BV1077" s="1145"/>
      <c r="BW1077" s="1145"/>
      <c r="BX1077" s="1145"/>
      <c r="BY1077" s="1145"/>
      <c r="BZ1077" s="1145"/>
      <c r="CA1077" s="1145"/>
      <c r="CB1077" s="1145"/>
      <c r="CC1077" s="1145"/>
      <c r="CD1077" s="1145"/>
      <c r="CE1077" s="1145"/>
      <c r="CF1077" s="1145"/>
      <c r="CG1077" s="1145"/>
      <c r="CH1077" s="1145"/>
      <c r="CI1077" s="1145"/>
      <c r="CJ1077" s="1145"/>
      <c r="CK1077" s="1145"/>
      <c r="CL1077" s="1145"/>
      <c r="CM1077" s="1145"/>
      <c r="CN1077" s="1145"/>
    </row>
    <row r="1078" spans="1:95" s="1146" customFormat="1">
      <c r="A1078" s="5683"/>
      <c r="B1078" s="4561"/>
      <c r="C1078" s="5674"/>
      <c r="D1078" s="3811"/>
      <c r="E1078" s="5120"/>
      <c r="F1078" s="5120"/>
      <c r="G1078" s="3811"/>
      <c r="H1078" s="3811"/>
      <c r="I1078" s="3811"/>
      <c r="J1078" s="3811"/>
      <c r="K1078" s="3811"/>
      <c r="L1078" s="3811"/>
      <c r="M1078" s="3811"/>
      <c r="N1078" s="3811"/>
      <c r="O1078" s="3811"/>
      <c r="P1078" s="3811"/>
      <c r="Q1078" s="1658"/>
      <c r="R1078" s="3811"/>
      <c r="S1078" s="5120"/>
      <c r="T1078" s="5120"/>
      <c r="U1078" s="5120"/>
      <c r="V1078" s="5120"/>
      <c r="W1078" s="5120"/>
      <c r="X1078" s="5120"/>
      <c r="Y1078" s="5120"/>
      <c r="Z1078" s="5120"/>
      <c r="AA1078" s="5120"/>
      <c r="AB1078" s="5120"/>
      <c r="AC1078" s="5120"/>
      <c r="AD1078" s="3326" t="s">
        <v>2035</v>
      </c>
      <c r="AE1078" s="3093"/>
      <c r="AF1078" s="1774" t="s">
        <v>857</v>
      </c>
      <c r="AG1078" s="1774"/>
      <c r="AH1078" s="3256">
        <v>3989</v>
      </c>
      <c r="AI1078" s="1751" t="s">
        <v>2137</v>
      </c>
      <c r="AJ1078" s="1774" t="s">
        <v>874</v>
      </c>
      <c r="AK1078" s="3256" t="s">
        <v>2142</v>
      </c>
      <c r="AL1078" s="2807" t="s">
        <v>930</v>
      </c>
      <c r="AM1078" s="2807" t="s">
        <v>341</v>
      </c>
      <c r="AN1078" s="1751" t="s">
        <v>858</v>
      </c>
      <c r="AO1078" s="1751">
        <v>2</v>
      </c>
      <c r="AP1078" s="1751" t="s">
        <v>859</v>
      </c>
      <c r="AQ1078" s="1751">
        <v>2</v>
      </c>
      <c r="AR1078" s="1656">
        <v>3</v>
      </c>
      <c r="AS1078" s="1656" t="s">
        <v>875</v>
      </c>
      <c r="AT1078" s="1656" t="s">
        <v>859</v>
      </c>
      <c r="AU1078" s="1656" t="s">
        <v>876</v>
      </c>
      <c r="AV1078" s="2990" t="s">
        <v>877</v>
      </c>
      <c r="AW1078" s="4561"/>
      <c r="AX1078" s="4561"/>
      <c r="AY1078" s="4561"/>
      <c r="AZ1078" s="1145"/>
      <c r="BA1078" s="1145"/>
      <c r="BB1078" s="1145"/>
      <c r="BC1078" s="1145"/>
      <c r="BD1078" s="1145"/>
      <c r="BE1078" s="1145"/>
      <c r="BF1078" s="1145"/>
      <c r="BG1078" s="1145"/>
      <c r="BH1078" s="1145"/>
      <c r="BI1078" s="1145"/>
      <c r="BJ1078" s="1145"/>
      <c r="BK1078" s="1145"/>
      <c r="BL1078" s="1145"/>
      <c r="BM1078" s="1145"/>
      <c r="BN1078" s="1145"/>
      <c r="BO1078" s="1145"/>
      <c r="BP1078" s="1145"/>
      <c r="BQ1078" s="1145"/>
      <c r="BR1078" s="1145"/>
      <c r="BS1078" s="1145"/>
      <c r="BT1078" s="1145"/>
      <c r="BU1078" s="1145"/>
      <c r="BV1078" s="1145"/>
      <c r="BW1078" s="1145"/>
      <c r="BX1078" s="1145"/>
      <c r="BY1078" s="1145"/>
      <c r="BZ1078" s="1145"/>
      <c r="CA1078" s="1145"/>
      <c r="CB1078" s="1145"/>
      <c r="CC1078" s="1145"/>
      <c r="CD1078" s="1145"/>
      <c r="CE1078" s="1145"/>
      <c r="CF1078" s="1145"/>
      <c r="CG1078" s="1145"/>
      <c r="CH1078" s="1145"/>
      <c r="CI1078" s="1145"/>
      <c r="CJ1078" s="1145"/>
      <c r="CK1078" s="1145"/>
      <c r="CL1078" s="1145"/>
      <c r="CM1078" s="1145"/>
      <c r="CN1078" s="1145"/>
    </row>
    <row r="1079" spans="1:95" s="1146" customFormat="1">
      <c r="A1079" s="5683"/>
      <c r="B1079" s="4559" t="s">
        <v>2463</v>
      </c>
      <c r="C1079" s="5672" t="s">
        <v>3744</v>
      </c>
      <c r="D1079" s="3806" t="s">
        <v>251</v>
      </c>
      <c r="E1079" s="5123" t="s">
        <v>2157</v>
      </c>
      <c r="F1079" s="5123" t="s">
        <v>2283</v>
      </c>
      <c r="G1079" s="3806" t="s">
        <v>2028</v>
      </c>
      <c r="H1079" s="3806" t="s">
        <v>2028</v>
      </c>
      <c r="I1079" s="3806" t="s">
        <v>2029</v>
      </c>
      <c r="J1079" s="3806" t="s">
        <v>2029</v>
      </c>
      <c r="K1079" s="3806">
        <v>8</v>
      </c>
      <c r="L1079" s="3806">
        <v>0</v>
      </c>
      <c r="M1079" s="3806">
        <v>31</v>
      </c>
      <c r="N1079" s="3806">
        <v>8</v>
      </c>
      <c r="O1079" s="3806">
        <v>0</v>
      </c>
      <c r="P1079" s="3806">
        <v>31</v>
      </c>
      <c r="Q1079" s="1656" t="s">
        <v>2140</v>
      </c>
      <c r="R1079" s="3806" t="s">
        <v>2272</v>
      </c>
      <c r="S1079" s="5123">
        <v>16286</v>
      </c>
      <c r="T1079" s="5123">
        <v>16286</v>
      </c>
      <c r="U1079" s="5123">
        <v>27744</v>
      </c>
      <c r="V1079" s="5123">
        <v>512</v>
      </c>
      <c r="W1079" s="5123">
        <v>512</v>
      </c>
      <c r="X1079" s="5123">
        <v>1424</v>
      </c>
      <c r="Y1079" s="5123">
        <v>8</v>
      </c>
      <c r="Z1079" s="5123">
        <v>2</v>
      </c>
      <c r="AA1079" s="5123" t="s">
        <v>2032</v>
      </c>
      <c r="AB1079" s="5123" t="s">
        <v>2033</v>
      </c>
      <c r="AC1079" s="5123" t="s">
        <v>2137</v>
      </c>
      <c r="AD1079" s="3326" t="s">
        <v>2035</v>
      </c>
      <c r="AE1079" s="3093"/>
      <c r="AF1079" s="1774" t="s">
        <v>857</v>
      </c>
      <c r="AG1079" s="1753"/>
      <c r="AH1079" s="3256">
        <v>3980</v>
      </c>
      <c r="AI1079" s="18" t="s">
        <v>2137</v>
      </c>
      <c r="AJ1079" s="1774" t="s">
        <v>854</v>
      </c>
      <c r="AK1079" s="3256" t="s">
        <v>2142</v>
      </c>
      <c r="AL1079" s="2807" t="s">
        <v>866</v>
      </c>
      <c r="AM1079" s="2803" t="s">
        <v>867</v>
      </c>
      <c r="AN1079" s="1751" t="s">
        <v>858</v>
      </c>
      <c r="AO1079" s="1751">
        <v>2</v>
      </c>
      <c r="AP1079" s="1751" t="s">
        <v>859</v>
      </c>
      <c r="AQ1079" s="1751">
        <v>2</v>
      </c>
      <c r="AR1079" s="1751"/>
      <c r="AS1079" s="1751"/>
      <c r="AT1079" s="1751"/>
      <c r="AU1079" s="1751"/>
      <c r="AV1079" s="860"/>
      <c r="AW1079" s="4559" t="s">
        <v>2468</v>
      </c>
      <c r="AX1079" s="4559" t="s">
        <v>2455</v>
      </c>
      <c r="AY1079" s="4559"/>
      <c r="AZ1079" s="1145"/>
      <c r="BA1079" s="1145"/>
      <c r="BB1079" s="1145"/>
      <c r="BC1079" s="1145"/>
      <c r="BD1079" s="1145"/>
      <c r="BE1079" s="1145"/>
      <c r="BF1079" s="1145"/>
      <c r="BG1079" s="1145"/>
      <c r="BH1079" s="1145"/>
      <c r="BI1079" s="1145"/>
      <c r="BJ1079" s="1145"/>
      <c r="BK1079" s="1145"/>
      <c r="BL1079" s="1145"/>
      <c r="BM1079" s="1145"/>
      <c r="BN1079" s="1145"/>
      <c r="BO1079" s="1145"/>
      <c r="BP1079" s="1145"/>
      <c r="BQ1079" s="1145"/>
      <c r="BR1079" s="1145"/>
      <c r="BS1079" s="1145"/>
      <c r="BT1079" s="1145"/>
      <c r="BU1079" s="1145"/>
      <c r="BV1079" s="1145"/>
      <c r="BW1079" s="1145"/>
      <c r="BX1079" s="1145"/>
      <c r="BY1079" s="1145"/>
      <c r="BZ1079" s="1145"/>
      <c r="CA1079" s="1145"/>
      <c r="CB1079" s="1145"/>
      <c r="CC1079" s="1145"/>
      <c r="CD1079" s="1145"/>
      <c r="CE1079" s="1145"/>
      <c r="CF1079" s="1145"/>
      <c r="CG1079" s="1145"/>
      <c r="CH1079" s="1145"/>
      <c r="CI1079" s="1145"/>
      <c r="CJ1079" s="1145"/>
      <c r="CK1079" s="1145"/>
      <c r="CL1079" s="1145"/>
      <c r="CM1079" s="1145"/>
      <c r="CN1079" s="1145"/>
    </row>
    <row r="1080" spans="1:95" s="1146" customFormat="1">
      <c r="A1080" s="5684"/>
      <c r="B1080" s="4561"/>
      <c r="C1080" s="5674"/>
      <c r="D1080" s="3811"/>
      <c r="E1080" s="5120"/>
      <c r="F1080" s="5120"/>
      <c r="G1080" s="3811"/>
      <c r="H1080" s="3811"/>
      <c r="I1080" s="3811"/>
      <c r="J1080" s="3811"/>
      <c r="K1080" s="3811"/>
      <c r="L1080" s="3811"/>
      <c r="M1080" s="3811"/>
      <c r="N1080" s="3811"/>
      <c r="O1080" s="3811"/>
      <c r="P1080" s="3811"/>
      <c r="Q1080" s="1658"/>
      <c r="R1080" s="3811"/>
      <c r="S1080" s="5120"/>
      <c r="T1080" s="5120"/>
      <c r="U1080" s="5120"/>
      <c r="V1080" s="5120"/>
      <c r="W1080" s="5120"/>
      <c r="X1080" s="5120"/>
      <c r="Y1080" s="5120"/>
      <c r="Z1080" s="5120"/>
      <c r="AA1080" s="5120"/>
      <c r="AB1080" s="5120"/>
      <c r="AC1080" s="5120"/>
      <c r="AD1080" s="3326" t="s">
        <v>2035</v>
      </c>
      <c r="AE1080" s="3093"/>
      <c r="AF1080" s="1774" t="s">
        <v>857</v>
      </c>
      <c r="AG1080" s="1774"/>
      <c r="AH1080" s="3256">
        <v>3989</v>
      </c>
      <c r="AI1080" s="1751" t="s">
        <v>2137</v>
      </c>
      <c r="AJ1080" s="1774" t="s">
        <v>874</v>
      </c>
      <c r="AK1080" s="3256" t="s">
        <v>2142</v>
      </c>
      <c r="AL1080" s="2807" t="s">
        <v>930</v>
      </c>
      <c r="AM1080" s="2807" t="s">
        <v>341</v>
      </c>
      <c r="AN1080" s="1751" t="s">
        <v>858</v>
      </c>
      <c r="AO1080" s="1656">
        <v>2</v>
      </c>
      <c r="AP1080" s="1656" t="s">
        <v>859</v>
      </c>
      <c r="AQ1080" s="1656">
        <v>2</v>
      </c>
      <c r="AR1080" s="1656">
        <v>3</v>
      </c>
      <c r="AS1080" s="1656" t="s">
        <v>875</v>
      </c>
      <c r="AT1080" s="1656" t="s">
        <v>859</v>
      </c>
      <c r="AU1080" s="1656" t="s">
        <v>876</v>
      </c>
      <c r="AV1080" s="2990" t="s">
        <v>877</v>
      </c>
      <c r="AW1080" s="4561"/>
      <c r="AX1080" s="4561"/>
      <c r="AY1080" s="4561"/>
      <c r="AZ1080" s="1145"/>
      <c r="BA1080" s="1145"/>
      <c r="BB1080" s="1145"/>
      <c r="BC1080" s="1145"/>
      <c r="BD1080" s="1145"/>
      <c r="BE1080" s="1145"/>
      <c r="BF1080" s="1145"/>
      <c r="BG1080" s="1145"/>
      <c r="BH1080" s="1145"/>
      <c r="BI1080" s="1145"/>
      <c r="BJ1080" s="1145"/>
      <c r="BK1080" s="1145"/>
      <c r="BL1080" s="1145"/>
      <c r="BM1080" s="1145"/>
      <c r="BN1080" s="1145"/>
      <c r="BO1080" s="1145"/>
      <c r="BP1080" s="1145"/>
      <c r="BQ1080" s="1145"/>
      <c r="BR1080" s="1145"/>
      <c r="BS1080" s="1145"/>
      <c r="BT1080" s="1145"/>
      <c r="BU1080" s="1145"/>
      <c r="BV1080" s="1145"/>
      <c r="BW1080" s="1145"/>
      <c r="BX1080" s="1145"/>
      <c r="BY1080" s="1145"/>
      <c r="BZ1080" s="1145"/>
      <c r="CA1080" s="1145"/>
      <c r="CB1080" s="1145"/>
      <c r="CC1080" s="1145"/>
      <c r="CD1080" s="1145"/>
      <c r="CE1080" s="1145"/>
      <c r="CF1080" s="1145"/>
      <c r="CG1080" s="1145"/>
      <c r="CH1080" s="1145"/>
      <c r="CI1080" s="1145"/>
      <c r="CJ1080" s="1145"/>
      <c r="CK1080" s="1145"/>
      <c r="CL1080" s="1145"/>
      <c r="CM1080" s="1145"/>
      <c r="CN1080" s="1145"/>
    </row>
    <row r="1081" spans="1:95" s="236" customFormat="1" ht="15" customHeight="1">
      <c r="A1081" s="5693" t="s">
        <v>3526</v>
      </c>
      <c r="B1081" s="4559" t="s">
        <v>2463</v>
      </c>
      <c r="C1081" s="5672" t="s">
        <v>5516</v>
      </c>
      <c r="D1081" s="4139" t="s">
        <v>5515</v>
      </c>
      <c r="E1081" s="5123" t="s">
        <v>2165</v>
      </c>
      <c r="F1081" s="4150" t="s">
        <v>5530</v>
      </c>
      <c r="G1081" s="3806" t="s">
        <v>2028</v>
      </c>
      <c r="H1081" s="3806" t="s">
        <v>2028</v>
      </c>
      <c r="I1081" s="3806" t="s">
        <v>2029</v>
      </c>
      <c r="J1081" s="3806" t="s">
        <v>2029</v>
      </c>
      <c r="K1081" s="3806">
        <v>9</v>
      </c>
      <c r="L1081" s="3806">
        <v>0</v>
      </c>
      <c r="M1081" s="3806">
        <v>31</v>
      </c>
      <c r="N1081" s="3806">
        <v>9</v>
      </c>
      <c r="O1081" s="3806">
        <v>0</v>
      </c>
      <c r="P1081" s="3806">
        <v>31</v>
      </c>
      <c r="Q1081" s="1656" t="s">
        <v>2140</v>
      </c>
      <c r="R1081" s="3806" t="s">
        <v>2272</v>
      </c>
      <c r="S1081" s="5123">
        <v>6129</v>
      </c>
      <c r="T1081" s="5123">
        <v>6129</v>
      </c>
      <c r="U1081" s="5123">
        <v>7248</v>
      </c>
      <c r="V1081" s="5123">
        <v>224</v>
      </c>
      <c r="W1081" s="5123">
        <v>224</v>
      </c>
      <c r="X1081" s="5123">
        <v>576</v>
      </c>
      <c r="Y1081" s="5123">
        <v>16</v>
      </c>
      <c r="Z1081" s="5123">
        <v>2</v>
      </c>
      <c r="AA1081" s="5123" t="s">
        <v>2159</v>
      </c>
      <c r="AB1081" s="5123" t="s">
        <v>2033</v>
      </c>
      <c r="AC1081" s="5123" t="s">
        <v>2137</v>
      </c>
      <c r="AD1081" s="3326" t="s">
        <v>2035</v>
      </c>
      <c r="AE1081" s="3093"/>
      <c r="AF1081" s="1774" t="s">
        <v>857</v>
      </c>
      <c r="AG1081" s="1774"/>
      <c r="AH1081" s="3256">
        <v>3980</v>
      </c>
      <c r="AI1081" s="1751" t="s">
        <v>2137</v>
      </c>
      <c r="AJ1081" s="1774" t="s">
        <v>854</v>
      </c>
      <c r="AK1081" s="3256" t="s">
        <v>2142</v>
      </c>
      <c r="AL1081" s="2800" t="s">
        <v>164</v>
      </c>
      <c r="AM1081" s="2803" t="s">
        <v>856</v>
      </c>
      <c r="AN1081" s="1751" t="s">
        <v>858</v>
      </c>
      <c r="AO1081" s="1751">
        <v>2</v>
      </c>
      <c r="AP1081" s="1751" t="s">
        <v>859</v>
      </c>
      <c r="AQ1081" s="1751">
        <v>2</v>
      </c>
      <c r="AR1081" s="1751"/>
      <c r="AS1081" s="1751"/>
      <c r="AT1081" s="1751"/>
      <c r="AU1081" s="1751"/>
      <c r="AV1081" s="860"/>
      <c r="AW1081" s="4559" t="s">
        <v>2466</v>
      </c>
      <c r="AX1081" s="4559" t="s">
        <v>2455</v>
      </c>
      <c r="AY1081" s="4559"/>
      <c r="AZ1081" s="1145"/>
      <c r="BA1081" s="1145"/>
      <c r="BB1081" s="1145"/>
      <c r="BC1081" s="1145"/>
      <c r="BD1081" s="1145"/>
      <c r="BE1081" s="1145"/>
      <c r="BF1081" s="1145"/>
      <c r="BG1081" s="1145"/>
      <c r="BH1081" s="1145"/>
      <c r="BI1081" s="1145"/>
      <c r="BJ1081" s="1145"/>
      <c r="BK1081" s="1145"/>
      <c r="BL1081" s="1145"/>
      <c r="BM1081" s="1145"/>
      <c r="BN1081" s="1145"/>
      <c r="BO1081" s="1145"/>
      <c r="BP1081" s="1145"/>
      <c r="BQ1081" s="1145"/>
      <c r="BR1081" s="1145"/>
      <c r="BS1081" s="1145"/>
      <c r="BT1081" s="1145"/>
      <c r="BU1081" s="1145"/>
      <c r="BV1081" s="1145"/>
      <c r="BW1081" s="1145"/>
      <c r="BX1081" s="1145"/>
      <c r="BY1081" s="1145"/>
      <c r="BZ1081" s="1145"/>
      <c r="CA1081" s="1145"/>
      <c r="CB1081" s="1145"/>
      <c r="CC1081" s="1145"/>
      <c r="CD1081" s="1145"/>
      <c r="CE1081" s="1145"/>
      <c r="CF1081" s="1145"/>
      <c r="CG1081" s="1145"/>
      <c r="CH1081" s="1145"/>
      <c r="CI1081" s="1145"/>
      <c r="CJ1081" s="1145"/>
      <c r="CK1081" s="1145"/>
      <c r="CL1081" s="1145"/>
      <c r="CM1081" s="1145"/>
      <c r="CN1081" s="1145"/>
      <c r="CO1081" s="1146"/>
      <c r="CP1081" s="1146"/>
      <c r="CQ1081" s="1146"/>
    </row>
    <row r="1082" spans="1:95" ht="15" customHeight="1">
      <c r="A1082" s="5683"/>
      <c r="B1082" s="4561"/>
      <c r="C1082" s="5674"/>
      <c r="D1082" s="4079"/>
      <c r="E1082" s="5120"/>
      <c r="F1082" s="4151"/>
      <c r="G1082" s="3811"/>
      <c r="H1082" s="3811"/>
      <c r="I1082" s="3811"/>
      <c r="J1082" s="3811"/>
      <c r="K1082" s="3811"/>
      <c r="L1082" s="3811"/>
      <c r="M1082" s="3811"/>
      <c r="N1082" s="3811"/>
      <c r="O1082" s="3811"/>
      <c r="P1082" s="3811"/>
      <c r="Q1082" s="1658"/>
      <c r="R1082" s="3811"/>
      <c r="S1082" s="5120"/>
      <c r="T1082" s="5120"/>
      <c r="U1082" s="5120"/>
      <c r="V1082" s="5120"/>
      <c r="W1082" s="5120"/>
      <c r="X1082" s="5120"/>
      <c r="Y1082" s="5120"/>
      <c r="Z1082" s="5120"/>
      <c r="AA1082" s="5120"/>
      <c r="AB1082" s="5120"/>
      <c r="AC1082" s="5120"/>
      <c r="AD1082" s="3326" t="s">
        <v>2035</v>
      </c>
      <c r="AE1082" s="3093"/>
      <c r="AF1082" s="1774" t="s">
        <v>857</v>
      </c>
      <c r="AG1082" s="1774"/>
      <c r="AH1082" s="3256">
        <v>3989</v>
      </c>
      <c r="AI1082" s="1751" t="s">
        <v>2137</v>
      </c>
      <c r="AJ1082" s="1774" t="s">
        <v>874</v>
      </c>
      <c r="AK1082" s="3256" t="s">
        <v>2142</v>
      </c>
      <c r="AL1082" s="862" t="s">
        <v>168</v>
      </c>
      <c r="AM1082" s="2807" t="s">
        <v>341</v>
      </c>
      <c r="AN1082" s="1751" t="s">
        <v>858</v>
      </c>
      <c r="AO1082" s="1751">
        <v>2</v>
      </c>
      <c r="AP1082" s="1751" t="s">
        <v>859</v>
      </c>
      <c r="AQ1082" s="1751">
        <v>2</v>
      </c>
      <c r="AR1082" s="1751">
        <v>6</v>
      </c>
      <c r="AS1082" s="1751" t="s">
        <v>875</v>
      </c>
      <c r="AT1082" s="1751" t="s">
        <v>859</v>
      </c>
      <c r="AU1082" s="1751" t="s">
        <v>876</v>
      </c>
      <c r="AV1082" s="860" t="s">
        <v>877</v>
      </c>
      <c r="AW1082" s="4561"/>
      <c r="AX1082" s="4561"/>
      <c r="AY1082" s="4561"/>
      <c r="AZ1082" s="1145"/>
      <c r="BA1082" s="1145"/>
      <c r="BB1082" s="1145"/>
      <c r="BC1082" s="1145"/>
      <c r="BD1082" s="1145"/>
      <c r="BE1082" s="1145"/>
      <c r="BF1082" s="1145"/>
      <c r="BG1082" s="1145"/>
      <c r="BH1082" s="1145"/>
      <c r="BI1082" s="1145"/>
      <c r="BJ1082" s="1145"/>
      <c r="BK1082" s="1145"/>
      <c r="BL1082" s="1145"/>
      <c r="BM1082" s="1145"/>
      <c r="BN1082" s="1145"/>
      <c r="BO1082" s="1145"/>
      <c r="BP1082" s="1145"/>
      <c r="BQ1082" s="1145"/>
      <c r="BR1082" s="1145"/>
      <c r="BS1082" s="1145"/>
      <c r="BT1082" s="1145"/>
      <c r="BU1082" s="1145"/>
      <c r="BV1082" s="1145"/>
      <c r="BW1082" s="1145"/>
      <c r="BX1082" s="1145"/>
      <c r="BY1082" s="1145"/>
      <c r="BZ1082" s="1145"/>
      <c r="CA1082" s="1145"/>
      <c r="CB1082" s="1145"/>
      <c r="CC1082" s="1145"/>
      <c r="CD1082" s="1145"/>
      <c r="CE1082" s="1145"/>
      <c r="CF1082" s="1145"/>
      <c r="CG1082" s="1145"/>
      <c r="CH1082" s="1145"/>
      <c r="CI1082" s="1145"/>
      <c r="CJ1082" s="1145"/>
      <c r="CK1082" s="1145"/>
      <c r="CL1082" s="1145"/>
      <c r="CM1082" s="1145"/>
      <c r="CN1082" s="1145"/>
      <c r="CO1082" s="1146"/>
      <c r="CP1082" s="1146"/>
      <c r="CQ1082" s="1146"/>
    </row>
    <row r="1083" spans="1:95" s="236" customFormat="1" ht="15" customHeight="1">
      <c r="A1083" s="5683"/>
      <c r="B1083" s="4559" t="s">
        <v>2463</v>
      </c>
      <c r="C1083" s="5672" t="s">
        <v>3745</v>
      </c>
      <c r="D1083" s="3806" t="s">
        <v>1039</v>
      </c>
      <c r="E1083" s="5123" t="s">
        <v>2165</v>
      </c>
      <c r="F1083" s="5123" t="s">
        <v>2284</v>
      </c>
      <c r="G1083" s="3806" t="s">
        <v>2028</v>
      </c>
      <c r="H1083" s="3806" t="s">
        <v>2028</v>
      </c>
      <c r="I1083" s="3806" t="s">
        <v>2029</v>
      </c>
      <c r="J1083" s="3806" t="s">
        <v>2029</v>
      </c>
      <c r="K1083" s="3806">
        <v>9</v>
      </c>
      <c r="L1083" s="3806">
        <v>0</v>
      </c>
      <c r="M1083" s="3806">
        <v>31</v>
      </c>
      <c r="N1083" s="3806">
        <v>9</v>
      </c>
      <c r="O1083" s="3806">
        <v>0</v>
      </c>
      <c r="P1083" s="3806">
        <v>31</v>
      </c>
      <c r="Q1083" s="2590" t="s">
        <v>2140</v>
      </c>
      <c r="R1083" s="3806" t="s">
        <v>2272</v>
      </c>
      <c r="S1083" s="5123">
        <v>6384</v>
      </c>
      <c r="T1083" s="5123">
        <v>6384</v>
      </c>
      <c r="U1083" s="5123">
        <v>8432</v>
      </c>
      <c r="V1083" s="5123">
        <v>384</v>
      </c>
      <c r="W1083" s="5123">
        <v>384</v>
      </c>
      <c r="X1083" s="5123">
        <v>832</v>
      </c>
      <c r="Y1083" s="5123">
        <v>16</v>
      </c>
      <c r="Z1083" s="5123">
        <v>2</v>
      </c>
      <c r="AA1083" s="5123" t="s">
        <v>2159</v>
      </c>
      <c r="AB1083" s="5123" t="s">
        <v>2033</v>
      </c>
      <c r="AC1083" s="5123" t="s">
        <v>2137</v>
      </c>
      <c r="AD1083" s="3326" t="s">
        <v>2035</v>
      </c>
      <c r="AE1083" s="3093"/>
      <c r="AF1083" s="2599" t="s">
        <v>857</v>
      </c>
      <c r="AG1083" s="2599"/>
      <c r="AH1083" s="3256">
        <v>3980</v>
      </c>
      <c r="AI1083" s="2595" t="s">
        <v>2137</v>
      </c>
      <c r="AJ1083" s="2599" t="s">
        <v>854</v>
      </c>
      <c r="AK1083" s="3256" t="s">
        <v>2142</v>
      </c>
      <c r="AL1083" s="2803" t="s">
        <v>165</v>
      </c>
      <c r="AM1083" s="2803" t="s">
        <v>856</v>
      </c>
      <c r="AN1083" s="2595" t="s">
        <v>858</v>
      </c>
      <c r="AO1083" s="2595">
        <v>2</v>
      </c>
      <c r="AP1083" s="2595" t="s">
        <v>859</v>
      </c>
      <c r="AQ1083" s="2595">
        <v>2</v>
      </c>
      <c r="AR1083" s="2595"/>
      <c r="AS1083" s="2595"/>
      <c r="AT1083" s="2595"/>
      <c r="AU1083" s="2595"/>
      <c r="AV1083" s="860"/>
      <c r="AW1083" s="4559" t="s">
        <v>2466</v>
      </c>
      <c r="AX1083" s="4559" t="s">
        <v>2455</v>
      </c>
      <c r="AY1083" s="4559"/>
      <c r="AZ1083" s="1145"/>
      <c r="BA1083" s="1145"/>
      <c r="BB1083" s="1145"/>
      <c r="BC1083" s="1145"/>
      <c r="BD1083" s="1145"/>
      <c r="BE1083" s="1145"/>
      <c r="BF1083" s="1145"/>
      <c r="BG1083" s="1145"/>
      <c r="BH1083" s="1145"/>
      <c r="BI1083" s="1145"/>
      <c r="BJ1083" s="1145"/>
      <c r="BK1083" s="1145"/>
      <c r="BL1083" s="1145"/>
      <c r="BM1083" s="1145"/>
      <c r="BN1083" s="1145"/>
      <c r="BO1083" s="1145"/>
      <c r="BP1083" s="1145"/>
      <c r="BQ1083" s="1145"/>
      <c r="BR1083" s="1145"/>
      <c r="BS1083" s="1145"/>
      <c r="BT1083" s="1145"/>
      <c r="BU1083" s="1145"/>
      <c r="BV1083" s="1145"/>
      <c r="BW1083" s="1145"/>
      <c r="BX1083" s="1145"/>
      <c r="BY1083" s="1145"/>
      <c r="BZ1083" s="1145"/>
      <c r="CA1083" s="1145"/>
      <c r="CB1083" s="1145"/>
      <c r="CC1083" s="1145"/>
      <c r="CD1083" s="1145"/>
      <c r="CE1083" s="1145"/>
      <c r="CF1083" s="1145"/>
      <c r="CG1083" s="1145"/>
      <c r="CH1083" s="1145"/>
      <c r="CI1083" s="1145"/>
      <c r="CJ1083" s="1145"/>
      <c r="CK1083" s="1145"/>
      <c r="CL1083" s="1145"/>
      <c r="CM1083" s="1145"/>
      <c r="CN1083" s="1145"/>
      <c r="CO1083" s="1146"/>
      <c r="CP1083" s="1146"/>
      <c r="CQ1083" s="1146"/>
    </row>
    <row r="1084" spans="1:95" ht="15" customHeight="1">
      <c r="A1084" s="5683"/>
      <c r="B1084" s="4561"/>
      <c r="C1084" s="5674"/>
      <c r="D1084" s="3811"/>
      <c r="E1084" s="5120"/>
      <c r="F1084" s="5120"/>
      <c r="G1084" s="3811"/>
      <c r="H1084" s="3811"/>
      <c r="I1084" s="3811"/>
      <c r="J1084" s="3811"/>
      <c r="K1084" s="3811"/>
      <c r="L1084" s="3811"/>
      <c r="M1084" s="3811"/>
      <c r="N1084" s="3811"/>
      <c r="O1084" s="3811"/>
      <c r="P1084" s="3811"/>
      <c r="Q1084" s="2592"/>
      <c r="R1084" s="3811"/>
      <c r="S1084" s="5120"/>
      <c r="T1084" s="5120"/>
      <c r="U1084" s="5120"/>
      <c r="V1084" s="5120"/>
      <c r="W1084" s="5120"/>
      <c r="X1084" s="5120"/>
      <c r="Y1084" s="5120"/>
      <c r="Z1084" s="5120"/>
      <c r="AA1084" s="5120"/>
      <c r="AB1084" s="5120"/>
      <c r="AC1084" s="5120"/>
      <c r="AD1084" s="3326" t="s">
        <v>2035</v>
      </c>
      <c r="AE1084" s="3093"/>
      <c r="AF1084" s="2599" t="s">
        <v>857</v>
      </c>
      <c r="AG1084" s="2599"/>
      <c r="AH1084" s="3256">
        <v>3989</v>
      </c>
      <c r="AI1084" s="2595" t="s">
        <v>2137</v>
      </c>
      <c r="AJ1084" s="2599" t="s">
        <v>874</v>
      </c>
      <c r="AK1084" s="3256" t="s">
        <v>2142</v>
      </c>
      <c r="AL1084" s="862" t="s">
        <v>168</v>
      </c>
      <c r="AM1084" s="2807" t="s">
        <v>341</v>
      </c>
      <c r="AN1084" s="2595" t="s">
        <v>858</v>
      </c>
      <c r="AO1084" s="2595">
        <v>2</v>
      </c>
      <c r="AP1084" s="2595" t="s">
        <v>859</v>
      </c>
      <c r="AQ1084" s="2595">
        <v>2</v>
      </c>
      <c r="AR1084" s="2595">
        <v>6</v>
      </c>
      <c r="AS1084" s="2595" t="s">
        <v>875</v>
      </c>
      <c r="AT1084" s="2595" t="s">
        <v>859</v>
      </c>
      <c r="AU1084" s="2595" t="s">
        <v>876</v>
      </c>
      <c r="AV1084" s="860" t="s">
        <v>877</v>
      </c>
      <c r="AW1084" s="4561"/>
      <c r="AX1084" s="4561"/>
      <c r="AY1084" s="4561"/>
      <c r="AZ1084" s="1145"/>
      <c r="BA1084" s="1145"/>
      <c r="BB1084" s="1145"/>
      <c r="BC1084" s="1145"/>
      <c r="BD1084" s="1145"/>
      <c r="BE1084" s="1145"/>
      <c r="BF1084" s="1145"/>
      <c r="BG1084" s="1145"/>
      <c r="BH1084" s="1145"/>
      <c r="BI1084" s="1145"/>
      <c r="BJ1084" s="1145"/>
      <c r="BK1084" s="1145"/>
      <c r="BL1084" s="1145"/>
      <c r="BM1084" s="1145"/>
      <c r="BN1084" s="1145"/>
      <c r="BO1084" s="1145"/>
      <c r="BP1084" s="1145"/>
      <c r="BQ1084" s="1145"/>
      <c r="BR1084" s="1145"/>
      <c r="BS1084" s="1145"/>
      <c r="BT1084" s="1145"/>
      <c r="BU1084" s="1145"/>
      <c r="BV1084" s="1145"/>
      <c r="BW1084" s="1145"/>
      <c r="BX1084" s="1145"/>
      <c r="BY1084" s="1145"/>
      <c r="BZ1084" s="1145"/>
      <c r="CA1084" s="1145"/>
      <c r="CB1084" s="1145"/>
      <c r="CC1084" s="1145"/>
      <c r="CD1084" s="1145"/>
      <c r="CE1084" s="1145"/>
      <c r="CF1084" s="1145"/>
      <c r="CG1084" s="1145"/>
      <c r="CH1084" s="1145"/>
      <c r="CI1084" s="1145"/>
      <c r="CJ1084" s="1145"/>
      <c r="CK1084" s="1145"/>
      <c r="CL1084" s="1145"/>
      <c r="CM1084" s="1145"/>
      <c r="CN1084" s="1145"/>
      <c r="CO1084" s="1146"/>
      <c r="CP1084" s="1146"/>
      <c r="CQ1084" s="1146"/>
    </row>
    <row r="1085" spans="1:95" s="236" customFormat="1" ht="15" customHeight="1">
      <c r="A1085" s="5683"/>
      <c r="B1085" s="4559" t="s">
        <v>2463</v>
      </c>
      <c r="C1085" s="5672" t="s">
        <v>5512</v>
      </c>
      <c r="D1085" s="4139" t="s">
        <v>5513</v>
      </c>
      <c r="E1085" s="5123" t="s">
        <v>2165</v>
      </c>
      <c r="F1085" s="4150" t="s">
        <v>5533</v>
      </c>
      <c r="G1085" s="3806" t="s">
        <v>2028</v>
      </c>
      <c r="H1085" s="3806" t="s">
        <v>2028</v>
      </c>
      <c r="I1085" s="3806" t="s">
        <v>2029</v>
      </c>
      <c r="J1085" s="3806" t="s">
        <v>2029</v>
      </c>
      <c r="K1085" s="3806">
        <v>9</v>
      </c>
      <c r="L1085" s="3806">
        <v>0</v>
      </c>
      <c r="M1085" s="3806">
        <v>31</v>
      </c>
      <c r="N1085" s="3806">
        <v>9</v>
      </c>
      <c r="O1085" s="3806">
        <v>0</v>
      </c>
      <c r="P1085" s="3806">
        <v>31</v>
      </c>
      <c r="Q1085" s="2590" t="s">
        <v>2140</v>
      </c>
      <c r="R1085" s="3806" t="s">
        <v>2272</v>
      </c>
      <c r="S1085" s="5123">
        <v>6384</v>
      </c>
      <c r="T1085" s="5123">
        <v>6384</v>
      </c>
      <c r="U1085" s="5123">
        <v>9648</v>
      </c>
      <c r="V1085" s="5123">
        <v>320</v>
      </c>
      <c r="W1085" s="5123">
        <v>320</v>
      </c>
      <c r="X1085" s="5123">
        <v>576</v>
      </c>
      <c r="Y1085" s="5123">
        <v>8</v>
      </c>
      <c r="Z1085" s="5123">
        <v>2</v>
      </c>
      <c r="AA1085" s="5123" t="s">
        <v>2159</v>
      </c>
      <c r="AB1085" s="5123" t="s">
        <v>2033</v>
      </c>
      <c r="AC1085" s="5123" t="s">
        <v>2137</v>
      </c>
      <c r="AD1085" s="3326" t="s">
        <v>2035</v>
      </c>
      <c r="AE1085" s="3093"/>
      <c r="AF1085" s="2599" t="s">
        <v>857</v>
      </c>
      <c r="AG1085" s="2599"/>
      <c r="AH1085" s="3256">
        <v>3980</v>
      </c>
      <c r="AI1085" s="2595" t="s">
        <v>2137</v>
      </c>
      <c r="AJ1085" s="2599" t="s">
        <v>854</v>
      </c>
      <c r="AK1085" s="3256" t="s">
        <v>2142</v>
      </c>
      <c r="AL1085" s="122" t="s">
        <v>166</v>
      </c>
      <c r="AM1085" s="2803" t="s">
        <v>856</v>
      </c>
      <c r="AN1085" s="2595" t="s">
        <v>858</v>
      </c>
      <c r="AO1085" s="2595">
        <v>2</v>
      </c>
      <c r="AP1085" s="2595" t="s">
        <v>859</v>
      </c>
      <c r="AQ1085" s="2595">
        <v>2</v>
      </c>
      <c r="AR1085" s="2595"/>
      <c r="AS1085" s="2595"/>
      <c r="AT1085" s="2595"/>
      <c r="AU1085" s="2595"/>
      <c r="AV1085" s="860"/>
      <c r="AW1085" s="4559" t="s">
        <v>2466</v>
      </c>
      <c r="AX1085" s="4559" t="s">
        <v>2455</v>
      </c>
      <c r="AY1085" s="4559"/>
      <c r="AZ1085" s="1145"/>
      <c r="BA1085" s="1145"/>
      <c r="BB1085" s="1145"/>
      <c r="BC1085" s="1145"/>
      <c r="BD1085" s="1145"/>
      <c r="BE1085" s="1145"/>
      <c r="BF1085" s="1145"/>
      <c r="BG1085" s="1145"/>
      <c r="BH1085" s="1145"/>
      <c r="BI1085" s="1145"/>
      <c r="BJ1085" s="1145"/>
      <c r="BK1085" s="1145"/>
      <c r="BL1085" s="1145"/>
      <c r="BM1085" s="1145"/>
      <c r="BN1085" s="1145"/>
      <c r="BO1085" s="1145"/>
      <c r="BP1085" s="1145"/>
      <c r="BQ1085" s="1145"/>
      <c r="BR1085" s="1145"/>
      <c r="BS1085" s="1145"/>
      <c r="BT1085" s="1145"/>
      <c r="BU1085" s="1145"/>
      <c r="BV1085" s="1145"/>
      <c r="BW1085" s="1145"/>
      <c r="BX1085" s="1145"/>
      <c r="BY1085" s="1145"/>
      <c r="BZ1085" s="1145"/>
      <c r="CA1085" s="1145"/>
      <c r="CB1085" s="1145"/>
      <c r="CC1085" s="1145"/>
      <c r="CD1085" s="1145"/>
      <c r="CE1085" s="1145"/>
      <c r="CF1085" s="1145"/>
      <c r="CG1085" s="1145"/>
      <c r="CH1085" s="1145"/>
      <c r="CI1085" s="1145"/>
      <c r="CJ1085" s="1145"/>
      <c r="CK1085" s="1145"/>
      <c r="CL1085" s="1145"/>
      <c r="CM1085" s="1145"/>
      <c r="CN1085" s="1145"/>
      <c r="CO1085" s="1146"/>
      <c r="CP1085" s="1146"/>
      <c r="CQ1085" s="1146"/>
    </row>
    <row r="1086" spans="1:95" ht="15" customHeight="1">
      <c r="A1086" s="5683"/>
      <c r="B1086" s="4561"/>
      <c r="C1086" s="5674"/>
      <c r="D1086" s="4079"/>
      <c r="E1086" s="5120"/>
      <c r="F1086" s="4151"/>
      <c r="G1086" s="3811"/>
      <c r="H1086" s="3811"/>
      <c r="I1086" s="3811"/>
      <c r="J1086" s="3811"/>
      <c r="K1086" s="3811"/>
      <c r="L1086" s="3811"/>
      <c r="M1086" s="3811"/>
      <c r="N1086" s="3811"/>
      <c r="O1086" s="3811"/>
      <c r="P1086" s="3811"/>
      <c r="Q1086" s="2592"/>
      <c r="R1086" s="3811"/>
      <c r="S1086" s="5120"/>
      <c r="T1086" s="5120"/>
      <c r="U1086" s="5120"/>
      <c r="V1086" s="5120"/>
      <c r="W1086" s="5120"/>
      <c r="X1086" s="5120"/>
      <c r="Y1086" s="5120"/>
      <c r="Z1086" s="5120"/>
      <c r="AA1086" s="5120"/>
      <c r="AB1086" s="5120"/>
      <c r="AC1086" s="5120"/>
      <c r="AD1086" s="3326" t="s">
        <v>2035</v>
      </c>
      <c r="AE1086" s="3093"/>
      <c r="AF1086" s="2599" t="s">
        <v>857</v>
      </c>
      <c r="AG1086" s="2599"/>
      <c r="AH1086" s="3256">
        <v>3989</v>
      </c>
      <c r="AI1086" s="2595" t="s">
        <v>2137</v>
      </c>
      <c r="AJ1086" s="2599" t="s">
        <v>874</v>
      </c>
      <c r="AK1086" s="3256" t="s">
        <v>2142</v>
      </c>
      <c r="AL1086" s="862" t="s">
        <v>168</v>
      </c>
      <c r="AM1086" s="2807" t="s">
        <v>341</v>
      </c>
      <c r="AN1086" s="2595" t="s">
        <v>858</v>
      </c>
      <c r="AO1086" s="2595">
        <v>2</v>
      </c>
      <c r="AP1086" s="2595" t="s">
        <v>859</v>
      </c>
      <c r="AQ1086" s="2595">
        <v>2</v>
      </c>
      <c r="AR1086" s="2595">
        <v>6</v>
      </c>
      <c r="AS1086" s="2595" t="s">
        <v>875</v>
      </c>
      <c r="AT1086" s="2595" t="s">
        <v>859</v>
      </c>
      <c r="AU1086" s="2595" t="s">
        <v>876</v>
      </c>
      <c r="AV1086" s="860" t="s">
        <v>877</v>
      </c>
      <c r="AW1086" s="4561"/>
      <c r="AX1086" s="4561"/>
      <c r="AY1086" s="4561"/>
      <c r="AZ1086" s="1145"/>
      <c r="BA1086" s="1145"/>
      <c r="BB1086" s="1145"/>
      <c r="BC1086" s="1145"/>
      <c r="BD1086" s="1145"/>
      <c r="BE1086" s="1145"/>
      <c r="BF1086" s="1145"/>
      <c r="BG1086" s="1145"/>
      <c r="BH1086" s="1145"/>
      <c r="BI1086" s="1145"/>
      <c r="BJ1086" s="1145"/>
      <c r="BK1086" s="1145"/>
      <c r="BL1086" s="1145"/>
      <c r="BM1086" s="1145"/>
      <c r="BN1086" s="1145"/>
      <c r="BO1086" s="1145"/>
      <c r="BP1086" s="1145"/>
      <c r="BQ1086" s="1145"/>
      <c r="BR1086" s="1145"/>
      <c r="BS1086" s="1145"/>
      <c r="BT1086" s="1145"/>
      <c r="BU1086" s="1145"/>
      <c r="BV1086" s="1145"/>
      <c r="BW1086" s="1145"/>
      <c r="BX1086" s="1145"/>
      <c r="BY1086" s="1145"/>
      <c r="BZ1086" s="1145"/>
      <c r="CA1086" s="1145"/>
      <c r="CB1086" s="1145"/>
      <c r="CC1086" s="1145"/>
      <c r="CD1086" s="1145"/>
      <c r="CE1086" s="1145"/>
      <c r="CF1086" s="1145"/>
      <c r="CG1086" s="1145"/>
      <c r="CH1086" s="1145"/>
      <c r="CI1086" s="1145"/>
      <c r="CJ1086" s="1145"/>
      <c r="CK1086" s="1145"/>
      <c r="CL1086" s="1145"/>
      <c r="CM1086" s="1145"/>
      <c r="CN1086" s="1145"/>
      <c r="CO1086" s="1146"/>
      <c r="CP1086" s="1146"/>
      <c r="CQ1086" s="1146"/>
    </row>
    <row r="1087" spans="1:95" ht="25.5" customHeight="1">
      <c r="A1087" s="5683"/>
      <c r="B1087" s="4559" t="s">
        <v>2463</v>
      </c>
      <c r="C1087" s="5672" t="s">
        <v>3746</v>
      </c>
      <c r="D1087" s="3806" t="s">
        <v>1040</v>
      </c>
      <c r="E1087" s="5123" t="s">
        <v>2165</v>
      </c>
      <c r="F1087" s="5123" t="s">
        <v>2285</v>
      </c>
      <c r="G1087" s="3806" t="s">
        <v>2028</v>
      </c>
      <c r="H1087" s="3806" t="s">
        <v>2028</v>
      </c>
      <c r="I1087" s="3806" t="s">
        <v>2029</v>
      </c>
      <c r="J1087" s="3806" t="s">
        <v>2029</v>
      </c>
      <c r="K1087" s="3806">
        <v>9</v>
      </c>
      <c r="L1087" s="3806">
        <v>0</v>
      </c>
      <c r="M1087" s="3806">
        <v>31</v>
      </c>
      <c r="N1087" s="3806">
        <v>9</v>
      </c>
      <c r="O1087" s="3806">
        <v>0</v>
      </c>
      <c r="P1087" s="3806">
        <v>31</v>
      </c>
      <c r="Q1087" s="1656" t="s">
        <v>2140</v>
      </c>
      <c r="R1087" s="3806" t="s">
        <v>2272</v>
      </c>
      <c r="S1087" s="5123">
        <v>6384</v>
      </c>
      <c r="T1087" s="5123">
        <v>6384</v>
      </c>
      <c r="U1087" s="5123">
        <v>10938</v>
      </c>
      <c r="V1087" s="5123">
        <v>384</v>
      </c>
      <c r="W1087" s="5123">
        <v>384</v>
      </c>
      <c r="X1087" s="5123">
        <v>832</v>
      </c>
      <c r="Y1087" s="5123">
        <v>8</v>
      </c>
      <c r="Z1087" s="5123">
        <v>2</v>
      </c>
      <c r="AA1087" s="5123" t="s">
        <v>2032</v>
      </c>
      <c r="AB1087" s="5123" t="s">
        <v>2033</v>
      </c>
      <c r="AC1087" s="5123" t="s">
        <v>2137</v>
      </c>
      <c r="AD1087" s="3326" t="s">
        <v>2035</v>
      </c>
      <c r="AE1087" s="3093"/>
      <c r="AF1087" s="1774" t="s">
        <v>857</v>
      </c>
      <c r="AG1087" s="1774"/>
      <c r="AH1087" s="3256">
        <v>3980</v>
      </c>
      <c r="AI1087" s="1751" t="s">
        <v>2137</v>
      </c>
      <c r="AJ1087" s="1774" t="s">
        <v>854</v>
      </c>
      <c r="AK1087" s="3256" t="s">
        <v>2142</v>
      </c>
      <c r="AL1087" s="2800" t="s">
        <v>1218</v>
      </c>
      <c r="AM1087" s="2796" t="s">
        <v>1219</v>
      </c>
      <c r="AN1087" s="1751" t="s">
        <v>858</v>
      </c>
      <c r="AO1087" s="1751">
        <v>2</v>
      </c>
      <c r="AP1087" s="1751" t="s">
        <v>859</v>
      </c>
      <c r="AQ1087" s="1751">
        <v>2</v>
      </c>
      <c r="AR1087" s="1751"/>
      <c r="AS1087" s="1751"/>
      <c r="AT1087" s="1751"/>
      <c r="AU1087" s="1751"/>
      <c r="AV1087" s="860"/>
      <c r="AW1087" s="4559" t="s">
        <v>2466</v>
      </c>
      <c r="AX1087" s="4559" t="s">
        <v>2455</v>
      </c>
      <c r="AY1087" s="4559"/>
      <c r="CO1087" s="237"/>
    </row>
    <row r="1088" spans="1:95">
      <c r="A1088" s="5683"/>
      <c r="B1088" s="4561"/>
      <c r="C1088" s="5674"/>
      <c r="D1088" s="3811"/>
      <c r="E1088" s="5120"/>
      <c r="F1088" s="5120"/>
      <c r="G1088" s="3811"/>
      <c r="H1088" s="3811"/>
      <c r="I1088" s="3811"/>
      <c r="J1088" s="3811"/>
      <c r="K1088" s="3811"/>
      <c r="L1088" s="3811"/>
      <c r="M1088" s="3811"/>
      <c r="N1088" s="3811"/>
      <c r="O1088" s="3811"/>
      <c r="P1088" s="3811"/>
      <c r="Q1088" s="1658"/>
      <c r="R1088" s="3811"/>
      <c r="S1088" s="5120"/>
      <c r="T1088" s="5120"/>
      <c r="U1088" s="5120"/>
      <c r="V1088" s="5120"/>
      <c r="W1088" s="5120"/>
      <c r="X1088" s="5120"/>
      <c r="Y1088" s="5120"/>
      <c r="Z1088" s="5120"/>
      <c r="AA1088" s="5120"/>
      <c r="AB1088" s="5120"/>
      <c r="AC1088" s="5120"/>
      <c r="AD1088" s="3326" t="s">
        <v>2035</v>
      </c>
      <c r="AE1088" s="3086"/>
      <c r="AF1088" s="1752" t="s">
        <v>857</v>
      </c>
      <c r="AG1088" s="1752"/>
      <c r="AH1088" s="3236">
        <v>3989</v>
      </c>
      <c r="AI1088" s="1656" t="s">
        <v>2137</v>
      </c>
      <c r="AJ1088" s="1752" t="s">
        <v>874</v>
      </c>
      <c r="AK1088" s="3256" t="s">
        <v>2142</v>
      </c>
      <c r="AL1088" s="862" t="s">
        <v>168</v>
      </c>
      <c r="AM1088" s="2799" t="s">
        <v>341</v>
      </c>
      <c r="AN1088" s="1656" t="s">
        <v>858</v>
      </c>
      <c r="AO1088" s="1656">
        <v>2</v>
      </c>
      <c r="AP1088" s="1656" t="s">
        <v>859</v>
      </c>
      <c r="AQ1088" s="1656">
        <v>2</v>
      </c>
      <c r="AR1088" s="1656">
        <v>6</v>
      </c>
      <c r="AS1088" s="1656" t="s">
        <v>875</v>
      </c>
      <c r="AT1088" s="1656" t="s">
        <v>859</v>
      </c>
      <c r="AU1088" s="1656" t="s">
        <v>876</v>
      </c>
      <c r="AV1088" s="2990" t="s">
        <v>877</v>
      </c>
      <c r="AW1088" s="4561"/>
      <c r="AX1088" s="4561"/>
      <c r="AY1088" s="4561"/>
      <c r="CO1088" s="237"/>
    </row>
    <row r="1089" spans="1:93" ht="12.75" customHeight="1">
      <c r="A1089" s="5683"/>
      <c r="B1089" s="4559" t="s">
        <v>2463</v>
      </c>
      <c r="C1089" s="5672" t="s">
        <v>3747</v>
      </c>
      <c r="D1089" s="3806" t="s">
        <v>1041</v>
      </c>
      <c r="E1089" s="5123" t="s">
        <v>2165</v>
      </c>
      <c r="F1089" s="5123" t="s">
        <v>2286</v>
      </c>
      <c r="G1089" s="3806" t="s">
        <v>2028</v>
      </c>
      <c r="H1089" s="3806" t="s">
        <v>2028</v>
      </c>
      <c r="I1089" s="3806" t="s">
        <v>2029</v>
      </c>
      <c r="J1089" s="3806" t="s">
        <v>2029</v>
      </c>
      <c r="K1089" s="3806">
        <v>9</v>
      </c>
      <c r="L1089" s="3806">
        <v>0</v>
      </c>
      <c r="M1089" s="3806">
        <v>31</v>
      </c>
      <c r="N1089" s="3806">
        <v>9</v>
      </c>
      <c r="O1089" s="3806">
        <v>0</v>
      </c>
      <c r="P1089" s="3806">
        <v>31</v>
      </c>
      <c r="Q1089" s="1656" t="s">
        <v>2140</v>
      </c>
      <c r="R1089" s="3806" t="s">
        <v>2272</v>
      </c>
      <c r="S1089" s="5123">
        <v>10938</v>
      </c>
      <c r="T1089" s="5123">
        <v>10938</v>
      </c>
      <c r="U1089" s="5123">
        <v>18318</v>
      </c>
      <c r="V1089" s="5123">
        <v>512</v>
      </c>
      <c r="W1089" s="5123">
        <v>512</v>
      </c>
      <c r="X1089" s="5123">
        <v>1132</v>
      </c>
      <c r="Y1089" s="5123">
        <v>8</v>
      </c>
      <c r="Z1089" s="5123">
        <v>2</v>
      </c>
      <c r="AA1089" s="5123" t="s">
        <v>2032</v>
      </c>
      <c r="AB1089" s="5123" t="s">
        <v>2033</v>
      </c>
      <c r="AC1089" s="5123" t="s">
        <v>2137</v>
      </c>
      <c r="AD1089" s="3326" t="s">
        <v>2035</v>
      </c>
      <c r="AE1089" s="3093"/>
      <c r="AF1089" s="1774" t="s">
        <v>857</v>
      </c>
      <c r="AG1089" s="1774"/>
      <c r="AH1089" s="3256">
        <v>3980</v>
      </c>
      <c r="AI1089" s="1751" t="s">
        <v>2137</v>
      </c>
      <c r="AJ1089" s="1774" t="s">
        <v>854</v>
      </c>
      <c r="AK1089" s="3256" t="s">
        <v>2142</v>
      </c>
      <c r="AL1089" s="2807" t="s">
        <v>1135</v>
      </c>
      <c r="AM1089" s="2803" t="s">
        <v>1134</v>
      </c>
      <c r="AN1089" s="1751" t="s">
        <v>858</v>
      </c>
      <c r="AO1089" s="1751">
        <v>2</v>
      </c>
      <c r="AP1089" s="1751" t="s">
        <v>859</v>
      </c>
      <c r="AQ1089" s="1751">
        <v>2</v>
      </c>
      <c r="AR1089" s="1751"/>
      <c r="AS1089" s="1751"/>
      <c r="AT1089" s="1751"/>
      <c r="AU1089" s="1751"/>
      <c r="AV1089" s="860"/>
      <c r="AW1089" s="4559" t="s">
        <v>2468</v>
      </c>
      <c r="AX1089" s="4559" t="s">
        <v>2455</v>
      </c>
      <c r="AY1089" s="4559"/>
      <c r="CO1089" s="237"/>
    </row>
    <row r="1090" spans="1:93">
      <c r="A1090" s="5684"/>
      <c r="B1090" s="4561"/>
      <c r="C1090" s="5674"/>
      <c r="D1090" s="3811"/>
      <c r="E1090" s="5120"/>
      <c r="F1090" s="5120"/>
      <c r="G1090" s="3811"/>
      <c r="H1090" s="3811"/>
      <c r="I1090" s="3811"/>
      <c r="J1090" s="3811"/>
      <c r="K1090" s="3811"/>
      <c r="L1090" s="3811"/>
      <c r="M1090" s="3811"/>
      <c r="N1090" s="3811"/>
      <c r="O1090" s="3811"/>
      <c r="P1090" s="3811"/>
      <c r="Q1090" s="1658"/>
      <c r="R1090" s="3811"/>
      <c r="S1090" s="5120"/>
      <c r="T1090" s="5120"/>
      <c r="U1090" s="5120"/>
      <c r="V1090" s="5120"/>
      <c r="W1090" s="5120"/>
      <c r="X1090" s="5120"/>
      <c r="Y1090" s="5120"/>
      <c r="Z1090" s="5120"/>
      <c r="AA1090" s="5120"/>
      <c r="AB1090" s="5120"/>
      <c r="AC1090" s="5120"/>
      <c r="AD1090" s="3326" t="s">
        <v>2035</v>
      </c>
      <c r="AE1090" s="3086"/>
      <c r="AF1090" s="1752" t="s">
        <v>857</v>
      </c>
      <c r="AG1090" s="1752"/>
      <c r="AH1090" s="3236">
        <v>3989</v>
      </c>
      <c r="AI1090" s="1656" t="s">
        <v>2137</v>
      </c>
      <c r="AJ1090" s="1752" t="s">
        <v>874</v>
      </c>
      <c r="AK1090" s="3256" t="s">
        <v>2142</v>
      </c>
      <c r="AL1090" s="862" t="s">
        <v>168</v>
      </c>
      <c r="AM1090" s="2799" t="s">
        <v>341</v>
      </c>
      <c r="AN1090" s="1656" t="s">
        <v>858</v>
      </c>
      <c r="AO1090" s="1656">
        <v>2</v>
      </c>
      <c r="AP1090" s="1656" t="s">
        <v>859</v>
      </c>
      <c r="AQ1090" s="1656">
        <v>2</v>
      </c>
      <c r="AR1090" s="1656">
        <v>6</v>
      </c>
      <c r="AS1090" s="1656" t="s">
        <v>875</v>
      </c>
      <c r="AT1090" s="1656" t="s">
        <v>859</v>
      </c>
      <c r="AU1090" s="1656" t="s">
        <v>876</v>
      </c>
      <c r="AV1090" s="2990" t="s">
        <v>877</v>
      </c>
      <c r="AW1090" s="4561"/>
      <c r="AX1090" s="4561"/>
      <c r="AY1090" s="4561"/>
      <c r="CO1090" s="237"/>
    </row>
    <row r="1091" spans="1:93">
      <c r="A1091" s="5693" t="s">
        <v>5550</v>
      </c>
      <c r="B1091" s="4559" t="s">
        <v>2463</v>
      </c>
      <c r="C1091" s="5672" t="s">
        <v>3781</v>
      </c>
      <c r="D1091" s="4139" t="s">
        <v>5486</v>
      </c>
      <c r="E1091" s="5123" t="s">
        <v>2165</v>
      </c>
      <c r="F1091" s="4150" t="s">
        <v>5534</v>
      </c>
      <c r="G1091" s="3806" t="s">
        <v>2028</v>
      </c>
      <c r="H1091" s="3806" t="s">
        <v>2028</v>
      </c>
      <c r="I1091" s="3806" t="s">
        <v>2029</v>
      </c>
      <c r="J1091" s="3806" t="s">
        <v>2029</v>
      </c>
      <c r="K1091" s="3806">
        <v>9</v>
      </c>
      <c r="L1091" s="3806">
        <v>0</v>
      </c>
      <c r="M1091" s="3806">
        <v>31</v>
      </c>
      <c r="N1091" s="3806">
        <v>9</v>
      </c>
      <c r="O1091" s="3806">
        <v>0</v>
      </c>
      <c r="P1091" s="3806">
        <v>31</v>
      </c>
      <c r="Q1091" s="1656" t="s">
        <v>2140</v>
      </c>
      <c r="R1091" s="3806" t="s">
        <v>2272</v>
      </c>
      <c r="S1091" s="5123">
        <v>8129</v>
      </c>
      <c r="T1091" s="5123">
        <v>8129</v>
      </c>
      <c r="U1091" s="5123">
        <v>9248</v>
      </c>
      <c r="V1091" s="5123">
        <v>224</v>
      </c>
      <c r="W1091" s="5123">
        <v>224</v>
      </c>
      <c r="X1091" s="5123">
        <v>576</v>
      </c>
      <c r="Y1091" s="5123">
        <v>8</v>
      </c>
      <c r="Z1091" s="5123">
        <v>2</v>
      </c>
      <c r="AA1091" s="5123" t="s">
        <v>2159</v>
      </c>
      <c r="AB1091" s="5123" t="s">
        <v>2033</v>
      </c>
      <c r="AC1091" s="5123" t="s">
        <v>2137</v>
      </c>
      <c r="AD1091" s="3326" t="s">
        <v>2035</v>
      </c>
      <c r="AE1091" s="3093"/>
      <c r="AF1091" s="1774" t="s">
        <v>857</v>
      </c>
      <c r="AG1091" s="1774"/>
      <c r="AH1091" s="3256">
        <v>3980</v>
      </c>
      <c r="AI1091" s="1751" t="s">
        <v>2137</v>
      </c>
      <c r="AJ1091" s="1774" t="s">
        <v>854</v>
      </c>
      <c r="AK1091" s="3256" t="s">
        <v>2142</v>
      </c>
      <c r="AL1091" s="2800" t="s">
        <v>164</v>
      </c>
      <c r="AM1091" s="2803" t="s">
        <v>856</v>
      </c>
      <c r="AN1091" s="1751" t="s">
        <v>858</v>
      </c>
      <c r="AO1091" s="1751">
        <v>2</v>
      </c>
      <c r="AP1091" s="1751" t="s">
        <v>859</v>
      </c>
      <c r="AQ1091" s="1751">
        <v>2</v>
      </c>
      <c r="AR1091" s="1751"/>
      <c r="AS1091" s="1751"/>
      <c r="AT1091" s="1751"/>
      <c r="AU1091" s="1751"/>
      <c r="AV1091" s="860"/>
      <c r="AW1091" s="4559" t="s">
        <v>2466</v>
      </c>
      <c r="AX1091" s="4559" t="s">
        <v>2455</v>
      </c>
      <c r="AY1091" s="4559"/>
      <c r="CO1091" s="237"/>
    </row>
    <row r="1092" spans="1:93">
      <c r="A1092" s="5683"/>
      <c r="B1092" s="4561"/>
      <c r="C1092" s="5674"/>
      <c r="D1092" s="4079"/>
      <c r="E1092" s="5120"/>
      <c r="F1092" s="4151"/>
      <c r="G1092" s="3811"/>
      <c r="H1092" s="3811"/>
      <c r="I1092" s="3811"/>
      <c r="J1092" s="3811"/>
      <c r="K1092" s="3811"/>
      <c r="L1092" s="3811"/>
      <c r="M1092" s="3811"/>
      <c r="N1092" s="3811"/>
      <c r="O1092" s="3811"/>
      <c r="P1092" s="3811"/>
      <c r="Q1092" s="1658"/>
      <c r="R1092" s="3811"/>
      <c r="S1092" s="5120"/>
      <c r="T1092" s="5120"/>
      <c r="U1092" s="5120"/>
      <c r="V1092" s="5120"/>
      <c r="W1092" s="5120"/>
      <c r="X1092" s="5120"/>
      <c r="Y1092" s="5120"/>
      <c r="Z1092" s="5120"/>
      <c r="AA1092" s="5120"/>
      <c r="AB1092" s="5120"/>
      <c r="AC1092" s="5120"/>
      <c r="AD1092" s="3326" t="s">
        <v>2035</v>
      </c>
      <c r="AE1092" s="3093"/>
      <c r="AF1092" s="1774" t="s">
        <v>857</v>
      </c>
      <c r="AG1092" s="1774"/>
      <c r="AH1092" s="3256">
        <v>3989</v>
      </c>
      <c r="AI1092" s="1751" t="s">
        <v>2137</v>
      </c>
      <c r="AJ1092" s="1774" t="s">
        <v>874</v>
      </c>
      <c r="AK1092" s="3256" t="s">
        <v>2142</v>
      </c>
      <c r="AL1092" s="2800" t="s">
        <v>1158</v>
      </c>
      <c r="AM1092" s="2807" t="s">
        <v>341</v>
      </c>
      <c r="AN1092" s="1751" t="s">
        <v>858</v>
      </c>
      <c r="AO1092" s="1751">
        <v>4</v>
      </c>
      <c r="AP1092" s="1751" t="s">
        <v>859</v>
      </c>
      <c r="AQ1092" s="1751">
        <v>4</v>
      </c>
      <c r="AR1092" s="1751">
        <v>6</v>
      </c>
      <c r="AS1092" s="1751" t="s">
        <v>875</v>
      </c>
      <c r="AT1092" s="1751" t="s">
        <v>859</v>
      </c>
      <c r="AU1092" s="1751" t="s">
        <v>876</v>
      </c>
      <c r="AV1092" s="860" t="s">
        <v>877</v>
      </c>
      <c r="AW1092" s="4561"/>
      <c r="AX1092" s="4561"/>
      <c r="AY1092" s="4561"/>
      <c r="CO1092" s="237"/>
    </row>
    <row r="1093" spans="1:93">
      <c r="A1093" s="5683"/>
      <c r="B1093" s="4559" t="s">
        <v>2463</v>
      </c>
      <c r="C1093" s="5672" t="s">
        <v>3748</v>
      </c>
      <c r="D1093" s="3806" t="s">
        <v>3156</v>
      </c>
      <c r="E1093" s="5123" t="s">
        <v>2165</v>
      </c>
      <c r="F1093" s="5123" t="s">
        <v>3105</v>
      </c>
      <c r="G1093" s="3806" t="s">
        <v>2028</v>
      </c>
      <c r="H1093" s="3806" t="s">
        <v>2028</v>
      </c>
      <c r="I1093" s="3806" t="s">
        <v>2029</v>
      </c>
      <c r="J1093" s="3806" t="s">
        <v>2029</v>
      </c>
      <c r="K1093" s="3806">
        <v>9</v>
      </c>
      <c r="L1093" s="3806">
        <v>0</v>
      </c>
      <c r="M1093" s="3806">
        <v>31</v>
      </c>
      <c r="N1093" s="3806">
        <v>9</v>
      </c>
      <c r="O1093" s="3806">
        <v>0</v>
      </c>
      <c r="P1093" s="3806">
        <v>31</v>
      </c>
      <c r="Q1093" s="2590" t="s">
        <v>2140</v>
      </c>
      <c r="R1093" s="3806" t="s">
        <v>2272</v>
      </c>
      <c r="S1093" s="5123">
        <v>8384</v>
      </c>
      <c r="T1093" s="5123">
        <v>8384</v>
      </c>
      <c r="U1093" s="5123">
        <v>10432</v>
      </c>
      <c r="V1093" s="5123">
        <v>224</v>
      </c>
      <c r="W1093" s="5123">
        <v>224</v>
      </c>
      <c r="X1093" s="5123">
        <v>576</v>
      </c>
      <c r="Y1093" s="5123">
        <v>8</v>
      </c>
      <c r="Z1093" s="5123">
        <v>2</v>
      </c>
      <c r="AA1093" s="5123" t="s">
        <v>2032</v>
      </c>
      <c r="AB1093" s="5123" t="s">
        <v>2033</v>
      </c>
      <c r="AC1093" s="5123" t="s">
        <v>2137</v>
      </c>
      <c r="AD1093" s="3326" t="s">
        <v>2035</v>
      </c>
      <c r="AE1093" s="3093"/>
      <c r="AF1093" s="2599" t="s">
        <v>857</v>
      </c>
      <c r="AG1093" s="2599"/>
      <c r="AH1093" s="3256">
        <v>3980</v>
      </c>
      <c r="AI1093" s="2595" t="s">
        <v>2137</v>
      </c>
      <c r="AJ1093" s="2599" t="s">
        <v>854</v>
      </c>
      <c r="AK1093" s="3256" t="s">
        <v>2142</v>
      </c>
      <c r="AL1093" s="2803" t="s">
        <v>165</v>
      </c>
      <c r="AM1093" s="2803" t="s">
        <v>856</v>
      </c>
      <c r="AN1093" s="2595" t="s">
        <v>858</v>
      </c>
      <c r="AO1093" s="2595">
        <v>2</v>
      </c>
      <c r="AP1093" s="2595" t="s">
        <v>859</v>
      </c>
      <c r="AQ1093" s="2595">
        <v>2</v>
      </c>
      <c r="AR1093" s="2595"/>
      <c r="AS1093" s="2595"/>
      <c r="AT1093" s="2595"/>
      <c r="AU1093" s="2595"/>
      <c r="AV1093" s="860"/>
      <c r="AW1093" s="4559" t="s">
        <v>2466</v>
      </c>
      <c r="AX1093" s="4559" t="s">
        <v>2455</v>
      </c>
      <c r="AY1093" s="4559"/>
      <c r="CO1093" s="237"/>
    </row>
    <row r="1094" spans="1:93">
      <c r="A1094" s="5683"/>
      <c r="B1094" s="4561"/>
      <c r="C1094" s="5674"/>
      <c r="D1094" s="3811"/>
      <c r="E1094" s="5120"/>
      <c r="F1094" s="5120"/>
      <c r="G1094" s="3811"/>
      <c r="H1094" s="3811"/>
      <c r="I1094" s="3811"/>
      <c r="J1094" s="3811"/>
      <c r="K1094" s="3811"/>
      <c r="L1094" s="3811"/>
      <c r="M1094" s="3811"/>
      <c r="N1094" s="3811"/>
      <c r="O1094" s="3811"/>
      <c r="P1094" s="3811"/>
      <c r="Q1094" s="2592"/>
      <c r="R1094" s="3811"/>
      <c r="S1094" s="5120"/>
      <c r="T1094" s="5120"/>
      <c r="U1094" s="5120"/>
      <c r="V1094" s="5120"/>
      <c r="W1094" s="5120"/>
      <c r="X1094" s="5120"/>
      <c r="Y1094" s="5120"/>
      <c r="Z1094" s="5120"/>
      <c r="AA1094" s="5120"/>
      <c r="AB1094" s="5120"/>
      <c r="AC1094" s="5120"/>
      <c r="AD1094" s="3326" t="s">
        <v>2035</v>
      </c>
      <c r="AE1094" s="3093"/>
      <c r="AF1094" s="2599" t="s">
        <v>857</v>
      </c>
      <c r="AG1094" s="2599"/>
      <c r="AH1094" s="3256">
        <v>3989</v>
      </c>
      <c r="AI1094" s="2595" t="s">
        <v>2137</v>
      </c>
      <c r="AJ1094" s="2599" t="s">
        <v>874</v>
      </c>
      <c r="AK1094" s="3256" t="s">
        <v>2142</v>
      </c>
      <c r="AL1094" s="2800" t="s">
        <v>1158</v>
      </c>
      <c r="AM1094" s="2807" t="s">
        <v>341</v>
      </c>
      <c r="AN1094" s="2595" t="s">
        <v>858</v>
      </c>
      <c r="AO1094" s="2595">
        <v>4</v>
      </c>
      <c r="AP1094" s="2595" t="s">
        <v>859</v>
      </c>
      <c r="AQ1094" s="2595">
        <v>4</v>
      </c>
      <c r="AR1094" s="2595">
        <v>6</v>
      </c>
      <c r="AS1094" s="2595" t="s">
        <v>875</v>
      </c>
      <c r="AT1094" s="2595" t="s">
        <v>859</v>
      </c>
      <c r="AU1094" s="2595" t="s">
        <v>876</v>
      </c>
      <c r="AV1094" s="860" t="s">
        <v>877</v>
      </c>
      <c r="AW1094" s="4561"/>
      <c r="AX1094" s="4561"/>
      <c r="AY1094" s="4561"/>
      <c r="CO1094" s="237"/>
    </row>
    <row r="1095" spans="1:93">
      <c r="A1095" s="5683"/>
      <c r="B1095" s="4559" t="s">
        <v>2463</v>
      </c>
      <c r="C1095" s="5672" t="s">
        <v>5488</v>
      </c>
      <c r="D1095" s="4139" t="s">
        <v>5489</v>
      </c>
      <c r="E1095" s="5123" t="s">
        <v>2165</v>
      </c>
      <c r="F1095" s="4150" t="s">
        <v>5532</v>
      </c>
      <c r="G1095" s="3806" t="s">
        <v>2028</v>
      </c>
      <c r="H1095" s="3806" t="s">
        <v>2028</v>
      </c>
      <c r="I1095" s="3806" t="s">
        <v>2029</v>
      </c>
      <c r="J1095" s="3806" t="s">
        <v>2029</v>
      </c>
      <c r="K1095" s="3806">
        <v>9</v>
      </c>
      <c r="L1095" s="3806">
        <v>0</v>
      </c>
      <c r="M1095" s="3806">
        <v>31</v>
      </c>
      <c r="N1095" s="3806">
        <v>9</v>
      </c>
      <c r="O1095" s="3806">
        <v>0</v>
      </c>
      <c r="P1095" s="3806">
        <v>31</v>
      </c>
      <c r="Q1095" s="2590" t="s">
        <v>2140</v>
      </c>
      <c r="R1095" s="3806" t="s">
        <v>2272</v>
      </c>
      <c r="S1095" s="5123">
        <v>8384</v>
      </c>
      <c r="T1095" s="5123">
        <v>8384</v>
      </c>
      <c r="U1095" s="5123">
        <v>11648</v>
      </c>
      <c r="V1095" s="5123">
        <v>320</v>
      </c>
      <c r="W1095" s="5123">
        <v>320</v>
      </c>
      <c r="X1095" s="5123">
        <v>576</v>
      </c>
      <c r="Y1095" s="5123">
        <v>8</v>
      </c>
      <c r="Z1095" s="5123">
        <v>2</v>
      </c>
      <c r="AA1095" s="5123" t="s">
        <v>2032</v>
      </c>
      <c r="AB1095" s="5123" t="s">
        <v>2033</v>
      </c>
      <c r="AC1095" s="5123" t="s">
        <v>2137</v>
      </c>
      <c r="AD1095" s="3326" t="s">
        <v>2035</v>
      </c>
      <c r="AE1095" s="3093"/>
      <c r="AF1095" s="2599" t="s">
        <v>857</v>
      </c>
      <c r="AG1095" s="2599"/>
      <c r="AH1095" s="3256">
        <v>3980</v>
      </c>
      <c r="AI1095" s="2595" t="s">
        <v>2137</v>
      </c>
      <c r="AJ1095" s="2599" t="s">
        <v>854</v>
      </c>
      <c r="AK1095" s="3256" t="s">
        <v>2142</v>
      </c>
      <c r="AL1095" s="122" t="s">
        <v>166</v>
      </c>
      <c r="AM1095" s="2803" t="s">
        <v>856</v>
      </c>
      <c r="AN1095" s="2595" t="s">
        <v>858</v>
      </c>
      <c r="AO1095" s="2595">
        <v>2</v>
      </c>
      <c r="AP1095" s="2595" t="s">
        <v>859</v>
      </c>
      <c r="AQ1095" s="2595">
        <v>2</v>
      </c>
      <c r="AR1095" s="2595"/>
      <c r="AS1095" s="2595"/>
      <c r="AT1095" s="2595"/>
      <c r="AU1095" s="2595"/>
      <c r="AV1095" s="860"/>
      <c r="AW1095" s="4559" t="s">
        <v>2466</v>
      </c>
      <c r="AX1095" s="4559" t="s">
        <v>2455</v>
      </c>
      <c r="AY1095" s="4559"/>
      <c r="CO1095" s="237"/>
    </row>
    <row r="1096" spans="1:93">
      <c r="A1096" s="5683"/>
      <c r="B1096" s="4561"/>
      <c r="C1096" s="5674"/>
      <c r="D1096" s="4079"/>
      <c r="E1096" s="5120"/>
      <c r="F1096" s="4151"/>
      <c r="G1096" s="3811"/>
      <c r="H1096" s="3811"/>
      <c r="I1096" s="3811"/>
      <c r="J1096" s="3811"/>
      <c r="K1096" s="3811"/>
      <c r="L1096" s="3811"/>
      <c r="M1096" s="3811"/>
      <c r="N1096" s="3811"/>
      <c r="O1096" s="3811"/>
      <c r="P1096" s="3811"/>
      <c r="Q1096" s="2592"/>
      <c r="R1096" s="3811"/>
      <c r="S1096" s="5120"/>
      <c r="T1096" s="5120"/>
      <c r="U1096" s="5120"/>
      <c r="V1096" s="5120"/>
      <c r="W1096" s="5120"/>
      <c r="X1096" s="5120"/>
      <c r="Y1096" s="5120"/>
      <c r="Z1096" s="5120"/>
      <c r="AA1096" s="5120"/>
      <c r="AB1096" s="5120"/>
      <c r="AC1096" s="5120"/>
      <c r="AD1096" s="3326" t="s">
        <v>2035</v>
      </c>
      <c r="AE1096" s="3093"/>
      <c r="AF1096" s="2599" t="s">
        <v>857</v>
      </c>
      <c r="AG1096" s="2599"/>
      <c r="AH1096" s="3256">
        <v>3989</v>
      </c>
      <c r="AI1096" s="2595" t="s">
        <v>2137</v>
      </c>
      <c r="AJ1096" s="2599" t="s">
        <v>874</v>
      </c>
      <c r="AK1096" s="3256" t="s">
        <v>2142</v>
      </c>
      <c r="AL1096" s="2800" t="s">
        <v>1158</v>
      </c>
      <c r="AM1096" s="2807" t="s">
        <v>341</v>
      </c>
      <c r="AN1096" s="2595" t="s">
        <v>858</v>
      </c>
      <c r="AO1096" s="2595">
        <v>4</v>
      </c>
      <c r="AP1096" s="2595" t="s">
        <v>859</v>
      </c>
      <c r="AQ1096" s="2595">
        <v>4</v>
      </c>
      <c r="AR1096" s="2595">
        <v>6</v>
      </c>
      <c r="AS1096" s="2595" t="s">
        <v>875</v>
      </c>
      <c r="AT1096" s="2595" t="s">
        <v>859</v>
      </c>
      <c r="AU1096" s="2595" t="s">
        <v>876</v>
      </c>
      <c r="AV1096" s="860" t="s">
        <v>877</v>
      </c>
      <c r="AW1096" s="4561"/>
      <c r="AX1096" s="4561"/>
      <c r="AY1096" s="4561"/>
      <c r="CO1096" s="237"/>
    </row>
    <row r="1097" spans="1:93">
      <c r="A1097" s="5683"/>
      <c r="B1097" s="4559" t="s">
        <v>2463</v>
      </c>
      <c r="C1097" s="5672" t="s">
        <v>3749</v>
      </c>
      <c r="D1097" s="3806" t="s">
        <v>3157</v>
      </c>
      <c r="E1097" s="5123" t="s">
        <v>2165</v>
      </c>
      <c r="F1097" s="5123" t="s">
        <v>3106</v>
      </c>
      <c r="G1097" s="3806" t="s">
        <v>2028</v>
      </c>
      <c r="H1097" s="3806" t="s">
        <v>2028</v>
      </c>
      <c r="I1097" s="3806" t="s">
        <v>2029</v>
      </c>
      <c r="J1097" s="3806" t="s">
        <v>2029</v>
      </c>
      <c r="K1097" s="3806">
        <v>9</v>
      </c>
      <c r="L1097" s="3806">
        <v>0</v>
      </c>
      <c r="M1097" s="3806">
        <v>31</v>
      </c>
      <c r="N1097" s="3806">
        <v>9</v>
      </c>
      <c r="O1097" s="3806">
        <v>0</v>
      </c>
      <c r="P1097" s="3806">
        <v>31</v>
      </c>
      <c r="Q1097" s="1656" t="s">
        <v>2140</v>
      </c>
      <c r="R1097" s="3806" t="s">
        <v>2272</v>
      </c>
      <c r="S1097" s="5123">
        <v>8385</v>
      </c>
      <c r="T1097" s="5123">
        <v>8385</v>
      </c>
      <c r="U1097" s="5123">
        <v>12938</v>
      </c>
      <c r="V1097" s="5123">
        <v>320</v>
      </c>
      <c r="W1097" s="5123">
        <v>320</v>
      </c>
      <c r="X1097" s="5123">
        <v>896</v>
      </c>
      <c r="Y1097" s="5123">
        <v>8</v>
      </c>
      <c r="Z1097" s="5123">
        <v>2</v>
      </c>
      <c r="AA1097" s="5123" t="s">
        <v>2032</v>
      </c>
      <c r="AB1097" s="5123" t="s">
        <v>2033</v>
      </c>
      <c r="AC1097" s="5123" t="s">
        <v>2137</v>
      </c>
      <c r="AD1097" s="3326" t="s">
        <v>2035</v>
      </c>
      <c r="AE1097" s="3093"/>
      <c r="AF1097" s="1774" t="s">
        <v>857</v>
      </c>
      <c r="AG1097" s="1774"/>
      <c r="AH1097" s="3256">
        <v>3980</v>
      </c>
      <c r="AI1097" s="1751" t="s">
        <v>2137</v>
      </c>
      <c r="AJ1097" s="1774" t="s">
        <v>854</v>
      </c>
      <c r="AK1097" s="3256" t="s">
        <v>2142</v>
      </c>
      <c r="AL1097" s="2800" t="s">
        <v>1218</v>
      </c>
      <c r="AM1097" s="2796" t="s">
        <v>1219</v>
      </c>
      <c r="AN1097" s="1751" t="s">
        <v>858</v>
      </c>
      <c r="AO1097" s="1751">
        <v>2</v>
      </c>
      <c r="AP1097" s="1751" t="s">
        <v>859</v>
      </c>
      <c r="AQ1097" s="1751">
        <v>2</v>
      </c>
      <c r="AR1097" s="1751"/>
      <c r="AS1097" s="1751"/>
      <c r="AT1097" s="1751"/>
      <c r="AU1097" s="1751"/>
      <c r="AV1097" s="860"/>
      <c r="AW1097" s="4559" t="s">
        <v>2466</v>
      </c>
      <c r="AX1097" s="4559" t="s">
        <v>2455</v>
      </c>
      <c r="AY1097" s="4559"/>
      <c r="CO1097" s="237"/>
    </row>
    <row r="1098" spans="1:93">
      <c r="A1098" s="5683"/>
      <c r="B1098" s="4561"/>
      <c r="C1098" s="5674"/>
      <c r="D1098" s="3811"/>
      <c r="E1098" s="5120"/>
      <c r="F1098" s="5120"/>
      <c r="G1098" s="3811"/>
      <c r="H1098" s="3811"/>
      <c r="I1098" s="3811"/>
      <c r="J1098" s="3811"/>
      <c r="K1098" s="3811"/>
      <c r="L1098" s="3811"/>
      <c r="M1098" s="3811"/>
      <c r="N1098" s="3811"/>
      <c r="O1098" s="3811"/>
      <c r="P1098" s="3811"/>
      <c r="Q1098" s="1658"/>
      <c r="R1098" s="3811"/>
      <c r="S1098" s="5120"/>
      <c r="T1098" s="5120"/>
      <c r="U1098" s="5120"/>
      <c r="V1098" s="5120"/>
      <c r="W1098" s="5120"/>
      <c r="X1098" s="5120"/>
      <c r="Y1098" s="5120"/>
      <c r="Z1098" s="5120"/>
      <c r="AA1098" s="5120"/>
      <c r="AB1098" s="5120"/>
      <c r="AC1098" s="5120"/>
      <c r="AD1098" s="3326" t="s">
        <v>2035</v>
      </c>
      <c r="AE1098" s="3086"/>
      <c r="AF1098" s="1752" t="s">
        <v>857</v>
      </c>
      <c r="AG1098" s="1752"/>
      <c r="AH1098" s="3236">
        <v>3989</v>
      </c>
      <c r="AI1098" s="1656" t="s">
        <v>2137</v>
      </c>
      <c r="AJ1098" s="1752" t="s">
        <v>874</v>
      </c>
      <c r="AK1098" s="3256" t="s">
        <v>2142</v>
      </c>
      <c r="AL1098" s="2800" t="s">
        <v>1158</v>
      </c>
      <c r="AM1098" s="2799" t="s">
        <v>341</v>
      </c>
      <c r="AN1098" s="1656" t="s">
        <v>858</v>
      </c>
      <c r="AO1098" s="1751">
        <v>4</v>
      </c>
      <c r="AP1098" s="1751" t="s">
        <v>859</v>
      </c>
      <c r="AQ1098" s="1751">
        <v>4</v>
      </c>
      <c r="AR1098" s="1751">
        <v>6</v>
      </c>
      <c r="AS1098" s="1656" t="s">
        <v>875</v>
      </c>
      <c r="AT1098" s="1656" t="s">
        <v>859</v>
      </c>
      <c r="AU1098" s="1656" t="s">
        <v>876</v>
      </c>
      <c r="AV1098" s="2990" t="s">
        <v>877</v>
      </c>
      <c r="AW1098" s="4561"/>
      <c r="AX1098" s="4561"/>
      <c r="AY1098" s="4561"/>
      <c r="CO1098" s="237"/>
    </row>
    <row r="1099" spans="1:93">
      <c r="A1099" s="5683"/>
      <c r="B1099" s="4559" t="s">
        <v>2463</v>
      </c>
      <c r="C1099" s="5672" t="s">
        <v>3750</v>
      </c>
      <c r="D1099" s="3806" t="s">
        <v>3163</v>
      </c>
      <c r="E1099" s="5123" t="s">
        <v>2165</v>
      </c>
      <c r="F1099" s="5123" t="s">
        <v>3107</v>
      </c>
      <c r="G1099" s="3806" t="s">
        <v>2028</v>
      </c>
      <c r="H1099" s="3806" t="s">
        <v>2028</v>
      </c>
      <c r="I1099" s="3806" t="s">
        <v>2029</v>
      </c>
      <c r="J1099" s="3806" t="s">
        <v>2029</v>
      </c>
      <c r="K1099" s="3806">
        <v>9</v>
      </c>
      <c r="L1099" s="3806">
        <v>0</v>
      </c>
      <c r="M1099" s="3806">
        <v>31</v>
      </c>
      <c r="N1099" s="3806">
        <v>9</v>
      </c>
      <c r="O1099" s="3806">
        <v>0</v>
      </c>
      <c r="P1099" s="3806">
        <v>31</v>
      </c>
      <c r="Q1099" s="1656" t="s">
        <v>2140</v>
      </c>
      <c r="R1099" s="3806" t="s">
        <v>2272</v>
      </c>
      <c r="S1099" s="5123">
        <v>12939</v>
      </c>
      <c r="T1099" s="5123">
        <v>12939</v>
      </c>
      <c r="U1099" s="5123">
        <v>20318</v>
      </c>
      <c r="V1099" s="5123">
        <v>448</v>
      </c>
      <c r="W1099" s="5123">
        <v>448</v>
      </c>
      <c r="X1099" s="5123">
        <v>1046</v>
      </c>
      <c r="Y1099" s="5123">
        <v>8</v>
      </c>
      <c r="Z1099" s="5123">
        <v>2</v>
      </c>
      <c r="AA1099" s="5123" t="s">
        <v>2032</v>
      </c>
      <c r="AB1099" s="5123" t="s">
        <v>2033</v>
      </c>
      <c r="AC1099" s="5123" t="s">
        <v>2137</v>
      </c>
      <c r="AD1099" s="3326" t="s">
        <v>2035</v>
      </c>
      <c r="AE1099" s="3093"/>
      <c r="AF1099" s="1774" t="s">
        <v>857</v>
      </c>
      <c r="AG1099" s="1774"/>
      <c r="AH1099" s="3256">
        <v>3980</v>
      </c>
      <c r="AI1099" s="1751" t="s">
        <v>2137</v>
      </c>
      <c r="AJ1099" s="1774" t="s">
        <v>854</v>
      </c>
      <c r="AK1099" s="3256" t="s">
        <v>2142</v>
      </c>
      <c r="AL1099" s="2807" t="s">
        <v>1135</v>
      </c>
      <c r="AM1099" s="2803" t="s">
        <v>1134</v>
      </c>
      <c r="AN1099" s="1751" t="s">
        <v>858</v>
      </c>
      <c r="AO1099" s="1751">
        <v>2</v>
      </c>
      <c r="AP1099" s="1751" t="s">
        <v>859</v>
      </c>
      <c r="AQ1099" s="1751">
        <v>2</v>
      </c>
      <c r="AR1099" s="1751"/>
      <c r="AS1099" s="1751"/>
      <c r="AT1099" s="1751"/>
      <c r="AU1099" s="1751"/>
      <c r="AV1099" s="860"/>
      <c r="AW1099" s="4559" t="s">
        <v>2468</v>
      </c>
      <c r="AX1099" s="4559" t="s">
        <v>2455</v>
      </c>
      <c r="AY1099" s="4559"/>
      <c r="CO1099" s="237"/>
    </row>
    <row r="1100" spans="1:93">
      <c r="A1100" s="5684"/>
      <c r="B1100" s="4561"/>
      <c r="C1100" s="5674"/>
      <c r="D1100" s="3811"/>
      <c r="E1100" s="5120"/>
      <c r="F1100" s="5120"/>
      <c r="G1100" s="3811"/>
      <c r="H1100" s="3811"/>
      <c r="I1100" s="3811"/>
      <c r="J1100" s="3811"/>
      <c r="K1100" s="3811"/>
      <c r="L1100" s="3811"/>
      <c r="M1100" s="3811"/>
      <c r="N1100" s="3811"/>
      <c r="O1100" s="3811"/>
      <c r="P1100" s="3811"/>
      <c r="Q1100" s="1658"/>
      <c r="R1100" s="3811"/>
      <c r="S1100" s="5120"/>
      <c r="T1100" s="5120"/>
      <c r="U1100" s="5120"/>
      <c r="V1100" s="5120"/>
      <c r="W1100" s="5120"/>
      <c r="X1100" s="5120"/>
      <c r="Y1100" s="5120"/>
      <c r="Z1100" s="5120"/>
      <c r="AA1100" s="5120"/>
      <c r="AB1100" s="5120"/>
      <c r="AC1100" s="5120"/>
      <c r="AD1100" s="3326" t="s">
        <v>2035</v>
      </c>
      <c r="AE1100" s="3086"/>
      <c r="AF1100" s="1752" t="s">
        <v>857</v>
      </c>
      <c r="AG1100" s="1752"/>
      <c r="AH1100" s="3236">
        <v>3989</v>
      </c>
      <c r="AI1100" s="1656" t="s">
        <v>2137</v>
      </c>
      <c r="AJ1100" s="1752" t="s">
        <v>874</v>
      </c>
      <c r="AK1100" s="3256" t="s">
        <v>2142</v>
      </c>
      <c r="AL1100" s="2800" t="s">
        <v>1158</v>
      </c>
      <c r="AM1100" s="2799" t="s">
        <v>341</v>
      </c>
      <c r="AN1100" s="1656" t="s">
        <v>858</v>
      </c>
      <c r="AO1100" s="1751">
        <v>4</v>
      </c>
      <c r="AP1100" s="1751" t="s">
        <v>859</v>
      </c>
      <c r="AQ1100" s="1751">
        <v>4</v>
      </c>
      <c r="AR1100" s="1751">
        <v>6</v>
      </c>
      <c r="AS1100" s="1656" t="s">
        <v>875</v>
      </c>
      <c r="AT1100" s="1656" t="s">
        <v>859</v>
      </c>
      <c r="AU1100" s="1656" t="s">
        <v>876</v>
      </c>
      <c r="AV1100" s="2990" t="s">
        <v>877</v>
      </c>
      <c r="AW1100" s="4561"/>
      <c r="AX1100" s="4561"/>
      <c r="AY1100" s="4561"/>
      <c r="CO1100" s="237"/>
    </row>
    <row r="1101" spans="1:93" ht="18.75" customHeight="1">
      <c r="A1101" s="5663" t="s">
        <v>5763</v>
      </c>
      <c r="B1101" s="4559" t="s">
        <v>2463</v>
      </c>
      <c r="C1101" s="5672" t="s">
        <v>5747</v>
      </c>
      <c r="D1101" s="4139" t="s">
        <v>5707</v>
      </c>
      <c r="E1101" s="4150" t="s">
        <v>2165</v>
      </c>
      <c r="F1101" s="4150" t="s">
        <v>5764</v>
      </c>
      <c r="G1101" s="3806" t="s">
        <v>2028</v>
      </c>
      <c r="H1101" s="3806" t="s">
        <v>2028</v>
      </c>
      <c r="I1101" s="3806" t="s">
        <v>2029</v>
      </c>
      <c r="J1101" s="3806" t="s">
        <v>2029</v>
      </c>
      <c r="K1101" s="3806">
        <v>9</v>
      </c>
      <c r="L1101" s="3806">
        <v>0</v>
      </c>
      <c r="M1101" s="3806">
        <v>31</v>
      </c>
      <c r="N1101" s="3806">
        <v>9</v>
      </c>
      <c r="O1101" s="3806">
        <v>0</v>
      </c>
      <c r="P1101" s="3806">
        <v>31</v>
      </c>
      <c r="Q1101" s="2737" t="s">
        <v>2140</v>
      </c>
      <c r="R1101" s="3806" t="s">
        <v>2272</v>
      </c>
      <c r="S1101" s="5123">
        <v>10128</v>
      </c>
      <c r="T1101" s="5123">
        <v>10128</v>
      </c>
      <c r="U1101" s="5123">
        <v>11248</v>
      </c>
      <c r="V1101" s="5123">
        <v>224</v>
      </c>
      <c r="W1101" s="5123">
        <v>224</v>
      </c>
      <c r="X1101" s="5123">
        <v>576</v>
      </c>
      <c r="Y1101" s="5123">
        <v>8</v>
      </c>
      <c r="Z1101" s="5123">
        <v>2</v>
      </c>
      <c r="AA1101" s="5123" t="s">
        <v>2032</v>
      </c>
      <c r="AB1101" s="5123" t="s">
        <v>2033</v>
      </c>
      <c r="AC1101" s="5123" t="s">
        <v>2137</v>
      </c>
      <c r="AD1101" s="3326" t="s">
        <v>2035</v>
      </c>
      <c r="AE1101" s="3093"/>
      <c r="AF1101" s="2764" t="s">
        <v>857</v>
      </c>
      <c r="AG1101" s="2764"/>
      <c r="AH1101" s="3256">
        <v>3980</v>
      </c>
      <c r="AI1101" s="2760" t="s">
        <v>2137</v>
      </c>
      <c r="AJ1101" s="2764" t="s">
        <v>854</v>
      </c>
      <c r="AK1101" s="3256" t="s">
        <v>2142</v>
      </c>
      <c r="AL1101" s="2797" t="s">
        <v>164</v>
      </c>
      <c r="AM1101" s="2803" t="s">
        <v>856</v>
      </c>
      <c r="AN1101" s="2760" t="s">
        <v>858</v>
      </c>
      <c r="AO1101" s="2760">
        <v>2</v>
      </c>
      <c r="AP1101" s="2760" t="s">
        <v>859</v>
      </c>
      <c r="AQ1101" s="2760">
        <v>2</v>
      </c>
      <c r="AR1101" s="2760"/>
      <c r="AS1101" s="2760"/>
      <c r="AT1101" s="2760"/>
      <c r="AU1101" s="2760"/>
      <c r="AV1101" s="860"/>
      <c r="AW1101" s="4559" t="s">
        <v>2466</v>
      </c>
      <c r="AX1101" s="4559" t="s">
        <v>2455</v>
      </c>
      <c r="AY1101" s="4559"/>
      <c r="CO1101" s="237"/>
    </row>
    <row r="1102" spans="1:93" ht="18.75" customHeight="1">
      <c r="A1102" s="5664"/>
      <c r="B1102" s="4561"/>
      <c r="C1102" s="5674"/>
      <c r="D1102" s="4079"/>
      <c r="E1102" s="4151"/>
      <c r="F1102" s="4151"/>
      <c r="G1102" s="3811"/>
      <c r="H1102" s="3811"/>
      <c r="I1102" s="3811"/>
      <c r="J1102" s="3811"/>
      <c r="K1102" s="3811"/>
      <c r="L1102" s="3811"/>
      <c r="M1102" s="3811"/>
      <c r="N1102" s="3811"/>
      <c r="O1102" s="3811"/>
      <c r="P1102" s="3811"/>
      <c r="Q1102" s="2739"/>
      <c r="R1102" s="3811"/>
      <c r="S1102" s="5120"/>
      <c r="T1102" s="5120"/>
      <c r="U1102" s="5120"/>
      <c r="V1102" s="5120"/>
      <c r="W1102" s="5120"/>
      <c r="X1102" s="5120"/>
      <c r="Y1102" s="5120"/>
      <c r="Z1102" s="5120"/>
      <c r="AA1102" s="5120"/>
      <c r="AB1102" s="5120"/>
      <c r="AC1102" s="5120"/>
      <c r="AD1102" s="3326" t="s">
        <v>2035</v>
      </c>
      <c r="AE1102" s="3093"/>
      <c r="AF1102" s="2764" t="s">
        <v>857</v>
      </c>
      <c r="AG1102" s="2764"/>
      <c r="AH1102" s="3256">
        <v>3989</v>
      </c>
      <c r="AI1102" s="2760" t="s">
        <v>2137</v>
      </c>
      <c r="AJ1102" s="2764" t="s">
        <v>874</v>
      </c>
      <c r="AK1102" s="3256" t="s">
        <v>2142</v>
      </c>
      <c r="AL1102" s="2800" t="s">
        <v>344</v>
      </c>
      <c r="AM1102" s="2807" t="s">
        <v>341</v>
      </c>
      <c r="AN1102" s="2760" t="s">
        <v>858</v>
      </c>
      <c r="AO1102" s="2760">
        <v>4</v>
      </c>
      <c r="AP1102" s="2760" t="s">
        <v>859</v>
      </c>
      <c r="AQ1102" s="2760">
        <v>4</v>
      </c>
      <c r="AR1102" s="2760">
        <v>6</v>
      </c>
      <c r="AS1102" s="2760" t="s">
        <v>875</v>
      </c>
      <c r="AT1102" s="2760" t="s">
        <v>859</v>
      </c>
      <c r="AU1102" s="2760" t="s">
        <v>876</v>
      </c>
      <c r="AV1102" s="860" t="s">
        <v>877</v>
      </c>
      <c r="AW1102" s="4561"/>
      <c r="AX1102" s="4561"/>
      <c r="AY1102" s="4561"/>
      <c r="CO1102" s="237"/>
    </row>
    <row r="1103" spans="1:93" ht="18.75" customHeight="1">
      <c r="A1103" s="5664"/>
      <c r="B1103" s="4559" t="s">
        <v>2463</v>
      </c>
      <c r="C1103" s="5672" t="s">
        <v>5748</v>
      </c>
      <c r="D1103" s="4139" t="s">
        <v>5712</v>
      </c>
      <c r="E1103" s="4150" t="s">
        <v>2165</v>
      </c>
      <c r="F1103" s="4150" t="s">
        <v>5765</v>
      </c>
      <c r="G1103" s="3806" t="s">
        <v>2028</v>
      </c>
      <c r="H1103" s="3806" t="s">
        <v>2028</v>
      </c>
      <c r="I1103" s="3806" t="s">
        <v>2029</v>
      </c>
      <c r="J1103" s="3806" t="s">
        <v>2029</v>
      </c>
      <c r="K1103" s="3806">
        <v>9</v>
      </c>
      <c r="L1103" s="3806">
        <v>0</v>
      </c>
      <c r="M1103" s="3806">
        <v>31</v>
      </c>
      <c r="N1103" s="3806">
        <v>9</v>
      </c>
      <c r="O1103" s="3806">
        <v>0</v>
      </c>
      <c r="P1103" s="3806">
        <v>31</v>
      </c>
      <c r="Q1103" s="2737" t="s">
        <v>2140</v>
      </c>
      <c r="R1103" s="3806" t="s">
        <v>2272</v>
      </c>
      <c r="S1103" s="5123">
        <v>10384</v>
      </c>
      <c r="T1103" s="5123">
        <v>10384</v>
      </c>
      <c r="U1103" s="5123">
        <v>12432</v>
      </c>
      <c r="V1103" s="5123">
        <v>320</v>
      </c>
      <c r="W1103" s="5123">
        <v>320</v>
      </c>
      <c r="X1103" s="5123">
        <v>576</v>
      </c>
      <c r="Y1103" s="5123">
        <v>8</v>
      </c>
      <c r="Z1103" s="5123">
        <v>2</v>
      </c>
      <c r="AA1103" s="5123" t="s">
        <v>2032</v>
      </c>
      <c r="AB1103" s="5123" t="s">
        <v>2033</v>
      </c>
      <c r="AC1103" s="5123" t="s">
        <v>2137</v>
      </c>
      <c r="AD1103" s="3326" t="s">
        <v>2035</v>
      </c>
      <c r="AE1103" s="3093"/>
      <c r="AF1103" s="2764" t="s">
        <v>857</v>
      </c>
      <c r="AG1103" s="2764"/>
      <c r="AH1103" s="3256">
        <v>3980</v>
      </c>
      <c r="AI1103" s="2760" t="s">
        <v>2137</v>
      </c>
      <c r="AJ1103" s="2764" t="s">
        <v>854</v>
      </c>
      <c r="AK1103" s="3256" t="s">
        <v>2142</v>
      </c>
      <c r="AL1103" s="2802" t="s">
        <v>165</v>
      </c>
      <c r="AM1103" s="2803" t="s">
        <v>856</v>
      </c>
      <c r="AN1103" s="2760" t="s">
        <v>858</v>
      </c>
      <c r="AO1103" s="2760">
        <v>2</v>
      </c>
      <c r="AP1103" s="2760" t="s">
        <v>859</v>
      </c>
      <c r="AQ1103" s="2760">
        <v>2</v>
      </c>
      <c r="AR1103" s="2760"/>
      <c r="AS1103" s="2760"/>
      <c r="AT1103" s="2760"/>
      <c r="AU1103" s="2760"/>
      <c r="AV1103" s="860"/>
      <c r="AW1103" s="4559" t="s">
        <v>2466</v>
      </c>
      <c r="AX1103" s="4559" t="s">
        <v>2455</v>
      </c>
      <c r="AY1103" s="4559"/>
      <c r="CO1103" s="237"/>
    </row>
    <row r="1104" spans="1:93" ht="18.75" customHeight="1">
      <c r="A1104" s="5664"/>
      <c r="B1104" s="4561"/>
      <c r="C1104" s="5674"/>
      <c r="D1104" s="4079"/>
      <c r="E1104" s="4151"/>
      <c r="F1104" s="4151"/>
      <c r="G1104" s="3811"/>
      <c r="H1104" s="3811"/>
      <c r="I1104" s="3811"/>
      <c r="J1104" s="3811"/>
      <c r="K1104" s="3811"/>
      <c r="L1104" s="3811"/>
      <c r="M1104" s="3811"/>
      <c r="N1104" s="3811"/>
      <c r="O1104" s="3811"/>
      <c r="P1104" s="3811"/>
      <c r="Q1104" s="2739"/>
      <c r="R1104" s="3811"/>
      <c r="S1104" s="5120"/>
      <c r="T1104" s="5120"/>
      <c r="U1104" s="5120"/>
      <c r="V1104" s="5120"/>
      <c r="W1104" s="5120"/>
      <c r="X1104" s="5120"/>
      <c r="Y1104" s="5120"/>
      <c r="Z1104" s="5120"/>
      <c r="AA1104" s="5120"/>
      <c r="AB1104" s="5120"/>
      <c r="AC1104" s="5120"/>
      <c r="AD1104" s="3326" t="s">
        <v>2035</v>
      </c>
      <c r="AE1104" s="3093"/>
      <c r="AF1104" s="2764" t="s">
        <v>857</v>
      </c>
      <c r="AG1104" s="2764"/>
      <c r="AH1104" s="3256">
        <v>3989</v>
      </c>
      <c r="AI1104" s="2760" t="s">
        <v>2137</v>
      </c>
      <c r="AJ1104" s="2764" t="s">
        <v>874</v>
      </c>
      <c r="AK1104" s="3256" t="s">
        <v>2142</v>
      </c>
      <c r="AL1104" s="2800" t="s">
        <v>344</v>
      </c>
      <c r="AM1104" s="2807" t="s">
        <v>341</v>
      </c>
      <c r="AN1104" s="2760" t="s">
        <v>858</v>
      </c>
      <c r="AO1104" s="2760">
        <v>4</v>
      </c>
      <c r="AP1104" s="2760" t="s">
        <v>859</v>
      </c>
      <c r="AQ1104" s="2760">
        <v>4</v>
      </c>
      <c r="AR1104" s="2760">
        <v>6</v>
      </c>
      <c r="AS1104" s="2760" t="s">
        <v>875</v>
      </c>
      <c r="AT1104" s="2760" t="s">
        <v>859</v>
      </c>
      <c r="AU1104" s="2760" t="s">
        <v>876</v>
      </c>
      <c r="AV1104" s="860" t="s">
        <v>877</v>
      </c>
      <c r="AW1104" s="4561"/>
      <c r="AX1104" s="4561"/>
      <c r="AY1104" s="4561"/>
      <c r="CO1104" s="237"/>
    </row>
    <row r="1105" spans="1:93" ht="18.75" customHeight="1">
      <c r="A1105" s="5664"/>
      <c r="B1105" s="4559" t="s">
        <v>2463</v>
      </c>
      <c r="C1105" s="5672" t="s">
        <v>5749</v>
      </c>
      <c r="D1105" s="4139" t="s">
        <v>5714</v>
      </c>
      <c r="E1105" s="4150" t="s">
        <v>2165</v>
      </c>
      <c r="F1105" s="4150" t="s">
        <v>5766</v>
      </c>
      <c r="G1105" s="3806" t="s">
        <v>2028</v>
      </c>
      <c r="H1105" s="3806" t="s">
        <v>2028</v>
      </c>
      <c r="I1105" s="3806" t="s">
        <v>2029</v>
      </c>
      <c r="J1105" s="3806" t="s">
        <v>2029</v>
      </c>
      <c r="K1105" s="3806">
        <v>9</v>
      </c>
      <c r="L1105" s="3806">
        <v>0</v>
      </c>
      <c r="M1105" s="3806">
        <v>31</v>
      </c>
      <c r="N1105" s="3806">
        <v>9</v>
      </c>
      <c r="O1105" s="3806">
        <v>0</v>
      </c>
      <c r="P1105" s="3806">
        <v>31</v>
      </c>
      <c r="Q1105" s="2737" t="s">
        <v>2140</v>
      </c>
      <c r="R1105" s="3806" t="s">
        <v>2272</v>
      </c>
      <c r="S1105" s="5123">
        <v>10384</v>
      </c>
      <c r="T1105" s="5123">
        <v>10384</v>
      </c>
      <c r="U1105" s="5123">
        <v>13648</v>
      </c>
      <c r="V1105" s="5123">
        <v>320</v>
      </c>
      <c r="W1105" s="5123">
        <v>320</v>
      </c>
      <c r="X1105" s="5123">
        <v>576</v>
      </c>
      <c r="Y1105" s="5123">
        <v>8</v>
      </c>
      <c r="Z1105" s="5123">
        <v>2</v>
      </c>
      <c r="AA1105" s="5123" t="s">
        <v>2032</v>
      </c>
      <c r="AB1105" s="5123" t="s">
        <v>2033</v>
      </c>
      <c r="AC1105" s="5123" t="s">
        <v>2137</v>
      </c>
      <c r="AD1105" s="3326" t="s">
        <v>2035</v>
      </c>
      <c r="AE1105" s="3093"/>
      <c r="AF1105" s="2764" t="s">
        <v>857</v>
      </c>
      <c r="AG1105" s="2764"/>
      <c r="AH1105" s="3256">
        <v>3980</v>
      </c>
      <c r="AI1105" s="2760" t="s">
        <v>2137</v>
      </c>
      <c r="AJ1105" s="2764" t="s">
        <v>854</v>
      </c>
      <c r="AK1105" s="3256" t="s">
        <v>2142</v>
      </c>
      <c r="AL1105" s="2804" t="s">
        <v>166</v>
      </c>
      <c r="AM1105" s="2803" t="s">
        <v>856</v>
      </c>
      <c r="AN1105" s="2760" t="s">
        <v>858</v>
      </c>
      <c r="AO1105" s="2760">
        <v>2</v>
      </c>
      <c r="AP1105" s="2760" t="s">
        <v>859</v>
      </c>
      <c r="AQ1105" s="2760">
        <v>2</v>
      </c>
      <c r="AR1105" s="2760"/>
      <c r="AS1105" s="2760"/>
      <c r="AT1105" s="2760"/>
      <c r="AU1105" s="2760"/>
      <c r="AV1105" s="860"/>
      <c r="AW1105" s="4559" t="s">
        <v>2466</v>
      </c>
      <c r="AX1105" s="4559" t="s">
        <v>2455</v>
      </c>
      <c r="AY1105" s="4559"/>
      <c r="CO1105" s="237"/>
    </row>
    <row r="1106" spans="1:93" ht="18.75" customHeight="1">
      <c r="A1106" s="5664"/>
      <c r="B1106" s="4561"/>
      <c r="C1106" s="5674"/>
      <c r="D1106" s="4079"/>
      <c r="E1106" s="4151"/>
      <c r="F1106" s="4151"/>
      <c r="G1106" s="3811"/>
      <c r="H1106" s="3811"/>
      <c r="I1106" s="3811"/>
      <c r="J1106" s="3811"/>
      <c r="K1106" s="3811"/>
      <c r="L1106" s="3811"/>
      <c r="M1106" s="3811"/>
      <c r="N1106" s="3811"/>
      <c r="O1106" s="3811"/>
      <c r="P1106" s="3811"/>
      <c r="Q1106" s="2739"/>
      <c r="R1106" s="3811"/>
      <c r="S1106" s="5120"/>
      <c r="T1106" s="5120"/>
      <c r="U1106" s="5120"/>
      <c r="V1106" s="5120"/>
      <c r="W1106" s="5120"/>
      <c r="X1106" s="5120"/>
      <c r="Y1106" s="5120"/>
      <c r="Z1106" s="5120"/>
      <c r="AA1106" s="5120"/>
      <c r="AB1106" s="5120"/>
      <c r="AC1106" s="5120"/>
      <c r="AD1106" s="3326" t="s">
        <v>2035</v>
      </c>
      <c r="AE1106" s="3093"/>
      <c r="AF1106" s="2764" t="s">
        <v>857</v>
      </c>
      <c r="AG1106" s="2764"/>
      <c r="AH1106" s="3256">
        <v>3989</v>
      </c>
      <c r="AI1106" s="2760" t="s">
        <v>2137</v>
      </c>
      <c r="AJ1106" s="2764" t="s">
        <v>874</v>
      </c>
      <c r="AK1106" s="3256" t="s">
        <v>2142</v>
      </c>
      <c r="AL1106" s="2800" t="s">
        <v>344</v>
      </c>
      <c r="AM1106" s="2807" t="s">
        <v>341</v>
      </c>
      <c r="AN1106" s="2760" t="s">
        <v>858</v>
      </c>
      <c r="AO1106" s="2760">
        <v>4</v>
      </c>
      <c r="AP1106" s="2760" t="s">
        <v>859</v>
      </c>
      <c r="AQ1106" s="2760">
        <v>4</v>
      </c>
      <c r="AR1106" s="2760">
        <v>6</v>
      </c>
      <c r="AS1106" s="2760" t="s">
        <v>875</v>
      </c>
      <c r="AT1106" s="2760" t="s">
        <v>859</v>
      </c>
      <c r="AU1106" s="2760" t="s">
        <v>876</v>
      </c>
      <c r="AV1106" s="860" t="s">
        <v>877</v>
      </c>
      <c r="AW1106" s="4561"/>
      <c r="AX1106" s="4561"/>
      <c r="AY1106" s="4561"/>
      <c r="CO1106" s="237"/>
    </row>
    <row r="1107" spans="1:93" ht="18.75" customHeight="1">
      <c r="A1107" s="5664"/>
      <c r="B1107" s="4559" t="s">
        <v>2463</v>
      </c>
      <c r="C1107" s="5672" t="s">
        <v>3782</v>
      </c>
      <c r="D1107" s="4139" t="s">
        <v>5715</v>
      </c>
      <c r="E1107" s="4150" t="s">
        <v>2165</v>
      </c>
      <c r="F1107" s="4150" t="s">
        <v>5767</v>
      </c>
      <c r="G1107" s="3806" t="s">
        <v>2028</v>
      </c>
      <c r="H1107" s="3806" t="s">
        <v>2028</v>
      </c>
      <c r="I1107" s="3806" t="s">
        <v>2029</v>
      </c>
      <c r="J1107" s="3806" t="s">
        <v>2029</v>
      </c>
      <c r="K1107" s="3806">
        <v>9</v>
      </c>
      <c r="L1107" s="3806">
        <v>0</v>
      </c>
      <c r="M1107" s="3806">
        <v>31</v>
      </c>
      <c r="N1107" s="3806">
        <v>9</v>
      </c>
      <c r="O1107" s="3806">
        <v>0</v>
      </c>
      <c r="P1107" s="3806">
        <v>31</v>
      </c>
      <c r="Q1107" s="2737" t="s">
        <v>2140</v>
      </c>
      <c r="R1107" s="3806" t="s">
        <v>2272</v>
      </c>
      <c r="S1107" s="5123">
        <v>10384</v>
      </c>
      <c r="T1107" s="5123">
        <v>10384</v>
      </c>
      <c r="U1107" s="5123">
        <v>14938</v>
      </c>
      <c r="V1107" s="5123">
        <v>320</v>
      </c>
      <c r="W1107" s="5123">
        <v>320</v>
      </c>
      <c r="X1107" s="5123">
        <v>896</v>
      </c>
      <c r="Y1107" s="5123">
        <v>8</v>
      </c>
      <c r="Z1107" s="5123">
        <v>2</v>
      </c>
      <c r="AA1107" s="5123" t="s">
        <v>2032</v>
      </c>
      <c r="AB1107" s="5123" t="s">
        <v>2033</v>
      </c>
      <c r="AC1107" s="5123" t="s">
        <v>2137</v>
      </c>
      <c r="AD1107" s="3326" t="s">
        <v>2035</v>
      </c>
      <c r="AE1107" s="3093"/>
      <c r="AF1107" s="2764" t="s">
        <v>857</v>
      </c>
      <c r="AG1107" s="2764"/>
      <c r="AH1107" s="3256">
        <v>3980</v>
      </c>
      <c r="AI1107" s="2760" t="s">
        <v>2137</v>
      </c>
      <c r="AJ1107" s="2764" t="s">
        <v>854</v>
      </c>
      <c r="AK1107" s="3256" t="s">
        <v>2142</v>
      </c>
      <c r="AL1107" s="2797" t="s">
        <v>1218</v>
      </c>
      <c r="AM1107" s="2794" t="s">
        <v>1219</v>
      </c>
      <c r="AN1107" s="2760" t="s">
        <v>858</v>
      </c>
      <c r="AO1107" s="2760">
        <v>2</v>
      </c>
      <c r="AP1107" s="2760" t="s">
        <v>859</v>
      </c>
      <c r="AQ1107" s="2760">
        <v>2</v>
      </c>
      <c r="AR1107" s="2760"/>
      <c r="AS1107" s="2760"/>
      <c r="AT1107" s="2760"/>
      <c r="AU1107" s="2760"/>
      <c r="AV1107" s="860"/>
      <c r="AW1107" s="4559" t="s">
        <v>2466</v>
      </c>
      <c r="AX1107" s="4559" t="s">
        <v>2455</v>
      </c>
      <c r="AY1107" s="4559"/>
      <c r="CO1107" s="237"/>
    </row>
    <row r="1108" spans="1:93" ht="18.75" customHeight="1">
      <c r="A1108" s="5665"/>
      <c r="B1108" s="4561"/>
      <c r="C1108" s="5674"/>
      <c r="D1108" s="4079"/>
      <c r="E1108" s="4151"/>
      <c r="F1108" s="4151"/>
      <c r="G1108" s="3811"/>
      <c r="H1108" s="3811"/>
      <c r="I1108" s="3811"/>
      <c r="J1108" s="3811"/>
      <c r="K1108" s="3811"/>
      <c r="L1108" s="3811"/>
      <c r="M1108" s="3811"/>
      <c r="N1108" s="3811"/>
      <c r="O1108" s="3811"/>
      <c r="P1108" s="3811"/>
      <c r="Q1108" s="2739"/>
      <c r="R1108" s="3811"/>
      <c r="S1108" s="5120"/>
      <c r="T1108" s="5120"/>
      <c r="U1108" s="5120"/>
      <c r="V1108" s="5120"/>
      <c r="W1108" s="5120"/>
      <c r="X1108" s="5120"/>
      <c r="Y1108" s="5120"/>
      <c r="Z1108" s="5120"/>
      <c r="AA1108" s="5120"/>
      <c r="AB1108" s="5120"/>
      <c r="AC1108" s="5120"/>
      <c r="AD1108" s="3326" t="s">
        <v>2035</v>
      </c>
      <c r="AE1108" s="3093"/>
      <c r="AF1108" s="2764" t="s">
        <v>857</v>
      </c>
      <c r="AG1108" s="2764"/>
      <c r="AH1108" s="3256">
        <v>3989</v>
      </c>
      <c r="AI1108" s="2760" t="s">
        <v>2137</v>
      </c>
      <c r="AJ1108" s="2764" t="s">
        <v>874</v>
      </c>
      <c r="AK1108" s="3256" t="s">
        <v>2142</v>
      </c>
      <c r="AL1108" s="2800" t="s">
        <v>344</v>
      </c>
      <c r="AM1108" s="2807" t="s">
        <v>341</v>
      </c>
      <c r="AN1108" s="2760" t="s">
        <v>858</v>
      </c>
      <c r="AO1108" s="2760">
        <v>4</v>
      </c>
      <c r="AP1108" s="2760" t="s">
        <v>859</v>
      </c>
      <c r="AQ1108" s="2760">
        <v>4</v>
      </c>
      <c r="AR1108" s="2760">
        <v>6</v>
      </c>
      <c r="AS1108" s="2760" t="s">
        <v>875</v>
      </c>
      <c r="AT1108" s="2760" t="s">
        <v>859</v>
      </c>
      <c r="AU1108" s="2760" t="s">
        <v>876</v>
      </c>
      <c r="AV1108" s="860" t="s">
        <v>877</v>
      </c>
      <c r="AW1108" s="4561"/>
      <c r="AX1108" s="4561"/>
      <c r="AY1108" s="4561"/>
      <c r="CO1108" s="237"/>
    </row>
    <row r="1109" spans="1:93">
      <c r="A1109" s="5693" t="s">
        <v>3525</v>
      </c>
      <c r="B1109" s="825" t="s">
        <v>2463</v>
      </c>
      <c r="C1109" s="861" t="s">
        <v>3751</v>
      </c>
      <c r="D1109" s="2653" t="s">
        <v>2805</v>
      </c>
      <c r="E1109" s="555" t="s">
        <v>2138</v>
      </c>
      <c r="F1109" s="555" t="s">
        <v>2287</v>
      </c>
      <c r="G1109" s="550" t="s">
        <v>2028</v>
      </c>
      <c r="H1109" s="550" t="s">
        <v>2028</v>
      </c>
      <c r="I1109" s="550" t="s">
        <v>2029</v>
      </c>
      <c r="J1109" s="550" t="s">
        <v>2029</v>
      </c>
      <c r="K1109" s="550">
        <v>6</v>
      </c>
      <c r="L1109" s="550">
        <v>0</v>
      </c>
      <c r="M1109" s="550">
        <v>12</v>
      </c>
      <c r="N1109" s="550">
        <v>6</v>
      </c>
      <c r="O1109" s="550">
        <v>0</v>
      </c>
      <c r="P1109" s="550">
        <v>12</v>
      </c>
      <c r="Q1109" s="545" t="s">
        <v>2140</v>
      </c>
      <c r="R1109" s="545" t="s">
        <v>2272</v>
      </c>
      <c r="S1109" s="2807">
        <v>385</v>
      </c>
      <c r="T1109" s="2807">
        <v>385</v>
      </c>
      <c r="U1109" s="2807">
        <v>512</v>
      </c>
      <c r="V1109" s="2807">
        <v>256</v>
      </c>
      <c r="W1109" s="2807">
        <v>256</v>
      </c>
      <c r="X1109" s="2807">
        <v>384</v>
      </c>
      <c r="Y1109" s="1774">
        <v>1</v>
      </c>
      <c r="Z1109" s="1774">
        <v>1</v>
      </c>
      <c r="AA1109" s="1774" t="s">
        <v>2136</v>
      </c>
      <c r="AB1109" s="1774" t="s">
        <v>2136</v>
      </c>
      <c r="AC1109" s="1774" t="s">
        <v>2137</v>
      </c>
      <c r="AD1109" s="3326" t="s">
        <v>2035</v>
      </c>
      <c r="AE1109" s="3093"/>
      <c r="AF1109" s="1774" t="s">
        <v>857</v>
      </c>
      <c r="AG1109" s="1774"/>
      <c r="AH1109" s="3256">
        <v>3993</v>
      </c>
      <c r="AI1109" s="1751" t="s">
        <v>2137</v>
      </c>
      <c r="AJ1109" s="1774" t="s">
        <v>868</v>
      </c>
      <c r="AK1109" s="3256" t="s">
        <v>2142</v>
      </c>
      <c r="AL1109" s="2807" t="s">
        <v>869</v>
      </c>
      <c r="AM1109" s="2807" t="s">
        <v>869</v>
      </c>
      <c r="AN1109" s="1751" t="s">
        <v>858</v>
      </c>
      <c r="AO1109" s="1751">
        <v>4</v>
      </c>
      <c r="AP1109" s="1751" t="s">
        <v>859</v>
      </c>
      <c r="AQ1109" s="1751">
        <v>4</v>
      </c>
      <c r="AR1109" s="1751"/>
      <c r="AS1109" s="1751"/>
      <c r="AT1109" s="1751"/>
      <c r="AU1109" s="1751"/>
      <c r="AV1109" s="860"/>
      <c r="AW1109" s="825" t="s">
        <v>2451</v>
      </c>
      <c r="AX1109" s="825" t="s">
        <v>2455</v>
      </c>
      <c r="AY1109" s="825"/>
      <c r="CO1109" s="237"/>
    </row>
    <row r="1110" spans="1:93">
      <c r="A1110" s="5684"/>
      <c r="B1110" s="825" t="s">
        <v>2463</v>
      </c>
      <c r="C1110" s="861" t="s">
        <v>3752</v>
      </c>
      <c r="D1110" s="2653" t="s">
        <v>2806</v>
      </c>
      <c r="E1110" s="555" t="s">
        <v>2138</v>
      </c>
      <c r="F1110" s="555" t="s">
        <v>2288</v>
      </c>
      <c r="G1110" s="550" t="s">
        <v>2028</v>
      </c>
      <c r="H1110" s="550" t="s">
        <v>2028</v>
      </c>
      <c r="I1110" s="550" t="s">
        <v>2029</v>
      </c>
      <c r="J1110" s="550" t="s">
        <v>2029</v>
      </c>
      <c r="K1110" s="550">
        <v>6</v>
      </c>
      <c r="L1110" s="550">
        <v>0</v>
      </c>
      <c r="M1110" s="550">
        <v>12</v>
      </c>
      <c r="N1110" s="550">
        <v>6</v>
      </c>
      <c r="O1110" s="550">
        <v>0</v>
      </c>
      <c r="P1110" s="550">
        <v>12</v>
      </c>
      <c r="Q1110" s="545" t="s">
        <v>2140</v>
      </c>
      <c r="R1110" s="545" t="s">
        <v>2272</v>
      </c>
      <c r="S1110" s="2807">
        <v>512</v>
      </c>
      <c r="T1110" s="2807">
        <v>512</v>
      </c>
      <c r="U1110" s="2807">
        <v>640</v>
      </c>
      <c r="V1110" s="2807">
        <v>512</v>
      </c>
      <c r="W1110" s="2807">
        <v>512</v>
      </c>
      <c r="X1110" s="2807">
        <v>640</v>
      </c>
      <c r="Y1110" s="1774">
        <v>1</v>
      </c>
      <c r="Z1110" s="1774">
        <v>1</v>
      </c>
      <c r="AA1110" s="1774" t="s">
        <v>2136</v>
      </c>
      <c r="AB1110" s="1774" t="s">
        <v>2136</v>
      </c>
      <c r="AC1110" s="1774" t="s">
        <v>2137</v>
      </c>
      <c r="AD1110" s="3326" t="s">
        <v>2035</v>
      </c>
      <c r="AE1110" s="3093"/>
      <c r="AF1110" s="1774" t="s">
        <v>857</v>
      </c>
      <c r="AG1110" s="1774"/>
      <c r="AH1110" s="3256">
        <v>3993</v>
      </c>
      <c r="AI1110" s="1751" t="s">
        <v>2137</v>
      </c>
      <c r="AJ1110" s="1774" t="s">
        <v>868</v>
      </c>
      <c r="AK1110" s="3256" t="s">
        <v>2142</v>
      </c>
      <c r="AL1110" s="2807" t="s">
        <v>340</v>
      </c>
      <c r="AM1110" s="2807" t="s">
        <v>340</v>
      </c>
      <c r="AN1110" s="1751" t="s">
        <v>858</v>
      </c>
      <c r="AO1110" s="1751">
        <v>10</v>
      </c>
      <c r="AP1110" s="1751" t="s">
        <v>859</v>
      </c>
      <c r="AQ1110" s="1751">
        <v>8</v>
      </c>
      <c r="AR1110" s="1751"/>
      <c r="AS1110" s="1751"/>
      <c r="AT1110" s="1751"/>
      <c r="AU1110" s="1751"/>
      <c r="AV1110" s="860"/>
      <c r="AW1110" s="825" t="s">
        <v>2451</v>
      </c>
      <c r="AX1110" s="825" t="s">
        <v>2455</v>
      </c>
      <c r="AY1110" s="825"/>
      <c r="CO1110" s="237"/>
    </row>
    <row r="1111" spans="1:93">
      <c r="A1111" s="5693" t="s">
        <v>3939</v>
      </c>
      <c r="B1111" s="4559" t="s">
        <v>2463</v>
      </c>
      <c r="C1111" s="5672" t="s">
        <v>3798</v>
      </c>
      <c r="D1111" s="3806" t="s">
        <v>5450</v>
      </c>
      <c r="E1111" s="5123" t="s">
        <v>2138</v>
      </c>
      <c r="F1111" s="5123" t="s">
        <v>5452</v>
      </c>
      <c r="G1111" s="3806" t="s">
        <v>2028</v>
      </c>
      <c r="H1111" s="3806" t="s">
        <v>2028</v>
      </c>
      <c r="I1111" s="3806" t="s">
        <v>2029</v>
      </c>
      <c r="J1111" s="3806" t="s">
        <v>2029</v>
      </c>
      <c r="K1111" s="3806">
        <v>6</v>
      </c>
      <c r="L1111" s="3806">
        <v>0</v>
      </c>
      <c r="M1111" s="3806">
        <v>12</v>
      </c>
      <c r="N1111" s="3806">
        <v>6</v>
      </c>
      <c r="O1111" s="3806">
        <v>0</v>
      </c>
      <c r="P1111" s="3806">
        <v>12</v>
      </c>
      <c r="Q1111" s="2516" t="s">
        <v>2140</v>
      </c>
      <c r="R1111" s="3806" t="s">
        <v>2272</v>
      </c>
      <c r="S1111" s="5123">
        <v>385</v>
      </c>
      <c r="T1111" s="5123">
        <v>385</v>
      </c>
      <c r="U1111" s="5123">
        <v>1472</v>
      </c>
      <c r="V1111" s="5123">
        <v>288</v>
      </c>
      <c r="W1111" s="5123">
        <v>288</v>
      </c>
      <c r="X1111" s="5123">
        <v>576</v>
      </c>
      <c r="Y1111" s="5123">
        <v>1</v>
      </c>
      <c r="Z1111" s="5123">
        <v>1</v>
      </c>
      <c r="AA1111" s="5123" t="s">
        <v>2136</v>
      </c>
      <c r="AB1111" s="5123" t="s">
        <v>2136</v>
      </c>
      <c r="AC1111" s="5123" t="s">
        <v>2137</v>
      </c>
      <c r="AD1111" s="5084" t="s">
        <v>2035</v>
      </c>
      <c r="AE1111" s="3086"/>
      <c r="AF1111" s="5123" t="s">
        <v>857</v>
      </c>
      <c r="AG1111" s="5123"/>
      <c r="AH1111" s="3238">
        <v>3980</v>
      </c>
      <c r="AI1111" s="2517" t="s">
        <v>2137</v>
      </c>
      <c r="AJ1111" s="2522" t="s">
        <v>854</v>
      </c>
      <c r="AK1111" s="3256" t="s">
        <v>2142</v>
      </c>
      <c r="AL1111" s="2800" t="s">
        <v>164</v>
      </c>
      <c r="AM1111" s="2796" t="s">
        <v>856</v>
      </c>
      <c r="AN1111" s="2521" t="s">
        <v>858</v>
      </c>
      <c r="AO1111" s="2517">
        <v>2</v>
      </c>
      <c r="AP1111" s="2517" t="s">
        <v>859</v>
      </c>
      <c r="AQ1111" s="2521">
        <v>2</v>
      </c>
      <c r="AR1111" s="2517"/>
      <c r="AS1111" s="2517"/>
      <c r="AT1111" s="2521"/>
      <c r="AU1111" s="2521"/>
      <c r="AV1111" s="860"/>
      <c r="AW1111" s="4559" t="s">
        <v>2451</v>
      </c>
      <c r="AX1111" s="4559" t="s">
        <v>2455</v>
      </c>
      <c r="AY1111" s="4559"/>
      <c r="CO1111" s="237"/>
    </row>
    <row r="1112" spans="1:93">
      <c r="A1112" s="5683"/>
      <c r="B1112" s="4561"/>
      <c r="C1112" s="5674"/>
      <c r="D1112" s="3811"/>
      <c r="E1112" s="5120"/>
      <c r="F1112" s="5120"/>
      <c r="G1112" s="3811"/>
      <c r="H1112" s="3811"/>
      <c r="I1112" s="3811"/>
      <c r="J1112" s="3811"/>
      <c r="K1112" s="3811"/>
      <c r="L1112" s="3811"/>
      <c r="M1112" s="3811"/>
      <c r="N1112" s="3811"/>
      <c r="O1112" s="3811"/>
      <c r="P1112" s="3811"/>
      <c r="Q1112" s="2517"/>
      <c r="R1112" s="3811"/>
      <c r="S1112" s="5120"/>
      <c r="T1112" s="5120"/>
      <c r="U1112" s="5120"/>
      <c r="V1112" s="5120"/>
      <c r="W1112" s="5120"/>
      <c r="X1112" s="5120"/>
      <c r="Y1112" s="5120"/>
      <c r="Z1112" s="5120"/>
      <c r="AA1112" s="5120"/>
      <c r="AB1112" s="5120"/>
      <c r="AC1112" s="5120"/>
      <c r="AD1112" s="5086"/>
      <c r="AE1112" s="3087"/>
      <c r="AF1112" s="5120"/>
      <c r="AG1112" s="5120"/>
      <c r="AH1112" s="3256">
        <v>3993</v>
      </c>
      <c r="AI1112" s="2521" t="s">
        <v>2137</v>
      </c>
      <c r="AJ1112" s="2525" t="s">
        <v>868</v>
      </c>
      <c r="AK1112" s="3256" t="s">
        <v>2142</v>
      </c>
      <c r="AL1112" s="2807" t="s">
        <v>869</v>
      </c>
      <c r="AM1112" s="2807" t="s">
        <v>869</v>
      </c>
      <c r="AN1112" s="2521" t="s">
        <v>858</v>
      </c>
      <c r="AO1112" s="2521">
        <v>4</v>
      </c>
      <c r="AP1112" s="2521" t="s">
        <v>859</v>
      </c>
      <c r="AQ1112" s="2521">
        <v>4</v>
      </c>
      <c r="AR1112" s="2521"/>
      <c r="AS1112" s="2521"/>
      <c r="AT1112" s="2517"/>
      <c r="AU1112" s="2517"/>
      <c r="AV1112" s="2997"/>
      <c r="AW1112" s="4561"/>
      <c r="AX1112" s="4561"/>
      <c r="AY1112" s="4561"/>
      <c r="CO1112" s="237"/>
    </row>
    <row r="1113" spans="1:93">
      <c r="A1113" s="5683"/>
      <c r="B1113" s="4559" t="s">
        <v>2463</v>
      </c>
      <c r="C1113" s="5672" t="s">
        <v>3753</v>
      </c>
      <c r="D1113" s="3806" t="s">
        <v>2817</v>
      </c>
      <c r="E1113" s="5123" t="s">
        <v>2138</v>
      </c>
      <c r="F1113" s="5123" t="s">
        <v>2289</v>
      </c>
      <c r="G1113" s="3806" t="s">
        <v>2028</v>
      </c>
      <c r="H1113" s="3806" t="s">
        <v>2028</v>
      </c>
      <c r="I1113" s="3806" t="s">
        <v>2029</v>
      </c>
      <c r="J1113" s="3806" t="s">
        <v>2029</v>
      </c>
      <c r="K1113" s="3806">
        <v>6</v>
      </c>
      <c r="L1113" s="3806">
        <v>0</v>
      </c>
      <c r="M1113" s="3806">
        <v>12</v>
      </c>
      <c r="N1113" s="3806">
        <v>6</v>
      </c>
      <c r="O1113" s="3806">
        <v>0</v>
      </c>
      <c r="P1113" s="3806">
        <v>12</v>
      </c>
      <c r="Q1113" s="545" t="s">
        <v>2140</v>
      </c>
      <c r="R1113" s="3806" t="s">
        <v>2272</v>
      </c>
      <c r="S1113" s="5123">
        <v>640</v>
      </c>
      <c r="T1113" s="5123">
        <v>640</v>
      </c>
      <c r="U1113" s="5123">
        <v>2656</v>
      </c>
      <c r="V1113" s="5123">
        <v>384</v>
      </c>
      <c r="W1113" s="5123">
        <v>384</v>
      </c>
      <c r="X1113" s="5123">
        <v>576</v>
      </c>
      <c r="Y1113" s="5123">
        <v>1</v>
      </c>
      <c r="Z1113" s="5123">
        <v>1</v>
      </c>
      <c r="AA1113" s="5123" t="s">
        <v>2136</v>
      </c>
      <c r="AB1113" s="5123" t="s">
        <v>2136</v>
      </c>
      <c r="AC1113" s="5123" t="s">
        <v>2137</v>
      </c>
      <c r="AD1113" s="5084" t="s">
        <v>2035</v>
      </c>
      <c r="AE1113" s="3086"/>
      <c r="AF1113" s="5123" t="s">
        <v>857</v>
      </c>
      <c r="AG1113" s="5123"/>
      <c r="AH1113" s="3238">
        <v>3980</v>
      </c>
      <c r="AI1113" s="547" t="s">
        <v>2137</v>
      </c>
      <c r="AJ1113" s="542" t="s">
        <v>854</v>
      </c>
      <c r="AK1113" s="3256" t="s">
        <v>2142</v>
      </c>
      <c r="AL1113" s="122" t="s">
        <v>165</v>
      </c>
      <c r="AM1113" s="2803" t="s">
        <v>856</v>
      </c>
      <c r="AN1113" s="550" t="s">
        <v>858</v>
      </c>
      <c r="AO1113" s="1132">
        <v>2</v>
      </c>
      <c r="AP1113" s="1132" t="s">
        <v>859</v>
      </c>
      <c r="AQ1113" s="1141">
        <v>2</v>
      </c>
      <c r="AR1113" s="547"/>
      <c r="AS1113" s="547"/>
      <c r="AT1113" s="550"/>
      <c r="AU1113" s="550"/>
      <c r="AV1113" s="860"/>
      <c r="AW1113" s="4559" t="s">
        <v>2451</v>
      </c>
      <c r="AX1113" s="4559" t="s">
        <v>2455</v>
      </c>
      <c r="AY1113" s="4559"/>
      <c r="CO1113" s="237"/>
    </row>
    <row r="1114" spans="1:93">
      <c r="A1114" s="5683"/>
      <c r="B1114" s="4561"/>
      <c r="C1114" s="5674"/>
      <c r="D1114" s="3811"/>
      <c r="E1114" s="5120"/>
      <c r="F1114" s="5120"/>
      <c r="G1114" s="3811"/>
      <c r="H1114" s="3811"/>
      <c r="I1114" s="3811"/>
      <c r="J1114" s="3811"/>
      <c r="K1114" s="3811"/>
      <c r="L1114" s="3811"/>
      <c r="M1114" s="3811"/>
      <c r="N1114" s="3811"/>
      <c r="O1114" s="3811"/>
      <c r="P1114" s="3811"/>
      <c r="Q1114" s="547"/>
      <c r="R1114" s="3811"/>
      <c r="S1114" s="5120"/>
      <c r="T1114" s="5120"/>
      <c r="U1114" s="5120"/>
      <c r="V1114" s="5120"/>
      <c r="W1114" s="5120"/>
      <c r="X1114" s="5120"/>
      <c r="Y1114" s="5120"/>
      <c r="Z1114" s="5120"/>
      <c r="AA1114" s="5120"/>
      <c r="AB1114" s="5120"/>
      <c r="AC1114" s="5120"/>
      <c r="AD1114" s="5086"/>
      <c r="AE1114" s="3087"/>
      <c r="AF1114" s="5120"/>
      <c r="AG1114" s="5120"/>
      <c r="AH1114" s="3256">
        <v>3993</v>
      </c>
      <c r="AI1114" s="550" t="s">
        <v>2137</v>
      </c>
      <c r="AJ1114" s="555" t="s">
        <v>868</v>
      </c>
      <c r="AK1114" s="3256" t="s">
        <v>2142</v>
      </c>
      <c r="AL1114" s="2807" t="s">
        <v>869</v>
      </c>
      <c r="AM1114" s="2807" t="s">
        <v>869</v>
      </c>
      <c r="AN1114" s="550" t="s">
        <v>858</v>
      </c>
      <c r="AO1114" s="1141">
        <v>4</v>
      </c>
      <c r="AP1114" s="1141" t="s">
        <v>859</v>
      </c>
      <c r="AQ1114" s="1141">
        <v>4</v>
      </c>
      <c r="AR1114" s="550"/>
      <c r="AS1114" s="550"/>
      <c r="AT1114" s="547"/>
      <c r="AU1114" s="547"/>
      <c r="AV1114" s="2997"/>
      <c r="AW1114" s="4561"/>
      <c r="AX1114" s="4561"/>
      <c r="AY1114" s="4561"/>
      <c r="CO1114" s="237"/>
    </row>
    <row r="1115" spans="1:93">
      <c r="A1115" s="5683"/>
      <c r="B1115" s="4559" t="s">
        <v>2463</v>
      </c>
      <c r="C1115" s="5672" t="s">
        <v>3799</v>
      </c>
      <c r="D1115" s="4139" t="s">
        <v>5491</v>
      </c>
      <c r="E1115" s="5123" t="s">
        <v>2138</v>
      </c>
      <c r="F1115" s="4150" t="s">
        <v>5535</v>
      </c>
      <c r="G1115" s="3806" t="s">
        <v>2028</v>
      </c>
      <c r="H1115" s="3806" t="s">
        <v>2028</v>
      </c>
      <c r="I1115" s="3806" t="s">
        <v>2029</v>
      </c>
      <c r="J1115" s="3806" t="s">
        <v>2029</v>
      </c>
      <c r="K1115" s="3806">
        <v>6</v>
      </c>
      <c r="L1115" s="3806">
        <v>0</v>
      </c>
      <c r="M1115" s="3806">
        <v>12</v>
      </c>
      <c r="N1115" s="3806">
        <v>6</v>
      </c>
      <c r="O1115" s="3806">
        <v>0</v>
      </c>
      <c r="P1115" s="3806">
        <v>12</v>
      </c>
      <c r="Q1115" s="2590" t="s">
        <v>2140</v>
      </c>
      <c r="R1115" s="3806" t="s">
        <v>2272</v>
      </c>
      <c r="S1115" s="5123">
        <v>642</v>
      </c>
      <c r="T1115" s="5123">
        <v>642</v>
      </c>
      <c r="U1115" s="5123">
        <v>3872</v>
      </c>
      <c r="V1115" s="5123">
        <v>384</v>
      </c>
      <c r="W1115" s="5123">
        <v>384</v>
      </c>
      <c r="X1115" s="5123">
        <v>576</v>
      </c>
      <c r="Y1115" s="5123">
        <v>1</v>
      </c>
      <c r="Z1115" s="5123">
        <v>1</v>
      </c>
      <c r="AA1115" s="5123" t="s">
        <v>2136</v>
      </c>
      <c r="AB1115" s="5123" t="s">
        <v>2136</v>
      </c>
      <c r="AC1115" s="5123" t="s">
        <v>2137</v>
      </c>
      <c r="AD1115" s="5084" t="s">
        <v>2035</v>
      </c>
      <c r="AE1115" s="3086"/>
      <c r="AF1115" s="5123" t="s">
        <v>857</v>
      </c>
      <c r="AG1115" s="5123"/>
      <c r="AH1115" s="3238">
        <v>3980</v>
      </c>
      <c r="AI1115" s="2592" t="s">
        <v>2137</v>
      </c>
      <c r="AJ1115" s="2597" t="s">
        <v>854</v>
      </c>
      <c r="AK1115" s="3256" t="s">
        <v>2142</v>
      </c>
      <c r="AL1115" s="122" t="s">
        <v>166</v>
      </c>
      <c r="AM1115" s="2803" t="s">
        <v>856</v>
      </c>
      <c r="AN1115" s="2595" t="s">
        <v>858</v>
      </c>
      <c r="AO1115" s="2592">
        <v>2</v>
      </c>
      <c r="AP1115" s="2592" t="s">
        <v>859</v>
      </c>
      <c r="AQ1115" s="2595">
        <v>2</v>
      </c>
      <c r="AR1115" s="2592"/>
      <c r="AS1115" s="2592"/>
      <c r="AT1115" s="2595"/>
      <c r="AU1115" s="2595"/>
      <c r="AV1115" s="860"/>
      <c r="AW1115" s="4559" t="s">
        <v>2451</v>
      </c>
      <c r="AX1115" s="4559" t="s">
        <v>2455</v>
      </c>
      <c r="AY1115" s="4559"/>
      <c r="CO1115" s="237"/>
    </row>
    <row r="1116" spans="1:93">
      <c r="A1116" s="5683"/>
      <c r="B1116" s="4561"/>
      <c r="C1116" s="5674"/>
      <c r="D1116" s="4079"/>
      <c r="E1116" s="5120"/>
      <c r="F1116" s="4151"/>
      <c r="G1116" s="3811"/>
      <c r="H1116" s="3811"/>
      <c r="I1116" s="3811"/>
      <c r="J1116" s="3811"/>
      <c r="K1116" s="3811"/>
      <c r="L1116" s="3811"/>
      <c r="M1116" s="3811"/>
      <c r="N1116" s="3811"/>
      <c r="O1116" s="3811"/>
      <c r="P1116" s="3811"/>
      <c r="Q1116" s="2592"/>
      <c r="R1116" s="3811"/>
      <c r="S1116" s="5120"/>
      <c r="T1116" s="5120"/>
      <c r="U1116" s="5120"/>
      <c r="V1116" s="5120"/>
      <c r="W1116" s="5120"/>
      <c r="X1116" s="5120"/>
      <c r="Y1116" s="5120"/>
      <c r="Z1116" s="5120"/>
      <c r="AA1116" s="5120"/>
      <c r="AB1116" s="5120"/>
      <c r="AC1116" s="5120"/>
      <c r="AD1116" s="5086"/>
      <c r="AE1116" s="3087"/>
      <c r="AF1116" s="5120"/>
      <c r="AG1116" s="5120"/>
      <c r="AH1116" s="3256">
        <v>3993</v>
      </c>
      <c r="AI1116" s="2595" t="s">
        <v>2137</v>
      </c>
      <c r="AJ1116" s="2599" t="s">
        <v>868</v>
      </c>
      <c r="AK1116" s="3256" t="s">
        <v>2142</v>
      </c>
      <c r="AL1116" s="2807" t="s">
        <v>869</v>
      </c>
      <c r="AM1116" s="2807" t="s">
        <v>869</v>
      </c>
      <c r="AN1116" s="2595" t="s">
        <v>858</v>
      </c>
      <c r="AO1116" s="2595">
        <v>4</v>
      </c>
      <c r="AP1116" s="2595" t="s">
        <v>859</v>
      </c>
      <c r="AQ1116" s="2595">
        <v>4</v>
      </c>
      <c r="AR1116" s="2595"/>
      <c r="AS1116" s="2595"/>
      <c r="AT1116" s="2592"/>
      <c r="AU1116" s="2592"/>
      <c r="AV1116" s="2997"/>
      <c r="AW1116" s="4561"/>
      <c r="AX1116" s="4561"/>
      <c r="AY1116" s="4561"/>
      <c r="CO1116" s="237"/>
    </row>
    <row r="1117" spans="1:93">
      <c r="A1117" s="5683"/>
      <c r="B1117" s="4559" t="s">
        <v>2463</v>
      </c>
      <c r="C1117" s="5672" t="s">
        <v>3754</v>
      </c>
      <c r="D1117" s="3806" t="s">
        <v>3057</v>
      </c>
      <c r="E1117" s="5123" t="s">
        <v>2138</v>
      </c>
      <c r="F1117" s="5123" t="s">
        <v>2290</v>
      </c>
      <c r="G1117" s="3806" t="s">
        <v>2028</v>
      </c>
      <c r="H1117" s="3806" t="s">
        <v>2028</v>
      </c>
      <c r="I1117" s="3806" t="s">
        <v>2029</v>
      </c>
      <c r="J1117" s="3806" t="s">
        <v>2029</v>
      </c>
      <c r="K1117" s="3806">
        <v>6</v>
      </c>
      <c r="L1117" s="3806">
        <v>0</v>
      </c>
      <c r="M1117" s="3806">
        <v>12</v>
      </c>
      <c r="N1117" s="3806">
        <v>6</v>
      </c>
      <c r="O1117" s="3806">
        <v>0</v>
      </c>
      <c r="P1117" s="3806">
        <v>12</v>
      </c>
      <c r="Q1117" s="545" t="s">
        <v>2140</v>
      </c>
      <c r="R1117" s="3806" t="s">
        <v>2272</v>
      </c>
      <c r="S1117" s="5123">
        <v>647</v>
      </c>
      <c r="T1117" s="5123">
        <v>647</v>
      </c>
      <c r="U1117" s="5123">
        <v>5162</v>
      </c>
      <c r="V1117" s="5123">
        <v>384</v>
      </c>
      <c r="W1117" s="5123">
        <v>384</v>
      </c>
      <c r="X1117" s="5123">
        <v>896</v>
      </c>
      <c r="Y1117" s="5123">
        <v>1</v>
      </c>
      <c r="Z1117" s="5123">
        <v>1</v>
      </c>
      <c r="AA1117" s="5123" t="s">
        <v>2136</v>
      </c>
      <c r="AB1117" s="5123" t="s">
        <v>2136</v>
      </c>
      <c r="AC1117" s="5123" t="s">
        <v>2137</v>
      </c>
      <c r="AD1117" s="5084" t="s">
        <v>2035</v>
      </c>
      <c r="AE1117" s="3086"/>
      <c r="AF1117" s="5123" t="s">
        <v>857</v>
      </c>
      <c r="AG1117" s="5123"/>
      <c r="AH1117" s="3238">
        <v>3980</v>
      </c>
      <c r="AI1117" s="547" t="s">
        <v>2137</v>
      </c>
      <c r="AJ1117" s="542" t="s">
        <v>854</v>
      </c>
      <c r="AK1117" s="3256" t="s">
        <v>2142</v>
      </c>
      <c r="AL1117" s="2807" t="s">
        <v>1218</v>
      </c>
      <c r="AM1117" s="2803" t="s">
        <v>1219</v>
      </c>
      <c r="AN1117" s="550" t="s">
        <v>858</v>
      </c>
      <c r="AO1117" s="1141">
        <v>2</v>
      </c>
      <c r="AP1117" s="1141" t="s">
        <v>859</v>
      </c>
      <c r="AQ1117" s="1141">
        <v>2</v>
      </c>
      <c r="AR1117" s="550"/>
      <c r="AS1117" s="550"/>
      <c r="AT1117" s="550"/>
      <c r="AU1117" s="550"/>
      <c r="AV1117" s="860"/>
      <c r="AW1117" s="4559" t="s">
        <v>2451</v>
      </c>
      <c r="AX1117" s="4559" t="s">
        <v>2455</v>
      </c>
      <c r="AY1117" s="4559"/>
      <c r="CO1117" s="237"/>
    </row>
    <row r="1118" spans="1:93">
      <c r="A1118" s="5683"/>
      <c r="B1118" s="4561"/>
      <c r="C1118" s="5674"/>
      <c r="D1118" s="3811"/>
      <c r="E1118" s="5120"/>
      <c r="F1118" s="5120"/>
      <c r="G1118" s="3811"/>
      <c r="H1118" s="3811"/>
      <c r="I1118" s="3811"/>
      <c r="J1118" s="3811"/>
      <c r="K1118" s="3811"/>
      <c r="L1118" s="3811"/>
      <c r="M1118" s="3811"/>
      <c r="N1118" s="3811"/>
      <c r="O1118" s="3811"/>
      <c r="P1118" s="3811"/>
      <c r="Q1118" s="547"/>
      <c r="R1118" s="3811"/>
      <c r="S1118" s="5120"/>
      <c r="T1118" s="5120"/>
      <c r="U1118" s="5120"/>
      <c r="V1118" s="5120"/>
      <c r="W1118" s="5120"/>
      <c r="X1118" s="5120"/>
      <c r="Y1118" s="5120"/>
      <c r="Z1118" s="5120"/>
      <c r="AA1118" s="5120"/>
      <c r="AB1118" s="5120"/>
      <c r="AC1118" s="5120"/>
      <c r="AD1118" s="5086"/>
      <c r="AE1118" s="3087"/>
      <c r="AF1118" s="5120"/>
      <c r="AG1118" s="5120"/>
      <c r="AH1118" s="3256">
        <v>3993</v>
      </c>
      <c r="AI1118" s="550" t="s">
        <v>2137</v>
      </c>
      <c r="AJ1118" s="555" t="s">
        <v>868</v>
      </c>
      <c r="AK1118" s="3256" t="s">
        <v>2142</v>
      </c>
      <c r="AL1118" s="2807" t="s">
        <v>869</v>
      </c>
      <c r="AM1118" s="2807" t="s">
        <v>869</v>
      </c>
      <c r="AN1118" s="550" t="s">
        <v>858</v>
      </c>
      <c r="AO1118" s="1141">
        <v>4</v>
      </c>
      <c r="AP1118" s="1141" t="s">
        <v>859</v>
      </c>
      <c r="AQ1118" s="1141">
        <v>4</v>
      </c>
      <c r="AR1118" s="550"/>
      <c r="AS1118" s="550"/>
      <c r="AT1118" s="550"/>
      <c r="AU1118" s="550"/>
      <c r="AV1118" s="860"/>
      <c r="AW1118" s="4561"/>
      <c r="AX1118" s="4561"/>
      <c r="AY1118" s="4561"/>
      <c r="CO1118" s="237"/>
    </row>
    <row r="1119" spans="1:93">
      <c r="A1119" s="5683"/>
      <c r="B1119" s="4559" t="s">
        <v>2463</v>
      </c>
      <c r="C1119" s="5672" t="s">
        <v>3755</v>
      </c>
      <c r="D1119" s="3806" t="s">
        <v>3058</v>
      </c>
      <c r="E1119" s="5123" t="s">
        <v>2144</v>
      </c>
      <c r="F1119" s="5123" t="s">
        <v>2291</v>
      </c>
      <c r="G1119" s="3806" t="s">
        <v>2028</v>
      </c>
      <c r="H1119" s="3806" t="s">
        <v>2028</v>
      </c>
      <c r="I1119" s="3806" t="s">
        <v>2029</v>
      </c>
      <c r="J1119" s="3806" t="s">
        <v>2029</v>
      </c>
      <c r="K1119" s="3806">
        <v>6</v>
      </c>
      <c r="L1119" s="3806">
        <v>0</v>
      </c>
      <c r="M1119" s="3806">
        <v>31</v>
      </c>
      <c r="N1119" s="3806">
        <v>6</v>
      </c>
      <c r="O1119" s="3806">
        <v>0</v>
      </c>
      <c r="P1119" s="3806">
        <v>31</v>
      </c>
      <c r="Q1119" s="545" t="s">
        <v>2140</v>
      </c>
      <c r="R1119" s="3806" t="s">
        <v>2272</v>
      </c>
      <c r="S1119" s="5123">
        <v>5164</v>
      </c>
      <c r="T1119" s="5123">
        <v>5164</v>
      </c>
      <c r="U1119" s="5123">
        <v>12542</v>
      </c>
      <c r="V1119" s="5123">
        <v>512</v>
      </c>
      <c r="W1119" s="5123">
        <v>512</v>
      </c>
      <c r="X1119" s="5123">
        <v>1046</v>
      </c>
      <c r="Y1119" s="5123">
        <v>4</v>
      </c>
      <c r="Z1119" s="5123">
        <v>2</v>
      </c>
      <c r="AA1119" s="5123" t="s">
        <v>2032</v>
      </c>
      <c r="AB1119" s="5123" t="s">
        <v>2033</v>
      </c>
      <c r="AC1119" s="5123" t="s">
        <v>2137</v>
      </c>
      <c r="AD1119" s="5084" t="s">
        <v>2035</v>
      </c>
      <c r="AE1119" s="3086"/>
      <c r="AF1119" s="5123" t="s">
        <v>857</v>
      </c>
      <c r="AG1119" s="5123"/>
      <c r="AH1119" s="3238">
        <v>3980</v>
      </c>
      <c r="AI1119" s="547" t="s">
        <v>2137</v>
      </c>
      <c r="AJ1119" s="542" t="s">
        <v>854</v>
      </c>
      <c r="AK1119" s="3256" t="s">
        <v>2142</v>
      </c>
      <c r="AL1119" s="2807" t="s">
        <v>1135</v>
      </c>
      <c r="AM1119" s="2803" t="s">
        <v>1134</v>
      </c>
      <c r="AN1119" s="550" t="s">
        <v>858</v>
      </c>
      <c r="AO1119" s="1141">
        <v>2</v>
      </c>
      <c r="AP1119" s="1141" t="s">
        <v>859</v>
      </c>
      <c r="AQ1119" s="1141">
        <v>2</v>
      </c>
      <c r="AR1119" s="550"/>
      <c r="AS1119" s="550"/>
      <c r="AT1119" s="550"/>
      <c r="AU1119" s="550"/>
      <c r="AV1119" s="860"/>
      <c r="AW1119" s="4559" t="s">
        <v>2466</v>
      </c>
      <c r="AX1119" s="4559" t="s">
        <v>2455</v>
      </c>
      <c r="AY1119" s="4559"/>
      <c r="CO1119" s="237"/>
    </row>
    <row r="1120" spans="1:93">
      <c r="A1120" s="5683"/>
      <c r="B1120" s="4561"/>
      <c r="C1120" s="5674"/>
      <c r="D1120" s="3811"/>
      <c r="E1120" s="5120"/>
      <c r="F1120" s="5120"/>
      <c r="G1120" s="3811"/>
      <c r="H1120" s="3811"/>
      <c r="I1120" s="3811"/>
      <c r="J1120" s="3811"/>
      <c r="K1120" s="3811"/>
      <c r="L1120" s="3811"/>
      <c r="M1120" s="3811"/>
      <c r="N1120" s="3811"/>
      <c r="O1120" s="3811"/>
      <c r="P1120" s="3811"/>
      <c r="Q1120" s="547"/>
      <c r="R1120" s="3811"/>
      <c r="S1120" s="5120"/>
      <c r="T1120" s="5120"/>
      <c r="U1120" s="5120"/>
      <c r="V1120" s="5120"/>
      <c r="W1120" s="5120"/>
      <c r="X1120" s="5120"/>
      <c r="Y1120" s="5120"/>
      <c r="Z1120" s="5120"/>
      <c r="AA1120" s="5120"/>
      <c r="AB1120" s="5120"/>
      <c r="AC1120" s="5120"/>
      <c r="AD1120" s="5086"/>
      <c r="AE1120" s="3087"/>
      <c r="AF1120" s="5120"/>
      <c r="AG1120" s="5120"/>
      <c r="AH1120" s="3256">
        <v>3993</v>
      </c>
      <c r="AI1120" s="550" t="s">
        <v>2137</v>
      </c>
      <c r="AJ1120" s="555" t="s">
        <v>868</v>
      </c>
      <c r="AK1120" s="3256" t="s">
        <v>2142</v>
      </c>
      <c r="AL1120" s="2807" t="s">
        <v>869</v>
      </c>
      <c r="AM1120" s="2807" t="s">
        <v>869</v>
      </c>
      <c r="AN1120" s="550" t="s">
        <v>858</v>
      </c>
      <c r="AO1120" s="1141">
        <v>4</v>
      </c>
      <c r="AP1120" s="1141" t="s">
        <v>859</v>
      </c>
      <c r="AQ1120" s="1141">
        <v>4</v>
      </c>
      <c r="AR1120" s="550"/>
      <c r="AS1120" s="550"/>
      <c r="AT1120" s="550"/>
      <c r="AU1120" s="550"/>
      <c r="AV1120" s="860"/>
      <c r="AW1120" s="4561"/>
      <c r="AX1120" s="4561"/>
      <c r="AY1120" s="4561"/>
      <c r="CO1120" s="237"/>
    </row>
    <row r="1121" spans="1:93">
      <c r="A1121" s="5683"/>
      <c r="B1121" s="4559" t="s">
        <v>2463</v>
      </c>
      <c r="C1121" s="5672" t="s">
        <v>3756</v>
      </c>
      <c r="D1121" s="3806" t="s">
        <v>3059</v>
      </c>
      <c r="E1121" s="5123" t="s">
        <v>2144</v>
      </c>
      <c r="F1121" s="5123" t="s">
        <v>2292</v>
      </c>
      <c r="G1121" s="3806" t="s">
        <v>2028</v>
      </c>
      <c r="H1121" s="3806" t="s">
        <v>2028</v>
      </c>
      <c r="I1121" s="3806" t="s">
        <v>2029</v>
      </c>
      <c r="J1121" s="3806" t="s">
        <v>2029</v>
      </c>
      <c r="K1121" s="3806">
        <v>6</v>
      </c>
      <c r="L1121" s="3806">
        <v>0</v>
      </c>
      <c r="M1121" s="3806">
        <v>31</v>
      </c>
      <c r="N1121" s="3806">
        <v>6</v>
      </c>
      <c r="O1121" s="3806">
        <v>0</v>
      </c>
      <c r="P1121" s="3806">
        <v>31</v>
      </c>
      <c r="Q1121" s="545" t="s">
        <v>2140</v>
      </c>
      <c r="R1121" s="3806" t="s">
        <v>2272</v>
      </c>
      <c r="S1121" s="5123">
        <v>12544</v>
      </c>
      <c r="T1121" s="5123">
        <v>12544</v>
      </c>
      <c r="U1121" s="5123">
        <v>23968</v>
      </c>
      <c r="V1121" s="5123">
        <v>512</v>
      </c>
      <c r="W1121" s="5123">
        <v>512</v>
      </c>
      <c r="X1121" s="5123">
        <v>1168</v>
      </c>
      <c r="Y1121" s="5123">
        <v>4</v>
      </c>
      <c r="Z1121" s="5123">
        <v>2</v>
      </c>
      <c r="AA1121" s="5123" t="s">
        <v>2032</v>
      </c>
      <c r="AB1121" s="5123" t="s">
        <v>2033</v>
      </c>
      <c r="AC1121" s="5123" t="s">
        <v>2137</v>
      </c>
      <c r="AD1121" s="5084" t="s">
        <v>2035</v>
      </c>
      <c r="AE1121" s="3086"/>
      <c r="AF1121" s="5123" t="s">
        <v>857</v>
      </c>
      <c r="AG1121" s="5123"/>
      <c r="AH1121" s="3238">
        <v>3980</v>
      </c>
      <c r="AI1121" s="547" t="s">
        <v>2137</v>
      </c>
      <c r="AJ1121" s="542" t="s">
        <v>854</v>
      </c>
      <c r="AK1121" s="3256" t="s">
        <v>2142</v>
      </c>
      <c r="AL1121" s="2807" t="s">
        <v>866</v>
      </c>
      <c r="AM1121" s="2803" t="s">
        <v>867</v>
      </c>
      <c r="AN1121" s="550" t="s">
        <v>858</v>
      </c>
      <c r="AO1121" s="1141">
        <v>2</v>
      </c>
      <c r="AP1121" s="1141" t="s">
        <v>859</v>
      </c>
      <c r="AQ1121" s="1141">
        <v>2</v>
      </c>
      <c r="AR1121" s="550"/>
      <c r="AS1121" s="550"/>
      <c r="AT1121" s="550"/>
      <c r="AU1121" s="550"/>
      <c r="AV1121" s="860"/>
      <c r="AW1121" s="4559" t="s">
        <v>2468</v>
      </c>
      <c r="AX1121" s="4559" t="s">
        <v>2455</v>
      </c>
      <c r="AY1121" s="4559"/>
      <c r="CO1121" s="237"/>
    </row>
    <row r="1122" spans="1:93">
      <c r="A1122" s="5683"/>
      <c r="B1122" s="4561"/>
      <c r="C1122" s="5674"/>
      <c r="D1122" s="3811"/>
      <c r="E1122" s="5120"/>
      <c r="F1122" s="5120"/>
      <c r="G1122" s="3811"/>
      <c r="H1122" s="3811"/>
      <c r="I1122" s="3811"/>
      <c r="J1122" s="3811"/>
      <c r="K1122" s="3811"/>
      <c r="L1122" s="3811"/>
      <c r="M1122" s="3811"/>
      <c r="N1122" s="3811"/>
      <c r="O1122" s="3811"/>
      <c r="P1122" s="3811"/>
      <c r="Q1122" s="547"/>
      <c r="R1122" s="3811"/>
      <c r="S1122" s="5120"/>
      <c r="T1122" s="5120"/>
      <c r="U1122" s="5120"/>
      <c r="V1122" s="5120"/>
      <c r="W1122" s="5120"/>
      <c r="X1122" s="5120"/>
      <c r="Y1122" s="5120"/>
      <c r="Z1122" s="5120"/>
      <c r="AA1122" s="5120"/>
      <c r="AB1122" s="5120"/>
      <c r="AC1122" s="5120"/>
      <c r="AD1122" s="5086"/>
      <c r="AE1122" s="3087"/>
      <c r="AF1122" s="5120"/>
      <c r="AG1122" s="5120"/>
      <c r="AH1122" s="3256">
        <v>3993</v>
      </c>
      <c r="AI1122" s="550" t="s">
        <v>2137</v>
      </c>
      <c r="AJ1122" s="555" t="s">
        <v>868</v>
      </c>
      <c r="AK1122" s="3256" t="s">
        <v>2142</v>
      </c>
      <c r="AL1122" s="2807" t="s">
        <v>869</v>
      </c>
      <c r="AM1122" s="2807" t="s">
        <v>869</v>
      </c>
      <c r="AN1122" s="550" t="s">
        <v>858</v>
      </c>
      <c r="AO1122" s="1141">
        <v>4</v>
      </c>
      <c r="AP1122" s="1141" t="s">
        <v>859</v>
      </c>
      <c r="AQ1122" s="1141">
        <v>4</v>
      </c>
      <c r="AR1122" s="550"/>
      <c r="AS1122" s="550"/>
      <c r="AT1122" s="550"/>
      <c r="AU1122" s="550"/>
      <c r="AV1122" s="860"/>
      <c r="AW1122" s="4561"/>
      <c r="AX1122" s="4561"/>
      <c r="AY1122" s="4561"/>
      <c r="CO1122" s="237"/>
    </row>
    <row r="1123" spans="1:93">
      <c r="A1123" s="5683"/>
      <c r="B1123" s="4559" t="s">
        <v>2463</v>
      </c>
      <c r="C1123" s="5672" t="s">
        <v>4264</v>
      </c>
      <c r="D1123" s="4139" t="s">
        <v>5493</v>
      </c>
      <c r="E1123" s="5123" t="s">
        <v>2138</v>
      </c>
      <c r="F1123" s="4150" t="s">
        <v>5536</v>
      </c>
      <c r="G1123" s="3806" t="s">
        <v>2028</v>
      </c>
      <c r="H1123" s="3806" t="s">
        <v>2028</v>
      </c>
      <c r="I1123" s="3806" t="s">
        <v>2029</v>
      </c>
      <c r="J1123" s="3806" t="s">
        <v>2029</v>
      </c>
      <c r="K1123" s="3806">
        <v>6</v>
      </c>
      <c r="L1123" s="3806">
        <v>0</v>
      </c>
      <c r="M1123" s="3806">
        <v>12</v>
      </c>
      <c r="N1123" s="3806">
        <v>6</v>
      </c>
      <c r="O1123" s="3806">
        <v>0</v>
      </c>
      <c r="P1123" s="3806">
        <v>12</v>
      </c>
      <c r="Q1123" s="2590" t="s">
        <v>2140</v>
      </c>
      <c r="R1123" s="3806" t="s">
        <v>2272</v>
      </c>
      <c r="S1123" s="5123">
        <v>642</v>
      </c>
      <c r="T1123" s="5123">
        <v>642</v>
      </c>
      <c r="U1123" s="5123">
        <v>1728</v>
      </c>
      <c r="V1123" s="5123">
        <v>544</v>
      </c>
      <c r="W1123" s="5123">
        <v>544</v>
      </c>
      <c r="X1123" s="5123">
        <v>832</v>
      </c>
      <c r="Y1123" s="5123">
        <v>1</v>
      </c>
      <c r="Z1123" s="5123">
        <v>1</v>
      </c>
      <c r="AA1123" s="5123" t="s">
        <v>2136</v>
      </c>
      <c r="AB1123" s="5123" t="s">
        <v>2136</v>
      </c>
      <c r="AC1123" s="5123" t="s">
        <v>2137</v>
      </c>
      <c r="AD1123" s="5084" t="s">
        <v>2035</v>
      </c>
      <c r="AE1123" s="3086"/>
      <c r="AF1123" s="5123" t="s">
        <v>857</v>
      </c>
      <c r="AG1123" s="5123"/>
      <c r="AH1123" s="3238">
        <v>3980</v>
      </c>
      <c r="AI1123" s="2592" t="s">
        <v>2137</v>
      </c>
      <c r="AJ1123" s="2597" t="s">
        <v>854</v>
      </c>
      <c r="AK1123" s="3256" t="s">
        <v>2142</v>
      </c>
      <c r="AL1123" s="2800" t="s">
        <v>164</v>
      </c>
      <c r="AM1123" s="2803" t="s">
        <v>856</v>
      </c>
      <c r="AN1123" s="2595" t="s">
        <v>858</v>
      </c>
      <c r="AO1123" s="2595">
        <v>2</v>
      </c>
      <c r="AP1123" s="2595" t="s">
        <v>859</v>
      </c>
      <c r="AQ1123" s="2595">
        <v>2</v>
      </c>
      <c r="AR1123" s="2595"/>
      <c r="AS1123" s="2595"/>
      <c r="AT1123" s="2595"/>
      <c r="AU1123" s="2595"/>
      <c r="AV1123" s="860"/>
      <c r="AW1123" s="4559" t="s">
        <v>2451</v>
      </c>
      <c r="AX1123" s="4559" t="s">
        <v>2455</v>
      </c>
      <c r="AY1123" s="4559"/>
      <c r="CO1123" s="237"/>
    </row>
    <row r="1124" spans="1:93">
      <c r="A1124" s="5683"/>
      <c r="B1124" s="4561"/>
      <c r="C1124" s="5674"/>
      <c r="D1124" s="4079"/>
      <c r="E1124" s="5120"/>
      <c r="F1124" s="4151"/>
      <c r="G1124" s="3811"/>
      <c r="H1124" s="3811"/>
      <c r="I1124" s="3811"/>
      <c r="J1124" s="3811"/>
      <c r="K1124" s="3811"/>
      <c r="L1124" s="3811"/>
      <c r="M1124" s="3811"/>
      <c r="N1124" s="3811"/>
      <c r="O1124" s="3811"/>
      <c r="P1124" s="3811"/>
      <c r="Q1124" s="2592"/>
      <c r="R1124" s="3811"/>
      <c r="S1124" s="5120"/>
      <c r="T1124" s="5120"/>
      <c r="U1124" s="5120"/>
      <c r="V1124" s="5120"/>
      <c r="W1124" s="5120"/>
      <c r="X1124" s="5120"/>
      <c r="Y1124" s="5120"/>
      <c r="Z1124" s="5120"/>
      <c r="AA1124" s="5120"/>
      <c r="AB1124" s="5120"/>
      <c r="AC1124" s="5120"/>
      <c r="AD1124" s="5086"/>
      <c r="AE1124" s="3087"/>
      <c r="AF1124" s="5120"/>
      <c r="AG1124" s="5120"/>
      <c r="AH1124" s="3256">
        <v>3993</v>
      </c>
      <c r="AI1124" s="2595" t="s">
        <v>2137</v>
      </c>
      <c r="AJ1124" s="2599" t="s">
        <v>868</v>
      </c>
      <c r="AK1124" s="3256" t="s">
        <v>2142</v>
      </c>
      <c r="AL1124" s="2807" t="s">
        <v>340</v>
      </c>
      <c r="AM1124" s="2807" t="s">
        <v>340</v>
      </c>
      <c r="AN1124" s="2595" t="s">
        <v>858</v>
      </c>
      <c r="AO1124" s="2595">
        <v>10</v>
      </c>
      <c r="AP1124" s="2595" t="s">
        <v>859</v>
      </c>
      <c r="AQ1124" s="2595">
        <v>8</v>
      </c>
      <c r="AR1124" s="2595"/>
      <c r="AS1124" s="2595"/>
      <c r="AT1124" s="2595"/>
      <c r="AU1124" s="2595"/>
      <c r="AV1124" s="860"/>
      <c r="AW1124" s="4561"/>
      <c r="AX1124" s="4561"/>
      <c r="AY1124" s="4561"/>
      <c r="CO1124" s="237"/>
    </row>
    <row r="1125" spans="1:93">
      <c r="A1125" s="5683"/>
      <c r="B1125" s="4559" t="s">
        <v>2463</v>
      </c>
      <c r="C1125" s="5672" t="s">
        <v>3757</v>
      </c>
      <c r="D1125" s="3806" t="s">
        <v>2818</v>
      </c>
      <c r="E1125" s="5123" t="s">
        <v>2138</v>
      </c>
      <c r="F1125" s="5123" t="s">
        <v>2293</v>
      </c>
      <c r="G1125" s="3806" t="s">
        <v>2028</v>
      </c>
      <c r="H1125" s="3806" t="s">
        <v>2028</v>
      </c>
      <c r="I1125" s="3806" t="s">
        <v>2029</v>
      </c>
      <c r="J1125" s="3806" t="s">
        <v>2029</v>
      </c>
      <c r="K1125" s="3806">
        <v>6</v>
      </c>
      <c r="L1125" s="3806">
        <v>0</v>
      </c>
      <c r="M1125" s="3806">
        <v>12</v>
      </c>
      <c r="N1125" s="3806">
        <v>6</v>
      </c>
      <c r="O1125" s="3806">
        <v>0</v>
      </c>
      <c r="P1125" s="3806">
        <v>12</v>
      </c>
      <c r="Q1125" s="2590" t="s">
        <v>2140</v>
      </c>
      <c r="R1125" s="3806" t="s">
        <v>2272</v>
      </c>
      <c r="S1125" s="5123">
        <v>640</v>
      </c>
      <c r="T1125" s="5123">
        <v>640</v>
      </c>
      <c r="U1125" s="5123">
        <v>2912</v>
      </c>
      <c r="V1125" s="5123">
        <v>512</v>
      </c>
      <c r="W1125" s="5123">
        <v>512</v>
      </c>
      <c r="X1125" s="5123">
        <v>768</v>
      </c>
      <c r="Y1125" s="5123">
        <v>1</v>
      </c>
      <c r="Z1125" s="5123">
        <v>1</v>
      </c>
      <c r="AA1125" s="5123" t="s">
        <v>2136</v>
      </c>
      <c r="AB1125" s="5123" t="s">
        <v>2136</v>
      </c>
      <c r="AC1125" s="5123" t="s">
        <v>2137</v>
      </c>
      <c r="AD1125" s="5084" t="s">
        <v>2035</v>
      </c>
      <c r="AE1125" s="3086"/>
      <c r="AF1125" s="5123" t="s">
        <v>857</v>
      </c>
      <c r="AG1125" s="5123"/>
      <c r="AH1125" s="3238">
        <v>3980</v>
      </c>
      <c r="AI1125" s="2592" t="s">
        <v>2137</v>
      </c>
      <c r="AJ1125" s="2597" t="s">
        <v>854</v>
      </c>
      <c r="AK1125" s="3256" t="s">
        <v>2142</v>
      </c>
      <c r="AL1125" s="122" t="s">
        <v>165</v>
      </c>
      <c r="AM1125" s="2803" t="s">
        <v>856</v>
      </c>
      <c r="AN1125" s="2595" t="s">
        <v>858</v>
      </c>
      <c r="AO1125" s="2595">
        <v>2</v>
      </c>
      <c r="AP1125" s="2595" t="s">
        <v>859</v>
      </c>
      <c r="AQ1125" s="2595">
        <v>2</v>
      </c>
      <c r="AR1125" s="2595"/>
      <c r="AS1125" s="2595"/>
      <c r="AT1125" s="2595"/>
      <c r="AU1125" s="2595"/>
      <c r="AV1125" s="860"/>
      <c r="AW1125" s="4559" t="s">
        <v>2451</v>
      </c>
      <c r="AX1125" s="4559" t="s">
        <v>2455</v>
      </c>
      <c r="AY1125" s="4559"/>
      <c r="CO1125" s="237"/>
    </row>
    <row r="1126" spans="1:93">
      <c r="A1126" s="5683"/>
      <c r="B1126" s="4561"/>
      <c r="C1126" s="5674"/>
      <c r="D1126" s="3811"/>
      <c r="E1126" s="5120"/>
      <c r="F1126" s="5120"/>
      <c r="G1126" s="3811"/>
      <c r="H1126" s="3811"/>
      <c r="I1126" s="3811"/>
      <c r="J1126" s="3811"/>
      <c r="K1126" s="3811"/>
      <c r="L1126" s="3811"/>
      <c r="M1126" s="3811"/>
      <c r="N1126" s="3811"/>
      <c r="O1126" s="3811"/>
      <c r="P1126" s="3811"/>
      <c r="Q1126" s="2592"/>
      <c r="R1126" s="3811"/>
      <c r="S1126" s="5120"/>
      <c r="T1126" s="5120"/>
      <c r="U1126" s="5120"/>
      <c r="V1126" s="5120"/>
      <c r="W1126" s="5120"/>
      <c r="X1126" s="5120"/>
      <c r="Y1126" s="5120"/>
      <c r="Z1126" s="5120"/>
      <c r="AA1126" s="5120"/>
      <c r="AB1126" s="5120"/>
      <c r="AC1126" s="5120"/>
      <c r="AD1126" s="5086"/>
      <c r="AE1126" s="3087"/>
      <c r="AF1126" s="5120"/>
      <c r="AG1126" s="5120"/>
      <c r="AH1126" s="3256">
        <v>3993</v>
      </c>
      <c r="AI1126" s="2595" t="s">
        <v>2137</v>
      </c>
      <c r="AJ1126" s="2599" t="s">
        <v>868</v>
      </c>
      <c r="AK1126" s="3256" t="s">
        <v>2142</v>
      </c>
      <c r="AL1126" s="2807" t="s">
        <v>340</v>
      </c>
      <c r="AM1126" s="2807" t="s">
        <v>340</v>
      </c>
      <c r="AN1126" s="2595" t="s">
        <v>858</v>
      </c>
      <c r="AO1126" s="2595">
        <v>10</v>
      </c>
      <c r="AP1126" s="2595" t="s">
        <v>859</v>
      </c>
      <c r="AQ1126" s="2595">
        <v>8</v>
      </c>
      <c r="AR1126" s="2595"/>
      <c r="AS1126" s="2595"/>
      <c r="AT1126" s="2595"/>
      <c r="AU1126" s="2595"/>
      <c r="AV1126" s="860"/>
      <c r="AW1126" s="4561"/>
      <c r="AX1126" s="4561"/>
      <c r="AY1126" s="4561"/>
      <c r="CO1126" s="237"/>
    </row>
    <row r="1127" spans="1:93">
      <c r="A1127" s="5683"/>
      <c r="B1127" s="4559" t="s">
        <v>2463</v>
      </c>
      <c r="C1127" s="5672" t="s">
        <v>4328</v>
      </c>
      <c r="D1127" s="4139" t="s">
        <v>5494</v>
      </c>
      <c r="E1127" s="5123" t="s">
        <v>2138</v>
      </c>
      <c r="F1127" s="4150" t="s">
        <v>5537</v>
      </c>
      <c r="G1127" s="3806" t="s">
        <v>2028</v>
      </c>
      <c r="H1127" s="3806" t="s">
        <v>2028</v>
      </c>
      <c r="I1127" s="3806" t="s">
        <v>2029</v>
      </c>
      <c r="J1127" s="3806" t="s">
        <v>2029</v>
      </c>
      <c r="K1127" s="3806">
        <v>6</v>
      </c>
      <c r="L1127" s="3806">
        <v>0</v>
      </c>
      <c r="M1127" s="3806">
        <v>12</v>
      </c>
      <c r="N1127" s="3806">
        <v>6</v>
      </c>
      <c r="O1127" s="3806">
        <v>0</v>
      </c>
      <c r="P1127" s="3806">
        <v>12</v>
      </c>
      <c r="Q1127" s="545" t="s">
        <v>2140</v>
      </c>
      <c r="R1127" s="3806" t="s">
        <v>2272</v>
      </c>
      <c r="S1127" s="5123">
        <v>897</v>
      </c>
      <c r="T1127" s="5123">
        <v>897</v>
      </c>
      <c r="U1127" s="5123">
        <v>4128</v>
      </c>
      <c r="V1127" s="5123">
        <v>608</v>
      </c>
      <c r="W1127" s="5123">
        <v>608</v>
      </c>
      <c r="X1127" s="5123">
        <v>832</v>
      </c>
      <c r="Y1127" s="5123">
        <v>1</v>
      </c>
      <c r="Z1127" s="5123">
        <v>1</v>
      </c>
      <c r="AA1127" s="5123" t="s">
        <v>2136</v>
      </c>
      <c r="AB1127" s="5123" t="s">
        <v>2136</v>
      </c>
      <c r="AC1127" s="5123" t="s">
        <v>2137</v>
      </c>
      <c r="AD1127" s="5084" t="s">
        <v>2035</v>
      </c>
      <c r="AE1127" s="3086"/>
      <c r="AF1127" s="5123" t="s">
        <v>857</v>
      </c>
      <c r="AG1127" s="5123"/>
      <c r="AH1127" s="3238">
        <v>3980</v>
      </c>
      <c r="AI1127" s="547" t="s">
        <v>2137</v>
      </c>
      <c r="AJ1127" s="542" t="s">
        <v>854</v>
      </c>
      <c r="AK1127" s="3256" t="s">
        <v>2142</v>
      </c>
      <c r="AL1127" s="122" t="s">
        <v>166</v>
      </c>
      <c r="AM1127" s="2803" t="s">
        <v>856</v>
      </c>
      <c r="AN1127" s="550" t="s">
        <v>858</v>
      </c>
      <c r="AO1127" s="1141">
        <v>2</v>
      </c>
      <c r="AP1127" s="1141" t="s">
        <v>859</v>
      </c>
      <c r="AQ1127" s="1141">
        <v>2</v>
      </c>
      <c r="AR1127" s="550"/>
      <c r="AS1127" s="550"/>
      <c r="AT1127" s="550"/>
      <c r="AU1127" s="550"/>
      <c r="AV1127" s="860"/>
      <c r="AW1127" s="4559" t="s">
        <v>2451</v>
      </c>
      <c r="AX1127" s="4559" t="s">
        <v>2455</v>
      </c>
      <c r="AY1127" s="4559"/>
      <c r="CO1127" s="237"/>
    </row>
    <row r="1128" spans="1:93">
      <c r="A1128" s="5683"/>
      <c r="B1128" s="4561"/>
      <c r="C1128" s="5674"/>
      <c r="D1128" s="4079"/>
      <c r="E1128" s="5120"/>
      <c r="F1128" s="4151"/>
      <c r="G1128" s="3811"/>
      <c r="H1128" s="3811"/>
      <c r="I1128" s="3811"/>
      <c r="J1128" s="3811"/>
      <c r="K1128" s="3811"/>
      <c r="L1128" s="3811"/>
      <c r="M1128" s="3811"/>
      <c r="N1128" s="3811"/>
      <c r="O1128" s="3811"/>
      <c r="P1128" s="3811"/>
      <c r="Q1128" s="547"/>
      <c r="R1128" s="3811"/>
      <c r="S1128" s="5120"/>
      <c r="T1128" s="5120"/>
      <c r="U1128" s="5120"/>
      <c r="V1128" s="5120"/>
      <c r="W1128" s="5120"/>
      <c r="X1128" s="5120"/>
      <c r="Y1128" s="5120"/>
      <c r="Z1128" s="5120"/>
      <c r="AA1128" s="5120"/>
      <c r="AB1128" s="5120"/>
      <c r="AC1128" s="5120"/>
      <c r="AD1128" s="5086"/>
      <c r="AE1128" s="3087"/>
      <c r="AF1128" s="5120"/>
      <c r="AG1128" s="5120"/>
      <c r="AH1128" s="3256">
        <v>3993</v>
      </c>
      <c r="AI1128" s="550" t="s">
        <v>2137</v>
      </c>
      <c r="AJ1128" s="555" t="s">
        <v>868</v>
      </c>
      <c r="AK1128" s="3256" t="s">
        <v>2142</v>
      </c>
      <c r="AL1128" s="2807" t="s">
        <v>340</v>
      </c>
      <c r="AM1128" s="2807" t="s">
        <v>340</v>
      </c>
      <c r="AN1128" s="550" t="s">
        <v>858</v>
      </c>
      <c r="AO1128" s="1141">
        <v>10</v>
      </c>
      <c r="AP1128" s="1141" t="s">
        <v>859</v>
      </c>
      <c r="AQ1128" s="1141">
        <v>8</v>
      </c>
      <c r="AR1128" s="550"/>
      <c r="AS1128" s="550"/>
      <c r="AT1128" s="550"/>
      <c r="AU1128" s="550"/>
      <c r="AV1128" s="860"/>
      <c r="AW1128" s="4561"/>
      <c r="AX1128" s="4561"/>
      <c r="AY1128" s="4561"/>
      <c r="CO1128" s="237"/>
    </row>
    <row r="1129" spans="1:93" s="270" customFormat="1">
      <c r="A1129" s="5683"/>
      <c r="B1129" s="4559" t="s">
        <v>2463</v>
      </c>
      <c r="C1129" s="5672" t="s">
        <v>3758</v>
      </c>
      <c r="D1129" s="3806" t="s">
        <v>3060</v>
      </c>
      <c r="E1129" s="5123" t="s">
        <v>2138</v>
      </c>
      <c r="F1129" s="5123" t="s">
        <v>2294</v>
      </c>
      <c r="G1129" s="3806" t="s">
        <v>2028</v>
      </c>
      <c r="H1129" s="3806" t="s">
        <v>2028</v>
      </c>
      <c r="I1129" s="3806" t="s">
        <v>2029</v>
      </c>
      <c r="J1129" s="3806" t="s">
        <v>2029</v>
      </c>
      <c r="K1129" s="3806">
        <v>6</v>
      </c>
      <c r="L1129" s="3806">
        <v>0</v>
      </c>
      <c r="M1129" s="3806">
        <v>12</v>
      </c>
      <c r="N1129" s="3806">
        <v>6</v>
      </c>
      <c r="O1129" s="3806">
        <v>0</v>
      </c>
      <c r="P1129" s="3806">
        <v>12</v>
      </c>
      <c r="Q1129" s="545" t="s">
        <v>2140</v>
      </c>
      <c r="R1129" s="3806" t="s">
        <v>2272</v>
      </c>
      <c r="S1129" s="5123">
        <v>647</v>
      </c>
      <c r="T1129" s="5123">
        <v>647</v>
      </c>
      <c r="U1129" s="5123">
        <v>5418</v>
      </c>
      <c r="V1129" s="5123">
        <v>512</v>
      </c>
      <c r="W1129" s="5123">
        <v>512</v>
      </c>
      <c r="X1129" s="5123">
        <v>1152</v>
      </c>
      <c r="Y1129" s="5123">
        <v>1</v>
      </c>
      <c r="Z1129" s="5123">
        <v>1</v>
      </c>
      <c r="AA1129" s="5123" t="s">
        <v>2136</v>
      </c>
      <c r="AB1129" s="5123" t="s">
        <v>2136</v>
      </c>
      <c r="AC1129" s="5123" t="s">
        <v>2137</v>
      </c>
      <c r="AD1129" s="5084" t="s">
        <v>2035</v>
      </c>
      <c r="AE1129" s="3086"/>
      <c r="AF1129" s="5123" t="s">
        <v>857</v>
      </c>
      <c r="AG1129" s="5123"/>
      <c r="AH1129" s="3238">
        <v>3980</v>
      </c>
      <c r="AI1129" s="547" t="s">
        <v>2137</v>
      </c>
      <c r="AJ1129" s="542" t="s">
        <v>854</v>
      </c>
      <c r="AK1129" s="3256" t="s">
        <v>2142</v>
      </c>
      <c r="AL1129" s="2807" t="s">
        <v>1218</v>
      </c>
      <c r="AM1129" s="2803" t="s">
        <v>1219</v>
      </c>
      <c r="AN1129" s="550" t="s">
        <v>858</v>
      </c>
      <c r="AO1129" s="1141">
        <v>2</v>
      </c>
      <c r="AP1129" s="1141" t="s">
        <v>859</v>
      </c>
      <c r="AQ1129" s="1141">
        <v>2</v>
      </c>
      <c r="AR1129" s="550"/>
      <c r="AS1129" s="550"/>
      <c r="AT1129" s="550"/>
      <c r="AU1129" s="550"/>
      <c r="AV1129" s="860"/>
      <c r="AW1129" s="4559" t="s">
        <v>2451</v>
      </c>
      <c r="AX1129" s="4559" t="s">
        <v>2455</v>
      </c>
      <c r="AY1129" s="4559"/>
      <c r="AZ1129" s="239"/>
      <c r="BA1129" s="239"/>
      <c r="BB1129" s="239"/>
      <c r="BC1129" s="239"/>
      <c r="BD1129" s="239"/>
      <c r="BE1129" s="239"/>
      <c r="BF1129" s="239"/>
      <c r="BG1129" s="239"/>
      <c r="BH1129" s="239"/>
      <c r="BI1129" s="239"/>
      <c r="BJ1129" s="239"/>
      <c r="BK1129" s="239"/>
      <c r="BL1129" s="239"/>
      <c r="BM1129" s="239"/>
      <c r="BN1129" s="239"/>
      <c r="BO1129" s="239"/>
      <c r="BP1129" s="239"/>
      <c r="BQ1129" s="239"/>
      <c r="BR1129" s="239"/>
      <c r="BS1129" s="239"/>
      <c r="BT1129" s="239"/>
      <c r="BU1129" s="239"/>
      <c r="BV1129" s="239"/>
      <c r="BW1129" s="239"/>
      <c r="BX1129" s="239"/>
      <c r="BY1129" s="239"/>
      <c r="BZ1129" s="239"/>
      <c r="CA1129" s="239"/>
      <c r="CB1129" s="239"/>
      <c r="CC1129" s="239"/>
      <c r="CD1129" s="239"/>
      <c r="CE1129" s="239"/>
      <c r="CF1129" s="239"/>
      <c r="CG1129" s="239"/>
      <c r="CH1129" s="239"/>
      <c r="CI1129" s="239"/>
      <c r="CJ1129" s="239"/>
      <c r="CK1129" s="239"/>
      <c r="CL1129" s="239"/>
      <c r="CM1129" s="239"/>
      <c r="CN1129" s="239"/>
    </row>
    <row r="1130" spans="1:93" s="270" customFormat="1">
      <c r="A1130" s="5683"/>
      <c r="B1130" s="4561"/>
      <c r="C1130" s="5674"/>
      <c r="D1130" s="3811"/>
      <c r="E1130" s="5120"/>
      <c r="F1130" s="5120"/>
      <c r="G1130" s="3811"/>
      <c r="H1130" s="3811"/>
      <c r="I1130" s="3811"/>
      <c r="J1130" s="3811"/>
      <c r="K1130" s="3811"/>
      <c r="L1130" s="3811"/>
      <c r="M1130" s="3811"/>
      <c r="N1130" s="3811"/>
      <c r="O1130" s="3811"/>
      <c r="P1130" s="3811"/>
      <c r="Q1130" s="547"/>
      <c r="R1130" s="3811"/>
      <c r="S1130" s="5120"/>
      <c r="T1130" s="5120"/>
      <c r="U1130" s="5120"/>
      <c r="V1130" s="5120"/>
      <c r="W1130" s="5120"/>
      <c r="X1130" s="5120"/>
      <c r="Y1130" s="5120"/>
      <c r="Z1130" s="5120"/>
      <c r="AA1130" s="5120"/>
      <c r="AB1130" s="5120"/>
      <c r="AC1130" s="5120"/>
      <c r="AD1130" s="5086"/>
      <c r="AE1130" s="3087"/>
      <c r="AF1130" s="5120"/>
      <c r="AG1130" s="5120"/>
      <c r="AH1130" s="3256">
        <v>3993</v>
      </c>
      <c r="AI1130" s="550" t="s">
        <v>2137</v>
      </c>
      <c r="AJ1130" s="555" t="s">
        <v>868</v>
      </c>
      <c r="AK1130" s="3256" t="s">
        <v>2142</v>
      </c>
      <c r="AL1130" s="2807" t="s">
        <v>340</v>
      </c>
      <c r="AM1130" s="2807" t="s">
        <v>340</v>
      </c>
      <c r="AN1130" s="550" t="s">
        <v>858</v>
      </c>
      <c r="AO1130" s="1141">
        <v>10</v>
      </c>
      <c r="AP1130" s="1141" t="s">
        <v>859</v>
      </c>
      <c r="AQ1130" s="1141">
        <v>8</v>
      </c>
      <c r="AR1130" s="550"/>
      <c r="AS1130" s="550"/>
      <c r="AT1130" s="550"/>
      <c r="AU1130" s="550"/>
      <c r="AV1130" s="860"/>
      <c r="AW1130" s="4561"/>
      <c r="AX1130" s="4561"/>
      <c r="AY1130" s="4561"/>
      <c r="AZ1130" s="239"/>
      <c r="BA1130" s="239"/>
      <c r="BB1130" s="239"/>
      <c r="BC1130" s="239"/>
      <c r="BD1130" s="239"/>
      <c r="BE1130" s="239"/>
      <c r="BF1130" s="239"/>
      <c r="BG1130" s="239"/>
      <c r="BH1130" s="239"/>
      <c r="BI1130" s="239"/>
      <c r="BJ1130" s="239"/>
      <c r="BK1130" s="239"/>
      <c r="BL1130" s="239"/>
      <c r="BM1130" s="239"/>
      <c r="BN1130" s="239"/>
      <c r="BO1130" s="239"/>
      <c r="BP1130" s="239"/>
      <c r="BQ1130" s="239"/>
      <c r="BR1130" s="239"/>
      <c r="BS1130" s="239"/>
      <c r="BT1130" s="239"/>
      <c r="BU1130" s="239"/>
      <c r="BV1130" s="239"/>
      <c r="BW1130" s="239"/>
      <c r="BX1130" s="239"/>
      <c r="BY1130" s="239"/>
      <c r="BZ1130" s="239"/>
      <c r="CA1130" s="239"/>
      <c r="CB1130" s="239"/>
      <c r="CC1130" s="239"/>
      <c r="CD1130" s="239"/>
      <c r="CE1130" s="239"/>
      <c r="CF1130" s="239"/>
      <c r="CG1130" s="239"/>
      <c r="CH1130" s="239"/>
      <c r="CI1130" s="239"/>
      <c r="CJ1130" s="239"/>
      <c r="CK1130" s="239"/>
      <c r="CL1130" s="239"/>
      <c r="CM1130" s="239"/>
      <c r="CN1130" s="239"/>
    </row>
    <row r="1131" spans="1:93" s="270" customFormat="1">
      <c r="A1131" s="5683"/>
      <c r="B1131" s="4559" t="s">
        <v>2463</v>
      </c>
      <c r="C1131" s="5672" t="s">
        <v>3759</v>
      </c>
      <c r="D1131" s="3806" t="s">
        <v>3061</v>
      </c>
      <c r="E1131" s="5123" t="s">
        <v>2144</v>
      </c>
      <c r="F1131" s="5123" t="s">
        <v>2295</v>
      </c>
      <c r="G1131" s="3806" t="s">
        <v>2028</v>
      </c>
      <c r="H1131" s="3806" t="s">
        <v>2028</v>
      </c>
      <c r="I1131" s="3806" t="s">
        <v>2029</v>
      </c>
      <c r="J1131" s="3806" t="s">
        <v>2029</v>
      </c>
      <c r="K1131" s="3806">
        <v>6</v>
      </c>
      <c r="L1131" s="3806">
        <v>0</v>
      </c>
      <c r="M1131" s="3806">
        <v>31</v>
      </c>
      <c r="N1131" s="3806">
        <v>6</v>
      </c>
      <c r="O1131" s="3806">
        <v>0</v>
      </c>
      <c r="P1131" s="3806">
        <v>31</v>
      </c>
      <c r="Q1131" s="545" t="s">
        <v>2140</v>
      </c>
      <c r="R1131" s="3806" t="s">
        <v>2272</v>
      </c>
      <c r="S1131" s="5123">
        <v>5420</v>
      </c>
      <c r="T1131" s="5123">
        <v>5420</v>
      </c>
      <c r="U1131" s="5123">
        <v>12798</v>
      </c>
      <c r="V1131" s="5123">
        <v>512</v>
      </c>
      <c r="W1131" s="5123">
        <v>512</v>
      </c>
      <c r="X1131" s="5123">
        <v>1302</v>
      </c>
      <c r="Y1131" s="5123">
        <v>4</v>
      </c>
      <c r="Z1131" s="5123">
        <v>2</v>
      </c>
      <c r="AA1131" s="5123" t="s">
        <v>2032</v>
      </c>
      <c r="AB1131" s="5123" t="s">
        <v>2033</v>
      </c>
      <c r="AC1131" s="5123" t="s">
        <v>2137</v>
      </c>
      <c r="AD1131" s="5084" t="s">
        <v>2035</v>
      </c>
      <c r="AE1131" s="3086"/>
      <c r="AF1131" s="5123" t="s">
        <v>857</v>
      </c>
      <c r="AG1131" s="5123"/>
      <c r="AH1131" s="3238">
        <v>3980</v>
      </c>
      <c r="AI1131" s="547" t="s">
        <v>2137</v>
      </c>
      <c r="AJ1131" s="542" t="s">
        <v>854</v>
      </c>
      <c r="AK1131" s="3256" t="s">
        <v>2142</v>
      </c>
      <c r="AL1131" s="2807" t="s">
        <v>1135</v>
      </c>
      <c r="AM1131" s="2803" t="s">
        <v>1134</v>
      </c>
      <c r="AN1131" s="550" t="s">
        <v>858</v>
      </c>
      <c r="AO1131" s="1141">
        <v>2</v>
      </c>
      <c r="AP1131" s="1141" t="s">
        <v>859</v>
      </c>
      <c r="AQ1131" s="1141">
        <v>2</v>
      </c>
      <c r="AR1131" s="550"/>
      <c r="AS1131" s="550"/>
      <c r="AT1131" s="550"/>
      <c r="AU1131" s="550"/>
      <c r="AV1131" s="860"/>
      <c r="AW1131" s="4559" t="s">
        <v>2466</v>
      </c>
      <c r="AX1131" s="4559" t="s">
        <v>2455</v>
      </c>
      <c r="AY1131" s="4559"/>
      <c r="AZ1131" s="239"/>
      <c r="BA1131" s="239"/>
      <c r="BB1131" s="239"/>
      <c r="BC1131" s="239"/>
      <c r="BD1131" s="239"/>
      <c r="BE1131" s="239"/>
      <c r="BF1131" s="239"/>
      <c r="BG1131" s="239"/>
      <c r="BH1131" s="239"/>
      <c r="BI1131" s="239"/>
      <c r="BJ1131" s="239"/>
      <c r="BK1131" s="239"/>
      <c r="BL1131" s="239"/>
      <c r="BM1131" s="239"/>
      <c r="BN1131" s="239"/>
      <c r="BO1131" s="239"/>
      <c r="BP1131" s="239"/>
      <c r="BQ1131" s="239"/>
      <c r="BR1131" s="239"/>
      <c r="BS1131" s="239"/>
      <c r="BT1131" s="239"/>
      <c r="BU1131" s="239"/>
      <c r="BV1131" s="239"/>
      <c r="BW1131" s="239"/>
      <c r="BX1131" s="239"/>
      <c r="BY1131" s="239"/>
      <c r="BZ1131" s="239"/>
      <c r="CA1131" s="239"/>
      <c r="CB1131" s="239"/>
      <c r="CC1131" s="239"/>
      <c r="CD1131" s="239"/>
      <c r="CE1131" s="239"/>
      <c r="CF1131" s="239"/>
      <c r="CG1131" s="239"/>
      <c r="CH1131" s="239"/>
      <c r="CI1131" s="239"/>
      <c r="CJ1131" s="239"/>
      <c r="CK1131" s="239"/>
      <c r="CL1131" s="239"/>
      <c r="CM1131" s="239"/>
      <c r="CN1131" s="239"/>
    </row>
    <row r="1132" spans="1:93">
      <c r="A1132" s="5683"/>
      <c r="B1132" s="4561"/>
      <c r="C1132" s="5674"/>
      <c r="D1132" s="3811"/>
      <c r="E1132" s="5120"/>
      <c r="F1132" s="5120"/>
      <c r="G1132" s="3811"/>
      <c r="H1132" s="3811"/>
      <c r="I1132" s="3811"/>
      <c r="J1132" s="3811"/>
      <c r="K1132" s="3811"/>
      <c r="L1132" s="3811"/>
      <c r="M1132" s="3811"/>
      <c r="N1132" s="3811"/>
      <c r="O1132" s="3811"/>
      <c r="P1132" s="3811"/>
      <c r="Q1132" s="547"/>
      <c r="R1132" s="3811"/>
      <c r="S1132" s="5120"/>
      <c r="T1132" s="5120"/>
      <c r="U1132" s="5120"/>
      <c r="V1132" s="5120"/>
      <c r="W1132" s="5120"/>
      <c r="X1132" s="5120"/>
      <c r="Y1132" s="5120"/>
      <c r="Z1132" s="5120"/>
      <c r="AA1132" s="5120"/>
      <c r="AB1132" s="5120"/>
      <c r="AC1132" s="5120"/>
      <c r="AD1132" s="5086"/>
      <c r="AE1132" s="3087"/>
      <c r="AF1132" s="5120"/>
      <c r="AG1132" s="5120"/>
      <c r="AH1132" s="3256">
        <v>3993</v>
      </c>
      <c r="AI1132" s="550" t="s">
        <v>2137</v>
      </c>
      <c r="AJ1132" s="555" t="s">
        <v>868</v>
      </c>
      <c r="AK1132" s="3256" t="s">
        <v>2142</v>
      </c>
      <c r="AL1132" s="2807" t="s">
        <v>340</v>
      </c>
      <c r="AM1132" s="2807" t="s">
        <v>340</v>
      </c>
      <c r="AN1132" s="550" t="s">
        <v>858</v>
      </c>
      <c r="AO1132" s="1141">
        <v>10</v>
      </c>
      <c r="AP1132" s="1141" t="s">
        <v>859</v>
      </c>
      <c r="AQ1132" s="1141">
        <v>8</v>
      </c>
      <c r="AR1132" s="550"/>
      <c r="AS1132" s="550"/>
      <c r="AT1132" s="550"/>
      <c r="AU1132" s="550"/>
      <c r="AV1132" s="860"/>
      <c r="AW1132" s="4561"/>
      <c r="AX1132" s="4561"/>
      <c r="AY1132" s="4561"/>
      <c r="CO1132" s="237"/>
    </row>
    <row r="1133" spans="1:93">
      <c r="A1133" s="5683"/>
      <c r="B1133" s="4559" t="s">
        <v>2463</v>
      </c>
      <c r="C1133" s="5672" t="s">
        <v>3760</v>
      </c>
      <c r="D1133" s="3806" t="s">
        <v>3062</v>
      </c>
      <c r="E1133" s="5123" t="s">
        <v>2144</v>
      </c>
      <c r="F1133" s="5123" t="s">
        <v>2296</v>
      </c>
      <c r="G1133" s="3806" t="s">
        <v>2028</v>
      </c>
      <c r="H1133" s="3806" t="s">
        <v>2028</v>
      </c>
      <c r="I1133" s="3806" t="s">
        <v>2029</v>
      </c>
      <c r="J1133" s="3806" t="s">
        <v>2029</v>
      </c>
      <c r="K1133" s="3806">
        <v>6</v>
      </c>
      <c r="L1133" s="3806">
        <v>0</v>
      </c>
      <c r="M1133" s="3806">
        <v>31</v>
      </c>
      <c r="N1133" s="3806">
        <v>6</v>
      </c>
      <c r="O1133" s="3806">
        <v>0</v>
      </c>
      <c r="P1133" s="3806">
        <v>31</v>
      </c>
      <c r="Q1133" s="545" t="s">
        <v>2140</v>
      </c>
      <c r="R1133" s="545" t="s">
        <v>2272</v>
      </c>
      <c r="S1133" s="5123">
        <v>12800</v>
      </c>
      <c r="T1133" s="5123">
        <v>12800</v>
      </c>
      <c r="U1133" s="5123">
        <v>23968</v>
      </c>
      <c r="V1133" s="5123">
        <v>512</v>
      </c>
      <c r="W1133" s="5123">
        <v>512</v>
      </c>
      <c r="X1133" s="5123">
        <v>1280</v>
      </c>
      <c r="Y1133" s="5123">
        <v>4</v>
      </c>
      <c r="Z1133" s="5123">
        <v>2</v>
      </c>
      <c r="AA1133" s="5123" t="s">
        <v>2032</v>
      </c>
      <c r="AB1133" s="5123" t="s">
        <v>2033</v>
      </c>
      <c r="AC1133" s="5123" t="s">
        <v>2137</v>
      </c>
      <c r="AD1133" s="5084" t="s">
        <v>2035</v>
      </c>
      <c r="AE1133" s="3086"/>
      <c r="AF1133" s="5123" t="s">
        <v>857</v>
      </c>
      <c r="AG1133" s="5123"/>
      <c r="AH1133" s="3238">
        <v>3980</v>
      </c>
      <c r="AI1133" s="547" t="s">
        <v>2137</v>
      </c>
      <c r="AJ1133" s="542" t="s">
        <v>854</v>
      </c>
      <c r="AK1133" s="3256" t="s">
        <v>2142</v>
      </c>
      <c r="AL1133" s="2807" t="s">
        <v>866</v>
      </c>
      <c r="AM1133" s="2803" t="s">
        <v>867</v>
      </c>
      <c r="AN1133" s="550" t="s">
        <v>858</v>
      </c>
      <c r="AO1133" s="1141">
        <v>2</v>
      </c>
      <c r="AP1133" s="1141" t="s">
        <v>859</v>
      </c>
      <c r="AQ1133" s="1141">
        <v>2</v>
      </c>
      <c r="AR1133" s="550"/>
      <c r="AS1133" s="550"/>
      <c r="AT1133" s="550"/>
      <c r="AU1133" s="550"/>
      <c r="AV1133" s="860"/>
      <c r="AW1133" s="4559" t="s">
        <v>2468</v>
      </c>
      <c r="AX1133" s="4559" t="s">
        <v>2455</v>
      </c>
      <c r="AY1133" s="4559"/>
      <c r="CO1133" s="237"/>
    </row>
    <row r="1134" spans="1:93">
      <c r="A1134" s="5684"/>
      <c r="B1134" s="4561"/>
      <c r="C1134" s="5674"/>
      <c r="D1134" s="3811"/>
      <c r="E1134" s="5120"/>
      <c r="F1134" s="5120"/>
      <c r="G1134" s="3811"/>
      <c r="H1134" s="3811"/>
      <c r="I1134" s="3811"/>
      <c r="J1134" s="3811"/>
      <c r="K1134" s="3811"/>
      <c r="L1134" s="3811"/>
      <c r="M1134" s="3811"/>
      <c r="N1134" s="3811"/>
      <c r="O1134" s="3811"/>
      <c r="P1134" s="3811"/>
      <c r="Q1134" s="547"/>
      <c r="R1134" s="547"/>
      <c r="S1134" s="5120"/>
      <c r="T1134" s="5120"/>
      <c r="U1134" s="5120"/>
      <c r="V1134" s="5120"/>
      <c r="W1134" s="5120"/>
      <c r="X1134" s="5120"/>
      <c r="Y1134" s="5120"/>
      <c r="Z1134" s="5120"/>
      <c r="AA1134" s="5120"/>
      <c r="AB1134" s="5120"/>
      <c r="AC1134" s="5120"/>
      <c r="AD1134" s="5086"/>
      <c r="AE1134" s="3087"/>
      <c r="AF1134" s="5120"/>
      <c r="AG1134" s="5120"/>
      <c r="AH1134" s="3256">
        <v>3993</v>
      </c>
      <c r="AI1134" s="550" t="s">
        <v>2137</v>
      </c>
      <c r="AJ1134" s="555" t="s">
        <v>868</v>
      </c>
      <c r="AK1134" s="3256" t="s">
        <v>2142</v>
      </c>
      <c r="AL1134" s="2807" t="s">
        <v>340</v>
      </c>
      <c r="AM1134" s="2807" t="s">
        <v>340</v>
      </c>
      <c r="AN1134" s="550" t="s">
        <v>858</v>
      </c>
      <c r="AO1134" s="1141">
        <v>10</v>
      </c>
      <c r="AP1134" s="1141" t="s">
        <v>859</v>
      </c>
      <c r="AQ1134" s="1141">
        <v>8</v>
      </c>
      <c r="AR1134" s="550"/>
      <c r="AS1134" s="550"/>
      <c r="AT1134" s="550"/>
      <c r="AU1134" s="550"/>
      <c r="AV1134" s="860"/>
      <c r="AW1134" s="4561"/>
      <c r="AX1134" s="4561"/>
      <c r="AY1134" s="4561"/>
      <c r="CO1134" s="237"/>
    </row>
    <row r="1135" spans="1:93" ht="12.75" customHeight="1">
      <c r="A1135" s="5685" t="s">
        <v>4234</v>
      </c>
      <c r="B1135" s="4559" t="s">
        <v>2463</v>
      </c>
      <c r="C1135" s="5672" t="s">
        <v>3783</v>
      </c>
      <c r="D1135" s="4139" t="s">
        <v>5495</v>
      </c>
      <c r="E1135" s="5123" t="s">
        <v>2157</v>
      </c>
      <c r="F1135" s="4150" t="s">
        <v>5538</v>
      </c>
      <c r="G1135" s="3806" t="s">
        <v>2028</v>
      </c>
      <c r="H1135" s="3806" t="s">
        <v>2028</v>
      </c>
      <c r="I1135" s="3806" t="s">
        <v>2029</v>
      </c>
      <c r="J1135" s="3806" t="s">
        <v>2029</v>
      </c>
      <c r="K1135" s="3806">
        <v>8</v>
      </c>
      <c r="L1135" s="3806">
        <v>0</v>
      </c>
      <c r="M1135" s="3806">
        <v>31</v>
      </c>
      <c r="N1135" s="3806">
        <v>8</v>
      </c>
      <c r="O1135" s="3806">
        <v>0</v>
      </c>
      <c r="P1135" s="3806">
        <v>31</v>
      </c>
      <c r="Q1135" s="545" t="s">
        <v>2140</v>
      </c>
      <c r="R1135" s="545" t="s">
        <v>2272</v>
      </c>
      <c r="S1135" s="5123">
        <v>4384</v>
      </c>
      <c r="T1135" s="5123">
        <v>4384</v>
      </c>
      <c r="U1135" s="5123">
        <v>5504</v>
      </c>
      <c r="V1135" s="5123">
        <v>480</v>
      </c>
      <c r="W1135" s="5123">
        <v>480</v>
      </c>
      <c r="X1135" s="5123">
        <v>832</v>
      </c>
      <c r="Y1135" s="5123">
        <v>16</v>
      </c>
      <c r="Z1135" s="5123">
        <v>2</v>
      </c>
      <c r="AA1135" s="5123" t="s">
        <v>2159</v>
      </c>
      <c r="AB1135" s="5123" t="s">
        <v>2033</v>
      </c>
      <c r="AC1135" s="5123" t="s">
        <v>2137</v>
      </c>
      <c r="AD1135" s="5084" t="s">
        <v>2035</v>
      </c>
      <c r="AE1135" s="3086"/>
      <c r="AF1135" s="5123" t="s">
        <v>857</v>
      </c>
      <c r="AG1135" s="5123"/>
      <c r="AH1135" s="3238">
        <v>3980</v>
      </c>
      <c r="AI1135" s="547" t="s">
        <v>2137</v>
      </c>
      <c r="AJ1135" s="542" t="s">
        <v>854</v>
      </c>
      <c r="AK1135" s="3256" t="s">
        <v>2142</v>
      </c>
      <c r="AL1135" s="2800" t="s">
        <v>164</v>
      </c>
      <c r="AM1135" s="2803" t="s">
        <v>856</v>
      </c>
      <c r="AN1135" s="550" t="s">
        <v>858</v>
      </c>
      <c r="AO1135" s="1141">
        <v>2</v>
      </c>
      <c r="AP1135" s="1141" t="s">
        <v>859</v>
      </c>
      <c r="AQ1135" s="1141">
        <v>2</v>
      </c>
      <c r="AR1135" s="550"/>
      <c r="AS1135" s="550"/>
      <c r="AT1135" s="550"/>
      <c r="AU1135" s="550"/>
      <c r="AV1135" s="860"/>
      <c r="AW1135" s="4559" t="s">
        <v>2466</v>
      </c>
      <c r="AX1135" s="4559" t="s">
        <v>2455</v>
      </c>
      <c r="AY1135" s="4559"/>
      <c r="CO1135" s="237"/>
    </row>
    <row r="1136" spans="1:93">
      <c r="A1136" s="5686"/>
      <c r="B1136" s="4560"/>
      <c r="C1136" s="5673"/>
      <c r="D1136" s="4167"/>
      <c r="E1136" s="5119"/>
      <c r="F1136" s="4216"/>
      <c r="G1136" s="3807"/>
      <c r="H1136" s="3807"/>
      <c r="I1136" s="3807"/>
      <c r="J1136" s="3807"/>
      <c r="K1136" s="3807"/>
      <c r="L1136" s="3807"/>
      <c r="M1136" s="3807"/>
      <c r="N1136" s="3807"/>
      <c r="O1136" s="3807"/>
      <c r="P1136" s="3807"/>
      <c r="Q1136" s="546"/>
      <c r="R1136" s="546"/>
      <c r="S1136" s="5119"/>
      <c r="T1136" s="5119"/>
      <c r="U1136" s="5119"/>
      <c r="V1136" s="5119"/>
      <c r="W1136" s="5119"/>
      <c r="X1136" s="5119"/>
      <c r="Y1136" s="5119"/>
      <c r="Z1136" s="5119"/>
      <c r="AA1136" s="5119"/>
      <c r="AB1136" s="5119"/>
      <c r="AC1136" s="5119"/>
      <c r="AD1136" s="5085"/>
      <c r="AE1136" s="3089"/>
      <c r="AF1136" s="5119"/>
      <c r="AG1136" s="5119"/>
      <c r="AH1136" s="3256">
        <v>3989</v>
      </c>
      <c r="AI1136" s="550" t="s">
        <v>2137</v>
      </c>
      <c r="AJ1136" s="555" t="s">
        <v>874</v>
      </c>
      <c r="AK1136" s="3256" t="s">
        <v>2142</v>
      </c>
      <c r="AL1136" s="2807" t="s">
        <v>930</v>
      </c>
      <c r="AM1136" s="2807" t="s">
        <v>341</v>
      </c>
      <c r="AN1136" s="550" t="s">
        <v>858</v>
      </c>
      <c r="AO1136" s="1141">
        <v>2</v>
      </c>
      <c r="AP1136" s="1141" t="s">
        <v>859</v>
      </c>
      <c r="AQ1136" s="1141">
        <v>2</v>
      </c>
      <c r="AR1136" s="550">
        <v>3</v>
      </c>
      <c r="AS1136" s="550" t="s">
        <v>875</v>
      </c>
      <c r="AT1136" s="550" t="s">
        <v>859</v>
      </c>
      <c r="AU1136" s="550" t="s">
        <v>876</v>
      </c>
      <c r="AV1136" s="860" t="s">
        <v>877</v>
      </c>
      <c r="AW1136" s="4560"/>
      <c r="AX1136" s="4560"/>
      <c r="AY1136" s="4560"/>
      <c r="CO1136" s="237"/>
    </row>
    <row r="1137" spans="1:93">
      <c r="A1137" s="5686"/>
      <c r="B1137" s="4561"/>
      <c r="C1137" s="5674"/>
      <c r="D1137" s="4079"/>
      <c r="E1137" s="5120"/>
      <c r="F1137" s="4151"/>
      <c r="G1137" s="3811"/>
      <c r="H1137" s="3811"/>
      <c r="I1137" s="3811"/>
      <c r="J1137" s="3811"/>
      <c r="K1137" s="3811"/>
      <c r="L1137" s="3811"/>
      <c r="M1137" s="3811"/>
      <c r="N1137" s="3811"/>
      <c r="O1137" s="3811"/>
      <c r="P1137" s="3811"/>
      <c r="Q1137" s="547"/>
      <c r="R1137" s="547"/>
      <c r="S1137" s="5120"/>
      <c r="T1137" s="5120"/>
      <c r="U1137" s="5120"/>
      <c r="V1137" s="5120"/>
      <c r="W1137" s="5120"/>
      <c r="X1137" s="5120"/>
      <c r="Y1137" s="5120"/>
      <c r="Z1137" s="5120"/>
      <c r="AA1137" s="5120"/>
      <c r="AB1137" s="5120"/>
      <c r="AC1137" s="5120"/>
      <c r="AD1137" s="5086"/>
      <c r="AE1137" s="3087"/>
      <c r="AF1137" s="5120"/>
      <c r="AG1137" s="5120"/>
      <c r="AH1137" s="3256">
        <v>3993</v>
      </c>
      <c r="AI1137" s="550" t="s">
        <v>2137</v>
      </c>
      <c r="AJ1137" s="555" t="s">
        <v>868</v>
      </c>
      <c r="AK1137" s="3256" t="s">
        <v>2142</v>
      </c>
      <c r="AL1137" s="2807" t="s">
        <v>869</v>
      </c>
      <c r="AM1137" s="2807" t="s">
        <v>869</v>
      </c>
      <c r="AN1137" s="550" t="s">
        <v>858</v>
      </c>
      <c r="AO1137" s="1141">
        <v>4</v>
      </c>
      <c r="AP1137" s="1141" t="s">
        <v>859</v>
      </c>
      <c r="AQ1137" s="1141">
        <v>4</v>
      </c>
      <c r="AR1137" s="550"/>
      <c r="AS1137" s="550"/>
      <c r="AT1137" s="550"/>
      <c r="AU1137" s="550"/>
      <c r="AV1137" s="860"/>
      <c r="AW1137" s="4561"/>
      <c r="AX1137" s="4561"/>
      <c r="AY1137" s="4561"/>
      <c r="CO1137" s="237"/>
    </row>
    <row r="1138" spans="1:93">
      <c r="A1138" s="5686"/>
      <c r="B1138" s="4559" t="s">
        <v>2463</v>
      </c>
      <c r="C1138" s="5672" t="s">
        <v>3761</v>
      </c>
      <c r="D1138" s="3806" t="s">
        <v>3063</v>
      </c>
      <c r="E1138" s="5123" t="s">
        <v>2157</v>
      </c>
      <c r="F1138" s="5123" t="s">
        <v>2297</v>
      </c>
      <c r="G1138" s="3806" t="s">
        <v>2028</v>
      </c>
      <c r="H1138" s="3806" t="s">
        <v>2028</v>
      </c>
      <c r="I1138" s="3806" t="s">
        <v>2029</v>
      </c>
      <c r="J1138" s="3806" t="s">
        <v>2029</v>
      </c>
      <c r="K1138" s="3806">
        <v>8</v>
      </c>
      <c r="L1138" s="3806">
        <v>0</v>
      </c>
      <c r="M1138" s="3806">
        <v>31</v>
      </c>
      <c r="N1138" s="3806">
        <v>8</v>
      </c>
      <c r="O1138" s="3806">
        <v>0</v>
      </c>
      <c r="P1138" s="3806">
        <v>31</v>
      </c>
      <c r="Q1138" s="2590" t="s">
        <v>2140</v>
      </c>
      <c r="R1138" s="2590" t="s">
        <v>2272</v>
      </c>
      <c r="S1138" s="5123">
        <v>4640</v>
      </c>
      <c r="T1138" s="5123">
        <v>4640</v>
      </c>
      <c r="U1138" s="5123">
        <v>6656</v>
      </c>
      <c r="V1138" s="5123">
        <v>512</v>
      </c>
      <c r="W1138" s="5123">
        <v>512</v>
      </c>
      <c r="X1138" s="5123">
        <v>1088</v>
      </c>
      <c r="Y1138" s="5123">
        <v>16</v>
      </c>
      <c r="Z1138" s="5123">
        <v>2</v>
      </c>
      <c r="AA1138" s="5123" t="s">
        <v>2159</v>
      </c>
      <c r="AB1138" s="5123" t="s">
        <v>2033</v>
      </c>
      <c r="AC1138" s="5123" t="s">
        <v>2137</v>
      </c>
      <c r="AD1138" s="5084" t="s">
        <v>2035</v>
      </c>
      <c r="AE1138" s="3086"/>
      <c r="AF1138" s="5123" t="s">
        <v>857</v>
      </c>
      <c r="AG1138" s="5123"/>
      <c r="AH1138" s="3238">
        <v>3980</v>
      </c>
      <c r="AI1138" s="2592" t="s">
        <v>2137</v>
      </c>
      <c r="AJ1138" s="2597" t="s">
        <v>854</v>
      </c>
      <c r="AK1138" s="3256" t="s">
        <v>2142</v>
      </c>
      <c r="AL1138" s="2807" t="s">
        <v>165</v>
      </c>
      <c r="AM1138" s="2803" t="s">
        <v>856</v>
      </c>
      <c r="AN1138" s="2595" t="s">
        <v>858</v>
      </c>
      <c r="AO1138" s="2595">
        <v>2</v>
      </c>
      <c r="AP1138" s="2595" t="s">
        <v>859</v>
      </c>
      <c r="AQ1138" s="2595">
        <v>2</v>
      </c>
      <c r="AR1138" s="2595"/>
      <c r="AS1138" s="2595"/>
      <c r="AT1138" s="2595"/>
      <c r="AU1138" s="2595"/>
      <c r="AV1138" s="860"/>
      <c r="AW1138" s="4559" t="s">
        <v>2466</v>
      </c>
      <c r="AX1138" s="4559" t="s">
        <v>2455</v>
      </c>
      <c r="AY1138" s="4559"/>
      <c r="CO1138" s="237"/>
    </row>
    <row r="1139" spans="1:93">
      <c r="A1139" s="5686"/>
      <c r="B1139" s="4560"/>
      <c r="C1139" s="5673"/>
      <c r="D1139" s="3807"/>
      <c r="E1139" s="5119"/>
      <c r="F1139" s="5119"/>
      <c r="G1139" s="3807"/>
      <c r="H1139" s="3807"/>
      <c r="I1139" s="3807"/>
      <c r="J1139" s="3807"/>
      <c r="K1139" s="3807"/>
      <c r="L1139" s="3807"/>
      <c r="M1139" s="3807"/>
      <c r="N1139" s="3807"/>
      <c r="O1139" s="3807"/>
      <c r="P1139" s="3807"/>
      <c r="Q1139" s="2591"/>
      <c r="R1139" s="2591"/>
      <c r="S1139" s="5119"/>
      <c r="T1139" s="5119"/>
      <c r="U1139" s="5119"/>
      <c r="V1139" s="5119"/>
      <c r="W1139" s="5119"/>
      <c r="X1139" s="5119"/>
      <c r="Y1139" s="5119"/>
      <c r="Z1139" s="5119"/>
      <c r="AA1139" s="5119"/>
      <c r="AB1139" s="5119"/>
      <c r="AC1139" s="5119"/>
      <c r="AD1139" s="5085"/>
      <c r="AE1139" s="3089"/>
      <c r="AF1139" s="5119"/>
      <c r="AG1139" s="5119"/>
      <c r="AH1139" s="3256">
        <v>3989</v>
      </c>
      <c r="AI1139" s="2595" t="s">
        <v>2137</v>
      </c>
      <c r="AJ1139" s="2599" t="s">
        <v>874</v>
      </c>
      <c r="AK1139" s="3256" t="s">
        <v>2142</v>
      </c>
      <c r="AL1139" s="2807" t="s">
        <v>930</v>
      </c>
      <c r="AM1139" s="2807" t="s">
        <v>341</v>
      </c>
      <c r="AN1139" s="2595" t="s">
        <v>858</v>
      </c>
      <c r="AO1139" s="2595">
        <v>2</v>
      </c>
      <c r="AP1139" s="2595" t="s">
        <v>859</v>
      </c>
      <c r="AQ1139" s="2595">
        <v>2</v>
      </c>
      <c r="AR1139" s="2595">
        <v>3</v>
      </c>
      <c r="AS1139" s="2595" t="s">
        <v>875</v>
      </c>
      <c r="AT1139" s="2595" t="s">
        <v>859</v>
      </c>
      <c r="AU1139" s="2595" t="s">
        <v>876</v>
      </c>
      <c r="AV1139" s="860" t="s">
        <v>877</v>
      </c>
      <c r="AW1139" s="4560"/>
      <c r="AX1139" s="4560"/>
      <c r="AY1139" s="4560"/>
      <c r="CO1139" s="237"/>
    </row>
    <row r="1140" spans="1:93">
      <c r="A1140" s="5686"/>
      <c r="B1140" s="4561"/>
      <c r="C1140" s="5674"/>
      <c r="D1140" s="3811"/>
      <c r="E1140" s="5120"/>
      <c r="F1140" s="5120"/>
      <c r="G1140" s="3811"/>
      <c r="H1140" s="3811"/>
      <c r="I1140" s="3811"/>
      <c r="J1140" s="3811"/>
      <c r="K1140" s="3811"/>
      <c r="L1140" s="3811"/>
      <c r="M1140" s="3811"/>
      <c r="N1140" s="3811"/>
      <c r="O1140" s="3811"/>
      <c r="P1140" s="3811"/>
      <c r="Q1140" s="2592"/>
      <c r="R1140" s="2592"/>
      <c r="S1140" s="5120"/>
      <c r="T1140" s="5120"/>
      <c r="U1140" s="5120"/>
      <c r="V1140" s="5120"/>
      <c r="W1140" s="5120"/>
      <c r="X1140" s="5120"/>
      <c r="Y1140" s="5120"/>
      <c r="Z1140" s="5120"/>
      <c r="AA1140" s="5120"/>
      <c r="AB1140" s="5120"/>
      <c r="AC1140" s="5120"/>
      <c r="AD1140" s="5086"/>
      <c r="AE1140" s="3087"/>
      <c r="AF1140" s="5120"/>
      <c r="AG1140" s="5120"/>
      <c r="AH1140" s="3256">
        <v>3993</v>
      </c>
      <c r="AI1140" s="2595" t="s">
        <v>2137</v>
      </c>
      <c r="AJ1140" s="2599" t="s">
        <v>868</v>
      </c>
      <c r="AK1140" s="3256" t="s">
        <v>2142</v>
      </c>
      <c r="AL1140" s="2807" t="s">
        <v>869</v>
      </c>
      <c r="AM1140" s="2807" t="s">
        <v>869</v>
      </c>
      <c r="AN1140" s="2595" t="s">
        <v>858</v>
      </c>
      <c r="AO1140" s="2595">
        <v>4</v>
      </c>
      <c r="AP1140" s="2595" t="s">
        <v>859</v>
      </c>
      <c r="AQ1140" s="2595">
        <v>4</v>
      </c>
      <c r="AR1140" s="2595"/>
      <c r="AS1140" s="2595"/>
      <c r="AT1140" s="2595"/>
      <c r="AU1140" s="2595"/>
      <c r="AV1140" s="860"/>
      <c r="AW1140" s="4561"/>
      <c r="AX1140" s="4561"/>
      <c r="AY1140" s="4561"/>
      <c r="CO1140" s="237"/>
    </row>
    <row r="1141" spans="1:93">
      <c r="A1141" s="5686"/>
      <c r="B1141" s="4559" t="s">
        <v>2463</v>
      </c>
      <c r="C1141" s="5672" t="s">
        <v>3809</v>
      </c>
      <c r="D1141" s="4139" t="s">
        <v>5496</v>
      </c>
      <c r="E1141" s="5123" t="s">
        <v>2157</v>
      </c>
      <c r="F1141" s="4150" t="s">
        <v>5539</v>
      </c>
      <c r="G1141" s="3806" t="s">
        <v>2028</v>
      </c>
      <c r="H1141" s="3806" t="s">
        <v>2028</v>
      </c>
      <c r="I1141" s="3806" t="s">
        <v>2029</v>
      </c>
      <c r="J1141" s="3806" t="s">
        <v>2029</v>
      </c>
      <c r="K1141" s="3806">
        <v>8</v>
      </c>
      <c r="L1141" s="3806">
        <v>0</v>
      </c>
      <c r="M1141" s="3806">
        <v>31</v>
      </c>
      <c r="N1141" s="3806">
        <v>8</v>
      </c>
      <c r="O1141" s="3806">
        <v>0</v>
      </c>
      <c r="P1141" s="3806">
        <v>31</v>
      </c>
      <c r="Q1141" s="2590" t="s">
        <v>2140</v>
      </c>
      <c r="R1141" s="2590" t="s">
        <v>2272</v>
      </c>
      <c r="S1141" s="5123">
        <v>4640</v>
      </c>
      <c r="T1141" s="5123">
        <v>4640</v>
      </c>
      <c r="U1141" s="5123">
        <v>7904</v>
      </c>
      <c r="V1141" s="5123">
        <v>512</v>
      </c>
      <c r="W1141" s="5123">
        <v>512</v>
      </c>
      <c r="X1141" s="5123">
        <v>832</v>
      </c>
      <c r="Y1141" s="5123">
        <v>16</v>
      </c>
      <c r="Z1141" s="5123">
        <v>2</v>
      </c>
      <c r="AA1141" s="5123" t="s">
        <v>2159</v>
      </c>
      <c r="AB1141" s="5123" t="s">
        <v>2033</v>
      </c>
      <c r="AC1141" s="5123" t="s">
        <v>2137</v>
      </c>
      <c r="AD1141" s="5084" t="s">
        <v>2035</v>
      </c>
      <c r="AE1141" s="3086"/>
      <c r="AF1141" s="5123" t="s">
        <v>857</v>
      </c>
      <c r="AG1141" s="5123"/>
      <c r="AH1141" s="3238">
        <v>3980</v>
      </c>
      <c r="AI1141" s="2592" t="s">
        <v>2137</v>
      </c>
      <c r="AJ1141" s="2597" t="s">
        <v>854</v>
      </c>
      <c r="AK1141" s="3256" t="s">
        <v>2142</v>
      </c>
      <c r="AL1141" s="122" t="s">
        <v>166</v>
      </c>
      <c r="AM1141" s="2803" t="s">
        <v>856</v>
      </c>
      <c r="AN1141" s="2595" t="s">
        <v>858</v>
      </c>
      <c r="AO1141" s="2595">
        <v>2</v>
      </c>
      <c r="AP1141" s="2595" t="s">
        <v>859</v>
      </c>
      <c r="AQ1141" s="2595">
        <v>2</v>
      </c>
      <c r="AR1141" s="2595"/>
      <c r="AS1141" s="2595"/>
      <c r="AT1141" s="2595"/>
      <c r="AU1141" s="2595"/>
      <c r="AV1141" s="860"/>
      <c r="AW1141" s="4559" t="s">
        <v>2466</v>
      </c>
      <c r="AX1141" s="4559" t="s">
        <v>2455</v>
      </c>
      <c r="AY1141" s="4559"/>
      <c r="CO1141" s="237"/>
    </row>
    <row r="1142" spans="1:93">
      <c r="A1142" s="5686"/>
      <c r="B1142" s="4560"/>
      <c r="C1142" s="5673"/>
      <c r="D1142" s="4167"/>
      <c r="E1142" s="5119"/>
      <c r="F1142" s="4216"/>
      <c r="G1142" s="3807"/>
      <c r="H1142" s="3807"/>
      <c r="I1142" s="3807"/>
      <c r="J1142" s="3807"/>
      <c r="K1142" s="3807"/>
      <c r="L1142" s="3807"/>
      <c r="M1142" s="3807"/>
      <c r="N1142" s="3807"/>
      <c r="O1142" s="3807"/>
      <c r="P1142" s="3807"/>
      <c r="Q1142" s="2591"/>
      <c r="R1142" s="2591"/>
      <c r="S1142" s="5119"/>
      <c r="T1142" s="5119"/>
      <c r="U1142" s="5119"/>
      <c r="V1142" s="5119"/>
      <c r="W1142" s="5119"/>
      <c r="X1142" s="5119"/>
      <c r="Y1142" s="5119"/>
      <c r="Z1142" s="5119"/>
      <c r="AA1142" s="5119"/>
      <c r="AB1142" s="5119"/>
      <c r="AC1142" s="5119"/>
      <c r="AD1142" s="5085"/>
      <c r="AE1142" s="3089"/>
      <c r="AF1142" s="5119"/>
      <c r="AG1142" s="5119"/>
      <c r="AH1142" s="3256">
        <v>3989</v>
      </c>
      <c r="AI1142" s="2595" t="s">
        <v>2137</v>
      </c>
      <c r="AJ1142" s="2599" t="s">
        <v>874</v>
      </c>
      <c r="AK1142" s="3256" t="s">
        <v>2142</v>
      </c>
      <c r="AL1142" s="2807" t="s">
        <v>930</v>
      </c>
      <c r="AM1142" s="2807" t="s">
        <v>341</v>
      </c>
      <c r="AN1142" s="2595" t="s">
        <v>858</v>
      </c>
      <c r="AO1142" s="2595">
        <v>2</v>
      </c>
      <c r="AP1142" s="2595" t="s">
        <v>859</v>
      </c>
      <c r="AQ1142" s="2595">
        <v>2</v>
      </c>
      <c r="AR1142" s="2595">
        <v>3</v>
      </c>
      <c r="AS1142" s="2595" t="s">
        <v>875</v>
      </c>
      <c r="AT1142" s="2595" t="s">
        <v>859</v>
      </c>
      <c r="AU1142" s="2595" t="s">
        <v>876</v>
      </c>
      <c r="AV1142" s="860" t="s">
        <v>877</v>
      </c>
      <c r="AW1142" s="4560"/>
      <c r="AX1142" s="4560"/>
      <c r="AY1142" s="4560"/>
      <c r="CO1142" s="237"/>
    </row>
    <row r="1143" spans="1:93">
      <c r="A1143" s="5686"/>
      <c r="B1143" s="4561"/>
      <c r="C1143" s="5674"/>
      <c r="D1143" s="4079"/>
      <c r="E1143" s="5120"/>
      <c r="F1143" s="4151"/>
      <c r="G1143" s="3811"/>
      <c r="H1143" s="3811"/>
      <c r="I1143" s="3811"/>
      <c r="J1143" s="3811"/>
      <c r="K1143" s="3811"/>
      <c r="L1143" s="3811"/>
      <c r="M1143" s="3811"/>
      <c r="N1143" s="3811"/>
      <c r="O1143" s="3811"/>
      <c r="P1143" s="3811"/>
      <c r="Q1143" s="2592"/>
      <c r="R1143" s="2592"/>
      <c r="S1143" s="5120"/>
      <c r="T1143" s="5120"/>
      <c r="U1143" s="5120"/>
      <c r="V1143" s="5120"/>
      <c r="W1143" s="5120"/>
      <c r="X1143" s="5120"/>
      <c r="Y1143" s="5120"/>
      <c r="Z1143" s="5120"/>
      <c r="AA1143" s="5120"/>
      <c r="AB1143" s="5120"/>
      <c r="AC1143" s="5120"/>
      <c r="AD1143" s="5086"/>
      <c r="AE1143" s="3087"/>
      <c r="AF1143" s="5120"/>
      <c r="AG1143" s="5120"/>
      <c r="AH1143" s="3256">
        <v>3993</v>
      </c>
      <c r="AI1143" s="2595" t="s">
        <v>2137</v>
      </c>
      <c r="AJ1143" s="2599" t="s">
        <v>868</v>
      </c>
      <c r="AK1143" s="3256" t="s">
        <v>2142</v>
      </c>
      <c r="AL1143" s="2807" t="s">
        <v>869</v>
      </c>
      <c r="AM1143" s="2807" t="s">
        <v>869</v>
      </c>
      <c r="AN1143" s="2595" t="s">
        <v>858</v>
      </c>
      <c r="AO1143" s="2595">
        <v>4</v>
      </c>
      <c r="AP1143" s="2595" t="s">
        <v>859</v>
      </c>
      <c r="AQ1143" s="2595">
        <v>4</v>
      </c>
      <c r="AR1143" s="2595"/>
      <c r="AS1143" s="2595"/>
      <c r="AT1143" s="2595"/>
      <c r="AU1143" s="2595"/>
      <c r="AV1143" s="860"/>
      <c r="AW1143" s="4561"/>
      <c r="AX1143" s="4561"/>
      <c r="AY1143" s="4561"/>
      <c r="CO1143" s="237"/>
    </row>
    <row r="1144" spans="1:93" s="270" customFormat="1" ht="12.75" customHeight="1">
      <c r="A1144" s="5686"/>
      <c r="B1144" s="4559" t="s">
        <v>2463</v>
      </c>
      <c r="C1144" s="5672" t="s">
        <v>3762</v>
      </c>
      <c r="D1144" s="3806" t="s">
        <v>3064</v>
      </c>
      <c r="E1144" s="5123" t="s">
        <v>2157</v>
      </c>
      <c r="F1144" s="5123" t="s">
        <v>2298</v>
      </c>
      <c r="G1144" s="3806" t="s">
        <v>2028</v>
      </c>
      <c r="H1144" s="3806" t="s">
        <v>2028</v>
      </c>
      <c r="I1144" s="3806" t="s">
        <v>2029</v>
      </c>
      <c r="J1144" s="3806" t="s">
        <v>2029</v>
      </c>
      <c r="K1144" s="3806">
        <v>8</v>
      </c>
      <c r="L1144" s="3806">
        <v>0</v>
      </c>
      <c r="M1144" s="3806">
        <v>31</v>
      </c>
      <c r="N1144" s="3806">
        <v>8</v>
      </c>
      <c r="O1144" s="3806">
        <v>0</v>
      </c>
      <c r="P1144" s="3806">
        <v>31</v>
      </c>
      <c r="Q1144" s="545" t="s">
        <v>2140</v>
      </c>
      <c r="R1144" s="545" t="s">
        <v>2272</v>
      </c>
      <c r="S1144" s="5123">
        <v>4640</v>
      </c>
      <c r="T1144" s="5123">
        <v>4640</v>
      </c>
      <c r="U1144" s="5123">
        <v>9162</v>
      </c>
      <c r="V1144" s="5123">
        <v>512</v>
      </c>
      <c r="W1144" s="5123">
        <v>512</v>
      </c>
      <c r="X1144" s="5123">
        <v>1088</v>
      </c>
      <c r="Y1144" s="5123">
        <v>16</v>
      </c>
      <c r="Z1144" s="5123">
        <v>2</v>
      </c>
      <c r="AA1144" s="5123" t="s">
        <v>2159</v>
      </c>
      <c r="AB1144" s="5123" t="s">
        <v>2033</v>
      </c>
      <c r="AC1144" s="5123" t="s">
        <v>2137</v>
      </c>
      <c r="AD1144" s="5084" t="s">
        <v>2035</v>
      </c>
      <c r="AE1144" s="3086"/>
      <c r="AF1144" s="5123" t="s">
        <v>857</v>
      </c>
      <c r="AG1144" s="5123"/>
      <c r="AH1144" s="3238">
        <v>3980</v>
      </c>
      <c r="AI1144" s="547" t="s">
        <v>2137</v>
      </c>
      <c r="AJ1144" s="542" t="s">
        <v>854</v>
      </c>
      <c r="AK1144" s="3256" t="s">
        <v>2142</v>
      </c>
      <c r="AL1144" s="2800" t="s">
        <v>1218</v>
      </c>
      <c r="AM1144" s="2796" t="s">
        <v>1219</v>
      </c>
      <c r="AN1144" s="550" t="s">
        <v>858</v>
      </c>
      <c r="AO1144" s="1141">
        <v>2</v>
      </c>
      <c r="AP1144" s="1141" t="s">
        <v>859</v>
      </c>
      <c r="AQ1144" s="1141">
        <v>2</v>
      </c>
      <c r="AR1144" s="550"/>
      <c r="AS1144" s="550"/>
      <c r="AT1144" s="550"/>
      <c r="AU1144" s="550"/>
      <c r="AV1144" s="860"/>
      <c r="AW1144" s="4559" t="s">
        <v>2466</v>
      </c>
      <c r="AX1144" s="4559" t="s">
        <v>2455</v>
      </c>
      <c r="AY1144" s="4559"/>
      <c r="AZ1144" s="239"/>
      <c r="BA1144" s="239"/>
      <c r="BB1144" s="239"/>
      <c r="BC1144" s="239"/>
      <c r="BD1144" s="239"/>
      <c r="BE1144" s="239"/>
      <c r="BF1144" s="239"/>
      <c r="BG1144" s="239"/>
      <c r="BH1144" s="239"/>
      <c r="BI1144" s="239"/>
      <c r="BJ1144" s="239"/>
      <c r="BK1144" s="239"/>
      <c r="BL1144" s="239"/>
      <c r="BM1144" s="239"/>
      <c r="BN1144" s="239"/>
      <c r="BO1144" s="239"/>
      <c r="BP1144" s="239"/>
      <c r="BQ1144" s="239"/>
      <c r="BR1144" s="239"/>
      <c r="BS1144" s="239"/>
      <c r="BT1144" s="239"/>
      <c r="BU1144" s="239"/>
      <c r="BV1144" s="239"/>
      <c r="BW1144" s="239"/>
      <c r="BX1144" s="239"/>
      <c r="BY1144" s="239"/>
      <c r="BZ1144" s="239"/>
      <c r="CA1144" s="239"/>
      <c r="CB1144" s="239"/>
      <c r="CC1144" s="239"/>
      <c r="CD1144" s="239"/>
      <c r="CE1144" s="239"/>
      <c r="CF1144" s="239"/>
      <c r="CG1144" s="239"/>
      <c r="CH1144" s="239"/>
      <c r="CI1144" s="239"/>
      <c r="CJ1144" s="239"/>
      <c r="CK1144" s="239"/>
      <c r="CL1144" s="239"/>
      <c r="CM1144" s="239"/>
      <c r="CN1144" s="239"/>
    </row>
    <row r="1145" spans="1:93" s="270" customFormat="1">
      <c r="A1145" s="5686"/>
      <c r="B1145" s="4560"/>
      <c r="C1145" s="5673"/>
      <c r="D1145" s="3807"/>
      <c r="E1145" s="5119"/>
      <c r="F1145" s="5119"/>
      <c r="G1145" s="3807"/>
      <c r="H1145" s="3807"/>
      <c r="I1145" s="3807"/>
      <c r="J1145" s="3807"/>
      <c r="K1145" s="3807"/>
      <c r="L1145" s="3807"/>
      <c r="M1145" s="3807"/>
      <c r="N1145" s="3807"/>
      <c r="O1145" s="3807"/>
      <c r="P1145" s="3807"/>
      <c r="Q1145" s="546"/>
      <c r="R1145" s="546"/>
      <c r="S1145" s="5119"/>
      <c r="T1145" s="5119"/>
      <c r="U1145" s="5119"/>
      <c r="V1145" s="5119"/>
      <c r="W1145" s="5119"/>
      <c r="X1145" s="5119"/>
      <c r="Y1145" s="5119"/>
      <c r="Z1145" s="5119"/>
      <c r="AA1145" s="5119"/>
      <c r="AB1145" s="5119"/>
      <c r="AC1145" s="5119"/>
      <c r="AD1145" s="5085"/>
      <c r="AE1145" s="3089"/>
      <c r="AF1145" s="5119"/>
      <c r="AG1145" s="5119"/>
      <c r="AH1145" s="3256">
        <v>3989</v>
      </c>
      <c r="AI1145" s="550" t="s">
        <v>2137</v>
      </c>
      <c r="AJ1145" s="555" t="s">
        <v>874</v>
      </c>
      <c r="AK1145" s="3256" t="s">
        <v>2142</v>
      </c>
      <c r="AL1145" s="2807" t="s">
        <v>930</v>
      </c>
      <c r="AM1145" s="2807" t="s">
        <v>341</v>
      </c>
      <c r="AN1145" s="550" t="s">
        <v>858</v>
      </c>
      <c r="AO1145" s="1141">
        <v>2</v>
      </c>
      <c r="AP1145" s="1141" t="s">
        <v>859</v>
      </c>
      <c r="AQ1145" s="1141">
        <v>2</v>
      </c>
      <c r="AR1145" s="550">
        <v>3</v>
      </c>
      <c r="AS1145" s="550" t="s">
        <v>875</v>
      </c>
      <c r="AT1145" s="550" t="s">
        <v>859</v>
      </c>
      <c r="AU1145" s="550" t="s">
        <v>876</v>
      </c>
      <c r="AV1145" s="860" t="s">
        <v>877</v>
      </c>
      <c r="AW1145" s="4560"/>
      <c r="AX1145" s="4560"/>
      <c r="AY1145" s="4560"/>
      <c r="AZ1145" s="239"/>
      <c r="BA1145" s="239"/>
      <c r="BB1145" s="239"/>
      <c r="BC1145" s="239"/>
      <c r="BD1145" s="239"/>
      <c r="BE1145" s="239"/>
      <c r="BF1145" s="239"/>
      <c r="BG1145" s="239"/>
      <c r="BH1145" s="239"/>
      <c r="BI1145" s="239"/>
      <c r="BJ1145" s="239"/>
      <c r="BK1145" s="239"/>
      <c r="BL1145" s="239"/>
      <c r="BM1145" s="239"/>
      <c r="BN1145" s="239"/>
      <c r="BO1145" s="239"/>
      <c r="BP1145" s="239"/>
      <c r="BQ1145" s="239"/>
      <c r="BR1145" s="239"/>
      <c r="BS1145" s="239"/>
      <c r="BT1145" s="239"/>
      <c r="BU1145" s="239"/>
      <c r="BV1145" s="239"/>
      <c r="BW1145" s="239"/>
      <c r="BX1145" s="239"/>
      <c r="BY1145" s="239"/>
      <c r="BZ1145" s="239"/>
      <c r="CA1145" s="239"/>
      <c r="CB1145" s="239"/>
      <c r="CC1145" s="239"/>
      <c r="CD1145" s="239"/>
      <c r="CE1145" s="239"/>
      <c r="CF1145" s="239"/>
      <c r="CG1145" s="239"/>
      <c r="CH1145" s="239"/>
      <c r="CI1145" s="239"/>
      <c r="CJ1145" s="239"/>
      <c r="CK1145" s="239"/>
      <c r="CL1145" s="239"/>
      <c r="CM1145" s="239"/>
      <c r="CN1145" s="239"/>
    </row>
    <row r="1146" spans="1:93" s="270" customFormat="1">
      <c r="A1146" s="5686"/>
      <c r="B1146" s="4561"/>
      <c r="C1146" s="5674"/>
      <c r="D1146" s="3811"/>
      <c r="E1146" s="5120"/>
      <c r="F1146" s="5120"/>
      <c r="G1146" s="3811"/>
      <c r="H1146" s="3811"/>
      <c r="I1146" s="3811"/>
      <c r="J1146" s="3811"/>
      <c r="K1146" s="3811"/>
      <c r="L1146" s="3811"/>
      <c r="M1146" s="3811"/>
      <c r="N1146" s="3811"/>
      <c r="O1146" s="3811"/>
      <c r="P1146" s="3811"/>
      <c r="Q1146" s="547"/>
      <c r="R1146" s="547"/>
      <c r="S1146" s="5120"/>
      <c r="T1146" s="5120"/>
      <c r="U1146" s="5120"/>
      <c r="V1146" s="5120"/>
      <c r="W1146" s="5120"/>
      <c r="X1146" s="5120"/>
      <c r="Y1146" s="5120"/>
      <c r="Z1146" s="5120"/>
      <c r="AA1146" s="5120"/>
      <c r="AB1146" s="5120"/>
      <c r="AC1146" s="5120"/>
      <c r="AD1146" s="5086"/>
      <c r="AE1146" s="3087"/>
      <c r="AF1146" s="5120"/>
      <c r="AG1146" s="5120"/>
      <c r="AH1146" s="3256">
        <v>3993</v>
      </c>
      <c r="AI1146" s="550" t="s">
        <v>2137</v>
      </c>
      <c r="AJ1146" s="555" t="s">
        <v>868</v>
      </c>
      <c r="AK1146" s="3256" t="s">
        <v>2142</v>
      </c>
      <c r="AL1146" s="2807" t="s">
        <v>869</v>
      </c>
      <c r="AM1146" s="2807" t="s">
        <v>869</v>
      </c>
      <c r="AN1146" s="550" t="s">
        <v>858</v>
      </c>
      <c r="AO1146" s="1141">
        <v>4</v>
      </c>
      <c r="AP1146" s="1141" t="s">
        <v>859</v>
      </c>
      <c r="AQ1146" s="1141">
        <v>4</v>
      </c>
      <c r="AR1146" s="550"/>
      <c r="AS1146" s="550"/>
      <c r="AT1146" s="550"/>
      <c r="AU1146" s="550"/>
      <c r="AV1146" s="860"/>
      <c r="AW1146" s="4561"/>
      <c r="AX1146" s="4561"/>
      <c r="AY1146" s="4561"/>
      <c r="AZ1146" s="239"/>
      <c r="BA1146" s="239"/>
      <c r="BB1146" s="239"/>
      <c r="BC1146" s="239"/>
      <c r="BD1146" s="239"/>
      <c r="BE1146" s="239"/>
      <c r="BF1146" s="239"/>
      <c r="BG1146" s="239"/>
      <c r="BH1146" s="239"/>
      <c r="BI1146" s="239"/>
      <c r="BJ1146" s="239"/>
      <c r="BK1146" s="239"/>
      <c r="BL1146" s="239"/>
      <c r="BM1146" s="239"/>
      <c r="BN1146" s="239"/>
      <c r="BO1146" s="239"/>
      <c r="BP1146" s="239"/>
      <c r="BQ1146" s="239"/>
      <c r="BR1146" s="239"/>
      <c r="BS1146" s="239"/>
      <c r="BT1146" s="239"/>
      <c r="BU1146" s="239"/>
      <c r="BV1146" s="239"/>
      <c r="BW1146" s="239"/>
      <c r="BX1146" s="239"/>
      <c r="BY1146" s="239"/>
      <c r="BZ1146" s="239"/>
      <c r="CA1146" s="239"/>
      <c r="CB1146" s="239"/>
      <c r="CC1146" s="239"/>
      <c r="CD1146" s="239"/>
      <c r="CE1146" s="239"/>
      <c r="CF1146" s="239"/>
      <c r="CG1146" s="239"/>
      <c r="CH1146" s="239"/>
      <c r="CI1146" s="239"/>
      <c r="CJ1146" s="239"/>
      <c r="CK1146" s="239"/>
      <c r="CL1146" s="239"/>
      <c r="CM1146" s="239"/>
      <c r="CN1146" s="239"/>
    </row>
    <row r="1147" spans="1:93" s="270" customFormat="1">
      <c r="A1147" s="5686"/>
      <c r="B1147" s="4559" t="s">
        <v>2463</v>
      </c>
      <c r="C1147" s="5672" t="s">
        <v>3763</v>
      </c>
      <c r="D1147" s="3806" t="s">
        <v>3065</v>
      </c>
      <c r="E1147" s="5123" t="s">
        <v>2157</v>
      </c>
      <c r="F1147" s="5123" t="s">
        <v>2299</v>
      </c>
      <c r="G1147" s="3806" t="s">
        <v>2028</v>
      </c>
      <c r="H1147" s="3806" t="s">
        <v>2028</v>
      </c>
      <c r="I1147" s="3806" t="s">
        <v>2029</v>
      </c>
      <c r="J1147" s="3806" t="s">
        <v>2029</v>
      </c>
      <c r="K1147" s="3806">
        <v>8</v>
      </c>
      <c r="L1147" s="3806">
        <v>0</v>
      </c>
      <c r="M1147" s="3806">
        <v>31</v>
      </c>
      <c r="N1147" s="3806">
        <v>8</v>
      </c>
      <c r="O1147" s="3806">
        <v>0</v>
      </c>
      <c r="P1147" s="3806">
        <v>31</v>
      </c>
      <c r="Q1147" s="545" t="s">
        <v>2140</v>
      </c>
      <c r="R1147" s="545" t="s">
        <v>2272</v>
      </c>
      <c r="S1147" s="5123">
        <v>9164</v>
      </c>
      <c r="T1147" s="5123">
        <v>9164</v>
      </c>
      <c r="U1147" s="5123">
        <v>16542</v>
      </c>
      <c r="V1147" s="5123">
        <v>512</v>
      </c>
      <c r="W1147" s="5123">
        <v>512</v>
      </c>
      <c r="X1147" s="5123">
        <v>1388</v>
      </c>
      <c r="Y1147" s="5123">
        <v>8</v>
      </c>
      <c r="Z1147" s="5123">
        <v>2</v>
      </c>
      <c r="AA1147" s="5123" t="s">
        <v>2032</v>
      </c>
      <c r="AB1147" s="5123" t="s">
        <v>2033</v>
      </c>
      <c r="AC1147" s="5123" t="s">
        <v>2137</v>
      </c>
      <c r="AD1147" s="5084" t="s">
        <v>2035</v>
      </c>
      <c r="AE1147" s="3086"/>
      <c r="AF1147" s="5123" t="s">
        <v>857</v>
      </c>
      <c r="AG1147" s="5123"/>
      <c r="AH1147" s="3238">
        <v>3980</v>
      </c>
      <c r="AI1147" s="547" t="s">
        <v>2137</v>
      </c>
      <c r="AJ1147" s="542" t="s">
        <v>854</v>
      </c>
      <c r="AK1147" s="3256" t="s">
        <v>2142</v>
      </c>
      <c r="AL1147" s="2807" t="s">
        <v>1135</v>
      </c>
      <c r="AM1147" s="2803" t="s">
        <v>1134</v>
      </c>
      <c r="AN1147" s="550" t="s">
        <v>858</v>
      </c>
      <c r="AO1147" s="1141">
        <v>2</v>
      </c>
      <c r="AP1147" s="1141" t="s">
        <v>859</v>
      </c>
      <c r="AQ1147" s="1141">
        <v>2</v>
      </c>
      <c r="AR1147" s="550"/>
      <c r="AS1147" s="550"/>
      <c r="AT1147" s="550"/>
      <c r="AU1147" s="550"/>
      <c r="AV1147" s="860"/>
      <c r="AW1147" s="4559" t="s">
        <v>2468</v>
      </c>
      <c r="AX1147" s="4559" t="s">
        <v>2455</v>
      </c>
      <c r="AY1147" s="4559"/>
      <c r="AZ1147" s="239"/>
      <c r="BA1147" s="239"/>
      <c r="BB1147" s="239"/>
      <c r="BC1147" s="239"/>
      <c r="BD1147" s="239"/>
      <c r="BE1147" s="239"/>
      <c r="BF1147" s="239"/>
      <c r="BG1147" s="239"/>
      <c r="BH1147" s="239"/>
      <c r="BI1147" s="239"/>
      <c r="BJ1147" s="239"/>
      <c r="BK1147" s="239"/>
      <c r="BL1147" s="239"/>
      <c r="BM1147" s="239"/>
      <c r="BN1147" s="239"/>
      <c r="BO1147" s="239"/>
      <c r="BP1147" s="239"/>
      <c r="BQ1147" s="239"/>
      <c r="BR1147" s="239"/>
      <c r="BS1147" s="239"/>
      <c r="BT1147" s="239"/>
      <c r="BU1147" s="239"/>
      <c r="BV1147" s="239"/>
      <c r="BW1147" s="239"/>
      <c r="BX1147" s="239"/>
      <c r="BY1147" s="239"/>
      <c r="BZ1147" s="239"/>
      <c r="CA1147" s="239"/>
      <c r="CB1147" s="239"/>
      <c r="CC1147" s="239"/>
      <c r="CD1147" s="239"/>
      <c r="CE1147" s="239"/>
      <c r="CF1147" s="239"/>
      <c r="CG1147" s="239"/>
      <c r="CH1147" s="239"/>
      <c r="CI1147" s="239"/>
      <c r="CJ1147" s="239"/>
      <c r="CK1147" s="239"/>
      <c r="CL1147" s="239"/>
      <c r="CM1147" s="239"/>
      <c r="CN1147" s="239"/>
    </row>
    <row r="1148" spans="1:93" s="270" customFormat="1">
      <c r="A1148" s="5686"/>
      <c r="B1148" s="4560"/>
      <c r="C1148" s="5673"/>
      <c r="D1148" s="3807"/>
      <c r="E1148" s="5119"/>
      <c r="F1148" s="5119"/>
      <c r="G1148" s="3807"/>
      <c r="H1148" s="3807"/>
      <c r="I1148" s="3807"/>
      <c r="J1148" s="3807"/>
      <c r="K1148" s="3807"/>
      <c r="L1148" s="3807"/>
      <c r="M1148" s="3807"/>
      <c r="N1148" s="3807"/>
      <c r="O1148" s="3807"/>
      <c r="P1148" s="3807"/>
      <c r="Q1148" s="546"/>
      <c r="R1148" s="546"/>
      <c r="S1148" s="5119"/>
      <c r="T1148" s="5119"/>
      <c r="U1148" s="5119"/>
      <c r="V1148" s="5119"/>
      <c r="W1148" s="5119"/>
      <c r="X1148" s="5119"/>
      <c r="Y1148" s="5119"/>
      <c r="Z1148" s="5119"/>
      <c r="AA1148" s="5119"/>
      <c r="AB1148" s="5119"/>
      <c r="AC1148" s="5119"/>
      <c r="AD1148" s="5085"/>
      <c r="AE1148" s="3089"/>
      <c r="AF1148" s="5119"/>
      <c r="AG1148" s="5119"/>
      <c r="AH1148" s="3256">
        <v>3989</v>
      </c>
      <c r="AI1148" s="550" t="s">
        <v>2137</v>
      </c>
      <c r="AJ1148" s="555" t="s">
        <v>874</v>
      </c>
      <c r="AK1148" s="3256" t="s">
        <v>2142</v>
      </c>
      <c r="AL1148" s="2807" t="s">
        <v>930</v>
      </c>
      <c r="AM1148" s="2807" t="s">
        <v>341</v>
      </c>
      <c r="AN1148" s="550" t="s">
        <v>858</v>
      </c>
      <c r="AO1148" s="1141">
        <v>2</v>
      </c>
      <c r="AP1148" s="1141" t="s">
        <v>859</v>
      </c>
      <c r="AQ1148" s="1141">
        <v>2</v>
      </c>
      <c r="AR1148" s="550">
        <v>3</v>
      </c>
      <c r="AS1148" s="550" t="s">
        <v>875</v>
      </c>
      <c r="AT1148" s="550" t="s">
        <v>859</v>
      </c>
      <c r="AU1148" s="550" t="s">
        <v>876</v>
      </c>
      <c r="AV1148" s="860" t="s">
        <v>877</v>
      </c>
      <c r="AW1148" s="4560"/>
      <c r="AX1148" s="4560"/>
      <c r="AY1148" s="4560"/>
      <c r="AZ1148" s="239"/>
      <c r="BA1148" s="239"/>
      <c r="BB1148" s="239"/>
      <c r="BC1148" s="239"/>
      <c r="BD1148" s="239"/>
      <c r="BE1148" s="239"/>
      <c r="BF1148" s="239"/>
      <c r="BG1148" s="239"/>
      <c r="BH1148" s="239"/>
      <c r="BI1148" s="239"/>
      <c r="BJ1148" s="239"/>
      <c r="BK1148" s="239"/>
      <c r="BL1148" s="239"/>
      <c r="BM1148" s="239"/>
      <c r="BN1148" s="239"/>
      <c r="BO1148" s="239"/>
      <c r="BP1148" s="239"/>
      <c r="BQ1148" s="239"/>
      <c r="BR1148" s="239"/>
      <c r="BS1148" s="239"/>
      <c r="BT1148" s="239"/>
      <c r="BU1148" s="239"/>
      <c r="BV1148" s="239"/>
      <c r="BW1148" s="239"/>
      <c r="BX1148" s="239"/>
      <c r="BY1148" s="239"/>
      <c r="BZ1148" s="239"/>
      <c r="CA1148" s="239"/>
      <c r="CB1148" s="239"/>
      <c r="CC1148" s="239"/>
      <c r="CD1148" s="239"/>
      <c r="CE1148" s="239"/>
      <c r="CF1148" s="239"/>
      <c r="CG1148" s="239"/>
      <c r="CH1148" s="239"/>
      <c r="CI1148" s="239"/>
      <c r="CJ1148" s="239"/>
      <c r="CK1148" s="239"/>
      <c r="CL1148" s="239"/>
      <c r="CM1148" s="239"/>
      <c r="CN1148" s="239"/>
    </row>
    <row r="1149" spans="1:93" s="270" customFormat="1">
      <c r="A1149" s="5686"/>
      <c r="B1149" s="4561"/>
      <c r="C1149" s="5674"/>
      <c r="D1149" s="3811"/>
      <c r="E1149" s="5120"/>
      <c r="F1149" s="5120"/>
      <c r="G1149" s="3811"/>
      <c r="H1149" s="3811"/>
      <c r="I1149" s="3811"/>
      <c r="J1149" s="3811"/>
      <c r="K1149" s="3811"/>
      <c r="L1149" s="3811"/>
      <c r="M1149" s="3811"/>
      <c r="N1149" s="3811"/>
      <c r="O1149" s="3811"/>
      <c r="P1149" s="3811"/>
      <c r="Q1149" s="547"/>
      <c r="R1149" s="547"/>
      <c r="S1149" s="5120"/>
      <c r="T1149" s="5120"/>
      <c r="U1149" s="5120"/>
      <c r="V1149" s="5120"/>
      <c r="W1149" s="5120"/>
      <c r="X1149" s="5120"/>
      <c r="Y1149" s="5120"/>
      <c r="Z1149" s="5120"/>
      <c r="AA1149" s="5120"/>
      <c r="AB1149" s="5120"/>
      <c r="AC1149" s="5120"/>
      <c r="AD1149" s="5086"/>
      <c r="AE1149" s="3087"/>
      <c r="AF1149" s="5120"/>
      <c r="AG1149" s="5120"/>
      <c r="AH1149" s="3256">
        <v>3993</v>
      </c>
      <c r="AI1149" s="550" t="s">
        <v>2137</v>
      </c>
      <c r="AJ1149" s="555" t="s">
        <v>868</v>
      </c>
      <c r="AK1149" s="3256" t="s">
        <v>2142</v>
      </c>
      <c r="AL1149" s="2807" t="s">
        <v>869</v>
      </c>
      <c r="AM1149" s="2807" t="s">
        <v>869</v>
      </c>
      <c r="AN1149" s="550" t="s">
        <v>858</v>
      </c>
      <c r="AO1149" s="1141">
        <v>4</v>
      </c>
      <c r="AP1149" s="1141" t="s">
        <v>859</v>
      </c>
      <c r="AQ1149" s="1141">
        <v>4</v>
      </c>
      <c r="AR1149" s="550"/>
      <c r="AS1149" s="550"/>
      <c r="AT1149" s="550"/>
      <c r="AU1149" s="550"/>
      <c r="AV1149" s="860"/>
      <c r="AW1149" s="4561"/>
      <c r="AX1149" s="4561"/>
      <c r="AY1149" s="4561"/>
      <c r="AZ1149" s="239"/>
      <c r="BA1149" s="239"/>
      <c r="BB1149" s="239"/>
      <c r="BC1149" s="239"/>
      <c r="BD1149" s="239"/>
      <c r="BE1149" s="239"/>
      <c r="BF1149" s="239"/>
      <c r="BG1149" s="239"/>
      <c r="BH1149" s="239"/>
      <c r="BI1149" s="239"/>
      <c r="BJ1149" s="239"/>
      <c r="BK1149" s="239"/>
      <c r="BL1149" s="239"/>
      <c r="BM1149" s="239"/>
      <c r="BN1149" s="239"/>
      <c r="BO1149" s="239"/>
      <c r="BP1149" s="239"/>
      <c r="BQ1149" s="239"/>
      <c r="BR1149" s="239"/>
      <c r="BS1149" s="239"/>
      <c r="BT1149" s="239"/>
      <c r="BU1149" s="239"/>
      <c r="BV1149" s="239"/>
      <c r="BW1149" s="239"/>
      <c r="BX1149" s="239"/>
      <c r="BY1149" s="239"/>
      <c r="BZ1149" s="239"/>
      <c r="CA1149" s="239"/>
      <c r="CB1149" s="239"/>
      <c r="CC1149" s="239"/>
      <c r="CD1149" s="239"/>
      <c r="CE1149" s="239"/>
      <c r="CF1149" s="239"/>
      <c r="CG1149" s="239"/>
      <c r="CH1149" s="239"/>
      <c r="CI1149" s="239"/>
      <c r="CJ1149" s="239"/>
      <c r="CK1149" s="239"/>
      <c r="CL1149" s="239"/>
      <c r="CM1149" s="239"/>
      <c r="CN1149" s="239"/>
    </row>
    <row r="1150" spans="1:93" s="270" customFormat="1">
      <c r="A1150" s="5686"/>
      <c r="B1150" s="4559" t="s">
        <v>2463</v>
      </c>
      <c r="C1150" s="5672" t="s">
        <v>5500</v>
      </c>
      <c r="D1150" s="4139" t="s">
        <v>5501</v>
      </c>
      <c r="E1150" s="5123" t="s">
        <v>2157</v>
      </c>
      <c r="F1150" s="4150" t="s">
        <v>5540</v>
      </c>
      <c r="G1150" s="3806" t="s">
        <v>2028</v>
      </c>
      <c r="H1150" s="3806" t="s">
        <v>2028</v>
      </c>
      <c r="I1150" s="3806" t="s">
        <v>2029</v>
      </c>
      <c r="J1150" s="3806" t="s">
        <v>2029</v>
      </c>
      <c r="K1150" s="3806">
        <v>8</v>
      </c>
      <c r="L1150" s="3806">
        <v>0</v>
      </c>
      <c r="M1150" s="3806">
        <v>31</v>
      </c>
      <c r="N1150" s="3806">
        <v>8</v>
      </c>
      <c r="O1150" s="3806">
        <v>0</v>
      </c>
      <c r="P1150" s="3806">
        <v>31</v>
      </c>
      <c r="Q1150" s="545" t="s">
        <v>2140</v>
      </c>
      <c r="R1150" s="545" t="s">
        <v>2272</v>
      </c>
      <c r="S1150" s="5123">
        <v>4640</v>
      </c>
      <c r="T1150" s="5123">
        <v>4640</v>
      </c>
      <c r="U1150" s="5123">
        <v>5760</v>
      </c>
      <c r="V1150" s="5123">
        <v>608</v>
      </c>
      <c r="W1150" s="5123">
        <v>608</v>
      </c>
      <c r="X1150" s="5123">
        <v>1088</v>
      </c>
      <c r="Y1150" s="5123">
        <v>16</v>
      </c>
      <c r="Z1150" s="5123">
        <v>2</v>
      </c>
      <c r="AA1150" s="5123" t="s">
        <v>2159</v>
      </c>
      <c r="AB1150" s="5123" t="s">
        <v>2033</v>
      </c>
      <c r="AC1150" s="5123" t="s">
        <v>2137</v>
      </c>
      <c r="AD1150" s="5084" t="s">
        <v>2035</v>
      </c>
      <c r="AE1150" s="3086"/>
      <c r="AF1150" s="5123" t="s">
        <v>857</v>
      </c>
      <c r="AG1150" s="5123"/>
      <c r="AH1150" s="3238">
        <v>3980</v>
      </c>
      <c r="AI1150" s="547" t="s">
        <v>2137</v>
      </c>
      <c r="AJ1150" s="542" t="s">
        <v>854</v>
      </c>
      <c r="AK1150" s="3256" t="s">
        <v>2142</v>
      </c>
      <c r="AL1150" s="2800" t="s">
        <v>164</v>
      </c>
      <c r="AM1150" s="2803" t="s">
        <v>856</v>
      </c>
      <c r="AN1150" s="550" t="s">
        <v>858</v>
      </c>
      <c r="AO1150" s="1141">
        <v>2</v>
      </c>
      <c r="AP1150" s="1141" t="s">
        <v>859</v>
      </c>
      <c r="AQ1150" s="1141">
        <v>2</v>
      </c>
      <c r="AR1150" s="550"/>
      <c r="AS1150" s="550"/>
      <c r="AT1150" s="550"/>
      <c r="AU1150" s="550"/>
      <c r="AV1150" s="860"/>
      <c r="AW1150" s="4559" t="s">
        <v>2466</v>
      </c>
      <c r="AX1150" s="4559" t="s">
        <v>2455</v>
      </c>
      <c r="AY1150" s="4559"/>
      <c r="AZ1150" s="239"/>
      <c r="BA1150" s="239"/>
      <c r="BB1150" s="239"/>
      <c r="BC1150" s="239"/>
      <c r="BD1150" s="239"/>
      <c r="BE1150" s="239"/>
      <c r="BF1150" s="239"/>
      <c r="BG1150" s="239"/>
      <c r="BH1150" s="239"/>
      <c r="BI1150" s="239"/>
      <c r="BJ1150" s="239"/>
      <c r="BK1150" s="239"/>
      <c r="BL1150" s="239"/>
      <c r="BM1150" s="239"/>
      <c r="BN1150" s="239"/>
      <c r="BO1150" s="239"/>
      <c r="BP1150" s="239"/>
      <c r="BQ1150" s="239"/>
      <c r="BR1150" s="239"/>
      <c r="BS1150" s="239"/>
      <c r="BT1150" s="239"/>
      <c r="BU1150" s="239"/>
      <c r="BV1150" s="239"/>
      <c r="BW1150" s="239"/>
      <c r="BX1150" s="239"/>
      <c r="BY1150" s="239"/>
      <c r="BZ1150" s="239"/>
      <c r="CA1150" s="239"/>
      <c r="CB1150" s="239"/>
      <c r="CC1150" s="239"/>
      <c r="CD1150" s="239"/>
      <c r="CE1150" s="239"/>
      <c r="CF1150" s="239"/>
      <c r="CG1150" s="239"/>
      <c r="CH1150" s="239"/>
      <c r="CI1150" s="239"/>
      <c r="CJ1150" s="239"/>
      <c r="CK1150" s="239"/>
      <c r="CL1150" s="239"/>
      <c r="CM1150" s="239"/>
      <c r="CN1150" s="239"/>
    </row>
    <row r="1151" spans="1:93" s="270" customFormat="1">
      <c r="A1151" s="5686"/>
      <c r="B1151" s="4560"/>
      <c r="C1151" s="5673"/>
      <c r="D1151" s="4167"/>
      <c r="E1151" s="5119"/>
      <c r="F1151" s="4216"/>
      <c r="G1151" s="3807"/>
      <c r="H1151" s="3807"/>
      <c r="I1151" s="3807"/>
      <c r="J1151" s="3807"/>
      <c r="K1151" s="3807"/>
      <c r="L1151" s="3807"/>
      <c r="M1151" s="3807"/>
      <c r="N1151" s="3807"/>
      <c r="O1151" s="3807"/>
      <c r="P1151" s="3807"/>
      <c r="Q1151" s="546"/>
      <c r="R1151" s="546"/>
      <c r="S1151" s="5119"/>
      <c r="T1151" s="5119"/>
      <c r="U1151" s="5119"/>
      <c r="V1151" s="5119"/>
      <c r="W1151" s="5119"/>
      <c r="X1151" s="5119"/>
      <c r="Y1151" s="5119"/>
      <c r="Z1151" s="5119"/>
      <c r="AA1151" s="5119"/>
      <c r="AB1151" s="5119"/>
      <c r="AC1151" s="5119"/>
      <c r="AD1151" s="5085"/>
      <c r="AE1151" s="3089"/>
      <c r="AF1151" s="5119"/>
      <c r="AG1151" s="5119"/>
      <c r="AH1151" s="3256">
        <v>3989</v>
      </c>
      <c r="AI1151" s="550" t="s">
        <v>2137</v>
      </c>
      <c r="AJ1151" s="555" t="s">
        <v>874</v>
      </c>
      <c r="AK1151" s="3256" t="s">
        <v>2142</v>
      </c>
      <c r="AL1151" s="2807" t="s">
        <v>930</v>
      </c>
      <c r="AM1151" s="2807" t="s">
        <v>341</v>
      </c>
      <c r="AN1151" s="550" t="s">
        <v>858</v>
      </c>
      <c r="AO1151" s="1141">
        <v>2</v>
      </c>
      <c r="AP1151" s="1141" t="s">
        <v>859</v>
      </c>
      <c r="AQ1151" s="1141">
        <v>2</v>
      </c>
      <c r="AR1151" s="550">
        <v>3</v>
      </c>
      <c r="AS1151" s="550" t="s">
        <v>875</v>
      </c>
      <c r="AT1151" s="550" t="s">
        <v>859</v>
      </c>
      <c r="AU1151" s="550" t="s">
        <v>876</v>
      </c>
      <c r="AV1151" s="860" t="s">
        <v>877</v>
      </c>
      <c r="AW1151" s="4560"/>
      <c r="AX1151" s="4560"/>
      <c r="AY1151" s="4560"/>
      <c r="AZ1151" s="239"/>
      <c r="BA1151" s="239"/>
      <c r="BB1151" s="239"/>
      <c r="BC1151" s="239"/>
      <c r="BD1151" s="239"/>
      <c r="BE1151" s="239"/>
      <c r="BF1151" s="239"/>
      <c r="BG1151" s="239"/>
      <c r="BH1151" s="239"/>
      <c r="BI1151" s="239"/>
      <c r="BJ1151" s="239"/>
      <c r="BK1151" s="239"/>
      <c r="BL1151" s="239"/>
      <c r="BM1151" s="239"/>
      <c r="BN1151" s="239"/>
      <c r="BO1151" s="239"/>
      <c r="BP1151" s="239"/>
      <c r="BQ1151" s="239"/>
      <c r="BR1151" s="239"/>
      <c r="BS1151" s="239"/>
      <c r="BT1151" s="239"/>
      <c r="BU1151" s="239"/>
      <c r="BV1151" s="239"/>
      <c r="BW1151" s="239"/>
      <c r="BX1151" s="239"/>
      <c r="BY1151" s="239"/>
      <c r="BZ1151" s="239"/>
      <c r="CA1151" s="239"/>
      <c r="CB1151" s="239"/>
      <c r="CC1151" s="239"/>
      <c r="CD1151" s="239"/>
      <c r="CE1151" s="239"/>
      <c r="CF1151" s="239"/>
      <c r="CG1151" s="239"/>
      <c r="CH1151" s="239"/>
      <c r="CI1151" s="239"/>
      <c r="CJ1151" s="239"/>
      <c r="CK1151" s="239"/>
      <c r="CL1151" s="239"/>
      <c r="CM1151" s="239"/>
      <c r="CN1151" s="239"/>
    </row>
    <row r="1152" spans="1:93" s="270" customFormat="1">
      <c r="A1152" s="5686"/>
      <c r="B1152" s="4561"/>
      <c r="C1152" s="5674"/>
      <c r="D1152" s="4079"/>
      <c r="E1152" s="5120"/>
      <c r="F1152" s="4151"/>
      <c r="G1152" s="3811"/>
      <c r="H1152" s="3811"/>
      <c r="I1152" s="3811"/>
      <c r="J1152" s="3811"/>
      <c r="K1152" s="3811"/>
      <c r="L1152" s="3811"/>
      <c r="M1152" s="3811"/>
      <c r="N1152" s="3811"/>
      <c r="O1152" s="3811"/>
      <c r="P1152" s="3811"/>
      <c r="Q1152" s="547"/>
      <c r="R1152" s="547"/>
      <c r="S1152" s="5120"/>
      <c r="T1152" s="5120"/>
      <c r="U1152" s="5120"/>
      <c r="V1152" s="5120"/>
      <c r="W1152" s="5120"/>
      <c r="X1152" s="5120"/>
      <c r="Y1152" s="5120"/>
      <c r="Z1152" s="5120"/>
      <c r="AA1152" s="5120"/>
      <c r="AB1152" s="5120"/>
      <c r="AC1152" s="5120"/>
      <c r="AD1152" s="5086"/>
      <c r="AE1152" s="3087"/>
      <c r="AF1152" s="5120"/>
      <c r="AG1152" s="5120"/>
      <c r="AH1152" s="3256">
        <v>3993</v>
      </c>
      <c r="AI1152" s="550" t="s">
        <v>2137</v>
      </c>
      <c r="AJ1152" s="555" t="s">
        <v>868</v>
      </c>
      <c r="AK1152" s="3256" t="s">
        <v>2142</v>
      </c>
      <c r="AL1152" s="2807" t="s">
        <v>340</v>
      </c>
      <c r="AM1152" s="2807" t="s">
        <v>340</v>
      </c>
      <c r="AN1152" s="550" t="s">
        <v>858</v>
      </c>
      <c r="AO1152" s="1141">
        <v>10</v>
      </c>
      <c r="AP1152" s="1141" t="s">
        <v>859</v>
      </c>
      <c r="AQ1152" s="1141">
        <v>8</v>
      </c>
      <c r="AR1152" s="550"/>
      <c r="AS1152" s="550"/>
      <c r="AT1152" s="550"/>
      <c r="AU1152" s="550"/>
      <c r="AV1152" s="860"/>
      <c r="AW1152" s="4561"/>
      <c r="AX1152" s="4561"/>
      <c r="AY1152" s="4561"/>
      <c r="AZ1152" s="239"/>
      <c r="BA1152" s="239"/>
      <c r="BB1152" s="239"/>
      <c r="BC1152" s="239"/>
      <c r="BD1152" s="239"/>
      <c r="BE1152" s="239"/>
      <c r="BF1152" s="239"/>
      <c r="BG1152" s="239"/>
      <c r="BH1152" s="239"/>
      <c r="BI1152" s="239"/>
      <c r="BJ1152" s="239"/>
      <c r="BK1152" s="239"/>
      <c r="BL1152" s="239"/>
      <c r="BM1152" s="239"/>
      <c r="BN1152" s="239"/>
      <c r="BO1152" s="239"/>
      <c r="BP1152" s="239"/>
      <c r="BQ1152" s="239"/>
      <c r="BR1152" s="239"/>
      <c r="BS1152" s="239"/>
      <c r="BT1152" s="239"/>
      <c r="BU1152" s="239"/>
      <c r="BV1152" s="239"/>
      <c r="BW1152" s="239"/>
      <c r="BX1152" s="239"/>
      <c r="BY1152" s="239"/>
      <c r="BZ1152" s="239"/>
      <c r="CA1152" s="239"/>
      <c r="CB1152" s="239"/>
      <c r="CC1152" s="239"/>
      <c r="CD1152" s="239"/>
      <c r="CE1152" s="239"/>
      <c r="CF1152" s="239"/>
      <c r="CG1152" s="239"/>
      <c r="CH1152" s="239"/>
      <c r="CI1152" s="239"/>
      <c r="CJ1152" s="239"/>
      <c r="CK1152" s="239"/>
      <c r="CL1152" s="239"/>
      <c r="CM1152" s="239"/>
      <c r="CN1152" s="239"/>
    </row>
    <row r="1153" spans="1:93" s="270" customFormat="1">
      <c r="A1153" s="5686"/>
      <c r="B1153" s="4559" t="s">
        <v>2463</v>
      </c>
      <c r="C1153" s="5672" t="s">
        <v>3764</v>
      </c>
      <c r="D1153" s="3806" t="s">
        <v>3066</v>
      </c>
      <c r="E1153" s="5123" t="s">
        <v>2157</v>
      </c>
      <c r="F1153" s="5123" t="s">
        <v>2300</v>
      </c>
      <c r="G1153" s="3806" t="s">
        <v>2028</v>
      </c>
      <c r="H1153" s="3806" t="s">
        <v>2028</v>
      </c>
      <c r="I1153" s="3806" t="s">
        <v>2029</v>
      </c>
      <c r="J1153" s="3806" t="s">
        <v>2029</v>
      </c>
      <c r="K1153" s="3806">
        <v>8</v>
      </c>
      <c r="L1153" s="3806">
        <v>0</v>
      </c>
      <c r="M1153" s="3806">
        <v>31</v>
      </c>
      <c r="N1153" s="3806">
        <v>8</v>
      </c>
      <c r="O1153" s="3806">
        <v>0</v>
      </c>
      <c r="P1153" s="3806">
        <v>31</v>
      </c>
      <c r="Q1153" s="2590" t="s">
        <v>2140</v>
      </c>
      <c r="R1153" s="2590" t="s">
        <v>2272</v>
      </c>
      <c r="S1153" s="5123">
        <v>4641</v>
      </c>
      <c r="T1153" s="5123">
        <v>4641</v>
      </c>
      <c r="U1153" s="5123">
        <v>6912</v>
      </c>
      <c r="V1153" s="5123">
        <v>512</v>
      </c>
      <c r="W1153" s="5123">
        <v>512</v>
      </c>
      <c r="X1153" s="5123">
        <v>1344</v>
      </c>
      <c r="Y1153" s="5123">
        <v>16</v>
      </c>
      <c r="Z1153" s="5123">
        <v>2</v>
      </c>
      <c r="AA1153" s="5123" t="s">
        <v>2159</v>
      </c>
      <c r="AB1153" s="5123" t="s">
        <v>2033</v>
      </c>
      <c r="AC1153" s="5123" t="s">
        <v>2137</v>
      </c>
      <c r="AD1153" s="5084" t="s">
        <v>2035</v>
      </c>
      <c r="AE1153" s="3086"/>
      <c r="AF1153" s="5123" t="s">
        <v>857</v>
      </c>
      <c r="AG1153" s="5123"/>
      <c r="AH1153" s="3238">
        <v>3980</v>
      </c>
      <c r="AI1153" s="2592" t="s">
        <v>2137</v>
      </c>
      <c r="AJ1153" s="2597" t="s">
        <v>854</v>
      </c>
      <c r="AK1153" s="3256" t="s">
        <v>2142</v>
      </c>
      <c r="AL1153" s="122" t="s">
        <v>165</v>
      </c>
      <c r="AM1153" s="2803" t="s">
        <v>856</v>
      </c>
      <c r="AN1153" s="2595" t="s">
        <v>858</v>
      </c>
      <c r="AO1153" s="2595">
        <v>2</v>
      </c>
      <c r="AP1153" s="2595" t="s">
        <v>859</v>
      </c>
      <c r="AQ1153" s="2595">
        <v>2</v>
      </c>
      <c r="AR1153" s="2595"/>
      <c r="AS1153" s="2595"/>
      <c r="AT1153" s="2595"/>
      <c r="AU1153" s="2595"/>
      <c r="AV1153" s="860"/>
      <c r="AW1153" s="4559" t="s">
        <v>2466</v>
      </c>
      <c r="AX1153" s="4559" t="s">
        <v>2455</v>
      </c>
      <c r="AY1153" s="4559"/>
      <c r="AZ1153" s="239"/>
      <c r="BA1153" s="239"/>
      <c r="BB1153" s="239"/>
      <c r="BC1153" s="239"/>
      <c r="BD1153" s="239"/>
      <c r="BE1153" s="239"/>
      <c r="BF1153" s="239"/>
      <c r="BG1153" s="239"/>
      <c r="BH1153" s="239"/>
      <c r="BI1153" s="239"/>
      <c r="BJ1153" s="239"/>
      <c r="BK1153" s="239"/>
      <c r="BL1153" s="239"/>
      <c r="BM1153" s="239"/>
      <c r="BN1153" s="239"/>
      <c r="BO1153" s="239"/>
      <c r="BP1153" s="239"/>
      <c r="BQ1153" s="239"/>
      <c r="BR1153" s="239"/>
      <c r="BS1153" s="239"/>
      <c r="BT1153" s="239"/>
      <c r="BU1153" s="239"/>
      <c r="BV1153" s="239"/>
      <c r="BW1153" s="239"/>
      <c r="BX1153" s="239"/>
      <c r="BY1153" s="239"/>
      <c r="BZ1153" s="239"/>
      <c r="CA1153" s="239"/>
      <c r="CB1153" s="239"/>
      <c r="CC1153" s="239"/>
      <c r="CD1153" s="239"/>
      <c r="CE1153" s="239"/>
      <c r="CF1153" s="239"/>
      <c r="CG1153" s="239"/>
      <c r="CH1153" s="239"/>
      <c r="CI1153" s="239"/>
      <c r="CJ1153" s="239"/>
      <c r="CK1153" s="239"/>
      <c r="CL1153" s="239"/>
      <c r="CM1153" s="239"/>
      <c r="CN1153" s="239"/>
    </row>
    <row r="1154" spans="1:93" s="270" customFormat="1">
      <c r="A1154" s="5686"/>
      <c r="B1154" s="4560"/>
      <c r="C1154" s="5673"/>
      <c r="D1154" s="3807"/>
      <c r="E1154" s="5119"/>
      <c r="F1154" s="5119"/>
      <c r="G1154" s="3807"/>
      <c r="H1154" s="3807"/>
      <c r="I1154" s="3807"/>
      <c r="J1154" s="3807"/>
      <c r="K1154" s="3807"/>
      <c r="L1154" s="3807"/>
      <c r="M1154" s="3807"/>
      <c r="N1154" s="3807"/>
      <c r="O1154" s="3807"/>
      <c r="P1154" s="3807"/>
      <c r="Q1154" s="2591"/>
      <c r="R1154" s="2591"/>
      <c r="S1154" s="5119"/>
      <c r="T1154" s="5119"/>
      <c r="U1154" s="5119"/>
      <c r="V1154" s="5119"/>
      <c r="W1154" s="5119"/>
      <c r="X1154" s="5119"/>
      <c r="Y1154" s="5119"/>
      <c r="Z1154" s="5119"/>
      <c r="AA1154" s="5119"/>
      <c r="AB1154" s="5119"/>
      <c r="AC1154" s="5119"/>
      <c r="AD1154" s="5085"/>
      <c r="AE1154" s="3089"/>
      <c r="AF1154" s="5119"/>
      <c r="AG1154" s="5119"/>
      <c r="AH1154" s="3256">
        <v>3989</v>
      </c>
      <c r="AI1154" s="2595" t="s">
        <v>2137</v>
      </c>
      <c r="AJ1154" s="2599" t="s">
        <v>874</v>
      </c>
      <c r="AK1154" s="3256" t="s">
        <v>2142</v>
      </c>
      <c r="AL1154" s="2807" t="s">
        <v>930</v>
      </c>
      <c r="AM1154" s="2807" t="s">
        <v>341</v>
      </c>
      <c r="AN1154" s="2595" t="s">
        <v>858</v>
      </c>
      <c r="AO1154" s="2595">
        <v>2</v>
      </c>
      <c r="AP1154" s="2595" t="s">
        <v>859</v>
      </c>
      <c r="AQ1154" s="2595">
        <v>2</v>
      </c>
      <c r="AR1154" s="2595">
        <v>3</v>
      </c>
      <c r="AS1154" s="2595" t="s">
        <v>875</v>
      </c>
      <c r="AT1154" s="2595" t="s">
        <v>859</v>
      </c>
      <c r="AU1154" s="2595" t="s">
        <v>876</v>
      </c>
      <c r="AV1154" s="860" t="s">
        <v>877</v>
      </c>
      <c r="AW1154" s="4560"/>
      <c r="AX1154" s="4560"/>
      <c r="AY1154" s="4560"/>
      <c r="AZ1154" s="239"/>
      <c r="BA1154" s="239"/>
      <c r="BB1154" s="239"/>
      <c r="BC1154" s="239"/>
      <c r="BD1154" s="239"/>
      <c r="BE1154" s="239"/>
      <c r="BF1154" s="239"/>
      <c r="BG1154" s="239"/>
      <c r="BH1154" s="239"/>
      <c r="BI1154" s="239"/>
      <c r="BJ1154" s="239"/>
      <c r="BK1154" s="239"/>
      <c r="BL1154" s="239"/>
      <c r="BM1154" s="239"/>
      <c r="BN1154" s="239"/>
      <c r="BO1154" s="239"/>
      <c r="BP1154" s="239"/>
      <c r="BQ1154" s="239"/>
      <c r="BR1154" s="239"/>
      <c r="BS1154" s="239"/>
      <c r="BT1154" s="239"/>
      <c r="BU1154" s="239"/>
      <c r="BV1154" s="239"/>
      <c r="BW1154" s="239"/>
      <c r="BX1154" s="239"/>
      <c r="BY1154" s="239"/>
      <c r="BZ1154" s="239"/>
      <c r="CA1154" s="239"/>
      <c r="CB1154" s="239"/>
      <c r="CC1154" s="239"/>
      <c r="CD1154" s="239"/>
      <c r="CE1154" s="239"/>
      <c r="CF1154" s="239"/>
      <c r="CG1154" s="239"/>
      <c r="CH1154" s="239"/>
      <c r="CI1154" s="239"/>
      <c r="CJ1154" s="239"/>
      <c r="CK1154" s="239"/>
      <c r="CL1154" s="239"/>
      <c r="CM1154" s="239"/>
      <c r="CN1154" s="239"/>
    </row>
    <row r="1155" spans="1:93" s="270" customFormat="1">
      <c r="A1155" s="5686"/>
      <c r="B1155" s="4561"/>
      <c r="C1155" s="5674"/>
      <c r="D1155" s="3811"/>
      <c r="E1155" s="5120"/>
      <c r="F1155" s="5120"/>
      <c r="G1155" s="3811"/>
      <c r="H1155" s="3811"/>
      <c r="I1155" s="3811"/>
      <c r="J1155" s="3811"/>
      <c r="K1155" s="3811"/>
      <c r="L1155" s="3811"/>
      <c r="M1155" s="3811"/>
      <c r="N1155" s="3811"/>
      <c r="O1155" s="3811"/>
      <c r="P1155" s="3811"/>
      <c r="Q1155" s="2592"/>
      <c r="R1155" s="2592"/>
      <c r="S1155" s="5120"/>
      <c r="T1155" s="5120"/>
      <c r="U1155" s="5120"/>
      <c r="V1155" s="5120"/>
      <c r="W1155" s="5120"/>
      <c r="X1155" s="5120"/>
      <c r="Y1155" s="5120"/>
      <c r="Z1155" s="5120"/>
      <c r="AA1155" s="5120"/>
      <c r="AB1155" s="5120"/>
      <c r="AC1155" s="5120"/>
      <c r="AD1155" s="5086"/>
      <c r="AE1155" s="3087"/>
      <c r="AF1155" s="5120"/>
      <c r="AG1155" s="5120"/>
      <c r="AH1155" s="3256">
        <v>3993</v>
      </c>
      <c r="AI1155" s="2595" t="s">
        <v>2137</v>
      </c>
      <c r="AJ1155" s="2599" t="s">
        <v>868</v>
      </c>
      <c r="AK1155" s="3256" t="s">
        <v>2142</v>
      </c>
      <c r="AL1155" s="2807" t="s">
        <v>340</v>
      </c>
      <c r="AM1155" s="2807" t="s">
        <v>340</v>
      </c>
      <c r="AN1155" s="2595" t="s">
        <v>858</v>
      </c>
      <c r="AO1155" s="2595">
        <v>10</v>
      </c>
      <c r="AP1155" s="2595" t="s">
        <v>859</v>
      </c>
      <c r="AQ1155" s="2595">
        <v>8</v>
      </c>
      <c r="AR1155" s="2595"/>
      <c r="AS1155" s="2595"/>
      <c r="AT1155" s="2595"/>
      <c r="AU1155" s="2595"/>
      <c r="AV1155" s="860"/>
      <c r="AW1155" s="4561"/>
      <c r="AX1155" s="4561"/>
      <c r="AY1155" s="4561"/>
      <c r="AZ1155" s="239"/>
      <c r="BA1155" s="239"/>
      <c r="BB1155" s="239"/>
      <c r="BC1155" s="239"/>
      <c r="BD1155" s="239"/>
      <c r="BE1155" s="239"/>
      <c r="BF1155" s="239"/>
      <c r="BG1155" s="239"/>
      <c r="BH1155" s="239"/>
      <c r="BI1155" s="239"/>
      <c r="BJ1155" s="239"/>
      <c r="BK1155" s="239"/>
      <c r="BL1155" s="239"/>
      <c r="BM1155" s="239"/>
      <c r="BN1155" s="239"/>
      <c r="BO1155" s="239"/>
      <c r="BP1155" s="239"/>
      <c r="BQ1155" s="239"/>
      <c r="BR1155" s="239"/>
      <c r="BS1155" s="239"/>
      <c r="BT1155" s="239"/>
      <c r="BU1155" s="239"/>
      <c r="BV1155" s="239"/>
      <c r="BW1155" s="239"/>
      <c r="BX1155" s="239"/>
      <c r="BY1155" s="239"/>
      <c r="BZ1155" s="239"/>
      <c r="CA1155" s="239"/>
      <c r="CB1155" s="239"/>
      <c r="CC1155" s="239"/>
      <c r="CD1155" s="239"/>
      <c r="CE1155" s="239"/>
      <c r="CF1155" s="239"/>
      <c r="CG1155" s="239"/>
      <c r="CH1155" s="239"/>
      <c r="CI1155" s="239"/>
      <c r="CJ1155" s="239"/>
      <c r="CK1155" s="239"/>
      <c r="CL1155" s="239"/>
      <c r="CM1155" s="239"/>
      <c r="CN1155" s="239"/>
    </row>
    <row r="1156" spans="1:93" s="270" customFormat="1">
      <c r="A1156" s="5686"/>
      <c r="B1156" s="4559" t="s">
        <v>2463</v>
      </c>
      <c r="C1156" s="5672" t="s">
        <v>5502</v>
      </c>
      <c r="D1156" s="4139" t="s">
        <v>5503</v>
      </c>
      <c r="E1156" s="5123" t="s">
        <v>2157</v>
      </c>
      <c r="F1156" s="4150" t="s">
        <v>5541</v>
      </c>
      <c r="G1156" s="3806" t="s">
        <v>2028</v>
      </c>
      <c r="H1156" s="3806" t="s">
        <v>2028</v>
      </c>
      <c r="I1156" s="3806" t="s">
        <v>2029</v>
      </c>
      <c r="J1156" s="3806" t="s">
        <v>2029</v>
      </c>
      <c r="K1156" s="3806">
        <v>8</v>
      </c>
      <c r="L1156" s="3806">
        <v>0</v>
      </c>
      <c r="M1156" s="3806">
        <v>31</v>
      </c>
      <c r="N1156" s="3806">
        <v>8</v>
      </c>
      <c r="O1156" s="3806">
        <v>0</v>
      </c>
      <c r="P1156" s="3806">
        <v>31</v>
      </c>
      <c r="Q1156" s="2590" t="s">
        <v>2140</v>
      </c>
      <c r="R1156" s="2590" t="s">
        <v>2272</v>
      </c>
      <c r="S1156" s="5123">
        <v>4896</v>
      </c>
      <c r="T1156" s="5123">
        <v>4896</v>
      </c>
      <c r="U1156" s="5123">
        <v>8160</v>
      </c>
      <c r="V1156" s="5123">
        <v>608</v>
      </c>
      <c r="W1156" s="5123">
        <v>608</v>
      </c>
      <c r="X1156" s="5123">
        <v>1088</v>
      </c>
      <c r="Y1156" s="5123">
        <v>16</v>
      </c>
      <c r="Z1156" s="5123">
        <v>2</v>
      </c>
      <c r="AA1156" s="5123" t="s">
        <v>2159</v>
      </c>
      <c r="AB1156" s="5123" t="s">
        <v>2033</v>
      </c>
      <c r="AC1156" s="5123" t="s">
        <v>2137</v>
      </c>
      <c r="AD1156" s="5084" t="s">
        <v>2035</v>
      </c>
      <c r="AE1156" s="3086"/>
      <c r="AF1156" s="5123" t="s">
        <v>857</v>
      </c>
      <c r="AG1156" s="5123"/>
      <c r="AH1156" s="3238">
        <v>3980</v>
      </c>
      <c r="AI1156" s="2592" t="s">
        <v>2137</v>
      </c>
      <c r="AJ1156" s="2597" t="s">
        <v>854</v>
      </c>
      <c r="AK1156" s="3256" t="s">
        <v>2142</v>
      </c>
      <c r="AL1156" s="122" t="s">
        <v>166</v>
      </c>
      <c r="AM1156" s="2803" t="s">
        <v>856</v>
      </c>
      <c r="AN1156" s="2595" t="s">
        <v>858</v>
      </c>
      <c r="AO1156" s="2595">
        <v>2</v>
      </c>
      <c r="AP1156" s="2595" t="s">
        <v>859</v>
      </c>
      <c r="AQ1156" s="2595">
        <v>2</v>
      </c>
      <c r="AR1156" s="2595"/>
      <c r="AS1156" s="2595"/>
      <c r="AT1156" s="2595"/>
      <c r="AU1156" s="2595"/>
      <c r="AV1156" s="860"/>
      <c r="AW1156" s="4559" t="s">
        <v>2466</v>
      </c>
      <c r="AX1156" s="4559" t="s">
        <v>2455</v>
      </c>
      <c r="AY1156" s="4559"/>
      <c r="AZ1156" s="239"/>
      <c r="BA1156" s="239"/>
      <c r="BB1156" s="239"/>
      <c r="BC1156" s="239"/>
      <c r="BD1156" s="239"/>
      <c r="BE1156" s="239"/>
      <c r="BF1156" s="239"/>
      <c r="BG1156" s="239"/>
      <c r="BH1156" s="239"/>
      <c r="BI1156" s="239"/>
      <c r="BJ1156" s="239"/>
      <c r="BK1156" s="239"/>
      <c r="BL1156" s="239"/>
      <c r="BM1156" s="239"/>
      <c r="BN1156" s="239"/>
      <c r="BO1156" s="239"/>
      <c r="BP1156" s="239"/>
      <c r="BQ1156" s="239"/>
      <c r="BR1156" s="239"/>
      <c r="BS1156" s="239"/>
      <c r="BT1156" s="239"/>
      <c r="BU1156" s="239"/>
      <c r="BV1156" s="239"/>
      <c r="BW1156" s="239"/>
      <c r="BX1156" s="239"/>
      <c r="BY1156" s="239"/>
      <c r="BZ1156" s="239"/>
      <c r="CA1156" s="239"/>
      <c r="CB1156" s="239"/>
      <c r="CC1156" s="239"/>
      <c r="CD1156" s="239"/>
      <c r="CE1156" s="239"/>
      <c r="CF1156" s="239"/>
      <c r="CG1156" s="239"/>
      <c r="CH1156" s="239"/>
      <c r="CI1156" s="239"/>
      <c r="CJ1156" s="239"/>
      <c r="CK1156" s="239"/>
      <c r="CL1156" s="239"/>
      <c r="CM1156" s="239"/>
      <c r="CN1156" s="239"/>
    </row>
    <row r="1157" spans="1:93" s="270" customFormat="1">
      <c r="A1157" s="5686"/>
      <c r="B1157" s="4560"/>
      <c r="C1157" s="5673"/>
      <c r="D1157" s="4167"/>
      <c r="E1157" s="5119"/>
      <c r="F1157" s="4216"/>
      <c r="G1157" s="3807"/>
      <c r="H1157" s="3807"/>
      <c r="I1157" s="3807"/>
      <c r="J1157" s="3807"/>
      <c r="K1157" s="3807"/>
      <c r="L1157" s="3807"/>
      <c r="M1157" s="3807"/>
      <c r="N1157" s="3807"/>
      <c r="O1157" s="3807"/>
      <c r="P1157" s="3807"/>
      <c r="Q1157" s="2591"/>
      <c r="R1157" s="2591"/>
      <c r="S1157" s="5119"/>
      <c r="T1157" s="5119"/>
      <c r="U1157" s="5119"/>
      <c r="V1157" s="5119"/>
      <c r="W1157" s="5119"/>
      <c r="X1157" s="5119"/>
      <c r="Y1157" s="5119"/>
      <c r="Z1157" s="5119"/>
      <c r="AA1157" s="5119"/>
      <c r="AB1157" s="5119"/>
      <c r="AC1157" s="5119"/>
      <c r="AD1157" s="5085"/>
      <c r="AE1157" s="3089"/>
      <c r="AF1157" s="5119"/>
      <c r="AG1157" s="5119"/>
      <c r="AH1157" s="3256">
        <v>3989</v>
      </c>
      <c r="AI1157" s="2595" t="s">
        <v>2137</v>
      </c>
      <c r="AJ1157" s="2599" t="s">
        <v>874</v>
      </c>
      <c r="AK1157" s="3256" t="s">
        <v>2142</v>
      </c>
      <c r="AL1157" s="2807" t="s">
        <v>930</v>
      </c>
      <c r="AM1157" s="2807" t="s">
        <v>341</v>
      </c>
      <c r="AN1157" s="2595" t="s">
        <v>858</v>
      </c>
      <c r="AO1157" s="2595">
        <v>2</v>
      </c>
      <c r="AP1157" s="2595" t="s">
        <v>859</v>
      </c>
      <c r="AQ1157" s="2595">
        <v>2</v>
      </c>
      <c r="AR1157" s="2595">
        <v>3</v>
      </c>
      <c r="AS1157" s="2595" t="s">
        <v>875</v>
      </c>
      <c r="AT1157" s="2595" t="s">
        <v>859</v>
      </c>
      <c r="AU1157" s="2595" t="s">
        <v>876</v>
      </c>
      <c r="AV1157" s="860" t="s">
        <v>877</v>
      </c>
      <c r="AW1157" s="4560"/>
      <c r="AX1157" s="4560"/>
      <c r="AY1157" s="4560"/>
      <c r="AZ1157" s="239"/>
      <c r="BA1157" s="239"/>
      <c r="BB1157" s="239"/>
      <c r="BC1157" s="239"/>
      <c r="BD1157" s="239"/>
      <c r="BE1157" s="239"/>
      <c r="BF1157" s="239"/>
      <c r="BG1157" s="239"/>
      <c r="BH1157" s="239"/>
      <c r="BI1157" s="239"/>
      <c r="BJ1157" s="239"/>
      <c r="BK1157" s="239"/>
      <c r="BL1157" s="239"/>
      <c r="BM1157" s="239"/>
      <c r="BN1157" s="239"/>
      <c r="BO1157" s="239"/>
      <c r="BP1157" s="239"/>
      <c r="BQ1157" s="239"/>
      <c r="BR1157" s="239"/>
      <c r="BS1157" s="239"/>
      <c r="BT1157" s="239"/>
      <c r="BU1157" s="239"/>
      <c r="BV1157" s="239"/>
      <c r="BW1157" s="239"/>
      <c r="BX1157" s="239"/>
      <c r="BY1157" s="239"/>
      <c r="BZ1157" s="239"/>
      <c r="CA1157" s="239"/>
      <c r="CB1157" s="239"/>
      <c r="CC1157" s="239"/>
      <c r="CD1157" s="239"/>
      <c r="CE1157" s="239"/>
      <c r="CF1157" s="239"/>
      <c r="CG1157" s="239"/>
      <c r="CH1157" s="239"/>
      <c r="CI1157" s="239"/>
      <c r="CJ1157" s="239"/>
      <c r="CK1157" s="239"/>
      <c r="CL1157" s="239"/>
      <c r="CM1157" s="239"/>
      <c r="CN1157" s="239"/>
    </row>
    <row r="1158" spans="1:93" s="270" customFormat="1">
      <c r="A1158" s="5686"/>
      <c r="B1158" s="4561"/>
      <c r="C1158" s="5674"/>
      <c r="D1158" s="4079"/>
      <c r="E1158" s="5120"/>
      <c r="F1158" s="4151"/>
      <c r="G1158" s="3811"/>
      <c r="H1158" s="3811"/>
      <c r="I1158" s="3811"/>
      <c r="J1158" s="3811"/>
      <c r="K1158" s="3811"/>
      <c r="L1158" s="3811"/>
      <c r="M1158" s="3811"/>
      <c r="N1158" s="3811"/>
      <c r="O1158" s="3811"/>
      <c r="P1158" s="3811"/>
      <c r="Q1158" s="2592"/>
      <c r="R1158" s="2592"/>
      <c r="S1158" s="5120"/>
      <c r="T1158" s="5120"/>
      <c r="U1158" s="5120"/>
      <c r="V1158" s="5120"/>
      <c r="W1158" s="5120"/>
      <c r="X1158" s="5120"/>
      <c r="Y1158" s="5120"/>
      <c r="Z1158" s="5120"/>
      <c r="AA1158" s="5120"/>
      <c r="AB1158" s="5120"/>
      <c r="AC1158" s="5120"/>
      <c r="AD1158" s="5086"/>
      <c r="AE1158" s="3087"/>
      <c r="AF1158" s="5120"/>
      <c r="AG1158" s="5120"/>
      <c r="AH1158" s="3256">
        <v>3993</v>
      </c>
      <c r="AI1158" s="2595" t="s">
        <v>2137</v>
      </c>
      <c r="AJ1158" s="2599" t="s">
        <v>868</v>
      </c>
      <c r="AK1158" s="3256" t="s">
        <v>2142</v>
      </c>
      <c r="AL1158" s="2807" t="s">
        <v>340</v>
      </c>
      <c r="AM1158" s="2807" t="s">
        <v>340</v>
      </c>
      <c r="AN1158" s="2595" t="s">
        <v>858</v>
      </c>
      <c r="AO1158" s="2595">
        <v>10</v>
      </c>
      <c r="AP1158" s="2595" t="s">
        <v>859</v>
      </c>
      <c r="AQ1158" s="2595">
        <v>8</v>
      </c>
      <c r="AR1158" s="2595"/>
      <c r="AS1158" s="2595"/>
      <c r="AT1158" s="2595"/>
      <c r="AU1158" s="2595"/>
      <c r="AV1158" s="860"/>
      <c r="AW1158" s="4561"/>
      <c r="AX1158" s="4561"/>
      <c r="AY1158" s="4561"/>
      <c r="AZ1158" s="239"/>
      <c r="BA1158" s="239"/>
      <c r="BB1158" s="239"/>
      <c r="BC1158" s="239"/>
      <c r="BD1158" s="239"/>
      <c r="BE1158" s="239"/>
      <c r="BF1158" s="239"/>
      <c r="BG1158" s="239"/>
      <c r="BH1158" s="239"/>
      <c r="BI1158" s="239"/>
      <c r="BJ1158" s="239"/>
      <c r="BK1158" s="239"/>
      <c r="BL1158" s="239"/>
      <c r="BM1158" s="239"/>
      <c r="BN1158" s="239"/>
      <c r="BO1158" s="239"/>
      <c r="BP1158" s="239"/>
      <c r="BQ1158" s="239"/>
      <c r="BR1158" s="239"/>
      <c r="BS1158" s="239"/>
      <c r="BT1158" s="239"/>
      <c r="BU1158" s="239"/>
      <c r="BV1158" s="239"/>
      <c r="BW1158" s="239"/>
      <c r="BX1158" s="239"/>
      <c r="BY1158" s="239"/>
      <c r="BZ1158" s="239"/>
      <c r="CA1158" s="239"/>
      <c r="CB1158" s="239"/>
      <c r="CC1158" s="239"/>
      <c r="CD1158" s="239"/>
      <c r="CE1158" s="239"/>
      <c r="CF1158" s="239"/>
      <c r="CG1158" s="239"/>
      <c r="CH1158" s="239"/>
      <c r="CI1158" s="239"/>
      <c r="CJ1158" s="239"/>
      <c r="CK1158" s="239"/>
      <c r="CL1158" s="239"/>
      <c r="CM1158" s="239"/>
      <c r="CN1158" s="239"/>
    </row>
    <row r="1159" spans="1:93" s="270" customFormat="1">
      <c r="A1159" s="5686"/>
      <c r="B1159" s="4559" t="s">
        <v>2463</v>
      </c>
      <c r="C1159" s="5672" t="s">
        <v>3765</v>
      </c>
      <c r="D1159" s="3806" t="s">
        <v>3067</v>
      </c>
      <c r="E1159" s="5123" t="s">
        <v>2157</v>
      </c>
      <c r="F1159" s="5123" t="s">
        <v>2301</v>
      </c>
      <c r="G1159" s="3806" t="s">
        <v>2028</v>
      </c>
      <c r="H1159" s="3806" t="s">
        <v>2028</v>
      </c>
      <c r="I1159" s="3806" t="s">
        <v>2029</v>
      </c>
      <c r="J1159" s="3806" t="s">
        <v>2029</v>
      </c>
      <c r="K1159" s="3806">
        <v>8</v>
      </c>
      <c r="L1159" s="3806">
        <v>0</v>
      </c>
      <c r="M1159" s="3806">
        <v>31</v>
      </c>
      <c r="N1159" s="3806">
        <v>8</v>
      </c>
      <c r="O1159" s="3806">
        <v>0</v>
      </c>
      <c r="P1159" s="3806">
        <v>31</v>
      </c>
      <c r="Q1159" s="545" t="s">
        <v>2140</v>
      </c>
      <c r="R1159" s="545" t="s">
        <v>2272</v>
      </c>
      <c r="S1159" s="5123">
        <v>4641</v>
      </c>
      <c r="T1159" s="5123">
        <v>4641</v>
      </c>
      <c r="U1159" s="5123">
        <v>9418</v>
      </c>
      <c r="V1159" s="5123">
        <v>512</v>
      </c>
      <c r="W1159" s="5123">
        <v>512</v>
      </c>
      <c r="X1159" s="5123">
        <v>1344</v>
      </c>
      <c r="Y1159" s="5123">
        <v>8</v>
      </c>
      <c r="Z1159" s="5123">
        <v>2</v>
      </c>
      <c r="AA1159" s="5123" t="s">
        <v>2159</v>
      </c>
      <c r="AB1159" s="5123" t="s">
        <v>2033</v>
      </c>
      <c r="AC1159" s="5123" t="s">
        <v>2137</v>
      </c>
      <c r="AD1159" s="5084" t="s">
        <v>2035</v>
      </c>
      <c r="AE1159" s="3086"/>
      <c r="AF1159" s="5123" t="s">
        <v>857</v>
      </c>
      <c r="AG1159" s="5123"/>
      <c r="AH1159" s="3238">
        <v>3980</v>
      </c>
      <c r="AI1159" s="547" t="s">
        <v>2137</v>
      </c>
      <c r="AJ1159" s="542" t="s">
        <v>854</v>
      </c>
      <c r="AK1159" s="3256" t="s">
        <v>2142</v>
      </c>
      <c r="AL1159" s="2800" t="s">
        <v>1218</v>
      </c>
      <c r="AM1159" s="2796" t="s">
        <v>1219</v>
      </c>
      <c r="AN1159" s="550" t="s">
        <v>858</v>
      </c>
      <c r="AO1159" s="1141">
        <v>2</v>
      </c>
      <c r="AP1159" s="1141" t="s">
        <v>859</v>
      </c>
      <c r="AQ1159" s="1141">
        <v>2</v>
      </c>
      <c r="AR1159" s="550"/>
      <c r="AS1159" s="550"/>
      <c r="AT1159" s="550"/>
      <c r="AU1159" s="550"/>
      <c r="AV1159" s="860"/>
      <c r="AW1159" s="4559" t="s">
        <v>2466</v>
      </c>
      <c r="AX1159" s="4559" t="s">
        <v>2455</v>
      </c>
      <c r="AY1159" s="4559"/>
      <c r="AZ1159" s="239"/>
      <c r="BA1159" s="239"/>
      <c r="BB1159" s="239"/>
      <c r="BC1159" s="239"/>
      <c r="BD1159" s="239"/>
      <c r="BE1159" s="239"/>
      <c r="BF1159" s="239"/>
      <c r="BG1159" s="239"/>
      <c r="BH1159" s="239"/>
      <c r="BI1159" s="239"/>
      <c r="BJ1159" s="239"/>
      <c r="BK1159" s="239"/>
      <c r="BL1159" s="239"/>
      <c r="BM1159" s="239"/>
      <c r="BN1159" s="239"/>
      <c r="BO1159" s="239"/>
      <c r="BP1159" s="239"/>
      <c r="BQ1159" s="239"/>
      <c r="BR1159" s="239"/>
      <c r="BS1159" s="239"/>
      <c r="BT1159" s="239"/>
      <c r="BU1159" s="239"/>
      <c r="BV1159" s="239"/>
      <c r="BW1159" s="239"/>
      <c r="BX1159" s="239"/>
      <c r="BY1159" s="239"/>
      <c r="BZ1159" s="239"/>
      <c r="CA1159" s="239"/>
      <c r="CB1159" s="239"/>
      <c r="CC1159" s="239"/>
      <c r="CD1159" s="239"/>
      <c r="CE1159" s="239"/>
      <c r="CF1159" s="239"/>
      <c r="CG1159" s="239"/>
      <c r="CH1159" s="239"/>
      <c r="CI1159" s="239"/>
      <c r="CJ1159" s="239"/>
      <c r="CK1159" s="239"/>
      <c r="CL1159" s="239"/>
      <c r="CM1159" s="239"/>
      <c r="CN1159" s="239"/>
    </row>
    <row r="1160" spans="1:93" s="270" customFormat="1" ht="11.25" customHeight="1">
      <c r="A1160" s="5686"/>
      <c r="B1160" s="4560"/>
      <c r="C1160" s="5673"/>
      <c r="D1160" s="3807"/>
      <c r="E1160" s="5119"/>
      <c r="F1160" s="5119"/>
      <c r="G1160" s="3807"/>
      <c r="H1160" s="3807"/>
      <c r="I1160" s="3807"/>
      <c r="J1160" s="3807"/>
      <c r="K1160" s="3807"/>
      <c r="L1160" s="3807"/>
      <c r="M1160" s="3807"/>
      <c r="N1160" s="3807"/>
      <c r="O1160" s="3807"/>
      <c r="P1160" s="3807"/>
      <c r="Q1160" s="546"/>
      <c r="R1160" s="546"/>
      <c r="S1160" s="5119"/>
      <c r="T1160" s="5119"/>
      <c r="U1160" s="5119"/>
      <c r="V1160" s="5119"/>
      <c r="W1160" s="5119"/>
      <c r="X1160" s="5119"/>
      <c r="Y1160" s="5119"/>
      <c r="Z1160" s="5119"/>
      <c r="AA1160" s="5119"/>
      <c r="AB1160" s="5119"/>
      <c r="AC1160" s="5119"/>
      <c r="AD1160" s="5085"/>
      <c r="AE1160" s="3089"/>
      <c r="AF1160" s="5119"/>
      <c r="AG1160" s="5119"/>
      <c r="AH1160" s="3256">
        <v>3989</v>
      </c>
      <c r="AI1160" s="550" t="s">
        <v>2137</v>
      </c>
      <c r="AJ1160" s="555" t="s">
        <v>874</v>
      </c>
      <c r="AK1160" s="3256" t="s">
        <v>2142</v>
      </c>
      <c r="AL1160" s="2807" t="s">
        <v>930</v>
      </c>
      <c r="AM1160" s="2807" t="s">
        <v>341</v>
      </c>
      <c r="AN1160" s="550" t="s">
        <v>858</v>
      </c>
      <c r="AO1160" s="1141">
        <v>2</v>
      </c>
      <c r="AP1160" s="1141" t="s">
        <v>859</v>
      </c>
      <c r="AQ1160" s="1141">
        <v>2</v>
      </c>
      <c r="AR1160" s="550">
        <v>3</v>
      </c>
      <c r="AS1160" s="550" t="s">
        <v>875</v>
      </c>
      <c r="AT1160" s="550" t="s">
        <v>859</v>
      </c>
      <c r="AU1160" s="550" t="s">
        <v>876</v>
      </c>
      <c r="AV1160" s="860" t="s">
        <v>877</v>
      </c>
      <c r="AW1160" s="4560"/>
      <c r="AX1160" s="4560"/>
      <c r="AY1160" s="4560"/>
      <c r="AZ1160" s="239"/>
      <c r="BA1160" s="239"/>
      <c r="BB1160" s="239"/>
      <c r="BC1160" s="239"/>
      <c r="BD1160" s="239"/>
      <c r="BE1160" s="239"/>
      <c r="BF1160" s="239"/>
      <c r="BG1160" s="239"/>
      <c r="BH1160" s="239"/>
      <c r="BI1160" s="239"/>
      <c r="BJ1160" s="239"/>
      <c r="BK1160" s="239"/>
      <c r="BL1160" s="239"/>
      <c r="BM1160" s="239"/>
      <c r="BN1160" s="239"/>
      <c r="BO1160" s="239"/>
      <c r="BP1160" s="239"/>
      <c r="BQ1160" s="239"/>
      <c r="BR1160" s="239"/>
      <c r="BS1160" s="239"/>
      <c r="BT1160" s="239"/>
      <c r="BU1160" s="239"/>
      <c r="BV1160" s="239"/>
      <c r="BW1160" s="239"/>
      <c r="BX1160" s="239"/>
      <c r="BY1160" s="239"/>
      <c r="BZ1160" s="239"/>
      <c r="CA1160" s="239"/>
      <c r="CB1160" s="239"/>
      <c r="CC1160" s="239"/>
      <c r="CD1160" s="239"/>
      <c r="CE1160" s="239"/>
      <c r="CF1160" s="239"/>
      <c r="CG1160" s="239"/>
      <c r="CH1160" s="239"/>
      <c r="CI1160" s="239"/>
      <c r="CJ1160" s="239"/>
      <c r="CK1160" s="239"/>
      <c r="CL1160" s="239"/>
      <c r="CM1160" s="239"/>
      <c r="CN1160" s="239"/>
    </row>
    <row r="1161" spans="1:93" s="270" customFormat="1" ht="11.25" customHeight="1">
      <c r="A1161" s="5686"/>
      <c r="B1161" s="4561"/>
      <c r="C1161" s="5674"/>
      <c r="D1161" s="3811"/>
      <c r="E1161" s="5120"/>
      <c r="F1161" s="5120"/>
      <c r="G1161" s="3811"/>
      <c r="H1161" s="3811"/>
      <c r="I1161" s="3811"/>
      <c r="J1161" s="3811"/>
      <c r="K1161" s="3811"/>
      <c r="L1161" s="3811"/>
      <c r="M1161" s="3811"/>
      <c r="N1161" s="3811"/>
      <c r="O1161" s="3811"/>
      <c r="P1161" s="3811"/>
      <c r="Q1161" s="547"/>
      <c r="R1161" s="547"/>
      <c r="S1161" s="5120"/>
      <c r="T1161" s="5120"/>
      <c r="U1161" s="5120"/>
      <c r="V1161" s="5120"/>
      <c r="W1161" s="5120"/>
      <c r="X1161" s="5120"/>
      <c r="Y1161" s="5120"/>
      <c r="Z1161" s="5120"/>
      <c r="AA1161" s="5120"/>
      <c r="AB1161" s="5120"/>
      <c r="AC1161" s="5120"/>
      <c r="AD1161" s="5086"/>
      <c r="AE1161" s="3087"/>
      <c r="AF1161" s="5120"/>
      <c r="AG1161" s="5120"/>
      <c r="AH1161" s="3256">
        <v>3993</v>
      </c>
      <c r="AI1161" s="550" t="s">
        <v>2137</v>
      </c>
      <c r="AJ1161" s="555" t="s">
        <v>868</v>
      </c>
      <c r="AK1161" s="3256" t="s">
        <v>2142</v>
      </c>
      <c r="AL1161" s="2807" t="s">
        <v>340</v>
      </c>
      <c r="AM1161" s="2807" t="s">
        <v>340</v>
      </c>
      <c r="AN1161" s="550" t="s">
        <v>858</v>
      </c>
      <c r="AO1161" s="1141">
        <v>10</v>
      </c>
      <c r="AP1161" s="1141" t="s">
        <v>859</v>
      </c>
      <c r="AQ1161" s="1141">
        <v>8</v>
      </c>
      <c r="AR1161" s="550"/>
      <c r="AS1161" s="550"/>
      <c r="AT1161" s="550"/>
      <c r="AU1161" s="550"/>
      <c r="AV1161" s="860"/>
      <c r="AW1161" s="4561"/>
      <c r="AX1161" s="4561"/>
      <c r="AY1161" s="4561"/>
      <c r="AZ1161" s="239"/>
      <c r="BA1161" s="239"/>
      <c r="BB1161" s="239"/>
      <c r="BC1161" s="239"/>
      <c r="BD1161" s="239"/>
      <c r="BE1161" s="239"/>
      <c r="BF1161" s="239"/>
      <c r="BG1161" s="239"/>
      <c r="BH1161" s="239"/>
      <c r="BI1161" s="239"/>
      <c r="BJ1161" s="239"/>
      <c r="BK1161" s="239"/>
      <c r="BL1161" s="239"/>
      <c r="BM1161" s="239"/>
      <c r="BN1161" s="239"/>
      <c r="BO1161" s="239"/>
      <c r="BP1161" s="239"/>
      <c r="BQ1161" s="239"/>
      <c r="BR1161" s="239"/>
      <c r="BS1161" s="239"/>
      <c r="BT1161" s="239"/>
      <c r="BU1161" s="239"/>
      <c r="BV1161" s="239"/>
      <c r="BW1161" s="239"/>
      <c r="BX1161" s="239"/>
      <c r="BY1161" s="239"/>
      <c r="BZ1161" s="239"/>
      <c r="CA1161" s="239"/>
      <c r="CB1161" s="239"/>
      <c r="CC1161" s="239"/>
      <c r="CD1161" s="239"/>
      <c r="CE1161" s="239"/>
      <c r="CF1161" s="239"/>
      <c r="CG1161" s="239"/>
      <c r="CH1161" s="239"/>
      <c r="CI1161" s="239"/>
      <c r="CJ1161" s="239"/>
      <c r="CK1161" s="239"/>
      <c r="CL1161" s="239"/>
      <c r="CM1161" s="239"/>
      <c r="CN1161" s="239"/>
    </row>
    <row r="1162" spans="1:93" ht="11.25" customHeight="1">
      <c r="A1162" s="5686"/>
      <c r="B1162" s="4559" t="s">
        <v>2463</v>
      </c>
      <c r="C1162" s="5672" t="s">
        <v>5718</v>
      </c>
      <c r="D1162" s="4139" t="s">
        <v>5717</v>
      </c>
      <c r="E1162" s="4150" t="s">
        <v>2157</v>
      </c>
      <c r="F1162" s="4150" t="s">
        <v>5768</v>
      </c>
      <c r="G1162" s="3806" t="s">
        <v>2028</v>
      </c>
      <c r="H1162" s="3806" t="s">
        <v>2028</v>
      </c>
      <c r="I1162" s="3806" t="s">
        <v>2029</v>
      </c>
      <c r="J1162" s="3806" t="s">
        <v>2029</v>
      </c>
      <c r="K1162" s="5709">
        <v>8</v>
      </c>
      <c r="L1162" s="3806">
        <v>0</v>
      </c>
      <c r="M1162" s="3806">
        <v>31</v>
      </c>
      <c r="N1162" s="5709">
        <v>8</v>
      </c>
      <c r="O1162" s="3806">
        <v>0</v>
      </c>
      <c r="P1162" s="3806">
        <v>31</v>
      </c>
      <c r="Q1162" s="2737" t="s">
        <v>2140</v>
      </c>
      <c r="R1162" s="2737" t="s">
        <v>2272</v>
      </c>
      <c r="S1162" s="5123">
        <v>9418</v>
      </c>
      <c r="T1162" s="5123">
        <v>9418</v>
      </c>
      <c r="U1162" s="5123">
        <v>16830</v>
      </c>
      <c r="V1162" s="5123">
        <v>608</v>
      </c>
      <c r="W1162" s="5123">
        <v>608</v>
      </c>
      <c r="X1162" s="5123">
        <v>1558</v>
      </c>
      <c r="Y1162" s="5123">
        <v>8</v>
      </c>
      <c r="Z1162" s="5123">
        <v>2</v>
      </c>
      <c r="AA1162" s="5123" t="s">
        <v>2032</v>
      </c>
      <c r="AB1162" s="5123" t="s">
        <v>2033</v>
      </c>
      <c r="AC1162" s="5123" t="s">
        <v>2137</v>
      </c>
      <c r="AD1162" s="5084" t="s">
        <v>2035</v>
      </c>
      <c r="AE1162" s="3086"/>
      <c r="AF1162" s="5123" t="s">
        <v>857</v>
      </c>
      <c r="AG1162" s="5123"/>
      <c r="AH1162" s="3238">
        <v>3980</v>
      </c>
      <c r="AI1162" s="2739" t="s">
        <v>2137</v>
      </c>
      <c r="AJ1162" s="2757" t="s">
        <v>854</v>
      </c>
      <c r="AK1162" s="3256" t="s">
        <v>2142</v>
      </c>
      <c r="AL1162" s="2798" t="s">
        <v>1135</v>
      </c>
      <c r="AM1162" s="2805" t="s">
        <v>1134</v>
      </c>
      <c r="AN1162" s="2760" t="s">
        <v>858</v>
      </c>
      <c r="AO1162" s="2760">
        <v>2</v>
      </c>
      <c r="AP1162" s="2760" t="s">
        <v>859</v>
      </c>
      <c r="AQ1162" s="2760">
        <v>2</v>
      </c>
      <c r="AR1162" s="2760"/>
      <c r="AS1162" s="2760"/>
      <c r="AT1162" s="2760"/>
      <c r="AU1162" s="2760"/>
      <c r="AV1162" s="860"/>
      <c r="AW1162" s="4559" t="s">
        <v>2466</v>
      </c>
      <c r="AX1162" s="4559" t="s">
        <v>2455</v>
      </c>
      <c r="AY1162" s="5669"/>
      <c r="CO1162" s="237"/>
    </row>
    <row r="1163" spans="1:93" ht="11.25" customHeight="1">
      <c r="A1163" s="5686"/>
      <c r="B1163" s="4560"/>
      <c r="C1163" s="5673"/>
      <c r="D1163" s="4167"/>
      <c r="E1163" s="4216"/>
      <c r="F1163" s="4216"/>
      <c r="G1163" s="3807"/>
      <c r="H1163" s="3807"/>
      <c r="I1163" s="3807"/>
      <c r="J1163" s="3807"/>
      <c r="K1163" s="5783"/>
      <c r="L1163" s="3807"/>
      <c r="M1163" s="3807"/>
      <c r="N1163" s="5783"/>
      <c r="O1163" s="3807"/>
      <c r="P1163" s="3807"/>
      <c r="Q1163" s="2738"/>
      <c r="R1163" s="2738"/>
      <c r="S1163" s="5119"/>
      <c r="T1163" s="5119"/>
      <c r="U1163" s="5119"/>
      <c r="V1163" s="5119"/>
      <c r="W1163" s="5119"/>
      <c r="X1163" s="5119"/>
      <c r="Y1163" s="5119"/>
      <c r="Z1163" s="5119"/>
      <c r="AA1163" s="5119"/>
      <c r="AB1163" s="5119"/>
      <c r="AC1163" s="5119"/>
      <c r="AD1163" s="5085"/>
      <c r="AE1163" s="3089"/>
      <c r="AF1163" s="5119"/>
      <c r="AG1163" s="5119"/>
      <c r="AH1163" s="3256">
        <v>3989</v>
      </c>
      <c r="AI1163" s="2760" t="s">
        <v>2137</v>
      </c>
      <c r="AJ1163" s="2764" t="s">
        <v>874</v>
      </c>
      <c r="AK1163" s="3256" t="s">
        <v>2142</v>
      </c>
      <c r="AL1163" s="2807" t="s">
        <v>930</v>
      </c>
      <c r="AM1163" s="2807" t="s">
        <v>341</v>
      </c>
      <c r="AN1163" s="2760" t="s">
        <v>858</v>
      </c>
      <c r="AO1163" s="2760">
        <v>2</v>
      </c>
      <c r="AP1163" s="2760" t="s">
        <v>859</v>
      </c>
      <c r="AQ1163" s="2760">
        <v>2</v>
      </c>
      <c r="AR1163" s="2760">
        <v>3</v>
      </c>
      <c r="AS1163" s="2760" t="s">
        <v>875</v>
      </c>
      <c r="AT1163" s="2760" t="s">
        <v>859</v>
      </c>
      <c r="AU1163" s="2760" t="s">
        <v>876</v>
      </c>
      <c r="AV1163" s="860" t="s">
        <v>877</v>
      </c>
      <c r="AW1163" s="4560"/>
      <c r="AX1163" s="4560"/>
      <c r="AY1163" s="5670"/>
      <c r="CO1163" s="237"/>
    </row>
    <row r="1164" spans="1:93" ht="11.25" customHeight="1">
      <c r="A1164" s="5697"/>
      <c r="B1164" s="4561"/>
      <c r="C1164" s="5674"/>
      <c r="D1164" s="4079"/>
      <c r="E1164" s="4151"/>
      <c r="F1164" s="4151"/>
      <c r="G1164" s="3811"/>
      <c r="H1164" s="3811"/>
      <c r="I1164" s="3811"/>
      <c r="J1164" s="3811"/>
      <c r="K1164" s="5710"/>
      <c r="L1164" s="3811"/>
      <c r="M1164" s="3811"/>
      <c r="N1164" s="5710"/>
      <c r="O1164" s="3811"/>
      <c r="P1164" s="3811"/>
      <c r="Q1164" s="2739"/>
      <c r="R1164" s="2739"/>
      <c r="S1164" s="5120"/>
      <c r="T1164" s="5120"/>
      <c r="U1164" s="5120"/>
      <c r="V1164" s="5120"/>
      <c r="W1164" s="5120"/>
      <c r="X1164" s="5120"/>
      <c r="Y1164" s="5120"/>
      <c r="Z1164" s="5120"/>
      <c r="AA1164" s="5120"/>
      <c r="AB1164" s="5120"/>
      <c r="AC1164" s="5120"/>
      <c r="AD1164" s="5086"/>
      <c r="AE1164" s="3087"/>
      <c r="AF1164" s="5120"/>
      <c r="AG1164" s="5120"/>
      <c r="AH1164" s="3256">
        <v>3993</v>
      </c>
      <c r="AI1164" s="2760" t="s">
        <v>2137</v>
      </c>
      <c r="AJ1164" s="2764" t="s">
        <v>868</v>
      </c>
      <c r="AK1164" s="3256" t="s">
        <v>2142</v>
      </c>
      <c r="AL1164" s="2807" t="s">
        <v>340</v>
      </c>
      <c r="AM1164" s="2807" t="s">
        <v>340</v>
      </c>
      <c r="AN1164" s="2760" t="s">
        <v>858</v>
      </c>
      <c r="AO1164" s="2760">
        <v>10</v>
      </c>
      <c r="AP1164" s="2760" t="s">
        <v>859</v>
      </c>
      <c r="AQ1164" s="2760">
        <v>8</v>
      </c>
      <c r="AR1164" s="2760"/>
      <c r="AS1164" s="2760"/>
      <c r="AT1164" s="2760"/>
      <c r="AU1164" s="2760"/>
      <c r="AV1164" s="860"/>
      <c r="AW1164" s="4561"/>
      <c r="AX1164" s="4561"/>
      <c r="AY1164" s="5671"/>
      <c r="CO1164" s="237"/>
    </row>
    <row r="1165" spans="1:93" s="270" customFormat="1">
      <c r="A1165" s="5693" t="s">
        <v>4235</v>
      </c>
      <c r="B1165" s="4559" t="s">
        <v>2463</v>
      </c>
      <c r="C1165" s="5672" t="s">
        <v>5522</v>
      </c>
      <c r="D1165" s="4139" t="s">
        <v>5521</v>
      </c>
      <c r="E1165" s="5123" t="s">
        <v>2165</v>
      </c>
      <c r="F1165" s="4150" t="s">
        <v>5542</v>
      </c>
      <c r="G1165" s="3806" t="s">
        <v>2028</v>
      </c>
      <c r="H1165" s="3806" t="s">
        <v>2028</v>
      </c>
      <c r="I1165" s="3806" t="s">
        <v>2029</v>
      </c>
      <c r="J1165" s="3806" t="s">
        <v>2029</v>
      </c>
      <c r="K1165" s="3806">
        <v>9</v>
      </c>
      <c r="L1165" s="3806">
        <v>0</v>
      </c>
      <c r="M1165" s="3806">
        <v>31</v>
      </c>
      <c r="N1165" s="3806">
        <v>9</v>
      </c>
      <c r="O1165" s="3806">
        <v>0</v>
      </c>
      <c r="P1165" s="3806">
        <v>31</v>
      </c>
      <c r="Q1165" s="545" t="s">
        <v>2140</v>
      </c>
      <c r="R1165" s="545" t="s">
        <v>2272</v>
      </c>
      <c r="S1165" s="5123">
        <v>6385</v>
      </c>
      <c r="T1165" s="5123">
        <v>6385</v>
      </c>
      <c r="U1165" s="5123">
        <v>7504</v>
      </c>
      <c r="V1165" s="5123">
        <v>480</v>
      </c>
      <c r="W1165" s="5123">
        <v>480</v>
      </c>
      <c r="X1165" s="5123">
        <v>832</v>
      </c>
      <c r="Y1165" s="5123">
        <v>16</v>
      </c>
      <c r="Z1165" s="5123">
        <v>2</v>
      </c>
      <c r="AA1165" s="5123" t="s">
        <v>2159</v>
      </c>
      <c r="AB1165" s="5123" t="s">
        <v>2033</v>
      </c>
      <c r="AC1165" s="5123" t="s">
        <v>2137</v>
      </c>
      <c r="AD1165" s="5084" t="s">
        <v>2035</v>
      </c>
      <c r="AE1165" s="3086"/>
      <c r="AF1165" s="5123" t="s">
        <v>857</v>
      </c>
      <c r="AG1165" s="5123"/>
      <c r="AH1165" s="3238">
        <v>3980</v>
      </c>
      <c r="AI1165" s="547" t="s">
        <v>2137</v>
      </c>
      <c r="AJ1165" s="542" t="s">
        <v>854</v>
      </c>
      <c r="AK1165" s="3256" t="s">
        <v>2142</v>
      </c>
      <c r="AL1165" s="2800" t="s">
        <v>164</v>
      </c>
      <c r="AM1165" s="2803" t="s">
        <v>856</v>
      </c>
      <c r="AN1165" s="550" t="s">
        <v>858</v>
      </c>
      <c r="AO1165" s="1141">
        <v>2</v>
      </c>
      <c r="AP1165" s="1141" t="s">
        <v>859</v>
      </c>
      <c r="AQ1165" s="1141">
        <v>2</v>
      </c>
      <c r="AR1165" s="550"/>
      <c r="AS1165" s="550"/>
      <c r="AT1165" s="550"/>
      <c r="AU1165" s="550"/>
      <c r="AV1165" s="860"/>
      <c r="AW1165" s="4559" t="s">
        <v>2466</v>
      </c>
      <c r="AX1165" s="4559" t="s">
        <v>2455</v>
      </c>
      <c r="AY1165" s="4559"/>
      <c r="AZ1165" s="239"/>
      <c r="BA1165" s="239"/>
      <c r="BB1165" s="239"/>
      <c r="BC1165" s="239"/>
      <c r="BD1165" s="239"/>
      <c r="BE1165" s="239"/>
      <c r="BF1165" s="239"/>
      <c r="BG1165" s="239"/>
      <c r="BH1165" s="239"/>
      <c r="BI1165" s="239"/>
      <c r="BJ1165" s="239"/>
      <c r="BK1165" s="239"/>
      <c r="BL1165" s="239"/>
      <c r="BM1165" s="239"/>
      <c r="BN1165" s="239"/>
      <c r="BO1165" s="239"/>
      <c r="BP1165" s="239"/>
      <c r="BQ1165" s="239"/>
      <c r="BR1165" s="239"/>
      <c r="BS1165" s="239"/>
      <c r="BT1165" s="239"/>
      <c r="BU1165" s="239"/>
      <c r="BV1165" s="239"/>
      <c r="BW1165" s="239"/>
      <c r="BX1165" s="239"/>
      <c r="BY1165" s="239"/>
      <c r="BZ1165" s="239"/>
      <c r="CA1165" s="239"/>
      <c r="CB1165" s="239"/>
      <c r="CC1165" s="239"/>
      <c r="CD1165" s="239"/>
      <c r="CE1165" s="239"/>
      <c r="CF1165" s="239"/>
      <c r="CG1165" s="239"/>
      <c r="CH1165" s="239"/>
      <c r="CI1165" s="239"/>
      <c r="CJ1165" s="239"/>
      <c r="CK1165" s="239"/>
      <c r="CL1165" s="239"/>
      <c r="CM1165" s="239"/>
      <c r="CN1165" s="239"/>
    </row>
    <row r="1166" spans="1:93" s="270" customFormat="1">
      <c r="A1166" s="5683"/>
      <c r="B1166" s="4560"/>
      <c r="C1166" s="5673"/>
      <c r="D1166" s="4167"/>
      <c r="E1166" s="5119"/>
      <c r="F1166" s="4216"/>
      <c r="G1166" s="3807"/>
      <c r="H1166" s="3807"/>
      <c r="I1166" s="3807"/>
      <c r="J1166" s="3807"/>
      <c r="K1166" s="3807"/>
      <c r="L1166" s="3807"/>
      <c r="M1166" s="3807"/>
      <c r="N1166" s="3807"/>
      <c r="O1166" s="3807"/>
      <c r="P1166" s="3807"/>
      <c r="Q1166" s="546"/>
      <c r="R1166" s="546"/>
      <c r="S1166" s="5119"/>
      <c r="T1166" s="5119"/>
      <c r="U1166" s="5119"/>
      <c r="V1166" s="5119"/>
      <c r="W1166" s="5119"/>
      <c r="X1166" s="5119"/>
      <c r="Y1166" s="5119"/>
      <c r="Z1166" s="5119"/>
      <c r="AA1166" s="5119"/>
      <c r="AB1166" s="5119"/>
      <c r="AC1166" s="5119"/>
      <c r="AD1166" s="5085"/>
      <c r="AE1166" s="3089"/>
      <c r="AF1166" s="5119"/>
      <c r="AG1166" s="5119"/>
      <c r="AH1166" s="3256">
        <v>3989</v>
      </c>
      <c r="AI1166" s="550" t="s">
        <v>2137</v>
      </c>
      <c r="AJ1166" s="555" t="s">
        <v>874</v>
      </c>
      <c r="AK1166" s="3256" t="s">
        <v>2142</v>
      </c>
      <c r="AL1166" s="862" t="s">
        <v>168</v>
      </c>
      <c r="AM1166" s="2807" t="s">
        <v>341</v>
      </c>
      <c r="AN1166" s="550" t="s">
        <v>858</v>
      </c>
      <c r="AO1166" s="1141">
        <v>2</v>
      </c>
      <c r="AP1166" s="1141" t="s">
        <v>859</v>
      </c>
      <c r="AQ1166" s="1141">
        <v>2</v>
      </c>
      <c r="AR1166" s="550">
        <v>6</v>
      </c>
      <c r="AS1166" s="550" t="s">
        <v>875</v>
      </c>
      <c r="AT1166" s="550" t="s">
        <v>859</v>
      </c>
      <c r="AU1166" s="550" t="s">
        <v>876</v>
      </c>
      <c r="AV1166" s="860" t="s">
        <v>877</v>
      </c>
      <c r="AW1166" s="4560"/>
      <c r="AX1166" s="4560"/>
      <c r="AY1166" s="4560"/>
      <c r="AZ1166" s="239"/>
      <c r="BA1166" s="239"/>
      <c r="BB1166" s="239"/>
      <c r="BC1166" s="239"/>
      <c r="BD1166" s="239"/>
      <c r="BE1166" s="239"/>
      <c r="BF1166" s="239"/>
      <c r="BG1166" s="239"/>
      <c r="BH1166" s="239"/>
      <c r="BI1166" s="239"/>
      <c r="BJ1166" s="239"/>
      <c r="BK1166" s="239"/>
      <c r="BL1166" s="239"/>
      <c r="BM1166" s="239"/>
      <c r="BN1166" s="239"/>
      <c r="BO1166" s="239"/>
      <c r="BP1166" s="239"/>
      <c r="BQ1166" s="239"/>
      <c r="BR1166" s="239"/>
      <c r="BS1166" s="239"/>
      <c r="BT1166" s="239"/>
      <c r="BU1166" s="239"/>
      <c r="BV1166" s="239"/>
      <c r="BW1166" s="239"/>
      <c r="BX1166" s="239"/>
      <c r="BY1166" s="239"/>
      <c r="BZ1166" s="239"/>
      <c r="CA1166" s="239"/>
      <c r="CB1166" s="239"/>
      <c r="CC1166" s="239"/>
      <c r="CD1166" s="239"/>
      <c r="CE1166" s="239"/>
      <c r="CF1166" s="239"/>
      <c r="CG1166" s="239"/>
      <c r="CH1166" s="239"/>
      <c r="CI1166" s="239"/>
      <c r="CJ1166" s="239"/>
      <c r="CK1166" s="239"/>
      <c r="CL1166" s="239"/>
      <c r="CM1166" s="239"/>
      <c r="CN1166" s="239"/>
    </row>
    <row r="1167" spans="1:93" s="270" customFormat="1">
      <c r="A1167" s="5683"/>
      <c r="B1167" s="4561"/>
      <c r="C1167" s="5674"/>
      <c r="D1167" s="4079"/>
      <c r="E1167" s="5120"/>
      <c r="F1167" s="4151"/>
      <c r="G1167" s="3811"/>
      <c r="H1167" s="3811"/>
      <c r="I1167" s="3811"/>
      <c r="J1167" s="3811"/>
      <c r="K1167" s="3811"/>
      <c r="L1167" s="3811"/>
      <c r="M1167" s="3811"/>
      <c r="N1167" s="3811"/>
      <c r="O1167" s="3811"/>
      <c r="P1167" s="3811"/>
      <c r="Q1167" s="547"/>
      <c r="R1167" s="547"/>
      <c r="S1167" s="5120"/>
      <c r="T1167" s="5120"/>
      <c r="U1167" s="5120"/>
      <c r="V1167" s="5120"/>
      <c r="W1167" s="5120"/>
      <c r="X1167" s="5120"/>
      <c r="Y1167" s="5120"/>
      <c r="Z1167" s="5120"/>
      <c r="AA1167" s="5120"/>
      <c r="AB1167" s="5120"/>
      <c r="AC1167" s="5120"/>
      <c r="AD1167" s="5086"/>
      <c r="AE1167" s="3087"/>
      <c r="AF1167" s="5120"/>
      <c r="AG1167" s="5120"/>
      <c r="AH1167" s="3256">
        <v>3993</v>
      </c>
      <c r="AI1167" s="550" t="s">
        <v>2137</v>
      </c>
      <c r="AJ1167" s="555" t="s">
        <v>868</v>
      </c>
      <c r="AK1167" s="3256" t="s">
        <v>2142</v>
      </c>
      <c r="AL1167" s="2807" t="s">
        <v>869</v>
      </c>
      <c r="AM1167" s="2807" t="s">
        <v>869</v>
      </c>
      <c r="AN1167" s="550" t="s">
        <v>858</v>
      </c>
      <c r="AO1167" s="1141">
        <v>4</v>
      </c>
      <c r="AP1167" s="1141" t="s">
        <v>859</v>
      </c>
      <c r="AQ1167" s="1141">
        <v>4</v>
      </c>
      <c r="AR1167" s="550"/>
      <c r="AS1167" s="550"/>
      <c r="AT1167" s="550"/>
      <c r="AU1167" s="550"/>
      <c r="AV1167" s="860"/>
      <c r="AW1167" s="4561"/>
      <c r="AX1167" s="4561"/>
      <c r="AY1167" s="4561"/>
      <c r="AZ1167" s="239"/>
      <c r="BA1167" s="239"/>
      <c r="BB1167" s="239"/>
      <c r="BC1167" s="239"/>
      <c r="BD1167" s="239"/>
      <c r="BE1167" s="239"/>
      <c r="BF1167" s="239"/>
      <c r="BG1167" s="239"/>
      <c r="BH1167" s="239"/>
      <c r="BI1167" s="239"/>
      <c r="BJ1167" s="239"/>
      <c r="BK1167" s="239"/>
      <c r="BL1167" s="239"/>
      <c r="BM1167" s="239"/>
      <c r="BN1167" s="239"/>
      <c r="BO1167" s="239"/>
      <c r="BP1167" s="239"/>
      <c r="BQ1167" s="239"/>
      <c r="BR1167" s="239"/>
      <c r="BS1167" s="239"/>
      <c r="BT1167" s="239"/>
      <c r="BU1167" s="239"/>
      <c r="BV1167" s="239"/>
      <c r="BW1167" s="239"/>
      <c r="BX1167" s="239"/>
      <c r="BY1167" s="239"/>
      <c r="BZ1167" s="239"/>
      <c r="CA1167" s="239"/>
      <c r="CB1167" s="239"/>
      <c r="CC1167" s="239"/>
      <c r="CD1167" s="239"/>
      <c r="CE1167" s="239"/>
      <c r="CF1167" s="239"/>
      <c r="CG1167" s="239"/>
      <c r="CH1167" s="239"/>
      <c r="CI1167" s="239"/>
      <c r="CJ1167" s="239"/>
      <c r="CK1167" s="239"/>
      <c r="CL1167" s="239"/>
      <c r="CM1167" s="239"/>
      <c r="CN1167" s="239"/>
    </row>
    <row r="1168" spans="1:93" s="270" customFormat="1">
      <c r="A1168" s="5683"/>
      <c r="B1168" s="4559" t="s">
        <v>2463</v>
      </c>
      <c r="C1168" s="5672" t="s">
        <v>3766</v>
      </c>
      <c r="D1168" s="3806" t="s">
        <v>3068</v>
      </c>
      <c r="E1168" s="5123" t="s">
        <v>2165</v>
      </c>
      <c r="F1168" s="5123" t="s">
        <v>2302</v>
      </c>
      <c r="G1168" s="3806" t="s">
        <v>2028</v>
      </c>
      <c r="H1168" s="3806" t="s">
        <v>2028</v>
      </c>
      <c r="I1168" s="3806" t="s">
        <v>2029</v>
      </c>
      <c r="J1168" s="3806" t="s">
        <v>2029</v>
      </c>
      <c r="K1168" s="3806">
        <v>9</v>
      </c>
      <c r="L1168" s="3806">
        <v>0</v>
      </c>
      <c r="M1168" s="3806">
        <v>31</v>
      </c>
      <c r="N1168" s="3806">
        <v>9</v>
      </c>
      <c r="O1168" s="3806">
        <v>0</v>
      </c>
      <c r="P1168" s="3806">
        <v>31</v>
      </c>
      <c r="Q1168" s="2590" t="s">
        <v>2140</v>
      </c>
      <c r="R1168" s="2590" t="s">
        <v>2272</v>
      </c>
      <c r="S1168" s="5123">
        <v>6640</v>
      </c>
      <c r="T1168" s="5123">
        <v>6640</v>
      </c>
      <c r="U1168" s="5123">
        <v>8688</v>
      </c>
      <c r="V1168" s="5123">
        <v>512</v>
      </c>
      <c r="W1168" s="5123">
        <v>512</v>
      </c>
      <c r="X1168" s="5123">
        <v>1088</v>
      </c>
      <c r="Y1168" s="5123">
        <v>16</v>
      </c>
      <c r="Z1168" s="5123">
        <v>2</v>
      </c>
      <c r="AA1168" s="5123" t="s">
        <v>2159</v>
      </c>
      <c r="AB1168" s="5123" t="s">
        <v>2033</v>
      </c>
      <c r="AC1168" s="5123" t="s">
        <v>2137</v>
      </c>
      <c r="AD1168" s="5084" t="s">
        <v>2035</v>
      </c>
      <c r="AE1168" s="3086"/>
      <c r="AF1168" s="5123" t="s">
        <v>857</v>
      </c>
      <c r="AG1168" s="5123"/>
      <c r="AH1168" s="3238">
        <v>3980</v>
      </c>
      <c r="AI1168" s="2592" t="s">
        <v>2137</v>
      </c>
      <c r="AJ1168" s="2597" t="s">
        <v>854</v>
      </c>
      <c r="AK1168" s="3256" t="s">
        <v>2142</v>
      </c>
      <c r="AL1168" s="2807" t="s">
        <v>165</v>
      </c>
      <c r="AM1168" s="2803" t="s">
        <v>856</v>
      </c>
      <c r="AN1168" s="2595" t="s">
        <v>858</v>
      </c>
      <c r="AO1168" s="2595">
        <v>2</v>
      </c>
      <c r="AP1168" s="2595" t="s">
        <v>859</v>
      </c>
      <c r="AQ1168" s="2595">
        <v>2</v>
      </c>
      <c r="AR1168" s="2595"/>
      <c r="AS1168" s="2595"/>
      <c r="AT1168" s="2595"/>
      <c r="AU1168" s="2595"/>
      <c r="AV1168" s="860"/>
      <c r="AW1168" s="4559" t="s">
        <v>2466</v>
      </c>
      <c r="AX1168" s="4559" t="s">
        <v>2455</v>
      </c>
      <c r="AY1168" s="4559"/>
      <c r="AZ1168" s="239"/>
      <c r="BA1168" s="239"/>
      <c r="BB1168" s="239"/>
      <c r="BC1168" s="239"/>
      <c r="BD1168" s="239"/>
      <c r="BE1168" s="239"/>
      <c r="BF1168" s="239"/>
      <c r="BG1168" s="239"/>
      <c r="BH1168" s="239"/>
      <c r="BI1168" s="239"/>
      <c r="BJ1168" s="239"/>
      <c r="BK1168" s="239"/>
      <c r="BL1168" s="239"/>
      <c r="BM1168" s="239"/>
      <c r="BN1168" s="239"/>
      <c r="BO1168" s="239"/>
      <c r="BP1168" s="239"/>
      <c r="BQ1168" s="239"/>
      <c r="BR1168" s="239"/>
      <c r="BS1168" s="239"/>
      <c r="BT1168" s="239"/>
      <c r="BU1168" s="239"/>
      <c r="BV1168" s="239"/>
      <c r="BW1168" s="239"/>
      <c r="BX1168" s="239"/>
      <c r="BY1168" s="239"/>
      <c r="BZ1168" s="239"/>
      <c r="CA1168" s="239"/>
      <c r="CB1168" s="239"/>
      <c r="CC1168" s="239"/>
      <c r="CD1168" s="239"/>
      <c r="CE1168" s="239"/>
      <c r="CF1168" s="239"/>
      <c r="CG1168" s="239"/>
      <c r="CH1168" s="239"/>
      <c r="CI1168" s="239"/>
      <c r="CJ1168" s="239"/>
      <c r="CK1168" s="239"/>
      <c r="CL1168" s="239"/>
      <c r="CM1168" s="239"/>
      <c r="CN1168" s="239"/>
    </row>
    <row r="1169" spans="1:92" s="270" customFormat="1">
      <c r="A1169" s="5683"/>
      <c r="B1169" s="4560"/>
      <c r="C1169" s="5673"/>
      <c r="D1169" s="3807"/>
      <c r="E1169" s="5119"/>
      <c r="F1169" s="5119"/>
      <c r="G1169" s="3807"/>
      <c r="H1169" s="3807"/>
      <c r="I1169" s="3807"/>
      <c r="J1169" s="3807"/>
      <c r="K1169" s="3807"/>
      <c r="L1169" s="3807"/>
      <c r="M1169" s="3807"/>
      <c r="N1169" s="3807"/>
      <c r="O1169" s="3807"/>
      <c r="P1169" s="3807"/>
      <c r="Q1169" s="2591"/>
      <c r="R1169" s="2591"/>
      <c r="S1169" s="5119"/>
      <c r="T1169" s="5119"/>
      <c r="U1169" s="5119"/>
      <c r="V1169" s="5119"/>
      <c r="W1169" s="5119"/>
      <c r="X1169" s="5119"/>
      <c r="Y1169" s="5119"/>
      <c r="Z1169" s="5119"/>
      <c r="AA1169" s="5119"/>
      <c r="AB1169" s="5119"/>
      <c r="AC1169" s="5119"/>
      <c r="AD1169" s="5085"/>
      <c r="AE1169" s="3089"/>
      <c r="AF1169" s="5119"/>
      <c r="AG1169" s="5119"/>
      <c r="AH1169" s="3256">
        <v>3989</v>
      </c>
      <c r="AI1169" s="2595" t="s">
        <v>2137</v>
      </c>
      <c r="AJ1169" s="2599" t="s">
        <v>874</v>
      </c>
      <c r="AK1169" s="3256" t="s">
        <v>2142</v>
      </c>
      <c r="AL1169" s="862" t="s">
        <v>168</v>
      </c>
      <c r="AM1169" s="2807" t="s">
        <v>341</v>
      </c>
      <c r="AN1169" s="2595" t="s">
        <v>858</v>
      </c>
      <c r="AO1169" s="2595">
        <v>2</v>
      </c>
      <c r="AP1169" s="2595" t="s">
        <v>859</v>
      </c>
      <c r="AQ1169" s="2595">
        <v>2</v>
      </c>
      <c r="AR1169" s="2595">
        <v>6</v>
      </c>
      <c r="AS1169" s="2595" t="s">
        <v>875</v>
      </c>
      <c r="AT1169" s="2595" t="s">
        <v>859</v>
      </c>
      <c r="AU1169" s="2595" t="s">
        <v>876</v>
      </c>
      <c r="AV1169" s="860" t="s">
        <v>877</v>
      </c>
      <c r="AW1169" s="4560"/>
      <c r="AX1169" s="4560"/>
      <c r="AY1169" s="4560"/>
      <c r="AZ1169" s="239"/>
      <c r="BA1169" s="239"/>
      <c r="BB1169" s="239"/>
      <c r="BC1169" s="239"/>
      <c r="BD1169" s="239"/>
      <c r="BE1169" s="239"/>
      <c r="BF1169" s="239"/>
      <c r="BG1169" s="239"/>
      <c r="BH1169" s="239"/>
      <c r="BI1169" s="239"/>
      <c r="BJ1169" s="239"/>
      <c r="BK1169" s="239"/>
      <c r="BL1169" s="239"/>
      <c r="BM1169" s="239"/>
      <c r="BN1169" s="239"/>
      <c r="BO1169" s="239"/>
      <c r="BP1169" s="239"/>
      <c r="BQ1169" s="239"/>
      <c r="BR1169" s="239"/>
      <c r="BS1169" s="239"/>
      <c r="BT1169" s="239"/>
      <c r="BU1169" s="239"/>
      <c r="BV1169" s="239"/>
      <c r="BW1169" s="239"/>
      <c r="BX1169" s="239"/>
      <c r="BY1169" s="239"/>
      <c r="BZ1169" s="239"/>
      <c r="CA1169" s="239"/>
      <c r="CB1169" s="239"/>
      <c r="CC1169" s="239"/>
      <c r="CD1169" s="239"/>
      <c r="CE1169" s="239"/>
      <c r="CF1169" s="239"/>
      <c r="CG1169" s="239"/>
      <c r="CH1169" s="239"/>
      <c r="CI1169" s="239"/>
      <c r="CJ1169" s="239"/>
      <c r="CK1169" s="239"/>
      <c r="CL1169" s="239"/>
      <c r="CM1169" s="239"/>
      <c r="CN1169" s="239"/>
    </row>
    <row r="1170" spans="1:92" s="270" customFormat="1">
      <c r="A1170" s="5683"/>
      <c r="B1170" s="4561"/>
      <c r="C1170" s="5674"/>
      <c r="D1170" s="3811"/>
      <c r="E1170" s="5120"/>
      <c r="F1170" s="5120"/>
      <c r="G1170" s="3811"/>
      <c r="H1170" s="3811"/>
      <c r="I1170" s="3811"/>
      <c r="J1170" s="3811"/>
      <c r="K1170" s="3811"/>
      <c r="L1170" s="3811"/>
      <c r="M1170" s="3811"/>
      <c r="N1170" s="3811"/>
      <c r="O1170" s="3811"/>
      <c r="P1170" s="3811"/>
      <c r="Q1170" s="2592"/>
      <c r="R1170" s="2592"/>
      <c r="S1170" s="5120"/>
      <c r="T1170" s="5120"/>
      <c r="U1170" s="5120"/>
      <c r="V1170" s="5120"/>
      <c r="W1170" s="5120"/>
      <c r="X1170" s="5120"/>
      <c r="Y1170" s="5120"/>
      <c r="Z1170" s="5120"/>
      <c r="AA1170" s="5120"/>
      <c r="AB1170" s="5120"/>
      <c r="AC1170" s="5120"/>
      <c r="AD1170" s="5086"/>
      <c r="AE1170" s="3087"/>
      <c r="AF1170" s="5120"/>
      <c r="AG1170" s="5120"/>
      <c r="AH1170" s="3256">
        <v>3993</v>
      </c>
      <c r="AI1170" s="2595" t="s">
        <v>2137</v>
      </c>
      <c r="AJ1170" s="2599" t="s">
        <v>868</v>
      </c>
      <c r="AK1170" s="3256" t="s">
        <v>2142</v>
      </c>
      <c r="AL1170" s="2807" t="s">
        <v>869</v>
      </c>
      <c r="AM1170" s="2807" t="s">
        <v>869</v>
      </c>
      <c r="AN1170" s="2595" t="s">
        <v>858</v>
      </c>
      <c r="AO1170" s="2595">
        <v>4</v>
      </c>
      <c r="AP1170" s="2595" t="s">
        <v>859</v>
      </c>
      <c r="AQ1170" s="2595">
        <v>4</v>
      </c>
      <c r="AR1170" s="2595"/>
      <c r="AS1170" s="2595"/>
      <c r="AT1170" s="2595"/>
      <c r="AU1170" s="2595"/>
      <c r="AV1170" s="860"/>
      <c r="AW1170" s="4561"/>
      <c r="AX1170" s="4561"/>
      <c r="AY1170" s="4561"/>
      <c r="AZ1170" s="239"/>
      <c r="BA1170" s="239"/>
      <c r="BB1170" s="239"/>
      <c r="BC1170" s="239"/>
      <c r="BD1170" s="239"/>
      <c r="BE1170" s="239"/>
      <c r="BF1170" s="239"/>
      <c r="BG1170" s="239"/>
      <c r="BH1170" s="239"/>
      <c r="BI1170" s="239"/>
      <c r="BJ1170" s="239"/>
      <c r="BK1170" s="239"/>
      <c r="BL1170" s="239"/>
      <c r="BM1170" s="239"/>
      <c r="BN1170" s="239"/>
      <c r="BO1170" s="239"/>
      <c r="BP1170" s="239"/>
      <c r="BQ1170" s="239"/>
      <c r="BR1170" s="239"/>
      <c r="BS1170" s="239"/>
      <c r="BT1170" s="239"/>
      <c r="BU1170" s="239"/>
      <c r="BV1170" s="239"/>
      <c r="BW1170" s="239"/>
      <c r="BX1170" s="239"/>
      <c r="BY1170" s="239"/>
      <c r="BZ1170" s="239"/>
      <c r="CA1170" s="239"/>
      <c r="CB1170" s="239"/>
      <c r="CC1170" s="239"/>
      <c r="CD1170" s="239"/>
      <c r="CE1170" s="239"/>
      <c r="CF1170" s="239"/>
      <c r="CG1170" s="239"/>
      <c r="CH1170" s="239"/>
      <c r="CI1170" s="239"/>
      <c r="CJ1170" s="239"/>
      <c r="CK1170" s="239"/>
      <c r="CL1170" s="239"/>
      <c r="CM1170" s="239"/>
      <c r="CN1170" s="239"/>
    </row>
    <row r="1171" spans="1:92" s="270" customFormat="1">
      <c r="A1171" s="5683"/>
      <c r="B1171" s="4559" t="s">
        <v>2463</v>
      </c>
      <c r="C1171" s="5672" t="s">
        <v>5518</v>
      </c>
      <c r="D1171" s="4139" t="s">
        <v>5519</v>
      </c>
      <c r="E1171" s="5123" t="s">
        <v>2165</v>
      </c>
      <c r="F1171" s="4150" t="s">
        <v>5543</v>
      </c>
      <c r="G1171" s="3806" t="s">
        <v>2028</v>
      </c>
      <c r="H1171" s="3806" t="s">
        <v>2028</v>
      </c>
      <c r="I1171" s="3806" t="s">
        <v>2029</v>
      </c>
      <c r="J1171" s="3806" t="s">
        <v>2029</v>
      </c>
      <c r="K1171" s="3806">
        <v>9</v>
      </c>
      <c r="L1171" s="3806">
        <v>0</v>
      </c>
      <c r="M1171" s="3806">
        <v>31</v>
      </c>
      <c r="N1171" s="3806">
        <v>9</v>
      </c>
      <c r="O1171" s="3806">
        <v>0</v>
      </c>
      <c r="P1171" s="3806">
        <v>31</v>
      </c>
      <c r="Q1171" s="2590" t="s">
        <v>2140</v>
      </c>
      <c r="R1171" s="2590" t="s">
        <v>2272</v>
      </c>
      <c r="S1171" s="5123">
        <v>6640</v>
      </c>
      <c r="T1171" s="5123">
        <v>6640</v>
      </c>
      <c r="U1171" s="5123">
        <v>9904</v>
      </c>
      <c r="V1171" s="5123">
        <v>512</v>
      </c>
      <c r="W1171" s="5123">
        <v>512</v>
      </c>
      <c r="X1171" s="5123">
        <v>832</v>
      </c>
      <c r="Y1171" s="5123">
        <v>8</v>
      </c>
      <c r="Z1171" s="5123">
        <v>2</v>
      </c>
      <c r="AA1171" s="5123" t="s">
        <v>2159</v>
      </c>
      <c r="AB1171" s="5123" t="s">
        <v>2033</v>
      </c>
      <c r="AC1171" s="5123" t="s">
        <v>2137</v>
      </c>
      <c r="AD1171" s="5084" t="s">
        <v>2035</v>
      </c>
      <c r="AE1171" s="3086"/>
      <c r="AF1171" s="5123" t="s">
        <v>857</v>
      </c>
      <c r="AG1171" s="5123"/>
      <c r="AH1171" s="3238">
        <v>3980</v>
      </c>
      <c r="AI1171" s="2592" t="s">
        <v>2137</v>
      </c>
      <c r="AJ1171" s="2597" t="s">
        <v>854</v>
      </c>
      <c r="AK1171" s="3256" t="s">
        <v>2142</v>
      </c>
      <c r="AL1171" s="122" t="s">
        <v>166</v>
      </c>
      <c r="AM1171" s="2803" t="s">
        <v>856</v>
      </c>
      <c r="AN1171" s="2595" t="s">
        <v>858</v>
      </c>
      <c r="AO1171" s="2595">
        <v>2</v>
      </c>
      <c r="AP1171" s="2595" t="s">
        <v>859</v>
      </c>
      <c r="AQ1171" s="2595">
        <v>2</v>
      </c>
      <c r="AR1171" s="2595"/>
      <c r="AS1171" s="2595"/>
      <c r="AT1171" s="2595"/>
      <c r="AU1171" s="2595"/>
      <c r="AV1171" s="860"/>
      <c r="AW1171" s="4559" t="s">
        <v>2466</v>
      </c>
      <c r="AX1171" s="4559" t="s">
        <v>2455</v>
      </c>
      <c r="AY1171" s="4559"/>
      <c r="AZ1171" s="239"/>
      <c r="BA1171" s="239"/>
      <c r="BB1171" s="239"/>
      <c r="BC1171" s="239"/>
      <c r="BD1171" s="239"/>
      <c r="BE1171" s="239"/>
      <c r="BF1171" s="239"/>
      <c r="BG1171" s="239"/>
      <c r="BH1171" s="239"/>
      <c r="BI1171" s="239"/>
      <c r="BJ1171" s="239"/>
      <c r="BK1171" s="239"/>
      <c r="BL1171" s="239"/>
      <c r="BM1171" s="239"/>
      <c r="BN1171" s="239"/>
      <c r="BO1171" s="239"/>
      <c r="BP1171" s="239"/>
      <c r="BQ1171" s="239"/>
      <c r="BR1171" s="239"/>
      <c r="BS1171" s="239"/>
      <c r="BT1171" s="239"/>
      <c r="BU1171" s="239"/>
      <c r="BV1171" s="239"/>
      <c r="BW1171" s="239"/>
      <c r="BX1171" s="239"/>
      <c r="BY1171" s="239"/>
      <c r="BZ1171" s="239"/>
      <c r="CA1171" s="239"/>
      <c r="CB1171" s="239"/>
      <c r="CC1171" s="239"/>
      <c r="CD1171" s="239"/>
      <c r="CE1171" s="239"/>
      <c r="CF1171" s="239"/>
      <c r="CG1171" s="239"/>
      <c r="CH1171" s="239"/>
      <c r="CI1171" s="239"/>
      <c r="CJ1171" s="239"/>
      <c r="CK1171" s="239"/>
      <c r="CL1171" s="239"/>
      <c r="CM1171" s="239"/>
      <c r="CN1171" s="239"/>
    </row>
    <row r="1172" spans="1:92" s="270" customFormat="1">
      <c r="A1172" s="5683"/>
      <c r="B1172" s="4560"/>
      <c r="C1172" s="5673"/>
      <c r="D1172" s="4167"/>
      <c r="E1172" s="5119"/>
      <c r="F1172" s="4216"/>
      <c r="G1172" s="3807"/>
      <c r="H1172" s="3807"/>
      <c r="I1172" s="3807"/>
      <c r="J1172" s="3807"/>
      <c r="K1172" s="3807"/>
      <c r="L1172" s="3807"/>
      <c r="M1172" s="3807"/>
      <c r="N1172" s="3807"/>
      <c r="O1172" s="3807"/>
      <c r="P1172" s="3807"/>
      <c r="Q1172" s="2591"/>
      <c r="R1172" s="2591"/>
      <c r="S1172" s="5119"/>
      <c r="T1172" s="5119"/>
      <c r="U1172" s="5119"/>
      <c r="V1172" s="5119"/>
      <c r="W1172" s="5119"/>
      <c r="X1172" s="5119"/>
      <c r="Y1172" s="5119"/>
      <c r="Z1172" s="5119"/>
      <c r="AA1172" s="5119"/>
      <c r="AB1172" s="5119"/>
      <c r="AC1172" s="5119"/>
      <c r="AD1172" s="5085"/>
      <c r="AE1172" s="3089"/>
      <c r="AF1172" s="5119"/>
      <c r="AG1172" s="5119"/>
      <c r="AH1172" s="3256">
        <v>3989</v>
      </c>
      <c r="AI1172" s="2595" t="s">
        <v>2137</v>
      </c>
      <c r="AJ1172" s="2599" t="s">
        <v>874</v>
      </c>
      <c r="AK1172" s="3256" t="s">
        <v>2142</v>
      </c>
      <c r="AL1172" s="862" t="s">
        <v>168</v>
      </c>
      <c r="AM1172" s="2807" t="s">
        <v>341</v>
      </c>
      <c r="AN1172" s="2595" t="s">
        <v>858</v>
      </c>
      <c r="AO1172" s="2595">
        <v>2</v>
      </c>
      <c r="AP1172" s="2595" t="s">
        <v>859</v>
      </c>
      <c r="AQ1172" s="2595">
        <v>2</v>
      </c>
      <c r="AR1172" s="2595">
        <v>6</v>
      </c>
      <c r="AS1172" s="2595" t="s">
        <v>875</v>
      </c>
      <c r="AT1172" s="2595" t="s">
        <v>859</v>
      </c>
      <c r="AU1172" s="2595" t="s">
        <v>876</v>
      </c>
      <c r="AV1172" s="860" t="s">
        <v>877</v>
      </c>
      <c r="AW1172" s="4560"/>
      <c r="AX1172" s="4560"/>
      <c r="AY1172" s="4560"/>
      <c r="AZ1172" s="239"/>
      <c r="BA1172" s="239"/>
      <c r="BB1172" s="239"/>
      <c r="BC1172" s="239"/>
      <c r="BD1172" s="239"/>
      <c r="BE1172" s="239"/>
      <c r="BF1172" s="239"/>
      <c r="BG1172" s="239"/>
      <c r="BH1172" s="239"/>
      <c r="BI1172" s="239"/>
      <c r="BJ1172" s="239"/>
      <c r="BK1172" s="239"/>
      <c r="BL1172" s="239"/>
      <c r="BM1172" s="239"/>
      <c r="BN1172" s="239"/>
      <c r="BO1172" s="239"/>
      <c r="BP1172" s="239"/>
      <c r="BQ1172" s="239"/>
      <c r="BR1172" s="239"/>
      <c r="BS1172" s="239"/>
      <c r="BT1172" s="239"/>
      <c r="BU1172" s="239"/>
      <c r="BV1172" s="239"/>
      <c r="BW1172" s="239"/>
      <c r="BX1172" s="239"/>
      <c r="BY1172" s="239"/>
      <c r="BZ1172" s="239"/>
      <c r="CA1172" s="239"/>
      <c r="CB1172" s="239"/>
      <c r="CC1172" s="239"/>
      <c r="CD1172" s="239"/>
      <c r="CE1172" s="239"/>
      <c r="CF1172" s="239"/>
      <c r="CG1172" s="239"/>
      <c r="CH1172" s="239"/>
      <c r="CI1172" s="239"/>
      <c r="CJ1172" s="239"/>
      <c r="CK1172" s="239"/>
      <c r="CL1172" s="239"/>
      <c r="CM1172" s="239"/>
      <c r="CN1172" s="239"/>
    </row>
    <row r="1173" spans="1:92" s="270" customFormat="1">
      <c r="A1173" s="5683"/>
      <c r="B1173" s="4561"/>
      <c r="C1173" s="5674"/>
      <c r="D1173" s="4079"/>
      <c r="E1173" s="5120"/>
      <c r="F1173" s="4151"/>
      <c r="G1173" s="3811"/>
      <c r="H1173" s="3811"/>
      <c r="I1173" s="3811"/>
      <c r="J1173" s="3811"/>
      <c r="K1173" s="3811"/>
      <c r="L1173" s="3811"/>
      <c r="M1173" s="3811"/>
      <c r="N1173" s="3811"/>
      <c r="O1173" s="3811"/>
      <c r="P1173" s="3811"/>
      <c r="Q1173" s="2592"/>
      <c r="R1173" s="2592"/>
      <c r="S1173" s="5120"/>
      <c r="T1173" s="5120"/>
      <c r="U1173" s="5120"/>
      <c r="V1173" s="5120"/>
      <c r="W1173" s="5120"/>
      <c r="X1173" s="5120"/>
      <c r="Y1173" s="5120"/>
      <c r="Z1173" s="5120"/>
      <c r="AA1173" s="5120"/>
      <c r="AB1173" s="5120"/>
      <c r="AC1173" s="5120"/>
      <c r="AD1173" s="5086"/>
      <c r="AE1173" s="3087"/>
      <c r="AF1173" s="5120"/>
      <c r="AG1173" s="5120"/>
      <c r="AH1173" s="3256">
        <v>3993</v>
      </c>
      <c r="AI1173" s="2595" t="s">
        <v>2137</v>
      </c>
      <c r="AJ1173" s="2599" t="s">
        <v>868</v>
      </c>
      <c r="AK1173" s="3256" t="s">
        <v>2142</v>
      </c>
      <c r="AL1173" s="2807" t="s">
        <v>869</v>
      </c>
      <c r="AM1173" s="2807" t="s">
        <v>869</v>
      </c>
      <c r="AN1173" s="2595" t="s">
        <v>858</v>
      </c>
      <c r="AO1173" s="2595">
        <v>4</v>
      </c>
      <c r="AP1173" s="2595" t="s">
        <v>859</v>
      </c>
      <c r="AQ1173" s="2595">
        <v>4</v>
      </c>
      <c r="AR1173" s="2595"/>
      <c r="AS1173" s="2595"/>
      <c r="AT1173" s="2595"/>
      <c r="AU1173" s="2595"/>
      <c r="AV1173" s="860"/>
      <c r="AW1173" s="4561"/>
      <c r="AX1173" s="4561"/>
      <c r="AY1173" s="4561"/>
      <c r="AZ1173" s="239"/>
      <c r="BA1173" s="239"/>
      <c r="BB1173" s="239"/>
      <c r="BC1173" s="239"/>
      <c r="BD1173" s="239"/>
      <c r="BE1173" s="239"/>
      <c r="BF1173" s="239"/>
      <c r="BG1173" s="239"/>
      <c r="BH1173" s="239"/>
      <c r="BI1173" s="239"/>
      <c r="BJ1173" s="239"/>
      <c r="BK1173" s="239"/>
      <c r="BL1173" s="239"/>
      <c r="BM1173" s="239"/>
      <c r="BN1173" s="239"/>
      <c r="BO1173" s="239"/>
      <c r="BP1173" s="239"/>
      <c r="BQ1173" s="239"/>
      <c r="BR1173" s="239"/>
      <c r="BS1173" s="239"/>
      <c r="BT1173" s="239"/>
      <c r="BU1173" s="239"/>
      <c r="BV1173" s="239"/>
      <c r="BW1173" s="239"/>
      <c r="BX1173" s="239"/>
      <c r="BY1173" s="239"/>
      <c r="BZ1173" s="239"/>
      <c r="CA1173" s="239"/>
      <c r="CB1173" s="239"/>
      <c r="CC1173" s="239"/>
      <c r="CD1173" s="239"/>
      <c r="CE1173" s="239"/>
      <c r="CF1173" s="239"/>
      <c r="CG1173" s="239"/>
      <c r="CH1173" s="239"/>
      <c r="CI1173" s="239"/>
      <c r="CJ1173" s="239"/>
      <c r="CK1173" s="239"/>
      <c r="CL1173" s="239"/>
      <c r="CM1173" s="239"/>
      <c r="CN1173" s="239"/>
    </row>
    <row r="1174" spans="1:92" s="1146" customFormat="1">
      <c r="A1174" s="5683"/>
      <c r="B1174" s="4559" t="s">
        <v>2463</v>
      </c>
      <c r="C1174" s="5672" t="s">
        <v>3767</v>
      </c>
      <c r="D1174" s="3806" t="s">
        <v>3069</v>
      </c>
      <c r="E1174" s="5123" t="s">
        <v>2165</v>
      </c>
      <c r="F1174" s="5123" t="s">
        <v>2303</v>
      </c>
      <c r="G1174" s="3806" t="s">
        <v>2028</v>
      </c>
      <c r="H1174" s="3806" t="s">
        <v>2028</v>
      </c>
      <c r="I1174" s="3806" t="s">
        <v>2029</v>
      </c>
      <c r="J1174" s="3806" t="s">
        <v>2029</v>
      </c>
      <c r="K1174" s="3806">
        <v>9</v>
      </c>
      <c r="L1174" s="3806">
        <v>0</v>
      </c>
      <c r="M1174" s="3806">
        <v>31</v>
      </c>
      <c r="N1174" s="3806">
        <v>9</v>
      </c>
      <c r="O1174" s="3806">
        <v>0</v>
      </c>
      <c r="P1174" s="3806">
        <v>31</v>
      </c>
      <c r="Q1174" s="545" t="s">
        <v>2140</v>
      </c>
      <c r="R1174" s="545" t="s">
        <v>2272</v>
      </c>
      <c r="S1174" s="5123">
        <v>6640</v>
      </c>
      <c r="T1174" s="5123">
        <v>6640</v>
      </c>
      <c r="U1174" s="5123">
        <v>11194</v>
      </c>
      <c r="V1174" s="5123">
        <v>512</v>
      </c>
      <c r="W1174" s="5123">
        <v>512</v>
      </c>
      <c r="X1174" s="5123">
        <v>1088</v>
      </c>
      <c r="Y1174" s="5123">
        <v>8</v>
      </c>
      <c r="Z1174" s="5123">
        <v>2</v>
      </c>
      <c r="AA1174" s="5123" t="s">
        <v>2032</v>
      </c>
      <c r="AB1174" s="5123" t="s">
        <v>2033</v>
      </c>
      <c r="AC1174" s="5123" t="s">
        <v>2137</v>
      </c>
      <c r="AD1174" s="5084" t="s">
        <v>2035</v>
      </c>
      <c r="AE1174" s="3086"/>
      <c r="AF1174" s="5123" t="s">
        <v>857</v>
      </c>
      <c r="AG1174" s="5123"/>
      <c r="AH1174" s="3238">
        <v>3980</v>
      </c>
      <c r="AI1174" s="547" t="s">
        <v>2137</v>
      </c>
      <c r="AJ1174" s="542" t="s">
        <v>854</v>
      </c>
      <c r="AK1174" s="3256" t="s">
        <v>2142</v>
      </c>
      <c r="AL1174" s="2800" t="s">
        <v>1218</v>
      </c>
      <c r="AM1174" s="2796" t="s">
        <v>1219</v>
      </c>
      <c r="AN1174" s="1751" t="s">
        <v>858</v>
      </c>
      <c r="AO1174" s="1751">
        <v>2</v>
      </c>
      <c r="AP1174" s="1751" t="s">
        <v>859</v>
      </c>
      <c r="AQ1174" s="1751">
        <v>2</v>
      </c>
      <c r="AR1174" s="1751"/>
      <c r="AS1174" s="1751"/>
      <c r="AT1174" s="1751"/>
      <c r="AU1174" s="1751"/>
      <c r="AV1174" s="860"/>
      <c r="AW1174" s="4559" t="s">
        <v>2466</v>
      </c>
      <c r="AX1174" s="4559" t="s">
        <v>2455</v>
      </c>
      <c r="AY1174" s="4559"/>
      <c r="AZ1174" s="1145"/>
      <c r="BA1174" s="1145"/>
      <c r="BB1174" s="1145"/>
      <c r="BC1174" s="1145"/>
      <c r="BD1174" s="1145"/>
      <c r="BE1174" s="1145"/>
      <c r="BF1174" s="1145"/>
      <c r="BG1174" s="1145"/>
      <c r="BH1174" s="1145"/>
      <c r="BI1174" s="1145"/>
      <c r="BJ1174" s="1145"/>
      <c r="BK1174" s="1145"/>
      <c r="BL1174" s="1145"/>
      <c r="BM1174" s="1145"/>
      <c r="BN1174" s="1145"/>
      <c r="BO1174" s="1145"/>
      <c r="BP1174" s="1145"/>
      <c r="BQ1174" s="1145"/>
      <c r="BR1174" s="1145"/>
      <c r="BS1174" s="1145"/>
      <c r="BT1174" s="1145"/>
      <c r="BU1174" s="1145"/>
      <c r="BV1174" s="1145"/>
      <c r="BW1174" s="1145"/>
      <c r="BX1174" s="1145"/>
      <c r="BY1174" s="1145"/>
      <c r="BZ1174" s="1145"/>
      <c r="CA1174" s="1145"/>
      <c r="CB1174" s="1145"/>
      <c r="CC1174" s="1145"/>
      <c r="CD1174" s="1145"/>
      <c r="CE1174" s="1145"/>
      <c r="CF1174" s="1145"/>
      <c r="CG1174" s="1145"/>
      <c r="CH1174" s="1145"/>
      <c r="CI1174" s="1145"/>
      <c r="CJ1174" s="1145"/>
      <c r="CK1174" s="1145"/>
      <c r="CL1174" s="1145"/>
      <c r="CM1174" s="1145"/>
      <c r="CN1174" s="1145"/>
    </row>
    <row r="1175" spans="1:92" s="1146" customFormat="1">
      <c r="A1175" s="5683"/>
      <c r="B1175" s="4560"/>
      <c r="C1175" s="5673"/>
      <c r="D1175" s="3807"/>
      <c r="E1175" s="5119"/>
      <c r="F1175" s="5119"/>
      <c r="G1175" s="3807"/>
      <c r="H1175" s="3807"/>
      <c r="I1175" s="3807"/>
      <c r="J1175" s="3807"/>
      <c r="K1175" s="3807"/>
      <c r="L1175" s="3807"/>
      <c r="M1175" s="3807"/>
      <c r="N1175" s="3807"/>
      <c r="O1175" s="3807"/>
      <c r="P1175" s="3807"/>
      <c r="Q1175" s="546"/>
      <c r="R1175" s="546"/>
      <c r="S1175" s="5119"/>
      <c r="T1175" s="5119"/>
      <c r="U1175" s="5119"/>
      <c r="V1175" s="5119"/>
      <c r="W1175" s="5119"/>
      <c r="X1175" s="5119"/>
      <c r="Y1175" s="5119"/>
      <c r="Z1175" s="5119"/>
      <c r="AA1175" s="5119"/>
      <c r="AB1175" s="5119"/>
      <c r="AC1175" s="5119"/>
      <c r="AD1175" s="5085"/>
      <c r="AE1175" s="3089"/>
      <c r="AF1175" s="5119"/>
      <c r="AG1175" s="5119"/>
      <c r="AH1175" s="3256">
        <v>3989</v>
      </c>
      <c r="AI1175" s="550" t="s">
        <v>2137</v>
      </c>
      <c r="AJ1175" s="555" t="s">
        <v>874</v>
      </c>
      <c r="AK1175" s="3256" t="s">
        <v>2142</v>
      </c>
      <c r="AL1175" s="2807" t="s">
        <v>168</v>
      </c>
      <c r="AM1175" s="2807" t="s">
        <v>341</v>
      </c>
      <c r="AN1175" s="1751" t="s">
        <v>858</v>
      </c>
      <c r="AO1175" s="1751">
        <v>2</v>
      </c>
      <c r="AP1175" s="1751" t="s">
        <v>859</v>
      </c>
      <c r="AQ1175" s="1751">
        <v>2</v>
      </c>
      <c r="AR1175" s="1751">
        <v>6</v>
      </c>
      <c r="AS1175" s="1751" t="s">
        <v>875</v>
      </c>
      <c r="AT1175" s="1751" t="s">
        <v>859</v>
      </c>
      <c r="AU1175" s="1751" t="s">
        <v>876</v>
      </c>
      <c r="AV1175" s="860" t="s">
        <v>877</v>
      </c>
      <c r="AW1175" s="4560"/>
      <c r="AX1175" s="4560"/>
      <c r="AY1175" s="4560"/>
      <c r="AZ1175" s="1145"/>
      <c r="BA1175" s="1145"/>
      <c r="BB1175" s="1145"/>
      <c r="BC1175" s="1145"/>
      <c r="BD1175" s="1145"/>
      <c r="BE1175" s="1145"/>
      <c r="BF1175" s="1145"/>
      <c r="BG1175" s="1145"/>
      <c r="BH1175" s="1145"/>
      <c r="BI1175" s="1145"/>
      <c r="BJ1175" s="1145"/>
      <c r="BK1175" s="1145"/>
      <c r="BL1175" s="1145"/>
      <c r="BM1175" s="1145"/>
      <c r="BN1175" s="1145"/>
      <c r="BO1175" s="1145"/>
      <c r="BP1175" s="1145"/>
      <c r="BQ1175" s="1145"/>
      <c r="BR1175" s="1145"/>
      <c r="BS1175" s="1145"/>
      <c r="BT1175" s="1145"/>
      <c r="BU1175" s="1145"/>
      <c r="BV1175" s="1145"/>
      <c r="BW1175" s="1145"/>
      <c r="BX1175" s="1145"/>
      <c r="BY1175" s="1145"/>
      <c r="BZ1175" s="1145"/>
      <c r="CA1175" s="1145"/>
      <c r="CB1175" s="1145"/>
      <c r="CC1175" s="1145"/>
      <c r="CD1175" s="1145"/>
      <c r="CE1175" s="1145"/>
      <c r="CF1175" s="1145"/>
      <c r="CG1175" s="1145"/>
      <c r="CH1175" s="1145"/>
      <c r="CI1175" s="1145"/>
      <c r="CJ1175" s="1145"/>
      <c r="CK1175" s="1145"/>
      <c r="CL1175" s="1145"/>
      <c r="CM1175" s="1145"/>
      <c r="CN1175" s="1145"/>
    </row>
    <row r="1176" spans="1:92" s="1146" customFormat="1">
      <c r="A1176" s="5683"/>
      <c r="B1176" s="4561"/>
      <c r="C1176" s="5674"/>
      <c r="D1176" s="3811"/>
      <c r="E1176" s="5120"/>
      <c r="F1176" s="5120"/>
      <c r="G1176" s="3811"/>
      <c r="H1176" s="3811"/>
      <c r="I1176" s="3811"/>
      <c r="J1176" s="3811"/>
      <c r="K1176" s="3811"/>
      <c r="L1176" s="3811"/>
      <c r="M1176" s="3811"/>
      <c r="N1176" s="3811"/>
      <c r="O1176" s="3811"/>
      <c r="P1176" s="3811"/>
      <c r="Q1176" s="547"/>
      <c r="R1176" s="547"/>
      <c r="S1176" s="5120"/>
      <c r="T1176" s="5120"/>
      <c r="U1176" s="5120"/>
      <c r="V1176" s="5120"/>
      <c r="W1176" s="5120"/>
      <c r="X1176" s="5120"/>
      <c r="Y1176" s="5120"/>
      <c r="Z1176" s="5120"/>
      <c r="AA1176" s="5120"/>
      <c r="AB1176" s="5120"/>
      <c r="AC1176" s="5120"/>
      <c r="AD1176" s="5086"/>
      <c r="AE1176" s="3087"/>
      <c r="AF1176" s="5120"/>
      <c r="AG1176" s="5120"/>
      <c r="AH1176" s="3256">
        <v>3993</v>
      </c>
      <c r="AI1176" s="550" t="s">
        <v>2137</v>
      </c>
      <c r="AJ1176" s="555" t="s">
        <v>868</v>
      </c>
      <c r="AK1176" s="3256" t="s">
        <v>2142</v>
      </c>
      <c r="AL1176" s="2807" t="s">
        <v>869</v>
      </c>
      <c r="AM1176" s="2807" t="s">
        <v>869</v>
      </c>
      <c r="AN1176" s="1751" t="s">
        <v>858</v>
      </c>
      <c r="AO1176" s="1751">
        <v>4</v>
      </c>
      <c r="AP1176" s="1751" t="s">
        <v>859</v>
      </c>
      <c r="AQ1176" s="1751">
        <v>4</v>
      </c>
      <c r="AR1176" s="1751"/>
      <c r="AS1176" s="1751"/>
      <c r="AT1176" s="1751"/>
      <c r="AU1176" s="1751"/>
      <c r="AV1176" s="860"/>
      <c r="AW1176" s="4561"/>
      <c r="AX1176" s="4561"/>
      <c r="AY1176" s="4561"/>
      <c r="AZ1176" s="1145"/>
      <c r="BA1176" s="1145"/>
      <c r="BB1176" s="1145"/>
      <c r="BC1176" s="1145"/>
      <c r="BD1176" s="1145"/>
      <c r="BE1176" s="1145"/>
      <c r="BF1176" s="1145"/>
      <c r="BG1176" s="1145"/>
      <c r="BH1176" s="1145"/>
      <c r="BI1176" s="1145"/>
      <c r="BJ1176" s="1145"/>
      <c r="BK1176" s="1145"/>
      <c r="BL1176" s="1145"/>
      <c r="BM1176" s="1145"/>
      <c r="BN1176" s="1145"/>
      <c r="BO1176" s="1145"/>
      <c r="BP1176" s="1145"/>
      <c r="BQ1176" s="1145"/>
      <c r="BR1176" s="1145"/>
      <c r="BS1176" s="1145"/>
      <c r="BT1176" s="1145"/>
      <c r="BU1176" s="1145"/>
      <c r="BV1176" s="1145"/>
      <c r="BW1176" s="1145"/>
      <c r="BX1176" s="1145"/>
      <c r="BY1176" s="1145"/>
      <c r="BZ1176" s="1145"/>
      <c r="CA1176" s="1145"/>
      <c r="CB1176" s="1145"/>
      <c r="CC1176" s="1145"/>
      <c r="CD1176" s="1145"/>
      <c r="CE1176" s="1145"/>
      <c r="CF1176" s="1145"/>
      <c r="CG1176" s="1145"/>
      <c r="CH1176" s="1145"/>
      <c r="CI1176" s="1145"/>
      <c r="CJ1176" s="1145"/>
      <c r="CK1176" s="1145"/>
      <c r="CL1176" s="1145"/>
      <c r="CM1176" s="1145"/>
      <c r="CN1176" s="1145"/>
    </row>
    <row r="1177" spans="1:92" s="1146" customFormat="1">
      <c r="A1177" s="5683"/>
      <c r="B1177" s="4559" t="s">
        <v>2463</v>
      </c>
      <c r="C1177" s="5672" t="s">
        <v>3768</v>
      </c>
      <c r="D1177" s="3806" t="s">
        <v>3070</v>
      </c>
      <c r="E1177" s="5123" t="s">
        <v>2165</v>
      </c>
      <c r="F1177" s="5123" t="s">
        <v>2304</v>
      </c>
      <c r="G1177" s="3806" t="s">
        <v>2028</v>
      </c>
      <c r="H1177" s="3806" t="s">
        <v>2028</v>
      </c>
      <c r="I1177" s="3806" t="s">
        <v>2029</v>
      </c>
      <c r="J1177" s="3806" t="s">
        <v>2029</v>
      </c>
      <c r="K1177" s="3806">
        <v>9</v>
      </c>
      <c r="L1177" s="3806">
        <v>0</v>
      </c>
      <c r="M1177" s="3806">
        <v>31</v>
      </c>
      <c r="N1177" s="3806">
        <v>9</v>
      </c>
      <c r="O1177" s="3806">
        <v>0</v>
      </c>
      <c r="P1177" s="3806">
        <v>31</v>
      </c>
      <c r="Q1177" s="545" t="s">
        <v>2140</v>
      </c>
      <c r="R1177" s="545" t="s">
        <v>2272</v>
      </c>
      <c r="S1177" s="5123">
        <v>11194</v>
      </c>
      <c r="T1177" s="5123">
        <v>11194</v>
      </c>
      <c r="U1177" s="5123">
        <v>18574</v>
      </c>
      <c r="V1177" s="5123">
        <v>512</v>
      </c>
      <c r="W1177" s="5123">
        <v>512</v>
      </c>
      <c r="X1177" s="5123">
        <v>1388</v>
      </c>
      <c r="Y1177" s="5123">
        <v>8</v>
      </c>
      <c r="Z1177" s="5123">
        <v>2</v>
      </c>
      <c r="AA1177" s="5123" t="s">
        <v>2032</v>
      </c>
      <c r="AB1177" s="5123" t="s">
        <v>2033</v>
      </c>
      <c r="AC1177" s="5123" t="s">
        <v>2137</v>
      </c>
      <c r="AD1177" s="5084" t="s">
        <v>2035</v>
      </c>
      <c r="AE1177" s="3086"/>
      <c r="AF1177" s="5123" t="s">
        <v>857</v>
      </c>
      <c r="AG1177" s="5123"/>
      <c r="AH1177" s="3238">
        <v>3980</v>
      </c>
      <c r="AI1177" s="547" t="s">
        <v>2137</v>
      </c>
      <c r="AJ1177" s="542" t="s">
        <v>854</v>
      </c>
      <c r="AK1177" s="3256" t="s">
        <v>2142</v>
      </c>
      <c r="AL1177" s="2807" t="s">
        <v>1135</v>
      </c>
      <c r="AM1177" s="2803" t="s">
        <v>1134</v>
      </c>
      <c r="AN1177" s="1751" t="s">
        <v>858</v>
      </c>
      <c r="AO1177" s="1751">
        <v>2</v>
      </c>
      <c r="AP1177" s="1751" t="s">
        <v>859</v>
      </c>
      <c r="AQ1177" s="1751">
        <v>2</v>
      </c>
      <c r="AR1177" s="1751"/>
      <c r="AS1177" s="1751"/>
      <c r="AT1177" s="1751"/>
      <c r="AU1177" s="1751"/>
      <c r="AV1177" s="860"/>
      <c r="AW1177" s="4559" t="s">
        <v>2468</v>
      </c>
      <c r="AX1177" s="4559" t="s">
        <v>2455</v>
      </c>
      <c r="AY1177" s="4559"/>
      <c r="AZ1177" s="1145"/>
      <c r="BA1177" s="1145"/>
      <c r="BB1177" s="1145"/>
      <c r="BC1177" s="1145"/>
      <c r="BD1177" s="1145"/>
      <c r="BE1177" s="1145"/>
      <c r="BF1177" s="1145"/>
      <c r="BG1177" s="1145"/>
      <c r="BH1177" s="1145"/>
      <c r="BI1177" s="1145"/>
      <c r="BJ1177" s="1145"/>
      <c r="BK1177" s="1145"/>
      <c r="BL1177" s="1145"/>
      <c r="BM1177" s="1145"/>
      <c r="BN1177" s="1145"/>
      <c r="BO1177" s="1145"/>
      <c r="BP1177" s="1145"/>
      <c r="BQ1177" s="1145"/>
      <c r="BR1177" s="1145"/>
      <c r="BS1177" s="1145"/>
      <c r="BT1177" s="1145"/>
      <c r="BU1177" s="1145"/>
      <c r="BV1177" s="1145"/>
      <c r="BW1177" s="1145"/>
      <c r="BX1177" s="1145"/>
      <c r="BY1177" s="1145"/>
      <c r="BZ1177" s="1145"/>
      <c r="CA1177" s="1145"/>
      <c r="CB1177" s="1145"/>
      <c r="CC1177" s="1145"/>
      <c r="CD1177" s="1145"/>
      <c r="CE1177" s="1145"/>
      <c r="CF1177" s="1145"/>
      <c r="CG1177" s="1145"/>
      <c r="CH1177" s="1145"/>
      <c r="CI1177" s="1145"/>
      <c r="CJ1177" s="1145"/>
      <c r="CK1177" s="1145"/>
      <c r="CL1177" s="1145"/>
      <c r="CM1177" s="1145"/>
      <c r="CN1177" s="1145"/>
    </row>
    <row r="1178" spans="1:92" s="1146" customFormat="1">
      <c r="A1178" s="5683"/>
      <c r="B1178" s="4560"/>
      <c r="C1178" s="5673"/>
      <c r="D1178" s="3807"/>
      <c r="E1178" s="5119"/>
      <c r="F1178" s="5119"/>
      <c r="G1178" s="3807"/>
      <c r="H1178" s="3807"/>
      <c r="I1178" s="3807"/>
      <c r="J1178" s="3807"/>
      <c r="K1178" s="3807"/>
      <c r="L1178" s="3807"/>
      <c r="M1178" s="3807"/>
      <c r="N1178" s="3807"/>
      <c r="O1178" s="3807"/>
      <c r="P1178" s="3807"/>
      <c r="Q1178" s="546"/>
      <c r="R1178" s="546"/>
      <c r="S1178" s="5119"/>
      <c r="T1178" s="5119"/>
      <c r="U1178" s="5119"/>
      <c r="V1178" s="5119"/>
      <c r="W1178" s="5119"/>
      <c r="X1178" s="5119"/>
      <c r="Y1178" s="5119"/>
      <c r="Z1178" s="5119"/>
      <c r="AA1178" s="5119"/>
      <c r="AB1178" s="5119"/>
      <c r="AC1178" s="5119"/>
      <c r="AD1178" s="5085"/>
      <c r="AE1178" s="3089"/>
      <c r="AF1178" s="5119"/>
      <c r="AG1178" s="5119"/>
      <c r="AH1178" s="3256">
        <v>3989</v>
      </c>
      <c r="AI1178" s="550" t="s">
        <v>2137</v>
      </c>
      <c r="AJ1178" s="555" t="s">
        <v>874</v>
      </c>
      <c r="AK1178" s="3256" t="s">
        <v>2142</v>
      </c>
      <c r="AL1178" s="2807" t="s">
        <v>168</v>
      </c>
      <c r="AM1178" s="2807" t="s">
        <v>341</v>
      </c>
      <c r="AN1178" s="1751" t="s">
        <v>858</v>
      </c>
      <c r="AO1178" s="1751">
        <v>2</v>
      </c>
      <c r="AP1178" s="1751" t="s">
        <v>859</v>
      </c>
      <c r="AQ1178" s="1751">
        <v>2</v>
      </c>
      <c r="AR1178" s="1751">
        <v>6</v>
      </c>
      <c r="AS1178" s="1751" t="s">
        <v>875</v>
      </c>
      <c r="AT1178" s="1751" t="s">
        <v>859</v>
      </c>
      <c r="AU1178" s="1751" t="s">
        <v>876</v>
      </c>
      <c r="AV1178" s="860" t="s">
        <v>877</v>
      </c>
      <c r="AW1178" s="4560"/>
      <c r="AX1178" s="4560"/>
      <c r="AY1178" s="4560"/>
      <c r="AZ1178" s="1145"/>
      <c r="BA1178" s="1145"/>
      <c r="BB1178" s="1145"/>
      <c r="BC1178" s="1145"/>
      <c r="BD1178" s="1145"/>
      <c r="BE1178" s="1145"/>
      <c r="BF1178" s="1145"/>
      <c r="BG1178" s="1145"/>
      <c r="BH1178" s="1145"/>
      <c r="BI1178" s="1145"/>
      <c r="BJ1178" s="1145"/>
      <c r="BK1178" s="1145"/>
      <c r="BL1178" s="1145"/>
      <c r="BM1178" s="1145"/>
      <c r="BN1178" s="1145"/>
      <c r="BO1178" s="1145"/>
      <c r="BP1178" s="1145"/>
      <c r="BQ1178" s="1145"/>
      <c r="BR1178" s="1145"/>
      <c r="BS1178" s="1145"/>
      <c r="BT1178" s="1145"/>
      <c r="BU1178" s="1145"/>
      <c r="BV1178" s="1145"/>
      <c r="BW1178" s="1145"/>
      <c r="BX1178" s="1145"/>
      <c r="BY1178" s="1145"/>
      <c r="BZ1178" s="1145"/>
      <c r="CA1178" s="1145"/>
      <c r="CB1178" s="1145"/>
      <c r="CC1178" s="1145"/>
      <c r="CD1178" s="1145"/>
      <c r="CE1178" s="1145"/>
      <c r="CF1178" s="1145"/>
      <c r="CG1178" s="1145"/>
      <c r="CH1178" s="1145"/>
      <c r="CI1178" s="1145"/>
      <c r="CJ1178" s="1145"/>
      <c r="CK1178" s="1145"/>
      <c r="CL1178" s="1145"/>
      <c r="CM1178" s="1145"/>
      <c r="CN1178" s="1145"/>
    </row>
    <row r="1179" spans="1:92" s="1146" customFormat="1">
      <c r="A1179" s="5683"/>
      <c r="B1179" s="4561"/>
      <c r="C1179" s="5674"/>
      <c r="D1179" s="3811"/>
      <c r="E1179" s="5120"/>
      <c r="F1179" s="5120"/>
      <c r="G1179" s="3811"/>
      <c r="H1179" s="3811"/>
      <c r="I1179" s="3811"/>
      <c r="J1179" s="3811"/>
      <c r="K1179" s="3811"/>
      <c r="L1179" s="3811"/>
      <c r="M1179" s="3811"/>
      <c r="N1179" s="3811"/>
      <c r="O1179" s="3811"/>
      <c r="P1179" s="3811"/>
      <c r="Q1179" s="547"/>
      <c r="R1179" s="547"/>
      <c r="S1179" s="5120"/>
      <c r="T1179" s="5120"/>
      <c r="U1179" s="5120"/>
      <c r="V1179" s="5120"/>
      <c r="W1179" s="5120"/>
      <c r="X1179" s="5120"/>
      <c r="Y1179" s="5120"/>
      <c r="Z1179" s="5120"/>
      <c r="AA1179" s="5120"/>
      <c r="AB1179" s="5120"/>
      <c r="AC1179" s="5120"/>
      <c r="AD1179" s="5086"/>
      <c r="AE1179" s="3087"/>
      <c r="AF1179" s="5120"/>
      <c r="AG1179" s="5120"/>
      <c r="AH1179" s="3256">
        <v>3993</v>
      </c>
      <c r="AI1179" s="550" t="s">
        <v>2137</v>
      </c>
      <c r="AJ1179" s="555" t="s">
        <v>868</v>
      </c>
      <c r="AK1179" s="3256" t="s">
        <v>2142</v>
      </c>
      <c r="AL1179" s="2807" t="s">
        <v>869</v>
      </c>
      <c r="AM1179" s="2807" t="s">
        <v>869</v>
      </c>
      <c r="AN1179" s="1751" t="s">
        <v>858</v>
      </c>
      <c r="AO1179" s="1751">
        <v>4</v>
      </c>
      <c r="AP1179" s="1751" t="s">
        <v>859</v>
      </c>
      <c r="AQ1179" s="1751">
        <v>4</v>
      </c>
      <c r="AR1179" s="1751"/>
      <c r="AS1179" s="1751"/>
      <c r="AT1179" s="1751"/>
      <c r="AU1179" s="1751"/>
      <c r="AV1179" s="860"/>
      <c r="AW1179" s="4561"/>
      <c r="AX1179" s="4561"/>
      <c r="AY1179" s="4561"/>
      <c r="AZ1179" s="1145"/>
      <c r="BA1179" s="1145"/>
      <c r="BB1179" s="1145"/>
      <c r="BC1179" s="1145"/>
      <c r="BD1179" s="1145"/>
      <c r="BE1179" s="1145"/>
      <c r="BF1179" s="1145"/>
      <c r="BG1179" s="1145"/>
      <c r="BH1179" s="1145"/>
      <c r="BI1179" s="1145"/>
      <c r="BJ1179" s="1145"/>
      <c r="BK1179" s="1145"/>
      <c r="BL1179" s="1145"/>
      <c r="BM1179" s="1145"/>
      <c r="BN1179" s="1145"/>
      <c r="BO1179" s="1145"/>
      <c r="BP1179" s="1145"/>
      <c r="BQ1179" s="1145"/>
      <c r="BR1179" s="1145"/>
      <c r="BS1179" s="1145"/>
      <c r="BT1179" s="1145"/>
      <c r="BU1179" s="1145"/>
      <c r="BV1179" s="1145"/>
      <c r="BW1179" s="1145"/>
      <c r="BX1179" s="1145"/>
      <c r="BY1179" s="1145"/>
      <c r="BZ1179" s="1145"/>
      <c r="CA1179" s="1145"/>
      <c r="CB1179" s="1145"/>
      <c r="CC1179" s="1145"/>
      <c r="CD1179" s="1145"/>
      <c r="CE1179" s="1145"/>
      <c r="CF1179" s="1145"/>
      <c r="CG1179" s="1145"/>
      <c r="CH1179" s="1145"/>
      <c r="CI1179" s="1145"/>
      <c r="CJ1179" s="1145"/>
      <c r="CK1179" s="1145"/>
      <c r="CL1179" s="1145"/>
      <c r="CM1179" s="1145"/>
      <c r="CN1179" s="1145"/>
    </row>
    <row r="1180" spans="1:92" s="1146" customFormat="1">
      <c r="A1180" s="5683"/>
      <c r="B1180" s="4559" t="s">
        <v>2463</v>
      </c>
      <c r="C1180" s="5672" t="s">
        <v>5524</v>
      </c>
      <c r="D1180" s="4139" t="s">
        <v>5527</v>
      </c>
      <c r="E1180" s="5123" t="s">
        <v>2165</v>
      </c>
      <c r="F1180" s="4150" t="s">
        <v>5544</v>
      </c>
      <c r="G1180" s="3806" t="s">
        <v>2028</v>
      </c>
      <c r="H1180" s="3806" t="s">
        <v>2028</v>
      </c>
      <c r="I1180" s="3806" t="s">
        <v>2029</v>
      </c>
      <c r="J1180" s="3806" t="s">
        <v>2029</v>
      </c>
      <c r="K1180" s="3806">
        <v>9</v>
      </c>
      <c r="L1180" s="3806">
        <v>0</v>
      </c>
      <c r="M1180" s="3806">
        <v>31</v>
      </c>
      <c r="N1180" s="3806">
        <v>9</v>
      </c>
      <c r="O1180" s="3806">
        <v>0</v>
      </c>
      <c r="P1180" s="3806">
        <v>31</v>
      </c>
      <c r="Q1180" s="545" t="s">
        <v>2140</v>
      </c>
      <c r="R1180" s="545" t="s">
        <v>2272</v>
      </c>
      <c r="S1180" s="5123">
        <v>6640</v>
      </c>
      <c r="T1180" s="5123">
        <v>6640</v>
      </c>
      <c r="U1180" s="5123">
        <v>7760</v>
      </c>
      <c r="V1180" s="5123">
        <v>608</v>
      </c>
      <c r="W1180" s="5123">
        <v>608</v>
      </c>
      <c r="X1180" s="5123">
        <v>1088</v>
      </c>
      <c r="Y1180" s="5123">
        <v>16</v>
      </c>
      <c r="Z1180" s="5123">
        <v>2</v>
      </c>
      <c r="AA1180" s="5123" t="s">
        <v>2159</v>
      </c>
      <c r="AB1180" s="5123" t="s">
        <v>2033</v>
      </c>
      <c r="AC1180" s="5123" t="s">
        <v>2137</v>
      </c>
      <c r="AD1180" s="5084" t="s">
        <v>2035</v>
      </c>
      <c r="AE1180" s="3086"/>
      <c r="AF1180" s="5123" t="s">
        <v>857</v>
      </c>
      <c r="AG1180" s="5123"/>
      <c r="AH1180" s="3238">
        <v>3980</v>
      </c>
      <c r="AI1180" s="547" t="s">
        <v>2137</v>
      </c>
      <c r="AJ1180" s="542" t="s">
        <v>854</v>
      </c>
      <c r="AK1180" s="3256" t="s">
        <v>2142</v>
      </c>
      <c r="AL1180" s="2800" t="s">
        <v>164</v>
      </c>
      <c r="AM1180" s="2803" t="s">
        <v>856</v>
      </c>
      <c r="AN1180" s="1751" t="s">
        <v>858</v>
      </c>
      <c r="AO1180" s="1751">
        <v>2</v>
      </c>
      <c r="AP1180" s="1751" t="s">
        <v>859</v>
      </c>
      <c r="AQ1180" s="1751">
        <v>2</v>
      </c>
      <c r="AR1180" s="1751"/>
      <c r="AS1180" s="1751"/>
      <c r="AT1180" s="1751"/>
      <c r="AU1180" s="1751"/>
      <c r="AV1180" s="860"/>
      <c r="AW1180" s="4559" t="s">
        <v>2466</v>
      </c>
      <c r="AX1180" s="4559" t="s">
        <v>2455</v>
      </c>
      <c r="AY1180" s="4559"/>
      <c r="AZ1180" s="1145"/>
      <c r="BA1180" s="1145"/>
      <c r="BB1180" s="1145"/>
      <c r="BC1180" s="1145"/>
      <c r="BD1180" s="1145"/>
      <c r="BE1180" s="1145"/>
      <c r="BF1180" s="1145"/>
      <c r="BG1180" s="1145"/>
      <c r="BH1180" s="1145"/>
      <c r="BI1180" s="1145"/>
      <c r="BJ1180" s="1145"/>
      <c r="BK1180" s="1145"/>
      <c r="BL1180" s="1145"/>
      <c r="BM1180" s="1145"/>
      <c r="BN1180" s="1145"/>
      <c r="BO1180" s="1145"/>
      <c r="BP1180" s="1145"/>
      <c r="BQ1180" s="1145"/>
      <c r="BR1180" s="1145"/>
      <c r="BS1180" s="1145"/>
      <c r="BT1180" s="1145"/>
      <c r="BU1180" s="1145"/>
      <c r="BV1180" s="1145"/>
      <c r="BW1180" s="1145"/>
      <c r="BX1180" s="1145"/>
      <c r="BY1180" s="1145"/>
      <c r="BZ1180" s="1145"/>
      <c r="CA1180" s="1145"/>
      <c r="CB1180" s="1145"/>
      <c r="CC1180" s="1145"/>
      <c r="CD1180" s="1145"/>
      <c r="CE1180" s="1145"/>
      <c r="CF1180" s="1145"/>
      <c r="CG1180" s="1145"/>
      <c r="CH1180" s="1145"/>
      <c r="CI1180" s="1145"/>
      <c r="CJ1180" s="1145"/>
      <c r="CK1180" s="1145"/>
      <c r="CL1180" s="1145"/>
      <c r="CM1180" s="1145"/>
      <c r="CN1180" s="1145"/>
    </row>
    <row r="1181" spans="1:92" s="1146" customFormat="1">
      <c r="A1181" s="5683"/>
      <c r="B1181" s="4560"/>
      <c r="C1181" s="5673"/>
      <c r="D1181" s="4167"/>
      <c r="E1181" s="5119"/>
      <c r="F1181" s="4216"/>
      <c r="G1181" s="3807"/>
      <c r="H1181" s="3807"/>
      <c r="I1181" s="3807"/>
      <c r="J1181" s="3807"/>
      <c r="K1181" s="3807"/>
      <c r="L1181" s="3807"/>
      <c r="M1181" s="3807"/>
      <c r="N1181" s="3807"/>
      <c r="O1181" s="3807"/>
      <c r="P1181" s="3807"/>
      <c r="Q1181" s="546"/>
      <c r="R1181" s="546"/>
      <c r="S1181" s="5119"/>
      <c r="T1181" s="5119"/>
      <c r="U1181" s="5119"/>
      <c r="V1181" s="5119"/>
      <c r="W1181" s="5119"/>
      <c r="X1181" s="5119"/>
      <c r="Y1181" s="5119"/>
      <c r="Z1181" s="5119"/>
      <c r="AA1181" s="5119"/>
      <c r="AB1181" s="5119"/>
      <c r="AC1181" s="5119"/>
      <c r="AD1181" s="5085"/>
      <c r="AE1181" s="3089"/>
      <c r="AF1181" s="5119"/>
      <c r="AG1181" s="5119"/>
      <c r="AH1181" s="3256">
        <v>3989</v>
      </c>
      <c r="AI1181" s="550" t="s">
        <v>2137</v>
      </c>
      <c r="AJ1181" s="555" t="s">
        <v>874</v>
      </c>
      <c r="AK1181" s="3256" t="s">
        <v>2142</v>
      </c>
      <c r="AL1181" s="2807" t="s">
        <v>168</v>
      </c>
      <c r="AM1181" s="2807" t="s">
        <v>341</v>
      </c>
      <c r="AN1181" s="1751" t="s">
        <v>858</v>
      </c>
      <c r="AO1181" s="1751">
        <v>2</v>
      </c>
      <c r="AP1181" s="1751" t="s">
        <v>859</v>
      </c>
      <c r="AQ1181" s="1751">
        <v>2</v>
      </c>
      <c r="AR1181" s="1751">
        <v>6</v>
      </c>
      <c r="AS1181" s="1751" t="s">
        <v>875</v>
      </c>
      <c r="AT1181" s="1751" t="s">
        <v>859</v>
      </c>
      <c r="AU1181" s="1751" t="s">
        <v>876</v>
      </c>
      <c r="AV1181" s="860" t="s">
        <v>877</v>
      </c>
      <c r="AW1181" s="4560"/>
      <c r="AX1181" s="4560"/>
      <c r="AY1181" s="4560"/>
      <c r="AZ1181" s="1145"/>
      <c r="BA1181" s="1145"/>
      <c r="BB1181" s="1145"/>
      <c r="BC1181" s="1145"/>
      <c r="BD1181" s="1145"/>
      <c r="BE1181" s="1145"/>
      <c r="BF1181" s="1145"/>
      <c r="BG1181" s="1145"/>
      <c r="BH1181" s="1145"/>
      <c r="BI1181" s="1145"/>
      <c r="BJ1181" s="1145"/>
      <c r="BK1181" s="1145"/>
      <c r="BL1181" s="1145"/>
      <c r="BM1181" s="1145"/>
      <c r="BN1181" s="1145"/>
      <c r="BO1181" s="1145"/>
      <c r="BP1181" s="1145"/>
      <c r="BQ1181" s="1145"/>
      <c r="BR1181" s="1145"/>
      <c r="BS1181" s="1145"/>
      <c r="BT1181" s="1145"/>
      <c r="BU1181" s="1145"/>
      <c r="BV1181" s="1145"/>
      <c r="BW1181" s="1145"/>
      <c r="BX1181" s="1145"/>
      <c r="BY1181" s="1145"/>
      <c r="BZ1181" s="1145"/>
      <c r="CA1181" s="1145"/>
      <c r="CB1181" s="1145"/>
      <c r="CC1181" s="1145"/>
      <c r="CD1181" s="1145"/>
      <c r="CE1181" s="1145"/>
      <c r="CF1181" s="1145"/>
      <c r="CG1181" s="1145"/>
      <c r="CH1181" s="1145"/>
      <c r="CI1181" s="1145"/>
      <c r="CJ1181" s="1145"/>
      <c r="CK1181" s="1145"/>
      <c r="CL1181" s="1145"/>
      <c r="CM1181" s="1145"/>
      <c r="CN1181" s="1145"/>
    </row>
    <row r="1182" spans="1:92" s="1146" customFormat="1">
      <c r="A1182" s="5683"/>
      <c r="B1182" s="4561"/>
      <c r="C1182" s="5674"/>
      <c r="D1182" s="4079"/>
      <c r="E1182" s="5120"/>
      <c r="F1182" s="4151"/>
      <c r="G1182" s="3811"/>
      <c r="H1182" s="3811"/>
      <c r="I1182" s="3811"/>
      <c r="J1182" s="3811"/>
      <c r="K1182" s="3811"/>
      <c r="L1182" s="3811"/>
      <c r="M1182" s="3811"/>
      <c r="N1182" s="3811"/>
      <c r="O1182" s="3811"/>
      <c r="P1182" s="3811"/>
      <c r="Q1182" s="547"/>
      <c r="R1182" s="547"/>
      <c r="S1182" s="5120"/>
      <c r="T1182" s="5120"/>
      <c r="U1182" s="5120"/>
      <c r="V1182" s="5120"/>
      <c r="W1182" s="5120"/>
      <c r="X1182" s="5120"/>
      <c r="Y1182" s="5120"/>
      <c r="Z1182" s="5120"/>
      <c r="AA1182" s="5120"/>
      <c r="AB1182" s="5120"/>
      <c r="AC1182" s="5120"/>
      <c r="AD1182" s="5086"/>
      <c r="AE1182" s="3087"/>
      <c r="AF1182" s="5120"/>
      <c r="AG1182" s="5120"/>
      <c r="AH1182" s="3256">
        <v>3993</v>
      </c>
      <c r="AI1182" s="550" t="s">
        <v>2137</v>
      </c>
      <c r="AJ1182" s="555" t="s">
        <v>868</v>
      </c>
      <c r="AK1182" s="3256" t="s">
        <v>2142</v>
      </c>
      <c r="AL1182" s="2807" t="s">
        <v>340</v>
      </c>
      <c r="AM1182" s="2807" t="s">
        <v>340</v>
      </c>
      <c r="AN1182" s="1751" t="s">
        <v>858</v>
      </c>
      <c r="AO1182" s="1751">
        <v>10</v>
      </c>
      <c r="AP1182" s="1751" t="s">
        <v>859</v>
      </c>
      <c r="AQ1182" s="1751">
        <v>8</v>
      </c>
      <c r="AR1182" s="1751"/>
      <c r="AS1182" s="1751"/>
      <c r="AT1182" s="1751"/>
      <c r="AU1182" s="1751"/>
      <c r="AV1182" s="860"/>
      <c r="AW1182" s="4561"/>
      <c r="AX1182" s="4561"/>
      <c r="AY1182" s="4561"/>
      <c r="AZ1182" s="1145"/>
      <c r="BA1182" s="1145"/>
      <c r="BB1182" s="1145"/>
      <c r="BC1182" s="1145"/>
      <c r="BD1182" s="1145"/>
      <c r="BE1182" s="1145"/>
      <c r="BF1182" s="1145"/>
      <c r="BG1182" s="1145"/>
      <c r="BH1182" s="1145"/>
      <c r="BI1182" s="1145"/>
      <c r="BJ1182" s="1145"/>
      <c r="BK1182" s="1145"/>
      <c r="BL1182" s="1145"/>
      <c r="BM1182" s="1145"/>
      <c r="BN1182" s="1145"/>
      <c r="BO1182" s="1145"/>
      <c r="BP1182" s="1145"/>
      <c r="BQ1182" s="1145"/>
      <c r="BR1182" s="1145"/>
      <c r="BS1182" s="1145"/>
      <c r="BT1182" s="1145"/>
      <c r="BU1182" s="1145"/>
      <c r="BV1182" s="1145"/>
      <c r="BW1182" s="1145"/>
      <c r="BX1182" s="1145"/>
      <c r="BY1182" s="1145"/>
      <c r="BZ1182" s="1145"/>
      <c r="CA1182" s="1145"/>
      <c r="CB1182" s="1145"/>
      <c r="CC1182" s="1145"/>
      <c r="CD1182" s="1145"/>
      <c r="CE1182" s="1145"/>
      <c r="CF1182" s="1145"/>
      <c r="CG1182" s="1145"/>
      <c r="CH1182" s="1145"/>
      <c r="CI1182" s="1145"/>
      <c r="CJ1182" s="1145"/>
      <c r="CK1182" s="1145"/>
      <c r="CL1182" s="1145"/>
      <c r="CM1182" s="1145"/>
      <c r="CN1182" s="1145"/>
    </row>
    <row r="1183" spans="1:92" s="1146" customFormat="1">
      <c r="A1183" s="5683"/>
      <c r="B1183" s="4559" t="s">
        <v>2463</v>
      </c>
      <c r="C1183" s="5672" t="s">
        <v>3769</v>
      </c>
      <c r="D1183" s="3806" t="s">
        <v>3071</v>
      </c>
      <c r="E1183" s="5123" t="s">
        <v>2165</v>
      </c>
      <c r="F1183" s="5123" t="s">
        <v>3088</v>
      </c>
      <c r="G1183" s="3806" t="s">
        <v>2028</v>
      </c>
      <c r="H1183" s="3806" t="s">
        <v>2028</v>
      </c>
      <c r="I1183" s="3806" t="s">
        <v>2029</v>
      </c>
      <c r="J1183" s="3806" t="s">
        <v>2029</v>
      </c>
      <c r="K1183" s="3806">
        <v>9</v>
      </c>
      <c r="L1183" s="3806">
        <v>0</v>
      </c>
      <c r="M1183" s="3806">
        <v>31</v>
      </c>
      <c r="N1183" s="3806">
        <v>9</v>
      </c>
      <c r="O1183" s="3806">
        <v>0</v>
      </c>
      <c r="P1183" s="3806">
        <v>31</v>
      </c>
      <c r="Q1183" s="2590" t="s">
        <v>2140</v>
      </c>
      <c r="R1183" s="2590" t="s">
        <v>2272</v>
      </c>
      <c r="S1183" s="5123">
        <v>6896</v>
      </c>
      <c r="T1183" s="5123">
        <v>6896</v>
      </c>
      <c r="U1183" s="5123">
        <v>8944</v>
      </c>
      <c r="V1183" s="5123">
        <v>608</v>
      </c>
      <c r="W1183" s="5123">
        <v>608</v>
      </c>
      <c r="X1183" s="5123">
        <v>1344</v>
      </c>
      <c r="Y1183" s="5123">
        <v>16</v>
      </c>
      <c r="Z1183" s="5123">
        <v>2</v>
      </c>
      <c r="AA1183" s="5123" t="s">
        <v>2159</v>
      </c>
      <c r="AB1183" s="5123" t="s">
        <v>2033</v>
      </c>
      <c r="AC1183" s="5123" t="s">
        <v>2137</v>
      </c>
      <c r="AD1183" s="5084" t="s">
        <v>2035</v>
      </c>
      <c r="AE1183" s="3086"/>
      <c r="AF1183" s="5123" t="s">
        <v>857</v>
      </c>
      <c r="AG1183" s="5123"/>
      <c r="AH1183" s="3238">
        <v>3980</v>
      </c>
      <c r="AI1183" s="2592" t="s">
        <v>2137</v>
      </c>
      <c r="AJ1183" s="2597" t="s">
        <v>854</v>
      </c>
      <c r="AK1183" s="3256" t="s">
        <v>2142</v>
      </c>
      <c r="AL1183" s="122" t="s">
        <v>165</v>
      </c>
      <c r="AM1183" s="2803" t="s">
        <v>856</v>
      </c>
      <c r="AN1183" s="2595" t="s">
        <v>858</v>
      </c>
      <c r="AO1183" s="2595">
        <v>2</v>
      </c>
      <c r="AP1183" s="2595" t="s">
        <v>859</v>
      </c>
      <c r="AQ1183" s="2595">
        <v>2</v>
      </c>
      <c r="AR1183" s="2595"/>
      <c r="AS1183" s="2595"/>
      <c r="AT1183" s="2595"/>
      <c r="AU1183" s="2595"/>
      <c r="AV1183" s="860"/>
      <c r="AW1183" s="4559" t="s">
        <v>2466</v>
      </c>
      <c r="AX1183" s="4559" t="s">
        <v>2455</v>
      </c>
      <c r="AY1183" s="4559"/>
      <c r="AZ1183" s="1145"/>
      <c r="BA1183" s="1145"/>
      <c r="BB1183" s="1145"/>
      <c r="BC1183" s="1145"/>
      <c r="BD1183" s="1145"/>
      <c r="BE1183" s="1145"/>
      <c r="BF1183" s="1145"/>
      <c r="BG1183" s="1145"/>
      <c r="BH1183" s="1145"/>
      <c r="BI1183" s="1145"/>
      <c r="BJ1183" s="1145"/>
      <c r="BK1183" s="1145"/>
      <c r="BL1183" s="1145"/>
      <c r="BM1183" s="1145"/>
      <c r="BN1183" s="1145"/>
      <c r="BO1183" s="1145"/>
      <c r="BP1183" s="1145"/>
      <c r="BQ1183" s="1145"/>
      <c r="BR1183" s="1145"/>
      <c r="BS1183" s="1145"/>
      <c r="BT1183" s="1145"/>
      <c r="BU1183" s="1145"/>
      <c r="BV1183" s="1145"/>
      <c r="BW1183" s="1145"/>
      <c r="BX1183" s="1145"/>
      <c r="BY1183" s="1145"/>
      <c r="BZ1183" s="1145"/>
      <c r="CA1183" s="1145"/>
      <c r="CB1183" s="1145"/>
      <c r="CC1183" s="1145"/>
      <c r="CD1183" s="1145"/>
      <c r="CE1183" s="1145"/>
      <c r="CF1183" s="1145"/>
      <c r="CG1183" s="1145"/>
      <c r="CH1183" s="1145"/>
      <c r="CI1183" s="1145"/>
      <c r="CJ1183" s="1145"/>
      <c r="CK1183" s="1145"/>
      <c r="CL1183" s="1145"/>
      <c r="CM1183" s="1145"/>
      <c r="CN1183" s="1145"/>
    </row>
    <row r="1184" spans="1:92" s="1146" customFormat="1">
      <c r="A1184" s="5683"/>
      <c r="B1184" s="4560"/>
      <c r="C1184" s="5673"/>
      <c r="D1184" s="3807"/>
      <c r="E1184" s="5119"/>
      <c r="F1184" s="5119"/>
      <c r="G1184" s="3807"/>
      <c r="H1184" s="3807"/>
      <c r="I1184" s="3807"/>
      <c r="J1184" s="3807"/>
      <c r="K1184" s="3807"/>
      <c r="L1184" s="3807"/>
      <c r="M1184" s="3807"/>
      <c r="N1184" s="3807"/>
      <c r="O1184" s="3807"/>
      <c r="P1184" s="3807"/>
      <c r="Q1184" s="2591"/>
      <c r="R1184" s="2591"/>
      <c r="S1184" s="5119"/>
      <c r="T1184" s="5119"/>
      <c r="U1184" s="5119"/>
      <c r="V1184" s="5119"/>
      <c r="W1184" s="5119"/>
      <c r="X1184" s="5119"/>
      <c r="Y1184" s="5119"/>
      <c r="Z1184" s="5119"/>
      <c r="AA1184" s="5119"/>
      <c r="AB1184" s="5119"/>
      <c r="AC1184" s="5119"/>
      <c r="AD1184" s="5085"/>
      <c r="AE1184" s="3089"/>
      <c r="AF1184" s="5119"/>
      <c r="AG1184" s="5119"/>
      <c r="AH1184" s="3256">
        <v>3989</v>
      </c>
      <c r="AI1184" s="2595" t="s">
        <v>2137</v>
      </c>
      <c r="AJ1184" s="2599" t="s">
        <v>874</v>
      </c>
      <c r="AK1184" s="3256" t="s">
        <v>2142</v>
      </c>
      <c r="AL1184" s="2807" t="s">
        <v>168</v>
      </c>
      <c r="AM1184" s="2807" t="s">
        <v>341</v>
      </c>
      <c r="AN1184" s="2595" t="s">
        <v>858</v>
      </c>
      <c r="AO1184" s="2595">
        <v>2</v>
      </c>
      <c r="AP1184" s="2595" t="s">
        <v>859</v>
      </c>
      <c r="AQ1184" s="2595">
        <v>2</v>
      </c>
      <c r="AR1184" s="2595">
        <v>6</v>
      </c>
      <c r="AS1184" s="2595" t="s">
        <v>875</v>
      </c>
      <c r="AT1184" s="2595" t="s">
        <v>859</v>
      </c>
      <c r="AU1184" s="2595" t="s">
        <v>876</v>
      </c>
      <c r="AV1184" s="860" t="s">
        <v>877</v>
      </c>
      <c r="AW1184" s="4560"/>
      <c r="AX1184" s="4560"/>
      <c r="AY1184" s="4560"/>
      <c r="AZ1184" s="1145"/>
      <c r="BA1184" s="1145"/>
      <c r="BB1184" s="1145"/>
      <c r="BC1184" s="1145"/>
      <c r="BD1184" s="1145"/>
      <c r="BE1184" s="1145"/>
      <c r="BF1184" s="1145"/>
      <c r="BG1184" s="1145"/>
      <c r="BH1184" s="1145"/>
      <c r="BI1184" s="1145"/>
      <c r="BJ1184" s="1145"/>
      <c r="BK1184" s="1145"/>
      <c r="BL1184" s="1145"/>
      <c r="BM1184" s="1145"/>
      <c r="BN1184" s="1145"/>
      <c r="BO1184" s="1145"/>
      <c r="BP1184" s="1145"/>
      <c r="BQ1184" s="1145"/>
      <c r="BR1184" s="1145"/>
      <c r="BS1184" s="1145"/>
      <c r="BT1184" s="1145"/>
      <c r="BU1184" s="1145"/>
      <c r="BV1184" s="1145"/>
      <c r="BW1184" s="1145"/>
      <c r="BX1184" s="1145"/>
      <c r="BY1184" s="1145"/>
      <c r="BZ1184" s="1145"/>
      <c r="CA1184" s="1145"/>
      <c r="CB1184" s="1145"/>
      <c r="CC1184" s="1145"/>
      <c r="CD1184" s="1145"/>
      <c r="CE1184" s="1145"/>
      <c r="CF1184" s="1145"/>
      <c r="CG1184" s="1145"/>
      <c r="CH1184" s="1145"/>
      <c r="CI1184" s="1145"/>
      <c r="CJ1184" s="1145"/>
      <c r="CK1184" s="1145"/>
      <c r="CL1184" s="1145"/>
      <c r="CM1184" s="1145"/>
      <c r="CN1184" s="1145"/>
    </row>
    <row r="1185" spans="1:93" s="1146" customFormat="1">
      <c r="A1185" s="5683"/>
      <c r="B1185" s="4561"/>
      <c r="C1185" s="5674"/>
      <c r="D1185" s="3811"/>
      <c r="E1185" s="5120"/>
      <c r="F1185" s="5120"/>
      <c r="G1185" s="3811"/>
      <c r="H1185" s="3811"/>
      <c r="I1185" s="3811"/>
      <c r="J1185" s="3811"/>
      <c r="K1185" s="3811"/>
      <c r="L1185" s="3811"/>
      <c r="M1185" s="3811"/>
      <c r="N1185" s="3811"/>
      <c r="O1185" s="3811"/>
      <c r="P1185" s="3811"/>
      <c r="Q1185" s="2592"/>
      <c r="R1185" s="2592"/>
      <c r="S1185" s="5120"/>
      <c r="T1185" s="5120"/>
      <c r="U1185" s="5120"/>
      <c r="V1185" s="5120"/>
      <c r="W1185" s="5120"/>
      <c r="X1185" s="5120"/>
      <c r="Y1185" s="5120"/>
      <c r="Z1185" s="5120"/>
      <c r="AA1185" s="5120"/>
      <c r="AB1185" s="5120"/>
      <c r="AC1185" s="5120"/>
      <c r="AD1185" s="5086"/>
      <c r="AE1185" s="3087"/>
      <c r="AF1185" s="5120"/>
      <c r="AG1185" s="5120"/>
      <c r="AH1185" s="3256">
        <v>3993</v>
      </c>
      <c r="AI1185" s="2595" t="s">
        <v>2137</v>
      </c>
      <c r="AJ1185" s="2599" t="s">
        <v>868</v>
      </c>
      <c r="AK1185" s="3256" t="s">
        <v>2142</v>
      </c>
      <c r="AL1185" s="2807" t="s">
        <v>340</v>
      </c>
      <c r="AM1185" s="2807" t="s">
        <v>340</v>
      </c>
      <c r="AN1185" s="2595" t="s">
        <v>858</v>
      </c>
      <c r="AO1185" s="2595">
        <v>10</v>
      </c>
      <c r="AP1185" s="2595" t="s">
        <v>859</v>
      </c>
      <c r="AQ1185" s="2595">
        <v>8</v>
      </c>
      <c r="AR1185" s="2595"/>
      <c r="AS1185" s="2595"/>
      <c r="AT1185" s="2595"/>
      <c r="AU1185" s="2595"/>
      <c r="AV1185" s="860"/>
      <c r="AW1185" s="4561"/>
      <c r="AX1185" s="4561"/>
      <c r="AY1185" s="4561"/>
      <c r="AZ1185" s="1145"/>
      <c r="BA1185" s="1145"/>
      <c r="BB1185" s="1145"/>
      <c r="BC1185" s="1145"/>
      <c r="BD1185" s="1145"/>
      <c r="BE1185" s="1145"/>
      <c r="BF1185" s="1145"/>
      <c r="BG1185" s="1145"/>
      <c r="BH1185" s="1145"/>
      <c r="BI1185" s="1145"/>
      <c r="BJ1185" s="1145"/>
      <c r="BK1185" s="1145"/>
      <c r="BL1185" s="1145"/>
      <c r="BM1185" s="1145"/>
      <c r="BN1185" s="1145"/>
      <c r="BO1185" s="1145"/>
      <c r="BP1185" s="1145"/>
      <c r="BQ1185" s="1145"/>
      <c r="BR1185" s="1145"/>
      <c r="BS1185" s="1145"/>
      <c r="BT1185" s="1145"/>
      <c r="BU1185" s="1145"/>
      <c r="BV1185" s="1145"/>
      <c r="BW1185" s="1145"/>
      <c r="BX1185" s="1145"/>
      <c r="BY1185" s="1145"/>
      <c r="BZ1185" s="1145"/>
      <c r="CA1185" s="1145"/>
      <c r="CB1185" s="1145"/>
      <c r="CC1185" s="1145"/>
      <c r="CD1185" s="1145"/>
      <c r="CE1185" s="1145"/>
      <c r="CF1185" s="1145"/>
      <c r="CG1185" s="1145"/>
      <c r="CH1185" s="1145"/>
      <c r="CI1185" s="1145"/>
      <c r="CJ1185" s="1145"/>
      <c r="CK1185" s="1145"/>
      <c r="CL1185" s="1145"/>
      <c r="CM1185" s="1145"/>
      <c r="CN1185" s="1145"/>
    </row>
    <row r="1186" spans="1:93" s="1146" customFormat="1">
      <c r="A1186" s="5683"/>
      <c r="B1186" s="4559" t="s">
        <v>2463</v>
      </c>
      <c r="C1186" s="5672" t="s">
        <v>5529</v>
      </c>
      <c r="D1186" s="4139" t="s">
        <v>5526</v>
      </c>
      <c r="E1186" s="5123" t="s">
        <v>2165</v>
      </c>
      <c r="F1186" s="4150" t="s">
        <v>5545</v>
      </c>
      <c r="G1186" s="3806" t="s">
        <v>2028</v>
      </c>
      <c r="H1186" s="3806" t="s">
        <v>2028</v>
      </c>
      <c r="I1186" s="3806" t="s">
        <v>2029</v>
      </c>
      <c r="J1186" s="3806" t="s">
        <v>2029</v>
      </c>
      <c r="K1186" s="3806">
        <v>9</v>
      </c>
      <c r="L1186" s="3806">
        <v>0</v>
      </c>
      <c r="M1186" s="3806">
        <v>31</v>
      </c>
      <c r="N1186" s="3806">
        <v>9</v>
      </c>
      <c r="O1186" s="3806">
        <v>0</v>
      </c>
      <c r="P1186" s="3806">
        <v>31</v>
      </c>
      <c r="Q1186" s="2590" t="s">
        <v>2140</v>
      </c>
      <c r="R1186" s="2590" t="s">
        <v>2272</v>
      </c>
      <c r="S1186" s="5123">
        <v>6896</v>
      </c>
      <c r="T1186" s="5123">
        <v>6896</v>
      </c>
      <c r="U1186" s="5123">
        <v>10160</v>
      </c>
      <c r="V1186" s="5123">
        <v>608</v>
      </c>
      <c r="W1186" s="5123">
        <v>608</v>
      </c>
      <c r="X1186" s="5123">
        <v>1088</v>
      </c>
      <c r="Y1186" s="5123">
        <v>8</v>
      </c>
      <c r="Z1186" s="5123">
        <v>2</v>
      </c>
      <c r="AA1186" s="5123" t="s">
        <v>2032</v>
      </c>
      <c r="AB1186" s="5123" t="s">
        <v>2033</v>
      </c>
      <c r="AC1186" s="5123" t="s">
        <v>2137</v>
      </c>
      <c r="AD1186" s="5084" t="s">
        <v>2035</v>
      </c>
      <c r="AE1186" s="3086"/>
      <c r="AF1186" s="5123" t="s">
        <v>857</v>
      </c>
      <c r="AG1186" s="5123"/>
      <c r="AH1186" s="3238">
        <v>3980</v>
      </c>
      <c r="AI1186" s="2592" t="s">
        <v>2137</v>
      </c>
      <c r="AJ1186" s="2597" t="s">
        <v>854</v>
      </c>
      <c r="AK1186" s="3256" t="s">
        <v>2142</v>
      </c>
      <c r="AL1186" s="122" t="s">
        <v>166</v>
      </c>
      <c r="AM1186" s="2803" t="s">
        <v>856</v>
      </c>
      <c r="AN1186" s="2595" t="s">
        <v>858</v>
      </c>
      <c r="AO1186" s="2595">
        <v>2</v>
      </c>
      <c r="AP1186" s="2595" t="s">
        <v>859</v>
      </c>
      <c r="AQ1186" s="2595">
        <v>2</v>
      </c>
      <c r="AR1186" s="2595"/>
      <c r="AS1186" s="2595"/>
      <c r="AT1186" s="2595"/>
      <c r="AU1186" s="2595"/>
      <c r="AV1186" s="860"/>
      <c r="AW1186" s="4559" t="s">
        <v>2466</v>
      </c>
      <c r="AX1186" s="4559" t="s">
        <v>2455</v>
      </c>
      <c r="AY1186" s="4559"/>
      <c r="AZ1186" s="1145"/>
      <c r="BA1186" s="1145"/>
      <c r="BB1186" s="1145"/>
      <c r="BC1186" s="1145"/>
      <c r="BD1186" s="1145"/>
      <c r="BE1186" s="1145"/>
      <c r="BF1186" s="1145"/>
      <c r="BG1186" s="1145"/>
      <c r="BH1186" s="1145"/>
      <c r="BI1186" s="1145"/>
      <c r="BJ1186" s="1145"/>
      <c r="BK1186" s="1145"/>
      <c r="BL1186" s="1145"/>
      <c r="BM1186" s="1145"/>
      <c r="BN1186" s="1145"/>
      <c r="BO1186" s="1145"/>
      <c r="BP1186" s="1145"/>
      <c r="BQ1186" s="1145"/>
      <c r="BR1186" s="1145"/>
      <c r="BS1186" s="1145"/>
      <c r="BT1186" s="1145"/>
      <c r="BU1186" s="1145"/>
      <c r="BV1186" s="1145"/>
      <c r="BW1186" s="1145"/>
      <c r="BX1186" s="1145"/>
      <c r="BY1186" s="1145"/>
      <c r="BZ1186" s="1145"/>
      <c r="CA1186" s="1145"/>
      <c r="CB1186" s="1145"/>
      <c r="CC1186" s="1145"/>
      <c r="CD1186" s="1145"/>
      <c r="CE1186" s="1145"/>
      <c r="CF1186" s="1145"/>
      <c r="CG1186" s="1145"/>
      <c r="CH1186" s="1145"/>
      <c r="CI1186" s="1145"/>
      <c r="CJ1186" s="1145"/>
      <c r="CK1186" s="1145"/>
      <c r="CL1186" s="1145"/>
      <c r="CM1186" s="1145"/>
      <c r="CN1186" s="1145"/>
    </row>
    <row r="1187" spans="1:93" s="1146" customFormat="1">
      <c r="A1187" s="5683"/>
      <c r="B1187" s="4560"/>
      <c r="C1187" s="5673"/>
      <c r="D1187" s="4167"/>
      <c r="E1187" s="5119"/>
      <c r="F1187" s="4216"/>
      <c r="G1187" s="3807"/>
      <c r="H1187" s="3807"/>
      <c r="I1187" s="3807"/>
      <c r="J1187" s="3807"/>
      <c r="K1187" s="3807"/>
      <c r="L1187" s="3807"/>
      <c r="M1187" s="3807"/>
      <c r="N1187" s="3807"/>
      <c r="O1187" s="3807"/>
      <c r="P1187" s="3807"/>
      <c r="Q1187" s="2591"/>
      <c r="R1187" s="2591"/>
      <c r="S1187" s="5119"/>
      <c r="T1187" s="5119"/>
      <c r="U1187" s="5119"/>
      <c r="V1187" s="5119"/>
      <c r="W1187" s="5119"/>
      <c r="X1187" s="5119"/>
      <c r="Y1187" s="5119"/>
      <c r="Z1187" s="5119"/>
      <c r="AA1187" s="5119"/>
      <c r="AB1187" s="5119"/>
      <c r="AC1187" s="5119"/>
      <c r="AD1187" s="5085"/>
      <c r="AE1187" s="3089"/>
      <c r="AF1187" s="5119"/>
      <c r="AG1187" s="5119"/>
      <c r="AH1187" s="3256">
        <v>3989</v>
      </c>
      <c r="AI1187" s="2595" t="s">
        <v>2137</v>
      </c>
      <c r="AJ1187" s="2599" t="s">
        <v>874</v>
      </c>
      <c r="AK1187" s="3256" t="s">
        <v>2142</v>
      </c>
      <c r="AL1187" s="2807" t="s">
        <v>168</v>
      </c>
      <c r="AM1187" s="2807" t="s">
        <v>341</v>
      </c>
      <c r="AN1187" s="2595" t="s">
        <v>858</v>
      </c>
      <c r="AO1187" s="2595">
        <v>2</v>
      </c>
      <c r="AP1187" s="2595" t="s">
        <v>859</v>
      </c>
      <c r="AQ1187" s="2595">
        <v>2</v>
      </c>
      <c r="AR1187" s="2595">
        <v>6</v>
      </c>
      <c r="AS1187" s="2595" t="s">
        <v>875</v>
      </c>
      <c r="AT1187" s="2595" t="s">
        <v>859</v>
      </c>
      <c r="AU1187" s="2595" t="s">
        <v>876</v>
      </c>
      <c r="AV1187" s="860" t="s">
        <v>877</v>
      </c>
      <c r="AW1187" s="4560"/>
      <c r="AX1187" s="4560"/>
      <c r="AY1187" s="4560"/>
      <c r="AZ1187" s="1145"/>
      <c r="BA1187" s="1145"/>
      <c r="BB1187" s="1145"/>
      <c r="BC1187" s="1145"/>
      <c r="BD1187" s="1145"/>
      <c r="BE1187" s="1145"/>
      <c r="BF1187" s="1145"/>
      <c r="BG1187" s="1145"/>
      <c r="BH1187" s="1145"/>
      <c r="BI1187" s="1145"/>
      <c r="BJ1187" s="1145"/>
      <c r="BK1187" s="1145"/>
      <c r="BL1187" s="1145"/>
      <c r="BM1187" s="1145"/>
      <c r="BN1187" s="1145"/>
      <c r="BO1187" s="1145"/>
      <c r="BP1187" s="1145"/>
      <c r="BQ1187" s="1145"/>
      <c r="BR1187" s="1145"/>
      <c r="BS1187" s="1145"/>
      <c r="BT1187" s="1145"/>
      <c r="BU1187" s="1145"/>
      <c r="BV1187" s="1145"/>
      <c r="BW1187" s="1145"/>
      <c r="BX1187" s="1145"/>
      <c r="BY1187" s="1145"/>
      <c r="BZ1187" s="1145"/>
      <c r="CA1187" s="1145"/>
      <c r="CB1187" s="1145"/>
      <c r="CC1187" s="1145"/>
      <c r="CD1187" s="1145"/>
      <c r="CE1187" s="1145"/>
      <c r="CF1187" s="1145"/>
      <c r="CG1187" s="1145"/>
      <c r="CH1187" s="1145"/>
      <c r="CI1187" s="1145"/>
      <c r="CJ1187" s="1145"/>
      <c r="CK1187" s="1145"/>
      <c r="CL1187" s="1145"/>
      <c r="CM1187" s="1145"/>
      <c r="CN1187" s="1145"/>
    </row>
    <row r="1188" spans="1:93" s="1146" customFormat="1">
      <c r="A1188" s="5683"/>
      <c r="B1188" s="4561"/>
      <c r="C1188" s="5674"/>
      <c r="D1188" s="4079"/>
      <c r="E1188" s="5120"/>
      <c r="F1188" s="4151"/>
      <c r="G1188" s="3811"/>
      <c r="H1188" s="3811"/>
      <c r="I1188" s="3811"/>
      <c r="J1188" s="3811"/>
      <c r="K1188" s="3811"/>
      <c r="L1188" s="3811"/>
      <c r="M1188" s="3811"/>
      <c r="N1188" s="3811"/>
      <c r="O1188" s="3811"/>
      <c r="P1188" s="3811"/>
      <c r="Q1188" s="2592"/>
      <c r="R1188" s="2592"/>
      <c r="S1188" s="5120"/>
      <c r="T1188" s="5120"/>
      <c r="U1188" s="5120"/>
      <c r="V1188" s="5120"/>
      <c r="W1188" s="5120"/>
      <c r="X1188" s="5120"/>
      <c r="Y1188" s="5120"/>
      <c r="Z1188" s="5120"/>
      <c r="AA1188" s="5120"/>
      <c r="AB1188" s="5120"/>
      <c r="AC1188" s="5120"/>
      <c r="AD1188" s="5086"/>
      <c r="AE1188" s="3087"/>
      <c r="AF1188" s="5120"/>
      <c r="AG1188" s="5120"/>
      <c r="AH1188" s="3256">
        <v>3993</v>
      </c>
      <c r="AI1188" s="2595" t="s">
        <v>2137</v>
      </c>
      <c r="AJ1188" s="2599" t="s">
        <v>868</v>
      </c>
      <c r="AK1188" s="3256" t="s">
        <v>2142</v>
      </c>
      <c r="AL1188" s="2807" t="s">
        <v>340</v>
      </c>
      <c r="AM1188" s="2807" t="s">
        <v>340</v>
      </c>
      <c r="AN1188" s="2595" t="s">
        <v>858</v>
      </c>
      <c r="AO1188" s="2595">
        <v>10</v>
      </c>
      <c r="AP1188" s="2595" t="s">
        <v>859</v>
      </c>
      <c r="AQ1188" s="2595">
        <v>8</v>
      </c>
      <c r="AR1188" s="2595"/>
      <c r="AS1188" s="2595"/>
      <c r="AT1188" s="2595"/>
      <c r="AU1188" s="2595"/>
      <c r="AV1188" s="860"/>
      <c r="AW1188" s="4561"/>
      <c r="AX1188" s="4561"/>
      <c r="AY1188" s="4561"/>
      <c r="AZ1188" s="1145"/>
      <c r="BA1188" s="1145"/>
      <c r="BB1188" s="1145"/>
      <c r="BC1188" s="1145"/>
      <c r="BD1188" s="1145"/>
      <c r="BE1188" s="1145"/>
      <c r="BF1188" s="1145"/>
      <c r="BG1188" s="1145"/>
      <c r="BH1188" s="1145"/>
      <c r="BI1188" s="1145"/>
      <c r="BJ1188" s="1145"/>
      <c r="BK1188" s="1145"/>
      <c r="BL1188" s="1145"/>
      <c r="BM1188" s="1145"/>
      <c r="BN1188" s="1145"/>
      <c r="BO1188" s="1145"/>
      <c r="BP1188" s="1145"/>
      <c r="BQ1188" s="1145"/>
      <c r="BR1188" s="1145"/>
      <c r="BS1188" s="1145"/>
      <c r="BT1188" s="1145"/>
      <c r="BU1188" s="1145"/>
      <c r="BV1188" s="1145"/>
      <c r="BW1188" s="1145"/>
      <c r="BX1188" s="1145"/>
      <c r="BY1188" s="1145"/>
      <c r="BZ1188" s="1145"/>
      <c r="CA1188" s="1145"/>
      <c r="CB1188" s="1145"/>
      <c r="CC1188" s="1145"/>
      <c r="CD1188" s="1145"/>
      <c r="CE1188" s="1145"/>
      <c r="CF1188" s="1145"/>
      <c r="CG1188" s="1145"/>
      <c r="CH1188" s="1145"/>
      <c r="CI1188" s="1145"/>
      <c r="CJ1188" s="1145"/>
      <c r="CK1188" s="1145"/>
      <c r="CL1188" s="1145"/>
      <c r="CM1188" s="1145"/>
      <c r="CN1188" s="1145"/>
    </row>
    <row r="1189" spans="1:93" s="1146" customFormat="1">
      <c r="A1189" s="5683"/>
      <c r="B1189" s="4559" t="s">
        <v>2463</v>
      </c>
      <c r="C1189" s="5672" t="s">
        <v>3770</v>
      </c>
      <c r="D1189" s="3806" t="s">
        <v>3072</v>
      </c>
      <c r="E1189" s="5123" t="s">
        <v>2165</v>
      </c>
      <c r="F1189" s="5123" t="s">
        <v>2305</v>
      </c>
      <c r="G1189" s="3806" t="s">
        <v>2028</v>
      </c>
      <c r="H1189" s="3806" t="s">
        <v>2028</v>
      </c>
      <c r="I1189" s="3806" t="s">
        <v>2029</v>
      </c>
      <c r="J1189" s="3806" t="s">
        <v>2029</v>
      </c>
      <c r="K1189" s="3806">
        <v>9</v>
      </c>
      <c r="L1189" s="3806">
        <v>0</v>
      </c>
      <c r="M1189" s="3806">
        <v>31</v>
      </c>
      <c r="N1189" s="3806">
        <v>9</v>
      </c>
      <c r="O1189" s="3806">
        <v>0</v>
      </c>
      <c r="P1189" s="3806">
        <v>31</v>
      </c>
      <c r="Q1189" s="1130" t="s">
        <v>2140</v>
      </c>
      <c r="R1189" s="1130" t="s">
        <v>2272</v>
      </c>
      <c r="S1189" s="5123">
        <v>6896</v>
      </c>
      <c r="T1189" s="5123">
        <v>6896</v>
      </c>
      <c r="U1189" s="5123">
        <v>11450</v>
      </c>
      <c r="V1189" s="5123">
        <v>608</v>
      </c>
      <c r="W1189" s="5123">
        <v>608</v>
      </c>
      <c r="X1189" s="5123">
        <v>1344</v>
      </c>
      <c r="Y1189" s="5123">
        <v>8</v>
      </c>
      <c r="Z1189" s="5123">
        <v>2</v>
      </c>
      <c r="AA1189" s="5123" t="s">
        <v>2032</v>
      </c>
      <c r="AB1189" s="5123" t="s">
        <v>2033</v>
      </c>
      <c r="AC1189" s="5123" t="s">
        <v>2137</v>
      </c>
      <c r="AD1189" s="5084" t="s">
        <v>2035</v>
      </c>
      <c r="AE1189" s="3086"/>
      <c r="AF1189" s="5123" t="s">
        <v>857</v>
      </c>
      <c r="AG1189" s="5123"/>
      <c r="AH1189" s="3256">
        <v>3980</v>
      </c>
      <c r="AI1189" s="1141" t="s">
        <v>2137</v>
      </c>
      <c r="AJ1189" s="1144" t="s">
        <v>854</v>
      </c>
      <c r="AK1189" s="3256" t="s">
        <v>2142</v>
      </c>
      <c r="AL1189" s="2807" t="s">
        <v>1218</v>
      </c>
      <c r="AM1189" s="2803" t="s">
        <v>1219</v>
      </c>
      <c r="AN1189" s="1751" t="s">
        <v>858</v>
      </c>
      <c r="AO1189" s="1751">
        <v>2</v>
      </c>
      <c r="AP1189" s="1751" t="s">
        <v>859</v>
      </c>
      <c r="AQ1189" s="1751">
        <v>2</v>
      </c>
      <c r="AR1189" s="1751"/>
      <c r="AS1189" s="1751"/>
      <c r="AT1189" s="1751"/>
      <c r="AU1189" s="1751"/>
      <c r="AV1189" s="860"/>
      <c r="AW1189" s="4559" t="s">
        <v>2466</v>
      </c>
      <c r="AX1189" s="4559" t="s">
        <v>2455</v>
      </c>
      <c r="AY1189" s="4559"/>
      <c r="AZ1189" s="1145"/>
      <c r="BA1189" s="1145"/>
      <c r="BB1189" s="1145"/>
      <c r="BC1189" s="1145"/>
      <c r="BD1189" s="1145"/>
      <c r="BE1189" s="1145"/>
      <c r="BF1189" s="1145"/>
      <c r="BG1189" s="1145"/>
      <c r="BH1189" s="1145"/>
      <c r="BI1189" s="1145"/>
      <c r="BJ1189" s="1145"/>
      <c r="BK1189" s="1145"/>
      <c r="BL1189" s="1145"/>
      <c r="BM1189" s="1145"/>
      <c r="BN1189" s="1145"/>
      <c r="BO1189" s="1145"/>
      <c r="BP1189" s="1145"/>
      <c r="BQ1189" s="1145"/>
      <c r="BR1189" s="1145"/>
      <c r="BS1189" s="1145"/>
      <c r="BT1189" s="1145"/>
      <c r="BU1189" s="1145"/>
      <c r="BV1189" s="1145"/>
      <c r="BW1189" s="1145"/>
      <c r="BX1189" s="1145"/>
      <c r="BY1189" s="1145"/>
      <c r="BZ1189" s="1145"/>
      <c r="CA1189" s="1145"/>
      <c r="CB1189" s="1145"/>
      <c r="CC1189" s="1145"/>
      <c r="CD1189" s="1145"/>
      <c r="CE1189" s="1145"/>
      <c r="CF1189" s="1145"/>
      <c r="CG1189" s="1145"/>
      <c r="CH1189" s="1145"/>
      <c r="CI1189" s="1145"/>
      <c r="CJ1189" s="1145"/>
      <c r="CK1189" s="1145"/>
      <c r="CL1189" s="1145"/>
      <c r="CM1189" s="1145"/>
      <c r="CN1189" s="1145"/>
    </row>
    <row r="1190" spans="1:93" s="1146" customFormat="1">
      <c r="A1190" s="5683"/>
      <c r="B1190" s="4560"/>
      <c r="C1190" s="5673"/>
      <c r="D1190" s="3807"/>
      <c r="E1190" s="5119"/>
      <c r="F1190" s="5119"/>
      <c r="G1190" s="3807"/>
      <c r="H1190" s="3807"/>
      <c r="I1190" s="3807"/>
      <c r="J1190" s="3807"/>
      <c r="K1190" s="3807"/>
      <c r="L1190" s="3807"/>
      <c r="M1190" s="3807"/>
      <c r="N1190" s="3807"/>
      <c r="O1190" s="3807"/>
      <c r="P1190" s="3807"/>
      <c r="Q1190" s="1131"/>
      <c r="R1190" s="1131"/>
      <c r="S1190" s="5119"/>
      <c r="T1190" s="5119"/>
      <c r="U1190" s="5119"/>
      <c r="V1190" s="5119"/>
      <c r="W1190" s="5119"/>
      <c r="X1190" s="5119"/>
      <c r="Y1190" s="5119"/>
      <c r="Z1190" s="5119"/>
      <c r="AA1190" s="5119"/>
      <c r="AB1190" s="5119"/>
      <c r="AC1190" s="5119"/>
      <c r="AD1190" s="5085"/>
      <c r="AE1190" s="3089"/>
      <c r="AF1190" s="5119"/>
      <c r="AG1190" s="5119"/>
      <c r="AH1190" s="3256">
        <v>3989</v>
      </c>
      <c r="AI1190" s="1141" t="s">
        <v>2137</v>
      </c>
      <c r="AJ1190" s="1144" t="s">
        <v>874</v>
      </c>
      <c r="AK1190" s="3256" t="s">
        <v>2142</v>
      </c>
      <c r="AL1190" s="2807" t="s">
        <v>168</v>
      </c>
      <c r="AM1190" s="2807" t="s">
        <v>341</v>
      </c>
      <c r="AN1190" s="1751" t="s">
        <v>858</v>
      </c>
      <c r="AO1190" s="1751">
        <v>2</v>
      </c>
      <c r="AP1190" s="1751" t="s">
        <v>859</v>
      </c>
      <c r="AQ1190" s="1751">
        <v>2</v>
      </c>
      <c r="AR1190" s="1751">
        <v>6</v>
      </c>
      <c r="AS1190" s="1751" t="s">
        <v>875</v>
      </c>
      <c r="AT1190" s="1751" t="s">
        <v>859</v>
      </c>
      <c r="AU1190" s="1751" t="s">
        <v>876</v>
      </c>
      <c r="AV1190" s="860" t="s">
        <v>877</v>
      </c>
      <c r="AW1190" s="4560"/>
      <c r="AX1190" s="4560"/>
      <c r="AY1190" s="4560"/>
      <c r="AZ1190" s="1145"/>
      <c r="BA1190" s="1145"/>
      <c r="BB1190" s="1145"/>
      <c r="BC1190" s="1145"/>
      <c r="BD1190" s="1145"/>
      <c r="BE1190" s="1145"/>
      <c r="BF1190" s="1145"/>
      <c r="BG1190" s="1145"/>
      <c r="BH1190" s="1145"/>
      <c r="BI1190" s="1145"/>
      <c r="BJ1190" s="1145"/>
      <c r="BK1190" s="1145"/>
      <c r="BL1190" s="1145"/>
      <c r="BM1190" s="1145"/>
      <c r="BN1190" s="1145"/>
      <c r="BO1190" s="1145"/>
      <c r="BP1190" s="1145"/>
      <c r="BQ1190" s="1145"/>
      <c r="BR1190" s="1145"/>
      <c r="BS1190" s="1145"/>
      <c r="BT1190" s="1145"/>
      <c r="BU1190" s="1145"/>
      <c r="BV1190" s="1145"/>
      <c r="BW1190" s="1145"/>
      <c r="BX1190" s="1145"/>
      <c r="BY1190" s="1145"/>
      <c r="BZ1190" s="1145"/>
      <c r="CA1190" s="1145"/>
      <c r="CB1190" s="1145"/>
      <c r="CC1190" s="1145"/>
      <c r="CD1190" s="1145"/>
      <c r="CE1190" s="1145"/>
      <c r="CF1190" s="1145"/>
      <c r="CG1190" s="1145"/>
      <c r="CH1190" s="1145"/>
      <c r="CI1190" s="1145"/>
      <c r="CJ1190" s="1145"/>
      <c r="CK1190" s="1145"/>
      <c r="CL1190" s="1145"/>
      <c r="CM1190" s="1145"/>
      <c r="CN1190" s="1145"/>
    </row>
    <row r="1191" spans="1:93" s="1146" customFormat="1">
      <c r="A1191" s="5684"/>
      <c r="B1191" s="4561"/>
      <c r="C1191" s="5674"/>
      <c r="D1191" s="3811"/>
      <c r="E1191" s="5120"/>
      <c r="F1191" s="5120"/>
      <c r="G1191" s="3811"/>
      <c r="H1191" s="3811"/>
      <c r="I1191" s="3811"/>
      <c r="J1191" s="3811"/>
      <c r="K1191" s="3811"/>
      <c r="L1191" s="3811"/>
      <c r="M1191" s="3811"/>
      <c r="N1191" s="3811"/>
      <c r="O1191" s="3811"/>
      <c r="P1191" s="3811"/>
      <c r="Q1191" s="1132"/>
      <c r="R1191" s="1132"/>
      <c r="S1191" s="5120"/>
      <c r="T1191" s="5120"/>
      <c r="U1191" s="5120"/>
      <c r="V1191" s="5120"/>
      <c r="W1191" s="5120"/>
      <c r="X1191" s="5120"/>
      <c r="Y1191" s="5120"/>
      <c r="Z1191" s="5120"/>
      <c r="AA1191" s="5120"/>
      <c r="AB1191" s="5120"/>
      <c r="AC1191" s="5120"/>
      <c r="AD1191" s="5086"/>
      <c r="AE1191" s="3087"/>
      <c r="AF1191" s="5120"/>
      <c r="AG1191" s="5120"/>
      <c r="AH1191" s="3256">
        <v>3993</v>
      </c>
      <c r="AI1191" s="1141" t="s">
        <v>2137</v>
      </c>
      <c r="AJ1191" s="1144" t="s">
        <v>868</v>
      </c>
      <c r="AK1191" s="3256" t="s">
        <v>2142</v>
      </c>
      <c r="AL1191" s="2807" t="s">
        <v>340</v>
      </c>
      <c r="AM1191" s="2807" t="s">
        <v>340</v>
      </c>
      <c r="AN1191" s="1751" t="s">
        <v>858</v>
      </c>
      <c r="AO1191" s="1751">
        <v>10</v>
      </c>
      <c r="AP1191" s="1751" t="s">
        <v>859</v>
      </c>
      <c r="AQ1191" s="1751">
        <v>8</v>
      </c>
      <c r="AR1191" s="1751"/>
      <c r="AS1191" s="1751"/>
      <c r="AT1191" s="1751"/>
      <c r="AU1191" s="1751"/>
      <c r="AV1191" s="860"/>
      <c r="AW1191" s="4561"/>
      <c r="AX1191" s="4561"/>
      <c r="AY1191" s="4561"/>
      <c r="AZ1191" s="1145"/>
      <c r="BA1191" s="1145"/>
      <c r="BB1191" s="1145"/>
      <c r="BC1191" s="1145"/>
      <c r="BD1191" s="1145"/>
      <c r="BE1191" s="1145"/>
      <c r="BF1191" s="1145"/>
      <c r="BG1191" s="1145"/>
      <c r="BH1191" s="1145"/>
      <c r="BI1191" s="1145"/>
      <c r="BJ1191" s="1145"/>
      <c r="BK1191" s="1145"/>
      <c r="BL1191" s="1145"/>
      <c r="BM1191" s="1145"/>
      <c r="BN1191" s="1145"/>
      <c r="BO1191" s="1145"/>
      <c r="BP1191" s="1145"/>
      <c r="BQ1191" s="1145"/>
      <c r="BR1191" s="1145"/>
      <c r="BS1191" s="1145"/>
      <c r="BT1191" s="1145"/>
      <c r="BU1191" s="1145"/>
      <c r="BV1191" s="1145"/>
      <c r="BW1191" s="1145"/>
      <c r="BX1191" s="1145"/>
      <c r="BY1191" s="1145"/>
      <c r="BZ1191" s="1145"/>
      <c r="CA1191" s="1145"/>
      <c r="CB1191" s="1145"/>
      <c r="CC1191" s="1145"/>
      <c r="CD1191" s="1145"/>
      <c r="CE1191" s="1145"/>
      <c r="CF1191" s="1145"/>
      <c r="CG1191" s="1145"/>
      <c r="CH1191" s="1145"/>
      <c r="CI1191" s="1145"/>
      <c r="CJ1191" s="1145"/>
      <c r="CK1191" s="1145"/>
      <c r="CL1191" s="1145"/>
      <c r="CM1191" s="1145"/>
      <c r="CN1191" s="1145"/>
    </row>
    <row r="1192" spans="1:93" ht="15.75" customHeight="1">
      <c r="A1192" s="5663" t="s">
        <v>4235</v>
      </c>
      <c r="B1192" s="4559" t="s">
        <v>2463</v>
      </c>
      <c r="C1192" s="5672" t="s">
        <v>5750</v>
      </c>
      <c r="D1192" s="4139" t="s">
        <v>5719</v>
      </c>
      <c r="E1192" s="4150" t="s">
        <v>2165</v>
      </c>
      <c r="F1192" s="4150" t="s">
        <v>5769</v>
      </c>
      <c r="G1192" s="3806" t="s">
        <v>2028</v>
      </c>
      <c r="H1192" s="3806" t="s">
        <v>2028</v>
      </c>
      <c r="I1192" s="3806" t="s">
        <v>2029</v>
      </c>
      <c r="J1192" s="3806" t="s">
        <v>2029</v>
      </c>
      <c r="K1192" s="3806">
        <v>9</v>
      </c>
      <c r="L1192" s="3806">
        <v>0</v>
      </c>
      <c r="M1192" s="3806">
        <v>31</v>
      </c>
      <c r="N1192" s="3806">
        <v>9</v>
      </c>
      <c r="O1192" s="3806">
        <v>0</v>
      </c>
      <c r="P1192" s="3806">
        <v>31</v>
      </c>
      <c r="Q1192" s="2737" t="s">
        <v>2140</v>
      </c>
      <c r="R1192" s="2737" t="s">
        <v>2272</v>
      </c>
      <c r="S1192" s="5123">
        <v>11418</v>
      </c>
      <c r="T1192" s="5123">
        <v>11418</v>
      </c>
      <c r="U1192" s="5123">
        <v>18830</v>
      </c>
      <c r="V1192" s="5123">
        <v>608</v>
      </c>
      <c r="W1192" s="5123">
        <v>608</v>
      </c>
      <c r="X1192" s="5123">
        <v>1558</v>
      </c>
      <c r="Y1192" s="5123">
        <v>8</v>
      </c>
      <c r="Z1192" s="5123">
        <v>2</v>
      </c>
      <c r="AA1192" s="5123" t="s">
        <v>2032</v>
      </c>
      <c r="AB1192" s="5123" t="s">
        <v>2033</v>
      </c>
      <c r="AC1192" s="5123" t="s">
        <v>2137</v>
      </c>
      <c r="AD1192" s="5084" t="s">
        <v>2035</v>
      </c>
      <c r="AE1192" s="3086"/>
      <c r="AF1192" s="5123" t="s">
        <v>857</v>
      </c>
      <c r="AG1192" s="5123"/>
      <c r="AH1192" s="3238">
        <v>3980</v>
      </c>
      <c r="AI1192" s="2739" t="s">
        <v>2137</v>
      </c>
      <c r="AJ1192" s="2757" t="s">
        <v>854</v>
      </c>
      <c r="AK1192" s="3256" t="s">
        <v>2142</v>
      </c>
      <c r="AL1192" s="2798" t="s">
        <v>1135</v>
      </c>
      <c r="AM1192" s="2805" t="s">
        <v>1134</v>
      </c>
      <c r="AN1192" s="2760" t="s">
        <v>858</v>
      </c>
      <c r="AO1192" s="2760">
        <v>2</v>
      </c>
      <c r="AP1192" s="2760" t="s">
        <v>859</v>
      </c>
      <c r="AQ1192" s="2760">
        <v>2</v>
      </c>
      <c r="AR1192" s="2760"/>
      <c r="AS1192" s="2760"/>
      <c r="AT1192" s="2760"/>
      <c r="AU1192" s="2760"/>
      <c r="AV1192" s="860"/>
      <c r="AW1192" s="4559" t="s">
        <v>2466</v>
      </c>
      <c r="AX1192" s="4559" t="s">
        <v>2455</v>
      </c>
      <c r="AY1192" s="5669"/>
      <c r="CO1192" s="237"/>
    </row>
    <row r="1193" spans="1:93" ht="15.75" customHeight="1">
      <c r="A1193" s="5664"/>
      <c r="B1193" s="4560"/>
      <c r="C1193" s="5673"/>
      <c r="D1193" s="4167"/>
      <c r="E1193" s="4216"/>
      <c r="F1193" s="4216"/>
      <c r="G1193" s="3807"/>
      <c r="H1193" s="3807"/>
      <c r="I1193" s="3807"/>
      <c r="J1193" s="3807"/>
      <c r="K1193" s="3807"/>
      <c r="L1193" s="3807"/>
      <c r="M1193" s="3807"/>
      <c r="N1193" s="3807"/>
      <c r="O1193" s="3807"/>
      <c r="P1193" s="3807"/>
      <c r="Q1193" s="2738"/>
      <c r="R1193" s="2738"/>
      <c r="S1193" s="5119"/>
      <c r="T1193" s="5119"/>
      <c r="U1193" s="5119"/>
      <c r="V1193" s="5119"/>
      <c r="W1193" s="5119"/>
      <c r="X1193" s="5119"/>
      <c r="Y1193" s="5119"/>
      <c r="Z1193" s="5119"/>
      <c r="AA1193" s="5119"/>
      <c r="AB1193" s="5119"/>
      <c r="AC1193" s="5119"/>
      <c r="AD1193" s="5085"/>
      <c r="AE1193" s="3089"/>
      <c r="AF1193" s="5119"/>
      <c r="AG1193" s="5119"/>
      <c r="AH1193" s="3256">
        <v>3989</v>
      </c>
      <c r="AI1193" s="2760" t="s">
        <v>2137</v>
      </c>
      <c r="AJ1193" s="2764" t="s">
        <v>874</v>
      </c>
      <c r="AK1193" s="3256" t="s">
        <v>2142</v>
      </c>
      <c r="AL1193" s="2798" t="s">
        <v>168</v>
      </c>
      <c r="AM1193" s="2807" t="s">
        <v>341</v>
      </c>
      <c r="AN1193" s="2760" t="s">
        <v>858</v>
      </c>
      <c r="AO1193" s="2760">
        <v>4</v>
      </c>
      <c r="AP1193" s="2760" t="s">
        <v>859</v>
      </c>
      <c r="AQ1193" s="2760">
        <v>4</v>
      </c>
      <c r="AR1193" s="2760">
        <v>6</v>
      </c>
      <c r="AS1193" s="2760" t="s">
        <v>875</v>
      </c>
      <c r="AT1193" s="2760" t="s">
        <v>859</v>
      </c>
      <c r="AU1193" s="2760" t="s">
        <v>876</v>
      </c>
      <c r="AV1193" s="860" t="s">
        <v>877</v>
      </c>
      <c r="AW1193" s="4560"/>
      <c r="AX1193" s="4560"/>
      <c r="AY1193" s="5670"/>
      <c r="CO1193" s="237"/>
    </row>
    <row r="1194" spans="1:93" ht="15.75" customHeight="1">
      <c r="A1194" s="5665"/>
      <c r="B1194" s="4561"/>
      <c r="C1194" s="5674"/>
      <c r="D1194" s="4079"/>
      <c r="E1194" s="4151"/>
      <c r="F1194" s="4151"/>
      <c r="G1194" s="3811"/>
      <c r="H1194" s="3811"/>
      <c r="I1194" s="3811"/>
      <c r="J1194" s="3811"/>
      <c r="K1194" s="3811"/>
      <c r="L1194" s="3811"/>
      <c r="M1194" s="3811"/>
      <c r="N1194" s="3811"/>
      <c r="O1194" s="3811"/>
      <c r="P1194" s="3811"/>
      <c r="Q1194" s="2739"/>
      <c r="R1194" s="2739"/>
      <c r="S1194" s="5120"/>
      <c r="T1194" s="5120"/>
      <c r="U1194" s="5120"/>
      <c r="V1194" s="5120"/>
      <c r="W1194" s="5120"/>
      <c r="X1194" s="5120"/>
      <c r="Y1194" s="5120"/>
      <c r="Z1194" s="5120"/>
      <c r="AA1194" s="5120"/>
      <c r="AB1194" s="5120"/>
      <c r="AC1194" s="5120"/>
      <c r="AD1194" s="5086"/>
      <c r="AE1194" s="3087"/>
      <c r="AF1194" s="5120"/>
      <c r="AG1194" s="5120"/>
      <c r="AH1194" s="3256">
        <v>3993</v>
      </c>
      <c r="AI1194" s="2760" t="s">
        <v>2137</v>
      </c>
      <c r="AJ1194" s="2764" t="s">
        <v>868</v>
      </c>
      <c r="AK1194" s="3256" t="s">
        <v>2142</v>
      </c>
      <c r="AL1194" s="2807" t="s">
        <v>340</v>
      </c>
      <c r="AM1194" s="2807" t="s">
        <v>340</v>
      </c>
      <c r="AN1194" s="2760" t="s">
        <v>858</v>
      </c>
      <c r="AO1194" s="2760">
        <v>10</v>
      </c>
      <c r="AP1194" s="2760" t="s">
        <v>859</v>
      </c>
      <c r="AQ1194" s="2760">
        <v>8</v>
      </c>
      <c r="AR1194" s="2760"/>
      <c r="AS1194" s="2760"/>
      <c r="AT1194" s="2760"/>
      <c r="AU1194" s="2760"/>
      <c r="AV1194" s="860"/>
      <c r="AW1194" s="4561"/>
      <c r="AX1194" s="4561"/>
      <c r="AY1194" s="5671"/>
      <c r="CO1194" s="237"/>
    </row>
    <row r="1195" spans="1:93" s="1146" customFormat="1">
      <c r="A1195" s="5693" t="s">
        <v>4236</v>
      </c>
      <c r="B1195" s="4559" t="s">
        <v>2463</v>
      </c>
      <c r="C1195" s="5672" t="s">
        <v>3784</v>
      </c>
      <c r="D1195" s="4139" t="s">
        <v>5505</v>
      </c>
      <c r="E1195" s="5123" t="s">
        <v>2165</v>
      </c>
      <c r="F1195" s="4150" t="s">
        <v>5546</v>
      </c>
      <c r="G1195" s="3806" t="s">
        <v>2028</v>
      </c>
      <c r="H1195" s="3806" t="s">
        <v>2028</v>
      </c>
      <c r="I1195" s="3806" t="s">
        <v>2029</v>
      </c>
      <c r="J1195" s="3806" t="s">
        <v>2029</v>
      </c>
      <c r="K1195" s="3806">
        <v>9</v>
      </c>
      <c r="L1195" s="3806">
        <v>0</v>
      </c>
      <c r="M1195" s="3806">
        <v>31</v>
      </c>
      <c r="N1195" s="3806">
        <v>9</v>
      </c>
      <c r="O1195" s="3806">
        <v>0</v>
      </c>
      <c r="P1195" s="3806">
        <v>31</v>
      </c>
      <c r="Q1195" s="1656" t="s">
        <v>2140</v>
      </c>
      <c r="R1195" s="1656" t="s">
        <v>2272</v>
      </c>
      <c r="S1195" s="5123">
        <v>8385</v>
      </c>
      <c r="T1195" s="5123">
        <v>8385</v>
      </c>
      <c r="U1195" s="5123">
        <v>9504</v>
      </c>
      <c r="V1195" s="5123">
        <v>480</v>
      </c>
      <c r="W1195" s="5123">
        <v>480</v>
      </c>
      <c r="X1195" s="5123">
        <v>832</v>
      </c>
      <c r="Y1195" s="5123">
        <v>8</v>
      </c>
      <c r="Z1195" s="5123">
        <v>2</v>
      </c>
      <c r="AA1195" s="5123" t="s">
        <v>2159</v>
      </c>
      <c r="AB1195" s="5123" t="s">
        <v>2033</v>
      </c>
      <c r="AC1195" s="5123" t="s">
        <v>2137</v>
      </c>
      <c r="AD1195" s="5084" t="s">
        <v>2035</v>
      </c>
      <c r="AE1195" s="3086"/>
      <c r="AF1195" s="5123" t="s">
        <v>857</v>
      </c>
      <c r="AG1195" s="5123"/>
      <c r="AH1195" s="3238">
        <v>3980</v>
      </c>
      <c r="AI1195" s="1658" t="s">
        <v>2137</v>
      </c>
      <c r="AJ1195" s="1753" t="s">
        <v>854</v>
      </c>
      <c r="AK1195" s="3256" t="s">
        <v>2142</v>
      </c>
      <c r="AL1195" s="2800" t="s">
        <v>164</v>
      </c>
      <c r="AM1195" s="2803" t="s">
        <v>856</v>
      </c>
      <c r="AN1195" s="1751" t="s">
        <v>858</v>
      </c>
      <c r="AO1195" s="1751">
        <v>2</v>
      </c>
      <c r="AP1195" s="1751" t="s">
        <v>859</v>
      </c>
      <c r="AQ1195" s="1751">
        <v>2</v>
      </c>
      <c r="AR1195" s="1751"/>
      <c r="AS1195" s="1751"/>
      <c r="AT1195" s="1751"/>
      <c r="AU1195" s="1751"/>
      <c r="AV1195" s="860"/>
      <c r="AW1195" s="4559" t="s">
        <v>2466</v>
      </c>
      <c r="AX1195" s="4559" t="s">
        <v>2455</v>
      </c>
      <c r="AY1195" s="5669"/>
      <c r="AZ1195" s="1145"/>
      <c r="BA1195" s="1145"/>
      <c r="BB1195" s="1145"/>
      <c r="BC1195" s="1145"/>
      <c r="BD1195" s="1145"/>
      <c r="BE1195" s="1145"/>
      <c r="BF1195" s="1145"/>
      <c r="BG1195" s="1145"/>
      <c r="BH1195" s="1145"/>
      <c r="BI1195" s="1145"/>
      <c r="BJ1195" s="1145"/>
      <c r="BK1195" s="1145"/>
      <c r="BL1195" s="1145"/>
      <c r="BM1195" s="1145"/>
      <c r="BN1195" s="1145"/>
      <c r="BO1195" s="1145"/>
      <c r="BP1195" s="1145"/>
      <c r="BQ1195" s="1145"/>
      <c r="BR1195" s="1145"/>
      <c r="BS1195" s="1145"/>
      <c r="BT1195" s="1145"/>
      <c r="BU1195" s="1145"/>
      <c r="BV1195" s="1145"/>
      <c r="BW1195" s="1145"/>
      <c r="BX1195" s="1145"/>
      <c r="BY1195" s="1145"/>
      <c r="BZ1195" s="1145"/>
      <c r="CA1195" s="1145"/>
      <c r="CB1195" s="1145"/>
      <c r="CC1195" s="1145"/>
      <c r="CD1195" s="1145"/>
      <c r="CE1195" s="1145"/>
      <c r="CF1195" s="1145"/>
      <c r="CG1195" s="1145"/>
      <c r="CH1195" s="1145"/>
      <c r="CI1195" s="1145"/>
      <c r="CJ1195" s="1145"/>
      <c r="CK1195" s="1145"/>
      <c r="CL1195" s="1145"/>
      <c r="CM1195" s="1145"/>
      <c r="CN1195" s="1145"/>
    </row>
    <row r="1196" spans="1:93" s="1146" customFormat="1">
      <c r="A1196" s="5683"/>
      <c r="B1196" s="4560"/>
      <c r="C1196" s="5673"/>
      <c r="D1196" s="4167"/>
      <c r="E1196" s="5119"/>
      <c r="F1196" s="4216"/>
      <c r="G1196" s="3807"/>
      <c r="H1196" s="3807"/>
      <c r="I1196" s="3807"/>
      <c r="J1196" s="3807"/>
      <c r="K1196" s="3807"/>
      <c r="L1196" s="3807"/>
      <c r="M1196" s="3807"/>
      <c r="N1196" s="3807"/>
      <c r="O1196" s="3807"/>
      <c r="P1196" s="3807"/>
      <c r="Q1196" s="1657"/>
      <c r="R1196" s="1657"/>
      <c r="S1196" s="5119"/>
      <c r="T1196" s="5119"/>
      <c r="U1196" s="5119"/>
      <c r="V1196" s="5119"/>
      <c r="W1196" s="5119"/>
      <c r="X1196" s="5119"/>
      <c r="Y1196" s="5119"/>
      <c r="Z1196" s="5119"/>
      <c r="AA1196" s="5119"/>
      <c r="AB1196" s="5119"/>
      <c r="AC1196" s="5119"/>
      <c r="AD1196" s="5085"/>
      <c r="AE1196" s="3089"/>
      <c r="AF1196" s="5119"/>
      <c r="AG1196" s="5119"/>
      <c r="AH1196" s="3256">
        <v>3989</v>
      </c>
      <c r="AI1196" s="1751" t="s">
        <v>2137</v>
      </c>
      <c r="AJ1196" s="1774" t="s">
        <v>874</v>
      </c>
      <c r="AK1196" s="3256" t="s">
        <v>2142</v>
      </c>
      <c r="AL1196" s="2800" t="s">
        <v>1158</v>
      </c>
      <c r="AM1196" s="2807" t="s">
        <v>341</v>
      </c>
      <c r="AN1196" s="1751" t="s">
        <v>858</v>
      </c>
      <c r="AO1196" s="1751">
        <v>4</v>
      </c>
      <c r="AP1196" s="1751" t="s">
        <v>859</v>
      </c>
      <c r="AQ1196" s="1751">
        <v>4</v>
      </c>
      <c r="AR1196" s="1751">
        <v>6</v>
      </c>
      <c r="AS1196" s="1751" t="s">
        <v>875</v>
      </c>
      <c r="AT1196" s="1751" t="s">
        <v>859</v>
      </c>
      <c r="AU1196" s="1751" t="s">
        <v>876</v>
      </c>
      <c r="AV1196" s="860" t="s">
        <v>877</v>
      </c>
      <c r="AW1196" s="4560"/>
      <c r="AX1196" s="4560"/>
      <c r="AY1196" s="5670"/>
      <c r="AZ1196" s="1145"/>
      <c r="BA1196" s="1145"/>
      <c r="BB1196" s="1145"/>
      <c r="BC1196" s="1145"/>
      <c r="BD1196" s="1145"/>
      <c r="BE1196" s="1145"/>
      <c r="BF1196" s="1145"/>
      <c r="BG1196" s="1145"/>
      <c r="BH1196" s="1145"/>
      <c r="BI1196" s="1145"/>
      <c r="BJ1196" s="1145"/>
      <c r="BK1196" s="1145"/>
      <c r="BL1196" s="1145"/>
      <c r="BM1196" s="1145"/>
      <c r="BN1196" s="1145"/>
      <c r="BO1196" s="1145"/>
      <c r="BP1196" s="1145"/>
      <c r="BQ1196" s="1145"/>
      <c r="BR1196" s="1145"/>
      <c r="BS1196" s="1145"/>
      <c r="BT1196" s="1145"/>
      <c r="BU1196" s="1145"/>
      <c r="BV1196" s="1145"/>
      <c r="BW1196" s="1145"/>
      <c r="BX1196" s="1145"/>
      <c r="BY1196" s="1145"/>
      <c r="BZ1196" s="1145"/>
      <c r="CA1196" s="1145"/>
      <c r="CB1196" s="1145"/>
      <c r="CC1196" s="1145"/>
      <c r="CD1196" s="1145"/>
      <c r="CE1196" s="1145"/>
      <c r="CF1196" s="1145"/>
      <c r="CG1196" s="1145"/>
      <c r="CH1196" s="1145"/>
      <c r="CI1196" s="1145"/>
      <c r="CJ1196" s="1145"/>
      <c r="CK1196" s="1145"/>
      <c r="CL1196" s="1145"/>
      <c r="CM1196" s="1145"/>
      <c r="CN1196" s="1145"/>
    </row>
    <row r="1197" spans="1:93" s="1146" customFormat="1">
      <c r="A1197" s="5683"/>
      <c r="B1197" s="4561"/>
      <c r="C1197" s="5674"/>
      <c r="D1197" s="4079"/>
      <c r="E1197" s="5120"/>
      <c r="F1197" s="4151"/>
      <c r="G1197" s="3811"/>
      <c r="H1197" s="3811"/>
      <c r="I1197" s="3811"/>
      <c r="J1197" s="3811"/>
      <c r="K1197" s="3811"/>
      <c r="L1197" s="3811"/>
      <c r="M1197" s="3811"/>
      <c r="N1197" s="3811"/>
      <c r="O1197" s="3811"/>
      <c r="P1197" s="3811"/>
      <c r="Q1197" s="1658"/>
      <c r="R1197" s="1658"/>
      <c r="S1197" s="5120"/>
      <c r="T1197" s="5120"/>
      <c r="U1197" s="5120"/>
      <c r="V1197" s="5120"/>
      <c r="W1197" s="5120"/>
      <c r="X1197" s="5120"/>
      <c r="Y1197" s="5120"/>
      <c r="Z1197" s="5120"/>
      <c r="AA1197" s="5120"/>
      <c r="AB1197" s="5120"/>
      <c r="AC1197" s="5120"/>
      <c r="AD1197" s="5086"/>
      <c r="AE1197" s="3087"/>
      <c r="AF1197" s="5120"/>
      <c r="AG1197" s="5120"/>
      <c r="AH1197" s="3256">
        <v>3993</v>
      </c>
      <c r="AI1197" s="1751" t="s">
        <v>2137</v>
      </c>
      <c r="AJ1197" s="1774" t="s">
        <v>868</v>
      </c>
      <c r="AK1197" s="3256" t="s">
        <v>2142</v>
      </c>
      <c r="AL1197" s="2807" t="s">
        <v>869</v>
      </c>
      <c r="AM1197" s="2807" t="s">
        <v>869</v>
      </c>
      <c r="AN1197" s="1751" t="s">
        <v>858</v>
      </c>
      <c r="AO1197" s="1751">
        <v>4</v>
      </c>
      <c r="AP1197" s="1751" t="s">
        <v>859</v>
      </c>
      <c r="AQ1197" s="1751">
        <v>4</v>
      </c>
      <c r="AR1197" s="1751"/>
      <c r="AS1197" s="1751"/>
      <c r="AT1197" s="1751"/>
      <c r="AU1197" s="1751"/>
      <c r="AV1197" s="860"/>
      <c r="AW1197" s="4561"/>
      <c r="AX1197" s="4561"/>
      <c r="AY1197" s="5671"/>
      <c r="AZ1197" s="1145"/>
      <c r="BA1197" s="1145"/>
      <c r="BB1197" s="1145"/>
      <c r="BC1197" s="1145"/>
      <c r="BD1197" s="1145"/>
      <c r="BE1197" s="1145"/>
      <c r="BF1197" s="1145"/>
      <c r="BG1197" s="1145"/>
      <c r="BH1197" s="1145"/>
      <c r="BI1197" s="1145"/>
      <c r="BJ1197" s="1145"/>
      <c r="BK1197" s="1145"/>
      <c r="BL1197" s="1145"/>
      <c r="BM1197" s="1145"/>
      <c r="BN1197" s="1145"/>
      <c r="BO1197" s="1145"/>
      <c r="BP1197" s="1145"/>
      <c r="BQ1197" s="1145"/>
      <c r="BR1197" s="1145"/>
      <c r="BS1197" s="1145"/>
      <c r="BT1197" s="1145"/>
      <c r="BU1197" s="1145"/>
      <c r="BV1197" s="1145"/>
      <c r="BW1197" s="1145"/>
      <c r="BX1197" s="1145"/>
      <c r="BY1197" s="1145"/>
      <c r="BZ1197" s="1145"/>
      <c r="CA1197" s="1145"/>
      <c r="CB1197" s="1145"/>
      <c r="CC1197" s="1145"/>
      <c r="CD1197" s="1145"/>
      <c r="CE1197" s="1145"/>
      <c r="CF1197" s="1145"/>
      <c r="CG1197" s="1145"/>
      <c r="CH1197" s="1145"/>
      <c r="CI1197" s="1145"/>
      <c r="CJ1197" s="1145"/>
      <c r="CK1197" s="1145"/>
      <c r="CL1197" s="1145"/>
      <c r="CM1197" s="1145"/>
      <c r="CN1197" s="1145"/>
    </row>
    <row r="1198" spans="1:93" s="1146" customFormat="1">
      <c r="A1198" s="5683"/>
      <c r="B1198" s="4559" t="s">
        <v>2463</v>
      </c>
      <c r="C1198" s="5672" t="s">
        <v>3771</v>
      </c>
      <c r="D1198" s="3806" t="s">
        <v>3158</v>
      </c>
      <c r="E1198" s="5123" t="s">
        <v>2165</v>
      </c>
      <c r="F1198" s="5123" t="s">
        <v>3108</v>
      </c>
      <c r="G1198" s="3806" t="s">
        <v>2028</v>
      </c>
      <c r="H1198" s="3806" t="s">
        <v>2028</v>
      </c>
      <c r="I1198" s="3806" t="s">
        <v>2029</v>
      </c>
      <c r="J1198" s="3806" t="s">
        <v>2029</v>
      </c>
      <c r="K1198" s="3806">
        <v>9</v>
      </c>
      <c r="L1198" s="3806">
        <v>0</v>
      </c>
      <c r="M1198" s="3806">
        <v>31</v>
      </c>
      <c r="N1198" s="3806">
        <v>9</v>
      </c>
      <c r="O1198" s="3806">
        <v>0</v>
      </c>
      <c r="P1198" s="3806">
        <v>31</v>
      </c>
      <c r="Q1198" s="2590" t="s">
        <v>2140</v>
      </c>
      <c r="R1198" s="2590" t="s">
        <v>2272</v>
      </c>
      <c r="S1198" s="5123">
        <v>8640</v>
      </c>
      <c r="T1198" s="5123">
        <v>8640</v>
      </c>
      <c r="U1198" s="5123">
        <v>10688</v>
      </c>
      <c r="V1198" s="5123">
        <v>480</v>
      </c>
      <c r="W1198" s="5123">
        <v>480</v>
      </c>
      <c r="X1198" s="5123">
        <v>832</v>
      </c>
      <c r="Y1198" s="5123">
        <v>8</v>
      </c>
      <c r="Z1198" s="5123">
        <v>2</v>
      </c>
      <c r="AA1198" s="5123" t="s">
        <v>2032</v>
      </c>
      <c r="AB1198" s="5123" t="s">
        <v>2033</v>
      </c>
      <c r="AC1198" s="5123" t="s">
        <v>2137</v>
      </c>
      <c r="AD1198" s="5084" t="s">
        <v>2035</v>
      </c>
      <c r="AE1198" s="3086"/>
      <c r="AF1198" s="5123" t="s">
        <v>857</v>
      </c>
      <c r="AG1198" s="5123"/>
      <c r="AH1198" s="3238">
        <v>3980</v>
      </c>
      <c r="AI1198" s="2592" t="s">
        <v>2137</v>
      </c>
      <c r="AJ1198" s="2597" t="s">
        <v>854</v>
      </c>
      <c r="AK1198" s="3256" t="s">
        <v>2142</v>
      </c>
      <c r="AL1198" s="2807" t="s">
        <v>165</v>
      </c>
      <c r="AM1198" s="2803" t="s">
        <v>856</v>
      </c>
      <c r="AN1198" s="2595" t="s">
        <v>858</v>
      </c>
      <c r="AO1198" s="2595">
        <v>2</v>
      </c>
      <c r="AP1198" s="2595" t="s">
        <v>859</v>
      </c>
      <c r="AQ1198" s="2595">
        <v>2</v>
      </c>
      <c r="AR1198" s="2595"/>
      <c r="AS1198" s="2595"/>
      <c r="AT1198" s="2595"/>
      <c r="AU1198" s="2595"/>
      <c r="AV1198" s="860"/>
      <c r="AW1198" s="4559" t="s">
        <v>2466</v>
      </c>
      <c r="AX1198" s="4559" t="s">
        <v>2455</v>
      </c>
      <c r="AY1198" s="5669"/>
      <c r="AZ1198" s="1145"/>
      <c r="BA1198" s="1145"/>
      <c r="BB1198" s="1145"/>
      <c r="BC1198" s="1145"/>
      <c r="BD1198" s="1145"/>
      <c r="BE1198" s="1145"/>
      <c r="BF1198" s="1145"/>
      <c r="BG1198" s="1145"/>
      <c r="BH1198" s="1145"/>
      <c r="BI1198" s="1145"/>
      <c r="BJ1198" s="1145"/>
      <c r="BK1198" s="1145"/>
      <c r="BL1198" s="1145"/>
      <c r="BM1198" s="1145"/>
      <c r="BN1198" s="1145"/>
      <c r="BO1198" s="1145"/>
      <c r="BP1198" s="1145"/>
      <c r="BQ1198" s="1145"/>
      <c r="BR1198" s="1145"/>
      <c r="BS1198" s="1145"/>
      <c r="BT1198" s="1145"/>
      <c r="BU1198" s="1145"/>
      <c r="BV1198" s="1145"/>
      <c r="BW1198" s="1145"/>
      <c r="BX1198" s="1145"/>
      <c r="BY1198" s="1145"/>
      <c r="BZ1198" s="1145"/>
      <c r="CA1198" s="1145"/>
      <c r="CB1198" s="1145"/>
      <c r="CC1198" s="1145"/>
      <c r="CD1198" s="1145"/>
      <c r="CE1198" s="1145"/>
      <c r="CF1198" s="1145"/>
      <c r="CG1198" s="1145"/>
      <c r="CH1198" s="1145"/>
      <c r="CI1198" s="1145"/>
      <c r="CJ1198" s="1145"/>
      <c r="CK1198" s="1145"/>
      <c r="CL1198" s="1145"/>
      <c r="CM1198" s="1145"/>
      <c r="CN1198" s="1145"/>
    </row>
    <row r="1199" spans="1:93" s="1146" customFormat="1">
      <c r="A1199" s="5683"/>
      <c r="B1199" s="4560"/>
      <c r="C1199" s="5673"/>
      <c r="D1199" s="3807"/>
      <c r="E1199" s="5119"/>
      <c r="F1199" s="5119"/>
      <c r="G1199" s="3807"/>
      <c r="H1199" s="3807"/>
      <c r="I1199" s="3807"/>
      <c r="J1199" s="3807"/>
      <c r="K1199" s="3807"/>
      <c r="L1199" s="3807"/>
      <c r="M1199" s="3807"/>
      <c r="N1199" s="3807"/>
      <c r="O1199" s="3807"/>
      <c r="P1199" s="3807"/>
      <c r="Q1199" s="2591"/>
      <c r="R1199" s="2591"/>
      <c r="S1199" s="5119"/>
      <c r="T1199" s="5119"/>
      <c r="U1199" s="5119"/>
      <c r="V1199" s="5119"/>
      <c r="W1199" s="5119"/>
      <c r="X1199" s="5119"/>
      <c r="Y1199" s="5119"/>
      <c r="Z1199" s="5119"/>
      <c r="AA1199" s="5119"/>
      <c r="AB1199" s="5119"/>
      <c r="AC1199" s="5119"/>
      <c r="AD1199" s="5085"/>
      <c r="AE1199" s="3089"/>
      <c r="AF1199" s="5119"/>
      <c r="AG1199" s="5119"/>
      <c r="AH1199" s="3256">
        <v>3989</v>
      </c>
      <c r="AI1199" s="2595" t="s">
        <v>2137</v>
      </c>
      <c r="AJ1199" s="2599" t="s">
        <v>874</v>
      </c>
      <c r="AK1199" s="3256" t="s">
        <v>2142</v>
      </c>
      <c r="AL1199" s="2800" t="s">
        <v>1158</v>
      </c>
      <c r="AM1199" s="2807" t="s">
        <v>341</v>
      </c>
      <c r="AN1199" s="2595" t="s">
        <v>858</v>
      </c>
      <c r="AO1199" s="2595">
        <v>4</v>
      </c>
      <c r="AP1199" s="2595" t="s">
        <v>859</v>
      </c>
      <c r="AQ1199" s="2595">
        <v>4</v>
      </c>
      <c r="AR1199" s="2595">
        <v>6</v>
      </c>
      <c r="AS1199" s="2595" t="s">
        <v>875</v>
      </c>
      <c r="AT1199" s="2595" t="s">
        <v>859</v>
      </c>
      <c r="AU1199" s="2595" t="s">
        <v>876</v>
      </c>
      <c r="AV1199" s="860" t="s">
        <v>877</v>
      </c>
      <c r="AW1199" s="4560"/>
      <c r="AX1199" s="4560"/>
      <c r="AY1199" s="5670"/>
      <c r="AZ1199" s="1145"/>
      <c r="BA1199" s="1145"/>
      <c r="BB1199" s="1145"/>
      <c r="BC1199" s="1145"/>
      <c r="BD1199" s="1145"/>
      <c r="BE1199" s="1145"/>
      <c r="BF1199" s="1145"/>
      <c r="BG1199" s="1145"/>
      <c r="BH1199" s="1145"/>
      <c r="BI1199" s="1145"/>
      <c r="BJ1199" s="1145"/>
      <c r="BK1199" s="1145"/>
      <c r="BL1199" s="1145"/>
      <c r="BM1199" s="1145"/>
      <c r="BN1199" s="1145"/>
      <c r="BO1199" s="1145"/>
      <c r="BP1199" s="1145"/>
      <c r="BQ1199" s="1145"/>
      <c r="BR1199" s="1145"/>
      <c r="BS1199" s="1145"/>
      <c r="BT1199" s="1145"/>
      <c r="BU1199" s="1145"/>
      <c r="BV1199" s="1145"/>
      <c r="BW1199" s="1145"/>
      <c r="BX1199" s="1145"/>
      <c r="BY1199" s="1145"/>
      <c r="BZ1199" s="1145"/>
      <c r="CA1199" s="1145"/>
      <c r="CB1199" s="1145"/>
      <c r="CC1199" s="1145"/>
      <c r="CD1199" s="1145"/>
      <c r="CE1199" s="1145"/>
      <c r="CF1199" s="1145"/>
      <c r="CG1199" s="1145"/>
      <c r="CH1199" s="1145"/>
      <c r="CI1199" s="1145"/>
      <c r="CJ1199" s="1145"/>
      <c r="CK1199" s="1145"/>
      <c r="CL1199" s="1145"/>
      <c r="CM1199" s="1145"/>
      <c r="CN1199" s="1145"/>
    </row>
    <row r="1200" spans="1:93" s="1146" customFormat="1">
      <c r="A1200" s="5683"/>
      <c r="B1200" s="4561"/>
      <c r="C1200" s="5674"/>
      <c r="D1200" s="3811"/>
      <c r="E1200" s="5120"/>
      <c r="F1200" s="5120"/>
      <c r="G1200" s="3811"/>
      <c r="H1200" s="3811"/>
      <c r="I1200" s="3811"/>
      <c r="J1200" s="3811"/>
      <c r="K1200" s="3811"/>
      <c r="L1200" s="3811"/>
      <c r="M1200" s="3811"/>
      <c r="N1200" s="3811"/>
      <c r="O1200" s="3811"/>
      <c r="P1200" s="3811"/>
      <c r="Q1200" s="2592"/>
      <c r="R1200" s="2592"/>
      <c r="S1200" s="5120"/>
      <c r="T1200" s="5120"/>
      <c r="U1200" s="5120"/>
      <c r="V1200" s="5120"/>
      <c r="W1200" s="5120"/>
      <c r="X1200" s="5120"/>
      <c r="Y1200" s="5120"/>
      <c r="Z1200" s="5120"/>
      <c r="AA1200" s="5120"/>
      <c r="AB1200" s="5120"/>
      <c r="AC1200" s="5120"/>
      <c r="AD1200" s="5086"/>
      <c r="AE1200" s="3087"/>
      <c r="AF1200" s="5120"/>
      <c r="AG1200" s="5120"/>
      <c r="AH1200" s="3256">
        <v>3993</v>
      </c>
      <c r="AI1200" s="2595" t="s">
        <v>2137</v>
      </c>
      <c r="AJ1200" s="2599" t="s">
        <v>868</v>
      </c>
      <c r="AK1200" s="3256" t="s">
        <v>2142</v>
      </c>
      <c r="AL1200" s="2807" t="s">
        <v>869</v>
      </c>
      <c r="AM1200" s="2807" t="s">
        <v>869</v>
      </c>
      <c r="AN1200" s="2595" t="s">
        <v>858</v>
      </c>
      <c r="AO1200" s="2595">
        <v>4</v>
      </c>
      <c r="AP1200" s="2595" t="s">
        <v>859</v>
      </c>
      <c r="AQ1200" s="2595">
        <v>4</v>
      </c>
      <c r="AR1200" s="2595"/>
      <c r="AS1200" s="2595"/>
      <c r="AT1200" s="2595"/>
      <c r="AU1200" s="2595"/>
      <c r="AV1200" s="860"/>
      <c r="AW1200" s="4561"/>
      <c r="AX1200" s="4561"/>
      <c r="AY1200" s="5671"/>
      <c r="AZ1200" s="1145"/>
      <c r="BA1200" s="1145"/>
      <c r="BB1200" s="1145"/>
      <c r="BC1200" s="1145"/>
      <c r="BD1200" s="1145"/>
      <c r="BE1200" s="1145"/>
      <c r="BF1200" s="1145"/>
      <c r="BG1200" s="1145"/>
      <c r="BH1200" s="1145"/>
      <c r="BI1200" s="1145"/>
      <c r="BJ1200" s="1145"/>
      <c r="BK1200" s="1145"/>
      <c r="BL1200" s="1145"/>
      <c r="BM1200" s="1145"/>
      <c r="BN1200" s="1145"/>
      <c r="BO1200" s="1145"/>
      <c r="BP1200" s="1145"/>
      <c r="BQ1200" s="1145"/>
      <c r="BR1200" s="1145"/>
      <c r="BS1200" s="1145"/>
      <c r="BT1200" s="1145"/>
      <c r="BU1200" s="1145"/>
      <c r="BV1200" s="1145"/>
      <c r="BW1200" s="1145"/>
      <c r="BX1200" s="1145"/>
      <c r="BY1200" s="1145"/>
      <c r="BZ1200" s="1145"/>
      <c r="CA1200" s="1145"/>
      <c r="CB1200" s="1145"/>
      <c r="CC1200" s="1145"/>
      <c r="CD1200" s="1145"/>
      <c r="CE1200" s="1145"/>
      <c r="CF1200" s="1145"/>
      <c r="CG1200" s="1145"/>
      <c r="CH1200" s="1145"/>
      <c r="CI1200" s="1145"/>
      <c r="CJ1200" s="1145"/>
      <c r="CK1200" s="1145"/>
      <c r="CL1200" s="1145"/>
      <c r="CM1200" s="1145"/>
      <c r="CN1200" s="1145"/>
    </row>
    <row r="1201" spans="1:93" s="1146" customFormat="1">
      <c r="A1201" s="5683"/>
      <c r="B1201" s="4559" t="s">
        <v>2463</v>
      </c>
      <c r="C1201" s="5672" t="s">
        <v>5471</v>
      </c>
      <c r="D1201" s="4139" t="s">
        <v>5506</v>
      </c>
      <c r="E1201" s="5123" t="s">
        <v>2165</v>
      </c>
      <c r="F1201" s="4150" t="s">
        <v>5547</v>
      </c>
      <c r="G1201" s="3806" t="s">
        <v>2028</v>
      </c>
      <c r="H1201" s="3806" t="s">
        <v>2028</v>
      </c>
      <c r="I1201" s="3806" t="s">
        <v>2029</v>
      </c>
      <c r="J1201" s="3806" t="s">
        <v>2029</v>
      </c>
      <c r="K1201" s="3806">
        <v>9</v>
      </c>
      <c r="L1201" s="3806">
        <v>0</v>
      </c>
      <c r="M1201" s="3806">
        <v>31</v>
      </c>
      <c r="N1201" s="3806">
        <v>9</v>
      </c>
      <c r="O1201" s="3806">
        <v>0</v>
      </c>
      <c r="P1201" s="3806">
        <v>31</v>
      </c>
      <c r="Q1201" s="2590" t="s">
        <v>2140</v>
      </c>
      <c r="R1201" s="2590" t="s">
        <v>2272</v>
      </c>
      <c r="S1201" s="5123">
        <v>8641</v>
      </c>
      <c r="T1201" s="5123">
        <v>8641</v>
      </c>
      <c r="U1201" s="5123">
        <v>11904</v>
      </c>
      <c r="V1201" s="5123">
        <v>512</v>
      </c>
      <c r="W1201" s="5123">
        <v>512</v>
      </c>
      <c r="X1201" s="5123">
        <v>832</v>
      </c>
      <c r="Y1201" s="5123">
        <v>8</v>
      </c>
      <c r="Z1201" s="5123">
        <v>2</v>
      </c>
      <c r="AA1201" s="5123" t="s">
        <v>2032</v>
      </c>
      <c r="AB1201" s="5123" t="s">
        <v>2033</v>
      </c>
      <c r="AC1201" s="5123" t="s">
        <v>2137</v>
      </c>
      <c r="AD1201" s="5084" t="s">
        <v>2035</v>
      </c>
      <c r="AE1201" s="3086"/>
      <c r="AF1201" s="5123" t="s">
        <v>857</v>
      </c>
      <c r="AG1201" s="5123"/>
      <c r="AH1201" s="3238">
        <v>3980</v>
      </c>
      <c r="AI1201" s="2592" t="s">
        <v>2137</v>
      </c>
      <c r="AJ1201" s="2597" t="s">
        <v>854</v>
      </c>
      <c r="AK1201" s="3256" t="s">
        <v>2142</v>
      </c>
      <c r="AL1201" s="122" t="s">
        <v>166</v>
      </c>
      <c r="AM1201" s="2803" t="s">
        <v>856</v>
      </c>
      <c r="AN1201" s="2595" t="s">
        <v>858</v>
      </c>
      <c r="AO1201" s="2595">
        <v>2</v>
      </c>
      <c r="AP1201" s="2595" t="s">
        <v>859</v>
      </c>
      <c r="AQ1201" s="2595">
        <v>2</v>
      </c>
      <c r="AR1201" s="2595"/>
      <c r="AS1201" s="2595"/>
      <c r="AT1201" s="2595"/>
      <c r="AU1201" s="2595"/>
      <c r="AV1201" s="860"/>
      <c r="AW1201" s="4559" t="s">
        <v>2466</v>
      </c>
      <c r="AX1201" s="4559" t="s">
        <v>2455</v>
      </c>
      <c r="AY1201" s="5669"/>
      <c r="AZ1201" s="1145"/>
      <c r="BA1201" s="1145"/>
      <c r="BB1201" s="1145"/>
      <c r="BC1201" s="1145"/>
      <c r="BD1201" s="1145"/>
      <c r="BE1201" s="1145"/>
      <c r="BF1201" s="1145"/>
      <c r="BG1201" s="1145"/>
      <c r="BH1201" s="1145"/>
      <c r="BI1201" s="1145"/>
      <c r="BJ1201" s="1145"/>
      <c r="BK1201" s="1145"/>
      <c r="BL1201" s="1145"/>
      <c r="BM1201" s="1145"/>
      <c r="BN1201" s="1145"/>
      <c r="BO1201" s="1145"/>
      <c r="BP1201" s="1145"/>
      <c r="BQ1201" s="1145"/>
      <c r="BR1201" s="1145"/>
      <c r="BS1201" s="1145"/>
      <c r="BT1201" s="1145"/>
      <c r="BU1201" s="1145"/>
      <c r="BV1201" s="1145"/>
      <c r="BW1201" s="1145"/>
      <c r="BX1201" s="1145"/>
      <c r="BY1201" s="1145"/>
      <c r="BZ1201" s="1145"/>
      <c r="CA1201" s="1145"/>
      <c r="CB1201" s="1145"/>
      <c r="CC1201" s="1145"/>
      <c r="CD1201" s="1145"/>
      <c r="CE1201" s="1145"/>
      <c r="CF1201" s="1145"/>
      <c r="CG1201" s="1145"/>
      <c r="CH1201" s="1145"/>
      <c r="CI1201" s="1145"/>
      <c r="CJ1201" s="1145"/>
      <c r="CK1201" s="1145"/>
      <c r="CL1201" s="1145"/>
      <c r="CM1201" s="1145"/>
      <c r="CN1201" s="1145"/>
    </row>
    <row r="1202" spans="1:93" s="1146" customFormat="1">
      <c r="A1202" s="5683"/>
      <c r="B1202" s="4560"/>
      <c r="C1202" s="5673"/>
      <c r="D1202" s="4167"/>
      <c r="E1202" s="5119"/>
      <c r="F1202" s="4216"/>
      <c r="G1202" s="3807"/>
      <c r="H1202" s="3807"/>
      <c r="I1202" s="3807"/>
      <c r="J1202" s="3807"/>
      <c r="K1202" s="3807"/>
      <c r="L1202" s="3807"/>
      <c r="M1202" s="3807"/>
      <c r="N1202" s="3807"/>
      <c r="O1202" s="3807"/>
      <c r="P1202" s="3807"/>
      <c r="Q1202" s="2591"/>
      <c r="R1202" s="2591"/>
      <c r="S1202" s="5119"/>
      <c r="T1202" s="5119"/>
      <c r="U1202" s="5119"/>
      <c r="V1202" s="5119"/>
      <c r="W1202" s="5119"/>
      <c r="X1202" s="5119"/>
      <c r="Y1202" s="5119"/>
      <c r="Z1202" s="5119"/>
      <c r="AA1202" s="5119"/>
      <c r="AB1202" s="5119"/>
      <c r="AC1202" s="5119"/>
      <c r="AD1202" s="5085"/>
      <c r="AE1202" s="3089"/>
      <c r="AF1202" s="5119"/>
      <c r="AG1202" s="5119"/>
      <c r="AH1202" s="3256">
        <v>3989</v>
      </c>
      <c r="AI1202" s="2595" t="s">
        <v>2137</v>
      </c>
      <c r="AJ1202" s="2599" t="s">
        <v>874</v>
      </c>
      <c r="AK1202" s="3256" t="s">
        <v>2142</v>
      </c>
      <c r="AL1202" s="2800" t="s">
        <v>1158</v>
      </c>
      <c r="AM1202" s="2807" t="s">
        <v>341</v>
      </c>
      <c r="AN1202" s="2595" t="s">
        <v>858</v>
      </c>
      <c r="AO1202" s="2595">
        <v>4</v>
      </c>
      <c r="AP1202" s="2595" t="s">
        <v>859</v>
      </c>
      <c r="AQ1202" s="2595">
        <v>4</v>
      </c>
      <c r="AR1202" s="2595">
        <v>6</v>
      </c>
      <c r="AS1202" s="2595" t="s">
        <v>875</v>
      </c>
      <c r="AT1202" s="2595" t="s">
        <v>859</v>
      </c>
      <c r="AU1202" s="2595" t="s">
        <v>876</v>
      </c>
      <c r="AV1202" s="860" t="s">
        <v>877</v>
      </c>
      <c r="AW1202" s="4560"/>
      <c r="AX1202" s="4560"/>
      <c r="AY1202" s="5670"/>
      <c r="AZ1202" s="1145"/>
      <c r="BA1202" s="1145"/>
      <c r="BB1202" s="1145"/>
      <c r="BC1202" s="1145"/>
      <c r="BD1202" s="1145"/>
      <c r="BE1202" s="1145"/>
      <c r="BF1202" s="1145"/>
      <c r="BG1202" s="1145"/>
      <c r="BH1202" s="1145"/>
      <c r="BI1202" s="1145"/>
      <c r="BJ1202" s="1145"/>
      <c r="BK1202" s="1145"/>
      <c r="BL1202" s="1145"/>
      <c r="BM1202" s="1145"/>
      <c r="BN1202" s="1145"/>
      <c r="BO1202" s="1145"/>
      <c r="BP1202" s="1145"/>
      <c r="BQ1202" s="1145"/>
      <c r="BR1202" s="1145"/>
      <c r="BS1202" s="1145"/>
      <c r="BT1202" s="1145"/>
      <c r="BU1202" s="1145"/>
      <c r="BV1202" s="1145"/>
      <c r="BW1202" s="1145"/>
      <c r="BX1202" s="1145"/>
      <c r="BY1202" s="1145"/>
      <c r="BZ1202" s="1145"/>
      <c r="CA1202" s="1145"/>
      <c r="CB1202" s="1145"/>
      <c r="CC1202" s="1145"/>
      <c r="CD1202" s="1145"/>
      <c r="CE1202" s="1145"/>
      <c r="CF1202" s="1145"/>
      <c r="CG1202" s="1145"/>
      <c r="CH1202" s="1145"/>
      <c r="CI1202" s="1145"/>
      <c r="CJ1202" s="1145"/>
      <c r="CK1202" s="1145"/>
      <c r="CL1202" s="1145"/>
      <c r="CM1202" s="1145"/>
      <c r="CN1202" s="1145"/>
    </row>
    <row r="1203" spans="1:93" s="1146" customFormat="1">
      <c r="A1203" s="5683"/>
      <c r="B1203" s="4561"/>
      <c r="C1203" s="5674"/>
      <c r="D1203" s="4079"/>
      <c r="E1203" s="5120"/>
      <c r="F1203" s="4151"/>
      <c r="G1203" s="3811"/>
      <c r="H1203" s="3811"/>
      <c r="I1203" s="3811"/>
      <c r="J1203" s="3811"/>
      <c r="K1203" s="3811"/>
      <c r="L1203" s="3811"/>
      <c r="M1203" s="3811"/>
      <c r="N1203" s="3811"/>
      <c r="O1203" s="3811"/>
      <c r="P1203" s="3811"/>
      <c r="Q1203" s="2592"/>
      <c r="R1203" s="2592"/>
      <c r="S1203" s="5120"/>
      <c r="T1203" s="5120"/>
      <c r="U1203" s="5120"/>
      <c r="V1203" s="5120"/>
      <c r="W1203" s="5120"/>
      <c r="X1203" s="5120"/>
      <c r="Y1203" s="5120"/>
      <c r="Z1203" s="5120"/>
      <c r="AA1203" s="5120"/>
      <c r="AB1203" s="5120"/>
      <c r="AC1203" s="5120"/>
      <c r="AD1203" s="5086"/>
      <c r="AE1203" s="3087"/>
      <c r="AF1203" s="5120"/>
      <c r="AG1203" s="5120"/>
      <c r="AH1203" s="3256">
        <v>3993</v>
      </c>
      <c r="AI1203" s="2595" t="s">
        <v>2137</v>
      </c>
      <c r="AJ1203" s="2599" t="s">
        <v>868</v>
      </c>
      <c r="AK1203" s="3256" t="s">
        <v>2142</v>
      </c>
      <c r="AL1203" s="2807" t="s">
        <v>869</v>
      </c>
      <c r="AM1203" s="2807" t="s">
        <v>869</v>
      </c>
      <c r="AN1203" s="2595" t="s">
        <v>858</v>
      </c>
      <c r="AO1203" s="2595">
        <v>4</v>
      </c>
      <c r="AP1203" s="2595" t="s">
        <v>859</v>
      </c>
      <c r="AQ1203" s="2595">
        <v>4</v>
      </c>
      <c r="AR1203" s="2595"/>
      <c r="AS1203" s="2595"/>
      <c r="AT1203" s="2595"/>
      <c r="AU1203" s="2595"/>
      <c r="AV1203" s="860"/>
      <c r="AW1203" s="4561"/>
      <c r="AX1203" s="4561"/>
      <c r="AY1203" s="5671"/>
      <c r="AZ1203" s="1145"/>
      <c r="BA1203" s="1145"/>
      <c r="BB1203" s="1145"/>
      <c r="BC1203" s="1145"/>
      <c r="BD1203" s="1145"/>
      <c r="BE1203" s="1145"/>
      <c r="BF1203" s="1145"/>
      <c r="BG1203" s="1145"/>
      <c r="BH1203" s="1145"/>
      <c r="BI1203" s="1145"/>
      <c r="BJ1203" s="1145"/>
      <c r="BK1203" s="1145"/>
      <c r="BL1203" s="1145"/>
      <c r="BM1203" s="1145"/>
      <c r="BN1203" s="1145"/>
      <c r="BO1203" s="1145"/>
      <c r="BP1203" s="1145"/>
      <c r="BQ1203" s="1145"/>
      <c r="BR1203" s="1145"/>
      <c r="BS1203" s="1145"/>
      <c r="BT1203" s="1145"/>
      <c r="BU1203" s="1145"/>
      <c r="BV1203" s="1145"/>
      <c r="BW1203" s="1145"/>
      <c r="BX1203" s="1145"/>
      <c r="BY1203" s="1145"/>
      <c r="BZ1203" s="1145"/>
      <c r="CA1203" s="1145"/>
      <c r="CB1203" s="1145"/>
      <c r="CC1203" s="1145"/>
      <c r="CD1203" s="1145"/>
      <c r="CE1203" s="1145"/>
      <c r="CF1203" s="1145"/>
      <c r="CG1203" s="1145"/>
      <c r="CH1203" s="1145"/>
      <c r="CI1203" s="1145"/>
      <c r="CJ1203" s="1145"/>
      <c r="CK1203" s="1145"/>
      <c r="CL1203" s="1145"/>
      <c r="CM1203" s="1145"/>
      <c r="CN1203" s="1145"/>
    </row>
    <row r="1204" spans="1:93">
      <c r="A1204" s="5683"/>
      <c r="B1204" s="4559" t="s">
        <v>2463</v>
      </c>
      <c r="C1204" s="5672" t="s">
        <v>3772</v>
      </c>
      <c r="D1204" s="3806" t="s">
        <v>3159</v>
      </c>
      <c r="E1204" s="5123" t="s">
        <v>2165</v>
      </c>
      <c r="F1204" s="5123" t="s">
        <v>3109</v>
      </c>
      <c r="G1204" s="3806" t="s">
        <v>2028</v>
      </c>
      <c r="H1204" s="3806" t="s">
        <v>2028</v>
      </c>
      <c r="I1204" s="3806" t="s">
        <v>2029</v>
      </c>
      <c r="J1204" s="3806" t="s">
        <v>2029</v>
      </c>
      <c r="K1204" s="3806">
        <v>9</v>
      </c>
      <c r="L1204" s="3806">
        <v>0</v>
      </c>
      <c r="M1204" s="3806">
        <v>31</v>
      </c>
      <c r="N1204" s="3806">
        <v>9</v>
      </c>
      <c r="O1204" s="3806">
        <v>0</v>
      </c>
      <c r="P1204" s="3806">
        <v>31</v>
      </c>
      <c r="Q1204" s="1656" t="s">
        <v>2140</v>
      </c>
      <c r="R1204" s="1656" t="s">
        <v>2272</v>
      </c>
      <c r="S1204" s="5123">
        <v>8641</v>
      </c>
      <c r="T1204" s="5123">
        <v>8641</v>
      </c>
      <c r="U1204" s="5123">
        <v>13194</v>
      </c>
      <c r="V1204" s="5123">
        <v>512</v>
      </c>
      <c r="W1204" s="5123">
        <v>512</v>
      </c>
      <c r="X1204" s="5123">
        <v>1152</v>
      </c>
      <c r="Y1204" s="5123">
        <v>8</v>
      </c>
      <c r="Z1204" s="5123">
        <v>2</v>
      </c>
      <c r="AA1204" s="5123" t="s">
        <v>2032</v>
      </c>
      <c r="AB1204" s="5123" t="s">
        <v>2033</v>
      </c>
      <c r="AC1204" s="5123" t="s">
        <v>2137</v>
      </c>
      <c r="AD1204" s="5084" t="s">
        <v>2035</v>
      </c>
      <c r="AE1204" s="3086"/>
      <c r="AF1204" s="5123" t="s">
        <v>857</v>
      </c>
      <c r="AG1204" s="5123"/>
      <c r="AH1204" s="3238">
        <v>3980</v>
      </c>
      <c r="AI1204" s="1658" t="s">
        <v>2137</v>
      </c>
      <c r="AJ1204" s="1753" t="s">
        <v>854</v>
      </c>
      <c r="AK1204" s="3256" t="s">
        <v>2142</v>
      </c>
      <c r="AL1204" s="2800" t="s">
        <v>1218</v>
      </c>
      <c r="AM1204" s="2796" t="s">
        <v>1219</v>
      </c>
      <c r="AN1204" s="1751" t="s">
        <v>858</v>
      </c>
      <c r="AO1204" s="1751">
        <v>2</v>
      </c>
      <c r="AP1204" s="1751" t="s">
        <v>859</v>
      </c>
      <c r="AQ1204" s="1751">
        <v>2</v>
      </c>
      <c r="AR1204" s="1751"/>
      <c r="AS1204" s="1751"/>
      <c r="AT1204" s="1751"/>
      <c r="AU1204" s="1751"/>
      <c r="AV1204" s="860"/>
      <c r="AW1204" s="4559" t="s">
        <v>2466</v>
      </c>
      <c r="AX1204" s="4559" t="s">
        <v>2455</v>
      </c>
      <c r="AY1204" s="5669"/>
      <c r="CO1204" s="237"/>
    </row>
    <row r="1205" spans="1:93">
      <c r="A1205" s="5683"/>
      <c r="B1205" s="4560"/>
      <c r="C1205" s="5673"/>
      <c r="D1205" s="3807"/>
      <c r="E1205" s="5119"/>
      <c r="F1205" s="5119"/>
      <c r="G1205" s="3807"/>
      <c r="H1205" s="3807"/>
      <c r="I1205" s="3807"/>
      <c r="J1205" s="3807"/>
      <c r="K1205" s="3807"/>
      <c r="L1205" s="3807"/>
      <c r="M1205" s="3807"/>
      <c r="N1205" s="3807"/>
      <c r="O1205" s="3807"/>
      <c r="P1205" s="3807"/>
      <c r="Q1205" s="1657"/>
      <c r="R1205" s="1657"/>
      <c r="S1205" s="5119"/>
      <c r="T1205" s="5119"/>
      <c r="U1205" s="5119"/>
      <c r="V1205" s="5119"/>
      <c r="W1205" s="5119"/>
      <c r="X1205" s="5119"/>
      <c r="Y1205" s="5119"/>
      <c r="Z1205" s="5119"/>
      <c r="AA1205" s="5119"/>
      <c r="AB1205" s="5119"/>
      <c r="AC1205" s="5119"/>
      <c r="AD1205" s="5085"/>
      <c r="AE1205" s="3089"/>
      <c r="AF1205" s="5119"/>
      <c r="AG1205" s="5119"/>
      <c r="AH1205" s="3256">
        <v>3989</v>
      </c>
      <c r="AI1205" s="1751" t="s">
        <v>2137</v>
      </c>
      <c r="AJ1205" s="1774" t="s">
        <v>874</v>
      </c>
      <c r="AK1205" s="3256" t="s">
        <v>2142</v>
      </c>
      <c r="AL1205" s="2807" t="s">
        <v>1158</v>
      </c>
      <c r="AM1205" s="2807" t="s">
        <v>341</v>
      </c>
      <c r="AN1205" s="1751" t="s">
        <v>858</v>
      </c>
      <c r="AO1205" s="1751">
        <v>4</v>
      </c>
      <c r="AP1205" s="1751" t="s">
        <v>859</v>
      </c>
      <c r="AQ1205" s="1751">
        <v>4</v>
      </c>
      <c r="AR1205" s="1751">
        <v>6</v>
      </c>
      <c r="AS1205" s="1751" t="s">
        <v>875</v>
      </c>
      <c r="AT1205" s="1751" t="s">
        <v>859</v>
      </c>
      <c r="AU1205" s="1751" t="s">
        <v>876</v>
      </c>
      <c r="AV1205" s="860" t="s">
        <v>877</v>
      </c>
      <c r="AW1205" s="4560"/>
      <c r="AX1205" s="4560"/>
      <c r="AY1205" s="5670"/>
      <c r="CO1205" s="237"/>
    </row>
    <row r="1206" spans="1:93">
      <c r="A1206" s="5683"/>
      <c r="B1206" s="4561"/>
      <c r="C1206" s="5674"/>
      <c r="D1206" s="3811"/>
      <c r="E1206" s="5120"/>
      <c r="F1206" s="5120"/>
      <c r="G1206" s="3811"/>
      <c r="H1206" s="3811"/>
      <c r="I1206" s="3811"/>
      <c r="J1206" s="3811"/>
      <c r="K1206" s="3811"/>
      <c r="L1206" s="3811"/>
      <c r="M1206" s="3811"/>
      <c r="N1206" s="3811"/>
      <c r="O1206" s="3811"/>
      <c r="P1206" s="3811"/>
      <c r="Q1206" s="1658"/>
      <c r="R1206" s="1658"/>
      <c r="S1206" s="5120"/>
      <c r="T1206" s="5120"/>
      <c r="U1206" s="5120"/>
      <c r="V1206" s="5120"/>
      <c r="W1206" s="5120"/>
      <c r="X1206" s="5120"/>
      <c r="Y1206" s="5120"/>
      <c r="Z1206" s="5120"/>
      <c r="AA1206" s="5120"/>
      <c r="AB1206" s="5120"/>
      <c r="AC1206" s="5120"/>
      <c r="AD1206" s="5086"/>
      <c r="AE1206" s="3087"/>
      <c r="AF1206" s="5120"/>
      <c r="AG1206" s="5120"/>
      <c r="AH1206" s="3256">
        <v>3993</v>
      </c>
      <c r="AI1206" s="1751" t="s">
        <v>2137</v>
      </c>
      <c r="AJ1206" s="1774" t="s">
        <v>868</v>
      </c>
      <c r="AK1206" s="3256" t="s">
        <v>2142</v>
      </c>
      <c r="AL1206" s="2807" t="s">
        <v>869</v>
      </c>
      <c r="AM1206" s="2807" t="s">
        <v>869</v>
      </c>
      <c r="AN1206" s="1751" t="s">
        <v>858</v>
      </c>
      <c r="AO1206" s="1751">
        <v>4</v>
      </c>
      <c r="AP1206" s="1751" t="s">
        <v>859</v>
      </c>
      <c r="AQ1206" s="1751">
        <v>4</v>
      </c>
      <c r="AR1206" s="1751"/>
      <c r="AS1206" s="1751"/>
      <c r="AT1206" s="1751"/>
      <c r="AU1206" s="1751"/>
      <c r="AV1206" s="860"/>
      <c r="AW1206" s="4561"/>
      <c r="AX1206" s="4561"/>
      <c r="AY1206" s="5671"/>
      <c r="CO1206" s="237"/>
    </row>
    <row r="1207" spans="1:93">
      <c r="A1207" s="5683"/>
      <c r="B1207" s="4559" t="s">
        <v>2463</v>
      </c>
      <c r="C1207" s="5672" t="s">
        <v>3773</v>
      </c>
      <c r="D1207" s="3806" t="s">
        <v>3160</v>
      </c>
      <c r="E1207" s="5123" t="s">
        <v>2165</v>
      </c>
      <c r="F1207" s="5123" t="s">
        <v>3110</v>
      </c>
      <c r="G1207" s="3806" t="s">
        <v>2028</v>
      </c>
      <c r="H1207" s="3806" t="s">
        <v>2028</v>
      </c>
      <c r="I1207" s="3806" t="s">
        <v>2029</v>
      </c>
      <c r="J1207" s="3806" t="s">
        <v>2029</v>
      </c>
      <c r="K1207" s="3806">
        <v>9</v>
      </c>
      <c r="L1207" s="3806">
        <v>0</v>
      </c>
      <c r="M1207" s="3806">
        <v>31</v>
      </c>
      <c r="N1207" s="3806">
        <v>9</v>
      </c>
      <c r="O1207" s="3806">
        <v>0</v>
      </c>
      <c r="P1207" s="3806">
        <v>31</v>
      </c>
      <c r="Q1207" s="1656" t="s">
        <v>2140</v>
      </c>
      <c r="R1207" s="1656" t="s">
        <v>2272</v>
      </c>
      <c r="S1207" s="5123">
        <v>13195</v>
      </c>
      <c r="T1207" s="5123">
        <v>13195</v>
      </c>
      <c r="U1207" s="5123">
        <v>20574</v>
      </c>
      <c r="V1207" s="5123">
        <v>512</v>
      </c>
      <c r="W1207" s="5123">
        <v>512</v>
      </c>
      <c r="X1207" s="5123">
        <v>1302</v>
      </c>
      <c r="Y1207" s="5123">
        <v>8</v>
      </c>
      <c r="Z1207" s="5123">
        <v>2</v>
      </c>
      <c r="AA1207" s="5123" t="s">
        <v>2032</v>
      </c>
      <c r="AB1207" s="5123" t="s">
        <v>2033</v>
      </c>
      <c r="AC1207" s="5123" t="s">
        <v>2137</v>
      </c>
      <c r="AD1207" s="5084" t="s">
        <v>2035</v>
      </c>
      <c r="AE1207" s="3086"/>
      <c r="AF1207" s="5123" t="s">
        <v>857</v>
      </c>
      <c r="AG1207" s="5123"/>
      <c r="AH1207" s="3238">
        <v>3980</v>
      </c>
      <c r="AI1207" s="1658" t="s">
        <v>2137</v>
      </c>
      <c r="AJ1207" s="1753" t="s">
        <v>854</v>
      </c>
      <c r="AK1207" s="3256" t="s">
        <v>2142</v>
      </c>
      <c r="AL1207" s="2807" t="s">
        <v>1135</v>
      </c>
      <c r="AM1207" s="2803" t="s">
        <v>1134</v>
      </c>
      <c r="AN1207" s="1751" t="s">
        <v>858</v>
      </c>
      <c r="AO1207" s="1751">
        <v>2</v>
      </c>
      <c r="AP1207" s="1751" t="s">
        <v>859</v>
      </c>
      <c r="AQ1207" s="1751">
        <v>2</v>
      </c>
      <c r="AR1207" s="1751"/>
      <c r="AS1207" s="1751"/>
      <c r="AT1207" s="1751"/>
      <c r="AU1207" s="1751"/>
      <c r="AV1207" s="860"/>
      <c r="AW1207" s="4559" t="s">
        <v>2468</v>
      </c>
      <c r="AX1207" s="4559" t="s">
        <v>2455</v>
      </c>
      <c r="AY1207" s="5669"/>
      <c r="CO1207" s="237"/>
    </row>
    <row r="1208" spans="1:93">
      <c r="A1208" s="5683"/>
      <c r="B1208" s="4560"/>
      <c r="C1208" s="5673"/>
      <c r="D1208" s="3807"/>
      <c r="E1208" s="5119"/>
      <c r="F1208" s="5119"/>
      <c r="G1208" s="3807"/>
      <c r="H1208" s="3807"/>
      <c r="I1208" s="3807"/>
      <c r="J1208" s="3807"/>
      <c r="K1208" s="3807"/>
      <c r="L1208" s="3807"/>
      <c r="M1208" s="3807"/>
      <c r="N1208" s="3807"/>
      <c r="O1208" s="3807"/>
      <c r="P1208" s="3807"/>
      <c r="Q1208" s="1657"/>
      <c r="R1208" s="1657"/>
      <c r="S1208" s="5119"/>
      <c r="T1208" s="5119"/>
      <c r="U1208" s="5119"/>
      <c r="V1208" s="5119"/>
      <c r="W1208" s="5119"/>
      <c r="X1208" s="5119"/>
      <c r="Y1208" s="5119"/>
      <c r="Z1208" s="5119"/>
      <c r="AA1208" s="5119"/>
      <c r="AB1208" s="5119"/>
      <c r="AC1208" s="5119"/>
      <c r="AD1208" s="5085"/>
      <c r="AE1208" s="3089"/>
      <c r="AF1208" s="5119"/>
      <c r="AG1208" s="5119"/>
      <c r="AH1208" s="3256">
        <v>3989</v>
      </c>
      <c r="AI1208" s="1751" t="s">
        <v>2137</v>
      </c>
      <c r="AJ1208" s="1774" t="s">
        <v>874</v>
      </c>
      <c r="AK1208" s="3256" t="s">
        <v>2142</v>
      </c>
      <c r="AL1208" s="2807" t="s">
        <v>1158</v>
      </c>
      <c r="AM1208" s="2807" t="s">
        <v>341</v>
      </c>
      <c r="AN1208" s="1751" t="s">
        <v>858</v>
      </c>
      <c r="AO1208" s="1751">
        <v>4</v>
      </c>
      <c r="AP1208" s="1751" t="s">
        <v>859</v>
      </c>
      <c r="AQ1208" s="1751">
        <v>4</v>
      </c>
      <c r="AR1208" s="1751">
        <v>6</v>
      </c>
      <c r="AS1208" s="1751" t="s">
        <v>875</v>
      </c>
      <c r="AT1208" s="1751" t="s">
        <v>859</v>
      </c>
      <c r="AU1208" s="1751" t="s">
        <v>876</v>
      </c>
      <c r="AV1208" s="860" t="s">
        <v>877</v>
      </c>
      <c r="AW1208" s="4560"/>
      <c r="AX1208" s="4560"/>
      <c r="AY1208" s="5670"/>
      <c r="CO1208" s="237"/>
    </row>
    <row r="1209" spans="1:93">
      <c r="A1209" s="5683"/>
      <c r="B1209" s="4561"/>
      <c r="C1209" s="5674"/>
      <c r="D1209" s="3811"/>
      <c r="E1209" s="5120"/>
      <c r="F1209" s="5120"/>
      <c r="G1209" s="3811"/>
      <c r="H1209" s="3811"/>
      <c r="I1209" s="3811"/>
      <c r="J1209" s="3811"/>
      <c r="K1209" s="3811"/>
      <c r="L1209" s="3811"/>
      <c r="M1209" s="3811"/>
      <c r="N1209" s="3811"/>
      <c r="O1209" s="3811"/>
      <c r="P1209" s="3811"/>
      <c r="Q1209" s="1658"/>
      <c r="R1209" s="1658"/>
      <c r="S1209" s="5120"/>
      <c r="T1209" s="5120"/>
      <c r="U1209" s="5120"/>
      <c r="V1209" s="5120"/>
      <c r="W1209" s="5120"/>
      <c r="X1209" s="5120"/>
      <c r="Y1209" s="5120"/>
      <c r="Z1209" s="5120"/>
      <c r="AA1209" s="5120"/>
      <c r="AB1209" s="5120"/>
      <c r="AC1209" s="5120"/>
      <c r="AD1209" s="5086"/>
      <c r="AE1209" s="3087"/>
      <c r="AF1209" s="5120"/>
      <c r="AG1209" s="5120"/>
      <c r="AH1209" s="3256">
        <v>3993</v>
      </c>
      <c r="AI1209" s="1751" t="s">
        <v>2137</v>
      </c>
      <c r="AJ1209" s="1774" t="s">
        <v>868</v>
      </c>
      <c r="AK1209" s="3256" t="s">
        <v>2142</v>
      </c>
      <c r="AL1209" s="2807" t="s">
        <v>869</v>
      </c>
      <c r="AM1209" s="2807" t="s">
        <v>869</v>
      </c>
      <c r="AN1209" s="1751" t="s">
        <v>858</v>
      </c>
      <c r="AO1209" s="1751">
        <v>4</v>
      </c>
      <c r="AP1209" s="1751" t="s">
        <v>859</v>
      </c>
      <c r="AQ1209" s="1751">
        <v>4</v>
      </c>
      <c r="AR1209" s="1751"/>
      <c r="AS1209" s="1751"/>
      <c r="AT1209" s="1751"/>
      <c r="AU1209" s="1751"/>
      <c r="AV1209" s="860"/>
      <c r="AW1209" s="4561"/>
      <c r="AX1209" s="4561"/>
      <c r="AY1209" s="5671"/>
      <c r="CO1209" s="237"/>
    </row>
    <row r="1210" spans="1:93">
      <c r="A1210" s="5683"/>
      <c r="B1210" s="4559" t="s">
        <v>2463</v>
      </c>
      <c r="C1210" s="5672" t="s">
        <v>5507</v>
      </c>
      <c r="D1210" s="4139" t="s">
        <v>5508</v>
      </c>
      <c r="E1210" s="5123" t="s">
        <v>2165</v>
      </c>
      <c r="F1210" s="4150" t="s">
        <v>5548</v>
      </c>
      <c r="G1210" s="3806" t="s">
        <v>2028</v>
      </c>
      <c r="H1210" s="3806" t="s">
        <v>2028</v>
      </c>
      <c r="I1210" s="3806" t="s">
        <v>2029</v>
      </c>
      <c r="J1210" s="3806" t="s">
        <v>2029</v>
      </c>
      <c r="K1210" s="3806">
        <v>9</v>
      </c>
      <c r="L1210" s="3806">
        <v>0</v>
      </c>
      <c r="M1210" s="3806">
        <v>31</v>
      </c>
      <c r="N1210" s="3806">
        <v>9</v>
      </c>
      <c r="O1210" s="3806">
        <v>0</v>
      </c>
      <c r="P1210" s="3806">
        <v>31</v>
      </c>
      <c r="Q1210" s="2590" t="s">
        <v>2140</v>
      </c>
      <c r="R1210" s="2590" t="s">
        <v>2272</v>
      </c>
      <c r="S1210" s="5123">
        <v>8640</v>
      </c>
      <c r="T1210" s="5123">
        <v>8640</v>
      </c>
      <c r="U1210" s="5123">
        <v>9760</v>
      </c>
      <c r="V1210" s="5123">
        <v>608</v>
      </c>
      <c r="W1210" s="5123">
        <v>608</v>
      </c>
      <c r="X1210" s="5123">
        <v>1088</v>
      </c>
      <c r="Y1210" s="5123">
        <v>8</v>
      </c>
      <c r="Z1210" s="5123">
        <v>2</v>
      </c>
      <c r="AA1210" s="5123" t="s">
        <v>2159</v>
      </c>
      <c r="AB1210" s="5123" t="s">
        <v>2033</v>
      </c>
      <c r="AC1210" s="5123" t="s">
        <v>2137</v>
      </c>
      <c r="AD1210" s="5084" t="s">
        <v>2035</v>
      </c>
      <c r="AE1210" s="3086"/>
      <c r="AF1210" s="5123" t="s">
        <v>857</v>
      </c>
      <c r="AG1210" s="5123"/>
      <c r="AH1210" s="3238">
        <v>3980</v>
      </c>
      <c r="AI1210" s="2592" t="s">
        <v>2137</v>
      </c>
      <c r="AJ1210" s="2597" t="s">
        <v>854</v>
      </c>
      <c r="AK1210" s="3256" t="s">
        <v>2142</v>
      </c>
      <c r="AL1210" s="2800" t="s">
        <v>164</v>
      </c>
      <c r="AM1210" s="2803" t="s">
        <v>856</v>
      </c>
      <c r="AN1210" s="2595" t="s">
        <v>858</v>
      </c>
      <c r="AO1210" s="2595">
        <v>2</v>
      </c>
      <c r="AP1210" s="2595" t="s">
        <v>859</v>
      </c>
      <c r="AQ1210" s="2595">
        <v>2</v>
      </c>
      <c r="AR1210" s="2595"/>
      <c r="AS1210" s="2595"/>
      <c r="AT1210" s="2595"/>
      <c r="AU1210" s="2595"/>
      <c r="AV1210" s="860"/>
      <c r="AW1210" s="4559" t="s">
        <v>2466</v>
      </c>
      <c r="AX1210" s="4559" t="s">
        <v>2455</v>
      </c>
      <c r="AY1210" s="5669"/>
      <c r="CO1210" s="237"/>
    </row>
    <row r="1211" spans="1:93">
      <c r="A1211" s="5683"/>
      <c r="B1211" s="4560"/>
      <c r="C1211" s="5673"/>
      <c r="D1211" s="4167"/>
      <c r="E1211" s="5119"/>
      <c r="F1211" s="4216"/>
      <c r="G1211" s="3807"/>
      <c r="H1211" s="3807"/>
      <c r="I1211" s="3807"/>
      <c r="J1211" s="3807"/>
      <c r="K1211" s="3807"/>
      <c r="L1211" s="3807"/>
      <c r="M1211" s="3807"/>
      <c r="N1211" s="3807"/>
      <c r="O1211" s="3807"/>
      <c r="P1211" s="3807"/>
      <c r="Q1211" s="2591"/>
      <c r="R1211" s="2591"/>
      <c r="S1211" s="5119"/>
      <c r="T1211" s="5119"/>
      <c r="U1211" s="5119"/>
      <c r="V1211" s="5119"/>
      <c r="W1211" s="5119"/>
      <c r="X1211" s="5119"/>
      <c r="Y1211" s="5119"/>
      <c r="Z1211" s="5119"/>
      <c r="AA1211" s="5119"/>
      <c r="AB1211" s="5119"/>
      <c r="AC1211" s="5119"/>
      <c r="AD1211" s="5085"/>
      <c r="AE1211" s="3089"/>
      <c r="AF1211" s="5119"/>
      <c r="AG1211" s="5119"/>
      <c r="AH1211" s="3256">
        <v>3989</v>
      </c>
      <c r="AI1211" s="2595" t="s">
        <v>2137</v>
      </c>
      <c r="AJ1211" s="2599" t="s">
        <v>874</v>
      </c>
      <c r="AK1211" s="3256" t="s">
        <v>2142</v>
      </c>
      <c r="AL1211" s="2807" t="s">
        <v>1158</v>
      </c>
      <c r="AM1211" s="2807" t="s">
        <v>341</v>
      </c>
      <c r="AN1211" s="2595" t="s">
        <v>858</v>
      </c>
      <c r="AO1211" s="2595">
        <v>4</v>
      </c>
      <c r="AP1211" s="2595" t="s">
        <v>859</v>
      </c>
      <c r="AQ1211" s="2595">
        <v>4</v>
      </c>
      <c r="AR1211" s="2595">
        <v>6</v>
      </c>
      <c r="AS1211" s="2595" t="s">
        <v>875</v>
      </c>
      <c r="AT1211" s="2595" t="s">
        <v>859</v>
      </c>
      <c r="AU1211" s="2595" t="s">
        <v>876</v>
      </c>
      <c r="AV1211" s="860" t="s">
        <v>877</v>
      </c>
      <c r="AW1211" s="4560"/>
      <c r="AX1211" s="4560"/>
      <c r="AY1211" s="5670"/>
      <c r="CO1211" s="237"/>
    </row>
    <row r="1212" spans="1:93">
      <c r="A1212" s="5683"/>
      <c r="B1212" s="4561"/>
      <c r="C1212" s="5674"/>
      <c r="D1212" s="4079"/>
      <c r="E1212" s="5120"/>
      <c r="F1212" s="4151"/>
      <c r="G1212" s="3811"/>
      <c r="H1212" s="3811"/>
      <c r="I1212" s="3811"/>
      <c r="J1212" s="3811"/>
      <c r="K1212" s="3811"/>
      <c r="L1212" s="3811"/>
      <c r="M1212" s="3811"/>
      <c r="N1212" s="3811"/>
      <c r="O1212" s="3811"/>
      <c r="P1212" s="3811"/>
      <c r="Q1212" s="2592"/>
      <c r="R1212" s="2592"/>
      <c r="S1212" s="5120"/>
      <c r="T1212" s="5120"/>
      <c r="U1212" s="5120"/>
      <c r="V1212" s="5120"/>
      <c r="W1212" s="5120"/>
      <c r="X1212" s="5120"/>
      <c r="Y1212" s="5120"/>
      <c r="Z1212" s="5120"/>
      <c r="AA1212" s="5120"/>
      <c r="AB1212" s="5120"/>
      <c r="AC1212" s="5120"/>
      <c r="AD1212" s="5086"/>
      <c r="AE1212" s="3087"/>
      <c r="AF1212" s="5120"/>
      <c r="AG1212" s="5120"/>
      <c r="AH1212" s="3256">
        <v>3993</v>
      </c>
      <c r="AI1212" s="2595" t="s">
        <v>2137</v>
      </c>
      <c r="AJ1212" s="2599" t="s">
        <v>868</v>
      </c>
      <c r="AK1212" s="3256" t="s">
        <v>2142</v>
      </c>
      <c r="AL1212" s="2807" t="s">
        <v>340</v>
      </c>
      <c r="AM1212" s="2807" t="s">
        <v>340</v>
      </c>
      <c r="AN1212" s="2595" t="s">
        <v>858</v>
      </c>
      <c r="AO1212" s="2595">
        <v>10</v>
      </c>
      <c r="AP1212" s="2595" t="s">
        <v>859</v>
      </c>
      <c r="AQ1212" s="2595">
        <v>8</v>
      </c>
      <c r="AR1212" s="2595"/>
      <c r="AS1212" s="2595"/>
      <c r="AT1212" s="2595"/>
      <c r="AU1212" s="2595"/>
      <c r="AV1212" s="860"/>
      <c r="AW1212" s="4561"/>
      <c r="AX1212" s="4561"/>
      <c r="AY1212" s="5671"/>
      <c r="CO1212" s="237"/>
    </row>
    <row r="1213" spans="1:93">
      <c r="A1213" s="5683"/>
      <c r="B1213" s="4559" t="s">
        <v>2463</v>
      </c>
      <c r="C1213" s="5672" t="s">
        <v>3774</v>
      </c>
      <c r="D1213" s="3806" t="s">
        <v>3161</v>
      </c>
      <c r="E1213" s="5123" t="s">
        <v>2165</v>
      </c>
      <c r="F1213" s="5123" t="s">
        <v>3111</v>
      </c>
      <c r="G1213" s="3806" t="s">
        <v>2028</v>
      </c>
      <c r="H1213" s="3806" t="s">
        <v>2028</v>
      </c>
      <c r="I1213" s="3806" t="s">
        <v>2029</v>
      </c>
      <c r="J1213" s="3806" t="s">
        <v>2029</v>
      </c>
      <c r="K1213" s="3806">
        <v>9</v>
      </c>
      <c r="L1213" s="3806">
        <v>0</v>
      </c>
      <c r="M1213" s="3806">
        <v>31</v>
      </c>
      <c r="N1213" s="3806">
        <v>9</v>
      </c>
      <c r="O1213" s="3806">
        <v>0</v>
      </c>
      <c r="P1213" s="3806">
        <v>31</v>
      </c>
      <c r="Q1213" s="1656" t="s">
        <v>2140</v>
      </c>
      <c r="R1213" s="1656" t="s">
        <v>2272</v>
      </c>
      <c r="S1213" s="5123">
        <v>8896</v>
      </c>
      <c r="T1213" s="5123">
        <v>8896</v>
      </c>
      <c r="U1213" s="5123">
        <v>10944</v>
      </c>
      <c r="V1213" s="5123">
        <v>608</v>
      </c>
      <c r="W1213" s="5123">
        <v>608</v>
      </c>
      <c r="X1213" s="5123">
        <v>1088</v>
      </c>
      <c r="Y1213" s="5123">
        <v>8</v>
      </c>
      <c r="Z1213" s="5123">
        <v>2</v>
      </c>
      <c r="AA1213" s="5123" t="s">
        <v>2032</v>
      </c>
      <c r="AB1213" s="5123" t="s">
        <v>2033</v>
      </c>
      <c r="AC1213" s="5123" t="s">
        <v>2137</v>
      </c>
      <c r="AD1213" s="5084" t="s">
        <v>2035</v>
      </c>
      <c r="AE1213" s="3086"/>
      <c r="AF1213" s="5123" t="s">
        <v>857</v>
      </c>
      <c r="AG1213" s="5123"/>
      <c r="AH1213" s="3238">
        <v>3980</v>
      </c>
      <c r="AI1213" s="1658" t="s">
        <v>2137</v>
      </c>
      <c r="AJ1213" s="1753" t="s">
        <v>854</v>
      </c>
      <c r="AK1213" s="3256" t="s">
        <v>2142</v>
      </c>
      <c r="AL1213" s="122" t="s">
        <v>165</v>
      </c>
      <c r="AM1213" s="2803" t="s">
        <v>856</v>
      </c>
      <c r="AN1213" s="1751" t="s">
        <v>858</v>
      </c>
      <c r="AO1213" s="1751">
        <v>2</v>
      </c>
      <c r="AP1213" s="1751" t="s">
        <v>859</v>
      </c>
      <c r="AQ1213" s="1751">
        <v>2</v>
      </c>
      <c r="AR1213" s="1751"/>
      <c r="AS1213" s="1751"/>
      <c r="AT1213" s="1751"/>
      <c r="AU1213" s="1751"/>
      <c r="AV1213" s="860"/>
      <c r="AW1213" s="4559" t="s">
        <v>2466</v>
      </c>
      <c r="AX1213" s="4559" t="s">
        <v>2455</v>
      </c>
      <c r="AY1213" s="5669"/>
      <c r="CO1213" s="237"/>
    </row>
    <row r="1214" spans="1:93">
      <c r="A1214" s="5683"/>
      <c r="B1214" s="4560"/>
      <c r="C1214" s="5673"/>
      <c r="D1214" s="3807"/>
      <c r="E1214" s="5119"/>
      <c r="F1214" s="5119"/>
      <c r="G1214" s="3807"/>
      <c r="H1214" s="3807"/>
      <c r="I1214" s="3807"/>
      <c r="J1214" s="3807"/>
      <c r="K1214" s="3807"/>
      <c r="L1214" s="3807"/>
      <c r="M1214" s="3807"/>
      <c r="N1214" s="3807"/>
      <c r="O1214" s="3807"/>
      <c r="P1214" s="3807"/>
      <c r="Q1214" s="1657"/>
      <c r="R1214" s="1657"/>
      <c r="S1214" s="5119"/>
      <c r="T1214" s="5119"/>
      <c r="U1214" s="5119"/>
      <c r="V1214" s="5119"/>
      <c r="W1214" s="5119"/>
      <c r="X1214" s="5119"/>
      <c r="Y1214" s="5119"/>
      <c r="Z1214" s="5119"/>
      <c r="AA1214" s="5119"/>
      <c r="AB1214" s="5119"/>
      <c r="AC1214" s="5119"/>
      <c r="AD1214" s="5085"/>
      <c r="AE1214" s="3089"/>
      <c r="AF1214" s="5119"/>
      <c r="AG1214" s="5119"/>
      <c r="AH1214" s="3256">
        <v>3989</v>
      </c>
      <c r="AI1214" s="1751" t="s">
        <v>2137</v>
      </c>
      <c r="AJ1214" s="1774" t="s">
        <v>874</v>
      </c>
      <c r="AK1214" s="3256" t="s">
        <v>2142</v>
      </c>
      <c r="AL1214" s="2807" t="s">
        <v>1158</v>
      </c>
      <c r="AM1214" s="2807" t="s">
        <v>341</v>
      </c>
      <c r="AN1214" s="1751" t="s">
        <v>858</v>
      </c>
      <c r="AO1214" s="1751">
        <v>4</v>
      </c>
      <c r="AP1214" s="1751" t="s">
        <v>859</v>
      </c>
      <c r="AQ1214" s="1751">
        <v>4</v>
      </c>
      <c r="AR1214" s="1751">
        <v>6</v>
      </c>
      <c r="AS1214" s="1751" t="s">
        <v>875</v>
      </c>
      <c r="AT1214" s="1751" t="s">
        <v>859</v>
      </c>
      <c r="AU1214" s="1751" t="s">
        <v>876</v>
      </c>
      <c r="AV1214" s="860" t="s">
        <v>877</v>
      </c>
      <c r="AW1214" s="4560"/>
      <c r="AX1214" s="4560"/>
      <c r="AY1214" s="5670"/>
      <c r="CO1214" s="237"/>
    </row>
    <row r="1215" spans="1:93">
      <c r="A1215" s="5683"/>
      <c r="B1215" s="4561"/>
      <c r="C1215" s="5674"/>
      <c r="D1215" s="3811"/>
      <c r="E1215" s="5120"/>
      <c r="F1215" s="5120"/>
      <c r="G1215" s="3811"/>
      <c r="H1215" s="3811"/>
      <c r="I1215" s="3811"/>
      <c r="J1215" s="3811"/>
      <c r="K1215" s="3811"/>
      <c r="L1215" s="3811"/>
      <c r="M1215" s="3811"/>
      <c r="N1215" s="3811"/>
      <c r="O1215" s="3811"/>
      <c r="P1215" s="3811"/>
      <c r="Q1215" s="1658"/>
      <c r="R1215" s="1658"/>
      <c r="S1215" s="5120"/>
      <c r="T1215" s="5120"/>
      <c r="U1215" s="5120"/>
      <c r="V1215" s="5120"/>
      <c r="W1215" s="5120"/>
      <c r="X1215" s="5120"/>
      <c r="Y1215" s="5120"/>
      <c r="Z1215" s="5120"/>
      <c r="AA1215" s="5120"/>
      <c r="AB1215" s="5120"/>
      <c r="AC1215" s="5120"/>
      <c r="AD1215" s="5086"/>
      <c r="AE1215" s="3087"/>
      <c r="AF1215" s="5120"/>
      <c r="AG1215" s="5120"/>
      <c r="AH1215" s="3256">
        <v>3993</v>
      </c>
      <c r="AI1215" s="1751" t="s">
        <v>2137</v>
      </c>
      <c r="AJ1215" s="1774" t="s">
        <v>868</v>
      </c>
      <c r="AK1215" s="3256" t="s">
        <v>2142</v>
      </c>
      <c r="AL1215" s="2807" t="s">
        <v>340</v>
      </c>
      <c r="AM1215" s="2807" t="s">
        <v>340</v>
      </c>
      <c r="AN1215" s="1751" t="s">
        <v>858</v>
      </c>
      <c r="AO1215" s="1751">
        <v>10</v>
      </c>
      <c r="AP1215" s="1751" t="s">
        <v>859</v>
      </c>
      <c r="AQ1215" s="1751">
        <v>8</v>
      </c>
      <c r="AR1215" s="1751"/>
      <c r="AS1215" s="1751"/>
      <c r="AT1215" s="1751"/>
      <c r="AU1215" s="1751"/>
      <c r="AV1215" s="860"/>
      <c r="AW1215" s="4561"/>
      <c r="AX1215" s="4561"/>
      <c r="AY1215" s="5671"/>
      <c r="CO1215" s="237"/>
    </row>
    <row r="1216" spans="1:93">
      <c r="A1216" s="5683"/>
      <c r="B1216" s="4559" t="s">
        <v>2463</v>
      </c>
      <c r="C1216" s="5672" t="s">
        <v>5510</v>
      </c>
      <c r="D1216" s="4139" t="s">
        <v>5509</v>
      </c>
      <c r="E1216" s="5123" t="s">
        <v>2165</v>
      </c>
      <c r="F1216" s="4150" t="s">
        <v>5549</v>
      </c>
      <c r="G1216" s="3806" t="s">
        <v>2028</v>
      </c>
      <c r="H1216" s="3806" t="s">
        <v>2028</v>
      </c>
      <c r="I1216" s="3806" t="s">
        <v>2029</v>
      </c>
      <c r="J1216" s="3806" t="s">
        <v>2029</v>
      </c>
      <c r="K1216" s="3806">
        <v>9</v>
      </c>
      <c r="L1216" s="3806">
        <v>0</v>
      </c>
      <c r="M1216" s="3806">
        <v>31</v>
      </c>
      <c r="N1216" s="3806">
        <v>9</v>
      </c>
      <c r="O1216" s="3806">
        <v>0</v>
      </c>
      <c r="P1216" s="3806">
        <v>31</v>
      </c>
      <c r="Q1216" s="2590" t="s">
        <v>2140</v>
      </c>
      <c r="R1216" s="2590" t="s">
        <v>2272</v>
      </c>
      <c r="S1216" s="5123">
        <v>8896</v>
      </c>
      <c r="T1216" s="5123">
        <v>8896</v>
      </c>
      <c r="U1216" s="5123">
        <v>12160</v>
      </c>
      <c r="V1216" s="5123">
        <v>608</v>
      </c>
      <c r="W1216" s="5123">
        <v>608</v>
      </c>
      <c r="X1216" s="5123">
        <v>1088</v>
      </c>
      <c r="Y1216" s="5123">
        <v>8</v>
      </c>
      <c r="Z1216" s="5123">
        <v>2</v>
      </c>
      <c r="AA1216" s="5123" t="s">
        <v>2032</v>
      </c>
      <c r="AB1216" s="5123" t="s">
        <v>2033</v>
      </c>
      <c r="AC1216" s="5123" t="s">
        <v>2137</v>
      </c>
      <c r="AD1216" s="5084" t="s">
        <v>2035</v>
      </c>
      <c r="AE1216" s="3086"/>
      <c r="AF1216" s="5123" t="s">
        <v>857</v>
      </c>
      <c r="AG1216" s="5123"/>
      <c r="AH1216" s="3238">
        <v>3980</v>
      </c>
      <c r="AI1216" s="2592" t="s">
        <v>2137</v>
      </c>
      <c r="AJ1216" s="2597" t="s">
        <v>854</v>
      </c>
      <c r="AK1216" s="3256" t="s">
        <v>2142</v>
      </c>
      <c r="AL1216" s="122" t="s">
        <v>166</v>
      </c>
      <c r="AM1216" s="2803" t="s">
        <v>856</v>
      </c>
      <c r="AN1216" s="2595" t="s">
        <v>858</v>
      </c>
      <c r="AO1216" s="2595">
        <v>2</v>
      </c>
      <c r="AP1216" s="2595" t="s">
        <v>859</v>
      </c>
      <c r="AQ1216" s="2595">
        <v>2</v>
      </c>
      <c r="AR1216" s="2595"/>
      <c r="AS1216" s="2595"/>
      <c r="AT1216" s="2595"/>
      <c r="AU1216" s="2595"/>
      <c r="AV1216" s="860"/>
      <c r="AW1216" s="4559" t="s">
        <v>2466</v>
      </c>
      <c r="AX1216" s="4559" t="s">
        <v>2455</v>
      </c>
      <c r="AY1216" s="5669"/>
      <c r="CO1216" s="237"/>
    </row>
    <row r="1217" spans="1:93">
      <c r="A1217" s="5683"/>
      <c r="B1217" s="4560"/>
      <c r="C1217" s="5673"/>
      <c r="D1217" s="4167"/>
      <c r="E1217" s="5119"/>
      <c r="F1217" s="4216"/>
      <c r="G1217" s="3807"/>
      <c r="H1217" s="3807"/>
      <c r="I1217" s="3807"/>
      <c r="J1217" s="3807"/>
      <c r="K1217" s="3807"/>
      <c r="L1217" s="3807"/>
      <c r="M1217" s="3807"/>
      <c r="N1217" s="3807"/>
      <c r="O1217" s="3807"/>
      <c r="P1217" s="3807"/>
      <c r="Q1217" s="2591"/>
      <c r="R1217" s="2591"/>
      <c r="S1217" s="5119"/>
      <c r="T1217" s="5119"/>
      <c r="U1217" s="5119"/>
      <c r="V1217" s="5119"/>
      <c r="W1217" s="5119"/>
      <c r="X1217" s="5119"/>
      <c r="Y1217" s="5119"/>
      <c r="Z1217" s="5119"/>
      <c r="AA1217" s="5119"/>
      <c r="AB1217" s="5119"/>
      <c r="AC1217" s="5119"/>
      <c r="AD1217" s="5085"/>
      <c r="AE1217" s="3089"/>
      <c r="AF1217" s="5119"/>
      <c r="AG1217" s="5119"/>
      <c r="AH1217" s="3256">
        <v>3989</v>
      </c>
      <c r="AI1217" s="2595" t="s">
        <v>2137</v>
      </c>
      <c r="AJ1217" s="2599" t="s">
        <v>874</v>
      </c>
      <c r="AK1217" s="3256" t="s">
        <v>2142</v>
      </c>
      <c r="AL1217" s="2807" t="s">
        <v>1158</v>
      </c>
      <c r="AM1217" s="2807" t="s">
        <v>341</v>
      </c>
      <c r="AN1217" s="2595" t="s">
        <v>858</v>
      </c>
      <c r="AO1217" s="2595">
        <v>4</v>
      </c>
      <c r="AP1217" s="2595" t="s">
        <v>859</v>
      </c>
      <c r="AQ1217" s="2595">
        <v>4</v>
      </c>
      <c r="AR1217" s="2595">
        <v>6</v>
      </c>
      <c r="AS1217" s="2595" t="s">
        <v>875</v>
      </c>
      <c r="AT1217" s="2595" t="s">
        <v>859</v>
      </c>
      <c r="AU1217" s="2595" t="s">
        <v>876</v>
      </c>
      <c r="AV1217" s="860" t="s">
        <v>877</v>
      </c>
      <c r="AW1217" s="4560"/>
      <c r="AX1217" s="4560"/>
      <c r="AY1217" s="5670"/>
      <c r="CO1217" s="237"/>
    </row>
    <row r="1218" spans="1:93">
      <c r="A1218" s="5683"/>
      <c r="B1218" s="4561"/>
      <c r="C1218" s="5674"/>
      <c r="D1218" s="4079"/>
      <c r="E1218" s="5120"/>
      <c r="F1218" s="4151"/>
      <c r="G1218" s="3811"/>
      <c r="H1218" s="3811"/>
      <c r="I1218" s="3811"/>
      <c r="J1218" s="3811"/>
      <c r="K1218" s="3811"/>
      <c r="L1218" s="3811"/>
      <c r="M1218" s="3811"/>
      <c r="N1218" s="3811"/>
      <c r="O1218" s="3811"/>
      <c r="P1218" s="3811"/>
      <c r="Q1218" s="2592"/>
      <c r="R1218" s="2592"/>
      <c r="S1218" s="5120"/>
      <c r="T1218" s="5120"/>
      <c r="U1218" s="5120"/>
      <c r="V1218" s="5120"/>
      <c r="W1218" s="5120"/>
      <c r="X1218" s="5120"/>
      <c r="Y1218" s="5120"/>
      <c r="Z1218" s="5120"/>
      <c r="AA1218" s="5120"/>
      <c r="AB1218" s="5120"/>
      <c r="AC1218" s="5120"/>
      <c r="AD1218" s="5086"/>
      <c r="AE1218" s="3087"/>
      <c r="AF1218" s="5120"/>
      <c r="AG1218" s="5120"/>
      <c r="AH1218" s="3256">
        <v>3993</v>
      </c>
      <c r="AI1218" s="2595" t="s">
        <v>2137</v>
      </c>
      <c r="AJ1218" s="2599" t="s">
        <v>868</v>
      </c>
      <c r="AK1218" s="3256" t="s">
        <v>2142</v>
      </c>
      <c r="AL1218" s="2807" t="s">
        <v>340</v>
      </c>
      <c r="AM1218" s="2807" t="s">
        <v>340</v>
      </c>
      <c r="AN1218" s="2595" t="s">
        <v>858</v>
      </c>
      <c r="AO1218" s="2595">
        <v>10</v>
      </c>
      <c r="AP1218" s="2595" t="s">
        <v>859</v>
      </c>
      <c r="AQ1218" s="2595">
        <v>8</v>
      </c>
      <c r="AR1218" s="2595"/>
      <c r="AS1218" s="2595"/>
      <c r="AT1218" s="2595"/>
      <c r="AU1218" s="2595"/>
      <c r="AV1218" s="860"/>
      <c r="AW1218" s="4561"/>
      <c r="AX1218" s="4561"/>
      <c r="AY1218" s="5671"/>
      <c r="CO1218" s="237"/>
    </row>
    <row r="1219" spans="1:93">
      <c r="A1219" s="5683"/>
      <c r="B1219" s="4559" t="s">
        <v>2463</v>
      </c>
      <c r="C1219" s="5672" t="s">
        <v>3775</v>
      </c>
      <c r="D1219" s="3806" t="s">
        <v>3162</v>
      </c>
      <c r="E1219" s="5123" t="s">
        <v>2165</v>
      </c>
      <c r="F1219" s="5123" t="s">
        <v>3112</v>
      </c>
      <c r="G1219" s="3806" t="s">
        <v>2028</v>
      </c>
      <c r="H1219" s="3806" t="s">
        <v>2028</v>
      </c>
      <c r="I1219" s="3806" t="s">
        <v>2029</v>
      </c>
      <c r="J1219" s="3806" t="s">
        <v>2029</v>
      </c>
      <c r="K1219" s="3806">
        <v>9</v>
      </c>
      <c r="L1219" s="3806">
        <v>0</v>
      </c>
      <c r="M1219" s="3806">
        <v>31</v>
      </c>
      <c r="N1219" s="3806">
        <v>9</v>
      </c>
      <c r="O1219" s="3806">
        <v>0</v>
      </c>
      <c r="P1219" s="3806">
        <v>31</v>
      </c>
      <c r="Q1219" s="2737" t="s">
        <v>2140</v>
      </c>
      <c r="R1219" s="2737" t="s">
        <v>2272</v>
      </c>
      <c r="S1219" s="5123">
        <v>8896</v>
      </c>
      <c r="T1219" s="5123">
        <v>8896</v>
      </c>
      <c r="U1219" s="5123">
        <v>13450</v>
      </c>
      <c r="V1219" s="5123">
        <v>608</v>
      </c>
      <c r="W1219" s="5123">
        <v>608</v>
      </c>
      <c r="X1219" s="5123">
        <v>1408</v>
      </c>
      <c r="Y1219" s="5123">
        <v>8</v>
      </c>
      <c r="Z1219" s="5123">
        <v>2</v>
      </c>
      <c r="AA1219" s="5123" t="s">
        <v>2032</v>
      </c>
      <c r="AB1219" s="5123" t="s">
        <v>2033</v>
      </c>
      <c r="AC1219" s="5123" t="s">
        <v>2137</v>
      </c>
      <c r="AD1219" s="5084" t="s">
        <v>2035</v>
      </c>
      <c r="AE1219" s="3086"/>
      <c r="AF1219" s="5123" t="s">
        <v>857</v>
      </c>
      <c r="AG1219" s="5123"/>
      <c r="AH1219" s="3256">
        <v>3980</v>
      </c>
      <c r="AI1219" s="2760" t="s">
        <v>2137</v>
      </c>
      <c r="AJ1219" s="2764" t="s">
        <v>854</v>
      </c>
      <c r="AK1219" s="3256" t="s">
        <v>2142</v>
      </c>
      <c r="AL1219" s="2807" t="s">
        <v>1218</v>
      </c>
      <c r="AM1219" s="2803" t="s">
        <v>1219</v>
      </c>
      <c r="AN1219" s="2760" t="s">
        <v>858</v>
      </c>
      <c r="AO1219" s="2760">
        <v>2</v>
      </c>
      <c r="AP1219" s="2760" t="s">
        <v>859</v>
      </c>
      <c r="AQ1219" s="2760">
        <v>2</v>
      </c>
      <c r="AR1219" s="2760"/>
      <c r="AS1219" s="2760"/>
      <c r="AT1219" s="2760"/>
      <c r="AU1219" s="2760"/>
      <c r="AV1219" s="860"/>
      <c r="AW1219" s="4559" t="s">
        <v>2466</v>
      </c>
      <c r="AX1219" s="4559" t="s">
        <v>2455</v>
      </c>
      <c r="AY1219" s="5669"/>
      <c r="CO1219" s="237"/>
    </row>
    <row r="1220" spans="1:93">
      <c r="A1220" s="5683"/>
      <c r="B1220" s="4560"/>
      <c r="C1220" s="5673"/>
      <c r="D1220" s="3807"/>
      <c r="E1220" s="5119"/>
      <c r="F1220" s="5119"/>
      <c r="G1220" s="3807"/>
      <c r="H1220" s="3807"/>
      <c r="I1220" s="3807"/>
      <c r="J1220" s="3807"/>
      <c r="K1220" s="3807"/>
      <c r="L1220" s="3807"/>
      <c r="M1220" s="3807"/>
      <c r="N1220" s="3807"/>
      <c r="O1220" s="3807"/>
      <c r="P1220" s="3807"/>
      <c r="Q1220" s="2738"/>
      <c r="R1220" s="2738"/>
      <c r="S1220" s="5119"/>
      <c r="T1220" s="5119"/>
      <c r="U1220" s="5119"/>
      <c r="V1220" s="5119"/>
      <c r="W1220" s="5119"/>
      <c r="X1220" s="5119"/>
      <c r="Y1220" s="5119"/>
      <c r="Z1220" s="5119"/>
      <c r="AA1220" s="5119"/>
      <c r="AB1220" s="5119"/>
      <c r="AC1220" s="5119"/>
      <c r="AD1220" s="5085"/>
      <c r="AE1220" s="3089"/>
      <c r="AF1220" s="5119"/>
      <c r="AG1220" s="5119"/>
      <c r="AH1220" s="3256">
        <v>3989</v>
      </c>
      <c r="AI1220" s="2760" t="s">
        <v>2137</v>
      </c>
      <c r="AJ1220" s="2764" t="s">
        <v>874</v>
      </c>
      <c r="AK1220" s="3256" t="s">
        <v>2142</v>
      </c>
      <c r="AL1220" s="2807" t="s">
        <v>1158</v>
      </c>
      <c r="AM1220" s="2807" t="s">
        <v>341</v>
      </c>
      <c r="AN1220" s="2760" t="s">
        <v>858</v>
      </c>
      <c r="AO1220" s="2760">
        <v>4</v>
      </c>
      <c r="AP1220" s="2760" t="s">
        <v>859</v>
      </c>
      <c r="AQ1220" s="2760">
        <v>4</v>
      </c>
      <c r="AR1220" s="2760">
        <v>6</v>
      </c>
      <c r="AS1220" s="2760" t="s">
        <v>875</v>
      </c>
      <c r="AT1220" s="2760" t="s">
        <v>859</v>
      </c>
      <c r="AU1220" s="2760" t="s">
        <v>876</v>
      </c>
      <c r="AV1220" s="860" t="s">
        <v>877</v>
      </c>
      <c r="AW1220" s="4560"/>
      <c r="AX1220" s="4560"/>
      <c r="AY1220" s="5670"/>
      <c r="CO1220" s="237"/>
    </row>
    <row r="1221" spans="1:93">
      <c r="A1221" s="5684"/>
      <c r="B1221" s="4561"/>
      <c r="C1221" s="5674"/>
      <c r="D1221" s="3811"/>
      <c r="E1221" s="5120"/>
      <c r="F1221" s="5120"/>
      <c r="G1221" s="3811"/>
      <c r="H1221" s="3811"/>
      <c r="I1221" s="3811"/>
      <c r="J1221" s="3811"/>
      <c r="K1221" s="3811"/>
      <c r="L1221" s="3811"/>
      <c r="M1221" s="3811"/>
      <c r="N1221" s="3811"/>
      <c r="O1221" s="3811"/>
      <c r="P1221" s="3811"/>
      <c r="Q1221" s="2739"/>
      <c r="R1221" s="2739"/>
      <c r="S1221" s="5120"/>
      <c r="T1221" s="5120"/>
      <c r="U1221" s="5120"/>
      <c r="V1221" s="5120"/>
      <c r="W1221" s="5120"/>
      <c r="X1221" s="5120"/>
      <c r="Y1221" s="5120"/>
      <c r="Z1221" s="5120"/>
      <c r="AA1221" s="5120"/>
      <c r="AB1221" s="5120"/>
      <c r="AC1221" s="5120"/>
      <c r="AD1221" s="5086"/>
      <c r="AE1221" s="3087"/>
      <c r="AF1221" s="5120"/>
      <c r="AG1221" s="5120"/>
      <c r="AH1221" s="3256">
        <v>3993</v>
      </c>
      <c r="AI1221" s="2760" t="s">
        <v>2137</v>
      </c>
      <c r="AJ1221" s="2764" t="s">
        <v>868</v>
      </c>
      <c r="AK1221" s="3256" t="s">
        <v>2142</v>
      </c>
      <c r="AL1221" s="2807" t="s">
        <v>340</v>
      </c>
      <c r="AM1221" s="2807" t="s">
        <v>340</v>
      </c>
      <c r="AN1221" s="2760" t="s">
        <v>858</v>
      </c>
      <c r="AO1221" s="2760">
        <v>10</v>
      </c>
      <c r="AP1221" s="2760" t="s">
        <v>859</v>
      </c>
      <c r="AQ1221" s="2760">
        <v>8</v>
      </c>
      <c r="AR1221" s="2760"/>
      <c r="AS1221" s="2760"/>
      <c r="AT1221" s="2760"/>
      <c r="AU1221" s="2760"/>
      <c r="AV1221" s="860"/>
      <c r="AW1221" s="4561"/>
      <c r="AX1221" s="4561"/>
      <c r="AY1221" s="5671"/>
      <c r="CO1221" s="237"/>
    </row>
    <row r="1222" spans="1:93" ht="20.25" customHeight="1">
      <c r="A1222" s="5663" t="s">
        <v>4236</v>
      </c>
      <c r="B1222" s="4560" t="s">
        <v>2463</v>
      </c>
      <c r="C1222" s="5673" t="s">
        <v>5752</v>
      </c>
      <c r="D1222" s="4167" t="s">
        <v>5721</v>
      </c>
      <c r="E1222" s="4216" t="s">
        <v>2165</v>
      </c>
      <c r="F1222" s="4216" t="s">
        <v>5770</v>
      </c>
      <c r="G1222" s="3807" t="s">
        <v>2028</v>
      </c>
      <c r="H1222" s="3807" t="s">
        <v>2028</v>
      </c>
      <c r="I1222" s="3807" t="s">
        <v>2029</v>
      </c>
      <c r="J1222" s="3807" t="s">
        <v>2029</v>
      </c>
      <c r="K1222" s="3807">
        <v>9</v>
      </c>
      <c r="L1222" s="3807">
        <v>0</v>
      </c>
      <c r="M1222" s="3807">
        <v>31</v>
      </c>
      <c r="N1222" s="3807">
        <v>9</v>
      </c>
      <c r="O1222" s="3807">
        <v>0</v>
      </c>
      <c r="P1222" s="3807">
        <v>31</v>
      </c>
      <c r="Q1222" s="2738" t="s">
        <v>2140</v>
      </c>
      <c r="R1222" s="2738" t="s">
        <v>2272</v>
      </c>
      <c r="S1222" s="5119">
        <v>13418</v>
      </c>
      <c r="T1222" s="5119">
        <v>13418</v>
      </c>
      <c r="U1222" s="5119">
        <v>20830</v>
      </c>
      <c r="V1222" s="5119">
        <v>608</v>
      </c>
      <c r="W1222" s="5119">
        <v>608</v>
      </c>
      <c r="X1222" s="5119">
        <v>1558</v>
      </c>
      <c r="Y1222" s="5119">
        <v>8</v>
      </c>
      <c r="Z1222" s="5119">
        <v>2</v>
      </c>
      <c r="AA1222" s="5119" t="s">
        <v>2032</v>
      </c>
      <c r="AB1222" s="5119" t="s">
        <v>2033</v>
      </c>
      <c r="AC1222" s="5119" t="s">
        <v>2137</v>
      </c>
      <c r="AD1222" s="5085" t="s">
        <v>2035</v>
      </c>
      <c r="AE1222" s="3089"/>
      <c r="AF1222" s="5119" t="s">
        <v>857</v>
      </c>
      <c r="AG1222" s="5119"/>
      <c r="AH1222" s="3238">
        <v>3980</v>
      </c>
      <c r="AI1222" s="2739" t="s">
        <v>2137</v>
      </c>
      <c r="AJ1222" s="2757" t="s">
        <v>854</v>
      </c>
      <c r="AK1222" s="3256" t="s">
        <v>2142</v>
      </c>
      <c r="AL1222" s="2797" t="s">
        <v>1135</v>
      </c>
      <c r="AM1222" s="2794" t="s">
        <v>1134</v>
      </c>
      <c r="AN1222" s="2739" t="s">
        <v>858</v>
      </c>
      <c r="AO1222" s="2739">
        <v>2</v>
      </c>
      <c r="AP1222" s="2739" t="s">
        <v>859</v>
      </c>
      <c r="AQ1222" s="2739">
        <v>2</v>
      </c>
      <c r="AR1222" s="2739"/>
      <c r="AS1222" s="2739"/>
      <c r="AT1222" s="2739"/>
      <c r="AU1222" s="2739"/>
      <c r="AV1222" s="2997"/>
      <c r="AW1222" s="4560" t="s">
        <v>2466</v>
      </c>
      <c r="AX1222" s="4560" t="s">
        <v>2455</v>
      </c>
      <c r="AY1222" s="5670"/>
      <c r="CO1222" s="237"/>
    </row>
    <row r="1223" spans="1:93" ht="20.25" customHeight="1">
      <c r="A1223" s="5664"/>
      <c r="B1223" s="4560"/>
      <c r="C1223" s="5673"/>
      <c r="D1223" s="4167"/>
      <c r="E1223" s="4216"/>
      <c r="F1223" s="4216"/>
      <c r="G1223" s="3807"/>
      <c r="H1223" s="3807"/>
      <c r="I1223" s="3807"/>
      <c r="J1223" s="3807"/>
      <c r="K1223" s="3807"/>
      <c r="L1223" s="3807"/>
      <c r="M1223" s="3807"/>
      <c r="N1223" s="3807"/>
      <c r="O1223" s="3807"/>
      <c r="P1223" s="3807"/>
      <c r="Q1223" s="2738"/>
      <c r="R1223" s="2738"/>
      <c r="S1223" s="5119"/>
      <c r="T1223" s="5119"/>
      <c r="U1223" s="5119"/>
      <c r="V1223" s="5119"/>
      <c r="W1223" s="5119"/>
      <c r="X1223" s="5119"/>
      <c r="Y1223" s="5119"/>
      <c r="Z1223" s="5119"/>
      <c r="AA1223" s="5119"/>
      <c r="AB1223" s="5119"/>
      <c r="AC1223" s="5119"/>
      <c r="AD1223" s="5085"/>
      <c r="AE1223" s="3089"/>
      <c r="AF1223" s="5119"/>
      <c r="AG1223" s="5119"/>
      <c r="AH1223" s="3256">
        <v>3989</v>
      </c>
      <c r="AI1223" s="2760" t="s">
        <v>2137</v>
      </c>
      <c r="AJ1223" s="2764" t="s">
        <v>874</v>
      </c>
      <c r="AK1223" s="3256" t="s">
        <v>2142</v>
      </c>
      <c r="AL1223" s="2798" t="s">
        <v>1158</v>
      </c>
      <c r="AM1223" s="2798" t="s">
        <v>341</v>
      </c>
      <c r="AN1223" s="2760" t="s">
        <v>858</v>
      </c>
      <c r="AO1223" s="2760">
        <v>4</v>
      </c>
      <c r="AP1223" s="2760" t="s">
        <v>859</v>
      </c>
      <c r="AQ1223" s="2760">
        <v>4</v>
      </c>
      <c r="AR1223" s="2760">
        <v>6</v>
      </c>
      <c r="AS1223" s="2760" t="s">
        <v>875</v>
      </c>
      <c r="AT1223" s="2760" t="s">
        <v>859</v>
      </c>
      <c r="AU1223" s="2760" t="s">
        <v>876</v>
      </c>
      <c r="AV1223" s="860" t="s">
        <v>877</v>
      </c>
      <c r="AW1223" s="4560"/>
      <c r="AX1223" s="4560"/>
      <c r="AY1223" s="5670"/>
      <c r="CO1223" s="237"/>
    </row>
    <row r="1224" spans="1:93" ht="20.25" customHeight="1">
      <c r="A1224" s="5665"/>
      <c r="B1224" s="4561"/>
      <c r="C1224" s="5674"/>
      <c r="D1224" s="4079"/>
      <c r="E1224" s="4151"/>
      <c r="F1224" s="4151"/>
      <c r="G1224" s="3811"/>
      <c r="H1224" s="3811"/>
      <c r="I1224" s="3811"/>
      <c r="J1224" s="3811"/>
      <c r="K1224" s="3811"/>
      <c r="L1224" s="3811"/>
      <c r="M1224" s="3811"/>
      <c r="N1224" s="3811"/>
      <c r="O1224" s="3811"/>
      <c r="P1224" s="3811"/>
      <c r="Q1224" s="2739"/>
      <c r="R1224" s="2739"/>
      <c r="S1224" s="5120"/>
      <c r="T1224" s="5120"/>
      <c r="U1224" s="5120"/>
      <c r="V1224" s="5120"/>
      <c r="W1224" s="5120"/>
      <c r="X1224" s="5120"/>
      <c r="Y1224" s="5120"/>
      <c r="Z1224" s="5120"/>
      <c r="AA1224" s="5120"/>
      <c r="AB1224" s="5120"/>
      <c r="AC1224" s="5120"/>
      <c r="AD1224" s="5086"/>
      <c r="AE1224" s="3087"/>
      <c r="AF1224" s="5120"/>
      <c r="AG1224" s="5120"/>
      <c r="AH1224" s="3256">
        <v>3993</v>
      </c>
      <c r="AI1224" s="2760" t="s">
        <v>2137</v>
      </c>
      <c r="AJ1224" s="2764" t="s">
        <v>868</v>
      </c>
      <c r="AK1224" s="3256" t="s">
        <v>2142</v>
      </c>
      <c r="AL1224" s="2807" t="s">
        <v>340</v>
      </c>
      <c r="AM1224" s="2807" t="s">
        <v>340</v>
      </c>
      <c r="AN1224" s="2760" t="s">
        <v>858</v>
      </c>
      <c r="AO1224" s="2760">
        <v>10</v>
      </c>
      <c r="AP1224" s="2760" t="s">
        <v>859</v>
      </c>
      <c r="AQ1224" s="2760">
        <v>8</v>
      </c>
      <c r="AR1224" s="2760"/>
      <c r="AS1224" s="2760"/>
      <c r="AT1224" s="2760"/>
      <c r="AU1224" s="2760"/>
      <c r="AV1224" s="860"/>
      <c r="AW1224" s="4561"/>
      <c r="AX1224" s="4561"/>
      <c r="AY1224" s="5671"/>
      <c r="CO1224" s="237"/>
    </row>
    <row r="1225" spans="1:93" ht="15" customHeight="1">
      <c r="A1225" s="5663" t="s">
        <v>5725</v>
      </c>
      <c r="B1225" s="4559" t="s">
        <v>2463</v>
      </c>
      <c r="C1225" s="5672" t="s">
        <v>5754</v>
      </c>
      <c r="D1225" s="4139" t="s">
        <v>5724</v>
      </c>
      <c r="E1225" s="4150" t="s">
        <v>2165</v>
      </c>
      <c r="F1225" s="4150" t="s">
        <v>5771</v>
      </c>
      <c r="G1225" s="3806" t="s">
        <v>2028</v>
      </c>
      <c r="H1225" s="3806" t="s">
        <v>2028</v>
      </c>
      <c r="I1225" s="3806" t="s">
        <v>2029</v>
      </c>
      <c r="J1225" s="3806" t="s">
        <v>2029</v>
      </c>
      <c r="K1225" s="3806">
        <v>9</v>
      </c>
      <c r="L1225" s="3806">
        <v>0</v>
      </c>
      <c r="M1225" s="3806">
        <v>31</v>
      </c>
      <c r="N1225" s="3806">
        <v>9</v>
      </c>
      <c r="O1225" s="3806">
        <v>0</v>
      </c>
      <c r="P1225" s="3806">
        <v>31</v>
      </c>
      <c r="Q1225" s="2737" t="s">
        <v>2140</v>
      </c>
      <c r="R1225" s="2737" t="s">
        <v>2272</v>
      </c>
      <c r="S1225" s="5123">
        <v>10384</v>
      </c>
      <c r="T1225" s="5084">
        <v>10384</v>
      </c>
      <c r="U1225" s="5084">
        <v>11504</v>
      </c>
      <c r="V1225" s="5084">
        <v>480</v>
      </c>
      <c r="W1225" s="5123">
        <v>480</v>
      </c>
      <c r="X1225" s="5123">
        <v>832</v>
      </c>
      <c r="Y1225" s="5123">
        <v>8</v>
      </c>
      <c r="Z1225" s="5123">
        <v>2</v>
      </c>
      <c r="AA1225" s="5123" t="s">
        <v>2032</v>
      </c>
      <c r="AB1225" s="5123" t="s">
        <v>2033</v>
      </c>
      <c r="AC1225" s="5123" t="s">
        <v>2137</v>
      </c>
      <c r="AD1225" s="5084" t="s">
        <v>2035</v>
      </c>
      <c r="AE1225" s="3086"/>
      <c r="AF1225" s="5123" t="s">
        <v>857</v>
      </c>
      <c r="AG1225" s="5123"/>
      <c r="AH1225" s="3238">
        <v>3980</v>
      </c>
      <c r="AI1225" s="2739" t="s">
        <v>2137</v>
      </c>
      <c r="AJ1225" s="2757" t="s">
        <v>854</v>
      </c>
      <c r="AK1225" s="3256" t="s">
        <v>2142</v>
      </c>
      <c r="AL1225" s="2797" t="s">
        <v>164</v>
      </c>
      <c r="AM1225" s="2803" t="s">
        <v>856</v>
      </c>
      <c r="AN1225" s="2760" t="s">
        <v>858</v>
      </c>
      <c r="AO1225" s="2760">
        <v>2</v>
      </c>
      <c r="AP1225" s="2760" t="s">
        <v>859</v>
      </c>
      <c r="AQ1225" s="2760">
        <v>2</v>
      </c>
      <c r="AR1225" s="2760"/>
      <c r="AS1225" s="2760"/>
      <c r="AT1225" s="2760"/>
      <c r="AU1225" s="2760"/>
      <c r="AV1225" s="860"/>
      <c r="AW1225" s="4559" t="s">
        <v>2466</v>
      </c>
      <c r="AX1225" s="4559" t="s">
        <v>2455</v>
      </c>
      <c r="AY1225" s="5669"/>
      <c r="CO1225" s="237"/>
    </row>
    <row r="1226" spans="1:93" ht="15" customHeight="1">
      <c r="A1226" s="5664"/>
      <c r="B1226" s="4560"/>
      <c r="C1226" s="5673"/>
      <c r="D1226" s="4167"/>
      <c r="E1226" s="4216"/>
      <c r="F1226" s="4216"/>
      <c r="G1226" s="3807"/>
      <c r="H1226" s="3807"/>
      <c r="I1226" s="3807"/>
      <c r="J1226" s="3807"/>
      <c r="K1226" s="3807"/>
      <c r="L1226" s="3807"/>
      <c r="M1226" s="3807"/>
      <c r="N1226" s="3807"/>
      <c r="O1226" s="3807"/>
      <c r="P1226" s="3807"/>
      <c r="Q1226" s="2738"/>
      <c r="R1226" s="2738"/>
      <c r="S1226" s="5119"/>
      <c r="T1226" s="5085"/>
      <c r="U1226" s="5085"/>
      <c r="V1226" s="5085"/>
      <c r="W1226" s="5119"/>
      <c r="X1226" s="5119"/>
      <c r="Y1226" s="5119"/>
      <c r="Z1226" s="5119"/>
      <c r="AA1226" s="5119"/>
      <c r="AB1226" s="5119"/>
      <c r="AC1226" s="5119"/>
      <c r="AD1226" s="5085"/>
      <c r="AE1226" s="3089"/>
      <c r="AF1226" s="5119"/>
      <c r="AG1226" s="5119"/>
      <c r="AH1226" s="3256">
        <v>3989</v>
      </c>
      <c r="AI1226" s="2760" t="s">
        <v>2137</v>
      </c>
      <c r="AJ1226" s="2764" t="s">
        <v>874</v>
      </c>
      <c r="AK1226" s="3256" t="s">
        <v>2142</v>
      </c>
      <c r="AL1226" s="2798" t="s">
        <v>344</v>
      </c>
      <c r="AM1226" s="2798" t="s">
        <v>341</v>
      </c>
      <c r="AN1226" s="2760" t="s">
        <v>858</v>
      </c>
      <c r="AO1226" s="2760">
        <v>4</v>
      </c>
      <c r="AP1226" s="2760" t="s">
        <v>859</v>
      </c>
      <c r="AQ1226" s="2760">
        <v>4</v>
      </c>
      <c r="AR1226" s="2760">
        <v>6</v>
      </c>
      <c r="AS1226" s="2760" t="s">
        <v>875</v>
      </c>
      <c r="AT1226" s="2760" t="s">
        <v>859</v>
      </c>
      <c r="AU1226" s="2760" t="s">
        <v>876</v>
      </c>
      <c r="AV1226" s="860" t="s">
        <v>877</v>
      </c>
      <c r="AW1226" s="4560"/>
      <c r="AX1226" s="4560"/>
      <c r="AY1226" s="5670"/>
      <c r="CO1226" s="237"/>
    </row>
    <row r="1227" spans="1:93" ht="15" customHeight="1">
      <c r="A1227" s="5664"/>
      <c r="B1227" s="4561"/>
      <c r="C1227" s="5674"/>
      <c r="D1227" s="4079"/>
      <c r="E1227" s="4151"/>
      <c r="F1227" s="4151"/>
      <c r="G1227" s="3811"/>
      <c r="H1227" s="3811"/>
      <c r="I1227" s="3811"/>
      <c r="J1227" s="3811"/>
      <c r="K1227" s="3811"/>
      <c r="L1227" s="3811"/>
      <c r="M1227" s="3811"/>
      <c r="N1227" s="3811"/>
      <c r="O1227" s="3811"/>
      <c r="P1227" s="3811"/>
      <c r="Q1227" s="2739"/>
      <c r="R1227" s="2739"/>
      <c r="S1227" s="5120"/>
      <c r="T1227" s="5086"/>
      <c r="U1227" s="5086"/>
      <c r="V1227" s="5086"/>
      <c r="W1227" s="5120"/>
      <c r="X1227" s="5120"/>
      <c r="Y1227" s="5120"/>
      <c r="Z1227" s="5120"/>
      <c r="AA1227" s="5120"/>
      <c r="AB1227" s="5120"/>
      <c r="AC1227" s="5120"/>
      <c r="AD1227" s="5086"/>
      <c r="AE1227" s="3087"/>
      <c r="AF1227" s="5120"/>
      <c r="AG1227" s="5120"/>
      <c r="AH1227" s="3256">
        <v>3993</v>
      </c>
      <c r="AI1227" s="2760" t="s">
        <v>2137</v>
      </c>
      <c r="AJ1227" s="2764" t="s">
        <v>868</v>
      </c>
      <c r="AK1227" s="3256" t="s">
        <v>2142</v>
      </c>
      <c r="AL1227" s="2807" t="s">
        <v>869</v>
      </c>
      <c r="AM1227" s="2807" t="s">
        <v>869</v>
      </c>
      <c r="AN1227" s="2760" t="s">
        <v>858</v>
      </c>
      <c r="AO1227" s="2760">
        <v>4</v>
      </c>
      <c r="AP1227" s="2760" t="s">
        <v>859</v>
      </c>
      <c r="AQ1227" s="2760">
        <v>4</v>
      </c>
      <c r="AR1227" s="2760"/>
      <c r="AS1227" s="2760"/>
      <c r="AT1227" s="2760"/>
      <c r="AU1227" s="2760"/>
      <c r="AV1227" s="860"/>
      <c r="AW1227" s="4561"/>
      <c r="AX1227" s="4561"/>
      <c r="AY1227" s="5671"/>
      <c r="CO1227" s="237"/>
    </row>
    <row r="1228" spans="1:93" ht="15" customHeight="1">
      <c r="A1228" s="5664"/>
      <c r="B1228" s="4559" t="s">
        <v>2463</v>
      </c>
      <c r="C1228" s="5672" t="s">
        <v>5755</v>
      </c>
      <c r="D1228" s="4139" t="s">
        <v>5727</v>
      </c>
      <c r="E1228" s="4150" t="s">
        <v>2165</v>
      </c>
      <c r="F1228" s="4150" t="s">
        <v>5772</v>
      </c>
      <c r="G1228" s="3806" t="s">
        <v>2028</v>
      </c>
      <c r="H1228" s="3806" t="s">
        <v>2028</v>
      </c>
      <c r="I1228" s="3806" t="s">
        <v>2029</v>
      </c>
      <c r="J1228" s="3806" t="s">
        <v>2029</v>
      </c>
      <c r="K1228" s="3806">
        <v>9</v>
      </c>
      <c r="L1228" s="3806">
        <v>0</v>
      </c>
      <c r="M1228" s="3806">
        <v>31</v>
      </c>
      <c r="N1228" s="3806">
        <v>9</v>
      </c>
      <c r="O1228" s="3806">
        <v>0</v>
      </c>
      <c r="P1228" s="3806">
        <v>31</v>
      </c>
      <c r="Q1228" s="2737" t="s">
        <v>2140</v>
      </c>
      <c r="R1228" s="2737" t="s">
        <v>2272</v>
      </c>
      <c r="S1228" s="5123">
        <v>10640</v>
      </c>
      <c r="T1228" s="5084">
        <v>10640</v>
      </c>
      <c r="U1228" s="5084">
        <v>12688</v>
      </c>
      <c r="V1228" s="5084">
        <v>512</v>
      </c>
      <c r="W1228" s="5123">
        <v>512</v>
      </c>
      <c r="X1228" s="5123">
        <v>832</v>
      </c>
      <c r="Y1228" s="5123">
        <v>8</v>
      </c>
      <c r="Z1228" s="5123">
        <v>2</v>
      </c>
      <c r="AA1228" s="5123" t="s">
        <v>2032</v>
      </c>
      <c r="AB1228" s="5123" t="s">
        <v>2033</v>
      </c>
      <c r="AC1228" s="5123" t="s">
        <v>2137</v>
      </c>
      <c r="AD1228" s="5084" t="s">
        <v>2035</v>
      </c>
      <c r="AE1228" s="3086"/>
      <c r="AF1228" s="5123" t="s">
        <v>857</v>
      </c>
      <c r="AG1228" s="5123"/>
      <c r="AH1228" s="3238">
        <v>3980</v>
      </c>
      <c r="AI1228" s="2739" t="s">
        <v>2137</v>
      </c>
      <c r="AJ1228" s="2757" t="s">
        <v>854</v>
      </c>
      <c r="AK1228" s="3256" t="s">
        <v>2142</v>
      </c>
      <c r="AL1228" s="2802" t="s">
        <v>165</v>
      </c>
      <c r="AM1228" s="2803" t="s">
        <v>856</v>
      </c>
      <c r="AN1228" s="2760" t="s">
        <v>858</v>
      </c>
      <c r="AO1228" s="2760">
        <v>2</v>
      </c>
      <c r="AP1228" s="2760" t="s">
        <v>859</v>
      </c>
      <c r="AQ1228" s="2760">
        <v>2</v>
      </c>
      <c r="AR1228" s="2760"/>
      <c r="AS1228" s="2760"/>
      <c r="AT1228" s="2760"/>
      <c r="AU1228" s="2760"/>
      <c r="AV1228" s="860"/>
      <c r="AW1228" s="4559" t="s">
        <v>2466</v>
      </c>
      <c r="AX1228" s="4559" t="s">
        <v>2455</v>
      </c>
      <c r="AY1228" s="5669"/>
      <c r="CO1228" s="237"/>
    </row>
    <row r="1229" spans="1:93" ht="15" customHeight="1">
      <c r="A1229" s="5664"/>
      <c r="B1229" s="4560"/>
      <c r="C1229" s="5673"/>
      <c r="D1229" s="4167"/>
      <c r="E1229" s="4216"/>
      <c r="F1229" s="4216"/>
      <c r="G1229" s="3807"/>
      <c r="H1229" s="3807"/>
      <c r="I1229" s="3807"/>
      <c r="J1229" s="3807"/>
      <c r="K1229" s="3807"/>
      <c r="L1229" s="3807"/>
      <c r="M1229" s="3807"/>
      <c r="N1229" s="3807"/>
      <c r="O1229" s="3807"/>
      <c r="P1229" s="3807"/>
      <c r="Q1229" s="2738"/>
      <c r="R1229" s="2738"/>
      <c r="S1229" s="5119"/>
      <c r="T1229" s="5085"/>
      <c r="U1229" s="5085"/>
      <c r="V1229" s="5085"/>
      <c r="W1229" s="5119"/>
      <c r="X1229" s="5119"/>
      <c r="Y1229" s="5119"/>
      <c r="Z1229" s="5119"/>
      <c r="AA1229" s="5119"/>
      <c r="AB1229" s="5119"/>
      <c r="AC1229" s="5119"/>
      <c r="AD1229" s="5085"/>
      <c r="AE1229" s="3089"/>
      <c r="AF1229" s="5119"/>
      <c r="AG1229" s="5119"/>
      <c r="AH1229" s="3256">
        <v>3989</v>
      </c>
      <c r="AI1229" s="2760" t="s">
        <v>2137</v>
      </c>
      <c r="AJ1229" s="2764" t="s">
        <v>874</v>
      </c>
      <c r="AK1229" s="3256" t="s">
        <v>2142</v>
      </c>
      <c r="AL1229" s="2798" t="s">
        <v>344</v>
      </c>
      <c r="AM1229" s="2798" t="s">
        <v>341</v>
      </c>
      <c r="AN1229" s="2760" t="s">
        <v>858</v>
      </c>
      <c r="AO1229" s="2760">
        <v>4</v>
      </c>
      <c r="AP1229" s="2760" t="s">
        <v>859</v>
      </c>
      <c r="AQ1229" s="2760">
        <v>4</v>
      </c>
      <c r="AR1229" s="2760">
        <v>6</v>
      </c>
      <c r="AS1229" s="2760" t="s">
        <v>875</v>
      </c>
      <c r="AT1229" s="2760" t="s">
        <v>859</v>
      </c>
      <c r="AU1229" s="2760" t="s">
        <v>876</v>
      </c>
      <c r="AV1229" s="860" t="s">
        <v>877</v>
      </c>
      <c r="AW1229" s="4560"/>
      <c r="AX1229" s="4560"/>
      <c r="AY1229" s="5670"/>
      <c r="CO1229" s="237"/>
    </row>
    <row r="1230" spans="1:93" ht="15" customHeight="1">
      <c r="A1230" s="5664"/>
      <c r="B1230" s="4561"/>
      <c r="C1230" s="5674"/>
      <c r="D1230" s="4079"/>
      <c r="E1230" s="4151"/>
      <c r="F1230" s="4151"/>
      <c r="G1230" s="3811"/>
      <c r="H1230" s="3811"/>
      <c r="I1230" s="3811"/>
      <c r="J1230" s="3811"/>
      <c r="K1230" s="3811"/>
      <c r="L1230" s="3811"/>
      <c r="M1230" s="3811"/>
      <c r="N1230" s="3811"/>
      <c r="O1230" s="3811"/>
      <c r="P1230" s="3811"/>
      <c r="Q1230" s="2739"/>
      <c r="R1230" s="2739"/>
      <c r="S1230" s="5120"/>
      <c r="T1230" s="5086"/>
      <c r="U1230" s="5086"/>
      <c r="V1230" s="5086"/>
      <c r="W1230" s="5120"/>
      <c r="X1230" s="5120"/>
      <c r="Y1230" s="5120"/>
      <c r="Z1230" s="5120"/>
      <c r="AA1230" s="5120"/>
      <c r="AB1230" s="5120"/>
      <c r="AC1230" s="5120"/>
      <c r="AD1230" s="5086"/>
      <c r="AE1230" s="3087"/>
      <c r="AF1230" s="5120"/>
      <c r="AG1230" s="5120"/>
      <c r="AH1230" s="3256">
        <v>3993</v>
      </c>
      <c r="AI1230" s="2760" t="s">
        <v>2137</v>
      </c>
      <c r="AJ1230" s="2764" t="s">
        <v>868</v>
      </c>
      <c r="AK1230" s="3256" t="s">
        <v>2142</v>
      </c>
      <c r="AL1230" s="2807" t="s">
        <v>869</v>
      </c>
      <c r="AM1230" s="2807" t="s">
        <v>869</v>
      </c>
      <c r="AN1230" s="2760" t="s">
        <v>858</v>
      </c>
      <c r="AO1230" s="2760">
        <v>4</v>
      </c>
      <c r="AP1230" s="2760" t="s">
        <v>859</v>
      </c>
      <c r="AQ1230" s="2760">
        <v>4</v>
      </c>
      <c r="AR1230" s="2760"/>
      <c r="AS1230" s="2760"/>
      <c r="AT1230" s="2760"/>
      <c r="AU1230" s="2760"/>
      <c r="AV1230" s="860"/>
      <c r="AW1230" s="4561"/>
      <c r="AX1230" s="4561"/>
      <c r="AY1230" s="5671"/>
      <c r="CO1230" s="237"/>
    </row>
    <row r="1231" spans="1:93" ht="15" customHeight="1">
      <c r="A1231" s="5664"/>
      <c r="B1231" s="4559" t="s">
        <v>2463</v>
      </c>
      <c r="C1231" s="5672" t="s">
        <v>5756</v>
      </c>
      <c r="D1231" s="4139" t="s">
        <v>5730</v>
      </c>
      <c r="E1231" s="4150" t="s">
        <v>2165</v>
      </c>
      <c r="F1231" s="4150" t="s">
        <v>5773</v>
      </c>
      <c r="G1231" s="3806" t="s">
        <v>2028</v>
      </c>
      <c r="H1231" s="3806" t="s">
        <v>2028</v>
      </c>
      <c r="I1231" s="3806" t="s">
        <v>2029</v>
      </c>
      <c r="J1231" s="3806" t="s">
        <v>2029</v>
      </c>
      <c r="K1231" s="3806">
        <v>9</v>
      </c>
      <c r="L1231" s="3806">
        <v>0</v>
      </c>
      <c r="M1231" s="3806">
        <v>31</v>
      </c>
      <c r="N1231" s="3806">
        <v>9</v>
      </c>
      <c r="O1231" s="3806">
        <v>0</v>
      </c>
      <c r="P1231" s="3806">
        <v>31</v>
      </c>
      <c r="Q1231" s="2737" t="s">
        <v>2140</v>
      </c>
      <c r="R1231" s="2737" t="s">
        <v>2272</v>
      </c>
      <c r="S1231" s="5123">
        <v>10640</v>
      </c>
      <c r="T1231" s="5084">
        <v>10640</v>
      </c>
      <c r="U1231" s="5084">
        <v>13904</v>
      </c>
      <c r="V1231" s="5084">
        <v>512</v>
      </c>
      <c r="W1231" s="5123">
        <v>512</v>
      </c>
      <c r="X1231" s="5123">
        <v>832</v>
      </c>
      <c r="Y1231" s="5123">
        <v>8</v>
      </c>
      <c r="Z1231" s="5123">
        <v>2</v>
      </c>
      <c r="AA1231" s="5123" t="s">
        <v>2032</v>
      </c>
      <c r="AB1231" s="5123" t="s">
        <v>2033</v>
      </c>
      <c r="AC1231" s="5123" t="s">
        <v>2137</v>
      </c>
      <c r="AD1231" s="5084" t="s">
        <v>2035</v>
      </c>
      <c r="AE1231" s="3086"/>
      <c r="AF1231" s="5123" t="s">
        <v>857</v>
      </c>
      <c r="AG1231" s="5123"/>
      <c r="AH1231" s="3238">
        <v>3980</v>
      </c>
      <c r="AI1231" s="2739" t="s">
        <v>2137</v>
      </c>
      <c r="AJ1231" s="2757" t="s">
        <v>854</v>
      </c>
      <c r="AK1231" s="3256" t="s">
        <v>2142</v>
      </c>
      <c r="AL1231" s="2804" t="s">
        <v>166</v>
      </c>
      <c r="AM1231" s="2803" t="s">
        <v>856</v>
      </c>
      <c r="AN1231" s="2760" t="s">
        <v>858</v>
      </c>
      <c r="AO1231" s="2760">
        <v>2</v>
      </c>
      <c r="AP1231" s="2760" t="s">
        <v>859</v>
      </c>
      <c r="AQ1231" s="2760">
        <v>2</v>
      </c>
      <c r="AR1231" s="2760"/>
      <c r="AS1231" s="2760"/>
      <c r="AT1231" s="2760"/>
      <c r="AU1231" s="2760"/>
      <c r="AV1231" s="860"/>
      <c r="AW1231" s="4559" t="s">
        <v>2466</v>
      </c>
      <c r="AX1231" s="4559" t="s">
        <v>2455</v>
      </c>
      <c r="AY1231" s="5669"/>
      <c r="CO1231" s="237"/>
    </row>
    <row r="1232" spans="1:93" ht="15" customHeight="1">
      <c r="A1232" s="5664"/>
      <c r="B1232" s="4560"/>
      <c r="C1232" s="5673"/>
      <c r="D1232" s="4167"/>
      <c r="E1232" s="4216"/>
      <c r="F1232" s="4216"/>
      <c r="G1232" s="3807"/>
      <c r="H1232" s="3807"/>
      <c r="I1232" s="3807"/>
      <c r="J1232" s="3807"/>
      <c r="K1232" s="3807"/>
      <c r="L1232" s="3807"/>
      <c r="M1232" s="3807"/>
      <c r="N1232" s="3807"/>
      <c r="O1232" s="3807"/>
      <c r="P1232" s="3807"/>
      <c r="Q1232" s="2738"/>
      <c r="R1232" s="2738"/>
      <c r="S1232" s="5119"/>
      <c r="T1232" s="5085"/>
      <c r="U1232" s="5085"/>
      <c r="V1232" s="5085"/>
      <c r="W1232" s="5119"/>
      <c r="X1232" s="5119"/>
      <c r="Y1232" s="5119"/>
      <c r="Z1232" s="5119"/>
      <c r="AA1232" s="5119"/>
      <c r="AB1232" s="5119"/>
      <c r="AC1232" s="5119"/>
      <c r="AD1232" s="5085"/>
      <c r="AE1232" s="3089"/>
      <c r="AF1232" s="5119"/>
      <c r="AG1232" s="5119"/>
      <c r="AH1232" s="3256">
        <v>3989</v>
      </c>
      <c r="AI1232" s="2760" t="s">
        <v>2137</v>
      </c>
      <c r="AJ1232" s="2764" t="s">
        <v>874</v>
      </c>
      <c r="AK1232" s="3256" t="s">
        <v>2142</v>
      </c>
      <c r="AL1232" s="2798" t="s">
        <v>344</v>
      </c>
      <c r="AM1232" s="2798" t="s">
        <v>341</v>
      </c>
      <c r="AN1232" s="2760" t="s">
        <v>858</v>
      </c>
      <c r="AO1232" s="2760">
        <v>4</v>
      </c>
      <c r="AP1232" s="2760" t="s">
        <v>859</v>
      </c>
      <c r="AQ1232" s="2760">
        <v>4</v>
      </c>
      <c r="AR1232" s="2760">
        <v>6</v>
      </c>
      <c r="AS1232" s="2760" t="s">
        <v>875</v>
      </c>
      <c r="AT1232" s="2760" t="s">
        <v>859</v>
      </c>
      <c r="AU1232" s="2760" t="s">
        <v>876</v>
      </c>
      <c r="AV1232" s="860" t="s">
        <v>877</v>
      </c>
      <c r="AW1232" s="4560"/>
      <c r="AX1232" s="4560"/>
      <c r="AY1232" s="5670"/>
      <c r="CO1232" s="237"/>
    </row>
    <row r="1233" spans="1:93" ht="15" customHeight="1">
      <c r="A1233" s="5664"/>
      <c r="B1233" s="4561"/>
      <c r="C1233" s="5674"/>
      <c r="D1233" s="4079"/>
      <c r="E1233" s="4151"/>
      <c r="F1233" s="4151"/>
      <c r="G1233" s="3811"/>
      <c r="H1233" s="3811"/>
      <c r="I1233" s="3811"/>
      <c r="J1233" s="3811"/>
      <c r="K1233" s="3811"/>
      <c r="L1233" s="3811"/>
      <c r="M1233" s="3811"/>
      <c r="N1233" s="3811"/>
      <c r="O1233" s="3811"/>
      <c r="P1233" s="3811"/>
      <c r="Q1233" s="2739"/>
      <c r="R1233" s="2739"/>
      <c r="S1233" s="5120"/>
      <c r="T1233" s="5086"/>
      <c r="U1233" s="5086"/>
      <c r="V1233" s="5086"/>
      <c r="W1233" s="5120"/>
      <c r="X1233" s="5120"/>
      <c r="Y1233" s="5120"/>
      <c r="Z1233" s="5120"/>
      <c r="AA1233" s="5120"/>
      <c r="AB1233" s="5120"/>
      <c r="AC1233" s="5120"/>
      <c r="AD1233" s="5086"/>
      <c r="AE1233" s="3087"/>
      <c r="AF1233" s="5120"/>
      <c r="AG1233" s="5120"/>
      <c r="AH1233" s="3256">
        <v>3993</v>
      </c>
      <c r="AI1233" s="2760" t="s">
        <v>2137</v>
      </c>
      <c r="AJ1233" s="2764" t="s">
        <v>868</v>
      </c>
      <c r="AK1233" s="3256" t="s">
        <v>2142</v>
      </c>
      <c r="AL1233" s="2807" t="s">
        <v>869</v>
      </c>
      <c r="AM1233" s="2807" t="s">
        <v>869</v>
      </c>
      <c r="AN1233" s="2760" t="s">
        <v>858</v>
      </c>
      <c r="AO1233" s="2760">
        <v>4</v>
      </c>
      <c r="AP1233" s="2760" t="s">
        <v>859</v>
      </c>
      <c r="AQ1233" s="2760">
        <v>4</v>
      </c>
      <c r="AR1233" s="2760"/>
      <c r="AS1233" s="2760"/>
      <c r="AT1233" s="2760"/>
      <c r="AU1233" s="2760"/>
      <c r="AV1233" s="860"/>
      <c r="AW1233" s="4561"/>
      <c r="AX1233" s="4561"/>
      <c r="AY1233" s="5671"/>
      <c r="CO1233" s="237"/>
    </row>
    <row r="1234" spans="1:93" ht="15" customHeight="1">
      <c r="A1234" s="5664"/>
      <c r="B1234" s="4559" t="s">
        <v>2463</v>
      </c>
      <c r="C1234" s="5672" t="s">
        <v>5774</v>
      </c>
      <c r="D1234" s="4139" t="s">
        <v>5733</v>
      </c>
      <c r="E1234" s="4150" t="s">
        <v>2165</v>
      </c>
      <c r="F1234" s="4150" t="s">
        <v>5775</v>
      </c>
      <c r="G1234" s="3806" t="s">
        <v>2028</v>
      </c>
      <c r="H1234" s="3806" t="s">
        <v>2028</v>
      </c>
      <c r="I1234" s="3806" t="s">
        <v>2029</v>
      </c>
      <c r="J1234" s="3806" t="s">
        <v>2029</v>
      </c>
      <c r="K1234" s="3806">
        <v>9</v>
      </c>
      <c r="L1234" s="3806">
        <v>0</v>
      </c>
      <c r="M1234" s="3806">
        <v>31</v>
      </c>
      <c r="N1234" s="3806">
        <v>9</v>
      </c>
      <c r="O1234" s="3806">
        <v>0</v>
      </c>
      <c r="P1234" s="3806">
        <v>31</v>
      </c>
      <c r="Q1234" s="2737" t="s">
        <v>2140</v>
      </c>
      <c r="R1234" s="2737" t="s">
        <v>2272</v>
      </c>
      <c r="S1234" s="5123">
        <v>10640</v>
      </c>
      <c r="T1234" s="5084">
        <v>10640</v>
      </c>
      <c r="U1234" s="5084">
        <v>15194</v>
      </c>
      <c r="V1234" s="5084">
        <v>512</v>
      </c>
      <c r="W1234" s="5084">
        <v>512</v>
      </c>
      <c r="X1234" s="5123">
        <v>1152</v>
      </c>
      <c r="Y1234" s="5123">
        <v>8</v>
      </c>
      <c r="Z1234" s="5123">
        <v>2</v>
      </c>
      <c r="AA1234" s="5123" t="s">
        <v>2032</v>
      </c>
      <c r="AB1234" s="5123" t="s">
        <v>2033</v>
      </c>
      <c r="AC1234" s="5123" t="s">
        <v>2137</v>
      </c>
      <c r="AD1234" s="5084" t="s">
        <v>2035</v>
      </c>
      <c r="AE1234" s="3086"/>
      <c r="AF1234" s="5123" t="s">
        <v>857</v>
      </c>
      <c r="AG1234" s="5123"/>
      <c r="AH1234" s="3238">
        <v>3980</v>
      </c>
      <c r="AI1234" s="2739" t="s">
        <v>2137</v>
      </c>
      <c r="AJ1234" s="2757" t="s">
        <v>854</v>
      </c>
      <c r="AK1234" s="3256" t="s">
        <v>2142</v>
      </c>
      <c r="AL1234" s="2797" t="s">
        <v>1218</v>
      </c>
      <c r="AM1234" s="2794" t="s">
        <v>1219</v>
      </c>
      <c r="AN1234" s="2760" t="s">
        <v>858</v>
      </c>
      <c r="AO1234" s="2760">
        <v>2</v>
      </c>
      <c r="AP1234" s="2760" t="s">
        <v>859</v>
      </c>
      <c r="AQ1234" s="2760">
        <v>2</v>
      </c>
      <c r="AR1234" s="2760"/>
      <c r="AS1234" s="2760"/>
      <c r="AT1234" s="2760"/>
      <c r="AU1234" s="2760"/>
      <c r="AV1234" s="860"/>
      <c r="AW1234" s="4559" t="s">
        <v>2466</v>
      </c>
      <c r="AX1234" s="4559" t="s">
        <v>2455</v>
      </c>
      <c r="AY1234" s="5669"/>
      <c r="CO1234" s="237"/>
    </row>
    <row r="1235" spans="1:93" ht="15" customHeight="1">
      <c r="A1235" s="5664"/>
      <c r="B1235" s="4560"/>
      <c r="C1235" s="5673"/>
      <c r="D1235" s="4167"/>
      <c r="E1235" s="4216"/>
      <c r="F1235" s="4216"/>
      <c r="G1235" s="3807"/>
      <c r="H1235" s="3807"/>
      <c r="I1235" s="3807"/>
      <c r="J1235" s="3807"/>
      <c r="K1235" s="3807"/>
      <c r="L1235" s="3807"/>
      <c r="M1235" s="3807"/>
      <c r="N1235" s="3807"/>
      <c r="O1235" s="3807"/>
      <c r="P1235" s="3807"/>
      <c r="Q1235" s="2738"/>
      <c r="R1235" s="2738"/>
      <c r="S1235" s="5119"/>
      <c r="T1235" s="5085"/>
      <c r="U1235" s="5085"/>
      <c r="V1235" s="5085"/>
      <c r="W1235" s="5085"/>
      <c r="X1235" s="5119"/>
      <c r="Y1235" s="5119"/>
      <c r="Z1235" s="5119"/>
      <c r="AA1235" s="5119"/>
      <c r="AB1235" s="5119"/>
      <c r="AC1235" s="5119"/>
      <c r="AD1235" s="5085"/>
      <c r="AE1235" s="3089"/>
      <c r="AF1235" s="5119"/>
      <c r="AG1235" s="5119"/>
      <c r="AH1235" s="3256">
        <v>3989</v>
      </c>
      <c r="AI1235" s="2760" t="s">
        <v>2137</v>
      </c>
      <c r="AJ1235" s="2764" t="s">
        <v>874</v>
      </c>
      <c r="AK1235" s="3256" t="s">
        <v>2142</v>
      </c>
      <c r="AL1235" s="2798" t="s">
        <v>344</v>
      </c>
      <c r="AM1235" s="2798" t="s">
        <v>341</v>
      </c>
      <c r="AN1235" s="2760" t="s">
        <v>858</v>
      </c>
      <c r="AO1235" s="2760">
        <v>4</v>
      </c>
      <c r="AP1235" s="2760" t="s">
        <v>859</v>
      </c>
      <c r="AQ1235" s="2760">
        <v>4</v>
      </c>
      <c r="AR1235" s="2760">
        <v>6</v>
      </c>
      <c r="AS1235" s="2760" t="s">
        <v>875</v>
      </c>
      <c r="AT1235" s="2760" t="s">
        <v>859</v>
      </c>
      <c r="AU1235" s="2760" t="s">
        <v>876</v>
      </c>
      <c r="AV1235" s="860" t="s">
        <v>877</v>
      </c>
      <c r="AW1235" s="4560"/>
      <c r="AX1235" s="4560"/>
      <c r="AY1235" s="5670"/>
      <c r="CO1235" s="237"/>
    </row>
    <row r="1236" spans="1:93" ht="15" customHeight="1">
      <c r="A1236" s="5664"/>
      <c r="B1236" s="4561"/>
      <c r="C1236" s="5674"/>
      <c r="D1236" s="4079"/>
      <c r="E1236" s="4151"/>
      <c r="F1236" s="4151"/>
      <c r="G1236" s="3811"/>
      <c r="H1236" s="3811"/>
      <c r="I1236" s="3811"/>
      <c r="J1236" s="3811"/>
      <c r="K1236" s="3811"/>
      <c r="L1236" s="3811"/>
      <c r="M1236" s="3811"/>
      <c r="N1236" s="3811"/>
      <c r="O1236" s="3811"/>
      <c r="P1236" s="3811"/>
      <c r="Q1236" s="2739"/>
      <c r="R1236" s="2739"/>
      <c r="S1236" s="5120"/>
      <c r="T1236" s="5086"/>
      <c r="U1236" s="5086"/>
      <c r="V1236" s="5086"/>
      <c r="W1236" s="5086"/>
      <c r="X1236" s="5120"/>
      <c r="Y1236" s="5120"/>
      <c r="Z1236" s="5120"/>
      <c r="AA1236" s="5120"/>
      <c r="AB1236" s="5120"/>
      <c r="AC1236" s="5120"/>
      <c r="AD1236" s="5086"/>
      <c r="AE1236" s="3087"/>
      <c r="AF1236" s="5120"/>
      <c r="AG1236" s="5120"/>
      <c r="AH1236" s="3256">
        <v>3993</v>
      </c>
      <c r="AI1236" s="2760" t="s">
        <v>2137</v>
      </c>
      <c r="AJ1236" s="2764" t="s">
        <v>868</v>
      </c>
      <c r="AK1236" s="3256" t="s">
        <v>2142</v>
      </c>
      <c r="AL1236" s="2807" t="s">
        <v>869</v>
      </c>
      <c r="AM1236" s="2807" t="s">
        <v>869</v>
      </c>
      <c r="AN1236" s="2760" t="s">
        <v>858</v>
      </c>
      <c r="AO1236" s="2760">
        <v>4</v>
      </c>
      <c r="AP1236" s="2760" t="s">
        <v>859</v>
      </c>
      <c r="AQ1236" s="2760">
        <v>4</v>
      </c>
      <c r="AR1236" s="2760"/>
      <c r="AS1236" s="2760"/>
      <c r="AT1236" s="2760"/>
      <c r="AU1236" s="2760"/>
      <c r="AV1236" s="860"/>
      <c r="AW1236" s="4561"/>
      <c r="AX1236" s="4561"/>
      <c r="AY1236" s="5671"/>
      <c r="CO1236" s="237"/>
    </row>
    <row r="1237" spans="1:93" ht="15" customHeight="1">
      <c r="A1237" s="5664"/>
      <c r="B1237" s="4559" t="s">
        <v>2463</v>
      </c>
      <c r="C1237" s="5672" t="s">
        <v>5757</v>
      </c>
      <c r="D1237" s="4139" t="s">
        <v>5735</v>
      </c>
      <c r="E1237" s="4150" t="s">
        <v>2165</v>
      </c>
      <c r="F1237" s="4150" t="s">
        <v>5776</v>
      </c>
      <c r="G1237" s="3806" t="s">
        <v>2028</v>
      </c>
      <c r="H1237" s="3806" t="s">
        <v>2028</v>
      </c>
      <c r="I1237" s="3806" t="s">
        <v>2029</v>
      </c>
      <c r="J1237" s="3806" t="s">
        <v>2029</v>
      </c>
      <c r="K1237" s="3806">
        <v>9</v>
      </c>
      <c r="L1237" s="3806">
        <v>0</v>
      </c>
      <c r="M1237" s="3806">
        <v>31</v>
      </c>
      <c r="N1237" s="3806">
        <v>9</v>
      </c>
      <c r="O1237" s="3806">
        <v>0</v>
      </c>
      <c r="P1237" s="3806">
        <v>31</v>
      </c>
      <c r="Q1237" s="2737" t="s">
        <v>2140</v>
      </c>
      <c r="R1237" s="2737" t="s">
        <v>2272</v>
      </c>
      <c r="S1237" s="5123">
        <v>10640</v>
      </c>
      <c r="T1237" s="5084">
        <v>10640</v>
      </c>
      <c r="U1237" s="5084">
        <v>11760</v>
      </c>
      <c r="V1237" s="5084">
        <v>608</v>
      </c>
      <c r="W1237" s="5084">
        <v>608</v>
      </c>
      <c r="X1237" s="5123">
        <v>1088</v>
      </c>
      <c r="Y1237" s="5123">
        <v>8</v>
      </c>
      <c r="Z1237" s="5123">
        <v>2</v>
      </c>
      <c r="AA1237" s="5123" t="s">
        <v>2032</v>
      </c>
      <c r="AB1237" s="5123" t="s">
        <v>2033</v>
      </c>
      <c r="AC1237" s="5123" t="s">
        <v>2137</v>
      </c>
      <c r="AD1237" s="5084" t="s">
        <v>2035</v>
      </c>
      <c r="AE1237" s="3086"/>
      <c r="AF1237" s="5123" t="s">
        <v>857</v>
      </c>
      <c r="AG1237" s="5123"/>
      <c r="AH1237" s="3238">
        <v>3980</v>
      </c>
      <c r="AI1237" s="2739" t="s">
        <v>2137</v>
      </c>
      <c r="AJ1237" s="2757" t="s">
        <v>854</v>
      </c>
      <c r="AK1237" s="3256" t="s">
        <v>2142</v>
      </c>
      <c r="AL1237" s="2797" t="s">
        <v>164</v>
      </c>
      <c r="AM1237" s="2803" t="s">
        <v>856</v>
      </c>
      <c r="AN1237" s="2760" t="s">
        <v>858</v>
      </c>
      <c r="AO1237" s="2760">
        <v>2</v>
      </c>
      <c r="AP1237" s="2760" t="s">
        <v>859</v>
      </c>
      <c r="AQ1237" s="2760">
        <v>2</v>
      </c>
      <c r="AR1237" s="2760"/>
      <c r="AS1237" s="2760"/>
      <c r="AT1237" s="2760"/>
      <c r="AU1237" s="2760"/>
      <c r="AV1237" s="860"/>
      <c r="AW1237" s="4559" t="s">
        <v>2466</v>
      </c>
      <c r="AX1237" s="4559" t="s">
        <v>2455</v>
      </c>
      <c r="AY1237" s="5669"/>
      <c r="CO1237" s="237"/>
    </row>
    <row r="1238" spans="1:93" ht="15" customHeight="1">
      <c r="A1238" s="5664"/>
      <c r="B1238" s="4560"/>
      <c r="C1238" s="5673"/>
      <c r="D1238" s="4167"/>
      <c r="E1238" s="4216"/>
      <c r="F1238" s="4216"/>
      <c r="G1238" s="3807"/>
      <c r="H1238" s="3807"/>
      <c r="I1238" s="3807"/>
      <c r="J1238" s="3807"/>
      <c r="K1238" s="3807"/>
      <c r="L1238" s="3807"/>
      <c r="M1238" s="3807"/>
      <c r="N1238" s="3807"/>
      <c r="O1238" s="3807"/>
      <c r="P1238" s="3807"/>
      <c r="Q1238" s="2738"/>
      <c r="R1238" s="2738"/>
      <c r="S1238" s="5119"/>
      <c r="T1238" s="5085"/>
      <c r="U1238" s="5085"/>
      <c r="V1238" s="5085"/>
      <c r="W1238" s="5085"/>
      <c r="X1238" s="5119"/>
      <c r="Y1238" s="5119"/>
      <c r="Z1238" s="5119"/>
      <c r="AA1238" s="5119"/>
      <c r="AB1238" s="5119"/>
      <c r="AC1238" s="5119"/>
      <c r="AD1238" s="5085"/>
      <c r="AE1238" s="3089"/>
      <c r="AF1238" s="5119"/>
      <c r="AG1238" s="5119"/>
      <c r="AH1238" s="3256">
        <v>3989</v>
      </c>
      <c r="AI1238" s="2760" t="s">
        <v>2137</v>
      </c>
      <c r="AJ1238" s="2764" t="s">
        <v>874</v>
      </c>
      <c r="AK1238" s="3256" t="s">
        <v>2142</v>
      </c>
      <c r="AL1238" s="2798" t="s">
        <v>344</v>
      </c>
      <c r="AM1238" s="2798" t="s">
        <v>341</v>
      </c>
      <c r="AN1238" s="2760" t="s">
        <v>858</v>
      </c>
      <c r="AO1238" s="2760">
        <v>4</v>
      </c>
      <c r="AP1238" s="2760" t="s">
        <v>859</v>
      </c>
      <c r="AQ1238" s="2760">
        <v>4</v>
      </c>
      <c r="AR1238" s="2760">
        <v>6</v>
      </c>
      <c r="AS1238" s="2760" t="s">
        <v>875</v>
      </c>
      <c r="AT1238" s="2760" t="s">
        <v>859</v>
      </c>
      <c r="AU1238" s="2760" t="s">
        <v>876</v>
      </c>
      <c r="AV1238" s="860" t="s">
        <v>877</v>
      </c>
      <c r="AW1238" s="4560"/>
      <c r="AX1238" s="4560"/>
      <c r="AY1238" s="5670"/>
      <c r="CO1238" s="237"/>
    </row>
    <row r="1239" spans="1:93" ht="15" customHeight="1">
      <c r="A1239" s="5664"/>
      <c r="B1239" s="4561"/>
      <c r="C1239" s="5674"/>
      <c r="D1239" s="4079"/>
      <c r="E1239" s="4151"/>
      <c r="F1239" s="4151"/>
      <c r="G1239" s="3811"/>
      <c r="H1239" s="3811"/>
      <c r="I1239" s="3811"/>
      <c r="J1239" s="3811"/>
      <c r="K1239" s="3811"/>
      <c r="L1239" s="3811"/>
      <c r="M1239" s="3811"/>
      <c r="N1239" s="3811"/>
      <c r="O1239" s="3811"/>
      <c r="P1239" s="3811"/>
      <c r="Q1239" s="2739"/>
      <c r="R1239" s="2739"/>
      <c r="S1239" s="5120"/>
      <c r="T1239" s="5086"/>
      <c r="U1239" s="5086"/>
      <c r="V1239" s="5086"/>
      <c r="W1239" s="5086"/>
      <c r="X1239" s="5120"/>
      <c r="Y1239" s="5120"/>
      <c r="Z1239" s="5120"/>
      <c r="AA1239" s="5120"/>
      <c r="AB1239" s="5120"/>
      <c r="AC1239" s="5120"/>
      <c r="AD1239" s="5086"/>
      <c r="AE1239" s="3087"/>
      <c r="AF1239" s="5120"/>
      <c r="AG1239" s="5120"/>
      <c r="AH1239" s="3256">
        <v>3993</v>
      </c>
      <c r="AI1239" s="2760" t="s">
        <v>2137</v>
      </c>
      <c r="AJ1239" s="2764" t="s">
        <v>868</v>
      </c>
      <c r="AK1239" s="3256" t="s">
        <v>2142</v>
      </c>
      <c r="AL1239" s="2807" t="s">
        <v>340</v>
      </c>
      <c r="AM1239" s="2807" t="s">
        <v>340</v>
      </c>
      <c r="AN1239" s="2760" t="s">
        <v>858</v>
      </c>
      <c r="AO1239" s="2760">
        <v>10</v>
      </c>
      <c r="AP1239" s="2760" t="s">
        <v>859</v>
      </c>
      <c r="AQ1239" s="2760">
        <v>8</v>
      </c>
      <c r="AR1239" s="2760"/>
      <c r="AS1239" s="2760"/>
      <c r="AT1239" s="2760"/>
      <c r="AU1239" s="2760"/>
      <c r="AV1239" s="860"/>
      <c r="AW1239" s="4561"/>
      <c r="AX1239" s="4561"/>
      <c r="AY1239" s="5671"/>
      <c r="CO1239" s="237"/>
    </row>
    <row r="1240" spans="1:93" ht="15" customHeight="1">
      <c r="A1240" s="5664"/>
      <c r="B1240" s="4559" t="s">
        <v>2463</v>
      </c>
      <c r="C1240" s="5672" t="s">
        <v>5758</v>
      </c>
      <c r="D1240" s="4139" t="s">
        <v>5737</v>
      </c>
      <c r="E1240" s="4150" t="s">
        <v>2165</v>
      </c>
      <c r="F1240" s="4150" t="s">
        <v>5777</v>
      </c>
      <c r="G1240" s="3806" t="s">
        <v>2028</v>
      </c>
      <c r="H1240" s="3806" t="s">
        <v>2028</v>
      </c>
      <c r="I1240" s="3806" t="s">
        <v>2029</v>
      </c>
      <c r="J1240" s="3806" t="s">
        <v>2029</v>
      </c>
      <c r="K1240" s="3806">
        <v>9</v>
      </c>
      <c r="L1240" s="3806">
        <v>0</v>
      </c>
      <c r="M1240" s="3806">
        <v>31</v>
      </c>
      <c r="N1240" s="3806">
        <v>9</v>
      </c>
      <c r="O1240" s="3806">
        <v>0</v>
      </c>
      <c r="P1240" s="3806">
        <v>31</v>
      </c>
      <c r="Q1240" s="2737" t="s">
        <v>2140</v>
      </c>
      <c r="R1240" s="2737" t="s">
        <v>2272</v>
      </c>
      <c r="S1240" s="5123">
        <v>10896</v>
      </c>
      <c r="T1240" s="5084">
        <v>10896</v>
      </c>
      <c r="U1240" s="5084">
        <v>12944</v>
      </c>
      <c r="V1240" s="5084">
        <v>608</v>
      </c>
      <c r="W1240" s="5084">
        <v>608</v>
      </c>
      <c r="X1240" s="5123">
        <v>1088</v>
      </c>
      <c r="Y1240" s="5123">
        <v>8</v>
      </c>
      <c r="Z1240" s="5123">
        <v>2</v>
      </c>
      <c r="AA1240" s="5123" t="s">
        <v>2032</v>
      </c>
      <c r="AB1240" s="5123" t="s">
        <v>2033</v>
      </c>
      <c r="AC1240" s="5123" t="s">
        <v>2137</v>
      </c>
      <c r="AD1240" s="5084" t="s">
        <v>2035</v>
      </c>
      <c r="AE1240" s="3086"/>
      <c r="AF1240" s="5123" t="s">
        <v>857</v>
      </c>
      <c r="AG1240" s="5123"/>
      <c r="AH1240" s="3238">
        <v>3980</v>
      </c>
      <c r="AI1240" s="2739" t="s">
        <v>2137</v>
      </c>
      <c r="AJ1240" s="2757" t="s">
        <v>854</v>
      </c>
      <c r="AK1240" s="3256" t="s">
        <v>2142</v>
      </c>
      <c r="AL1240" s="2802" t="s">
        <v>165</v>
      </c>
      <c r="AM1240" s="2803" t="s">
        <v>856</v>
      </c>
      <c r="AN1240" s="2760" t="s">
        <v>858</v>
      </c>
      <c r="AO1240" s="2760">
        <v>2</v>
      </c>
      <c r="AP1240" s="2760" t="s">
        <v>859</v>
      </c>
      <c r="AQ1240" s="2760">
        <v>2</v>
      </c>
      <c r="AR1240" s="2760"/>
      <c r="AS1240" s="2760"/>
      <c r="AT1240" s="2760"/>
      <c r="AU1240" s="2760"/>
      <c r="AV1240" s="860"/>
      <c r="AW1240" s="4559" t="s">
        <v>2466</v>
      </c>
      <c r="AX1240" s="4559" t="s">
        <v>2455</v>
      </c>
      <c r="AY1240" s="5669"/>
      <c r="CO1240" s="237"/>
    </row>
    <row r="1241" spans="1:93" ht="15" customHeight="1">
      <c r="A1241" s="5664"/>
      <c r="B1241" s="4560"/>
      <c r="C1241" s="5673"/>
      <c r="D1241" s="4167"/>
      <c r="E1241" s="4216"/>
      <c r="F1241" s="4216"/>
      <c r="G1241" s="3807"/>
      <c r="H1241" s="3807"/>
      <c r="I1241" s="3807"/>
      <c r="J1241" s="3807"/>
      <c r="K1241" s="3807"/>
      <c r="L1241" s="3807"/>
      <c r="M1241" s="3807"/>
      <c r="N1241" s="3807"/>
      <c r="O1241" s="3807"/>
      <c r="P1241" s="3807"/>
      <c r="Q1241" s="2738"/>
      <c r="R1241" s="2738"/>
      <c r="S1241" s="5119"/>
      <c r="T1241" s="5085"/>
      <c r="U1241" s="5085"/>
      <c r="V1241" s="5085"/>
      <c r="W1241" s="5085"/>
      <c r="X1241" s="5119"/>
      <c r="Y1241" s="5119"/>
      <c r="Z1241" s="5119"/>
      <c r="AA1241" s="5119"/>
      <c r="AB1241" s="5119"/>
      <c r="AC1241" s="5119"/>
      <c r="AD1241" s="5085"/>
      <c r="AE1241" s="3089"/>
      <c r="AF1241" s="5119"/>
      <c r="AG1241" s="5119"/>
      <c r="AH1241" s="3256">
        <v>3989</v>
      </c>
      <c r="AI1241" s="2760" t="s">
        <v>2137</v>
      </c>
      <c r="AJ1241" s="2764" t="s">
        <v>874</v>
      </c>
      <c r="AK1241" s="3256" t="s">
        <v>2142</v>
      </c>
      <c r="AL1241" s="2798" t="s">
        <v>344</v>
      </c>
      <c r="AM1241" s="2798" t="s">
        <v>341</v>
      </c>
      <c r="AN1241" s="2760" t="s">
        <v>858</v>
      </c>
      <c r="AO1241" s="2760">
        <v>4</v>
      </c>
      <c r="AP1241" s="2760" t="s">
        <v>859</v>
      </c>
      <c r="AQ1241" s="2760">
        <v>4</v>
      </c>
      <c r="AR1241" s="2760">
        <v>6</v>
      </c>
      <c r="AS1241" s="2760" t="s">
        <v>875</v>
      </c>
      <c r="AT1241" s="2760" t="s">
        <v>859</v>
      </c>
      <c r="AU1241" s="2760" t="s">
        <v>876</v>
      </c>
      <c r="AV1241" s="860" t="s">
        <v>877</v>
      </c>
      <c r="AW1241" s="4560"/>
      <c r="AX1241" s="4560"/>
      <c r="AY1241" s="5670"/>
      <c r="CO1241" s="237"/>
    </row>
    <row r="1242" spans="1:93" ht="15" customHeight="1">
      <c r="A1242" s="5664"/>
      <c r="B1242" s="4561"/>
      <c r="C1242" s="5674"/>
      <c r="D1242" s="4079"/>
      <c r="E1242" s="4151"/>
      <c r="F1242" s="4151"/>
      <c r="G1242" s="3811"/>
      <c r="H1242" s="3811"/>
      <c r="I1242" s="3811"/>
      <c r="J1242" s="3811"/>
      <c r="K1242" s="3811"/>
      <c r="L1242" s="3811"/>
      <c r="M1242" s="3811"/>
      <c r="N1242" s="3811"/>
      <c r="O1242" s="3811"/>
      <c r="P1242" s="3811"/>
      <c r="Q1242" s="2739"/>
      <c r="R1242" s="2739"/>
      <c r="S1242" s="5120"/>
      <c r="T1242" s="5086"/>
      <c r="U1242" s="5086"/>
      <c r="V1242" s="5086"/>
      <c r="W1242" s="5086"/>
      <c r="X1242" s="5120"/>
      <c r="Y1242" s="5120"/>
      <c r="Z1242" s="5120"/>
      <c r="AA1242" s="5120"/>
      <c r="AB1242" s="5120"/>
      <c r="AC1242" s="5120"/>
      <c r="AD1242" s="5086"/>
      <c r="AE1242" s="3087"/>
      <c r="AF1242" s="5120"/>
      <c r="AG1242" s="5120"/>
      <c r="AH1242" s="3256">
        <v>3993</v>
      </c>
      <c r="AI1242" s="2760" t="s">
        <v>2137</v>
      </c>
      <c r="AJ1242" s="2764" t="s">
        <v>868</v>
      </c>
      <c r="AK1242" s="3256" t="s">
        <v>2142</v>
      </c>
      <c r="AL1242" s="2807" t="s">
        <v>340</v>
      </c>
      <c r="AM1242" s="2807" t="s">
        <v>340</v>
      </c>
      <c r="AN1242" s="2760" t="s">
        <v>858</v>
      </c>
      <c r="AO1242" s="2760">
        <v>10</v>
      </c>
      <c r="AP1242" s="2760" t="s">
        <v>859</v>
      </c>
      <c r="AQ1242" s="2760">
        <v>8</v>
      </c>
      <c r="AR1242" s="2760"/>
      <c r="AS1242" s="2760"/>
      <c r="AT1242" s="2760"/>
      <c r="AU1242" s="2760"/>
      <c r="AV1242" s="860"/>
      <c r="AW1242" s="4561"/>
      <c r="AX1242" s="4561"/>
      <c r="AY1242" s="5671"/>
      <c r="CO1242" s="237"/>
    </row>
    <row r="1243" spans="1:93" ht="15" customHeight="1">
      <c r="A1243" s="5664"/>
      <c r="B1243" s="4559" t="s">
        <v>2463</v>
      </c>
      <c r="C1243" s="5672" t="s">
        <v>5759</v>
      </c>
      <c r="D1243" s="4139" t="s">
        <v>5739</v>
      </c>
      <c r="E1243" s="4150" t="s">
        <v>2165</v>
      </c>
      <c r="F1243" s="4150" t="s">
        <v>5778</v>
      </c>
      <c r="G1243" s="3806" t="s">
        <v>2028</v>
      </c>
      <c r="H1243" s="3806" t="s">
        <v>2028</v>
      </c>
      <c r="I1243" s="3806" t="s">
        <v>2029</v>
      </c>
      <c r="J1243" s="3806" t="s">
        <v>2029</v>
      </c>
      <c r="K1243" s="3806">
        <v>9</v>
      </c>
      <c r="L1243" s="3806">
        <v>0</v>
      </c>
      <c r="M1243" s="3806">
        <v>31</v>
      </c>
      <c r="N1243" s="3806">
        <v>9</v>
      </c>
      <c r="O1243" s="3806">
        <v>0</v>
      </c>
      <c r="P1243" s="3806">
        <v>31</v>
      </c>
      <c r="Q1243" s="2737" t="s">
        <v>2140</v>
      </c>
      <c r="R1243" s="2737" t="s">
        <v>2272</v>
      </c>
      <c r="S1243" s="5123">
        <v>10896</v>
      </c>
      <c r="T1243" s="5084">
        <v>10896</v>
      </c>
      <c r="U1243" s="5084">
        <v>14160</v>
      </c>
      <c r="V1243" s="5084">
        <v>608</v>
      </c>
      <c r="W1243" s="5084">
        <v>608</v>
      </c>
      <c r="X1243" s="5123">
        <v>1088</v>
      </c>
      <c r="Y1243" s="5123">
        <v>8</v>
      </c>
      <c r="Z1243" s="5123">
        <v>2</v>
      </c>
      <c r="AA1243" s="5123" t="s">
        <v>2032</v>
      </c>
      <c r="AB1243" s="5123" t="s">
        <v>2033</v>
      </c>
      <c r="AC1243" s="5123" t="s">
        <v>2137</v>
      </c>
      <c r="AD1243" s="5084" t="s">
        <v>2035</v>
      </c>
      <c r="AE1243" s="3086"/>
      <c r="AF1243" s="5123" t="s">
        <v>857</v>
      </c>
      <c r="AG1243" s="5123"/>
      <c r="AH1243" s="3238">
        <v>3980</v>
      </c>
      <c r="AI1243" s="2739" t="s">
        <v>2137</v>
      </c>
      <c r="AJ1243" s="2757" t="s">
        <v>854</v>
      </c>
      <c r="AK1243" s="3256" t="s">
        <v>2142</v>
      </c>
      <c r="AL1243" s="2804" t="s">
        <v>166</v>
      </c>
      <c r="AM1243" s="2803" t="s">
        <v>856</v>
      </c>
      <c r="AN1243" s="2760" t="s">
        <v>858</v>
      </c>
      <c r="AO1243" s="2760">
        <v>2</v>
      </c>
      <c r="AP1243" s="2760" t="s">
        <v>859</v>
      </c>
      <c r="AQ1243" s="2760">
        <v>2</v>
      </c>
      <c r="AR1243" s="2760"/>
      <c r="AS1243" s="2760"/>
      <c r="AT1243" s="2760"/>
      <c r="AU1243" s="2760"/>
      <c r="AV1243" s="860"/>
      <c r="AW1243" s="4559" t="s">
        <v>2466</v>
      </c>
      <c r="AX1243" s="4559" t="s">
        <v>2455</v>
      </c>
      <c r="AY1243" s="5669"/>
      <c r="CO1243" s="237"/>
    </row>
    <row r="1244" spans="1:93" ht="15" customHeight="1">
      <c r="A1244" s="5664"/>
      <c r="B1244" s="4560"/>
      <c r="C1244" s="5673"/>
      <c r="D1244" s="4167"/>
      <c r="E1244" s="4216"/>
      <c r="F1244" s="4216"/>
      <c r="G1244" s="3807"/>
      <c r="H1244" s="3807"/>
      <c r="I1244" s="3807"/>
      <c r="J1244" s="3807"/>
      <c r="K1244" s="3807"/>
      <c r="L1244" s="3807"/>
      <c r="M1244" s="3807"/>
      <c r="N1244" s="3807"/>
      <c r="O1244" s="3807"/>
      <c r="P1244" s="3807"/>
      <c r="Q1244" s="2738"/>
      <c r="R1244" s="2738"/>
      <c r="S1244" s="5119"/>
      <c r="T1244" s="5085"/>
      <c r="U1244" s="5085"/>
      <c r="V1244" s="5085"/>
      <c r="W1244" s="5085"/>
      <c r="X1244" s="5119"/>
      <c r="Y1244" s="5119"/>
      <c r="Z1244" s="5119"/>
      <c r="AA1244" s="5119"/>
      <c r="AB1244" s="5119"/>
      <c r="AC1244" s="5119"/>
      <c r="AD1244" s="5085"/>
      <c r="AE1244" s="3089"/>
      <c r="AF1244" s="5119"/>
      <c r="AG1244" s="5119"/>
      <c r="AH1244" s="3256">
        <v>3989</v>
      </c>
      <c r="AI1244" s="2760" t="s">
        <v>2137</v>
      </c>
      <c r="AJ1244" s="2764" t="s">
        <v>874</v>
      </c>
      <c r="AK1244" s="3256" t="s">
        <v>2142</v>
      </c>
      <c r="AL1244" s="2798" t="s">
        <v>344</v>
      </c>
      <c r="AM1244" s="2798" t="s">
        <v>341</v>
      </c>
      <c r="AN1244" s="2760" t="s">
        <v>858</v>
      </c>
      <c r="AO1244" s="2760">
        <v>4</v>
      </c>
      <c r="AP1244" s="2760" t="s">
        <v>859</v>
      </c>
      <c r="AQ1244" s="2760">
        <v>4</v>
      </c>
      <c r="AR1244" s="2760">
        <v>6</v>
      </c>
      <c r="AS1244" s="2760" t="s">
        <v>875</v>
      </c>
      <c r="AT1244" s="2760" t="s">
        <v>859</v>
      </c>
      <c r="AU1244" s="2760" t="s">
        <v>876</v>
      </c>
      <c r="AV1244" s="860" t="s">
        <v>877</v>
      </c>
      <c r="AW1244" s="4560"/>
      <c r="AX1244" s="4560"/>
      <c r="AY1244" s="5670"/>
      <c r="CO1244" s="237"/>
    </row>
    <row r="1245" spans="1:93" ht="15" customHeight="1">
      <c r="A1245" s="5664"/>
      <c r="B1245" s="4561"/>
      <c r="C1245" s="5674"/>
      <c r="D1245" s="4079"/>
      <c r="E1245" s="4151"/>
      <c r="F1245" s="4151"/>
      <c r="G1245" s="3811"/>
      <c r="H1245" s="3811"/>
      <c r="I1245" s="3811"/>
      <c r="J1245" s="3811"/>
      <c r="K1245" s="3811"/>
      <c r="L1245" s="3811"/>
      <c r="M1245" s="3811"/>
      <c r="N1245" s="3811"/>
      <c r="O1245" s="3811"/>
      <c r="P1245" s="3811"/>
      <c r="Q1245" s="2739"/>
      <c r="R1245" s="2739"/>
      <c r="S1245" s="5120"/>
      <c r="T1245" s="5086"/>
      <c r="U1245" s="5086"/>
      <c r="V1245" s="5086"/>
      <c r="W1245" s="5086"/>
      <c r="X1245" s="5120"/>
      <c r="Y1245" s="5120"/>
      <c r="Z1245" s="5120"/>
      <c r="AA1245" s="5120"/>
      <c r="AB1245" s="5120"/>
      <c r="AC1245" s="5120"/>
      <c r="AD1245" s="5086"/>
      <c r="AE1245" s="3087"/>
      <c r="AF1245" s="5120"/>
      <c r="AG1245" s="5120"/>
      <c r="AH1245" s="3256">
        <v>3993</v>
      </c>
      <c r="AI1245" s="2760" t="s">
        <v>2137</v>
      </c>
      <c r="AJ1245" s="2764" t="s">
        <v>868</v>
      </c>
      <c r="AK1245" s="3256" t="s">
        <v>2142</v>
      </c>
      <c r="AL1245" s="2807" t="s">
        <v>340</v>
      </c>
      <c r="AM1245" s="2807" t="s">
        <v>340</v>
      </c>
      <c r="AN1245" s="2760" t="s">
        <v>858</v>
      </c>
      <c r="AO1245" s="2760">
        <v>10</v>
      </c>
      <c r="AP1245" s="2760" t="s">
        <v>859</v>
      </c>
      <c r="AQ1245" s="2760">
        <v>8</v>
      </c>
      <c r="AR1245" s="2760"/>
      <c r="AS1245" s="2760"/>
      <c r="AT1245" s="2760"/>
      <c r="AU1245" s="2760"/>
      <c r="AV1245" s="860"/>
      <c r="AW1245" s="4561"/>
      <c r="AX1245" s="4561"/>
      <c r="AY1245" s="5671"/>
      <c r="CO1245" s="237"/>
    </row>
    <row r="1246" spans="1:93" ht="15" customHeight="1">
      <c r="A1246" s="5664"/>
      <c r="B1246" s="4559" t="s">
        <v>2463</v>
      </c>
      <c r="C1246" s="5672" t="s">
        <v>5779</v>
      </c>
      <c r="D1246" s="4139" t="s">
        <v>5742</v>
      </c>
      <c r="E1246" s="4150" t="s">
        <v>2165</v>
      </c>
      <c r="F1246" s="4150" t="s">
        <v>5786</v>
      </c>
      <c r="G1246" s="3806" t="s">
        <v>2028</v>
      </c>
      <c r="H1246" s="3806" t="s">
        <v>2028</v>
      </c>
      <c r="I1246" s="3806" t="s">
        <v>2029</v>
      </c>
      <c r="J1246" s="3806" t="s">
        <v>2029</v>
      </c>
      <c r="K1246" s="3806">
        <v>9</v>
      </c>
      <c r="L1246" s="3806">
        <v>0</v>
      </c>
      <c r="M1246" s="3806">
        <v>31</v>
      </c>
      <c r="N1246" s="3806">
        <v>9</v>
      </c>
      <c r="O1246" s="3806">
        <v>0</v>
      </c>
      <c r="P1246" s="3806">
        <v>31</v>
      </c>
      <c r="Q1246" s="3236" t="s">
        <v>2140</v>
      </c>
      <c r="R1246" s="3236" t="s">
        <v>2272</v>
      </c>
      <c r="S1246" s="5123">
        <v>10896</v>
      </c>
      <c r="T1246" s="5084">
        <v>10896</v>
      </c>
      <c r="U1246" s="5084">
        <v>15450</v>
      </c>
      <c r="V1246" s="5084">
        <v>608</v>
      </c>
      <c r="W1246" s="5084">
        <v>608</v>
      </c>
      <c r="X1246" s="5123">
        <v>1408</v>
      </c>
      <c r="Y1246" s="5123">
        <v>8</v>
      </c>
      <c r="Z1246" s="5123">
        <v>2</v>
      </c>
      <c r="AA1246" s="5123" t="s">
        <v>2032</v>
      </c>
      <c r="AB1246" s="5123" t="s">
        <v>2033</v>
      </c>
      <c r="AC1246" s="5123" t="s">
        <v>2137</v>
      </c>
      <c r="AD1246" s="5084" t="s">
        <v>2035</v>
      </c>
      <c r="AE1246" s="3251"/>
      <c r="AF1246" s="5123" t="s">
        <v>857</v>
      </c>
      <c r="AG1246" s="5123"/>
      <c r="AH1246" s="3256">
        <v>3980</v>
      </c>
      <c r="AI1246" s="3256" t="s">
        <v>2137</v>
      </c>
      <c r="AJ1246" s="3265" t="s">
        <v>854</v>
      </c>
      <c r="AK1246" s="3256" t="s">
        <v>2142</v>
      </c>
      <c r="AL1246" s="3250" t="s">
        <v>1218</v>
      </c>
      <c r="AM1246" s="3257" t="s">
        <v>1219</v>
      </c>
      <c r="AN1246" s="3256" t="s">
        <v>858</v>
      </c>
      <c r="AO1246" s="3256">
        <v>2</v>
      </c>
      <c r="AP1246" s="3256" t="s">
        <v>859</v>
      </c>
      <c r="AQ1246" s="3256">
        <v>2</v>
      </c>
      <c r="AR1246" s="3256"/>
      <c r="AS1246" s="3256"/>
      <c r="AT1246" s="3256"/>
      <c r="AU1246" s="3256"/>
      <c r="AV1246" s="860"/>
      <c r="AW1246" s="4559" t="s">
        <v>2466</v>
      </c>
      <c r="AX1246" s="4559" t="s">
        <v>2455</v>
      </c>
      <c r="AY1246" s="5669"/>
      <c r="CO1246" s="237"/>
    </row>
    <row r="1247" spans="1:93" ht="15" customHeight="1">
      <c r="A1247" s="5664"/>
      <c r="B1247" s="4560"/>
      <c r="C1247" s="5673"/>
      <c r="D1247" s="4167"/>
      <c r="E1247" s="4216"/>
      <c r="F1247" s="4216"/>
      <c r="G1247" s="3807"/>
      <c r="H1247" s="3807"/>
      <c r="I1247" s="3807"/>
      <c r="J1247" s="3807"/>
      <c r="K1247" s="3807"/>
      <c r="L1247" s="3807"/>
      <c r="M1247" s="3807"/>
      <c r="N1247" s="3807"/>
      <c r="O1247" s="3807"/>
      <c r="P1247" s="3807"/>
      <c r="Q1247" s="3237"/>
      <c r="R1247" s="3237"/>
      <c r="S1247" s="5119"/>
      <c r="T1247" s="5085"/>
      <c r="U1247" s="5085"/>
      <c r="V1247" s="5085"/>
      <c r="W1247" s="5085"/>
      <c r="X1247" s="5119"/>
      <c r="Y1247" s="5119"/>
      <c r="Z1247" s="5119"/>
      <c r="AA1247" s="5119"/>
      <c r="AB1247" s="5119"/>
      <c r="AC1247" s="5119"/>
      <c r="AD1247" s="5085"/>
      <c r="AE1247" s="3253"/>
      <c r="AF1247" s="5119"/>
      <c r="AG1247" s="5119"/>
      <c r="AH1247" s="3256">
        <v>3989</v>
      </c>
      <c r="AI1247" s="3256" t="s">
        <v>2137</v>
      </c>
      <c r="AJ1247" s="3265" t="s">
        <v>874</v>
      </c>
      <c r="AK1247" s="3256" t="s">
        <v>2142</v>
      </c>
      <c r="AL1247" s="3250" t="s">
        <v>344</v>
      </c>
      <c r="AM1247" s="3250" t="s">
        <v>341</v>
      </c>
      <c r="AN1247" s="3256" t="s">
        <v>858</v>
      </c>
      <c r="AO1247" s="3256">
        <v>4</v>
      </c>
      <c r="AP1247" s="3256" t="s">
        <v>859</v>
      </c>
      <c r="AQ1247" s="3256">
        <v>4</v>
      </c>
      <c r="AR1247" s="3256">
        <v>6</v>
      </c>
      <c r="AS1247" s="3256" t="s">
        <v>875</v>
      </c>
      <c r="AT1247" s="3256" t="s">
        <v>859</v>
      </c>
      <c r="AU1247" s="3256" t="s">
        <v>876</v>
      </c>
      <c r="AV1247" s="860" t="s">
        <v>877</v>
      </c>
      <c r="AW1247" s="4560"/>
      <c r="AX1247" s="4560"/>
      <c r="AY1247" s="5670"/>
      <c r="CO1247" s="237"/>
    </row>
    <row r="1248" spans="1:93" ht="15" customHeight="1">
      <c r="A1248" s="5665"/>
      <c r="B1248" s="4561"/>
      <c r="C1248" s="5674"/>
      <c r="D1248" s="4079"/>
      <c r="E1248" s="4151"/>
      <c r="F1248" s="4151"/>
      <c r="G1248" s="3811"/>
      <c r="H1248" s="3811"/>
      <c r="I1248" s="3811"/>
      <c r="J1248" s="3811"/>
      <c r="K1248" s="3811"/>
      <c r="L1248" s="3811"/>
      <c r="M1248" s="3811"/>
      <c r="N1248" s="3811"/>
      <c r="O1248" s="3811"/>
      <c r="P1248" s="3811"/>
      <c r="Q1248" s="3238"/>
      <c r="R1248" s="3238"/>
      <c r="S1248" s="5120"/>
      <c r="T1248" s="5086"/>
      <c r="U1248" s="5086"/>
      <c r="V1248" s="5086"/>
      <c r="W1248" s="5086"/>
      <c r="X1248" s="5120"/>
      <c r="Y1248" s="5120"/>
      <c r="Z1248" s="5120"/>
      <c r="AA1248" s="5120"/>
      <c r="AB1248" s="5120"/>
      <c r="AC1248" s="5120"/>
      <c r="AD1248" s="5086"/>
      <c r="AE1248" s="3252"/>
      <c r="AF1248" s="5120"/>
      <c r="AG1248" s="5120"/>
      <c r="AH1248" s="3256">
        <v>3993</v>
      </c>
      <c r="AI1248" s="3256" t="s">
        <v>2137</v>
      </c>
      <c r="AJ1248" s="3265" t="s">
        <v>868</v>
      </c>
      <c r="AK1248" s="3256" t="s">
        <v>2142</v>
      </c>
      <c r="AL1248" s="3265" t="s">
        <v>340</v>
      </c>
      <c r="AM1248" s="3265" t="s">
        <v>340</v>
      </c>
      <c r="AN1248" s="3256" t="s">
        <v>858</v>
      </c>
      <c r="AO1248" s="3256">
        <v>10</v>
      </c>
      <c r="AP1248" s="3256" t="s">
        <v>859</v>
      </c>
      <c r="AQ1248" s="3256">
        <v>8</v>
      </c>
      <c r="AR1248" s="3256"/>
      <c r="AS1248" s="3256"/>
      <c r="AT1248" s="3256"/>
      <c r="AU1248" s="3256"/>
      <c r="AV1248" s="860"/>
      <c r="AW1248" s="4561"/>
      <c r="AX1248" s="4561"/>
      <c r="AY1248" s="5671"/>
      <c r="CO1248" s="237"/>
    </row>
    <row r="1249" spans="1:93" ht="48.75" customHeight="1" thickBot="1">
      <c r="A1249" s="3281" t="s">
        <v>6303</v>
      </c>
      <c r="B1249" s="826" t="s">
        <v>2463</v>
      </c>
      <c r="C1249" s="3276" t="s">
        <v>3786</v>
      </c>
      <c r="D1249" s="3344" t="s">
        <v>6302</v>
      </c>
      <c r="E1249" s="3277" t="s">
        <v>2144</v>
      </c>
      <c r="F1249" s="3277" t="s">
        <v>6305</v>
      </c>
      <c r="G1249" s="3278" t="s">
        <v>2028</v>
      </c>
      <c r="H1249" s="3278" t="s">
        <v>2028</v>
      </c>
      <c r="I1249" s="3278" t="s">
        <v>2029</v>
      </c>
      <c r="J1249" s="3278" t="s">
        <v>2029</v>
      </c>
      <c r="K1249" s="3278">
        <v>6</v>
      </c>
      <c r="L1249" s="3278">
        <v>0</v>
      </c>
      <c r="M1249" s="3278">
        <v>31</v>
      </c>
      <c r="N1249" s="3278">
        <v>6</v>
      </c>
      <c r="O1249" s="3278">
        <v>0</v>
      </c>
      <c r="P1249" s="3278">
        <v>31</v>
      </c>
      <c r="Q1249" s="3260" t="s">
        <v>2140</v>
      </c>
      <c r="R1249" s="3278" t="s">
        <v>2141</v>
      </c>
      <c r="S1249" s="856">
        <v>4909</v>
      </c>
      <c r="T1249" s="856">
        <v>4909</v>
      </c>
      <c r="U1249" s="856">
        <v>12286</v>
      </c>
      <c r="V1249" s="856">
        <v>256</v>
      </c>
      <c r="W1249" s="856">
        <v>256</v>
      </c>
      <c r="X1249" s="856">
        <v>1216</v>
      </c>
      <c r="Y1249" s="3266">
        <v>4</v>
      </c>
      <c r="Z1249" s="3266">
        <v>2</v>
      </c>
      <c r="AA1249" s="34" t="s">
        <v>2032</v>
      </c>
      <c r="AB1249" s="34" t="s">
        <v>2033</v>
      </c>
      <c r="AC1249" s="3279" t="s">
        <v>2137</v>
      </c>
      <c r="AD1249" s="3337" t="s">
        <v>2035</v>
      </c>
      <c r="AE1249" s="3266"/>
      <c r="AF1249" s="3266" t="s">
        <v>857</v>
      </c>
      <c r="AG1249" s="950"/>
      <c r="AH1249" s="3260">
        <v>3980</v>
      </c>
      <c r="AI1249" s="950" t="s">
        <v>2137</v>
      </c>
      <c r="AJ1249" s="3266" t="s">
        <v>854</v>
      </c>
      <c r="AK1249" s="950" t="s">
        <v>2142</v>
      </c>
      <c r="AL1249" s="3260" t="s">
        <v>1135</v>
      </c>
      <c r="AM1249" s="950" t="s">
        <v>1708</v>
      </c>
      <c r="AN1249" s="3260" t="s">
        <v>858</v>
      </c>
      <c r="AO1249" s="3260">
        <v>2</v>
      </c>
      <c r="AP1249" s="3260" t="s">
        <v>859</v>
      </c>
      <c r="AQ1249" s="3260">
        <v>2</v>
      </c>
      <c r="AR1249" s="3260"/>
      <c r="AS1249" s="3260"/>
      <c r="AT1249" s="3260"/>
      <c r="AU1249" s="3260"/>
      <c r="AV1249" s="2999"/>
      <c r="AW1249" s="826" t="s">
        <v>2466</v>
      </c>
      <c r="AX1249" s="826" t="s">
        <v>2455</v>
      </c>
      <c r="AY1249" s="3277"/>
      <c r="BC1249" s="237"/>
      <c r="BD1249" s="237"/>
      <c r="BE1249" s="237"/>
      <c r="BF1249" s="237"/>
      <c r="BG1249" s="237"/>
      <c r="BH1249" s="237"/>
      <c r="BI1249" s="237"/>
      <c r="BJ1249" s="237"/>
      <c r="BK1249" s="237"/>
      <c r="BL1249" s="237"/>
      <c r="BM1249" s="237"/>
      <c r="BN1249" s="237"/>
      <c r="BO1249" s="237"/>
      <c r="BP1249" s="237"/>
      <c r="BQ1249" s="237"/>
      <c r="BR1249" s="237"/>
      <c r="BS1249" s="237"/>
      <c r="BT1249" s="237"/>
      <c r="BU1249" s="237"/>
      <c r="BV1249" s="237"/>
      <c r="BW1249" s="237"/>
      <c r="BX1249" s="237"/>
      <c r="BY1249" s="237"/>
      <c r="BZ1249" s="237"/>
      <c r="CA1249" s="237"/>
      <c r="CB1249" s="237"/>
      <c r="CC1249" s="237"/>
      <c r="CD1249" s="237"/>
      <c r="CE1249" s="237"/>
      <c r="CF1249" s="237"/>
      <c r="CG1249" s="237"/>
      <c r="CH1249" s="237"/>
      <c r="CI1249" s="237"/>
      <c r="CJ1249" s="237"/>
      <c r="CK1249" s="237"/>
      <c r="CL1249" s="237"/>
      <c r="CM1249" s="237"/>
      <c r="CN1249" s="237"/>
      <c r="CO1249" s="237"/>
    </row>
    <row r="1250" spans="1:93" ht="16.5" customHeight="1">
      <c r="A1250" s="5708" t="s">
        <v>4107</v>
      </c>
      <c r="B1250" s="2369" t="s">
        <v>2463</v>
      </c>
      <c r="C1250" s="2412" t="s">
        <v>3754</v>
      </c>
      <c r="D1250" s="2355" t="s">
        <v>1520</v>
      </c>
      <c r="E1250" s="2390" t="s">
        <v>2138</v>
      </c>
      <c r="F1250" s="2390" t="s">
        <v>2372</v>
      </c>
      <c r="G1250" s="2355" t="s">
        <v>2028</v>
      </c>
      <c r="H1250" s="2355" t="s">
        <v>2028</v>
      </c>
      <c r="I1250" s="2355" t="s">
        <v>2029</v>
      </c>
      <c r="J1250" s="2355" t="s">
        <v>2029</v>
      </c>
      <c r="K1250" s="2355">
        <v>6</v>
      </c>
      <c r="L1250" s="2355">
        <v>0</v>
      </c>
      <c r="M1250" s="2355">
        <v>12</v>
      </c>
      <c r="N1250" s="2355">
        <v>6</v>
      </c>
      <c r="O1250" s="2355">
        <v>0</v>
      </c>
      <c r="P1250" s="2355">
        <v>12</v>
      </c>
      <c r="Q1250" s="2355" t="s">
        <v>2140</v>
      </c>
      <c r="R1250" s="2355" t="s">
        <v>2272</v>
      </c>
      <c r="S1250" s="2801">
        <v>648</v>
      </c>
      <c r="T1250" s="2801">
        <v>648</v>
      </c>
      <c r="U1250" s="2801">
        <v>5162</v>
      </c>
      <c r="V1250" s="2801">
        <v>384</v>
      </c>
      <c r="W1250" s="2801">
        <v>384</v>
      </c>
      <c r="X1250" s="2801">
        <v>896</v>
      </c>
      <c r="Y1250" s="2390">
        <v>1</v>
      </c>
      <c r="Z1250" s="2390">
        <v>1</v>
      </c>
      <c r="AA1250" s="2390" t="s">
        <v>2136</v>
      </c>
      <c r="AB1250" s="2390" t="s">
        <v>2136</v>
      </c>
      <c r="AC1250" s="2390" t="s">
        <v>2137</v>
      </c>
      <c r="AD1250" s="3322" t="s">
        <v>2035</v>
      </c>
      <c r="AE1250" s="3087"/>
      <c r="AF1250" s="2391" t="s">
        <v>857</v>
      </c>
      <c r="AG1250" s="2391"/>
      <c r="AH1250" s="3238">
        <v>270</v>
      </c>
      <c r="AI1250" s="2356" t="s">
        <v>2137</v>
      </c>
      <c r="AJ1250" s="2391" t="s">
        <v>854</v>
      </c>
      <c r="AK1250" s="2356" t="s">
        <v>2142</v>
      </c>
      <c r="AL1250" s="2800" t="s">
        <v>1218</v>
      </c>
      <c r="AM1250" s="2796" t="s">
        <v>1219</v>
      </c>
      <c r="AN1250" s="2356" t="s">
        <v>858</v>
      </c>
      <c r="AO1250" s="2356">
        <v>2</v>
      </c>
      <c r="AP1250" s="2356" t="s">
        <v>859</v>
      </c>
      <c r="AQ1250" s="2356">
        <v>2</v>
      </c>
      <c r="AR1250" s="2356"/>
      <c r="AS1250" s="2356"/>
      <c r="AT1250" s="2356"/>
      <c r="AU1250" s="2356"/>
      <c r="AV1250" s="2997"/>
      <c r="AW1250" s="4560" t="s">
        <v>2451</v>
      </c>
      <c r="AX1250" s="2369" t="s">
        <v>2461</v>
      </c>
      <c r="AY1250" s="2369"/>
      <c r="BC1250" s="237"/>
      <c r="BD1250" s="237"/>
      <c r="BE1250" s="237"/>
      <c r="BF1250" s="237"/>
      <c r="BG1250" s="237"/>
      <c r="BH1250" s="237"/>
      <c r="BI1250" s="237"/>
      <c r="BJ1250" s="237"/>
      <c r="BK1250" s="237"/>
      <c r="BL1250" s="237"/>
      <c r="BM1250" s="237"/>
      <c r="BN1250" s="237"/>
      <c r="BO1250" s="237"/>
      <c r="BP1250" s="237"/>
      <c r="BQ1250" s="237"/>
      <c r="BR1250" s="237"/>
      <c r="BS1250" s="237"/>
      <c r="BT1250" s="237"/>
      <c r="BU1250" s="237"/>
      <c r="BV1250" s="237"/>
      <c r="BW1250" s="237"/>
      <c r="BX1250" s="237"/>
      <c r="BY1250" s="237"/>
      <c r="BZ1250" s="237"/>
      <c r="CA1250" s="237"/>
      <c r="CB1250" s="237"/>
      <c r="CC1250" s="237"/>
      <c r="CD1250" s="237"/>
      <c r="CE1250" s="237"/>
      <c r="CF1250" s="237"/>
      <c r="CG1250" s="237"/>
      <c r="CH1250" s="237"/>
      <c r="CI1250" s="237"/>
      <c r="CJ1250" s="237"/>
      <c r="CK1250" s="237"/>
      <c r="CL1250" s="237"/>
      <c r="CM1250" s="237"/>
      <c r="CN1250" s="237"/>
      <c r="CO1250" s="237"/>
    </row>
    <row r="1251" spans="1:93" ht="43.5" customHeight="1">
      <c r="A1251" s="5708"/>
      <c r="B1251" s="2370" t="s">
        <v>2463</v>
      </c>
      <c r="C1251" s="2411"/>
      <c r="D1251" s="2356"/>
      <c r="E1251" s="2391"/>
      <c r="F1251" s="2391"/>
      <c r="G1251" s="2356"/>
      <c r="H1251" s="2356"/>
      <c r="I1251" s="2356"/>
      <c r="J1251" s="2356"/>
      <c r="K1251" s="2356"/>
      <c r="L1251" s="2356"/>
      <c r="M1251" s="2356"/>
      <c r="N1251" s="2356"/>
      <c r="O1251" s="2356"/>
      <c r="P1251" s="2356"/>
      <c r="Q1251" s="2356"/>
      <c r="R1251" s="2356"/>
      <c r="S1251" s="2800"/>
      <c r="T1251" s="2800"/>
      <c r="U1251" s="2800"/>
      <c r="V1251" s="2800"/>
      <c r="W1251" s="2800"/>
      <c r="X1251" s="2800"/>
      <c r="Y1251" s="2391"/>
      <c r="Z1251" s="2391"/>
      <c r="AA1251" s="2391"/>
      <c r="AB1251" s="2391"/>
      <c r="AC1251" s="2391"/>
      <c r="AD1251" s="3326" t="s">
        <v>2035</v>
      </c>
      <c r="AE1251" s="3093"/>
      <c r="AF1251" s="2417" t="s">
        <v>857</v>
      </c>
      <c r="AG1251" s="2417"/>
      <c r="AH1251" s="3256">
        <v>3995</v>
      </c>
      <c r="AI1251" s="2402" t="s">
        <v>2137</v>
      </c>
      <c r="AJ1251" s="2417" t="s">
        <v>868</v>
      </c>
      <c r="AK1251" s="2402" t="s">
        <v>2142</v>
      </c>
      <c r="AL1251" s="2807" t="s">
        <v>869</v>
      </c>
      <c r="AM1251" s="2807" t="s">
        <v>869</v>
      </c>
      <c r="AN1251" s="2402" t="s">
        <v>858</v>
      </c>
      <c r="AO1251" s="2402">
        <v>2</v>
      </c>
      <c r="AP1251" s="2402" t="s">
        <v>859</v>
      </c>
      <c r="AQ1251" s="2402">
        <v>2</v>
      </c>
      <c r="AR1251" s="2402"/>
      <c r="AS1251" s="2402"/>
      <c r="AT1251" s="2402"/>
      <c r="AU1251" s="2402"/>
      <c r="AV1251" s="860"/>
      <c r="AW1251" s="4561"/>
      <c r="AX1251" s="2370"/>
      <c r="AY1251" s="2370"/>
      <c r="BC1251" s="237"/>
      <c r="BD1251" s="237"/>
      <c r="BE1251" s="237"/>
      <c r="BF1251" s="237"/>
      <c r="BG1251" s="237"/>
      <c r="BH1251" s="237"/>
      <c r="BI1251" s="237"/>
      <c r="BJ1251" s="237"/>
      <c r="BK1251" s="237"/>
      <c r="BL1251" s="237"/>
      <c r="BM1251" s="237"/>
      <c r="BN1251" s="237"/>
      <c r="BO1251" s="237"/>
      <c r="BP1251" s="237"/>
      <c r="BQ1251" s="237"/>
      <c r="BR1251" s="237"/>
      <c r="BS1251" s="237"/>
      <c r="BT1251" s="237"/>
      <c r="BU1251" s="237"/>
      <c r="BV1251" s="237"/>
      <c r="BW1251" s="237"/>
      <c r="BX1251" s="237"/>
      <c r="BY1251" s="237"/>
      <c r="BZ1251" s="237"/>
      <c r="CA1251" s="237"/>
      <c r="CB1251" s="237"/>
      <c r="CC1251" s="237"/>
      <c r="CD1251" s="237"/>
      <c r="CE1251" s="237"/>
      <c r="CF1251" s="237"/>
      <c r="CG1251" s="237"/>
      <c r="CH1251" s="237"/>
      <c r="CI1251" s="237"/>
      <c r="CJ1251" s="237"/>
      <c r="CK1251" s="237"/>
      <c r="CL1251" s="237"/>
      <c r="CM1251" s="237"/>
      <c r="CN1251" s="237"/>
      <c r="CO1251" s="237"/>
    </row>
    <row r="1252" spans="1:93" ht="18.75" customHeight="1">
      <c r="A1252" s="5708"/>
      <c r="B1252" s="2368" t="s">
        <v>2463</v>
      </c>
      <c r="C1252" s="2410" t="s">
        <v>3755</v>
      </c>
      <c r="D1252" s="2354" t="s">
        <v>1521</v>
      </c>
      <c r="E1252" s="2389" t="s">
        <v>2144</v>
      </c>
      <c r="F1252" s="2389" t="s">
        <v>2373</v>
      </c>
      <c r="G1252" s="2354" t="s">
        <v>2028</v>
      </c>
      <c r="H1252" s="2354" t="s">
        <v>2028</v>
      </c>
      <c r="I1252" s="2354" t="s">
        <v>2029</v>
      </c>
      <c r="J1252" s="2354" t="s">
        <v>2029</v>
      </c>
      <c r="K1252" s="2354">
        <v>6</v>
      </c>
      <c r="L1252" s="2354">
        <v>0</v>
      </c>
      <c r="M1252" s="2354">
        <v>31</v>
      </c>
      <c r="N1252" s="2354">
        <v>6</v>
      </c>
      <c r="O1252" s="2354">
        <v>0</v>
      </c>
      <c r="P1252" s="2354">
        <v>31</v>
      </c>
      <c r="Q1252" s="2354" t="s">
        <v>2140</v>
      </c>
      <c r="R1252" s="2354" t="s">
        <v>2272</v>
      </c>
      <c r="S1252" s="2389">
        <v>5161</v>
      </c>
      <c r="T1252" s="2389">
        <v>5161</v>
      </c>
      <c r="U1252" s="2389">
        <v>12542</v>
      </c>
      <c r="V1252" s="2389">
        <v>512</v>
      </c>
      <c r="W1252" s="2389">
        <v>512</v>
      </c>
      <c r="X1252" s="2389">
        <v>1046</v>
      </c>
      <c r="Y1252" s="2389">
        <v>4</v>
      </c>
      <c r="Z1252" s="2389">
        <v>2</v>
      </c>
      <c r="AA1252" s="2389" t="s">
        <v>2032</v>
      </c>
      <c r="AB1252" s="2389" t="s">
        <v>2033</v>
      </c>
      <c r="AC1252" s="2389" t="s">
        <v>2137</v>
      </c>
      <c r="AD1252" s="3326" t="s">
        <v>2035</v>
      </c>
      <c r="AE1252" s="3093"/>
      <c r="AF1252" s="2417" t="s">
        <v>857</v>
      </c>
      <c r="AG1252" s="2417"/>
      <c r="AH1252" s="3256">
        <v>270</v>
      </c>
      <c r="AI1252" s="2402" t="s">
        <v>2137</v>
      </c>
      <c r="AJ1252" s="2417" t="s">
        <v>854</v>
      </c>
      <c r="AK1252" s="2402" t="s">
        <v>2142</v>
      </c>
      <c r="AL1252" s="2417" t="s">
        <v>1135</v>
      </c>
      <c r="AM1252" s="2402" t="s">
        <v>1134</v>
      </c>
      <c r="AN1252" s="2402" t="s">
        <v>858</v>
      </c>
      <c r="AO1252" s="2402">
        <v>2</v>
      </c>
      <c r="AP1252" s="2402" t="s">
        <v>859</v>
      </c>
      <c r="AQ1252" s="2402">
        <v>2</v>
      </c>
      <c r="AR1252" s="2402"/>
      <c r="AS1252" s="2402"/>
      <c r="AT1252" s="2402"/>
      <c r="AU1252" s="2402"/>
      <c r="AV1252" s="860"/>
      <c r="AW1252" s="4559" t="s">
        <v>2466</v>
      </c>
      <c r="AX1252" s="2368" t="s">
        <v>2461</v>
      </c>
      <c r="AY1252" s="2368"/>
      <c r="BC1252" s="237"/>
      <c r="BD1252" s="237"/>
      <c r="BE1252" s="237"/>
      <c r="BF1252" s="237"/>
      <c r="BG1252" s="237"/>
      <c r="BH1252" s="237"/>
      <c r="BI1252" s="237"/>
      <c r="BJ1252" s="237"/>
      <c r="BK1252" s="237"/>
      <c r="BL1252" s="237"/>
      <c r="BM1252" s="237"/>
      <c r="BN1252" s="237"/>
      <c r="BO1252" s="237"/>
      <c r="BP1252" s="237"/>
      <c r="BQ1252" s="237"/>
      <c r="BR1252" s="237"/>
      <c r="BS1252" s="237"/>
      <c r="BT1252" s="237"/>
      <c r="BU1252" s="237"/>
      <c r="BV1252" s="237"/>
      <c r="BW1252" s="237"/>
      <c r="BX1252" s="237"/>
      <c r="BY1252" s="237"/>
      <c r="BZ1252" s="237"/>
      <c r="CA1252" s="237"/>
      <c r="CB1252" s="237"/>
      <c r="CC1252" s="237"/>
      <c r="CD1252" s="237"/>
      <c r="CE1252" s="237"/>
      <c r="CF1252" s="237"/>
      <c r="CG1252" s="237"/>
      <c r="CH1252" s="237"/>
      <c r="CI1252" s="237"/>
      <c r="CJ1252" s="237"/>
      <c r="CK1252" s="237"/>
      <c r="CL1252" s="237"/>
      <c r="CM1252" s="237"/>
      <c r="CN1252" s="237"/>
      <c r="CO1252" s="237"/>
    </row>
    <row r="1253" spans="1:93">
      <c r="A1253" s="5708"/>
      <c r="B1253" s="2370" t="s">
        <v>2463</v>
      </c>
      <c r="C1253" s="2411"/>
      <c r="D1253" s="2356"/>
      <c r="E1253" s="2391"/>
      <c r="F1253" s="2391"/>
      <c r="G1253" s="2356"/>
      <c r="H1253" s="2356"/>
      <c r="I1253" s="2356"/>
      <c r="J1253" s="2356"/>
      <c r="K1253" s="2356"/>
      <c r="L1253" s="2356"/>
      <c r="M1253" s="2356"/>
      <c r="N1253" s="2356"/>
      <c r="O1253" s="2356"/>
      <c r="P1253" s="2356"/>
      <c r="Q1253" s="2356"/>
      <c r="R1253" s="2356"/>
      <c r="S1253" s="2391"/>
      <c r="T1253" s="2391"/>
      <c r="U1253" s="2391"/>
      <c r="V1253" s="2391"/>
      <c r="W1253" s="2391"/>
      <c r="X1253" s="2391"/>
      <c r="Y1253" s="2391"/>
      <c r="Z1253" s="2391"/>
      <c r="AA1253" s="2391"/>
      <c r="AB1253" s="2391"/>
      <c r="AC1253" s="2391"/>
      <c r="AD1253" s="3326" t="s">
        <v>2035</v>
      </c>
      <c r="AE1253" s="3093"/>
      <c r="AF1253" s="2417" t="s">
        <v>857</v>
      </c>
      <c r="AG1253" s="2417"/>
      <c r="AH1253" s="3256">
        <v>3995</v>
      </c>
      <c r="AI1253" s="2402" t="s">
        <v>2137</v>
      </c>
      <c r="AJ1253" s="2417" t="s">
        <v>868</v>
      </c>
      <c r="AK1253" s="3256" t="s">
        <v>2142</v>
      </c>
      <c r="AL1253" s="2417" t="s">
        <v>869</v>
      </c>
      <c r="AM1253" s="2417" t="s">
        <v>869</v>
      </c>
      <c r="AN1253" s="2402" t="s">
        <v>858</v>
      </c>
      <c r="AO1253" s="2402">
        <v>2</v>
      </c>
      <c r="AP1253" s="2402" t="s">
        <v>859</v>
      </c>
      <c r="AQ1253" s="2402">
        <v>2</v>
      </c>
      <c r="AR1253" s="2402"/>
      <c r="AS1253" s="2402"/>
      <c r="AT1253" s="2402"/>
      <c r="AU1253" s="2402"/>
      <c r="AV1253" s="860"/>
      <c r="AW1253" s="4561"/>
      <c r="AX1253" s="2370"/>
      <c r="AY1253" s="2370"/>
      <c r="BC1253" s="237"/>
      <c r="BD1253" s="237"/>
      <c r="BE1253" s="237"/>
      <c r="BF1253" s="237"/>
      <c r="BG1253" s="237"/>
      <c r="BH1253" s="237"/>
      <c r="BI1253" s="237"/>
      <c r="BJ1253" s="237"/>
      <c r="BK1253" s="237"/>
      <c r="BL1253" s="237"/>
      <c r="BM1253" s="237"/>
      <c r="BN1253" s="237"/>
      <c r="BO1253" s="237"/>
      <c r="BP1253" s="237"/>
      <c r="BQ1253" s="237"/>
      <c r="BR1253" s="237"/>
      <c r="BS1253" s="237"/>
      <c r="BT1253" s="237"/>
      <c r="BU1253" s="237"/>
      <c r="BV1253" s="237"/>
      <c r="BW1253" s="237"/>
      <c r="BX1253" s="237"/>
      <c r="BY1253" s="237"/>
      <c r="BZ1253" s="237"/>
      <c r="CA1253" s="237"/>
      <c r="CB1253" s="237"/>
      <c r="CC1253" s="237"/>
      <c r="CD1253" s="237"/>
      <c r="CE1253" s="237"/>
      <c r="CF1253" s="237"/>
      <c r="CG1253" s="237"/>
      <c r="CH1253" s="237"/>
      <c r="CI1253" s="237"/>
      <c r="CJ1253" s="237"/>
      <c r="CK1253" s="237"/>
      <c r="CL1253" s="237"/>
      <c r="CM1253" s="237"/>
      <c r="CN1253" s="237"/>
      <c r="CO1253" s="237"/>
    </row>
    <row r="1254" spans="1:93" ht="25.5" customHeight="1">
      <c r="A1254" s="5708"/>
      <c r="B1254" s="2368" t="s">
        <v>2463</v>
      </c>
      <c r="C1254" s="2410" t="s">
        <v>3756</v>
      </c>
      <c r="D1254" s="2354" t="s">
        <v>1522</v>
      </c>
      <c r="E1254" s="2389" t="s">
        <v>2144</v>
      </c>
      <c r="F1254" s="2389" t="s">
        <v>2374</v>
      </c>
      <c r="G1254" s="2354" t="s">
        <v>2028</v>
      </c>
      <c r="H1254" s="2354" t="s">
        <v>2028</v>
      </c>
      <c r="I1254" s="2354" t="s">
        <v>2029</v>
      </c>
      <c r="J1254" s="2354" t="s">
        <v>2029</v>
      </c>
      <c r="K1254" s="2354">
        <v>6</v>
      </c>
      <c r="L1254" s="2354">
        <v>0</v>
      </c>
      <c r="M1254" s="2354">
        <v>31</v>
      </c>
      <c r="N1254" s="2354">
        <v>6</v>
      </c>
      <c r="O1254" s="2354">
        <v>0</v>
      </c>
      <c r="P1254" s="2354">
        <v>31</v>
      </c>
      <c r="Q1254" s="2354" t="s">
        <v>2140</v>
      </c>
      <c r="R1254" s="2354" t="s">
        <v>2272</v>
      </c>
      <c r="S1254" s="2389">
        <v>12541</v>
      </c>
      <c r="T1254" s="2389">
        <v>12541</v>
      </c>
      <c r="U1254" s="2389">
        <v>23968</v>
      </c>
      <c r="V1254" s="2389">
        <v>512</v>
      </c>
      <c r="W1254" s="2389">
        <v>512</v>
      </c>
      <c r="X1254" s="2389">
        <v>1168</v>
      </c>
      <c r="Y1254" s="2389">
        <v>4</v>
      </c>
      <c r="Z1254" s="2389">
        <v>2</v>
      </c>
      <c r="AA1254" s="2389" t="s">
        <v>2032</v>
      </c>
      <c r="AB1254" s="2389" t="s">
        <v>2033</v>
      </c>
      <c r="AC1254" s="2389" t="s">
        <v>2137</v>
      </c>
      <c r="AD1254" s="3326" t="s">
        <v>2035</v>
      </c>
      <c r="AE1254" s="3093"/>
      <c r="AF1254" s="2417" t="s">
        <v>857</v>
      </c>
      <c r="AG1254" s="2417"/>
      <c r="AH1254" s="3256">
        <v>270</v>
      </c>
      <c r="AI1254" s="2402" t="s">
        <v>2137</v>
      </c>
      <c r="AJ1254" s="2417" t="s">
        <v>854</v>
      </c>
      <c r="AK1254" s="3256" t="s">
        <v>2142</v>
      </c>
      <c r="AL1254" s="2417" t="s">
        <v>866</v>
      </c>
      <c r="AM1254" s="2402" t="s">
        <v>867</v>
      </c>
      <c r="AN1254" s="2402" t="s">
        <v>858</v>
      </c>
      <c r="AO1254" s="2402">
        <v>2</v>
      </c>
      <c r="AP1254" s="2402" t="s">
        <v>859</v>
      </c>
      <c r="AQ1254" s="2402">
        <v>2</v>
      </c>
      <c r="AR1254" s="2402"/>
      <c r="AS1254" s="2402"/>
      <c r="AT1254" s="2402"/>
      <c r="AU1254" s="2402"/>
      <c r="AV1254" s="860"/>
      <c r="AW1254" s="4559" t="s">
        <v>2468</v>
      </c>
      <c r="AX1254" s="2368" t="s">
        <v>2461</v>
      </c>
      <c r="AY1254" s="2368"/>
      <c r="BC1254" s="237"/>
      <c r="BD1254" s="237"/>
      <c r="BE1254" s="237"/>
      <c r="BF1254" s="237"/>
      <c r="BG1254" s="237"/>
      <c r="BH1254" s="237"/>
      <c r="BI1254" s="237"/>
      <c r="BJ1254" s="237"/>
      <c r="BK1254" s="237"/>
      <c r="BL1254" s="237"/>
      <c r="BM1254" s="237"/>
      <c r="BN1254" s="237"/>
      <c r="BO1254" s="237"/>
      <c r="BP1254" s="237"/>
      <c r="BQ1254" s="237"/>
      <c r="BR1254" s="237"/>
      <c r="BS1254" s="237"/>
      <c r="BT1254" s="237"/>
      <c r="BU1254" s="237"/>
      <c r="BV1254" s="237"/>
      <c r="BW1254" s="237"/>
      <c r="BX1254" s="237"/>
      <c r="BY1254" s="237"/>
      <c r="BZ1254" s="237"/>
      <c r="CA1254" s="237"/>
      <c r="CB1254" s="237"/>
      <c r="CC1254" s="237"/>
      <c r="CD1254" s="237"/>
      <c r="CE1254" s="237"/>
      <c r="CF1254" s="237"/>
      <c r="CG1254" s="237"/>
      <c r="CH1254" s="237"/>
      <c r="CI1254" s="237"/>
      <c r="CJ1254" s="237"/>
      <c r="CK1254" s="237"/>
      <c r="CL1254" s="237"/>
      <c r="CM1254" s="237"/>
      <c r="CN1254" s="237"/>
      <c r="CO1254" s="237"/>
    </row>
    <row r="1255" spans="1:93" ht="17.25" customHeight="1">
      <c r="A1255" s="5708"/>
      <c r="B1255" s="2370" t="s">
        <v>2463</v>
      </c>
      <c r="C1255" s="2411"/>
      <c r="D1255" s="2355"/>
      <c r="E1255" s="2391"/>
      <c r="F1255" s="2391"/>
      <c r="G1255" s="2356"/>
      <c r="H1255" s="2356"/>
      <c r="I1255" s="2356"/>
      <c r="J1255" s="2356"/>
      <c r="K1255" s="2356"/>
      <c r="L1255" s="2356"/>
      <c r="M1255" s="2356"/>
      <c r="N1255" s="2356"/>
      <c r="O1255" s="2356"/>
      <c r="P1255" s="2356"/>
      <c r="Q1255" s="2356"/>
      <c r="R1255" s="2356"/>
      <c r="S1255" s="2391"/>
      <c r="T1255" s="2391"/>
      <c r="U1255" s="2391"/>
      <c r="V1255" s="2391"/>
      <c r="W1255" s="2391"/>
      <c r="X1255" s="2391"/>
      <c r="Y1255" s="2391"/>
      <c r="Z1255" s="2391"/>
      <c r="AA1255" s="2391"/>
      <c r="AB1255" s="2391"/>
      <c r="AC1255" s="2391"/>
      <c r="AD1255" s="3326" t="s">
        <v>2035</v>
      </c>
      <c r="AE1255" s="3093"/>
      <c r="AF1255" s="2417" t="s">
        <v>857</v>
      </c>
      <c r="AG1255" s="2417"/>
      <c r="AH1255" s="3256">
        <v>3995</v>
      </c>
      <c r="AI1255" s="2402" t="s">
        <v>2137</v>
      </c>
      <c r="AJ1255" s="2417" t="s">
        <v>868</v>
      </c>
      <c r="AK1255" s="3256" t="s">
        <v>2142</v>
      </c>
      <c r="AL1255" s="2417" t="s">
        <v>869</v>
      </c>
      <c r="AM1255" s="2417" t="s">
        <v>869</v>
      </c>
      <c r="AN1255" s="2402" t="s">
        <v>858</v>
      </c>
      <c r="AO1255" s="2402">
        <v>2</v>
      </c>
      <c r="AP1255" s="2402" t="s">
        <v>859</v>
      </c>
      <c r="AQ1255" s="2402">
        <v>2</v>
      </c>
      <c r="AR1255" s="2402"/>
      <c r="AS1255" s="2402"/>
      <c r="AT1255" s="2402"/>
      <c r="AU1255" s="2402"/>
      <c r="AV1255" s="860"/>
      <c r="AW1255" s="4561"/>
      <c r="AX1255" s="2370"/>
      <c r="AY1255" s="2370"/>
      <c r="BC1255" s="237"/>
      <c r="BD1255" s="237"/>
      <c r="BE1255" s="237"/>
      <c r="BF1255" s="237"/>
      <c r="BG1255" s="237"/>
      <c r="BH1255" s="237"/>
      <c r="BI1255" s="237"/>
      <c r="BJ1255" s="237"/>
      <c r="BK1255" s="237"/>
      <c r="BL1255" s="237"/>
      <c r="BM1255" s="237"/>
      <c r="BN1255" s="237"/>
      <c r="BO1255" s="237"/>
      <c r="BP1255" s="237"/>
      <c r="BQ1255" s="237"/>
      <c r="BR1255" s="237"/>
      <c r="BS1255" s="237"/>
      <c r="BT1255" s="237"/>
      <c r="BU1255" s="237"/>
      <c r="BV1255" s="237"/>
      <c r="BW1255" s="237"/>
      <c r="BX1255" s="237"/>
      <c r="BY1255" s="237"/>
      <c r="BZ1255" s="237"/>
      <c r="CA1255" s="237"/>
      <c r="CB1255" s="237"/>
      <c r="CC1255" s="237"/>
      <c r="CD1255" s="237"/>
      <c r="CE1255" s="237"/>
      <c r="CF1255" s="237"/>
      <c r="CG1255" s="237"/>
      <c r="CH1255" s="237"/>
      <c r="CI1255" s="237"/>
      <c r="CJ1255" s="237"/>
      <c r="CK1255" s="237"/>
      <c r="CL1255" s="237"/>
      <c r="CM1255" s="237"/>
      <c r="CN1255" s="237"/>
      <c r="CO1255" s="237"/>
    </row>
    <row r="1256" spans="1:93" ht="12.75" customHeight="1">
      <c r="A1256" s="5708"/>
      <c r="B1256" s="2368" t="s">
        <v>2463</v>
      </c>
      <c r="C1256" s="2410" t="s">
        <v>3758</v>
      </c>
      <c r="D1256" s="2354" t="s">
        <v>1523</v>
      </c>
      <c r="E1256" s="2389" t="s">
        <v>2138</v>
      </c>
      <c r="F1256" s="2389" t="s">
        <v>2375</v>
      </c>
      <c r="G1256" s="2354" t="s">
        <v>2028</v>
      </c>
      <c r="H1256" s="2354" t="s">
        <v>2028</v>
      </c>
      <c r="I1256" s="2354" t="s">
        <v>2029</v>
      </c>
      <c r="J1256" s="2354" t="s">
        <v>2029</v>
      </c>
      <c r="K1256" s="2354">
        <v>6</v>
      </c>
      <c r="L1256" s="2354">
        <v>0</v>
      </c>
      <c r="M1256" s="2354">
        <v>12</v>
      </c>
      <c r="N1256" s="2354">
        <v>6</v>
      </c>
      <c r="O1256" s="2354">
        <v>0</v>
      </c>
      <c r="P1256" s="2354">
        <v>12</v>
      </c>
      <c r="Q1256" s="2354" t="s">
        <v>2140</v>
      </c>
      <c r="R1256" s="2354" t="s">
        <v>2272</v>
      </c>
      <c r="S1256" s="2389">
        <v>639</v>
      </c>
      <c r="T1256" s="2389">
        <v>639</v>
      </c>
      <c r="U1256" s="2389">
        <v>5418</v>
      </c>
      <c r="V1256" s="2389">
        <v>512</v>
      </c>
      <c r="W1256" s="2389">
        <v>512</v>
      </c>
      <c r="X1256" s="2389">
        <v>1152</v>
      </c>
      <c r="Y1256" s="2389">
        <v>1</v>
      </c>
      <c r="Z1256" s="2389">
        <v>1</v>
      </c>
      <c r="AA1256" s="2389" t="s">
        <v>2136</v>
      </c>
      <c r="AB1256" s="2389" t="s">
        <v>2136</v>
      </c>
      <c r="AC1256" s="2389" t="s">
        <v>2137</v>
      </c>
      <c r="AD1256" s="3326" t="s">
        <v>2035</v>
      </c>
      <c r="AE1256" s="3093"/>
      <c r="AF1256" s="2417" t="s">
        <v>857</v>
      </c>
      <c r="AG1256" s="2417"/>
      <c r="AH1256" s="3256">
        <v>270</v>
      </c>
      <c r="AI1256" s="2402" t="s">
        <v>2137</v>
      </c>
      <c r="AJ1256" s="2417" t="s">
        <v>854</v>
      </c>
      <c r="AK1256" s="3256" t="s">
        <v>2142</v>
      </c>
      <c r="AL1256" s="2417" t="s">
        <v>1218</v>
      </c>
      <c r="AM1256" s="2356" t="s">
        <v>1219</v>
      </c>
      <c r="AN1256" s="2402" t="s">
        <v>858</v>
      </c>
      <c r="AO1256" s="2402">
        <v>2</v>
      </c>
      <c r="AP1256" s="2402" t="s">
        <v>859</v>
      </c>
      <c r="AQ1256" s="2402">
        <v>2</v>
      </c>
      <c r="AR1256" s="2402"/>
      <c r="AS1256" s="2402"/>
      <c r="AT1256" s="2402"/>
      <c r="AU1256" s="2402"/>
      <c r="AV1256" s="860"/>
      <c r="AW1256" s="4559" t="s">
        <v>2451</v>
      </c>
      <c r="AX1256" s="2368" t="s">
        <v>2461</v>
      </c>
      <c r="AY1256" s="2368"/>
      <c r="BC1256" s="237"/>
      <c r="BD1256" s="237"/>
      <c r="BE1256" s="237"/>
      <c r="BF1256" s="237"/>
      <c r="BG1256" s="237"/>
      <c r="BH1256" s="237"/>
      <c r="BI1256" s="237"/>
      <c r="BJ1256" s="237"/>
      <c r="BK1256" s="237"/>
      <c r="BL1256" s="237"/>
      <c r="BM1256" s="237"/>
      <c r="BN1256" s="237"/>
      <c r="BO1256" s="237"/>
      <c r="BP1256" s="237"/>
      <c r="BQ1256" s="237"/>
      <c r="BR1256" s="237"/>
      <c r="BS1256" s="237"/>
      <c r="BT1256" s="237"/>
      <c r="BU1256" s="237"/>
      <c r="BV1256" s="237"/>
      <c r="BW1256" s="237"/>
      <c r="BX1256" s="237"/>
      <c r="BY1256" s="237"/>
      <c r="BZ1256" s="237"/>
      <c r="CA1256" s="237"/>
      <c r="CB1256" s="237"/>
      <c r="CC1256" s="237"/>
      <c r="CD1256" s="237"/>
      <c r="CE1256" s="237"/>
      <c r="CF1256" s="237"/>
      <c r="CG1256" s="237"/>
      <c r="CH1256" s="237"/>
      <c r="CI1256" s="237"/>
      <c r="CJ1256" s="237"/>
      <c r="CK1256" s="237"/>
      <c r="CL1256" s="237"/>
      <c r="CM1256" s="237"/>
      <c r="CN1256" s="237"/>
      <c r="CO1256" s="237"/>
    </row>
    <row r="1257" spans="1:93">
      <c r="A1257" s="5708"/>
      <c r="B1257" s="2370" t="s">
        <v>2463</v>
      </c>
      <c r="C1257" s="2411"/>
      <c r="D1257" s="2356"/>
      <c r="E1257" s="2391"/>
      <c r="F1257" s="2391"/>
      <c r="G1257" s="2356"/>
      <c r="H1257" s="2356"/>
      <c r="I1257" s="2356"/>
      <c r="J1257" s="2356"/>
      <c r="K1257" s="2356"/>
      <c r="L1257" s="2356"/>
      <c r="M1257" s="2356"/>
      <c r="N1257" s="2356"/>
      <c r="O1257" s="2356"/>
      <c r="P1257" s="2356"/>
      <c r="Q1257" s="2356"/>
      <c r="R1257" s="2356"/>
      <c r="S1257" s="2391"/>
      <c r="T1257" s="2391"/>
      <c r="U1257" s="2391"/>
      <c r="V1257" s="2391"/>
      <c r="W1257" s="2391"/>
      <c r="X1257" s="2391"/>
      <c r="Y1257" s="2391"/>
      <c r="Z1257" s="2391"/>
      <c r="AA1257" s="2391"/>
      <c r="AB1257" s="2391"/>
      <c r="AC1257" s="2391"/>
      <c r="AD1257" s="3326" t="s">
        <v>2035</v>
      </c>
      <c r="AE1257" s="3093"/>
      <c r="AF1257" s="2417" t="s">
        <v>857</v>
      </c>
      <c r="AG1257" s="2417"/>
      <c r="AH1257" s="3256">
        <v>3995</v>
      </c>
      <c r="AI1257" s="2402" t="s">
        <v>2137</v>
      </c>
      <c r="AJ1257" s="2417" t="s">
        <v>868</v>
      </c>
      <c r="AK1257" s="3256" t="s">
        <v>2142</v>
      </c>
      <c r="AL1257" s="2417" t="s">
        <v>340</v>
      </c>
      <c r="AM1257" s="2417" t="s">
        <v>340</v>
      </c>
      <c r="AN1257" s="2402" t="s">
        <v>858</v>
      </c>
      <c r="AO1257" s="2402">
        <v>8</v>
      </c>
      <c r="AP1257" s="2402" t="s">
        <v>859</v>
      </c>
      <c r="AQ1257" s="2402">
        <v>8</v>
      </c>
      <c r="AR1257" s="2402"/>
      <c r="AS1257" s="2402"/>
      <c r="AT1257" s="2402"/>
      <c r="AU1257" s="2402"/>
      <c r="AV1257" s="860"/>
      <c r="AW1257" s="4561"/>
      <c r="AX1257" s="2370"/>
      <c r="AY1257" s="2370"/>
      <c r="BC1257" s="237"/>
      <c r="BD1257" s="237"/>
      <c r="BE1257" s="237"/>
      <c r="BF1257" s="237"/>
      <c r="BG1257" s="237"/>
      <c r="BH1257" s="237"/>
      <c r="BI1257" s="237"/>
      <c r="BJ1257" s="237"/>
      <c r="BK1257" s="237"/>
      <c r="BL1257" s="237"/>
      <c r="BM1257" s="237"/>
      <c r="BN1257" s="237"/>
      <c r="BO1257" s="237"/>
      <c r="BP1257" s="237"/>
      <c r="BQ1257" s="237"/>
      <c r="BR1257" s="237"/>
      <c r="BS1257" s="237"/>
      <c r="BT1257" s="237"/>
      <c r="BU1257" s="237"/>
      <c r="BV1257" s="237"/>
      <c r="BW1257" s="237"/>
      <c r="BX1257" s="237"/>
      <c r="BY1257" s="237"/>
      <c r="BZ1257" s="237"/>
      <c r="CA1257" s="237"/>
      <c r="CB1257" s="237"/>
      <c r="CC1257" s="237"/>
      <c r="CD1257" s="237"/>
      <c r="CE1257" s="237"/>
      <c r="CF1257" s="237"/>
      <c r="CG1257" s="237"/>
      <c r="CH1257" s="237"/>
      <c r="CI1257" s="237"/>
      <c r="CJ1257" s="237"/>
      <c r="CK1257" s="237"/>
      <c r="CL1257" s="237"/>
      <c r="CM1257" s="237"/>
      <c r="CN1257" s="237"/>
      <c r="CO1257" s="237"/>
    </row>
    <row r="1258" spans="1:93">
      <c r="A1258" s="5708"/>
      <c r="B1258" s="2368" t="s">
        <v>2463</v>
      </c>
      <c r="C1258" s="2410" t="s">
        <v>3759</v>
      </c>
      <c r="D1258" s="2354" t="s">
        <v>1524</v>
      </c>
      <c r="E1258" s="2389" t="s">
        <v>2144</v>
      </c>
      <c r="F1258" s="2389" t="s">
        <v>2376</v>
      </c>
      <c r="G1258" s="2354" t="s">
        <v>2028</v>
      </c>
      <c r="H1258" s="2354" t="s">
        <v>2028</v>
      </c>
      <c r="I1258" s="2354" t="s">
        <v>2029</v>
      </c>
      <c r="J1258" s="2354" t="s">
        <v>2029</v>
      </c>
      <c r="K1258" s="2354">
        <v>6</v>
      </c>
      <c r="L1258" s="2354">
        <v>0</v>
      </c>
      <c r="M1258" s="2354">
        <v>31</v>
      </c>
      <c r="N1258" s="2354">
        <v>6</v>
      </c>
      <c r="O1258" s="2354">
        <v>0</v>
      </c>
      <c r="P1258" s="2354">
        <v>31</v>
      </c>
      <c r="Q1258" s="2354" t="s">
        <v>2140</v>
      </c>
      <c r="R1258" s="2354" t="s">
        <v>2272</v>
      </c>
      <c r="S1258" s="2389">
        <v>5417</v>
      </c>
      <c r="T1258" s="2389">
        <v>5417</v>
      </c>
      <c r="U1258" s="2389">
        <v>12798</v>
      </c>
      <c r="V1258" s="2389">
        <v>512</v>
      </c>
      <c r="W1258" s="2389">
        <v>512</v>
      </c>
      <c r="X1258" s="2389">
        <v>1302</v>
      </c>
      <c r="Y1258" s="2389">
        <v>4</v>
      </c>
      <c r="Z1258" s="2389">
        <v>2</v>
      </c>
      <c r="AA1258" s="2389" t="s">
        <v>2032</v>
      </c>
      <c r="AB1258" s="2389" t="s">
        <v>2033</v>
      </c>
      <c r="AC1258" s="2389" t="s">
        <v>2137</v>
      </c>
      <c r="AD1258" s="3326" t="s">
        <v>2035</v>
      </c>
      <c r="AE1258" s="3093"/>
      <c r="AF1258" s="2417" t="s">
        <v>857</v>
      </c>
      <c r="AG1258" s="2417"/>
      <c r="AH1258" s="3256">
        <v>270</v>
      </c>
      <c r="AI1258" s="2402" t="s">
        <v>2137</v>
      </c>
      <c r="AJ1258" s="2417" t="s">
        <v>854</v>
      </c>
      <c r="AK1258" s="3256" t="s">
        <v>2142</v>
      </c>
      <c r="AL1258" s="2417" t="s">
        <v>1135</v>
      </c>
      <c r="AM1258" s="2402" t="s">
        <v>1134</v>
      </c>
      <c r="AN1258" s="2402" t="s">
        <v>858</v>
      </c>
      <c r="AO1258" s="2402">
        <v>2</v>
      </c>
      <c r="AP1258" s="2402" t="s">
        <v>859</v>
      </c>
      <c r="AQ1258" s="2402">
        <v>2</v>
      </c>
      <c r="AR1258" s="2402"/>
      <c r="AS1258" s="2402"/>
      <c r="AT1258" s="2402"/>
      <c r="AU1258" s="2402"/>
      <c r="AV1258" s="860"/>
      <c r="AW1258" s="4559" t="s">
        <v>2466</v>
      </c>
      <c r="AX1258" s="2368" t="s">
        <v>2461</v>
      </c>
      <c r="AY1258" s="2368"/>
      <c r="BC1258" s="237"/>
      <c r="BD1258" s="237"/>
      <c r="BE1258" s="237"/>
      <c r="BF1258" s="237"/>
      <c r="BG1258" s="237"/>
      <c r="BH1258" s="237"/>
      <c r="BI1258" s="237"/>
      <c r="BJ1258" s="237"/>
      <c r="BK1258" s="237"/>
      <c r="BL1258" s="237"/>
      <c r="BM1258" s="237"/>
      <c r="BN1258" s="237"/>
      <c r="BO1258" s="237"/>
      <c r="BP1258" s="237"/>
      <c r="BQ1258" s="237"/>
      <c r="BR1258" s="237"/>
      <c r="BS1258" s="237"/>
      <c r="BT1258" s="237"/>
      <c r="BU1258" s="237"/>
      <c r="BV1258" s="237"/>
      <c r="BW1258" s="237"/>
      <c r="BX1258" s="237"/>
      <c r="BY1258" s="237"/>
      <c r="BZ1258" s="237"/>
      <c r="CA1258" s="237"/>
      <c r="CB1258" s="237"/>
      <c r="CC1258" s="237"/>
      <c r="CD1258" s="237"/>
      <c r="CE1258" s="237"/>
      <c r="CF1258" s="237"/>
      <c r="CG1258" s="237"/>
      <c r="CH1258" s="237"/>
      <c r="CI1258" s="237"/>
      <c r="CJ1258" s="237"/>
      <c r="CK1258" s="237"/>
      <c r="CL1258" s="237"/>
      <c r="CM1258" s="237"/>
      <c r="CN1258" s="237"/>
      <c r="CO1258" s="237"/>
    </row>
    <row r="1259" spans="1:93" ht="24.75" customHeight="1">
      <c r="A1259" s="5708"/>
      <c r="B1259" s="2370" t="s">
        <v>2463</v>
      </c>
      <c r="C1259" s="2411"/>
      <c r="D1259" s="2356"/>
      <c r="E1259" s="2391"/>
      <c r="F1259" s="2391"/>
      <c r="G1259" s="2356"/>
      <c r="H1259" s="2356"/>
      <c r="I1259" s="2356"/>
      <c r="J1259" s="2356"/>
      <c r="K1259" s="2356"/>
      <c r="L1259" s="2356"/>
      <c r="M1259" s="2356"/>
      <c r="N1259" s="2356"/>
      <c r="O1259" s="2356"/>
      <c r="P1259" s="2356"/>
      <c r="Q1259" s="2356"/>
      <c r="R1259" s="2356"/>
      <c r="S1259" s="2391"/>
      <c r="T1259" s="2391"/>
      <c r="U1259" s="2391"/>
      <c r="V1259" s="2391"/>
      <c r="W1259" s="2391"/>
      <c r="X1259" s="2391"/>
      <c r="Y1259" s="2391"/>
      <c r="Z1259" s="2391"/>
      <c r="AA1259" s="2391"/>
      <c r="AB1259" s="2391"/>
      <c r="AC1259" s="2391"/>
      <c r="AD1259" s="3326" t="s">
        <v>2035</v>
      </c>
      <c r="AE1259" s="3093"/>
      <c r="AF1259" s="2417" t="s">
        <v>857</v>
      </c>
      <c r="AG1259" s="2417"/>
      <c r="AH1259" s="3256">
        <v>3995</v>
      </c>
      <c r="AI1259" s="2402" t="s">
        <v>2137</v>
      </c>
      <c r="AJ1259" s="2417" t="s">
        <v>868</v>
      </c>
      <c r="AK1259" s="3256" t="s">
        <v>2142</v>
      </c>
      <c r="AL1259" s="2417" t="s">
        <v>340</v>
      </c>
      <c r="AM1259" s="2417" t="s">
        <v>340</v>
      </c>
      <c r="AN1259" s="2402" t="s">
        <v>858</v>
      </c>
      <c r="AO1259" s="2402">
        <v>8</v>
      </c>
      <c r="AP1259" s="2402" t="s">
        <v>859</v>
      </c>
      <c r="AQ1259" s="2402">
        <v>8</v>
      </c>
      <c r="AR1259" s="2402"/>
      <c r="AS1259" s="2402"/>
      <c r="AT1259" s="2402"/>
      <c r="AU1259" s="2402"/>
      <c r="AV1259" s="860"/>
      <c r="AW1259" s="4561"/>
      <c r="AX1259" s="2370"/>
      <c r="AY1259" s="2370"/>
      <c r="BC1259" s="237"/>
      <c r="BD1259" s="237"/>
      <c r="BE1259" s="237"/>
      <c r="BF1259" s="237"/>
      <c r="BG1259" s="237"/>
      <c r="BH1259" s="237"/>
      <c r="BI1259" s="237"/>
      <c r="BJ1259" s="237"/>
      <c r="BK1259" s="237"/>
      <c r="BL1259" s="237"/>
      <c r="BM1259" s="237"/>
      <c r="BN1259" s="237"/>
      <c r="BO1259" s="237"/>
      <c r="BP1259" s="237"/>
      <c r="BQ1259" s="237"/>
      <c r="BR1259" s="237"/>
      <c r="BS1259" s="237"/>
      <c r="BT1259" s="237"/>
      <c r="BU1259" s="237"/>
      <c r="BV1259" s="237"/>
      <c r="BW1259" s="237"/>
      <c r="BX1259" s="237"/>
      <c r="BY1259" s="237"/>
      <c r="BZ1259" s="237"/>
      <c r="CA1259" s="237"/>
      <c r="CB1259" s="237"/>
      <c r="CC1259" s="237"/>
      <c r="CD1259" s="237"/>
      <c r="CE1259" s="237"/>
      <c r="CF1259" s="237"/>
      <c r="CG1259" s="237"/>
      <c r="CH1259" s="237"/>
      <c r="CI1259" s="237"/>
      <c r="CJ1259" s="237"/>
      <c r="CK1259" s="237"/>
      <c r="CL1259" s="237"/>
      <c r="CM1259" s="237"/>
      <c r="CN1259" s="237"/>
      <c r="CO1259" s="237"/>
    </row>
    <row r="1260" spans="1:93">
      <c r="A1260" s="5708"/>
      <c r="B1260" s="2368" t="s">
        <v>2463</v>
      </c>
      <c r="C1260" s="2410" t="s">
        <v>3760</v>
      </c>
      <c r="D1260" s="2354" t="s">
        <v>1525</v>
      </c>
      <c r="E1260" s="2389" t="s">
        <v>2144</v>
      </c>
      <c r="F1260" s="2354" t="s">
        <v>2377</v>
      </c>
      <c r="G1260" s="2354" t="s">
        <v>2028</v>
      </c>
      <c r="H1260" s="2354" t="s">
        <v>2028</v>
      </c>
      <c r="I1260" s="2354" t="s">
        <v>2029</v>
      </c>
      <c r="J1260" s="2354" t="s">
        <v>2029</v>
      </c>
      <c r="K1260" s="2354">
        <v>6</v>
      </c>
      <c r="L1260" s="2354">
        <v>0</v>
      </c>
      <c r="M1260" s="2354">
        <v>31</v>
      </c>
      <c r="N1260" s="2354">
        <v>6</v>
      </c>
      <c r="O1260" s="2354">
        <v>0</v>
      </c>
      <c r="P1260" s="2354">
        <v>31</v>
      </c>
      <c r="Q1260" s="2354" t="s">
        <v>2140</v>
      </c>
      <c r="R1260" s="2354" t="s">
        <v>2272</v>
      </c>
      <c r="S1260" s="2389">
        <v>12797</v>
      </c>
      <c r="T1260" s="2389">
        <v>12797</v>
      </c>
      <c r="U1260" s="2389">
        <v>23968</v>
      </c>
      <c r="V1260" s="2389">
        <v>512</v>
      </c>
      <c r="W1260" s="2389">
        <v>512</v>
      </c>
      <c r="X1260" s="2389">
        <v>1280</v>
      </c>
      <c r="Y1260" s="2389">
        <v>4</v>
      </c>
      <c r="Z1260" s="2389">
        <v>2</v>
      </c>
      <c r="AA1260" s="2389" t="s">
        <v>2032</v>
      </c>
      <c r="AB1260" s="2389" t="s">
        <v>2033</v>
      </c>
      <c r="AC1260" s="2389" t="s">
        <v>2137</v>
      </c>
      <c r="AD1260" s="3326" t="s">
        <v>2035</v>
      </c>
      <c r="AE1260" s="3093"/>
      <c r="AF1260" s="2417" t="s">
        <v>857</v>
      </c>
      <c r="AG1260" s="2417"/>
      <c r="AH1260" s="3256">
        <v>270</v>
      </c>
      <c r="AI1260" s="2402" t="s">
        <v>2137</v>
      </c>
      <c r="AJ1260" s="2417" t="s">
        <v>854</v>
      </c>
      <c r="AK1260" s="3256" t="s">
        <v>2142</v>
      </c>
      <c r="AL1260" s="2417" t="s">
        <v>866</v>
      </c>
      <c r="AM1260" s="2402" t="s">
        <v>867</v>
      </c>
      <c r="AN1260" s="2402" t="s">
        <v>858</v>
      </c>
      <c r="AO1260" s="2402">
        <v>2</v>
      </c>
      <c r="AP1260" s="2402" t="s">
        <v>859</v>
      </c>
      <c r="AQ1260" s="2402">
        <v>2</v>
      </c>
      <c r="AR1260" s="2402"/>
      <c r="AS1260" s="2402"/>
      <c r="AT1260" s="2402"/>
      <c r="AU1260" s="2402"/>
      <c r="AV1260" s="860"/>
      <c r="AW1260" s="4559" t="s">
        <v>2468</v>
      </c>
      <c r="AX1260" s="2368" t="s">
        <v>2461</v>
      </c>
      <c r="AY1260" s="2368"/>
      <c r="CO1260" s="237"/>
    </row>
    <row r="1261" spans="1:93">
      <c r="A1261" s="5711"/>
      <c r="B1261" s="2370" t="s">
        <v>2463</v>
      </c>
      <c r="C1261" s="2411"/>
      <c r="D1261" s="2356"/>
      <c r="E1261" s="2391"/>
      <c r="F1261" s="2356"/>
      <c r="G1261" s="2356"/>
      <c r="H1261" s="2356"/>
      <c r="I1261" s="2356"/>
      <c r="J1261" s="2356"/>
      <c r="K1261" s="2356"/>
      <c r="L1261" s="2356"/>
      <c r="M1261" s="2356"/>
      <c r="N1261" s="2356"/>
      <c r="O1261" s="2356"/>
      <c r="P1261" s="2356"/>
      <c r="Q1261" s="2356"/>
      <c r="R1261" s="2356"/>
      <c r="S1261" s="2391"/>
      <c r="T1261" s="2391"/>
      <c r="U1261" s="2391"/>
      <c r="V1261" s="2391"/>
      <c r="W1261" s="2391"/>
      <c r="X1261" s="2391"/>
      <c r="Y1261" s="2391"/>
      <c r="Z1261" s="2391"/>
      <c r="AA1261" s="2391"/>
      <c r="AB1261" s="2391"/>
      <c r="AC1261" s="2391"/>
      <c r="AD1261" s="3326" t="s">
        <v>2035</v>
      </c>
      <c r="AE1261" s="3093"/>
      <c r="AF1261" s="2417" t="s">
        <v>857</v>
      </c>
      <c r="AG1261" s="2417"/>
      <c r="AH1261" s="3256">
        <v>3995</v>
      </c>
      <c r="AI1261" s="2402" t="s">
        <v>2137</v>
      </c>
      <c r="AJ1261" s="2417" t="s">
        <v>868</v>
      </c>
      <c r="AK1261" s="3256" t="s">
        <v>2142</v>
      </c>
      <c r="AL1261" s="2417" t="s">
        <v>340</v>
      </c>
      <c r="AM1261" s="2417" t="s">
        <v>340</v>
      </c>
      <c r="AN1261" s="2402" t="s">
        <v>858</v>
      </c>
      <c r="AO1261" s="2402">
        <v>8</v>
      </c>
      <c r="AP1261" s="2402" t="s">
        <v>859</v>
      </c>
      <c r="AQ1261" s="2402">
        <v>8</v>
      </c>
      <c r="AR1261" s="2402"/>
      <c r="AS1261" s="2402"/>
      <c r="AT1261" s="2402"/>
      <c r="AU1261" s="2402"/>
      <c r="AV1261" s="860"/>
      <c r="AW1261" s="4561"/>
      <c r="AX1261" s="2370"/>
      <c r="AY1261" s="2370"/>
      <c r="CO1261" s="237"/>
    </row>
    <row r="1262" spans="1:93">
      <c r="A1262" s="5708" t="s">
        <v>2835</v>
      </c>
      <c r="B1262" s="2369" t="s">
        <v>2463</v>
      </c>
      <c r="C1262" s="2418" t="s">
        <v>3786</v>
      </c>
      <c r="D1262" s="2424" t="s">
        <v>2833</v>
      </c>
      <c r="E1262" s="2384" t="s">
        <v>2144</v>
      </c>
      <c r="F1262" s="2384" t="s">
        <v>2844</v>
      </c>
      <c r="G1262" s="2413" t="s">
        <v>2028</v>
      </c>
      <c r="H1262" s="2413" t="s">
        <v>2028</v>
      </c>
      <c r="I1262" s="2413" t="s">
        <v>2029</v>
      </c>
      <c r="J1262" s="2413" t="s">
        <v>2029</v>
      </c>
      <c r="K1262" s="2355">
        <v>6</v>
      </c>
      <c r="L1262" s="2355">
        <v>0</v>
      </c>
      <c r="M1262" s="2355">
        <v>31</v>
      </c>
      <c r="N1262" s="2355">
        <v>6</v>
      </c>
      <c r="O1262" s="2355">
        <v>0</v>
      </c>
      <c r="P1262" s="2355">
        <v>31</v>
      </c>
      <c r="Q1262" s="2355" t="s">
        <v>2140</v>
      </c>
      <c r="R1262" s="2413" t="s">
        <v>2141</v>
      </c>
      <c r="S1262" s="2396">
        <v>4908</v>
      </c>
      <c r="T1262" s="2396">
        <v>4908</v>
      </c>
      <c r="U1262" s="2396">
        <v>12286</v>
      </c>
      <c r="V1262" s="2396">
        <v>256</v>
      </c>
      <c r="W1262" s="2396">
        <v>256</v>
      </c>
      <c r="X1262" s="2396">
        <v>1216</v>
      </c>
      <c r="Y1262" s="2390">
        <v>4</v>
      </c>
      <c r="Z1262" s="2390">
        <v>2</v>
      </c>
      <c r="AA1262" s="2393" t="s">
        <v>2032</v>
      </c>
      <c r="AB1262" s="2393" t="s">
        <v>2033</v>
      </c>
      <c r="AC1262" s="2425" t="s">
        <v>2137</v>
      </c>
      <c r="AD1262" s="3322" t="s">
        <v>2035</v>
      </c>
      <c r="AE1262" s="3087"/>
      <c r="AF1262" s="2391" t="s">
        <v>857</v>
      </c>
      <c r="AG1262" s="256"/>
      <c r="AH1262" s="3238">
        <v>270</v>
      </c>
      <c r="AI1262" s="256" t="s">
        <v>2137</v>
      </c>
      <c r="AJ1262" s="2391" t="s">
        <v>854</v>
      </c>
      <c r="AK1262" s="256" t="s">
        <v>2142</v>
      </c>
      <c r="AL1262" s="2356" t="s">
        <v>1135</v>
      </c>
      <c r="AM1262" s="256" t="s">
        <v>1708</v>
      </c>
      <c r="AN1262" s="2356" t="s">
        <v>858</v>
      </c>
      <c r="AO1262" s="2356">
        <v>2</v>
      </c>
      <c r="AP1262" s="2356" t="s">
        <v>859</v>
      </c>
      <c r="AQ1262" s="2356">
        <v>2</v>
      </c>
      <c r="AR1262" s="2356"/>
      <c r="AS1262" s="2356"/>
      <c r="AT1262" s="2356"/>
      <c r="AU1262" s="2356"/>
      <c r="AV1262" s="2997"/>
      <c r="AW1262" s="3132" t="s">
        <v>2466</v>
      </c>
      <c r="AX1262" s="2369" t="s">
        <v>2461</v>
      </c>
      <c r="AY1262" s="2384"/>
      <c r="CO1262" s="237"/>
    </row>
    <row r="1263" spans="1:93">
      <c r="A1263" s="5711"/>
      <c r="B1263" s="825" t="s">
        <v>2463</v>
      </c>
      <c r="C1263" s="996" t="s">
        <v>3787</v>
      </c>
      <c r="D1263" s="1088" t="s">
        <v>2834</v>
      </c>
      <c r="E1263" s="995" t="s">
        <v>2144</v>
      </c>
      <c r="F1263" s="995" t="s">
        <v>2845</v>
      </c>
      <c r="G1263" s="26" t="s">
        <v>2028</v>
      </c>
      <c r="H1263" s="26" t="s">
        <v>2028</v>
      </c>
      <c r="I1263" s="26" t="s">
        <v>2029</v>
      </c>
      <c r="J1263" s="26" t="s">
        <v>2029</v>
      </c>
      <c r="K1263" s="2402">
        <v>6</v>
      </c>
      <c r="L1263" s="2402">
        <v>0</v>
      </c>
      <c r="M1263" s="2402">
        <v>31</v>
      </c>
      <c r="N1263" s="2402">
        <v>6</v>
      </c>
      <c r="O1263" s="2402">
        <v>0</v>
      </c>
      <c r="P1263" s="2402">
        <v>31</v>
      </c>
      <c r="Q1263" s="2356" t="s">
        <v>2140</v>
      </c>
      <c r="R1263" s="26" t="s">
        <v>2141</v>
      </c>
      <c r="S1263" s="2417">
        <v>12288</v>
      </c>
      <c r="T1263" s="2417">
        <v>12288</v>
      </c>
      <c r="U1263" s="2417">
        <v>23712</v>
      </c>
      <c r="V1263" s="2417">
        <v>512</v>
      </c>
      <c r="W1263" s="2417">
        <v>512</v>
      </c>
      <c r="X1263" s="122">
        <v>1216</v>
      </c>
      <c r="Y1263" s="2417">
        <v>4</v>
      </c>
      <c r="Z1263" s="2417">
        <v>2</v>
      </c>
      <c r="AA1263" s="2416" t="s">
        <v>2032</v>
      </c>
      <c r="AB1263" s="2416" t="s">
        <v>2033</v>
      </c>
      <c r="AC1263" s="2416" t="s">
        <v>2137</v>
      </c>
      <c r="AD1263" s="3326" t="s">
        <v>2035</v>
      </c>
      <c r="AE1263" s="3093"/>
      <c r="AF1263" s="2417" t="s">
        <v>857</v>
      </c>
      <c r="AG1263" s="2409"/>
      <c r="AH1263" s="3256">
        <v>270</v>
      </c>
      <c r="AI1263" s="2409" t="s">
        <v>2137</v>
      </c>
      <c r="AJ1263" s="2417" t="s">
        <v>854</v>
      </c>
      <c r="AK1263" s="2409" t="s">
        <v>2142</v>
      </c>
      <c r="AL1263" s="2417" t="s">
        <v>866</v>
      </c>
      <c r="AM1263" s="2409" t="s">
        <v>1708</v>
      </c>
      <c r="AN1263" s="2402" t="s">
        <v>858</v>
      </c>
      <c r="AO1263" s="2402">
        <v>2</v>
      </c>
      <c r="AP1263" s="2402" t="s">
        <v>859</v>
      </c>
      <c r="AQ1263" s="2402">
        <v>2</v>
      </c>
      <c r="AR1263" s="2402"/>
      <c r="AS1263" s="2402"/>
      <c r="AT1263" s="2402"/>
      <c r="AU1263" s="2402"/>
      <c r="AV1263" s="860"/>
      <c r="AW1263" s="825" t="s">
        <v>2468</v>
      </c>
      <c r="AX1263" s="825" t="s">
        <v>2461</v>
      </c>
      <c r="AY1263" s="995"/>
      <c r="CO1263" s="237"/>
    </row>
    <row r="1264" spans="1:93">
      <c r="A1264" s="5663" t="s">
        <v>4108</v>
      </c>
      <c r="B1264" s="4559" t="s">
        <v>2463</v>
      </c>
      <c r="C1264" s="5672" t="s">
        <v>3790</v>
      </c>
      <c r="D1264" s="4139" t="s">
        <v>2837</v>
      </c>
      <c r="E1264" s="4150" t="s">
        <v>2144</v>
      </c>
      <c r="F1264" s="4150" t="s">
        <v>2846</v>
      </c>
      <c r="G1264" s="2415" t="s">
        <v>2028</v>
      </c>
      <c r="H1264" s="2415" t="s">
        <v>2028</v>
      </c>
      <c r="I1264" s="2415" t="s">
        <v>2029</v>
      </c>
      <c r="J1264" s="2415" t="s">
        <v>2029</v>
      </c>
      <c r="K1264" s="2354">
        <v>6</v>
      </c>
      <c r="L1264" s="2354">
        <v>0</v>
      </c>
      <c r="M1264" s="2354">
        <v>31</v>
      </c>
      <c r="N1264" s="2354">
        <v>6</v>
      </c>
      <c r="O1264" s="2354">
        <v>0</v>
      </c>
      <c r="P1264" s="2354">
        <v>31</v>
      </c>
      <c r="Q1264" s="2354" t="s">
        <v>2140</v>
      </c>
      <c r="R1264" s="2415" t="s">
        <v>2141</v>
      </c>
      <c r="S1264" s="5123">
        <v>5164</v>
      </c>
      <c r="T1264" s="5123">
        <v>5164</v>
      </c>
      <c r="U1264" s="5123">
        <v>12542</v>
      </c>
      <c r="V1264" s="5123">
        <v>512</v>
      </c>
      <c r="W1264" s="5123">
        <v>512</v>
      </c>
      <c r="X1264" s="5123">
        <v>1472</v>
      </c>
      <c r="Y1264" s="5123">
        <v>4</v>
      </c>
      <c r="Z1264" s="5123">
        <v>2</v>
      </c>
      <c r="AA1264" s="2392" t="s">
        <v>2032</v>
      </c>
      <c r="AB1264" s="2392" t="s">
        <v>2033</v>
      </c>
      <c r="AC1264" s="2392" t="s">
        <v>2137</v>
      </c>
      <c r="AD1264" s="3326" t="s">
        <v>2035</v>
      </c>
      <c r="AE1264" s="3093"/>
      <c r="AF1264" s="2417" t="s">
        <v>857</v>
      </c>
      <c r="AG1264" s="2409"/>
      <c r="AH1264" s="3256">
        <v>270</v>
      </c>
      <c r="AI1264" s="2409" t="s">
        <v>2137</v>
      </c>
      <c r="AJ1264" s="2417" t="s">
        <v>854</v>
      </c>
      <c r="AK1264" s="2409" t="s">
        <v>2142</v>
      </c>
      <c r="AL1264" s="2354" t="s">
        <v>1135</v>
      </c>
      <c r="AM1264" s="863" t="s">
        <v>1708</v>
      </c>
      <c r="AN1264" s="2402" t="s">
        <v>858</v>
      </c>
      <c r="AO1264" s="2402">
        <v>2</v>
      </c>
      <c r="AP1264" s="2402" t="s">
        <v>859</v>
      </c>
      <c r="AQ1264" s="2402">
        <v>2</v>
      </c>
      <c r="AR1264" s="2402"/>
      <c r="AS1264" s="2402"/>
      <c r="AT1264" s="2402"/>
      <c r="AU1264" s="2402"/>
      <c r="AV1264" s="860"/>
      <c r="AW1264" s="4056" t="s">
        <v>2466</v>
      </c>
      <c r="AX1264" s="4559" t="s">
        <v>2461</v>
      </c>
      <c r="AY1264" s="2383"/>
      <c r="CO1264" s="237"/>
    </row>
    <row r="1265" spans="1:93">
      <c r="A1265" s="5664"/>
      <c r="B1265" s="4561"/>
      <c r="C1265" s="5674"/>
      <c r="D1265" s="4079"/>
      <c r="E1265" s="4151"/>
      <c r="F1265" s="4151"/>
      <c r="G1265" s="2414"/>
      <c r="H1265" s="2414"/>
      <c r="I1265" s="2414"/>
      <c r="J1265" s="2414"/>
      <c r="K1265" s="2356"/>
      <c r="L1265" s="2356"/>
      <c r="M1265" s="2356"/>
      <c r="N1265" s="2356"/>
      <c r="O1265" s="2356"/>
      <c r="P1265" s="2356"/>
      <c r="Q1265" s="2356"/>
      <c r="R1265" s="2414"/>
      <c r="S1265" s="5120"/>
      <c r="T1265" s="5120"/>
      <c r="U1265" s="5120"/>
      <c r="V1265" s="5120"/>
      <c r="W1265" s="5120"/>
      <c r="X1265" s="5120"/>
      <c r="Y1265" s="5120"/>
      <c r="Z1265" s="5120"/>
      <c r="AA1265" s="2394"/>
      <c r="AB1265" s="2394"/>
      <c r="AC1265" s="2394"/>
      <c r="AD1265" s="3326" t="s">
        <v>2035</v>
      </c>
      <c r="AE1265" s="3093"/>
      <c r="AF1265" s="2417" t="s">
        <v>857</v>
      </c>
      <c r="AG1265" s="2409"/>
      <c r="AH1265" s="3256">
        <v>3995</v>
      </c>
      <c r="AI1265" s="2409" t="s">
        <v>2137</v>
      </c>
      <c r="AJ1265" s="2417" t="s">
        <v>868</v>
      </c>
      <c r="AK1265" s="2409" t="s">
        <v>2142</v>
      </c>
      <c r="AL1265" s="2417" t="s">
        <v>869</v>
      </c>
      <c r="AM1265" s="259" t="s">
        <v>869</v>
      </c>
      <c r="AN1265" s="2402" t="s">
        <v>858</v>
      </c>
      <c r="AO1265" s="2402">
        <v>2</v>
      </c>
      <c r="AP1265" s="2402" t="s">
        <v>859</v>
      </c>
      <c r="AQ1265" s="2402">
        <v>2</v>
      </c>
      <c r="AR1265" s="2402"/>
      <c r="AS1265" s="2402"/>
      <c r="AT1265" s="2402"/>
      <c r="AU1265" s="2402"/>
      <c r="AV1265" s="860"/>
      <c r="AW1265" s="4171"/>
      <c r="AX1265" s="4561"/>
      <c r="AY1265" s="998"/>
      <c r="CO1265" s="237"/>
    </row>
    <row r="1266" spans="1:93">
      <c r="A1266" s="5664"/>
      <c r="B1266" s="4559" t="s">
        <v>2463</v>
      </c>
      <c r="C1266" s="5672" t="s">
        <v>3791</v>
      </c>
      <c r="D1266" s="4139" t="s">
        <v>2841</v>
      </c>
      <c r="E1266" s="4150" t="s">
        <v>2144</v>
      </c>
      <c r="F1266" s="4150" t="s">
        <v>2847</v>
      </c>
      <c r="G1266" s="3806" t="s">
        <v>2028</v>
      </c>
      <c r="H1266" s="3806" t="s">
        <v>2028</v>
      </c>
      <c r="I1266" s="3806" t="s">
        <v>2029</v>
      </c>
      <c r="J1266" s="3806" t="s">
        <v>2029</v>
      </c>
      <c r="K1266" s="3806">
        <v>6</v>
      </c>
      <c r="L1266" s="3806">
        <v>0</v>
      </c>
      <c r="M1266" s="3806">
        <v>31</v>
      </c>
      <c r="N1266" s="3806">
        <v>6</v>
      </c>
      <c r="O1266" s="3806">
        <v>0</v>
      </c>
      <c r="P1266" s="3806">
        <v>31</v>
      </c>
      <c r="Q1266" s="2354" t="s">
        <v>2140</v>
      </c>
      <c r="R1266" s="3806" t="s">
        <v>2141</v>
      </c>
      <c r="S1266" s="5123">
        <v>12544</v>
      </c>
      <c r="T1266" s="5123">
        <v>12544</v>
      </c>
      <c r="U1266" s="5123">
        <v>23968</v>
      </c>
      <c r="V1266" s="5123">
        <v>512</v>
      </c>
      <c r="W1266" s="5123">
        <v>512</v>
      </c>
      <c r="X1266" s="5123">
        <v>1472</v>
      </c>
      <c r="Y1266" s="5123">
        <v>4</v>
      </c>
      <c r="Z1266" s="5123">
        <v>2</v>
      </c>
      <c r="AA1266" s="5123" t="s">
        <v>2032</v>
      </c>
      <c r="AB1266" s="5123" t="s">
        <v>2033</v>
      </c>
      <c r="AC1266" s="5123" t="s">
        <v>2137</v>
      </c>
      <c r="AD1266" s="3326" t="s">
        <v>2035</v>
      </c>
      <c r="AE1266" s="3093"/>
      <c r="AF1266" s="2417" t="s">
        <v>857</v>
      </c>
      <c r="AG1266" s="2409"/>
      <c r="AH1266" s="3256">
        <v>270</v>
      </c>
      <c r="AI1266" s="2409" t="s">
        <v>2137</v>
      </c>
      <c r="AJ1266" s="2417" t="s">
        <v>854</v>
      </c>
      <c r="AK1266" s="2409" t="s">
        <v>2142</v>
      </c>
      <c r="AL1266" s="2417" t="s">
        <v>866</v>
      </c>
      <c r="AM1266" s="2409" t="s">
        <v>1708</v>
      </c>
      <c r="AN1266" s="2402" t="s">
        <v>858</v>
      </c>
      <c r="AO1266" s="2402">
        <v>2</v>
      </c>
      <c r="AP1266" s="2402" t="s">
        <v>859</v>
      </c>
      <c r="AQ1266" s="2402">
        <v>2</v>
      </c>
      <c r="AR1266" s="2402"/>
      <c r="AS1266" s="2402"/>
      <c r="AT1266" s="2402"/>
      <c r="AU1266" s="2402"/>
      <c r="AV1266" s="860"/>
      <c r="AW1266" s="4559" t="s">
        <v>2468</v>
      </c>
      <c r="AX1266" s="4559" t="s">
        <v>2461</v>
      </c>
      <c r="AY1266" s="4559"/>
      <c r="CO1266" s="237"/>
    </row>
    <row r="1267" spans="1:93">
      <c r="A1267" s="5664"/>
      <c r="B1267" s="4561"/>
      <c r="C1267" s="5674"/>
      <c r="D1267" s="4079"/>
      <c r="E1267" s="4151"/>
      <c r="F1267" s="4151"/>
      <c r="G1267" s="3811"/>
      <c r="H1267" s="3811"/>
      <c r="I1267" s="3811"/>
      <c r="J1267" s="3811"/>
      <c r="K1267" s="3811"/>
      <c r="L1267" s="3811"/>
      <c r="M1267" s="3811"/>
      <c r="N1267" s="3811"/>
      <c r="O1267" s="3811"/>
      <c r="P1267" s="3811"/>
      <c r="Q1267" s="2356"/>
      <c r="R1267" s="3811"/>
      <c r="S1267" s="5120"/>
      <c r="T1267" s="5120"/>
      <c r="U1267" s="5120"/>
      <c r="V1267" s="5120"/>
      <c r="W1267" s="5120"/>
      <c r="X1267" s="5120"/>
      <c r="Y1267" s="5120"/>
      <c r="Z1267" s="5120"/>
      <c r="AA1267" s="5120"/>
      <c r="AB1267" s="5120"/>
      <c r="AC1267" s="5120"/>
      <c r="AD1267" s="3326" t="s">
        <v>2035</v>
      </c>
      <c r="AE1267" s="3093"/>
      <c r="AF1267" s="2417" t="s">
        <v>857</v>
      </c>
      <c r="AG1267" s="2409"/>
      <c r="AH1267" s="3256">
        <v>1405</v>
      </c>
      <c r="AI1267" s="2409" t="s">
        <v>2137</v>
      </c>
      <c r="AJ1267" s="2417" t="s">
        <v>868</v>
      </c>
      <c r="AK1267" s="2409" t="s">
        <v>2142</v>
      </c>
      <c r="AL1267" s="2417" t="s">
        <v>869</v>
      </c>
      <c r="AM1267" s="259" t="s">
        <v>869</v>
      </c>
      <c r="AN1267" s="2402" t="s">
        <v>858</v>
      </c>
      <c r="AO1267" s="2402">
        <v>2</v>
      </c>
      <c r="AP1267" s="2402" t="s">
        <v>859</v>
      </c>
      <c r="AQ1267" s="2402">
        <v>2</v>
      </c>
      <c r="AR1267" s="2402"/>
      <c r="AS1267" s="2402"/>
      <c r="AT1267" s="2402"/>
      <c r="AU1267" s="2402"/>
      <c r="AV1267" s="860"/>
      <c r="AW1267" s="4561"/>
      <c r="AX1267" s="4561"/>
      <c r="AY1267" s="4561"/>
      <c r="CO1267" s="237"/>
    </row>
    <row r="1268" spans="1:93">
      <c r="A1268" s="5664"/>
      <c r="B1268" s="4560" t="s">
        <v>2463</v>
      </c>
      <c r="C1268" s="5672" t="s">
        <v>3792</v>
      </c>
      <c r="D1268" s="4167" t="s">
        <v>2842</v>
      </c>
      <c r="E1268" s="4216" t="s">
        <v>2144</v>
      </c>
      <c r="F1268" s="4216" t="s">
        <v>2848</v>
      </c>
      <c r="G1268" s="2413" t="s">
        <v>2028</v>
      </c>
      <c r="H1268" s="2413" t="s">
        <v>2028</v>
      </c>
      <c r="I1268" s="2413" t="s">
        <v>2029</v>
      </c>
      <c r="J1268" s="2413" t="s">
        <v>2029</v>
      </c>
      <c r="K1268" s="2355">
        <v>6</v>
      </c>
      <c r="L1268" s="2355">
        <v>0</v>
      </c>
      <c r="M1268" s="2355">
        <v>31</v>
      </c>
      <c r="N1268" s="2355">
        <v>6</v>
      </c>
      <c r="O1268" s="2355">
        <v>0</v>
      </c>
      <c r="P1268" s="2355">
        <v>31</v>
      </c>
      <c r="Q1268" s="2355" t="s">
        <v>2140</v>
      </c>
      <c r="R1268" s="2413" t="s">
        <v>2141</v>
      </c>
      <c r="S1268" s="5119">
        <v>5420</v>
      </c>
      <c r="T1268" s="5119">
        <v>5420</v>
      </c>
      <c r="U1268" s="5119">
        <v>12798</v>
      </c>
      <c r="V1268" s="5119">
        <v>512</v>
      </c>
      <c r="W1268" s="5119">
        <v>512</v>
      </c>
      <c r="X1268" s="5119">
        <v>1728</v>
      </c>
      <c r="Y1268" s="5123">
        <v>4</v>
      </c>
      <c r="Z1268" s="5123">
        <v>2</v>
      </c>
      <c r="AA1268" s="2393" t="s">
        <v>2032</v>
      </c>
      <c r="AB1268" s="2393" t="s">
        <v>2033</v>
      </c>
      <c r="AC1268" s="2393" t="s">
        <v>2137</v>
      </c>
      <c r="AD1268" s="3322" t="s">
        <v>2035</v>
      </c>
      <c r="AE1268" s="3087"/>
      <c r="AF1268" s="2391" t="s">
        <v>857</v>
      </c>
      <c r="AG1268" s="256"/>
      <c r="AH1268" s="3238">
        <v>270</v>
      </c>
      <c r="AI1268" s="256" t="s">
        <v>2137</v>
      </c>
      <c r="AJ1268" s="2391" t="s">
        <v>854</v>
      </c>
      <c r="AK1268" s="256" t="s">
        <v>2142</v>
      </c>
      <c r="AL1268" s="2355" t="s">
        <v>1135</v>
      </c>
      <c r="AM1268" s="18" t="s">
        <v>1708</v>
      </c>
      <c r="AN1268" s="2356" t="s">
        <v>858</v>
      </c>
      <c r="AO1268" s="2356">
        <v>2</v>
      </c>
      <c r="AP1268" s="2356" t="s">
        <v>859</v>
      </c>
      <c r="AQ1268" s="2356">
        <v>2</v>
      </c>
      <c r="AR1268" s="2356"/>
      <c r="AS1268" s="2356"/>
      <c r="AT1268" s="2356"/>
      <c r="AU1268" s="2356"/>
      <c r="AV1268" s="2997"/>
      <c r="AW1268" s="4170" t="s">
        <v>2466</v>
      </c>
      <c r="AX1268" s="4560" t="s">
        <v>2461</v>
      </c>
      <c r="AY1268" s="2384"/>
      <c r="CO1268" s="237"/>
    </row>
    <row r="1269" spans="1:93">
      <c r="A1269" s="5664"/>
      <c r="B1269" s="4561"/>
      <c r="C1269" s="5674"/>
      <c r="D1269" s="4079"/>
      <c r="E1269" s="4151"/>
      <c r="F1269" s="4151"/>
      <c r="G1269" s="2413"/>
      <c r="H1269" s="2413"/>
      <c r="I1269" s="2413"/>
      <c r="J1269" s="2413"/>
      <c r="K1269" s="2355"/>
      <c r="L1269" s="2355"/>
      <c r="M1269" s="2355"/>
      <c r="N1269" s="2355"/>
      <c r="O1269" s="2355"/>
      <c r="P1269" s="2355"/>
      <c r="Q1269" s="2355"/>
      <c r="R1269" s="2413"/>
      <c r="S1269" s="5120"/>
      <c r="T1269" s="5120"/>
      <c r="U1269" s="5120"/>
      <c r="V1269" s="5120"/>
      <c r="W1269" s="5120"/>
      <c r="X1269" s="5120"/>
      <c r="Y1269" s="5120"/>
      <c r="Z1269" s="5120"/>
      <c r="AA1269" s="2393"/>
      <c r="AB1269" s="2393"/>
      <c r="AC1269" s="2393"/>
      <c r="AD1269" s="3326" t="s">
        <v>2035</v>
      </c>
      <c r="AE1269" s="3093"/>
      <c r="AF1269" s="2417" t="s">
        <v>857</v>
      </c>
      <c r="AG1269" s="2409"/>
      <c r="AH1269" s="3256">
        <v>3995</v>
      </c>
      <c r="AI1269" s="2409" t="s">
        <v>2137</v>
      </c>
      <c r="AJ1269" s="2417" t="s">
        <v>868</v>
      </c>
      <c r="AK1269" s="2409" t="s">
        <v>2142</v>
      </c>
      <c r="AL1269" s="2417" t="s">
        <v>340</v>
      </c>
      <c r="AM1269" s="259" t="s">
        <v>340</v>
      </c>
      <c r="AN1269" s="2402" t="s">
        <v>858</v>
      </c>
      <c r="AO1269" s="2402">
        <v>8</v>
      </c>
      <c r="AP1269" s="2402" t="s">
        <v>859</v>
      </c>
      <c r="AQ1269" s="2402">
        <v>8</v>
      </c>
      <c r="AR1269" s="2402"/>
      <c r="AS1269" s="2402"/>
      <c r="AT1269" s="2402"/>
      <c r="AU1269" s="2402"/>
      <c r="AV1269" s="860"/>
      <c r="AW1269" s="4171"/>
      <c r="AX1269" s="4561"/>
      <c r="AY1269" s="2384"/>
      <c r="CO1269" s="237"/>
    </row>
    <row r="1270" spans="1:93">
      <c r="A1270" s="5664"/>
      <c r="B1270" s="4559" t="s">
        <v>2463</v>
      </c>
      <c r="C1270" s="5672" t="s">
        <v>3793</v>
      </c>
      <c r="D1270" s="4139" t="s">
        <v>2843</v>
      </c>
      <c r="E1270" s="4150" t="s">
        <v>2144</v>
      </c>
      <c r="F1270" s="4150" t="s">
        <v>2849</v>
      </c>
      <c r="G1270" s="2415" t="s">
        <v>2028</v>
      </c>
      <c r="H1270" s="2415" t="s">
        <v>2028</v>
      </c>
      <c r="I1270" s="2415" t="s">
        <v>2029</v>
      </c>
      <c r="J1270" s="2415" t="s">
        <v>2029</v>
      </c>
      <c r="K1270" s="2354">
        <v>6</v>
      </c>
      <c r="L1270" s="2354">
        <v>0</v>
      </c>
      <c r="M1270" s="2354">
        <v>31</v>
      </c>
      <c r="N1270" s="2354">
        <v>6</v>
      </c>
      <c r="O1270" s="2354">
        <v>0</v>
      </c>
      <c r="P1270" s="2354">
        <v>31</v>
      </c>
      <c r="Q1270" s="2355" t="s">
        <v>2140</v>
      </c>
      <c r="R1270" s="2415" t="s">
        <v>2141</v>
      </c>
      <c r="S1270" s="5123">
        <v>12800</v>
      </c>
      <c r="T1270" s="5123">
        <v>12800</v>
      </c>
      <c r="U1270" s="5123">
        <v>23968</v>
      </c>
      <c r="V1270" s="5123">
        <v>512</v>
      </c>
      <c r="W1270" s="5123">
        <v>512</v>
      </c>
      <c r="X1270" s="5640">
        <v>1728</v>
      </c>
      <c r="Y1270" s="5123">
        <v>4</v>
      </c>
      <c r="Z1270" s="5123">
        <v>2</v>
      </c>
      <c r="AA1270" s="2392" t="s">
        <v>2032</v>
      </c>
      <c r="AB1270" s="2392" t="s">
        <v>2033</v>
      </c>
      <c r="AC1270" s="2392" t="s">
        <v>2137</v>
      </c>
      <c r="AD1270" s="3326" t="s">
        <v>2035</v>
      </c>
      <c r="AE1270" s="3093"/>
      <c r="AF1270" s="2417" t="s">
        <v>857</v>
      </c>
      <c r="AG1270" s="2409"/>
      <c r="AH1270" s="3256">
        <v>270</v>
      </c>
      <c r="AI1270" s="2409" t="s">
        <v>2137</v>
      </c>
      <c r="AJ1270" s="2417" t="s">
        <v>854</v>
      </c>
      <c r="AK1270" s="2409" t="s">
        <v>2142</v>
      </c>
      <c r="AL1270" s="2417" t="s">
        <v>866</v>
      </c>
      <c r="AM1270" s="2409" t="s">
        <v>1708</v>
      </c>
      <c r="AN1270" s="2402" t="s">
        <v>858</v>
      </c>
      <c r="AO1270" s="2402">
        <v>2</v>
      </c>
      <c r="AP1270" s="2402" t="s">
        <v>859</v>
      </c>
      <c r="AQ1270" s="2402">
        <v>2</v>
      </c>
      <c r="AR1270" s="2402"/>
      <c r="AS1270" s="2402"/>
      <c r="AT1270" s="2402"/>
      <c r="AU1270" s="2402"/>
      <c r="AV1270" s="860"/>
      <c r="AW1270" s="4559" t="s">
        <v>2468</v>
      </c>
      <c r="AX1270" s="4559" t="s">
        <v>2461</v>
      </c>
      <c r="AY1270" s="2383"/>
      <c r="CO1270" s="237"/>
    </row>
    <row r="1271" spans="1:93" ht="13.5" thickBot="1">
      <c r="A1271" s="5682"/>
      <c r="B1271" s="4561"/>
      <c r="C1271" s="5674"/>
      <c r="D1271" s="4079"/>
      <c r="E1271" s="4151"/>
      <c r="F1271" s="4151"/>
      <c r="G1271" s="2414"/>
      <c r="H1271" s="2414"/>
      <c r="I1271" s="2414"/>
      <c r="J1271" s="2414"/>
      <c r="K1271" s="2356"/>
      <c r="L1271" s="2356"/>
      <c r="M1271" s="2356"/>
      <c r="N1271" s="2356"/>
      <c r="O1271" s="2356"/>
      <c r="P1271" s="2356"/>
      <c r="Q1271" s="2356"/>
      <c r="R1271" s="2414"/>
      <c r="S1271" s="5120"/>
      <c r="T1271" s="5120"/>
      <c r="U1271" s="5120"/>
      <c r="V1271" s="5120"/>
      <c r="W1271" s="5120"/>
      <c r="X1271" s="5630"/>
      <c r="Y1271" s="5120"/>
      <c r="Z1271" s="5120"/>
      <c r="AA1271" s="2394"/>
      <c r="AB1271" s="2394"/>
      <c r="AC1271" s="2394"/>
      <c r="AD1271" s="3326" t="s">
        <v>2035</v>
      </c>
      <c r="AE1271" s="3093"/>
      <c r="AF1271" s="2417" t="s">
        <v>857</v>
      </c>
      <c r="AG1271" s="2409"/>
      <c r="AH1271" s="3256">
        <v>3995</v>
      </c>
      <c r="AI1271" s="2409" t="s">
        <v>2137</v>
      </c>
      <c r="AJ1271" s="2417" t="s">
        <v>868</v>
      </c>
      <c r="AK1271" s="2409" t="s">
        <v>2142</v>
      </c>
      <c r="AL1271" s="2417" t="s">
        <v>340</v>
      </c>
      <c r="AM1271" s="259" t="s">
        <v>340</v>
      </c>
      <c r="AN1271" s="2402" t="s">
        <v>858</v>
      </c>
      <c r="AO1271" s="2402">
        <v>8</v>
      </c>
      <c r="AP1271" s="2402" t="s">
        <v>859</v>
      </c>
      <c r="AQ1271" s="2402">
        <v>8</v>
      </c>
      <c r="AR1271" s="2402"/>
      <c r="AS1271" s="2402"/>
      <c r="AT1271" s="2402"/>
      <c r="AU1271" s="2402"/>
      <c r="AV1271" s="860"/>
      <c r="AW1271" s="4561"/>
      <c r="AX1271" s="4561"/>
      <c r="AY1271" s="998"/>
      <c r="CO1271" s="237"/>
    </row>
    <row r="1272" spans="1:93">
      <c r="A1272" s="5703" t="s">
        <v>4109</v>
      </c>
      <c r="B1272" s="5728" t="s">
        <v>2463</v>
      </c>
      <c r="C1272" s="5716" t="s">
        <v>3703</v>
      </c>
      <c r="D1272" s="3827" t="s">
        <v>3048</v>
      </c>
      <c r="E1272" s="5472" t="s">
        <v>2138</v>
      </c>
      <c r="F1272" s="5472" t="s">
        <v>3218</v>
      </c>
      <c r="G1272" s="3827" t="s">
        <v>2028</v>
      </c>
      <c r="H1272" s="3827" t="s">
        <v>2028</v>
      </c>
      <c r="I1272" s="3827" t="s">
        <v>2029</v>
      </c>
      <c r="J1272" s="3827" t="s">
        <v>2029</v>
      </c>
      <c r="K1272" s="3827">
        <v>6</v>
      </c>
      <c r="L1272" s="3827">
        <v>0</v>
      </c>
      <c r="M1272" s="3827">
        <v>12</v>
      </c>
      <c r="N1272" s="3827">
        <v>6</v>
      </c>
      <c r="O1272" s="3827">
        <v>0</v>
      </c>
      <c r="P1272" s="3827">
        <v>12</v>
      </c>
      <c r="Q1272" s="3827" t="s">
        <v>2140</v>
      </c>
      <c r="R1272" s="3827" t="s">
        <v>2272</v>
      </c>
      <c r="S1272" s="5472">
        <v>256</v>
      </c>
      <c r="T1272" s="5472">
        <v>256</v>
      </c>
      <c r="U1272" s="5472">
        <v>864</v>
      </c>
      <c r="V1272" s="5472">
        <v>160</v>
      </c>
      <c r="W1272" s="5472">
        <v>160</v>
      </c>
      <c r="X1272" s="5472">
        <v>576</v>
      </c>
      <c r="Y1272" s="5472">
        <v>1</v>
      </c>
      <c r="Z1272" s="5472">
        <v>1</v>
      </c>
      <c r="AA1272" s="5472" t="s">
        <v>2136</v>
      </c>
      <c r="AB1272" s="5472" t="s">
        <v>2136</v>
      </c>
      <c r="AC1272" s="5472" t="s">
        <v>2137</v>
      </c>
      <c r="AD1272" s="3338" t="s">
        <v>2035</v>
      </c>
      <c r="AE1272" s="203"/>
      <c r="AF1272" s="203" t="s">
        <v>857</v>
      </c>
      <c r="AG1272" s="203"/>
      <c r="AH1272" s="273">
        <v>270</v>
      </c>
      <c r="AI1272" s="273" t="s">
        <v>2137</v>
      </c>
      <c r="AJ1272" s="203" t="s">
        <v>854</v>
      </c>
      <c r="AK1272" s="273" t="s">
        <v>2142</v>
      </c>
      <c r="AL1272" s="203" t="s">
        <v>1219</v>
      </c>
      <c r="AM1272" s="273" t="s">
        <v>3056</v>
      </c>
      <c r="AN1272" s="273" t="s">
        <v>858</v>
      </c>
      <c r="AO1272" s="273">
        <v>2</v>
      </c>
      <c r="AP1272" s="273" t="s">
        <v>859</v>
      </c>
      <c r="AQ1272" s="273">
        <v>2</v>
      </c>
      <c r="AR1272" s="273"/>
      <c r="AS1272" s="273"/>
      <c r="AT1272" s="273"/>
      <c r="AU1272" s="273"/>
      <c r="AV1272" s="846"/>
      <c r="AW1272" s="5728" t="s">
        <v>2451</v>
      </c>
      <c r="AX1272" s="5728" t="s">
        <v>3030</v>
      </c>
      <c r="AY1272" s="5728"/>
      <c r="CO1272" s="237"/>
    </row>
    <row r="1273" spans="1:93">
      <c r="A1273" s="5683"/>
      <c r="B1273" s="4561"/>
      <c r="C1273" s="5674"/>
      <c r="D1273" s="3811"/>
      <c r="E1273" s="5120"/>
      <c r="F1273" s="5120"/>
      <c r="G1273" s="3811"/>
      <c r="H1273" s="3811"/>
      <c r="I1273" s="3811"/>
      <c r="J1273" s="3811"/>
      <c r="K1273" s="3811"/>
      <c r="L1273" s="3811"/>
      <c r="M1273" s="3811"/>
      <c r="N1273" s="3811"/>
      <c r="O1273" s="3811"/>
      <c r="P1273" s="3811"/>
      <c r="Q1273" s="3811"/>
      <c r="R1273" s="3811"/>
      <c r="S1273" s="5120"/>
      <c r="T1273" s="5120"/>
      <c r="U1273" s="5120"/>
      <c r="V1273" s="5120"/>
      <c r="W1273" s="5120"/>
      <c r="X1273" s="5120"/>
      <c r="Y1273" s="5120"/>
      <c r="Z1273" s="5120"/>
      <c r="AA1273" s="5120"/>
      <c r="AB1273" s="5120"/>
      <c r="AC1273" s="5120"/>
      <c r="AD1273" s="3326" t="s">
        <v>2035</v>
      </c>
      <c r="AE1273" s="3093"/>
      <c r="AF1273" s="1295" t="s">
        <v>857</v>
      </c>
      <c r="AG1273" s="1295"/>
      <c r="AH1273" s="3256">
        <v>3983</v>
      </c>
      <c r="AI1273" s="1290" t="s">
        <v>2137</v>
      </c>
      <c r="AJ1273" s="1295" t="s">
        <v>379</v>
      </c>
      <c r="AK1273" s="3256" t="s">
        <v>2142</v>
      </c>
      <c r="AL1273" s="1292" t="s">
        <v>3055</v>
      </c>
      <c r="AM1273" s="1288" t="s">
        <v>3055</v>
      </c>
      <c r="AN1273" s="1290" t="s">
        <v>858</v>
      </c>
      <c r="AO1273" s="1290">
        <v>2</v>
      </c>
      <c r="AP1273" s="1290" t="s">
        <v>859</v>
      </c>
      <c r="AQ1273" s="1290">
        <v>2</v>
      </c>
      <c r="AR1273" s="1290"/>
      <c r="AS1273" s="1290"/>
      <c r="AT1273" s="1290"/>
      <c r="AU1273" s="1290"/>
      <c r="AV1273" s="860"/>
      <c r="AW1273" s="4561"/>
      <c r="AX1273" s="4561"/>
      <c r="AY1273" s="4561"/>
      <c r="CO1273" s="237"/>
    </row>
    <row r="1274" spans="1:93" ht="15" customHeight="1">
      <c r="A1274" s="5683"/>
      <c r="B1274" s="4559" t="s">
        <v>2463</v>
      </c>
      <c r="C1274" s="5672" t="s">
        <v>3704</v>
      </c>
      <c r="D1274" s="3806" t="s">
        <v>3049</v>
      </c>
      <c r="E1274" s="5123" t="s">
        <v>2138</v>
      </c>
      <c r="F1274" s="5123" t="s">
        <v>3219</v>
      </c>
      <c r="G1274" s="3806" t="s">
        <v>2028</v>
      </c>
      <c r="H1274" s="3806" t="s">
        <v>2028</v>
      </c>
      <c r="I1274" s="3806" t="s">
        <v>2029</v>
      </c>
      <c r="J1274" s="3806" t="s">
        <v>2029</v>
      </c>
      <c r="K1274" s="3806">
        <v>6</v>
      </c>
      <c r="L1274" s="3806">
        <v>0</v>
      </c>
      <c r="M1274" s="3806">
        <v>12</v>
      </c>
      <c r="N1274" s="3806">
        <v>6</v>
      </c>
      <c r="O1274" s="3806">
        <v>0</v>
      </c>
      <c r="P1274" s="3806">
        <v>12</v>
      </c>
      <c r="Q1274" s="3806" t="s">
        <v>2140</v>
      </c>
      <c r="R1274" s="3806" t="s">
        <v>2272</v>
      </c>
      <c r="S1274" s="5123">
        <v>256</v>
      </c>
      <c r="T1274" s="5123">
        <v>256</v>
      </c>
      <c r="U1274" s="5123">
        <v>1472</v>
      </c>
      <c r="V1274" s="5123">
        <v>160</v>
      </c>
      <c r="W1274" s="5123">
        <v>160</v>
      </c>
      <c r="X1274" s="5123">
        <v>576</v>
      </c>
      <c r="Y1274" s="5123">
        <v>1</v>
      </c>
      <c r="Z1274" s="5123">
        <v>1</v>
      </c>
      <c r="AA1274" s="5123" t="s">
        <v>2136</v>
      </c>
      <c r="AB1274" s="5123" t="s">
        <v>2136</v>
      </c>
      <c r="AC1274" s="5123" t="s">
        <v>2137</v>
      </c>
      <c r="AD1274" s="3326" t="s">
        <v>2035</v>
      </c>
      <c r="AE1274" s="3093"/>
      <c r="AF1274" s="1295" t="s">
        <v>857</v>
      </c>
      <c r="AG1274" s="1295"/>
      <c r="AH1274" s="3256">
        <v>270</v>
      </c>
      <c r="AI1274" s="1290" t="s">
        <v>2137</v>
      </c>
      <c r="AJ1274" s="1295" t="s">
        <v>854</v>
      </c>
      <c r="AK1274" s="3256" t="s">
        <v>2142</v>
      </c>
      <c r="AL1274" s="1291" t="s">
        <v>1744</v>
      </c>
      <c r="AM1274" s="1287" t="s">
        <v>3056</v>
      </c>
      <c r="AN1274" s="1290" t="s">
        <v>858</v>
      </c>
      <c r="AO1274" s="1290">
        <v>2</v>
      </c>
      <c r="AP1274" s="1290" t="s">
        <v>859</v>
      </c>
      <c r="AQ1274" s="1290">
        <v>2</v>
      </c>
      <c r="AR1274" s="1290"/>
      <c r="AS1274" s="1290"/>
      <c r="AT1274" s="1290"/>
      <c r="AU1274" s="1290"/>
      <c r="AV1274" s="860"/>
      <c r="AW1274" s="4559" t="s">
        <v>2451</v>
      </c>
      <c r="AX1274" s="4559" t="s">
        <v>3030</v>
      </c>
      <c r="AY1274" s="4559"/>
      <c r="CO1274" s="237"/>
    </row>
    <row r="1275" spans="1:93" ht="29.25" customHeight="1">
      <c r="A1275" s="5683"/>
      <c r="B1275" s="4561"/>
      <c r="C1275" s="5674"/>
      <c r="D1275" s="3811"/>
      <c r="E1275" s="5120"/>
      <c r="F1275" s="5120"/>
      <c r="G1275" s="3811"/>
      <c r="H1275" s="3811"/>
      <c r="I1275" s="3811"/>
      <c r="J1275" s="3811"/>
      <c r="K1275" s="3811"/>
      <c r="L1275" s="3811"/>
      <c r="M1275" s="3811"/>
      <c r="N1275" s="3811"/>
      <c r="O1275" s="3811"/>
      <c r="P1275" s="3811"/>
      <c r="Q1275" s="3811"/>
      <c r="R1275" s="3811"/>
      <c r="S1275" s="5120"/>
      <c r="T1275" s="5120"/>
      <c r="U1275" s="5120"/>
      <c r="V1275" s="5120"/>
      <c r="W1275" s="5120"/>
      <c r="X1275" s="5120"/>
      <c r="Y1275" s="5120"/>
      <c r="Z1275" s="5120"/>
      <c r="AA1275" s="5120"/>
      <c r="AB1275" s="5120"/>
      <c r="AC1275" s="5120"/>
      <c r="AD1275" s="3326" t="s">
        <v>2035</v>
      </c>
      <c r="AE1275" s="3093"/>
      <c r="AF1275" s="1295" t="s">
        <v>857</v>
      </c>
      <c r="AG1275" s="1295"/>
      <c r="AH1275" s="3256">
        <v>3983</v>
      </c>
      <c r="AI1275" s="1290" t="s">
        <v>2137</v>
      </c>
      <c r="AJ1275" s="1295" t="s">
        <v>379</v>
      </c>
      <c r="AK1275" s="3256" t="s">
        <v>2142</v>
      </c>
      <c r="AL1275" s="1292" t="s">
        <v>3055</v>
      </c>
      <c r="AM1275" s="1288" t="s">
        <v>3055</v>
      </c>
      <c r="AN1275" s="1290" t="s">
        <v>858</v>
      </c>
      <c r="AO1275" s="1290">
        <v>2</v>
      </c>
      <c r="AP1275" s="1290" t="s">
        <v>859</v>
      </c>
      <c r="AQ1275" s="1290">
        <v>2</v>
      </c>
      <c r="AR1275" s="1290"/>
      <c r="AS1275" s="1290"/>
      <c r="AT1275" s="1290"/>
      <c r="AU1275" s="1290"/>
      <c r="AV1275" s="860"/>
      <c r="AW1275" s="4561"/>
      <c r="AX1275" s="4561"/>
      <c r="AY1275" s="4561"/>
      <c r="CO1275" s="237"/>
    </row>
    <row r="1276" spans="1:93" ht="15" customHeight="1">
      <c r="A1276" s="5683"/>
      <c r="B1276" s="4559" t="s">
        <v>2463</v>
      </c>
      <c r="C1276" s="5672" t="s">
        <v>3705</v>
      </c>
      <c r="D1276" s="3806" t="s">
        <v>3050</v>
      </c>
      <c r="E1276" s="5123" t="s">
        <v>2138</v>
      </c>
      <c r="F1276" s="5123" t="s">
        <v>3220</v>
      </c>
      <c r="G1276" s="3806" t="s">
        <v>2028</v>
      </c>
      <c r="H1276" s="3806" t="s">
        <v>2028</v>
      </c>
      <c r="I1276" s="3806" t="s">
        <v>2029</v>
      </c>
      <c r="J1276" s="3806" t="s">
        <v>2029</v>
      </c>
      <c r="K1276" s="3806">
        <v>6</v>
      </c>
      <c r="L1276" s="3806">
        <v>0</v>
      </c>
      <c r="M1276" s="3806">
        <v>12</v>
      </c>
      <c r="N1276" s="3806">
        <v>6</v>
      </c>
      <c r="O1276" s="3806">
        <v>0</v>
      </c>
      <c r="P1276" s="3806">
        <v>12</v>
      </c>
      <c r="Q1276" s="3806" t="s">
        <v>2140</v>
      </c>
      <c r="R1276" s="3806" t="s">
        <v>2272</v>
      </c>
      <c r="S1276" s="5123">
        <v>512</v>
      </c>
      <c r="T1276" s="5123">
        <v>512</v>
      </c>
      <c r="U1276" s="5123">
        <v>2656</v>
      </c>
      <c r="V1276" s="5123">
        <v>256</v>
      </c>
      <c r="W1276" s="5123">
        <v>256</v>
      </c>
      <c r="X1276" s="5123">
        <v>576</v>
      </c>
      <c r="Y1276" s="5123">
        <v>1</v>
      </c>
      <c r="Z1276" s="5123">
        <v>1</v>
      </c>
      <c r="AA1276" s="5123" t="s">
        <v>2136</v>
      </c>
      <c r="AB1276" s="5123" t="s">
        <v>2136</v>
      </c>
      <c r="AC1276" s="5123" t="s">
        <v>2137</v>
      </c>
      <c r="AD1276" s="3326" t="s">
        <v>2035</v>
      </c>
      <c r="AE1276" s="3093"/>
      <c r="AF1276" s="1295" t="s">
        <v>857</v>
      </c>
      <c r="AG1276" s="1295"/>
      <c r="AH1276" s="3256">
        <v>270</v>
      </c>
      <c r="AI1276" s="1290" t="s">
        <v>2137</v>
      </c>
      <c r="AJ1276" s="1295" t="s">
        <v>854</v>
      </c>
      <c r="AK1276" s="3256" t="s">
        <v>2142</v>
      </c>
      <c r="AL1276" s="1291" t="s">
        <v>3082</v>
      </c>
      <c r="AM1276" s="1287" t="s">
        <v>3056</v>
      </c>
      <c r="AN1276" s="1290" t="s">
        <v>858</v>
      </c>
      <c r="AO1276" s="1290">
        <v>2</v>
      </c>
      <c r="AP1276" s="1290" t="s">
        <v>859</v>
      </c>
      <c r="AQ1276" s="1290">
        <v>2</v>
      </c>
      <c r="AR1276" s="1290"/>
      <c r="AS1276" s="1290"/>
      <c r="AT1276" s="1290"/>
      <c r="AU1276" s="1290"/>
      <c r="AV1276" s="860"/>
      <c r="AW1276" s="4559" t="s">
        <v>2451</v>
      </c>
      <c r="AX1276" s="4559" t="s">
        <v>3030</v>
      </c>
      <c r="AY1276" s="4559"/>
      <c r="CO1276" s="237"/>
    </row>
    <row r="1277" spans="1:93" ht="29.25" customHeight="1">
      <c r="A1277" s="5683"/>
      <c r="B1277" s="4561"/>
      <c r="C1277" s="5674"/>
      <c r="D1277" s="3811"/>
      <c r="E1277" s="5120"/>
      <c r="F1277" s="5120"/>
      <c r="G1277" s="3811"/>
      <c r="H1277" s="3811"/>
      <c r="I1277" s="3811"/>
      <c r="J1277" s="3811"/>
      <c r="K1277" s="3811"/>
      <c r="L1277" s="3811"/>
      <c r="M1277" s="3811"/>
      <c r="N1277" s="3811"/>
      <c r="O1277" s="3811"/>
      <c r="P1277" s="3811"/>
      <c r="Q1277" s="3811"/>
      <c r="R1277" s="3811"/>
      <c r="S1277" s="5120"/>
      <c r="T1277" s="5120"/>
      <c r="U1277" s="5120"/>
      <c r="V1277" s="5120"/>
      <c r="W1277" s="5120"/>
      <c r="X1277" s="5120"/>
      <c r="Y1277" s="5120"/>
      <c r="Z1277" s="5120"/>
      <c r="AA1277" s="5120"/>
      <c r="AB1277" s="5120"/>
      <c r="AC1277" s="5120"/>
      <c r="AD1277" s="3326" t="s">
        <v>2035</v>
      </c>
      <c r="AE1277" s="3093"/>
      <c r="AF1277" s="1295" t="s">
        <v>857</v>
      </c>
      <c r="AG1277" s="1295"/>
      <c r="AH1277" s="3256">
        <v>3983</v>
      </c>
      <c r="AI1277" s="1290" t="s">
        <v>2137</v>
      </c>
      <c r="AJ1277" s="1295" t="s">
        <v>379</v>
      </c>
      <c r="AK1277" s="3256" t="s">
        <v>2142</v>
      </c>
      <c r="AL1277" s="1292" t="s">
        <v>3055</v>
      </c>
      <c r="AM1277" s="1288" t="s">
        <v>3055</v>
      </c>
      <c r="AN1277" s="1290" t="s">
        <v>858</v>
      </c>
      <c r="AO1277" s="1290">
        <v>2</v>
      </c>
      <c r="AP1277" s="1290" t="s">
        <v>859</v>
      </c>
      <c r="AQ1277" s="1290">
        <v>2</v>
      </c>
      <c r="AR1277" s="1290"/>
      <c r="AS1277" s="1290"/>
      <c r="AT1277" s="1290"/>
      <c r="AU1277" s="1290"/>
      <c r="AV1277" s="860"/>
      <c r="AW1277" s="4561"/>
      <c r="AX1277" s="4561"/>
      <c r="AY1277" s="4561"/>
      <c r="CO1277" s="237"/>
    </row>
    <row r="1278" spans="1:93" ht="15" customHeight="1">
      <c r="A1278" s="5683"/>
      <c r="B1278" s="4559" t="s">
        <v>2463</v>
      </c>
      <c r="C1278" s="5672" t="s">
        <v>3706</v>
      </c>
      <c r="D1278" s="3806" t="s">
        <v>3051</v>
      </c>
      <c r="E1278" s="5123" t="s">
        <v>2138</v>
      </c>
      <c r="F1278" s="5123" t="s">
        <v>3221</v>
      </c>
      <c r="G1278" s="3806" t="s">
        <v>2028</v>
      </c>
      <c r="H1278" s="3806" t="s">
        <v>2028</v>
      </c>
      <c r="I1278" s="3806" t="s">
        <v>2029</v>
      </c>
      <c r="J1278" s="3806" t="s">
        <v>2029</v>
      </c>
      <c r="K1278" s="3806">
        <v>6</v>
      </c>
      <c r="L1278" s="3806">
        <v>0</v>
      </c>
      <c r="M1278" s="3806">
        <v>12</v>
      </c>
      <c r="N1278" s="3806">
        <v>6</v>
      </c>
      <c r="O1278" s="3806">
        <v>0</v>
      </c>
      <c r="P1278" s="3806">
        <v>12</v>
      </c>
      <c r="Q1278" s="3806" t="s">
        <v>2140</v>
      </c>
      <c r="R1278" s="3806" t="s">
        <v>2272</v>
      </c>
      <c r="S1278" s="5119">
        <v>512</v>
      </c>
      <c r="T1278" s="5119">
        <v>512</v>
      </c>
      <c r="U1278" s="5119">
        <v>3872</v>
      </c>
      <c r="V1278" s="5119">
        <v>256</v>
      </c>
      <c r="W1278" s="5119">
        <v>256</v>
      </c>
      <c r="X1278" s="5119">
        <v>576</v>
      </c>
      <c r="Y1278" s="5123">
        <v>1</v>
      </c>
      <c r="Z1278" s="5123">
        <v>1</v>
      </c>
      <c r="AA1278" s="5123" t="s">
        <v>2136</v>
      </c>
      <c r="AB1278" s="5123" t="s">
        <v>2136</v>
      </c>
      <c r="AC1278" s="5123" t="s">
        <v>2137</v>
      </c>
      <c r="AD1278" s="3326" t="s">
        <v>2035</v>
      </c>
      <c r="AE1278" s="3093"/>
      <c r="AF1278" s="1295" t="s">
        <v>857</v>
      </c>
      <c r="AG1278" s="1295"/>
      <c r="AH1278" s="3256">
        <v>270</v>
      </c>
      <c r="AI1278" s="1290" t="s">
        <v>2137</v>
      </c>
      <c r="AJ1278" s="1295" t="s">
        <v>854</v>
      </c>
      <c r="AK1278" s="3256" t="s">
        <v>2142</v>
      </c>
      <c r="AL1278" s="1291" t="s">
        <v>3083</v>
      </c>
      <c r="AM1278" s="1287" t="s">
        <v>3056</v>
      </c>
      <c r="AN1278" s="1290" t="s">
        <v>858</v>
      </c>
      <c r="AO1278" s="1290">
        <v>2</v>
      </c>
      <c r="AP1278" s="1290" t="s">
        <v>859</v>
      </c>
      <c r="AQ1278" s="1290">
        <v>2</v>
      </c>
      <c r="AR1278" s="1290"/>
      <c r="AS1278" s="1290"/>
      <c r="AT1278" s="1290"/>
      <c r="AU1278" s="1290"/>
      <c r="AV1278" s="860"/>
      <c r="AW1278" s="4559" t="s">
        <v>2451</v>
      </c>
      <c r="AX1278" s="4559" t="s">
        <v>3030</v>
      </c>
      <c r="AY1278" s="4559"/>
      <c r="CO1278" s="237"/>
    </row>
    <row r="1279" spans="1:93" ht="29.25" customHeight="1">
      <c r="A1279" s="5683"/>
      <c r="B1279" s="4561"/>
      <c r="C1279" s="5674"/>
      <c r="D1279" s="3811"/>
      <c r="E1279" s="5120"/>
      <c r="F1279" s="5120"/>
      <c r="G1279" s="3811"/>
      <c r="H1279" s="3811"/>
      <c r="I1279" s="3811"/>
      <c r="J1279" s="3811"/>
      <c r="K1279" s="3811"/>
      <c r="L1279" s="3811"/>
      <c r="M1279" s="3811"/>
      <c r="N1279" s="3811"/>
      <c r="O1279" s="3811"/>
      <c r="P1279" s="3811"/>
      <c r="Q1279" s="3811"/>
      <c r="R1279" s="3811"/>
      <c r="S1279" s="5120"/>
      <c r="T1279" s="5120"/>
      <c r="U1279" s="5120"/>
      <c r="V1279" s="5120"/>
      <c r="W1279" s="5120"/>
      <c r="X1279" s="5120"/>
      <c r="Y1279" s="5120"/>
      <c r="Z1279" s="5120"/>
      <c r="AA1279" s="5120"/>
      <c r="AB1279" s="5120"/>
      <c r="AC1279" s="5120"/>
      <c r="AD1279" s="3326" t="s">
        <v>2035</v>
      </c>
      <c r="AE1279" s="3093"/>
      <c r="AF1279" s="1295" t="s">
        <v>857</v>
      </c>
      <c r="AG1279" s="1295"/>
      <c r="AH1279" s="3256">
        <v>3983</v>
      </c>
      <c r="AI1279" s="1290" t="s">
        <v>2137</v>
      </c>
      <c r="AJ1279" s="1295" t="s">
        <v>379</v>
      </c>
      <c r="AK1279" s="3256" t="s">
        <v>2142</v>
      </c>
      <c r="AL1279" s="1292" t="s">
        <v>3055</v>
      </c>
      <c r="AM1279" s="1288" t="s">
        <v>3055</v>
      </c>
      <c r="AN1279" s="1290" t="s">
        <v>858</v>
      </c>
      <c r="AO1279" s="1290">
        <v>2</v>
      </c>
      <c r="AP1279" s="1290" t="s">
        <v>859</v>
      </c>
      <c r="AQ1279" s="1290">
        <v>2</v>
      </c>
      <c r="AR1279" s="1290"/>
      <c r="AS1279" s="1290"/>
      <c r="AT1279" s="1290"/>
      <c r="AU1279" s="1290"/>
      <c r="AV1279" s="860"/>
      <c r="AW1279" s="4561"/>
      <c r="AX1279" s="4561"/>
      <c r="AY1279" s="4561"/>
      <c r="CO1279" s="237"/>
    </row>
    <row r="1280" spans="1:93" ht="15" customHeight="1">
      <c r="A1280" s="5683"/>
      <c r="B1280" s="4559" t="s">
        <v>2463</v>
      </c>
      <c r="C1280" s="5672" t="s">
        <v>3835</v>
      </c>
      <c r="D1280" s="3807" t="s">
        <v>3052</v>
      </c>
      <c r="E1280" s="5123" t="s">
        <v>2138</v>
      </c>
      <c r="F1280" s="5123" t="s">
        <v>4357</v>
      </c>
      <c r="G1280" s="3806" t="s">
        <v>2028</v>
      </c>
      <c r="H1280" s="3806" t="s">
        <v>2028</v>
      </c>
      <c r="I1280" s="3806" t="s">
        <v>2029</v>
      </c>
      <c r="J1280" s="3806" t="s">
        <v>2029</v>
      </c>
      <c r="K1280" s="3806">
        <v>6</v>
      </c>
      <c r="L1280" s="3806">
        <v>0</v>
      </c>
      <c r="M1280" s="3806">
        <v>12</v>
      </c>
      <c r="N1280" s="3806">
        <v>6</v>
      </c>
      <c r="O1280" s="3806">
        <v>0</v>
      </c>
      <c r="P1280" s="3806">
        <v>12</v>
      </c>
      <c r="Q1280" s="3806" t="s">
        <v>2140</v>
      </c>
      <c r="R1280" s="3806" t="s">
        <v>2272</v>
      </c>
      <c r="S1280" s="5123">
        <v>513</v>
      </c>
      <c r="T1280" s="5123">
        <v>513</v>
      </c>
      <c r="U1280" s="5123">
        <v>5162</v>
      </c>
      <c r="V1280" s="5123">
        <v>256</v>
      </c>
      <c r="W1280" s="5123">
        <v>256</v>
      </c>
      <c r="X1280" s="5123">
        <v>896</v>
      </c>
      <c r="Y1280" s="5123">
        <v>1</v>
      </c>
      <c r="Z1280" s="5123">
        <v>1</v>
      </c>
      <c r="AA1280" s="5123" t="s">
        <v>2136</v>
      </c>
      <c r="AB1280" s="5123" t="s">
        <v>2136</v>
      </c>
      <c r="AC1280" s="5123" t="s">
        <v>2137</v>
      </c>
      <c r="AD1280" s="3326" t="s">
        <v>2035</v>
      </c>
      <c r="AE1280" s="3093"/>
      <c r="AF1280" s="1295" t="s">
        <v>857</v>
      </c>
      <c r="AG1280" s="1295"/>
      <c r="AH1280" s="3256">
        <v>270</v>
      </c>
      <c r="AI1280" s="1290" t="s">
        <v>2137</v>
      </c>
      <c r="AJ1280" s="1295" t="s">
        <v>854</v>
      </c>
      <c r="AK1280" s="3256" t="s">
        <v>2142</v>
      </c>
      <c r="AL1280" s="1291" t="s">
        <v>3084</v>
      </c>
      <c r="AM1280" s="1287" t="s">
        <v>3085</v>
      </c>
      <c r="AN1280" s="1290" t="s">
        <v>858</v>
      </c>
      <c r="AO1280" s="1290">
        <v>2</v>
      </c>
      <c r="AP1280" s="1290" t="s">
        <v>859</v>
      </c>
      <c r="AQ1280" s="1290">
        <v>2</v>
      </c>
      <c r="AR1280" s="1290"/>
      <c r="AS1280" s="1290"/>
      <c r="AT1280" s="1290"/>
      <c r="AU1280" s="1290"/>
      <c r="AV1280" s="860"/>
      <c r="AW1280" s="4559" t="s">
        <v>2451</v>
      </c>
      <c r="AX1280" s="4559" t="s">
        <v>3030</v>
      </c>
      <c r="AY1280" s="4559"/>
      <c r="CO1280" s="237"/>
    </row>
    <row r="1281" spans="1:93" ht="32.25" customHeight="1">
      <c r="A1281" s="5683"/>
      <c r="B1281" s="4561"/>
      <c r="C1281" s="5674"/>
      <c r="D1281" s="3811"/>
      <c r="E1281" s="5120"/>
      <c r="F1281" s="5120"/>
      <c r="G1281" s="3811"/>
      <c r="H1281" s="3811"/>
      <c r="I1281" s="3811"/>
      <c r="J1281" s="3811"/>
      <c r="K1281" s="3811"/>
      <c r="L1281" s="3811"/>
      <c r="M1281" s="3811"/>
      <c r="N1281" s="3811"/>
      <c r="O1281" s="3811"/>
      <c r="P1281" s="3811"/>
      <c r="Q1281" s="3811"/>
      <c r="R1281" s="3811"/>
      <c r="S1281" s="5120"/>
      <c r="T1281" s="5120"/>
      <c r="U1281" s="5120"/>
      <c r="V1281" s="5120"/>
      <c r="W1281" s="5120"/>
      <c r="X1281" s="5120"/>
      <c r="Y1281" s="5120"/>
      <c r="Z1281" s="5120"/>
      <c r="AA1281" s="5120"/>
      <c r="AB1281" s="5120"/>
      <c r="AC1281" s="5120"/>
      <c r="AD1281" s="3326" t="s">
        <v>2035</v>
      </c>
      <c r="AE1281" s="3093"/>
      <c r="AF1281" s="1295" t="s">
        <v>857</v>
      </c>
      <c r="AG1281" s="1295"/>
      <c r="AH1281" s="3256">
        <v>3983</v>
      </c>
      <c r="AI1281" s="1290" t="s">
        <v>2137</v>
      </c>
      <c r="AJ1281" s="1295" t="s">
        <v>379</v>
      </c>
      <c r="AK1281" s="3256" t="s">
        <v>2142</v>
      </c>
      <c r="AL1281" s="1292" t="s">
        <v>3055</v>
      </c>
      <c r="AM1281" s="1288" t="s">
        <v>3055</v>
      </c>
      <c r="AN1281" s="1290" t="s">
        <v>858</v>
      </c>
      <c r="AO1281" s="1290">
        <v>2</v>
      </c>
      <c r="AP1281" s="1290" t="s">
        <v>859</v>
      </c>
      <c r="AQ1281" s="1290">
        <v>2</v>
      </c>
      <c r="AR1281" s="1290"/>
      <c r="AS1281" s="1290"/>
      <c r="AT1281" s="1290"/>
      <c r="AU1281" s="1290"/>
      <c r="AV1281" s="860"/>
      <c r="AW1281" s="4561"/>
      <c r="AX1281" s="4561"/>
      <c r="AY1281" s="4561"/>
      <c r="CO1281" s="237"/>
    </row>
    <row r="1282" spans="1:93" ht="15" customHeight="1">
      <c r="A1282" s="5683"/>
      <c r="B1282" s="4559" t="s">
        <v>2463</v>
      </c>
      <c r="C1282" s="5672" t="s">
        <v>3707</v>
      </c>
      <c r="D1282" s="3806" t="s">
        <v>3053</v>
      </c>
      <c r="E1282" s="5123" t="s">
        <v>2144</v>
      </c>
      <c r="F1282" s="5123" t="s">
        <v>4358</v>
      </c>
      <c r="G1282" s="3806" t="s">
        <v>2028</v>
      </c>
      <c r="H1282" s="3806" t="s">
        <v>2028</v>
      </c>
      <c r="I1282" s="3806" t="s">
        <v>2029</v>
      </c>
      <c r="J1282" s="3806" t="s">
        <v>2029</v>
      </c>
      <c r="K1282" s="3806">
        <v>6</v>
      </c>
      <c r="L1282" s="3806">
        <v>0</v>
      </c>
      <c r="M1282" s="3806">
        <v>31</v>
      </c>
      <c r="N1282" s="3806">
        <v>6</v>
      </c>
      <c r="O1282" s="3806">
        <v>0</v>
      </c>
      <c r="P1282" s="3806">
        <v>31</v>
      </c>
      <c r="Q1282" s="3806" t="s">
        <v>2140</v>
      </c>
      <c r="R1282" s="3806" t="s">
        <v>2272</v>
      </c>
      <c r="S1282" s="5123">
        <v>5034</v>
      </c>
      <c r="T1282" s="5123">
        <v>5034</v>
      </c>
      <c r="U1282" s="5123">
        <v>12542</v>
      </c>
      <c r="V1282" s="5123">
        <v>384</v>
      </c>
      <c r="W1282" s="5123">
        <v>384</v>
      </c>
      <c r="X1282" s="5123">
        <v>1046</v>
      </c>
      <c r="Y1282" s="5123">
        <v>4</v>
      </c>
      <c r="Z1282" s="5123">
        <v>2</v>
      </c>
      <c r="AA1282" s="5123" t="s">
        <v>2032</v>
      </c>
      <c r="AB1282" s="5123" t="s">
        <v>2033</v>
      </c>
      <c r="AC1282" s="5123" t="s">
        <v>2137</v>
      </c>
      <c r="AD1282" s="3326" t="s">
        <v>2035</v>
      </c>
      <c r="AE1282" s="3093"/>
      <c r="AF1282" s="1295" t="s">
        <v>857</v>
      </c>
      <c r="AG1282" s="1295"/>
      <c r="AH1282" s="3256">
        <v>270</v>
      </c>
      <c r="AI1282" s="1290" t="s">
        <v>2137</v>
      </c>
      <c r="AJ1282" s="1295" t="s">
        <v>854</v>
      </c>
      <c r="AK1282" s="3256" t="s">
        <v>2142</v>
      </c>
      <c r="AL1282" s="1295" t="s">
        <v>1135</v>
      </c>
      <c r="AM1282" s="1290" t="s">
        <v>1134</v>
      </c>
      <c r="AN1282" s="1290" t="s">
        <v>858</v>
      </c>
      <c r="AO1282" s="1290">
        <v>2</v>
      </c>
      <c r="AP1282" s="1290" t="s">
        <v>859</v>
      </c>
      <c r="AQ1282" s="1290">
        <v>2</v>
      </c>
      <c r="AR1282" s="1290"/>
      <c r="AS1282" s="1290"/>
      <c r="AT1282" s="1290"/>
      <c r="AU1282" s="1290"/>
      <c r="AV1282" s="860"/>
      <c r="AW1282" s="4559" t="s">
        <v>2466</v>
      </c>
      <c r="AX1282" s="4559" t="s">
        <v>3030</v>
      </c>
      <c r="AY1282" s="4559"/>
      <c r="CO1282" s="237"/>
    </row>
    <row r="1283" spans="1:93" ht="32.25" customHeight="1">
      <c r="A1283" s="5683"/>
      <c r="B1283" s="4561"/>
      <c r="C1283" s="5674"/>
      <c r="D1283" s="3811"/>
      <c r="E1283" s="5120"/>
      <c r="F1283" s="5120"/>
      <c r="G1283" s="3811"/>
      <c r="H1283" s="3811"/>
      <c r="I1283" s="3811"/>
      <c r="J1283" s="3811"/>
      <c r="K1283" s="3811"/>
      <c r="L1283" s="3811"/>
      <c r="M1283" s="3811"/>
      <c r="N1283" s="3811"/>
      <c r="O1283" s="3811"/>
      <c r="P1283" s="3811"/>
      <c r="Q1283" s="3811"/>
      <c r="R1283" s="3811"/>
      <c r="S1283" s="5120"/>
      <c r="T1283" s="5120"/>
      <c r="U1283" s="5120"/>
      <c r="V1283" s="5120"/>
      <c r="W1283" s="5120"/>
      <c r="X1283" s="5120"/>
      <c r="Y1283" s="5120"/>
      <c r="Z1283" s="5120"/>
      <c r="AA1283" s="5120"/>
      <c r="AB1283" s="5120"/>
      <c r="AC1283" s="5120"/>
      <c r="AD1283" s="3326" t="s">
        <v>2035</v>
      </c>
      <c r="AE1283" s="3093"/>
      <c r="AF1283" s="1295" t="s">
        <v>857</v>
      </c>
      <c r="AG1283" s="1295"/>
      <c r="AH1283" s="3256">
        <v>3983</v>
      </c>
      <c r="AI1283" s="1290" t="s">
        <v>2137</v>
      </c>
      <c r="AJ1283" s="1295" t="s">
        <v>379</v>
      </c>
      <c r="AK1283" s="3256" t="s">
        <v>2142</v>
      </c>
      <c r="AL1283" s="1292" t="s">
        <v>3055</v>
      </c>
      <c r="AM1283" s="1288" t="s">
        <v>3055</v>
      </c>
      <c r="AN1283" s="1290" t="s">
        <v>858</v>
      </c>
      <c r="AO1283" s="1290">
        <v>2</v>
      </c>
      <c r="AP1283" s="1290" t="s">
        <v>859</v>
      </c>
      <c r="AQ1283" s="1290">
        <v>2</v>
      </c>
      <c r="AR1283" s="1290"/>
      <c r="AS1283" s="1290"/>
      <c r="AT1283" s="1290"/>
      <c r="AU1283" s="1290"/>
      <c r="AV1283" s="860"/>
      <c r="AW1283" s="4561"/>
      <c r="AX1283" s="4561"/>
      <c r="AY1283" s="4561"/>
      <c r="CO1283" s="237"/>
    </row>
    <row r="1284" spans="1:93" ht="15" customHeight="1">
      <c r="A1284" s="5683"/>
      <c r="B1284" s="4560" t="s">
        <v>2463</v>
      </c>
      <c r="C1284" s="5672" t="s">
        <v>3708</v>
      </c>
      <c r="D1284" s="3806" t="s">
        <v>3054</v>
      </c>
      <c r="E1284" s="5123" t="s">
        <v>2144</v>
      </c>
      <c r="F1284" s="5123" t="s">
        <v>5225</v>
      </c>
      <c r="G1284" s="3806" t="s">
        <v>2028</v>
      </c>
      <c r="H1284" s="3806" t="s">
        <v>2028</v>
      </c>
      <c r="I1284" s="3806" t="s">
        <v>2029</v>
      </c>
      <c r="J1284" s="3806" t="s">
        <v>2029</v>
      </c>
      <c r="K1284" s="3806">
        <v>6</v>
      </c>
      <c r="L1284" s="3806">
        <v>0</v>
      </c>
      <c r="M1284" s="3806">
        <v>31</v>
      </c>
      <c r="N1284" s="3806">
        <v>6</v>
      </c>
      <c r="O1284" s="3806">
        <v>0</v>
      </c>
      <c r="P1284" s="3806">
        <v>31</v>
      </c>
      <c r="Q1284" s="3806" t="s">
        <v>2140</v>
      </c>
      <c r="R1284" s="3806" t="s">
        <v>2272</v>
      </c>
      <c r="S1284" s="5123">
        <v>12414</v>
      </c>
      <c r="T1284" s="5123">
        <v>12414</v>
      </c>
      <c r="U1284" s="5123">
        <v>23968</v>
      </c>
      <c r="V1284" s="5123">
        <v>640</v>
      </c>
      <c r="W1284" s="5123">
        <v>640</v>
      </c>
      <c r="X1284" s="5123">
        <v>1168</v>
      </c>
      <c r="Y1284" s="5123">
        <v>4</v>
      </c>
      <c r="Z1284" s="5123">
        <v>2</v>
      </c>
      <c r="AA1284" s="5123" t="s">
        <v>2032</v>
      </c>
      <c r="AB1284" s="5123" t="s">
        <v>2033</v>
      </c>
      <c r="AC1284" s="5123" t="s">
        <v>2137</v>
      </c>
      <c r="AD1284" s="3326" t="s">
        <v>2035</v>
      </c>
      <c r="AE1284" s="3093"/>
      <c r="AF1284" s="1295" t="s">
        <v>857</v>
      </c>
      <c r="AG1284" s="1295"/>
      <c r="AH1284" s="3256">
        <v>270</v>
      </c>
      <c r="AI1284" s="1290" t="s">
        <v>2137</v>
      </c>
      <c r="AJ1284" s="1295" t="s">
        <v>854</v>
      </c>
      <c r="AK1284" s="3256" t="s">
        <v>2142</v>
      </c>
      <c r="AL1284" s="1295" t="s">
        <v>866</v>
      </c>
      <c r="AM1284" s="1290" t="s">
        <v>867</v>
      </c>
      <c r="AN1284" s="1290" t="s">
        <v>858</v>
      </c>
      <c r="AO1284" s="1290">
        <v>2</v>
      </c>
      <c r="AP1284" s="1290" t="s">
        <v>859</v>
      </c>
      <c r="AQ1284" s="1290">
        <v>2</v>
      </c>
      <c r="AR1284" s="1290"/>
      <c r="AS1284" s="1290"/>
      <c r="AT1284" s="1290"/>
      <c r="AU1284" s="1290"/>
      <c r="AV1284" s="860"/>
      <c r="AW1284" s="4559" t="s">
        <v>2468</v>
      </c>
      <c r="AX1284" s="4559" t="s">
        <v>3030</v>
      </c>
      <c r="AY1284" s="4559"/>
      <c r="CO1284" s="237"/>
    </row>
    <row r="1285" spans="1:93" ht="32.25" customHeight="1">
      <c r="A1285" s="5684"/>
      <c r="B1285" s="4561"/>
      <c r="C1285" s="5674"/>
      <c r="D1285" s="3811"/>
      <c r="E1285" s="5120"/>
      <c r="F1285" s="5120"/>
      <c r="G1285" s="3811"/>
      <c r="H1285" s="3811"/>
      <c r="I1285" s="3811"/>
      <c r="J1285" s="3811"/>
      <c r="K1285" s="3811"/>
      <c r="L1285" s="3811"/>
      <c r="M1285" s="3811"/>
      <c r="N1285" s="3811"/>
      <c r="O1285" s="3811"/>
      <c r="P1285" s="3811"/>
      <c r="Q1285" s="3811"/>
      <c r="R1285" s="3811"/>
      <c r="S1285" s="5120"/>
      <c r="T1285" s="5120"/>
      <c r="U1285" s="5120"/>
      <c r="V1285" s="5120"/>
      <c r="W1285" s="5120"/>
      <c r="X1285" s="5120"/>
      <c r="Y1285" s="5120"/>
      <c r="Z1285" s="5120"/>
      <c r="AA1285" s="5120"/>
      <c r="AB1285" s="5120"/>
      <c r="AC1285" s="5120"/>
      <c r="AD1285" s="3326" t="s">
        <v>2035</v>
      </c>
      <c r="AE1285" s="3093"/>
      <c r="AF1285" s="1295" t="s">
        <v>857</v>
      </c>
      <c r="AG1285" s="1295"/>
      <c r="AH1285" s="3256">
        <v>3983</v>
      </c>
      <c r="AI1285" s="1290" t="s">
        <v>2137</v>
      </c>
      <c r="AJ1285" s="1295" t="s">
        <v>379</v>
      </c>
      <c r="AK1285" s="3256" t="s">
        <v>2142</v>
      </c>
      <c r="AL1285" s="1292" t="s">
        <v>3055</v>
      </c>
      <c r="AM1285" s="1288" t="s">
        <v>3055</v>
      </c>
      <c r="AN1285" s="1290" t="s">
        <v>858</v>
      </c>
      <c r="AO1285" s="1290">
        <v>2</v>
      </c>
      <c r="AP1285" s="1290" t="s">
        <v>859</v>
      </c>
      <c r="AQ1285" s="1290">
        <v>2</v>
      </c>
      <c r="AR1285" s="1290"/>
      <c r="AS1285" s="1290"/>
      <c r="AT1285" s="1290"/>
      <c r="AU1285" s="1290"/>
      <c r="AV1285" s="860"/>
      <c r="AW1285" s="4561"/>
      <c r="AX1285" s="4561"/>
      <c r="AY1285" s="4561"/>
      <c r="CO1285" s="237"/>
    </row>
    <row r="1286" spans="1:93" ht="15" customHeight="1">
      <c r="A1286" s="5693" t="s">
        <v>4793</v>
      </c>
      <c r="B1286" s="4559" t="s">
        <v>2463</v>
      </c>
      <c r="C1286" s="5672" t="s">
        <v>3796</v>
      </c>
      <c r="D1286" s="3806" t="s">
        <v>4795</v>
      </c>
      <c r="E1286" s="5123" t="s">
        <v>2138</v>
      </c>
      <c r="F1286" s="5123" t="s">
        <v>4996</v>
      </c>
      <c r="G1286" s="3806" t="s">
        <v>2028</v>
      </c>
      <c r="H1286" s="3806" t="s">
        <v>2028</v>
      </c>
      <c r="I1286" s="3806" t="s">
        <v>2029</v>
      </c>
      <c r="J1286" s="3806" t="s">
        <v>2029</v>
      </c>
      <c r="K1286" s="3806">
        <v>6</v>
      </c>
      <c r="L1286" s="3806">
        <v>0</v>
      </c>
      <c r="M1286" s="3806">
        <v>12</v>
      </c>
      <c r="N1286" s="3806">
        <v>6</v>
      </c>
      <c r="O1286" s="3806">
        <v>0</v>
      </c>
      <c r="P1286" s="3806">
        <v>12</v>
      </c>
      <c r="Q1286" s="3806" t="s">
        <v>2140</v>
      </c>
      <c r="R1286" s="3806" t="s">
        <v>2272</v>
      </c>
      <c r="S1286" s="5123">
        <v>385</v>
      </c>
      <c r="T1286" s="5123">
        <v>385</v>
      </c>
      <c r="U1286" s="5123">
        <v>512</v>
      </c>
      <c r="V1286" s="5123">
        <v>384</v>
      </c>
      <c r="W1286" s="5123">
        <v>384</v>
      </c>
      <c r="X1286" s="5123">
        <v>512</v>
      </c>
      <c r="Y1286" s="5123">
        <v>1</v>
      </c>
      <c r="Z1286" s="5123">
        <v>1</v>
      </c>
      <c r="AA1286" s="5084" t="s">
        <v>2136</v>
      </c>
      <c r="AB1286" s="5084" t="s">
        <v>2136</v>
      </c>
      <c r="AC1286" s="5123" t="s">
        <v>2137</v>
      </c>
      <c r="AD1286" s="3321" t="s">
        <v>2035</v>
      </c>
      <c r="AE1286" s="3090"/>
      <c r="AF1286" s="2236" t="s">
        <v>857</v>
      </c>
      <c r="AG1286" s="2239"/>
      <c r="AH1286" s="3256">
        <v>4000</v>
      </c>
      <c r="AI1286" s="2235" t="s">
        <v>2137</v>
      </c>
      <c r="AJ1286" s="2239" t="s">
        <v>868</v>
      </c>
      <c r="AK1286" s="3256" t="s">
        <v>2142</v>
      </c>
      <c r="AL1286" s="2239" t="s">
        <v>869</v>
      </c>
      <c r="AM1286" s="2239" t="s">
        <v>869</v>
      </c>
      <c r="AN1286" s="2235" t="s">
        <v>858</v>
      </c>
      <c r="AO1286" s="2235">
        <v>2</v>
      </c>
      <c r="AP1286" s="2235" t="s">
        <v>859</v>
      </c>
      <c r="AQ1286" s="2235">
        <v>2</v>
      </c>
      <c r="AR1286" s="2235"/>
      <c r="AS1286" s="2235"/>
      <c r="AT1286" s="2235"/>
      <c r="AU1286" s="2235"/>
      <c r="AV1286" s="860"/>
      <c r="AW1286" s="4559" t="s">
        <v>2451</v>
      </c>
      <c r="AX1286" s="4559" t="s">
        <v>3030</v>
      </c>
      <c r="AY1286" s="825"/>
      <c r="CO1286" s="237"/>
    </row>
    <row r="1287" spans="1:93" ht="32.25" customHeight="1">
      <c r="A1287" s="5683"/>
      <c r="B1287" s="4561"/>
      <c r="C1287" s="5674"/>
      <c r="D1287" s="3811"/>
      <c r="E1287" s="5120"/>
      <c r="F1287" s="5120"/>
      <c r="G1287" s="3811"/>
      <c r="H1287" s="3811"/>
      <c r="I1287" s="3811"/>
      <c r="J1287" s="3811"/>
      <c r="K1287" s="3811"/>
      <c r="L1287" s="3811"/>
      <c r="M1287" s="3811"/>
      <c r="N1287" s="3811"/>
      <c r="O1287" s="3811"/>
      <c r="P1287" s="3811"/>
      <c r="Q1287" s="3811"/>
      <c r="R1287" s="3811"/>
      <c r="S1287" s="5120"/>
      <c r="T1287" s="5120"/>
      <c r="U1287" s="5120"/>
      <c r="V1287" s="5120"/>
      <c r="W1287" s="5120"/>
      <c r="X1287" s="5120"/>
      <c r="Y1287" s="5120"/>
      <c r="Z1287" s="5120"/>
      <c r="AA1287" s="5086"/>
      <c r="AB1287" s="5086"/>
      <c r="AC1287" s="5120"/>
      <c r="AD1287" s="3326" t="s">
        <v>2035</v>
      </c>
      <c r="AE1287" s="3093"/>
      <c r="AF1287" s="2239" t="s">
        <v>857</v>
      </c>
      <c r="AG1287" s="2239"/>
      <c r="AH1287" s="3256">
        <v>3983</v>
      </c>
      <c r="AI1287" s="2235" t="s">
        <v>2137</v>
      </c>
      <c r="AJ1287" s="2239" t="s">
        <v>379</v>
      </c>
      <c r="AK1287" s="3256" t="s">
        <v>2142</v>
      </c>
      <c r="AL1287" s="2238" t="s">
        <v>3055</v>
      </c>
      <c r="AM1287" s="2227" t="s">
        <v>3055</v>
      </c>
      <c r="AN1287" s="2235" t="s">
        <v>858</v>
      </c>
      <c r="AO1287" s="2235">
        <v>2</v>
      </c>
      <c r="AP1287" s="2235" t="s">
        <v>859</v>
      </c>
      <c r="AQ1287" s="2235">
        <v>2</v>
      </c>
      <c r="AR1287" s="2235"/>
      <c r="AS1287" s="2235"/>
      <c r="AT1287" s="2235"/>
      <c r="AU1287" s="2235"/>
      <c r="AV1287" s="860"/>
      <c r="AW1287" s="4561"/>
      <c r="AX1287" s="4561"/>
      <c r="AY1287" s="825"/>
      <c r="CO1287" s="237"/>
    </row>
    <row r="1288" spans="1:93" ht="25.5" customHeight="1">
      <c r="A1288" s="5683"/>
      <c r="B1288" s="4559" t="s">
        <v>2463</v>
      </c>
      <c r="C1288" s="5672" t="s">
        <v>3797</v>
      </c>
      <c r="D1288" s="3806" t="s">
        <v>4794</v>
      </c>
      <c r="E1288" s="5123" t="s">
        <v>2138</v>
      </c>
      <c r="F1288" s="5123" t="s">
        <v>4997</v>
      </c>
      <c r="G1288" s="3806" t="s">
        <v>2028</v>
      </c>
      <c r="H1288" s="3806" t="s">
        <v>2028</v>
      </c>
      <c r="I1288" s="3806" t="s">
        <v>2029</v>
      </c>
      <c r="J1288" s="3806" t="s">
        <v>2029</v>
      </c>
      <c r="K1288" s="3806">
        <v>6</v>
      </c>
      <c r="L1288" s="3806">
        <v>0</v>
      </c>
      <c r="M1288" s="3806">
        <v>12</v>
      </c>
      <c r="N1288" s="3806">
        <v>6</v>
      </c>
      <c r="O1288" s="3806">
        <v>0</v>
      </c>
      <c r="P1288" s="3806">
        <v>12</v>
      </c>
      <c r="Q1288" s="3806" t="s">
        <v>2140</v>
      </c>
      <c r="R1288" s="3806" t="s">
        <v>2272</v>
      </c>
      <c r="S1288" s="5123">
        <v>641</v>
      </c>
      <c r="T1288" s="5123">
        <v>641</v>
      </c>
      <c r="U1288" s="5123">
        <v>768</v>
      </c>
      <c r="V1288" s="5123">
        <v>608</v>
      </c>
      <c r="W1288" s="5123">
        <v>608</v>
      </c>
      <c r="X1288" s="5123">
        <v>768</v>
      </c>
      <c r="Y1288" s="5123">
        <v>1</v>
      </c>
      <c r="Z1288" s="5123">
        <v>1</v>
      </c>
      <c r="AA1288" s="5084" t="s">
        <v>2136</v>
      </c>
      <c r="AB1288" s="5084" t="s">
        <v>2136</v>
      </c>
      <c r="AC1288" s="5123" t="s">
        <v>2137</v>
      </c>
      <c r="AD1288" s="3321" t="s">
        <v>2035</v>
      </c>
      <c r="AE1288" s="3090"/>
      <c r="AF1288" s="2236" t="s">
        <v>857</v>
      </c>
      <c r="AG1288" s="2239"/>
      <c r="AH1288" s="3256">
        <v>4000</v>
      </c>
      <c r="AI1288" s="2235" t="s">
        <v>2137</v>
      </c>
      <c r="AJ1288" s="2239" t="s">
        <v>868</v>
      </c>
      <c r="AK1288" s="3256" t="s">
        <v>2142</v>
      </c>
      <c r="AL1288" s="2239" t="s">
        <v>340</v>
      </c>
      <c r="AM1288" s="2239" t="s">
        <v>340</v>
      </c>
      <c r="AN1288" s="2235" t="s">
        <v>858</v>
      </c>
      <c r="AO1288" s="2235">
        <v>8</v>
      </c>
      <c r="AP1288" s="2235" t="s">
        <v>859</v>
      </c>
      <c r="AQ1288" s="2235">
        <v>8</v>
      </c>
      <c r="AR1288" s="2235"/>
      <c r="AS1288" s="2235"/>
      <c r="AT1288" s="2235"/>
      <c r="AU1288" s="2235"/>
      <c r="AV1288" s="860"/>
      <c r="AW1288" s="4559" t="s">
        <v>2451</v>
      </c>
      <c r="AX1288" s="4559" t="s">
        <v>3030</v>
      </c>
      <c r="AY1288" s="825"/>
      <c r="CO1288" s="237"/>
    </row>
    <row r="1289" spans="1:93">
      <c r="A1289" s="5684"/>
      <c r="B1289" s="4561"/>
      <c r="C1289" s="5674"/>
      <c r="D1289" s="3811"/>
      <c r="E1289" s="5120"/>
      <c r="F1289" s="5120"/>
      <c r="G1289" s="3811"/>
      <c r="H1289" s="3811"/>
      <c r="I1289" s="3811"/>
      <c r="J1289" s="3811"/>
      <c r="K1289" s="3811"/>
      <c r="L1289" s="3811"/>
      <c r="M1289" s="3811"/>
      <c r="N1289" s="3811"/>
      <c r="O1289" s="3811"/>
      <c r="P1289" s="3811"/>
      <c r="Q1289" s="3811"/>
      <c r="R1289" s="3811"/>
      <c r="S1289" s="5120"/>
      <c r="T1289" s="5120"/>
      <c r="U1289" s="5120"/>
      <c r="V1289" s="5120"/>
      <c r="W1289" s="5120"/>
      <c r="X1289" s="5120"/>
      <c r="Y1289" s="5120"/>
      <c r="Z1289" s="5120"/>
      <c r="AA1289" s="5086"/>
      <c r="AB1289" s="5086"/>
      <c r="AC1289" s="5120"/>
      <c r="AD1289" s="3326" t="s">
        <v>2035</v>
      </c>
      <c r="AE1289" s="3093"/>
      <c r="AF1289" s="2239" t="s">
        <v>857</v>
      </c>
      <c r="AG1289" s="2239"/>
      <c r="AH1289" s="3256">
        <v>3983</v>
      </c>
      <c r="AI1289" s="2235" t="s">
        <v>2137</v>
      </c>
      <c r="AJ1289" s="2239" t="s">
        <v>379</v>
      </c>
      <c r="AK1289" s="3256" t="s">
        <v>2142</v>
      </c>
      <c r="AL1289" s="2238" t="s">
        <v>3055</v>
      </c>
      <c r="AM1289" s="2227" t="s">
        <v>3055</v>
      </c>
      <c r="AN1289" s="2235" t="s">
        <v>858</v>
      </c>
      <c r="AO1289" s="2235">
        <v>2</v>
      </c>
      <c r="AP1289" s="2235" t="s">
        <v>859</v>
      </c>
      <c r="AQ1289" s="2235">
        <v>2</v>
      </c>
      <c r="AR1289" s="2235"/>
      <c r="AS1289" s="2235"/>
      <c r="AT1289" s="2235"/>
      <c r="AU1289" s="2235"/>
      <c r="AV1289" s="860"/>
      <c r="AW1289" s="4561"/>
      <c r="AX1289" s="4561"/>
      <c r="AY1289" s="825"/>
      <c r="CO1289" s="237"/>
    </row>
    <row r="1290" spans="1:93">
      <c r="A1290" s="5693" t="s">
        <v>4110</v>
      </c>
      <c r="B1290" s="4559" t="s">
        <v>2463</v>
      </c>
      <c r="C1290" s="5672" t="s">
        <v>3709</v>
      </c>
      <c r="D1290" s="3806" t="s">
        <v>3089</v>
      </c>
      <c r="E1290" s="5123" t="s">
        <v>2157</v>
      </c>
      <c r="F1290" s="5123" t="s">
        <v>3222</v>
      </c>
      <c r="G1290" s="3806" t="s">
        <v>2028</v>
      </c>
      <c r="H1290" s="3806" t="s">
        <v>2028</v>
      </c>
      <c r="I1290" s="3806" t="s">
        <v>2029</v>
      </c>
      <c r="J1290" s="3806" t="s">
        <v>2029</v>
      </c>
      <c r="K1290" s="3806">
        <v>8</v>
      </c>
      <c r="L1290" s="3806">
        <v>0</v>
      </c>
      <c r="M1290" s="3806">
        <v>31</v>
      </c>
      <c r="N1290" s="3806">
        <v>8</v>
      </c>
      <c r="O1290" s="3806">
        <v>0</v>
      </c>
      <c r="P1290" s="3806">
        <v>31</v>
      </c>
      <c r="Q1290" s="3806" t="s">
        <v>2140</v>
      </c>
      <c r="R1290" s="3806" t="s">
        <v>2272</v>
      </c>
      <c r="S1290" s="5123">
        <v>4528</v>
      </c>
      <c r="T1290" s="5123">
        <v>4528</v>
      </c>
      <c r="U1290" s="5123">
        <v>5088</v>
      </c>
      <c r="V1290" s="5123">
        <v>340</v>
      </c>
      <c r="W1290" s="5123">
        <v>340</v>
      </c>
      <c r="X1290" s="5123">
        <v>538</v>
      </c>
      <c r="Y1290" s="5123">
        <v>16</v>
      </c>
      <c r="Z1290" s="5123">
        <v>2</v>
      </c>
      <c r="AA1290" s="5084" t="s">
        <v>2159</v>
      </c>
      <c r="AB1290" s="5084" t="s">
        <v>2033</v>
      </c>
      <c r="AC1290" s="5123" t="s">
        <v>2137</v>
      </c>
      <c r="AD1290" s="3321" t="s">
        <v>2035</v>
      </c>
      <c r="AE1290" s="3090"/>
      <c r="AF1290" s="1294" t="s">
        <v>857</v>
      </c>
      <c r="AG1290" s="1295"/>
      <c r="AH1290" s="3256">
        <v>3986</v>
      </c>
      <c r="AI1290" s="1290" t="s">
        <v>2137</v>
      </c>
      <c r="AJ1290" s="1295" t="s">
        <v>874</v>
      </c>
      <c r="AK1290" s="3256" t="s">
        <v>2142</v>
      </c>
      <c r="AL1290" s="1295" t="s">
        <v>930</v>
      </c>
      <c r="AM1290" s="1295" t="s">
        <v>341</v>
      </c>
      <c r="AN1290" s="1290" t="s">
        <v>858</v>
      </c>
      <c r="AO1290" s="1290">
        <v>2</v>
      </c>
      <c r="AP1290" s="1290" t="s">
        <v>859</v>
      </c>
      <c r="AQ1290" s="1290">
        <v>2</v>
      </c>
      <c r="AR1290" s="1290">
        <v>3</v>
      </c>
      <c r="AS1290" s="1290" t="s">
        <v>875</v>
      </c>
      <c r="AT1290" s="1290" t="s">
        <v>859</v>
      </c>
      <c r="AU1290" s="1290" t="s">
        <v>876</v>
      </c>
      <c r="AV1290" s="860" t="s">
        <v>877</v>
      </c>
      <c r="AW1290" s="4559" t="s">
        <v>2466</v>
      </c>
      <c r="AX1290" s="4559" t="s">
        <v>3030</v>
      </c>
      <c r="AY1290" s="825"/>
      <c r="CO1290" s="237"/>
    </row>
    <row r="1291" spans="1:93" s="41" customFormat="1" ht="25.5" customHeight="1">
      <c r="A1291" s="5684"/>
      <c r="B1291" s="4561"/>
      <c r="C1291" s="5674"/>
      <c r="D1291" s="3811"/>
      <c r="E1291" s="5120"/>
      <c r="F1291" s="5120"/>
      <c r="G1291" s="3811"/>
      <c r="H1291" s="3811"/>
      <c r="I1291" s="3811"/>
      <c r="J1291" s="3811"/>
      <c r="K1291" s="3811"/>
      <c r="L1291" s="3811"/>
      <c r="M1291" s="3811"/>
      <c r="N1291" s="3811"/>
      <c r="O1291" s="3811"/>
      <c r="P1291" s="3811"/>
      <c r="Q1291" s="3811"/>
      <c r="R1291" s="3811"/>
      <c r="S1291" s="5120"/>
      <c r="T1291" s="5120"/>
      <c r="U1291" s="5120"/>
      <c r="V1291" s="5120"/>
      <c r="W1291" s="5120"/>
      <c r="X1291" s="5120"/>
      <c r="Y1291" s="5120"/>
      <c r="Z1291" s="5120"/>
      <c r="AA1291" s="5086"/>
      <c r="AB1291" s="5086"/>
      <c r="AC1291" s="5120"/>
      <c r="AD1291" s="3326" t="s">
        <v>2035</v>
      </c>
      <c r="AE1291" s="3093"/>
      <c r="AF1291" s="1295" t="s">
        <v>857</v>
      </c>
      <c r="AG1291" s="1295"/>
      <c r="AH1291" s="3256">
        <v>3983</v>
      </c>
      <c r="AI1291" s="1290" t="s">
        <v>2137</v>
      </c>
      <c r="AJ1291" s="1295" t="s">
        <v>379</v>
      </c>
      <c r="AK1291" s="3256" t="s">
        <v>2142</v>
      </c>
      <c r="AL1291" s="1292" t="s">
        <v>3055</v>
      </c>
      <c r="AM1291" s="1288" t="s">
        <v>3055</v>
      </c>
      <c r="AN1291" s="1290" t="s">
        <v>858</v>
      </c>
      <c r="AO1291" s="1290">
        <v>2</v>
      </c>
      <c r="AP1291" s="1290" t="s">
        <v>859</v>
      </c>
      <c r="AQ1291" s="1290">
        <v>2</v>
      </c>
      <c r="AR1291" s="1290"/>
      <c r="AS1291" s="1290"/>
      <c r="AT1291" s="1290"/>
      <c r="AU1291" s="1290"/>
      <c r="AV1291" s="860"/>
      <c r="AW1291" s="4561"/>
      <c r="AX1291" s="4561"/>
      <c r="AY1291" s="825"/>
      <c r="AZ1291" s="18"/>
      <c r="BA1291" s="18"/>
      <c r="BB1291" s="18"/>
      <c r="BC1291" s="18"/>
      <c r="BD1291" s="18"/>
      <c r="BE1291" s="18"/>
      <c r="BF1291" s="18"/>
      <c r="BG1291" s="18"/>
      <c r="BH1291" s="18"/>
      <c r="BI1291" s="18"/>
      <c r="BJ1291" s="18"/>
      <c r="BK1291" s="18"/>
      <c r="BL1291" s="18"/>
      <c r="BM1291" s="18"/>
      <c r="BN1291" s="18"/>
      <c r="BO1291" s="18"/>
      <c r="BP1291" s="18"/>
      <c r="BQ1291" s="18"/>
      <c r="BR1291" s="18"/>
      <c r="BS1291" s="18"/>
      <c r="BT1291" s="18"/>
      <c r="BU1291" s="18"/>
      <c r="BV1291" s="18"/>
      <c r="BW1291" s="18"/>
      <c r="BX1291" s="18"/>
      <c r="BY1291" s="18"/>
      <c r="BZ1291" s="18"/>
      <c r="CA1291" s="18"/>
      <c r="CB1291" s="18"/>
      <c r="CC1291" s="18"/>
      <c r="CD1291" s="18"/>
      <c r="CE1291" s="18"/>
      <c r="CF1291" s="18"/>
      <c r="CG1291" s="18"/>
      <c r="CH1291" s="18"/>
      <c r="CI1291" s="18"/>
      <c r="CJ1291" s="18"/>
      <c r="CK1291" s="18"/>
      <c r="CL1291" s="18"/>
      <c r="CM1291" s="18"/>
      <c r="CN1291" s="18"/>
    </row>
    <row r="1292" spans="1:93" s="41" customFormat="1">
      <c r="A1292" s="5693" t="s">
        <v>4017</v>
      </c>
      <c r="B1292" s="4559" t="s">
        <v>2463</v>
      </c>
      <c r="C1292" s="5672" t="s">
        <v>3710</v>
      </c>
      <c r="D1292" s="3806" t="s">
        <v>3090</v>
      </c>
      <c r="E1292" s="5123" t="s">
        <v>2165</v>
      </c>
      <c r="F1292" s="5123" t="s">
        <v>3223</v>
      </c>
      <c r="G1292" s="3806" t="s">
        <v>2028</v>
      </c>
      <c r="H1292" s="3806" t="s">
        <v>2028</v>
      </c>
      <c r="I1292" s="3806" t="s">
        <v>2029</v>
      </c>
      <c r="J1292" s="3806" t="s">
        <v>2029</v>
      </c>
      <c r="K1292" s="3806">
        <v>9</v>
      </c>
      <c r="L1292" s="3806">
        <v>0</v>
      </c>
      <c r="M1292" s="3806">
        <v>31</v>
      </c>
      <c r="N1292" s="3806">
        <v>9</v>
      </c>
      <c r="O1292" s="3806">
        <v>0</v>
      </c>
      <c r="P1292" s="3806">
        <v>31</v>
      </c>
      <c r="Q1292" s="3806" t="s">
        <v>2140</v>
      </c>
      <c r="R1292" s="3806" t="s">
        <v>2272</v>
      </c>
      <c r="S1292" s="5123">
        <v>6728</v>
      </c>
      <c r="T1292" s="5123">
        <v>6728</v>
      </c>
      <c r="U1292" s="5123">
        <v>6892</v>
      </c>
      <c r="V1292" s="5123">
        <v>340</v>
      </c>
      <c r="W1292" s="5123">
        <v>340</v>
      </c>
      <c r="X1292" s="5123">
        <v>538</v>
      </c>
      <c r="Y1292" s="5123">
        <v>16</v>
      </c>
      <c r="Z1292" s="5123">
        <v>2</v>
      </c>
      <c r="AA1292" s="5084" t="s">
        <v>2159</v>
      </c>
      <c r="AB1292" s="5084" t="s">
        <v>2033</v>
      </c>
      <c r="AC1292" s="5123" t="s">
        <v>2137</v>
      </c>
      <c r="AD1292" s="3321" t="s">
        <v>2035</v>
      </c>
      <c r="AE1292" s="3090"/>
      <c r="AF1292" s="1294" t="s">
        <v>857</v>
      </c>
      <c r="AG1292" s="1295"/>
      <c r="AH1292" s="3256">
        <v>3986</v>
      </c>
      <c r="AI1292" s="1290" t="s">
        <v>2137</v>
      </c>
      <c r="AJ1292" s="1295" t="s">
        <v>874</v>
      </c>
      <c r="AK1292" s="3256" t="s">
        <v>2142</v>
      </c>
      <c r="AL1292" s="1293" t="s">
        <v>168</v>
      </c>
      <c r="AM1292" s="1302" t="s">
        <v>341</v>
      </c>
      <c r="AN1292" s="1290" t="s">
        <v>858</v>
      </c>
      <c r="AO1292" s="1290">
        <v>2</v>
      </c>
      <c r="AP1292" s="1290" t="s">
        <v>859</v>
      </c>
      <c r="AQ1292" s="1290">
        <v>2</v>
      </c>
      <c r="AR1292" s="1290">
        <v>6</v>
      </c>
      <c r="AS1292" s="1290" t="s">
        <v>875</v>
      </c>
      <c r="AT1292" s="1290" t="s">
        <v>859</v>
      </c>
      <c r="AU1292" s="1290" t="s">
        <v>876</v>
      </c>
      <c r="AV1292" s="860" t="s">
        <v>877</v>
      </c>
      <c r="AW1292" s="4559" t="s">
        <v>2466</v>
      </c>
      <c r="AX1292" s="4559" t="s">
        <v>3030</v>
      </c>
      <c r="AY1292" s="825"/>
      <c r="AZ1292" s="18"/>
      <c r="BA1292" s="18"/>
      <c r="BB1292" s="18"/>
      <c r="BC1292" s="18"/>
      <c r="BD1292" s="18"/>
      <c r="BE1292" s="18"/>
      <c r="BF1292" s="18"/>
      <c r="BG1292" s="18"/>
      <c r="BH1292" s="18"/>
      <c r="BI1292" s="18"/>
      <c r="BJ1292" s="18"/>
      <c r="BK1292" s="18"/>
      <c r="BL1292" s="18"/>
      <c r="BM1292" s="18"/>
      <c r="BN1292" s="18"/>
      <c r="BO1292" s="18"/>
      <c r="BP1292" s="18"/>
      <c r="BQ1292" s="18"/>
      <c r="BR1292" s="18"/>
      <c r="BS1292" s="18"/>
      <c r="BT1292" s="18"/>
      <c r="BU1292" s="18"/>
      <c r="BV1292" s="18"/>
      <c r="BW1292" s="18"/>
      <c r="BX1292" s="18"/>
      <c r="BY1292" s="18"/>
      <c r="BZ1292" s="18"/>
      <c r="CA1292" s="18"/>
      <c r="CB1292" s="18"/>
      <c r="CC1292" s="18"/>
      <c r="CD1292" s="18"/>
      <c r="CE1292" s="18"/>
      <c r="CF1292" s="18"/>
      <c r="CG1292" s="18"/>
      <c r="CH1292" s="18"/>
      <c r="CI1292" s="18"/>
      <c r="CJ1292" s="18"/>
      <c r="CK1292" s="18"/>
      <c r="CL1292" s="18"/>
      <c r="CM1292" s="18"/>
      <c r="CN1292" s="18"/>
    </row>
    <row r="1293" spans="1:93" s="257" customFormat="1">
      <c r="A1293" s="5684"/>
      <c r="B1293" s="4561"/>
      <c r="C1293" s="5674"/>
      <c r="D1293" s="3811"/>
      <c r="E1293" s="5120"/>
      <c r="F1293" s="5120"/>
      <c r="G1293" s="3811"/>
      <c r="H1293" s="3811"/>
      <c r="I1293" s="3811"/>
      <c r="J1293" s="3811"/>
      <c r="K1293" s="3811"/>
      <c r="L1293" s="3811"/>
      <c r="M1293" s="3811"/>
      <c r="N1293" s="3811"/>
      <c r="O1293" s="3811"/>
      <c r="P1293" s="3811"/>
      <c r="Q1293" s="3811"/>
      <c r="R1293" s="3811"/>
      <c r="S1293" s="5120"/>
      <c r="T1293" s="5120"/>
      <c r="U1293" s="5120"/>
      <c r="V1293" s="5120"/>
      <c r="W1293" s="5120"/>
      <c r="X1293" s="5120"/>
      <c r="Y1293" s="5120"/>
      <c r="Z1293" s="5120"/>
      <c r="AA1293" s="5086"/>
      <c r="AB1293" s="5086"/>
      <c r="AC1293" s="5120"/>
      <c r="AD1293" s="3326" t="s">
        <v>2035</v>
      </c>
      <c r="AE1293" s="3093"/>
      <c r="AF1293" s="1295" t="s">
        <v>857</v>
      </c>
      <c r="AG1293" s="1295"/>
      <c r="AH1293" s="3256">
        <v>3983</v>
      </c>
      <c r="AI1293" s="1290" t="s">
        <v>2137</v>
      </c>
      <c r="AJ1293" s="1295" t="s">
        <v>379</v>
      </c>
      <c r="AK1293" s="3256" t="s">
        <v>2142</v>
      </c>
      <c r="AL1293" s="1292" t="s">
        <v>3055</v>
      </c>
      <c r="AM1293" s="1288" t="s">
        <v>3055</v>
      </c>
      <c r="AN1293" s="1290" t="s">
        <v>858</v>
      </c>
      <c r="AO1293" s="1290">
        <v>2</v>
      </c>
      <c r="AP1293" s="1290" t="s">
        <v>859</v>
      </c>
      <c r="AQ1293" s="1290">
        <v>2</v>
      </c>
      <c r="AR1293" s="1290"/>
      <c r="AS1293" s="1290"/>
      <c r="AT1293" s="1290"/>
      <c r="AU1293" s="1290"/>
      <c r="AV1293" s="860"/>
      <c r="AW1293" s="4561"/>
      <c r="AX1293" s="4561"/>
      <c r="AY1293" s="825"/>
      <c r="AZ1293" s="2240"/>
      <c r="BA1293" s="2240"/>
      <c r="BB1293" s="2240"/>
      <c r="BC1293" s="2240"/>
      <c r="BD1293" s="2240"/>
      <c r="BE1293" s="2240"/>
      <c r="BF1293" s="2240"/>
      <c r="BG1293" s="2240"/>
      <c r="BH1293" s="2240"/>
      <c r="BI1293" s="2240"/>
      <c r="BJ1293" s="2240"/>
      <c r="BK1293" s="2240"/>
      <c r="BL1293" s="2240"/>
      <c r="BM1293" s="2240"/>
      <c r="BN1293" s="2240"/>
      <c r="BO1293" s="2240"/>
      <c r="BP1293" s="2240"/>
      <c r="BQ1293" s="2240"/>
      <c r="BR1293" s="2240"/>
      <c r="BS1293" s="2240"/>
      <c r="BT1293" s="2240"/>
      <c r="BU1293" s="2240"/>
      <c r="BV1293" s="2240"/>
      <c r="BW1293" s="2240"/>
      <c r="BX1293" s="2240"/>
      <c r="BY1293" s="2240"/>
      <c r="BZ1293" s="2240"/>
      <c r="CA1293" s="2240"/>
      <c r="CB1293" s="2240"/>
      <c r="CC1293" s="2240"/>
      <c r="CD1293" s="2240"/>
      <c r="CE1293" s="2240"/>
      <c r="CF1293" s="2240"/>
      <c r="CG1293" s="2240"/>
      <c r="CH1293" s="2240"/>
      <c r="CI1293" s="2240"/>
      <c r="CJ1293" s="2240"/>
      <c r="CK1293" s="2240"/>
      <c r="CL1293" s="2240"/>
      <c r="CM1293" s="2240"/>
      <c r="CN1293" s="2240"/>
    </row>
    <row r="1294" spans="1:93" s="41" customFormat="1" ht="25.5" customHeight="1">
      <c r="A1294" s="5693" t="s">
        <v>4111</v>
      </c>
      <c r="B1294" s="4559" t="s">
        <v>2463</v>
      </c>
      <c r="C1294" s="5672" t="s">
        <v>3711</v>
      </c>
      <c r="D1294" s="3806" t="s">
        <v>3091</v>
      </c>
      <c r="E1294" s="5123" t="s">
        <v>2165</v>
      </c>
      <c r="F1294" s="5123" t="s">
        <v>3224</v>
      </c>
      <c r="G1294" s="3806" t="s">
        <v>2028</v>
      </c>
      <c r="H1294" s="3806" t="s">
        <v>2028</v>
      </c>
      <c r="I1294" s="3806" t="s">
        <v>2029</v>
      </c>
      <c r="J1294" s="3806" t="s">
        <v>2029</v>
      </c>
      <c r="K1294" s="3806">
        <v>9</v>
      </c>
      <c r="L1294" s="3806">
        <v>0</v>
      </c>
      <c r="M1294" s="3806">
        <v>31</v>
      </c>
      <c r="N1294" s="3806">
        <v>9</v>
      </c>
      <c r="O1294" s="3806">
        <v>0</v>
      </c>
      <c r="P1294" s="3806">
        <v>31</v>
      </c>
      <c r="Q1294" s="3806" t="s">
        <v>2140</v>
      </c>
      <c r="R1294" s="3806" t="s">
        <v>2272</v>
      </c>
      <c r="S1294" s="5123">
        <v>8928</v>
      </c>
      <c r="T1294" s="5123">
        <v>8928</v>
      </c>
      <c r="U1294" s="5123">
        <v>9092</v>
      </c>
      <c r="V1294" s="5123">
        <v>340</v>
      </c>
      <c r="W1294" s="5123">
        <v>340</v>
      </c>
      <c r="X1294" s="5123">
        <v>538</v>
      </c>
      <c r="Y1294" s="5123">
        <v>16</v>
      </c>
      <c r="Z1294" s="5123">
        <v>2</v>
      </c>
      <c r="AA1294" s="5084" t="s">
        <v>2159</v>
      </c>
      <c r="AB1294" s="5084" t="s">
        <v>2033</v>
      </c>
      <c r="AC1294" s="5123" t="s">
        <v>2137</v>
      </c>
      <c r="AD1294" s="3321" t="s">
        <v>2035</v>
      </c>
      <c r="AE1294" s="3090"/>
      <c r="AF1294" s="1294" t="s">
        <v>857</v>
      </c>
      <c r="AG1294" s="1295"/>
      <c r="AH1294" s="3256">
        <v>3986</v>
      </c>
      <c r="AI1294" s="1290" t="s">
        <v>2137</v>
      </c>
      <c r="AJ1294" s="1295" t="s">
        <v>874</v>
      </c>
      <c r="AK1294" s="3256" t="s">
        <v>2142</v>
      </c>
      <c r="AL1294" s="1291" t="s">
        <v>1158</v>
      </c>
      <c r="AM1294" s="1302" t="s">
        <v>341</v>
      </c>
      <c r="AN1294" s="1290" t="s">
        <v>858</v>
      </c>
      <c r="AO1294" s="1290">
        <v>4</v>
      </c>
      <c r="AP1294" s="1290" t="s">
        <v>859</v>
      </c>
      <c r="AQ1294" s="1290">
        <v>4</v>
      </c>
      <c r="AR1294" s="1290">
        <v>6</v>
      </c>
      <c r="AS1294" s="1290" t="s">
        <v>875</v>
      </c>
      <c r="AT1294" s="1290" t="s">
        <v>859</v>
      </c>
      <c r="AU1294" s="1290" t="s">
        <v>876</v>
      </c>
      <c r="AV1294" s="860" t="s">
        <v>877</v>
      </c>
      <c r="AW1294" s="4559" t="s">
        <v>2466</v>
      </c>
      <c r="AX1294" s="4559" t="s">
        <v>3030</v>
      </c>
      <c r="AY1294" s="825"/>
      <c r="AZ1294" s="18"/>
      <c r="BA1294" s="18"/>
      <c r="BB1294" s="18"/>
      <c r="BC1294" s="18"/>
      <c r="BD1294" s="18"/>
      <c r="BE1294" s="18"/>
      <c r="BF1294" s="18"/>
      <c r="BG1294" s="18"/>
      <c r="BH1294" s="18"/>
      <c r="BI1294" s="18"/>
      <c r="BJ1294" s="18"/>
      <c r="BK1294" s="18"/>
      <c r="BL1294" s="18"/>
      <c r="BM1294" s="18"/>
      <c r="BN1294" s="18"/>
      <c r="BO1294" s="18"/>
      <c r="BP1294" s="18"/>
      <c r="BQ1294" s="18"/>
      <c r="BR1294" s="18"/>
      <c r="BS1294" s="18"/>
      <c r="BT1294" s="18"/>
      <c r="BU1294" s="18"/>
      <c r="BV1294" s="18"/>
      <c r="BW1294" s="18"/>
      <c r="BX1294" s="18"/>
      <c r="BY1294" s="18"/>
      <c r="BZ1294" s="18"/>
      <c r="CA1294" s="18"/>
      <c r="CB1294" s="18"/>
      <c r="CC1294" s="18"/>
      <c r="CD1294" s="18"/>
      <c r="CE1294" s="18"/>
      <c r="CF1294" s="18"/>
      <c r="CG1294" s="18"/>
      <c r="CH1294" s="18"/>
      <c r="CI1294" s="18"/>
      <c r="CJ1294" s="18"/>
      <c r="CK1294" s="18"/>
      <c r="CL1294" s="18"/>
      <c r="CM1294" s="18"/>
      <c r="CN1294" s="18"/>
    </row>
    <row r="1295" spans="1:93" s="41" customFormat="1">
      <c r="A1295" s="5684"/>
      <c r="B1295" s="4561"/>
      <c r="C1295" s="5674"/>
      <c r="D1295" s="3811"/>
      <c r="E1295" s="5120"/>
      <c r="F1295" s="5120"/>
      <c r="G1295" s="3811"/>
      <c r="H1295" s="3811"/>
      <c r="I1295" s="3811"/>
      <c r="J1295" s="3811"/>
      <c r="K1295" s="3811"/>
      <c r="L1295" s="3811"/>
      <c r="M1295" s="3811"/>
      <c r="N1295" s="3811"/>
      <c r="O1295" s="3811"/>
      <c r="P1295" s="3811"/>
      <c r="Q1295" s="3811"/>
      <c r="R1295" s="3811"/>
      <c r="S1295" s="5120"/>
      <c r="T1295" s="5120"/>
      <c r="U1295" s="5120"/>
      <c r="V1295" s="5120"/>
      <c r="W1295" s="5120"/>
      <c r="X1295" s="5120"/>
      <c r="Y1295" s="5120"/>
      <c r="Z1295" s="5120"/>
      <c r="AA1295" s="5086"/>
      <c r="AB1295" s="5086"/>
      <c r="AC1295" s="5120"/>
      <c r="AD1295" s="3326" t="s">
        <v>2035</v>
      </c>
      <c r="AE1295" s="3093"/>
      <c r="AF1295" s="1295" t="s">
        <v>857</v>
      </c>
      <c r="AG1295" s="1295"/>
      <c r="AH1295" s="3256">
        <v>3983</v>
      </c>
      <c r="AI1295" s="1290" t="s">
        <v>2137</v>
      </c>
      <c r="AJ1295" s="1295" t="s">
        <v>379</v>
      </c>
      <c r="AK1295" s="3256" t="s">
        <v>2142</v>
      </c>
      <c r="AL1295" s="1292" t="s">
        <v>3055</v>
      </c>
      <c r="AM1295" s="1288" t="s">
        <v>3055</v>
      </c>
      <c r="AN1295" s="1290" t="s">
        <v>858</v>
      </c>
      <c r="AO1295" s="1290">
        <v>2</v>
      </c>
      <c r="AP1295" s="1290" t="s">
        <v>859</v>
      </c>
      <c r="AQ1295" s="1290">
        <v>2</v>
      </c>
      <c r="AR1295" s="1290"/>
      <c r="AS1295" s="1290"/>
      <c r="AT1295" s="1290"/>
      <c r="AU1295" s="1290"/>
      <c r="AV1295" s="860"/>
      <c r="AW1295" s="4561"/>
      <c r="AX1295" s="4561"/>
      <c r="AY1295" s="825"/>
      <c r="AZ1295" s="18"/>
      <c r="BA1295" s="18"/>
      <c r="BB1295" s="18"/>
      <c r="BC1295" s="18"/>
      <c r="BD1295" s="18"/>
      <c r="BE1295" s="18"/>
      <c r="BF1295" s="18"/>
      <c r="BG1295" s="18"/>
      <c r="BH1295" s="18"/>
      <c r="BI1295" s="18"/>
      <c r="BJ1295" s="18"/>
      <c r="BK1295" s="18"/>
      <c r="BL1295" s="18"/>
      <c r="BM1295" s="18"/>
      <c r="BN1295" s="18"/>
      <c r="BO1295" s="18"/>
      <c r="BP1295" s="18"/>
      <c r="BQ1295" s="18"/>
      <c r="BR1295" s="18"/>
      <c r="BS1295" s="18"/>
      <c r="BT1295" s="18"/>
      <c r="BU1295" s="18"/>
      <c r="BV1295" s="18"/>
      <c r="BW1295" s="18"/>
      <c r="BX1295" s="18"/>
      <c r="BY1295" s="18"/>
      <c r="BZ1295" s="18"/>
      <c r="CA1295" s="18"/>
      <c r="CB1295" s="18"/>
      <c r="CC1295" s="18"/>
      <c r="CD1295" s="18"/>
      <c r="CE1295" s="18"/>
      <c r="CF1295" s="18"/>
      <c r="CG1295" s="18"/>
      <c r="CH1295" s="18"/>
      <c r="CI1295" s="18"/>
      <c r="CJ1295" s="18"/>
      <c r="CK1295" s="18"/>
      <c r="CL1295" s="18"/>
      <c r="CM1295" s="18"/>
      <c r="CN1295" s="18"/>
    </row>
    <row r="1296" spans="1:93" s="257" customFormat="1">
      <c r="A1296" s="5693" t="s">
        <v>4605</v>
      </c>
      <c r="B1296" s="4559" t="s">
        <v>2463</v>
      </c>
      <c r="C1296" s="5672" t="s">
        <v>4588</v>
      </c>
      <c r="D1296" s="4139" t="s">
        <v>4589</v>
      </c>
      <c r="E1296" s="5123" t="s">
        <v>2165</v>
      </c>
      <c r="F1296" s="5123" t="s">
        <v>4604</v>
      </c>
      <c r="G1296" s="3806" t="s">
        <v>2028</v>
      </c>
      <c r="H1296" s="3806" t="s">
        <v>2028</v>
      </c>
      <c r="I1296" s="3806" t="s">
        <v>2029</v>
      </c>
      <c r="J1296" s="3806" t="s">
        <v>2029</v>
      </c>
      <c r="K1296" s="3806">
        <v>9</v>
      </c>
      <c r="L1296" s="3806">
        <v>0</v>
      </c>
      <c r="M1296" s="3806">
        <v>31</v>
      </c>
      <c r="N1296" s="3806">
        <v>9</v>
      </c>
      <c r="O1296" s="3806">
        <v>0</v>
      </c>
      <c r="P1296" s="3806">
        <v>31</v>
      </c>
      <c r="Q1296" s="3806" t="s">
        <v>2140</v>
      </c>
      <c r="R1296" s="3806" t="s">
        <v>2272</v>
      </c>
      <c r="S1296" s="5123">
        <v>11128</v>
      </c>
      <c r="T1296" s="5123">
        <v>11128</v>
      </c>
      <c r="U1296" s="5123">
        <v>11292</v>
      </c>
      <c r="V1296" s="5123">
        <v>340</v>
      </c>
      <c r="W1296" s="5123">
        <v>340</v>
      </c>
      <c r="X1296" s="5123">
        <v>538</v>
      </c>
      <c r="Y1296" s="5123">
        <v>8</v>
      </c>
      <c r="Z1296" s="5123">
        <v>2</v>
      </c>
      <c r="AA1296" s="5084" t="s">
        <v>2032</v>
      </c>
      <c r="AB1296" s="5084" t="s">
        <v>2033</v>
      </c>
      <c r="AC1296" s="5123" t="s">
        <v>2137</v>
      </c>
      <c r="AD1296" s="3321" t="s">
        <v>2035</v>
      </c>
      <c r="AE1296" s="3090"/>
      <c r="AF1296" s="1997" t="s">
        <v>857</v>
      </c>
      <c r="AG1296" s="2006"/>
      <c r="AH1296" s="3256">
        <v>3986</v>
      </c>
      <c r="AI1296" s="1996" t="s">
        <v>2137</v>
      </c>
      <c r="AJ1296" s="2006" t="s">
        <v>874</v>
      </c>
      <c r="AK1296" s="3256" t="s">
        <v>2142</v>
      </c>
      <c r="AL1296" s="2007" t="s">
        <v>4603</v>
      </c>
      <c r="AM1296" s="259" t="s">
        <v>341</v>
      </c>
      <c r="AN1296" s="1996" t="s">
        <v>858</v>
      </c>
      <c r="AO1296" s="1996">
        <v>4</v>
      </c>
      <c r="AP1296" s="1996" t="s">
        <v>859</v>
      </c>
      <c r="AQ1296" s="1996">
        <v>4</v>
      </c>
      <c r="AR1296" s="1996">
        <v>6</v>
      </c>
      <c r="AS1296" s="1996" t="s">
        <v>875</v>
      </c>
      <c r="AT1296" s="1996" t="s">
        <v>859</v>
      </c>
      <c r="AU1296" s="1996" t="s">
        <v>876</v>
      </c>
      <c r="AV1296" s="860" t="s">
        <v>877</v>
      </c>
      <c r="AW1296" s="4559" t="s">
        <v>2466</v>
      </c>
      <c r="AX1296" s="4559" t="s">
        <v>3030</v>
      </c>
      <c r="AY1296" s="825"/>
      <c r="AZ1296" s="2240"/>
      <c r="BA1296" s="2240"/>
      <c r="BB1296" s="2240"/>
      <c r="BC1296" s="2240"/>
      <c r="BD1296" s="2240"/>
      <c r="BE1296" s="2240"/>
      <c r="BF1296" s="2240"/>
      <c r="BG1296" s="2240"/>
      <c r="BH1296" s="2240"/>
      <c r="BI1296" s="2240"/>
      <c r="BJ1296" s="2240"/>
      <c r="BK1296" s="2240"/>
      <c r="BL1296" s="2240"/>
      <c r="BM1296" s="2240"/>
      <c r="BN1296" s="2240"/>
      <c r="BO1296" s="2240"/>
      <c r="BP1296" s="2240"/>
      <c r="BQ1296" s="2240"/>
      <c r="BR1296" s="2240"/>
      <c r="BS1296" s="2240"/>
      <c r="BT1296" s="2240"/>
      <c r="BU1296" s="2240"/>
      <c r="BV1296" s="2240"/>
      <c r="BW1296" s="2240"/>
      <c r="BX1296" s="2240"/>
      <c r="BY1296" s="2240"/>
      <c r="BZ1296" s="2240"/>
      <c r="CA1296" s="2240"/>
      <c r="CB1296" s="2240"/>
      <c r="CC1296" s="2240"/>
      <c r="CD1296" s="2240"/>
      <c r="CE1296" s="2240"/>
      <c r="CF1296" s="2240"/>
      <c r="CG1296" s="2240"/>
      <c r="CH1296" s="2240"/>
      <c r="CI1296" s="2240"/>
      <c r="CJ1296" s="2240"/>
      <c r="CK1296" s="2240"/>
      <c r="CL1296" s="2240"/>
      <c r="CM1296" s="2240"/>
      <c r="CN1296" s="2240"/>
    </row>
    <row r="1297" spans="1:93" s="41" customFormat="1" ht="25.5" customHeight="1">
      <c r="A1297" s="5684"/>
      <c r="B1297" s="4561"/>
      <c r="C1297" s="5674"/>
      <c r="D1297" s="4079"/>
      <c r="E1297" s="5120"/>
      <c r="F1297" s="5120"/>
      <c r="G1297" s="3811"/>
      <c r="H1297" s="3811"/>
      <c r="I1297" s="3811"/>
      <c r="J1297" s="3811"/>
      <c r="K1297" s="3811"/>
      <c r="L1297" s="3811"/>
      <c r="M1297" s="3811"/>
      <c r="N1297" s="3811"/>
      <c r="O1297" s="3811"/>
      <c r="P1297" s="3811"/>
      <c r="Q1297" s="3811"/>
      <c r="R1297" s="3811"/>
      <c r="S1297" s="5120"/>
      <c r="T1297" s="5120"/>
      <c r="U1297" s="5120"/>
      <c r="V1297" s="5120"/>
      <c r="W1297" s="5120"/>
      <c r="X1297" s="5120"/>
      <c r="Y1297" s="5120"/>
      <c r="Z1297" s="5120"/>
      <c r="AA1297" s="5086"/>
      <c r="AB1297" s="5086"/>
      <c r="AC1297" s="5120"/>
      <c r="AD1297" s="3326" t="s">
        <v>2035</v>
      </c>
      <c r="AE1297" s="3093"/>
      <c r="AF1297" s="2006" t="s">
        <v>857</v>
      </c>
      <c r="AG1297" s="2006"/>
      <c r="AH1297" s="3256">
        <v>3983</v>
      </c>
      <c r="AI1297" s="1996" t="s">
        <v>2137</v>
      </c>
      <c r="AJ1297" s="2006" t="s">
        <v>379</v>
      </c>
      <c r="AK1297" s="3256" t="s">
        <v>2142</v>
      </c>
      <c r="AL1297" s="1987" t="s">
        <v>3055</v>
      </c>
      <c r="AM1297" s="1980" t="s">
        <v>3055</v>
      </c>
      <c r="AN1297" s="1996" t="s">
        <v>858</v>
      </c>
      <c r="AO1297" s="1996">
        <v>2</v>
      </c>
      <c r="AP1297" s="1996" t="s">
        <v>859</v>
      </c>
      <c r="AQ1297" s="1996">
        <v>2</v>
      </c>
      <c r="AR1297" s="1996"/>
      <c r="AS1297" s="1996"/>
      <c r="AT1297" s="1996"/>
      <c r="AU1297" s="1996"/>
      <c r="AV1297" s="860"/>
      <c r="AW1297" s="4561"/>
      <c r="AX1297" s="4561"/>
      <c r="AY1297" s="825"/>
      <c r="AZ1297" s="18"/>
      <c r="BA1297" s="18"/>
      <c r="BB1297" s="18"/>
      <c r="BC1297" s="18"/>
      <c r="BD1297" s="18"/>
      <c r="BE1297" s="18"/>
      <c r="BF1297" s="18"/>
      <c r="BG1297" s="18"/>
      <c r="BH1297" s="18"/>
      <c r="BI1297" s="18"/>
      <c r="BJ1297" s="18"/>
      <c r="BK1297" s="18"/>
      <c r="BL1297" s="18"/>
      <c r="BM1297" s="18"/>
      <c r="BN1297" s="18"/>
      <c r="BO1297" s="18"/>
      <c r="BP1297" s="18"/>
      <c r="BQ1297" s="18"/>
      <c r="BR1297" s="18"/>
      <c r="BS1297" s="18"/>
      <c r="BT1297" s="18"/>
      <c r="BU1297" s="18"/>
      <c r="BV1297" s="18"/>
      <c r="BW1297" s="18"/>
      <c r="BX1297" s="18"/>
      <c r="BY1297" s="18"/>
      <c r="BZ1297" s="18"/>
      <c r="CA1297" s="18"/>
      <c r="CB1297" s="18"/>
      <c r="CC1297" s="18"/>
      <c r="CD1297" s="18"/>
      <c r="CE1297" s="18"/>
      <c r="CF1297" s="18"/>
      <c r="CG1297" s="18"/>
      <c r="CH1297" s="18"/>
      <c r="CI1297" s="18"/>
      <c r="CJ1297" s="18"/>
      <c r="CK1297" s="18"/>
      <c r="CL1297" s="18"/>
      <c r="CM1297" s="18"/>
      <c r="CN1297" s="18"/>
    </row>
    <row r="1298" spans="1:93" s="41" customFormat="1">
      <c r="A1298" s="5693" t="s">
        <v>4301</v>
      </c>
      <c r="B1298" s="4559" t="s">
        <v>2463</v>
      </c>
      <c r="C1298" s="5672" t="s">
        <v>4266</v>
      </c>
      <c r="D1298" s="3806" t="s">
        <v>4267</v>
      </c>
      <c r="E1298" s="5123" t="s">
        <v>2165</v>
      </c>
      <c r="F1298" s="5123" t="s">
        <v>4302</v>
      </c>
      <c r="G1298" s="3806" t="s">
        <v>2028</v>
      </c>
      <c r="H1298" s="3806" t="s">
        <v>2028</v>
      </c>
      <c r="I1298" s="3806" t="s">
        <v>2029</v>
      </c>
      <c r="J1298" s="3806" t="s">
        <v>2029</v>
      </c>
      <c r="K1298" s="3806">
        <v>9</v>
      </c>
      <c r="L1298" s="3806">
        <v>0</v>
      </c>
      <c r="M1298" s="3806">
        <v>31</v>
      </c>
      <c r="N1298" s="3806">
        <v>9</v>
      </c>
      <c r="O1298" s="3806">
        <v>0</v>
      </c>
      <c r="P1298" s="3806">
        <v>31</v>
      </c>
      <c r="Q1298" s="3806" t="s">
        <v>2140</v>
      </c>
      <c r="R1298" s="3806" t="s">
        <v>2272</v>
      </c>
      <c r="S1298" s="5123">
        <v>13328</v>
      </c>
      <c r="T1298" s="5123">
        <v>13328</v>
      </c>
      <c r="U1298" s="5123">
        <v>13492</v>
      </c>
      <c r="V1298" s="5123">
        <v>340</v>
      </c>
      <c r="W1298" s="5123">
        <v>340</v>
      </c>
      <c r="X1298" s="5123">
        <v>538</v>
      </c>
      <c r="Y1298" s="5123">
        <v>8</v>
      </c>
      <c r="Z1298" s="5123">
        <v>2</v>
      </c>
      <c r="AA1298" s="5084" t="s">
        <v>2032</v>
      </c>
      <c r="AB1298" s="5084" t="s">
        <v>2033</v>
      </c>
      <c r="AC1298" s="5123" t="s">
        <v>2137</v>
      </c>
      <c r="AD1298" s="3321" t="s">
        <v>2035</v>
      </c>
      <c r="AE1298" s="3090"/>
      <c r="AF1298" s="1622" t="s">
        <v>857</v>
      </c>
      <c r="AG1298" s="1632"/>
      <c r="AH1298" s="3256">
        <v>3986</v>
      </c>
      <c r="AI1298" s="1618" t="s">
        <v>2137</v>
      </c>
      <c r="AJ1298" s="1632" t="s">
        <v>874</v>
      </c>
      <c r="AK1298" s="3256" t="s">
        <v>2142</v>
      </c>
      <c r="AL1298" s="2006" t="s">
        <v>4292</v>
      </c>
      <c r="AM1298" s="259" t="s">
        <v>341</v>
      </c>
      <c r="AN1298" s="1618" t="s">
        <v>858</v>
      </c>
      <c r="AO1298" s="1618">
        <v>4</v>
      </c>
      <c r="AP1298" s="1618" t="s">
        <v>859</v>
      </c>
      <c r="AQ1298" s="1618">
        <v>4</v>
      </c>
      <c r="AR1298" s="1618">
        <v>6</v>
      </c>
      <c r="AS1298" s="1618" t="s">
        <v>875</v>
      </c>
      <c r="AT1298" s="1618" t="s">
        <v>859</v>
      </c>
      <c r="AU1298" s="1618" t="s">
        <v>876</v>
      </c>
      <c r="AV1298" s="860" t="s">
        <v>877</v>
      </c>
      <c r="AW1298" s="4559" t="s">
        <v>2466</v>
      </c>
      <c r="AX1298" s="4559" t="s">
        <v>3030</v>
      </c>
      <c r="AY1298" s="825"/>
      <c r="AZ1298" s="18"/>
      <c r="BA1298" s="18"/>
      <c r="BB1298" s="18"/>
      <c r="BC1298" s="18"/>
      <c r="BD1298" s="18"/>
      <c r="BE1298" s="18"/>
      <c r="BF1298" s="18"/>
      <c r="BG1298" s="18"/>
      <c r="BH1298" s="18"/>
      <c r="BI1298" s="18"/>
      <c r="BJ1298" s="18"/>
      <c r="BK1298" s="18"/>
      <c r="BL1298" s="18"/>
      <c r="BM1298" s="18"/>
      <c r="BN1298" s="18"/>
      <c r="BO1298" s="18"/>
      <c r="BP1298" s="18"/>
      <c r="BQ1298" s="18"/>
      <c r="BR1298" s="18"/>
      <c r="BS1298" s="18"/>
      <c r="BT1298" s="18"/>
      <c r="BU1298" s="18"/>
      <c r="BV1298" s="18"/>
      <c r="BW1298" s="18"/>
      <c r="BX1298" s="18"/>
      <c r="BY1298" s="18"/>
      <c r="BZ1298" s="18"/>
      <c r="CA1298" s="18"/>
      <c r="CB1298" s="18"/>
      <c r="CC1298" s="18"/>
      <c r="CD1298" s="18"/>
      <c r="CE1298" s="18"/>
      <c r="CF1298" s="18"/>
      <c r="CG1298" s="18"/>
      <c r="CH1298" s="18"/>
      <c r="CI1298" s="18"/>
      <c r="CJ1298" s="18"/>
      <c r="CK1298" s="18"/>
      <c r="CL1298" s="18"/>
      <c r="CM1298" s="18"/>
      <c r="CN1298" s="18"/>
    </row>
    <row r="1299" spans="1:93" s="257" customFormat="1">
      <c r="A1299" s="5684"/>
      <c r="B1299" s="4561"/>
      <c r="C1299" s="5674"/>
      <c r="D1299" s="3811"/>
      <c r="E1299" s="5120"/>
      <c r="F1299" s="5120"/>
      <c r="G1299" s="3811"/>
      <c r="H1299" s="3811"/>
      <c r="I1299" s="3811"/>
      <c r="J1299" s="3811"/>
      <c r="K1299" s="3811"/>
      <c r="L1299" s="3811"/>
      <c r="M1299" s="3811"/>
      <c r="N1299" s="3811"/>
      <c r="O1299" s="3811"/>
      <c r="P1299" s="3811"/>
      <c r="Q1299" s="3811"/>
      <c r="R1299" s="3811"/>
      <c r="S1299" s="5120"/>
      <c r="T1299" s="5120"/>
      <c r="U1299" s="5120"/>
      <c r="V1299" s="5120"/>
      <c r="W1299" s="5120"/>
      <c r="X1299" s="5120"/>
      <c r="Y1299" s="5120"/>
      <c r="Z1299" s="5120"/>
      <c r="AA1299" s="5086"/>
      <c r="AB1299" s="5086"/>
      <c r="AC1299" s="5120"/>
      <c r="AD1299" s="3326" t="s">
        <v>2035</v>
      </c>
      <c r="AE1299" s="3093"/>
      <c r="AF1299" s="1632" t="s">
        <v>857</v>
      </c>
      <c r="AG1299" s="1632"/>
      <c r="AH1299" s="3256">
        <v>3983</v>
      </c>
      <c r="AI1299" s="1618" t="s">
        <v>2137</v>
      </c>
      <c r="AJ1299" s="1632" t="s">
        <v>379</v>
      </c>
      <c r="AK1299" s="3256" t="s">
        <v>2142</v>
      </c>
      <c r="AL1299" s="1630" t="s">
        <v>3055</v>
      </c>
      <c r="AM1299" s="1605" t="s">
        <v>3055</v>
      </c>
      <c r="AN1299" s="1618" t="s">
        <v>858</v>
      </c>
      <c r="AO1299" s="1618">
        <v>2</v>
      </c>
      <c r="AP1299" s="1618" t="s">
        <v>859</v>
      </c>
      <c r="AQ1299" s="1618">
        <v>2</v>
      </c>
      <c r="AR1299" s="1618"/>
      <c r="AS1299" s="1618"/>
      <c r="AT1299" s="1618"/>
      <c r="AU1299" s="1618"/>
      <c r="AV1299" s="860"/>
      <c r="AW1299" s="4561"/>
      <c r="AX1299" s="4561"/>
      <c r="AY1299" s="825"/>
      <c r="AZ1299" s="2240"/>
      <c r="BA1299" s="2240"/>
      <c r="BB1299" s="2240"/>
      <c r="BC1299" s="2240"/>
      <c r="BD1299" s="2240"/>
      <c r="BE1299" s="2240"/>
      <c r="BF1299" s="2240"/>
      <c r="BG1299" s="2240"/>
      <c r="BH1299" s="2240"/>
      <c r="BI1299" s="2240"/>
      <c r="BJ1299" s="2240"/>
      <c r="BK1299" s="2240"/>
      <c r="BL1299" s="2240"/>
      <c r="BM1299" s="2240"/>
      <c r="BN1299" s="2240"/>
      <c r="BO1299" s="2240"/>
      <c r="BP1299" s="2240"/>
      <c r="BQ1299" s="2240"/>
      <c r="BR1299" s="2240"/>
      <c r="BS1299" s="2240"/>
      <c r="BT1299" s="2240"/>
      <c r="BU1299" s="2240"/>
      <c r="BV1299" s="2240"/>
      <c r="BW1299" s="2240"/>
      <c r="BX1299" s="2240"/>
      <c r="BY1299" s="2240"/>
      <c r="BZ1299" s="2240"/>
      <c r="CA1299" s="2240"/>
      <c r="CB1299" s="2240"/>
      <c r="CC1299" s="2240"/>
      <c r="CD1299" s="2240"/>
      <c r="CE1299" s="2240"/>
      <c r="CF1299" s="2240"/>
      <c r="CG1299" s="2240"/>
      <c r="CH1299" s="2240"/>
      <c r="CI1299" s="2240"/>
      <c r="CJ1299" s="2240"/>
      <c r="CK1299" s="2240"/>
      <c r="CL1299" s="2240"/>
      <c r="CM1299" s="2240"/>
      <c r="CN1299" s="2240"/>
    </row>
    <row r="1300" spans="1:93" ht="25.5" customHeight="1">
      <c r="A1300" s="5693" t="s">
        <v>4800</v>
      </c>
      <c r="B1300" s="4559" t="s">
        <v>2463</v>
      </c>
      <c r="C1300" s="5672" t="s">
        <v>4799</v>
      </c>
      <c r="D1300" s="3806" t="s">
        <v>4798</v>
      </c>
      <c r="E1300" s="5123" t="s">
        <v>2157</v>
      </c>
      <c r="F1300" s="5123" t="s">
        <v>4998</v>
      </c>
      <c r="G1300" s="3806" t="s">
        <v>2028</v>
      </c>
      <c r="H1300" s="3806" t="s">
        <v>2028</v>
      </c>
      <c r="I1300" s="3806" t="s">
        <v>2029</v>
      </c>
      <c r="J1300" s="3806" t="s">
        <v>2029</v>
      </c>
      <c r="K1300" s="3806">
        <v>8</v>
      </c>
      <c r="L1300" s="3806">
        <v>0</v>
      </c>
      <c r="M1300" s="3806">
        <v>31</v>
      </c>
      <c r="N1300" s="3806">
        <v>8</v>
      </c>
      <c r="O1300" s="3806">
        <v>0</v>
      </c>
      <c r="P1300" s="3806">
        <v>31</v>
      </c>
      <c r="Q1300" s="3806" t="s">
        <v>2140</v>
      </c>
      <c r="R1300" s="3806" t="s">
        <v>2272</v>
      </c>
      <c r="S1300" s="5123">
        <v>4384</v>
      </c>
      <c r="T1300" s="5123">
        <v>4384</v>
      </c>
      <c r="U1300" s="5123">
        <v>5024</v>
      </c>
      <c r="V1300" s="5123">
        <v>512</v>
      </c>
      <c r="W1300" s="5123">
        <v>512</v>
      </c>
      <c r="X1300" s="5123">
        <v>768</v>
      </c>
      <c r="Y1300" s="5123">
        <v>16</v>
      </c>
      <c r="Z1300" s="5123">
        <v>2</v>
      </c>
      <c r="AA1300" s="5084" t="s">
        <v>4999</v>
      </c>
      <c r="AB1300" s="5084" t="s">
        <v>2033</v>
      </c>
      <c r="AC1300" s="5123" t="s">
        <v>2137</v>
      </c>
      <c r="AD1300" s="3326" t="s">
        <v>2035</v>
      </c>
      <c r="AE1300" s="3093"/>
      <c r="AF1300" s="2239" t="s">
        <v>857</v>
      </c>
      <c r="AG1300" s="2239"/>
      <c r="AH1300" s="3256">
        <v>3986</v>
      </c>
      <c r="AI1300" s="2235" t="s">
        <v>2137</v>
      </c>
      <c r="AJ1300" s="2239" t="s">
        <v>874</v>
      </c>
      <c r="AK1300" s="3256" t="s">
        <v>2142</v>
      </c>
      <c r="AL1300" s="2233" t="s">
        <v>3491</v>
      </c>
      <c r="AM1300" s="259" t="s">
        <v>341</v>
      </c>
      <c r="AN1300" s="2235" t="s">
        <v>858</v>
      </c>
      <c r="AO1300" s="2235">
        <v>2</v>
      </c>
      <c r="AP1300" s="2235" t="s">
        <v>859</v>
      </c>
      <c r="AQ1300" s="2235">
        <v>2</v>
      </c>
      <c r="AR1300" s="2235">
        <v>3</v>
      </c>
      <c r="AS1300" s="2235" t="s">
        <v>875</v>
      </c>
      <c r="AT1300" s="2235" t="s">
        <v>859</v>
      </c>
      <c r="AU1300" s="2235" t="s">
        <v>876</v>
      </c>
      <c r="AV1300" s="860" t="s">
        <v>877</v>
      </c>
      <c r="AW1300" s="4559" t="s">
        <v>2466</v>
      </c>
      <c r="AX1300" s="4559" t="s">
        <v>3030</v>
      </c>
      <c r="AY1300" s="4559"/>
      <c r="CO1300" s="237"/>
    </row>
    <row r="1301" spans="1:93">
      <c r="A1301" s="5683"/>
      <c r="B1301" s="4560"/>
      <c r="C1301" s="5673"/>
      <c r="D1301" s="3807"/>
      <c r="E1301" s="5119"/>
      <c r="F1301" s="5119"/>
      <c r="G1301" s="3807"/>
      <c r="H1301" s="3807"/>
      <c r="I1301" s="3807"/>
      <c r="J1301" s="3807"/>
      <c r="K1301" s="3807"/>
      <c r="L1301" s="3807"/>
      <c r="M1301" s="3807"/>
      <c r="N1301" s="3807"/>
      <c r="O1301" s="3807"/>
      <c r="P1301" s="3807"/>
      <c r="Q1301" s="3807"/>
      <c r="R1301" s="3807"/>
      <c r="S1301" s="5119"/>
      <c r="T1301" s="5119"/>
      <c r="U1301" s="5119"/>
      <c r="V1301" s="5119"/>
      <c r="W1301" s="5119"/>
      <c r="X1301" s="5119"/>
      <c r="Y1301" s="5119"/>
      <c r="Z1301" s="5119"/>
      <c r="AA1301" s="5085"/>
      <c r="AB1301" s="5085"/>
      <c r="AC1301" s="5119"/>
      <c r="AD1301" s="3326" t="s">
        <v>2035</v>
      </c>
      <c r="AE1301" s="3093"/>
      <c r="AF1301" s="2239" t="s">
        <v>857</v>
      </c>
      <c r="AG1301" s="2239"/>
      <c r="AH1301" s="3256">
        <v>4000</v>
      </c>
      <c r="AI1301" s="2235" t="s">
        <v>2137</v>
      </c>
      <c r="AJ1301" s="2239" t="s">
        <v>868</v>
      </c>
      <c r="AK1301" s="3256" t="s">
        <v>2142</v>
      </c>
      <c r="AL1301" s="2239" t="s">
        <v>869</v>
      </c>
      <c r="AM1301" s="2239" t="s">
        <v>869</v>
      </c>
      <c r="AN1301" s="2235" t="s">
        <v>858</v>
      </c>
      <c r="AO1301" s="2235">
        <v>2</v>
      </c>
      <c r="AP1301" s="2235" t="s">
        <v>859</v>
      </c>
      <c r="AQ1301" s="2235">
        <v>2</v>
      </c>
      <c r="AR1301" s="2235"/>
      <c r="AS1301" s="2235"/>
      <c r="AT1301" s="2235"/>
      <c r="AU1301" s="2235"/>
      <c r="AV1301" s="860"/>
      <c r="AW1301" s="4560"/>
      <c r="AX1301" s="4560"/>
      <c r="AY1301" s="4561"/>
      <c r="CO1301" s="237"/>
    </row>
    <row r="1302" spans="1:93">
      <c r="A1302" s="5683"/>
      <c r="B1302" s="4561"/>
      <c r="C1302" s="5674"/>
      <c r="D1302" s="3811"/>
      <c r="E1302" s="5120"/>
      <c r="F1302" s="5120"/>
      <c r="G1302" s="3811"/>
      <c r="H1302" s="3811"/>
      <c r="I1302" s="3811"/>
      <c r="J1302" s="3811"/>
      <c r="K1302" s="3811"/>
      <c r="L1302" s="3811"/>
      <c r="M1302" s="3811"/>
      <c r="N1302" s="3811"/>
      <c r="O1302" s="3811"/>
      <c r="P1302" s="3811"/>
      <c r="Q1302" s="3811"/>
      <c r="R1302" s="3811"/>
      <c r="S1302" s="5120"/>
      <c r="T1302" s="5120"/>
      <c r="U1302" s="5120"/>
      <c r="V1302" s="5120"/>
      <c r="W1302" s="5120"/>
      <c r="X1302" s="5120"/>
      <c r="Y1302" s="5120"/>
      <c r="Z1302" s="5120"/>
      <c r="AA1302" s="5086"/>
      <c r="AB1302" s="5086"/>
      <c r="AC1302" s="5120"/>
      <c r="AD1302" s="3326" t="s">
        <v>2035</v>
      </c>
      <c r="AE1302" s="3093"/>
      <c r="AF1302" s="2239" t="s">
        <v>857</v>
      </c>
      <c r="AG1302" s="2239"/>
      <c r="AH1302" s="3256">
        <v>3983</v>
      </c>
      <c r="AI1302" s="2235" t="s">
        <v>2137</v>
      </c>
      <c r="AJ1302" s="2239" t="s">
        <v>379</v>
      </c>
      <c r="AK1302" s="3256" t="s">
        <v>2142</v>
      </c>
      <c r="AL1302" s="2238" t="s">
        <v>3055</v>
      </c>
      <c r="AM1302" s="2227" t="s">
        <v>3055</v>
      </c>
      <c r="AN1302" s="2235" t="s">
        <v>858</v>
      </c>
      <c r="AO1302" s="2235">
        <v>2</v>
      </c>
      <c r="AP1302" s="2235" t="s">
        <v>859</v>
      </c>
      <c r="AQ1302" s="2235">
        <v>2</v>
      </c>
      <c r="AR1302" s="2235"/>
      <c r="AS1302" s="2235"/>
      <c r="AT1302" s="2235"/>
      <c r="AU1302" s="2235"/>
      <c r="AV1302" s="860"/>
      <c r="AW1302" s="4561"/>
      <c r="AX1302" s="4561"/>
      <c r="AY1302" s="2229"/>
      <c r="CO1302" s="237"/>
    </row>
    <row r="1303" spans="1:93" s="41" customFormat="1" ht="25.5" customHeight="1">
      <c r="A1303" s="5683"/>
      <c r="B1303" s="4559" t="s">
        <v>2463</v>
      </c>
      <c r="C1303" s="5672" t="s">
        <v>4802</v>
      </c>
      <c r="D1303" s="3806" t="s">
        <v>4801</v>
      </c>
      <c r="E1303" s="5123" t="s">
        <v>2165</v>
      </c>
      <c r="F1303" s="5123" t="s">
        <v>5000</v>
      </c>
      <c r="G1303" s="3806" t="s">
        <v>2028</v>
      </c>
      <c r="H1303" s="3806" t="s">
        <v>2028</v>
      </c>
      <c r="I1303" s="3806" t="s">
        <v>2029</v>
      </c>
      <c r="J1303" s="3806" t="s">
        <v>2029</v>
      </c>
      <c r="K1303" s="3806">
        <v>9</v>
      </c>
      <c r="L1303" s="3806">
        <v>0</v>
      </c>
      <c r="M1303" s="3806">
        <v>31</v>
      </c>
      <c r="N1303" s="3806">
        <v>9</v>
      </c>
      <c r="O1303" s="3806">
        <v>0</v>
      </c>
      <c r="P1303" s="3806">
        <v>31</v>
      </c>
      <c r="Q1303" s="3806" t="s">
        <v>2140</v>
      </c>
      <c r="R1303" s="3806" t="s">
        <v>2272</v>
      </c>
      <c r="S1303" s="5123">
        <v>6384</v>
      </c>
      <c r="T1303" s="5123">
        <v>6384</v>
      </c>
      <c r="U1303" s="5123">
        <v>7198</v>
      </c>
      <c r="V1303" s="5123">
        <v>512</v>
      </c>
      <c r="W1303" s="5123">
        <v>512</v>
      </c>
      <c r="X1303" s="5123">
        <v>768</v>
      </c>
      <c r="Y1303" s="5123">
        <v>16</v>
      </c>
      <c r="Z1303" s="5123">
        <v>2</v>
      </c>
      <c r="AA1303" s="5084" t="s">
        <v>4999</v>
      </c>
      <c r="AB1303" s="5084" t="s">
        <v>2033</v>
      </c>
      <c r="AC1303" s="5123" t="s">
        <v>2137</v>
      </c>
      <c r="AD1303" s="3326" t="s">
        <v>2035</v>
      </c>
      <c r="AE1303" s="3093"/>
      <c r="AF1303" s="2239" t="s">
        <v>857</v>
      </c>
      <c r="AG1303" s="2239"/>
      <c r="AH1303" s="3256">
        <v>3986</v>
      </c>
      <c r="AI1303" s="2235" t="s">
        <v>2137</v>
      </c>
      <c r="AJ1303" s="2239" t="s">
        <v>874</v>
      </c>
      <c r="AK1303" s="3256" t="s">
        <v>2142</v>
      </c>
      <c r="AL1303" s="2233" t="s">
        <v>3504</v>
      </c>
      <c r="AM1303" s="259" t="s">
        <v>341</v>
      </c>
      <c r="AN1303" s="2235" t="s">
        <v>858</v>
      </c>
      <c r="AO1303" s="2235">
        <v>2</v>
      </c>
      <c r="AP1303" s="2235" t="s">
        <v>859</v>
      </c>
      <c r="AQ1303" s="2235">
        <v>2</v>
      </c>
      <c r="AR1303" s="2235">
        <v>6</v>
      </c>
      <c r="AS1303" s="2235" t="s">
        <v>875</v>
      </c>
      <c r="AT1303" s="2235" t="s">
        <v>859</v>
      </c>
      <c r="AU1303" s="2235" t="s">
        <v>876</v>
      </c>
      <c r="AV1303" s="860" t="s">
        <v>877</v>
      </c>
      <c r="AW1303" s="4559" t="s">
        <v>2466</v>
      </c>
      <c r="AX1303" s="4559" t="s">
        <v>3030</v>
      </c>
      <c r="AY1303" s="4559"/>
      <c r="AZ1303" s="18"/>
      <c r="BA1303" s="18"/>
      <c r="BB1303" s="18"/>
      <c r="BC1303" s="18"/>
      <c r="BD1303" s="18"/>
      <c r="BE1303" s="18"/>
      <c r="BF1303" s="18"/>
      <c r="BG1303" s="18"/>
      <c r="BH1303" s="18"/>
      <c r="BI1303" s="18"/>
      <c r="BJ1303" s="18"/>
      <c r="BK1303" s="18"/>
      <c r="BL1303" s="18"/>
      <c r="BM1303" s="18"/>
      <c r="BN1303" s="18"/>
      <c r="BO1303" s="18"/>
      <c r="BP1303" s="18"/>
      <c r="BQ1303" s="18"/>
      <c r="BR1303" s="18"/>
      <c r="BS1303" s="18"/>
      <c r="BT1303" s="18"/>
      <c r="BU1303" s="18"/>
      <c r="BV1303" s="18"/>
      <c r="BW1303" s="18"/>
      <c r="BX1303" s="18"/>
      <c r="BY1303" s="18"/>
      <c r="BZ1303" s="18"/>
      <c r="CA1303" s="18"/>
      <c r="CB1303" s="18"/>
      <c r="CC1303" s="18"/>
      <c r="CD1303" s="18"/>
      <c r="CE1303" s="18"/>
      <c r="CF1303" s="18"/>
      <c r="CG1303" s="18"/>
      <c r="CH1303" s="18"/>
      <c r="CI1303" s="18"/>
      <c r="CJ1303" s="18"/>
      <c r="CK1303" s="18"/>
      <c r="CL1303" s="18"/>
      <c r="CM1303" s="18"/>
      <c r="CN1303" s="18"/>
    </row>
    <row r="1304" spans="1:93" s="41" customFormat="1">
      <c r="A1304" s="5683"/>
      <c r="B1304" s="4560"/>
      <c r="C1304" s="5673"/>
      <c r="D1304" s="3807"/>
      <c r="E1304" s="5119"/>
      <c r="F1304" s="5119"/>
      <c r="G1304" s="3807"/>
      <c r="H1304" s="3807"/>
      <c r="I1304" s="3807"/>
      <c r="J1304" s="3807"/>
      <c r="K1304" s="3807"/>
      <c r="L1304" s="3807"/>
      <c r="M1304" s="3807"/>
      <c r="N1304" s="3807"/>
      <c r="O1304" s="3807"/>
      <c r="P1304" s="3807"/>
      <c r="Q1304" s="3807"/>
      <c r="R1304" s="3807"/>
      <c r="S1304" s="5119"/>
      <c r="T1304" s="5119"/>
      <c r="U1304" s="5119"/>
      <c r="V1304" s="5119"/>
      <c r="W1304" s="5119"/>
      <c r="X1304" s="5119"/>
      <c r="Y1304" s="5119"/>
      <c r="Z1304" s="5119"/>
      <c r="AA1304" s="5085"/>
      <c r="AB1304" s="5085"/>
      <c r="AC1304" s="5119"/>
      <c r="AD1304" s="3326" t="s">
        <v>2035</v>
      </c>
      <c r="AE1304" s="3093"/>
      <c r="AF1304" s="2239" t="s">
        <v>857</v>
      </c>
      <c r="AG1304" s="2239"/>
      <c r="AH1304" s="3256">
        <v>4000</v>
      </c>
      <c r="AI1304" s="2235" t="s">
        <v>2137</v>
      </c>
      <c r="AJ1304" s="2239" t="s">
        <v>868</v>
      </c>
      <c r="AK1304" s="3256" t="s">
        <v>2142</v>
      </c>
      <c r="AL1304" s="2239" t="s">
        <v>869</v>
      </c>
      <c r="AM1304" s="2239" t="s">
        <v>869</v>
      </c>
      <c r="AN1304" s="2235" t="s">
        <v>858</v>
      </c>
      <c r="AO1304" s="2235">
        <v>2</v>
      </c>
      <c r="AP1304" s="2235" t="s">
        <v>859</v>
      </c>
      <c r="AQ1304" s="2235">
        <v>2</v>
      </c>
      <c r="AR1304" s="2235"/>
      <c r="AS1304" s="2235"/>
      <c r="AT1304" s="2235"/>
      <c r="AU1304" s="2235"/>
      <c r="AV1304" s="860"/>
      <c r="AW1304" s="4560"/>
      <c r="AX1304" s="4560"/>
      <c r="AY1304" s="4561"/>
      <c r="AZ1304" s="18"/>
      <c r="BA1304" s="18"/>
      <c r="BB1304" s="18"/>
      <c r="BC1304" s="18"/>
      <c r="BD1304" s="18"/>
      <c r="BE1304" s="18"/>
      <c r="BF1304" s="18"/>
      <c r="BG1304" s="18"/>
      <c r="BH1304" s="18"/>
      <c r="BI1304" s="18"/>
      <c r="BJ1304" s="18"/>
      <c r="BK1304" s="18"/>
      <c r="BL1304" s="18"/>
      <c r="BM1304" s="18"/>
      <c r="BN1304" s="18"/>
      <c r="BO1304" s="18"/>
      <c r="BP1304" s="18"/>
      <c r="BQ1304" s="18"/>
      <c r="BR1304" s="18"/>
      <c r="BS1304" s="18"/>
      <c r="BT1304" s="18"/>
      <c r="BU1304" s="18"/>
      <c r="BV1304" s="18"/>
      <c r="BW1304" s="18"/>
      <c r="BX1304" s="18"/>
      <c r="BY1304" s="18"/>
      <c r="BZ1304" s="18"/>
      <c r="CA1304" s="18"/>
      <c r="CB1304" s="18"/>
      <c r="CC1304" s="18"/>
      <c r="CD1304" s="18"/>
      <c r="CE1304" s="18"/>
      <c r="CF1304" s="18"/>
      <c r="CG1304" s="18"/>
      <c r="CH1304" s="18"/>
      <c r="CI1304" s="18"/>
      <c r="CJ1304" s="18"/>
      <c r="CK1304" s="18"/>
      <c r="CL1304" s="18"/>
      <c r="CM1304" s="18"/>
      <c r="CN1304" s="18"/>
    </row>
    <row r="1305" spans="1:93" s="257" customFormat="1">
      <c r="A1305" s="5683"/>
      <c r="B1305" s="4561"/>
      <c r="C1305" s="5674"/>
      <c r="D1305" s="3811"/>
      <c r="E1305" s="5120"/>
      <c r="F1305" s="5120"/>
      <c r="G1305" s="3811"/>
      <c r="H1305" s="3811"/>
      <c r="I1305" s="3811"/>
      <c r="J1305" s="3811"/>
      <c r="K1305" s="3811"/>
      <c r="L1305" s="3811"/>
      <c r="M1305" s="3811"/>
      <c r="N1305" s="3811"/>
      <c r="O1305" s="3811"/>
      <c r="P1305" s="3811"/>
      <c r="Q1305" s="3811"/>
      <c r="R1305" s="3811"/>
      <c r="S1305" s="5120"/>
      <c r="T1305" s="5120"/>
      <c r="U1305" s="5120"/>
      <c r="V1305" s="5120"/>
      <c r="W1305" s="5120"/>
      <c r="X1305" s="5120"/>
      <c r="Y1305" s="5120"/>
      <c r="Z1305" s="5120"/>
      <c r="AA1305" s="5086"/>
      <c r="AB1305" s="5086"/>
      <c r="AC1305" s="5120"/>
      <c r="AD1305" s="3326" t="s">
        <v>2035</v>
      </c>
      <c r="AE1305" s="3093"/>
      <c r="AF1305" s="2239" t="s">
        <v>857</v>
      </c>
      <c r="AG1305" s="2239"/>
      <c r="AH1305" s="3256">
        <v>3983</v>
      </c>
      <c r="AI1305" s="2235" t="s">
        <v>2137</v>
      </c>
      <c r="AJ1305" s="2239" t="s">
        <v>379</v>
      </c>
      <c r="AK1305" s="3256" t="s">
        <v>2142</v>
      </c>
      <c r="AL1305" s="2238" t="s">
        <v>3055</v>
      </c>
      <c r="AM1305" s="2227" t="s">
        <v>3055</v>
      </c>
      <c r="AN1305" s="2235" t="s">
        <v>858</v>
      </c>
      <c r="AO1305" s="2235">
        <v>2</v>
      </c>
      <c r="AP1305" s="2235" t="s">
        <v>859</v>
      </c>
      <c r="AQ1305" s="2235">
        <v>2</v>
      </c>
      <c r="AR1305" s="2235"/>
      <c r="AS1305" s="2235"/>
      <c r="AT1305" s="2235"/>
      <c r="AU1305" s="2235"/>
      <c r="AV1305" s="860"/>
      <c r="AW1305" s="4561"/>
      <c r="AX1305" s="4561"/>
      <c r="AY1305" s="2230"/>
      <c r="AZ1305" s="2240"/>
      <c r="BA1305" s="2240"/>
      <c r="BB1305" s="2240"/>
      <c r="BC1305" s="2240"/>
      <c r="BD1305" s="2240"/>
      <c r="BE1305" s="2240"/>
      <c r="BF1305" s="2240"/>
      <c r="BG1305" s="2240"/>
      <c r="BH1305" s="2240"/>
      <c r="BI1305" s="2240"/>
      <c r="BJ1305" s="2240"/>
      <c r="BK1305" s="2240"/>
      <c r="BL1305" s="2240"/>
      <c r="BM1305" s="2240"/>
      <c r="BN1305" s="2240"/>
      <c r="BO1305" s="2240"/>
      <c r="BP1305" s="2240"/>
      <c r="BQ1305" s="2240"/>
      <c r="BR1305" s="2240"/>
      <c r="BS1305" s="2240"/>
      <c r="BT1305" s="2240"/>
      <c r="BU1305" s="2240"/>
      <c r="BV1305" s="2240"/>
      <c r="BW1305" s="2240"/>
      <c r="BX1305" s="2240"/>
      <c r="BY1305" s="2240"/>
      <c r="BZ1305" s="2240"/>
      <c r="CA1305" s="2240"/>
      <c r="CB1305" s="2240"/>
      <c r="CC1305" s="2240"/>
      <c r="CD1305" s="2240"/>
      <c r="CE1305" s="2240"/>
      <c r="CF1305" s="2240"/>
      <c r="CG1305" s="2240"/>
      <c r="CH1305" s="2240"/>
      <c r="CI1305" s="2240"/>
      <c r="CJ1305" s="2240"/>
      <c r="CK1305" s="2240"/>
      <c r="CL1305" s="2240"/>
      <c r="CM1305" s="2240"/>
      <c r="CN1305" s="2240"/>
    </row>
    <row r="1306" spans="1:93" s="41" customFormat="1" ht="25.5" customHeight="1">
      <c r="A1306" s="5683"/>
      <c r="B1306" s="4559" t="s">
        <v>2463</v>
      </c>
      <c r="C1306" s="5672" t="s">
        <v>4804</v>
      </c>
      <c r="D1306" s="3806" t="s">
        <v>4803</v>
      </c>
      <c r="E1306" s="5123" t="s">
        <v>2165</v>
      </c>
      <c r="F1306" s="5123" t="s">
        <v>5001</v>
      </c>
      <c r="G1306" s="3806" t="s">
        <v>2028</v>
      </c>
      <c r="H1306" s="3806" t="s">
        <v>2028</v>
      </c>
      <c r="I1306" s="3806" t="s">
        <v>2029</v>
      </c>
      <c r="J1306" s="3806" t="s">
        <v>2029</v>
      </c>
      <c r="K1306" s="3806">
        <v>9</v>
      </c>
      <c r="L1306" s="3806">
        <v>0</v>
      </c>
      <c r="M1306" s="3806">
        <v>31</v>
      </c>
      <c r="N1306" s="3806">
        <v>9</v>
      </c>
      <c r="O1306" s="3806">
        <v>0</v>
      </c>
      <c r="P1306" s="3806">
        <v>31</v>
      </c>
      <c r="Q1306" s="3806" t="s">
        <v>2140</v>
      </c>
      <c r="R1306" s="3806" t="s">
        <v>2272</v>
      </c>
      <c r="S1306" s="5123">
        <v>8384</v>
      </c>
      <c r="T1306" s="5123">
        <v>8384</v>
      </c>
      <c r="U1306" s="5123">
        <v>9398</v>
      </c>
      <c r="V1306" s="5123">
        <v>512</v>
      </c>
      <c r="W1306" s="5123">
        <v>512</v>
      </c>
      <c r="X1306" s="5123">
        <v>768</v>
      </c>
      <c r="Y1306" s="5123">
        <v>8</v>
      </c>
      <c r="Z1306" s="5123">
        <v>2</v>
      </c>
      <c r="AA1306" s="5084" t="s">
        <v>4999</v>
      </c>
      <c r="AB1306" s="5084" t="s">
        <v>2033</v>
      </c>
      <c r="AC1306" s="5123" t="s">
        <v>2137</v>
      </c>
      <c r="AD1306" s="3326" t="s">
        <v>2035</v>
      </c>
      <c r="AE1306" s="3093"/>
      <c r="AF1306" s="2239" t="s">
        <v>857</v>
      </c>
      <c r="AG1306" s="2239"/>
      <c r="AH1306" s="3256">
        <v>3986</v>
      </c>
      <c r="AI1306" s="2235" t="s">
        <v>2137</v>
      </c>
      <c r="AJ1306" s="2239" t="s">
        <v>874</v>
      </c>
      <c r="AK1306" s="3256" t="s">
        <v>2142</v>
      </c>
      <c r="AL1306" s="2233" t="s">
        <v>1158</v>
      </c>
      <c r="AM1306" s="259" t="s">
        <v>341</v>
      </c>
      <c r="AN1306" s="2235" t="s">
        <v>858</v>
      </c>
      <c r="AO1306" s="2235">
        <v>4</v>
      </c>
      <c r="AP1306" s="2235" t="s">
        <v>859</v>
      </c>
      <c r="AQ1306" s="2235">
        <v>4</v>
      </c>
      <c r="AR1306" s="2235">
        <v>6</v>
      </c>
      <c r="AS1306" s="2235" t="s">
        <v>875</v>
      </c>
      <c r="AT1306" s="2235" t="s">
        <v>859</v>
      </c>
      <c r="AU1306" s="2235" t="s">
        <v>876</v>
      </c>
      <c r="AV1306" s="860" t="s">
        <v>877</v>
      </c>
      <c r="AW1306" s="4559" t="s">
        <v>2466</v>
      </c>
      <c r="AX1306" s="4559" t="s">
        <v>3030</v>
      </c>
      <c r="AY1306" s="4559"/>
      <c r="AZ1306" s="18"/>
      <c r="BA1306" s="18"/>
      <c r="BB1306" s="18"/>
      <c r="BC1306" s="18"/>
      <c r="BD1306" s="18"/>
      <c r="BE1306" s="18"/>
      <c r="BF1306" s="18"/>
      <c r="BG1306" s="18"/>
      <c r="BH1306" s="18"/>
      <c r="BI1306" s="18"/>
      <c r="BJ1306" s="18"/>
      <c r="BK1306" s="18"/>
      <c r="BL1306" s="18"/>
      <c r="BM1306" s="18"/>
      <c r="BN1306" s="18"/>
      <c r="BO1306" s="18"/>
      <c r="BP1306" s="18"/>
      <c r="BQ1306" s="18"/>
      <c r="BR1306" s="18"/>
      <c r="BS1306" s="18"/>
      <c r="BT1306" s="18"/>
      <c r="BU1306" s="18"/>
      <c r="BV1306" s="18"/>
      <c r="BW1306" s="18"/>
      <c r="BX1306" s="18"/>
      <c r="BY1306" s="18"/>
      <c r="BZ1306" s="18"/>
      <c r="CA1306" s="18"/>
      <c r="CB1306" s="18"/>
      <c r="CC1306" s="18"/>
      <c r="CD1306" s="18"/>
      <c r="CE1306" s="18"/>
      <c r="CF1306" s="18"/>
      <c r="CG1306" s="18"/>
      <c r="CH1306" s="18"/>
      <c r="CI1306" s="18"/>
      <c r="CJ1306" s="18"/>
      <c r="CK1306" s="18"/>
      <c r="CL1306" s="18"/>
      <c r="CM1306" s="18"/>
      <c r="CN1306" s="18"/>
    </row>
    <row r="1307" spans="1:93" s="41" customFormat="1">
      <c r="A1307" s="5683"/>
      <c r="B1307" s="4560"/>
      <c r="C1307" s="5673"/>
      <c r="D1307" s="3807"/>
      <c r="E1307" s="5119"/>
      <c r="F1307" s="5119"/>
      <c r="G1307" s="3807"/>
      <c r="H1307" s="3807"/>
      <c r="I1307" s="3807"/>
      <c r="J1307" s="3807"/>
      <c r="K1307" s="3807"/>
      <c r="L1307" s="3807"/>
      <c r="M1307" s="3807"/>
      <c r="N1307" s="3807"/>
      <c r="O1307" s="3807"/>
      <c r="P1307" s="3807"/>
      <c r="Q1307" s="3807"/>
      <c r="R1307" s="3807"/>
      <c r="S1307" s="5119"/>
      <c r="T1307" s="5119"/>
      <c r="U1307" s="5119"/>
      <c r="V1307" s="5119"/>
      <c r="W1307" s="5119"/>
      <c r="X1307" s="5119"/>
      <c r="Y1307" s="5119"/>
      <c r="Z1307" s="5119"/>
      <c r="AA1307" s="5085"/>
      <c r="AB1307" s="5085"/>
      <c r="AC1307" s="5119"/>
      <c r="AD1307" s="3326" t="s">
        <v>2035</v>
      </c>
      <c r="AE1307" s="3093"/>
      <c r="AF1307" s="2239" t="s">
        <v>857</v>
      </c>
      <c r="AG1307" s="2239"/>
      <c r="AH1307" s="3256">
        <v>4000</v>
      </c>
      <c r="AI1307" s="2235" t="s">
        <v>2137</v>
      </c>
      <c r="AJ1307" s="2239" t="s">
        <v>868</v>
      </c>
      <c r="AK1307" s="3256" t="s">
        <v>2142</v>
      </c>
      <c r="AL1307" s="2239" t="s">
        <v>869</v>
      </c>
      <c r="AM1307" s="2239" t="s">
        <v>869</v>
      </c>
      <c r="AN1307" s="2235" t="s">
        <v>858</v>
      </c>
      <c r="AO1307" s="2235">
        <v>2</v>
      </c>
      <c r="AP1307" s="2235" t="s">
        <v>859</v>
      </c>
      <c r="AQ1307" s="2235">
        <v>2</v>
      </c>
      <c r="AR1307" s="2235"/>
      <c r="AS1307" s="2235"/>
      <c r="AT1307" s="2235"/>
      <c r="AU1307" s="2235"/>
      <c r="AV1307" s="860"/>
      <c r="AW1307" s="4560"/>
      <c r="AX1307" s="4560"/>
      <c r="AY1307" s="4561"/>
      <c r="AZ1307" s="18"/>
      <c r="BA1307" s="18"/>
      <c r="BB1307" s="18"/>
      <c r="BC1307" s="18"/>
      <c r="BD1307" s="18"/>
      <c r="BE1307" s="18"/>
      <c r="BF1307" s="18"/>
      <c r="BG1307" s="18"/>
      <c r="BH1307" s="18"/>
      <c r="BI1307" s="18"/>
      <c r="BJ1307" s="18"/>
      <c r="BK1307" s="18"/>
      <c r="BL1307" s="18"/>
      <c r="BM1307" s="18"/>
      <c r="BN1307" s="18"/>
      <c r="BO1307" s="18"/>
      <c r="BP1307" s="18"/>
      <c r="BQ1307" s="18"/>
      <c r="BR1307" s="18"/>
      <c r="BS1307" s="18"/>
      <c r="BT1307" s="18"/>
      <c r="BU1307" s="18"/>
      <c r="BV1307" s="18"/>
      <c r="BW1307" s="18"/>
      <c r="BX1307" s="18"/>
      <c r="BY1307" s="18"/>
      <c r="BZ1307" s="18"/>
      <c r="CA1307" s="18"/>
      <c r="CB1307" s="18"/>
      <c r="CC1307" s="18"/>
      <c r="CD1307" s="18"/>
      <c r="CE1307" s="18"/>
      <c r="CF1307" s="18"/>
      <c r="CG1307" s="18"/>
      <c r="CH1307" s="18"/>
      <c r="CI1307" s="18"/>
      <c r="CJ1307" s="18"/>
      <c r="CK1307" s="18"/>
      <c r="CL1307" s="18"/>
      <c r="CM1307" s="18"/>
      <c r="CN1307" s="18"/>
    </row>
    <row r="1308" spans="1:93" s="257" customFormat="1">
      <c r="A1308" s="5683"/>
      <c r="B1308" s="4561"/>
      <c r="C1308" s="5674"/>
      <c r="D1308" s="3811"/>
      <c r="E1308" s="5120"/>
      <c r="F1308" s="5120"/>
      <c r="G1308" s="3811"/>
      <c r="H1308" s="3811"/>
      <c r="I1308" s="3811"/>
      <c r="J1308" s="3811"/>
      <c r="K1308" s="3811"/>
      <c r="L1308" s="3811"/>
      <c r="M1308" s="3811"/>
      <c r="N1308" s="3811"/>
      <c r="O1308" s="3811"/>
      <c r="P1308" s="3811"/>
      <c r="Q1308" s="3811"/>
      <c r="R1308" s="3811"/>
      <c r="S1308" s="5120"/>
      <c r="T1308" s="5120"/>
      <c r="U1308" s="5120"/>
      <c r="V1308" s="5120"/>
      <c r="W1308" s="5120"/>
      <c r="X1308" s="5120"/>
      <c r="Y1308" s="5120"/>
      <c r="Z1308" s="5120"/>
      <c r="AA1308" s="5086"/>
      <c r="AB1308" s="5086"/>
      <c r="AC1308" s="5120"/>
      <c r="AD1308" s="3326" t="s">
        <v>2035</v>
      </c>
      <c r="AE1308" s="3093"/>
      <c r="AF1308" s="2239" t="s">
        <v>857</v>
      </c>
      <c r="AG1308" s="2239"/>
      <c r="AH1308" s="3256">
        <v>3983</v>
      </c>
      <c r="AI1308" s="2235" t="s">
        <v>2137</v>
      </c>
      <c r="AJ1308" s="2239" t="s">
        <v>379</v>
      </c>
      <c r="AK1308" s="3256" t="s">
        <v>2142</v>
      </c>
      <c r="AL1308" s="2238" t="s">
        <v>3055</v>
      </c>
      <c r="AM1308" s="2227" t="s">
        <v>3055</v>
      </c>
      <c r="AN1308" s="2235" t="s">
        <v>858</v>
      </c>
      <c r="AO1308" s="2235">
        <v>2</v>
      </c>
      <c r="AP1308" s="2235" t="s">
        <v>859</v>
      </c>
      <c r="AQ1308" s="2235">
        <v>2</v>
      </c>
      <c r="AR1308" s="2235"/>
      <c r="AS1308" s="2235"/>
      <c r="AT1308" s="2235"/>
      <c r="AU1308" s="2235"/>
      <c r="AV1308" s="860"/>
      <c r="AW1308" s="4561"/>
      <c r="AX1308" s="4561"/>
      <c r="AY1308" s="2230"/>
      <c r="AZ1308" s="2240"/>
      <c r="BA1308" s="2240"/>
      <c r="BB1308" s="2240"/>
      <c r="BC1308" s="2240"/>
      <c r="BD1308" s="2240"/>
      <c r="BE1308" s="2240"/>
      <c r="BF1308" s="2240"/>
      <c r="BG1308" s="2240"/>
      <c r="BH1308" s="2240"/>
      <c r="BI1308" s="2240"/>
      <c r="BJ1308" s="2240"/>
      <c r="BK1308" s="2240"/>
      <c r="BL1308" s="2240"/>
      <c r="BM1308" s="2240"/>
      <c r="BN1308" s="2240"/>
      <c r="BO1308" s="2240"/>
      <c r="BP1308" s="2240"/>
      <c r="BQ1308" s="2240"/>
      <c r="BR1308" s="2240"/>
      <c r="BS1308" s="2240"/>
      <c r="BT1308" s="2240"/>
      <c r="BU1308" s="2240"/>
      <c r="BV1308" s="2240"/>
      <c r="BW1308" s="2240"/>
      <c r="BX1308" s="2240"/>
      <c r="BY1308" s="2240"/>
      <c r="BZ1308" s="2240"/>
      <c r="CA1308" s="2240"/>
      <c r="CB1308" s="2240"/>
      <c r="CC1308" s="2240"/>
      <c r="CD1308" s="2240"/>
      <c r="CE1308" s="2240"/>
      <c r="CF1308" s="2240"/>
      <c r="CG1308" s="2240"/>
      <c r="CH1308" s="2240"/>
      <c r="CI1308" s="2240"/>
      <c r="CJ1308" s="2240"/>
      <c r="CK1308" s="2240"/>
      <c r="CL1308" s="2240"/>
      <c r="CM1308" s="2240"/>
      <c r="CN1308" s="2240"/>
    </row>
    <row r="1309" spans="1:93" s="41" customFormat="1" ht="25.5" customHeight="1">
      <c r="A1309" s="5683"/>
      <c r="B1309" s="4559" t="s">
        <v>2463</v>
      </c>
      <c r="C1309" s="5672" t="s">
        <v>4805</v>
      </c>
      <c r="D1309" s="3806" t="s">
        <v>4806</v>
      </c>
      <c r="E1309" s="5123" t="s">
        <v>2165</v>
      </c>
      <c r="F1309" s="5123" t="s">
        <v>5002</v>
      </c>
      <c r="G1309" s="3806" t="s">
        <v>2028</v>
      </c>
      <c r="H1309" s="3806" t="s">
        <v>2028</v>
      </c>
      <c r="I1309" s="3806" t="s">
        <v>2029</v>
      </c>
      <c r="J1309" s="3806" t="s">
        <v>2029</v>
      </c>
      <c r="K1309" s="3806">
        <v>9</v>
      </c>
      <c r="L1309" s="3806">
        <v>0</v>
      </c>
      <c r="M1309" s="3806">
        <v>31</v>
      </c>
      <c r="N1309" s="3806">
        <v>9</v>
      </c>
      <c r="O1309" s="3806">
        <v>0</v>
      </c>
      <c r="P1309" s="3806">
        <v>31</v>
      </c>
      <c r="Q1309" s="3806" t="s">
        <v>2140</v>
      </c>
      <c r="R1309" s="3806" t="s">
        <v>2272</v>
      </c>
      <c r="S1309" s="5123">
        <v>10384</v>
      </c>
      <c r="T1309" s="5123">
        <v>10384</v>
      </c>
      <c r="U1309" s="5123">
        <v>11598</v>
      </c>
      <c r="V1309" s="5123">
        <v>512</v>
      </c>
      <c r="W1309" s="5123">
        <v>512</v>
      </c>
      <c r="X1309" s="5123">
        <v>768</v>
      </c>
      <c r="Y1309" s="5123">
        <v>8</v>
      </c>
      <c r="Z1309" s="5123">
        <v>2</v>
      </c>
      <c r="AA1309" s="5084" t="s">
        <v>2032</v>
      </c>
      <c r="AB1309" s="5084" t="s">
        <v>2033</v>
      </c>
      <c r="AC1309" s="5123" t="s">
        <v>2137</v>
      </c>
      <c r="AD1309" s="3326" t="s">
        <v>2035</v>
      </c>
      <c r="AE1309" s="3093"/>
      <c r="AF1309" s="2239" t="s">
        <v>857</v>
      </c>
      <c r="AG1309" s="2239"/>
      <c r="AH1309" s="3256">
        <v>3986</v>
      </c>
      <c r="AI1309" s="2235" t="s">
        <v>2137</v>
      </c>
      <c r="AJ1309" s="2239" t="s">
        <v>874</v>
      </c>
      <c r="AK1309" s="3256" t="s">
        <v>2142</v>
      </c>
      <c r="AL1309" s="2233" t="s">
        <v>344</v>
      </c>
      <c r="AM1309" s="259" t="s">
        <v>341</v>
      </c>
      <c r="AN1309" s="2235" t="s">
        <v>858</v>
      </c>
      <c r="AO1309" s="2235">
        <v>4</v>
      </c>
      <c r="AP1309" s="2235" t="s">
        <v>859</v>
      </c>
      <c r="AQ1309" s="2235">
        <v>4</v>
      </c>
      <c r="AR1309" s="2235">
        <v>6</v>
      </c>
      <c r="AS1309" s="2235" t="s">
        <v>875</v>
      </c>
      <c r="AT1309" s="2235" t="s">
        <v>859</v>
      </c>
      <c r="AU1309" s="2235" t="s">
        <v>876</v>
      </c>
      <c r="AV1309" s="860" t="s">
        <v>877</v>
      </c>
      <c r="AW1309" s="4559" t="s">
        <v>2466</v>
      </c>
      <c r="AX1309" s="4559" t="s">
        <v>3030</v>
      </c>
      <c r="AY1309" s="4559"/>
      <c r="AZ1309" s="18"/>
      <c r="BA1309" s="18"/>
      <c r="BB1309" s="18"/>
      <c r="BC1309" s="18"/>
      <c r="BD1309" s="18"/>
      <c r="BE1309" s="18"/>
      <c r="BF1309" s="18"/>
      <c r="BG1309" s="18"/>
      <c r="BH1309" s="18"/>
      <c r="BI1309" s="18"/>
      <c r="BJ1309" s="18"/>
      <c r="BK1309" s="18"/>
      <c r="BL1309" s="18"/>
      <c r="BM1309" s="18"/>
      <c r="BN1309" s="18"/>
      <c r="BO1309" s="18"/>
      <c r="BP1309" s="18"/>
      <c r="BQ1309" s="18"/>
      <c r="BR1309" s="18"/>
      <c r="BS1309" s="18"/>
      <c r="BT1309" s="18"/>
      <c r="BU1309" s="18"/>
      <c r="BV1309" s="18"/>
      <c r="BW1309" s="18"/>
      <c r="BX1309" s="18"/>
      <c r="BY1309" s="18"/>
      <c r="BZ1309" s="18"/>
      <c r="CA1309" s="18"/>
      <c r="CB1309" s="18"/>
      <c r="CC1309" s="18"/>
      <c r="CD1309" s="18"/>
      <c r="CE1309" s="18"/>
      <c r="CF1309" s="18"/>
      <c r="CG1309" s="18"/>
      <c r="CH1309" s="18"/>
      <c r="CI1309" s="18"/>
      <c r="CJ1309" s="18"/>
      <c r="CK1309" s="18"/>
      <c r="CL1309" s="18"/>
      <c r="CM1309" s="18"/>
      <c r="CN1309" s="18"/>
    </row>
    <row r="1310" spans="1:93" s="41" customFormat="1">
      <c r="A1310" s="5683"/>
      <c r="B1310" s="4560"/>
      <c r="C1310" s="5673"/>
      <c r="D1310" s="3807"/>
      <c r="E1310" s="5119"/>
      <c r="F1310" s="5119"/>
      <c r="G1310" s="3807"/>
      <c r="H1310" s="3807"/>
      <c r="I1310" s="3807"/>
      <c r="J1310" s="3807"/>
      <c r="K1310" s="3807"/>
      <c r="L1310" s="3807"/>
      <c r="M1310" s="3807"/>
      <c r="N1310" s="3807"/>
      <c r="O1310" s="3807"/>
      <c r="P1310" s="3807"/>
      <c r="Q1310" s="3807"/>
      <c r="R1310" s="3807"/>
      <c r="S1310" s="5119"/>
      <c r="T1310" s="5119"/>
      <c r="U1310" s="5119"/>
      <c r="V1310" s="5119"/>
      <c r="W1310" s="5119"/>
      <c r="X1310" s="5119"/>
      <c r="Y1310" s="5119"/>
      <c r="Z1310" s="5119"/>
      <c r="AA1310" s="5085"/>
      <c r="AB1310" s="5085"/>
      <c r="AC1310" s="5119"/>
      <c r="AD1310" s="3326" t="s">
        <v>2035</v>
      </c>
      <c r="AE1310" s="3093"/>
      <c r="AF1310" s="2239" t="s">
        <v>857</v>
      </c>
      <c r="AG1310" s="2239"/>
      <c r="AH1310" s="3256">
        <v>4000</v>
      </c>
      <c r="AI1310" s="2235" t="s">
        <v>2137</v>
      </c>
      <c r="AJ1310" s="2239" t="s">
        <v>868</v>
      </c>
      <c r="AK1310" s="3256" t="s">
        <v>2142</v>
      </c>
      <c r="AL1310" s="2239" t="s">
        <v>869</v>
      </c>
      <c r="AM1310" s="2239" t="s">
        <v>869</v>
      </c>
      <c r="AN1310" s="2235" t="s">
        <v>858</v>
      </c>
      <c r="AO1310" s="2235">
        <v>2</v>
      </c>
      <c r="AP1310" s="2235" t="s">
        <v>859</v>
      </c>
      <c r="AQ1310" s="2235">
        <v>2</v>
      </c>
      <c r="AR1310" s="2235"/>
      <c r="AS1310" s="2235"/>
      <c r="AT1310" s="2235"/>
      <c r="AU1310" s="2235"/>
      <c r="AV1310" s="860"/>
      <c r="AW1310" s="4560"/>
      <c r="AX1310" s="4560"/>
      <c r="AY1310" s="4561"/>
      <c r="AZ1310" s="18"/>
      <c r="BA1310" s="18"/>
      <c r="BB1310" s="18"/>
      <c r="BC1310" s="18"/>
      <c r="BD1310" s="18"/>
      <c r="BE1310" s="18"/>
      <c r="BF1310" s="18"/>
      <c r="BG1310" s="18"/>
      <c r="BH1310" s="18"/>
      <c r="BI1310" s="18"/>
      <c r="BJ1310" s="18"/>
      <c r="BK1310" s="18"/>
      <c r="BL1310" s="18"/>
      <c r="BM1310" s="18"/>
      <c r="BN1310" s="18"/>
      <c r="BO1310" s="18"/>
      <c r="BP1310" s="18"/>
      <c r="BQ1310" s="18"/>
      <c r="BR1310" s="18"/>
      <c r="BS1310" s="18"/>
      <c r="BT1310" s="18"/>
      <c r="BU1310" s="18"/>
      <c r="BV1310" s="18"/>
      <c r="BW1310" s="18"/>
      <c r="BX1310" s="18"/>
      <c r="BY1310" s="18"/>
      <c r="BZ1310" s="18"/>
      <c r="CA1310" s="18"/>
      <c r="CB1310" s="18"/>
      <c r="CC1310" s="18"/>
      <c r="CD1310" s="18"/>
      <c r="CE1310" s="18"/>
      <c r="CF1310" s="18"/>
      <c r="CG1310" s="18"/>
      <c r="CH1310" s="18"/>
      <c r="CI1310" s="18"/>
      <c r="CJ1310" s="18"/>
      <c r="CK1310" s="18"/>
      <c r="CL1310" s="18"/>
      <c r="CM1310" s="18"/>
      <c r="CN1310" s="18"/>
    </row>
    <row r="1311" spans="1:93" s="257" customFormat="1">
      <c r="A1311" s="5683"/>
      <c r="B1311" s="4561"/>
      <c r="C1311" s="5674"/>
      <c r="D1311" s="3811"/>
      <c r="E1311" s="5120"/>
      <c r="F1311" s="5120"/>
      <c r="G1311" s="3811"/>
      <c r="H1311" s="3811"/>
      <c r="I1311" s="3811"/>
      <c r="J1311" s="3811"/>
      <c r="K1311" s="3811"/>
      <c r="L1311" s="3811"/>
      <c r="M1311" s="3811"/>
      <c r="N1311" s="3811"/>
      <c r="O1311" s="3811"/>
      <c r="P1311" s="3811"/>
      <c r="Q1311" s="3811"/>
      <c r="R1311" s="3811"/>
      <c r="S1311" s="5120"/>
      <c r="T1311" s="5120"/>
      <c r="U1311" s="5120"/>
      <c r="V1311" s="5120"/>
      <c r="W1311" s="5120"/>
      <c r="X1311" s="5120"/>
      <c r="Y1311" s="5120"/>
      <c r="Z1311" s="5120"/>
      <c r="AA1311" s="5086"/>
      <c r="AB1311" s="5086"/>
      <c r="AC1311" s="5120"/>
      <c r="AD1311" s="3326" t="s">
        <v>2035</v>
      </c>
      <c r="AE1311" s="3093"/>
      <c r="AF1311" s="2239" t="s">
        <v>857</v>
      </c>
      <c r="AG1311" s="2239"/>
      <c r="AH1311" s="3256">
        <v>3983</v>
      </c>
      <c r="AI1311" s="2235" t="s">
        <v>2137</v>
      </c>
      <c r="AJ1311" s="2239" t="s">
        <v>379</v>
      </c>
      <c r="AK1311" s="3256" t="s">
        <v>2142</v>
      </c>
      <c r="AL1311" s="2238" t="s">
        <v>3055</v>
      </c>
      <c r="AM1311" s="2227" t="s">
        <v>3055</v>
      </c>
      <c r="AN1311" s="2235" t="s">
        <v>858</v>
      </c>
      <c r="AO1311" s="2235">
        <v>2</v>
      </c>
      <c r="AP1311" s="2235" t="s">
        <v>859</v>
      </c>
      <c r="AQ1311" s="2235">
        <v>2</v>
      </c>
      <c r="AR1311" s="2235"/>
      <c r="AS1311" s="2235"/>
      <c r="AT1311" s="2235"/>
      <c r="AU1311" s="2235"/>
      <c r="AV1311" s="860"/>
      <c r="AW1311" s="4561"/>
      <c r="AX1311" s="4561"/>
      <c r="AY1311" s="2230"/>
      <c r="AZ1311" s="2240"/>
      <c r="BA1311" s="2240"/>
      <c r="BB1311" s="2240"/>
      <c r="BC1311" s="2240"/>
      <c r="BD1311" s="2240"/>
      <c r="BE1311" s="2240"/>
      <c r="BF1311" s="2240"/>
      <c r="BG1311" s="2240"/>
      <c r="BH1311" s="2240"/>
      <c r="BI1311" s="2240"/>
      <c r="BJ1311" s="2240"/>
      <c r="BK1311" s="2240"/>
      <c r="BL1311" s="2240"/>
      <c r="BM1311" s="2240"/>
      <c r="BN1311" s="2240"/>
      <c r="BO1311" s="2240"/>
      <c r="BP1311" s="2240"/>
      <c r="BQ1311" s="2240"/>
      <c r="BR1311" s="2240"/>
      <c r="BS1311" s="2240"/>
      <c r="BT1311" s="2240"/>
      <c r="BU1311" s="2240"/>
      <c r="BV1311" s="2240"/>
      <c r="BW1311" s="2240"/>
      <c r="BX1311" s="2240"/>
      <c r="BY1311" s="2240"/>
      <c r="BZ1311" s="2240"/>
      <c r="CA1311" s="2240"/>
      <c r="CB1311" s="2240"/>
      <c r="CC1311" s="2240"/>
      <c r="CD1311" s="2240"/>
      <c r="CE1311" s="2240"/>
      <c r="CF1311" s="2240"/>
      <c r="CG1311" s="2240"/>
      <c r="CH1311" s="2240"/>
      <c r="CI1311" s="2240"/>
      <c r="CJ1311" s="2240"/>
      <c r="CK1311" s="2240"/>
      <c r="CL1311" s="2240"/>
      <c r="CM1311" s="2240"/>
      <c r="CN1311" s="2240"/>
    </row>
    <row r="1312" spans="1:93" ht="12.75" customHeight="1">
      <c r="A1312" s="5683"/>
      <c r="B1312" s="4559" t="s">
        <v>2463</v>
      </c>
      <c r="C1312" s="5672" t="s">
        <v>4985</v>
      </c>
      <c r="D1312" s="3806" t="s">
        <v>4981</v>
      </c>
      <c r="E1312" s="5123" t="s">
        <v>2157</v>
      </c>
      <c r="F1312" s="5123" t="s">
        <v>5003</v>
      </c>
      <c r="G1312" s="3806" t="s">
        <v>2028</v>
      </c>
      <c r="H1312" s="3806" t="s">
        <v>2028</v>
      </c>
      <c r="I1312" s="3806" t="s">
        <v>2029</v>
      </c>
      <c r="J1312" s="3806" t="s">
        <v>2029</v>
      </c>
      <c r="K1312" s="3806">
        <v>8</v>
      </c>
      <c r="L1312" s="3806">
        <v>0</v>
      </c>
      <c r="M1312" s="3806">
        <v>31</v>
      </c>
      <c r="N1312" s="3806">
        <v>8</v>
      </c>
      <c r="O1312" s="3806">
        <v>0</v>
      </c>
      <c r="P1312" s="3806">
        <v>31</v>
      </c>
      <c r="Q1312" s="3806" t="s">
        <v>2140</v>
      </c>
      <c r="R1312" s="3806" t="s">
        <v>2272</v>
      </c>
      <c r="S1312" s="5123">
        <v>4640</v>
      </c>
      <c r="T1312" s="5123">
        <v>4640</v>
      </c>
      <c r="U1312" s="5123">
        <v>5280</v>
      </c>
      <c r="V1312" s="5123">
        <v>608</v>
      </c>
      <c r="W1312" s="5123">
        <v>608</v>
      </c>
      <c r="X1312" s="5123">
        <v>1024</v>
      </c>
      <c r="Y1312" s="5123">
        <v>16</v>
      </c>
      <c r="Z1312" s="5123">
        <v>2</v>
      </c>
      <c r="AA1312" s="5084" t="s">
        <v>4999</v>
      </c>
      <c r="AB1312" s="5084" t="s">
        <v>2033</v>
      </c>
      <c r="AC1312" s="5123" t="s">
        <v>2137</v>
      </c>
      <c r="AD1312" s="3326" t="s">
        <v>2035</v>
      </c>
      <c r="AE1312" s="3093"/>
      <c r="AF1312" s="2239" t="s">
        <v>857</v>
      </c>
      <c r="AG1312" s="2239"/>
      <c r="AH1312" s="3256">
        <v>3986</v>
      </c>
      <c r="AI1312" s="2235" t="s">
        <v>2137</v>
      </c>
      <c r="AJ1312" s="2239" t="s">
        <v>874</v>
      </c>
      <c r="AK1312" s="3256" t="s">
        <v>2142</v>
      </c>
      <c r="AL1312" s="2233" t="s">
        <v>3491</v>
      </c>
      <c r="AM1312" s="259" t="s">
        <v>341</v>
      </c>
      <c r="AN1312" s="2235" t="s">
        <v>858</v>
      </c>
      <c r="AO1312" s="2235">
        <v>2</v>
      </c>
      <c r="AP1312" s="2235" t="s">
        <v>859</v>
      </c>
      <c r="AQ1312" s="2235">
        <v>2</v>
      </c>
      <c r="AR1312" s="2235">
        <v>3</v>
      </c>
      <c r="AS1312" s="2235" t="s">
        <v>875</v>
      </c>
      <c r="AT1312" s="2235" t="s">
        <v>859</v>
      </c>
      <c r="AU1312" s="2235" t="s">
        <v>876</v>
      </c>
      <c r="AV1312" s="860" t="s">
        <v>877</v>
      </c>
      <c r="AW1312" s="4559" t="s">
        <v>2466</v>
      </c>
      <c r="AX1312" s="4559" t="s">
        <v>3030</v>
      </c>
      <c r="AY1312" s="4559"/>
      <c r="CO1312" s="237"/>
    </row>
    <row r="1313" spans="1:93">
      <c r="A1313" s="5683"/>
      <c r="B1313" s="4560"/>
      <c r="C1313" s="5673"/>
      <c r="D1313" s="3807"/>
      <c r="E1313" s="5119"/>
      <c r="F1313" s="5119"/>
      <c r="G1313" s="3807"/>
      <c r="H1313" s="3807"/>
      <c r="I1313" s="3807"/>
      <c r="J1313" s="3807"/>
      <c r="K1313" s="3807"/>
      <c r="L1313" s="3807"/>
      <c r="M1313" s="3807"/>
      <c r="N1313" s="3807"/>
      <c r="O1313" s="3807"/>
      <c r="P1313" s="3807"/>
      <c r="Q1313" s="3807"/>
      <c r="R1313" s="3807"/>
      <c r="S1313" s="5119"/>
      <c r="T1313" s="5119"/>
      <c r="U1313" s="5119"/>
      <c r="V1313" s="5119"/>
      <c r="W1313" s="5119"/>
      <c r="X1313" s="5119"/>
      <c r="Y1313" s="5119"/>
      <c r="Z1313" s="5119"/>
      <c r="AA1313" s="5085"/>
      <c r="AB1313" s="5085"/>
      <c r="AC1313" s="5119"/>
      <c r="AD1313" s="3326" t="s">
        <v>2035</v>
      </c>
      <c r="AE1313" s="3093"/>
      <c r="AF1313" s="2239" t="s">
        <v>857</v>
      </c>
      <c r="AG1313" s="2239"/>
      <c r="AH1313" s="3256">
        <v>4000</v>
      </c>
      <c r="AI1313" s="2235" t="s">
        <v>2137</v>
      </c>
      <c r="AJ1313" s="2239" t="s">
        <v>868</v>
      </c>
      <c r="AK1313" s="3256" t="s">
        <v>2142</v>
      </c>
      <c r="AL1313" s="2239" t="s">
        <v>340</v>
      </c>
      <c r="AM1313" s="2239" t="s">
        <v>340</v>
      </c>
      <c r="AN1313" s="2235" t="s">
        <v>858</v>
      </c>
      <c r="AO1313" s="2235">
        <v>8</v>
      </c>
      <c r="AP1313" s="2235" t="s">
        <v>859</v>
      </c>
      <c r="AQ1313" s="2235">
        <v>8</v>
      </c>
      <c r="AR1313" s="2235"/>
      <c r="AS1313" s="2235"/>
      <c r="AT1313" s="2235"/>
      <c r="AU1313" s="2235"/>
      <c r="AV1313" s="860"/>
      <c r="AW1313" s="4560"/>
      <c r="AX1313" s="4560"/>
      <c r="AY1313" s="4561"/>
      <c r="CO1313" s="237"/>
    </row>
    <row r="1314" spans="1:93">
      <c r="A1314" s="5683"/>
      <c r="B1314" s="4561"/>
      <c r="C1314" s="5674"/>
      <c r="D1314" s="3811"/>
      <c r="E1314" s="5120"/>
      <c r="F1314" s="5120"/>
      <c r="G1314" s="3811"/>
      <c r="H1314" s="3811"/>
      <c r="I1314" s="3811"/>
      <c r="J1314" s="3811"/>
      <c r="K1314" s="3811"/>
      <c r="L1314" s="3811"/>
      <c r="M1314" s="3811"/>
      <c r="N1314" s="3811"/>
      <c r="O1314" s="3811"/>
      <c r="P1314" s="3811"/>
      <c r="Q1314" s="3811"/>
      <c r="R1314" s="3811"/>
      <c r="S1314" s="5120"/>
      <c r="T1314" s="5120"/>
      <c r="U1314" s="5120"/>
      <c r="V1314" s="5120"/>
      <c r="W1314" s="5120"/>
      <c r="X1314" s="5120"/>
      <c r="Y1314" s="5120"/>
      <c r="Z1314" s="5120"/>
      <c r="AA1314" s="5086"/>
      <c r="AB1314" s="5086"/>
      <c r="AC1314" s="5120"/>
      <c r="AD1314" s="3326" t="s">
        <v>2035</v>
      </c>
      <c r="AE1314" s="3093"/>
      <c r="AF1314" s="2239" t="s">
        <v>857</v>
      </c>
      <c r="AG1314" s="2239"/>
      <c r="AH1314" s="3256">
        <v>3983</v>
      </c>
      <c r="AI1314" s="2235" t="s">
        <v>2137</v>
      </c>
      <c r="AJ1314" s="2239" t="s">
        <v>379</v>
      </c>
      <c r="AK1314" s="3256" t="s">
        <v>2142</v>
      </c>
      <c r="AL1314" s="2238" t="s">
        <v>3055</v>
      </c>
      <c r="AM1314" s="2227" t="s">
        <v>3055</v>
      </c>
      <c r="AN1314" s="2235" t="s">
        <v>858</v>
      </c>
      <c r="AO1314" s="2235">
        <v>2</v>
      </c>
      <c r="AP1314" s="2235" t="s">
        <v>859</v>
      </c>
      <c r="AQ1314" s="2235">
        <v>2</v>
      </c>
      <c r="AR1314" s="2235"/>
      <c r="AS1314" s="2235"/>
      <c r="AT1314" s="2235"/>
      <c r="AU1314" s="2235"/>
      <c r="AV1314" s="860"/>
      <c r="AW1314" s="4561"/>
      <c r="AX1314" s="4561"/>
      <c r="AY1314" s="2229"/>
      <c r="CO1314" s="237"/>
    </row>
    <row r="1315" spans="1:93">
      <c r="A1315" s="5683"/>
      <c r="B1315" s="4559" t="s">
        <v>2463</v>
      </c>
      <c r="C1315" s="5672" t="s">
        <v>4986</v>
      </c>
      <c r="D1315" s="3806" t="s">
        <v>4982</v>
      </c>
      <c r="E1315" s="5123" t="s">
        <v>2165</v>
      </c>
      <c r="F1315" s="5123" t="s">
        <v>5004</v>
      </c>
      <c r="G1315" s="3806" t="s">
        <v>2028</v>
      </c>
      <c r="H1315" s="3806" t="s">
        <v>2028</v>
      </c>
      <c r="I1315" s="3806" t="s">
        <v>2029</v>
      </c>
      <c r="J1315" s="3806" t="s">
        <v>2029</v>
      </c>
      <c r="K1315" s="3806">
        <v>9</v>
      </c>
      <c r="L1315" s="3806">
        <v>0</v>
      </c>
      <c r="M1315" s="3806">
        <v>31</v>
      </c>
      <c r="N1315" s="3806">
        <v>9</v>
      </c>
      <c r="O1315" s="3806">
        <v>0</v>
      </c>
      <c r="P1315" s="3806">
        <v>31</v>
      </c>
      <c r="Q1315" s="3806" t="s">
        <v>2140</v>
      </c>
      <c r="R1315" s="3806" t="s">
        <v>2272</v>
      </c>
      <c r="S1315" s="5123">
        <v>6640</v>
      </c>
      <c r="T1315" s="5123">
        <v>6640</v>
      </c>
      <c r="U1315" s="5123">
        <v>7480</v>
      </c>
      <c r="V1315" s="5123">
        <v>608</v>
      </c>
      <c r="W1315" s="5123">
        <v>608</v>
      </c>
      <c r="X1315" s="5123">
        <v>1024</v>
      </c>
      <c r="Y1315" s="5123">
        <v>16</v>
      </c>
      <c r="Z1315" s="5123">
        <v>2</v>
      </c>
      <c r="AA1315" s="5084" t="s">
        <v>4999</v>
      </c>
      <c r="AB1315" s="5084" t="s">
        <v>2033</v>
      </c>
      <c r="AC1315" s="5123" t="s">
        <v>2137</v>
      </c>
      <c r="AD1315" s="3326" t="s">
        <v>2035</v>
      </c>
      <c r="AE1315" s="3093"/>
      <c r="AF1315" s="2239" t="s">
        <v>857</v>
      </c>
      <c r="AG1315" s="2239"/>
      <c r="AH1315" s="3256">
        <v>3986</v>
      </c>
      <c r="AI1315" s="2235" t="s">
        <v>2137</v>
      </c>
      <c r="AJ1315" s="2239" t="s">
        <v>874</v>
      </c>
      <c r="AK1315" s="3256" t="s">
        <v>2142</v>
      </c>
      <c r="AL1315" s="2233" t="s">
        <v>3504</v>
      </c>
      <c r="AM1315" s="259" t="s">
        <v>341</v>
      </c>
      <c r="AN1315" s="2235" t="s">
        <v>858</v>
      </c>
      <c r="AO1315" s="2235">
        <v>2</v>
      </c>
      <c r="AP1315" s="2235" t="s">
        <v>859</v>
      </c>
      <c r="AQ1315" s="2235">
        <v>2</v>
      </c>
      <c r="AR1315" s="2235">
        <v>6</v>
      </c>
      <c r="AS1315" s="2235" t="s">
        <v>875</v>
      </c>
      <c r="AT1315" s="2235" t="s">
        <v>859</v>
      </c>
      <c r="AU1315" s="2235" t="s">
        <v>876</v>
      </c>
      <c r="AV1315" s="860" t="s">
        <v>877</v>
      </c>
      <c r="AW1315" s="4559" t="s">
        <v>2466</v>
      </c>
      <c r="AX1315" s="4559" t="s">
        <v>3030</v>
      </c>
      <c r="AY1315" s="4559"/>
      <c r="CO1315" s="237"/>
    </row>
    <row r="1316" spans="1:93">
      <c r="A1316" s="5683"/>
      <c r="B1316" s="4560"/>
      <c r="C1316" s="5673"/>
      <c r="D1316" s="3807"/>
      <c r="E1316" s="5119"/>
      <c r="F1316" s="5119"/>
      <c r="G1316" s="3807"/>
      <c r="H1316" s="3807"/>
      <c r="I1316" s="3807"/>
      <c r="J1316" s="3807"/>
      <c r="K1316" s="3807"/>
      <c r="L1316" s="3807"/>
      <c r="M1316" s="3807"/>
      <c r="N1316" s="3807"/>
      <c r="O1316" s="3807"/>
      <c r="P1316" s="3807"/>
      <c r="Q1316" s="3807"/>
      <c r="R1316" s="3807"/>
      <c r="S1316" s="5119"/>
      <c r="T1316" s="5119"/>
      <c r="U1316" s="5119"/>
      <c r="V1316" s="5119"/>
      <c r="W1316" s="5119"/>
      <c r="X1316" s="5119"/>
      <c r="Y1316" s="5119"/>
      <c r="Z1316" s="5119"/>
      <c r="AA1316" s="5085"/>
      <c r="AB1316" s="5085"/>
      <c r="AC1316" s="5119"/>
      <c r="AD1316" s="3326" t="s">
        <v>2035</v>
      </c>
      <c r="AE1316" s="3093"/>
      <c r="AF1316" s="2239" t="s">
        <v>857</v>
      </c>
      <c r="AG1316" s="2239"/>
      <c r="AH1316" s="3256">
        <v>4000</v>
      </c>
      <c r="AI1316" s="2235" t="s">
        <v>2137</v>
      </c>
      <c r="AJ1316" s="2239" t="s">
        <v>868</v>
      </c>
      <c r="AK1316" s="3256" t="s">
        <v>2142</v>
      </c>
      <c r="AL1316" s="2239" t="s">
        <v>340</v>
      </c>
      <c r="AM1316" s="2239" t="s">
        <v>340</v>
      </c>
      <c r="AN1316" s="2235" t="s">
        <v>858</v>
      </c>
      <c r="AO1316" s="2235">
        <v>8</v>
      </c>
      <c r="AP1316" s="2235" t="s">
        <v>859</v>
      </c>
      <c r="AQ1316" s="2235">
        <v>8</v>
      </c>
      <c r="AR1316" s="2235"/>
      <c r="AS1316" s="2235"/>
      <c r="AT1316" s="2235"/>
      <c r="AU1316" s="2235"/>
      <c r="AV1316" s="860"/>
      <c r="AW1316" s="4560"/>
      <c r="AX1316" s="4560"/>
      <c r="AY1316" s="4561"/>
      <c r="CO1316" s="237"/>
    </row>
    <row r="1317" spans="1:93">
      <c r="A1317" s="5683"/>
      <c r="B1317" s="4561"/>
      <c r="C1317" s="5674"/>
      <c r="D1317" s="3811"/>
      <c r="E1317" s="5120"/>
      <c r="F1317" s="5120"/>
      <c r="G1317" s="3811"/>
      <c r="H1317" s="3811"/>
      <c r="I1317" s="3811"/>
      <c r="J1317" s="3811"/>
      <c r="K1317" s="3811"/>
      <c r="L1317" s="3811"/>
      <c r="M1317" s="3811"/>
      <c r="N1317" s="3811"/>
      <c r="O1317" s="3811"/>
      <c r="P1317" s="3811"/>
      <c r="Q1317" s="3811"/>
      <c r="R1317" s="3811"/>
      <c r="S1317" s="5120"/>
      <c r="T1317" s="5120"/>
      <c r="U1317" s="5120"/>
      <c r="V1317" s="5120"/>
      <c r="W1317" s="5120"/>
      <c r="X1317" s="5120"/>
      <c r="Y1317" s="5120"/>
      <c r="Z1317" s="5120"/>
      <c r="AA1317" s="5086"/>
      <c r="AB1317" s="5086"/>
      <c r="AC1317" s="5120"/>
      <c r="AD1317" s="3326" t="s">
        <v>2035</v>
      </c>
      <c r="AE1317" s="3093"/>
      <c r="AF1317" s="2239" t="s">
        <v>857</v>
      </c>
      <c r="AG1317" s="2239"/>
      <c r="AH1317" s="3256">
        <v>3983</v>
      </c>
      <c r="AI1317" s="2235" t="s">
        <v>2137</v>
      </c>
      <c r="AJ1317" s="2239" t="s">
        <v>379</v>
      </c>
      <c r="AK1317" s="3256" t="s">
        <v>2142</v>
      </c>
      <c r="AL1317" s="2238" t="s">
        <v>3055</v>
      </c>
      <c r="AM1317" s="2227" t="s">
        <v>3055</v>
      </c>
      <c r="AN1317" s="2235" t="s">
        <v>858</v>
      </c>
      <c r="AO1317" s="2235">
        <v>2</v>
      </c>
      <c r="AP1317" s="2235" t="s">
        <v>859</v>
      </c>
      <c r="AQ1317" s="2235">
        <v>2</v>
      </c>
      <c r="AR1317" s="2235"/>
      <c r="AS1317" s="2235"/>
      <c r="AT1317" s="2235"/>
      <c r="AU1317" s="2235"/>
      <c r="AV1317" s="860"/>
      <c r="AW1317" s="4561"/>
      <c r="AX1317" s="4561"/>
      <c r="AY1317" s="2230"/>
      <c r="CO1317" s="237"/>
    </row>
    <row r="1318" spans="1:93">
      <c r="A1318" s="5683"/>
      <c r="B1318" s="4559" t="s">
        <v>2463</v>
      </c>
      <c r="C1318" s="5672" t="s">
        <v>4987</v>
      </c>
      <c r="D1318" s="3806" t="s">
        <v>4983</v>
      </c>
      <c r="E1318" s="5123" t="s">
        <v>2165</v>
      </c>
      <c r="F1318" s="5123" t="s">
        <v>5005</v>
      </c>
      <c r="G1318" s="3806" t="s">
        <v>2028</v>
      </c>
      <c r="H1318" s="3806" t="s">
        <v>2028</v>
      </c>
      <c r="I1318" s="3806" t="s">
        <v>2029</v>
      </c>
      <c r="J1318" s="3806" t="s">
        <v>2029</v>
      </c>
      <c r="K1318" s="3806">
        <v>9</v>
      </c>
      <c r="L1318" s="3806">
        <v>0</v>
      </c>
      <c r="M1318" s="3806">
        <v>31</v>
      </c>
      <c r="N1318" s="3806">
        <v>9</v>
      </c>
      <c r="O1318" s="3806">
        <v>0</v>
      </c>
      <c r="P1318" s="3806">
        <v>31</v>
      </c>
      <c r="Q1318" s="3806" t="s">
        <v>2140</v>
      </c>
      <c r="R1318" s="3806" t="s">
        <v>2272</v>
      </c>
      <c r="S1318" s="5123">
        <v>8640</v>
      </c>
      <c r="T1318" s="5123">
        <v>8640</v>
      </c>
      <c r="U1318" s="5123">
        <v>9680</v>
      </c>
      <c r="V1318" s="5123">
        <v>608</v>
      </c>
      <c r="W1318" s="5123">
        <v>608</v>
      </c>
      <c r="X1318" s="5123">
        <v>1024</v>
      </c>
      <c r="Y1318" s="5123">
        <v>8</v>
      </c>
      <c r="Z1318" s="5123">
        <v>2</v>
      </c>
      <c r="AA1318" s="5084" t="s">
        <v>4999</v>
      </c>
      <c r="AB1318" s="5084" t="s">
        <v>2033</v>
      </c>
      <c r="AC1318" s="5123" t="s">
        <v>2137</v>
      </c>
      <c r="AD1318" s="3326" t="s">
        <v>2035</v>
      </c>
      <c r="AE1318" s="3093"/>
      <c r="AF1318" s="2239" t="s">
        <v>857</v>
      </c>
      <c r="AG1318" s="2239"/>
      <c r="AH1318" s="3256">
        <v>3986</v>
      </c>
      <c r="AI1318" s="2235" t="s">
        <v>2137</v>
      </c>
      <c r="AJ1318" s="2239" t="s">
        <v>874</v>
      </c>
      <c r="AK1318" s="3256" t="s">
        <v>2142</v>
      </c>
      <c r="AL1318" s="2233" t="s">
        <v>1158</v>
      </c>
      <c r="AM1318" s="259" t="s">
        <v>341</v>
      </c>
      <c r="AN1318" s="2235" t="s">
        <v>858</v>
      </c>
      <c r="AO1318" s="2235">
        <v>4</v>
      </c>
      <c r="AP1318" s="2235" t="s">
        <v>859</v>
      </c>
      <c r="AQ1318" s="2235">
        <v>4</v>
      </c>
      <c r="AR1318" s="2235">
        <v>6</v>
      </c>
      <c r="AS1318" s="2235" t="s">
        <v>875</v>
      </c>
      <c r="AT1318" s="2235" t="s">
        <v>859</v>
      </c>
      <c r="AU1318" s="2235" t="s">
        <v>876</v>
      </c>
      <c r="AV1318" s="860" t="s">
        <v>877</v>
      </c>
      <c r="AW1318" s="4559" t="s">
        <v>2466</v>
      </c>
      <c r="AX1318" s="4559" t="s">
        <v>3030</v>
      </c>
      <c r="AY1318" s="4559"/>
      <c r="CO1318" s="237"/>
    </row>
    <row r="1319" spans="1:93">
      <c r="A1319" s="5683"/>
      <c r="B1319" s="4560"/>
      <c r="C1319" s="5673"/>
      <c r="D1319" s="3807"/>
      <c r="E1319" s="5119"/>
      <c r="F1319" s="5119"/>
      <c r="G1319" s="3807"/>
      <c r="H1319" s="3807"/>
      <c r="I1319" s="3807"/>
      <c r="J1319" s="3807"/>
      <c r="K1319" s="3807"/>
      <c r="L1319" s="3807"/>
      <c r="M1319" s="3807"/>
      <c r="N1319" s="3807"/>
      <c r="O1319" s="3807"/>
      <c r="P1319" s="3807"/>
      <c r="Q1319" s="3807"/>
      <c r="R1319" s="3807"/>
      <c r="S1319" s="5119"/>
      <c r="T1319" s="5119"/>
      <c r="U1319" s="5119"/>
      <c r="V1319" s="5119"/>
      <c r="W1319" s="5119"/>
      <c r="X1319" s="5119"/>
      <c r="Y1319" s="5119"/>
      <c r="Z1319" s="5119"/>
      <c r="AA1319" s="5085"/>
      <c r="AB1319" s="5085"/>
      <c r="AC1319" s="5119"/>
      <c r="AD1319" s="3326" t="s">
        <v>2035</v>
      </c>
      <c r="AE1319" s="3093"/>
      <c r="AF1319" s="2239" t="s">
        <v>857</v>
      </c>
      <c r="AG1319" s="2239"/>
      <c r="AH1319" s="3256">
        <v>4000</v>
      </c>
      <c r="AI1319" s="2235" t="s">
        <v>2137</v>
      </c>
      <c r="AJ1319" s="2239" t="s">
        <v>868</v>
      </c>
      <c r="AK1319" s="3256" t="s">
        <v>2142</v>
      </c>
      <c r="AL1319" s="2239" t="s">
        <v>340</v>
      </c>
      <c r="AM1319" s="2239" t="s">
        <v>340</v>
      </c>
      <c r="AN1319" s="2235" t="s">
        <v>858</v>
      </c>
      <c r="AO1319" s="2235">
        <v>8</v>
      </c>
      <c r="AP1319" s="2235" t="s">
        <v>859</v>
      </c>
      <c r="AQ1319" s="2235">
        <v>8</v>
      </c>
      <c r="AR1319" s="2235"/>
      <c r="AS1319" s="2235"/>
      <c r="AT1319" s="2235"/>
      <c r="AU1319" s="2235"/>
      <c r="AV1319" s="860"/>
      <c r="AW1319" s="4560"/>
      <c r="AX1319" s="4560"/>
      <c r="AY1319" s="4561"/>
      <c r="CO1319" s="237"/>
    </row>
    <row r="1320" spans="1:93">
      <c r="A1320" s="5683"/>
      <c r="B1320" s="4561"/>
      <c r="C1320" s="5674"/>
      <c r="D1320" s="3811"/>
      <c r="E1320" s="5120"/>
      <c r="F1320" s="5120"/>
      <c r="G1320" s="3811"/>
      <c r="H1320" s="3811"/>
      <c r="I1320" s="3811"/>
      <c r="J1320" s="3811"/>
      <c r="K1320" s="3811"/>
      <c r="L1320" s="3811"/>
      <c r="M1320" s="3811"/>
      <c r="N1320" s="3811"/>
      <c r="O1320" s="3811"/>
      <c r="P1320" s="3811"/>
      <c r="Q1320" s="3811"/>
      <c r="R1320" s="3811"/>
      <c r="S1320" s="5120"/>
      <c r="T1320" s="5120"/>
      <c r="U1320" s="5120"/>
      <c r="V1320" s="5120"/>
      <c r="W1320" s="5120"/>
      <c r="X1320" s="5120"/>
      <c r="Y1320" s="5120"/>
      <c r="Z1320" s="5120"/>
      <c r="AA1320" s="5086"/>
      <c r="AB1320" s="5086"/>
      <c r="AC1320" s="5120"/>
      <c r="AD1320" s="3326" t="s">
        <v>2035</v>
      </c>
      <c r="AE1320" s="3093"/>
      <c r="AF1320" s="2239" t="s">
        <v>857</v>
      </c>
      <c r="AG1320" s="2239"/>
      <c r="AH1320" s="3256">
        <v>3983</v>
      </c>
      <c r="AI1320" s="2235" t="s">
        <v>2137</v>
      </c>
      <c r="AJ1320" s="2239" t="s">
        <v>379</v>
      </c>
      <c r="AK1320" s="3256" t="s">
        <v>2142</v>
      </c>
      <c r="AL1320" s="2238" t="s">
        <v>3055</v>
      </c>
      <c r="AM1320" s="2227" t="s">
        <v>3055</v>
      </c>
      <c r="AN1320" s="2235" t="s">
        <v>858</v>
      </c>
      <c r="AO1320" s="2235">
        <v>2</v>
      </c>
      <c r="AP1320" s="2235" t="s">
        <v>859</v>
      </c>
      <c r="AQ1320" s="2235">
        <v>2</v>
      </c>
      <c r="AR1320" s="2235"/>
      <c r="AS1320" s="2235"/>
      <c r="AT1320" s="2235"/>
      <c r="AU1320" s="2235"/>
      <c r="AV1320" s="860"/>
      <c r="AW1320" s="4561"/>
      <c r="AX1320" s="4561"/>
      <c r="AY1320" s="2230"/>
      <c r="CO1320" s="237"/>
    </row>
    <row r="1321" spans="1:93">
      <c r="A1321" s="5683"/>
      <c r="B1321" s="4559" t="s">
        <v>2463</v>
      </c>
      <c r="C1321" s="5672" t="s">
        <v>4988</v>
      </c>
      <c r="D1321" s="3806" t="s">
        <v>4984</v>
      </c>
      <c r="E1321" s="5123" t="s">
        <v>2165</v>
      </c>
      <c r="F1321" s="5123" t="s">
        <v>5006</v>
      </c>
      <c r="G1321" s="3806" t="s">
        <v>2028</v>
      </c>
      <c r="H1321" s="3806" t="s">
        <v>2028</v>
      </c>
      <c r="I1321" s="3806" t="s">
        <v>2029</v>
      </c>
      <c r="J1321" s="3806" t="s">
        <v>2029</v>
      </c>
      <c r="K1321" s="3806">
        <v>9</v>
      </c>
      <c r="L1321" s="3806">
        <v>0</v>
      </c>
      <c r="M1321" s="3806">
        <v>31</v>
      </c>
      <c r="N1321" s="3806">
        <v>9</v>
      </c>
      <c r="O1321" s="3806">
        <v>0</v>
      </c>
      <c r="P1321" s="3806">
        <v>31</v>
      </c>
      <c r="Q1321" s="3806" t="s">
        <v>2140</v>
      </c>
      <c r="R1321" s="3806" t="s">
        <v>2272</v>
      </c>
      <c r="S1321" s="5123">
        <v>10640</v>
      </c>
      <c r="T1321" s="5123">
        <v>10640</v>
      </c>
      <c r="U1321" s="5123">
        <v>11880</v>
      </c>
      <c r="V1321" s="5123">
        <v>608</v>
      </c>
      <c r="W1321" s="5123">
        <v>608</v>
      </c>
      <c r="X1321" s="5123">
        <v>1024</v>
      </c>
      <c r="Y1321" s="5123">
        <v>8</v>
      </c>
      <c r="Z1321" s="5123">
        <v>2</v>
      </c>
      <c r="AA1321" s="5084" t="s">
        <v>2032</v>
      </c>
      <c r="AB1321" s="5084" t="s">
        <v>2033</v>
      </c>
      <c r="AC1321" s="5123" t="s">
        <v>2137</v>
      </c>
      <c r="AD1321" s="3326" t="s">
        <v>2035</v>
      </c>
      <c r="AE1321" s="3093"/>
      <c r="AF1321" s="2239" t="s">
        <v>857</v>
      </c>
      <c r="AG1321" s="2239"/>
      <c r="AH1321" s="3256">
        <v>3986</v>
      </c>
      <c r="AI1321" s="2235" t="s">
        <v>2137</v>
      </c>
      <c r="AJ1321" s="2239" t="s">
        <v>874</v>
      </c>
      <c r="AK1321" s="3256" t="s">
        <v>2142</v>
      </c>
      <c r="AL1321" s="2233" t="s">
        <v>344</v>
      </c>
      <c r="AM1321" s="259" t="s">
        <v>341</v>
      </c>
      <c r="AN1321" s="2235" t="s">
        <v>858</v>
      </c>
      <c r="AO1321" s="2235">
        <v>4</v>
      </c>
      <c r="AP1321" s="2235" t="s">
        <v>859</v>
      </c>
      <c r="AQ1321" s="2235">
        <v>4</v>
      </c>
      <c r="AR1321" s="2235">
        <v>6</v>
      </c>
      <c r="AS1321" s="2235" t="s">
        <v>875</v>
      </c>
      <c r="AT1321" s="2235" t="s">
        <v>859</v>
      </c>
      <c r="AU1321" s="2235" t="s">
        <v>876</v>
      </c>
      <c r="AV1321" s="860" t="s">
        <v>877</v>
      </c>
      <c r="AW1321" s="4559" t="s">
        <v>2466</v>
      </c>
      <c r="AX1321" s="4559" t="s">
        <v>3030</v>
      </c>
      <c r="AY1321" s="4559"/>
      <c r="CO1321" s="237"/>
    </row>
    <row r="1322" spans="1:93">
      <c r="A1322" s="5683"/>
      <c r="B1322" s="4560"/>
      <c r="C1322" s="5673"/>
      <c r="D1322" s="3807"/>
      <c r="E1322" s="5119"/>
      <c r="F1322" s="5119"/>
      <c r="G1322" s="3807"/>
      <c r="H1322" s="3807"/>
      <c r="I1322" s="3807"/>
      <c r="J1322" s="3807"/>
      <c r="K1322" s="3807"/>
      <c r="L1322" s="3807"/>
      <c r="M1322" s="3807"/>
      <c r="N1322" s="3807"/>
      <c r="O1322" s="3807"/>
      <c r="P1322" s="3807"/>
      <c r="Q1322" s="3807"/>
      <c r="R1322" s="3807"/>
      <c r="S1322" s="5119"/>
      <c r="T1322" s="5119"/>
      <c r="U1322" s="5119"/>
      <c r="V1322" s="5119"/>
      <c r="W1322" s="5119"/>
      <c r="X1322" s="5119"/>
      <c r="Y1322" s="5119"/>
      <c r="Z1322" s="5119"/>
      <c r="AA1322" s="5085"/>
      <c r="AB1322" s="5085"/>
      <c r="AC1322" s="5119"/>
      <c r="AD1322" s="3326" t="s">
        <v>2035</v>
      </c>
      <c r="AE1322" s="3093"/>
      <c r="AF1322" s="2239" t="s">
        <v>857</v>
      </c>
      <c r="AG1322" s="2239"/>
      <c r="AH1322" s="3256">
        <v>4000</v>
      </c>
      <c r="AI1322" s="2235" t="s">
        <v>2137</v>
      </c>
      <c r="AJ1322" s="2239" t="s">
        <v>868</v>
      </c>
      <c r="AK1322" s="3256" t="s">
        <v>2142</v>
      </c>
      <c r="AL1322" s="2239" t="s">
        <v>340</v>
      </c>
      <c r="AM1322" s="2239" t="s">
        <v>340</v>
      </c>
      <c r="AN1322" s="2235" t="s">
        <v>858</v>
      </c>
      <c r="AO1322" s="2235">
        <v>8</v>
      </c>
      <c r="AP1322" s="2235" t="s">
        <v>859</v>
      </c>
      <c r="AQ1322" s="2235">
        <v>8</v>
      </c>
      <c r="AR1322" s="2235"/>
      <c r="AS1322" s="2235"/>
      <c r="AT1322" s="2235"/>
      <c r="AU1322" s="2235"/>
      <c r="AV1322" s="860"/>
      <c r="AW1322" s="4560"/>
      <c r="AX1322" s="4560"/>
      <c r="AY1322" s="4561"/>
      <c r="CO1322" s="237"/>
    </row>
    <row r="1323" spans="1:93">
      <c r="A1323" s="5684"/>
      <c r="B1323" s="4561"/>
      <c r="C1323" s="5674"/>
      <c r="D1323" s="3811"/>
      <c r="E1323" s="5120"/>
      <c r="F1323" s="5120"/>
      <c r="G1323" s="3811"/>
      <c r="H1323" s="3811"/>
      <c r="I1323" s="3811"/>
      <c r="J1323" s="3811"/>
      <c r="K1323" s="3811"/>
      <c r="L1323" s="3811"/>
      <c r="M1323" s="3811"/>
      <c r="N1323" s="3811"/>
      <c r="O1323" s="3811"/>
      <c r="P1323" s="3811"/>
      <c r="Q1323" s="3811"/>
      <c r="R1323" s="3811"/>
      <c r="S1323" s="5120"/>
      <c r="T1323" s="5120"/>
      <c r="U1323" s="5120"/>
      <c r="V1323" s="5120"/>
      <c r="W1323" s="5120"/>
      <c r="X1323" s="5120"/>
      <c r="Y1323" s="5120"/>
      <c r="Z1323" s="5120"/>
      <c r="AA1323" s="5086"/>
      <c r="AB1323" s="5086"/>
      <c r="AC1323" s="5120"/>
      <c r="AD1323" s="3326" t="s">
        <v>2035</v>
      </c>
      <c r="AE1323" s="3093"/>
      <c r="AF1323" s="2239" t="s">
        <v>857</v>
      </c>
      <c r="AG1323" s="2239"/>
      <c r="AH1323" s="3256">
        <v>3983</v>
      </c>
      <c r="AI1323" s="2235" t="s">
        <v>2137</v>
      </c>
      <c r="AJ1323" s="2239" t="s">
        <v>379</v>
      </c>
      <c r="AK1323" s="3256" t="s">
        <v>2142</v>
      </c>
      <c r="AL1323" s="2238" t="s">
        <v>3055</v>
      </c>
      <c r="AM1323" s="2227" t="s">
        <v>3055</v>
      </c>
      <c r="AN1323" s="2235" t="s">
        <v>858</v>
      </c>
      <c r="AO1323" s="2235">
        <v>2</v>
      </c>
      <c r="AP1323" s="2235" t="s">
        <v>859</v>
      </c>
      <c r="AQ1323" s="2235">
        <v>2</v>
      </c>
      <c r="AR1323" s="2235"/>
      <c r="AS1323" s="2235"/>
      <c r="AT1323" s="2235"/>
      <c r="AU1323" s="2235"/>
      <c r="AV1323" s="860"/>
      <c r="AW1323" s="4561"/>
      <c r="AX1323" s="4561"/>
      <c r="AY1323" s="2230"/>
      <c r="CO1323" s="237"/>
    </row>
    <row r="1324" spans="1:93">
      <c r="A1324" s="5693" t="s">
        <v>4056</v>
      </c>
      <c r="B1324" s="4559" t="s">
        <v>2463</v>
      </c>
      <c r="C1324" s="5672" t="s">
        <v>3712</v>
      </c>
      <c r="D1324" s="3806" t="s">
        <v>3171</v>
      </c>
      <c r="E1324" s="5123" t="s">
        <v>2138</v>
      </c>
      <c r="F1324" s="5123" t="s">
        <v>3225</v>
      </c>
      <c r="G1324" s="3806" t="s">
        <v>2028</v>
      </c>
      <c r="H1324" s="3806" t="s">
        <v>2028</v>
      </c>
      <c r="I1324" s="3806" t="s">
        <v>2029</v>
      </c>
      <c r="J1324" s="3806" t="s">
        <v>2029</v>
      </c>
      <c r="K1324" s="3806">
        <v>6</v>
      </c>
      <c r="L1324" s="3806">
        <v>0</v>
      </c>
      <c r="M1324" s="3806">
        <v>12</v>
      </c>
      <c r="N1324" s="3806">
        <v>6</v>
      </c>
      <c r="O1324" s="3806">
        <v>0</v>
      </c>
      <c r="P1324" s="3806">
        <v>12</v>
      </c>
      <c r="Q1324" s="3806" t="s">
        <v>2140</v>
      </c>
      <c r="R1324" s="3806" t="s">
        <v>2272</v>
      </c>
      <c r="S1324" s="5123">
        <v>513</v>
      </c>
      <c r="T1324" s="5123">
        <v>513</v>
      </c>
      <c r="U1324" s="5123">
        <v>1728</v>
      </c>
      <c r="V1324" s="5123">
        <v>416</v>
      </c>
      <c r="W1324" s="5123">
        <v>416</v>
      </c>
      <c r="X1324" s="5123">
        <v>832</v>
      </c>
      <c r="Y1324" s="5123">
        <v>1</v>
      </c>
      <c r="Z1324" s="5123">
        <v>1</v>
      </c>
      <c r="AA1324" s="5123" t="s">
        <v>2136</v>
      </c>
      <c r="AB1324" s="5123" t="s">
        <v>2136</v>
      </c>
      <c r="AC1324" s="5123" t="s">
        <v>2137</v>
      </c>
      <c r="AD1324" s="3322" t="s">
        <v>2035</v>
      </c>
      <c r="AE1324" s="3087"/>
      <c r="AF1324" s="2233" t="s">
        <v>857</v>
      </c>
      <c r="AG1324" s="2233"/>
      <c r="AH1324" s="3238">
        <v>270</v>
      </c>
      <c r="AI1324" s="2228" t="s">
        <v>2137</v>
      </c>
      <c r="AJ1324" s="2233" t="s">
        <v>854</v>
      </c>
      <c r="AK1324" s="3256" t="s">
        <v>2142</v>
      </c>
      <c r="AL1324" s="2238" t="s">
        <v>164</v>
      </c>
      <c r="AM1324" s="2228" t="s">
        <v>856</v>
      </c>
      <c r="AN1324" s="2228" t="s">
        <v>858</v>
      </c>
      <c r="AO1324" s="2228">
        <v>2</v>
      </c>
      <c r="AP1324" s="2228" t="s">
        <v>859</v>
      </c>
      <c r="AQ1324" s="2228">
        <v>2</v>
      </c>
      <c r="AR1324" s="2228"/>
      <c r="AS1324" s="2228"/>
      <c r="AT1324" s="2228"/>
      <c r="AU1324" s="2228"/>
      <c r="AV1324" s="2997"/>
      <c r="AW1324" s="4559" t="s">
        <v>2451</v>
      </c>
      <c r="AX1324" s="4559" t="s">
        <v>3030</v>
      </c>
      <c r="AY1324" s="4559"/>
      <c r="CO1324" s="237"/>
    </row>
    <row r="1325" spans="1:93">
      <c r="A1325" s="5683"/>
      <c r="B1325" s="4560"/>
      <c r="C1325" s="5673"/>
      <c r="D1325" s="3807"/>
      <c r="E1325" s="5119"/>
      <c r="F1325" s="5119"/>
      <c r="G1325" s="3807"/>
      <c r="H1325" s="3807"/>
      <c r="I1325" s="3807"/>
      <c r="J1325" s="3807"/>
      <c r="K1325" s="3807"/>
      <c r="L1325" s="3807"/>
      <c r="M1325" s="3807"/>
      <c r="N1325" s="3807"/>
      <c r="O1325" s="3807"/>
      <c r="P1325" s="3807"/>
      <c r="Q1325" s="3807"/>
      <c r="R1325" s="3807"/>
      <c r="S1325" s="5119"/>
      <c r="T1325" s="5119"/>
      <c r="U1325" s="5119"/>
      <c r="V1325" s="5119"/>
      <c r="W1325" s="5119"/>
      <c r="X1325" s="5119"/>
      <c r="Y1325" s="5119"/>
      <c r="Z1325" s="5119"/>
      <c r="AA1325" s="5119"/>
      <c r="AB1325" s="5119"/>
      <c r="AC1325" s="5119"/>
      <c r="AD1325" s="3326" t="s">
        <v>2035</v>
      </c>
      <c r="AE1325" s="3093"/>
      <c r="AF1325" s="2239" t="s">
        <v>857</v>
      </c>
      <c r="AG1325" s="2239"/>
      <c r="AH1325" s="3256">
        <v>4000</v>
      </c>
      <c r="AI1325" s="2235" t="s">
        <v>2137</v>
      </c>
      <c r="AJ1325" s="2239" t="s">
        <v>868</v>
      </c>
      <c r="AK1325" s="3256" t="s">
        <v>2142</v>
      </c>
      <c r="AL1325" s="2239" t="s">
        <v>869</v>
      </c>
      <c r="AM1325" s="2239" t="s">
        <v>869</v>
      </c>
      <c r="AN1325" s="2235" t="s">
        <v>858</v>
      </c>
      <c r="AO1325" s="2235">
        <v>2</v>
      </c>
      <c r="AP1325" s="2235" t="s">
        <v>859</v>
      </c>
      <c r="AQ1325" s="2235">
        <v>2</v>
      </c>
      <c r="AR1325" s="2235"/>
      <c r="AS1325" s="2235"/>
      <c r="AT1325" s="2235"/>
      <c r="AU1325" s="2235"/>
      <c r="AV1325" s="860"/>
      <c r="AW1325" s="4560"/>
      <c r="AX1325" s="4560"/>
      <c r="AY1325" s="4560"/>
      <c r="CO1325" s="237"/>
    </row>
    <row r="1326" spans="1:93">
      <c r="A1326" s="5683"/>
      <c r="B1326" s="4561"/>
      <c r="C1326" s="5674"/>
      <c r="D1326" s="3811"/>
      <c r="E1326" s="5120"/>
      <c r="F1326" s="5120"/>
      <c r="G1326" s="3811"/>
      <c r="H1326" s="3811"/>
      <c r="I1326" s="3811"/>
      <c r="J1326" s="3811"/>
      <c r="K1326" s="3811"/>
      <c r="L1326" s="3811"/>
      <c r="M1326" s="3811"/>
      <c r="N1326" s="3811"/>
      <c r="O1326" s="3811"/>
      <c r="P1326" s="3811"/>
      <c r="Q1326" s="3811"/>
      <c r="R1326" s="3811"/>
      <c r="S1326" s="5120"/>
      <c r="T1326" s="5120"/>
      <c r="U1326" s="5120"/>
      <c r="V1326" s="5120"/>
      <c r="W1326" s="5120"/>
      <c r="X1326" s="5120"/>
      <c r="Y1326" s="5120"/>
      <c r="Z1326" s="5120"/>
      <c r="AA1326" s="5120"/>
      <c r="AB1326" s="5120"/>
      <c r="AC1326" s="5120"/>
      <c r="AD1326" s="3326" t="s">
        <v>2035</v>
      </c>
      <c r="AE1326" s="3093"/>
      <c r="AF1326" s="2239" t="s">
        <v>857</v>
      </c>
      <c r="AG1326" s="2239"/>
      <c r="AH1326" s="3256">
        <v>3983</v>
      </c>
      <c r="AI1326" s="2235" t="s">
        <v>2137</v>
      </c>
      <c r="AJ1326" s="2239" t="s">
        <v>379</v>
      </c>
      <c r="AK1326" s="3256" t="s">
        <v>2142</v>
      </c>
      <c r="AL1326" s="2238" t="s">
        <v>3055</v>
      </c>
      <c r="AM1326" s="2227" t="s">
        <v>3055</v>
      </c>
      <c r="AN1326" s="2235" t="s">
        <v>858</v>
      </c>
      <c r="AO1326" s="2235">
        <v>2</v>
      </c>
      <c r="AP1326" s="2235" t="s">
        <v>859</v>
      </c>
      <c r="AQ1326" s="2235">
        <v>2</v>
      </c>
      <c r="AR1326" s="2235"/>
      <c r="AS1326" s="2235"/>
      <c r="AT1326" s="2235"/>
      <c r="AU1326" s="2235"/>
      <c r="AV1326" s="860"/>
      <c r="AW1326" s="4561"/>
      <c r="AX1326" s="4561"/>
      <c r="AY1326" s="4561"/>
      <c r="CO1326" s="237"/>
    </row>
    <row r="1327" spans="1:93">
      <c r="A1327" s="5683"/>
      <c r="B1327" s="5669" t="s">
        <v>2463</v>
      </c>
      <c r="C1327" s="5672" t="s">
        <v>3778</v>
      </c>
      <c r="D1327" s="4068" t="s">
        <v>6421</v>
      </c>
      <c r="E1327" s="5123" t="s">
        <v>2138</v>
      </c>
      <c r="F1327" s="5123" t="s">
        <v>6466</v>
      </c>
      <c r="G1327" s="3806" t="s">
        <v>2028</v>
      </c>
      <c r="H1327" s="3806" t="s">
        <v>2028</v>
      </c>
      <c r="I1327" s="3806" t="s">
        <v>2029</v>
      </c>
      <c r="J1327" s="3806" t="s">
        <v>2029</v>
      </c>
      <c r="K1327" s="3806">
        <v>6</v>
      </c>
      <c r="L1327" s="3806">
        <v>0</v>
      </c>
      <c r="M1327" s="3806">
        <v>12</v>
      </c>
      <c r="N1327" s="3806">
        <v>6</v>
      </c>
      <c r="O1327" s="3806">
        <v>0</v>
      </c>
      <c r="P1327" s="3806">
        <v>12</v>
      </c>
      <c r="Q1327" s="3806" t="s">
        <v>2140</v>
      </c>
      <c r="R1327" s="3806" t="s">
        <v>2272</v>
      </c>
      <c r="S1327" s="5675">
        <v>769</v>
      </c>
      <c r="T1327" s="5675">
        <v>769</v>
      </c>
      <c r="U1327" s="5123">
        <v>2912</v>
      </c>
      <c r="V1327" s="5123">
        <v>512</v>
      </c>
      <c r="W1327" s="5123">
        <v>512</v>
      </c>
      <c r="X1327" s="5123">
        <v>832</v>
      </c>
      <c r="Y1327" s="5123">
        <v>1</v>
      </c>
      <c r="Z1327" s="5123">
        <v>1</v>
      </c>
      <c r="AA1327" s="5123" t="s">
        <v>2136</v>
      </c>
      <c r="AB1327" s="5123" t="s">
        <v>2136</v>
      </c>
      <c r="AC1327" s="5123" t="s">
        <v>2137</v>
      </c>
      <c r="AD1327" s="3352" t="s">
        <v>2035</v>
      </c>
      <c r="AE1327" s="3352"/>
      <c r="AF1327" s="3352" t="s">
        <v>857</v>
      </c>
      <c r="AG1327" s="3352"/>
      <c r="AH1327" s="3354">
        <v>270</v>
      </c>
      <c r="AI1327" s="3348" t="s">
        <v>2137</v>
      </c>
      <c r="AJ1327" s="3352" t="s">
        <v>854</v>
      </c>
      <c r="AK1327" s="3354" t="s">
        <v>2142</v>
      </c>
      <c r="AL1327" s="3356" t="s">
        <v>165</v>
      </c>
      <c r="AM1327" s="3348" t="s">
        <v>856</v>
      </c>
      <c r="AN1327" s="3348" t="s">
        <v>858</v>
      </c>
      <c r="AO1327" s="3348">
        <v>2</v>
      </c>
      <c r="AP1327" s="3348" t="s">
        <v>859</v>
      </c>
      <c r="AQ1327" s="3348">
        <v>2</v>
      </c>
      <c r="AR1327" s="3348"/>
      <c r="AS1327" s="3348"/>
      <c r="AT1327" s="3348"/>
      <c r="AU1327" s="3348"/>
      <c r="AV1327" s="3358"/>
      <c r="AW1327" s="5678" t="s">
        <v>2451</v>
      </c>
      <c r="AX1327" s="4559" t="s">
        <v>3030</v>
      </c>
      <c r="AY1327" s="4559"/>
      <c r="CO1327" s="237"/>
    </row>
    <row r="1328" spans="1:93">
      <c r="A1328" s="5683"/>
      <c r="B1328" s="5670"/>
      <c r="C1328" s="5673"/>
      <c r="D1328" s="4069"/>
      <c r="E1328" s="5119"/>
      <c r="F1328" s="5119"/>
      <c r="G1328" s="3807"/>
      <c r="H1328" s="3807"/>
      <c r="I1328" s="3807"/>
      <c r="J1328" s="3807"/>
      <c r="K1328" s="3807"/>
      <c r="L1328" s="3807"/>
      <c r="M1328" s="3807"/>
      <c r="N1328" s="3807"/>
      <c r="O1328" s="3807"/>
      <c r="P1328" s="3807"/>
      <c r="Q1328" s="3807"/>
      <c r="R1328" s="3807"/>
      <c r="S1328" s="5676"/>
      <c r="T1328" s="5676"/>
      <c r="U1328" s="5119"/>
      <c r="V1328" s="5119"/>
      <c r="W1328" s="5119"/>
      <c r="X1328" s="5119"/>
      <c r="Y1328" s="5119"/>
      <c r="Z1328" s="5119"/>
      <c r="AA1328" s="5119"/>
      <c r="AB1328" s="5119"/>
      <c r="AC1328" s="5119"/>
      <c r="AD1328" s="3357" t="s">
        <v>2035</v>
      </c>
      <c r="AE1328" s="3357"/>
      <c r="AF1328" s="3357" t="s">
        <v>857</v>
      </c>
      <c r="AG1328" s="3357"/>
      <c r="AH1328" s="3350">
        <v>4000</v>
      </c>
      <c r="AI1328" s="3354" t="s">
        <v>2137</v>
      </c>
      <c r="AJ1328" s="3357" t="s">
        <v>868</v>
      </c>
      <c r="AK1328" s="3354" t="s">
        <v>2142</v>
      </c>
      <c r="AL1328" s="3357" t="s">
        <v>869</v>
      </c>
      <c r="AM1328" s="3357" t="s">
        <v>869</v>
      </c>
      <c r="AN1328" s="3354" t="s">
        <v>858</v>
      </c>
      <c r="AO1328" s="3354">
        <v>2</v>
      </c>
      <c r="AP1328" s="3354" t="s">
        <v>859</v>
      </c>
      <c r="AQ1328" s="3354">
        <v>2</v>
      </c>
      <c r="AR1328" s="3354"/>
      <c r="AS1328" s="3354"/>
      <c r="AT1328" s="3354"/>
      <c r="AU1328" s="3354"/>
      <c r="AV1328" s="3359"/>
      <c r="AW1328" s="5679"/>
      <c r="AX1328" s="4560"/>
      <c r="AY1328" s="4560"/>
      <c r="CO1328" s="237"/>
    </row>
    <row r="1329" spans="1:93">
      <c r="A1329" s="5683"/>
      <c r="B1329" s="5671"/>
      <c r="C1329" s="5674"/>
      <c r="D1329" s="4070"/>
      <c r="E1329" s="5120"/>
      <c r="F1329" s="5120"/>
      <c r="G1329" s="3811"/>
      <c r="H1329" s="3811"/>
      <c r="I1329" s="3811"/>
      <c r="J1329" s="3811"/>
      <c r="K1329" s="3811"/>
      <c r="L1329" s="3811"/>
      <c r="M1329" s="3811"/>
      <c r="N1329" s="3811"/>
      <c r="O1329" s="3811"/>
      <c r="P1329" s="3811"/>
      <c r="Q1329" s="3811"/>
      <c r="R1329" s="3811"/>
      <c r="S1329" s="5677"/>
      <c r="T1329" s="5677"/>
      <c r="U1329" s="5120"/>
      <c r="V1329" s="5120"/>
      <c r="W1329" s="5120"/>
      <c r="X1329" s="5120"/>
      <c r="Y1329" s="5120"/>
      <c r="Z1329" s="5120"/>
      <c r="AA1329" s="5120"/>
      <c r="AB1329" s="5120"/>
      <c r="AC1329" s="5120"/>
      <c r="AD1329" s="3357" t="s">
        <v>2035</v>
      </c>
      <c r="AE1329" s="3357"/>
      <c r="AF1329" s="3357" t="s">
        <v>857</v>
      </c>
      <c r="AG1329" s="3357"/>
      <c r="AH1329" s="3351">
        <v>3983</v>
      </c>
      <c r="AI1329" s="3354" t="s">
        <v>2137</v>
      </c>
      <c r="AJ1329" s="3357" t="s">
        <v>379</v>
      </c>
      <c r="AK1329" s="3354" t="s">
        <v>2142</v>
      </c>
      <c r="AL1329" s="3355" t="s">
        <v>3055</v>
      </c>
      <c r="AM1329" s="3347" t="s">
        <v>3055</v>
      </c>
      <c r="AN1329" s="3354" t="s">
        <v>858</v>
      </c>
      <c r="AO1329" s="3354">
        <v>2</v>
      </c>
      <c r="AP1329" s="3354" t="s">
        <v>859</v>
      </c>
      <c r="AQ1329" s="3354">
        <v>2</v>
      </c>
      <c r="AR1329" s="3354"/>
      <c r="AS1329" s="3354"/>
      <c r="AT1329" s="3354"/>
      <c r="AU1329" s="3354"/>
      <c r="AV1329" s="3359"/>
      <c r="AW1329" s="4666"/>
      <c r="AX1329" s="4561"/>
      <c r="AY1329" s="4561"/>
      <c r="CO1329" s="237"/>
    </row>
    <row r="1330" spans="1:93">
      <c r="A1330" s="5683"/>
      <c r="B1330" s="5669" t="s">
        <v>2463</v>
      </c>
      <c r="C1330" s="5672" t="s">
        <v>5984</v>
      </c>
      <c r="D1330" s="4068" t="s">
        <v>6422</v>
      </c>
      <c r="E1330" s="5123" t="s">
        <v>2138</v>
      </c>
      <c r="F1330" s="5123" t="s">
        <v>6467</v>
      </c>
      <c r="G1330" s="3806" t="s">
        <v>2028</v>
      </c>
      <c r="H1330" s="3806" t="s">
        <v>2028</v>
      </c>
      <c r="I1330" s="3806" t="s">
        <v>2029</v>
      </c>
      <c r="J1330" s="3806" t="s">
        <v>2029</v>
      </c>
      <c r="K1330" s="3806">
        <v>6</v>
      </c>
      <c r="L1330" s="3806">
        <v>0</v>
      </c>
      <c r="M1330" s="3806">
        <v>12</v>
      </c>
      <c r="N1330" s="3806">
        <v>6</v>
      </c>
      <c r="O1330" s="3806">
        <v>0</v>
      </c>
      <c r="P1330" s="3806">
        <v>12</v>
      </c>
      <c r="Q1330" s="3806" t="s">
        <v>2140</v>
      </c>
      <c r="R1330" s="3806" t="s">
        <v>2272</v>
      </c>
      <c r="S1330" s="5675">
        <v>769</v>
      </c>
      <c r="T1330" s="5675">
        <v>769</v>
      </c>
      <c r="U1330" s="5123">
        <v>4128</v>
      </c>
      <c r="V1330" s="5123">
        <v>512</v>
      </c>
      <c r="W1330" s="5123">
        <v>512</v>
      </c>
      <c r="X1330" s="5123">
        <v>832</v>
      </c>
      <c r="Y1330" s="5123">
        <v>1</v>
      </c>
      <c r="Z1330" s="5123">
        <v>1</v>
      </c>
      <c r="AA1330" s="5123" t="s">
        <v>2136</v>
      </c>
      <c r="AB1330" s="5123" t="s">
        <v>2136</v>
      </c>
      <c r="AC1330" s="5123" t="s">
        <v>2137</v>
      </c>
      <c r="AD1330" s="3352" t="s">
        <v>2035</v>
      </c>
      <c r="AE1330" s="3352"/>
      <c r="AF1330" s="3352" t="s">
        <v>857</v>
      </c>
      <c r="AG1330" s="3352"/>
      <c r="AH1330" s="3354">
        <v>270</v>
      </c>
      <c r="AI1330" s="3348" t="s">
        <v>2137</v>
      </c>
      <c r="AJ1330" s="3352" t="s">
        <v>854</v>
      </c>
      <c r="AK1330" s="3354" t="s">
        <v>2142</v>
      </c>
      <c r="AL1330" s="122" t="s">
        <v>166</v>
      </c>
      <c r="AM1330" s="3348" t="s">
        <v>856</v>
      </c>
      <c r="AN1330" s="3348" t="s">
        <v>858</v>
      </c>
      <c r="AO1330" s="3348">
        <v>2</v>
      </c>
      <c r="AP1330" s="3348" t="s">
        <v>859</v>
      </c>
      <c r="AQ1330" s="3348">
        <v>2</v>
      </c>
      <c r="AR1330" s="3348"/>
      <c r="AS1330" s="3348"/>
      <c r="AT1330" s="3348"/>
      <c r="AU1330" s="3348"/>
      <c r="AV1330" s="3358"/>
      <c r="AW1330" s="5678" t="s">
        <v>2451</v>
      </c>
      <c r="AX1330" s="4559" t="s">
        <v>3030</v>
      </c>
      <c r="AY1330" s="4559"/>
      <c r="CO1330" s="237"/>
    </row>
    <row r="1331" spans="1:93">
      <c r="A1331" s="5683"/>
      <c r="B1331" s="5670"/>
      <c r="C1331" s="5673"/>
      <c r="D1331" s="4069"/>
      <c r="E1331" s="5119"/>
      <c r="F1331" s="5119"/>
      <c r="G1331" s="3807"/>
      <c r="H1331" s="3807"/>
      <c r="I1331" s="3807"/>
      <c r="J1331" s="3807"/>
      <c r="K1331" s="3807"/>
      <c r="L1331" s="3807"/>
      <c r="M1331" s="3807"/>
      <c r="N1331" s="3807"/>
      <c r="O1331" s="3807"/>
      <c r="P1331" s="3807"/>
      <c r="Q1331" s="3807"/>
      <c r="R1331" s="3807"/>
      <c r="S1331" s="5676"/>
      <c r="T1331" s="5676"/>
      <c r="U1331" s="5119"/>
      <c r="V1331" s="5119"/>
      <c r="W1331" s="5119"/>
      <c r="X1331" s="5119"/>
      <c r="Y1331" s="5119"/>
      <c r="Z1331" s="5119"/>
      <c r="AA1331" s="5119"/>
      <c r="AB1331" s="5119"/>
      <c r="AC1331" s="5119"/>
      <c r="AD1331" s="3357" t="s">
        <v>2035</v>
      </c>
      <c r="AE1331" s="3357"/>
      <c r="AF1331" s="3357" t="s">
        <v>857</v>
      </c>
      <c r="AG1331" s="3357"/>
      <c r="AH1331" s="3350">
        <v>4000</v>
      </c>
      <c r="AI1331" s="3354" t="s">
        <v>2137</v>
      </c>
      <c r="AJ1331" s="3357" t="s">
        <v>868</v>
      </c>
      <c r="AK1331" s="3354" t="s">
        <v>2142</v>
      </c>
      <c r="AL1331" s="3357" t="s">
        <v>869</v>
      </c>
      <c r="AM1331" s="3357" t="s">
        <v>869</v>
      </c>
      <c r="AN1331" s="3354" t="s">
        <v>858</v>
      </c>
      <c r="AO1331" s="3354">
        <v>2</v>
      </c>
      <c r="AP1331" s="3354" t="s">
        <v>859</v>
      </c>
      <c r="AQ1331" s="3354">
        <v>2</v>
      </c>
      <c r="AR1331" s="3354"/>
      <c r="AS1331" s="3354"/>
      <c r="AT1331" s="3354"/>
      <c r="AU1331" s="3354"/>
      <c r="AV1331" s="3359"/>
      <c r="AW1331" s="5679"/>
      <c r="AX1331" s="4560"/>
      <c r="AY1331" s="4560"/>
      <c r="CO1331" s="237"/>
    </row>
    <row r="1332" spans="1:93">
      <c r="A1332" s="5683"/>
      <c r="B1332" s="5671"/>
      <c r="C1332" s="5674"/>
      <c r="D1332" s="4070"/>
      <c r="E1332" s="5120"/>
      <c r="F1332" s="5120"/>
      <c r="G1332" s="3811"/>
      <c r="H1332" s="3811"/>
      <c r="I1332" s="3811"/>
      <c r="J1332" s="3811"/>
      <c r="K1332" s="3811"/>
      <c r="L1332" s="3811"/>
      <c r="M1332" s="3811"/>
      <c r="N1332" s="3811"/>
      <c r="O1332" s="3811"/>
      <c r="P1332" s="3811"/>
      <c r="Q1332" s="3811"/>
      <c r="R1332" s="3811"/>
      <c r="S1332" s="5677"/>
      <c r="T1332" s="5677"/>
      <c r="U1332" s="5120"/>
      <c r="V1332" s="5120"/>
      <c r="W1332" s="5120"/>
      <c r="X1332" s="5120"/>
      <c r="Y1332" s="5120"/>
      <c r="Z1332" s="5120"/>
      <c r="AA1332" s="5120"/>
      <c r="AB1332" s="5120"/>
      <c r="AC1332" s="5120"/>
      <c r="AD1332" s="3357" t="s">
        <v>2035</v>
      </c>
      <c r="AE1332" s="3357"/>
      <c r="AF1332" s="3357" t="s">
        <v>857</v>
      </c>
      <c r="AG1332" s="3357"/>
      <c r="AH1332" s="3351">
        <v>3983</v>
      </c>
      <c r="AI1332" s="3354" t="s">
        <v>2137</v>
      </c>
      <c r="AJ1332" s="3357" t="s">
        <v>379</v>
      </c>
      <c r="AK1332" s="3354" t="s">
        <v>2142</v>
      </c>
      <c r="AL1332" s="3355" t="s">
        <v>3055</v>
      </c>
      <c r="AM1332" s="3347" t="s">
        <v>3055</v>
      </c>
      <c r="AN1332" s="3354" t="s">
        <v>858</v>
      </c>
      <c r="AO1332" s="3354">
        <v>2</v>
      </c>
      <c r="AP1332" s="3354" t="s">
        <v>859</v>
      </c>
      <c r="AQ1332" s="3354">
        <v>2</v>
      </c>
      <c r="AR1332" s="3354"/>
      <c r="AS1332" s="3354"/>
      <c r="AT1332" s="3354"/>
      <c r="AU1332" s="3354"/>
      <c r="AV1332" s="3359"/>
      <c r="AW1332" s="4666"/>
      <c r="AX1332" s="4561"/>
      <c r="AY1332" s="4561"/>
      <c r="CO1332" s="237"/>
    </row>
    <row r="1333" spans="1:93">
      <c r="A1333" s="5683"/>
      <c r="B1333" s="4559" t="s">
        <v>2463</v>
      </c>
      <c r="C1333" s="5672" t="s">
        <v>3713</v>
      </c>
      <c r="D1333" s="3806" t="s">
        <v>3172</v>
      </c>
      <c r="E1333" s="5123" t="s">
        <v>2138</v>
      </c>
      <c r="F1333" s="5123" t="s">
        <v>4355</v>
      </c>
      <c r="G1333" s="3806" t="s">
        <v>2028</v>
      </c>
      <c r="H1333" s="3806" t="s">
        <v>2028</v>
      </c>
      <c r="I1333" s="3806" t="s">
        <v>2029</v>
      </c>
      <c r="J1333" s="3806" t="s">
        <v>2029</v>
      </c>
      <c r="K1333" s="3806">
        <v>6</v>
      </c>
      <c r="L1333" s="3806">
        <v>0</v>
      </c>
      <c r="M1333" s="3806">
        <v>12</v>
      </c>
      <c r="N1333" s="3806">
        <v>6</v>
      </c>
      <c r="O1333" s="3806">
        <v>0</v>
      </c>
      <c r="P1333" s="3806">
        <v>12</v>
      </c>
      <c r="Q1333" s="3806" t="s">
        <v>2140</v>
      </c>
      <c r="R1333" s="3806" t="s">
        <v>2272</v>
      </c>
      <c r="S1333" s="5123">
        <v>768</v>
      </c>
      <c r="T1333" s="5123">
        <v>768</v>
      </c>
      <c r="U1333" s="5123">
        <v>5418</v>
      </c>
      <c r="V1333" s="5123">
        <v>512</v>
      </c>
      <c r="W1333" s="5123">
        <v>512</v>
      </c>
      <c r="X1333" s="5123">
        <v>1152</v>
      </c>
      <c r="Y1333" s="5123">
        <v>1</v>
      </c>
      <c r="Z1333" s="5123">
        <v>1</v>
      </c>
      <c r="AA1333" s="5084" t="s">
        <v>2136</v>
      </c>
      <c r="AB1333" s="5084" t="s">
        <v>2136</v>
      </c>
      <c r="AC1333" s="5123" t="s">
        <v>2137</v>
      </c>
      <c r="AD1333" s="3353" t="s">
        <v>2035</v>
      </c>
      <c r="AE1333" s="3357"/>
      <c r="AF1333" s="3357" t="s">
        <v>857</v>
      </c>
      <c r="AG1333" s="3357"/>
      <c r="AH1333" s="3354">
        <v>270</v>
      </c>
      <c r="AI1333" s="3354" t="s">
        <v>2137</v>
      </c>
      <c r="AJ1333" s="3357" t="s">
        <v>854</v>
      </c>
      <c r="AK1333" s="3354" t="s">
        <v>2142</v>
      </c>
      <c r="AL1333" s="3352" t="s">
        <v>1218</v>
      </c>
      <c r="AM1333" s="3348" t="s">
        <v>1219</v>
      </c>
      <c r="AN1333" s="3354" t="s">
        <v>858</v>
      </c>
      <c r="AO1333" s="3354">
        <v>2</v>
      </c>
      <c r="AP1333" s="3354" t="s">
        <v>859</v>
      </c>
      <c r="AQ1333" s="3354">
        <v>2</v>
      </c>
      <c r="AR1333" s="3354"/>
      <c r="AS1333" s="3354"/>
      <c r="AT1333" s="3354"/>
      <c r="AU1333" s="3354"/>
      <c r="AV1333" s="860"/>
      <c r="AW1333" s="4559" t="s">
        <v>2451</v>
      </c>
      <c r="AX1333" s="4559" t="s">
        <v>3030</v>
      </c>
      <c r="AY1333" s="4559"/>
      <c r="CO1333" s="237"/>
    </row>
    <row r="1334" spans="1:93">
      <c r="A1334" s="5683"/>
      <c r="B1334" s="4560"/>
      <c r="C1334" s="5673"/>
      <c r="D1334" s="3807"/>
      <c r="E1334" s="5119"/>
      <c r="F1334" s="5119"/>
      <c r="G1334" s="3807"/>
      <c r="H1334" s="3807"/>
      <c r="I1334" s="3807"/>
      <c r="J1334" s="3807"/>
      <c r="K1334" s="3807"/>
      <c r="L1334" s="3807"/>
      <c r="M1334" s="3807"/>
      <c r="N1334" s="3807"/>
      <c r="O1334" s="3807"/>
      <c r="P1334" s="3807"/>
      <c r="Q1334" s="3807"/>
      <c r="R1334" s="3807"/>
      <c r="S1334" s="5119"/>
      <c r="T1334" s="5119"/>
      <c r="U1334" s="5119"/>
      <c r="V1334" s="5119"/>
      <c r="W1334" s="5119"/>
      <c r="X1334" s="5119"/>
      <c r="Y1334" s="5119"/>
      <c r="Z1334" s="5119"/>
      <c r="AA1334" s="5085"/>
      <c r="AB1334" s="5085"/>
      <c r="AC1334" s="5119"/>
      <c r="AD1334" s="3353" t="s">
        <v>2035</v>
      </c>
      <c r="AE1334" s="3357"/>
      <c r="AF1334" s="3357" t="s">
        <v>857</v>
      </c>
      <c r="AG1334" s="3357"/>
      <c r="AH1334" s="3354">
        <v>4000</v>
      </c>
      <c r="AI1334" s="3354" t="s">
        <v>2137</v>
      </c>
      <c r="AJ1334" s="3357" t="s">
        <v>868</v>
      </c>
      <c r="AK1334" s="3354" t="s">
        <v>2142</v>
      </c>
      <c r="AL1334" s="3357" t="s">
        <v>869</v>
      </c>
      <c r="AM1334" s="3357" t="s">
        <v>869</v>
      </c>
      <c r="AN1334" s="3354" t="s">
        <v>858</v>
      </c>
      <c r="AO1334" s="3354">
        <v>2</v>
      </c>
      <c r="AP1334" s="3354" t="s">
        <v>859</v>
      </c>
      <c r="AQ1334" s="3354">
        <v>2</v>
      </c>
      <c r="AR1334" s="3354"/>
      <c r="AS1334" s="3354"/>
      <c r="AT1334" s="3354"/>
      <c r="AU1334" s="3354"/>
      <c r="AV1334" s="860"/>
      <c r="AW1334" s="4560"/>
      <c r="AX1334" s="4560"/>
      <c r="AY1334" s="4561"/>
      <c r="CO1334" s="237"/>
    </row>
    <row r="1335" spans="1:93">
      <c r="A1335" s="5683"/>
      <c r="B1335" s="4561"/>
      <c r="C1335" s="5674"/>
      <c r="D1335" s="3811"/>
      <c r="E1335" s="5120"/>
      <c r="F1335" s="5120"/>
      <c r="G1335" s="3811"/>
      <c r="H1335" s="3811"/>
      <c r="I1335" s="3811"/>
      <c r="J1335" s="3811"/>
      <c r="K1335" s="3811"/>
      <c r="L1335" s="3811"/>
      <c r="M1335" s="3811"/>
      <c r="N1335" s="3811"/>
      <c r="O1335" s="3811"/>
      <c r="P1335" s="3811"/>
      <c r="Q1335" s="3811"/>
      <c r="R1335" s="3811"/>
      <c r="S1335" s="5120"/>
      <c r="T1335" s="5120"/>
      <c r="U1335" s="5120"/>
      <c r="V1335" s="5120"/>
      <c r="W1335" s="5120"/>
      <c r="X1335" s="5120"/>
      <c r="Y1335" s="5120"/>
      <c r="Z1335" s="5120"/>
      <c r="AA1335" s="5086"/>
      <c r="AB1335" s="5086"/>
      <c r="AC1335" s="5120"/>
      <c r="AD1335" s="3353" t="s">
        <v>2035</v>
      </c>
      <c r="AE1335" s="3357"/>
      <c r="AF1335" s="3357" t="s">
        <v>857</v>
      </c>
      <c r="AG1335" s="3357"/>
      <c r="AH1335" s="3354">
        <v>3983</v>
      </c>
      <c r="AI1335" s="3354" t="s">
        <v>2137</v>
      </c>
      <c r="AJ1335" s="3357" t="s">
        <v>379</v>
      </c>
      <c r="AK1335" s="3354" t="s">
        <v>2142</v>
      </c>
      <c r="AL1335" s="3355" t="s">
        <v>3055</v>
      </c>
      <c r="AM1335" s="3347" t="s">
        <v>3055</v>
      </c>
      <c r="AN1335" s="3354" t="s">
        <v>858</v>
      </c>
      <c r="AO1335" s="3354">
        <v>2</v>
      </c>
      <c r="AP1335" s="3354" t="s">
        <v>859</v>
      </c>
      <c r="AQ1335" s="3354">
        <v>2</v>
      </c>
      <c r="AR1335" s="3354"/>
      <c r="AS1335" s="3354"/>
      <c r="AT1335" s="3354"/>
      <c r="AU1335" s="3354"/>
      <c r="AV1335" s="860"/>
      <c r="AW1335" s="4561"/>
      <c r="AX1335" s="4561"/>
      <c r="AY1335" s="3349"/>
      <c r="CO1335" s="237"/>
    </row>
    <row r="1336" spans="1:93">
      <c r="A1336" s="5683"/>
      <c r="B1336" s="4559" t="s">
        <v>2463</v>
      </c>
      <c r="C1336" s="5672" t="s">
        <v>3714</v>
      </c>
      <c r="D1336" s="3806" t="s">
        <v>3173</v>
      </c>
      <c r="E1336" s="5123" t="s">
        <v>2144</v>
      </c>
      <c r="F1336" s="5123" t="s">
        <v>4356</v>
      </c>
      <c r="G1336" s="3806" t="s">
        <v>2028</v>
      </c>
      <c r="H1336" s="3743" t="s">
        <v>2028</v>
      </c>
      <c r="I1336" s="3806" t="s">
        <v>2029</v>
      </c>
      <c r="J1336" s="3806" t="s">
        <v>2029</v>
      </c>
      <c r="K1336" s="3806">
        <v>6</v>
      </c>
      <c r="L1336" s="3806">
        <v>0</v>
      </c>
      <c r="M1336" s="3806">
        <v>31</v>
      </c>
      <c r="N1336" s="3806">
        <v>6</v>
      </c>
      <c r="O1336" s="3806">
        <v>0</v>
      </c>
      <c r="P1336" s="3806">
        <v>31</v>
      </c>
      <c r="Q1336" s="3806" t="s">
        <v>2140</v>
      </c>
      <c r="R1336" s="3806" t="s">
        <v>2272</v>
      </c>
      <c r="S1336" s="5123">
        <v>5290</v>
      </c>
      <c r="T1336" s="5123">
        <v>5290</v>
      </c>
      <c r="U1336" s="5123">
        <v>12798</v>
      </c>
      <c r="V1336" s="5123">
        <v>512</v>
      </c>
      <c r="W1336" s="5123">
        <v>512</v>
      </c>
      <c r="X1336" s="5123">
        <v>1302</v>
      </c>
      <c r="Y1336" s="5123">
        <v>4</v>
      </c>
      <c r="Z1336" s="5123">
        <v>2</v>
      </c>
      <c r="AA1336" s="5084" t="s">
        <v>2032</v>
      </c>
      <c r="AB1336" s="5123" t="s">
        <v>2033</v>
      </c>
      <c r="AC1336" s="5123" t="s">
        <v>2137</v>
      </c>
      <c r="AD1336" s="3353" t="s">
        <v>2035</v>
      </c>
      <c r="AE1336" s="3357"/>
      <c r="AF1336" s="3357" t="s">
        <v>857</v>
      </c>
      <c r="AG1336" s="3357"/>
      <c r="AH1336" s="3354">
        <v>270</v>
      </c>
      <c r="AI1336" s="3354" t="s">
        <v>2137</v>
      </c>
      <c r="AJ1336" s="3357" t="s">
        <v>854</v>
      </c>
      <c r="AK1336" s="3354" t="s">
        <v>2142</v>
      </c>
      <c r="AL1336" s="3357" t="s">
        <v>1135</v>
      </c>
      <c r="AM1336" s="3354" t="s">
        <v>1134</v>
      </c>
      <c r="AN1336" s="3354" t="s">
        <v>858</v>
      </c>
      <c r="AO1336" s="3354">
        <v>2</v>
      </c>
      <c r="AP1336" s="3354" t="s">
        <v>859</v>
      </c>
      <c r="AQ1336" s="3354">
        <v>2</v>
      </c>
      <c r="AR1336" s="3354"/>
      <c r="AS1336" s="3354"/>
      <c r="AT1336" s="3354"/>
      <c r="AU1336" s="3354"/>
      <c r="AV1336" s="860"/>
      <c r="AW1336" s="4559" t="s">
        <v>2466</v>
      </c>
      <c r="AX1336" s="4559" t="s">
        <v>3030</v>
      </c>
      <c r="AY1336" s="4559"/>
      <c r="CO1336" s="237"/>
    </row>
    <row r="1337" spans="1:93">
      <c r="A1337" s="5683"/>
      <c r="B1337" s="4560"/>
      <c r="C1337" s="5673"/>
      <c r="D1337" s="3807"/>
      <c r="E1337" s="5119"/>
      <c r="F1337" s="5119"/>
      <c r="G1337" s="3807"/>
      <c r="H1337" s="3703"/>
      <c r="I1337" s="3807"/>
      <c r="J1337" s="3807"/>
      <c r="K1337" s="3807"/>
      <c r="L1337" s="3807"/>
      <c r="M1337" s="3807"/>
      <c r="N1337" s="3807"/>
      <c r="O1337" s="3807"/>
      <c r="P1337" s="3807"/>
      <c r="Q1337" s="3807"/>
      <c r="R1337" s="3807"/>
      <c r="S1337" s="5119"/>
      <c r="T1337" s="5119"/>
      <c r="U1337" s="5119"/>
      <c r="V1337" s="5119"/>
      <c r="W1337" s="5119"/>
      <c r="X1337" s="5119"/>
      <c r="Y1337" s="5119"/>
      <c r="Z1337" s="5119"/>
      <c r="AA1337" s="5085"/>
      <c r="AB1337" s="5119"/>
      <c r="AC1337" s="5119"/>
      <c r="AD1337" s="3353" t="s">
        <v>2035</v>
      </c>
      <c r="AE1337" s="3357"/>
      <c r="AF1337" s="3357" t="s">
        <v>857</v>
      </c>
      <c r="AG1337" s="3357"/>
      <c r="AH1337" s="3354">
        <v>4000</v>
      </c>
      <c r="AI1337" s="3354" t="s">
        <v>2137</v>
      </c>
      <c r="AJ1337" s="3357" t="s">
        <v>868</v>
      </c>
      <c r="AK1337" s="3354" t="s">
        <v>2142</v>
      </c>
      <c r="AL1337" s="3357" t="s">
        <v>869</v>
      </c>
      <c r="AM1337" s="3357" t="s">
        <v>869</v>
      </c>
      <c r="AN1337" s="3354" t="s">
        <v>858</v>
      </c>
      <c r="AO1337" s="3354">
        <v>2</v>
      </c>
      <c r="AP1337" s="3354" t="s">
        <v>859</v>
      </c>
      <c r="AQ1337" s="3354">
        <v>2</v>
      </c>
      <c r="AR1337" s="3354"/>
      <c r="AS1337" s="3354"/>
      <c r="AT1337" s="3354"/>
      <c r="AU1337" s="3354"/>
      <c r="AV1337" s="860"/>
      <c r="AW1337" s="4560"/>
      <c r="AX1337" s="4560"/>
      <c r="AY1337" s="4561"/>
      <c r="CO1337" s="237"/>
    </row>
    <row r="1338" spans="1:93">
      <c r="A1338" s="5683"/>
      <c r="B1338" s="4561"/>
      <c r="C1338" s="5674"/>
      <c r="D1338" s="3811"/>
      <c r="E1338" s="5120"/>
      <c r="F1338" s="5120"/>
      <c r="G1338" s="3811"/>
      <c r="H1338" s="3706"/>
      <c r="I1338" s="3811"/>
      <c r="J1338" s="3811"/>
      <c r="K1338" s="3811"/>
      <c r="L1338" s="3811"/>
      <c r="M1338" s="3811"/>
      <c r="N1338" s="3811"/>
      <c r="O1338" s="3811"/>
      <c r="P1338" s="3811"/>
      <c r="Q1338" s="3811"/>
      <c r="R1338" s="3811"/>
      <c r="S1338" s="5120"/>
      <c r="T1338" s="5120"/>
      <c r="U1338" s="5120"/>
      <c r="V1338" s="5120"/>
      <c r="W1338" s="5120"/>
      <c r="X1338" s="5120"/>
      <c r="Y1338" s="5120"/>
      <c r="Z1338" s="5120"/>
      <c r="AA1338" s="5086"/>
      <c r="AB1338" s="5120"/>
      <c r="AC1338" s="5120"/>
      <c r="AD1338" s="3353" t="s">
        <v>2035</v>
      </c>
      <c r="AE1338" s="3357"/>
      <c r="AF1338" s="3357" t="s">
        <v>857</v>
      </c>
      <c r="AG1338" s="3357"/>
      <c r="AH1338" s="3354">
        <v>3983</v>
      </c>
      <c r="AI1338" s="3354" t="s">
        <v>2137</v>
      </c>
      <c r="AJ1338" s="3357" t="s">
        <v>379</v>
      </c>
      <c r="AK1338" s="3354" t="s">
        <v>2142</v>
      </c>
      <c r="AL1338" s="3355" t="s">
        <v>3055</v>
      </c>
      <c r="AM1338" s="3347" t="s">
        <v>3055</v>
      </c>
      <c r="AN1338" s="3354" t="s">
        <v>858</v>
      </c>
      <c r="AO1338" s="3354">
        <v>2</v>
      </c>
      <c r="AP1338" s="3354" t="s">
        <v>859</v>
      </c>
      <c r="AQ1338" s="3354">
        <v>2</v>
      </c>
      <c r="AR1338" s="3354"/>
      <c r="AS1338" s="3354"/>
      <c r="AT1338" s="3354"/>
      <c r="AU1338" s="3354"/>
      <c r="AV1338" s="860"/>
      <c r="AW1338" s="4561"/>
      <c r="AX1338" s="4561"/>
      <c r="AY1338" s="3349"/>
      <c r="CO1338" s="237"/>
    </row>
    <row r="1339" spans="1:93">
      <c r="A1339" s="5683"/>
      <c r="B1339" s="4559" t="s">
        <v>2463</v>
      </c>
      <c r="C1339" s="5672" t="s">
        <v>3715</v>
      </c>
      <c r="D1339" s="3806" t="s">
        <v>3174</v>
      </c>
      <c r="E1339" s="5123" t="s">
        <v>2144</v>
      </c>
      <c r="F1339" s="5123" t="s">
        <v>3226</v>
      </c>
      <c r="G1339" s="3806" t="s">
        <v>2028</v>
      </c>
      <c r="H1339" s="3806" t="s">
        <v>2028</v>
      </c>
      <c r="I1339" s="3806" t="s">
        <v>2029</v>
      </c>
      <c r="J1339" s="3806" t="s">
        <v>2029</v>
      </c>
      <c r="K1339" s="3806">
        <v>6</v>
      </c>
      <c r="L1339" s="3743">
        <v>0</v>
      </c>
      <c r="M1339" s="3806">
        <v>31</v>
      </c>
      <c r="N1339" s="3806">
        <v>6</v>
      </c>
      <c r="O1339" s="3806">
        <v>0</v>
      </c>
      <c r="P1339" s="3806">
        <v>31</v>
      </c>
      <c r="Q1339" s="3806" t="s">
        <v>2140</v>
      </c>
      <c r="R1339" s="3806" t="s">
        <v>2272</v>
      </c>
      <c r="S1339" s="5123">
        <v>12670</v>
      </c>
      <c r="T1339" s="5123">
        <v>12670</v>
      </c>
      <c r="U1339" s="5123">
        <v>24224</v>
      </c>
      <c r="V1339" s="5123">
        <v>512</v>
      </c>
      <c r="W1339" s="5123">
        <v>512</v>
      </c>
      <c r="X1339" s="5123">
        <v>1424</v>
      </c>
      <c r="Y1339" s="5123">
        <v>4</v>
      </c>
      <c r="Z1339" s="5123">
        <v>2</v>
      </c>
      <c r="AA1339" s="5084" t="s">
        <v>2032</v>
      </c>
      <c r="AB1339" s="5123" t="s">
        <v>2033</v>
      </c>
      <c r="AC1339" s="5123" t="s">
        <v>2137</v>
      </c>
      <c r="AD1339" s="3326" t="s">
        <v>2035</v>
      </c>
      <c r="AE1339" s="3093"/>
      <c r="AF1339" s="1295" t="s">
        <v>857</v>
      </c>
      <c r="AG1339" s="1295"/>
      <c r="AH1339" s="3256">
        <v>270</v>
      </c>
      <c r="AI1339" s="1290" t="s">
        <v>2137</v>
      </c>
      <c r="AJ1339" s="1295" t="s">
        <v>854</v>
      </c>
      <c r="AK1339" s="3256" t="s">
        <v>2142</v>
      </c>
      <c r="AL1339" s="1295" t="s">
        <v>866</v>
      </c>
      <c r="AM1339" s="1290" t="s">
        <v>867</v>
      </c>
      <c r="AN1339" s="1290" t="s">
        <v>858</v>
      </c>
      <c r="AO1339" s="1290">
        <v>2</v>
      </c>
      <c r="AP1339" s="1290" t="s">
        <v>859</v>
      </c>
      <c r="AQ1339" s="1290">
        <v>2</v>
      </c>
      <c r="AR1339" s="1290"/>
      <c r="AS1339" s="1290"/>
      <c r="AT1339" s="1290"/>
      <c r="AU1339" s="1290"/>
      <c r="AV1339" s="860"/>
      <c r="AW1339" s="4559" t="s">
        <v>2468</v>
      </c>
      <c r="AX1339" s="4559" t="s">
        <v>3030</v>
      </c>
      <c r="AY1339" s="4559"/>
      <c r="CO1339" s="237"/>
    </row>
    <row r="1340" spans="1:93">
      <c r="A1340" s="5683"/>
      <c r="B1340" s="4560"/>
      <c r="C1340" s="5673"/>
      <c r="D1340" s="3807"/>
      <c r="E1340" s="5119"/>
      <c r="F1340" s="5119"/>
      <c r="G1340" s="3807"/>
      <c r="H1340" s="3807"/>
      <c r="I1340" s="3807"/>
      <c r="J1340" s="3807"/>
      <c r="K1340" s="3807"/>
      <c r="L1340" s="3703"/>
      <c r="M1340" s="3807"/>
      <c r="N1340" s="3807"/>
      <c r="O1340" s="3807"/>
      <c r="P1340" s="3807"/>
      <c r="Q1340" s="3807"/>
      <c r="R1340" s="3807"/>
      <c r="S1340" s="5119"/>
      <c r="T1340" s="5119"/>
      <c r="U1340" s="5119"/>
      <c r="V1340" s="5119"/>
      <c r="W1340" s="5119"/>
      <c r="X1340" s="5119"/>
      <c r="Y1340" s="5119"/>
      <c r="Z1340" s="5119"/>
      <c r="AA1340" s="5085"/>
      <c r="AB1340" s="5119"/>
      <c r="AC1340" s="5119"/>
      <c r="AD1340" s="3326" t="s">
        <v>2035</v>
      </c>
      <c r="AE1340" s="3093"/>
      <c r="AF1340" s="1295" t="s">
        <v>857</v>
      </c>
      <c r="AG1340" s="1295"/>
      <c r="AH1340" s="3256">
        <v>4000</v>
      </c>
      <c r="AI1340" s="1290" t="s">
        <v>2137</v>
      </c>
      <c r="AJ1340" s="1295" t="s">
        <v>868</v>
      </c>
      <c r="AK1340" s="3256" t="s">
        <v>2142</v>
      </c>
      <c r="AL1340" s="1295" t="s">
        <v>869</v>
      </c>
      <c r="AM1340" s="1295" t="s">
        <v>869</v>
      </c>
      <c r="AN1340" s="1290" t="s">
        <v>858</v>
      </c>
      <c r="AO1340" s="1290">
        <v>2</v>
      </c>
      <c r="AP1340" s="1290" t="s">
        <v>859</v>
      </c>
      <c r="AQ1340" s="1290">
        <v>2</v>
      </c>
      <c r="AR1340" s="1290"/>
      <c r="AS1340" s="1290"/>
      <c r="AT1340" s="1290"/>
      <c r="AU1340" s="1290"/>
      <c r="AV1340" s="860"/>
      <c r="AW1340" s="4560"/>
      <c r="AX1340" s="4560"/>
      <c r="AY1340" s="4561"/>
      <c r="CO1340" s="237"/>
    </row>
    <row r="1341" spans="1:93">
      <c r="A1341" s="5683"/>
      <c r="B1341" s="4561"/>
      <c r="C1341" s="5674"/>
      <c r="D1341" s="3811"/>
      <c r="E1341" s="5120"/>
      <c r="F1341" s="5120"/>
      <c r="G1341" s="3811"/>
      <c r="H1341" s="3811"/>
      <c r="I1341" s="3811"/>
      <c r="J1341" s="3811"/>
      <c r="K1341" s="3811"/>
      <c r="L1341" s="3706"/>
      <c r="M1341" s="3811"/>
      <c r="N1341" s="3811"/>
      <c r="O1341" s="3811"/>
      <c r="P1341" s="3811"/>
      <c r="Q1341" s="3811"/>
      <c r="R1341" s="3811"/>
      <c r="S1341" s="5120"/>
      <c r="T1341" s="5120"/>
      <c r="U1341" s="5120"/>
      <c r="V1341" s="5120"/>
      <c r="W1341" s="5120"/>
      <c r="X1341" s="5120"/>
      <c r="Y1341" s="5120"/>
      <c r="Z1341" s="5120"/>
      <c r="AA1341" s="5086"/>
      <c r="AB1341" s="5120"/>
      <c r="AC1341" s="5120"/>
      <c r="AD1341" s="3326" t="s">
        <v>2035</v>
      </c>
      <c r="AE1341" s="3093"/>
      <c r="AF1341" s="1295" t="s">
        <v>857</v>
      </c>
      <c r="AG1341" s="1295"/>
      <c r="AH1341" s="3256">
        <v>3983</v>
      </c>
      <c r="AI1341" s="1290" t="s">
        <v>2137</v>
      </c>
      <c r="AJ1341" s="1295" t="s">
        <v>379</v>
      </c>
      <c r="AK1341" s="3256" t="s">
        <v>2142</v>
      </c>
      <c r="AL1341" s="1292" t="s">
        <v>3055</v>
      </c>
      <c r="AM1341" s="1288" t="s">
        <v>3055</v>
      </c>
      <c r="AN1341" s="1290" t="s">
        <v>858</v>
      </c>
      <c r="AO1341" s="1290">
        <v>2</v>
      </c>
      <c r="AP1341" s="1290" t="s">
        <v>859</v>
      </c>
      <c r="AQ1341" s="1290">
        <v>2</v>
      </c>
      <c r="AR1341" s="1290"/>
      <c r="AS1341" s="1290"/>
      <c r="AT1341" s="1290"/>
      <c r="AU1341" s="1290"/>
      <c r="AV1341" s="860"/>
      <c r="AW1341" s="4561"/>
      <c r="AX1341" s="4561"/>
      <c r="AY1341" s="1289"/>
      <c r="CO1341" s="237"/>
    </row>
    <row r="1342" spans="1:93" ht="25.5" customHeight="1">
      <c r="A1342" s="5683"/>
      <c r="B1342" s="4559" t="s">
        <v>2463</v>
      </c>
      <c r="C1342" s="5672" t="s">
        <v>3716</v>
      </c>
      <c r="D1342" s="3806" t="s">
        <v>3227</v>
      </c>
      <c r="E1342" s="5123" t="s">
        <v>2138</v>
      </c>
      <c r="F1342" s="5123" t="s">
        <v>3247</v>
      </c>
      <c r="G1342" s="3806" t="s">
        <v>2028</v>
      </c>
      <c r="H1342" s="3806" t="s">
        <v>2028</v>
      </c>
      <c r="I1342" s="3806" t="s">
        <v>2029</v>
      </c>
      <c r="J1342" s="3806" t="s">
        <v>2029</v>
      </c>
      <c r="K1342" s="3806">
        <v>6</v>
      </c>
      <c r="L1342" s="3806">
        <v>0</v>
      </c>
      <c r="M1342" s="3806">
        <v>12</v>
      </c>
      <c r="N1342" s="3806">
        <v>6</v>
      </c>
      <c r="O1342" s="3806">
        <v>0</v>
      </c>
      <c r="P1342" s="3806">
        <v>12</v>
      </c>
      <c r="Q1342" s="3806" t="s">
        <v>2140</v>
      </c>
      <c r="R1342" s="3806" t="s">
        <v>2272</v>
      </c>
      <c r="S1342" s="5123">
        <v>768</v>
      </c>
      <c r="T1342" s="5123">
        <v>768</v>
      </c>
      <c r="U1342" s="5123">
        <v>1984</v>
      </c>
      <c r="V1342" s="5123">
        <v>608</v>
      </c>
      <c r="W1342" s="5123">
        <v>608</v>
      </c>
      <c r="X1342" s="5123">
        <v>1088</v>
      </c>
      <c r="Y1342" s="5123">
        <v>1</v>
      </c>
      <c r="Z1342" s="5123">
        <v>1</v>
      </c>
      <c r="AA1342" s="5084" t="s">
        <v>2136</v>
      </c>
      <c r="AB1342" s="5084" t="s">
        <v>2136</v>
      </c>
      <c r="AC1342" s="5084" t="s">
        <v>2137</v>
      </c>
      <c r="AD1342" s="3326" t="s">
        <v>2035</v>
      </c>
      <c r="AE1342" s="3093"/>
      <c r="AF1342" s="1302" t="s">
        <v>857</v>
      </c>
      <c r="AG1342" s="1302"/>
      <c r="AH1342" s="3256">
        <v>270</v>
      </c>
      <c r="AI1342" s="1300" t="s">
        <v>2137</v>
      </c>
      <c r="AJ1342" s="1302" t="s">
        <v>854</v>
      </c>
      <c r="AK1342" s="3256" t="s">
        <v>2142</v>
      </c>
      <c r="AL1342" s="122" t="s">
        <v>164</v>
      </c>
      <c r="AM1342" s="1300" t="s">
        <v>856</v>
      </c>
      <c r="AN1342" s="1300" t="s">
        <v>858</v>
      </c>
      <c r="AO1342" s="1300">
        <v>2</v>
      </c>
      <c r="AP1342" s="1300" t="s">
        <v>859</v>
      </c>
      <c r="AQ1342" s="1300">
        <v>2</v>
      </c>
      <c r="AR1342" s="1300"/>
      <c r="AS1342" s="1300"/>
      <c r="AT1342" s="1300"/>
      <c r="AU1342" s="1300"/>
      <c r="AV1342" s="860"/>
      <c r="AW1342" s="4559" t="s">
        <v>2451</v>
      </c>
      <c r="AX1342" s="4559" t="s">
        <v>3030</v>
      </c>
      <c r="AY1342" s="4559"/>
      <c r="CO1342" s="237"/>
    </row>
    <row r="1343" spans="1:93">
      <c r="A1343" s="5683"/>
      <c r="B1343" s="4560"/>
      <c r="C1343" s="5673"/>
      <c r="D1343" s="3807"/>
      <c r="E1343" s="5119"/>
      <c r="F1343" s="5119"/>
      <c r="G1343" s="3807"/>
      <c r="H1343" s="3807"/>
      <c r="I1343" s="3807"/>
      <c r="J1343" s="3807"/>
      <c r="K1343" s="3807"/>
      <c r="L1343" s="3807"/>
      <c r="M1343" s="3807"/>
      <c r="N1343" s="3807"/>
      <c r="O1343" s="3807"/>
      <c r="P1343" s="3807"/>
      <c r="Q1343" s="3807"/>
      <c r="R1343" s="3807"/>
      <c r="S1343" s="5119"/>
      <c r="T1343" s="5119"/>
      <c r="U1343" s="5119"/>
      <c r="V1343" s="5119"/>
      <c r="W1343" s="5119"/>
      <c r="X1343" s="5119"/>
      <c r="Y1343" s="5119"/>
      <c r="Z1343" s="5119"/>
      <c r="AA1343" s="5085"/>
      <c r="AB1343" s="5085"/>
      <c r="AC1343" s="5085"/>
      <c r="AD1343" s="3326" t="s">
        <v>2035</v>
      </c>
      <c r="AE1343" s="3093"/>
      <c r="AF1343" s="1302" t="s">
        <v>857</v>
      </c>
      <c r="AG1343" s="1302"/>
      <c r="AH1343" s="3256">
        <v>4000</v>
      </c>
      <c r="AI1343" s="1300" t="s">
        <v>2137</v>
      </c>
      <c r="AJ1343" s="1302" t="s">
        <v>868</v>
      </c>
      <c r="AK1343" s="3256" t="s">
        <v>2142</v>
      </c>
      <c r="AL1343" s="1302" t="s">
        <v>340</v>
      </c>
      <c r="AM1343" s="1302" t="s">
        <v>340</v>
      </c>
      <c r="AN1343" s="1300" t="s">
        <v>858</v>
      </c>
      <c r="AO1343" s="1300">
        <v>8</v>
      </c>
      <c r="AP1343" s="1300" t="s">
        <v>859</v>
      </c>
      <c r="AQ1343" s="1300">
        <v>8</v>
      </c>
      <c r="AR1343" s="1300"/>
      <c r="AS1343" s="1300"/>
      <c r="AT1343" s="1300"/>
      <c r="AU1343" s="1300"/>
      <c r="AV1343" s="860"/>
      <c r="AW1343" s="4560"/>
      <c r="AX1343" s="4560"/>
      <c r="AY1343" s="4561"/>
      <c r="CO1343" s="237"/>
    </row>
    <row r="1344" spans="1:93">
      <c r="A1344" s="5683"/>
      <c r="B1344" s="4560"/>
      <c r="C1344" s="5673"/>
      <c r="D1344" s="3811"/>
      <c r="E1344" s="5119"/>
      <c r="F1344" s="5119"/>
      <c r="G1344" s="3807"/>
      <c r="H1344" s="3807"/>
      <c r="I1344" s="3807"/>
      <c r="J1344" s="3807"/>
      <c r="K1344" s="3807"/>
      <c r="L1344" s="3807"/>
      <c r="M1344" s="3807"/>
      <c r="N1344" s="3807"/>
      <c r="O1344" s="3807"/>
      <c r="P1344" s="3807"/>
      <c r="Q1344" s="3807"/>
      <c r="R1344" s="3807"/>
      <c r="S1344" s="5119"/>
      <c r="T1344" s="5119"/>
      <c r="U1344" s="5119"/>
      <c r="V1344" s="5119"/>
      <c r="W1344" s="5119"/>
      <c r="X1344" s="5119"/>
      <c r="Y1344" s="5119"/>
      <c r="Z1344" s="5119"/>
      <c r="AA1344" s="5085"/>
      <c r="AB1344" s="5085"/>
      <c r="AC1344" s="5085"/>
      <c r="AD1344" s="3326" t="s">
        <v>2035</v>
      </c>
      <c r="AE1344" s="3093"/>
      <c r="AF1344" s="1302" t="s">
        <v>857</v>
      </c>
      <c r="AG1344" s="1302"/>
      <c r="AH1344" s="3256">
        <v>3983</v>
      </c>
      <c r="AI1344" s="1300" t="s">
        <v>2137</v>
      </c>
      <c r="AJ1344" s="1302" t="s">
        <v>379</v>
      </c>
      <c r="AK1344" s="3256" t="s">
        <v>2142</v>
      </c>
      <c r="AL1344" s="1301" t="s">
        <v>3055</v>
      </c>
      <c r="AM1344" s="1298" t="s">
        <v>3055</v>
      </c>
      <c r="AN1344" s="1300" t="s">
        <v>858</v>
      </c>
      <c r="AO1344" s="1300">
        <v>2</v>
      </c>
      <c r="AP1344" s="1300" t="s">
        <v>859</v>
      </c>
      <c r="AQ1344" s="1300">
        <v>2</v>
      </c>
      <c r="AR1344" s="1300"/>
      <c r="AS1344" s="1300"/>
      <c r="AT1344" s="1300"/>
      <c r="AU1344" s="1300"/>
      <c r="AV1344" s="860"/>
      <c r="AW1344" s="4561"/>
      <c r="AX1344" s="4561"/>
      <c r="AY1344" s="1299"/>
      <c r="CO1344" s="237"/>
    </row>
    <row r="1345" spans="1:93">
      <c r="A1345" s="5683"/>
      <c r="B1345" s="4559" t="s">
        <v>2463</v>
      </c>
      <c r="C1345" s="5672" t="s">
        <v>3717</v>
      </c>
      <c r="D1345" s="3806" t="s">
        <v>3228</v>
      </c>
      <c r="E1345" s="5123" t="s">
        <v>2138</v>
      </c>
      <c r="F1345" s="5123" t="s">
        <v>3229</v>
      </c>
      <c r="G1345" s="3806" t="s">
        <v>2028</v>
      </c>
      <c r="H1345" s="3806" t="s">
        <v>2028</v>
      </c>
      <c r="I1345" s="3806" t="s">
        <v>2029</v>
      </c>
      <c r="J1345" s="3806" t="s">
        <v>2029</v>
      </c>
      <c r="K1345" s="3806">
        <v>6</v>
      </c>
      <c r="L1345" s="3806">
        <v>0</v>
      </c>
      <c r="M1345" s="3806">
        <v>12</v>
      </c>
      <c r="N1345" s="3806">
        <v>6</v>
      </c>
      <c r="O1345" s="3806">
        <v>0</v>
      </c>
      <c r="P1345" s="3806">
        <v>12</v>
      </c>
      <c r="Q1345" s="3806" t="s">
        <v>2140</v>
      </c>
      <c r="R1345" s="3806" t="s">
        <v>2272</v>
      </c>
      <c r="S1345" s="5123">
        <v>1024</v>
      </c>
      <c r="T1345" s="5123">
        <v>1024</v>
      </c>
      <c r="U1345" s="5123">
        <v>5674</v>
      </c>
      <c r="V1345" s="5123">
        <v>608</v>
      </c>
      <c r="W1345" s="5123">
        <v>608</v>
      </c>
      <c r="X1345" s="5123">
        <v>1408</v>
      </c>
      <c r="Y1345" s="5123">
        <v>1</v>
      </c>
      <c r="Z1345" s="5123">
        <v>1</v>
      </c>
      <c r="AA1345" s="5084" t="s">
        <v>2136</v>
      </c>
      <c r="AB1345" s="5084" t="s">
        <v>2136</v>
      </c>
      <c r="AC1345" s="5123" t="s">
        <v>2137</v>
      </c>
      <c r="AD1345" s="3326" t="s">
        <v>2035</v>
      </c>
      <c r="AE1345" s="3093"/>
      <c r="AF1345" s="1302" t="s">
        <v>857</v>
      </c>
      <c r="AG1345" s="1302"/>
      <c r="AH1345" s="3256">
        <v>270</v>
      </c>
      <c r="AI1345" s="1300" t="s">
        <v>2137</v>
      </c>
      <c r="AJ1345" s="1302" t="s">
        <v>854</v>
      </c>
      <c r="AK1345" s="3256" t="s">
        <v>2142</v>
      </c>
      <c r="AL1345" s="1302" t="s">
        <v>1218</v>
      </c>
      <c r="AM1345" s="1297" t="s">
        <v>1219</v>
      </c>
      <c r="AN1345" s="1300" t="s">
        <v>858</v>
      </c>
      <c r="AO1345" s="1300">
        <v>2</v>
      </c>
      <c r="AP1345" s="1300" t="s">
        <v>859</v>
      </c>
      <c r="AQ1345" s="1300">
        <v>2</v>
      </c>
      <c r="AR1345" s="1300"/>
      <c r="AS1345" s="1300"/>
      <c r="AT1345" s="1300"/>
      <c r="AU1345" s="1300"/>
      <c r="AV1345" s="860"/>
      <c r="AW1345" s="4559" t="s">
        <v>2451</v>
      </c>
      <c r="AX1345" s="4559" t="s">
        <v>3030</v>
      </c>
      <c r="AY1345" s="4559"/>
      <c r="CO1345" s="237"/>
    </row>
    <row r="1346" spans="1:93">
      <c r="A1346" s="5683"/>
      <c r="B1346" s="4560"/>
      <c r="C1346" s="5673"/>
      <c r="D1346" s="3807"/>
      <c r="E1346" s="5119"/>
      <c r="F1346" s="5119"/>
      <c r="G1346" s="3807"/>
      <c r="H1346" s="3807"/>
      <c r="I1346" s="3807"/>
      <c r="J1346" s="3807"/>
      <c r="K1346" s="3807"/>
      <c r="L1346" s="3807"/>
      <c r="M1346" s="3807"/>
      <c r="N1346" s="3807"/>
      <c r="O1346" s="3807"/>
      <c r="P1346" s="3807"/>
      <c r="Q1346" s="3807"/>
      <c r="R1346" s="3807"/>
      <c r="S1346" s="5119"/>
      <c r="T1346" s="5119"/>
      <c r="U1346" s="5119"/>
      <c r="V1346" s="5119"/>
      <c r="W1346" s="5119"/>
      <c r="X1346" s="5119"/>
      <c r="Y1346" s="5119"/>
      <c r="Z1346" s="5119"/>
      <c r="AA1346" s="5085"/>
      <c r="AB1346" s="5085"/>
      <c r="AC1346" s="5119"/>
      <c r="AD1346" s="3326" t="s">
        <v>2035</v>
      </c>
      <c r="AE1346" s="3093"/>
      <c r="AF1346" s="1302" t="s">
        <v>857</v>
      </c>
      <c r="AG1346" s="1302"/>
      <c r="AH1346" s="3256">
        <v>4000</v>
      </c>
      <c r="AI1346" s="1300" t="s">
        <v>2137</v>
      </c>
      <c r="AJ1346" s="1302" t="s">
        <v>868</v>
      </c>
      <c r="AK1346" s="3256" t="s">
        <v>2142</v>
      </c>
      <c r="AL1346" s="1302" t="s">
        <v>340</v>
      </c>
      <c r="AM1346" s="1302" t="s">
        <v>340</v>
      </c>
      <c r="AN1346" s="1300" t="s">
        <v>858</v>
      </c>
      <c r="AO1346" s="1300">
        <v>8</v>
      </c>
      <c r="AP1346" s="1300" t="s">
        <v>859</v>
      </c>
      <c r="AQ1346" s="1300">
        <v>8</v>
      </c>
      <c r="AR1346" s="1300"/>
      <c r="AS1346" s="1300"/>
      <c r="AT1346" s="1300"/>
      <c r="AU1346" s="1300"/>
      <c r="AV1346" s="860"/>
      <c r="AW1346" s="4560"/>
      <c r="AX1346" s="4560"/>
      <c r="AY1346" s="4561"/>
      <c r="CO1346" s="237"/>
    </row>
    <row r="1347" spans="1:93">
      <c r="A1347" s="5683"/>
      <c r="B1347" s="4561"/>
      <c r="C1347" s="5674"/>
      <c r="D1347" s="3811"/>
      <c r="E1347" s="5120"/>
      <c r="F1347" s="5120"/>
      <c r="G1347" s="3811"/>
      <c r="H1347" s="3811"/>
      <c r="I1347" s="3811"/>
      <c r="J1347" s="3811"/>
      <c r="K1347" s="3811"/>
      <c r="L1347" s="3811"/>
      <c r="M1347" s="3811"/>
      <c r="N1347" s="3811"/>
      <c r="O1347" s="3811"/>
      <c r="P1347" s="3811"/>
      <c r="Q1347" s="3811"/>
      <c r="R1347" s="3811"/>
      <c r="S1347" s="5120"/>
      <c r="T1347" s="5120"/>
      <c r="U1347" s="5120"/>
      <c r="V1347" s="5120"/>
      <c r="W1347" s="5120"/>
      <c r="X1347" s="5120"/>
      <c r="Y1347" s="5120"/>
      <c r="Z1347" s="5120"/>
      <c r="AA1347" s="5086"/>
      <c r="AB1347" s="5086"/>
      <c r="AC1347" s="5120"/>
      <c r="AD1347" s="3326" t="s">
        <v>2035</v>
      </c>
      <c r="AE1347" s="3093"/>
      <c r="AF1347" s="1302" t="s">
        <v>857</v>
      </c>
      <c r="AG1347" s="1302"/>
      <c r="AH1347" s="3256">
        <v>3983</v>
      </c>
      <c r="AI1347" s="1300" t="s">
        <v>2137</v>
      </c>
      <c r="AJ1347" s="1302" t="s">
        <v>379</v>
      </c>
      <c r="AK1347" s="3256" t="s">
        <v>2142</v>
      </c>
      <c r="AL1347" s="1301" t="s">
        <v>3055</v>
      </c>
      <c r="AM1347" s="1298" t="s">
        <v>3055</v>
      </c>
      <c r="AN1347" s="1300" t="s">
        <v>858</v>
      </c>
      <c r="AO1347" s="1300">
        <v>2</v>
      </c>
      <c r="AP1347" s="1300" t="s">
        <v>859</v>
      </c>
      <c r="AQ1347" s="1300">
        <v>2</v>
      </c>
      <c r="AR1347" s="1300"/>
      <c r="AS1347" s="1300"/>
      <c r="AT1347" s="1300"/>
      <c r="AU1347" s="1300"/>
      <c r="AV1347" s="860"/>
      <c r="AW1347" s="4561"/>
      <c r="AX1347" s="4561"/>
      <c r="AY1347" s="1299"/>
      <c r="CO1347" s="237"/>
    </row>
    <row r="1348" spans="1:93">
      <c r="A1348" s="5683"/>
      <c r="B1348" s="4559" t="s">
        <v>2463</v>
      </c>
      <c r="C1348" s="5672" t="s">
        <v>3718</v>
      </c>
      <c r="D1348" s="3806" t="s">
        <v>3230</v>
      </c>
      <c r="E1348" s="5123" t="s">
        <v>2144</v>
      </c>
      <c r="F1348" s="5123" t="s">
        <v>3231</v>
      </c>
      <c r="G1348" s="3806" t="s">
        <v>2028</v>
      </c>
      <c r="H1348" s="3806" t="s">
        <v>2028</v>
      </c>
      <c r="I1348" s="3806" t="s">
        <v>2029</v>
      </c>
      <c r="J1348" s="3806" t="s">
        <v>2029</v>
      </c>
      <c r="K1348" s="3806">
        <v>6</v>
      </c>
      <c r="L1348" s="3806">
        <v>0</v>
      </c>
      <c r="M1348" s="3806">
        <v>31</v>
      </c>
      <c r="N1348" s="3806">
        <v>6</v>
      </c>
      <c r="O1348" s="3806">
        <v>0</v>
      </c>
      <c r="P1348" s="3806">
        <v>31</v>
      </c>
      <c r="Q1348" s="3806" t="s">
        <v>2140</v>
      </c>
      <c r="R1348" s="3806" t="s">
        <v>2272</v>
      </c>
      <c r="S1348" s="5123">
        <v>5546</v>
      </c>
      <c r="T1348" s="5123">
        <v>5546</v>
      </c>
      <c r="U1348" s="5123">
        <v>13054</v>
      </c>
      <c r="V1348" s="5123">
        <v>608</v>
      </c>
      <c r="W1348" s="5123">
        <v>608</v>
      </c>
      <c r="X1348" s="5123">
        <v>1558</v>
      </c>
      <c r="Y1348" s="5123">
        <v>4</v>
      </c>
      <c r="Z1348" s="5123">
        <v>2</v>
      </c>
      <c r="AA1348" s="5123" t="s">
        <v>2032</v>
      </c>
      <c r="AB1348" s="5123" t="s">
        <v>2033</v>
      </c>
      <c r="AC1348" s="5123" t="s">
        <v>2137</v>
      </c>
      <c r="AD1348" s="3326" t="s">
        <v>2035</v>
      </c>
      <c r="AE1348" s="3093"/>
      <c r="AF1348" s="1295" t="s">
        <v>857</v>
      </c>
      <c r="AG1348" s="1295"/>
      <c r="AH1348" s="3256">
        <v>270</v>
      </c>
      <c r="AI1348" s="1290" t="s">
        <v>2137</v>
      </c>
      <c r="AJ1348" s="1295" t="s">
        <v>854</v>
      </c>
      <c r="AK1348" s="3256" t="s">
        <v>2142</v>
      </c>
      <c r="AL1348" s="1295" t="s">
        <v>1135</v>
      </c>
      <c r="AM1348" s="1290" t="s">
        <v>1134</v>
      </c>
      <c r="AN1348" s="1290" t="s">
        <v>858</v>
      </c>
      <c r="AO1348" s="1290">
        <v>2</v>
      </c>
      <c r="AP1348" s="1290" t="s">
        <v>859</v>
      </c>
      <c r="AQ1348" s="1290">
        <v>2</v>
      </c>
      <c r="AR1348" s="1290"/>
      <c r="AS1348" s="1290"/>
      <c r="AT1348" s="1290"/>
      <c r="AU1348" s="1290"/>
      <c r="AV1348" s="860"/>
      <c r="AW1348" s="4559" t="s">
        <v>2466</v>
      </c>
      <c r="AX1348" s="4559" t="s">
        <v>3030</v>
      </c>
      <c r="AY1348" s="4559"/>
      <c r="CO1348" s="237"/>
    </row>
    <row r="1349" spans="1:93">
      <c r="A1349" s="5683"/>
      <c r="B1349" s="4560"/>
      <c r="C1349" s="5673"/>
      <c r="D1349" s="3807"/>
      <c r="E1349" s="5119"/>
      <c r="F1349" s="5119"/>
      <c r="G1349" s="3807"/>
      <c r="H1349" s="3807"/>
      <c r="I1349" s="3807"/>
      <c r="J1349" s="3807"/>
      <c r="K1349" s="3807"/>
      <c r="L1349" s="3807"/>
      <c r="M1349" s="3807"/>
      <c r="N1349" s="3807"/>
      <c r="O1349" s="3807"/>
      <c r="P1349" s="3807"/>
      <c r="Q1349" s="3807"/>
      <c r="R1349" s="3807"/>
      <c r="S1349" s="5119"/>
      <c r="T1349" s="5119"/>
      <c r="U1349" s="5119"/>
      <c r="V1349" s="5119"/>
      <c r="W1349" s="5119"/>
      <c r="X1349" s="5119"/>
      <c r="Y1349" s="5119"/>
      <c r="Z1349" s="5119"/>
      <c r="AA1349" s="5119"/>
      <c r="AB1349" s="5119"/>
      <c r="AC1349" s="5119"/>
      <c r="AD1349" s="3326" t="s">
        <v>2035</v>
      </c>
      <c r="AE1349" s="3093"/>
      <c r="AF1349" s="1295" t="s">
        <v>857</v>
      </c>
      <c r="AG1349" s="1295"/>
      <c r="AH1349" s="3256">
        <v>4000</v>
      </c>
      <c r="AI1349" s="1290" t="s">
        <v>2137</v>
      </c>
      <c r="AJ1349" s="1295" t="s">
        <v>868</v>
      </c>
      <c r="AK1349" s="3256" t="s">
        <v>2142</v>
      </c>
      <c r="AL1349" s="1295" t="s">
        <v>340</v>
      </c>
      <c r="AM1349" s="1295" t="s">
        <v>340</v>
      </c>
      <c r="AN1349" s="1290" t="s">
        <v>858</v>
      </c>
      <c r="AO1349" s="1290">
        <v>8</v>
      </c>
      <c r="AP1349" s="1290" t="s">
        <v>859</v>
      </c>
      <c r="AQ1349" s="1290">
        <v>8</v>
      </c>
      <c r="AR1349" s="1290"/>
      <c r="AS1349" s="1290"/>
      <c r="AT1349" s="1290"/>
      <c r="AU1349" s="1290"/>
      <c r="AV1349" s="860"/>
      <c r="AW1349" s="4560"/>
      <c r="AX1349" s="4560"/>
      <c r="AY1349" s="4561"/>
      <c r="CO1349" s="237"/>
    </row>
    <row r="1350" spans="1:93">
      <c r="A1350" s="5683"/>
      <c r="B1350" s="4561"/>
      <c r="C1350" s="5674"/>
      <c r="D1350" s="3811"/>
      <c r="E1350" s="5120"/>
      <c r="F1350" s="5120"/>
      <c r="G1350" s="3811"/>
      <c r="H1350" s="3811"/>
      <c r="I1350" s="3811"/>
      <c r="J1350" s="3811"/>
      <c r="K1350" s="3811"/>
      <c r="L1350" s="3811"/>
      <c r="M1350" s="3811"/>
      <c r="N1350" s="3811"/>
      <c r="O1350" s="3811"/>
      <c r="P1350" s="3811"/>
      <c r="Q1350" s="3811"/>
      <c r="R1350" s="3811"/>
      <c r="S1350" s="5120"/>
      <c r="T1350" s="5120"/>
      <c r="U1350" s="5120"/>
      <c r="V1350" s="5120"/>
      <c r="W1350" s="5120"/>
      <c r="X1350" s="5120"/>
      <c r="Y1350" s="5120"/>
      <c r="Z1350" s="5120"/>
      <c r="AA1350" s="5120"/>
      <c r="AB1350" s="5120"/>
      <c r="AC1350" s="5120"/>
      <c r="AD1350" s="3326" t="s">
        <v>2035</v>
      </c>
      <c r="AE1350" s="3093"/>
      <c r="AF1350" s="1302" t="s">
        <v>857</v>
      </c>
      <c r="AG1350" s="1302"/>
      <c r="AH1350" s="3256">
        <v>3983</v>
      </c>
      <c r="AI1350" s="1300" t="s">
        <v>2137</v>
      </c>
      <c r="AJ1350" s="1302" t="s">
        <v>379</v>
      </c>
      <c r="AK1350" s="3256" t="s">
        <v>2142</v>
      </c>
      <c r="AL1350" s="1301" t="s">
        <v>3055</v>
      </c>
      <c r="AM1350" s="1298" t="s">
        <v>3055</v>
      </c>
      <c r="AN1350" s="1300" t="s">
        <v>858</v>
      </c>
      <c r="AO1350" s="1300">
        <v>2</v>
      </c>
      <c r="AP1350" s="1300" t="s">
        <v>859</v>
      </c>
      <c r="AQ1350" s="1300">
        <v>2</v>
      </c>
      <c r="AR1350" s="1300"/>
      <c r="AS1350" s="1300"/>
      <c r="AT1350" s="1300"/>
      <c r="AU1350" s="1300"/>
      <c r="AV1350" s="860"/>
      <c r="AW1350" s="4561"/>
      <c r="AX1350" s="4561"/>
      <c r="AY1350" s="1299"/>
      <c r="CO1350" s="237"/>
    </row>
    <row r="1351" spans="1:93" ht="25.5" customHeight="1">
      <c r="A1351" s="5683"/>
      <c r="B1351" s="4559" t="s">
        <v>2463</v>
      </c>
      <c r="C1351" s="5672" t="s">
        <v>3719</v>
      </c>
      <c r="D1351" s="3806" t="s">
        <v>3185</v>
      </c>
      <c r="E1351" s="5123" t="s">
        <v>2144</v>
      </c>
      <c r="F1351" s="3806" t="s">
        <v>3249</v>
      </c>
      <c r="G1351" s="3806" t="s">
        <v>2028</v>
      </c>
      <c r="H1351" s="3806" t="s">
        <v>2028</v>
      </c>
      <c r="I1351" s="3806" t="s">
        <v>2029</v>
      </c>
      <c r="J1351" s="3806" t="s">
        <v>2029</v>
      </c>
      <c r="K1351" s="3806">
        <v>6</v>
      </c>
      <c r="L1351" s="3806">
        <v>0</v>
      </c>
      <c r="M1351" s="3806">
        <v>31</v>
      </c>
      <c r="N1351" s="3806">
        <v>6</v>
      </c>
      <c r="O1351" s="3806">
        <v>0</v>
      </c>
      <c r="P1351" s="3806">
        <v>31</v>
      </c>
      <c r="Q1351" s="3806" t="s">
        <v>2140</v>
      </c>
      <c r="R1351" s="3806" t="s">
        <v>2272</v>
      </c>
      <c r="S1351" s="5123">
        <v>12926</v>
      </c>
      <c r="T1351" s="5123">
        <v>12926</v>
      </c>
      <c r="U1351" s="5123">
        <v>24480</v>
      </c>
      <c r="V1351" s="5123">
        <v>608</v>
      </c>
      <c r="W1351" s="5123">
        <v>608</v>
      </c>
      <c r="X1351" s="5123">
        <v>1680</v>
      </c>
      <c r="Y1351" s="5123">
        <v>4</v>
      </c>
      <c r="Z1351" s="5123">
        <v>2</v>
      </c>
      <c r="AA1351" s="5084" t="s">
        <v>2032</v>
      </c>
      <c r="AB1351" s="5084" t="s">
        <v>2033</v>
      </c>
      <c r="AC1351" s="5084" t="s">
        <v>2137</v>
      </c>
      <c r="AD1351" s="5084" t="s">
        <v>2035</v>
      </c>
      <c r="AE1351" s="3086"/>
      <c r="AF1351" s="3342" t="s">
        <v>857</v>
      </c>
      <c r="AG1351" s="1325"/>
      <c r="AH1351" s="3256">
        <v>270</v>
      </c>
      <c r="AI1351" s="1321" t="s">
        <v>2137</v>
      </c>
      <c r="AJ1351" s="1325" t="s">
        <v>854</v>
      </c>
      <c r="AK1351" s="3256" t="s">
        <v>2142</v>
      </c>
      <c r="AL1351" s="1325" t="s">
        <v>866</v>
      </c>
      <c r="AM1351" s="1321" t="s">
        <v>867</v>
      </c>
      <c r="AN1351" s="1321" t="s">
        <v>858</v>
      </c>
      <c r="AO1351" s="1321">
        <v>2</v>
      </c>
      <c r="AP1351" s="1321" t="s">
        <v>859</v>
      </c>
      <c r="AQ1351" s="1321">
        <v>2</v>
      </c>
      <c r="AR1351" s="1321"/>
      <c r="AS1351" s="1321"/>
      <c r="AT1351" s="1321"/>
      <c r="AU1351" s="1321"/>
      <c r="AV1351" s="860"/>
      <c r="AW1351" s="4559" t="s">
        <v>2468</v>
      </c>
      <c r="AX1351" s="4559" t="s">
        <v>3030</v>
      </c>
      <c r="AY1351" s="4559"/>
      <c r="CO1351" s="237"/>
    </row>
    <row r="1352" spans="1:93">
      <c r="A1352" s="5683"/>
      <c r="B1352" s="4560"/>
      <c r="C1352" s="5673"/>
      <c r="D1352" s="3807"/>
      <c r="E1352" s="5119"/>
      <c r="F1352" s="3807"/>
      <c r="G1352" s="3807"/>
      <c r="H1352" s="3807"/>
      <c r="I1352" s="3807"/>
      <c r="J1352" s="3807"/>
      <c r="K1352" s="3807"/>
      <c r="L1352" s="3807"/>
      <c r="M1352" s="3807"/>
      <c r="N1352" s="3807"/>
      <c r="O1352" s="3807"/>
      <c r="P1352" s="3807"/>
      <c r="Q1352" s="3807"/>
      <c r="R1352" s="3807"/>
      <c r="S1352" s="5119"/>
      <c r="T1352" s="5119"/>
      <c r="U1352" s="5119"/>
      <c r="V1352" s="5119"/>
      <c r="W1352" s="5119"/>
      <c r="X1352" s="5119"/>
      <c r="Y1352" s="5119"/>
      <c r="Z1352" s="5119"/>
      <c r="AA1352" s="5085"/>
      <c r="AB1352" s="5085"/>
      <c r="AC1352" s="5085"/>
      <c r="AD1352" s="5085"/>
      <c r="AE1352" s="3089"/>
      <c r="AF1352" s="3342" t="s">
        <v>857</v>
      </c>
      <c r="AG1352" s="1325"/>
      <c r="AH1352" s="3256">
        <v>4000</v>
      </c>
      <c r="AI1352" s="1321" t="s">
        <v>2137</v>
      </c>
      <c r="AJ1352" s="1325" t="s">
        <v>868</v>
      </c>
      <c r="AK1352" s="3256" t="s">
        <v>2142</v>
      </c>
      <c r="AL1352" s="1325" t="s">
        <v>340</v>
      </c>
      <c r="AM1352" s="1325" t="s">
        <v>340</v>
      </c>
      <c r="AN1352" s="1321" t="s">
        <v>858</v>
      </c>
      <c r="AO1352" s="1321">
        <v>8</v>
      </c>
      <c r="AP1352" s="1321" t="s">
        <v>859</v>
      </c>
      <c r="AQ1352" s="1321">
        <v>8</v>
      </c>
      <c r="AR1352" s="1321"/>
      <c r="AS1352" s="1321"/>
      <c r="AT1352" s="1321"/>
      <c r="AU1352" s="1321"/>
      <c r="AV1352" s="860"/>
      <c r="AW1352" s="4560"/>
      <c r="AX1352" s="4560"/>
      <c r="AY1352" s="4561"/>
      <c r="CO1352" s="237"/>
    </row>
    <row r="1353" spans="1:93">
      <c r="A1353" s="5683"/>
      <c r="B1353" s="4561"/>
      <c r="C1353" s="5674"/>
      <c r="D1353" s="3811"/>
      <c r="E1353" s="5120"/>
      <c r="F1353" s="3811"/>
      <c r="G1353" s="3811"/>
      <c r="H1353" s="3811"/>
      <c r="I1353" s="3811"/>
      <c r="J1353" s="3811"/>
      <c r="K1353" s="3811"/>
      <c r="L1353" s="3811"/>
      <c r="M1353" s="3811"/>
      <c r="N1353" s="3811"/>
      <c r="O1353" s="3811"/>
      <c r="P1353" s="3811"/>
      <c r="Q1353" s="3811"/>
      <c r="R1353" s="3811"/>
      <c r="S1353" s="5120"/>
      <c r="T1353" s="5120"/>
      <c r="U1353" s="5120"/>
      <c r="V1353" s="5120"/>
      <c r="W1353" s="5120"/>
      <c r="X1353" s="5120"/>
      <c r="Y1353" s="5120"/>
      <c r="Z1353" s="5120"/>
      <c r="AA1353" s="5086"/>
      <c r="AB1353" s="5086"/>
      <c r="AC1353" s="5086"/>
      <c r="AD1353" s="5086"/>
      <c r="AE1353" s="3087"/>
      <c r="AF1353" s="3342" t="s">
        <v>857</v>
      </c>
      <c r="AG1353" s="1325"/>
      <c r="AH1353" s="3238">
        <v>3983</v>
      </c>
      <c r="AI1353" s="1317" t="s">
        <v>2137</v>
      </c>
      <c r="AJ1353" s="1320" t="s">
        <v>379</v>
      </c>
      <c r="AK1353" s="3256" t="s">
        <v>2142</v>
      </c>
      <c r="AL1353" s="1324" t="s">
        <v>3055</v>
      </c>
      <c r="AM1353" s="1318" t="s">
        <v>3055</v>
      </c>
      <c r="AN1353" s="1321" t="s">
        <v>858</v>
      </c>
      <c r="AO1353" s="1321">
        <v>2</v>
      </c>
      <c r="AP1353" s="1321" t="s">
        <v>859</v>
      </c>
      <c r="AQ1353" s="1321">
        <v>2</v>
      </c>
      <c r="AR1353" s="1321"/>
      <c r="AS1353" s="1321"/>
      <c r="AT1353" s="1321"/>
      <c r="AU1353" s="1321"/>
      <c r="AV1353" s="860"/>
      <c r="AW1353" s="4561"/>
      <c r="AX1353" s="4561"/>
      <c r="AY1353" s="1319"/>
      <c r="CO1353" s="237"/>
    </row>
    <row r="1354" spans="1:93">
      <c r="A1354" s="5693" t="s">
        <v>6445</v>
      </c>
      <c r="B1354" s="4559" t="s">
        <v>2463</v>
      </c>
      <c r="C1354" s="5672" t="s">
        <v>3720</v>
      </c>
      <c r="D1354" s="3806" t="s">
        <v>3186</v>
      </c>
      <c r="E1354" s="5123" t="s">
        <v>2157</v>
      </c>
      <c r="F1354" s="3806" t="s">
        <v>3250</v>
      </c>
      <c r="G1354" s="3806" t="s">
        <v>2028</v>
      </c>
      <c r="H1354" s="3806" t="s">
        <v>2028</v>
      </c>
      <c r="I1354" s="3806" t="s">
        <v>2029</v>
      </c>
      <c r="J1354" s="3806" t="s">
        <v>2029</v>
      </c>
      <c r="K1354" s="3806">
        <v>8</v>
      </c>
      <c r="L1354" s="3806">
        <v>0</v>
      </c>
      <c r="M1354" s="3806">
        <v>31</v>
      </c>
      <c r="N1354" s="3806">
        <v>8</v>
      </c>
      <c r="O1354" s="3806">
        <v>0</v>
      </c>
      <c r="P1354" s="3806">
        <v>31</v>
      </c>
      <c r="Q1354" s="3806" t="s">
        <v>2140</v>
      </c>
      <c r="R1354" s="3806" t="s">
        <v>2272</v>
      </c>
      <c r="S1354" s="5123">
        <v>4256</v>
      </c>
      <c r="T1354" s="5123">
        <v>4256</v>
      </c>
      <c r="U1354" s="5123">
        <v>5504</v>
      </c>
      <c r="V1354" s="5123">
        <v>352</v>
      </c>
      <c r="W1354" s="5123">
        <v>352</v>
      </c>
      <c r="X1354" s="5123">
        <v>832</v>
      </c>
      <c r="Y1354" s="5123">
        <v>16</v>
      </c>
      <c r="Z1354" s="5123">
        <v>2</v>
      </c>
      <c r="AA1354" s="5123" t="s">
        <v>2159</v>
      </c>
      <c r="AB1354" s="5123" t="s">
        <v>2033</v>
      </c>
      <c r="AC1354" s="5123" t="s">
        <v>2137</v>
      </c>
      <c r="AD1354" s="5084" t="s">
        <v>2035</v>
      </c>
      <c r="AE1354" s="3086"/>
      <c r="AF1354" s="3342" t="s">
        <v>857</v>
      </c>
      <c r="AG1354" s="5084"/>
      <c r="AH1354" s="3237">
        <v>270</v>
      </c>
      <c r="AI1354" s="1316" t="s">
        <v>2137</v>
      </c>
      <c r="AJ1354" s="1322" t="s">
        <v>854</v>
      </c>
      <c r="AK1354" s="3256" t="s">
        <v>2142</v>
      </c>
      <c r="AL1354" s="1324" t="s">
        <v>164</v>
      </c>
      <c r="AM1354" s="1296" t="s">
        <v>856</v>
      </c>
      <c r="AN1354" s="266" t="s">
        <v>858</v>
      </c>
      <c r="AO1354" s="1317">
        <v>2</v>
      </c>
      <c r="AP1354" s="1317" t="s">
        <v>859</v>
      </c>
      <c r="AQ1354" s="1317">
        <v>2</v>
      </c>
      <c r="AR1354" s="859"/>
      <c r="AS1354" s="1316"/>
      <c r="AT1354" s="1316"/>
      <c r="AU1354" s="1316"/>
      <c r="AV1354" s="2991"/>
      <c r="AW1354" s="4559" t="s">
        <v>2468</v>
      </c>
      <c r="AX1354" s="4559" t="s">
        <v>3030</v>
      </c>
      <c r="AY1354" s="4559"/>
      <c r="CO1354" s="237"/>
    </row>
    <row r="1355" spans="1:93">
      <c r="A1355" s="5683"/>
      <c r="B1355" s="4560"/>
      <c r="C1355" s="5673"/>
      <c r="D1355" s="3807"/>
      <c r="E1355" s="5119"/>
      <c r="F1355" s="3807"/>
      <c r="G1355" s="3807"/>
      <c r="H1355" s="3807"/>
      <c r="I1355" s="3807"/>
      <c r="J1355" s="3807"/>
      <c r="K1355" s="3807"/>
      <c r="L1355" s="3807"/>
      <c r="M1355" s="3807"/>
      <c r="N1355" s="3807"/>
      <c r="O1355" s="3807"/>
      <c r="P1355" s="3807"/>
      <c r="Q1355" s="3807"/>
      <c r="R1355" s="3807"/>
      <c r="S1355" s="5119"/>
      <c r="T1355" s="5119"/>
      <c r="U1355" s="5119"/>
      <c r="V1355" s="5119"/>
      <c r="W1355" s="5119"/>
      <c r="X1355" s="5119"/>
      <c r="Y1355" s="5119"/>
      <c r="Z1355" s="5119"/>
      <c r="AA1355" s="5119"/>
      <c r="AB1355" s="5119"/>
      <c r="AC1355" s="5119"/>
      <c r="AD1355" s="5085"/>
      <c r="AE1355" s="3089"/>
      <c r="AF1355" s="3342" t="s">
        <v>857</v>
      </c>
      <c r="AG1355" s="5085"/>
      <c r="AH1355" s="3238">
        <v>3986</v>
      </c>
      <c r="AI1355" s="1317" t="s">
        <v>2137</v>
      </c>
      <c r="AJ1355" s="1320" t="s">
        <v>874</v>
      </c>
      <c r="AK1355" s="3256" t="s">
        <v>2142</v>
      </c>
      <c r="AL1355" s="267" t="s">
        <v>930</v>
      </c>
      <c r="AM1355" s="267" t="s">
        <v>341</v>
      </c>
      <c r="AN1355" s="1317" t="s">
        <v>858</v>
      </c>
      <c r="AO1355" s="1317">
        <v>2</v>
      </c>
      <c r="AP1355" s="1317" t="s">
        <v>859</v>
      </c>
      <c r="AQ1355" s="1317">
        <v>2</v>
      </c>
      <c r="AR1355" s="1321">
        <v>3</v>
      </c>
      <c r="AS1355" s="1321" t="s">
        <v>875</v>
      </c>
      <c r="AT1355" s="1321" t="s">
        <v>859</v>
      </c>
      <c r="AU1355" s="1321" t="s">
        <v>876</v>
      </c>
      <c r="AV1355" s="860" t="s">
        <v>877</v>
      </c>
      <c r="AW1355" s="4560"/>
      <c r="AX1355" s="4560"/>
      <c r="AY1355" s="4561"/>
      <c r="CO1355" s="237"/>
    </row>
    <row r="1356" spans="1:93">
      <c r="A1356" s="5683"/>
      <c r="B1356" s="4561"/>
      <c r="C1356" s="5674"/>
      <c r="D1356" s="3811"/>
      <c r="E1356" s="5120"/>
      <c r="F1356" s="3811"/>
      <c r="G1356" s="3811"/>
      <c r="H1356" s="3811"/>
      <c r="I1356" s="3811"/>
      <c r="J1356" s="3811"/>
      <c r="K1356" s="3811"/>
      <c r="L1356" s="3811"/>
      <c r="M1356" s="3811"/>
      <c r="N1356" s="3811"/>
      <c r="O1356" s="3811"/>
      <c r="P1356" s="3811"/>
      <c r="Q1356" s="3811"/>
      <c r="R1356" s="3811"/>
      <c r="S1356" s="5120"/>
      <c r="T1356" s="5120"/>
      <c r="U1356" s="5120"/>
      <c r="V1356" s="5120"/>
      <c r="W1356" s="5120"/>
      <c r="X1356" s="5120"/>
      <c r="Y1356" s="5120"/>
      <c r="Z1356" s="5120"/>
      <c r="AA1356" s="5120"/>
      <c r="AB1356" s="5120"/>
      <c r="AC1356" s="5120"/>
      <c r="AD1356" s="5086"/>
      <c r="AE1356" s="3089"/>
      <c r="AF1356" s="3342" t="s">
        <v>857</v>
      </c>
      <c r="AG1356" s="5086"/>
      <c r="AH1356" s="3238">
        <v>3983</v>
      </c>
      <c r="AI1356" s="1317" t="s">
        <v>2137</v>
      </c>
      <c r="AJ1356" s="1320" t="s">
        <v>379</v>
      </c>
      <c r="AK1356" s="3256" t="s">
        <v>2142</v>
      </c>
      <c r="AL1356" s="1324" t="s">
        <v>3055</v>
      </c>
      <c r="AM1356" s="1318" t="s">
        <v>3055</v>
      </c>
      <c r="AN1356" s="1321" t="s">
        <v>858</v>
      </c>
      <c r="AO1356" s="1321">
        <v>2</v>
      </c>
      <c r="AP1356" s="1321" t="s">
        <v>859</v>
      </c>
      <c r="AQ1356" s="1321">
        <v>2</v>
      </c>
      <c r="AR1356" s="1321"/>
      <c r="AS1356" s="1321"/>
      <c r="AT1356" s="1321"/>
      <c r="AU1356" s="1321"/>
      <c r="AV1356" s="860"/>
      <c r="AW1356" s="4561"/>
      <c r="AX1356" s="4561"/>
      <c r="AY1356" s="1319"/>
      <c r="CO1356" s="237"/>
    </row>
    <row r="1357" spans="1:93" ht="18" customHeight="1">
      <c r="A1357" s="5683"/>
      <c r="B1357" s="5669" t="s">
        <v>2463</v>
      </c>
      <c r="C1357" s="5672" t="s">
        <v>6425</v>
      </c>
      <c r="D1357" s="4068" t="s">
        <v>6424</v>
      </c>
      <c r="E1357" s="5123" t="s">
        <v>2157</v>
      </c>
      <c r="F1357" s="3806" t="s">
        <v>6443</v>
      </c>
      <c r="G1357" s="3806" t="s">
        <v>2028</v>
      </c>
      <c r="H1357" s="3806" t="s">
        <v>2028</v>
      </c>
      <c r="I1357" s="3806" t="s">
        <v>2029</v>
      </c>
      <c r="J1357" s="3806" t="s">
        <v>2029</v>
      </c>
      <c r="K1357" s="3806">
        <v>8</v>
      </c>
      <c r="L1357" s="3806">
        <v>0</v>
      </c>
      <c r="M1357" s="3806">
        <v>31</v>
      </c>
      <c r="N1357" s="3806">
        <v>8</v>
      </c>
      <c r="O1357" s="3806">
        <v>0</v>
      </c>
      <c r="P1357" s="3806">
        <v>31</v>
      </c>
      <c r="Q1357" s="3806" t="s">
        <v>2140</v>
      </c>
      <c r="R1357" s="3806" t="s">
        <v>2272</v>
      </c>
      <c r="S1357" s="5123">
        <v>4512</v>
      </c>
      <c r="T1357" s="5123">
        <v>4512</v>
      </c>
      <c r="U1357" s="5123">
        <v>6688</v>
      </c>
      <c r="V1357" s="5123">
        <v>448</v>
      </c>
      <c r="W1357" s="5123">
        <v>448</v>
      </c>
      <c r="X1357" s="5123">
        <v>832</v>
      </c>
      <c r="Y1357" s="5123">
        <v>16</v>
      </c>
      <c r="Z1357" s="5123">
        <v>2</v>
      </c>
      <c r="AA1357" s="5123" t="s">
        <v>2159</v>
      </c>
      <c r="AB1357" s="5123" t="s">
        <v>2033</v>
      </c>
      <c r="AC1357" s="5123" t="s">
        <v>2137</v>
      </c>
      <c r="AD1357" s="3327" t="s">
        <v>2035</v>
      </c>
      <c r="AE1357" s="5084"/>
      <c r="AF1357" s="3327" t="s">
        <v>857</v>
      </c>
      <c r="AG1357" s="3327"/>
      <c r="AH1357" s="3331">
        <v>270</v>
      </c>
      <c r="AI1357" s="3331" t="s">
        <v>2137</v>
      </c>
      <c r="AJ1357" s="3342" t="s">
        <v>854</v>
      </c>
      <c r="AK1357" s="3331" t="s">
        <v>2142</v>
      </c>
      <c r="AL1357" s="3330" t="s">
        <v>165</v>
      </c>
      <c r="AM1357" s="1296" t="s">
        <v>856</v>
      </c>
      <c r="AN1357" s="3346" t="s">
        <v>858</v>
      </c>
      <c r="AO1357" s="3319">
        <v>2</v>
      </c>
      <c r="AP1357" s="3319" t="s">
        <v>859</v>
      </c>
      <c r="AQ1357" s="3319">
        <v>2</v>
      </c>
      <c r="AR1357" s="859"/>
      <c r="AS1357" s="3318"/>
      <c r="AT1357" s="3318"/>
      <c r="AU1357" s="3318"/>
      <c r="AV1357" s="3339"/>
      <c r="AW1357" s="4559" t="s">
        <v>2468</v>
      </c>
      <c r="AX1357" s="4559" t="s">
        <v>3030</v>
      </c>
      <c r="AY1357" s="4559"/>
      <c r="CO1357" s="237"/>
    </row>
    <row r="1358" spans="1:93" ht="18" customHeight="1">
      <c r="A1358" s="5683"/>
      <c r="B1358" s="5670"/>
      <c r="C1358" s="5673"/>
      <c r="D1358" s="4069"/>
      <c r="E1358" s="5119"/>
      <c r="F1358" s="3807"/>
      <c r="G1358" s="3807"/>
      <c r="H1358" s="3807"/>
      <c r="I1358" s="3807"/>
      <c r="J1358" s="3807"/>
      <c r="K1358" s="3807"/>
      <c r="L1358" s="3807"/>
      <c r="M1358" s="3807"/>
      <c r="N1358" s="3807"/>
      <c r="O1358" s="3807"/>
      <c r="P1358" s="3807"/>
      <c r="Q1358" s="3807"/>
      <c r="R1358" s="3807"/>
      <c r="S1358" s="5119"/>
      <c r="T1358" s="5119"/>
      <c r="U1358" s="5119"/>
      <c r="V1358" s="5119"/>
      <c r="W1358" s="5119"/>
      <c r="X1358" s="5119"/>
      <c r="Y1358" s="5119"/>
      <c r="Z1358" s="5119"/>
      <c r="AA1358" s="5119"/>
      <c r="AB1358" s="5119"/>
      <c r="AC1358" s="5119"/>
      <c r="AD1358" s="3342" t="s">
        <v>2035</v>
      </c>
      <c r="AE1358" s="5085"/>
      <c r="AF1358" s="3342" t="s">
        <v>857</v>
      </c>
      <c r="AG1358" s="3342"/>
      <c r="AH1358" s="3343">
        <v>3986</v>
      </c>
      <c r="AI1358" s="3331" t="s">
        <v>2137</v>
      </c>
      <c r="AJ1358" s="3342" t="s">
        <v>874</v>
      </c>
      <c r="AK1358" s="3331" t="s">
        <v>2142</v>
      </c>
      <c r="AL1358" s="3341" t="s">
        <v>930</v>
      </c>
      <c r="AM1358" s="3341" t="s">
        <v>341</v>
      </c>
      <c r="AN1358" s="3319" t="s">
        <v>858</v>
      </c>
      <c r="AO1358" s="3319">
        <v>2</v>
      </c>
      <c r="AP1358" s="3319" t="s">
        <v>859</v>
      </c>
      <c r="AQ1358" s="3319">
        <v>2</v>
      </c>
      <c r="AR1358" s="3331">
        <v>3</v>
      </c>
      <c r="AS1358" s="3331" t="s">
        <v>875</v>
      </c>
      <c r="AT1358" s="3331" t="s">
        <v>859</v>
      </c>
      <c r="AU1358" s="3331" t="s">
        <v>876</v>
      </c>
      <c r="AV1358" s="860" t="s">
        <v>877</v>
      </c>
      <c r="AW1358" s="4560"/>
      <c r="AX1358" s="4560"/>
      <c r="AY1358" s="4560"/>
      <c r="CO1358" s="237"/>
    </row>
    <row r="1359" spans="1:93" ht="18" customHeight="1">
      <c r="A1359" s="5683"/>
      <c r="B1359" s="5671"/>
      <c r="C1359" s="5674"/>
      <c r="D1359" s="4070"/>
      <c r="E1359" s="5120"/>
      <c r="F1359" s="3811"/>
      <c r="G1359" s="3811"/>
      <c r="H1359" s="3811"/>
      <c r="I1359" s="3811"/>
      <c r="J1359" s="3811"/>
      <c r="K1359" s="3811"/>
      <c r="L1359" s="3811"/>
      <c r="M1359" s="3811"/>
      <c r="N1359" s="3811"/>
      <c r="O1359" s="3811"/>
      <c r="P1359" s="3811"/>
      <c r="Q1359" s="3811"/>
      <c r="R1359" s="3811"/>
      <c r="S1359" s="5120"/>
      <c r="T1359" s="5120"/>
      <c r="U1359" s="5120"/>
      <c r="V1359" s="5120"/>
      <c r="W1359" s="5120"/>
      <c r="X1359" s="5120"/>
      <c r="Y1359" s="5120"/>
      <c r="Z1359" s="5120"/>
      <c r="AA1359" s="5120"/>
      <c r="AB1359" s="5120"/>
      <c r="AC1359" s="5120"/>
      <c r="AD1359" s="3342" t="s">
        <v>2035</v>
      </c>
      <c r="AE1359" s="5086"/>
      <c r="AF1359" s="3342" t="s">
        <v>857</v>
      </c>
      <c r="AG1359" s="3342"/>
      <c r="AH1359" s="3343">
        <v>3983</v>
      </c>
      <c r="AI1359" s="3331" t="s">
        <v>2137</v>
      </c>
      <c r="AJ1359" s="3342" t="s">
        <v>379</v>
      </c>
      <c r="AK1359" s="3319" t="s">
        <v>2142</v>
      </c>
      <c r="AL1359" s="3330" t="s">
        <v>3055</v>
      </c>
      <c r="AM1359" s="3317" t="s">
        <v>3055</v>
      </c>
      <c r="AN1359" s="3331" t="s">
        <v>858</v>
      </c>
      <c r="AO1359" s="3331">
        <v>2</v>
      </c>
      <c r="AP1359" s="3331" t="s">
        <v>859</v>
      </c>
      <c r="AQ1359" s="3331">
        <v>2</v>
      </c>
      <c r="AR1359" s="3331"/>
      <c r="AS1359" s="3331"/>
      <c r="AT1359" s="3331"/>
      <c r="AU1359" s="3331"/>
      <c r="AV1359" s="860"/>
      <c r="AW1359" s="4561"/>
      <c r="AX1359" s="4561"/>
      <c r="AY1359" s="4561"/>
      <c r="CO1359" s="237"/>
    </row>
    <row r="1360" spans="1:93" ht="17.25" customHeight="1">
      <c r="A1360" s="5683"/>
      <c r="B1360" s="5669" t="s">
        <v>2463</v>
      </c>
      <c r="C1360" s="5672" t="s">
        <v>6428</v>
      </c>
      <c r="D1360" s="4068" t="s">
        <v>6427</v>
      </c>
      <c r="E1360" s="5123" t="s">
        <v>2157</v>
      </c>
      <c r="F1360" s="3806" t="s">
        <v>6444</v>
      </c>
      <c r="G1360" s="3806" t="s">
        <v>2028</v>
      </c>
      <c r="H1360" s="3806" t="s">
        <v>2028</v>
      </c>
      <c r="I1360" s="3806" t="s">
        <v>2029</v>
      </c>
      <c r="J1360" s="3806" t="s">
        <v>2029</v>
      </c>
      <c r="K1360" s="3806">
        <v>8</v>
      </c>
      <c r="L1360" s="3806">
        <v>0</v>
      </c>
      <c r="M1360" s="3806">
        <v>31</v>
      </c>
      <c r="N1360" s="3806">
        <v>8</v>
      </c>
      <c r="O1360" s="3806">
        <v>0</v>
      </c>
      <c r="P1360" s="3806">
        <v>31</v>
      </c>
      <c r="Q1360" s="3806" t="s">
        <v>2140</v>
      </c>
      <c r="R1360" s="3806" t="s">
        <v>2272</v>
      </c>
      <c r="S1360" s="5123">
        <v>4512</v>
      </c>
      <c r="T1360" s="5123">
        <v>4512</v>
      </c>
      <c r="U1360" s="5123">
        <v>7904</v>
      </c>
      <c r="V1360" s="5123">
        <v>448</v>
      </c>
      <c r="W1360" s="5123">
        <v>448</v>
      </c>
      <c r="X1360" s="5123">
        <v>832</v>
      </c>
      <c r="Y1360" s="5123">
        <v>16</v>
      </c>
      <c r="Z1360" s="5123">
        <v>2</v>
      </c>
      <c r="AA1360" s="5123" t="s">
        <v>2159</v>
      </c>
      <c r="AB1360" s="5123" t="s">
        <v>2033</v>
      </c>
      <c r="AC1360" s="5123" t="s">
        <v>2137</v>
      </c>
      <c r="AD1360" s="3327" t="s">
        <v>2035</v>
      </c>
      <c r="AE1360" s="5084"/>
      <c r="AF1360" s="3327" t="s">
        <v>857</v>
      </c>
      <c r="AG1360" s="3327"/>
      <c r="AH1360" s="3331">
        <v>270</v>
      </c>
      <c r="AI1360" s="3331" t="s">
        <v>2137</v>
      </c>
      <c r="AJ1360" s="3342" t="s">
        <v>854</v>
      </c>
      <c r="AK1360" s="3331" t="s">
        <v>2142</v>
      </c>
      <c r="AL1360" s="122" t="s">
        <v>166</v>
      </c>
      <c r="AM1360" s="1296" t="s">
        <v>856</v>
      </c>
      <c r="AN1360" s="3346" t="s">
        <v>858</v>
      </c>
      <c r="AO1360" s="3319">
        <v>2</v>
      </c>
      <c r="AP1360" s="3319" t="s">
        <v>859</v>
      </c>
      <c r="AQ1360" s="3319">
        <v>2</v>
      </c>
      <c r="AR1360" s="859"/>
      <c r="AS1360" s="3318"/>
      <c r="AT1360" s="3318"/>
      <c r="AU1360" s="3318"/>
      <c r="AV1360" s="3339"/>
      <c r="AW1360" s="4559" t="s">
        <v>2468</v>
      </c>
      <c r="AX1360" s="4559" t="s">
        <v>3030</v>
      </c>
      <c r="AY1360" s="4559"/>
      <c r="CO1360" s="237"/>
    </row>
    <row r="1361" spans="1:93" ht="17.25" customHeight="1">
      <c r="A1361" s="5683"/>
      <c r="B1361" s="5670"/>
      <c r="C1361" s="5673"/>
      <c r="D1361" s="4069"/>
      <c r="E1361" s="5119"/>
      <c r="F1361" s="3807"/>
      <c r="G1361" s="3807"/>
      <c r="H1361" s="3807"/>
      <c r="I1361" s="3807"/>
      <c r="J1361" s="3807"/>
      <c r="K1361" s="3807"/>
      <c r="L1361" s="3807"/>
      <c r="M1361" s="3807"/>
      <c r="N1361" s="3807"/>
      <c r="O1361" s="3807"/>
      <c r="P1361" s="3807"/>
      <c r="Q1361" s="3807"/>
      <c r="R1361" s="3807"/>
      <c r="S1361" s="5119"/>
      <c r="T1361" s="5119"/>
      <c r="U1361" s="5119"/>
      <c r="V1361" s="5119"/>
      <c r="W1361" s="5119"/>
      <c r="X1361" s="5119"/>
      <c r="Y1361" s="5119"/>
      <c r="Z1361" s="5119"/>
      <c r="AA1361" s="5119"/>
      <c r="AB1361" s="5119"/>
      <c r="AC1361" s="5119"/>
      <c r="AD1361" s="3342" t="s">
        <v>2035</v>
      </c>
      <c r="AE1361" s="5085"/>
      <c r="AF1361" s="3342" t="s">
        <v>857</v>
      </c>
      <c r="AG1361" s="3342"/>
      <c r="AH1361" s="3343">
        <v>3986</v>
      </c>
      <c r="AI1361" s="3331" t="s">
        <v>2137</v>
      </c>
      <c r="AJ1361" s="3342" t="s">
        <v>874</v>
      </c>
      <c r="AK1361" s="3331" t="s">
        <v>2142</v>
      </c>
      <c r="AL1361" s="3341" t="s">
        <v>930</v>
      </c>
      <c r="AM1361" s="3341" t="s">
        <v>341</v>
      </c>
      <c r="AN1361" s="3319" t="s">
        <v>858</v>
      </c>
      <c r="AO1361" s="3319">
        <v>2</v>
      </c>
      <c r="AP1361" s="3319" t="s">
        <v>859</v>
      </c>
      <c r="AQ1361" s="3319">
        <v>2</v>
      </c>
      <c r="AR1361" s="3331">
        <v>3</v>
      </c>
      <c r="AS1361" s="3331" t="s">
        <v>875</v>
      </c>
      <c r="AT1361" s="3331" t="s">
        <v>859</v>
      </c>
      <c r="AU1361" s="3331" t="s">
        <v>876</v>
      </c>
      <c r="AV1361" s="860" t="s">
        <v>877</v>
      </c>
      <c r="AW1361" s="4560"/>
      <c r="AX1361" s="4560"/>
      <c r="AY1361" s="4560"/>
      <c r="CO1361" s="237"/>
    </row>
    <row r="1362" spans="1:93" ht="17.25" customHeight="1">
      <c r="A1362" s="5683"/>
      <c r="B1362" s="5671"/>
      <c r="C1362" s="5674"/>
      <c r="D1362" s="4070"/>
      <c r="E1362" s="5120"/>
      <c r="F1362" s="3811"/>
      <c r="G1362" s="3811"/>
      <c r="H1362" s="3811"/>
      <c r="I1362" s="3811"/>
      <c r="J1362" s="3811"/>
      <c r="K1362" s="3811"/>
      <c r="L1362" s="3811"/>
      <c r="M1362" s="3811"/>
      <c r="N1362" s="3811"/>
      <c r="O1362" s="3811"/>
      <c r="P1362" s="3811"/>
      <c r="Q1362" s="3811"/>
      <c r="R1362" s="3811"/>
      <c r="S1362" s="5120"/>
      <c r="T1362" s="5120"/>
      <c r="U1362" s="5120"/>
      <c r="V1362" s="5120"/>
      <c r="W1362" s="5120"/>
      <c r="X1362" s="5120"/>
      <c r="Y1362" s="5120"/>
      <c r="Z1362" s="5120"/>
      <c r="AA1362" s="5120"/>
      <c r="AB1362" s="5120"/>
      <c r="AC1362" s="5120"/>
      <c r="AD1362" s="3342" t="s">
        <v>2035</v>
      </c>
      <c r="AE1362" s="5086"/>
      <c r="AF1362" s="3342" t="s">
        <v>857</v>
      </c>
      <c r="AG1362" s="3342"/>
      <c r="AH1362" s="3343">
        <v>3983</v>
      </c>
      <c r="AI1362" s="3331" t="s">
        <v>2137</v>
      </c>
      <c r="AJ1362" s="3342" t="s">
        <v>379</v>
      </c>
      <c r="AK1362" s="3319" t="s">
        <v>2142</v>
      </c>
      <c r="AL1362" s="3330" t="s">
        <v>3055</v>
      </c>
      <c r="AM1362" s="3317" t="s">
        <v>3055</v>
      </c>
      <c r="AN1362" s="3331" t="s">
        <v>858</v>
      </c>
      <c r="AO1362" s="3331">
        <v>2</v>
      </c>
      <c r="AP1362" s="3331" t="s">
        <v>859</v>
      </c>
      <c r="AQ1362" s="3331">
        <v>2</v>
      </c>
      <c r="AR1362" s="3331"/>
      <c r="AS1362" s="3331"/>
      <c r="AT1362" s="3331"/>
      <c r="AU1362" s="3331"/>
      <c r="AV1362" s="860"/>
      <c r="AW1362" s="4561"/>
      <c r="AX1362" s="4561"/>
      <c r="AY1362" s="4561"/>
      <c r="CO1362" s="237"/>
    </row>
    <row r="1363" spans="1:93">
      <c r="A1363" s="5683"/>
      <c r="B1363" s="4559" t="s">
        <v>2463</v>
      </c>
      <c r="C1363" s="5672" t="s">
        <v>3721</v>
      </c>
      <c r="D1363" s="3806" t="s">
        <v>3199</v>
      </c>
      <c r="E1363" s="5123" t="s">
        <v>2157</v>
      </c>
      <c r="F1363" s="3806" t="s">
        <v>3251</v>
      </c>
      <c r="G1363" s="3806" t="s">
        <v>2028</v>
      </c>
      <c r="H1363" s="3806" t="s">
        <v>2028</v>
      </c>
      <c r="I1363" s="3743" t="s">
        <v>2029</v>
      </c>
      <c r="J1363" s="3743" t="s">
        <v>2029</v>
      </c>
      <c r="K1363" s="3743">
        <v>8</v>
      </c>
      <c r="L1363" s="3743">
        <v>0</v>
      </c>
      <c r="M1363" s="3743">
        <v>31</v>
      </c>
      <c r="N1363" s="3743">
        <v>8</v>
      </c>
      <c r="O1363" s="3743">
        <v>0</v>
      </c>
      <c r="P1363" s="3743">
        <v>31</v>
      </c>
      <c r="Q1363" s="3743" t="s">
        <v>2140</v>
      </c>
      <c r="R1363" s="3743" t="s">
        <v>2272</v>
      </c>
      <c r="S1363" s="5123">
        <v>4512</v>
      </c>
      <c r="T1363" s="5123">
        <v>4512</v>
      </c>
      <c r="U1363" s="5123">
        <v>9194</v>
      </c>
      <c r="V1363" s="5123">
        <v>448</v>
      </c>
      <c r="W1363" s="5123">
        <v>448</v>
      </c>
      <c r="X1363" s="5123">
        <v>1152</v>
      </c>
      <c r="Y1363" s="5123">
        <v>16</v>
      </c>
      <c r="Z1363" s="5123">
        <v>2</v>
      </c>
      <c r="AA1363" s="5084" t="s">
        <v>2159</v>
      </c>
      <c r="AB1363" s="5084" t="s">
        <v>2033</v>
      </c>
      <c r="AC1363" s="5084" t="s">
        <v>2137</v>
      </c>
      <c r="AD1363" s="5084" t="s">
        <v>2035</v>
      </c>
      <c r="AE1363" s="3083"/>
      <c r="AF1363" s="3342" t="s">
        <v>857</v>
      </c>
      <c r="AG1363" s="5084"/>
      <c r="AH1363" s="3237">
        <v>270</v>
      </c>
      <c r="AI1363" s="1316" t="s">
        <v>2137</v>
      </c>
      <c r="AJ1363" s="1322" t="s">
        <v>854</v>
      </c>
      <c r="AK1363" s="3256" t="s">
        <v>2142</v>
      </c>
      <c r="AL1363" s="1325" t="s">
        <v>1218</v>
      </c>
      <c r="AM1363" s="1323" t="s">
        <v>1219</v>
      </c>
      <c r="AN1363" s="266" t="s">
        <v>858</v>
      </c>
      <c r="AO1363" s="1317">
        <v>2</v>
      </c>
      <c r="AP1363" s="1317" t="s">
        <v>859</v>
      </c>
      <c r="AQ1363" s="1317">
        <v>2</v>
      </c>
      <c r="AR1363" s="859"/>
      <c r="AS1363" s="1316"/>
      <c r="AT1363" s="1316"/>
      <c r="AU1363" s="1316"/>
      <c r="AV1363" s="2991"/>
      <c r="AW1363" s="4559" t="s">
        <v>2468</v>
      </c>
      <c r="AX1363" s="4559" t="s">
        <v>3030</v>
      </c>
      <c r="AY1363" s="4559"/>
      <c r="CO1363" s="237"/>
    </row>
    <row r="1364" spans="1:93">
      <c r="A1364" s="5683"/>
      <c r="B1364" s="4560"/>
      <c r="C1364" s="5673"/>
      <c r="D1364" s="3807"/>
      <c r="E1364" s="5119"/>
      <c r="F1364" s="3807"/>
      <c r="G1364" s="3807"/>
      <c r="H1364" s="3807"/>
      <c r="I1364" s="3703"/>
      <c r="J1364" s="3703"/>
      <c r="K1364" s="3703"/>
      <c r="L1364" s="3703"/>
      <c r="M1364" s="3703"/>
      <c r="N1364" s="3703"/>
      <c r="O1364" s="3703"/>
      <c r="P1364" s="3703"/>
      <c r="Q1364" s="3703"/>
      <c r="R1364" s="3703"/>
      <c r="S1364" s="5119"/>
      <c r="T1364" s="5119"/>
      <c r="U1364" s="5119"/>
      <c r="V1364" s="5119"/>
      <c r="W1364" s="5119"/>
      <c r="X1364" s="5119"/>
      <c r="Y1364" s="5119"/>
      <c r="Z1364" s="5119"/>
      <c r="AA1364" s="5085"/>
      <c r="AB1364" s="5085"/>
      <c r="AC1364" s="5085"/>
      <c r="AD1364" s="5085"/>
      <c r="AE1364" s="3084"/>
      <c r="AF1364" s="3342" t="s">
        <v>857</v>
      </c>
      <c r="AG1364" s="5085"/>
      <c r="AH1364" s="3238">
        <v>3986</v>
      </c>
      <c r="AI1364" s="1317" t="s">
        <v>2137</v>
      </c>
      <c r="AJ1364" s="1320" t="s">
        <v>874</v>
      </c>
      <c r="AK1364" s="3256" t="s">
        <v>2142</v>
      </c>
      <c r="AL1364" s="267" t="s">
        <v>930</v>
      </c>
      <c r="AM1364" s="267" t="s">
        <v>341</v>
      </c>
      <c r="AN1364" s="1317" t="s">
        <v>858</v>
      </c>
      <c r="AO1364" s="1317">
        <v>2</v>
      </c>
      <c r="AP1364" s="1317" t="s">
        <v>859</v>
      </c>
      <c r="AQ1364" s="1317">
        <v>2</v>
      </c>
      <c r="AR1364" s="1321">
        <v>3</v>
      </c>
      <c r="AS1364" s="1321" t="s">
        <v>875</v>
      </c>
      <c r="AT1364" s="1321" t="s">
        <v>859</v>
      </c>
      <c r="AU1364" s="1321" t="s">
        <v>876</v>
      </c>
      <c r="AV1364" s="860" t="s">
        <v>877</v>
      </c>
      <c r="AW1364" s="4560"/>
      <c r="AX1364" s="4560"/>
      <c r="AY1364" s="4561"/>
      <c r="CO1364" s="237"/>
    </row>
    <row r="1365" spans="1:93">
      <c r="A1365" s="5683"/>
      <c r="B1365" s="4561"/>
      <c r="C1365" s="5674"/>
      <c r="D1365" s="3811"/>
      <c r="E1365" s="5120"/>
      <c r="F1365" s="3811"/>
      <c r="G1365" s="3811"/>
      <c r="H1365" s="3811"/>
      <c r="I1365" s="3706"/>
      <c r="J1365" s="3706"/>
      <c r="K1365" s="3706"/>
      <c r="L1365" s="3706"/>
      <c r="M1365" s="3706"/>
      <c r="N1365" s="3706"/>
      <c r="O1365" s="3706"/>
      <c r="P1365" s="3706"/>
      <c r="Q1365" s="3706"/>
      <c r="R1365" s="3706"/>
      <c r="S1365" s="5120"/>
      <c r="T1365" s="5120"/>
      <c r="U1365" s="5120"/>
      <c r="V1365" s="5120"/>
      <c r="W1365" s="5120"/>
      <c r="X1365" s="5120"/>
      <c r="Y1365" s="5120"/>
      <c r="Z1365" s="5120"/>
      <c r="AA1365" s="5086"/>
      <c r="AB1365" s="5086"/>
      <c r="AC1365" s="5086"/>
      <c r="AD1365" s="5085"/>
      <c r="AE1365" s="3084"/>
      <c r="AF1365" s="3342" t="s">
        <v>857</v>
      </c>
      <c r="AG1365" s="5086"/>
      <c r="AH1365" s="3238">
        <v>3983</v>
      </c>
      <c r="AI1365" s="1317" t="s">
        <v>2137</v>
      </c>
      <c r="AJ1365" s="1320" t="s">
        <v>379</v>
      </c>
      <c r="AK1365" s="3256" t="s">
        <v>2142</v>
      </c>
      <c r="AL1365" s="1324" t="s">
        <v>3055</v>
      </c>
      <c r="AM1365" s="1318" t="s">
        <v>3055</v>
      </c>
      <c r="AN1365" s="1321" t="s">
        <v>858</v>
      </c>
      <c r="AO1365" s="1321">
        <v>2</v>
      </c>
      <c r="AP1365" s="1321" t="s">
        <v>859</v>
      </c>
      <c r="AQ1365" s="1321">
        <v>2</v>
      </c>
      <c r="AR1365" s="1321"/>
      <c r="AS1365" s="1321"/>
      <c r="AT1365" s="1321"/>
      <c r="AU1365" s="1321"/>
      <c r="AV1365" s="860"/>
      <c r="AW1365" s="4561"/>
      <c r="AX1365" s="4561"/>
      <c r="AY1365" s="1319"/>
      <c r="CO1365" s="237"/>
    </row>
    <row r="1366" spans="1:93" ht="25.5" customHeight="1">
      <c r="A1366" s="5683"/>
      <c r="B1366" s="4559" t="s">
        <v>2463</v>
      </c>
      <c r="C1366" s="5672" t="s">
        <v>3722</v>
      </c>
      <c r="D1366" s="3806" t="s">
        <v>3200</v>
      </c>
      <c r="E1366" s="5123" t="s">
        <v>2157</v>
      </c>
      <c r="F1366" s="3806" t="s">
        <v>3252</v>
      </c>
      <c r="G1366" s="3743" t="s">
        <v>2028</v>
      </c>
      <c r="H1366" s="3743" t="s">
        <v>2028</v>
      </c>
      <c r="I1366" s="3743" t="s">
        <v>2029</v>
      </c>
      <c r="J1366" s="3743" t="s">
        <v>2029</v>
      </c>
      <c r="K1366" s="3743">
        <v>8</v>
      </c>
      <c r="L1366" s="3743">
        <v>0</v>
      </c>
      <c r="M1366" s="3743">
        <v>31</v>
      </c>
      <c r="N1366" s="3743">
        <v>8</v>
      </c>
      <c r="O1366" s="3743">
        <v>0</v>
      </c>
      <c r="P1366" s="3743">
        <v>31</v>
      </c>
      <c r="Q1366" s="3743" t="s">
        <v>2140</v>
      </c>
      <c r="R1366" s="3743" t="s">
        <v>2272</v>
      </c>
      <c r="S1366" s="5123">
        <v>9034</v>
      </c>
      <c r="T1366" s="5123">
        <v>9034</v>
      </c>
      <c r="U1366" s="5123">
        <v>16574</v>
      </c>
      <c r="V1366" s="5123">
        <v>576</v>
      </c>
      <c r="W1366" s="5123">
        <v>576</v>
      </c>
      <c r="X1366" s="5123">
        <v>1302</v>
      </c>
      <c r="Y1366" s="5123">
        <v>8</v>
      </c>
      <c r="Z1366" s="5123">
        <v>2</v>
      </c>
      <c r="AA1366" s="5084" t="s">
        <v>2032</v>
      </c>
      <c r="AB1366" s="5084" t="s">
        <v>2033</v>
      </c>
      <c r="AC1366" s="5084" t="s">
        <v>2137</v>
      </c>
      <c r="AD1366" s="5084" t="s">
        <v>2035</v>
      </c>
      <c r="AE1366" s="3083"/>
      <c r="AF1366" s="3342" t="s">
        <v>857</v>
      </c>
      <c r="AG1366" s="5084"/>
      <c r="AH1366" s="3237">
        <v>270</v>
      </c>
      <c r="AI1366" s="1316" t="s">
        <v>2137</v>
      </c>
      <c r="AJ1366" s="1322" t="s">
        <v>854</v>
      </c>
      <c r="AK1366" s="3256" t="s">
        <v>2142</v>
      </c>
      <c r="AL1366" s="1321" t="s">
        <v>1135</v>
      </c>
      <c r="AM1366" s="1323" t="s">
        <v>1134</v>
      </c>
      <c r="AN1366" s="266" t="s">
        <v>858</v>
      </c>
      <c r="AO1366" s="1317">
        <v>2</v>
      </c>
      <c r="AP1366" s="1317" t="s">
        <v>859</v>
      </c>
      <c r="AQ1366" s="1317">
        <v>2</v>
      </c>
      <c r="AR1366" s="859"/>
      <c r="AS1366" s="1316"/>
      <c r="AT1366" s="1316"/>
      <c r="AU1366" s="1316"/>
      <c r="AV1366" s="2991"/>
      <c r="AW1366" s="4559" t="s">
        <v>2468</v>
      </c>
      <c r="AX1366" s="4559" t="s">
        <v>3030</v>
      </c>
      <c r="AY1366" s="4559"/>
      <c r="CO1366" s="237"/>
    </row>
    <row r="1367" spans="1:93">
      <c r="A1367" s="5683"/>
      <c r="B1367" s="4560"/>
      <c r="C1367" s="5673"/>
      <c r="D1367" s="3807"/>
      <c r="E1367" s="5119"/>
      <c r="F1367" s="3807"/>
      <c r="G1367" s="3703"/>
      <c r="H1367" s="3703"/>
      <c r="I1367" s="3703"/>
      <c r="J1367" s="3703"/>
      <c r="K1367" s="3703"/>
      <c r="L1367" s="3703"/>
      <c r="M1367" s="3703"/>
      <c r="N1367" s="3703"/>
      <c r="O1367" s="3703"/>
      <c r="P1367" s="3703"/>
      <c r="Q1367" s="3703"/>
      <c r="R1367" s="3703"/>
      <c r="S1367" s="5119"/>
      <c r="T1367" s="5119"/>
      <c r="U1367" s="5119"/>
      <c r="V1367" s="5119"/>
      <c r="W1367" s="5119"/>
      <c r="X1367" s="5119"/>
      <c r="Y1367" s="5119"/>
      <c r="Z1367" s="5119"/>
      <c r="AA1367" s="5085"/>
      <c r="AB1367" s="5085"/>
      <c r="AC1367" s="5085"/>
      <c r="AD1367" s="5085"/>
      <c r="AE1367" s="3084"/>
      <c r="AF1367" s="3342" t="s">
        <v>857</v>
      </c>
      <c r="AG1367" s="5085"/>
      <c r="AH1367" s="3238">
        <v>3986</v>
      </c>
      <c r="AI1367" s="1317" t="s">
        <v>2137</v>
      </c>
      <c r="AJ1367" s="1320" t="s">
        <v>874</v>
      </c>
      <c r="AK1367" s="3256" t="s">
        <v>2142</v>
      </c>
      <c r="AL1367" s="267" t="s">
        <v>930</v>
      </c>
      <c r="AM1367" s="267" t="s">
        <v>341</v>
      </c>
      <c r="AN1367" s="1317" t="s">
        <v>858</v>
      </c>
      <c r="AO1367" s="1317">
        <v>2</v>
      </c>
      <c r="AP1367" s="1317" t="s">
        <v>859</v>
      </c>
      <c r="AQ1367" s="1317">
        <v>2</v>
      </c>
      <c r="AR1367" s="1321">
        <v>3</v>
      </c>
      <c r="AS1367" s="1321" t="s">
        <v>875</v>
      </c>
      <c r="AT1367" s="1321" t="s">
        <v>859</v>
      </c>
      <c r="AU1367" s="1321" t="s">
        <v>876</v>
      </c>
      <c r="AV1367" s="860" t="s">
        <v>877</v>
      </c>
      <c r="AW1367" s="4560"/>
      <c r="AX1367" s="4560"/>
      <c r="AY1367" s="4561"/>
      <c r="CO1367" s="237"/>
    </row>
    <row r="1368" spans="1:93">
      <c r="A1368" s="5683"/>
      <c r="B1368" s="4561"/>
      <c r="C1368" s="5674"/>
      <c r="D1368" s="3811"/>
      <c r="E1368" s="5120"/>
      <c r="F1368" s="3811"/>
      <c r="G1368" s="3706"/>
      <c r="H1368" s="3706"/>
      <c r="I1368" s="3706"/>
      <c r="J1368" s="3706"/>
      <c r="K1368" s="3706"/>
      <c r="L1368" s="3706"/>
      <c r="M1368" s="3706"/>
      <c r="N1368" s="3706"/>
      <c r="O1368" s="3706"/>
      <c r="P1368" s="3706"/>
      <c r="Q1368" s="3706"/>
      <c r="R1368" s="3706"/>
      <c r="S1368" s="5120"/>
      <c r="T1368" s="5120"/>
      <c r="U1368" s="5120"/>
      <c r="V1368" s="5120"/>
      <c r="W1368" s="5120"/>
      <c r="X1368" s="5120"/>
      <c r="Y1368" s="5120"/>
      <c r="Z1368" s="5120"/>
      <c r="AA1368" s="5086"/>
      <c r="AB1368" s="5086"/>
      <c r="AC1368" s="5086"/>
      <c r="AD1368" s="5085"/>
      <c r="AE1368" s="3084"/>
      <c r="AF1368" s="3342" t="s">
        <v>857</v>
      </c>
      <c r="AG1368" s="5086"/>
      <c r="AH1368" s="3238">
        <v>3983</v>
      </c>
      <c r="AI1368" s="1317" t="s">
        <v>2137</v>
      </c>
      <c r="AJ1368" s="1320" t="s">
        <v>379</v>
      </c>
      <c r="AK1368" s="3256" t="s">
        <v>2142</v>
      </c>
      <c r="AL1368" s="1324" t="s">
        <v>3055</v>
      </c>
      <c r="AM1368" s="1318" t="s">
        <v>3055</v>
      </c>
      <c r="AN1368" s="1321" t="s">
        <v>858</v>
      </c>
      <c r="AO1368" s="1321">
        <v>2</v>
      </c>
      <c r="AP1368" s="1321" t="s">
        <v>859</v>
      </c>
      <c r="AQ1368" s="1321">
        <v>2</v>
      </c>
      <c r="AR1368" s="1321"/>
      <c r="AS1368" s="1321"/>
      <c r="AT1368" s="1321"/>
      <c r="AU1368" s="1321"/>
      <c r="AV1368" s="860"/>
      <c r="AW1368" s="4561"/>
      <c r="AX1368" s="4561"/>
      <c r="AY1368" s="1319"/>
      <c r="CO1368" s="237"/>
    </row>
    <row r="1369" spans="1:93">
      <c r="A1369" s="5693" t="s">
        <v>4020</v>
      </c>
      <c r="B1369" s="4559" t="s">
        <v>2463</v>
      </c>
      <c r="C1369" s="5672" t="s">
        <v>3723</v>
      </c>
      <c r="D1369" s="3806" t="s">
        <v>3201</v>
      </c>
      <c r="E1369" s="5123" t="s">
        <v>2165</v>
      </c>
      <c r="F1369" s="3806" t="s">
        <v>3253</v>
      </c>
      <c r="G1369" s="3806" t="s">
        <v>2028</v>
      </c>
      <c r="H1369" s="3806" t="s">
        <v>2028</v>
      </c>
      <c r="I1369" s="3743" t="s">
        <v>2029</v>
      </c>
      <c r="J1369" s="3743" t="s">
        <v>2029</v>
      </c>
      <c r="K1369" s="3743">
        <v>9</v>
      </c>
      <c r="L1369" s="3743">
        <v>0</v>
      </c>
      <c r="M1369" s="3743">
        <v>31</v>
      </c>
      <c r="N1369" s="3743">
        <v>9</v>
      </c>
      <c r="O1369" s="3743">
        <v>0</v>
      </c>
      <c r="P1369" s="3743">
        <v>31</v>
      </c>
      <c r="Q1369" s="3743" t="s">
        <v>2140</v>
      </c>
      <c r="R1369" s="3743" t="s">
        <v>2272</v>
      </c>
      <c r="S1369" s="5123">
        <v>6256</v>
      </c>
      <c r="T1369" s="5123">
        <v>6256</v>
      </c>
      <c r="U1369" s="5123">
        <v>7504</v>
      </c>
      <c r="V1369" s="5123">
        <v>352</v>
      </c>
      <c r="W1369" s="5123">
        <v>352</v>
      </c>
      <c r="X1369" s="5123">
        <v>832</v>
      </c>
      <c r="Y1369" s="5123">
        <v>16</v>
      </c>
      <c r="Z1369" s="5123">
        <v>2</v>
      </c>
      <c r="AA1369" s="5123" t="s">
        <v>2159</v>
      </c>
      <c r="AB1369" s="5123" t="s">
        <v>2033</v>
      </c>
      <c r="AC1369" s="5123" t="s">
        <v>2137</v>
      </c>
      <c r="AD1369" s="5084" t="s">
        <v>2035</v>
      </c>
      <c r="AE1369" s="3083"/>
      <c r="AF1369" s="3342" t="s">
        <v>857</v>
      </c>
      <c r="AG1369" s="5123"/>
      <c r="AH1369" s="3237">
        <v>270</v>
      </c>
      <c r="AI1369" s="1316" t="s">
        <v>2137</v>
      </c>
      <c r="AJ1369" s="1322" t="s">
        <v>854</v>
      </c>
      <c r="AK1369" s="3256" t="s">
        <v>2142</v>
      </c>
      <c r="AL1369" s="122" t="s">
        <v>164</v>
      </c>
      <c r="AM1369" s="123" t="s">
        <v>856</v>
      </c>
      <c r="AN1369" s="266" t="s">
        <v>858</v>
      </c>
      <c r="AO1369" s="1317">
        <v>2</v>
      </c>
      <c r="AP1369" s="1317" t="s">
        <v>859</v>
      </c>
      <c r="AQ1369" s="1317">
        <v>2</v>
      </c>
      <c r="AR1369" s="859"/>
      <c r="AS1369" s="1316"/>
      <c r="AT1369" s="1316"/>
      <c r="AU1369" s="1316"/>
      <c r="AV1369" s="2991"/>
      <c r="AW1369" s="4559" t="s">
        <v>2466</v>
      </c>
      <c r="AX1369" s="4559" t="s">
        <v>3030</v>
      </c>
      <c r="AY1369" s="4559"/>
      <c r="CO1369" s="237"/>
    </row>
    <row r="1370" spans="1:93">
      <c r="A1370" s="5683"/>
      <c r="B1370" s="4560"/>
      <c r="C1370" s="5673"/>
      <c r="D1370" s="3807"/>
      <c r="E1370" s="5119"/>
      <c r="F1370" s="3807"/>
      <c r="G1370" s="3807"/>
      <c r="H1370" s="3807"/>
      <c r="I1370" s="3703"/>
      <c r="J1370" s="3703"/>
      <c r="K1370" s="3703"/>
      <c r="L1370" s="3703"/>
      <c r="M1370" s="3703"/>
      <c r="N1370" s="3703"/>
      <c r="O1370" s="3703"/>
      <c r="P1370" s="3703"/>
      <c r="Q1370" s="3703"/>
      <c r="R1370" s="3703"/>
      <c r="S1370" s="5119"/>
      <c r="T1370" s="5119"/>
      <c r="U1370" s="5119"/>
      <c r="V1370" s="5119"/>
      <c r="W1370" s="5119"/>
      <c r="X1370" s="5119"/>
      <c r="Y1370" s="5119"/>
      <c r="Z1370" s="5119"/>
      <c r="AA1370" s="5119"/>
      <c r="AB1370" s="5119"/>
      <c r="AC1370" s="5119"/>
      <c r="AD1370" s="5085"/>
      <c r="AE1370" s="3084"/>
      <c r="AF1370" s="3342" t="s">
        <v>857</v>
      </c>
      <c r="AG1370" s="5120"/>
      <c r="AH1370" s="3238">
        <v>3986</v>
      </c>
      <c r="AI1370" s="1317" t="s">
        <v>2137</v>
      </c>
      <c r="AJ1370" s="1320" t="s">
        <v>874</v>
      </c>
      <c r="AK1370" s="3256" t="s">
        <v>2142</v>
      </c>
      <c r="AL1370" s="1320" t="s">
        <v>168</v>
      </c>
      <c r="AM1370" s="1326" t="s">
        <v>341</v>
      </c>
      <c r="AN1370" s="1317" t="s">
        <v>858</v>
      </c>
      <c r="AO1370" s="1317">
        <v>2</v>
      </c>
      <c r="AP1370" s="1317" t="s">
        <v>859</v>
      </c>
      <c r="AQ1370" s="1317">
        <v>2</v>
      </c>
      <c r="AR1370" s="1321">
        <v>6</v>
      </c>
      <c r="AS1370" s="1321" t="s">
        <v>875</v>
      </c>
      <c r="AT1370" s="1321" t="s">
        <v>859</v>
      </c>
      <c r="AU1370" s="1321" t="s">
        <v>876</v>
      </c>
      <c r="AV1370" s="860" t="s">
        <v>877</v>
      </c>
      <c r="AW1370" s="4560"/>
      <c r="AX1370" s="4560"/>
      <c r="AY1370" s="4561"/>
      <c r="CO1370" s="237"/>
    </row>
    <row r="1371" spans="1:93">
      <c r="A1371" s="5683"/>
      <c r="B1371" s="4561"/>
      <c r="C1371" s="5674"/>
      <c r="D1371" s="3811"/>
      <c r="E1371" s="5120"/>
      <c r="F1371" s="3811"/>
      <c r="G1371" s="3811"/>
      <c r="H1371" s="3811"/>
      <c r="I1371" s="3706"/>
      <c r="J1371" s="3706"/>
      <c r="K1371" s="3706"/>
      <c r="L1371" s="3706"/>
      <c r="M1371" s="3706"/>
      <c r="N1371" s="3706"/>
      <c r="O1371" s="3706"/>
      <c r="P1371" s="3706"/>
      <c r="Q1371" s="3706"/>
      <c r="R1371" s="3706"/>
      <c r="S1371" s="5120"/>
      <c r="T1371" s="5120"/>
      <c r="U1371" s="5120"/>
      <c r="V1371" s="5120"/>
      <c r="W1371" s="5120"/>
      <c r="X1371" s="5120"/>
      <c r="Y1371" s="5120"/>
      <c r="Z1371" s="5120"/>
      <c r="AA1371" s="5120"/>
      <c r="AB1371" s="5120"/>
      <c r="AC1371" s="5120"/>
      <c r="AD1371" s="5086"/>
      <c r="AE1371" s="3085"/>
      <c r="AF1371" s="3342" t="s">
        <v>857</v>
      </c>
      <c r="AG1371" s="1320"/>
      <c r="AH1371" s="3238">
        <v>3983</v>
      </c>
      <c r="AI1371" s="1317" t="s">
        <v>2137</v>
      </c>
      <c r="AJ1371" s="1320" t="s">
        <v>379</v>
      </c>
      <c r="AK1371" s="3256" t="s">
        <v>2142</v>
      </c>
      <c r="AL1371" s="1324" t="s">
        <v>3055</v>
      </c>
      <c r="AM1371" s="1318" t="s">
        <v>3055</v>
      </c>
      <c r="AN1371" s="1321" t="s">
        <v>858</v>
      </c>
      <c r="AO1371" s="1321">
        <v>2</v>
      </c>
      <c r="AP1371" s="1321" t="s">
        <v>859</v>
      </c>
      <c r="AQ1371" s="1321">
        <v>2</v>
      </c>
      <c r="AR1371" s="1321"/>
      <c r="AS1371" s="1321"/>
      <c r="AT1371" s="1321"/>
      <c r="AU1371" s="1321"/>
      <c r="AV1371" s="860"/>
      <c r="AW1371" s="4561"/>
      <c r="AX1371" s="4561"/>
      <c r="AY1371" s="1319"/>
      <c r="CO1371" s="237"/>
    </row>
    <row r="1372" spans="1:93" ht="18" customHeight="1">
      <c r="A1372" s="5683"/>
      <c r="B1372" s="5669" t="s">
        <v>2463</v>
      </c>
      <c r="C1372" s="5672" t="s">
        <v>6429</v>
      </c>
      <c r="D1372" s="4068" t="s">
        <v>6431</v>
      </c>
      <c r="E1372" s="5123" t="s">
        <v>2165</v>
      </c>
      <c r="F1372" s="3806" t="s">
        <v>6446</v>
      </c>
      <c r="G1372" s="3806" t="s">
        <v>2028</v>
      </c>
      <c r="H1372" s="3806" t="s">
        <v>2028</v>
      </c>
      <c r="I1372" s="3806" t="s">
        <v>2029</v>
      </c>
      <c r="J1372" s="3806" t="s">
        <v>2029</v>
      </c>
      <c r="K1372" s="3806">
        <v>8</v>
      </c>
      <c r="L1372" s="3806">
        <v>0</v>
      </c>
      <c r="M1372" s="3806">
        <v>31</v>
      </c>
      <c r="N1372" s="3806">
        <v>8</v>
      </c>
      <c r="O1372" s="3806">
        <v>0</v>
      </c>
      <c r="P1372" s="3806">
        <v>31</v>
      </c>
      <c r="Q1372" s="3806" t="s">
        <v>2140</v>
      </c>
      <c r="R1372" s="3806" t="s">
        <v>2272</v>
      </c>
      <c r="S1372" s="5123">
        <v>6512</v>
      </c>
      <c r="T1372" s="5123">
        <v>6512</v>
      </c>
      <c r="U1372" s="5123">
        <v>8688</v>
      </c>
      <c r="V1372" s="5123">
        <v>448</v>
      </c>
      <c r="W1372" s="5123">
        <v>448</v>
      </c>
      <c r="X1372" s="5123">
        <v>832</v>
      </c>
      <c r="Y1372" s="5123">
        <v>16</v>
      </c>
      <c r="Z1372" s="5123">
        <v>2</v>
      </c>
      <c r="AA1372" s="5123" t="s">
        <v>2159</v>
      </c>
      <c r="AB1372" s="5123" t="s">
        <v>2033</v>
      </c>
      <c r="AC1372" s="5123" t="s">
        <v>2137</v>
      </c>
      <c r="AD1372" s="3327" t="s">
        <v>2035</v>
      </c>
      <c r="AE1372" s="5084"/>
      <c r="AF1372" s="3327" t="s">
        <v>857</v>
      </c>
      <c r="AG1372" s="3327"/>
      <c r="AH1372" s="3331">
        <v>270</v>
      </c>
      <c r="AI1372" s="3331" t="s">
        <v>2137</v>
      </c>
      <c r="AJ1372" s="3342" t="s">
        <v>854</v>
      </c>
      <c r="AK1372" s="3331" t="s">
        <v>2142</v>
      </c>
      <c r="AL1372" s="3329" t="s">
        <v>165</v>
      </c>
      <c r="AM1372" s="1296" t="s">
        <v>856</v>
      </c>
      <c r="AN1372" s="3346" t="s">
        <v>858</v>
      </c>
      <c r="AO1372" s="3319">
        <v>2</v>
      </c>
      <c r="AP1372" s="3319" t="s">
        <v>859</v>
      </c>
      <c r="AQ1372" s="3319">
        <v>2</v>
      </c>
      <c r="AR1372" s="859"/>
      <c r="AS1372" s="3318"/>
      <c r="AT1372" s="3318"/>
      <c r="AU1372" s="3318"/>
      <c r="AV1372" s="3339"/>
      <c r="AW1372" s="4559" t="s">
        <v>2468</v>
      </c>
      <c r="AX1372" s="4559" t="s">
        <v>3030</v>
      </c>
      <c r="AY1372" s="4559"/>
      <c r="CO1372" s="237"/>
    </row>
    <row r="1373" spans="1:93" ht="18" customHeight="1">
      <c r="A1373" s="5683"/>
      <c r="B1373" s="5670"/>
      <c r="C1373" s="5673"/>
      <c r="D1373" s="4069"/>
      <c r="E1373" s="5119"/>
      <c r="F1373" s="3807"/>
      <c r="G1373" s="3807"/>
      <c r="H1373" s="3807"/>
      <c r="I1373" s="3807"/>
      <c r="J1373" s="3807"/>
      <c r="K1373" s="3807"/>
      <c r="L1373" s="3807"/>
      <c r="M1373" s="3807"/>
      <c r="N1373" s="3807"/>
      <c r="O1373" s="3807"/>
      <c r="P1373" s="3807"/>
      <c r="Q1373" s="3807"/>
      <c r="R1373" s="3807"/>
      <c r="S1373" s="5119"/>
      <c r="T1373" s="5119"/>
      <c r="U1373" s="5119"/>
      <c r="V1373" s="5119"/>
      <c r="W1373" s="5119"/>
      <c r="X1373" s="5119"/>
      <c r="Y1373" s="5119"/>
      <c r="Z1373" s="5119"/>
      <c r="AA1373" s="5119"/>
      <c r="AB1373" s="5119"/>
      <c r="AC1373" s="5119"/>
      <c r="AD1373" s="3342" t="s">
        <v>2035</v>
      </c>
      <c r="AE1373" s="5085"/>
      <c r="AF1373" s="3342" t="s">
        <v>857</v>
      </c>
      <c r="AG1373" s="3342"/>
      <c r="AH1373" s="3343">
        <v>3986</v>
      </c>
      <c r="AI1373" s="3331" t="s">
        <v>2137</v>
      </c>
      <c r="AJ1373" s="3342" t="s">
        <v>874</v>
      </c>
      <c r="AK1373" s="3331" t="s">
        <v>2142</v>
      </c>
      <c r="AL1373" s="3322" t="s">
        <v>168</v>
      </c>
      <c r="AM1373" s="3341" t="s">
        <v>341</v>
      </c>
      <c r="AN1373" s="3319" t="s">
        <v>858</v>
      </c>
      <c r="AO1373" s="3319">
        <v>2</v>
      </c>
      <c r="AP1373" s="3319" t="s">
        <v>859</v>
      </c>
      <c r="AQ1373" s="3319">
        <v>2</v>
      </c>
      <c r="AR1373" s="3331">
        <v>6</v>
      </c>
      <c r="AS1373" s="3331" t="s">
        <v>875</v>
      </c>
      <c r="AT1373" s="3331" t="s">
        <v>859</v>
      </c>
      <c r="AU1373" s="3331" t="s">
        <v>876</v>
      </c>
      <c r="AV1373" s="860" t="s">
        <v>877</v>
      </c>
      <c r="AW1373" s="4560"/>
      <c r="AX1373" s="4560"/>
      <c r="AY1373" s="4560"/>
      <c r="CO1373" s="237"/>
    </row>
    <row r="1374" spans="1:93" ht="18" customHeight="1">
      <c r="A1374" s="5683"/>
      <c r="B1374" s="5671"/>
      <c r="C1374" s="5674"/>
      <c r="D1374" s="4070"/>
      <c r="E1374" s="5120"/>
      <c r="F1374" s="3811"/>
      <c r="G1374" s="3811"/>
      <c r="H1374" s="3811"/>
      <c r="I1374" s="3811"/>
      <c r="J1374" s="3811"/>
      <c r="K1374" s="3811"/>
      <c r="L1374" s="3811"/>
      <c r="M1374" s="3811"/>
      <c r="N1374" s="3811"/>
      <c r="O1374" s="3811"/>
      <c r="P1374" s="3811"/>
      <c r="Q1374" s="3811"/>
      <c r="R1374" s="3811"/>
      <c r="S1374" s="5120"/>
      <c r="T1374" s="5120"/>
      <c r="U1374" s="5120"/>
      <c r="V1374" s="5120"/>
      <c r="W1374" s="5120"/>
      <c r="X1374" s="5120"/>
      <c r="Y1374" s="5120"/>
      <c r="Z1374" s="5120"/>
      <c r="AA1374" s="5120"/>
      <c r="AB1374" s="5120"/>
      <c r="AC1374" s="5120"/>
      <c r="AD1374" s="3342" t="s">
        <v>2035</v>
      </c>
      <c r="AE1374" s="5086"/>
      <c r="AF1374" s="3342" t="s">
        <v>857</v>
      </c>
      <c r="AG1374" s="3342"/>
      <c r="AH1374" s="3343">
        <v>3983</v>
      </c>
      <c r="AI1374" s="3331" t="s">
        <v>2137</v>
      </c>
      <c r="AJ1374" s="3342" t="s">
        <v>379</v>
      </c>
      <c r="AK1374" s="3319" t="s">
        <v>2142</v>
      </c>
      <c r="AL1374" s="3330" t="s">
        <v>3055</v>
      </c>
      <c r="AM1374" s="3317" t="s">
        <v>3055</v>
      </c>
      <c r="AN1374" s="3331" t="s">
        <v>858</v>
      </c>
      <c r="AO1374" s="3331">
        <v>2</v>
      </c>
      <c r="AP1374" s="3331" t="s">
        <v>859</v>
      </c>
      <c r="AQ1374" s="3331">
        <v>2</v>
      </c>
      <c r="AR1374" s="3331"/>
      <c r="AS1374" s="3331"/>
      <c r="AT1374" s="3331"/>
      <c r="AU1374" s="3331"/>
      <c r="AV1374" s="860"/>
      <c r="AW1374" s="4561"/>
      <c r="AX1374" s="4561"/>
      <c r="AY1374" s="4561"/>
      <c r="CO1374" s="237"/>
    </row>
    <row r="1375" spans="1:93" ht="17.25" customHeight="1">
      <c r="A1375" s="5683"/>
      <c r="B1375" s="5669" t="s">
        <v>2463</v>
      </c>
      <c r="C1375" s="5672" t="s">
        <v>6430</v>
      </c>
      <c r="D1375" s="4068" t="s">
        <v>6432</v>
      </c>
      <c r="E1375" s="5123" t="s">
        <v>2165</v>
      </c>
      <c r="F1375" s="3806" t="s">
        <v>6447</v>
      </c>
      <c r="G1375" s="3806" t="s">
        <v>2028</v>
      </c>
      <c r="H1375" s="3806" t="s">
        <v>2028</v>
      </c>
      <c r="I1375" s="3806" t="s">
        <v>2029</v>
      </c>
      <c r="J1375" s="3806" t="s">
        <v>2029</v>
      </c>
      <c r="K1375" s="3806">
        <v>8</v>
      </c>
      <c r="L1375" s="3806">
        <v>0</v>
      </c>
      <c r="M1375" s="3806">
        <v>31</v>
      </c>
      <c r="N1375" s="3806">
        <v>8</v>
      </c>
      <c r="O1375" s="3806">
        <v>0</v>
      </c>
      <c r="P1375" s="3806">
        <v>31</v>
      </c>
      <c r="Q1375" s="3806" t="s">
        <v>2140</v>
      </c>
      <c r="R1375" s="3806" t="s">
        <v>2272</v>
      </c>
      <c r="S1375" s="5123">
        <v>6512</v>
      </c>
      <c r="T1375" s="5123">
        <v>6512</v>
      </c>
      <c r="U1375" s="5123">
        <v>9904</v>
      </c>
      <c r="V1375" s="5123">
        <v>448</v>
      </c>
      <c r="W1375" s="5123">
        <v>448</v>
      </c>
      <c r="X1375" s="5123">
        <v>832</v>
      </c>
      <c r="Y1375" s="5123">
        <v>8</v>
      </c>
      <c r="Z1375" s="5123">
        <v>2</v>
      </c>
      <c r="AA1375" s="5123" t="s">
        <v>2159</v>
      </c>
      <c r="AB1375" s="5123" t="s">
        <v>2033</v>
      </c>
      <c r="AC1375" s="5123" t="s">
        <v>2137</v>
      </c>
      <c r="AD1375" s="3327" t="s">
        <v>2035</v>
      </c>
      <c r="AE1375" s="5084"/>
      <c r="AF1375" s="3327" t="s">
        <v>857</v>
      </c>
      <c r="AG1375" s="3327"/>
      <c r="AH1375" s="3331">
        <v>270</v>
      </c>
      <c r="AI1375" s="3331" t="s">
        <v>2137</v>
      </c>
      <c r="AJ1375" s="3342" t="s">
        <v>854</v>
      </c>
      <c r="AK1375" s="3331" t="s">
        <v>2142</v>
      </c>
      <c r="AL1375" s="3334" t="s">
        <v>166</v>
      </c>
      <c r="AM1375" s="1296" t="s">
        <v>856</v>
      </c>
      <c r="AN1375" s="3346" t="s">
        <v>858</v>
      </c>
      <c r="AO1375" s="3319">
        <v>2</v>
      </c>
      <c r="AP1375" s="3319" t="s">
        <v>859</v>
      </c>
      <c r="AQ1375" s="3319">
        <v>2</v>
      </c>
      <c r="AR1375" s="859"/>
      <c r="AS1375" s="3318"/>
      <c r="AT1375" s="3318"/>
      <c r="AU1375" s="3318"/>
      <c r="AV1375" s="3339"/>
      <c r="AW1375" s="4559" t="s">
        <v>2468</v>
      </c>
      <c r="AX1375" s="4559" t="s">
        <v>3030</v>
      </c>
      <c r="AY1375" s="4559"/>
      <c r="CO1375" s="237"/>
    </row>
    <row r="1376" spans="1:93" ht="17.25" customHeight="1">
      <c r="A1376" s="5683"/>
      <c r="B1376" s="5670"/>
      <c r="C1376" s="5673"/>
      <c r="D1376" s="4069"/>
      <c r="E1376" s="5119"/>
      <c r="F1376" s="3807"/>
      <c r="G1376" s="3807"/>
      <c r="H1376" s="3807"/>
      <c r="I1376" s="3807"/>
      <c r="J1376" s="3807"/>
      <c r="K1376" s="3807"/>
      <c r="L1376" s="3807"/>
      <c r="M1376" s="3807"/>
      <c r="N1376" s="3807"/>
      <c r="O1376" s="3807"/>
      <c r="P1376" s="3807"/>
      <c r="Q1376" s="3807"/>
      <c r="R1376" s="3807"/>
      <c r="S1376" s="5119"/>
      <c r="T1376" s="5119"/>
      <c r="U1376" s="5119"/>
      <c r="V1376" s="5119"/>
      <c r="W1376" s="5119"/>
      <c r="X1376" s="5119"/>
      <c r="Y1376" s="5119"/>
      <c r="Z1376" s="5119"/>
      <c r="AA1376" s="5119"/>
      <c r="AB1376" s="5119"/>
      <c r="AC1376" s="5119"/>
      <c r="AD1376" s="3342" t="s">
        <v>2035</v>
      </c>
      <c r="AE1376" s="5085"/>
      <c r="AF1376" s="3342" t="s">
        <v>857</v>
      </c>
      <c r="AG1376" s="3342"/>
      <c r="AH1376" s="3343">
        <v>3986</v>
      </c>
      <c r="AI1376" s="3331" t="s">
        <v>2137</v>
      </c>
      <c r="AJ1376" s="3342" t="s">
        <v>874</v>
      </c>
      <c r="AK1376" s="3331" t="s">
        <v>2142</v>
      </c>
      <c r="AL1376" s="3322" t="s">
        <v>168</v>
      </c>
      <c r="AM1376" s="3341" t="s">
        <v>341</v>
      </c>
      <c r="AN1376" s="3319" t="s">
        <v>858</v>
      </c>
      <c r="AO1376" s="3319">
        <v>2</v>
      </c>
      <c r="AP1376" s="3319" t="s">
        <v>859</v>
      </c>
      <c r="AQ1376" s="3319">
        <v>2</v>
      </c>
      <c r="AR1376" s="3331">
        <v>6</v>
      </c>
      <c r="AS1376" s="3331" t="s">
        <v>875</v>
      </c>
      <c r="AT1376" s="3331" t="s">
        <v>859</v>
      </c>
      <c r="AU1376" s="3331" t="s">
        <v>876</v>
      </c>
      <c r="AV1376" s="860" t="s">
        <v>877</v>
      </c>
      <c r="AW1376" s="4560"/>
      <c r="AX1376" s="4560"/>
      <c r="AY1376" s="4560"/>
      <c r="CO1376" s="237"/>
    </row>
    <row r="1377" spans="1:93" ht="17.25" customHeight="1">
      <c r="A1377" s="5683"/>
      <c r="B1377" s="5671"/>
      <c r="C1377" s="5674"/>
      <c r="D1377" s="4070"/>
      <c r="E1377" s="5120"/>
      <c r="F1377" s="3811"/>
      <c r="G1377" s="3811"/>
      <c r="H1377" s="3811"/>
      <c r="I1377" s="3811"/>
      <c r="J1377" s="3811"/>
      <c r="K1377" s="3811"/>
      <c r="L1377" s="3811"/>
      <c r="M1377" s="3811"/>
      <c r="N1377" s="3811"/>
      <c r="O1377" s="3811"/>
      <c r="P1377" s="3811"/>
      <c r="Q1377" s="3811"/>
      <c r="R1377" s="3811"/>
      <c r="S1377" s="5120"/>
      <c r="T1377" s="5120"/>
      <c r="U1377" s="5120"/>
      <c r="V1377" s="5120"/>
      <c r="W1377" s="5120"/>
      <c r="X1377" s="5120"/>
      <c r="Y1377" s="5120"/>
      <c r="Z1377" s="5120"/>
      <c r="AA1377" s="5120"/>
      <c r="AB1377" s="5120"/>
      <c r="AC1377" s="5120"/>
      <c r="AD1377" s="3342" t="s">
        <v>2035</v>
      </c>
      <c r="AE1377" s="5086"/>
      <c r="AF1377" s="3342" t="s">
        <v>857</v>
      </c>
      <c r="AG1377" s="3342"/>
      <c r="AH1377" s="3343">
        <v>3983</v>
      </c>
      <c r="AI1377" s="3331" t="s">
        <v>2137</v>
      </c>
      <c r="AJ1377" s="3342" t="s">
        <v>379</v>
      </c>
      <c r="AK1377" s="3319" t="s">
        <v>2142</v>
      </c>
      <c r="AL1377" s="3330" t="s">
        <v>3055</v>
      </c>
      <c r="AM1377" s="3317" t="s">
        <v>3055</v>
      </c>
      <c r="AN1377" s="3331" t="s">
        <v>858</v>
      </c>
      <c r="AO1377" s="3331">
        <v>2</v>
      </c>
      <c r="AP1377" s="3331" t="s">
        <v>859</v>
      </c>
      <c r="AQ1377" s="3331">
        <v>2</v>
      </c>
      <c r="AR1377" s="3331"/>
      <c r="AS1377" s="3331"/>
      <c r="AT1377" s="3331"/>
      <c r="AU1377" s="3331"/>
      <c r="AV1377" s="860"/>
      <c r="AW1377" s="4561"/>
      <c r="AX1377" s="4561"/>
      <c r="AY1377" s="4561"/>
      <c r="CO1377" s="237"/>
    </row>
    <row r="1378" spans="1:93">
      <c r="A1378" s="5683"/>
      <c r="B1378" s="4559" t="s">
        <v>2463</v>
      </c>
      <c r="C1378" s="5672" t="s">
        <v>3724</v>
      </c>
      <c r="D1378" s="4139" t="s">
        <v>3202</v>
      </c>
      <c r="E1378" s="5123" t="s">
        <v>2165</v>
      </c>
      <c r="F1378" s="3806" t="s">
        <v>3254</v>
      </c>
      <c r="G1378" s="3806" t="s">
        <v>2028</v>
      </c>
      <c r="H1378" s="3806" t="s">
        <v>2028</v>
      </c>
      <c r="I1378" s="3743" t="s">
        <v>2029</v>
      </c>
      <c r="J1378" s="3743" t="s">
        <v>2029</v>
      </c>
      <c r="K1378" s="3743">
        <v>9</v>
      </c>
      <c r="L1378" s="3743">
        <v>0</v>
      </c>
      <c r="M1378" s="3743">
        <v>31</v>
      </c>
      <c r="N1378" s="3743">
        <v>9</v>
      </c>
      <c r="O1378" s="3743">
        <v>0</v>
      </c>
      <c r="P1378" s="3743">
        <v>31</v>
      </c>
      <c r="Q1378" s="3743" t="s">
        <v>2140</v>
      </c>
      <c r="R1378" s="3743" t="s">
        <v>2272</v>
      </c>
      <c r="S1378" s="5123">
        <v>6512</v>
      </c>
      <c r="T1378" s="5123">
        <v>6512</v>
      </c>
      <c r="U1378" s="5123">
        <v>11194</v>
      </c>
      <c r="V1378" s="5123">
        <v>448</v>
      </c>
      <c r="W1378" s="5123">
        <v>448</v>
      </c>
      <c r="X1378" s="5123">
        <v>1152</v>
      </c>
      <c r="Y1378" s="5123">
        <v>8</v>
      </c>
      <c r="Z1378" s="5123">
        <v>2</v>
      </c>
      <c r="AA1378" s="5084" t="s">
        <v>2032</v>
      </c>
      <c r="AB1378" s="5084" t="s">
        <v>2033</v>
      </c>
      <c r="AC1378" s="5123" t="s">
        <v>2137</v>
      </c>
      <c r="AD1378" s="5084" t="s">
        <v>2035</v>
      </c>
      <c r="AE1378" s="3083"/>
      <c r="AF1378" s="3342" t="s">
        <v>857</v>
      </c>
      <c r="AG1378" s="5123"/>
      <c r="AH1378" s="3237">
        <v>270</v>
      </c>
      <c r="AI1378" s="1316" t="s">
        <v>2137</v>
      </c>
      <c r="AJ1378" s="1322" t="s">
        <v>854</v>
      </c>
      <c r="AK1378" s="3256" t="s">
        <v>2142</v>
      </c>
      <c r="AL1378" s="1320" t="s">
        <v>1218</v>
      </c>
      <c r="AM1378" s="1317" t="s">
        <v>1219</v>
      </c>
      <c r="AN1378" s="1317" t="s">
        <v>858</v>
      </c>
      <c r="AO1378" s="1317">
        <v>2</v>
      </c>
      <c r="AP1378" s="1317" t="s">
        <v>859</v>
      </c>
      <c r="AQ1378" s="1317">
        <v>2</v>
      </c>
      <c r="AR1378" s="859"/>
      <c r="AS1378" s="1316"/>
      <c r="AT1378" s="1316"/>
      <c r="AU1378" s="1316"/>
      <c r="AV1378" s="2991"/>
      <c r="AW1378" s="4559" t="s">
        <v>2468</v>
      </c>
      <c r="AX1378" s="4559" t="s">
        <v>3030</v>
      </c>
      <c r="AY1378" s="4559"/>
      <c r="CO1378" s="237"/>
    </row>
    <row r="1379" spans="1:93">
      <c r="A1379" s="5683"/>
      <c r="B1379" s="4560"/>
      <c r="C1379" s="5673"/>
      <c r="D1379" s="4167"/>
      <c r="E1379" s="5119"/>
      <c r="F1379" s="3807"/>
      <c r="G1379" s="3807"/>
      <c r="H1379" s="3807"/>
      <c r="I1379" s="3703"/>
      <c r="J1379" s="3703"/>
      <c r="K1379" s="3703"/>
      <c r="L1379" s="3703"/>
      <c r="M1379" s="3703"/>
      <c r="N1379" s="3703"/>
      <c r="O1379" s="3703"/>
      <c r="P1379" s="3703"/>
      <c r="Q1379" s="3703"/>
      <c r="R1379" s="3703"/>
      <c r="S1379" s="5119"/>
      <c r="T1379" s="5119"/>
      <c r="U1379" s="5119"/>
      <c r="V1379" s="5119"/>
      <c r="W1379" s="5119"/>
      <c r="X1379" s="5119"/>
      <c r="Y1379" s="5119"/>
      <c r="Z1379" s="5119"/>
      <c r="AA1379" s="5085"/>
      <c r="AB1379" s="5085"/>
      <c r="AC1379" s="5119"/>
      <c r="AD1379" s="5085"/>
      <c r="AE1379" s="3084"/>
      <c r="AF1379" s="3342" t="s">
        <v>857</v>
      </c>
      <c r="AG1379" s="5119"/>
      <c r="AH1379" s="3237">
        <v>3986</v>
      </c>
      <c r="AI1379" s="1316" t="s">
        <v>2137</v>
      </c>
      <c r="AJ1379" s="1322" t="s">
        <v>874</v>
      </c>
      <c r="AK1379" s="3256" t="s">
        <v>2142</v>
      </c>
      <c r="AL1379" s="1320" t="s">
        <v>168</v>
      </c>
      <c r="AM1379" s="267" t="s">
        <v>341</v>
      </c>
      <c r="AN1379" s="1317" t="s">
        <v>858</v>
      </c>
      <c r="AO1379" s="1317">
        <v>2</v>
      </c>
      <c r="AP1379" s="1317" t="s">
        <v>859</v>
      </c>
      <c r="AQ1379" s="1317">
        <v>2</v>
      </c>
      <c r="AR1379" s="1321">
        <v>6</v>
      </c>
      <c r="AS1379" s="1321" t="s">
        <v>875</v>
      </c>
      <c r="AT1379" s="1321" t="s">
        <v>859</v>
      </c>
      <c r="AU1379" s="1321" t="s">
        <v>876</v>
      </c>
      <c r="AV1379" s="860" t="s">
        <v>877</v>
      </c>
      <c r="AW1379" s="4560"/>
      <c r="AX1379" s="4560"/>
      <c r="AY1379" s="4561"/>
      <c r="CO1379" s="237"/>
    </row>
    <row r="1380" spans="1:93">
      <c r="A1380" s="5683"/>
      <c r="B1380" s="4561"/>
      <c r="C1380" s="5674"/>
      <c r="D1380" s="4079"/>
      <c r="E1380" s="5120"/>
      <c r="F1380" s="3811"/>
      <c r="G1380" s="3811"/>
      <c r="H1380" s="3811"/>
      <c r="I1380" s="3706"/>
      <c r="J1380" s="3706"/>
      <c r="K1380" s="3706"/>
      <c r="L1380" s="3706"/>
      <c r="M1380" s="3706"/>
      <c r="N1380" s="3706"/>
      <c r="O1380" s="3706"/>
      <c r="P1380" s="3706"/>
      <c r="Q1380" s="3706"/>
      <c r="R1380" s="3706"/>
      <c r="S1380" s="5120"/>
      <c r="T1380" s="5120"/>
      <c r="U1380" s="5120"/>
      <c r="V1380" s="5120"/>
      <c r="W1380" s="5120"/>
      <c r="X1380" s="5120"/>
      <c r="Y1380" s="5120"/>
      <c r="Z1380" s="5120"/>
      <c r="AA1380" s="5086"/>
      <c r="AB1380" s="5086"/>
      <c r="AC1380" s="5120"/>
      <c r="AD1380" s="5086"/>
      <c r="AE1380" s="3085"/>
      <c r="AF1380" s="3342" t="s">
        <v>857</v>
      </c>
      <c r="AG1380" s="1320"/>
      <c r="AH1380" s="3238">
        <v>3983</v>
      </c>
      <c r="AI1380" s="1317" t="s">
        <v>2137</v>
      </c>
      <c r="AJ1380" s="1320" t="s">
        <v>379</v>
      </c>
      <c r="AK1380" s="3256" t="s">
        <v>2142</v>
      </c>
      <c r="AL1380" s="1324" t="s">
        <v>3055</v>
      </c>
      <c r="AM1380" s="1318" t="s">
        <v>3055</v>
      </c>
      <c r="AN1380" s="1321" t="s">
        <v>858</v>
      </c>
      <c r="AO1380" s="1321">
        <v>2</v>
      </c>
      <c r="AP1380" s="1321" t="s">
        <v>859</v>
      </c>
      <c r="AQ1380" s="1321">
        <v>2</v>
      </c>
      <c r="AR1380" s="1321"/>
      <c r="AS1380" s="1321"/>
      <c r="AT1380" s="1321"/>
      <c r="AU1380" s="1321"/>
      <c r="AV1380" s="860"/>
      <c r="AW1380" s="4561"/>
      <c r="AX1380" s="4561"/>
      <c r="AY1380" s="1319"/>
      <c r="CO1380" s="237"/>
    </row>
    <row r="1381" spans="1:93" ht="25.5" customHeight="1">
      <c r="A1381" s="5683"/>
      <c r="B1381" s="4559" t="s">
        <v>2463</v>
      </c>
      <c r="C1381" s="5672" t="s">
        <v>3725</v>
      </c>
      <c r="D1381" s="4139" t="s">
        <v>3255</v>
      </c>
      <c r="E1381" s="5123" t="s">
        <v>2165</v>
      </c>
      <c r="F1381" s="3806" t="s">
        <v>3256</v>
      </c>
      <c r="G1381" s="3806" t="s">
        <v>2028</v>
      </c>
      <c r="H1381" s="3806" t="s">
        <v>2028</v>
      </c>
      <c r="I1381" s="3743" t="s">
        <v>2029</v>
      </c>
      <c r="J1381" s="3743" t="s">
        <v>2029</v>
      </c>
      <c r="K1381" s="3743">
        <v>9</v>
      </c>
      <c r="L1381" s="3743">
        <v>0</v>
      </c>
      <c r="M1381" s="3743">
        <v>31</v>
      </c>
      <c r="N1381" s="3743">
        <v>9</v>
      </c>
      <c r="O1381" s="3743">
        <v>0</v>
      </c>
      <c r="P1381" s="3743">
        <v>31</v>
      </c>
      <c r="Q1381" s="3743" t="s">
        <v>2140</v>
      </c>
      <c r="R1381" s="3743" t="s">
        <v>2272</v>
      </c>
      <c r="S1381" s="5123">
        <v>11034</v>
      </c>
      <c r="T1381" s="5123">
        <v>11034</v>
      </c>
      <c r="U1381" s="5123">
        <v>18574</v>
      </c>
      <c r="V1381" s="5123">
        <v>576</v>
      </c>
      <c r="W1381" s="5123">
        <v>576</v>
      </c>
      <c r="X1381" s="5123">
        <v>1302</v>
      </c>
      <c r="Y1381" s="5123">
        <v>8</v>
      </c>
      <c r="Z1381" s="5123">
        <v>2</v>
      </c>
      <c r="AA1381" s="5084" t="s">
        <v>2032</v>
      </c>
      <c r="AB1381" s="5084" t="s">
        <v>2033</v>
      </c>
      <c r="AC1381" s="5084" t="s">
        <v>2137</v>
      </c>
      <c r="AD1381" s="5084" t="s">
        <v>2035</v>
      </c>
      <c r="AE1381" s="3083"/>
      <c r="AF1381" s="3342" t="s">
        <v>857</v>
      </c>
      <c r="AG1381" s="5123"/>
      <c r="AH1381" s="3237">
        <v>270</v>
      </c>
      <c r="AI1381" s="1316" t="s">
        <v>2137</v>
      </c>
      <c r="AJ1381" s="1322" t="s">
        <v>854</v>
      </c>
      <c r="AK1381" s="3256" t="s">
        <v>2142</v>
      </c>
      <c r="AL1381" s="1321" t="s">
        <v>1135</v>
      </c>
      <c r="AM1381" s="1323" t="s">
        <v>1134</v>
      </c>
      <c r="AN1381" s="1317" t="s">
        <v>858</v>
      </c>
      <c r="AO1381" s="1317">
        <v>2</v>
      </c>
      <c r="AP1381" s="1317" t="s">
        <v>859</v>
      </c>
      <c r="AQ1381" s="1317">
        <v>2</v>
      </c>
      <c r="AR1381" s="859"/>
      <c r="AS1381" s="1316"/>
      <c r="AT1381" s="1316"/>
      <c r="AU1381" s="1316"/>
      <c r="AV1381" s="2991"/>
      <c r="AW1381" s="4559" t="s">
        <v>2468</v>
      </c>
      <c r="AX1381" s="4559" t="s">
        <v>3030</v>
      </c>
      <c r="AY1381" s="4559"/>
      <c r="CO1381" s="237"/>
    </row>
    <row r="1382" spans="1:93">
      <c r="A1382" s="5683"/>
      <c r="B1382" s="4560"/>
      <c r="C1382" s="5673"/>
      <c r="D1382" s="4167"/>
      <c r="E1382" s="5119"/>
      <c r="F1382" s="3807"/>
      <c r="G1382" s="3807"/>
      <c r="H1382" s="3807"/>
      <c r="I1382" s="3703"/>
      <c r="J1382" s="3703"/>
      <c r="K1382" s="3703"/>
      <c r="L1382" s="3703"/>
      <c r="M1382" s="3703"/>
      <c r="N1382" s="3703"/>
      <c r="O1382" s="3703"/>
      <c r="P1382" s="3703"/>
      <c r="Q1382" s="3703"/>
      <c r="R1382" s="3703"/>
      <c r="S1382" s="5119"/>
      <c r="T1382" s="5119"/>
      <c r="U1382" s="5119"/>
      <c r="V1382" s="5119"/>
      <c r="W1382" s="5119"/>
      <c r="X1382" s="5119"/>
      <c r="Y1382" s="5119"/>
      <c r="Z1382" s="5119"/>
      <c r="AA1382" s="5085"/>
      <c r="AB1382" s="5085"/>
      <c r="AC1382" s="5085"/>
      <c r="AD1382" s="5085"/>
      <c r="AE1382" s="3084"/>
      <c r="AF1382" s="3342" t="s">
        <v>857</v>
      </c>
      <c r="AG1382" s="5119"/>
      <c r="AH1382" s="3237">
        <v>3986</v>
      </c>
      <c r="AI1382" s="1316" t="s">
        <v>2137</v>
      </c>
      <c r="AJ1382" s="1322" t="s">
        <v>874</v>
      </c>
      <c r="AK1382" s="3256" t="s">
        <v>2142</v>
      </c>
      <c r="AL1382" s="1320" t="s">
        <v>168</v>
      </c>
      <c r="AM1382" s="267" t="s">
        <v>341</v>
      </c>
      <c r="AN1382" s="1317" t="s">
        <v>858</v>
      </c>
      <c r="AO1382" s="1317">
        <v>2</v>
      </c>
      <c r="AP1382" s="1317" t="s">
        <v>859</v>
      </c>
      <c r="AQ1382" s="1317">
        <v>2</v>
      </c>
      <c r="AR1382" s="1321">
        <v>6</v>
      </c>
      <c r="AS1382" s="1321" t="s">
        <v>875</v>
      </c>
      <c r="AT1382" s="1321" t="s">
        <v>859</v>
      </c>
      <c r="AU1382" s="1321" t="s">
        <v>876</v>
      </c>
      <c r="AV1382" s="860" t="s">
        <v>877</v>
      </c>
      <c r="AW1382" s="4560"/>
      <c r="AX1382" s="4560"/>
      <c r="AY1382" s="4561"/>
      <c r="CO1382" s="237"/>
    </row>
    <row r="1383" spans="1:93">
      <c r="A1383" s="5683"/>
      <c r="B1383" s="4561"/>
      <c r="C1383" s="5674"/>
      <c r="D1383" s="4079"/>
      <c r="E1383" s="5120"/>
      <c r="F1383" s="3811"/>
      <c r="G1383" s="3811"/>
      <c r="H1383" s="3811"/>
      <c r="I1383" s="3706"/>
      <c r="J1383" s="3706"/>
      <c r="K1383" s="3706"/>
      <c r="L1383" s="3706"/>
      <c r="M1383" s="3706"/>
      <c r="N1383" s="3706"/>
      <c r="O1383" s="3706"/>
      <c r="P1383" s="3706"/>
      <c r="Q1383" s="3706"/>
      <c r="R1383" s="3706"/>
      <c r="S1383" s="5120"/>
      <c r="T1383" s="5120"/>
      <c r="U1383" s="5120"/>
      <c r="V1383" s="5120"/>
      <c r="W1383" s="5120"/>
      <c r="X1383" s="5120"/>
      <c r="Y1383" s="5120"/>
      <c r="Z1383" s="5120"/>
      <c r="AA1383" s="5086"/>
      <c r="AB1383" s="5086"/>
      <c r="AC1383" s="5086"/>
      <c r="AD1383" s="5086"/>
      <c r="AE1383" s="3085"/>
      <c r="AF1383" s="3342" t="s">
        <v>857</v>
      </c>
      <c r="AG1383" s="1320"/>
      <c r="AH1383" s="3238">
        <v>3983</v>
      </c>
      <c r="AI1383" s="1317" t="s">
        <v>2137</v>
      </c>
      <c r="AJ1383" s="1320" t="s">
        <v>379</v>
      </c>
      <c r="AK1383" s="3256" t="s">
        <v>2142</v>
      </c>
      <c r="AL1383" s="1324" t="s">
        <v>3055</v>
      </c>
      <c r="AM1383" s="1318" t="s">
        <v>3055</v>
      </c>
      <c r="AN1383" s="1321" t="s">
        <v>858</v>
      </c>
      <c r="AO1383" s="1321">
        <v>2</v>
      </c>
      <c r="AP1383" s="1321" t="s">
        <v>859</v>
      </c>
      <c r="AQ1383" s="1321">
        <v>2</v>
      </c>
      <c r="AR1383" s="1321"/>
      <c r="AS1383" s="1321"/>
      <c r="AT1383" s="1321"/>
      <c r="AU1383" s="1321"/>
      <c r="AV1383" s="860"/>
      <c r="AW1383" s="4561"/>
      <c r="AX1383" s="4561"/>
      <c r="AY1383" s="1319"/>
      <c r="CO1383" s="237"/>
    </row>
    <row r="1384" spans="1:93" ht="25.5" customHeight="1">
      <c r="A1384" s="5693" t="s">
        <v>4021</v>
      </c>
      <c r="B1384" s="4559" t="s">
        <v>2463</v>
      </c>
      <c r="C1384" s="5672" t="s">
        <v>3726</v>
      </c>
      <c r="D1384" s="4139" t="s">
        <v>3257</v>
      </c>
      <c r="E1384" s="5123" t="s">
        <v>2165</v>
      </c>
      <c r="F1384" s="3806" t="s">
        <v>3260</v>
      </c>
      <c r="G1384" s="3806" t="s">
        <v>2028</v>
      </c>
      <c r="H1384" s="3806" t="s">
        <v>2028</v>
      </c>
      <c r="I1384" s="3743" t="s">
        <v>2029</v>
      </c>
      <c r="J1384" s="3743" t="s">
        <v>2029</v>
      </c>
      <c r="K1384" s="3743">
        <v>9</v>
      </c>
      <c r="L1384" s="3743">
        <v>0</v>
      </c>
      <c r="M1384" s="3743">
        <v>31</v>
      </c>
      <c r="N1384" s="3743">
        <v>9</v>
      </c>
      <c r="O1384" s="3743">
        <v>0</v>
      </c>
      <c r="P1384" s="3743">
        <v>31</v>
      </c>
      <c r="Q1384" s="3743" t="s">
        <v>2140</v>
      </c>
      <c r="R1384" s="3743" t="s">
        <v>2272</v>
      </c>
      <c r="S1384" s="5123">
        <v>8256</v>
      </c>
      <c r="T1384" s="5123">
        <v>8256</v>
      </c>
      <c r="U1384" s="5123">
        <v>9504</v>
      </c>
      <c r="V1384" s="5123">
        <v>352</v>
      </c>
      <c r="W1384" s="5123">
        <v>352</v>
      </c>
      <c r="X1384" s="5123">
        <v>832</v>
      </c>
      <c r="Y1384" s="5123">
        <v>8</v>
      </c>
      <c r="Z1384" s="5123">
        <v>2</v>
      </c>
      <c r="AA1384" s="5084" t="s">
        <v>2159</v>
      </c>
      <c r="AB1384" s="5084" t="s">
        <v>2033</v>
      </c>
      <c r="AC1384" s="5084" t="s">
        <v>2137</v>
      </c>
      <c r="AD1384" s="5084" t="s">
        <v>2035</v>
      </c>
      <c r="AE1384" s="3083"/>
      <c r="AF1384" s="3342" t="s">
        <v>857</v>
      </c>
      <c r="AG1384" s="5123"/>
      <c r="AH1384" s="3237">
        <v>270</v>
      </c>
      <c r="AI1384" s="1316" t="s">
        <v>2137</v>
      </c>
      <c r="AJ1384" s="1322" t="s">
        <v>854</v>
      </c>
      <c r="AK1384" s="3256" t="s">
        <v>2142</v>
      </c>
      <c r="AL1384" s="122" t="s">
        <v>164</v>
      </c>
      <c r="AM1384" s="123" t="s">
        <v>856</v>
      </c>
      <c r="AN1384" s="1317" t="s">
        <v>858</v>
      </c>
      <c r="AO1384" s="1317">
        <v>2</v>
      </c>
      <c r="AP1384" s="1317" t="s">
        <v>859</v>
      </c>
      <c r="AQ1384" s="1317">
        <v>2</v>
      </c>
      <c r="AR1384" s="859"/>
      <c r="AS1384" s="1316"/>
      <c r="AT1384" s="1316"/>
      <c r="AU1384" s="1316"/>
      <c r="AV1384" s="2991"/>
      <c r="AW1384" s="4559" t="s">
        <v>2468</v>
      </c>
      <c r="AX1384" s="4559" t="s">
        <v>3030</v>
      </c>
      <c r="AY1384" s="4559"/>
      <c r="CO1384" s="237"/>
    </row>
    <row r="1385" spans="1:93">
      <c r="A1385" s="5683"/>
      <c r="B1385" s="4560"/>
      <c r="C1385" s="5673"/>
      <c r="D1385" s="4167"/>
      <c r="E1385" s="5119"/>
      <c r="F1385" s="3807"/>
      <c r="G1385" s="3807"/>
      <c r="H1385" s="3807"/>
      <c r="I1385" s="3703"/>
      <c r="J1385" s="3703"/>
      <c r="K1385" s="3703"/>
      <c r="L1385" s="3703"/>
      <c r="M1385" s="3703"/>
      <c r="N1385" s="3703"/>
      <c r="O1385" s="3703"/>
      <c r="P1385" s="3703"/>
      <c r="Q1385" s="3703"/>
      <c r="R1385" s="3703"/>
      <c r="S1385" s="5119"/>
      <c r="T1385" s="5119"/>
      <c r="U1385" s="5119"/>
      <c r="V1385" s="5119"/>
      <c r="W1385" s="5119"/>
      <c r="X1385" s="5119"/>
      <c r="Y1385" s="5119"/>
      <c r="Z1385" s="5119"/>
      <c r="AA1385" s="5085"/>
      <c r="AB1385" s="5085"/>
      <c r="AC1385" s="5085"/>
      <c r="AD1385" s="5085"/>
      <c r="AE1385" s="3084"/>
      <c r="AF1385" s="3342" t="s">
        <v>857</v>
      </c>
      <c r="AG1385" s="5119"/>
      <c r="AH1385" s="3237">
        <v>3986</v>
      </c>
      <c r="AI1385" s="1316" t="s">
        <v>2137</v>
      </c>
      <c r="AJ1385" s="1322" t="s">
        <v>874</v>
      </c>
      <c r="AK1385" s="3256" t="s">
        <v>2142</v>
      </c>
      <c r="AL1385" s="1753" t="s">
        <v>1158</v>
      </c>
      <c r="AM1385" s="1773" t="s">
        <v>341</v>
      </c>
      <c r="AN1385" s="1658" t="s">
        <v>858</v>
      </c>
      <c r="AO1385" s="1658">
        <v>4</v>
      </c>
      <c r="AP1385" s="1317" t="s">
        <v>859</v>
      </c>
      <c r="AQ1385" s="2796">
        <v>4</v>
      </c>
      <c r="AR1385" s="2803">
        <v>6</v>
      </c>
      <c r="AS1385" s="1321" t="s">
        <v>875</v>
      </c>
      <c r="AT1385" s="1321" t="s">
        <v>859</v>
      </c>
      <c r="AU1385" s="1321" t="s">
        <v>876</v>
      </c>
      <c r="AV1385" s="860" t="s">
        <v>877</v>
      </c>
      <c r="AW1385" s="4560"/>
      <c r="AX1385" s="4560"/>
      <c r="AY1385" s="4561"/>
      <c r="CO1385" s="237"/>
    </row>
    <row r="1386" spans="1:93">
      <c r="A1386" s="5683"/>
      <c r="B1386" s="4561"/>
      <c r="C1386" s="5674"/>
      <c r="D1386" s="4079"/>
      <c r="E1386" s="5120"/>
      <c r="F1386" s="3811"/>
      <c r="G1386" s="3811"/>
      <c r="H1386" s="3811"/>
      <c r="I1386" s="3706"/>
      <c r="J1386" s="3706"/>
      <c r="K1386" s="3706"/>
      <c r="L1386" s="3706"/>
      <c r="M1386" s="3706"/>
      <c r="N1386" s="3706"/>
      <c r="O1386" s="3706"/>
      <c r="P1386" s="3706"/>
      <c r="Q1386" s="3706"/>
      <c r="R1386" s="3706"/>
      <c r="S1386" s="5120"/>
      <c r="T1386" s="5120"/>
      <c r="U1386" s="5120"/>
      <c r="V1386" s="5120"/>
      <c r="W1386" s="5120"/>
      <c r="X1386" s="5120"/>
      <c r="Y1386" s="5120"/>
      <c r="Z1386" s="5120"/>
      <c r="AA1386" s="5086"/>
      <c r="AB1386" s="5086"/>
      <c r="AC1386" s="5086"/>
      <c r="AD1386" s="5086"/>
      <c r="AE1386" s="3085"/>
      <c r="AF1386" s="3342" t="s">
        <v>857</v>
      </c>
      <c r="AG1386" s="1320"/>
      <c r="AH1386" s="3238">
        <v>3983</v>
      </c>
      <c r="AI1386" s="1317" t="s">
        <v>2137</v>
      </c>
      <c r="AJ1386" s="1320" t="s">
        <v>379</v>
      </c>
      <c r="AK1386" s="3256" t="s">
        <v>2142</v>
      </c>
      <c r="AL1386" s="1763" t="s">
        <v>3055</v>
      </c>
      <c r="AM1386" s="1655" t="s">
        <v>3055</v>
      </c>
      <c r="AN1386" s="1751" t="s">
        <v>858</v>
      </c>
      <c r="AO1386" s="1751">
        <v>2</v>
      </c>
      <c r="AP1386" s="1321" t="s">
        <v>859</v>
      </c>
      <c r="AQ1386" s="1321">
        <v>2</v>
      </c>
      <c r="AR1386" s="1321"/>
      <c r="AS1386" s="1321"/>
      <c r="AT1386" s="1321"/>
      <c r="AU1386" s="1321"/>
      <c r="AV1386" s="860"/>
      <c r="AW1386" s="4561"/>
      <c r="AX1386" s="4561"/>
      <c r="AY1386" s="1319"/>
      <c r="CO1386" s="237"/>
    </row>
    <row r="1387" spans="1:93" ht="25.5" customHeight="1">
      <c r="A1387" s="5683"/>
      <c r="B1387" s="4559" t="s">
        <v>2463</v>
      </c>
      <c r="C1387" s="5672" t="s">
        <v>3727</v>
      </c>
      <c r="D1387" s="4139" t="s">
        <v>3258</v>
      </c>
      <c r="E1387" s="5123" t="s">
        <v>2165</v>
      </c>
      <c r="F1387" s="3806" t="s">
        <v>3261</v>
      </c>
      <c r="G1387" s="3806" t="s">
        <v>2028</v>
      </c>
      <c r="H1387" s="3806" t="s">
        <v>2028</v>
      </c>
      <c r="I1387" s="3743" t="s">
        <v>2029</v>
      </c>
      <c r="J1387" s="3743" t="s">
        <v>2029</v>
      </c>
      <c r="K1387" s="3743">
        <v>9</v>
      </c>
      <c r="L1387" s="3743">
        <v>0</v>
      </c>
      <c r="M1387" s="3743">
        <v>31</v>
      </c>
      <c r="N1387" s="3743">
        <v>9</v>
      </c>
      <c r="O1387" s="3743">
        <v>0</v>
      </c>
      <c r="P1387" s="3743">
        <v>31</v>
      </c>
      <c r="Q1387" s="3743" t="s">
        <v>2140</v>
      </c>
      <c r="R1387" s="3743" t="s">
        <v>2272</v>
      </c>
      <c r="S1387" s="5123">
        <v>8512</v>
      </c>
      <c r="T1387" s="5123">
        <v>8512</v>
      </c>
      <c r="U1387" s="5123">
        <v>13194</v>
      </c>
      <c r="V1387" s="5123">
        <v>448</v>
      </c>
      <c r="W1387" s="5123">
        <v>448</v>
      </c>
      <c r="X1387" s="5123">
        <v>1152</v>
      </c>
      <c r="Y1387" s="5123">
        <v>8</v>
      </c>
      <c r="Z1387" s="5123">
        <v>2</v>
      </c>
      <c r="AA1387" s="5084" t="s">
        <v>2032</v>
      </c>
      <c r="AB1387" s="5084" t="s">
        <v>2033</v>
      </c>
      <c r="AC1387" s="5084" t="s">
        <v>2137</v>
      </c>
      <c r="AD1387" s="5084" t="s">
        <v>2035</v>
      </c>
      <c r="AE1387" s="3083"/>
      <c r="AF1387" s="3342" t="s">
        <v>857</v>
      </c>
      <c r="AG1387" s="5123"/>
      <c r="AH1387" s="3237">
        <v>270</v>
      </c>
      <c r="AI1387" s="1316" t="s">
        <v>2137</v>
      </c>
      <c r="AJ1387" s="1322" t="s">
        <v>854</v>
      </c>
      <c r="AK1387" s="3256" t="s">
        <v>2142</v>
      </c>
      <c r="AL1387" s="1753" t="s">
        <v>1218</v>
      </c>
      <c r="AM1387" s="1658" t="s">
        <v>1219</v>
      </c>
      <c r="AN1387" s="1658" t="s">
        <v>858</v>
      </c>
      <c r="AO1387" s="1658">
        <v>2</v>
      </c>
      <c r="AP1387" s="1317" t="s">
        <v>859</v>
      </c>
      <c r="AQ1387" s="1317">
        <v>2</v>
      </c>
      <c r="AR1387" s="859"/>
      <c r="AS1387" s="1316"/>
      <c r="AT1387" s="1316"/>
      <c r="AU1387" s="1316"/>
      <c r="AV1387" s="2991"/>
      <c r="AW1387" s="4559" t="s">
        <v>2468</v>
      </c>
      <c r="AX1387" s="4559" t="s">
        <v>3030</v>
      </c>
      <c r="AY1387" s="4559"/>
      <c r="CO1387" s="237"/>
    </row>
    <row r="1388" spans="1:93">
      <c r="A1388" s="5683"/>
      <c r="B1388" s="4560"/>
      <c r="C1388" s="5673"/>
      <c r="D1388" s="4167"/>
      <c r="E1388" s="5119"/>
      <c r="F1388" s="3807"/>
      <c r="G1388" s="3807"/>
      <c r="H1388" s="3807"/>
      <c r="I1388" s="3703"/>
      <c r="J1388" s="3703"/>
      <c r="K1388" s="3703"/>
      <c r="L1388" s="3703"/>
      <c r="M1388" s="3703"/>
      <c r="N1388" s="3703"/>
      <c r="O1388" s="3703"/>
      <c r="P1388" s="3703"/>
      <c r="Q1388" s="3703"/>
      <c r="R1388" s="3703"/>
      <c r="S1388" s="5119"/>
      <c r="T1388" s="5119"/>
      <c r="U1388" s="5119"/>
      <c r="V1388" s="5119"/>
      <c r="W1388" s="5119"/>
      <c r="X1388" s="5119"/>
      <c r="Y1388" s="5119"/>
      <c r="Z1388" s="5119"/>
      <c r="AA1388" s="5085"/>
      <c r="AB1388" s="5085"/>
      <c r="AC1388" s="5085"/>
      <c r="AD1388" s="5085"/>
      <c r="AE1388" s="3084"/>
      <c r="AF1388" s="3342" t="s">
        <v>857</v>
      </c>
      <c r="AG1388" s="5119"/>
      <c r="AH1388" s="3237">
        <v>3986</v>
      </c>
      <c r="AI1388" s="1316" t="s">
        <v>2137</v>
      </c>
      <c r="AJ1388" s="1322" t="s">
        <v>874</v>
      </c>
      <c r="AK1388" s="3256" t="s">
        <v>2142</v>
      </c>
      <c r="AL1388" s="1753" t="s">
        <v>1158</v>
      </c>
      <c r="AM1388" s="1773" t="s">
        <v>341</v>
      </c>
      <c r="AN1388" s="1658" t="s">
        <v>858</v>
      </c>
      <c r="AO1388" s="1658">
        <v>4</v>
      </c>
      <c r="AP1388" s="1317" t="s">
        <v>859</v>
      </c>
      <c r="AQ1388" s="2796">
        <v>4</v>
      </c>
      <c r="AR1388" s="2803">
        <v>6</v>
      </c>
      <c r="AS1388" s="1321" t="s">
        <v>875</v>
      </c>
      <c r="AT1388" s="1321" t="s">
        <v>859</v>
      </c>
      <c r="AU1388" s="1321" t="s">
        <v>876</v>
      </c>
      <c r="AV1388" s="860" t="s">
        <v>877</v>
      </c>
      <c r="AW1388" s="4560"/>
      <c r="AX1388" s="4560"/>
      <c r="AY1388" s="4561"/>
      <c r="CO1388" s="237"/>
    </row>
    <row r="1389" spans="1:93">
      <c r="A1389" s="5683"/>
      <c r="B1389" s="4561"/>
      <c r="C1389" s="5674"/>
      <c r="D1389" s="4079"/>
      <c r="E1389" s="5120"/>
      <c r="F1389" s="3811"/>
      <c r="G1389" s="3811"/>
      <c r="H1389" s="3811"/>
      <c r="I1389" s="3706"/>
      <c r="J1389" s="3706"/>
      <c r="K1389" s="3706"/>
      <c r="L1389" s="3706"/>
      <c r="M1389" s="3706"/>
      <c r="N1389" s="3706"/>
      <c r="O1389" s="3706"/>
      <c r="P1389" s="3706"/>
      <c r="Q1389" s="3706"/>
      <c r="R1389" s="3706"/>
      <c r="S1389" s="5120"/>
      <c r="T1389" s="5120"/>
      <c r="U1389" s="5120"/>
      <c r="V1389" s="5120"/>
      <c r="W1389" s="5120"/>
      <c r="X1389" s="5120"/>
      <c r="Y1389" s="5120"/>
      <c r="Z1389" s="5120"/>
      <c r="AA1389" s="5086"/>
      <c r="AB1389" s="5086"/>
      <c r="AC1389" s="5086"/>
      <c r="AD1389" s="5086"/>
      <c r="AE1389" s="3085"/>
      <c r="AF1389" s="3342" t="s">
        <v>857</v>
      </c>
      <c r="AG1389" s="1320"/>
      <c r="AH1389" s="3238">
        <v>3983</v>
      </c>
      <c r="AI1389" s="1317" t="s">
        <v>2137</v>
      </c>
      <c r="AJ1389" s="1320" t="s">
        <v>379</v>
      </c>
      <c r="AK1389" s="3256" t="s">
        <v>2142</v>
      </c>
      <c r="AL1389" s="1763" t="s">
        <v>3055</v>
      </c>
      <c r="AM1389" s="1655" t="s">
        <v>3055</v>
      </c>
      <c r="AN1389" s="1751" t="s">
        <v>858</v>
      </c>
      <c r="AO1389" s="1751">
        <v>2</v>
      </c>
      <c r="AP1389" s="1321" t="s">
        <v>859</v>
      </c>
      <c r="AQ1389" s="1321">
        <v>2</v>
      </c>
      <c r="AR1389" s="1321"/>
      <c r="AS1389" s="1321"/>
      <c r="AT1389" s="1321"/>
      <c r="AU1389" s="1321"/>
      <c r="AV1389" s="860"/>
      <c r="AW1389" s="4561"/>
      <c r="AX1389" s="4561"/>
      <c r="AY1389" s="1319"/>
      <c r="CO1389" s="237"/>
    </row>
    <row r="1390" spans="1:93" ht="25.5" customHeight="1">
      <c r="A1390" s="5683"/>
      <c r="B1390" s="4559" t="s">
        <v>2463</v>
      </c>
      <c r="C1390" s="5672" t="s">
        <v>3728</v>
      </c>
      <c r="D1390" s="3806" t="s">
        <v>3232</v>
      </c>
      <c r="E1390" s="5123" t="s">
        <v>2165</v>
      </c>
      <c r="F1390" s="3806" t="s">
        <v>3248</v>
      </c>
      <c r="G1390" s="3806" t="s">
        <v>2028</v>
      </c>
      <c r="H1390" s="3806" t="s">
        <v>2028</v>
      </c>
      <c r="I1390" s="3743" t="s">
        <v>2029</v>
      </c>
      <c r="J1390" s="3743" t="s">
        <v>2029</v>
      </c>
      <c r="K1390" s="3743">
        <v>9</v>
      </c>
      <c r="L1390" s="3743">
        <v>0</v>
      </c>
      <c r="M1390" s="3743">
        <v>31</v>
      </c>
      <c r="N1390" s="3743">
        <v>9</v>
      </c>
      <c r="O1390" s="3743">
        <v>0</v>
      </c>
      <c r="P1390" s="3743">
        <v>31</v>
      </c>
      <c r="Q1390" s="3743" t="s">
        <v>2140</v>
      </c>
      <c r="R1390" s="3743" t="s">
        <v>2272</v>
      </c>
      <c r="S1390" s="5123">
        <v>13034</v>
      </c>
      <c r="T1390" s="5123">
        <v>13034</v>
      </c>
      <c r="U1390" s="5123">
        <v>20574</v>
      </c>
      <c r="V1390" s="5123">
        <v>576</v>
      </c>
      <c r="W1390" s="5123">
        <v>576</v>
      </c>
      <c r="X1390" s="5123">
        <v>1302</v>
      </c>
      <c r="Y1390" s="5123">
        <v>8</v>
      </c>
      <c r="Z1390" s="5123">
        <v>2</v>
      </c>
      <c r="AA1390" s="5084" t="s">
        <v>2032</v>
      </c>
      <c r="AB1390" s="5084" t="s">
        <v>2033</v>
      </c>
      <c r="AC1390" s="5123" t="s">
        <v>2137</v>
      </c>
      <c r="AD1390" s="5084" t="s">
        <v>2035</v>
      </c>
      <c r="AE1390" s="3086"/>
      <c r="AF1390" s="3342" t="s">
        <v>857</v>
      </c>
      <c r="AG1390" s="5123"/>
      <c r="AH1390" s="3237">
        <v>270</v>
      </c>
      <c r="AI1390" s="1303" t="s">
        <v>2137</v>
      </c>
      <c r="AJ1390" s="1310" t="s">
        <v>854</v>
      </c>
      <c r="AK1390" s="3256" t="s">
        <v>2142</v>
      </c>
      <c r="AL1390" s="1751" t="s">
        <v>1135</v>
      </c>
      <c r="AM1390" s="1760" t="s">
        <v>1134</v>
      </c>
      <c r="AN1390" s="1658" t="s">
        <v>858</v>
      </c>
      <c r="AO1390" s="1658">
        <v>2</v>
      </c>
      <c r="AP1390" s="1304" t="s">
        <v>859</v>
      </c>
      <c r="AQ1390" s="1304">
        <v>2</v>
      </c>
      <c r="AR1390" s="859"/>
      <c r="AS1390" s="1303"/>
      <c r="AT1390" s="1303"/>
      <c r="AU1390" s="1303"/>
      <c r="AV1390" s="2991"/>
      <c r="AW1390" s="4559" t="s">
        <v>2468</v>
      </c>
      <c r="AX1390" s="4559" t="s">
        <v>3030</v>
      </c>
      <c r="AY1390" s="4559"/>
      <c r="CO1390" s="237"/>
    </row>
    <row r="1391" spans="1:93">
      <c r="A1391" s="5683"/>
      <c r="B1391" s="4560"/>
      <c r="C1391" s="5673"/>
      <c r="D1391" s="3807"/>
      <c r="E1391" s="5119"/>
      <c r="F1391" s="3807"/>
      <c r="G1391" s="3807"/>
      <c r="H1391" s="3807"/>
      <c r="I1391" s="3703"/>
      <c r="J1391" s="3703"/>
      <c r="K1391" s="3703"/>
      <c r="L1391" s="3703"/>
      <c r="M1391" s="3703"/>
      <c r="N1391" s="3703"/>
      <c r="O1391" s="3703"/>
      <c r="P1391" s="3703"/>
      <c r="Q1391" s="3703"/>
      <c r="R1391" s="3703"/>
      <c r="S1391" s="5119"/>
      <c r="T1391" s="5119"/>
      <c r="U1391" s="5119"/>
      <c r="V1391" s="5119"/>
      <c r="W1391" s="5119"/>
      <c r="X1391" s="5119"/>
      <c r="Y1391" s="5119"/>
      <c r="Z1391" s="5119"/>
      <c r="AA1391" s="5085"/>
      <c r="AB1391" s="5085"/>
      <c r="AC1391" s="5119"/>
      <c r="AD1391" s="5085"/>
      <c r="AE1391" s="3089"/>
      <c r="AF1391" s="3342" t="s">
        <v>857</v>
      </c>
      <c r="AG1391" s="5119"/>
      <c r="AH1391" s="3237">
        <v>3986</v>
      </c>
      <c r="AI1391" s="1303" t="s">
        <v>2137</v>
      </c>
      <c r="AJ1391" s="1310" t="s">
        <v>874</v>
      </c>
      <c r="AK1391" s="3256" t="s">
        <v>2142</v>
      </c>
      <c r="AL1391" s="1753" t="s">
        <v>1158</v>
      </c>
      <c r="AM1391" s="1773" t="s">
        <v>341</v>
      </c>
      <c r="AN1391" s="1658" t="s">
        <v>858</v>
      </c>
      <c r="AO1391" s="1658">
        <v>4</v>
      </c>
      <c r="AP1391" s="1304" t="s">
        <v>859</v>
      </c>
      <c r="AQ1391" s="1304">
        <v>4</v>
      </c>
      <c r="AR1391" s="1309">
        <v>6</v>
      </c>
      <c r="AS1391" s="1309" t="s">
        <v>875</v>
      </c>
      <c r="AT1391" s="1309" t="s">
        <v>859</v>
      </c>
      <c r="AU1391" s="1309" t="s">
        <v>876</v>
      </c>
      <c r="AV1391" s="860" t="s">
        <v>877</v>
      </c>
      <c r="AW1391" s="4560"/>
      <c r="AX1391" s="4560"/>
      <c r="AY1391" s="4561"/>
      <c r="CO1391" s="237"/>
    </row>
    <row r="1392" spans="1:93">
      <c r="A1392" s="5684"/>
      <c r="B1392" s="4561"/>
      <c r="C1392" s="5674"/>
      <c r="D1392" s="3811"/>
      <c r="E1392" s="5120"/>
      <c r="F1392" s="3811"/>
      <c r="G1392" s="3811"/>
      <c r="H1392" s="3811"/>
      <c r="I1392" s="3706"/>
      <c r="J1392" s="3706"/>
      <c r="K1392" s="3706"/>
      <c r="L1392" s="3706"/>
      <c r="M1392" s="3706"/>
      <c r="N1392" s="3706"/>
      <c r="O1392" s="3706"/>
      <c r="P1392" s="3706"/>
      <c r="Q1392" s="3706"/>
      <c r="R1392" s="3706"/>
      <c r="S1392" s="5120"/>
      <c r="T1392" s="5120"/>
      <c r="U1392" s="5120"/>
      <c r="V1392" s="5120"/>
      <c r="W1392" s="5120"/>
      <c r="X1392" s="5120"/>
      <c r="Y1392" s="5120"/>
      <c r="Z1392" s="5120"/>
      <c r="AA1392" s="5086"/>
      <c r="AB1392" s="5086"/>
      <c r="AC1392" s="5120"/>
      <c r="AD1392" s="5086"/>
      <c r="AE1392" s="3087"/>
      <c r="AF1392" s="3342" t="s">
        <v>857</v>
      </c>
      <c r="AG1392" s="1308"/>
      <c r="AH1392" s="3238">
        <v>3983</v>
      </c>
      <c r="AI1392" s="1304" t="s">
        <v>2137</v>
      </c>
      <c r="AJ1392" s="1308" t="s">
        <v>379</v>
      </c>
      <c r="AK1392" s="3256" t="s">
        <v>2142</v>
      </c>
      <c r="AL1392" s="1763" t="s">
        <v>3055</v>
      </c>
      <c r="AM1392" s="1655" t="s">
        <v>3055</v>
      </c>
      <c r="AN1392" s="1751" t="s">
        <v>858</v>
      </c>
      <c r="AO1392" s="1751">
        <v>2</v>
      </c>
      <c r="AP1392" s="1309" t="s">
        <v>859</v>
      </c>
      <c r="AQ1392" s="1309">
        <v>2</v>
      </c>
      <c r="AR1392" s="1309"/>
      <c r="AS1392" s="1309"/>
      <c r="AT1392" s="1309"/>
      <c r="AU1392" s="1309"/>
      <c r="AV1392" s="860"/>
      <c r="AW1392" s="4561"/>
      <c r="AX1392" s="4561"/>
      <c r="AY1392" s="1306"/>
      <c r="CO1392" s="237"/>
    </row>
    <row r="1393" spans="1:93" ht="25.5" customHeight="1">
      <c r="A1393" s="5693" t="s">
        <v>4607</v>
      </c>
      <c r="B1393" s="4559" t="s">
        <v>2463</v>
      </c>
      <c r="C1393" s="5672" t="s">
        <v>4578</v>
      </c>
      <c r="D1393" s="4139" t="s">
        <v>4579</v>
      </c>
      <c r="E1393" s="5123" t="s">
        <v>2165</v>
      </c>
      <c r="F1393" s="3806" t="s">
        <v>4606</v>
      </c>
      <c r="G1393" s="3806" t="s">
        <v>2028</v>
      </c>
      <c r="H1393" s="3806" t="s">
        <v>2028</v>
      </c>
      <c r="I1393" s="3743" t="s">
        <v>2029</v>
      </c>
      <c r="J1393" s="3743" t="s">
        <v>2029</v>
      </c>
      <c r="K1393" s="3743">
        <v>9</v>
      </c>
      <c r="L1393" s="3743">
        <v>0</v>
      </c>
      <c r="M1393" s="3743">
        <v>31</v>
      </c>
      <c r="N1393" s="3743">
        <v>9</v>
      </c>
      <c r="O1393" s="3743">
        <v>0</v>
      </c>
      <c r="P1393" s="3743">
        <v>31</v>
      </c>
      <c r="Q1393" s="3743" t="s">
        <v>2140</v>
      </c>
      <c r="R1393" s="3743" t="s">
        <v>2272</v>
      </c>
      <c r="S1393" s="5123">
        <v>10256</v>
      </c>
      <c r="T1393" s="5123">
        <v>10256</v>
      </c>
      <c r="U1393" s="5123">
        <v>11504</v>
      </c>
      <c r="V1393" s="5123">
        <v>352</v>
      </c>
      <c r="W1393" s="5123">
        <v>352</v>
      </c>
      <c r="X1393" s="5123">
        <v>832</v>
      </c>
      <c r="Y1393" s="5123">
        <v>8</v>
      </c>
      <c r="Z1393" s="5123">
        <v>2</v>
      </c>
      <c r="AA1393" s="5084" t="s">
        <v>2032</v>
      </c>
      <c r="AB1393" s="5084" t="s">
        <v>2033</v>
      </c>
      <c r="AC1393" s="5084" t="s">
        <v>2137</v>
      </c>
      <c r="AD1393" s="5084" t="s">
        <v>2035</v>
      </c>
      <c r="AE1393" s="3083"/>
      <c r="AF1393" s="3342" t="s">
        <v>857</v>
      </c>
      <c r="AG1393" s="5123"/>
      <c r="AH1393" s="3237">
        <v>270</v>
      </c>
      <c r="AI1393" s="1982" t="s">
        <v>2137</v>
      </c>
      <c r="AJ1393" s="1990" t="s">
        <v>854</v>
      </c>
      <c r="AK1393" s="3256" t="s">
        <v>2142</v>
      </c>
      <c r="AL1393" s="122" t="s">
        <v>164</v>
      </c>
      <c r="AM1393" s="123" t="s">
        <v>856</v>
      </c>
      <c r="AN1393" s="1983" t="s">
        <v>858</v>
      </c>
      <c r="AO1393" s="1983">
        <v>2</v>
      </c>
      <c r="AP1393" s="1983" t="s">
        <v>859</v>
      </c>
      <c r="AQ1393" s="1983">
        <v>2</v>
      </c>
      <c r="AR1393" s="859"/>
      <c r="AS1393" s="1982"/>
      <c r="AT1393" s="1982"/>
      <c r="AU1393" s="1982"/>
      <c r="AV1393" s="2991"/>
      <c r="AW1393" s="4559" t="s">
        <v>2466</v>
      </c>
      <c r="AX1393" s="4559" t="s">
        <v>3030</v>
      </c>
      <c r="AY1393" s="4559"/>
      <c r="CO1393" s="237"/>
    </row>
    <row r="1394" spans="1:93">
      <c r="A1394" s="5683"/>
      <c r="B1394" s="4560"/>
      <c r="C1394" s="5673"/>
      <c r="D1394" s="4167"/>
      <c r="E1394" s="5119"/>
      <c r="F1394" s="3807"/>
      <c r="G1394" s="3807"/>
      <c r="H1394" s="3807"/>
      <c r="I1394" s="3703"/>
      <c r="J1394" s="3703"/>
      <c r="K1394" s="3703"/>
      <c r="L1394" s="3703"/>
      <c r="M1394" s="3703"/>
      <c r="N1394" s="3703"/>
      <c r="O1394" s="3703"/>
      <c r="P1394" s="3703"/>
      <c r="Q1394" s="3703"/>
      <c r="R1394" s="3703"/>
      <c r="S1394" s="5119"/>
      <c r="T1394" s="5119"/>
      <c r="U1394" s="5119"/>
      <c r="V1394" s="5119"/>
      <c r="W1394" s="5119"/>
      <c r="X1394" s="5119"/>
      <c r="Y1394" s="5119"/>
      <c r="Z1394" s="5119"/>
      <c r="AA1394" s="5085"/>
      <c r="AB1394" s="5085"/>
      <c r="AC1394" s="5085"/>
      <c r="AD1394" s="5085"/>
      <c r="AE1394" s="3084"/>
      <c r="AF1394" s="3342" t="s">
        <v>857</v>
      </c>
      <c r="AG1394" s="5119"/>
      <c r="AH1394" s="3237">
        <v>3986</v>
      </c>
      <c r="AI1394" s="1982" t="s">
        <v>2137</v>
      </c>
      <c r="AJ1394" s="1990" t="s">
        <v>874</v>
      </c>
      <c r="AK1394" s="3256" t="s">
        <v>2142</v>
      </c>
      <c r="AL1394" s="1990" t="s">
        <v>344</v>
      </c>
      <c r="AM1394" s="1314" t="s">
        <v>341</v>
      </c>
      <c r="AN1394" s="1983" t="s">
        <v>858</v>
      </c>
      <c r="AO1394" s="1983">
        <v>4</v>
      </c>
      <c r="AP1394" s="1983" t="s">
        <v>859</v>
      </c>
      <c r="AQ1394" s="2796">
        <v>4</v>
      </c>
      <c r="AR1394" s="2803">
        <v>6</v>
      </c>
      <c r="AS1394" s="1996" t="s">
        <v>875</v>
      </c>
      <c r="AT1394" s="1996" t="s">
        <v>859</v>
      </c>
      <c r="AU1394" s="1996" t="s">
        <v>876</v>
      </c>
      <c r="AV1394" s="860" t="s">
        <v>877</v>
      </c>
      <c r="AW1394" s="4560"/>
      <c r="AX1394" s="4560"/>
      <c r="AY1394" s="4561"/>
      <c r="CO1394" s="237"/>
    </row>
    <row r="1395" spans="1:93">
      <c r="A1395" s="5683"/>
      <c r="B1395" s="4561"/>
      <c r="C1395" s="5674"/>
      <c r="D1395" s="4079"/>
      <c r="E1395" s="5120"/>
      <c r="F1395" s="3811"/>
      <c r="G1395" s="3811"/>
      <c r="H1395" s="3811"/>
      <c r="I1395" s="3706"/>
      <c r="J1395" s="3706"/>
      <c r="K1395" s="3706"/>
      <c r="L1395" s="3706"/>
      <c r="M1395" s="3706"/>
      <c r="N1395" s="3706"/>
      <c r="O1395" s="3706"/>
      <c r="P1395" s="3706"/>
      <c r="Q1395" s="3706"/>
      <c r="R1395" s="3706"/>
      <c r="S1395" s="5120"/>
      <c r="T1395" s="5120"/>
      <c r="U1395" s="5120"/>
      <c r="V1395" s="5120"/>
      <c r="W1395" s="5120"/>
      <c r="X1395" s="5120"/>
      <c r="Y1395" s="5120"/>
      <c r="Z1395" s="5120"/>
      <c r="AA1395" s="5086"/>
      <c r="AB1395" s="5086"/>
      <c r="AC1395" s="5086"/>
      <c r="AD1395" s="5086"/>
      <c r="AE1395" s="3085"/>
      <c r="AF1395" s="3342" t="s">
        <v>857</v>
      </c>
      <c r="AG1395" s="1991"/>
      <c r="AH1395" s="3238">
        <v>3983</v>
      </c>
      <c r="AI1395" s="1983" t="s">
        <v>2137</v>
      </c>
      <c r="AJ1395" s="1991" t="s">
        <v>379</v>
      </c>
      <c r="AK1395" s="3256" t="s">
        <v>2142</v>
      </c>
      <c r="AL1395" s="1987" t="s">
        <v>3055</v>
      </c>
      <c r="AM1395" s="1980" t="s">
        <v>3055</v>
      </c>
      <c r="AN1395" s="1996" t="s">
        <v>858</v>
      </c>
      <c r="AO1395" s="1996">
        <v>2</v>
      </c>
      <c r="AP1395" s="1996" t="s">
        <v>859</v>
      </c>
      <c r="AQ1395" s="2803">
        <v>2</v>
      </c>
      <c r="AR1395" s="2803"/>
      <c r="AS1395" s="1996"/>
      <c r="AT1395" s="1996"/>
      <c r="AU1395" s="1996"/>
      <c r="AV1395" s="860"/>
      <c r="AW1395" s="4561"/>
      <c r="AX1395" s="4561"/>
      <c r="AY1395" s="1986"/>
      <c r="CO1395" s="237"/>
    </row>
    <row r="1396" spans="1:93" ht="25.5" customHeight="1">
      <c r="A1396" s="5683"/>
      <c r="B1396" s="4559" t="s">
        <v>2463</v>
      </c>
      <c r="C1396" s="5672" t="s">
        <v>4608</v>
      </c>
      <c r="D1396" s="4139" t="s">
        <v>4592</v>
      </c>
      <c r="E1396" s="5123" t="s">
        <v>2165</v>
      </c>
      <c r="F1396" s="3806" t="s">
        <v>4609</v>
      </c>
      <c r="G1396" s="3806" t="s">
        <v>2028</v>
      </c>
      <c r="H1396" s="3806" t="s">
        <v>2028</v>
      </c>
      <c r="I1396" s="3743" t="s">
        <v>2029</v>
      </c>
      <c r="J1396" s="3743" t="s">
        <v>2029</v>
      </c>
      <c r="K1396" s="3743">
        <v>9</v>
      </c>
      <c r="L1396" s="3743">
        <v>0</v>
      </c>
      <c r="M1396" s="3743">
        <v>31</v>
      </c>
      <c r="N1396" s="3743">
        <v>9</v>
      </c>
      <c r="O1396" s="3743">
        <v>0</v>
      </c>
      <c r="P1396" s="3743">
        <v>31</v>
      </c>
      <c r="Q1396" s="3743" t="s">
        <v>2140</v>
      </c>
      <c r="R1396" s="3743" t="s">
        <v>2272</v>
      </c>
      <c r="S1396" s="5123">
        <v>10512</v>
      </c>
      <c r="T1396" s="5123">
        <v>10512</v>
      </c>
      <c r="U1396" s="5123">
        <v>15194</v>
      </c>
      <c r="V1396" s="5123">
        <v>448</v>
      </c>
      <c r="W1396" s="5123">
        <v>448</v>
      </c>
      <c r="X1396" s="5123">
        <v>1152</v>
      </c>
      <c r="Y1396" s="5123">
        <v>8</v>
      </c>
      <c r="Z1396" s="5123">
        <v>2</v>
      </c>
      <c r="AA1396" s="5084" t="s">
        <v>2032</v>
      </c>
      <c r="AB1396" s="5084" t="s">
        <v>2033</v>
      </c>
      <c r="AC1396" s="5084" t="s">
        <v>2137</v>
      </c>
      <c r="AD1396" s="5084" t="s">
        <v>2035</v>
      </c>
      <c r="AE1396" s="3083"/>
      <c r="AF1396" s="3342" t="s">
        <v>857</v>
      </c>
      <c r="AG1396" s="5123"/>
      <c r="AH1396" s="3237">
        <v>270</v>
      </c>
      <c r="AI1396" s="1982" t="s">
        <v>2137</v>
      </c>
      <c r="AJ1396" s="1990" t="s">
        <v>854</v>
      </c>
      <c r="AK1396" s="3256" t="s">
        <v>2142</v>
      </c>
      <c r="AL1396" s="122" t="s">
        <v>1218</v>
      </c>
      <c r="AM1396" s="123" t="s">
        <v>1219</v>
      </c>
      <c r="AN1396" s="1983" t="s">
        <v>858</v>
      </c>
      <c r="AO1396" s="1983">
        <v>2</v>
      </c>
      <c r="AP1396" s="1983" t="s">
        <v>859</v>
      </c>
      <c r="AQ1396" s="2796">
        <v>2</v>
      </c>
      <c r="AR1396" s="859"/>
      <c r="AS1396" s="1982"/>
      <c r="AT1396" s="1982"/>
      <c r="AU1396" s="1982"/>
      <c r="AV1396" s="2991"/>
      <c r="AW1396" s="4559" t="s">
        <v>2468</v>
      </c>
      <c r="AX1396" s="4559" t="s">
        <v>3030</v>
      </c>
      <c r="AY1396" s="4559"/>
      <c r="CO1396" s="237"/>
    </row>
    <row r="1397" spans="1:93">
      <c r="A1397" s="5683"/>
      <c r="B1397" s="4560"/>
      <c r="C1397" s="5673"/>
      <c r="D1397" s="4167"/>
      <c r="E1397" s="5119"/>
      <c r="F1397" s="3807"/>
      <c r="G1397" s="3807"/>
      <c r="H1397" s="3807"/>
      <c r="I1397" s="3703"/>
      <c r="J1397" s="3703"/>
      <c r="K1397" s="3703"/>
      <c r="L1397" s="3703"/>
      <c r="M1397" s="3703"/>
      <c r="N1397" s="3703"/>
      <c r="O1397" s="3703"/>
      <c r="P1397" s="3703"/>
      <c r="Q1397" s="3703"/>
      <c r="R1397" s="3703"/>
      <c r="S1397" s="5119"/>
      <c r="T1397" s="5119"/>
      <c r="U1397" s="5119"/>
      <c r="V1397" s="5119"/>
      <c r="W1397" s="5119"/>
      <c r="X1397" s="5119"/>
      <c r="Y1397" s="5119"/>
      <c r="Z1397" s="5119"/>
      <c r="AA1397" s="5085"/>
      <c r="AB1397" s="5085"/>
      <c r="AC1397" s="5085"/>
      <c r="AD1397" s="5085"/>
      <c r="AE1397" s="3084"/>
      <c r="AF1397" s="3342" t="s">
        <v>857</v>
      </c>
      <c r="AG1397" s="5119"/>
      <c r="AH1397" s="3237">
        <v>3986</v>
      </c>
      <c r="AI1397" s="1982" t="s">
        <v>2137</v>
      </c>
      <c r="AJ1397" s="1990" t="s">
        <v>874</v>
      </c>
      <c r="AK1397" s="3256" t="s">
        <v>2142</v>
      </c>
      <c r="AL1397" s="1990" t="s">
        <v>344</v>
      </c>
      <c r="AM1397" s="1314" t="s">
        <v>341</v>
      </c>
      <c r="AN1397" s="1983" t="s">
        <v>858</v>
      </c>
      <c r="AO1397" s="1983">
        <v>4</v>
      </c>
      <c r="AP1397" s="1983" t="s">
        <v>859</v>
      </c>
      <c r="AQ1397" s="2796">
        <v>4</v>
      </c>
      <c r="AR1397" s="2803">
        <v>6</v>
      </c>
      <c r="AS1397" s="1996" t="s">
        <v>875</v>
      </c>
      <c r="AT1397" s="1996" t="s">
        <v>859</v>
      </c>
      <c r="AU1397" s="1996" t="s">
        <v>876</v>
      </c>
      <c r="AV1397" s="860" t="s">
        <v>877</v>
      </c>
      <c r="AW1397" s="4560"/>
      <c r="AX1397" s="4560"/>
      <c r="AY1397" s="4561"/>
      <c r="CO1397" s="237"/>
    </row>
    <row r="1398" spans="1:93">
      <c r="A1398" s="5683"/>
      <c r="B1398" s="4561"/>
      <c r="C1398" s="5674"/>
      <c r="D1398" s="4079"/>
      <c r="E1398" s="5120"/>
      <c r="F1398" s="3811"/>
      <c r="G1398" s="3811"/>
      <c r="H1398" s="3811"/>
      <c r="I1398" s="3706"/>
      <c r="J1398" s="3706"/>
      <c r="K1398" s="3706"/>
      <c r="L1398" s="3706"/>
      <c r="M1398" s="3706"/>
      <c r="N1398" s="3706"/>
      <c r="O1398" s="3706"/>
      <c r="P1398" s="3706"/>
      <c r="Q1398" s="3706"/>
      <c r="R1398" s="3706"/>
      <c r="S1398" s="5120"/>
      <c r="T1398" s="5120"/>
      <c r="U1398" s="5120"/>
      <c r="V1398" s="5120"/>
      <c r="W1398" s="5120"/>
      <c r="X1398" s="5120"/>
      <c r="Y1398" s="5120"/>
      <c r="Z1398" s="5120"/>
      <c r="AA1398" s="5086"/>
      <c r="AB1398" s="5086"/>
      <c r="AC1398" s="5086"/>
      <c r="AD1398" s="5086"/>
      <c r="AE1398" s="3085"/>
      <c r="AF1398" s="3342" t="s">
        <v>857</v>
      </c>
      <c r="AG1398" s="1991"/>
      <c r="AH1398" s="3238">
        <v>3983</v>
      </c>
      <c r="AI1398" s="1983" t="s">
        <v>2137</v>
      </c>
      <c r="AJ1398" s="1991" t="s">
        <v>379</v>
      </c>
      <c r="AK1398" s="3256" t="s">
        <v>2142</v>
      </c>
      <c r="AL1398" s="1987" t="s">
        <v>3055</v>
      </c>
      <c r="AM1398" s="1980" t="s">
        <v>3055</v>
      </c>
      <c r="AN1398" s="1996" t="s">
        <v>858</v>
      </c>
      <c r="AO1398" s="1996">
        <v>2</v>
      </c>
      <c r="AP1398" s="1996" t="s">
        <v>859</v>
      </c>
      <c r="AQ1398" s="2803">
        <v>2</v>
      </c>
      <c r="AR1398" s="2803"/>
      <c r="AS1398" s="1996"/>
      <c r="AT1398" s="1996"/>
      <c r="AU1398" s="1996"/>
      <c r="AV1398" s="860"/>
      <c r="AW1398" s="4561"/>
      <c r="AX1398" s="4561"/>
      <c r="AY1398" s="1986"/>
      <c r="CO1398" s="237"/>
    </row>
    <row r="1399" spans="1:93" ht="25.5" customHeight="1">
      <c r="A1399" s="5683"/>
      <c r="B1399" s="4559" t="s">
        <v>2463</v>
      </c>
      <c r="C1399" s="5672" t="s">
        <v>4610</v>
      </c>
      <c r="D1399" s="4139" t="s">
        <v>4593</v>
      </c>
      <c r="E1399" s="5123" t="s">
        <v>2165</v>
      </c>
      <c r="F1399" s="3806" t="s">
        <v>4611</v>
      </c>
      <c r="G1399" s="3806" t="s">
        <v>2028</v>
      </c>
      <c r="H1399" s="3806" t="s">
        <v>2028</v>
      </c>
      <c r="I1399" s="3743" t="s">
        <v>2029</v>
      </c>
      <c r="J1399" s="3743" t="s">
        <v>2029</v>
      </c>
      <c r="K1399" s="3743">
        <v>9</v>
      </c>
      <c r="L1399" s="3743">
        <v>0</v>
      </c>
      <c r="M1399" s="3743">
        <v>31</v>
      </c>
      <c r="N1399" s="3743">
        <v>9</v>
      </c>
      <c r="O1399" s="3743">
        <v>0</v>
      </c>
      <c r="P1399" s="3743">
        <v>31</v>
      </c>
      <c r="Q1399" s="3743" t="s">
        <v>2140</v>
      </c>
      <c r="R1399" s="3743" t="s">
        <v>2272</v>
      </c>
      <c r="S1399" s="5123">
        <v>15194</v>
      </c>
      <c r="T1399" s="5123">
        <v>15194</v>
      </c>
      <c r="U1399" s="5123">
        <v>22574</v>
      </c>
      <c r="V1399" s="5123">
        <v>576</v>
      </c>
      <c r="W1399" s="5123">
        <v>576</v>
      </c>
      <c r="X1399" s="5123">
        <v>1302</v>
      </c>
      <c r="Y1399" s="5123">
        <v>8</v>
      </c>
      <c r="Z1399" s="5123">
        <v>2</v>
      </c>
      <c r="AA1399" s="5084" t="s">
        <v>2032</v>
      </c>
      <c r="AB1399" s="5084" t="s">
        <v>2033</v>
      </c>
      <c r="AC1399" s="5084" t="s">
        <v>2137</v>
      </c>
      <c r="AD1399" s="5084" t="s">
        <v>2035</v>
      </c>
      <c r="AE1399" s="3083"/>
      <c r="AF1399" s="3342" t="s">
        <v>857</v>
      </c>
      <c r="AG1399" s="5123"/>
      <c r="AH1399" s="3237">
        <v>270</v>
      </c>
      <c r="AI1399" s="1982" t="s">
        <v>2137</v>
      </c>
      <c r="AJ1399" s="1990" t="s">
        <v>854</v>
      </c>
      <c r="AK1399" s="3256" t="s">
        <v>2142</v>
      </c>
      <c r="AL1399" s="237" t="s">
        <v>3239</v>
      </c>
      <c r="AM1399" s="237" t="s">
        <v>1134</v>
      </c>
      <c r="AN1399" s="1983" t="s">
        <v>858</v>
      </c>
      <c r="AO1399" s="1983">
        <v>2</v>
      </c>
      <c r="AP1399" s="1983" t="s">
        <v>859</v>
      </c>
      <c r="AQ1399" s="2796">
        <v>2</v>
      </c>
      <c r="AR1399" s="859"/>
      <c r="AS1399" s="1982"/>
      <c r="AT1399" s="1982"/>
      <c r="AU1399" s="1982"/>
      <c r="AV1399" s="2991"/>
      <c r="AW1399" s="4559" t="s">
        <v>2468</v>
      </c>
      <c r="AX1399" s="4559" t="s">
        <v>3030</v>
      </c>
      <c r="AY1399" s="4559"/>
      <c r="CO1399" s="237"/>
    </row>
    <row r="1400" spans="1:93">
      <c r="A1400" s="5683"/>
      <c r="B1400" s="4560"/>
      <c r="C1400" s="5673"/>
      <c r="D1400" s="4167"/>
      <c r="E1400" s="5119"/>
      <c r="F1400" s="3807"/>
      <c r="G1400" s="3807"/>
      <c r="H1400" s="3807"/>
      <c r="I1400" s="3703"/>
      <c r="J1400" s="3703"/>
      <c r="K1400" s="3703"/>
      <c r="L1400" s="3703"/>
      <c r="M1400" s="3703"/>
      <c r="N1400" s="3703"/>
      <c r="O1400" s="3703"/>
      <c r="P1400" s="3703"/>
      <c r="Q1400" s="3703"/>
      <c r="R1400" s="3703"/>
      <c r="S1400" s="5119"/>
      <c r="T1400" s="5119"/>
      <c r="U1400" s="5119"/>
      <c r="V1400" s="5119"/>
      <c r="W1400" s="5119"/>
      <c r="X1400" s="5119"/>
      <c r="Y1400" s="5119"/>
      <c r="Z1400" s="5119"/>
      <c r="AA1400" s="5085"/>
      <c r="AB1400" s="5085"/>
      <c r="AC1400" s="5085"/>
      <c r="AD1400" s="5085"/>
      <c r="AE1400" s="3084"/>
      <c r="AF1400" s="3342" t="s">
        <v>857</v>
      </c>
      <c r="AG1400" s="5119"/>
      <c r="AH1400" s="3237">
        <v>3986</v>
      </c>
      <c r="AI1400" s="1982" t="s">
        <v>2137</v>
      </c>
      <c r="AJ1400" s="1990" t="s">
        <v>874</v>
      </c>
      <c r="AK1400" s="3256" t="s">
        <v>2142</v>
      </c>
      <c r="AL1400" s="1990" t="s">
        <v>344</v>
      </c>
      <c r="AM1400" s="1314" t="s">
        <v>341</v>
      </c>
      <c r="AN1400" s="1983" t="s">
        <v>858</v>
      </c>
      <c r="AO1400" s="1983">
        <v>4</v>
      </c>
      <c r="AP1400" s="1983" t="s">
        <v>859</v>
      </c>
      <c r="AQ1400" s="2796">
        <v>4</v>
      </c>
      <c r="AR1400" s="2803">
        <v>6</v>
      </c>
      <c r="AS1400" s="1996" t="s">
        <v>875</v>
      </c>
      <c r="AT1400" s="1996" t="s">
        <v>859</v>
      </c>
      <c r="AU1400" s="1996" t="s">
        <v>876</v>
      </c>
      <c r="AV1400" s="860" t="s">
        <v>877</v>
      </c>
      <c r="AW1400" s="4560"/>
      <c r="AX1400" s="4560"/>
      <c r="AY1400" s="4561"/>
      <c r="CO1400" s="237"/>
    </row>
    <row r="1401" spans="1:93">
      <c r="A1401" s="5684"/>
      <c r="B1401" s="4561"/>
      <c r="C1401" s="5674"/>
      <c r="D1401" s="4079"/>
      <c r="E1401" s="5120"/>
      <c r="F1401" s="3811"/>
      <c r="G1401" s="3811"/>
      <c r="H1401" s="3811"/>
      <c r="I1401" s="3706"/>
      <c r="J1401" s="3706"/>
      <c r="K1401" s="3706"/>
      <c r="L1401" s="3706"/>
      <c r="M1401" s="3706"/>
      <c r="N1401" s="3706"/>
      <c r="O1401" s="3706"/>
      <c r="P1401" s="3706"/>
      <c r="Q1401" s="3706"/>
      <c r="R1401" s="3706"/>
      <c r="S1401" s="5120"/>
      <c r="T1401" s="5120"/>
      <c r="U1401" s="5120"/>
      <c r="V1401" s="5120"/>
      <c r="W1401" s="5120"/>
      <c r="X1401" s="5120"/>
      <c r="Y1401" s="5120"/>
      <c r="Z1401" s="5120"/>
      <c r="AA1401" s="5086"/>
      <c r="AB1401" s="5086"/>
      <c r="AC1401" s="5086"/>
      <c r="AD1401" s="5086"/>
      <c r="AE1401" s="3085"/>
      <c r="AF1401" s="3342" t="s">
        <v>857</v>
      </c>
      <c r="AG1401" s="1991"/>
      <c r="AH1401" s="3238">
        <v>3983</v>
      </c>
      <c r="AI1401" s="1983" t="s">
        <v>2137</v>
      </c>
      <c r="AJ1401" s="1991" t="s">
        <v>379</v>
      </c>
      <c r="AK1401" s="3256" t="s">
        <v>2142</v>
      </c>
      <c r="AL1401" s="1987" t="s">
        <v>3055</v>
      </c>
      <c r="AM1401" s="1980" t="s">
        <v>3055</v>
      </c>
      <c r="AN1401" s="1996" t="s">
        <v>858</v>
      </c>
      <c r="AO1401" s="1996">
        <v>2</v>
      </c>
      <c r="AP1401" s="1996" t="s">
        <v>859</v>
      </c>
      <c r="AQ1401" s="2803">
        <v>2</v>
      </c>
      <c r="AR1401" s="2803"/>
      <c r="AS1401" s="1996"/>
      <c r="AT1401" s="1996"/>
      <c r="AU1401" s="1996"/>
      <c r="AV1401" s="860"/>
      <c r="AW1401" s="4561"/>
      <c r="AX1401" s="4561"/>
      <c r="AY1401" s="1986"/>
      <c r="CO1401" s="237"/>
    </row>
    <row r="1402" spans="1:93">
      <c r="A1402" s="5693" t="s">
        <v>4297</v>
      </c>
      <c r="B1402" s="4559" t="s">
        <v>2463</v>
      </c>
      <c r="C1402" s="5672" t="s">
        <v>4270</v>
      </c>
      <c r="D1402" s="4139" t="s">
        <v>4271</v>
      </c>
      <c r="E1402" s="5123" t="s">
        <v>2165</v>
      </c>
      <c r="F1402" s="3806" t="s">
        <v>4303</v>
      </c>
      <c r="G1402" s="3806" t="s">
        <v>2028</v>
      </c>
      <c r="H1402" s="3806" t="s">
        <v>2028</v>
      </c>
      <c r="I1402" s="3743" t="s">
        <v>2029</v>
      </c>
      <c r="J1402" s="3743" t="s">
        <v>2029</v>
      </c>
      <c r="K1402" s="3743">
        <v>9</v>
      </c>
      <c r="L1402" s="3743">
        <v>0</v>
      </c>
      <c r="M1402" s="3743">
        <v>31</v>
      </c>
      <c r="N1402" s="3743">
        <v>9</v>
      </c>
      <c r="O1402" s="3743">
        <v>0</v>
      </c>
      <c r="P1402" s="3743">
        <v>31</v>
      </c>
      <c r="Q1402" s="3743" t="s">
        <v>2140</v>
      </c>
      <c r="R1402" s="3743" t="s">
        <v>2272</v>
      </c>
      <c r="S1402" s="5123">
        <v>12256</v>
      </c>
      <c r="T1402" s="5123">
        <v>12256</v>
      </c>
      <c r="U1402" s="5123">
        <v>13504</v>
      </c>
      <c r="V1402" s="5123">
        <v>352</v>
      </c>
      <c r="W1402" s="5123">
        <v>352</v>
      </c>
      <c r="X1402" s="5123">
        <v>832</v>
      </c>
      <c r="Y1402" s="5123">
        <v>8</v>
      </c>
      <c r="Z1402" s="5123">
        <v>2</v>
      </c>
      <c r="AA1402" s="5084" t="s">
        <v>2032</v>
      </c>
      <c r="AB1402" s="5084" t="s">
        <v>2033</v>
      </c>
      <c r="AC1402" s="5084" t="s">
        <v>2137</v>
      </c>
      <c r="AD1402" s="5084" t="s">
        <v>2035</v>
      </c>
      <c r="AE1402" s="3083"/>
      <c r="AF1402" s="3342" t="s">
        <v>857</v>
      </c>
      <c r="AG1402" s="5123"/>
      <c r="AH1402" s="3237">
        <v>270</v>
      </c>
      <c r="AI1402" s="1607" t="s">
        <v>2137</v>
      </c>
      <c r="AJ1402" s="1625" t="s">
        <v>854</v>
      </c>
      <c r="AK1402" s="3256" t="s">
        <v>2142</v>
      </c>
      <c r="AL1402" s="122" t="s">
        <v>164</v>
      </c>
      <c r="AM1402" s="123" t="s">
        <v>856</v>
      </c>
      <c r="AN1402" s="1658" t="s">
        <v>858</v>
      </c>
      <c r="AO1402" s="1658">
        <v>2</v>
      </c>
      <c r="AP1402" s="1608" t="s">
        <v>859</v>
      </c>
      <c r="AQ1402" s="2796">
        <v>2</v>
      </c>
      <c r="AR1402" s="859"/>
      <c r="AS1402" s="1607"/>
      <c r="AT1402" s="1607"/>
      <c r="AU1402" s="1607"/>
      <c r="AV1402" s="2991"/>
      <c r="AW1402" s="4559" t="s">
        <v>2466</v>
      </c>
      <c r="AX1402" s="4559" t="s">
        <v>3030</v>
      </c>
      <c r="AY1402" s="4559"/>
      <c r="CO1402" s="237"/>
    </row>
    <row r="1403" spans="1:93">
      <c r="A1403" s="5683"/>
      <c r="B1403" s="4560"/>
      <c r="C1403" s="5673"/>
      <c r="D1403" s="4167"/>
      <c r="E1403" s="5119"/>
      <c r="F1403" s="3807"/>
      <c r="G1403" s="3807"/>
      <c r="H1403" s="3807"/>
      <c r="I1403" s="3703"/>
      <c r="J1403" s="3703"/>
      <c r="K1403" s="3703"/>
      <c r="L1403" s="3703"/>
      <c r="M1403" s="3703"/>
      <c r="N1403" s="3703"/>
      <c r="O1403" s="3703"/>
      <c r="P1403" s="3703"/>
      <c r="Q1403" s="3703"/>
      <c r="R1403" s="3703"/>
      <c r="S1403" s="5119"/>
      <c r="T1403" s="5119"/>
      <c r="U1403" s="5119"/>
      <c r="V1403" s="5119"/>
      <c r="W1403" s="5119"/>
      <c r="X1403" s="5119"/>
      <c r="Y1403" s="5119"/>
      <c r="Z1403" s="5119"/>
      <c r="AA1403" s="5085"/>
      <c r="AB1403" s="5085"/>
      <c r="AC1403" s="5085"/>
      <c r="AD1403" s="5085"/>
      <c r="AE1403" s="3084"/>
      <c r="AF1403" s="3342" t="s">
        <v>857</v>
      </c>
      <c r="AG1403" s="5119"/>
      <c r="AH1403" s="3237">
        <v>3986</v>
      </c>
      <c r="AI1403" s="1607" t="s">
        <v>2137</v>
      </c>
      <c r="AJ1403" s="1625" t="s">
        <v>874</v>
      </c>
      <c r="AK1403" s="3256" t="s">
        <v>2142</v>
      </c>
      <c r="AL1403" s="1754" t="s">
        <v>4292</v>
      </c>
      <c r="AM1403" s="1314" t="s">
        <v>341</v>
      </c>
      <c r="AN1403" s="1658" t="s">
        <v>858</v>
      </c>
      <c r="AO1403" s="1658">
        <v>4</v>
      </c>
      <c r="AP1403" s="1608" t="s">
        <v>859</v>
      </c>
      <c r="AQ1403" s="2796">
        <v>4</v>
      </c>
      <c r="AR1403" s="2803">
        <v>6</v>
      </c>
      <c r="AS1403" s="1618" t="s">
        <v>875</v>
      </c>
      <c r="AT1403" s="1618" t="s">
        <v>859</v>
      </c>
      <c r="AU1403" s="1618" t="s">
        <v>876</v>
      </c>
      <c r="AV1403" s="860" t="s">
        <v>877</v>
      </c>
      <c r="AW1403" s="4560"/>
      <c r="AX1403" s="4560"/>
      <c r="AY1403" s="4561"/>
      <c r="CO1403" s="237"/>
    </row>
    <row r="1404" spans="1:93">
      <c r="A1404" s="5683"/>
      <c r="B1404" s="4561"/>
      <c r="C1404" s="5674"/>
      <c r="D1404" s="4079"/>
      <c r="E1404" s="5120"/>
      <c r="F1404" s="3811"/>
      <c r="G1404" s="3811"/>
      <c r="H1404" s="3811"/>
      <c r="I1404" s="3706"/>
      <c r="J1404" s="3706"/>
      <c r="K1404" s="3706"/>
      <c r="L1404" s="3706"/>
      <c r="M1404" s="3706"/>
      <c r="N1404" s="3706"/>
      <c r="O1404" s="3706"/>
      <c r="P1404" s="3706"/>
      <c r="Q1404" s="3706"/>
      <c r="R1404" s="3706"/>
      <c r="S1404" s="5120"/>
      <c r="T1404" s="5120"/>
      <c r="U1404" s="5120"/>
      <c r="V1404" s="5120"/>
      <c r="W1404" s="5120"/>
      <c r="X1404" s="5120"/>
      <c r="Y1404" s="5120"/>
      <c r="Z1404" s="5120"/>
      <c r="AA1404" s="5086"/>
      <c r="AB1404" s="5086"/>
      <c r="AC1404" s="5086"/>
      <c r="AD1404" s="5086"/>
      <c r="AE1404" s="3085"/>
      <c r="AF1404" s="3342" t="s">
        <v>857</v>
      </c>
      <c r="AG1404" s="1626"/>
      <c r="AH1404" s="3238">
        <v>3983</v>
      </c>
      <c r="AI1404" s="1608" t="s">
        <v>2137</v>
      </c>
      <c r="AJ1404" s="1626" t="s">
        <v>379</v>
      </c>
      <c r="AK1404" s="3256" t="s">
        <v>2142</v>
      </c>
      <c r="AL1404" s="1763" t="s">
        <v>3055</v>
      </c>
      <c r="AM1404" s="1655" t="s">
        <v>3055</v>
      </c>
      <c r="AN1404" s="1751" t="s">
        <v>858</v>
      </c>
      <c r="AO1404" s="1751">
        <v>2</v>
      </c>
      <c r="AP1404" s="1618" t="s">
        <v>859</v>
      </c>
      <c r="AQ1404" s="2803">
        <v>2</v>
      </c>
      <c r="AR1404" s="2803"/>
      <c r="AS1404" s="1618"/>
      <c r="AT1404" s="1618"/>
      <c r="AU1404" s="1618"/>
      <c r="AV1404" s="860"/>
      <c r="AW1404" s="4561"/>
      <c r="AX1404" s="4561"/>
      <c r="AY1404" s="1612"/>
      <c r="CO1404" s="237"/>
    </row>
    <row r="1405" spans="1:93">
      <c r="A1405" s="5683"/>
      <c r="B1405" s="4559" t="s">
        <v>2463</v>
      </c>
      <c r="C1405" s="5672" t="s">
        <v>4274</v>
      </c>
      <c r="D1405" s="4139" t="s">
        <v>4275</v>
      </c>
      <c r="E1405" s="5123" t="s">
        <v>2165</v>
      </c>
      <c r="F1405" s="3806" t="s">
        <v>4304</v>
      </c>
      <c r="G1405" s="3806" t="s">
        <v>2028</v>
      </c>
      <c r="H1405" s="3806" t="s">
        <v>2028</v>
      </c>
      <c r="I1405" s="3743" t="s">
        <v>2029</v>
      </c>
      <c r="J1405" s="3743" t="s">
        <v>2029</v>
      </c>
      <c r="K1405" s="3743">
        <v>9</v>
      </c>
      <c r="L1405" s="3743">
        <v>0</v>
      </c>
      <c r="M1405" s="3743">
        <v>31</v>
      </c>
      <c r="N1405" s="3743">
        <v>9</v>
      </c>
      <c r="O1405" s="3743">
        <v>0</v>
      </c>
      <c r="P1405" s="3743">
        <v>31</v>
      </c>
      <c r="Q1405" s="3743" t="s">
        <v>2140</v>
      </c>
      <c r="R1405" s="3743" t="s">
        <v>2272</v>
      </c>
      <c r="S1405" s="5123">
        <v>12512</v>
      </c>
      <c r="T1405" s="5123">
        <v>12512</v>
      </c>
      <c r="U1405" s="5123">
        <v>17194</v>
      </c>
      <c r="V1405" s="5123">
        <v>448</v>
      </c>
      <c r="W1405" s="5123">
        <v>448</v>
      </c>
      <c r="X1405" s="5123">
        <v>1152</v>
      </c>
      <c r="Y1405" s="5123">
        <v>8</v>
      </c>
      <c r="Z1405" s="5123">
        <v>2</v>
      </c>
      <c r="AA1405" s="5084" t="s">
        <v>2032</v>
      </c>
      <c r="AB1405" s="5084" t="s">
        <v>2033</v>
      </c>
      <c r="AC1405" s="5084" t="s">
        <v>2137</v>
      </c>
      <c r="AD1405" s="5084" t="s">
        <v>2035</v>
      </c>
      <c r="AE1405" s="3083"/>
      <c r="AF1405" s="3342" t="s">
        <v>857</v>
      </c>
      <c r="AG1405" s="5123"/>
      <c r="AH1405" s="3237">
        <v>270</v>
      </c>
      <c r="AI1405" s="1607" t="s">
        <v>2137</v>
      </c>
      <c r="AJ1405" s="1625" t="s">
        <v>854</v>
      </c>
      <c r="AK1405" s="3256" t="s">
        <v>2142</v>
      </c>
      <c r="AL1405" s="122" t="s">
        <v>1218</v>
      </c>
      <c r="AM1405" s="123" t="s">
        <v>1219</v>
      </c>
      <c r="AN1405" s="1658" t="s">
        <v>858</v>
      </c>
      <c r="AO1405" s="1658">
        <v>2</v>
      </c>
      <c r="AP1405" s="1608" t="s">
        <v>859</v>
      </c>
      <c r="AQ1405" s="2796">
        <v>2</v>
      </c>
      <c r="AR1405" s="859"/>
      <c r="AS1405" s="1607"/>
      <c r="AT1405" s="1607"/>
      <c r="AU1405" s="1607"/>
      <c r="AV1405" s="2991"/>
      <c r="AW1405" s="4559" t="s">
        <v>2468</v>
      </c>
      <c r="AX1405" s="4559" t="s">
        <v>3030</v>
      </c>
      <c r="AY1405" s="4559"/>
      <c r="CO1405" s="237"/>
    </row>
    <row r="1406" spans="1:93">
      <c r="A1406" s="5683"/>
      <c r="B1406" s="4560"/>
      <c r="C1406" s="5673"/>
      <c r="D1406" s="4167"/>
      <c r="E1406" s="5119"/>
      <c r="F1406" s="3807"/>
      <c r="G1406" s="3807"/>
      <c r="H1406" s="3807"/>
      <c r="I1406" s="3703"/>
      <c r="J1406" s="3703"/>
      <c r="K1406" s="3703"/>
      <c r="L1406" s="3703"/>
      <c r="M1406" s="3703"/>
      <c r="N1406" s="3703"/>
      <c r="O1406" s="3703"/>
      <c r="P1406" s="3703"/>
      <c r="Q1406" s="3703"/>
      <c r="R1406" s="3703"/>
      <c r="S1406" s="5119"/>
      <c r="T1406" s="5119"/>
      <c r="U1406" s="5119"/>
      <c r="V1406" s="5119"/>
      <c r="W1406" s="5119"/>
      <c r="X1406" s="5119"/>
      <c r="Y1406" s="5119"/>
      <c r="Z1406" s="5119"/>
      <c r="AA1406" s="5085"/>
      <c r="AB1406" s="5085"/>
      <c r="AC1406" s="5085"/>
      <c r="AD1406" s="5085"/>
      <c r="AE1406" s="3084"/>
      <c r="AF1406" s="3342" t="s">
        <v>857</v>
      </c>
      <c r="AG1406" s="5119"/>
      <c r="AH1406" s="3237">
        <v>3986</v>
      </c>
      <c r="AI1406" s="1607" t="s">
        <v>2137</v>
      </c>
      <c r="AJ1406" s="1625" t="s">
        <v>874</v>
      </c>
      <c r="AK1406" s="3256" t="s">
        <v>2142</v>
      </c>
      <c r="AL1406" s="1754" t="s">
        <v>4292</v>
      </c>
      <c r="AM1406" s="1314" t="s">
        <v>341</v>
      </c>
      <c r="AN1406" s="1658" t="s">
        <v>858</v>
      </c>
      <c r="AO1406" s="1658">
        <v>4</v>
      </c>
      <c r="AP1406" s="1608" t="s">
        <v>859</v>
      </c>
      <c r="AQ1406" s="2796">
        <v>4</v>
      </c>
      <c r="AR1406" s="2803">
        <v>6</v>
      </c>
      <c r="AS1406" s="1618" t="s">
        <v>875</v>
      </c>
      <c r="AT1406" s="1618" t="s">
        <v>859</v>
      </c>
      <c r="AU1406" s="1618" t="s">
        <v>876</v>
      </c>
      <c r="AV1406" s="860" t="s">
        <v>877</v>
      </c>
      <c r="AW1406" s="4560"/>
      <c r="AX1406" s="4560"/>
      <c r="AY1406" s="4561"/>
      <c r="CO1406" s="237"/>
    </row>
    <row r="1407" spans="1:93">
      <c r="A1407" s="5683"/>
      <c r="B1407" s="4561"/>
      <c r="C1407" s="5674"/>
      <c r="D1407" s="4079"/>
      <c r="E1407" s="5120"/>
      <c r="F1407" s="3811"/>
      <c r="G1407" s="3811"/>
      <c r="H1407" s="3811"/>
      <c r="I1407" s="3706"/>
      <c r="J1407" s="3706"/>
      <c r="K1407" s="3706"/>
      <c r="L1407" s="3706"/>
      <c r="M1407" s="3706"/>
      <c r="N1407" s="3706"/>
      <c r="O1407" s="3706"/>
      <c r="P1407" s="3706"/>
      <c r="Q1407" s="3706"/>
      <c r="R1407" s="3706"/>
      <c r="S1407" s="5120"/>
      <c r="T1407" s="5120"/>
      <c r="U1407" s="5120"/>
      <c r="V1407" s="5120"/>
      <c r="W1407" s="5120"/>
      <c r="X1407" s="5120"/>
      <c r="Y1407" s="5120"/>
      <c r="Z1407" s="5120"/>
      <c r="AA1407" s="5086"/>
      <c r="AB1407" s="5086"/>
      <c r="AC1407" s="5086"/>
      <c r="AD1407" s="5086"/>
      <c r="AE1407" s="3085"/>
      <c r="AF1407" s="3342" t="s">
        <v>857</v>
      </c>
      <c r="AG1407" s="1626"/>
      <c r="AH1407" s="3238">
        <v>3983</v>
      </c>
      <c r="AI1407" s="1608" t="s">
        <v>2137</v>
      </c>
      <c r="AJ1407" s="1626" t="s">
        <v>379</v>
      </c>
      <c r="AK1407" s="3256" t="s">
        <v>2142</v>
      </c>
      <c r="AL1407" s="1763" t="s">
        <v>3055</v>
      </c>
      <c r="AM1407" s="1655" t="s">
        <v>3055</v>
      </c>
      <c r="AN1407" s="1751" t="s">
        <v>858</v>
      </c>
      <c r="AO1407" s="1751">
        <v>2</v>
      </c>
      <c r="AP1407" s="1618" t="s">
        <v>859</v>
      </c>
      <c r="AQ1407" s="1618">
        <v>2</v>
      </c>
      <c r="AR1407" s="1618"/>
      <c r="AS1407" s="1618"/>
      <c r="AT1407" s="1618"/>
      <c r="AU1407" s="1618"/>
      <c r="AV1407" s="860"/>
      <c r="AW1407" s="4561"/>
      <c r="AX1407" s="4561"/>
      <c r="AY1407" s="1612"/>
      <c r="CO1407" s="237"/>
    </row>
    <row r="1408" spans="1:93">
      <c r="A1408" s="5683"/>
      <c r="B1408" s="4559" t="s">
        <v>2463</v>
      </c>
      <c r="C1408" s="5672" t="s">
        <v>4277</v>
      </c>
      <c r="D1408" s="4139" t="s">
        <v>4278</v>
      </c>
      <c r="E1408" s="5123" t="s">
        <v>2165</v>
      </c>
      <c r="F1408" s="3806" t="s">
        <v>4305</v>
      </c>
      <c r="G1408" s="3806" t="s">
        <v>2028</v>
      </c>
      <c r="H1408" s="3806" t="s">
        <v>2028</v>
      </c>
      <c r="I1408" s="3743" t="s">
        <v>2029</v>
      </c>
      <c r="J1408" s="3743" t="s">
        <v>2029</v>
      </c>
      <c r="K1408" s="3743">
        <v>9</v>
      </c>
      <c r="L1408" s="3743">
        <v>0</v>
      </c>
      <c r="M1408" s="3743">
        <v>31</v>
      </c>
      <c r="N1408" s="3743">
        <v>9</v>
      </c>
      <c r="O1408" s="3743">
        <v>0</v>
      </c>
      <c r="P1408" s="3743">
        <v>31</v>
      </c>
      <c r="Q1408" s="3743" t="s">
        <v>2140</v>
      </c>
      <c r="R1408" s="3743" t="s">
        <v>2272</v>
      </c>
      <c r="S1408" s="5123">
        <v>17034</v>
      </c>
      <c r="T1408" s="5123">
        <v>17034</v>
      </c>
      <c r="U1408" s="5123">
        <v>24574</v>
      </c>
      <c r="V1408" s="5123">
        <v>576</v>
      </c>
      <c r="W1408" s="5123">
        <v>576</v>
      </c>
      <c r="X1408" s="5123">
        <v>1302</v>
      </c>
      <c r="Y1408" s="5123">
        <v>8</v>
      </c>
      <c r="Z1408" s="5123">
        <v>2</v>
      </c>
      <c r="AA1408" s="5084" t="s">
        <v>2032</v>
      </c>
      <c r="AB1408" s="5084" t="s">
        <v>2033</v>
      </c>
      <c r="AC1408" s="5084" t="s">
        <v>2137</v>
      </c>
      <c r="AD1408" s="5084" t="s">
        <v>2035</v>
      </c>
      <c r="AE1408" s="3083"/>
      <c r="AF1408" s="5123" t="s">
        <v>857</v>
      </c>
      <c r="AG1408" s="5123"/>
      <c r="AH1408" s="3237">
        <v>270</v>
      </c>
      <c r="AI1408" s="1607" t="s">
        <v>2137</v>
      </c>
      <c r="AJ1408" s="1625" t="s">
        <v>854</v>
      </c>
      <c r="AK1408" s="3256" t="s">
        <v>2142</v>
      </c>
      <c r="AL1408" s="237" t="s">
        <v>3239</v>
      </c>
      <c r="AM1408" s="237" t="s">
        <v>1134</v>
      </c>
      <c r="AN1408" s="1658" t="s">
        <v>858</v>
      </c>
      <c r="AO1408" s="1658">
        <v>2</v>
      </c>
      <c r="AP1408" s="1608" t="s">
        <v>859</v>
      </c>
      <c r="AQ1408" s="1608">
        <v>2</v>
      </c>
      <c r="AR1408" s="859"/>
      <c r="AS1408" s="1607"/>
      <c r="AT1408" s="1607"/>
      <c r="AU1408" s="1607"/>
      <c r="AV1408" s="2991"/>
      <c r="AW1408" s="4559" t="s">
        <v>2468</v>
      </c>
      <c r="AX1408" s="4559" t="s">
        <v>2454</v>
      </c>
      <c r="AY1408" s="4559"/>
      <c r="CO1408" s="237"/>
    </row>
    <row r="1409" spans="1:93">
      <c r="A1409" s="5683"/>
      <c r="B1409" s="4560"/>
      <c r="C1409" s="5673"/>
      <c r="D1409" s="4167"/>
      <c r="E1409" s="5119"/>
      <c r="F1409" s="3807"/>
      <c r="G1409" s="3807"/>
      <c r="H1409" s="3807"/>
      <c r="I1409" s="3703"/>
      <c r="J1409" s="3703"/>
      <c r="K1409" s="3703"/>
      <c r="L1409" s="3703"/>
      <c r="M1409" s="3703"/>
      <c r="N1409" s="3703"/>
      <c r="O1409" s="3703"/>
      <c r="P1409" s="3703"/>
      <c r="Q1409" s="3703"/>
      <c r="R1409" s="3703"/>
      <c r="S1409" s="5119"/>
      <c r="T1409" s="5119"/>
      <c r="U1409" s="5119"/>
      <c r="V1409" s="5119"/>
      <c r="W1409" s="5119"/>
      <c r="X1409" s="5119"/>
      <c r="Y1409" s="5119"/>
      <c r="Z1409" s="5119"/>
      <c r="AA1409" s="5085"/>
      <c r="AB1409" s="5085"/>
      <c r="AC1409" s="5085"/>
      <c r="AD1409" s="5085"/>
      <c r="AE1409" s="3084"/>
      <c r="AF1409" s="5119"/>
      <c r="AG1409" s="5119"/>
      <c r="AH1409" s="3237">
        <v>3986</v>
      </c>
      <c r="AI1409" s="1607" t="s">
        <v>2137</v>
      </c>
      <c r="AJ1409" s="1625" t="s">
        <v>874</v>
      </c>
      <c r="AK1409" s="3256" t="s">
        <v>2142</v>
      </c>
      <c r="AL1409" s="1754" t="s">
        <v>4292</v>
      </c>
      <c r="AM1409" s="1314" t="s">
        <v>341</v>
      </c>
      <c r="AN1409" s="1658" t="s">
        <v>858</v>
      </c>
      <c r="AO1409" s="1658">
        <v>4</v>
      </c>
      <c r="AP1409" s="1608" t="s">
        <v>859</v>
      </c>
      <c r="AQ1409" s="2796">
        <v>4</v>
      </c>
      <c r="AR1409" s="2803">
        <v>6</v>
      </c>
      <c r="AS1409" s="1618" t="s">
        <v>875</v>
      </c>
      <c r="AT1409" s="1618" t="s">
        <v>859</v>
      </c>
      <c r="AU1409" s="1618" t="s">
        <v>876</v>
      </c>
      <c r="AV1409" s="860" t="s">
        <v>877</v>
      </c>
      <c r="AW1409" s="4560"/>
      <c r="AX1409" s="4560"/>
      <c r="AY1409" s="4561"/>
      <c r="CO1409" s="237"/>
    </row>
    <row r="1410" spans="1:93">
      <c r="A1410" s="5684"/>
      <c r="B1410" s="4561"/>
      <c r="C1410" s="5674"/>
      <c r="D1410" s="4079"/>
      <c r="E1410" s="5120"/>
      <c r="F1410" s="3811"/>
      <c r="G1410" s="3811"/>
      <c r="H1410" s="3811"/>
      <c r="I1410" s="3706"/>
      <c r="J1410" s="3706"/>
      <c r="K1410" s="3706"/>
      <c r="L1410" s="3706"/>
      <c r="M1410" s="3706"/>
      <c r="N1410" s="3706"/>
      <c r="O1410" s="3706"/>
      <c r="P1410" s="3706"/>
      <c r="Q1410" s="3706"/>
      <c r="R1410" s="3706"/>
      <c r="S1410" s="5120"/>
      <c r="T1410" s="5120"/>
      <c r="U1410" s="5120"/>
      <c r="V1410" s="5120"/>
      <c r="W1410" s="5120"/>
      <c r="X1410" s="5120"/>
      <c r="Y1410" s="5120"/>
      <c r="Z1410" s="5120"/>
      <c r="AA1410" s="5086"/>
      <c r="AB1410" s="5086"/>
      <c r="AC1410" s="5086"/>
      <c r="AD1410" s="5086"/>
      <c r="AE1410" s="3085"/>
      <c r="AF1410" s="1626" t="s">
        <v>857</v>
      </c>
      <c r="AG1410" s="1626"/>
      <c r="AH1410" s="3238">
        <v>3983</v>
      </c>
      <c r="AI1410" s="1608" t="s">
        <v>2137</v>
      </c>
      <c r="AJ1410" s="1626" t="s">
        <v>379</v>
      </c>
      <c r="AK1410" s="3256" t="s">
        <v>2142</v>
      </c>
      <c r="AL1410" s="1763" t="s">
        <v>3055</v>
      </c>
      <c r="AM1410" s="1655" t="s">
        <v>3055</v>
      </c>
      <c r="AN1410" s="1751" t="s">
        <v>858</v>
      </c>
      <c r="AO1410" s="1751">
        <v>2</v>
      </c>
      <c r="AP1410" s="1618" t="s">
        <v>859</v>
      </c>
      <c r="AQ1410" s="1618">
        <v>2</v>
      </c>
      <c r="AR1410" s="1618"/>
      <c r="AS1410" s="1618"/>
      <c r="AT1410" s="1618"/>
      <c r="AU1410" s="1618"/>
      <c r="AV1410" s="860"/>
      <c r="AW1410" s="4561"/>
      <c r="AX1410" s="4561"/>
      <c r="AY1410" s="1612"/>
      <c r="CO1410" s="237"/>
    </row>
    <row r="1411" spans="1:93" ht="21" customHeight="1">
      <c r="A1411" s="5693" t="s">
        <v>4084</v>
      </c>
      <c r="B1411" s="4559" t="s">
        <v>2463</v>
      </c>
      <c r="C1411" s="5672" t="s">
        <v>3729</v>
      </c>
      <c r="D1411" s="3806" t="s">
        <v>3233</v>
      </c>
      <c r="E1411" s="5123" t="s">
        <v>2157</v>
      </c>
      <c r="F1411" s="3806" t="s">
        <v>3234</v>
      </c>
      <c r="G1411" s="3806" t="s">
        <v>2028</v>
      </c>
      <c r="H1411" s="3806" t="s">
        <v>2028</v>
      </c>
      <c r="I1411" s="3743" t="s">
        <v>2029</v>
      </c>
      <c r="J1411" s="3743" t="s">
        <v>2029</v>
      </c>
      <c r="K1411" s="3743">
        <v>8</v>
      </c>
      <c r="L1411" s="3743">
        <v>0</v>
      </c>
      <c r="M1411" s="3743">
        <v>31</v>
      </c>
      <c r="N1411" s="3743">
        <v>8</v>
      </c>
      <c r="O1411" s="3743">
        <v>0</v>
      </c>
      <c r="P1411" s="3743">
        <v>31</v>
      </c>
      <c r="Q1411" s="3743" t="s">
        <v>2140</v>
      </c>
      <c r="R1411" s="3743" t="s">
        <v>2272</v>
      </c>
      <c r="S1411" s="5123">
        <v>4512</v>
      </c>
      <c r="T1411" s="5123">
        <v>4512</v>
      </c>
      <c r="U1411" s="5123">
        <v>5760</v>
      </c>
      <c r="V1411" s="5123">
        <v>512</v>
      </c>
      <c r="W1411" s="5123">
        <v>512</v>
      </c>
      <c r="X1411" s="5123">
        <v>1088</v>
      </c>
      <c r="Y1411" s="5084">
        <v>16</v>
      </c>
      <c r="Z1411" s="5084">
        <v>2</v>
      </c>
      <c r="AA1411" s="5084" t="s">
        <v>2159</v>
      </c>
      <c r="AB1411" s="5084" t="s">
        <v>2033</v>
      </c>
      <c r="AC1411" s="5084" t="s">
        <v>2137</v>
      </c>
      <c r="AD1411" s="3323" t="s">
        <v>2035</v>
      </c>
      <c r="AE1411" s="3089"/>
      <c r="AF1411" s="1310" t="s">
        <v>857</v>
      </c>
      <c r="AG1411" s="1310"/>
      <c r="AH1411" s="3237">
        <v>270</v>
      </c>
      <c r="AI1411" s="1303" t="s">
        <v>2137</v>
      </c>
      <c r="AJ1411" s="1310" t="s">
        <v>854</v>
      </c>
      <c r="AK1411" s="3256" t="s">
        <v>2142</v>
      </c>
      <c r="AL1411" s="122" t="s">
        <v>164</v>
      </c>
      <c r="AM1411" s="3346" t="s">
        <v>856</v>
      </c>
      <c r="AN1411" s="2803" t="s">
        <v>858</v>
      </c>
      <c r="AO1411" s="2803">
        <v>2</v>
      </c>
      <c r="AP1411" s="2803" t="s">
        <v>859</v>
      </c>
      <c r="AQ1411" s="2803">
        <v>2</v>
      </c>
      <c r="AR1411" s="1303"/>
      <c r="AS1411" s="1303"/>
      <c r="AT1411" s="1303"/>
      <c r="AU1411" s="1303"/>
      <c r="AV1411" s="1311"/>
      <c r="AW1411" s="4559" t="s">
        <v>2466</v>
      </c>
      <c r="AX1411" s="4559" t="s">
        <v>2454</v>
      </c>
      <c r="AY1411" s="997"/>
      <c r="CO1411" s="237"/>
    </row>
    <row r="1412" spans="1:93">
      <c r="A1412" s="5683"/>
      <c r="B1412" s="4560"/>
      <c r="C1412" s="5673"/>
      <c r="D1412" s="3807"/>
      <c r="E1412" s="5119"/>
      <c r="F1412" s="3807"/>
      <c r="G1412" s="3807"/>
      <c r="H1412" s="3807"/>
      <c r="I1412" s="3703"/>
      <c r="J1412" s="3703"/>
      <c r="K1412" s="3703"/>
      <c r="L1412" s="3703"/>
      <c r="M1412" s="3703"/>
      <c r="N1412" s="3703"/>
      <c r="O1412" s="3703"/>
      <c r="P1412" s="3703"/>
      <c r="Q1412" s="3703"/>
      <c r="R1412" s="3703"/>
      <c r="S1412" s="5119"/>
      <c r="T1412" s="5119"/>
      <c r="U1412" s="5119"/>
      <c r="V1412" s="5119"/>
      <c r="W1412" s="5119"/>
      <c r="X1412" s="5119"/>
      <c r="Y1412" s="5085"/>
      <c r="Z1412" s="5085"/>
      <c r="AA1412" s="5085"/>
      <c r="AB1412" s="5085"/>
      <c r="AC1412" s="5690"/>
      <c r="AD1412" s="3323" t="s">
        <v>2035</v>
      </c>
      <c r="AE1412" s="3089"/>
      <c r="AF1412" s="1310" t="s">
        <v>857</v>
      </c>
      <c r="AG1412" s="1314"/>
      <c r="AH1412" s="3237">
        <v>3986</v>
      </c>
      <c r="AI1412" s="1303" t="s">
        <v>2137</v>
      </c>
      <c r="AJ1412" s="1310" t="s">
        <v>874</v>
      </c>
      <c r="AK1412" s="3256" t="s">
        <v>2142</v>
      </c>
      <c r="AL1412" s="268" t="s">
        <v>930</v>
      </c>
      <c r="AM1412" s="1310" t="s">
        <v>341</v>
      </c>
      <c r="AN1412" s="1304" t="s">
        <v>858</v>
      </c>
      <c r="AO1412" s="1304">
        <v>2</v>
      </c>
      <c r="AP1412" s="1304" t="s">
        <v>859</v>
      </c>
      <c r="AQ1412" s="1304">
        <v>2</v>
      </c>
      <c r="AR1412" s="1309">
        <v>3</v>
      </c>
      <c r="AS1412" s="1309" t="s">
        <v>875</v>
      </c>
      <c r="AT1412" s="1309" t="s">
        <v>859</v>
      </c>
      <c r="AU1412" s="1309" t="s">
        <v>876</v>
      </c>
      <c r="AV1412" s="860" t="s">
        <v>877</v>
      </c>
      <c r="AW1412" s="4560"/>
      <c r="AX1412" s="4560"/>
      <c r="AY1412" s="1000"/>
      <c r="CO1412" s="237"/>
    </row>
    <row r="1413" spans="1:93">
      <c r="A1413" s="5683"/>
      <c r="B1413" s="4560"/>
      <c r="C1413" s="5673"/>
      <c r="D1413" s="3807"/>
      <c r="E1413" s="5119"/>
      <c r="F1413" s="3807"/>
      <c r="G1413" s="3807"/>
      <c r="H1413" s="3807"/>
      <c r="I1413" s="3703"/>
      <c r="J1413" s="3703"/>
      <c r="K1413" s="3703"/>
      <c r="L1413" s="3703"/>
      <c r="M1413" s="3703"/>
      <c r="N1413" s="3703"/>
      <c r="O1413" s="3703"/>
      <c r="P1413" s="3703"/>
      <c r="Q1413" s="3703"/>
      <c r="R1413" s="3703"/>
      <c r="S1413" s="5119"/>
      <c r="T1413" s="5119"/>
      <c r="U1413" s="5119"/>
      <c r="V1413" s="5119"/>
      <c r="W1413" s="5119"/>
      <c r="X1413" s="5119"/>
      <c r="Y1413" s="5085"/>
      <c r="Z1413" s="5085"/>
      <c r="AA1413" s="5085"/>
      <c r="AB1413" s="5085"/>
      <c r="AC1413" s="5085"/>
      <c r="AD1413" s="3323" t="s">
        <v>2035</v>
      </c>
      <c r="AE1413" s="3089"/>
      <c r="AF1413" s="1310" t="s">
        <v>857</v>
      </c>
      <c r="AG1413" s="1310"/>
      <c r="AH1413" s="3237">
        <v>4000</v>
      </c>
      <c r="AI1413" s="1303" t="s">
        <v>2137</v>
      </c>
      <c r="AJ1413" s="1310" t="s">
        <v>868</v>
      </c>
      <c r="AK1413" s="3256" t="s">
        <v>2142</v>
      </c>
      <c r="AL1413" s="1307" t="s">
        <v>869</v>
      </c>
      <c r="AM1413" s="1307" t="s">
        <v>869</v>
      </c>
      <c r="AN1413" s="1303" t="s">
        <v>858</v>
      </c>
      <c r="AO1413" s="1303">
        <v>2</v>
      </c>
      <c r="AP1413" s="1303" t="s">
        <v>859</v>
      </c>
      <c r="AQ1413" s="1303">
        <v>2</v>
      </c>
      <c r="AR1413" s="1303"/>
      <c r="AS1413" s="1303"/>
      <c r="AT1413" s="1303"/>
      <c r="AU1413" s="1303"/>
      <c r="AV1413" s="1311"/>
      <c r="AW1413" s="4560"/>
      <c r="AX1413" s="4560"/>
      <c r="AY1413" s="1000"/>
      <c r="CO1413" s="237"/>
    </row>
    <row r="1414" spans="1:93">
      <c r="A1414" s="5683"/>
      <c r="B1414" s="4561"/>
      <c r="C1414" s="5674"/>
      <c r="D1414" s="3811"/>
      <c r="E1414" s="5120"/>
      <c r="F1414" s="3811"/>
      <c r="G1414" s="3811"/>
      <c r="H1414" s="3811"/>
      <c r="I1414" s="3706"/>
      <c r="J1414" s="3706"/>
      <c r="K1414" s="3706"/>
      <c r="L1414" s="3706"/>
      <c r="M1414" s="3706"/>
      <c r="N1414" s="3706"/>
      <c r="O1414" s="3706"/>
      <c r="P1414" s="3706"/>
      <c r="Q1414" s="3706"/>
      <c r="R1414" s="3706"/>
      <c r="S1414" s="5120"/>
      <c r="T1414" s="5120"/>
      <c r="U1414" s="5120"/>
      <c r="V1414" s="5120"/>
      <c r="W1414" s="5120"/>
      <c r="X1414" s="5120"/>
      <c r="Y1414" s="5086"/>
      <c r="Z1414" s="5086"/>
      <c r="AA1414" s="5086"/>
      <c r="AB1414" s="5086"/>
      <c r="AC1414" s="5086"/>
      <c r="AD1414" s="3322" t="s">
        <v>2035</v>
      </c>
      <c r="AE1414" s="3087"/>
      <c r="AF1414" s="1308" t="s">
        <v>857</v>
      </c>
      <c r="AG1414" s="1308"/>
      <c r="AH1414" s="3238">
        <v>3983</v>
      </c>
      <c r="AI1414" s="1304" t="s">
        <v>2137</v>
      </c>
      <c r="AJ1414" s="1308" t="s">
        <v>379</v>
      </c>
      <c r="AK1414" s="3256" t="s">
        <v>2142</v>
      </c>
      <c r="AL1414" s="1313" t="s">
        <v>3055</v>
      </c>
      <c r="AM1414" s="1305" t="s">
        <v>3055</v>
      </c>
      <c r="AN1414" s="1309" t="s">
        <v>858</v>
      </c>
      <c r="AO1414" s="1309">
        <v>2</v>
      </c>
      <c r="AP1414" s="1309" t="s">
        <v>859</v>
      </c>
      <c r="AQ1414" s="1309">
        <v>2</v>
      </c>
      <c r="AR1414" s="1309"/>
      <c r="AS1414" s="1309"/>
      <c r="AT1414" s="1309"/>
      <c r="AU1414" s="1309"/>
      <c r="AV1414" s="860"/>
      <c r="AW1414" s="4561"/>
      <c r="AX1414" s="4561"/>
      <c r="AY1414" s="1306"/>
      <c r="CO1414" s="237"/>
    </row>
    <row r="1415" spans="1:93" ht="21" customHeight="1">
      <c r="A1415" s="5683"/>
      <c r="B1415" s="5669" t="s">
        <v>2463</v>
      </c>
      <c r="C1415" s="5672" t="s">
        <v>4738</v>
      </c>
      <c r="D1415" s="4068" t="s">
        <v>6423</v>
      </c>
      <c r="E1415" s="5123" t="s">
        <v>2157</v>
      </c>
      <c r="F1415" s="3806" t="s">
        <v>6448</v>
      </c>
      <c r="G1415" s="3806" t="s">
        <v>2028</v>
      </c>
      <c r="H1415" s="3806" t="s">
        <v>2028</v>
      </c>
      <c r="I1415" s="3806" t="s">
        <v>2029</v>
      </c>
      <c r="J1415" s="3806" t="s">
        <v>2029</v>
      </c>
      <c r="K1415" s="3806">
        <v>8</v>
      </c>
      <c r="L1415" s="3806">
        <v>0</v>
      </c>
      <c r="M1415" s="3806">
        <v>31</v>
      </c>
      <c r="N1415" s="3806">
        <v>8</v>
      </c>
      <c r="O1415" s="3806">
        <v>0</v>
      </c>
      <c r="P1415" s="3806">
        <v>31</v>
      </c>
      <c r="Q1415" s="3806" t="s">
        <v>2140</v>
      </c>
      <c r="R1415" s="3806" t="s">
        <v>2272</v>
      </c>
      <c r="S1415" s="5675">
        <v>4769</v>
      </c>
      <c r="T1415" s="5675">
        <v>4769</v>
      </c>
      <c r="U1415" s="5123">
        <v>6944</v>
      </c>
      <c r="V1415" s="5123">
        <v>512</v>
      </c>
      <c r="W1415" s="5123">
        <v>512</v>
      </c>
      <c r="X1415" s="5123">
        <v>1088</v>
      </c>
      <c r="Y1415" s="5123">
        <v>16</v>
      </c>
      <c r="Z1415" s="5123">
        <v>2</v>
      </c>
      <c r="AA1415" s="5123" t="s">
        <v>2159</v>
      </c>
      <c r="AB1415" s="5123" t="s">
        <v>2033</v>
      </c>
      <c r="AC1415" s="5123" t="s">
        <v>2137</v>
      </c>
      <c r="AD1415" s="3328" t="s">
        <v>2035</v>
      </c>
      <c r="AE1415" s="3328"/>
      <c r="AF1415" s="3328" t="s">
        <v>857</v>
      </c>
      <c r="AG1415" s="3328"/>
      <c r="AH1415" s="3318">
        <v>270</v>
      </c>
      <c r="AI1415" s="3318" t="s">
        <v>2137</v>
      </c>
      <c r="AJ1415" s="3328" t="s">
        <v>854</v>
      </c>
      <c r="AK1415" s="3331" t="s">
        <v>2142</v>
      </c>
      <c r="AL1415" s="3330" t="s">
        <v>165</v>
      </c>
      <c r="AM1415" s="3346" t="s">
        <v>856</v>
      </c>
      <c r="AN1415" s="3331" t="s">
        <v>858</v>
      </c>
      <c r="AO1415" s="3331">
        <v>2</v>
      </c>
      <c r="AP1415" s="3331" t="s">
        <v>859</v>
      </c>
      <c r="AQ1415" s="3331">
        <v>2</v>
      </c>
      <c r="AR1415" s="3318"/>
      <c r="AS1415" s="3318"/>
      <c r="AT1415" s="3318"/>
      <c r="AU1415" s="3318"/>
      <c r="AV1415" s="3339"/>
      <c r="AW1415" s="4559" t="s">
        <v>2466</v>
      </c>
      <c r="AX1415" s="4559" t="s">
        <v>3030</v>
      </c>
      <c r="AY1415" s="3335"/>
      <c r="CO1415" s="237"/>
    </row>
    <row r="1416" spans="1:93">
      <c r="A1416" s="5683"/>
      <c r="B1416" s="5670"/>
      <c r="C1416" s="5673"/>
      <c r="D1416" s="4069"/>
      <c r="E1416" s="5119"/>
      <c r="F1416" s="3807"/>
      <c r="G1416" s="3807"/>
      <c r="H1416" s="3807"/>
      <c r="I1416" s="3807"/>
      <c r="J1416" s="3807"/>
      <c r="K1416" s="3807"/>
      <c r="L1416" s="3807"/>
      <c r="M1416" s="3807"/>
      <c r="N1416" s="3807"/>
      <c r="O1416" s="3807"/>
      <c r="P1416" s="3807"/>
      <c r="Q1416" s="3807"/>
      <c r="R1416" s="3807"/>
      <c r="S1416" s="5676"/>
      <c r="T1416" s="5676"/>
      <c r="U1416" s="5119"/>
      <c r="V1416" s="5119"/>
      <c r="W1416" s="5119"/>
      <c r="X1416" s="5119"/>
      <c r="Y1416" s="5119"/>
      <c r="Z1416" s="5119"/>
      <c r="AA1416" s="5119"/>
      <c r="AB1416" s="5119"/>
      <c r="AC1416" s="5749"/>
      <c r="AD1416" s="3328" t="s">
        <v>2035</v>
      </c>
      <c r="AE1416" s="3328"/>
      <c r="AF1416" s="3328" t="s">
        <v>857</v>
      </c>
      <c r="AG1416" s="1314"/>
      <c r="AH1416" s="3318">
        <v>3986</v>
      </c>
      <c r="AI1416" s="3318" t="s">
        <v>2137</v>
      </c>
      <c r="AJ1416" s="3328" t="s">
        <v>874</v>
      </c>
      <c r="AK1416" s="3331" t="s">
        <v>2142</v>
      </c>
      <c r="AL1416" s="268" t="s">
        <v>930</v>
      </c>
      <c r="AM1416" s="3328" t="s">
        <v>341</v>
      </c>
      <c r="AN1416" s="3319" t="s">
        <v>858</v>
      </c>
      <c r="AO1416" s="3319">
        <v>2</v>
      </c>
      <c r="AP1416" s="3319" t="s">
        <v>859</v>
      </c>
      <c r="AQ1416" s="3319">
        <v>2</v>
      </c>
      <c r="AR1416" s="3331">
        <v>3</v>
      </c>
      <c r="AS1416" s="3331" t="s">
        <v>875</v>
      </c>
      <c r="AT1416" s="3331" t="s">
        <v>859</v>
      </c>
      <c r="AU1416" s="3331" t="s">
        <v>876</v>
      </c>
      <c r="AV1416" s="860" t="s">
        <v>877</v>
      </c>
      <c r="AW1416" s="4560"/>
      <c r="AX1416" s="4560"/>
      <c r="AY1416" s="3336"/>
      <c r="CO1416" s="237"/>
    </row>
    <row r="1417" spans="1:93">
      <c r="A1417" s="5683"/>
      <c r="B1417" s="5670"/>
      <c r="C1417" s="5673"/>
      <c r="D1417" s="4069"/>
      <c r="E1417" s="5119"/>
      <c r="F1417" s="3807"/>
      <c r="G1417" s="3807"/>
      <c r="H1417" s="3807"/>
      <c r="I1417" s="3807"/>
      <c r="J1417" s="3807"/>
      <c r="K1417" s="3807"/>
      <c r="L1417" s="3807"/>
      <c r="M1417" s="3807"/>
      <c r="N1417" s="3807"/>
      <c r="O1417" s="3807"/>
      <c r="P1417" s="3807"/>
      <c r="Q1417" s="3807"/>
      <c r="R1417" s="3807"/>
      <c r="S1417" s="5676"/>
      <c r="T1417" s="5676"/>
      <c r="U1417" s="5119"/>
      <c r="V1417" s="5119"/>
      <c r="W1417" s="5119"/>
      <c r="X1417" s="5119"/>
      <c r="Y1417" s="5119"/>
      <c r="Z1417" s="5119"/>
      <c r="AA1417" s="5119"/>
      <c r="AB1417" s="5119"/>
      <c r="AC1417" s="5119"/>
      <c r="AD1417" s="3328" t="s">
        <v>2035</v>
      </c>
      <c r="AE1417" s="3328"/>
      <c r="AF1417" s="3328" t="s">
        <v>857</v>
      </c>
      <c r="AG1417" s="3328"/>
      <c r="AH1417" s="3318">
        <v>4000</v>
      </c>
      <c r="AI1417" s="3318" t="s">
        <v>2137</v>
      </c>
      <c r="AJ1417" s="3328" t="s">
        <v>868</v>
      </c>
      <c r="AK1417" s="3331" t="s">
        <v>2142</v>
      </c>
      <c r="AL1417" s="3342" t="s">
        <v>869</v>
      </c>
      <c r="AM1417" s="3342" t="s">
        <v>869</v>
      </c>
      <c r="AN1417" s="3318" t="s">
        <v>858</v>
      </c>
      <c r="AO1417" s="3318">
        <v>2</v>
      </c>
      <c r="AP1417" s="3318" t="s">
        <v>859</v>
      </c>
      <c r="AQ1417" s="3318">
        <v>2</v>
      </c>
      <c r="AR1417" s="3318"/>
      <c r="AS1417" s="3318"/>
      <c r="AT1417" s="3318"/>
      <c r="AU1417" s="3318"/>
      <c r="AV1417" s="3339"/>
      <c r="AW1417" s="4560"/>
      <c r="AX1417" s="4560"/>
      <c r="AY1417" s="3336"/>
      <c r="CO1417" s="237"/>
    </row>
    <row r="1418" spans="1:93">
      <c r="A1418" s="5683"/>
      <c r="B1418" s="5671"/>
      <c r="C1418" s="5674"/>
      <c r="D1418" s="4070"/>
      <c r="E1418" s="5120"/>
      <c r="F1418" s="3811"/>
      <c r="G1418" s="3811"/>
      <c r="H1418" s="3811"/>
      <c r="I1418" s="3811"/>
      <c r="J1418" s="3811"/>
      <c r="K1418" s="3811"/>
      <c r="L1418" s="3811"/>
      <c r="M1418" s="3811"/>
      <c r="N1418" s="3811"/>
      <c r="O1418" s="3811"/>
      <c r="P1418" s="3811"/>
      <c r="Q1418" s="3811"/>
      <c r="R1418" s="3811"/>
      <c r="S1418" s="5677"/>
      <c r="T1418" s="5677"/>
      <c r="U1418" s="5120"/>
      <c r="V1418" s="5120"/>
      <c r="W1418" s="5120"/>
      <c r="X1418" s="5120"/>
      <c r="Y1418" s="5120"/>
      <c r="Z1418" s="5120"/>
      <c r="AA1418" s="5120"/>
      <c r="AB1418" s="5120"/>
      <c r="AC1418" s="5120"/>
      <c r="AD1418" s="3327" t="s">
        <v>2035</v>
      </c>
      <c r="AE1418" s="3327"/>
      <c r="AF1418" s="3327" t="s">
        <v>857</v>
      </c>
      <c r="AG1418" s="3327"/>
      <c r="AH1418" s="3319">
        <v>3983</v>
      </c>
      <c r="AI1418" s="3319" t="s">
        <v>2137</v>
      </c>
      <c r="AJ1418" s="3327" t="s">
        <v>379</v>
      </c>
      <c r="AK1418" s="3331" t="s">
        <v>2142</v>
      </c>
      <c r="AL1418" s="3330" t="s">
        <v>3055</v>
      </c>
      <c r="AM1418" s="3317" t="s">
        <v>3055</v>
      </c>
      <c r="AN1418" s="3331" t="s">
        <v>858</v>
      </c>
      <c r="AO1418" s="3331">
        <v>2</v>
      </c>
      <c r="AP1418" s="3331" t="s">
        <v>859</v>
      </c>
      <c r="AQ1418" s="3331">
        <v>2</v>
      </c>
      <c r="AR1418" s="3331"/>
      <c r="AS1418" s="3331"/>
      <c r="AT1418" s="3331"/>
      <c r="AU1418" s="3331"/>
      <c r="AV1418" s="860"/>
      <c r="AW1418" s="4561"/>
      <c r="AX1418" s="4561"/>
      <c r="AY1418" s="3320"/>
      <c r="CO1418" s="237"/>
    </row>
    <row r="1419" spans="1:93" ht="21" customHeight="1">
      <c r="A1419" s="5683"/>
      <c r="B1419" s="5669" t="s">
        <v>2463</v>
      </c>
      <c r="C1419" s="5672" t="s">
        <v>6433</v>
      </c>
      <c r="D1419" s="4068" t="s">
        <v>6434</v>
      </c>
      <c r="E1419" s="5123" t="s">
        <v>2157</v>
      </c>
      <c r="F1419" s="3806" t="s">
        <v>6449</v>
      </c>
      <c r="G1419" s="3806" t="s">
        <v>2028</v>
      </c>
      <c r="H1419" s="3806" t="s">
        <v>2028</v>
      </c>
      <c r="I1419" s="3806" t="s">
        <v>2029</v>
      </c>
      <c r="J1419" s="3806" t="s">
        <v>2029</v>
      </c>
      <c r="K1419" s="3806">
        <v>8</v>
      </c>
      <c r="L1419" s="3806">
        <v>0</v>
      </c>
      <c r="M1419" s="3806">
        <v>31</v>
      </c>
      <c r="N1419" s="3806">
        <v>8</v>
      </c>
      <c r="O1419" s="3806">
        <v>0</v>
      </c>
      <c r="P1419" s="3806">
        <v>31</v>
      </c>
      <c r="Q1419" s="3806" t="s">
        <v>2140</v>
      </c>
      <c r="R1419" s="3806" t="s">
        <v>2272</v>
      </c>
      <c r="S1419" s="5123">
        <v>4768</v>
      </c>
      <c r="T1419" s="5123">
        <v>4768</v>
      </c>
      <c r="U1419" s="5123">
        <v>8160</v>
      </c>
      <c r="V1419" s="5123">
        <v>512</v>
      </c>
      <c r="W1419" s="5123">
        <v>512</v>
      </c>
      <c r="X1419" s="5123">
        <v>1088</v>
      </c>
      <c r="Y1419" s="5123">
        <v>16</v>
      </c>
      <c r="Z1419" s="5123">
        <v>2</v>
      </c>
      <c r="AA1419" s="5123" t="s">
        <v>2159</v>
      </c>
      <c r="AB1419" s="5123" t="s">
        <v>2033</v>
      </c>
      <c r="AC1419" s="5123" t="s">
        <v>2137</v>
      </c>
      <c r="AD1419" s="3328" t="s">
        <v>2035</v>
      </c>
      <c r="AE1419" s="3328"/>
      <c r="AF1419" s="3328" t="s">
        <v>857</v>
      </c>
      <c r="AG1419" s="3328"/>
      <c r="AH1419" s="3318">
        <v>270</v>
      </c>
      <c r="AI1419" s="3318" t="s">
        <v>2137</v>
      </c>
      <c r="AJ1419" s="3328" t="s">
        <v>854</v>
      </c>
      <c r="AK1419" s="3331" t="s">
        <v>2142</v>
      </c>
      <c r="AL1419" s="122" t="s">
        <v>166</v>
      </c>
      <c r="AM1419" s="3346" t="s">
        <v>856</v>
      </c>
      <c r="AN1419" s="3331" t="s">
        <v>858</v>
      </c>
      <c r="AO1419" s="3331">
        <v>2</v>
      </c>
      <c r="AP1419" s="3331" t="s">
        <v>859</v>
      </c>
      <c r="AQ1419" s="3331">
        <v>2</v>
      </c>
      <c r="AR1419" s="3318"/>
      <c r="AS1419" s="3318"/>
      <c r="AT1419" s="3318"/>
      <c r="AU1419" s="3318"/>
      <c r="AV1419" s="3339"/>
      <c r="AW1419" s="4559" t="s">
        <v>2466</v>
      </c>
      <c r="AX1419" s="4559" t="s">
        <v>3030</v>
      </c>
      <c r="AY1419" s="3335"/>
      <c r="CO1419" s="237"/>
    </row>
    <row r="1420" spans="1:93">
      <c r="A1420" s="5683"/>
      <c r="B1420" s="5670"/>
      <c r="C1420" s="5673"/>
      <c r="D1420" s="4069"/>
      <c r="E1420" s="5119"/>
      <c r="F1420" s="3807"/>
      <c r="G1420" s="3807"/>
      <c r="H1420" s="3807"/>
      <c r="I1420" s="3807"/>
      <c r="J1420" s="3807"/>
      <c r="K1420" s="3807"/>
      <c r="L1420" s="3807"/>
      <c r="M1420" s="3807"/>
      <c r="N1420" s="3807"/>
      <c r="O1420" s="3807"/>
      <c r="P1420" s="3807"/>
      <c r="Q1420" s="3807"/>
      <c r="R1420" s="3807"/>
      <c r="S1420" s="5119"/>
      <c r="T1420" s="5119"/>
      <c r="U1420" s="5119"/>
      <c r="V1420" s="5119"/>
      <c r="W1420" s="5119"/>
      <c r="X1420" s="5119"/>
      <c r="Y1420" s="5119"/>
      <c r="Z1420" s="5119"/>
      <c r="AA1420" s="5119"/>
      <c r="AB1420" s="5119"/>
      <c r="AC1420" s="5749"/>
      <c r="AD1420" s="3328" t="s">
        <v>2035</v>
      </c>
      <c r="AE1420" s="3328"/>
      <c r="AF1420" s="3328" t="s">
        <v>857</v>
      </c>
      <c r="AG1420" s="1314"/>
      <c r="AH1420" s="3318">
        <v>3986</v>
      </c>
      <c r="AI1420" s="3318" t="s">
        <v>2137</v>
      </c>
      <c r="AJ1420" s="3328" t="s">
        <v>874</v>
      </c>
      <c r="AK1420" s="3331" t="s">
        <v>2142</v>
      </c>
      <c r="AL1420" s="268" t="s">
        <v>930</v>
      </c>
      <c r="AM1420" s="3328" t="s">
        <v>341</v>
      </c>
      <c r="AN1420" s="3319" t="s">
        <v>858</v>
      </c>
      <c r="AO1420" s="3319">
        <v>2</v>
      </c>
      <c r="AP1420" s="3319" t="s">
        <v>859</v>
      </c>
      <c r="AQ1420" s="3319">
        <v>2</v>
      </c>
      <c r="AR1420" s="3331">
        <v>3</v>
      </c>
      <c r="AS1420" s="3331" t="s">
        <v>875</v>
      </c>
      <c r="AT1420" s="3331" t="s">
        <v>859</v>
      </c>
      <c r="AU1420" s="3331" t="s">
        <v>876</v>
      </c>
      <c r="AV1420" s="860" t="s">
        <v>877</v>
      </c>
      <c r="AW1420" s="4560"/>
      <c r="AX1420" s="4560"/>
      <c r="AY1420" s="3336"/>
      <c r="CO1420" s="237"/>
    </row>
    <row r="1421" spans="1:93">
      <c r="A1421" s="5683"/>
      <c r="B1421" s="5670"/>
      <c r="C1421" s="5673"/>
      <c r="D1421" s="4069"/>
      <c r="E1421" s="5119"/>
      <c r="F1421" s="3807"/>
      <c r="G1421" s="3807"/>
      <c r="H1421" s="3807"/>
      <c r="I1421" s="3807"/>
      <c r="J1421" s="3807"/>
      <c r="K1421" s="3807"/>
      <c r="L1421" s="3807"/>
      <c r="M1421" s="3807"/>
      <c r="N1421" s="3807"/>
      <c r="O1421" s="3807"/>
      <c r="P1421" s="3807"/>
      <c r="Q1421" s="3807"/>
      <c r="R1421" s="3807"/>
      <c r="S1421" s="5119"/>
      <c r="T1421" s="5119"/>
      <c r="U1421" s="5119"/>
      <c r="V1421" s="5119"/>
      <c r="W1421" s="5119"/>
      <c r="X1421" s="5119"/>
      <c r="Y1421" s="5119"/>
      <c r="Z1421" s="5119"/>
      <c r="AA1421" s="5119"/>
      <c r="AB1421" s="5119"/>
      <c r="AC1421" s="5119"/>
      <c r="AD1421" s="3328" t="s">
        <v>2035</v>
      </c>
      <c r="AE1421" s="3328"/>
      <c r="AF1421" s="3328" t="s">
        <v>857</v>
      </c>
      <c r="AG1421" s="3328"/>
      <c r="AH1421" s="3318">
        <v>4000</v>
      </c>
      <c r="AI1421" s="3318" t="s">
        <v>2137</v>
      </c>
      <c r="AJ1421" s="3328" t="s">
        <v>868</v>
      </c>
      <c r="AK1421" s="3331" t="s">
        <v>2142</v>
      </c>
      <c r="AL1421" s="3342" t="s">
        <v>869</v>
      </c>
      <c r="AM1421" s="3342" t="s">
        <v>869</v>
      </c>
      <c r="AN1421" s="3318" t="s">
        <v>858</v>
      </c>
      <c r="AO1421" s="3318">
        <v>2</v>
      </c>
      <c r="AP1421" s="3318" t="s">
        <v>859</v>
      </c>
      <c r="AQ1421" s="3318">
        <v>2</v>
      </c>
      <c r="AR1421" s="3318"/>
      <c r="AS1421" s="3318"/>
      <c r="AT1421" s="3318"/>
      <c r="AU1421" s="3318"/>
      <c r="AV1421" s="3339"/>
      <c r="AW1421" s="4560"/>
      <c r="AX1421" s="4560"/>
      <c r="AY1421" s="3336"/>
      <c r="CO1421" s="237"/>
    </row>
    <row r="1422" spans="1:93">
      <c r="A1422" s="5683"/>
      <c r="B1422" s="5671"/>
      <c r="C1422" s="5674"/>
      <c r="D1422" s="4070"/>
      <c r="E1422" s="5120"/>
      <c r="F1422" s="3811"/>
      <c r="G1422" s="3811"/>
      <c r="H1422" s="3811"/>
      <c r="I1422" s="3811"/>
      <c r="J1422" s="3811"/>
      <c r="K1422" s="3811"/>
      <c r="L1422" s="3811"/>
      <c r="M1422" s="3811"/>
      <c r="N1422" s="3811"/>
      <c r="O1422" s="3811"/>
      <c r="P1422" s="3811"/>
      <c r="Q1422" s="3811"/>
      <c r="R1422" s="3811"/>
      <c r="S1422" s="5120"/>
      <c r="T1422" s="5120"/>
      <c r="U1422" s="5120"/>
      <c r="V1422" s="5120"/>
      <c r="W1422" s="5120"/>
      <c r="X1422" s="5120"/>
      <c r="Y1422" s="5120"/>
      <c r="Z1422" s="5120"/>
      <c r="AA1422" s="5120"/>
      <c r="AB1422" s="5120"/>
      <c r="AC1422" s="5120"/>
      <c r="AD1422" s="3327" t="s">
        <v>2035</v>
      </c>
      <c r="AE1422" s="3327"/>
      <c r="AF1422" s="3327" t="s">
        <v>857</v>
      </c>
      <c r="AG1422" s="3327"/>
      <c r="AH1422" s="3319">
        <v>3983</v>
      </c>
      <c r="AI1422" s="3319" t="s">
        <v>2137</v>
      </c>
      <c r="AJ1422" s="3327" t="s">
        <v>379</v>
      </c>
      <c r="AK1422" s="3331" t="s">
        <v>2142</v>
      </c>
      <c r="AL1422" s="3330" t="s">
        <v>3055</v>
      </c>
      <c r="AM1422" s="3317" t="s">
        <v>3055</v>
      </c>
      <c r="AN1422" s="3331" t="s">
        <v>858</v>
      </c>
      <c r="AO1422" s="3331">
        <v>2</v>
      </c>
      <c r="AP1422" s="3331" t="s">
        <v>859</v>
      </c>
      <c r="AQ1422" s="3331">
        <v>2</v>
      </c>
      <c r="AR1422" s="3331"/>
      <c r="AS1422" s="3331"/>
      <c r="AT1422" s="3331"/>
      <c r="AU1422" s="3331"/>
      <c r="AV1422" s="860"/>
      <c r="AW1422" s="4561"/>
      <c r="AX1422" s="4561"/>
      <c r="AY1422" s="3320"/>
      <c r="CO1422" s="237"/>
    </row>
    <row r="1423" spans="1:93">
      <c r="A1423" s="5683"/>
      <c r="B1423" s="4559" t="s">
        <v>2463</v>
      </c>
      <c r="C1423" s="5672" t="s">
        <v>3730</v>
      </c>
      <c r="D1423" s="3806" t="s">
        <v>3235</v>
      </c>
      <c r="E1423" s="5123" t="s">
        <v>2157</v>
      </c>
      <c r="F1423" s="3806" t="s">
        <v>3236</v>
      </c>
      <c r="G1423" s="3806" t="s">
        <v>2028</v>
      </c>
      <c r="H1423" s="3806" t="s">
        <v>2028</v>
      </c>
      <c r="I1423" s="3743" t="s">
        <v>2029</v>
      </c>
      <c r="J1423" s="3743" t="s">
        <v>2029</v>
      </c>
      <c r="K1423" s="3743">
        <v>8</v>
      </c>
      <c r="L1423" s="3743">
        <v>0</v>
      </c>
      <c r="M1423" s="3743">
        <v>31</v>
      </c>
      <c r="N1423" s="3743">
        <v>8</v>
      </c>
      <c r="O1423" s="3743">
        <v>0</v>
      </c>
      <c r="P1423" s="3743">
        <v>31</v>
      </c>
      <c r="Q1423" s="3743" t="s">
        <v>2140</v>
      </c>
      <c r="R1423" s="3743" t="s">
        <v>2272</v>
      </c>
      <c r="S1423" s="5123">
        <v>4768</v>
      </c>
      <c r="T1423" s="5123">
        <v>4768</v>
      </c>
      <c r="U1423" s="5123">
        <v>9450</v>
      </c>
      <c r="V1423" s="5123">
        <v>512</v>
      </c>
      <c r="W1423" s="5123">
        <v>512</v>
      </c>
      <c r="X1423" s="5123">
        <v>1408</v>
      </c>
      <c r="Y1423" s="5084">
        <v>8</v>
      </c>
      <c r="Z1423" s="5084">
        <v>2</v>
      </c>
      <c r="AA1423" s="5084" t="s">
        <v>2159</v>
      </c>
      <c r="AB1423" s="5084" t="s">
        <v>2033</v>
      </c>
      <c r="AC1423" s="5084" t="s">
        <v>2137</v>
      </c>
      <c r="AD1423" s="3323" t="s">
        <v>2035</v>
      </c>
      <c r="AE1423" s="3089"/>
      <c r="AF1423" s="1310" t="s">
        <v>857</v>
      </c>
      <c r="AG1423" s="1310"/>
      <c r="AH1423" s="3237">
        <v>270</v>
      </c>
      <c r="AI1423" s="1303" t="s">
        <v>2137</v>
      </c>
      <c r="AJ1423" s="1310" t="s">
        <v>854</v>
      </c>
      <c r="AK1423" s="3256" t="s">
        <v>2142</v>
      </c>
      <c r="AL1423" s="269" t="s">
        <v>1218</v>
      </c>
      <c r="AM1423" s="255" t="s">
        <v>1219</v>
      </c>
      <c r="AN1423" s="2803" t="s">
        <v>858</v>
      </c>
      <c r="AO1423" s="2803">
        <v>2</v>
      </c>
      <c r="AP1423" s="2803" t="s">
        <v>859</v>
      </c>
      <c r="AQ1423" s="2803">
        <v>2</v>
      </c>
      <c r="AR1423" s="1303"/>
      <c r="AS1423" s="1303"/>
      <c r="AT1423" s="1303"/>
      <c r="AU1423" s="1303"/>
      <c r="AV1423" s="1311"/>
      <c r="AW1423" s="4559" t="s">
        <v>2466</v>
      </c>
      <c r="AX1423" s="4559" t="s">
        <v>2454</v>
      </c>
      <c r="AY1423" s="997"/>
      <c r="CO1423" s="237"/>
    </row>
    <row r="1424" spans="1:93">
      <c r="A1424" s="5683"/>
      <c r="B1424" s="4560"/>
      <c r="C1424" s="5673"/>
      <c r="D1424" s="3807"/>
      <c r="E1424" s="5119"/>
      <c r="F1424" s="3807"/>
      <c r="G1424" s="3807"/>
      <c r="H1424" s="3807"/>
      <c r="I1424" s="3703"/>
      <c r="J1424" s="3703"/>
      <c r="K1424" s="3703"/>
      <c r="L1424" s="3703"/>
      <c r="M1424" s="3703"/>
      <c r="N1424" s="3703"/>
      <c r="O1424" s="3703"/>
      <c r="P1424" s="3703"/>
      <c r="Q1424" s="3703"/>
      <c r="R1424" s="3703"/>
      <c r="S1424" s="5119"/>
      <c r="T1424" s="5119"/>
      <c r="U1424" s="5119"/>
      <c r="V1424" s="5119"/>
      <c r="W1424" s="5119"/>
      <c r="X1424" s="5119"/>
      <c r="Y1424" s="5085"/>
      <c r="Z1424" s="5085"/>
      <c r="AA1424" s="5085"/>
      <c r="AB1424" s="5085"/>
      <c r="AC1424" s="5690"/>
      <c r="AD1424" s="3323" t="s">
        <v>2035</v>
      </c>
      <c r="AE1424" s="3089"/>
      <c r="AF1424" s="1310" t="s">
        <v>857</v>
      </c>
      <c r="AG1424" s="1314"/>
      <c r="AH1424" s="3237">
        <v>3986</v>
      </c>
      <c r="AI1424" s="1303" t="s">
        <v>2137</v>
      </c>
      <c r="AJ1424" s="1310" t="s">
        <v>874</v>
      </c>
      <c r="AK1424" s="3256" t="s">
        <v>2142</v>
      </c>
      <c r="AL1424" s="268" t="s">
        <v>930</v>
      </c>
      <c r="AM1424" s="1310" t="s">
        <v>341</v>
      </c>
      <c r="AN1424" s="1304" t="s">
        <v>858</v>
      </c>
      <c r="AO1424" s="1304">
        <v>2</v>
      </c>
      <c r="AP1424" s="1304" t="s">
        <v>859</v>
      </c>
      <c r="AQ1424" s="1304">
        <v>2</v>
      </c>
      <c r="AR1424" s="1309">
        <v>3</v>
      </c>
      <c r="AS1424" s="1309" t="s">
        <v>875</v>
      </c>
      <c r="AT1424" s="1309" t="s">
        <v>859</v>
      </c>
      <c r="AU1424" s="1309" t="s">
        <v>876</v>
      </c>
      <c r="AV1424" s="860" t="s">
        <v>877</v>
      </c>
      <c r="AW1424" s="4560"/>
      <c r="AX1424" s="4560"/>
      <c r="AY1424" s="1000"/>
      <c r="CO1424" s="237"/>
    </row>
    <row r="1425" spans="1:93">
      <c r="A1425" s="5683"/>
      <c r="B1425" s="4560"/>
      <c r="C1425" s="5673"/>
      <c r="D1425" s="3807"/>
      <c r="E1425" s="5119"/>
      <c r="F1425" s="3807"/>
      <c r="G1425" s="3807"/>
      <c r="H1425" s="3807"/>
      <c r="I1425" s="3703"/>
      <c r="J1425" s="3703"/>
      <c r="K1425" s="3703"/>
      <c r="L1425" s="3703"/>
      <c r="M1425" s="3703"/>
      <c r="N1425" s="3703"/>
      <c r="O1425" s="3703"/>
      <c r="P1425" s="3703"/>
      <c r="Q1425" s="3703"/>
      <c r="R1425" s="3703"/>
      <c r="S1425" s="5119"/>
      <c r="T1425" s="5119"/>
      <c r="U1425" s="5119"/>
      <c r="V1425" s="5119"/>
      <c r="W1425" s="5119"/>
      <c r="X1425" s="5119"/>
      <c r="Y1425" s="5085"/>
      <c r="Z1425" s="5085"/>
      <c r="AA1425" s="5085"/>
      <c r="AB1425" s="5085"/>
      <c r="AC1425" s="5085"/>
      <c r="AD1425" s="3323" t="s">
        <v>2035</v>
      </c>
      <c r="AE1425" s="3089"/>
      <c r="AF1425" s="1310" t="s">
        <v>857</v>
      </c>
      <c r="AG1425" s="1310"/>
      <c r="AH1425" s="3237">
        <v>4000</v>
      </c>
      <c r="AI1425" s="1303" t="s">
        <v>2137</v>
      </c>
      <c r="AJ1425" s="1310" t="s">
        <v>868</v>
      </c>
      <c r="AK1425" s="3256" t="s">
        <v>2142</v>
      </c>
      <c r="AL1425" s="1307" t="s">
        <v>869</v>
      </c>
      <c r="AM1425" s="1307" t="s">
        <v>869</v>
      </c>
      <c r="AN1425" s="1303" t="s">
        <v>858</v>
      </c>
      <c r="AO1425" s="1303">
        <v>2</v>
      </c>
      <c r="AP1425" s="1303" t="s">
        <v>859</v>
      </c>
      <c r="AQ1425" s="1303">
        <v>2</v>
      </c>
      <c r="AR1425" s="1303"/>
      <c r="AS1425" s="1303"/>
      <c r="AT1425" s="1303"/>
      <c r="AU1425" s="1303"/>
      <c r="AV1425" s="1311"/>
      <c r="AW1425" s="4560"/>
      <c r="AX1425" s="4560"/>
      <c r="AY1425" s="1000"/>
      <c r="CO1425" s="237"/>
    </row>
    <row r="1426" spans="1:93">
      <c r="A1426" s="5683"/>
      <c r="B1426" s="4561"/>
      <c r="C1426" s="5674"/>
      <c r="D1426" s="3811"/>
      <c r="E1426" s="5120"/>
      <c r="F1426" s="3811"/>
      <c r="G1426" s="3811"/>
      <c r="H1426" s="3811"/>
      <c r="I1426" s="3706"/>
      <c r="J1426" s="3706"/>
      <c r="K1426" s="3706"/>
      <c r="L1426" s="3706"/>
      <c r="M1426" s="3706"/>
      <c r="N1426" s="3706"/>
      <c r="O1426" s="3706"/>
      <c r="P1426" s="3706"/>
      <c r="Q1426" s="3706"/>
      <c r="R1426" s="3706"/>
      <c r="S1426" s="5120"/>
      <c r="T1426" s="5120"/>
      <c r="U1426" s="5120"/>
      <c r="V1426" s="5120"/>
      <c r="W1426" s="5120"/>
      <c r="X1426" s="5120"/>
      <c r="Y1426" s="5086"/>
      <c r="Z1426" s="5086"/>
      <c r="AA1426" s="5086"/>
      <c r="AB1426" s="5086"/>
      <c r="AC1426" s="5086"/>
      <c r="AD1426" s="3322" t="s">
        <v>2035</v>
      </c>
      <c r="AE1426" s="3087"/>
      <c r="AF1426" s="1308" t="s">
        <v>857</v>
      </c>
      <c r="AG1426" s="1308"/>
      <c r="AH1426" s="3238">
        <v>3983</v>
      </c>
      <c r="AI1426" s="1304" t="s">
        <v>2137</v>
      </c>
      <c r="AJ1426" s="1308" t="s">
        <v>379</v>
      </c>
      <c r="AK1426" s="3256" t="s">
        <v>2142</v>
      </c>
      <c r="AL1426" s="1313" t="s">
        <v>3055</v>
      </c>
      <c r="AM1426" s="1305" t="s">
        <v>3055</v>
      </c>
      <c r="AN1426" s="1309" t="s">
        <v>858</v>
      </c>
      <c r="AO1426" s="1309">
        <v>2</v>
      </c>
      <c r="AP1426" s="1309" t="s">
        <v>859</v>
      </c>
      <c r="AQ1426" s="1309">
        <v>2</v>
      </c>
      <c r="AR1426" s="1309"/>
      <c r="AS1426" s="1309"/>
      <c r="AT1426" s="1309"/>
      <c r="AU1426" s="1309"/>
      <c r="AV1426" s="860"/>
      <c r="AW1426" s="4561"/>
      <c r="AX1426" s="4561"/>
      <c r="AY1426" s="1306"/>
      <c r="CO1426" s="237"/>
    </row>
    <row r="1427" spans="1:93">
      <c r="A1427" s="5683"/>
      <c r="B1427" s="4559" t="s">
        <v>2463</v>
      </c>
      <c r="C1427" s="5672" t="s">
        <v>3731</v>
      </c>
      <c r="D1427" s="3806" t="s">
        <v>3237</v>
      </c>
      <c r="E1427" s="5123" t="s">
        <v>2157</v>
      </c>
      <c r="F1427" s="3806" t="s">
        <v>3238</v>
      </c>
      <c r="G1427" s="3806" t="s">
        <v>2028</v>
      </c>
      <c r="H1427" s="3806" t="s">
        <v>2028</v>
      </c>
      <c r="I1427" s="3743" t="s">
        <v>2029</v>
      </c>
      <c r="J1427" s="3743" t="s">
        <v>2029</v>
      </c>
      <c r="K1427" s="3743">
        <v>8</v>
      </c>
      <c r="L1427" s="3743">
        <v>0</v>
      </c>
      <c r="M1427" s="3743">
        <v>31</v>
      </c>
      <c r="N1427" s="3743">
        <v>8</v>
      </c>
      <c r="O1427" s="3743">
        <v>0</v>
      </c>
      <c r="P1427" s="3743">
        <v>31</v>
      </c>
      <c r="Q1427" s="3743" t="s">
        <v>2140</v>
      </c>
      <c r="R1427" s="3743" t="s">
        <v>2272</v>
      </c>
      <c r="S1427" s="5123">
        <v>9290</v>
      </c>
      <c r="T1427" s="5123">
        <v>9290</v>
      </c>
      <c r="U1427" s="5123">
        <v>16830</v>
      </c>
      <c r="V1427" s="5123">
        <v>512</v>
      </c>
      <c r="W1427" s="5123">
        <v>512</v>
      </c>
      <c r="X1427" s="5123">
        <v>1558</v>
      </c>
      <c r="Y1427" s="5084">
        <v>8</v>
      </c>
      <c r="Z1427" s="5084">
        <v>2</v>
      </c>
      <c r="AA1427" s="5084" t="s">
        <v>2032</v>
      </c>
      <c r="AB1427" s="5084" t="s">
        <v>2033</v>
      </c>
      <c r="AC1427" s="5084" t="s">
        <v>2137</v>
      </c>
      <c r="AD1427" s="3323" t="s">
        <v>2035</v>
      </c>
      <c r="AE1427" s="3089"/>
      <c r="AF1427" s="1310" t="s">
        <v>857</v>
      </c>
      <c r="AG1427" s="1310"/>
      <c r="AH1427" s="3237">
        <v>270</v>
      </c>
      <c r="AI1427" s="1303" t="s">
        <v>2137</v>
      </c>
      <c r="AJ1427" s="1310" t="s">
        <v>854</v>
      </c>
      <c r="AK1427" s="3256" t="s">
        <v>2142</v>
      </c>
      <c r="AL1427" s="1315" t="s">
        <v>3239</v>
      </c>
      <c r="AM1427" s="21" t="s">
        <v>1134</v>
      </c>
      <c r="AN1427" s="2803" t="s">
        <v>858</v>
      </c>
      <c r="AO1427" s="2803">
        <v>2</v>
      </c>
      <c r="AP1427" s="2803" t="s">
        <v>859</v>
      </c>
      <c r="AQ1427" s="2803">
        <v>2</v>
      </c>
      <c r="AR1427" s="1303"/>
      <c r="AS1427" s="1303"/>
      <c r="AT1427" s="1303"/>
      <c r="AU1427" s="1303"/>
      <c r="AV1427" s="1311"/>
      <c r="AW1427" s="4559" t="s">
        <v>2468</v>
      </c>
      <c r="AX1427" s="4559" t="s">
        <v>2454</v>
      </c>
      <c r="AY1427" s="997"/>
      <c r="CO1427" s="237"/>
    </row>
    <row r="1428" spans="1:93">
      <c r="A1428" s="5683"/>
      <c r="B1428" s="4560"/>
      <c r="C1428" s="5673"/>
      <c r="D1428" s="3807"/>
      <c r="E1428" s="5119"/>
      <c r="F1428" s="3807"/>
      <c r="G1428" s="3807"/>
      <c r="H1428" s="3807"/>
      <c r="I1428" s="3703"/>
      <c r="J1428" s="3703"/>
      <c r="K1428" s="3703"/>
      <c r="L1428" s="3703"/>
      <c r="M1428" s="3703"/>
      <c r="N1428" s="3703"/>
      <c r="O1428" s="3703"/>
      <c r="P1428" s="3703"/>
      <c r="Q1428" s="3703"/>
      <c r="R1428" s="3703"/>
      <c r="S1428" s="5119"/>
      <c r="T1428" s="5119"/>
      <c r="U1428" s="5119"/>
      <c r="V1428" s="5119"/>
      <c r="W1428" s="5119"/>
      <c r="X1428" s="5119"/>
      <c r="Y1428" s="5085"/>
      <c r="Z1428" s="5085"/>
      <c r="AA1428" s="5085"/>
      <c r="AB1428" s="5085"/>
      <c r="AC1428" s="5690"/>
      <c r="AD1428" s="3323" t="s">
        <v>2035</v>
      </c>
      <c r="AE1428" s="3089"/>
      <c r="AF1428" s="1310" t="s">
        <v>857</v>
      </c>
      <c r="AG1428" s="1314"/>
      <c r="AH1428" s="3237">
        <v>3986</v>
      </c>
      <c r="AI1428" s="1303" t="s">
        <v>2137</v>
      </c>
      <c r="AJ1428" s="1310" t="s">
        <v>874</v>
      </c>
      <c r="AK1428" s="3256" t="s">
        <v>2142</v>
      </c>
      <c r="AL1428" s="268" t="s">
        <v>930</v>
      </c>
      <c r="AM1428" s="1310" t="s">
        <v>341</v>
      </c>
      <c r="AN1428" s="1304" t="s">
        <v>858</v>
      </c>
      <c r="AO1428" s="1304">
        <v>2</v>
      </c>
      <c r="AP1428" s="1304" t="s">
        <v>859</v>
      </c>
      <c r="AQ1428" s="1304">
        <v>2</v>
      </c>
      <c r="AR1428" s="1309">
        <v>3</v>
      </c>
      <c r="AS1428" s="1309" t="s">
        <v>875</v>
      </c>
      <c r="AT1428" s="1309" t="s">
        <v>859</v>
      </c>
      <c r="AU1428" s="1309" t="s">
        <v>876</v>
      </c>
      <c r="AV1428" s="860" t="s">
        <v>877</v>
      </c>
      <c r="AW1428" s="4560"/>
      <c r="AX1428" s="4560"/>
      <c r="AY1428" s="1000"/>
      <c r="CO1428" s="237"/>
    </row>
    <row r="1429" spans="1:93">
      <c r="A1429" s="5683"/>
      <c r="B1429" s="4560"/>
      <c r="C1429" s="5673"/>
      <c r="D1429" s="3807"/>
      <c r="E1429" s="5119"/>
      <c r="F1429" s="3807"/>
      <c r="G1429" s="3807"/>
      <c r="H1429" s="3807"/>
      <c r="I1429" s="3703"/>
      <c r="J1429" s="3703"/>
      <c r="K1429" s="3703"/>
      <c r="L1429" s="3703"/>
      <c r="M1429" s="3703"/>
      <c r="N1429" s="3703"/>
      <c r="O1429" s="3703"/>
      <c r="P1429" s="3703"/>
      <c r="Q1429" s="3703"/>
      <c r="R1429" s="3703"/>
      <c r="S1429" s="5119"/>
      <c r="T1429" s="5119"/>
      <c r="U1429" s="5119"/>
      <c r="V1429" s="5119"/>
      <c r="W1429" s="5119"/>
      <c r="X1429" s="5119"/>
      <c r="Y1429" s="5085"/>
      <c r="Z1429" s="5085"/>
      <c r="AA1429" s="5085"/>
      <c r="AB1429" s="5085"/>
      <c r="AC1429" s="5085"/>
      <c r="AD1429" s="3323" t="s">
        <v>2035</v>
      </c>
      <c r="AE1429" s="3089"/>
      <c r="AF1429" s="1310" t="s">
        <v>857</v>
      </c>
      <c r="AG1429" s="1310"/>
      <c r="AH1429" s="3237">
        <v>4000</v>
      </c>
      <c r="AI1429" s="1303" t="s">
        <v>2137</v>
      </c>
      <c r="AJ1429" s="1310" t="s">
        <v>868</v>
      </c>
      <c r="AK1429" s="3256" t="s">
        <v>2142</v>
      </c>
      <c r="AL1429" s="1307" t="s">
        <v>869</v>
      </c>
      <c r="AM1429" s="1307" t="s">
        <v>869</v>
      </c>
      <c r="AN1429" s="1303" t="s">
        <v>858</v>
      </c>
      <c r="AO1429" s="1303">
        <v>2</v>
      </c>
      <c r="AP1429" s="1303" t="s">
        <v>859</v>
      </c>
      <c r="AQ1429" s="1303">
        <v>2</v>
      </c>
      <c r="AR1429" s="1303"/>
      <c r="AS1429" s="1303"/>
      <c r="AT1429" s="1303"/>
      <c r="AU1429" s="1303"/>
      <c r="AV1429" s="1311"/>
      <c r="AW1429" s="4560"/>
      <c r="AX1429" s="4560"/>
      <c r="AY1429" s="1000"/>
      <c r="CO1429" s="237"/>
    </row>
    <row r="1430" spans="1:93">
      <c r="A1430" s="5683"/>
      <c r="B1430" s="4561"/>
      <c r="C1430" s="5674"/>
      <c r="D1430" s="3811"/>
      <c r="E1430" s="5120"/>
      <c r="F1430" s="3811"/>
      <c r="G1430" s="3811"/>
      <c r="H1430" s="3811"/>
      <c r="I1430" s="3706"/>
      <c r="J1430" s="3706"/>
      <c r="K1430" s="3706"/>
      <c r="L1430" s="3706"/>
      <c r="M1430" s="3706"/>
      <c r="N1430" s="3706"/>
      <c r="O1430" s="3706"/>
      <c r="P1430" s="3706"/>
      <c r="Q1430" s="3706"/>
      <c r="R1430" s="3706"/>
      <c r="S1430" s="5120"/>
      <c r="T1430" s="5120"/>
      <c r="U1430" s="5120"/>
      <c r="V1430" s="5120"/>
      <c r="W1430" s="5120"/>
      <c r="X1430" s="5120"/>
      <c r="Y1430" s="5086"/>
      <c r="Z1430" s="5086"/>
      <c r="AA1430" s="5086"/>
      <c r="AB1430" s="5086"/>
      <c r="AC1430" s="5086"/>
      <c r="AD1430" s="3322" t="s">
        <v>2035</v>
      </c>
      <c r="AE1430" s="3087"/>
      <c r="AF1430" s="1308" t="s">
        <v>857</v>
      </c>
      <c r="AG1430" s="1308"/>
      <c r="AH1430" s="3238">
        <v>3983</v>
      </c>
      <c r="AI1430" s="1304" t="s">
        <v>2137</v>
      </c>
      <c r="AJ1430" s="1308" t="s">
        <v>379</v>
      </c>
      <c r="AK1430" s="3256" t="s">
        <v>2142</v>
      </c>
      <c r="AL1430" s="1313" t="s">
        <v>3055</v>
      </c>
      <c r="AM1430" s="1305" t="s">
        <v>3055</v>
      </c>
      <c r="AN1430" s="1309" t="s">
        <v>858</v>
      </c>
      <c r="AO1430" s="1309">
        <v>2</v>
      </c>
      <c r="AP1430" s="1309" t="s">
        <v>859</v>
      </c>
      <c r="AQ1430" s="1309">
        <v>2</v>
      </c>
      <c r="AR1430" s="1309"/>
      <c r="AS1430" s="1309"/>
      <c r="AT1430" s="1309"/>
      <c r="AU1430" s="1309"/>
      <c r="AV1430" s="860"/>
      <c r="AW1430" s="4561"/>
      <c r="AX1430" s="4561"/>
      <c r="AY1430" s="1306"/>
      <c r="CO1430" s="237"/>
    </row>
    <row r="1431" spans="1:93" ht="16.5" customHeight="1">
      <c r="A1431" s="5693" t="s">
        <v>4233</v>
      </c>
      <c r="B1431" s="4559" t="s">
        <v>2463</v>
      </c>
      <c r="C1431" s="5672" t="s">
        <v>3732</v>
      </c>
      <c r="D1431" s="3806" t="s">
        <v>3240</v>
      </c>
      <c r="E1431" s="5123" t="s">
        <v>2165</v>
      </c>
      <c r="F1431" s="3806" t="s">
        <v>3241</v>
      </c>
      <c r="G1431" s="3806" t="s">
        <v>2028</v>
      </c>
      <c r="H1431" s="3806" t="s">
        <v>2028</v>
      </c>
      <c r="I1431" s="3743" t="s">
        <v>2029</v>
      </c>
      <c r="J1431" s="3743" t="s">
        <v>2029</v>
      </c>
      <c r="K1431" s="3743">
        <v>9</v>
      </c>
      <c r="L1431" s="3743">
        <v>0</v>
      </c>
      <c r="M1431" s="3743">
        <v>31</v>
      </c>
      <c r="N1431" s="3743">
        <v>9</v>
      </c>
      <c r="O1431" s="3743">
        <v>0</v>
      </c>
      <c r="P1431" s="3743">
        <v>31</v>
      </c>
      <c r="Q1431" s="3743" t="s">
        <v>2140</v>
      </c>
      <c r="R1431" s="3743" t="s">
        <v>2272</v>
      </c>
      <c r="S1431" s="5123">
        <v>6512</v>
      </c>
      <c r="T1431" s="5123">
        <v>6512</v>
      </c>
      <c r="U1431" s="5123">
        <v>7760</v>
      </c>
      <c r="V1431" s="5123">
        <v>512</v>
      </c>
      <c r="W1431" s="5123">
        <v>512</v>
      </c>
      <c r="X1431" s="5123">
        <v>1088</v>
      </c>
      <c r="Y1431" s="5084">
        <v>16</v>
      </c>
      <c r="Z1431" s="5084">
        <v>2</v>
      </c>
      <c r="AA1431" s="5084" t="s">
        <v>2159</v>
      </c>
      <c r="AB1431" s="5084" t="s">
        <v>2033</v>
      </c>
      <c r="AC1431" s="5084" t="s">
        <v>2137</v>
      </c>
      <c r="AD1431" s="3323" t="s">
        <v>2035</v>
      </c>
      <c r="AE1431" s="3089"/>
      <c r="AF1431" s="1310" t="s">
        <v>857</v>
      </c>
      <c r="AG1431" s="1310"/>
      <c r="AH1431" s="3237">
        <v>270</v>
      </c>
      <c r="AI1431" s="1303" t="s">
        <v>2137</v>
      </c>
      <c r="AJ1431" s="1310" t="s">
        <v>854</v>
      </c>
      <c r="AK1431" s="3256" t="s">
        <v>2142</v>
      </c>
      <c r="AL1431" s="122" t="s">
        <v>164</v>
      </c>
      <c r="AM1431" s="123" t="s">
        <v>856</v>
      </c>
      <c r="AN1431" s="2803" t="s">
        <v>858</v>
      </c>
      <c r="AO1431" s="2803">
        <v>2</v>
      </c>
      <c r="AP1431" s="2803" t="s">
        <v>859</v>
      </c>
      <c r="AQ1431" s="2803">
        <v>2</v>
      </c>
      <c r="AR1431" s="1303"/>
      <c r="AS1431" s="1303"/>
      <c r="AT1431" s="1303"/>
      <c r="AU1431" s="1303"/>
      <c r="AV1431" s="1311"/>
      <c r="AW1431" s="4559" t="s">
        <v>2466</v>
      </c>
      <c r="AX1431" s="4559" t="s">
        <v>2454</v>
      </c>
      <c r="AY1431" s="997"/>
      <c r="CO1431" s="237"/>
    </row>
    <row r="1432" spans="1:93">
      <c r="A1432" s="5683"/>
      <c r="B1432" s="4560"/>
      <c r="C1432" s="5673"/>
      <c r="D1432" s="3807"/>
      <c r="E1432" s="5119"/>
      <c r="F1432" s="3807"/>
      <c r="G1432" s="3807"/>
      <c r="H1432" s="3807"/>
      <c r="I1432" s="3703"/>
      <c r="J1432" s="3703"/>
      <c r="K1432" s="3703"/>
      <c r="L1432" s="3703"/>
      <c r="M1432" s="3703"/>
      <c r="N1432" s="3703"/>
      <c r="O1432" s="3703"/>
      <c r="P1432" s="3703"/>
      <c r="Q1432" s="3703"/>
      <c r="R1432" s="3703"/>
      <c r="S1432" s="5119"/>
      <c r="T1432" s="5119"/>
      <c r="U1432" s="5119"/>
      <c r="V1432" s="5119"/>
      <c r="W1432" s="5119"/>
      <c r="X1432" s="5119"/>
      <c r="Y1432" s="5085"/>
      <c r="Z1432" s="5085"/>
      <c r="AA1432" s="5085"/>
      <c r="AB1432" s="5085"/>
      <c r="AC1432" s="5690"/>
      <c r="AD1432" s="3323" t="s">
        <v>2035</v>
      </c>
      <c r="AE1432" s="3089"/>
      <c r="AF1432" s="1310" t="s">
        <v>857</v>
      </c>
      <c r="AG1432" s="1314"/>
      <c r="AH1432" s="3237">
        <v>3986</v>
      </c>
      <c r="AI1432" s="1303" t="s">
        <v>2137</v>
      </c>
      <c r="AJ1432" s="1310" t="s">
        <v>874</v>
      </c>
      <c r="AK1432" s="3256" t="s">
        <v>2142</v>
      </c>
      <c r="AL1432" s="1308" t="s">
        <v>168</v>
      </c>
      <c r="AM1432" s="267" t="s">
        <v>341</v>
      </c>
      <c r="AN1432" s="1304" t="s">
        <v>858</v>
      </c>
      <c r="AO1432" s="1304">
        <v>2</v>
      </c>
      <c r="AP1432" s="1304" t="s">
        <v>859</v>
      </c>
      <c r="AQ1432" s="1304">
        <v>2</v>
      </c>
      <c r="AR1432" s="1309">
        <v>6</v>
      </c>
      <c r="AS1432" s="1309" t="s">
        <v>875</v>
      </c>
      <c r="AT1432" s="1309" t="s">
        <v>859</v>
      </c>
      <c r="AU1432" s="1309" t="s">
        <v>876</v>
      </c>
      <c r="AV1432" s="860" t="s">
        <v>877</v>
      </c>
      <c r="AW1432" s="4560"/>
      <c r="AX1432" s="4560"/>
      <c r="AY1432" s="1000"/>
      <c r="CO1432" s="237"/>
    </row>
    <row r="1433" spans="1:93">
      <c r="A1433" s="5683"/>
      <c r="B1433" s="4560"/>
      <c r="C1433" s="5673"/>
      <c r="D1433" s="3807"/>
      <c r="E1433" s="5119"/>
      <c r="F1433" s="3807"/>
      <c r="G1433" s="3807"/>
      <c r="H1433" s="3807"/>
      <c r="I1433" s="3703"/>
      <c r="J1433" s="3703"/>
      <c r="K1433" s="3703"/>
      <c r="L1433" s="3703"/>
      <c r="M1433" s="3703"/>
      <c r="N1433" s="3703"/>
      <c r="O1433" s="3703"/>
      <c r="P1433" s="3703"/>
      <c r="Q1433" s="3703"/>
      <c r="R1433" s="3703"/>
      <c r="S1433" s="5119"/>
      <c r="T1433" s="5119"/>
      <c r="U1433" s="5119"/>
      <c r="V1433" s="5119"/>
      <c r="W1433" s="5119"/>
      <c r="X1433" s="5119"/>
      <c r="Y1433" s="5085"/>
      <c r="Z1433" s="5085"/>
      <c r="AA1433" s="5085"/>
      <c r="AB1433" s="5085"/>
      <c r="AC1433" s="5085"/>
      <c r="AD1433" s="3323" t="s">
        <v>2035</v>
      </c>
      <c r="AE1433" s="3089"/>
      <c r="AF1433" s="1310" t="s">
        <v>857</v>
      </c>
      <c r="AG1433" s="1310"/>
      <c r="AH1433" s="3237">
        <v>4000</v>
      </c>
      <c r="AI1433" s="1303" t="s">
        <v>2137</v>
      </c>
      <c r="AJ1433" s="1310" t="s">
        <v>868</v>
      </c>
      <c r="AK1433" s="3256" t="s">
        <v>2142</v>
      </c>
      <c r="AL1433" s="1307" t="s">
        <v>869</v>
      </c>
      <c r="AM1433" s="1307" t="s">
        <v>869</v>
      </c>
      <c r="AN1433" s="1303" t="s">
        <v>858</v>
      </c>
      <c r="AO1433" s="1303">
        <v>2</v>
      </c>
      <c r="AP1433" s="1303" t="s">
        <v>859</v>
      </c>
      <c r="AQ1433" s="1303">
        <v>2</v>
      </c>
      <c r="AR1433" s="1303"/>
      <c r="AS1433" s="1303"/>
      <c r="AT1433" s="1303"/>
      <c r="AU1433" s="1303"/>
      <c r="AV1433" s="1311"/>
      <c r="AW1433" s="4560"/>
      <c r="AX1433" s="4560"/>
      <c r="AY1433" s="1000"/>
      <c r="CO1433" s="237"/>
    </row>
    <row r="1434" spans="1:93">
      <c r="A1434" s="5683"/>
      <c r="B1434" s="4561"/>
      <c r="C1434" s="5674"/>
      <c r="D1434" s="3811"/>
      <c r="E1434" s="5120"/>
      <c r="F1434" s="3811"/>
      <c r="G1434" s="3811"/>
      <c r="H1434" s="3811"/>
      <c r="I1434" s="3706"/>
      <c r="J1434" s="3706"/>
      <c r="K1434" s="3706"/>
      <c r="L1434" s="3706"/>
      <c r="M1434" s="3706"/>
      <c r="N1434" s="3706"/>
      <c r="O1434" s="3706"/>
      <c r="P1434" s="3706"/>
      <c r="Q1434" s="3706"/>
      <c r="R1434" s="3706"/>
      <c r="S1434" s="5120"/>
      <c r="T1434" s="5120"/>
      <c r="U1434" s="5120"/>
      <c r="V1434" s="5120"/>
      <c r="W1434" s="5120"/>
      <c r="X1434" s="5120"/>
      <c r="Y1434" s="5086"/>
      <c r="Z1434" s="5086"/>
      <c r="AA1434" s="5086"/>
      <c r="AB1434" s="5086"/>
      <c r="AC1434" s="5086"/>
      <c r="AD1434" s="3322" t="s">
        <v>2035</v>
      </c>
      <c r="AE1434" s="3087"/>
      <c r="AF1434" s="1308" t="s">
        <v>857</v>
      </c>
      <c r="AG1434" s="1308"/>
      <c r="AH1434" s="3238">
        <v>3983</v>
      </c>
      <c r="AI1434" s="1304" t="s">
        <v>2137</v>
      </c>
      <c r="AJ1434" s="1308" t="s">
        <v>379</v>
      </c>
      <c r="AK1434" s="3256" t="s">
        <v>2142</v>
      </c>
      <c r="AL1434" s="1313" t="s">
        <v>3055</v>
      </c>
      <c r="AM1434" s="1305" t="s">
        <v>3055</v>
      </c>
      <c r="AN1434" s="1309" t="s">
        <v>858</v>
      </c>
      <c r="AO1434" s="1309">
        <v>2</v>
      </c>
      <c r="AP1434" s="1309" t="s">
        <v>859</v>
      </c>
      <c r="AQ1434" s="1309">
        <v>2</v>
      </c>
      <c r="AR1434" s="1309"/>
      <c r="AS1434" s="1309"/>
      <c r="AT1434" s="1309"/>
      <c r="AU1434" s="1309"/>
      <c r="AV1434" s="860"/>
      <c r="AW1434" s="4561"/>
      <c r="AX1434" s="4561"/>
      <c r="AY1434" s="1306"/>
      <c r="CO1434" s="237"/>
    </row>
    <row r="1435" spans="1:93" ht="21" customHeight="1">
      <c r="A1435" s="5683"/>
      <c r="B1435" s="5669" t="s">
        <v>2463</v>
      </c>
      <c r="C1435" s="5672" t="s">
        <v>6435</v>
      </c>
      <c r="D1435" s="5709" t="s">
        <v>6437</v>
      </c>
      <c r="E1435" s="5123" t="s">
        <v>2165</v>
      </c>
      <c r="F1435" s="3806" t="s">
        <v>6450</v>
      </c>
      <c r="G1435" s="3806" t="s">
        <v>2028</v>
      </c>
      <c r="H1435" s="3806" t="s">
        <v>2028</v>
      </c>
      <c r="I1435" s="3806" t="s">
        <v>2029</v>
      </c>
      <c r="J1435" s="3806" t="s">
        <v>2029</v>
      </c>
      <c r="K1435" s="3806">
        <v>8</v>
      </c>
      <c r="L1435" s="3806">
        <v>0</v>
      </c>
      <c r="M1435" s="3806">
        <v>31</v>
      </c>
      <c r="N1435" s="3806">
        <v>8</v>
      </c>
      <c r="O1435" s="3806">
        <v>0</v>
      </c>
      <c r="P1435" s="3806">
        <v>31</v>
      </c>
      <c r="Q1435" s="3806" t="s">
        <v>2140</v>
      </c>
      <c r="R1435" s="3806" t="s">
        <v>2272</v>
      </c>
      <c r="S1435" s="5123">
        <v>6768</v>
      </c>
      <c r="T1435" s="5123">
        <v>6768</v>
      </c>
      <c r="U1435" s="5123">
        <v>8944</v>
      </c>
      <c r="V1435" s="5123">
        <v>512</v>
      </c>
      <c r="W1435" s="5123">
        <v>512</v>
      </c>
      <c r="X1435" s="5123">
        <v>1088</v>
      </c>
      <c r="Y1435" s="5123">
        <v>16</v>
      </c>
      <c r="Z1435" s="5123">
        <v>2</v>
      </c>
      <c r="AA1435" s="5123" t="s">
        <v>2159</v>
      </c>
      <c r="AB1435" s="5123" t="s">
        <v>2033</v>
      </c>
      <c r="AC1435" s="5123" t="s">
        <v>2137</v>
      </c>
      <c r="AD1435" s="3328" t="s">
        <v>2035</v>
      </c>
      <c r="AE1435" s="3328"/>
      <c r="AF1435" s="3328" t="s">
        <v>857</v>
      </c>
      <c r="AG1435" s="3328"/>
      <c r="AH1435" s="3318">
        <v>270</v>
      </c>
      <c r="AI1435" s="3318" t="s">
        <v>2137</v>
      </c>
      <c r="AJ1435" s="3328" t="s">
        <v>854</v>
      </c>
      <c r="AK1435" s="3331" t="s">
        <v>2142</v>
      </c>
      <c r="AL1435" s="3330" t="s">
        <v>165</v>
      </c>
      <c r="AM1435" s="3346" t="s">
        <v>856</v>
      </c>
      <c r="AN1435" s="3331" t="s">
        <v>858</v>
      </c>
      <c r="AO1435" s="3331">
        <v>2</v>
      </c>
      <c r="AP1435" s="3331" t="s">
        <v>859</v>
      </c>
      <c r="AQ1435" s="3331">
        <v>2</v>
      </c>
      <c r="AR1435" s="3318"/>
      <c r="AS1435" s="3318"/>
      <c r="AT1435" s="3318"/>
      <c r="AU1435" s="3318"/>
      <c r="AV1435" s="3339"/>
      <c r="AW1435" s="4559" t="s">
        <v>2466</v>
      </c>
      <c r="AX1435" s="4559" t="s">
        <v>3030</v>
      </c>
      <c r="AY1435" s="3335"/>
      <c r="CO1435" s="237"/>
    </row>
    <row r="1436" spans="1:93">
      <c r="A1436" s="5683"/>
      <c r="B1436" s="5670"/>
      <c r="C1436" s="5673"/>
      <c r="D1436" s="5783"/>
      <c r="E1436" s="5119"/>
      <c r="F1436" s="3807"/>
      <c r="G1436" s="3807"/>
      <c r="H1436" s="3807"/>
      <c r="I1436" s="3807"/>
      <c r="J1436" s="3807"/>
      <c r="K1436" s="3807"/>
      <c r="L1436" s="3807"/>
      <c r="M1436" s="3807"/>
      <c r="N1436" s="3807"/>
      <c r="O1436" s="3807"/>
      <c r="P1436" s="3807"/>
      <c r="Q1436" s="3807"/>
      <c r="R1436" s="3807"/>
      <c r="S1436" s="5119"/>
      <c r="T1436" s="5119"/>
      <c r="U1436" s="5119"/>
      <c r="V1436" s="5119"/>
      <c r="W1436" s="5119"/>
      <c r="X1436" s="5119"/>
      <c r="Y1436" s="5119"/>
      <c r="Z1436" s="5119"/>
      <c r="AA1436" s="5119"/>
      <c r="AB1436" s="5119"/>
      <c r="AC1436" s="5749"/>
      <c r="AD1436" s="3328" t="s">
        <v>2035</v>
      </c>
      <c r="AE1436" s="3328"/>
      <c r="AF1436" s="3328" t="s">
        <v>857</v>
      </c>
      <c r="AG1436" s="1314"/>
      <c r="AH1436" s="3318">
        <v>3986</v>
      </c>
      <c r="AI1436" s="3318" t="s">
        <v>2137</v>
      </c>
      <c r="AJ1436" s="3328" t="s">
        <v>874</v>
      </c>
      <c r="AK1436" s="3331" t="s">
        <v>2142</v>
      </c>
      <c r="AL1436" s="3327" t="s">
        <v>168</v>
      </c>
      <c r="AM1436" s="3328" t="s">
        <v>341</v>
      </c>
      <c r="AN1436" s="3319" t="s">
        <v>858</v>
      </c>
      <c r="AO1436" s="3319">
        <v>2</v>
      </c>
      <c r="AP1436" s="3319" t="s">
        <v>859</v>
      </c>
      <c r="AQ1436" s="3319">
        <v>2</v>
      </c>
      <c r="AR1436" s="3331">
        <v>6</v>
      </c>
      <c r="AS1436" s="3331" t="s">
        <v>875</v>
      </c>
      <c r="AT1436" s="3331" t="s">
        <v>859</v>
      </c>
      <c r="AU1436" s="3331" t="s">
        <v>876</v>
      </c>
      <c r="AV1436" s="860" t="s">
        <v>877</v>
      </c>
      <c r="AW1436" s="4560"/>
      <c r="AX1436" s="4560"/>
      <c r="AY1436" s="3336"/>
      <c r="CO1436" s="237"/>
    </row>
    <row r="1437" spans="1:93">
      <c r="A1437" s="5683"/>
      <c r="B1437" s="5670"/>
      <c r="C1437" s="5673"/>
      <c r="D1437" s="5783"/>
      <c r="E1437" s="5119"/>
      <c r="F1437" s="3807"/>
      <c r="G1437" s="3807"/>
      <c r="H1437" s="3807"/>
      <c r="I1437" s="3807"/>
      <c r="J1437" s="3807"/>
      <c r="K1437" s="3807"/>
      <c r="L1437" s="3807"/>
      <c r="M1437" s="3807"/>
      <c r="N1437" s="3807"/>
      <c r="O1437" s="3807"/>
      <c r="P1437" s="3807"/>
      <c r="Q1437" s="3807"/>
      <c r="R1437" s="3807"/>
      <c r="S1437" s="5119"/>
      <c r="T1437" s="5119"/>
      <c r="U1437" s="5119"/>
      <c r="V1437" s="5119"/>
      <c r="W1437" s="5119"/>
      <c r="X1437" s="5119"/>
      <c r="Y1437" s="5119"/>
      <c r="Z1437" s="5119"/>
      <c r="AA1437" s="5119"/>
      <c r="AB1437" s="5119"/>
      <c r="AC1437" s="5119"/>
      <c r="AD1437" s="3328" t="s">
        <v>2035</v>
      </c>
      <c r="AE1437" s="3328"/>
      <c r="AF1437" s="3328" t="s">
        <v>857</v>
      </c>
      <c r="AG1437" s="3328"/>
      <c r="AH1437" s="3318">
        <v>4000</v>
      </c>
      <c r="AI1437" s="3318" t="s">
        <v>2137</v>
      </c>
      <c r="AJ1437" s="3328" t="s">
        <v>868</v>
      </c>
      <c r="AK1437" s="3331" t="s">
        <v>2142</v>
      </c>
      <c r="AL1437" s="3342" t="s">
        <v>869</v>
      </c>
      <c r="AM1437" s="3342" t="s">
        <v>869</v>
      </c>
      <c r="AN1437" s="3318" t="s">
        <v>858</v>
      </c>
      <c r="AO1437" s="3318">
        <v>2</v>
      </c>
      <c r="AP1437" s="3318" t="s">
        <v>859</v>
      </c>
      <c r="AQ1437" s="3318">
        <v>2</v>
      </c>
      <c r="AR1437" s="3318"/>
      <c r="AS1437" s="3318"/>
      <c r="AT1437" s="3318"/>
      <c r="AU1437" s="3318"/>
      <c r="AV1437" s="3339"/>
      <c r="AW1437" s="4560"/>
      <c r="AX1437" s="4560"/>
      <c r="AY1437" s="3336"/>
      <c r="CO1437" s="237"/>
    </row>
    <row r="1438" spans="1:93">
      <c r="A1438" s="5683"/>
      <c r="B1438" s="5671"/>
      <c r="C1438" s="5674"/>
      <c r="D1438" s="5710"/>
      <c r="E1438" s="5120"/>
      <c r="F1438" s="3811"/>
      <c r="G1438" s="3811"/>
      <c r="H1438" s="3811"/>
      <c r="I1438" s="3811"/>
      <c r="J1438" s="3811"/>
      <c r="K1438" s="3811"/>
      <c r="L1438" s="3811"/>
      <c r="M1438" s="3811"/>
      <c r="N1438" s="3811"/>
      <c r="O1438" s="3811"/>
      <c r="P1438" s="3811"/>
      <c r="Q1438" s="3811"/>
      <c r="R1438" s="3811"/>
      <c r="S1438" s="5120"/>
      <c r="T1438" s="5120"/>
      <c r="U1438" s="5120"/>
      <c r="V1438" s="5120"/>
      <c r="W1438" s="5120"/>
      <c r="X1438" s="5120"/>
      <c r="Y1438" s="5120"/>
      <c r="Z1438" s="5120"/>
      <c r="AA1438" s="5120"/>
      <c r="AB1438" s="5120"/>
      <c r="AC1438" s="5120"/>
      <c r="AD1438" s="3327" t="s">
        <v>2035</v>
      </c>
      <c r="AE1438" s="3327"/>
      <c r="AF1438" s="3327" t="s">
        <v>857</v>
      </c>
      <c r="AG1438" s="3327"/>
      <c r="AH1438" s="3319">
        <v>3983</v>
      </c>
      <c r="AI1438" s="3319" t="s">
        <v>2137</v>
      </c>
      <c r="AJ1438" s="3327" t="s">
        <v>379</v>
      </c>
      <c r="AK1438" s="3331" t="s">
        <v>2142</v>
      </c>
      <c r="AL1438" s="3330" t="s">
        <v>3055</v>
      </c>
      <c r="AM1438" s="3317" t="s">
        <v>3055</v>
      </c>
      <c r="AN1438" s="3331" t="s">
        <v>858</v>
      </c>
      <c r="AO1438" s="3331">
        <v>2</v>
      </c>
      <c r="AP1438" s="3331" t="s">
        <v>859</v>
      </c>
      <c r="AQ1438" s="3331">
        <v>2</v>
      </c>
      <c r="AR1438" s="3331"/>
      <c r="AS1438" s="3331"/>
      <c r="AT1438" s="3331"/>
      <c r="AU1438" s="3331"/>
      <c r="AV1438" s="860"/>
      <c r="AW1438" s="4561"/>
      <c r="AX1438" s="4561"/>
      <c r="AY1438" s="3320"/>
      <c r="CO1438" s="237"/>
    </row>
    <row r="1439" spans="1:93" ht="21" customHeight="1">
      <c r="A1439" s="5683"/>
      <c r="B1439" s="5669" t="s">
        <v>2463</v>
      </c>
      <c r="C1439" s="5672" t="s">
        <v>6436</v>
      </c>
      <c r="D1439" s="5709" t="s">
        <v>6438</v>
      </c>
      <c r="E1439" s="5123" t="s">
        <v>2165</v>
      </c>
      <c r="F1439" s="3806" t="s">
        <v>6468</v>
      </c>
      <c r="G1439" s="3806" t="s">
        <v>2028</v>
      </c>
      <c r="H1439" s="3806" t="s">
        <v>2028</v>
      </c>
      <c r="I1439" s="3806" t="s">
        <v>2029</v>
      </c>
      <c r="J1439" s="3806" t="s">
        <v>2029</v>
      </c>
      <c r="K1439" s="3806">
        <v>8</v>
      </c>
      <c r="L1439" s="3806">
        <v>0</v>
      </c>
      <c r="M1439" s="3806">
        <v>31</v>
      </c>
      <c r="N1439" s="3806">
        <v>8</v>
      </c>
      <c r="O1439" s="3806">
        <v>0</v>
      </c>
      <c r="P1439" s="3806">
        <v>31</v>
      </c>
      <c r="Q1439" s="3806" t="s">
        <v>2140</v>
      </c>
      <c r="R1439" s="3806" t="s">
        <v>2272</v>
      </c>
      <c r="S1439" s="5123">
        <v>6768</v>
      </c>
      <c r="T1439" s="5123">
        <v>6768</v>
      </c>
      <c r="U1439" s="5123">
        <v>10160</v>
      </c>
      <c r="V1439" s="5123">
        <v>512</v>
      </c>
      <c r="W1439" s="5123">
        <v>512</v>
      </c>
      <c r="X1439" s="5123">
        <v>1088</v>
      </c>
      <c r="Y1439" s="5123">
        <v>8</v>
      </c>
      <c r="Z1439" s="5123">
        <v>2</v>
      </c>
      <c r="AA1439" s="5123" t="s">
        <v>2159</v>
      </c>
      <c r="AB1439" s="5123" t="s">
        <v>2033</v>
      </c>
      <c r="AC1439" s="5123" t="s">
        <v>2137</v>
      </c>
      <c r="AD1439" s="3328" t="s">
        <v>2035</v>
      </c>
      <c r="AE1439" s="3328"/>
      <c r="AF1439" s="3328" t="s">
        <v>857</v>
      </c>
      <c r="AG1439" s="3328"/>
      <c r="AH1439" s="3318">
        <v>270</v>
      </c>
      <c r="AI1439" s="3318" t="s">
        <v>2137</v>
      </c>
      <c r="AJ1439" s="3328" t="s">
        <v>854</v>
      </c>
      <c r="AK1439" s="3331" t="s">
        <v>2142</v>
      </c>
      <c r="AL1439" s="122" t="s">
        <v>166</v>
      </c>
      <c r="AM1439" s="3346" t="s">
        <v>856</v>
      </c>
      <c r="AN1439" s="3331" t="s">
        <v>858</v>
      </c>
      <c r="AO1439" s="3331">
        <v>2</v>
      </c>
      <c r="AP1439" s="3331" t="s">
        <v>859</v>
      </c>
      <c r="AQ1439" s="3331">
        <v>2</v>
      </c>
      <c r="AR1439" s="3318"/>
      <c r="AS1439" s="3318"/>
      <c r="AT1439" s="3318"/>
      <c r="AU1439" s="3318"/>
      <c r="AV1439" s="3339"/>
      <c r="AW1439" s="4559" t="s">
        <v>2466</v>
      </c>
      <c r="AX1439" s="4559" t="s">
        <v>3030</v>
      </c>
      <c r="AY1439" s="3335"/>
      <c r="CO1439" s="237"/>
    </row>
    <row r="1440" spans="1:93">
      <c r="A1440" s="5683"/>
      <c r="B1440" s="5670"/>
      <c r="C1440" s="5673"/>
      <c r="D1440" s="5783"/>
      <c r="E1440" s="5119"/>
      <c r="F1440" s="3807"/>
      <c r="G1440" s="3807"/>
      <c r="H1440" s="3807"/>
      <c r="I1440" s="3807"/>
      <c r="J1440" s="3807"/>
      <c r="K1440" s="3807"/>
      <c r="L1440" s="3807"/>
      <c r="M1440" s="3807"/>
      <c r="N1440" s="3807"/>
      <c r="O1440" s="3807"/>
      <c r="P1440" s="3807"/>
      <c r="Q1440" s="3807"/>
      <c r="R1440" s="3807"/>
      <c r="S1440" s="5119"/>
      <c r="T1440" s="5119"/>
      <c r="U1440" s="5119"/>
      <c r="V1440" s="5119"/>
      <c r="W1440" s="5119"/>
      <c r="X1440" s="5119"/>
      <c r="Y1440" s="5119"/>
      <c r="Z1440" s="5119"/>
      <c r="AA1440" s="5119"/>
      <c r="AB1440" s="5119"/>
      <c r="AC1440" s="5749"/>
      <c r="AD1440" s="3328" t="s">
        <v>2035</v>
      </c>
      <c r="AE1440" s="3328"/>
      <c r="AF1440" s="3328" t="s">
        <v>857</v>
      </c>
      <c r="AG1440" s="1314"/>
      <c r="AH1440" s="3318">
        <v>3986</v>
      </c>
      <c r="AI1440" s="3318" t="s">
        <v>2137</v>
      </c>
      <c r="AJ1440" s="3328" t="s">
        <v>874</v>
      </c>
      <c r="AK1440" s="3331" t="s">
        <v>2142</v>
      </c>
      <c r="AL1440" s="3322" t="s">
        <v>168</v>
      </c>
      <c r="AM1440" s="3328" t="s">
        <v>341</v>
      </c>
      <c r="AN1440" s="3319" t="s">
        <v>858</v>
      </c>
      <c r="AO1440" s="3319">
        <v>2</v>
      </c>
      <c r="AP1440" s="3319" t="s">
        <v>859</v>
      </c>
      <c r="AQ1440" s="3319">
        <v>2</v>
      </c>
      <c r="AR1440" s="3331">
        <v>6</v>
      </c>
      <c r="AS1440" s="3331" t="s">
        <v>875</v>
      </c>
      <c r="AT1440" s="3331" t="s">
        <v>859</v>
      </c>
      <c r="AU1440" s="3331" t="s">
        <v>876</v>
      </c>
      <c r="AV1440" s="860" t="s">
        <v>877</v>
      </c>
      <c r="AW1440" s="4560"/>
      <c r="AX1440" s="4560"/>
      <c r="AY1440" s="3336"/>
      <c r="CO1440" s="237"/>
    </row>
    <row r="1441" spans="1:93">
      <c r="A1441" s="5683"/>
      <c r="B1441" s="5670"/>
      <c r="C1441" s="5673"/>
      <c r="D1441" s="5783"/>
      <c r="E1441" s="5119"/>
      <c r="F1441" s="3807"/>
      <c r="G1441" s="3807"/>
      <c r="H1441" s="3807"/>
      <c r="I1441" s="3807"/>
      <c r="J1441" s="3807"/>
      <c r="K1441" s="3807"/>
      <c r="L1441" s="3807"/>
      <c r="M1441" s="3807"/>
      <c r="N1441" s="3807"/>
      <c r="O1441" s="3807"/>
      <c r="P1441" s="3807"/>
      <c r="Q1441" s="3807"/>
      <c r="R1441" s="3807"/>
      <c r="S1441" s="5119"/>
      <c r="T1441" s="5119"/>
      <c r="U1441" s="5119"/>
      <c r="V1441" s="5119"/>
      <c r="W1441" s="5119"/>
      <c r="X1441" s="5119"/>
      <c r="Y1441" s="5119"/>
      <c r="Z1441" s="5119"/>
      <c r="AA1441" s="5119"/>
      <c r="AB1441" s="5119"/>
      <c r="AC1441" s="5119"/>
      <c r="AD1441" s="3328" t="s">
        <v>2035</v>
      </c>
      <c r="AE1441" s="3328"/>
      <c r="AF1441" s="3328" t="s">
        <v>857</v>
      </c>
      <c r="AG1441" s="3328"/>
      <c r="AH1441" s="3318">
        <v>4000</v>
      </c>
      <c r="AI1441" s="3318" t="s">
        <v>2137</v>
      </c>
      <c r="AJ1441" s="3328" t="s">
        <v>868</v>
      </c>
      <c r="AK1441" s="3331" t="s">
        <v>2142</v>
      </c>
      <c r="AL1441" s="3342" t="s">
        <v>869</v>
      </c>
      <c r="AM1441" s="3342" t="s">
        <v>869</v>
      </c>
      <c r="AN1441" s="3318" t="s">
        <v>858</v>
      </c>
      <c r="AO1441" s="3318">
        <v>2</v>
      </c>
      <c r="AP1441" s="3318" t="s">
        <v>859</v>
      </c>
      <c r="AQ1441" s="3318">
        <v>2</v>
      </c>
      <c r="AR1441" s="3318"/>
      <c r="AS1441" s="3318"/>
      <c r="AT1441" s="3318"/>
      <c r="AU1441" s="3318"/>
      <c r="AV1441" s="3339"/>
      <c r="AW1441" s="4560"/>
      <c r="AX1441" s="4560"/>
      <c r="AY1441" s="3336"/>
      <c r="CO1441" s="237"/>
    </row>
    <row r="1442" spans="1:93">
      <c r="A1442" s="5683"/>
      <c r="B1442" s="5671"/>
      <c r="C1442" s="5674"/>
      <c r="D1442" s="5710"/>
      <c r="E1442" s="5120"/>
      <c r="F1442" s="3811"/>
      <c r="G1442" s="3811"/>
      <c r="H1442" s="3811"/>
      <c r="I1442" s="3811"/>
      <c r="J1442" s="3811"/>
      <c r="K1442" s="3811"/>
      <c r="L1442" s="3811"/>
      <c r="M1442" s="3811"/>
      <c r="N1442" s="3811"/>
      <c r="O1442" s="3811"/>
      <c r="P1442" s="3811"/>
      <c r="Q1442" s="3811"/>
      <c r="R1442" s="3811"/>
      <c r="S1442" s="5120"/>
      <c r="T1442" s="5120"/>
      <c r="U1442" s="5120"/>
      <c r="V1442" s="5120"/>
      <c r="W1442" s="5120"/>
      <c r="X1442" s="5120"/>
      <c r="Y1442" s="5120"/>
      <c r="Z1442" s="5120"/>
      <c r="AA1442" s="5120"/>
      <c r="AB1442" s="5120"/>
      <c r="AC1442" s="5120"/>
      <c r="AD1442" s="3327" t="s">
        <v>2035</v>
      </c>
      <c r="AE1442" s="3327"/>
      <c r="AF1442" s="3327" t="s">
        <v>857</v>
      </c>
      <c r="AG1442" s="3327"/>
      <c r="AH1442" s="3319">
        <v>3983</v>
      </c>
      <c r="AI1442" s="3319" t="s">
        <v>2137</v>
      </c>
      <c r="AJ1442" s="3327" t="s">
        <v>379</v>
      </c>
      <c r="AK1442" s="3331" t="s">
        <v>2142</v>
      </c>
      <c r="AL1442" s="3330" t="s">
        <v>3055</v>
      </c>
      <c r="AM1442" s="3317" t="s">
        <v>3055</v>
      </c>
      <c r="AN1442" s="3331" t="s">
        <v>858</v>
      </c>
      <c r="AO1442" s="3331">
        <v>2</v>
      </c>
      <c r="AP1442" s="3331" t="s">
        <v>859</v>
      </c>
      <c r="AQ1442" s="3331">
        <v>2</v>
      </c>
      <c r="AR1442" s="3331"/>
      <c r="AS1442" s="3331"/>
      <c r="AT1442" s="3331"/>
      <c r="AU1442" s="3331"/>
      <c r="AV1442" s="860"/>
      <c r="AW1442" s="4561"/>
      <c r="AX1442" s="4561"/>
      <c r="AY1442" s="3320"/>
      <c r="CO1442" s="237"/>
    </row>
    <row r="1443" spans="1:93">
      <c r="A1443" s="5683"/>
      <c r="B1443" s="4559" t="s">
        <v>2463</v>
      </c>
      <c r="C1443" s="5672" t="s">
        <v>3733</v>
      </c>
      <c r="D1443" s="3806" t="s">
        <v>3242</v>
      </c>
      <c r="E1443" s="5123" t="s">
        <v>2165</v>
      </c>
      <c r="F1443" s="3806" t="s">
        <v>3243</v>
      </c>
      <c r="G1443" s="3806" t="s">
        <v>2028</v>
      </c>
      <c r="H1443" s="3806" t="s">
        <v>2028</v>
      </c>
      <c r="I1443" s="3743" t="s">
        <v>2029</v>
      </c>
      <c r="J1443" s="3743" t="s">
        <v>2029</v>
      </c>
      <c r="K1443" s="3743">
        <v>9</v>
      </c>
      <c r="L1443" s="3743">
        <v>0</v>
      </c>
      <c r="M1443" s="3743">
        <v>31</v>
      </c>
      <c r="N1443" s="3743">
        <v>9</v>
      </c>
      <c r="O1443" s="3743">
        <v>0</v>
      </c>
      <c r="P1443" s="3743">
        <v>31</v>
      </c>
      <c r="Q1443" s="3743" t="s">
        <v>2140</v>
      </c>
      <c r="R1443" s="3743" t="s">
        <v>2272</v>
      </c>
      <c r="S1443" s="5123">
        <v>6768</v>
      </c>
      <c r="T1443" s="5123">
        <v>6768</v>
      </c>
      <c r="U1443" s="5123">
        <v>11450</v>
      </c>
      <c r="V1443" s="5123">
        <v>512</v>
      </c>
      <c r="W1443" s="5123">
        <v>512</v>
      </c>
      <c r="X1443" s="5123">
        <v>1408</v>
      </c>
      <c r="Y1443" s="5084">
        <v>8</v>
      </c>
      <c r="Z1443" s="5084">
        <v>2</v>
      </c>
      <c r="AA1443" s="5084" t="s">
        <v>2032</v>
      </c>
      <c r="AB1443" s="5084" t="s">
        <v>2033</v>
      </c>
      <c r="AC1443" s="5084" t="s">
        <v>2137</v>
      </c>
      <c r="AD1443" s="3323" t="s">
        <v>2035</v>
      </c>
      <c r="AE1443" s="3089"/>
      <c r="AF1443" s="1310" t="s">
        <v>857</v>
      </c>
      <c r="AG1443" s="1310"/>
      <c r="AH1443" s="3237">
        <v>270</v>
      </c>
      <c r="AI1443" s="1303" t="s">
        <v>2137</v>
      </c>
      <c r="AJ1443" s="1310" t="s">
        <v>854</v>
      </c>
      <c r="AK1443" s="3256" t="s">
        <v>2142</v>
      </c>
      <c r="AL1443" s="1308" t="s">
        <v>1218</v>
      </c>
      <c r="AM1443" s="1304" t="s">
        <v>1219</v>
      </c>
      <c r="AN1443" s="2323" t="s">
        <v>858</v>
      </c>
      <c r="AO1443" s="2323">
        <v>2</v>
      </c>
      <c r="AP1443" s="2323" t="s">
        <v>859</v>
      </c>
      <c r="AQ1443" s="2323">
        <v>2</v>
      </c>
      <c r="AR1443" s="1303"/>
      <c r="AS1443" s="1303"/>
      <c r="AT1443" s="1303"/>
      <c r="AU1443" s="1303"/>
      <c r="AV1443" s="1311"/>
      <c r="AW1443" s="4559" t="s">
        <v>2466</v>
      </c>
      <c r="AX1443" s="4559" t="s">
        <v>2454</v>
      </c>
      <c r="AY1443" s="997"/>
      <c r="CO1443" s="237"/>
    </row>
    <row r="1444" spans="1:93">
      <c r="A1444" s="5683"/>
      <c r="B1444" s="4560"/>
      <c r="C1444" s="5673"/>
      <c r="D1444" s="3807"/>
      <c r="E1444" s="5119"/>
      <c r="F1444" s="3807"/>
      <c r="G1444" s="3807"/>
      <c r="H1444" s="3807"/>
      <c r="I1444" s="3703"/>
      <c r="J1444" s="3703"/>
      <c r="K1444" s="3703"/>
      <c r="L1444" s="3703"/>
      <c r="M1444" s="3703"/>
      <c r="N1444" s="3703"/>
      <c r="O1444" s="3703"/>
      <c r="P1444" s="3703"/>
      <c r="Q1444" s="3703"/>
      <c r="R1444" s="3703"/>
      <c r="S1444" s="5119"/>
      <c r="T1444" s="5119"/>
      <c r="U1444" s="5119"/>
      <c r="V1444" s="5119"/>
      <c r="W1444" s="5119"/>
      <c r="X1444" s="5119"/>
      <c r="Y1444" s="5085"/>
      <c r="Z1444" s="5085"/>
      <c r="AA1444" s="5085"/>
      <c r="AB1444" s="5085"/>
      <c r="AC1444" s="5690"/>
      <c r="AD1444" s="3323" t="s">
        <v>2035</v>
      </c>
      <c r="AE1444" s="3089"/>
      <c r="AF1444" s="1310" t="s">
        <v>857</v>
      </c>
      <c r="AG1444" s="1314"/>
      <c r="AH1444" s="3237">
        <v>3986</v>
      </c>
      <c r="AI1444" s="1303" t="s">
        <v>2137</v>
      </c>
      <c r="AJ1444" s="1310" t="s">
        <v>874</v>
      </c>
      <c r="AK1444" s="3256" t="s">
        <v>2142</v>
      </c>
      <c r="AL1444" s="1308" t="s">
        <v>168</v>
      </c>
      <c r="AM1444" s="267" t="s">
        <v>341</v>
      </c>
      <c r="AN1444" s="1304" t="s">
        <v>858</v>
      </c>
      <c r="AO1444" s="1304">
        <v>2</v>
      </c>
      <c r="AP1444" s="1304" t="s">
        <v>859</v>
      </c>
      <c r="AQ1444" s="1304">
        <v>2</v>
      </c>
      <c r="AR1444" s="1309">
        <v>6</v>
      </c>
      <c r="AS1444" s="1309" t="s">
        <v>875</v>
      </c>
      <c r="AT1444" s="1309" t="s">
        <v>859</v>
      </c>
      <c r="AU1444" s="1309" t="s">
        <v>876</v>
      </c>
      <c r="AV1444" s="860" t="s">
        <v>877</v>
      </c>
      <c r="AW1444" s="4560"/>
      <c r="AX1444" s="4560"/>
      <c r="AY1444" s="1000"/>
      <c r="CO1444" s="237"/>
    </row>
    <row r="1445" spans="1:93">
      <c r="A1445" s="5683"/>
      <c r="B1445" s="4560"/>
      <c r="C1445" s="5673"/>
      <c r="D1445" s="3807"/>
      <c r="E1445" s="5119"/>
      <c r="F1445" s="3807"/>
      <c r="G1445" s="3807"/>
      <c r="H1445" s="3807"/>
      <c r="I1445" s="3703"/>
      <c r="J1445" s="3703"/>
      <c r="K1445" s="3703"/>
      <c r="L1445" s="3703"/>
      <c r="M1445" s="3703"/>
      <c r="N1445" s="3703"/>
      <c r="O1445" s="3703"/>
      <c r="P1445" s="3703"/>
      <c r="Q1445" s="3703"/>
      <c r="R1445" s="3703"/>
      <c r="S1445" s="5119"/>
      <c r="T1445" s="5119"/>
      <c r="U1445" s="5119"/>
      <c r="V1445" s="5119"/>
      <c r="W1445" s="5119"/>
      <c r="X1445" s="5119"/>
      <c r="Y1445" s="5085"/>
      <c r="Z1445" s="5085"/>
      <c r="AA1445" s="5085"/>
      <c r="AB1445" s="5085"/>
      <c r="AC1445" s="5085"/>
      <c r="AD1445" s="3323" t="s">
        <v>2035</v>
      </c>
      <c r="AE1445" s="3089"/>
      <c r="AF1445" s="1310" t="s">
        <v>857</v>
      </c>
      <c r="AG1445" s="1310"/>
      <c r="AH1445" s="3237">
        <v>4000</v>
      </c>
      <c r="AI1445" s="1303" t="s">
        <v>2137</v>
      </c>
      <c r="AJ1445" s="1310" t="s">
        <v>868</v>
      </c>
      <c r="AK1445" s="3256" t="s">
        <v>2142</v>
      </c>
      <c r="AL1445" s="1307" t="s">
        <v>869</v>
      </c>
      <c r="AM1445" s="1307" t="s">
        <v>869</v>
      </c>
      <c r="AN1445" s="1303" t="s">
        <v>858</v>
      </c>
      <c r="AO1445" s="1303">
        <v>2</v>
      </c>
      <c r="AP1445" s="1303" t="s">
        <v>859</v>
      </c>
      <c r="AQ1445" s="1303">
        <v>2</v>
      </c>
      <c r="AR1445" s="1303"/>
      <c r="AS1445" s="1303"/>
      <c r="AT1445" s="1303"/>
      <c r="AU1445" s="1303"/>
      <c r="AV1445" s="1311"/>
      <c r="AW1445" s="4560"/>
      <c r="AX1445" s="4560"/>
      <c r="AY1445" s="1000"/>
      <c r="CO1445" s="237"/>
    </row>
    <row r="1446" spans="1:93">
      <c r="A1446" s="5683"/>
      <c r="B1446" s="4561"/>
      <c r="C1446" s="5674"/>
      <c r="D1446" s="3811"/>
      <c r="E1446" s="5120"/>
      <c r="F1446" s="3811"/>
      <c r="G1446" s="3811"/>
      <c r="H1446" s="3811"/>
      <c r="I1446" s="3706"/>
      <c r="J1446" s="3706"/>
      <c r="K1446" s="3706"/>
      <c r="L1446" s="3706"/>
      <c r="M1446" s="3706"/>
      <c r="N1446" s="3706"/>
      <c r="O1446" s="3706"/>
      <c r="P1446" s="3706"/>
      <c r="Q1446" s="3706"/>
      <c r="R1446" s="3706"/>
      <c r="S1446" s="5120"/>
      <c r="T1446" s="5120"/>
      <c r="U1446" s="5120"/>
      <c r="V1446" s="5120"/>
      <c r="W1446" s="5120"/>
      <c r="X1446" s="5120"/>
      <c r="Y1446" s="5086"/>
      <c r="Z1446" s="5086"/>
      <c r="AA1446" s="5086"/>
      <c r="AB1446" s="5086"/>
      <c r="AC1446" s="5086"/>
      <c r="AD1446" s="3322" t="s">
        <v>2035</v>
      </c>
      <c r="AE1446" s="3087"/>
      <c r="AF1446" s="1308" t="s">
        <v>857</v>
      </c>
      <c r="AG1446" s="1308"/>
      <c r="AH1446" s="3238">
        <v>3983</v>
      </c>
      <c r="AI1446" s="1304" t="s">
        <v>2137</v>
      </c>
      <c r="AJ1446" s="1308" t="s">
        <v>379</v>
      </c>
      <c r="AK1446" s="3256" t="s">
        <v>2142</v>
      </c>
      <c r="AL1446" s="1313" t="s">
        <v>3055</v>
      </c>
      <c r="AM1446" s="1305" t="s">
        <v>3055</v>
      </c>
      <c r="AN1446" s="1309" t="s">
        <v>858</v>
      </c>
      <c r="AO1446" s="1309">
        <v>2</v>
      </c>
      <c r="AP1446" s="1309" t="s">
        <v>859</v>
      </c>
      <c r="AQ1446" s="1309">
        <v>2</v>
      </c>
      <c r="AR1446" s="1309"/>
      <c r="AS1446" s="1309"/>
      <c r="AT1446" s="1309"/>
      <c r="AU1446" s="1309"/>
      <c r="AV1446" s="860"/>
      <c r="AW1446" s="4561"/>
      <c r="AX1446" s="4561"/>
      <c r="AY1446" s="1306"/>
      <c r="CO1446" s="237"/>
    </row>
    <row r="1447" spans="1:93">
      <c r="A1447" s="5683"/>
      <c r="B1447" s="4559" t="s">
        <v>2463</v>
      </c>
      <c r="C1447" s="5672" t="s">
        <v>3734</v>
      </c>
      <c r="D1447" s="3806" t="s">
        <v>3212</v>
      </c>
      <c r="E1447" s="5123" t="s">
        <v>2165</v>
      </c>
      <c r="F1447" s="3806" t="s">
        <v>3244</v>
      </c>
      <c r="G1447" s="3806" t="s">
        <v>2028</v>
      </c>
      <c r="H1447" s="3806" t="s">
        <v>2028</v>
      </c>
      <c r="I1447" s="3743" t="s">
        <v>2029</v>
      </c>
      <c r="J1447" s="3743" t="s">
        <v>2029</v>
      </c>
      <c r="K1447" s="3743">
        <v>9</v>
      </c>
      <c r="L1447" s="3743">
        <v>0</v>
      </c>
      <c r="M1447" s="3743">
        <v>31</v>
      </c>
      <c r="N1447" s="3743">
        <v>9</v>
      </c>
      <c r="O1447" s="3743">
        <v>0</v>
      </c>
      <c r="P1447" s="3743">
        <v>31</v>
      </c>
      <c r="Q1447" s="3743" t="s">
        <v>2140</v>
      </c>
      <c r="R1447" s="3743" t="s">
        <v>2272</v>
      </c>
      <c r="S1447" s="5123">
        <v>11290</v>
      </c>
      <c r="T1447" s="5123">
        <v>11290</v>
      </c>
      <c r="U1447" s="5123">
        <v>18830</v>
      </c>
      <c r="V1447" s="5123">
        <v>512</v>
      </c>
      <c r="W1447" s="5123">
        <v>512</v>
      </c>
      <c r="X1447" s="5123">
        <v>1558</v>
      </c>
      <c r="Y1447" s="5084">
        <v>8</v>
      </c>
      <c r="Z1447" s="5084">
        <v>2</v>
      </c>
      <c r="AA1447" s="5084" t="s">
        <v>2032</v>
      </c>
      <c r="AB1447" s="5084" t="s">
        <v>2033</v>
      </c>
      <c r="AC1447" s="5084" t="s">
        <v>2137</v>
      </c>
      <c r="AD1447" s="3323" t="s">
        <v>2035</v>
      </c>
      <c r="AE1447" s="3089"/>
      <c r="AF1447" s="1310" t="s">
        <v>857</v>
      </c>
      <c r="AG1447" s="1310"/>
      <c r="AH1447" s="3237">
        <v>270</v>
      </c>
      <c r="AI1447" s="1303" t="s">
        <v>2137</v>
      </c>
      <c r="AJ1447" s="1310" t="s">
        <v>854</v>
      </c>
      <c r="AK1447" s="3256" t="s">
        <v>2142</v>
      </c>
      <c r="AL1447" s="860" t="s">
        <v>1135</v>
      </c>
      <c r="AM1447" s="1312" t="s">
        <v>1134</v>
      </c>
      <c r="AN1447" s="1303" t="s">
        <v>858</v>
      </c>
      <c r="AO1447" s="2803">
        <v>2</v>
      </c>
      <c r="AP1447" s="2803" t="s">
        <v>859</v>
      </c>
      <c r="AQ1447" s="2803">
        <v>2</v>
      </c>
      <c r="AR1447" s="1303"/>
      <c r="AS1447" s="1303"/>
      <c r="AT1447" s="1303"/>
      <c r="AU1447" s="1303"/>
      <c r="AV1447" s="1311"/>
      <c r="AW1447" s="4559" t="s">
        <v>2468</v>
      </c>
      <c r="AX1447" s="4559" t="s">
        <v>2454</v>
      </c>
      <c r="AY1447" s="997"/>
      <c r="CO1447" s="237"/>
    </row>
    <row r="1448" spans="1:93">
      <c r="A1448" s="5683"/>
      <c r="B1448" s="4560"/>
      <c r="C1448" s="5673"/>
      <c r="D1448" s="3807"/>
      <c r="E1448" s="5119"/>
      <c r="F1448" s="3807"/>
      <c r="G1448" s="3807"/>
      <c r="H1448" s="3807"/>
      <c r="I1448" s="3703"/>
      <c r="J1448" s="3703"/>
      <c r="K1448" s="3703"/>
      <c r="L1448" s="3703"/>
      <c r="M1448" s="3703"/>
      <c r="N1448" s="3703"/>
      <c r="O1448" s="3703"/>
      <c r="P1448" s="3703"/>
      <c r="Q1448" s="3703"/>
      <c r="R1448" s="3703"/>
      <c r="S1448" s="5119"/>
      <c r="T1448" s="5119"/>
      <c r="U1448" s="5119"/>
      <c r="V1448" s="5119"/>
      <c r="W1448" s="5119"/>
      <c r="X1448" s="5119"/>
      <c r="Y1448" s="5085"/>
      <c r="Z1448" s="5085"/>
      <c r="AA1448" s="5085"/>
      <c r="AB1448" s="5085"/>
      <c r="AC1448" s="5690"/>
      <c r="AD1448" s="3323" t="s">
        <v>2035</v>
      </c>
      <c r="AE1448" s="3089"/>
      <c r="AF1448" s="1310" t="s">
        <v>857</v>
      </c>
      <c r="AG1448" s="1314"/>
      <c r="AH1448" s="3237">
        <v>3986</v>
      </c>
      <c r="AI1448" s="1303" t="s">
        <v>2137</v>
      </c>
      <c r="AJ1448" s="1310" t="s">
        <v>874</v>
      </c>
      <c r="AK1448" s="3256" t="s">
        <v>2142</v>
      </c>
      <c r="AL1448" s="1308" t="s">
        <v>168</v>
      </c>
      <c r="AM1448" s="267" t="s">
        <v>341</v>
      </c>
      <c r="AN1448" s="1304" t="s">
        <v>858</v>
      </c>
      <c r="AO1448" s="1304">
        <v>2</v>
      </c>
      <c r="AP1448" s="1304" t="s">
        <v>859</v>
      </c>
      <c r="AQ1448" s="1304">
        <v>2</v>
      </c>
      <c r="AR1448" s="1309">
        <v>6</v>
      </c>
      <c r="AS1448" s="1309" t="s">
        <v>875</v>
      </c>
      <c r="AT1448" s="1309" t="s">
        <v>859</v>
      </c>
      <c r="AU1448" s="1309" t="s">
        <v>876</v>
      </c>
      <c r="AV1448" s="860" t="s">
        <v>877</v>
      </c>
      <c r="AW1448" s="4560"/>
      <c r="AX1448" s="4560"/>
      <c r="AY1448" s="1000"/>
      <c r="CO1448" s="237"/>
    </row>
    <row r="1449" spans="1:93">
      <c r="A1449" s="5683"/>
      <c r="B1449" s="4560"/>
      <c r="C1449" s="5673"/>
      <c r="D1449" s="3807"/>
      <c r="E1449" s="5119"/>
      <c r="F1449" s="3807"/>
      <c r="G1449" s="3807"/>
      <c r="H1449" s="3807"/>
      <c r="I1449" s="3703"/>
      <c r="J1449" s="3703"/>
      <c r="K1449" s="3703"/>
      <c r="L1449" s="3703"/>
      <c r="M1449" s="3703"/>
      <c r="N1449" s="3703"/>
      <c r="O1449" s="3703"/>
      <c r="P1449" s="3703"/>
      <c r="Q1449" s="3703"/>
      <c r="R1449" s="3703"/>
      <c r="S1449" s="5119"/>
      <c r="T1449" s="5119"/>
      <c r="U1449" s="5119"/>
      <c r="V1449" s="5119"/>
      <c r="W1449" s="5119"/>
      <c r="X1449" s="5119"/>
      <c r="Y1449" s="5085"/>
      <c r="Z1449" s="5085"/>
      <c r="AA1449" s="5085"/>
      <c r="AB1449" s="5085"/>
      <c r="AC1449" s="5085"/>
      <c r="AD1449" s="3323" t="s">
        <v>2035</v>
      </c>
      <c r="AE1449" s="3089"/>
      <c r="AF1449" s="1310" t="s">
        <v>857</v>
      </c>
      <c r="AG1449" s="1310"/>
      <c r="AH1449" s="3237">
        <v>4000</v>
      </c>
      <c r="AI1449" s="1303" t="s">
        <v>2137</v>
      </c>
      <c r="AJ1449" s="1310" t="s">
        <v>868</v>
      </c>
      <c r="AK1449" s="3256" t="s">
        <v>2142</v>
      </c>
      <c r="AL1449" s="1307" t="s">
        <v>869</v>
      </c>
      <c r="AM1449" s="1307" t="s">
        <v>869</v>
      </c>
      <c r="AN1449" s="1303" t="s">
        <v>858</v>
      </c>
      <c r="AO1449" s="1303">
        <v>2</v>
      </c>
      <c r="AP1449" s="1303" t="s">
        <v>859</v>
      </c>
      <c r="AQ1449" s="1303">
        <v>2</v>
      </c>
      <c r="AR1449" s="1303"/>
      <c r="AS1449" s="1303"/>
      <c r="AT1449" s="1303"/>
      <c r="AU1449" s="1303"/>
      <c r="AV1449" s="1311"/>
      <c r="AW1449" s="4560"/>
      <c r="AX1449" s="4560"/>
      <c r="AY1449" s="1000"/>
      <c r="CO1449" s="237"/>
    </row>
    <row r="1450" spans="1:93">
      <c r="A1450" s="5683"/>
      <c r="B1450" s="4561"/>
      <c r="C1450" s="5674"/>
      <c r="D1450" s="3811"/>
      <c r="E1450" s="5120"/>
      <c r="F1450" s="3811"/>
      <c r="G1450" s="3811"/>
      <c r="H1450" s="3811"/>
      <c r="I1450" s="3706"/>
      <c r="J1450" s="3706"/>
      <c r="K1450" s="3706"/>
      <c r="L1450" s="3706"/>
      <c r="M1450" s="3706"/>
      <c r="N1450" s="3706"/>
      <c r="O1450" s="3706"/>
      <c r="P1450" s="3706"/>
      <c r="Q1450" s="3706"/>
      <c r="R1450" s="3706"/>
      <c r="S1450" s="5120"/>
      <c r="T1450" s="5120"/>
      <c r="U1450" s="5120"/>
      <c r="V1450" s="5120"/>
      <c r="W1450" s="5120"/>
      <c r="X1450" s="5120"/>
      <c r="Y1450" s="5086"/>
      <c r="Z1450" s="5086"/>
      <c r="AA1450" s="5086"/>
      <c r="AB1450" s="5086"/>
      <c r="AC1450" s="5086"/>
      <c r="AD1450" s="3322" t="s">
        <v>2035</v>
      </c>
      <c r="AE1450" s="3087"/>
      <c r="AF1450" s="1308" t="s">
        <v>857</v>
      </c>
      <c r="AG1450" s="1308"/>
      <c r="AH1450" s="3238">
        <v>3983</v>
      </c>
      <c r="AI1450" s="1304" t="s">
        <v>2137</v>
      </c>
      <c r="AJ1450" s="1308" t="s">
        <v>379</v>
      </c>
      <c r="AK1450" s="3256" t="s">
        <v>2142</v>
      </c>
      <c r="AL1450" s="1313" t="s">
        <v>3055</v>
      </c>
      <c r="AM1450" s="1305" t="s">
        <v>3055</v>
      </c>
      <c r="AN1450" s="1309" t="s">
        <v>858</v>
      </c>
      <c r="AO1450" s="1309">
        <v>2</v>
      </c>
      <c r="AP1450" s="1309" t="s">
        <v>859</v>
      </c>
      <c r="AQ1450" s="1309">
        <v>2</v>
      </c>
      <c r="AR1450" s="1309"/>
      <c r="AS1450" s="1309"/>
      <c r="AT1450" s="1309"/>
      <c r="AU1450" s="1309"/>
      <c r="AV1450" s="860"/>
      <c r="AW1450" s="4561"/>
      <c r="AX1450" s="4561"/>
      <c r="AY1450" s="1306"/>
      <c r="CO1450" s="237"/>
    </row>
    <row r="1451" spans="1:93" ht="16.5" customHeight="1">
      <c r="A1451" s="5693" t="s">
        <v>4232</v>
      </c>
      <c r="B1451" s="4559" t="s">
        <v>2463</v>
      </c>
      <c r="C1451" s="5672" t="s">
        <v>3735</v>
      </c>
      <c r="D1451" s="3806" t="s">
        <v>3213</v>
      </c>
      <c r="E1451" s="5123" t="s">
        <v>2165</v>
      </c>
      <c r="F1451" s="3806" t="s">
        <v>3245</v>
      </c>
      <c r="G1451" s="3806" t="s">
        <v>2028</v>
      </c>
      <c r="H1451" s="3806" t="s">
        <v>2028</v>
      </c>
      <c r="I1451" s="3743" t="s">
        <v>2029</v>
      </c>
      <c r="J1451" s="3743" t="s">
        <v>2029</v>
      </c>
      <c r="K1451" s="3743">
        <v>9</v>
      </c>
      <c r="L1451" s="3743">
        <v>0</v>
      </c>
      <c r="M1451" s="3743">
        <v>31</v>
      </c>
      <c r="N1451" s="3743">
        <v>9</v>
      </c>
      <c r="O1451" s="3743">
        <v>0</v>
      </c>
      <c r="P1451" s="3743">
        <v>31</v>
      </c>
      <c r="Q1451" s="3743" t="s">
        <v>2140</v>
      </c>
      <c r="R1451" s="3743" t="s">
        <v>2272</v>
      </c>
      <c r="S1451" s="5123">
        <v>8512</v>
      </c>
      <c r="T1451" s="5123">
        <v>8512</v>
      </c>
      <c r="U1451" s="5123">
        <v>9760</v>
      </c>
      <c r="V1451" s="5123">
        <v>512</v>
      </c>
      <c r="W1451" s="5123">
        <v>512</v>
      </c>
      <c r="X1451" s="5123">
        <v>1088</v>
      </c>
      <c r="Y1451" s="5084">
        <v>8</v>
      </c>
      <c r="Z1451" s="5084">
        <v>2</v>
      </c>
      <c r="AA1451" s="5084" t="s">
        <v>2159</v>
      </c>
      <c r="AB1451" s="5084" t="s">
        <v>2033</v>
      </c>
      <c r="AC1451" s="5084" t="s">
        <v>2137</v>
      </c>
      <c r="AD1451" s="3323" t="s">
        <v>2035</v>
      </c>
      <c r="AE1451" s="3089"/>
      <c r="AF1451" s="1310" t="s">
        <v>857</v>
      </c>
      <c r="AG1451" s="1310"/>
      <c r="AH1451" s="3237">
        <v>270</v>
      </c>
      <c r="AI1451" s="1303" t="s">
        <v>2137</v>
      </c>
      <c r="AJ1451" s="1310" t="s">
        <v>854</v>
      </c>
      <c r="AK1451" s="3256" t="s">
        <v>2142</v>
      </c>
      <c r="AL1451" s="1313" t="s">
        <v>164</v>
      </c>
      <c r="AM1451" s="1305" t="s">
        <v>856</v>
      </c>
      <c r="AN1451" s="2803" t="s">
        <v>858</v>
      </c>
      <c r="AO1451" s="2803">
        <v>2</v>
      </c>
      <c r="AP1451" s="2803" t="s">
        <v>859</v>
      </c>
      <c r="AQ1451" s="2803">
        <v>2</v>
      </c>
      <c r="AR1451" s="1303"/>
      <c r="AS1451" s="1303"/>
      <c r="AT1451" s="1303"/>
      <c r="AU1451" s="1303"/>
      <c r="AV1451" s="1311"/>
      <c r="AW1451" s="4559" t="s">
        <v>2466</v>
      </c>
      <c r="AX1451" s="4559" t="s">
        <v>2454</v>
      </c>
      <c r="AY1451" s="997"/>
      <c r="CO1451" s="237"/>
    </row>
    <row r="1452" spans="1:93" ht="16.5" customHeight="1">
      <c r="A1452" s="5683"/>
      <c r="B1452" s="4560"/>
      <c r="C1452" s="5673"/>
      <c r="D1452" s="3807"/>
      <c r="E1452" s="5119"/>
      <c r="F1452" s="3807"/>
      <c r="G1452" s="3807"/>
      <c r="H1452" s="3807"/>
      <c r="I1452" s="3703"/>
      <c r="J1452" s="3703"/>
      <c r="K1452" s="3703"/>
      <c r="L1452" s="3703"/>
      <c r="M1452" s="3703"/>
      <c r="N1452" s="3703"/>
      <c r="O1452" s="3703"/>
      <c r="P1452" s="3703"/>
      <c r="Q1452" s="3703"/>
      <c r="R1452" s="3703"/>
      <c r="S1452" s="5119"/>
      <c r="T1452" s="5119"/>
      <c r="U1452" s="5119"/>
      <c r="V1452" s="5119"/>
      <c r="W1452" s="5119"/>
      <c r="X1452" s="5119"/>
      <c r="Y1452" s="5085"/>
      <c r="Z1452" s="5085"/>
      <c r="AA1452" s="5085"/>
      <c r="AB1452" s="5085"/>
      <c r="AC1452" s="5690"/>
      <c r="AD1452" s="3323" t="s">
        <v>2035</v>
      </c>
      <c r="AE1452" s="3089"/>
      <c r="AF1452" s="1310" t="s">
        <v>857</v>
      </c>
      <c r="AG1452" s="1314"/>
      <c r="AH1452" s="3237">
        <v>3986</v>
      </c>
      <c r="AI1452" s="1303" t="s">
        <v>2137</v>
      </c>
      <c r="AJ1452" s="1310" t="s">
        <v>874</v>
      </c>
      <c r="AK1452" s="3256" t="s">
        <v>2142</v>
      </c>
      <c r="AL1452" s="1308" t="s">
        <v>1158</v>
      </c>
      <c r="AM1452" s="267" t="s">
        <v>341</v>
      </c>
      <c r="AN1452" s="1304" t="s">
        <v>858</v>
      </c>
      <c r="AO1452" s="1304">
        <v>4</v>
      </c>
      <c r="AP1452" s="1304" t="s">
        <v>859</v>
      </c>
      <c r="AQ1452" s="1304">
        <v>4</v>
      </c>
      <c r="AR1452" s="1309">
        <v>6</v>
      </c>
      <c r="AS1452" s="1309" t="s">
        <v>875</v>
      </c>
      <c r="AT1452" s="1309" t="s">
        <v>859</v>
      </c>
      <c r="AU1452" s="1309" t="s">
        <v>876</v>
      </c>
      <c r="AV1452" s="860" t="s">
        <v>877</v>
      </c>
      <c r="AW1452" s="4560"/>
      <c r="AX1452" s="4560"/>
      <c r="AY1452" s="1000"/>
      <c r="CO1452" s="237"/>
    </row>
    <row r="1453" spans="1:93" ht="16.5" customHeight="1">
      <c r="A1453" s="5683"/>
      <c r="B1453" s="4560"/>
      <c r="C1453" s="5673"/>
      <c r="D1453" s="3807"/>
      <c r="E1453" s="5119"/>
      <c r="F1453" s="3807"/>
      <c r="G1453" s="3807"/>
      <c r="H1453" s="3807"/>
      <c r="I1453" s="3703"/>
      <c r="J1453" s="3703"/>
      <c r="K1453" s="3703"/>
      <c r="L1453" s="3703"/>
      <c r="M1453" s="3703"/>
      <c r="N1453" s="3703"/>
      <c r="O1453" s="3703"/>
      <c r="P1453" s="3703"/>
      <c r="Q1453" s="3703"/>
      <c r="R1453" s="3703"/>
      <c r="S1453" s="5119"/>
      <c r="T1453" s="5119"/>
      <c r="U1453" s="5119"/>
      <c r="V1453" s="5119"/>
      <c r="W1453" s="5119"/>
      <c r="X1453" s="5119"/>
      <c r="Y1453" s="5085"/>
      <c r="Z1453" s="5085"/>
      <c r="AA1453" s="5085"/>
      <c r="AB1453" s="5085"/>
      <c r="AC1453" s="5085"/>
      <c r="AD1453" s="3323" t="s">
        <v>2035</v>
      </c>
      <c r="AE1453" s="3089"/>
      <c r="AF1453" s="1310" t="s">
        <v>857</v>
      </c>
      <c r="AG1453" s="1310"/>
      <c r="AH1453" s="3237">
        <v>4000</v>
      </c>
      <c r="AI1453" s="1303" t="s">
        <v>2137</v>
      </c>
      <c r="AJ1453" s="1310" t="s">
        <v>868</v>
      </c>
      <c r="AK1453" s="3256" t="s">
        <v>2142</v>
      </c>
      <c r="AL1453" s="1307" t="s">
        <v>869</v>
      </c>
      <c r="AM1453" s="1307" t="s">
        <v>869</v>
      </c>
      <c r="AN1453" s="1303" t="s">
        <v>858</v>
      </c>
      <c r="AO1453" s="1303">
        <v>2</v>
      </c>
      <c r="AP1453" s="1303" t="s">
        <v>859</v>
      </c>
      <c r="AQ1453" s="1303">
        <v>2</v>
      </c>
      <c r="AR1453" s="1303"/>
      <c r="AS1453" s="1303"/>
      <c r="AT1453" s="1303"/>
      <c r="AU1453" s="1303"/>
      <c r="AV1453" s="1311"/>
      <c r="AW1453" s="4560"/>
      <c r="AX1453" s="4560"/>
      <c r="AY1453" s="1000"/>
      <c r="CO1453" s="237"/>
    </row>
    <row r="1454" spans="1:93" ht="16.5" customHeight="1">
      <c r="A1454" s="5683"/>
      <c r="B1454" s="4561"/>
      <c r="C1454" s="5674"/>
      <c r="D1454" s="3811"/>
      <c r="E1454" s="5120"/>
      <c r="F1454" s="3811"/>
      <c r="G1454" s="3811"/>
      <c r="H1454" s="3811"/>
      <c r="I1454" s="3706"/>
      <c r="J1454" s="3706"/>
      <c r="K1454" s="3706"/>
      <c r="L1454" s="3706"/>
      <c r="M1454" s="3706"/>
      <c r="N1454" s="3706"/>
      <c r="O1454" s="3706"/>
      <c r="P1454" s="3706"/>
      <c r="Q1454" s="3706"/>
      <c r="R1454" s="3706"/>
      <c r="S1454" s="5120"/>
      <c r="T1454" s="5120"/>
      <c r="U1454" s="5120"/>
      <c r="V1454" s="5120"/>
      <c r="W1454" s="5120"/>
      <c r="X1454" s="5120"/>
      <c r="Y1454" s="5086"/>
      <c r="Z1454" s="5086"/>
      <c r="AA1454" s="5086"/>
      <c r="AB1454" s="5086"/>
      <c r="AC1454" s="5086"/>
      <c r="AD1454" s="3322" t="s">
        <v>2035</v>
      </c>
      <c r="AE1454" s="3087"/>
      <c r="AF1454" s="1308" t="s">
        <v>857</v>
      </c>
      <c r="AG1454" s="1308"/>
      <c r="AH1454" s="3238">
        <v>3983</v>
      </c>
      <c r="AI1454" s="1304" t="s">
        <v>2137</v>
      </c>
      <c r="AJ1454" s="1308" t="s">
        <v>379</v>
      </c>
      <c r="AK1454" s="3256" t="s">
        <v>2142</v>
      </c>
      <c r="AL1454" s="1313" t="s">
        <v>3055</v>
      </c>
      <c r="AM1454" s="1305" t="s">
        <v>3055</v>
      </c>
      <c r="AN1454" s="1309" t="s">
        <v>858</v>
      </c>
      <c r="AO1454" s="1309">
        <v>2</v>
      </c>
      <c r="AP1454" s="1309" t="s">
        <v>859</v>
      </c>
      <c r="AQ1454" s="1309">
        <v>2</v>
      </c>
      <c r="AR1454" s="1309"/>
      <c r="AS1454" s="1309"/>
      <c r="AT1454" s="1309"/>
      <c r="AU1454" s="1309"/>
      <c r="AV1454" s="860"/>
      <c r="AW1454" s="4561"/>
      <c r="AX1454" s="4561"/>
      <c r="AY1454" s="1306"/>
      <c r="CO1454" s="237"/>
    </row>
    <row r="1455" spans="1:93">
      <c r="A1455" s="5683"/>
      <c r="B1455" s="4559" t="s">
        <v>2463</v>
      </c>
      <c r="C1455" s="5672" t="s">
        <v>3736</v>
      </c>
      <c r="D1455" s="3806" t="s">
        <v>3214</v>
      </c>
      <c r="E1455" s="5123" t="s">
        <v>2165</v>
      </c>
      <c r="F1455" s="3806" t="s">
        <v>3246</v>
      </c>
      <c r="G1455" s="3806" t="s">
        <v>2028</v>
      </c>
      <c r="H1455" s="3806" t="s">
        <v>2028</v>
      </c>
      <c r="I1455" s="3743" t="s">
        <v>2029</v>
      </c>
      <c r="J1455" s="3743" t="s">
        <v>2029</v>
      </c>
      <c r="K1455" s="3743">
        <v>9</v>
      </c>
      <c r="L1455" s="3743">
        <v>0</v>
      </c>
      <c r="M1455" s="3743">
        <v>31</v>
      </c>
      <c r="N1455" s="3743">
        <v>9</v>
      </c>
      <c r="O1455" s="3743">
        <v>0</v>
      </c>
      <c r="P1455" s="3743">
        <v>31</v>
      </c>
      <c r="Q1455" s="3743" t="s">
        <v>2140</v>
      </c>
      <c r="R1455" s="3743" t="s">
        <v>2272</v>
      </c>
      <c r="S1455" s="5123">
        <v>8768</v>
      </c>
      <c r="T1455" s="5123">
        <v>8768</v>
      </c>
      <c r="U1455" s="5123">
        <v>13450</v>
      </c>
      <c r="V1455" s="5123">
        <v>512</v>
      </c>
      <c r="W1455" s="5123">
        <v>512</v>
      </c>
      <c r="X1455" s="5123">
        <v>1408</v>
      </c>
      <c r="Y1455" s="5084">
        <v>8</v>
      </c>
      <c r="Z1455" s="5084">
        <v>2</v>
      </c>
      <c r="AA1455" s="5084" t="s">
        <v>2032</v>
      </c>
      <c r="AB1455" s="5084" t="s">
        <v>2033</v>
      </c>
      <c r="AC1455" s="5084" t="s">
        <v>2137</v>
      </c>
      <c r="AD1455" s="3323" t="s">
        <v>2035</v>
      </c>
      <c r="AE1455" s="3089"/>
      <c r="AF1455" s="1310" t="s">
        <v>857</v>
      </c>
      <c r="AG1455" s="1310"/>
      <c r="AH1455" s="3237">
        <v>270</v>
      </c>
      <c r="AI1455" s="1303" t="s">
        <v>2137</v>
      </c>
      <c r="AJ1455" s="1310" t="s">
        <v>854</v>
      </c>
      <c r="AK1455" s="3256" t="s">
        <v>2142</v>
      </c>
      <c r="AL1455" s="1308" t="s">
        <v>1218</v>
      </c>
      <c r="AM1455" s="1304" t="s">
        <v>1219</v>
      </c>
      <c r="AN1455" s="2803" t="s">
        <v>858</v>
      </c>
      <c r="AO1455" s="2803">
        <v>2</v>
      </c>
      <c r="AP1455" s="2803" t="s">
        <v>859</v>
      </c>
      <c r="AQ1455" s="2803">
        <v>2</v>
      </c>
      <c r="AR1455" s="1303"/>
      <c r="AS1455" s="1303"/>
      <c r="AT1455" s="1303"/>
      <c r="AU1455" s="1303"/>
      <c r="AV1455" s="1311"/>
      <c r="AW1455" s="4559" t="s">
        <v>2466</v>
      </c>
      <c r="AX1455" s="4559" t="s">
        <v>2454</v>
      </c>
      <c r="AY1455" s="997"/>
      <c r="CO1455" s="237"/>
    </row>
    <row r="1456" spans="1:93">
      <c r="A1456" s="5683"/>
      <c r="B1456" s="4560"/>
      <c r="C1456" s="5673"/>
      <c r="D1456" s="3807"/>
      <c r="E1456" s="5119"/>
      <c r="F1456" s="3807"/>
      <c r="G1456" s="3807"/>
      <c r="H1456" s="3807"/>
      <c r="I1456" s="3703"/>
      <c r="J1456" s="3703"/>
      <c r="K1456" s="3703"/>
      <c r="L1456" s="3703"/>
      <c r="M1456" s="3703"/>
      <c r="N1456" s="3703"/>
      <c r="O1456" s="3703"/>
      <c r="P1456" s="3703"/>
      <c r="Q1456" s="3703"/>
      <c r="R1456" s="3703"/>
      <c r="S1456" s="5119"/>
      <c r="T1456" s="5119"/>
      <c r="U1456" s="5119"/>
      <c r="V1456" s="5119"/>
      <c r="W1456" s="5119"/>
      <c r="X1456" s="5119"/>
      <c r="Y1456" s="5085"/>
      <c r="Z1456" s="5085"/>
      <c r="AA1456" s="5085"/>
      <c r="AB1456" s="5085"/>
      <c r="AC1456" s="5690"/>
      <c r="AD1456" s="3323" t="s">
        <v>2035</v>
      </c>
      <c r="AE1456" s="3089"/>
      <c r="AF1456" s="1310" t="s">
        <v>857</v>
      </c>
      <c r="AG1456" s="1314"/>
      <c r="AH1456" s="3237">
        <v>3986</v>
      </c>
      <c r="AI1456" s="1303" t="s">
        <v>2137</v>
      </c>
      <c r="AJ1456" s="1310" t="s">
        <v>874</v>
      </c>
      <c r="AK1456" s="3256" t="s">
        <v>2142</v>
      </c>
      <c r="AL1456" s="1308" t="s">
        <v>1158</v>
      </c>
      <c r="AM1456" s="267" t="s">
        <v>341</v>
      </c>
      <c r="AN1456" s="1304" t="s">
        <v>858</v>
      </c>
      <c r="AO1456" s="1304">
        <v>4</v>
      </c>
      <c r="AP1456" s="1304" t="s">
        <v>859</v>
      </c>
      <c r="AQ1456" s="1304">
        <v>4</v>
      </c>
      <c r="AR1456" s="1309">
        <v>6</v>
      </c>
      <c r="AS1456" s="1309" t="s">
        <v>875</v>
      </c>
      <c r="AT1456" s="1309" t="s">
        <v>859</v>
      </c>
      <c r="AU1456" s="1309" t="s">
        <v>876</v>
      </c>
      <c r="AV1456" s="860" t="s">
        <v>877</v>
      </c>
      <c r="AW1456" s="4560"/>
      <c r="AX1456" s="4560"/>
      <c r="AY1456" s="1000"/>
      <c r="CO1456" s="237"/>
    </row>
    <row r="1457" spans="1:93">
      <c r="A1457" s="5683"/>
      <c r="B1457" s="4560"/>
      <c r="C1457" s="5673"/>
      <c r="D1457" s="3807"/>
      <c r="E1457" s="5119"/>
      <c r="F1457" s="3807"/>
      <c r="G1457" s="3807"/>
      <c r="H1457" s="3807"/>
      <c r="I1457" s="3703"/>
      <c r="J1457" s="3703"/>
      <c r="K1457" s="3703"/>
      <c r="L1457" s="3703"/>
      <c r="M1457" s="3703"/>
      <c r="N1457" s="3703"/>
      <c r="O1457" s="3703"/>
      <c r="P1457" s="3703"/>
      <c r="Q1457" s="3703"/>
      <c r="R1457" s="3703"/>
      <c r="S1457" s="5119"/>
      <c r="T1457" s="5119"/>
      <c r="U1457" s="5119"/>
      <c r="V1457" s="5119"/>
      <c r="W1457" s="5119"/>
      <c r="X1457" s="5119"/>
      <c r="Y1457" s="5085"/>
      <c r="Z1457" s="5085"/>
      <c r="AA1457" s="5085"/>
      <c r="AB1457" s="5085"/>
      <c r="AC1457" s="5085"/>
      <c r="AD1457" s="3323" t="s">
        <v>2035</v>
      </c>
      <c r="AE1457" s="3089"/>
      <c r="AF1457" s="1310" t="s">
        <v>857</v>
      </c>
      <c r="AG1457" s="1310"/>
      <c r="AH1457" s="3237">
        <v>4000</v>
      </c>
      <c r="AI1457" s="1303" t="s">
        <v>2137</v>
      </c>
      <c r="AJ1457" s="1310" t="s">
        <v>868</v>
      </c>
      <c r="AK1457" s="3256" t="s">
        <v>2142</v>
      </c>
      <c r="AL1457" s="1752" t="s">
        <v>869</v>
      </c>
      <c r="AM1457" s="1752" t="s">
        <v>869</v>
      </c>
      <c r="AN1457" s="1303" t="s">
        <v>858</v>
      </c>
      <c r="AO1457" s="1303">
        <v>2</v>
      </c>
      <c r="AP1457" s="1303" t="s">
        <v>859</v>
      </c>
      <c r="AQ1457" s="1303">
        <v>2</v>
      </c>
      <c r="AR1457" s="1303"/>
      <c r="AS1457" s="1303"/>
      <c r="AT1457" s="1303"/>
      <c r="AU1457" s="1303"/>
      <c r="AV1457" s="1311"/>
      <c r="AW1457" s="4560"/>
      <c r="AX1457" s="4560"/>
      <c r="AY1457" s="1000"/>
      <c r="CO1457" s="237"/>
    </row>
    <row r="1458" spans="1:93">
      <c r="A1458" s="5683"/>
      <c r="B1458" s="4561"/>
      <c r="C1458" s="5674"/>
      <c r="D1458" s="3811"/>
      <c r="E1458" s="5120"/>
      <c r="F1458" s="3811"/>
      <c r="G1458" s="3811"/>
      <c r="H1458" s="3811"/>
      <c r="I1458" s="3706"/>
      <c r="J1458" s="3706"/>
      <c r="K1458" s="3706"/>
      <c r="L1458" s="3706"/>
      <c r="M1458" s="3706"/>
      <c r="N1458" s="3706"/>
      <c r="O1458" s="3706"/>
      <c r="P1458" s="3706"/>
      <c r="Q1458" s="3706"/>
      <c r="R1458" s="3706"/>
      <c r="S1458" s="5120"/>
      <c r="T1458" s="5120"/>
      <c r="U1458" s="5120"/>
      <c r="V1458" s="5120"/>
      <c r="W1458" s="5120"/>
      <c r="X1458" s="5120"/>
      <c r="Y1458" s="5086"/>
      <c r="Z1458" s="5086"/>
      <c r="AA1458" s="5086"/>
      <c r="AB1458" s="5086"/>
      <c r="AC1458" s="5086"/>
      <c r="AD1458" s="3322" t="s">
        <v>2035</v>
      </c>
      <c r="AE1458" s="3087"/>
      <c r="AF1458" s="1308" t="s">
        <v>857</v>
      </c>
      <c r="AG1458" s="1308"/>
      <c r="AH1458" s="3238">
        <v>3983</v>
      </c>
      <c r="AI1458" s="1304" t="s">
        <v>2137</v>
      </c>
      <c r="AJ1458" s="1308" t="s">
        <v>379</v>
      </c>
      <c r="AK1458" s="3256" t="s">
        <v>2142</v>
      </c>
      <c r="AL1458" s="1763" t="s">
        <v>3055</v>
      </c>
      <c r="AM1458" s="1655" t="s">
        <v>3055</v>
      </c>
      <c r="AN1458" s="1309" t="s">
        <v>858</v>
      </c>
      <c r="AO1458" s="1309">
        <v>2</v>
      </c>
      <c r="AP1458" s="1309" t="s">
        <v>859</v>
      </c>
      <c r="AQ1458" s="1309">
        <v>2</v>
      </c>
      <c r="AR1458" s="1309"/>
      <c r="AS1458" s="1309"/>
      <c r="AT1458" s="1309"/>
      <c r="AU1458" s="1309"/>
      <c r="AV1458" s="860"/>
      <c r="AW1458" s="4561"/>
      <c r="AX1458" s="4561"/>
      <c r="AY1458" s="1306"/>
      <c r="CO1458" s="237"/>
    </row>
    <row r="1459" spans="1:93">
      <c r="A1459" s="5683"/>
      <c r="B1459" s="4559" t="s">
        <v>2463</v>
      </c>
      <c r="C1459" s="5672" t="s">
        <v>3737</v>
      </c>
      <c r="D1459" s="3806" t="s">
        <v>3215</v>
      </c>
      <c r="E1459" s="5123" t="s">
        <v>2165</v>
      </c>
      <c r="F1459" s="3806" t="s">
        <v>5218</v>
      </c>
      <c r="G1459" s="3806" t="s">
        <v>2028</v>
      </c>
      <c r="H1459" s="3806" t="s">
        <v>2028</v>
      </c>
      <c r="I1459" s="3743" t="s">
        <v>2029</v>
      </c>
      <c r="J1459" s="3743" t="s">
        <v>2029</v>
      </c>
      <c r="K1459" s="3743">
        <v>9</v>
      </c>
      <c r="L1459" s="3743">
        <v>0</v>
      </c>
      <c r="M1459" s="3743">
        <v>31</v>
      </c>
      <c r="N1459" s="3743">
        <v>9</v>
      </c>
      <c r="O1459" s="3743">
        <v>0</v>
      </c>
      <c r="P1459" s="3743">
        <v>31</v>
      </c>
      <c r="Q1459" s="3743" t="s">
        <v>2140</v>
      </c>
      <c r="R1459" s="3743" t="s">
        <v>2272</v>
      </c>
      <c r="S1459" s="5123">
        <v>13290</v>
      </c>
      <c r="T1459" s="5123">
        <v>13290</v>
      </c>
      <c r="U1459" s="5123">
        <v>20830</v>
      </c>
      <c r="V1459" s="5123">
        <v>512</v>
      </c>
      <c r="W1459" s="5123">
        <v>512</v>
      </c>
      <c r="X1459" s="5123">
        <v>1558</v>
      </c>
      <c r="Y1459" s="5084">
        <v>8</v>
      </c>
      <c r="Z1459" s="5084">
        <v>2</v>
      </c>
      <c r="AA1459" s="5084" t="s">
        <v>2032</v>
      </c>
      <c r="AB1459" s="5084" t="s">
        <v>2033</v>
      </c>
      <c r="AC1459" s="5084" t="s">
        <v>2137</v>
      </c>
      <c r="AD1459" s="3321" t="s">
        <v>2035</v>
      </c>
      <c r="AE1459" s="3086"/>
      <c r="AF1459" s="1624" t="s">
        <v>857</v>
      </c>
      <c r="AG1459" s="1624"/>
      <c r="AH1459" s="3236">
        <v>270</v>
      </c>
      <c r="AI1459" s="1606" t="s">
        <v>2137</v>
      </c>
      <c r="AJ1459" s="1624" t="s">
        <v>854</v>
      </c>
      <c r="AK1459" s="3256" t="s">
        <v>2142</v>
      </c>
      <c r="AL1459" s="860" t="s">
        <v>1135</v>
      </c>
      <c r="AM1459" s="1760" t="s">
        <v>1134</v>
      </c>
      <c r="AN1459" s="2803" t="s">
        <v>858</v>
      </c>
      <c r="AO1459" s="2803">
        <v>2</v>
      </c>
      <c r="AP1459" s="2803" t="s">
        <v>859</v>
      </c>
      <c r="AQ1459" s="2803">
        <v>2</v>
      </c>
      <c r="AR1459" s="1606"/>
      <c r="AS1459" s="1606"/>
      <c r="AT1459" s="1606"/>
      <c r="AU1459" s="1606"/>
      <c r="AV1459" s="2990"/>
      <c r="AW1459" s="4559" t="s">
        <v>2468</v>
      </c>
      <c r="AX1459" s="4559" t="s">
        <v>2454</v>
      </c>
      <c r="AY1459" s="997"/>
      <c r="CO1459" s="237"/>
    </row>
    <row r="1460" spans="1:93">
      <c r="A1460" s="5683"/>
      <c r="B1460" s="4560"/>
      <c r="C1460" s="5673"/>
      <c r="D1460" s="3807"/>
      <c r="E1460" s="5119"/>
      <c r="F1460" s="3807"/>
      <c r="G1460" s="3807"/>
      <c r="H1460" s="3807"/>
      <c r="I1460" s="3703"/>
      <c r="J1460" s="3703"/>
      <c r="K1460" s="3703"/>
      <c r="L1460" s="3703"/>
      <c r="M1460" s="3703"/>
      <c r="N1460" s="3703"/>
      <c r="O1460" s="3703"/>
      <c r="P1460" s="3703"/>
      <c r="Q1460" s="3703"/>
      <c r="R1460" s="3703"/>
      <c r="S1460" s="5119"/>
      <c r="T1460" s="5119"/>
      <c r="U1460" s="5119"/>
      <c r="V1460" s="5119"/>
      <c r="W1460" s="5119"/>
      <c r="X1460" s="5119"/>
      <c r="Y1460" s="5085"/>
      <c r="Z1460" s="5085"/>
      <c r="AA1460" s="5085"/>
      <c r="AB1460" s="5085"/>
      <c r="AC1460" s="5690"/>
      <c r="AD1460" s="3323" t="s">
        <v>2035</v>
      </c>
      <c r="AE1460" s="3089"/>
      <c r="AF1460" s="1625" t="s">
        <v>857</v>
      </c>
      <c r="AG1460" s="1314"/>
      <c r="AH1460" s="3237">
        <v>3986</v>
      </c>
      <c r="AI1460" s="1607" t="s">
        <v>2137</v>
      </c>
      <c r="AJ1460" s="1625" t="s">
        <v>874</v>
      </c>
      <c r="AK1460" s="3256" t="s">
        <v>2142</v>
      </c>
      <c r="AL1460" s="1753" t="s">
        <v>1158</v>
      </c>
      <c r="AM1460" s="1773" t="s">
        <v>341</v>
      </c>
      <c r="AN1460" s="1608" t="s">
        <v>858</v>
      </c>
      <c r="AO1460" s="1608">
        <v>4</v>
      </c>
      <c r="AP1460" s="1608" t="s">
        <v>859</v>
      </c>
      <c r="AQ1460" s="1608">
        <v>4</v>
      </c>
      <c r="AR1460" s="1618">
        <v>6</v>
      </c>
      <c r="AS1460" s="1618" t="s">
        <v>875</v>
      </c>
      <c r="AT1460" s="1618" t="s">
        <v>859</v>
      </c>
      <c r="AU1460" s="1618" t="s">
        <v>876</v>
      </c>
      <c r="AV1460" s="860" t="s">
        <v>877</v>
      </c>
      <c r="AW1460" s="4560"/>
      <c r="AX1460" s="4560"/>
      <c r="AY1460" s="1000"/>
      <c r="CO1460" s="237"/>
    </row>
    <row r="1461" spans="1:93">
      <c r="A1461" s="5683"/>
      <c r="B1461" s="4560"/>
      <c r="C1461" s="5673"/>
      <c r="D1461" s="3807"/>
      <c r="E1461" s="5119"/>
      <c r="F1461" s="3807"/>
      <c r="G1461" s="3807"/>
      <c r="H1461" s="3807"/>
      <c r="I1461" s="3703"/>
      <c r="J1461" s="3703"/>
      <c r="K1461" s="3703"/>
      <c r="L1461" s="3703"/>
      <c r="M1461" s="3703"/>
      <c r="N1461" s="3703"/>
      <c r="O1461" s="3703"/>
      <c r="P1461" s="3703"/>
      <c r="Q1461" s="3703"/>
      <c r="R1461" s="3703"/>
      <c r="S1461" s="5119"/>
      <c r="T1461" s="5119"/>
      <c r="U1461" s="5119"/>
      <c r="V1461" s="5119"/>
      <c r="W1461" s="5119"/>
      <c r="X1461" s="5119"/>
      <c r="Y1461" s="5085"/>
      <c r="Z1461" s="5085"/>
      <c r="AA1461" s="5085"/>
      <c r="AB1461" s="5085"/>
      <c r="AC1461" s="5085"/>
      <c r="AD1461" s="3323" t="s">
        <v>2035</v>
      </c>
      <c r="AE1461" s="3089"/>
      <c r="AF1461" s="1625" t="s">
        <v>857</v>
      </c>
      <c r="AG1461" s="1625"/>
      <c r="AH1461" s="3237">
        <v>4000</v>
      </c>
      <c r="AI1461" s="1607" t="s">
        <v>2137</v>
      </c>
      <c r="AJ1461" s="1625" t="s">
        <v>868</v>
      </c>
      <c r="AK1461" s="3256" t="s">
        <v>2142</v>
      </c>
      <c r="AL1461" s="1752" t="s">
        <v>869</v>
      </c>
      <c r="AM1461" s="1752" t="s">
        <v>869</v>
      </c>
      <c r="AN1461" s="1607" t="s">
        <v>858</v>
      </c>
      <c r="AO1461" s="1607">
        <v>2</v>
      </c>
      <c r="AP1461" s="1607" t="s">
        <v>859</v>
      </c>
      <c r="AQ1461" s="1607">
        <v>2</v>
      </c>
      <c r="AR1461" s="1607"/>
      <c r="AS1461" s="1607"/>
      <c r="AT1461" s="1607"/>
      <c r="AU1461" s="1607"/>
      <c r="AV1461" s="2991"/>
      <c r="AW1461" s="4560"/>
      <c r="AX1461" s="4560"/>
      <c r="AY1461" s="1000"/>
      <c r="CO1461" s="237"/>
    </row>
    <row r="1462" spans="1:93">
      <c r="A1462" s="5684"/>
      <c r="B1462" s="4561"/>
      <c r="C1462" s="5674"/>
      <c r="D1462" s="3811"/>
      <c r="E1462" s="5120"/>
      <c r="F1462" s="3811"/>
      <c r="G1462" s="3811"/>
      <c r="H1462" s="3811"/>
      <c r="I1462" s="3706"/>
      <c r="J1462" s="3706"/>
      <c r="K1462" s="3706"/>
      <c r="L1462" s="3706"/>
      <c r="M1462" s="3706"/>
      <c r="N1462" s="3706"/>
      <c r="O1462" s="3706"/>
      <c r="P1462" s="3706"/>
      <c r="Q1462" s="3706"/>
      <c r="R1462" s="3706"/>
      <c r="S1462" s="5120"/>
      <c r="T1462" s="5120"/>
      <c r="U1462" s="5120"/>
      <c r="V1462" s="5120"/>
      <c r="W1462" s="5120"/>
      <c r="X1462" s="5120"/>
      <c r="Y1462" s="5086"/>
      <c r="Z1462" s="5086"/>
      <c r="AA1462" s="5086"/>
      <c r="AB1462" s="5086"/>
      <c r="AC1462" s="5086"/>
      <c r="AD1462" s="3322" t="s">
        <v>2035</v>
      </c>
      <c r="AE1462" s="3087"/>
      <c r="AF1462" s="1626" t="s">
        <v>857</v>
      </c>
      <c r="AG1462" s="1626"/>
      <c r="AH1462" s="3238">
        <v>3983</v>
      </c>
      <c r="AI1462" s="1608" t="s">
        <v>2137</v>
      </c>
      <c r="AJ1462" s="1626" t="s">
        <v>379</v>
      </c>
      <c r="AK1462" s="3256" t="s">
        <v>2142</v>
      </c>
      <c r="AL1462" s="1763" t="s">
        <v>3055</v>
      </c>
      <c r="AM1462" s="1655" t="s">
        <v>3055</v>
      </c>
      <c r="AN1462" s="1618" t="s">
        <v>858</v>
      </c>
      <c r="AO1462" s="1618">
        <v>2</v>
      </c>
      <c r="AP1462" s="1618" t="s">
        <v>859</v>
      </c>
      <c r="AQ1462" s="1618">
        <v>2</v>
      </c>
      <c r="AR1462" s="1618"/>
      <c r="AS1462" s="1618"/>
      <c r="AT1462" s="1618"/>
      <c r="AU1462" s="1618"/>
      <c r="AV1462" s="860"/>
      <c r="AW1462" s="4561"/>
      <c r="AX1462" s="4561"/>
      <c r="AY1462" s="1609"/>
      <c r="CO1462" s="237"/>
    </row>
    <row r="1463" spans="1:93" ht="24" customHeight="1">
      <c r="A1463" s="5693" t="s">
        <v>4615</v>
      </c>
      <c r="B1463" s="4560" t="s">
        <v>2463</v>
      </c>
      <c r="C1463" s="5673" t="s">
        <v>4596</v>
      </c>
      <c r="D1463" s="4167" t="s">
        <v>4594</v>
      </c>
      <c r="E1463" s="5119" t="s">
        <v>2165</v>
      </c>
      <c r="F1463" s="3807" t="s">
        <v>4618</v>
      </c>
      <c r="G1463" s="3807" t="s">
        <v>2028</v>
      </c>
      <c r="H1463" s="3807" t="s">
        <v>2028</v>
      </c>
      <c r="I1463" s="3703" t="s">
        <v>2029</v>
      </c>
      <c r="J1463" s="3703" t="s">
        <v>2029</v>
      </c>
      <c r="K1463" s="3703">
        <v>9</v>
      </c>
      <c r="L1463" s="3703">
        <v>0</v>
      </c>
      <c r="M1463" s="3703">
        <v>31</v>
      </c>
      <c r="N1463" s="3703">
        <v>9</v>
      </c>
      <c r="O1463" s="3703">
        <v>0</v>
      </c>
      <c r="P1463" s="3703">
        <v>31</v>
      </c>
      <c r="Q1463" s="3703" t="s">
        <v>2140</v>
      </c>
      <c r="R1463" s="3703" t="s">
        <v>2272</v>
      </c>
      <c r="S1463" s="5119">
        <v>10512</v>
      </c>
      <c r="T1463" s="5119">
        <v>10512</v>
      </c>
      <c r="U1463" s="5119">
        <v>11760</v>
      </c>
      <c r="V1463" s="5119">
        <v>512</v>
      </c>
      <c r="W1463" s="5119">
        <v>512</v>
      </c>
      <c r="X1463" s="5119">
        <v>1088</v>
      </c>
      <c r="Y1463" s="5085">
        <v>8</v>
      </c>
      <c r="Z1463" s="5085">
        <v>2</v>
      </c>
      <c r="AA1463" s="5085" t="s">
        <v>2032</v>
      </c>
      <c r="AB1463" s="5085" t="s">
        <v>2033</v>
      </c>
      <c r="AC1463" s="5085" t="s">
        <v>2137</v>
      </c>
      <c r="AD1463" s="3323" t="s">
        <v>2035</v>
      </c>
      <c r="AE1463" s="3089"/>
      <c r="AF1463" s="1990" t="s">
        <v>857</v>
      </c>
      <c r="AG1463" s="1990"/>
      <c r="AH1463" s="3237">
        <v>270</v>
      </c>
      <c r="AI1463" s="1982" t="s">
        <v>2137</v>
      </c>
      <c r="AJ1463" s="1990" t="s">
        <v>854</v>
      </c>
      <c r="AK1463" s="3256" t="s">
        <v>2142</v>
      </c>
      <c r="AL1463" s="1987" t="s">
        <v>164</v>
      </c>
      <c r="AM1463" s="1980" t="s">
        <v>856</v>
      </c>
      <c r="AN1463" s="1983" t="s">
        <v>858</v>
      </c>
      <c r="AO1463" s="1983">
        <v>2</v>
      </c>
      <c r="AP1463" s="1983" t="s">
        <v>859</v>
      </c>
      <c r="AQ1463" s="1983">
        <v>2</v>
      </c>
      <c r="AR1463" s="1982"/>
      <c r="AS1463" s="1982"/>
      <c r="AT1463" s="1982"/>
      <c r="AU1463" s="1982"/>
      <c r="AV1463" s="2000"/>
      <c r="AW1463" s="4560" t="s">
        <v>2466</v>
      </c>
      <c r="AX1463" s="4560" t="s">
        <v>2454</v>
      </c>
      <c r="AY1463" s="2005"/>
      <c r="CO1463" s="237"/>
    </row>
    <row r="1464" spans="1:93">
      <c r="A1464" s="5683"/>
      <c r="B1464" s="4560"/>
      <c r="C1464" s="5673"/>
      <c r="D1464" s="4167"/>
      <c r="E1464" s="5119"/>
      <c r="F1464" s="3807"/>
      <c r="G1464" s="3807"/>
      <c r="H1464" s="3807"/>
      <c r="I1464" s="3703"/>
      <c r="J1464" s="3703"/>
      <c r="K1464" s="3703"/>
      <c r="L1464" s="3703"/>
      <c r="M1464" s="3703"/>
      <c r="N1464" s="3703"/>
      <c r="O1464" s="3703"/>
      <c r="P1464" s="3703"/>
      <c r="Q1464" s="3703"/>
      <c r="R1464" s="3703"/>
      <c r="S1464" s="5119"/>
      <c r="T1464" s="5119"/>
      <c r="U1464" s="5119"/>
      <c r="V1464" s="5119"/>
      <c r="W1464" s="5119"/>
      <c r="X1464" s="5119"/>
      <c r="Y1464" s="5085"/>
      <c r="Z1464" s="5085"/>
      <c r="AA1464" s="5085"/>
      <c r="AB1464" s="5085"/>
      <c r="AC1464" s="5690"/>
      <c r="AD1464" s="3323" t="s">
        <v>2035</v>
      </c>
      <c r="AE1464" s="3089"/>
      <c r="AF1464" s="1990" t="s">
        <v>857</v>
      </c>
      <c r="AG1464" s="1314"/>
      <c r="AH1464" s="3237">
        <v>3986</v>
      </c>
      <c r="AI1464" s="1982" t="s">
        <v>2137</v>
      </c>
      <c r="AJ1464" s="1990" t="s">
        <v>874</v>
      </c>
      <c r="AK1464" s="3256" t="s">
        <v>2142</v>
      </c>
      <c r="AL1464" s="1991" t="s">
        <v>344</v>
      </c>
      <c r="AM1464" s="2004" t="s">
        <v>341</v>
      </c>
      <c r="AN1464" s="1983" t="s">
        <v>858</v>
      </c>
      <c r="AO1464" s="1983">
        <v>4</v>
      </c>
      <c r="AP1464" s="1983" t="s">
        <v>859</v>
      </c>
      <c r="AQ1464" s="1983">
        <v>4</v>
      </c>
      <c r="AR1464" s="1996">
        <v>6</v>
      </c>
      <c r="AS1464" s="1996" t="s">
        <v>875</v>
      </c>
      <c r="AT1464" s="1996" t="s">
        <v>859</v>
      </c>
      <c r="AU1464" s="1996" t="s">
        <v>876</v>
      </c>
      <c r="AV1464" s="860" t="s">
        <v>877</v>
      </c>
      <c r="AW1464" s="4560"/>
      <c r="AX1464" s="4560"/>
      <c r="AY1464" s="2005"/>
      <c r="CO1464" s="237"/>
    </row>
    <row r="1465" spans="1:93">
      <c r="A1465" s="5683"/>
      <c r="B1465" s="4560"/>
      <c r="C1465" s="5673"/>
      <c r="D1465" s="4167"/>
      <c r="E1465" s="5119"/>
      <c r="F1465" s="3807"/>
      <c r="G1465" s="3807"/>
      <c r="H1465" s="3807"/>
      <c r="I1465" s="3703"/>
      <c r="J1465" s="3703"/>
      <c r="K1465" s="3703"/>
      <c r="L1465" s="3703"/>
      <c r="M1465" s="3703"/>
      <c r="N1465" s="3703"/>
      <c r="O1465" s="3703"/>
      <c r="P1465" s="3703"/>
      <c r="Q1465" s="3703"/>
      <c r="R1465" s="3703"/>
      <c r="S1465" s="5119"/>
      <c r="T1465" s="5119"/>
      <c r="U1465" s="5119"/>
      <c r="V1465" s="5119"/>
      <c r="W1465" s="5119"/>
      <c r="X1465" s="5119"/>
      <c r="Y1465" s="5085"/>
      <c r="Z1465" s="5085"/>
      <c r="AA1465" s="5085"/>
      <c r="AB1465" s="5085"/>
      <c r="AC1465" s="5085"/>
      <c r="AD1465" s="3323" t="s">
        <v>2035</v>
      </c>
      <c r="AE1465" s="3089"/>
      <c r="AF1465" s="1990" t="s">
        <v>857</v>
      </c>
      <c r="AG1465" s="1990"/>
      <c r="AH1465" s="3237">
        <v>4000</v>
      </c>
      <c r="AI1465" s="1982" t="s">
        <v>2137</v>
      </c>
      <c r="AJ1465" s="1990" t="s">
        <v>868</v>
      </c>
      <c r="AK1465" s="3256" t="s">
        <v>2142</v>
      </c>
      <c r="AL1465" s="2006" t="s">
        <v>869</v>
      </c>
      <c r="AM1465" s="2006" t="s">
        <v>869</v>
      </c>
      <c r="AN1465" s="1982" t="s">
        <v>858</v>
      </c>
      <c r="AO1465" s="1982">
        <v>2</v>
      </c>
      <c r="AP1465" s="1982" t="s">
        <v>859</v>
      </c>
      <c r="AQ1465" s="1982">
        <v>2</v>
      </c>
      <c r="AR1465" s="1982"/>
      <c r="AS1465" s="1982"/>
      <c r="AT1465" s="1982"/>
      <c r="AU1465" s="1982"/>
      <c r="AV1465" s="2000"/>
      <c r="AW1465" s="4560"/>
      <c r="AX1465" s="4560"/>
      <c r="AY1465" s="2005"/>
      <c r="CO1465" s="237"/>
    </row>
    <row r="1466" spans="1:93">
      <c r="A1466" s="5683"/>
      <c r="B1466" s="4561"/>
      <c r="C1466" s="5674"/>
      <c r="D1466" s="4079"/>
      <c r="E1466" s="5120"/>
      <c r="F1466" s="3811"/>
      <c r="G1466" s="3811"/>
      <c r="H1466" s="3811"/>
      <c r="I1466" s="3706"/>
      <c r="J1466" s="3706"/>
      <c r="K1466" s="3706"/>
      <c r="L1466" s="3706"/>
      <c r="M1466" s="3706"/>
      <c r="N1466" s="3706"/>
      <c r="O1466" s="3706"/>
      <c r="P1466" s="3706"/>
      <c r="Q1466" s="3706"/>
      <c r="R1466" s="3706"/>
      <c r="S1466" s="5120"/>
      <c r="T1466" s="5120"/>
      <c r="U1466" s="5120"/>
      <c r="V1466" s="5120"/>
      <c r="W1466" s="5120"/>
      <c r="X1466" s="5120"/>
      <c r="Y1466" s="5086"/>
      <c r="Z1466" s="5086"/>
      <c r="AA1466" s="5086"/>
      <c r="AB1466" s="5086"/>
      <c r="AC1466" s="5086"/>
      <c r="AD1466" s="3322" t="s">
        <v>2035</v>
      </c>
      <c r="AE1466" s="3087"/>
      <c r="AF1466" s="1991" t="s">
        <v>857</v>
      </c>
      <c r="AG1466" s="1991"/>
      <c r="AH1466" s="3238">
        <v>3983</v>
      </c>
      <c r="AI1466" s="1983" t="s">
        <v>2137</v>
      </c>
      <c r="AJ1466" s="1991" t="s">
        <v>379</v>
      </c>
      <c r="AK1466" s="3256" t="s">
        <v>2142</v>
      </c>
      <c r="AL1466" s="1987" t="s">
        <v>3055</v>
      </c>
      <c r="AM1466" s="1980" t="s">
        <v>3055</v>
      </c>
      <c r="AN1466" s="1996" t="s">
        <v>858</v>
      </c>
      <c r="AO1466" s="1996">
        <v>2</v>
      </c>
      <c r="AP1466" s="1996" t="s">
        <v>859</v>
      </c>
      <c r="AQ1466" s="1996">
        <v>2</v>
      </c>
      <c r="AR1466" s="1996"/>
      <c r="AS1466" s="1996"/>
      <c r="AT1466" s="1996"/>
      <c r="AU1466" s="1996"/>
      <c r="AV1466" s="860"/>
      <c r="AW1466" s="4561"/>
      <c r="AX1466" s="4561"/>
      <c r="AY1466" s="1985"/>
      <c r="CO1466" s="237"/>
    </row>
    <row r="1467" spans="1:93">
      <c r="A1467" s="5683"/>
      <c r="B1467" s="4560" t="s">
        <v>2463</v>
      </c>
      <c r="C1467" s="5673" t="s">
        <v>4616</v>
      </c>
      <c r="D1467" s="4167" t="s">
        <v>4597</v>
      </c>
      <c r="E1467" s="5119" t="s">
        <v>2165</v>
      </c>
      <c r="F1467" s="3807" t="s">
        <v>4619</v>
      </c>
      <c r="G1467" s="3807" t="s">
        <v>2028</v>
      </c>
      <c r="H1467" s="3807" t="s">
        <v>2028</v>
      </c>
      <c r="I1467" s="3703" t="s">
        <v>2029</v>
      </c>
      <c r="J1467" s="3703" t="s">
        <v>2029</v>
      </c>
      <c r="K1467" s="3703">
        <v>9</v>
      </c>
      <c r="L1467" s="3703">
        <v>0</v>
      </c>
      <c r="M1467" s="3703">
        <v>31</v>
      </c>
      <c r="N1467" s="3703">
        <v>9</v>
      </c>
      <c r="O1467" s="3703">
        <v>0</v>
      </c>
      <c r="P1467" s="3703">
        <v>31</v>
      </c>
      <c r="Q1467" s="3703" t="s">
        <v>2140</v>
      </c>
      <c r="R1467" s="3703" t="s">
        <v>2272</v>
      </c>
      <c r="S1467" s="5119">
        <v>10769</v>
      </c>
      <c r="T1467" s="5119">
        <v>10769</v>
      </c>
      <c r="U1467" s="5119">
        <v>15450</v>
      </c>
      <c r="V1467" s="5119">
        <v>512</v>
      </c>
      <c r="W1467" s="5119">
        <v>512</v>
      </c>
      <c r="X1467" s="5119">
        <v>1408</v>
      </c>
      <c r="Y1467" s="5085">
        <v>8</v>
      </c>
      <c r="Z1467" s="5085">
        <v>2</v>
      </c>
      <c r="AA1467" s="5085" t="s">
        <v>2032</v>
      </c>
      <c r="AB1467" s="5085" t="s">
        <v>2033</v>
      </c>
      <c r="AC1467" s="5085" t="s">
        <v>2137</v>
      </c>
      <c r="AD1467" s="3323" t="s">
        <v>2035</v>
      </c>
      <c r="AE1467" s="3089"/>
      <c r="AF1467" s="1990" t="s">
        <v>857</v>
      </c>
      <c r="AG1467" s="1990"/>
      <c r="AH1467" s="3237">
        <v>270</v>
      </c>
      <c r="AI1467" s="1982" t="s">
        <v>2137</v>
      </c>
      <c r="AJ1467" s="1990" t="s">
        <v>854</v>
      </c>
      <c r="AK1467" s="3256" t="s">
        <v>2142</v>
      </c>
      <c r="AL1467" s="1991" t="s">
        <v>1218</v>
      </c>
      <c r="AM1467" s="1983" t="s">
        <v>1219</v>
      </c>
      <c r="AN1467" s="1983" t="s">
        <v>858</v>
      </c>
      <c r="AO1467" s="1983">
        <v>2</v>
      </c>
      <c r="AP1467" s="1983" t="s">
        <v>859</v>
      </c>
      <c r="AQ1467" s="1983">
        <v>2</v>
      </c>
      <c r="AR1467" s="1982"/>
      <c r="AS1467" s="1982"/>
      <c r="AT1467" s="1982"/>
      <c r="AU1467" s="1982"/>
      <c r="AV1467" s="2000"/>
      <c r="AW1467" s="4560" t="s">
        <v>2468</v>
      </c>
      <c r="AX1467" s="4560" t="s">
        <v>2454</v>
      </c>
      <c r="AY1467" s="2005"/>
      <c r="CO1467" s="237"/>
    </row>
    <row r="1468" spans="1:93">
      <c r="A1468" s="5683"/>
      <c r="B1468" s="4560"/>
      <c r="C1468" s="5673"/>
      <c r="D1468" s="4167"/>
      <c r="E1468" s="5119"/>
      <c r="F1468" s="3807"/>
      <c r="G1468" s="3807"/>
      <c r="H1468" s="3807"/>
      <c r="I1468" s="3703"/>
      <c r="J1468" s="3703"/>
      <c r="K1468" s="3703"/>
      <c r="L1468" s="3703"/>
      <c r="M1468" s="3703"/>
      <c r="N1468" s="3703"/>
      <c r="O1468" s="3703"/>
      <c r="P1468" s="3703"/>
      <c r="Q1468" s="3703"/>
      <c r="R1468" s="3703"/>
      <c r="S1468" s="5119"/>
      <c r="T1468" s="5119"/>
      <c r="U1468" s="5119"/>
      <c r="V1468" s="5119"/>
      <c r="W1468" s="5119"/>
      <c r="X1468" s="5119"/>
      <c r="Y1468" s="5085"/>
      <c r="Z1468" s="5085"/>
      <c r="AA1468" s="5085"/>
      <c r="AB1468" s="5085"/>
      <c r="AC1468" s="5690"/>
      <c r="AD1468" s="3323" t="s">
        <v>2035</v>
      </c>
      <c r="AE1468" s="3089"/>
      <c r="AF1468" s="1990" t="s">
        <v>857</v>
      </c>
      <c r="AG1468" s="1314"/>
      <c r="AH1468" s="3237">
        <v>3986</v>
      </c>
      <c r="AI1468" s="1982" t="s">
        <v>2137</v>
      </c>
      <c r="AJ1468" s="1990" t="s">
        <v>874</v>
      </c>
      <c r="AK1468" s="3256" t="s">
        <v>2142</v>
      </c>
      <c r="AL1468" s="1991" t="s">
        <v>344</v>
      </c>
      <c r="AM1468" s="2004" t="s">
        <v>341</v>
      </c>
      <c r="AN1468" s="1983" t="s">
        <v>858</v>
      </c>
      <c r="AO1468" s="1983">
        <v>4</v>
      </c>
      <c r="AP1468" s="1983" t="s">
        <v>859</v>
      </c>
      <c r="AQ1468" s="1983">
        <v>4</v>
      </c>
      <c r="AR1468" s="1996">
        <v>6</v>
      </c>
      <c r="AS1468" s="1996" t="s">
        <v>875</v>
      </c>
      <c r="AT1468" s="1996" t="s">
        <v>859</v>
      </c>
      <c r="AU1468" s="1996" t="s">
        <v>876</v>
      </c>
      <c r="AV1468" s="860" t="s">
        <v>877</v>
      </c>
      <c r="AW1468" s="4560"/>
      <c r="AX1468" s="4560"/>
      <c r="AY1468" s="2005"/>
      <c r="CO1468" s="237"/>
    </row>
    <row r="1469" spans="1:93">
      <c r="A1469" s="5683"/>
      <c r="B1469" s="4560"/>
      <c r="C1469" s="5673"/>
      <c r="D1469" s="4167"/>
      <c r="E1469" s="5119"/>
      <c r="F1469" s="3807"/>
      <c r="G1469" s="3807"/>
      <c r="H1469" s="3807"/>
      <c r="I1469" s="3703"/>
      <c r="J1469" s="3703"/>
      <c r="K1469" s="3703"/>
      <c r="L1469" s="3703"/>
      <c r="M1469" s="3703"/>
      <c r="N1469" s="3703"/>
      <c r="O1469" s="3703"/>
      <c r="P1469" s="3703"/>
      <c r="Q1469" s="3703"/>
      <c r="R1469" s="3703"/>
      <c r="S1469" s="5119"/>
      <c r="T1469" s="5119"/>
      <c r="U1469" s="5119"/>
      <c r="V1469" s="5119"/>
      <c r="W1469" s="5119"/>
      <c r="X1469" s="5119"/>
      <c r="Y1469" s="5085"/>
      <c r="Z1469" s="5085"/>
      <c r="AA1469" s="5085"/>
      <c r="AB1469" s="5085"/>
      <c r="AC1469" s="5085"/>
      <c r="AD1469" s="3323" t="s">
        <v>2035</v>
      </c>
      <c r="AE1469" s="3089"/>
      <c r="AF1469" s="1990" t="s">
        <v>857</v>
      </c>
      <c r="AG1469" s="1990"/>
      <c r="AH1469" s="3237">
        <v>4000</v>
      </c>
      <c r="AI1469" s="1982" t="s">
        <v>2137</v>
      </c>
      <c r="AJ1469" s="1990" t="s">
        <v>868</v>
      </c>
      <c r="AK1469" s="3256" t="s">
        <v>2142</v>
      </c>
      <c r="AL1469" s="1993" t="s">
        <v>869</v>
      </c>
      <c r="AM1469" s="1993" t="s">
        <v>869</v>
      </c>
      <c r="AN1469" s="1982" t="s">
        <v>858</v>
      </c>
      <c r="AO1469" s="1982">
        <v>2</v>
      </c>
      <c r="AP1469" s="1982" t="s">
        <v>859</v>
      </c>
      <c r="AQ1469" s="1982">
        <v>2</v>
      </c>
      <c r="AR1469" s="1982"/>
      <c r="AS1469" s="1982"/>
      <c r="AT1469" s="1982"/>
      <c r="AU1469" s="1982"/>
      <c r="AV1469" s="2000"/>
      <c r="AW1469" s="4560"/>
      <c r="AX1469" s="4560"/>
      <c r="AY1469" s="2005"/>
      <c r="CO1469" s="237"/>
    </row>
    <row r="1470" spans="1:93">
      <c r="A1470" s="5683"/>
      <c r="B1470" s="4561"/>
      <c r="C1470" s="5674"/>
      <c r="D1470" s="4079"/>
      <c r="E1470" s="5120"/>
      <c r="F1470" s="3811"/>
      <c r="G1470" s="3811"/>
      <c r="H1470" s="3811"/>
      <c r="I1470" s="3706"/>
      <c r="J1470" s="3706"/>
      <c r="K1470" s="3706"/>
      <c r="L1470" s="3706"/>
      <c r="M1470" s="3706"/>
      <c r="N1470" s="3706"/>
      <c r="O1470" s="3706"/>
      <c r="P1470" s="3706"/>
      <c r="Q1470" s="3706"/>
      <c r="R1470" s="3706"/>
      <c r="S1470" s="5120"/>
      <c r="T1470" s="5120"/>
      <c r="U1470" s="5120"/>
      <c r="V1470" s="5120"/>
      <c r="W1470" s="5120"/>
      <c r="X1470" s="5120"/>
      <c r="Y1470" s="5086"/>
      <c r="Z1470" s="5086"/>
      <c r="AA1470" s="5086"/>
      <c r="AB1470" s="5086"/>
      <c r="AC1470" s="5086"/>
      <c r="AD1470" s="3322" t="s">
        <v>2035</v>
      </c>
      <c r="AE1470" s="3087"/>
      <c r="AF1470" s="1991" t="s">
        <v>857</v>
      </c>
      <c r="AG1470" s="1991"/>
      <c r="AH1470" s="3238">
        <v>3983</v>
      </c>
      <c r="AI1470" s="1983" t="s">
        <v>2137</v>
      </c>
      <c r="AJ1470" s="1991" t="s">
        <v>379</v>
      </c>
      <c r="AK1470" s="3256" t="s">
        <v>2142</v>
      </c>
      <c r="AL1470" s="1987" t="s">
        <v>3055</v>
      </c>
      <c r="AM1470" s="1980" t="s">
        <v>3055</v>
      </c>
      <c r="AN1470" s="1996" t="s">
        <v>858</v>
      </c>
      <c r="AO1470" s="1996">
        <v>2</v>
      </c>
      <c r="AP1470" s="1996" t="s">
        <v>859</v>
      </c>
      <c r="AQ1470" s="1996">
        <v>2</v>
      </c>
      <c r="AR1470" s="1996"/>
      <c r="AS1470" s="1996"/>
      <c r="AT1470" s="1996"/>
      <c r="AU1470" s="1996"/>
      <c r="AV1470" s="860"/>
      <c r="AW1470" s="4561"/>
      <c r="AX1470" s="4561"/>
      <c r="AY1470" s="1986"/>
      <c r="CO1470" s="237"/>
    </row>
    <row r="1471" spans="1:93">
      <c r="A1471" s="5683"/>
      <c r="B1471" s="4559" t="s">
        <v>2463</v>
      </c>
      <c r="C1471" s="5672" t="s">
        <v>4617</v>
      </c>
      <c r="D1471" s="4139" t="s">
        <v>4599</v>
      </c>
      <c r="E1471" s="5123" t="s">
        <v>2165</v>
      </c>
      <c r="F1471" s="3806" t="s">
        <v>4620</v>
      </c>
      <c r="G1471" s="3806" t="s">
        <v>2028</v>
      </c>
      <c r="H1471" s="3743" t="s">
        <v>2028</v>
      </c>
      <c r="I1471" s="3743" t="s">
        <v>2029</v>
      </c>
      <c r="J1471" s="3743" t="s">
        <v>2029</v>
      </c>
      <c r="K1471" s="3743">
        <v>9</v>
      </c>
      <c r="L1471" s="3743">
        <v>0</v>
      </c>
      <c r="M1471" s="3743">
        <v>31</v>
      </c>
      <c r="N1471" s="3743">
        <v>9</v>
      </c>
      <c r="O1471" s="3743">
        <v>0</v>
      </c>
      <c r="P1471" s="3743">
        <v>31</v>
      </c>
      <c r="Q1471" s="3743" t="s">
        <v>2140</v>
      </c>
      <c r="R1471" s="3743" t="s">
        <v>2272</v>
      </c>
      <c r="S1471" s="5123">
        <v>15450</v>
      </c>
      <c r="T1471" s="5123">
        <v>15450</v>
      </c>
      <c r="U1471" s="5123">
        <v>22830</v>
      </c>
      <c r="V1471" s="5123">
        <v>512</v>
      </c>
      <c r="W1471" s="5123">
        <v>512</v>
      </c>
      <c r="X1471" s="5123">
        <v>1558</v>
      </c>
      <c r="Y1471" s="5084">
        <v>8</v>
      </c>
      <c r="Z1471" s="5084">
        <v>2</v>
      </c>
      <c r="AA1471" s="5084" t="s">
        <v>2032</v>
      </c>
      <c r="AB1471" s="5084" t="s">
        <v>2033</v>
      </c>
      <c r="AC1471" s="5084" t="s">
        <v>2137</v>
      </c>
      <c r="AD1471" s="3321" t="s">
        <v>2035</v>
      </c>
      <c r="AE1471" s="3086"/>
      <c r="AF1471" s="1993" t="s">
        <v>857</v>
      </c>
      <c r="AG1471" s="1993"/>
      <c r="AH1471" s="3236">
        <v>270</v>
      </c>
      <c r="AI1471" s="1981" t="s">
        <v>2137</v>
      </c>
      <c r="AJ1471" s="1993" t="s">
        <v>854</v>
      </c>
      <c r="AK1471" s="3256" t="s">
        <v>2142</v>
      </c>
      <c r="AL1471" s="860" t="s">
        <v>1135</v>
      </c>
      <c r="AM1471" s="2001" t="s">
        <v>1134</v>
      </c>
      <c r="AN1471" s="1996" t="s">
        <v>858</v>
      </c>
      <c r="AO1471" s="1996">
        <v>2</v>
      </c>
      <c r="AP1471" s="1996" t="s">
        <v>859</v>
      </c>
      <c r="AQ1471" s="1996">
        <v>2</v>
      </c>
      <c r="AR1471" s="1981"/>
      <c r="AS1471" s="1981"/>
      <c r="AT1471" s="1981"/>
      <c r="AU1471" s="1981"/>
      <c r="AV1471" s="2990"/>
      <c r="AW1471" s="4559" t="s">
        <v>2468</v>
      </c>
      <c r="AX1471" s="4559" t="s">
        <v>2454</v>
      </c>
      <c r="AY1471" s="997"/>
      <c r="CO1471" s="237"/>
    </row>
    <row r="1472" spans="1:93">
      <c r="A1472" s="5683"/>
      <c r="B1472" s="4560"/>
      <c r="C1472" s="5673"/>
      <c r="D1472" s="4167"/>
      <c r="E1472" s="5119"/>
      <c r="F1472" s="3807"/>
      <c r="G1472" s="3807"/>
      <c r="H1472" s="3703"/>
      <c r="I1472" s="3703"/>
      <c r="J1472" s="3703"/>
      <c r="K1472" s="3703"/>
      <c r="L1472" s="3703"/>
      <c r="M1472" s="3703"/>
      <c r="N1472" s="3703"/>
      <c r="O1472" s="3703"/>
      <c r="P1472" s="3703"/>
      <c r="Q1472" s="3703"/>
      <c r="R1472" s="3703"/>
      <c r="S1472" s="5119"/>
      <c r="T1472" s="5119"/>
      <c r="U1472" s="5119"/>
      <c r="V1472" s="5119"/>
      <c r="W1472" s="5119"/>
      <c r="X1472" s="5119"/>
      <c r="Y1472" s="5085"/>
      <c r="Z1472" s="5085"/>
      <c r="AA1472" s="5085"/>
      <c r="AB1472" s="5085"/>
      <c r="AC1472" s="5690"/>
      <c r="AD1472" s="3323" t="s">
        <v>2035</v>
      </c>
      <c r="AE1472" s="3089"/>
      <c r="AF1472" s="1990" t="s">
        <v>857</v>
      </c>
      <c r="AG1472" s="1314"/>
      <c r="AH1472" s="3237">
        <v>3986</v>
      </c>
      <c r="AI1472" s="1982" t="s">
        <v>2137</v>
      </c>
      <c r="AJ1472" s="1990" t="s">
        <v>874</v>
      </c>
      <c r="AK1472" s="3256" t="s">
        <v>2142</v>
      </c>
      <c r="AL1472" s="1991" t="s">
        <v>344</v>
      </c>
      <c r="AM1472" s="2004" t="s">
        <v>341</v>
      </c>
      <c r="AN1472" s="1983" t="s">
        <v>858</v>
      </c>
      <c r="AO1472" s="1983">
        <v>4</v>
      </c>
      <c r="AP1472" s="1983" t="s">
        <v>859</v>
      </c>
      <c r="AQ1472" s="1983">
        <v>4</v>
      </c>
      <c r="AR1472" s="1996">
        <v>6</v>
      </c>
      <c r="AS1472" s="1996" t="s">
        <v>875</v>
      </c>
      <c r="AT1472" s="1996" t="s">
        <v>859</v>
      </c>
      <c r="AU1472" s="1996" t="s">
        <v>876</v>
      </c>
      <c r="AV1472" s="860" t="s">
        <v>877</v>
      </c>
      <c r="AW1472" s="4560"/>
      <c r="AX1472" s="4560"/>
      <c r="AY1472" s="2005"/>
      <c r="CO1472" s="237"/>
    </row>
    <row r="1473" spans="1:93">
      <c r="A1473" s="5683"/>
      <c r="B1473" s="4560"/>
      <c r="C1473" s="5673"/>
      <c r="D1473" s="4167"/>
      <c r="E1473" s="5119"/>
      <c r="F1473" s="3807"/>
      <c r="G1473" s="3807"/>
      <c r="H1473" s="3703"/>
      <c r="I1473" s="3703"/>
      <c r="J1473" s="3703"/>
      <c r="K1473" s="3703"/>
      <c r="L1473" s="3703"/>
      <c r="M1473" s="3703"/>
      <c r="N1473" s="3703"/>
      <c r="O1473" s="3703"/>
      <c r="P1473" s="3703"/>
      <c r="Q1473" s="3703"/>
      <c r="R1473" s="3703"/>
      <c r="S1473" s="5119"/>
      <c r="T1473" s="5119"/>
      <c r="U1473" s="5119"/>
      <c r="V1473" s="5119"/>
      <c r="W1473" s="5119"/>
      <c r="X1473" s="5119"/>
      <c r="Y1473" s="5085"/>
      <c r="Z1473" s="5085"/>
      <c r="AA1473" s="5085"/>
      <c r="AB1473" s="5085"/>
      <c r="AC1473" s="5085"/>
      <c r="AD1473" s="3323" t="s">
        <v>2035</v>
      </c>
      <c r="AE1473" s="3089"/>
      <c r="AF1473" s="1990" t="s">
        <v>857</v>
      </c>
      <c r="AG1473" s="1990"/>
      <c r="AH1473" s="3237">
        <v>4000</v>
      </c>
      <c r="AI1473" s="1982" t="s">
        <v>2137</v>
      </c>
      <c r="AJ1473" s="1990" t="s">
        <v>868</v>
      </c>
      <c r="AK1473" s="3256" t="s">
        <v>2142</v>
      </c>
      <c r="AL1473" s="1993" t="s">
        <v>869</v>
      </c>
      <c r="AM1473" s="1993" t="s">
        <v>869</v>
      </c>
      <c r="AN1473" s="1982" t="s">
        <v>858</v>
      </c>
      <c r="AO1473" s="1982">
        <v>2</v>
      </c>
      <c r="AP1473" s="1982" t="s">
        <v>859</v>
      </c>
      <c r="AQ1473" s="1982">
        <v>2</v>
      </c>
      <c r="AR1473" s="1982"/>
      <c r="AS1473" s="1982"/>
      <c r="AT1473" s="1982"/>
      <c r="AU1473" s="1982"/>
      <c r="AV1473" s="2991"/>
      <c r="AW1473" s="4560"/>
      <c r="AX1473" s="4560"/>
      <c r="AY1473" s="2005"/>
      <c r="CO1473" s="237"/>
    </row>
    <row r="1474" spans="1:93">
      <c r="A1474" s="5684"/>
      <c r="B1474" s="4561"/>
      <c r="C1474" s="5674"/>
      <c r="D1474" s="4079"/>
      <c r="E1474" s="5120"/>
      <c r="F1474" s="3811"/>
      <c r="G1474" s="3811"/>
      <c r="H1474" s="3706"/>
      <c r="I1474" s="3706"/>
      <c r="J1474" s="3706"/>
      <c r="K1474" s="3706"/>
      <c r="L1474" s="3706"/>
      <c r="M1474" s="3706"/>
      <c r="N1474" s="3706"/>
      <c r="O1474" s="3706"/>
      <c r="P1474" s="3706"/>
      <c r="Q1474" s="3706"/>
      <c r="R1474" s="3706"/>
      <c r="S1474" s="5120"/>
      <c r="T1474" s="5120"/>
      <c r="U1474" s="5120"/>
      <c r="V1474" s="5120"/>
      <c r="W1474" s="5120"/>
      <c r="X1474" s="5120"/>
      <c r="Y1474" s="5086"/>
      <c r="Z1474" s="5086"/>
      <c r="AA1474" s="5086"/>
      <c r="AB1474" s="5086"/>
      <c r="AC1474" s="5086"/>
      <c r="AD1474" s="3322" t="s">
        <v>2035</v>
      </c>
      <c r="AE1474" s="3087"/>
      <c r="AF1474" s="1991" t="s">
        <v>857</v>
      </c>
      <c r="AG1474" s="1991"/>
      <c r="AH1474" s="3238">
        <v>3983</v>
      </c>
      <c r="AI1474" s="1983" t="s">
        <v>2137</v>
      </c>
      <c r="AJ1474" s="1991" t="s">
        <v>379</v>
      </c>
      <c r="AK1474" s="3256" t="s">
        <v>2142</v>
      </c>
      <c r="AL1474" s="1987" t="s">
        <v>3055</v>
      </c>
      <c r="AM1474" s="1980" t="s">
        <v>3055</v>
      </c>
      <c r="AN1474" s="1996" t="s">
        <v>858</v>
      </c>
      <c r="AO1474" s="1996">
        <v>2</v>
      </c>
      <c r="AP1474" s="1996" t="s">
        <v>859</v>
      </c>
      <c r="AQ1474" s="1996">
        <v>2</v>
      </c>
      <c r="AR1474" s="1996"/>
      <c r="AS1474" s="1996"/>
      <c r="AT1474" s="1996"/>
      <c r="AU1474" s="1996"/>
      <c r="AV1474" s="860"/>
      <c r="AW1474" s="4561"/>
      <c r="AX1474" s="4561"/>
      <c r="AY1474" s="1985"/>
      <c r="CO1474" s="237"/>
    </row>
    <row r="1475" spans="1:93" ht="18.75" customHeight="1">
      <c r="A1475" s="5693" t="s">
        <v>4299</v>
      </c>
      <c r="B1475" s="4559" t="s">
        <v>2463</v>
      </c>
      <c r="C1475" s="5672" t="s">
        <v>4281</v>
      </c>
      <c r="D1475" s="3806" t="s">
        <v>4282</v>
      </c>
      <c r="E1475" s="5123" t="s">
        <v>2165</v>
      </c>
      <c r="F1475" s="3806" t="s">
        <v>4306</v>
      </c>
      <c r="G1475" s="3806" t="s">
        <v>2028</v>
      </c>
      <c r="H1475" s="3743" t="s">
        <v>2028</v>
      </c>
      <c r="I1475" s="3743" t="s">
        <v>2029</v>
      </c>
      <c r="J1475" s="3743" t="s">
        <v>2029</v>
      </c>
      <c r="K1475" s="3743">
        <v>9</v>
      </c>
      <c r="L1475" s="3743">
        <v>0</v>
      </c>
      <c r="M1475" s="3743">
        <v>31</v>
      </c>
      <c r="N1475" s="3743">
        <v>9</v>
      </c>
      <c r="O1475" s="3743">
        <v>0</v>
      </c>
      <c r="P1475" s="3743">
        <v>31</v>
      </c>
      <c r="Q1475" s="3743" t="s">
        <v>2140</v>
      </c>
      <c r="R1475" s="3743" t="s">
        <v>2272</v>
      </c>
      <c r="S1475" s="5123">
        <v>12512</v>
      </c>
      <c r="T1475" s="5123">
        <v>12512</v>
      </c>
      <c r="U1475" s="5123">
        <v>13760</v>
      </c>
      <c r="V1475" s="5123">
        <v>512</v>
      </c>
      <c r="W1475" s="5123">
        <v>512</v>
      </c>
      <c r="X1475" s="5123">
        <v>1088</v>
      </c>
      <c r="Y1475" s="5084">
        <v>8</v>
      </c>
      <c r="Z1475" s="5084">
        <v>2</v>
      </c>
      <c r="AA1475" s="5084" t="s">
        <v>2032</v>
      </c>
      <c r="AB1475" s="5084" t="s">
        <v>2033</v>
      </c>
      <c r="AC1475" s="5084" t="s">
        <v>2137</v>
      </c>
      <c r="AD1475" s="3321" t="s">
        <v>2035</v>
      </c>
      <c r="AE1475" s="3086"/>
      <c r="AF1475" s="2316" t="s">
        <v>857</v>
      </c>
      <c r="AG1475" s="2316"/>
      <c r="AH1475" s="3236">
        <v>270</v>
      </c>
      <c r="AI1475" s="2300" t="s">
        <v>2137</v>
      </c>
      <c r="AJ1475" s="2316" t="s">
        <v>854</v>
      </c>
      <c r="AK1475" s="3256" t="s">
        <v>2142</v>
      </c>
      <c r="AL1475" s="122" t="s">
        <v>164</v>
      </c>
      <c r="AM1475" s="123" t="s">
        <v>856</v>
      </c>
      <c r="AN1475" s="2323" t="s">
        <v>858</v>
      </c>
      <c r="AO1475" s="2323">
        <v>2</v>
      </c>
      <c r="AP1475" s="2323" t="s">
        <v>859</v>
      </c>
      <c r="AQ1475" s="2323">
        <v>2</v>
      </c>
      <c r="AR1475" s="2300"/>
      <c r="AS1475" s="2300"/>
      <c r="AT1475" s="2300"/>
      <c r="AU1475" s="2300"/>
      <c r="AV1475" s="2328"/>
      <c r="AW1475" s="4559" t="s">
        <v>2466</v>
      </c>
      <c r="AX1475" s="4559" t="s">
        <v>2454</v>
      </c>
      <c r="AY1475" s="2333"/>
      <c r="CO1475" s="237"/>
    </row>
    <row r="1476" spans="1:93">
      <c r="A1476" s="5683"/>
      <c r="B1476" s="4560"/>
      <c r="C1476" s="5673"/>
      <c r="D1476" s="3807"/>
      <c r="E1476" s="5119"/>
      <c r="F1476" s="3807"/>
      <c r="G1476" s="3807"/>
      <c r="H1476" s="3703"/>
      <c r="I1476" s="3703"/>
      <c r="J1476" s="3703"/>
      <c r="K1476" s="3703"/>
      <c r="L1476" s="3703"/>
      <c r="M1476" s="3703"/>
      <c r="N1476" s="3703"/>
      <c r="O1476" s="3703"/>
      <c r="P1476" s="3703"/>
      <c r="Q1476" s="3703"/>
      <c r="R1476" s="3703"/>
      <c r="S1476" s="5119"/>
      <c r="T1476" s="5119"/>
      <c r="U1476" s="5119"/>
      <c r="V1476" s="5119"/>
      <c r="W1476" s="5119"/>
      <c r="X1476" s="5119"/>
      <c r="Y1476" s="5085"/>
      <c r="Z1476" s="5085"/>
      <c r="AA1476" s="5085"/>
      <c r="AB1476" s="5085"/>
      <c r="AC1476" s="5690"/>
      <c r="AD1476" s="3323" t="s">
        <v>2035</v>
      </c>
      <c r="AE1476" s="3089"/>
      <c r="AF1476" s="2317" t="s">
        <v>857</v>
      </c>
      <c r="AG1476" s="1314"/>
      <c r="AH1476" s="3237">
        <v>3986</v>
      </c>
      <c r="AI1476" s="2301" t="s">
        <v>2137</v>
      </c>
      <c r="AJ1476" s="2317" t="s">
        <v>874</v>
      </c>
      <c r="AK1476" s="3256" t="s">
        <v>2142</v>
      </c>
      <c r="AL1476" s="2318" t="s">
        <v>4292</v>
      </c>
      <c r="AM1476" s="2341" t="s">
        <v>341</v>
      </c>
      <c r="AN1476" s="2303" t="s">
        <v>858</v>
      </c>
      <c r="AO1476" s="2303">
        <v>4</v>
      </c>
      <c r="AP1476" s="2303" t="s">
        <v>859</v>
      </c>
      <c r="AQ1476" s="2303">
        <v>4</v>
      </c>
      <c r="AR1476" s="2323">
        <v>6</v>
      </c>
      <c r="AS1476" s="2323" t="s">
        <v>875</v>
      </c>
      <c r="AT1476" s="2323" t="s">
        <v>859</v>
      </c>
      <c r="AU1476" s="2323" t="s">
        <v>876</v>
      </c>
      <c r="AV1476" s="860" t="s">
        <v>877</v>
      </c>
      <c r="AW1476" s="4560"/>
      <c r="AX1476" s="4560"/>
      <c r="AY1476" s="2334"/>
      <c r="CO1476" s="237"/>
    </row>
    <row r="1477" spans="1:93">
      <c r="A1477" s="5683"/>
      <c r="B1477" s="4560"/>
      <c r="C1477" s="5673"/>
      <c r="D1477" s="3807"/>
      <c r="E1477" s="5119"/>
      <c r="F1477" s="3807"/>
      <c r="G1477" s="3807"/>
      <c r="H1477" s="3703"/>
      <c r="I1477" s="3703"/>
      <c r="J1477" s="3703"/>
      <c r="K1477" s="3703"/>
      <c r="L1477" s="3703"/>
      <c r="M1477" s="3703"/>
      <c r="N1477" s="3703"/>
      <c r="O1477" s="3703"/>
      <c r="P1477" s="3703"/>
      <c r="Q1477" s="3703"/>
      <c r="R1477" s="3703"/>
      <c r="S1477" s="5119"/>
      <c r="T1477" s="5119"/>
      <c r="U1477" s="5119"/>
      <c r="V1477" s="5119"/>
      <c r="W1477" s="5119"/>
      <c r="X1477" s="5119"/>
      <c r="Y1477" s="5085"/>
      <c r="Z1477" s="5085"/>
      <c r="AA1477" s="5085"/>
      <c r="AB1477" s="5085"/>
      <c r="AC1477" s="5085"/>
      <c r="AD1477" s="3323" t="s">
        <v>2035</v>
      </c>
      <c r="AE1477" s="3089"/>
      <c r="AF1477" s="2317" t="s">
        <v>857</v>
      </c>
      <c r="AG1477" s="2317"/>
      <c r="AH1477" s="3237">
        <v>4000</v>
      </c>
      <c r="AI1477" s="2301" t="s">
        <v>2137</v>
      </c>
      <c r="AJ1477" s="2317" t="s">
        <v>868</v>
      </c>
      <c r="AK1477" s="3256" t="s">
        <v>2142</v>
      </c>
      <c r="AL1477" s="2344" t="s">
        <v>869</v>
      </c>
      <c r="AM1477" s="2344" t="s">
        <v>869</v>
      </c>
      <c r="AN1477" s="2301" t="s">
        <v>858</v>
      </c>
      <c r="AO1477" s="2301">
        <v>2</v>
      </c>
      <c r="AP1477" s="2301" t="s">
        <v>859</v>
      </c>
      <c r="AQ1477" s="2301">
        <v>2</v>
      </c>
      <c r="AR1477" s="2301"/>
      <c r="AS1477" s="2301"/>
      <c r="AT1477" s="2301"/>
      <c r="AU1477" s="2301"/>
      <c r="AV1477" s="2329"/>
      <c r="AW1477" s="4560"/>
      <c r="AX1477" s="4560"/>
      <c r="AY1477" s="2334"/>
      <c r="CO1477" s="237"/>
    </row>
    <row r="1478" spans="1:93">
      <c r="A1478" s="5683"/>
      <c r="B1478" s="4561"/>
      <c r="C1478" s="5674"/>
      <c r="D1478" s="3811"/>
      <c r="E1478" s="5120"/>
      <c r="F1478" s="3811"/>
      <c r="G1478" s="3811"/>
      <c r="H1478" s="3706"/>
      <c r="I1478" s="3706"/>
      <c r="J1478" s="3706"/>
      <c r="K1478" s="3706"/>
      <c r="L1478" s="3706"/>
      <c r="M1478" s="3706"/>
      <c r="N1478" s="3706"/>
      <c r="O1478" s="3706"/>
      <c r="P1478" s="3706"/>
      <c r="Q1478" s="3706"/>
      <c r="R1478" s="3706"/>
      <c r="S1478" s="5120"/>
      <c r="T1478" s="5120"/>
      <c r="U1478" s="5120"/>
      <c r="V1478" s="5120"/>
      <c r="W1478" s="5120"/>
      <c r="X1478" s="5120"/>
      <c r="Y1478" s="5086"/>
      <c r="Z1478" s="5086"/>
      <c r="AA1478" s="5086"/>
      <c r="AB1478" s="5086"/>
      <c r="AC1478" s="5086"/>
      <c r="AD1478" s="3322" t="s">
        <v>2035</v>
      </c>
      <c r="AE1478" s="3087"/>
      <c r="AF1478" s="2318" t="s">
        <v>857</v>
      </c>
      <c r="AG1478" s="2318"/>
      <c r="AH1478" s="3238">
        <v>3983</v>
      </c>
      <c r="AI1478" s="2303" t="s">
        <v>2137</v>
      </c>
      <c r="AJ1478" s="2318" t="s">
        <v>379</v>
      </c>
      <c r="AK1478" s="3256" t="s">
        <v>2142</v>
      </c>
      <c r="AL1478" s="2322" t="s">
        <v>3055</v>
      </c>
      <c r="AM1478" s="2299" t="s">
        <v>3055</v>
      </c>
      <c r="AN1478" s="2323" t="s">
        <v>858</v>
      </c>
      <c r="AO1478" s="2323">
        <v>2</v>
      </c>
      <c r="AP1478" s="2323" t="s">
        <v>859</v>
      </c>
      <c r="AQ1478" s="2323">
        <v>2</v>
      </c>
      <c r="AR1478" s="2323"/>
      <c r="AS1478" s="2323"/>
      <c r="AT1478" s="2323"/>
      <c r="AU1478" s="2323"/>
      <c r="AV1478" s="860"/>
      <c r="AW1478" s="4561"/>
      <c r="AX1478" s="4561"/>
      <c r="AY1478" s="2307"/>
      <c r="CO1478" s="237"/>
    </row>
    <row r="1479" spans="1:93" ht="18.75" customHeight="1">
      <c r="A1479" s="5683"/>
      <c r="B1479" s="4560" t="s">
        <v>2463</v>
      </c>
      <c r="C1479" s="5673" t="s">
        <v>4284</v>
      </c>
      <c r="D1479" s="3807" t="s">
        <v>4285</v>
      </c>
      <c r="E1479" s="5119" t="s">
        <v>2165</v>
      </c>
      <c r="F1479" s="3807" t="s">
        <v>4307</v>
      </c>
      <c r="G1479" s="3807" t="s">
        <v>2028</v>
      </c>
      <c r="H1479" s="3703" t="s">
        <v>2028</v>
      </c>
      <c r="I1479" s="3703" t="s">
        <v>2029</v>
      </c>
      <c r="J1479" s="3703" t="s">
        <v>2029</v>
      </c>
      <c r="K1479" s="3703">
        <v>9</v>
      </c>
      <c r="L1479" s="3703">
        <v>0</v>
      </c>
      <c r="M1479" s="3703">
        <v>31</v>
      </c>
      <c r="N1479" s="3703">
        <v>9</v>
      </c>
      <c r="O1479" s="3703">
        <v>0</v>
      </c>
      <c r="P1479" s="3703">
        <v>31</v>
      </c>
      <c r="Q1479" s="3703" t="s">
        <v>2140</v>
      </c>
      <c r="R1479" s="3703" t="s">
        <v>2272</v>
      </c>
      <c r="S1479" s="5119">
        <v>12768</v>
      </c>
      <c r="T1479" s="5119">
        <v>12768</v>
      </c>
      <c r="U1479" s="5119">
        <v>17450</v>
      </c>
      <c r="V1479" s="5119">
        <v>512</v>
      </c>
      <c r="W1479" s="5119">
        <v>512</v>
      </c>
      <c r="X1479" s="5119">
        <v>1408</v>
      </c>
      <c r="Y1479" s="5085">
        <v>8</v>
      </c>
      <c r="Z1479" s="5085">
        <v>2</v>
      </c>
      <c r="AA1479" s="5085" t="s">
        <v>2032</v>
      </c>
      <c r="AB1479" s="5085" t="s">
        <v>2033</v>
      </c>
      <c r="AC1479" s="5085" t="s">
        <v>2137</v>
      </c>
      <c r="AD1479" s="3323" t="s">
        <v>2035</v>
      </c>
      <c r="AE1479" s="3089"/>
      <c r="AF1479" s="2317" t="s">
        <v>857</v>
      </c>
      <c r="AG1479" s="2317"/>
      <c r="AH1479" s="3237">
        <v>270</v>
      </c>
      <c r="AI1479" s="2301" t="s">
        <v>2137</v>
      </c>
      <c r="AJ1479" s="2317" t="s">
        <v>854</v>
      </c>
      <c r="AK1479" s="3256" t="s">
        <v>2142</v>
      </c>
      <c r="AL1479" s="2318" t="s">
        <v>1218</v>
      </c>
      <c r="AM1479" s="2303" t="s">
        <v>1219</v>
      </c>
      <c r="AN1479" s="2303" t="s">
        <v>858</v>
      </c>
      <c r="AO1479" s="2303">
        <v>2</v>
      </c>
      <c r="AP1479" s="2303" t="s">
        <v>859</v>
      </c>
      <c r="AQ1479" s="2303">
        <v>2</v>
      </c>
      <c r="AR1479" s="2301"/>
      <c r="AS1479" s="2301"/>
      <c r="AT1479" s="2301"/>
      <c r="AU1479" s="2301"/>
      <c r="AV1479" s="2329"/>
      <c r="AW1479" s="4560" t="s">
        <v>2466</v>
      </c>
      <c r="AX1479" s="4560" t="s">
        <v>2454</v>
      </c>
      <c r="AY1479" s="2334"/>
      <c r="CO1479" s="237"/>
    </row>
    <row r="1480" spans="1:93" ht="18.75" customHeight="1">
      <c r="A1480" s="5683"/>
      <c r="B1480" s="4560"/>
      <c r="C1480" s="5673"/>
      <c r="D1480" s="3807"/>
      <c r="E1480" s="5119"/>
      <c r="F1480" s="3807"/>
      <c r="G1480" s="3807"/>
      <c r="H1480" s="3703"/>
      <c r="I1480" s="3703"/>
      <c r="J1480" s="3703"/>
      <c r="K1480" s="3703"/>
      <c r="L1480" s="3703"/>
      <c r="M1480" s="3703"/>
      <c r="N1480" s="3703"/>
      <c r="O1480" s="3703"/>
      <c r="P1480" s="3703"/>
      <c r="Q1480" s="3703"/>
      <c r="R1480" s="3703"/>
      <c r="S1480" s="5119"/>
      <c r="T1480" s="5119"/>
      <c r="U1480" s="5119"/>
      <c r="V1480" s="5119"/>
      <c r="W1480" s="5119"/>
      <c r="X1480" s="5119"/>
      <c r="Y1480" s="5085"/>
      <c r="Z1480" s="5085"/>
      <c r="AA1480" s="5085"/>
      <c r="AB1480" s="5085"/>
      <c r="AC1480" s="5690"/>
      <c r="AD1480" s="3323" t="s">
        <v>2035</v>
      </c>
      <c r="AE1480" s="3089"/>
      <c r="AF1480" s="2317" t="s">
        <v>857</v>
      </c>
      <c r="AG1480" s="1314"/>
      <c r="AH1480" s="3237">
        <v>3986</v>
      </c>
      <c r="AI1480" s="2301" t="s">
        <v>2137</v>
      </c>
      <c r="AJ1480" s="2317" t="s">
        <v>874</v>
      </c>
      <c r="AK1480" s="3256" t="s">
        <v>2142</v>
      </c>
      <c r="AL1480" s="2318" t="s">
        <v>4292</v>
      </c>
      <c r="AM1480" s="2341" t="s">
        <v>341</v>
      </c>
      <c r="AN1480" s="2303" t="s">
        <v>858</v>
      </c>
      <c r="AO1480" s="2303">
        <v>4</v>
      </c>
      <c r="AP1480" s="2303" t="s">
        <v>859</v>
      </c>
      <c r="AQ1480" s="2303">
        <v>4</v>
      </c>
      <c r="AR1480" s="2323">
        <v>6</v>
      </c>
      <c r="AS1480" s="2323" t="s">
        <v>875</v>
      </c>
      <c r="AT1480" s="2323" t="s">
        <v>859</v>
      </c>
      <c r="AU1480" s="2323" t="s">
        <v>876</v>
      </c>
      <c r="AV1480" s="860" t="s">
        <v>877</v>
      </c>
      <c r="AW1480" s="4560"/>
      <c r="AX1480" s="4560"/>
      <c r="AY1480" s="2334"/>
      <c r="CO1480" s="237"/>
    </row>
    <row r="1481" spans="1:93" ht="18.75" customHeight="1">
      <c r="A1481" s="5683"/>
      <c r="B1481" s="4560"/>
      <c r="C1481" s="5673"/>
      <c r="D1481" s="3807"/>
      <c r="E1481" s="5119"/>
      <c r="F1481" s="3807"/>
      <c r="G1481" s="3807"/>
      <c r="H1481" s="3703"/>
      <c r="I1481" s="3703"/>
      <c r="J1481" s="3703"/>
      <c r="K1481" s="3703"/>
      <c r="L1481" s="3703"/>
      <c r="M1481" s="3703"/>
      <c r="N1481" s="3703"/>
      <c r="O1481" s="3703"/>
      <c r="P1481" s="3703"/>
      <c r="Q1481" s="3703"/>
      <c r="R1481" s="3703"/>
      <c r="S1481" s="5119"/>
      <c r="T1481" s="5119"/>
      <c r="U1481" s="5119"/>
      <c r="V1481" s="5119"/>
      <c r="W1481" s="5119"/>
      <c r="X1481" s="5119"/>
      <c r="Y1481" s="5085"/>
      <c r="Z1481" s="5085"/>
      <c r="AA1481" s="5085"/>
      <c r="AB1481" s="5085"/>
      <c r="AC1481" s="5085"/>
      <c r="AD1481" s="3323" t="s">
        <v>2035</v>
      </c>
      <c r="AE1481" s="3089"/>
      <c r="AF1481" s="2317" t="s">
        <v>857</v>
      </c>
      <c r="AG1481" s="2317"/>
      <c r="AH1481" s="3237">
        <v>4000</v>
      </c>
      <c r="AI1481" s="2301" t="s">
        <v>2137</v>
      </c>
      <c r="AJ1481" s="2317" t="s">
        <v>868</v>
      </c>
      <c r="AK1481" s="3256" t="s">
        <v>2142</v>
      </c>
      <c r="AL1481" s="2316" t="s">
        <v>869</v>
      </c>
      <c r="AM1481" s="2316" t="s">
        <v>869</v>
      </c>
      <c r="AN1481" s="2301" t="s">
        <v>858</v>
      </c>
      <c r="AO1481" s="2301">
        <v>2</v>
      </c>
      <c r="AP1481" s="2301" t="s">
        <v>859</v>
      </c>
      <c r="AQ1481" s="2301">
        <v>2</v>
      </c>
      <c r="AR1481" s="2301"/>
      <c r="AS1481" s="2301"/>
      <c r="AT1481" s="2301"/>
      <c r="AU1481" s="2301"/>
      <c r="AV1481" s="2329"/>
      <c r="AW1481" s="4560"/>
      <c r="AX1481" s="4560"/>
      <c r="AY1481" s="2334"/>
      <c r="CO1481" s="237"/>
    </row>
    <row r="1482" spans="1:93" ht="12.75" customHeight="1">
      <c r="A1482" s="5683"/>
      <c r="B1482" s="4561"/>
      <c r="C1482" s="5674"/>
      <c r="D1482" s="3811"/>
      <c r="E1482" s="5120"/>
      <c r="F1482" s="3811"/>
      <c r="G1482" s="3811"/>
      <c r="H1482" s="3706"/>
      <c r="I1482" s="3706"/>
      <c r="J1482" s="3706"/>
      <c r="K1482" s="3706"/>
      <c r="L1482" s="3706"/>
      <c r="M1482" s="3706"/>
      <c r="N1482" s="3706"/>
      <c r="O1482" s="3706"/>
      <c r="P1482" s="3706"/>
      <c r="Q1482" s="3706"/>
      <c r="R1482" s="3706"/>
      <c r="S1482" s="5120"/>
      <c r="T1482" s="5120"/>
      <c r="U1482" s="5120"/>
      <c r="V1482" s="5120"/>
      <c r="W1482" s="5120"/>
      <c r="X1482" s="5120"/>
      <c r="Y1482" s="5086"/>
      <c r="Z1482" s="5086"/>
      <c r="AA1482" s="5086"/>
      <c r="AB1482" s="5086"/>
      <c r="AC1482" s="5086"/>
      <c r="AD1482" s="3322" t="s">
        <v>2035</v>
      </c>
      <c r="AE1482" s="3087"/>
      <c r="AF1482" s="2318" t="s">
        <v>857</v>
      </c>
      <c r="AG1482" s="2318"/>
      <c r="AH1482" s="3238">
        <v>3983</v>
      </c>
      <c r="AI1482" s="2303" t="s">
        <v>2137</v>
      </c>
      <c r="AJ1482" s="2318" t="s">
        <v>379</v>
      </c>
      <c r="AK1482" s="3256" t="s">
        <v>2142</v>
      </c>
      <c r="AL1482" s="2322" t="s">
        <v>3055</v>
      </c>
      <c r="AM1482" s="2299" t="s">
        <v>3055</v>
      </c>
      <c r="AN1482" s="2323" t="s">
        <v>858</v>
      </c>
      <c r="AO1482" s="2323">
        <v>2</v>
      </c>
      <c r="AP1482" s="2323" t="s">
        <v>859</v>
      </c>
      <c r="AQ1482" s="2323">
        <v>2</v>
      </c>
      <c r="AR1482" s="2323"/>
      <c r="AS1482" s="2323"/>
      <c r="AT1482" s="2323"/>
      <c r="AU1482" s="2323"/>
      <c r="AV1482" s="860"/>
      <c r="AW1482" s="4561"/>
      <c r="AX1482" s="4561"/>
      <c r="AY1482" s="2306"/>
      <c r="CO1482" s="237"/>
    </row>
    <row r="1483" spans="1:93" ht="12.75" customHeight="1">
      <c r="A1483" s="5683"/>
      <c r="B1483" s="4559" t="s">
        <v>2463</v>
      </c>
      <c r="C1483" s="5672" t="s">
        <v>4287</v>
      </c>
      <c r="D1483" s="3806" t="s">
        <v>4288</v>
      </c>
      <c r="E1483" s="5123" t="s">
        <v>2165</v>
      </c>
      <c r="F1483" s="3806" t="s">
        <v>4308</v>
      </c>
      <c r="G1483" s="3806" t="s">
        <v>2028</v>
      </c>
      <c r="H1483" s="3743" t="s">
        <v>2028</v>
      </c>
      <c r="I1483" s="3743" t="s">
        <v>2029</v>
      </c>
      <c r="J1483" s="3743" t="s">
        <v>2029</v>
      </c>
      <c r="K1483" s="3743">
        <v>9</v>
      </c>
      <c r="L1483" s="3743">
        <v>0</v>
      </c>
      <c r="M1483" s="3743">
        <v>31</v>
      </c>
      <c r="N1483" s="3743">
        <v>9</v>
      </c>
      <c r="O1483" s="3743">
        <v>0</v>
      </c>
      <c r="P1483" s="3743">
        <v>31</v>
      </c>
      <c r="Q1483" s="3743" t="s">
        <v>2140</v>
      </c>
      <c r="R1483" s="3743" t="s">
        <v>2272</v>
      </c>
      <c r="S1483" s="5123">
        <v>17290</v>
      </c>
      <c r="T1483" s="5123">
        <v>17290</v>
      </c>
      <c r="U1483" s="5123">
        <v>24830</v>
      </c>
      <c r="V1483" s="5123">
        <v>512</v>
      </c>
      <c r="W1483" s="5123">
        <v>512</v>
      </c>
      <c r="X1483" s="5123">
        <v>1558</v>
      </c>
      <c r="Y1483" s="5084">
        <v>8</v>
      </c>
      <c r="Z1483" s="5084">
        <v>2</v>
      </c>
      <c r="AA1483" s="5084" t="s">
        <v>2032</v>
      </c>
      <c r="AB1483" s="5084" t="s">
        <v>2033</v>
      </c>
      <c r="AC1483" s="5084" t="s">
        <v>2137</v>
      </c>
      <c r="AD1483" s="3321" t="s">
        <v>2035</v>
      </c>
      <c r="AE1483" s="3086"/>
      <c r="AF1483" s="2316" t="s">
        <v>857</v>
      </c>
      <c r="AG1483" s="2316"/>
      <c r="AH1483" s="3236">
        <v>270</v>
      </c>
      <c r="AI1483" s="2300" t="s">
        <v>2137</v>
      </c>
      <c r="AJ1483" s="2316" t="s">
        <v>854</v>
      </c>
      <c r="AK1483" s="3256" t="s">
        <v>2142</v>
      </c>
      <c r="AL1483" s="860" t="s">
        <v>1135</v>
      </c>
      <c r="AM1483" s="2330" t="s">
        <v>1134</v>
      </c>
      <c r="AN1483" s="2323" t="s">
        <v>858</v>
      </c>
      <c r="AO1483" s="2323">
        <v>2</v>
      </c>
      <c r="AP1483" s="2323" t="s">
        <v>859</v>
      </c>
      <c r="AQ1483" s="2323">
        <v>2</v>
      </c>
      <c r="AR1483" s="2300"/>
      <c r="AS1483" s="2300"/>
      <c r="AT1483" s="2300"/>
      <c r="AU1483" s="2300"/>
      <c r="AV1483" s="2990"/>
      <c r="AW1483" s="4559" t="s">
        <v>2468</v>
      </c>
      <c r="AX1483" s="4559" t="s">
        <v>2454</v>
      </c>
      <c r="AY1483" s="2333"/>
      <c r="CO1483" s="237"/>
    </row>
    <row r="1484" spans="1:93" ht="12.75" customHeight="1">
      <c r="A1484" s="5683"/>
      <c r="B1484" s="4560"/>
      <c r="C1484" s="5673"/>
      <c r="D1484" s="3807"/>
      <c r="E1484" s="5119"/>
      <c r="F1484" s="3807"/>
      <c r="G1484" s="3807"/>
      <c r="H1484" s="3703"/>
      <c r="I1484" s="3703"/>
      <c r="J1484" s="3703"/>
      <c r="K1484" s="3703"/>
      <c r="L1484" s="3703"/>
      <c r="M1484" s="3703"/>
      <c r="N1484" s="3703"/>
      <c r="O1484" s="3703"/>
      <c r="P1484" s="3703"/>
      <c r="Q1484" s="3703"/>
      <c r="R1484" s="3703"/>
      <c r="S1484" s="5119"/>
      <c r="T1484" s="5119"/>
      <c r="U1484" s="5119"/>
      <c r="V1484" s="5119"/>
      <c r="W1484" s="5119"/>
      <c r="X1484" s="5119"/>
      <c r="Y1484" s="5085"/>
      <c r="Z1484" s="5085"/>
      <c r="AA1484" s="5085"/>
      <c r="AB1484" s="5085"/>
      <c r="AC1484" s="5690"/>
      <c r="AD1484" s="3323" t="s">
        <v>2035</v>
      </c>
      <c r="AE1484" s="3089"/>
      <c r="AF1484" s="2317" t="s">
        <v>857</v>
      </c>
      <c r="AG1484" s="1314"/>
      <c r="AH1484" s="3237">
        <v>3986</v>
      </c>
      <c r="AI1484" s="2301" t="s">
        <v>2137</v>
      </c>
      <c r="AJ1484" s="2317" t="s">
        <v>874</v>
      </c>
      <c r="AK1484" s="3256" t="s">
        <v>2142</v>
      </c>
      <c r="AL1484" s="2318" t="s">
        <v>4292</v>
      </c>
      <c r="AM1484" s="2341" t="s">
        <v>341</v>
      </c>
      <c r="AN1484" s="2303" t="s">
        <v>858</v>
      </c>
      <c r="AO1484" s="2303">
        <v>4</v>
      </c>
      <c r="AP1484" s="2303" t="s">
        <v>859</v>
      </c>
      <c r="AQ1484" s="2303">
        <v>4</v>
      </c>
      <c r="AR1484" s="2323">
        <v>6</v>
      </c>
      <c r="AS1484" s="2323" t="s">
        <v>875</v>
      </c>
      <c r="AT1484" s="2323" t="s">
        <v>859</v>
      </c>
      <c r="AU1484" s="2323" t="s">
        <v>876</v>
      </c>
      <c r="AV1484" s="860" t="s">
        <v>877</v>
      </c>
      <c r="AW1484" s="4560"/>
      <c r="AX1484" s="4560"/>
      <c r="AY1484" s="2334"/>
      <c r="CO1484" s="237"/>
    </row>
    <row r="1485" spans="1:93" ht="15" customHeight="1">
      <c r="A1485" s="5683"/>
      <c r="B1485" s="4560"/>
      <c r="C1485" s="5673"/>
      <c r="D1485" s="3807"/>
      <c r="E1485" s="5119"/>
      <c r="F1485" s="3807"/>
      <c r="G1485" s="3807"/>
      <c r="H1485" s="3703"/>
      <c r="I1485" s="3703"/>
      <c r="J1485" s="3703"/>
      <c r="K1485" s="3703"/>
      <c r="L1485" s="3703"/>
      <c r="M1485" s="3703"/>
      <c r="N1485" s="3703"/>
      <c r="O1485" s="3703"/>
      <c r="P1485" s="3703"/>
      <c r="Q1485" s="3703"/>
      <c r="R1485" s="3703"/>
      <c r="S1485" s="5119"/>
      <c r="T1485" s="5119"/>
      <c r="U1485" s="5119"/>
      <c r="V1485" s="5119"/>
      <c r="W1485" s="5119"/>
      <c r="X1485" s="5119"/>
      <c r="Y1485" s="5085"/>
      <c r="Z1485" s="5085"/>
      <c r="AA1485" s="5085"/>
      <c r="AB1485" s="5085"/>
      <c r="AC1485" s="5085"/>
      <c r="AD1485" s="3323" t="s">
        <v>2035</v>
      </c>
      <c r="AE1485" s="3089"/>
      <c r="AF1485" s="2317" t="s">
        <v>857</v>
      </c>
      <c r="AG1485" s="2317"/>
      <c r="AH1485" s="3237">
        <v>4000</v>
      </c>
      <c r="AI1485" s="2301" t="s">
        <v>2137</v>
      </c>
      <c r="AJ1485" s="2317" t="s">
        <v>868</v>
      </c>
      <c r="AK1485" s="3256" t="s">
        <v>2142</v>
      </c>
      <c r="AL1485" s="2316" t="s">
        <v>869</v>
      </c>
      <c r="AM1485" s="2316" t="s">
        <v>869</v>
      </c>
      <c r="AN1485" s="2301" t="s">
        <v>858</v>
      </c>
      <c r="AO1485" s="2301">
        <v>2</v>
      </c>
      <c r="AP1485" s="2301" t="s">
        <v>859</v>
      </c>
      <c r="AQ1485" s="2301">
        <v>2</v>
      </c>
      <c r="AR1485" s="2301"/>
      <c r="AS1485" s="2301"/>
      <c r="AT1485" s="2301"/>
      <c r="AU1485" s="2301"/>
      <c r="AV1485" s="2991"/>
      <c r="AW1485" s="4560"/>
      <c r="AX1485" s="4560"/>
      <c r="AY1485" s="2334"/>
      <c r="CO1485" s="237"/>
    </row>
    <row r="1486" spans="1:93" ht="15" customHeight="1" thickBot="1">
      <c r="A1486" s="5712"/>
      <c r="B1486" s="5662"/>
      <c r="C1486" s="5680"/>
      <c r="D1486" s="3808"/>
      <c r="E1486" s="5473"/>
      <c r="F1486" s="3808"/>
      <c r="G1486" s="3808"/>
      <c r="H1486" s="3704"/>
      <c r="I1486" s="3704"/>
      <c r="J1486" s="3704"/>
      <c r="K1486" s="3704"/>
      <c r="L1486" s="3704"/>
      <c r="M1486" s="3704"/>
      <c r="N1486" s="3704"/>
      <c r="O1486" s="3704"/>
      <c r="P1486" s="3704"/>
      <c r="Q1486" s="3704"/>
      <c r="R1486" s="3704"/>
      <c r="S1486" s="5473"/>
      <c r="T1486" s="5473"/>
      <c r="U1486" s="5473"/>
      <c r="V1486" s="5473"/>
      <c r="W1486" s="5473"/>
      <c r="X1486" s="5473"/>
      <c r="Y1486" s="5121"/>
      <c r="Z1486" s="5121"/>
      <c r="AA1486" s="5121"/>
      <c r="AB1486" s="5121"/>
      <c r="AC1486" s="5121"/>
      <c r="AD1486" s="3325" t="s">
        <v>2035</v>
      </c>
      <c r="AE1486" s="3088"/>
      <c r="AF1486" s="2326" t="s">
        <v>857</v>
      </c>
      <c r="AG1486" s="2326"/>
      <c r="AH1486" s="3234">
        <v>3983</v>
      </c>
      <c r="AI1486" s="2302" t="s">
        <v>2137</v>
      </c>
      <c r="AJ1486" s="2326" t="s">
        <v>379</v>
      </c>
      <c r="AK1486" s="2302" t="s">
        <v>2142</v>
      </c>
      <c r="AL1486" s="2340" t="s">
        <v>3055</v>
      </c>
      <c r="AM1486" s="2304" t="s">
        <v>3055</v>
      </c>
      <c r="AN1486" s="2331" t="s">
        <v>858</v>
      </c>
      <c r="AO1486" s="2331">
        <v>2</v>
      </c>
      <c r="AP1486" s="2331" t="s">
        <v>859</v>
      </c>
      <c r="AQ1486" s="2331">
        <v>2</v>
      </c>
      <c r="AR1486" s="2331"/>
      <c r="AS1486" s="2331"/>
      <c r="AT1486" s="2331"/>
      <c r="AU1486" s="2331"/>
      <c r="AV1486" s="2999"/>
      <c r="AW1486" s="5662"/>
      <c r="AX1486" s="5662"/>
      <c r="AY1486" s="2339"/>
      <c r="CO1486" s="237"/>
    </row>
    <row r="1487" spans="1:93" ht="15.75" customHeight="1">
      <c r="A1487" s="5686" t="s">
        <v>5108</v>
      </c>
      <c r="B1487" s="4560" t="s">
        <v>2463</v>
      </c>
      <c r="C1487" s="5673" t="s">
        <v>5109</v>
      </c>
      <c r="D1487" s="4167" t="s">
        <v>5110</v>
      </c>
      <c r="E1487" s="4216" t="s">
        <v>2144</v>
      </c>
      <c r="F1487" s="4216" t="s">
        <v>5202</v>
      </c>
      <c r="G1487" s="3807" t="s">
        <v>2028</v>
      </c>
      <c r="H1487" s="3807" t="s">
        <v>2028</v>
      </c>
      <c r="I1487" s="3807" t="s">
        <v>2029</v>
      </c>
      <c r="J1487" s="3807" t="s">
        <v>2029</v>
      </c>
      <c r="K1487" s="3807">
        <v>6</v>
      </c>
      <c r="L1487" s="3807">
        <v>0</v>
      </c>
      <c r="M1487" s="3807">
        <v>31</v>
      </c>
      <c r="N1487" s="3807">
        <v>6</v>
      </c>
      <c r="O1487" s="3807">
        <v>0</v>
      </c>
      <c r="P1487" s="3807">
        <v>31</v>
      </c>
      <c r="Q1487" s="3807" t="s">
        <v>2140</v>
      </c>
      <c r="R1487" s="3807" t="s">
        <v>2272</v>
      </c>
      <c r="S1487" s="5119">
        <v>5162</v>
      </c>
      <c r="T1487" s="5119">
        <v>5162</v>
      </c>
      <c r="U1487" s="5119">
        <v>12542</v>
      </c>
      <c r="V1487" s="5119">
        <v>384</v>
      </c>
      <c r="W1487" s="5119">
        <v>384</v>
      </c>
      <c r="X1487" s="5119">
        <v>1472</v>
      </c>
      <c r="Y1487" s="5119">
        <v>4</v>
      </c>
      <c r="Z1487" s="5119">
        <v>2</v>
      </c>
      <c r="AA1487" s="5119" t="s">
        <v>2032</v>
      </c>
      <c r="AB1487" s="5119" t="s">
        <v>2033</v>
      </c>
      <c r="AC1487" s="5119" t="s">
        <v>2137</v>
      </c>
      <c r="AD1487" s="3322" t="s">
        <v>2035</v>
      </c>
      <c r="AE1487" s="3087"/>
      <c r="AF1487" s="2318" t="s">
        <v>857</v>
      </c>
      <c r="AG1487" s="2318"/>
      <c r="AH1487" s="3238">
        <v>270</v>
      </c>
      <c r="AI1487" s="2303" t="s">
        <v>2137</v>
      </c>
      <c r="AJ1487" s="2318" t="s">
        <v>854</v>
      </c>
      <c r="AK1487" s="2303" t="s">
        <v>2142</v>
      </c>
      <c r="AL1487" s="2318" t="s">
        <v>1135</v>
      </c>
      <c r="AM1487" s="2303" t="s">
        <v>5201</v>
      </c>
      <c r="AN1487" s="2303" t="s">
        <v>858</v>
      </c>
      <c r="AO1487" s="2303">
        <v>2</v>
      </c>
      <c r="AP1487" s="2303" t="s">
        <v>859</v>
      </c>
      <c r="AQ1487" s="2303">
        <v>2</v>
      </c>
      <c r="AR1487" s="2303"/>
      <c r="AS1487" s="2303"/>
      <c r="AT1487" s="2303"/>
      <c r="AU1487" s="2303"/>
      <c r="AV1487" s="2997"/>
      <c r="AW1487" s="4560" t="s">
        <v>2466</v>
      </c>
      <c r="AX1487" s="4560" t="s">
        <v>2454</v>
      </c>
      <c r="AY1487" s="4560"/>
      <c r="CO1487" s="237"/>
    </row>
    <row r="1488" spans="1:93" ht="15" customHeight="1">
      <c r="A1488" s="5686"/>
      <c r="B1488" s="4561"/>
      <c r="C1488" s="5674"/>
      <c r="D1488" s="4079"/>
      <c r="E1488" s="4151"/>
      <c r="F1488" s="4151"/>
      <c r="G1488" s="3811"/>
      <c r="H1488" s="3811"/>
      <c r="I1488" s="3811"/>
      <c r="J1488" s="3811"/>
      <c r="K1488" s="3811"/>
      <c r="L1488" s="3811"/>
      <c r="M1488" s="3811"/>
      <c r="N1488" s="3811"/>
      <c r="O1488" s="3811"/>
      <c r="P1488" s="3811"/>
      <c r="Q1488" s="3811"/>
      <c r="R1488" s="3811"/>
      <c r="S1488" s="5120"/>
      <c r="T1488" s="5120"/>
      <c r="U1488" s="5120"/>
      <c r="V1488" s="5120"/>
      <c r="W1488" s="5120"/>
      <c r="X1488" s="5120"/>
      <c r="Y1488" s="5120"/>
      <c r="Z1488" s="5120"/>
      <c r="AA1488" s="5120"/>
      <c r="AB1488" s="5120"/>
      <c r="AC1488" s="5120"/>
      <c r="AD1488" s="3326" t="s">
        <v>2035</v>
      </c>
      <c r="AE1488" s="3093"/>
      <c r="AF1488" s="2344" t="s">
        <v>857</v>
      </c>
      <c r="AG1488" s="2344"/>
      <c r="AH1488" s="3256">
        <v>3983</v>
      </c>
      <c r="AI1488" s="2323" t="s">
        <v>2137</v>
      </c>
      <c r="AJ1488" s="2344" t="s">
        <v>379</v>
      </c>
      <c r="AK1488" s="2323" t="s">
        <v>2142</v>
      </c>
      <c r="AL1488" s="2322" t="s">
        <v>3055</v>
      </c>
      <c r="AM1488" s="2299" t="s">
        <v>3055</v>
      </c>
      <c r="AN1488" s="2323" t="s">
        <v>858</v>
      </c>
      <c r="AO1488" s="2323">
        <v>2</v>
      </c>
      <c r="AP1488" s="2323" t="s">
        <v>859</v>
      </c>
      <c r="AQ1488" s="2323">
        <v>2</v>
      </c>
      <c r="AR1488" s="2323"/>
      <c r="AS1488" s="2323"/>
      <c r="AT1488" s="2323"/>
      <c r="AU1488" s="2323"/>
      <c r="AV1488" s="860"/>
      <c r="AW1488" s="4561"/>
      <c r="AX1488" s="4561"/>
      <c r="AY1488" s="4561"/>
      <c r="CO1488" s="237"/>
    </row>
    <row r="1489" spans="1:93" ht="15" customHeight="1">
      <c r="A1489" s="5686"/>
      <c r="B1489" s="4560" t="s">
        <v>2463</v>
      </c>
      <c r="C1489" s="5672" t="s">
        <v>5157</v>
      </c>
      <c r="D1489" s="4139" t="s">
        <v>5156</v>
      </c>
      <c r="E1489" s="4150" t="s">
        <v>2144</v>
      </c>
      <c r="F1489" s="4150" t="s">
        <v>5224</v>
      </c>
      <c r="G1489" s="3806" t="s">
        <v>2028</v>
      </c>
      <c r="H1489" s="3806" t="s">
        <v>2028</v>
      </c>
      <c r="I1489" s="3806" t="s">
        <v>2029</v>
      </c>
      <c r="J1489" s="3806" t="s">
        <v>2029</v>
      </c>
      <c r="K1489" s="3806">
        <v>6</v>
      </c>
      <c r="L1489" s="3806">
        <v>0</v>
      </c>
      <c r="M1489" s="3806">
        <v>31</v>
      </c>
      <c r="N1489" s="3806">
        <v>6</v>
      </c>
      <c r="O1489" s="3806">
        <v>0</v>
      </c>
      <c r="P1489" s="3806">
        <v>31</v>
      </c>
      <c r="Q1489" s="3806" t="s">
        <v>2140</v>
      </c>
      <c r="R1489" s="3806" t="s">
        <v>2272</v>
      </c>
      <c r="S1489" s="5123">
        <v>12542</v>
      </c>
      <c r="T1489" s="5123">
        <v>12542</v>
      </c>
      <c r="U1489" s="5123">
        <v>23968</v>
      </c>
      <c r="V1489" s="5123">
        <v>640</v>
      </c>
      <c r="W1489" s="5123">
        <v>640</v>
      </c>
      <c r="X1489" s="5123">
        <v>1472</v>
      </c>
      <c r="Y1489" s="5123">
        <v>4</v>
      </c>
      <c r="Z1489" s="5123">
        <v>2</v>
      </c>
      <c r="AA1489" s="5123" t="s">
        <v>2032</v>
      </c>
      <c r="AB1489" s="5123" t="s">
        <v>2033</v>
      </c>
      <c r="AC1489" s="5123" t="s">
        <v>2137</v>
      </c>
      <c r="AD1489" s="3326" t="s">
        <v>2035</v>
      </c>
      <c r="AE1489" s="3093"/>
      <c r="AF1489" s="2344" t="s">
        <v>857</v>
      </c>
      <c r="AG1489" s="2344"/>
      <c r="AH1489" s="3256">
        <v>270</v>
      </c>
      <c r="AI1489" s="2323" t="s">
        <v>2137</v>
      </c>
      <c r="AJ1489" s="2344" t="s">
        <v>854</v>
      </c>
      <c r="AK1489" s="2323" t="s">
        <v>2142</v>
      </c>
      <c r="AL1489" s="2344" t="s">
        <v>866</v>
      </c>
      <c r="AM1489" s="2323" t="s">
        <v>5201</v>
      </c>
      <c r="AN1489" s="2323" t="s">
        <v>858</v>
      </c>
      <c r="AO1489" s="2323">
        <v>2</v>
      </c>
      <c r="AP1489" s="2323" t="s">
        <v>859</v>
      </c>
      <c r="AQ1489" s="2323">
        <v>2</v>
      </c>
      <c r="AR1489" s="2323"/>
      <c r="AS1489" s="2323"/>
      <c r="AT1489" s="2323"/>
      <c r="AU1489" s="2323"/>
      <c r="AV1489" s="860"/>
      <c r="AW1489" s="4559" t="s">
        <v>2468</v>
      </c>
      <c r="AX1489" s="4559" t="s">
        <v>2454</v>
      </c>
      <c r="AY1489" s="4559"/>
      <c r="CO1489" s="237"/>
    </row>
    <row r="1490" spans="1:93" ht="15" customHeight="1">
      <c r="A1490" s="5697"/>
      <c r="B1490" s="4561"/>
      <c r="C1490" s="5674"/>
      <c r="D1490" s="4079"/>
      <c r="E1490" s="4151"/>
      <c r="F1490" s="4151"/>
      <c r="G1490" s="3811"/>
      <c r="H1490" s="3811"/>
      <c r="I1490" s="3811"/>
      <c r="J1490" s="3811"/>
      <c r="K1490" s="3811"/>
      <c r="L1490" s="3811"/>
      <c r="M1490" s="3811"/>
      <c r="N1490" s="3811"/>
      <c r="O1490" s="3811"/>
      <c r="P1490" s="3811"/>
      <c r="Q1490" s="3811"/>
      <c r="R1490" s="3811"/>
      <c r="S1490" s="5120"/>
      <c r="T1490" s="5120"/>
      <c r="U1490" s="5120"/>
      <c r="V1490" s="5120"/>
      <c r="W1490" s="5120"/>
      <c r="X1490" s="5120"/>
      <c r="Y1490" s="5120"/>
      <c r="Z1490" s="5120"/>
      <c r="AA1490" s="5120"/>
      <c r="AB1490" s="5120"/>
      <c r="AC1490" s="5120"/>
      <c r="AD1490" s="3326" t="s">
        <v>2035</v>
      </c>
      <c r="AE1490" s="3093"/>
      <c r="AF1490" s="2344" t="s">
        <v>857</v>
      </c>
      <c r="AG1490" s="2344"/>
      <c r="AH1490" s="3256">
        <v>3983</v>
      </c>
      <c r="AI1490" s="2323" t="s">
        <v>2137</v>
      </c>
      <c r="AJ1490" s="2344" t="s">
        <v>379</v>
      </c>
      <c r="AK1490" s="2323" t="s">
        <v>2142</v>
      </c>
      <c r="AL1490" s="2322" t="s">
        <v>3055</v>
      </c>
      <c r="AM1490" s="2299" t="s">
        <v>3055</v>
      </c>
      <c r="AN1490" s="2323" t="s">
        <v>858</v>
      </c>
      <c r="AO1490" s="2323">
        <v>2</v>
      </c>
      <c r="AP1490" s="2323" t="s">
        <v>859</v>
      </c>
      <c r="AQ1490" s="2323">
        <v>2</v>
      </c>
      <c r="AR1490" s="2323"/>
      <c r="AS1490" s="2323"/>
      <c r="AT1490" s="2323"/>
      <c r="AU1490" s="2323"/>
      <c r="AV1490" s="860"/>
      <c r="AW1490" s="4561"/>
      <c r="AX1490" s="4561"/>
      <c r="AY1490" s="4561"/>
      <c r="CO1490" s="237"/>
    </row>
    <row r="1491" spans="1:93" ht="34.5" customHeight="1">
      <c r="A1491" s="4525" t="s">
        <v>5113</v>
      </c>
      <c r="B1491" s="4559" t="s">
        <v>2463</v>
      </c>
      <c r="C1491" s="5672" t="s">
        <v>5112</v>
      </c>
      <c r="D1491" s="4139" t="s">
        <v>5111</v>
      </c>
      <c r="E1491" s="4150" t="s">
        <v>2144</v>
      </c>
      <c r="F1491" s="4150" t="s">
        <v>5203</v>
      </c>
      <c r="G1491" s="3806" t="s">
        <v>2028</v>
      </c>
      <c r="H1491" s="3743" t="s">
        <v>2028</v>
      </c>
      <c r="I1491" s="3806" t="s">
        <v>2029</v>
      </c>
      <c r="J1491" s="3806" t="s">
        <v>2029</v>
      </c>
      <c r="K1491" s="3806">
        <v>6</v>
      </c>
      <c r="L1491" s="3806">
        <v>0</v>
      </c>
      <c r="M1491" s="3806">
        <v>31</v>
      </c>
      <c r="N1491" s="3806">
        <v>6</v>
      </c>
      <c r="O1491" s="3806">
        <v>0</v>
      </c>
      <c r="P1491" s="3806">
        <v>31</v>
      </c>
      <c r="Q1491" s="3806" t="s">
        <v>2140</v>
      </c>
      <c r="R1491" s="3806" t="s">
        <v>2272</v>
      </c>
      <c r="S1491" s="5123">
        <v>5422</v>
      </c>
      <c r="T1491" s="5123">
        <v>5422</v>
      </c>
      <c r="U1491" s="5123">
        <v>12798</v>
      </c>
      <c r="V1491" s="5123">
        <v>512</v>
      </c>
      <c r="W1491" s="5123">
        <v>512</v>
      </c>
      <c r="X1491" s="5123">
        <v>1728</v>
      </c>
      <c r="Y1491" s="5123">
        <v>4</v>
      </c>
      <c r="Z1491" s="5123">
        <v>2</v>
      </c>
      <c r="AA1491" s="5084" t="s">
        <v>2032</v>
      </c>
      <c r="AB1491" s="5123" t="s">
        <v>2033</v>
      </c>
      <c r="AC1491" s="5123" t="s">
        <v>2137</v>
      </c>
      <c r="AD1491" s="3326" t="s">
        <v>2035</v>
      </c>
      <c r="AE1491" s="3093"/>
      <c r="AF1491" s="2344" t="s">
        <v>857</v>
      </c>
      <c r="AG1491" s="2344"/>
      <c r="AH1491" s="3256">
        <v>270</v>
      </c>
      <c r="AI1491" s="2323" t="s">
        <v>2137</v>
      </c>
      <c r="AJ1491" s="2344" t="s">
        <v>854</v>
      </c>
      <c r="AK1491" s="3256" t="s">
        <v>2142</v>
      </c>
      <c r="AL1491" s="2344" t="s">
        <v>1135</v>
      </c>
      <c r="AM1491" s="2323" t="s">
        <v>5201</v>
      </c>
      <c r="AN1491" s="2323" t="s">
        <v>858</v>
      </c>
      <c r="AO1491" s="2323">
        <v>2</v>
      </c>
      <c r="AP1491" s="2323" t="s">
        <v>859</v>
      </c>
      <c r="AQ1491" s="2323">
        <v>2</v>
      </c>
      <c r="AR1491" s="2323"/>
      <c r="AS1491" s="2323"/>
      <c r="AT1491" s="2323"/>
      <c r="AU1491" s="2323"/>
      <c r="AV1491" s="860"/>
      <c r="AW1491" s="4559" t="s">
        <v>2466</v>
      </c>
      <c r="AX1491" s="4559" t="s">
        <v>2454</v>
      </c>
      <c r="AY1491" s="4559"/>
      <c r="CO1491" s="237"/>
    </row>
    <row r="1492" spans="1:93" ht="15" customHeight="1">
      <c r="A1492" s="4526"/>
      <c r="B1492" s="4560"/>
      <c r="C1492" s="5673"/>
      <c r="D1492" s="4167"/>
      <c r="E1492" s="4216"/>
      <c r="F1492" s="4216"/>
      <c r="G1492" s="3807"/>
      <c r="H1492" s="3703"/>
      <c r="I1492" s="3807"/>
      <c r="J1492" s="3807"/>
      <c r="K1492" s="3807"/>
      <c r="L1492" s="3807"/>
      <c r="M1492" s="3807"/>
      <c r="N1492" s="3807"/>
      <c r="O1492" s="3807"/>
      <c r="P1492" s="3807"/>
      <c r="Q1492" s="3807"/>
      <c r="R1492" s="3807"/>
      <c r="S1492" s="5119"/>
      <c r="T1492" s="5119"/>
      <c r="U1492" s="5119"/>
      <c r="V1492" s="5119"/>
      <c r="W1492" s="5119"/>
      <c r="X1492" s="5119"/>
      <c r="Y1492" s="5119"/>
      <c r="Z1492" s="5119"/>
      <c r="AA1492" s="5085"/>
      <c r="AB1492" s="5119"/>
      <c r="AC1492" s="5119"/>
      <c r="AD1492" s="3326" t="s">
        <v>2035</v>
      </c>
      <c r="AE1492" s="3093"/>
      <c r="AF1492" s="2344" t="s">
        <v>857</v>
      </c>
      <c r="AG1492" s="2344"/>
      <c r="AH1492" s="3256">
        <v>4000</v>
      </c>
      <c r="AI1492" s="2323" t="s">
        <v>2137</v>
      </c>
      <c r="AJ1492" s="2344" t="s">
        <v>868</v>
      </c>
      <c r="AK1492" s="3256" t="s">
        <v>2142</v>
      </c>
      <c r="AL1492" s="2344" t="s">
        <v>869</v>
      </c>
      <c r="AM1492" s="2344" t="s">
        <v>869</v>
      </c>
      <c r="AN1492" s="2323" t="s">
        <v>858</v>
      </c>
      <c r="AO1492" s="2323">
        <v>2</v>
      </c>
      <c r="AP1492" s="2323" t="s">
        <v>859</v>
      </c>
      <c r="AQ1492" s="2323">
        <v>2</v>
      </c>
      <c r="AR1492" s="2323"/>
      <c r="AS1492" s="2323"/>
      <c r="AT1492" s="2323"/>
      <c r="AU1492" s="2323"/>
      <c r="AV1492" s="860"/>
      <c r="AW1492" s="4560"/>
      <c r="AX1492" s="4560"/>
      <c r="AY1492" s="4561"/>
      <c r="CO1492" s="237"/>
    </row>
    <row r="1493" spans="1:93" ht="15.75" customHeight="1">
      <c r="A1493" s="4526"/>
      <c r="B1493" s="4561"/>
      <c r="C1493" s="5674"/>
      <c r="D1493" s="4079"/>
      <c r="E1493" s="4151"/>
      <c r="F1493" s="4151"/>
      <c r="G1493" s="3811"/>
      <c r="H1493" s="3706"/>
      <c r="I1493" s="3811"/>
      <c r="J1493" s="3811"/>
      <c r="K1493" s="3811"/>
      <c r="L1493" s="3811"/>
      <c r="M1493" s="3811"/>
      <c r="N1493" s="3811"/>
      <c r="O1493" s="3811"/>
      <c r="P1493" s="3811"/>
      <c r="Q1493" s="3811"/>
      <c r="R1493" s="3811"/>
      <c r="S1493" s="5120"/>
      <c r="T1493" s="5120"/>
      <c r="U1493" s="5120"/>
      <c r="V1493" s="5120"/>
      <c r="W1493" s="5120"/>
      <c r="X1493" s="5120"/>
      <c r="Y1493" s="5120"/>
      <c r="Z1493" s="5120"/>
      <c r="AA1493" s="5086"/>
      <c r="AB1493" s="5120"/>
      <c r="AC1493" s="5120"/>
      <c r="AD1493" s="3326" t="s">
        <v>2035</v>
      </c>
      <c r="AE1493" s="3093"/>
      <c r="AF1493" s="2344" t="s">
        <v>857</v>
      </c>
      <c r="AG1493" s="2344"/>
      <c r="AH1493" s="3256">
        <v>3983</v>
      </c>
      <c r="AI1493" s="2323" t="s">
        <v>2137</v>
      </c>
      <c r="AJ1493" s="2344" t="s">
        <v>379</v>
      </c>
      <c r="AK1493" s="3256" t="s">
        <v>2142</v>
      </c>
      <c r="AL1493" s="2322" t="s">
        <v>3055</v>
      </c>
      <c r="AM1493" s="2299" t="s">
        <v>3055</v>
      </c>
      <c r="AN1493" s="2323" t="s">
        <v>858</v>
      </c>
      <c r="AO1493" s="2323">
        <v>2</v>
      </c>
      <c r="AP1493" s="2323" t="s">
        <v>859</v>
      </c>
      <c r="AQ1493" s="2323">
        <v>2</v>
      </c>
      <c r="AR1493" s="2323"/>
      <c r="AS1493" s="2323"/>
      <c r="AT1493" s="2323"/>
      <c r="AU1493" s="2323"/>
      <c r="AV1493" s="860"/>
      <c r="AW1493" s="4561"/>
      <c r="AX1493" s="4561"/>
      <c r="AY1493" s="2306"/>
      <c r="CO1493" s="237"/>
    </row>
    <row r="1494" spans="1:93" ht="34.5" customHeight="1">
      <c r="A1494" s="4526"/>
      <c r="B1494" s="4559" t="s">
        <v>2463</v>
      </c>
      <c r="C1494" s="5672" t="s">
        <v>5176</v>
      </c>
      <c r="D1494" s="4139" t="s">
        <v>3174</v>
      </c>
      <c r="E1494" s="4150" t="s">
        <v>2144</v>
      </c>
      <c r="F1494" s="4150" t="s">
        <v>5226</v>
      </c>
      <c r="G1494" s="3806" t="s">
        <v>2028</v>
      </c>
      <c r="H1494" s="3806" t="s">
        <v>2028</v>
      </c>
      <c r="I1494" s="3806" t="s">
        <v>2029</v>
      </c>
      <c r="J1494" s="3806" t="s">
        <v>2029</v>
      </c>
      <c r="K1494" s="3806">
        <v>6</v>
      </c>
      <c r="L1494" s="3743">
        <v>0</v>
      </c>
      <c r="M1494" s="3806">
        <v>31</v>
      </c>
      <c r="N1494" s="3806">
        <v>6</v>
      </c>
      <c r="O1494" s="3806">
        <v>0</v>
      </c>
      <c r="P1494" s="3806">
        <v>31</v>
      </c>
      <c r="Q1494" s="3806" t="s">
        <v>2140</v>
      </c>
      <c r="R1494" s="3806" t="s">
        <v>2272</v>
      </c>
      <c r="S1494" s="5123">
        <v>12798</v>
      </c>
      <c r="T1494" s="5123">
        <v>12798</v>
      </c>
      <c r="U1494" s="5123">
        <v>24224</v>
      </c>
      <c r="V1494" s="5123">
        <v>512</v>
      </c>
      <c r="W1494" s="5123">
        <v>512</v>
      </c>
      <c r="X1494" s="5123">
        <v>1728</v>
      </c>
      <c r="Y1494" s="5123">
        <v>4</v>
      </c>
      <c r="Z1494" s="5123">
        <v>2</v>
      </c>
      <c r="AA1494" s="5084" t="s">
        <v>2032</v>
      </c>
      <c r="AB1494" s="5123" t="s">
        <v>2033</v>
      </c>
      <c r="AC1494" s="5123" t="s">
        <v>2137</v>
      </c>
      <c r="AD1494" s="3326" t="s">
        <v>2035</v>
      </c>
      <c r="AE1494" s="3093"/>
      <c r="AF1494" s="2344" t="s">
        <v>857</v>
      </c>
      <c r="AG1494" s="2344"/>
      <c r="AH1494" s="3256">
        <v>270</v>
      </c>
      <c r="AI1494" s="2323" t="s">
        <v>2137</v>
      </c>
      <c r="AJ1494" s="2344" t="s">
        <v>854</v>
      </c>
      <c r="AK1494" s="3256" t="s">
        <v>2142</v>
      </c>
      <c r="AL1494" s="2344" t="s">
        <v>866</v>
      </c>
      <c r="AM1494" s="2323" t="s">
        <v>5201</v>
      </c>
      <c r="AN1494" s="2323" t="s">
        <v>858</v>
      </c>
      <c r="AO1494" s="2323">
        <v>2</v>
      </c>
      <c r="AP1494" s="2323" t="s">
        <v>859</v>
      </c>
      <c r="AQ1494" s="2323">
        <v>2</v>
      </c>
      <c r="AR1494" s="2323"/>
      <c r="AS1494" s="2323"/>
      <c r="AT1494" s="2323"/>
      <c r="AU1494" s="2323"/>
      <c r="AV1494" s="860"/>
      <c r="AW1494" s="4559" t="s">
        <v>2468</v>
      </c>
      <c r="AX1494" s="4559" t="s">
        <v>2454</v>
      </c>
      <c r="AY1494" s="4559"/>
      <c r="CO1494" s="237"/>
    </row>
    <row r="1495" spans="1:93" ht="15" customHeight="1">
      <c r="A1495" s="4526"/>
      <c r="B1495" s="4560"/>
      <c r="C1495" s="5673"/>
      <c r="D1495" s="4167"/>
      <c r="E1495" s="4216"/>
      <c r="F1495" s="4216"/>
      <c r="G1495" s="3807"/>
      <c r="H1495" s="3807"/>
      <c r="I1495" s="3807"/>
      <c r="J1495" s="3807"/>
      <c r="K1495" s="3807"/>
      <c r="L1495" s="3703"/>
      <c r="M1495" s="3807"/>
      <c r="N1495" s="3807"/>
      <c r="O1495" s="3807"/>
      <c r="P1495" s="3807"/>
      <c r="Q1495" s="3807"/>
      <c r="R1495" s="3807"/>
      <c r="S1495" s="5119"/>
      <c r="T1495" s="5119"/>
      <c r="U1495" s="5119"/>
      <c r="V1495" s="5119"/>
      <c r="W1495" s="5119"/>
      <c r="X1495" s="5119"/>
      <c r="Y1495" s="5119"/>
      <c r="Z1495" s="5119"/>
      <c r="AA1495" s="5085"/>
      <c r="AB1495" s="5119"/>
      <c r="AC1495" s="5119"/>
      <c r="AD1495" s="3326" t="s">
        <v>2035</v>
      </c>
      <c r="AE1495" s="3093"/>
      <c r="AF1495" s="2344" t="s">
        <v>857</v>
      </c>
      <c r="AG1495" s="2344"/>
      <c r="AH1495" s="3256">
        <v>4000</v>
      </c>
      <c r="AI1495" s="2323" t="s">
        <v>2137</v>
      </c>
      <c r="AJ1495" s="2344" t="s">
        <v>868</v>
      </c>
      <c r="AK1495" s="3256" t="s">
        <v>2142</v>
      </c>
      <c r="AL1495" s="2344" t="s">
        <v>869</v>
      </c>
      <c r="AM1495" s="2344" t="s">
        <v>869</v>
      </c>
      <c r="AN1495" s="2323" t="s">
        <v>858</v>
      </c>
      <c r="AO1495" s="2323">
        <v>2</v>
      </c>
      <c r="AP1495" s="2323" t="s">
        <v>859</v>
      </c>
      <c r="AQ1495" s="2323">
        <v>2</v>
      </c>
      <c r="AR1495" s="2323"/>
      <c r="AS1495" s="2323"/>
      <c r="AT1495" s="2323"/>
      <c r="AU1495" s="2323"/>
      <c r="AV1495" s="860"/>
      <c r="AW1495" s="4560"/>
      <c r="AX1495" s="4560"/>
      <c r="AY1495" s="4561"/>
      <c r="CO1495" s="237"/>
    </row>
    <row r="1496" spans="1:93" ht="15.75" customHeight="1">
      <c r="A1496" s="4526"/>
      <c r="B1496" s="4561"/>
      <c r="C1496" s="5674"/>
      <c r="D1496" s="4079"/>
      <c r="E1496" s="4151"/>
      <c r="F1496" s="4151"/>
      <c r="G1496" s="3811"/>
      <c r="H1496" s="3811"/>
      <c r="I1496" s="3811"/>
      <c r="J1496" s="3811"/>
      <c r="K1496" s="3811"/>
      <c r="L1496" s="3706"/>
      <c r="M1496" s="3811"/>
      <c r="N1496" s="3811"/>
      <c r="O1496" s="3811"/>
      <c r="P1496" s="3811"/>
      <c r="Q1496" s="3811"/>
      <c r="R1496" s="3811"/>
      <c r="S1496" s="5120"/>
      <c r="T1496" s="5120"/>
      <c r="U1496" s="5120"/>
      <c r="V1496" s="5120"/>
      <c r="W1496" s="5120"/>
      <c r="X1496" s="5120"/>
      <c r="Y1496" s="5120"/>
      <c r="Z1496" s="5120"/>
      <c r="AA1496" s="5086"/>
      <c r="AB1496" s="5120"/>
      <c r="AC1496" s="5120"/>
      <c r="AD1496" s="3326" t="s">
        <v>2035</v>
      </c>
      <c r="AE1496" s="3093"/>
      <c r="AF1496" s="2344" t="s">
        <v>857</v>
      </c>
      <c r="AG1496" s="2344"/>
      <c r="AH1496" s="3256">
        <v>3983</v>
      </c>
      <c r="AI1496" s="2323" t="s">
        <v>2137</v>
      </c>
      <c r="AJ1496" s="2344" t="s">
        <v>379</v>
      </c>
      <c r="AK1496" s="3256" t="s">
        <v>2142</v>
      </c>
      <c r="AL1496" s="2322" t="s">
        <v>3055</v>
      </c>
      <c r="AM1496" s="2299" t="s">
        <v>3055</v>
      </c>
      <c r="AN1496" s="2323" t="s">
        <v>858</v>
      </c>
      <c r="AO1496" s="2323">
        <v>2</v>
      </c>
      <c r="AP1496" s="2323" t="s">
        <v>859</v>
      </c>
      <c r="AQ1496" s="2323">
        <v>2</v>
      </c>
      <c r="AR1496" s="2323"/>
      <c r="AS1496" s="2323"/>
      <c r="AT1496" s="2323"/>
      <c r="AU1496" s="2323"/>
      <c r="AV1496" s="860"/>
      <c r="AW1496" s="4561"/>
      <c r="AX1496" s="4561"/>
      <c r="AY1496" s="2306"/>
      <c r="CO1496" s="237"/>
    </row>
    <row r="1497" spans="1:93" ht="15" customHeight="1">
      <c r="A1497" s="4526"/>
      <c r="B1497" s="4559" t="s">
        <v>2463</v>
      </c>
      <c r="C1497" s="5672" t="s">
        <v>5115</v>
      </c>
      <c r="D1497" s="4139" t="s">
        <v>5204</v>
      </c>
      <c r="E1497" s="4150" t="s">
        <v>2144</v>
      </c>
      <c r="F1497" s="4150" t="s">
        <v>5205</v>
      </c>
      <c r="G1497" s="3806" t="s">
        <v>2028</v>
      </c>
      <c r="H1497" s="3806" t="s">
        <v>2028</v>
      </c>
      <c r="I1497" s="3806" t="s">
        <v>2029</v>
      </c>
      <c r="J1497" s="3806" t="s">
        <v>2029</v>
      </c>
      <c r="K1497" s="3806">
        <v>6</v>
      </c>
      <c r="L1497" s="3806">
        <v>0</v>
      </c>
      <c r="M1497" s="3806">
        <v>31</v>
      </c>
      <c r="N1497" s="3806">
        <v>6</v>
      </c>
      <c r="O1497" s="3806">
        <v>0</v>
      </c>
      <c r="P1497" s="3806">
        <v>31</v>
      </c>
      <c r="Q1497" s="3806" t="s">
        <v>2140</v>
      </c>
      <c r="R1497" s="3806" t="s">
        <v>2272</v>
      </c>
      <c r="S1497" s="5123">
        <v>5674</v>
      </c>
      <c r="T1497" s="5123">
        <v>5674</v>
      </c>
      <c r="U1497" s="5123">
        <v>13054</v>
      </c>
      <c r="V1497" s="5123">
        <v>608</v>
      </c>
      <c r="W1497" s="5123">
        <v>608</v>
      </c>
      <c r="X1497" s="5123">
        <v>1984</v>
      </c>
      <c r="Y1497" s="5123">
        <v>4</v>
      </c>
      <c r="Z1497" s="5123">
        <v>2</v>
      </c>
      <c r="AA1497" s="5123" t="s">
        <v>2032</v>
      </c>
      <c r="AB1497" s="5123" t="s">
        <v>2033</v>
      </c>
      <c r="AC1497" s="5123" t="s">
        <v>2137</v>
      </c>
      <c r="AD1497" s="3326" t="s">
        <v>2035</v>
      </c>
      <c r="AE1497" s="3093"/>
      <c r="AF1497" s="2344" t="s">
        <v>857</v>
      </c>
      <c r="AG1497" s="2344"/>
      <c r="AH1497" s="3256">
        <v>270</v>
      </c>
      <c r="AI1497" s="2323" t="s">
        <v>2137</v>
      </c>
      <c r="AJ1497" s="2344" t="s">
        <v>854</v>
      </c>
      <c r="AK1497" s="3256" t="s">
        <v>2142</v>
      </c>
      <c r="AL1497" s="2344" t="s">
        <v>1135</v>
      </c>
      <c r="AM1497" s="2323" t="s">
        <v>5201</v>
      </c>
      <c r="AN1497" s="2323" t="s">
        <v>858</v>
      </c>
      <c r="AO1497" s="2323">
        <v>2</v>
      </c>
      <c r="AP1497" s="2323" t="s">
        <v>859</v>
      </c>
      <c r="AQ1497" s="2323">
        <v>2</v>
      </c>
      <c r="AR1497" s="2323"/>
      <c r="AS1497" s="2323"/>
      <c r="AT1497" s="2323"/>
      <c r="AU1497" s="2323"/>
      <c r="AV1497" s="860"/>
      <c r="AW1497" s="4559" t="s">
        <v>2466</v>
      </c>
      <c r="AX1497" s="4559" t="s">
        <v>2454</v>
      </c>
      <c r="AY1497" s="4559"/>
      <c r="CO1497" s="237"/>
    </row>
    <row r="1498" spans="1:93" ht="15" customHeight="1">
      <c r="A1498" s="4526"/>
      <c r="B1498" s="4560"/>
      <c r="C1498" s="5673"/>
      <c r="D1498" s="4167"/>
      <c r="E1498" s="4216"/>
      <c r="F1498" s="4216"/>
      <c r="G1498" s="3807"/>
      <c r="H1498" s="3807"/>
      <c r="I1498" s="3807"/>
      <c r="J1498" s="3807"/>
      <c r="K1498" s="3807"/>
      <c r="L1498" s="3807"/>
      <c r="M1498" s="3807"/>
      <c r="N1498" s="3807"/>
      <c r="O1498" s="3807"/>
      <c r="P1498" s="3807"/>
      <c r="Q1498" s="3807"/>
      <c r="R1498" s="3807"/>
      <c r="S1498" s="5119"/>
      <c r="T1498" s="5119"/>
      <c r="U1498" s="5119"/>
      <c r="V1498" s="5119"/>
      <c r="W1498" s="5119"/>
      <c r="X1498" s="5119"/>
      <c r="Y1498" s="5119"/>
      <c r="Z1498" s="5119"/>
      <c r="AA1498" s="5119"/>
      <c r="AB1498" s="5119"/>
      <c r="AC1498" s="5119"/>
      <c r="AD1498" s="3326" t="s">
        <v>2035</v>
      </c>
      <c r="AE1498" s="3093"/>
      <c r="AF1498" s="2344" t="s">
        <v>857</v>
      </c>
      <c r="AG1498" s="2344"/>
      <c r="AH1498" s="3256">
        <v>4000</v>
      </c>
      <c r="AI1498" s="2323" t="s">
        <v>2137</v>
      </c>
      <c r="AJ1498" s="2344" t="s">
        <v>868</v>
      </c>
      <c r="AK1498" s="3256" t="s">
        <v>2142</v>
      </c>
      <c r="AL1498" s="2344" t="s">
        <v>340</v>
      </c>
      <c r="AM1498" s="2344" t="s">
        <v>340</v>
      </c>
      <c r="AN1498" s="2323" t="s">
        <v>858</v>
      </c>
      <c r="AO1498" s="2323">
        <v>8</v>
      </c>
      <c r="AP1498" s="2323" t="s">
        <v>859</v>
      </c>
      <c r="AQ1498" s="2323">
        <v>8</v>
      </c>
      <c r="AR1498" s="2323"/>
      <c r="AS1498" s="2323"/>
      <c r="AT1498" s="2323"/>
      <c r="AU1498" s="2323"/>
      <c r="AV1498" s="860"/>
      <c r="AW1498" s="4560"/>
      <c r="AX1498" s="4560"/>
      <c r="AY1498" s="4561"/>
      <c r="CO1498" s="237"/>
    </row>
    <row r="1499" spans="1:93" ht="15" customHeight="1">
      <c r="A1499" s="4526"/>
      <c r="B1499" s="4561"/>
      <c r="C1499" s="5674"/>
      <c r="D1499" s="4079"/>
      <c r="E1499" s="4151"/>
      <c r="F1499" s="4151"/>
      <c r="G1499" s="3811"/>
      <c r="H1499" s="3811"/>
      <c r="I1499" s="3811"/>
      <c r="J1499" s="3811"/>
      <c r="K1499" s="3811"/>
      <c r="L1499" s="3811"/>
      <c r="M1499" s="3811"/>
      <c r="N1499" s="3811"/>
      <c r="O1499" s="3811"/>
      <c r="P1499" s="3811"/>
      <c r="Q1499" s="3811"/>
      <c r="R1499" s="3811"/>
      <c r="S1499" s="5120"/>
      <c r="T1499" s="5120"/>
      <c r="U1499" s="5120"/>
      <c r="V1499" s="5120"/>
      <c r="W1499" s="5120"/>
      <c r="X1499" s="5120"/>
      <c r="Y1499" s="5120"/>
      <c r="Z1499" s="5120"/>
      <c r="AA1499" s="5120"/>
      <c r="AB1499" s="5120"/>
      <c r="AC1499" s="5120"/>
      <c r="AD1499" s="3326" t="s">
        <v>2035</v>
      </c>
      <c r="AE1499" s="3093"/>
      <c r="AF1499" s="2344" t="s">
        <v>857</v>
      </c>
      <c r="AG1499" s="2344"/>
      <c r="AH1499" s="3256">
        <v>3983</v>
      </c>
      <c r="AI1499" s="2323" t="s">
        <v>2137</v>
      </c>
      <c r="AJ1499" s="2344" t="s">
        <v>379</v>
      </c>
      <c r="AK1499" s="3256" t="s">
        <v>2142</v>
      </c>
      <c r="AL1499" s="2322" t="s">
        <v>3055</v>
      </c>
      <c r="AM1499" s="2299" t="s">
        <v>3055</v>
      </c>
      <c r="AN1499" s="2323" t="s">
        <v>858</v>
      </c>
      <c r="AO1499" s="2323">
        <v>2</v>
      </c>
      <c r="AP1499" s="2323" t="s">
        <v>859</v>
      </c>
      <c r="AQ1499" s="2323">
        <v>2</v>
      </c>
      <c r="AR1499" s="2323"/>
      <c r="AS1499" s="2323"/>
      <c r="AT1499" s="2323"/>
      <c r="AU1499" s="2323"/>
      <c r="AV1499" s="860"/>
      <c r="AW1499" s="4561"/>
      <c r="AX1499" s="4561"/>
      <c r="AY1499" s="2306"/>
      <c r="CO1499" s="237"/>
    </row>
    <row r="1500" spans="1:93" ht="15" customHeight="1">
      <c r="A1500" s="4526"/>
      <c r="B1500" s="4559" t="s">
        <v>2463</v>
      </c>
      <c r="C1500" s="5672" t="s">
        <v>5162</v>
      </c>
      <c r="D1500" s="4139" t="s">
        <v>5161</v>
      </c>
      <c r="E1500" s="4150" t="s">
        <v>2144</v>
      </c>
      <c r="F1500" s="4139" t="s">
        <v>5227</v>
      </c>
      <c r="G1500" s="3806" t="s">
        <v>2028</v>
      </c>
      <c r="H1500" s="3806" t="s">
        <v>2028</v>
      </c>
      <c r="I1500" s="3806" t="s">
        <v>2029</v>
      </c>
      <c r="J1500" s="3806" t="s">
        <v>2029</v>
      </c>
      <c r="K1500" s="3806">
        <v>6</v>
      </c>
      <c r="L1500" s="3806">
        <v>0</v>
      </c>
      <c r="M1500" s="3806">
        <v>31</v>
      </c>
      <c r="N1500" s="3806">
        <v>6</v>
      </c>
      <c r="O1500" s="3806">
        <v>0</v>
      </c>
      <c r="P1500" s="3806">
        <v>31</v>
      </c>
      <c r="Q1500" s="3806" t="s">
        <v>2140</v>
      </c>
      <c r="R1500" s="3806" t="s">
        <v>2272</v>
      </c>
      <c r="S1500" s="5123">
        <v>13054</v>
      </c>
      <c r="T1500" s="5123">
        <v>13054</v>
      </c>
      <c r="U1500" s="5123">
        <v>24480</v>
      </c>
      <c r="V1500" s="5123">
        <v>608</v>
      </c>
      <c r="W1500" s="5123">
        <v>608</v>
      </c>
      <c r="X1500" s="5123">
        <v>1984</v>
      </c>
      <c r="Y1500" s="5123">
        <v>4</v>
      </c>
      <c r="Z1500" s="5123">
        <v>2</v>
      </c>
      <c r="AA1500" s="5084" t="s">
        <v>2032</v>
      </c>
      <c r="AB1500" s="5084" t="s">
        <v>2033</v>
      </c>
      <c r="AC1500" s="5084" t="s">
        <v>2137</v>
      </c>
      <c r="AD1500" s="5084" t="s">
        <v>2035</v>
      </c>
      <c r="AE1500" s="3086"/>
      <c r="AF1500" s="5123" t="s">
        <v>857</v>
      </c>
      <c r="AG1500" s="2344"/>
      <c r="AH1500" s="3256">
        <v>270</v>
      </c>
      <c r="AI1500" s="2323" t="s">
        <v>2137</v>
      </c>
      <c r="AJ1500" s="2344" t="s">
        <v>854</v>
      </c>
      <c r="AK1500" s="3256" t="s">
        <v>2142</v>
      </c>
      <c r="AL1500" s="2344" t="s">
        <v>866</v>
      </c>
      <c r="AM1500" s="2323" t="s">
        <v>5201</v>
      </c>
      <c r="AN1500" s="2323" t="s">
        <v>858</v>
      </c>
      <c r="AO1500" s="2323">
        <v>2</v>
      </c>
      <c r="AP1500" s="2323" t="s">
        <v>859</v>
      </c>
      <c r="AQ1500" s="2323">
        <v>2</v>
      </c>
      <c r="AR1500" s="2323"/>
      <c r="AS1500" s="2323"/>
      <c r="AT1500" s="2323"/>
      <c r="AU1500" s="2323"/>
      <c r="AV1500" s="860"/>
      <c r="AW1500" s="4559" t="s">
        <v>2468</v>
      </c>
      <c r="AX1500" s="4559" t="s">
        <v>2454</v>
      </c>
      <c r="AY1500" s="4559"/>
      <c r="CO1500" s="237"/>
    </row>
    <row r="1501" spans="1:93" ht="15" customHeight="1">
      <c r="A1501" s="4526"/>
      <c r="B1501" s="4560"/>
      <c r="C1501" s="5673"/>
      <c r="D1501" s="4167"/>
      <c r="E1501" s="4216"/>
      <c r="F1501" s="4167"/>
      <c r="G1501" s="3807"/>
      <c r="H1501" s="3807"/>
      <c r="I1501" s="3807"/>
      <c r="J1501" s="3807"/>
      <c r="K1501" s="3807"/>
      <c r="L1501" s="3807"/>
      <c r="M1501" s="3807"/>
      <c r="N1501" s="3807"/>
      <c r="O1501" s="3807"/>
      <c r="P1501" s="3807"/>
      <c r="Q1501" s="3807"/>
      <c r="R1501" s="3807"/>
      <c r="S1501" s="5119"/>
      <c r="T1501" s="5119"/>
      <c r="U1501" s="5119"/>
      <c r="V1501" s="5119"/>
      <c r="W1501" s="5119"/>
      <c r="X1501" s="5119"/>
      <c r="Y1501" s="5119"/>
      <c r="Z1501" s="5119"/>
      <c r="AA1501" s="5085"/>
      <c r="AB1501" s="5085"/>
      <c r="AC1501" s="5085"/>
      <c r="AD1501" s="5085"/>
      <c r="AE1501" s="3089"/>
      <c r="AF1501" s="5119"/>
      <c r="AG1501" s="2344"/>
      <c r="AH1501" s="3256">
        <v>4000</v>
      </c>
      <c r="AI1501" s="2323" t="s">
        <v>2137</v>
      </c>
      <c r="AJ1501" s="2344" t="s">
        <v>868</v>
      </c>
      <c r="AK1501" s="3256" t="s">
        <v>2142</v>
      </c>
      <c r="AL1501" s="2344" t="s">
        <v>340</v>
      </c>
      <c r="AM1501" s="2344" t="s">
        <v>340</v>
      </c>
      <c r="AN1501" s="2323" t="s">
        <v>858</v>
      </c>
      <c r="AO1501" s="2323">
        <v>8</v>
      </c>
      <c r="AP1501" s="2323" t="s">
        <v>859</v>
      </c>
      <c r="AQ1501" s="2323">
        <v>8</v>
      </c>
      <c r="AR1501" s="2323"/>
      <c r="AS1501" s="2323"/>
      <c r="AT1501" s="2323"/>
      <c r="AU1501" s="2323"/>
      <c r="AV1501" s="860"/>
      <c r="AW1501" s="4561"/>
      <c r="AX1501" s="4561"/>
      <c r="AY1501" s="4561"/>
      <c r="CO1501" s="237"/>
    </row>
    <row r="1502" spans="1:93" ht="15" customHeight="1">
      <c r="A1502" s="4527"/>
      <c r="B1502" s="4561"/>
      <c r="C1502" s="5674"/>
      <c r="D1502" s="4079"/>
      <c r="E1502" s="4151"/>
      <c r="F1502" s="4079"/>
      <c r="G1502" s="3811"/>
      <c r="H1502" s="3811"/>
      <c r="I1502" s="3811"/>
      <c r="J1502" s="3811"/>
      <c r="K1502" s="3811"/>
      <c r="L1502" s="3811"/>
      <c r="M1502" s="3811"/>
      <c r="N1502" s="3811"/>
      <c r="O1502" s="3811"/>
      <c r="P1502" s="3811"/>
      <c r="Q1502" s="3811"/>
      <c r="R1502" s="3811"/>
      <c r="S1502" s="5120"/>
      <c r="T1502" s="5120"/>
      <c r="U1502" s="5120"/>
      <c r="V1502" s="5120"/>
      <c r="W1502" s="5120"/>
      <c r="X1502" s="5120"/>
      <c r="Y1502" s="5120"/>
      <c r="Z1502" s="5120"/>
      <c r="AA1502" s="5086"/>
      <c r="AB1502" s="5086"/>
      <c r="AC1502" s="5086"/>
      <c r="AD1502" s="5086"/>
      <c r="AE1502" s="3087"/>
      <c r="AF1502" s="5120"/>
      <c r="AG1502" s="2344"/>
      <c r="AH1502" s="3238">
        <v>3983</v>
      </c>
      <c r="AI1502" s="2303" t="s">
        <v>2137</v>
      </c>
      <c r="AJ1502" s="2318" t="s">
        <v>379</v>
      </c>
      <c r="AK1502" s="3256" t="s">
        <v>2142</v>
      </c>
      <c r="AL1502" s="2322" t="s">
        <v>3055</v>
      </c>
      <c r="AM1502" s="2299" t="s">
        <v>3055</v>
      </c>
      <c r="AN1502" s="2323" t="s">
        <v>858</v>
      </c>
      <c r="AO1502" s="2323">
        <v>2</v>
      </c>
      <c r="AP1502" s="2323" t="s">
        <v>859</v>
      </c>
      <c r="AQ1502" s="2323">
        <v>2</v>
      </c>
      <c r="AR1502" s="2323"/>
      <c r="AS1502" s="2323"/>
      <c r="AT1502" s="2323"/>
      <c r="AU1502" s="2323"/>
      <c r="AV1502" s="860"/>
      <c r="AW1502" s="3147"/>
      <c r="AX1502" s="2306"/>
      <c r="AY1502" s="2306"/>
      <c r="CO1502" s="237"/>
    </row>
    <row r="1503" spans="1:93" ht="15.75" customHeight="1">
      <c r="A1503" s="4526" t="s">
        <v>5121</v>
      </c>
      <c r="B1503" s="4559" t="s">
        <v>2463</v>
      </c>
      <c r="C1503" s="5672" t="s">
        <v>5119</v>
      </c>
      <c r="D1503" s="4139" t="s">
        <v>5118</v>
      </c>
      <c r="E1503" s="4150" t="s">
        <v>2157</v>
      </c>
      <c r="F1503" s="4139" t="s">
        <v>5206</v>
      </c>
      <c r="G1503" s="3806" t="s">
        <v>2028</v>
      </c>
      <c r="H1503" s="3743" t="s">
        <v>2028</v>
      </c>
      <c r="I1503" s="3743" t="s">
        <v>2029</v>
      </c>
      <c r="J1503" s="3743" t="s">
        <v>2029</v>
      </c>
      <c r="K1503" s="3806">
        <v>8</v>
      </c>
      <c r="L1503" s="3806">
        <v>0</v>
      </c>
      <c r="M1503" s="3806">
        <v>31</v>
      </c>
      <c r="N1503" s="3806">
        <v>8</v>
      </c>
      <c r="O1503" s="3806">
        <v>0</v>
      </c>
      <c r="P1503" s="3806">
        <v>31</v>
      </c>
      <c r="Q1503" s="3743" t="s">
        <v>2140</v>
      </c>
      <c r="R1503" s="3743" t="s">
        <v>2272</v>
      </c>
      <c r="S1503" s="5123">
        <v>9194</v>
      </c>
      <c r="T1503" s="5123">
        <v>9194</v>
      </c>
      <c r="U1503" s="5123">
        <v>16574</v>
      </c>
      <c r="V1503" s="5123">
        <v>576</v>
      </c>
      <c r="W1503" s="5123">
        <v>576</v>
      </c>
      <c r="X1503" s="5123">
        <v>1728</v>
      </c>
      <c r="Y1503" s="5123">
        <v>8</v>
      </c>
      <c r="Z1503" s="5123">
        <v>2</v>
      </c>
      <c r="AA1503" s="5084" t="s">
        <v>2032</v>
      </c>
      <c r="AB1503" s="5084" t="s">
        <v>2033</v>
      </c>
      <c r="AC1503" s="5084" t="s">
        <v>2137</v>
      </c>
      <c r="AD1503" s="5084" t="s">
        <v>2035</v>
      </c>
      <c r="AE1503" s="3083"/>
      <c r="AF1503" s="5084" t="s">
        <v>857</v>
      </c>
      <c r="AG1503" s="5084"/>
      <c r="AH1503" s="3256">
        <v>270</v>
      </c>
      <c r="AI1503" s="2323" t="s">
        <v>2137</v>
      </c>
      <c r="AJ1503" s="2344" t="s">
        <v>854</v>
      </c>
      <c r="AK1503" s="3256" t="s">
        <v>2142</v>
      </c>
      <c r="AL1503" s="2323" t="s">
        <v>1135</v>
      </c>
      <c r="AM1503" s="2330" t="s">
        <v>5201</v>
      </c>
      <c r="AN1503" s="266" t="s">
        <v>858</v>
      </c>
      <c r="AO1503" s="2303">
        <v>2</v>
      </c>
      <c r="AP1503" s="2303" t="s">
        <v>859</v>
      </c>
      <c r="AQ1503" s="2303">
        <v>2</v>
      </c>
      <c r="AR1503" s="859"/>
      <c r="AS1503" s="2301"/>
      <c r="AT1503" s="2301"/>
      <c r="AU1503" s="2301"/>
      <c r="AV1503" s="2991"/>
      <c r="AW1503" s="4559" t="s">
        <v>2468</v>
      </c>
      <c r="AX1503" s="4559" t="s">
        <v>2454</v>
      </c>
      <c r="AY1503" s="4559"/>
      <c r="CO1503" s="237"/>
    </row>
    <row r="1504" spans="1:93" ht="15.75" customHeight="1">
      <c r="A1504" s="4526"/>
      <c r="B1504" s="4560"/>
      <c r="C1504" s="5673"/>
      <c r="D1504" s="4167"/>
      <c r="E1504" s="4216"/>
      <c r="F1504" s="4167"/>
      <c r="G1504" s="3807"/>
      <c r="H1504" s="3703"/>
      <c r="I1504" s="3703"/>
      <c r="J1504" s="3703"/>
      <c r="K1504" s="3807"/>
      <c r="L1504" s="3807"/>
      <c r="M1504" s="3807"/>
      <c r="N1504" s="3807"/>
      <c r="O1504" s="3807"/>
      <c r="P1504" s="3807"/>
      <c r="Q1504" s="3703"/>
      <c r="R1504" s="3703"/>
      <c r="S1504" s="5119"/>
      <c r="T1504" s="5119"/>
      <c r="U1504" s="5119"/>
      <c r="V1504" s="5119"/>
      <c r="W1504" s="5119"/>
      <c r="X1504" s="5119"/>
      <c r="Y1504" s="5119"/>
      <c r="Z1504" s="5119"/>
      <c r="AA1504" s="5085"/>
      <c r="AB1504" s="5085"/>
      <c r="AC1504" s="5085"/>
      <c r="AD1504" s="5085"/>
      <c r="AE1504" s="3084"/>
      <c r="AF1504" s="5085"/>
      <c r="AG1504" s="5085"/>
      <c r="AH1504" s="3238">
        <v>3986</v>
      </c>
      <c r="AI1504" s="2303" t="s">
        <v>2137</v>
      </c>
      <c r="AJ1504" s="2318" t="s">
        <v>874</v>
      </c>
      <c r="AK1504" s="3256" t="s">
        <v>2142</v>
      </c>
      <c r="AL1504" s="2341" t="s">
        <v>930</v>
      </c>
      <c r="AM1504" s="2341" t="s">
        <v>341</v>
      </c>
      <c r="AN1504" s="2303" t="s">
        <v>858</v>
      </c>
      <c r="AO1504" s="2303">
        <v>2</v>
      </c>
      <c r="AP1504" s="2303" t="s">
        <v>859</v>
      </c>
      <c r="AQ1504" s="2303">
        <v>2</v>
      </c>
      <c r="AR1504" s="2323">
        <v>3</v>
      </c>
      <c r="AS1504" s="2323" t="s">
        <v>875</v>
      </c>
      <c r="AT1504" s="2323" t="s">
        <v>859</v>
      </c>
      <c r="AU1504" s="2323" t="s">
        <v>876</v>
      </c>
      <c r="AV1504" s="860" t="s">
        <v>877</v>
      </c>
      <c r="AW1504" s="4561"/>
      <c r="AX1504" s="4561"/>
      <c r="AY1504" s="4561"/>
      <c r="CO1504" s="237"/>
    </row>
    <row r="1505" spans="1:93" ht="15.75" customHeight="1">
      <c r="A1505" s="4526"/>
      <c r="B1505" s="4561"/>
      <c r="C1505" s="5674"/>
      <c r="D1505" s="4079"/>
      <c r="E1505" s="4151"/>
      <c r="F1505" s="4079"/>
      <c r="G1505" s="3811"/>
      <c r="H1505" s="3706"/>
      <c r="I1505" s="3706"/>
      <c r="J1505" s="3706"/>
      <c r="K1505" s="3811"/>
      <c r="L1505" s="3811"/>
      <c r="M1505" s="3811"/>
      <c r="N1505" s="3811"/>
      <c r="O1505" s="3811"/>
      <c r="P1505" s="3811"/>
      <c r="Q1505" s="3706"/>
      <c r="R1505" s="3706"/>
      <c r="S1505" s="5120"/>
      <c r="T1505" s="5120"/>
      <c r="U1505" s="5120"/>
      <c r="V1505" s="5120"/>
      <c r="W1505" s="5120"/>
      <c r="X1505" s="5120"/>
      <c r="Y1505" s="5120"/>
      <c r="Z1505" s="5120"/>
      <c r="AA1505" s="5086"/>
      <c r="AB1505" s="5086"/>
      <c r="AC1505" s="5086"/>
      <c r="AD1505" s="5085"/>
      <c r="AE1505" s="3084"/>
      <c r="AF1505" s="5085"/>
      <c r="AG1505" s="5086"/>
      <c r="AH1505" s="3238">
        <v>3983</v>
      </c>
      <c r="AI1505" s="2303" t="s">
        <v>2137</v>
      </c>
      <c r="AJ1505" s="2318" t="s">
        <v>379</v>
      </c>
      <c r="AK1505" s="3256" t="s">
        <v>2142</v>
      </c>
      <c r="AL1505" s="2322" t="s">
        <v>3055</v>
      </c>
      <c r="AM1505" s="2299" t="s">
        <v>3055</v>
      </c>
      <c r="AN1505" s="2323" t="s">
        <v>858</v>
      </c>
      <c r="AO1505" s="2323">
        <v>2</v>
      </c>
      <c r="AP1505" s="2323" t="s">
        <v>859</v>
      </c>
      <c r="AQ1505" s="2323">
        <v>2</v>
      </c>
      <c r="AR1505" s="2323"/>
      <c r="AS1505" s="2323"/>
      <c r="AT1505" s="2323"/>
      <c r="AU1505" s="2323"/>
      <c r="AV1505" s="860"/>
      <c r="AW1505" s="3147"/>
      <c r="AX1505" s="2306"/>
      <c r="AY1505" s="2306"/>
      <c r="CO1505" s="237"/>
    </row>
    <row r="1506" spans="1:93" ht="15.75" customHeight="1">
      <c r="A1506" s="4526"/>
      <c r="B1506" s="4559" t="s">
        <v>2463</v>
      </c>
      <c r="C1506" s="5672" t="s">
        <v>5165</v>
      </c>
      <c r="D1506" s="4139" t="s">
        <v>5164</v>
      </c>
      <c r="E1506" s="4150" t="s">
        <v>2157</v>
      </c>
      <c r="F1506" s="4139" t="s">
        <v>5228</v>
      </c>
      <c r="G1506" s="3806" t="s">
        <v>2028</v>
      </c>
      <c r="H1506" s="3743" t="s">
        <v>2028</v>
      </c>
      <c r="I1506" s="3743" t="s">
        <v>2029</v>
      </c>
      <c r="J1506" s="3743" t="s">
        <v>2029</v>
      </c>
      <c r="K1506" s="3806">
        <v>8</v>
      </c>
      <c r="L1506" s="3806">
        <v>0</v>
      </c>
      <c r="M1506" s="3806">
        <v>31</v>
      </c>
      <c r="N1506" s="3806">
        <v>8</v>
      </c>
      <c r="O1506" s="3806">
        <v>0</v>
      </c>
      <c r="P1506" s="3806">
        <v>31</v>
      </c>
      <c r="Q1506" s="3743" t="s">
        <v>2140</v>
      </c>
      <c r="R1506" s="3743" t="s">
        <v>2272</v>
      </c>
      <c r="S1506" s="5123">
        <v>16574</v>
      </c>
      <c r="T1506" s="5123">
        <v>16574</v>
      </c>
      <c r="U1506" s="5123">
        <v>28000</v>
      </c>
      <c r="V1506" s="5123">
        <v>832</v>
      </c>
      <c r="W1506" s="5123">
        <v>832</v>
      </c>
      <c r="X1506" s="5123">
        <v>1728</v>
      </c>
      <c r="Y1506" s="5123">
        <v>8</v>
      </c>
      <c r="Z1506" s="5123">
        <v>2</v>
      </c>
      <c r="AA1506" s="5084" t="s">
        <v>2032</v>
      </c>
      <c r="AB1506" s="5084" t="s">
        <v>2033</v>
      </c>
      <c r="AC1506" s="5084" t="s">
        <v>2137</v>
      </c>
      <c r="AD1506" s="5084" t="s">
        <v>2035</v>
      </c>
      <c r="AE1506" s="3083"/>
      <c r="AF1506" s="5084" t="s">
        <v>857</v>
      </c>
      <c r="AG1506" s="5084"/>
      <c r="AH1506" s="3256">
        <v>270</v>
      </c>
      <c r="AI1506" s="2323" t="s">
        <v>2137</v>
      </c>
      <c r="AJ1506" s="2344" t="s">
        <v>854</v>
      </c>
      <c r="AK1506" s="3256" t="s">
        <v>2142</v>
      </c>
      <c r="AL1506" s="2323" t="s">
        <v>866</v>
      </c>
      <c r="AM1506" s="2330" t="s">
        <v>5201</v>
      </c>
      <c r="AN1506" s="123" t="s">
        <v>858</v>
      </c>
      <c r="AO1506" s="2303">
        <v>2</v>
      </c>
      <c r="AP1506" s="2303" t="s">
        <v>859</v>
      </c>
      <c r="AQ1506" s="2303">
        <v>2</v>
      </c>
      <c r="AR1506" s="859"/>
      <c r="AS1506" s="2301"/>
      <c r="AT1506" s="2301"/>
      <c r="AU1506" s="2301"/>
      <c r="AV1506" s="2991"/>
      <c r="AW1506" s="4559" t="s">
        <v>2468</v>
      </c>
      <c r="AX1506" s="4559" t="s">
        <v>2454</v>
      </c>
      <c r="AY1506" s="4559"/>
      <c r="CO1506" s="237"/>
    </row>
    <row r="1507" spans="1:93" ht="15.75" customHeight="1">
      <c r="A1507" s="4526"/>
      <c r="B1507" s="4560"/>
      <c r="C1507" s="5673"/>
      <c r="D1507" s="4167"/>
      <c r="E1507" s="4216"/>
      <c r="F1507" s="4167"/>
      <c r="G1507" s="3807"/>
      <c r="H1507" s="3703"/>
      <c r="I1507" s="3703"/>
      <c r="J1507" s="3703"/>
      <c r="K1507" s="3807"/>
      <c r="L1507" s="3807"/>
      <c r="M1507" s="3807"/>
      <c r="N1507" s="3807"/>
      <c r="O1507" s="3807"/>
      <c r="P1507" s="3807"/>
      <c r="Q1507" s="3703"/>
      <c r="R1507" s="3703"/>
      <c r="S1507" s="5119"/>
      <c r="T1507" s="5119"/>
      <c r="U1507" s="5119"/>
      <c r="V1507" s="5119"/>
      <c r="W1507" s="5119"/>
      <c r="X1507" s="5119"/>
      <c r="Y1507" s="5119"/>
      <c r="Z1507" s="5119"/>
      <c r="AA1507" s="5085"/>
      <c r="AB1507" s="5085"/>
      <c r="AC1507" s="5085"/>
      <c r="AD1507" s="5085"/>
      <c r="AE1507" s="3084"/>
      <c r="AF1507" s="5085"/>
      <c r="AG1507" s="5085"/>
      <c r="AH1507" s="3238">
        <v>3986</v>
      </c>
      <c r="AI1507" s="2303" t="s">
        <v>2137</v>
      </c>
      <c r="AJ1507" s="2318" t="s">
        <v>874</v>
      </c>
      <c r="AK1507" s="3256" t="s">
        <v>2142</v>
      </c>
      <c r="AL1507" s="2341" t="s">
        <v>930</v>
      </c>
      <c r="AM1507" s="2341" t="s">
        <v>341</v>
      </c>
      <c r="AN1507" s="2303" t="s">
        <v>858</v>
      </c>
      <c r="AO1507" s="2303">
        <v>2</v>
      </c>
      <c r="AP1507" s="2303" t="s">
        <v>859</v>
      </c>
      <c r="AQ1507" s="2303">
        <v>2</v>
      </c>
      <c r="AR1507" s="2323">
        <v>3</v>
      </c>
      <c r="AS1507" s="2323" t="s">
        <v>875</v>
      </c>
      <c r="AT1507" s="2323" t="s">
        <v>859</v>
      </c>
      <c r="AU1507" s="2323" t="s">
        <v>876</v>
      </c>
      <c r="AV1507" s="860" t="s">
        <v>877</v>
      </c>
      <c r="AW1507" s="4561"/>
      <c r="AX1507" s="4561"/>
      <c r="AY1507" s="4561"/>
      <c r="CO1507" s="237"/>
    </row>
    <row r="1508" spans="1:93" ht="15.75" customHeight="1">
      <c r="A1508" s="4527"/>
      <c r="B1508" s="4561"/>
      <c r="C1508" s="5674"/>
      <c r="D1508" s="4079"/>
      <c r="E1508" s="4151"/>
      <c r="F1508" s="4079"/>
      <c r="G1508" s="3811"/>
      <c r="H1508" s="3706"/>
      <c r="I1508" s="3706"/>
      <c r="J1508" s="3706"/>
      <c r="K1508" s="3811"/>
      <c r="L1508" s="3811"/>
      <c r="M1508" s="3811"/>
      <c r="N1508" s="3811"/>
      <c r="O1508" s="3811"/>
      <c r="P1508" s="3811"/>
      <c r="Q1508" s="3706"/>
      <c r="R1508" s="3706"/>
      <c r="S1508" s="5120"/>
      <c r="T1508" s="5120"/>
      <c r="U1508" s="5120"/>
      <c r="V1508" s="5120"/>
      <c r="W1508" s="5120"/>
      <c r="X1508" s="5120"/>
      <c r="Y1508" s="5120"/>
      <c r="Z1508" s="5120"/>
      <c r="AA1508" s="5086"/>
      <c r="AB1508" s="5086"/>
      <c r="AC1508" s="5086"/>
      <c r="AD1508" s="5085"/>
      <c r="AE1508" s="3084"/>
      <c r="AF1508" s="5085"/>
      <c r="AG1508" s="5086"/>
      <c r="AH1508" s="3238">
        <v>3983</v>
      </c>
      <c r="AI1508" s="2303" t="s">
        <v>2137</v>
      </c>
      <c r="AJ1508" s="2318" t="s">
        <v>379</v>
      </c>
      <c r="AK1508" s="3256" t="s">
        <v>2142</v>
      </c>
      <c r="AL1508" s="2322" t="s">
        <v>3055</v>
      </c>
      <c r="AM1508" s="2299" t="s">
        <v>3055</v>
      </c>
      <c r="AN1508" s="2323" t="s">
        <v>858</v>
      </c>
      <c r="AO1508" s="2323">
        <v>2</v>
      </c>
      <c r="AP1508" s="2323" t="s">
        <v>859</v>
      </c>
      <c r="AQ1508" s="2323">
        <v>2</v>
      </c>
      <c r="AR1508" s="2323"/>
      <c r="AS1508" s="2323"/>
      <c r="AT1508" s="2323"/>
      <c r="AU1508" s="2323"/>
      <c r="AV1508" s="860"/>
      <c r="AW1508" s="3147"/>
      <c r="AX1508" s="2306"/>
      <c r="AY1508" s="2306"/>
      <c r="CO1508" s="237"/>
    </row>
    <row r="1509" spans="1:93" ht="25.5" customHeight="1">
      <c r="A1509" s="4525" t="s">
        <v>5124</v>
      </c>
      <c r="B1509" s="4559" t="s">
        <v>2463</v>
      </c>
      <c r="C1509" s="5672" t="s">
        <v>5123</v>
      </c>
      <c r="D1509" s="4139" t="s">
        <v>5122</v>
      </c>
      <c r="E1509" s="4150" t="s">
        <v>2165</v>
      </c>
      <c r="F1509" s="4139" t="s">
        <v>5208</v>
      </c>
      <c r="G1509" s="3806" t="s">
        <v>2028</v>
      </c>
      <c r="H1509" s="3806" t="s">
        <v>2028</v>
      </c>
      <c r="I1509" s="3743" t="s">
        <v>2029</v>
      </c>
      <c r="J1509" s="3743" t="s">
        <v>2029</v>
      </c>
      <c r="K1509" s="3806">
        <v>9</v>
      </c>
      <c r="L1509" s="3806">
        <v>0</v>
      </c>
      <c r="M1509" s="3806">
        <v>31</v>
      </c>
      <c r="N1509" s="3806">
        <v>9</v>
      </c>
      <c r="O1509" s="3806">
        <v>0</v>
      </c>
      <c r="P1509" s="3806">
        <v>31</v>
      </c>
      <c r="Q1509" s="3743" t="s">
        <v>2140</v>
      </c>
      <c r="R1509" s="3743" t="s">
        <v>2272</v>
      </c>
      <c r="S1509" s="5123">
        <v>11194</v>
      </c>
      <c r="T1509" s="5123">
        <v>11194</v>
      </c>
      <c r="U1509" s="5123">
        <v>18574</v>
      </c>
      <c r="V1509" s="5123">
        <v>576</v>
      </c>
      <c r="W1509" s="5123">
        <v>576</v>
      </c>
      <c r="X1509" s="5123">
        <v>1728</v>
      </c>
      <c r="Y1509" s="5123">
        <v>8</v>
      </c>
      <c r="Z1509" s="5123">
        <v>2</v>
      </c>
      <c r="AA1509" s="5084" t="s">
        <v>2032</v>
      </c>
      <c r="AB1509" s="5084" t="s">
        <v>2033</v>
      </c>
      <c r="AC1509" s="5084" t="s">
        <v>2137</v>
      </c>
      <c r="AD1509" s="5084" t="s">
        <v>2035</v>
      </c>
      <c r="AE1509" s="3083"/>
      <c r="AF1509" s="5123" t="s">
        <v>857</v>
      </c>
      <c r="AG1509" s="5123"/>
      <c r="AH1509" s="3237">
        <v>270</v>
      </c>
      <c r="AI1509" s="2301" t="s">
        <v>2137</v>
      </c>
      <c r="AJ1509" s="2317" t="s">
        <v>854</v>
      </c>
      <c r="AK1509" s="3256" t="s">
        <v>2142</v>
      </c>
      <c r="AL1509" s="2323" t="s">
        <v>1135</v>
      </c>
      <c r="AM1509" s="2330" t="s">
        <v>5201</v>
      </c>
      <c r="AN1509" s="2303" t="s">
        <v>858</v>
      </c>
      <c r="AO1509" s="2303">
        <v>2</v>
      </c>
      <c r="AP1509" s="2303" t="s">
        <v>859</v>
      </c>
      <c r="AQ1509" s="2303">
        <v>2</v>
      </c>
      <c r="AR1509" s="859"/>
      <c r="AS1509" s="2301"/>
      <c r="AT1509" s="2301"/>
      <c r="AU1509" s="2301"/>
      <c r="AV1509" s="2991"/>
      <c r="AW1509" s="4559" t="s">
        <v>2468</v>
      </c>
      <c r="AX1509" s="4559" t="s">
        <v>2454</v>
      </c>
      <c r="AY1509" s="4559"/>
      <c r="CO1509" s="237"/>
    </row>
    <row r="1510" spans="1:93" ht="12.75" customHeight="1">
      <c r="A1510" s="4526"/>
      <c r="B1510" s="4560"/>
      <c r="C1510" s="5673"/>
      <c r="D1510" s="4167"/>
      <c r="E1510" s="4216"/>
      <c r="F1510" s="4167"/>
      <c r="G1510" s="3807"/>
      <c r="H1510" s="3807"/>
      <c r="I1510" s="3703"/>
      <c r="J1510" s="3703"/>
      <c r="K1510" s="3807"/>
      <c r="L1510" s="3807"/>
      <c r="M1510" s="3807"/>
      <c r="N1510" s="3807"/>
      <c r="O1510" s="3807"/>
      <c r="P1510" s="3807"/>
      <c r="Q1510" s="3703"/>
      <c r="R1510" s="3703"/>
      <c r="S1510" s="5119"/>
      <c r="T1510" s="5119"/>
      <c r="U1510" s="5119"/>
      <c r="V1510" s="5119"/>
      <c r="W1510" s="5119"/>
      <c r="X1510" s="5119"/>
      <c r="Y1510" s="5119"/>
      <c r="Z1510" s="5119"/>
      <c r="AA1510" s="5085"/>
      <c r="AB1510" s="5085"/>
      <c r="AC1510" s="5085"/>
      <c r="AD1510" s="5085"/>
      <c r="AE1510" s="3084"/>
      <c r="AF1510" s="5119"/>
      <c r="AG1510" s="5119"/>
      <c r="AH1510" s="3237">
        <v>3986</v>
      </c>
      <c r="AI1510" s="2301" t="s">
        <v>2137</v>
      </c>
      <c r="AJ1510" s="2317" t="s">
        <v>874</v>
      </c>
      <c r="AK1510" s="3256" t="s">
        <v>2142</v>
      </c>
      <c r="AL1510" s="2318" t="s">
        <v>168</v>
      </c>
      <c r="AM1510" s="2341" t="s">
        <v>341</v>
      </c>
      <c r="AN1510" s="2303" t="s">
        <v>858</v>
      </c>
      <c r="AO1510" s="2303">
        <v>2</v>
      </c>
      <c r="AP1510" s="2303" t="s">
        <v>859</v>
      </c>
      <c r="AQ1510" s="2303">
        <v>2</v>
      </c>
      <c r="AR1510" s="2323">
        <v>6</v>
      </c>
      <c r="AS1510" s="2323" t="s">
        <v>875</v>
      </c>
      <c r="AT1510" s="2323" t="s">
        <v>859</v>
      </c>
      <c r="AU1510" s="2323" t="s">
        <v>876</v>
      </c>
      <c r="AV1510" s="860" t="s">
        <v>877</v>
      </c>
      <c r="AW1510" s="4561"/>
      <c r="AX1510" s="4561"/>
      <c r="AY1510" s="4561"/>
      <c r="CO1510" s="237"/>
    </row>
    <row r="1511" spans="1:93" ht="12.75" customHeight="1">
      <c r="A1511" s="4526"/>
      <c r="B1511" s="4561"/>
      <c r="C1511" s="5674"/>
      <c r="D1511" s="4079"/>
      <c r="E1511" s="4151"/>
      <c r="F1511" s="4079"/>
      <c r="G1511" s="3811"/>
      <c r="H1511" s="3811"/>
      <c r="I1511" s="3706"/>
      <c r="J1511" s="3706"/>
      <c r="K1511" s="3811"/>
      <c r="L1511" s="3811"/>
      <c r="M1511" s="3811"/>
      <c r="N1511" s="3811"/>
      <c r="O1511" s="3811"/>
      <c r="P1511" s="3811"/>
      <c r="Q1511" s="3706"/>
      <c r="R1511" s="3706"/>
      <c r="S1511" s="5120"/>
      <c r="T1511" s="5120"/>
      <c r="U1511" s="5120"/>
      <c r="V1511" s="5120"/>
      <c r="W1511" s="5120"/>
      <c r="X1511" s="5120"/>
      <c r="Y1511" s="5120"/>
      <c r="Z1511" s="5120"/>
      <c r="AA1511" s="5086"/>
      <c r="AB1511" s="5086"/>
      <c r="AC1511" s="5086"/>
      <c r="AD1511" s="5086"/>
      <c r="AE1511" s="3085"/>
      <c r="AF1511" s="2318" t="s">
        <v>857</v>
      </c>
      <c r="AG1511" s="2318"/>
      <c r="AH1511" s="3238">
        <v>3983</v>
      </c>
      <c r="AI1511" s="2303" t="s">
        <v>2137</v>
      </c>
      <c r="AJ1511" s="2318" t="s">
        <v>379</v>
      </c>
      <c r="AK1511" s="3256" t="s">
        <v>2142</v>
      </c>
      <c r="AL1511" s="2322" t="s">
        <v>3055</v>
      </c>
      <c r="AM1511" s="2299" t="s">
        <v>3055</v>
      </c>
      <c r="AN1511" s="2323" t="s">
        <v>858</v>
      </c>
      <c r="AO1511" s="2323">
        <v>2</v>
      </c>
      <c r="AP1511" s="2323" t="s">
        <v>859</v>
      </c>
      <c r="AQ1511" s="2323">
        <v>2</v>
      </c>
      <c r="AR1511" s="2323"/>
      <c r="AS1511" s="2323"/>
      <c r="AT1511" s="2323"/>
      <c r="AU1511" s="2323"/>
      <c r="AV1511" s="860"/>
      <c r="AW1511" s="3132"/>
      <c r="AX1511" s="2306"/>
      <c r="AY1511" s="2306"/>
      <c r="CO1511" s="237"/>
    </row>
    <row r="1512" spans="1:93" ht="25.5" customHeight="1">
      <c r="A1512" s="4526"/>
      <c r="B1512" s="4559" t="s">
        <v>2463</v>
      </c>
      <c r="C1512" s="5672" t="s">
        <v>5168</v>
      </c>
      <c r="D1512" s="4139" t="s">
        <v>5167</v>
      </c>
      <c r="E1512" s="4150" t="s">
        <v>2165</v>
      </c>
      <c r="F1512" s="4139" t="s">
        <v>5229</v>
      </c>
      <c r="G1512" s="3806" t="s">
        <v>2028</v>
      </c>
      <c r="H1512" s="3806" t="s">
        <v>2028</v>
      </c>
      <c r="I1512" s="3743" t="s">
        <v>2029</v>
      </c>
      <c r="J1512" s="3743" t="s">
        <v>2029</v>
      </c>
      <c r="K1512" s="3806">
        <v>9</v>
      </c>
      <c r="L1512" s="3806">
        <v>0</v>
      </c>
      <c r="M1512" s="3806">
        <v>31</v>
      </c>
      <c r="N1512" s="3806">
        <v>9</v>
      </c>
      <c r="O1512" s="3806">
        <v>0</v>
      </c>
      <c r="P1512" s="3806">
        <v>31</v>
      </c>
      <c r="Q1512" s="3743" t="s">
        <v>2140</v>
      </c>
      <c r="R1512" s="3743" t="s">
        <v>2272</v>
      </c>
      <c r="S1512" s="5123">
        <v>18574</v>
      </c>
      <c r="T1512" s="5123">
        <v>18574</v>
      </c>
      <c r="U1512" s="5123">
        <v>30000</v>
      </c>
      <c r="V1512" s="5123">
        <v>832</v>
      </c>
      <c r="W1512" s="5123">
        <v>832</v>
      </c>
      <c r="X1512" s="5123">
        <v>1728</v>
      </c>
      <c r="Y1512" s="5123">
        <v>8</v>
      </c>
      <c r="Z1512" s="5123">
        <v>2</v>
      </c>
      <c r="AA1512" s="5084" t="s">
        <v>2032</v>
      </c>
      <c r="AB1512" s="5084" t="s">
        <v>2033</v>
      </c>
      <c r="AC1512" s="5084" t="s">
        <v>2137</v>
      </c>
      <c r="AD1512" s="5084" t="s">
        <v>2035</v>
      </c>
      <c r="AE1512" s="3083"/>
      <c r="AF1512" s="5123" t="s">
        <v>857</v>
      </c>
      <c r="AG1512" s="5123"/>
      <c r="AH1512" s="3237">
        <v>270</v>
      </c>
      <c r="AI1512" s="2301" t="s">
        <v>2137</v>
      </c>
      <c r="AJ1512" s="2317" t="s">
        <v>854</v>
      </c>
      <c r="AK1512" s="3256" t="s">
        <v>2142</v>
      </c>
      <c r="AL1512" s="2323" t="s">
        <v>866</v>
      </c>
      <c r="AM1512" s="2330" t="s">
        <v>5201</v>
      </c>
      <c r="AN1512" s="2303" t="s">
        <v>858</v>
      </c>
      <c r="AO1512" s="2303">
        <v>2</v>
      </c>
      <c r="AP1512" s="2303" t="s">
        <v>859</v>
      </c>
      <c r="AQ1512" s="2303">
        <v>2</v>
      </c>
      <c r="AR1512" s="859"/>
      <c r="AS1512" s="2301"/>
      <c r="AT1512" s="2301"/>
      <c r="AU1512" s="2301"/>
      <c r="AV1512" s="2991"/>
      <c r="AW1512" s="4559" t="s">
        <v>2468</v>
      </c>
      <c r="AX1512" s="4559" t="s">
        <v>2454</v>
      </c>
      <c r="AY1512" s="4559"/>
      <c r="CO1512" s="237"/>
    </row>
    <row r="1513" spans="1:93" ht="12.75" customHeight="1">
      <c r="A1513" s="4526"/>
      <c r="B1513" s="4560"/>
      <c r="C1513" s="5673"/>
      <c r="D1513" s="4167"/>
      <c r="E1513" s="4216"/>
      <c r="F1513" s="4167"/>
      <c r="G1513" s="3807"/>
      <c r="H1513" s="3807"/>
      <c r="I1513" s="3703"/>
      <c r="J1513" s="3703"/>
      <c r="K1513" s="3807"/>
      <c r="L1513" s="3807"/>
      <c r="M1513" s="3807"/>
      <c r="N1513" s="3807"/>
      <c r="O1513" s="3807"/>
      <c r="P1513" s="3807"/>
      <c r="Q1513" s="3703"/>
      <c r="R1513" s="3703"/>
      <c r="S1513" s="5119"/>
      <c r="T1513" s="5119"/>
      <c r="U1513" s="5119"/>
      <c r="V1513" s="5119"/>
      <c r="W1513" s="5119"/>
      <c r="X1513" s="5119"/>
      <c r="Y1513" s="5119"/>
      <c r="Z1513" s="5119"/>
      <c r="AA1513" s="5085"/>
      <c r="AB1513" s="5085"/>
      <c r="AC1513" s="5085"/>
      <c r="AD1513" s="5085"/>
      <c r="AE1513" s="3084"/>
      <c r="AF1513" s="5119"/>
      <c r="AG1513" s="5119"/>
      <c r="AH1513" s="3237">
        <v>3986</v>
      </c>
      <c r="AI1513" s="2301" t="s">
        <v>2137</v>
      </c>
      <c r="AJ1513" s="2317" t="s">
        <v>874</v>
      </c>
      <c r="AK1513" s="3256" t="s">
        <v>2142</v>
      </c>
      <c r="AL1513" s="2318" t="s">
        <v>168</v>
      </c>
      <c r="AM1513" s="2341" t="s">
        <v>341</v>
      </c>
      <c r="AN1513" s="2303" t="s">
        <v>858</v>
      </c>
      <c r="AO1513" s="2303">
        <v>2</v>
      </c>
      <c r="AP1513" s="2303" t="s">
        <v>859</v>
      </c>
      <c r="AQ1513" s="2303">
        <v>2</v>
      </c>
      <c r="AR1513" s="2323">
        <v>6</v>
      </c>
      <c r="AS1513" s="2323" t="s">
        <v>875</v>
      </c>
      <c r="AT1513" s="2323" t="s">
        <v>859</v>
      </c>
      <c r="AU1513" s="2323" t="s">
        <v>876</v>
      </c>
      <c r="AV1513" s="860" t="s">
        <v>877</v>
      </c>
      <c r="AW1513" s="4561"/>
      <c r="AX1513" s="4561"/>
      <c r="AY1513" s="4561"/>
      <c r="CO1513" s="237"/>
    </row>
    <row r="1514" spans="1:93" ht="12.75" customHeight="1">
      <c r="A1514" s="4527"/>
      <c r="B1514" s="4561"/>
      <c r="C1514" s="5674"/>
      <c r="D1514" s="4079"/>
      <c r="E1514" s="4151"/>
      <c r="F1514" s="4079"/>
      <c r="G1514" s="3811"/>
      <c r="H1514" s="3811"/>
      <c r="I1514" s="3706"/>
      <c r="J1514" s="3706"/>
      <c r="K1514" s="3811"/>
      <c r="L1514" s="3811"/>
      <c r="M1514" s="3811"/>
      <c r="N1514" s="3811"/>
      <c r="O1514" s="3811"/>
      <c r="P1514" s="3811"/>
      <c r="Q1514" s="3706"/>
      <c r="R1514" s="3706"/>
      <c r="S1514" s="5120"/>
      <c r="T1514" s="5120"/>
      <c r="U1514" s="5120"/>
      <c r="V1514" s="5120"/>
      <c r="W1514" s="5120"/>
      <c r="X1514" s="5120"/>
      <c r="Y1514" s="5120"/>
      <c r="Z1514" s="5120"/>
      <c r="AA1514" s="5086"/>
      <c r="AB1514" s="5086"/>
      <c r="AC1514" s="5086"/>
      <c r="AD1514" s="5086"/>
      <c r="AE1514" s="3085"/>
      <c r="AF1514" s="2318" t="s">
        <v>857</v>
      </c>
      <c r="AG1514" s="2318"/>
      <c r="AH1514" s="3238">
        <v>3983</v>
      </c>
      <c r="AI1514" s="2303" t="s">
        <v>2137</v>
      </c>
      <c r="AJ1514" s="2318" t="s">
        <v>379</v>
      </c>
      <c r="AK1514" s="3256" t="s">
        <v>2142</v>
      </c>
      <c r="AL1514" s="2322" t="s">
        <v>3055</v>
      </c>
      <c r="AM1514" s="2299" t="s">
        <v>3055</v>
      </c>
      <c r="AN1514" s="2323" t="s">
        <v>858</v>
      </c>
      <c r="AO1514" s="2323">
        <v>2</v>
      </c>
      <c r="AP1514" s="2323" t="s">
        <v>859</v>
      </c>
      <c r="AQ1514" s="2323">
        <v>2</v>
      </c>
      <c r="AR1514" s="2323"/>
      <c r="AS1514" s="2323"/>
      <c r="AT1514" s="2323"/>
      <c r="AU1514" s="2323"/>
      <c r="AV1514" s="860"/>
      <c r="AW1514" s="3132"/>
      <c r="AX1514" s="2306"/>
      <c r="AY1514" s="2306"/>
      <c r="CO1514" s="237"/>
    </row>
    <row r="1515" spans="1:93" ht="12.75" customHeight="1">
      <c r="A1515" s="4525" t="s">
        <v>5130</v>
      </c>
      <c r="B1515" s="4559" t="s">
        <v>2463</v>
      </c>
      <c r="C1515" s="5672" t="s">
        <v>5128</v>
      </c>
      <c r="D1515" s="4139" t="s">
        <v>5125</v>
      </c>
      <c r="E1515" s="4150" t="s">
        <v>2165</v>
      </c>
      <c r="F1515" s="4139" t="s">
        <v>5210</v>
      </c>
      <c r="G1515" s="3806" t="s">
        <v>2028</v>
      </c>
      <c r="H1515" s="3806" t="s">
        <v>2028</v>
      </c>
      <c r="I1515" s="3743" t="s">
        <v>2029</v>
      </c>
      <c r="J1515" s="3743" t="s">
        <v>2029</v>
      </c>
      <c r="K1515" s="3806">
        <v>9</v>
      </c>
      <c r="L1515" s="3806">
        <v>0</v>
      </c>
      <c r="M1515" s="3806">
        <v>31</v>
      </c>
      <c r="N1515" s="3806">
        <v>9</v>
      </c>
      <c r="O1515" s="3806">
        <v>0</v>
      </c>
      <c r="P1515" s="3806">
        <v>31</v>
      </c>
      <c r="Q1515" s="3743" t="s">
        <v>2140</v>
      </c>
      <c r="R1515" s="3743" t="s">
        <v>2272</v>
      </c>
      <c r="S1515" s="5123">
        <v>13194</v>
      </c>
      <c r="T1515" s="5123">
        <v>13194</v>
      </c>
      <c r="U1515" s="5123">
        <v>20574</v>
      </c>
      <c r="V1515" s="5123">
        <v>576</v>
      </c>
      <c r="W1515" s="5123">
        <v>576</v>
      </c>
      <c r="X1515" s="5123">
        <v>1728</v>
      </c>
      <c r="Y1515" s="5123">
        <v>8</v>
      </c>
      <c r="Z1515" s="5123">
        <v>2</v>
      </c>
      <c r="AA1515" s="5084" t="s">
        <v>2032</v>
      </c>
      <c r="AB1515" s="5084" t="s">
        <v>2033</v>
      </c>
      <c r="AC1515" s="5123" t="s">
        <v>2137</v>
      </c>
      <c r="AD1515" s="5084" t="s">
        <v>2035</v>
      </c>
      <c r="AE1515" s="3086"/>
      <c r="AF1515" s="5123" t="s">
        <v>857</v>
      </c>
      <c r="AG1515" s="5123"/>
      <c r="AH1515" s="3237">
        <v>270</v>
      </c>
      <c r="AI1515" s="2301" t="s">
        <v>2137</v>
      </c>
      <c r="AJ1515" s="2317" t="s">
        <v>854</v>
      </c>
      <c r="AK1515" s="3256" t="s">
        <v>2142</v>
      </c>
      <c r="AL1515" s="2323" t="s">
        <v>1135</v>
      </c>
      <c r="AM1515" s="2330" t="s">
        <v>5201</v>
      </c>
      <c r="AN1515" s="2303" t="s">
        <v>858</v>
      </c>
      <c r="AO1515" s="2303">
        <v>2</v>
      </c>
      <c r="AP1515" s="2303" t="s">
        <v>859</v>
      </c>
      <c r="AQ1515" s="2303">
        <v>2</v>
      </c>
      <c r="AR1515" s="859"/>
      <c r="AS1515" s="2301"/>
      <c r="AT1515" s="2301"/>
      <c r="AU1515" s="2301"/>
      <c r="AV1515" s="2991"/>
      <c r="AW1515" s="4559" t="s">
        <v>2468</v>
      </c>
      <c r="AX1515" s="4559" t="s">
        <v>2454</v>
      </c>
      <c r="AY1515" s="4559"/>
      <c r="CO1515" s="237"/>
    </row>
    <row r="1516" spans="1:93" ht="12.75" customHeight="1">
      <c r="A1516" s="4526"/>
      <c r="B1516" s="4560"/>
      <c r="C1516" s="5673"/>
      <c r="D1516" s="4167"/>
      <c r="E1516" s="4216"/>
      <c r="F1516" s="4167"/>
      <c r="G1516" s="3807"/>
      <c r="H1516" s="3807"/>
      <c r="I1516" s="3703"/>
      <c r="J1516" s="3703"/>
      <c r="K1516" s="3807"/>
      <c r="L1516" s="3807"/>
      <c r="M1516" s="3807"/>
      <c r="N1516" s="3807"/>
      <c r="O1516" s="3807"/>
      <c r="P1516" s="3807"/>
      <c r="Q1516" s="3703"/>
      <c r="R1516" s="3703"/>
      <c r="S1516" s="5119"/>
      <c r="T1516" s="5119"/>
      <c r="U1516" s="5119"/>
      <c r="V1516" s="5119"/>
      <c r="W1516" s="5119"/>
      <c r="X1516" s="5119"/>
      <c r="Y1516" s="5119"/>
      <c r="Z1516" s="5119"/>
      <c r="AA1516" s="5085"/>
      <c r="AB1516" s="5085"/>
      <c r="AC1516" s="5119"/>
      <c r="AD1516" s="5085"/>
      <c r="AE1516" s="3089"/>
      <c r="AF1516" s="5119"/>
      <c r="AG1516" s="5119"/>
      <c r="AH1516" s="3237">
        <v>3986</v>
      </c>
      <c r="AI1516" s="2301" t="s">
        <v>2137</v>
      </c>
      <c r="AJ1516" s="2317" t="s">
        <v>874</v>
      </c>
      <c r="AK1516" s="3256" t="s">
        <v>2142</v>
      </c>
      <c r="AL1516" s="2318" t="s">
        <v>1158</v>
      </c>
      <c r="AM1516" s="2341" t="s">
        <v>341</v>
      </c>
      <c r="AN1516" s="2303" t="s">
        <v>858</v>
      </c>
      <c r="AO1516" s="2303">
        <v>4</v>
      </c>
      <c r="AP1516" s="2303" t="s">
        <v>859</v>
      </c>
      <c r="AQ1516" s="2303">
        <v>4</v>
      </c>
      <c r="AR1516" s="2323">
        <v>6</v>
      </c>
      <c r="AS1516" s="2323" t="s">
        <v>875</v>
      </c>
      <c r="AT1516" s="2323" t="s">
        <v>859</v>
      </c>
      <c r="AU1516" s="2323" t="s">
        <v>876</v>
      </c>
      <c r="AV1516" s="860" t="s">
        <v>877</v>
      </c>
      <c r="AW1516" s="4561"/>
      <c r="AX1516" s="4561"/>
      <c r="AY1516" s="4561"/>
      <c r="CO1516" s="237"/>
    </row>
    <row r="1517" spans="1:93" ht="12.75" customHeight="1">
      <c r="A1517" s="4526"/>
      <c r="B1517" s="4561"/>
      <c r="C1517" s="5674"/>
      <c r="D1517" s="4079"/>
      <c r="E1517" s="4151"/>
      <c r="F1517" s="4079"/>
      <c r="G1517" s="3811"/>
      <c r="H1517" s="3811"/>
      <c r="I1517" s="3706"/>
      <c r="J1517" s="3706"/>
      <c r="K1517" s="3811"/>
      <c r="L1517" s="3811"/>
      <c r="M1517" s="3811"/>
      <c r="N1517" s="3811"/>
      <c r="O1517" s="3811"/>
      <c r="P1517" s="3811"/>
      <c r="Q1517" s="3706"/>
      <c r="R1517" s="3706"/>
      <c r="S1517" s="5120"/>
      <c r="T1517" s="5120"/>
      <c r="U1517" s="5120"/>
      <c r="V1517" s="5120"/>
      <c r="W1517" s="5120"/>
      <c r="X1517" s="5120"/>
      <c r="Y1517" s="5120"/>
      <c r="Z1517" s="5120"/>
      <c r="AA1517" s="5086"/>
      <c r="AB1517" s="5086"/>
      <c r="AC1517" s="5120"/>
      <c r="AD1517" s="5086"/>
      <c r="AE1517" s="3087"/>
      <c r="AF1517" s="5120"/>
      <c r="AG1517" s="2318"/>
      <c r="AH1517" s="3238">
        <v>3983</v>
      </c>
      <c r="AI1517" s="2303" t="s">
        <v>2137</v>
      </c>
      <c r="AJ1517" s="2318" t="s">
        <v>379</v>
      </c>
      <c r="AK1517" s="3256" t="s">
        <v>2142</v>
      </c>
      <c r="AL1517" s="2322" t="s">
        <v>3055</v>
      </c>
      <c r="AM1517" s="2299" t="s">
        <v>3055</v>
      </c>
      <c r="AN1517" s="2323" t="s">
        <v>858</v>
      </c>
      <c r="AO1517" s="2323">
        <v>2</v>
      </c>
      <c r="AP1517" s="2323" t="s">
        <v>859</v>
      </c>
      <c r="AQ1517" s="2323">
        <v>2</v>
      </c>
      <c r="AR1517" s="2323"/>
      <c r="AS1517" s="2323"/>
      <c r="AT1517" s="2323"/>
      <c r="AU1517" s="2323"/>
      <c r="AV1517" s="860"/>
      <c r="AW1517" s="3132"/>
      <c r="AX1517" s="2306"/>
      <c r="AY1517" s="2306"/>
      <c r="CO1517" s="237"/>
    </row>
    <row r="1518" spans="1:93" ht="12.75" customHeight="1">
      <c r="A1518" s="4526"/>
      <c r="B1518" s="4559" t="s">
        <v>2463</v>
      </c>
      <c r="C1518" s="5672" t="s">
        <v>5170</v>
      </c>
      <c r="D1518" s="4139" t="s">
        <v>5171</v>
      </c>
      <c r="E1518" s="4150" t="s">
        <v>2165</v>
      </c>
      <c r="F1518" s="4139" t="s">
        <v>5233</v>
      </c>
      <c r="G1518" s="3806" t="s">
        <v>2028</v>
      </c>
      <c r="H1518" s="3806" t="s">
        <v>2028</v>
      </c>
      <c r="I1518" s="3743" t="s">
        <v>2029</v>
      </c>
      <c r="J1518" s="3743" t="s">
        <v>2029</v>
      </c>
      <c r="K1518" s="3806">
        <v>9</v>
      </c>
      <c r="L1518" s="3806">
        <v>0</v>
      </c>
      <c r="M1518" s="3806">
        <v>31</v>
      </c>
      <c r="N1518" s="3806">
        <v>9</v>
      </c>
      <c r="O1518" s="3806">
        <v>0</v>
      </c>
      <c r="P1518" s="3806">
        <v>31</v>
      </c>
      <c r="Q1518" s="3743" t="s">
        <v>2140</v>
      </c>
      <c r="R1518" s="3743" t="s">
        <v>2272</v>
      </c>
      <c r="S1518" s="5123">
        <v>20574</v>
      </c>
      <c r="T1518" s="5123">
        <v>20574</v>
      </c>
      <c r="U1518" s="5123">
        <v>32000</v>
      </c>
      <c r="V1518" s="5123">
        <v>832</v>
      </c>
      <c r="W1518" s="5123">
        <v>832</v>
      </c>
      <c r="X1518" s="5123">
        <v>1728</v>
      </c>
      <c r="Y1518" s="5123">
        <v>8</v>
      </c>
      <c r="Z1518" s="5123">
        <v>2</v>
      </c>
      <c r="AA1518" s="5084" t="s">
        <v>2032</v>
      </c>
      <c r="AB1518" s="5084" t="s">
        <v>2033</v>
      </c>
      <c r="AC1518" s="5123" t="s">
        <v>2137</v>
      </c>
      <c r="AD1518" s="5084" t="s">
        <v>2035</v>
      </c>
      <c r="AE1518" s="3086"/>
      <c r="AF1518" s="5123" t="s">
        <v>857</v>
      </c>
      <c r="AG1518" s="5123"/>
      <c r="AH1518" s="3237">
        <v>270</v>
      </c>
      <c r="AI1518" s="2301" t="s">
        <v>2137</v>
      </c>
      <c r="AJ1518" s="2317" t="s">
        <v>854</v>
      </c>
      <c r="AK1518" s="3256" t="s">
        <v>2142</v>
      </c>
      <c r="AL1518" s="2323" t="s">
        <v>866</v>
      </c>
      <c r="AM1518" s="2330" t="s">
        <v>5201</v>
      </c>
      <c r="AN1518" s="2303" t="s">
        <v>858</v>
      </c>
      <c r="AO1518" s="2303">
        <v>2</v>
      </c>
      <c r="AP1518" s="2303" t="s">
        <v>859</v>
      </c>
      <c r="AQ1518" s="2303">
        <v>2</v>
      </c>
      <c r="AR1518" s="859"/>
      <c r="AS1518" s="2301"/>
      <c r="AT1518" s="2301"/>
      <c r="AU1518" s="2301"/>
      <c r="AV1518" s="2991"/>
      <c r="AW1518" s="4559" t="s">
        <v>2468</v>
      </c>
      <c r="AX1518" s="4559" t="s">
        <v>2454</v>
      </c>
      <c r="AY1518" s="4559"/>
      <c r="CO1518" s="237"/>
    </row>
    <row r="1519" spans="1:93" ht="12.75" customHeight="1">
      <c r="A1519" s="4526"/>
      <c r="B1519" s="4560"/>
      <c r="C1519" s="5673"/>
      <c r="D1519" s="4167"/>
      <c r="E1519" s="4216"/>
      <c r="F1519" s="4167"/>
      <c r="G1519" s="3807"/>
      <c r="H1519" s="3807"/>
      <c r="I1519" s="3703"/>
      <c r="J1519" s="3703"/>
      <c r="K1519" s="3807"/>
      <c r="L1519" s="3807"/>
      <c r="M1519" s="3807"/>
      <c r="N1519" s="3807"/>
      <c r="O1519" s="3807"/>
      <c r="P1519" s="3807"/>
      <c r="Q1519" s="3703"/>
      <c r="R1519" s="3703"/>
      <c r="S1519" s="5119"/>
      <c r="T1519" s="5119"/>
      <c r="U1519" s="5119"/>
      <c r="V1519" s="5119"/>
      <c r="W1519" s="5119"/>
      <c r="X1519" s="5119"/>
      <c r="Y1519" s="5119"/>
      <c r="Z1519" s="5119"/>
      <c r="AA1519" s="5085"/>
      <c r="AB1519" s="5085"/>
      <c r="AC1519" s="5119"/>
      <c r="AD1519" s="5085"/>
      <c r="AE1519" s="3089"/>
      <c r="AF1519" s="5119"/>
      <c r="AG1519" s="5119"/>
      <c r="AH1519" s="3237">
        <v>3986</v>
      </c>
      <c r="AI1519" s="2301" t="s">
        <v>2137</v>
      </c>
      <c r="AJ1519" s="2317" t="s">
        <v>874</v>
      </c>
      <c r="AK1519" s="3256" t="s">
        <v>2142</v>
      </c>
      <c r="AL1519" s="2318" t="s">
        <v>1158</v>
      </c>
      <c r="AM1519" s="2341" t="s">
        <v>341</v>
      </c>
      <c r="AN1519" s="2303" t="s">
        <v>858</v>
      </c>
      <c r="AO1519" s="2303">
        <v>4</v>
      </c>
      <c r="AP1519" s="2303" t="s">
        <v>859</v>
      </c>
      <c r="AQ1519" s="2303">
        <v>4</v>
      </c>
      <c r="AR1519" s="2323">
        <v>6</v>
      </c>
      <c r="AS1519" s="2323" t="s">
        <v>875</v>
      </c>
      <c r="AT1519" s="2323" t="s">
        <v>859</v>
      </c>
      <c r="AU1519" s="2323" t="s">
        <v>876</v>
      </c>
      <c r="AV1519" s="860" t="s">
        <v>877</v>
      </c>
      <c r="AW1519" s="4561"/>
      <c r="AX1519" s="4561"/>
      <c r="AY1519" s="4561"/>
      <c r="CO1519" s="237"/>
    </row>
    <row r="1520" spans="1:93" ht="12.75" customHeight="1">
      <c r="A1520" s="4527"/>
      <c r="B1520" s="4561"/>
      <c r="C1520" s="5674"/>
      <c r="D1520" s="4079"/>
      <c r="E1520" s="4151"/>
      <c r="F1520" s="4079"/>
      <c r="G1520" s="3811"/>
      <c r="H1520" s="3811"/>
      <c r="I1520" s="3706"/>
      <c r="J1520" s="3706"/>
      <c r="K1520" s="3811"/>
      <c r="L1520" s="3811"/>
      <c r="M1520" s="3811"/>
      <c r="N1520" s="3811"/>
      <c r="O1520" s="3811"/>
      <c r="P1520" s="3811"/>
      <c r="Q1520" s="3706"/>
      <c r="R1520" s="3706"/>
      <c r="S1520" s="5120"/>
      <c r="T1520" s="5120"/>
      <c r="U1520" s="5120"/>
      <c r="V1520" s="5120"/>
      <c r="W1520" s="5120"/>
      <c r="X1520" s="5120"/>
      <c r="Y1520" s="5120"/>
      <c r="Z1520" s="5120"/>
      <c r="AA1520" s="5086"/>
      <c r="AB1520" s="5086"/>
      <c r="AC1520" s="5120"/>
      <c r="AD1520" s="5086"/>
      <c r="AE1520" s="3087"/>
      <c r="AF1520" s="5120"/>
      <c r="AG1520" s="2318"/>
      <c r="AH1520" s="3238">
        <v>3983</v>
      </c>
      <c r="AI1520" s="2303" t="s">
        <v>2137</v>
      </c>
      <c r="AJ1520" s="2318" t="s">
        <v>379</v>
      </c>
      <c r="AK1520" s="3256" t="s">
        <v>2142</v>
      </c>
      <c r="AL1520" s="2322" t="s">
        <v>3055</v>
      </c>
      <c r="AM1520" s="2299" t="s">
        <v>3055</v>
      </c>
      <c r="AN1520" s="2323" t="s">
        <v>858</v>
      </c>
      <c r="AO1520" s="2323">
        <v>2</v>
      </c>
      <c r="AP1520" s="2323" t="s">
        <v>859</v>
      </c>
      <c r="AQ1520" s="2323">
        <v>2</v>
      </c>
      <c r="AR1520" s="2323"/>
      <c r="AS1520" s="2323"/>
      <c r="AT1520" s="2323"/>
      <c r="AU1520" s="2323"/>
      <c r="AV1520" s="860"/>
      <c r="AW1520" s="3132"/>
      <c r="AX1520" s="2306"/>
      <c r="AY1520" s="2306"/>
      <c r="CO1520" s="237"/>
    </row>
    <row r="1521" spans="1:93" ht="12.75" customHeight="1">
      <c r="A1521" s="4525" t="s">
        <v>5131</v>
      </c>
      <c r="B1521" s="4559" t="s">
        <v>2463</v>
      </c>
      <c r="C1521" s="5672" t="s">
        <v>5129</v>
      </c>
      <c r="D1521" s="4139" t="s">
        <v>5127</v>
      </c>
      <c r="E1521" s="4150" t="s">
        <v>2165</v>
      </c>
      <c r="F1521" s="4139" t="s">
        <v>5213</v>
      </c>
      <c r="G1521" s="3806" t="s">
        <v>2028</v>
      </c>
      <c r="H1521" s="3806" t="s">
        <v>2028</v>
      </c>
      <c r="I1521" s="3743" t="s">
        <v>2029</v>
      </c>
      <c r="J1521" s="3743" t="s">
        <v>2029</v>
      </c>
      <c r="K1521" s="3806">
        <v>9</v>
      </c>
      <c r="L1521" s="3806">
        <v>0</v>
      </c>
      <c r="M1521" s="3806">
        <v>31</v>
      </c>
      <c r="N1521" s="3806">
        <v>9</v>
      </c>
      <c r="O1521" s="3806">
        <v>0</v>
      </c>
      <c r="P1521" s="3806">
        <v>31</v>
      </c>
      <c r="Q1521" s="3743" t="s">
        <v>2140</v>
      </c>
      <c r="R1521" s="3743" t="s">
        <v>2272</v>
      </c>
      <c r="S1521" s="5123">
        <v>15194</v>
      </c>
      <c r="T1521" s="5123">
        <v>15194</v>
      </c>
      <c r="U1521" s="5123">
        <v>22574</v>
      </c>
      <c r="V1521" s="5123">
        <v>576</v>
      </c>
      <c r="W1521" s="5123">
        <v>576</v>
      </c>
      <c r="X1521" s="5123">
        <v>1728</v>
      </c>
      <c r="Y1521" s="5123">
        <v>8</v>
      </c>
      <c r="Z1521" s="5123">
        <v>2</v>
      </c>
      <c r="AA1521" s="5084" t="s">
        <v>2032</v>
      </c>
      <c r="AB1521" s="5084" t="s">
        <v>2033</v>
      </c>
      <c r="AC1521" s="5084" t="s">
        <v>2137</v>
      </c>
      <c r="AD1521" s="5084" t="s">
        <v>2035</v>
      </c>
      <c r="AE1521" s="3083"/>
      <c r="AF1521" s="5123" t="s">
        <v>857</v>
      </c>
      <c r="AG1521" s="5123"/>
      <c r="AH1521" s="3237">
        <v>270</v>
      </c>
      <c r="AI1521" s="2301" t="s">
        <v>2137</v>
      </c>
      <c r="AJ1521" s="2317" t="s">
        <v>854</v>
      </c>
      <c r="AK1521" s="3256" t="s">
        <v>2142</v>
      </c>
      <c r="AL1521" s="2323" t="s">
        <v>1135</v>
      </c>
      <c r="AM1521" s="2330" t="s">
        <v>5201</v>
      </c>
      <c r="AN1521" s="2303" t="s">
        <v>858</v>
      </c>
      <c r="AO1521" s="2303">
        <v>2</v>
      </c>
      <c r="AP1521" s="2303" t="s">
        <v>859</v>
      </c>
      <c r="AQ1521" s="2303">
        <v>2</v>
      </c>
      <c r="AR1521" s="859"/>
      <c r="AS1521" s="2301"/>
      <c r="AT1521" s="2301"/>
      <c r="AU1521" s="2301"/>
      <c r="AV1521" s="2991"/>
      <c r="AW1521" s="4559" t="s">
        <v>2468</v>
      </c>
      <c r="AX1521" s="4559" t="s">
        <v>2454</v>
      </c>
      <c r="AY1521" s="4559"/>
      <c r="CO1521" s="237"/>
    </row>
    <row r="1522" spans="1:93" ht="12.75" customHeight="1">
      <c r="A1522" s="4526"/>
      <c r="B1522" s="4560"/>
      <c r="C1522" s="5673"/>
      <c r="D1522" s="4167"/>
      <c r="E1522" s="4216"/>
      <c r="F1522" s="4167"/>
      <c r="G1522" s="3807"/>
      <c r="H1522" s="3807"/>
      <c r="I1522" s="3703"/>
      <c r="J1522" s="3703"/>
      <c r="K1522" s="3807"/>
      <c r="L1522" s="3807"/>
      <c r="M1522" s="3807"/>
      <c r="N1522" s="3807"/>
      <c r="O1522" s="3807"/>
      <c r="P1522" s="3807"/>
      <c r="Q1522" s="3703"/>
      <c r="R1522" s="3703"/>
      <c r="S1522" s="5119"/>
      <c r="T1522" s="5119"/>
      <c r="U1522" s="5119"/>
      <c r="V1522" s="5119"/>
      <c r="W1522" s="5119"/>
      <c r="X1522" s="5119"/>
      <c r="Y1522" s="5119"/>
      <c r="Z1522" s="5119"/>
      <c r="AA1522" s="5085"/>
      <c r="AB1522" s="5085"/>
      <c r="AC1522" s="5085"/>
      <c r="AD1522" s="5085"/>
      <c r="AE1522" s="3084"/>
      <c r="AF1522" s="5119"/>
      <c r="AG1522" s="5119"/>
      <c r="AH1522" s="3237">
        <v>3986</v>
      </c>
      <c r="AI1522" s="2301" t="s">
        <v>2137</v>
      </c>
      <c r="AJ1522" s="2317" t="s">
        <v>874</v>
      </c>
      <c r="AK1522" s="3256" t="s">
        <v>2142</v>
      </c>
      <c r="AL1522" s="2344" t="s">
        <v>344</v>
      </c>
      <c r="AM1522" s="2344" t="s">
        <v>341</v>
      </c>
      <c r="AN1522" s="2303" t="s">
        <v>858</v>
      </c>
      <c r="AO1522" s="2303">
        <v>4</v>
      </c>
      <c r="AP1522" s="2303" t="s">
        <v>859</v>
      </c>
      <c r="AQ1522" s="2303">
        <v>4</v>
      </c>
      <c r="AR1522" s="2323">
        <v>6</v>
      </c>
      <c r="AS1522" s="2323" t="s">
        <v>875</v>
      </c>
      <c r="AT1522" s="2323" t="s">
        <v>859</v>
      </c>
      <c r="AU1522" s="2323" t="s">
        <v>876</v>
      </c>
      <c r="AV1522" s="860" t="s">
        <v>877</v>
      </c>
      <c r="AW1522" s="4561"/>
      <c r="AX1522" s="4561"/>
      <c r="AY1522" s="4561"/>
      <c r="CO1522" s="237"/>
    </row>
    <row r="1523" spans="1:93" ht="12.75" customHeight="1">
      <c r="A1523" s="4526"/>
      <c r="B1523" s="4561"/>
      <c r="C1523" s="5674"/>
      <c r="D1523" s="4079"/>
      <c r="E1523" s="4151"/>
      <c r="F1523" s="4079"/>
      <c r="G1523" s="3811"/>
      <c r="H1523" s="3811"/>
      <c r="I1523" s="3706"/>
      <c r="J1523" s="3706"/>
      <c r="K1523" s="3811"/>
      <c r="L1523" s="3811"/>
      <c r="M1523" s="3811"/>
      <c r="N1523" s="3811"/>
      <c r="O1523" s="3811"/>
      <c r="P1523" s="3811"/>
      <c r="Q1523" s="3706"/>
      <c r="R1523" s="3706"/>
      <c r="S1523" s="5120"/>
      <c r="T1523" s="5120"/>
      <c r="U1523" s="5120"/>
      <c r="V1523" s="5120"/>
      <c r="W1523" s="5120"/>
      <c r="X1523" s="5120"/>
      <c r="Y1523" s="5120"/>
      <c r="Z1523" s="5120"/>
      <c r="AA1523" s="5086"/>
      <c r="AB1523" s="5086"/>
      <c r="AC1523" s="5086"/>
      <c r="AD1523" s="5086"/>
      <c r="AE1523" s="3085"/>
      <c r="AF1523" s="2318" t="s">
        <v>857</v>
      </c>
      <c r="AG1523" s="2318"/>
      <c r="AH1523" s="3238">
        <v>3983</v>
      </c>
      <c r="AI1523" s="2303" t="s">
        <v>2137</v>
      </c>
      <c r="AJ1523" s="2318" t="s">
        <v>379</v>
      </c>
      <c r="AK1523" s="3256" t="s">
        <v>2142</v>
      </c>
      <c r="AL1523" s="2322" t="s">
        <v>3055</v>
      </c>
      <c r="AM1523" s="2299" t="s">
        <v>3055</v>
      </c>
      <c r="AN1523" s="2323" t="s">
        <v>858</v>
      </c>
      <c r="AO1523" s="2323">
        <v>2</v>
      </c>
      <c r="AP1523" s="2323" t="s">
        <v>859</v>
      </c>
      <c r="AQ1523" s="2323">
        <v>2</v>
      </c>
      <c r="AR1523" s="2323"/>
      <c r="AS1523" s="2323"/>
      <c r="AT1523" s="2323"/>
      <c r="AU1523" s="2323"/>
      <c r="AV1523" s="860"/>
      <c r="AW1523" s="3132"/>
      <c r="AX1523" s="2306"/>
      <c r="AY1523" s="2306"/>
      <c r="CO1523" s="237"/>
    </row>
    <row r="1524" spans="1:93" ht="12.75" customHeight="1">
      <c r="A1524" s="4526"/>
      <c r="B1524" s="4559" t="s">
        <v>2463</v>
      </c>
      <c r="C1524" s="5672" t="s">
        <v>5173</v>
      </c>
      <c r="D1524" s="4139" t="s">
        <v>5174</v>
      </c>
      <c r="E1524" s="4150" t="s">
        <v>2165</v>
      </c>
      <c r="F1524" s="4139" t="s">
        <v>5234</v>
      </c>
      <c r="G1524" s="3806" t="s">
        <v>2028</v>
      </c>
      <c r="H1524" s="3806" t="s">
        <v>2028</v>
      </c>
      <c r="I1524" s="3743" t="s">
        <v>2029</v>
      </c>
      <c r="J1524" s="3743" t="s">
        <v>2029</v>
      </c>
      <c r="K1524" s="3806">
        <v>9</v>
      </c>
      <c r="L1524" s="3806">
        <v>0</v>
      </c>
      <c r="M1524" s="3806">
        <v>31</v>
      </c>
      <c r="N1524" s="3806">
        <v>9</v>
      </c>
      <c r="O1524" s="3806">
        <v>0</v>
      </c>
      <c r="P1524" s="3806">
        <v>31</v>
      </c>
      <c r="Q1524" s="3743" t="s">
        <v>2140</v>
      </c>
      <c r="R1524" s="3743" t="s">
        <v>2272</v>
      </c>
      <c r="S1524" s="5123">
        <v>22574</v>
      </c>
      <c r="T1524" s="5123">
        <v>22574</v>
      </c>
      <c r="U1524" s="3743">
        <v>34000</v>
      </c>
      <c r="V1524" s="5123">
        <v>832</v>
      </c>
      <c r="W1524" s="5123">
        <v>832</v>
      </c>
      <c r="X1524" s="5123">
        <v>1728</v>
      </c>
      <c r="Y1524" s="5123">
        <v>8</v>
      </c>
      <c r="Z1524" s="5123">
        <v>2</v>
      </c>
      <c r="AA1524" s="5084" t="s">
        <v>2032</v>
      </c>
      <c r="AB1524" s="5084" t="s">
        <v>2033</v>
      </c>
      <c r="AC1524" s="5084" t="s">
        <v>2137</v>
      </c>
      <c r="AD1524" s="5084" t="s">
        <v>2035</v>
      </c>
      <c r="AE1524" s="3083"/>
      <c r="AF1524" s="5123" t="s">
        <v>857</v>
      </c>
      <c r="AG1524" s="5123"/>
      <c r="AH1524" s="3237">
        <v>270</v>
      </c>
      <c r="AI1524" s="2301" t="s">
        <v>2137</v>
      </c>
      <c r="AJ1524" s="2317" t="s">
        <v>854</v>
      </c>
      <c r="AK1524" s="3256" t="s">
        <v>2142</v>
      </c>
      <c r="AL1524" s="2323" t="s">
        <v>866</v>
      </c>
      <c r="AM1524" s="2330" t="s">
        <v>5201</v>
      </c>
      <c r="AN1524" s="2303" t="s">
        <v>858</v>
      </c>
      <c r="AO1524" s="2303">
        <v>2</v>
      </c>
      <c r="AP1524" s="2303" t="s">
        <v>859</v>
      </c>
      <c r="AQ1524" s="2303">
        <v>2</v>
      </c>
      <c r="AR1524" s="859"/>
      <c r="AS1524" s="2301"/>
      <c r="AT1524" s="2301"/>
      <c r="AU1524" s="2301"/>
      <c r="AV1524" s="2991"/>
      <c r="AW1524" s="4559" t="s">
        <v>2468</v>
      </c>
      <c r="AX1524" s="4559" t="s">
        <v>2454</v>
      </c>
      <c r="AY1524" s="4559"/>
      <c r="CO1524" s="237"/>
    </row>
    <row r="1525" spans="1:93" ht="12.75" customHeight="1">
      <c r="A1525" s="4526"/>
      <c r="B1525" s="4560"/>
      <c r="C1525" s="5673"/>
      <c r="D1525" s="4167"/>
      <c r="E1525" s="4216"/>
      <c r="F1525" s="4167"/>
      <c r="G1525" s="3807"/>
      <c r="H1525" s="3807"/>
      <c r="I1525" s="3703"/>
      <c r="J1525" s="3703"/>
      <c r="K1525" s="3807"/>
      <c r="L1525" s="3807"/>
      <c r="M1525" s="3807"/>
      <c r="N1525" s="3807"/>
      <c r="O1525" s="3807"/>
      <c r="P1525" s="3807"/>
      <c r="Q1525" s="3703"/>
      <c r="R1525" s="3703"/>
      <c r="S1525" s="5119"/>
      <c r="T1525" s="5119"/>
      <c r="U1525" s="3703"/>
      <c r="V1525" s="5119"/>
      <c r="W1525" s="5119"/>
      <c r="X1525" s="5119"/>
      <c r="Y1525" s="5119"/>
      <c r="Z1525" s="5119"/>
      <c r="AA1525" s="5085"/>
      <c r="AB1525" s="5085"/>
      <c r="AC1525" s="5085"/>
      <c r="AD1525" s="5085"/>
      <c r="AE1525" s="3084"/>
      <c r="AF1525" s="5119"/>
      <c r="AG1525" s="5119"/>
      <c r="AH1525" s="3237">
        <v>3986</v>
      </c>
      <c r="AI1525" s="2301" t="s">
        <v>2137</v>
      </c>
      <c r="AJ1525" s="2317" t="s">
        <v>874</v>
      </c>
      <c r="AK1525" s="3256" t="s">
        <v>2142</v>
      </c>
      <c r="AL1525" s="2344" t="s">
        <v>344</v>
      </c>
      <c r="AM1525" s="2344" t="s">
        <v>341</v>
      </c>
      <c r="AN1525" s="2303" t="s">
        <v>858</v>
      </c>
      <c r="AO1525" s="2303">
        <v>4</v>
      </c>
      <c r="AP1525" s="2303" t="s">
        <v>859</v>
      </c>
      <c r="AQ1525" s="2303">
        <v>4</v>
      </c>
      <c r="AR1525" s="2323">
        <v>6</v>
      </c>
      <c r="AS1525" s="2323" t="s">
        <v>875</v>
      </c>
      <c r="AT1525" s="2323" t="s">
        <v>859</v>
      </c>
      <c r="AU1525" s="2323" t="s">
        <v>876</v>
      </c>
      <c r="AV1525" s="860" t="s">
        <v>877</v>
      </c>
      <c r="AW1525" s="4561"/>
      <c r="AX1525" s="4561"/>
      <c r="AY1525" s="4561"/>
      <c r="CO1525" s="237"/>
    </row>
    <row r="1526" spans="1:93" ht="12.75" customHeight="1">
      <c r="A1526" s="4527"/>
      <c r="B1526" s="4561"/>
      <c r="C1526" s="5674"/>
      <c r="D1526" s="4079"/>
      <c r="E1526" s="4151"/>
      <c r="F1526" s="4079"/>
      <c r="G1526" s="3811"/>
      <c r="H1526" s="3811"/>
      <c r="I1526" s="3706"/>
      <c r="J1526" s="3706"/>
      <c r="K1526" s="3811"/>
      <c r="L1526" s="3811"/>
      <c r="M1526" s="3811"/>
      <c r="N1526" s="3811"/>
      <c r="O1526" s="3811"/>
      <c r="P1526" s="3811"/>
      <c r="Q1526" s="3706"/>
      <c r="R1526" s="3706"/>
      <c r="S1526" s="5120"/>
      <c r="T1526" s="5120"/>
      <c r="U1526" s="3706"/>
      <c r="V1526" s="5120"/>
      <c r="W1526" s="5120"/>
      <c r="X1526" s="5120"/>
      <c r="Y1526" s="5120"/>
      <c r="Z1526" s="5120"/>
      <c r="AA1526" s="5086"/>
      <c r="AB1526" s="5086"/>
      <c r="AC1526" s="5086"/>
      <c r="AD1526" s="5086"/>
      <c r="AE1526" s="3085"/>
      <c r="AF1526" s="2318" t="s">
        <v>857</v>
      </c>
      <c r="AG1526" s="2318"/>
      <c r="AH1526" s="3238">
        <v>3983</v>
      </c>
      <c r="AI1526" s="2303" t="s">
        <v>2137</v>
      </c>
      <c r="AJ1526" s="2318" t="s">
        <v>379</v>
      </c>
      <c r="AK1526" s="3256" t="s">
        <v>2142</v>
      </c>
      <c r="AL1526" s="2322" t="s">
        <v>3055</v>
      </c>
      <c r="AM1526" s="2299" t="s">
        <v>3055</v>
      </c>
      <c r="AN1526" s="2323" t="s">
        <v>858</v>
      </c>
      <c r="AO1526" s="2323">
        <v>2</v>
      </c>
      <c r="AP1526" s="2323" t="s">
        <v>859</v>
      </c>
      <c r="AQ1526" s="2323">
        <v>2</v>
      </c>
      <c r="AR1526" s="2323"/>
      <c r="AS1526" s="2323"/>
      <c r="AT1526" s="2323"/>
      <c r="AU1526" s="2323"/>
      <c r="AV1526" s="860"/>
      <c r="AW1526" s="3132"/>
      <c r="AX1526" s="2306"/>
      <c r="AY1526" s="2306"/>
      <c r="CO1526" s="237"/>
    </row>
    <row r="1527" spans="1:93" ht="12.75" customHeight="1">
      <c r="A1527" s="4525" t="s">
        <v>5396</v>
      </c>
      <c r="B1527" s="4559" t="s">
        <v>2463</v>
      </c>
      <c r="C1527" s="5672" t="s">
        <v>5133</v>
      </c>
      <c r="D1527" s="4139" t="s">
        <v>5132</v>
      </c>
      <c r="E1527" s="4150" t="s">
        <v>2157</v>
      </c>
      <c r="F1527" s="4139" t="s">
        <v>5212</v>
      </c>
      <c r="G1527" s="3806" t="s">
        <v>2028</v>
      </c>
      <c r="H1527" s="3806" t="s">
        <v>2028</v>
      </c>
      <c r="I1527" s="3743" t="s">
        <v>2029</v>
      </c>
      <c r="J1527" s="3743" t="s">
        <v>2029</v>
      </c>
      <c r="K1527" s="3806">
        <v>8</v>
      </c>
      <c r="L1527" s="3806">
        <v>0</v>
      </c>
      <c r="M1527" s="3806">
        <v>31</v>
      </c>
      <c r="N1527" s="3806">
        <v>8</v>
      </c>
      <c r="O1527" s="3806">
        <v>0</v>
      </c>
      <c r="P1527" s="3806">
        <v>31</v>
      </c>
      <c r="Q1527" s="3743" t="s">
        <v>2140</v>
      </c>
      <c r="R1527" s="3743" t="s">
        <v>2272</v>
      </c>
      <c r="S1527" s="5123">
        <v>9450</v>
      </c>
      <c r="T1527" s="5123">
        <v>9450</v>
      </c>
      <c r="U1527" s="5123">
        <v>16830</v>
      </c>
      <c r="V1527" s="5123">
        <v>512</v>
      </c>
      <c r="W1527" s="5123">
        <v>512</v>
      </c>
      <c r="X1527" s="5123">
        <v>1984</v>
      </c>
      <c r="Y1527" s="5123">
        <v>8</v>
      </c>
      <c r="Z1527" s="5123">
        <v>2</v>
      </c>
      <c r="AA1527" s="5084" t="s">
        <v>2032</v>
      </c>
      <c r="AB1527" s="5084" t="s">
        <v>2033</v>
      </c>
      <c r="AC1527" s="5084" t="s">
        <v>2137</v>
      </c>
      <c r="AD1527" s="3323" t="s">
        <v>2035</v>
      </c>
      <c r="AE1527" s="3089"/>
      <c r="AF1527" s="2317" t="s">
        <v>857</v>
      </c>
      <c r="AG1527" s="2317"/>
      <c r="AH1527" s="3237">
        <v>270</v>
      </c>
      <c r="AI1527" s="2301" t="s">
        <v>2137</v>
      </c>
      <c r="AJ1527" s="2317" t="s">
        <v>854</v>
      </c>
      <c r="AK1527" s="3256" t="s">
        <v>2142</v>
      </c>
      <c r="AL1527" s="2323" t="s">
        <v>1135</v>
      </c>
      <c r="AM1527" s="2330" t="s">
        <v>5201</v>
      </c>
      <c r="AN1527" s="2803" t="s">
        <v>858</v>
      </c>
      <c r="AO1527" s="2803">
        <v>2</v>
      </c>
      <c r="AP1527" s="2803" t="s">
        <v>859</v>
      </c>
      <c r="AQ1527" s="2803">
        <v>2</v>
      </c>
      <c r="AR1527" s="2301"/>
      <c r="AS1527" s="2301"/>
      <c r="AT1527" s="2301"/>
      <c r="AU1527" s="2301"/>
      <c r="AV1527" s="2329"/>
      <c r="AW1527" s="4559" t="s">
        <v>2468</v>
      </c>
      <c r="AX1527" s="4559" t="s">
        <v>2454</v>
      </c>
      <c r="AY1527" s="2333"/>
      <c r="CO1527" s="237"/>
    </row>
    <row r="1528" spans="1:93" ht="12.75" customHeight="1">
      <c r="A1528" s="4526"/>
      <c r="B1528" s="4560"/>
      <c r="C1528" s="5673"/>
      <c r="D1528" s="4167"/>
      <c r="E1528" s="4216"/>
      <c r="F1528" s="4167"/>
      <c r="G1528" s="3807"/>
      <c r="H1528" s="3807"/>
      <c r="I1528" s="3703"/>
      <c r="J1528" s="3703"/>
      <c r="K1528" s="3807"/>
      <c r="L1528" s="3807"/>
      <c r="M1528" s="3807"/>
      <c r="N1528" s="3807"/>
      <c r="O1528" s="3807"/>
      <c r="P1528" s="3807"/>
      <c r="Q1528" s="3703"/>
      <c r="R1528" s="3703"/>
      <c r="S1528" s="5119"/>
      <c r="T1528" s="5119"/>
      <c r="U1528" s="5119"/>
      <c r="V1528" s="5119"/>
      <c r="W1528" s="5119"/>
      <c r="X1528" s="5119"/>
      <c r="Y1528" s="5119"/>
      <c r="Z1528" s="5119"/>
      <c r="AA1528" s="5085"/>
      <c r="AB1528" s="5085"/>
      <c r="AC1528" s="5690"/>
      <c r="AD1528" s="3323" t="s">
        <v>2035</v>
      </c>
      <c r="AE1528" s="3089"/>
      <c r="AF1528" s="2317" t="s">
        <v>857</v>
      </c>
      <c r="AG1528" s="1314"/>
      <c r="AH1528" s="3237">
        <v>3986</v>
      </c>
      <c r="AI1528" s="2301" t="s">
        <v>2137</v>
      </c>
      <c r="AJ1528" s="2317" t="s">
        <v>874</v>
      </c>
      <c r="AK1528" s="3256" t="s">
        <v>2142</v>
      </c>
      <c r="AL1528" s="268" t="s">
        <v>930</v>
      </c>
      <c r="AM1528" s="2317" t="s">
        <v>341</v>
      </c>
      <c r="AN1528" s="2303" t="s">
        <v>858</v>
      </c>
      <c r="AO1528" s="2303">
        <v>2</v>
      </c>
      <c r="AP1528" s="2303" t="s">
        <v>859</v>
      </c>
      <c r="AQ1528" s="2303">
        <v>2</v>
      </c>
      <c r="AR1528" s="2323">
        <v>3</v>
      </c>
      <c r="AS1528" s="2323" t="s">
        <v>875</v>
      </c>
      <c r="AT1528" s="2323" t="s">
        <v>859</v>
      </c>
      <c r="AU1528" s="2323" t="s">
        <v>876</v>
      </c>
      <c r="AV1528" s="860" t="s">
        <v>877</v>
      </c>
      <c r="AW1528" s="4560"/>
      <c r="AX1528" s="4560"/>
      <c r="AY1528" s="2334"/>
      <c r="CO1528" s="237"/>
    </row>
    <row r="1529" spans="1:93" ht="12.75" customHeight="1">
      <c r="A1529" s="4526"/>
      <c r="B1529" s="4560"/>
      <c r="C1529" s="5673"/>
      <c r="D1529" s="4167"/>
      <c r="E1529" s="4216"/>
      <c r="F1529" s="4167"/>
      <c r="G1529" s="3807"/>
      <c r="H1529" s="3807"/>
      <c r="I1529" s="3703"/>
      <c r="J1529" s="3703"/>
      <c r="K1529" s="3807"/>
      <c r="L1529" s="3807"/>
      <c r="M1529" s="3807"/>
      <c r="N1529" s="3807"/>
      <c r="O1529" s="3807"/>
      <c r="P1529" s="3807"/>
      <c r="Q1529" s="3703"/>
      <c r="R1529" s="3703"/>
      <c r="S1529" s="5119"/>
      <c r="T1529" s="5119"/>
      <c r="U1529" s="5119"/>
      <c r="V1529" s="5119"/>
      <c r="W1529" s="5119"/>
      <c r="X1529" s="5119"/>
      <c r="Y1529" s="5119"/>
      <c r="Z1529" s="5119"/>
      <c r="AA1529" s="5085"/>
      <c r="AB1529" s="5085"/>
      <c r="AC1529" s="5085"/>
      <c r="AD1529" s="3323" t="s">
        <v>2035</v>
      </c>
      <c r="AE1529" s="3089"/>
      <c r="AF1529" s="2317" t="s">
        <v>857</v>
      </c>
      <c r="AG1529" s="2317"/>
      <c r="AH1529" s="3237">
        <v>4000</v>
      </c>
      <c r="AI1529" s="2301" t="s">
        <v>2137</v>
      </c>
      <c r="AJ1529" s="2317" t="s">
        <v>868</v>
      </c>
      <c r="AK1529" s="3256" t="s">
        <v>2142</v>
      </c>
      <c r="AL1529" s="2344" t="s">
        <v>869</v>
      </c>
      <c r="AM1529" s="2344" t="s">
        <v>869</v>
      </c>
      <c r="AN1529" s="2301" t="s">
        <v>858</v>
      </c>
      <c r="AO1529" s="2301">
        <v>2</v>
      </c>
      <c r="AP1529" s="2301" t="s">
        <v>859</v>
      </c>
      <c r="AQ1529" s="2301">
        <v>2</v>
      </c>
      <c r="AR1529" s="2301"/>
      <c r="AS1529" s="2301"/>
      <c r="AT1529" s="2301"/>
      <c r="AU1529" s="2301"/>
      <c r="AV1529" s="2329"/>
      <c r="AW1529" s="4560"/>
      <c r="AX1529" s="4560"/>
      <c r="AY1529" s="2334"/>
      <c r="CO1529" s="237"/>
    </row>
    <row r="1530" spans="1:93" ht="12.75" customHeight="1">
      <c r="A1530" s="4526"/>
      <c r="B1530" s="4561"/>
      <c r="C1530" s="5674"/>
      <c r="D1530" s="4079"/>
      <c r="E1530" s="4151"/>
      <c r="F1530" s="4079"/>
      <c r="G1530" s="3811"/>
      <c r="H1530" s="3811"/>
      <c r="I1530" s="3706"/>
      <c r="J1530" s="3706"/>
      <c r="K1530" s="3811"/>
      <c r="L1530" s="3811"/>
      <c r="M1530" s="3811"/>
      <c r="N1530" s="3811"/>
      <c r="O1530" s="3811"/>
      <c r="P1530" s="3811"/>
      <c r="Q1530" s="3706"/>
      <c r="R1530" s="3706"/>
      <c r="S1530" s="5120"/>
      <c r="T1530" s="5120"/>
      <c r="U1530" s="5120"/>
      <c r="V1530" s="5120"/>
      <c r="W1530" s="5120"/>
      <c r="X1530" s="5120"/>
      <c r="Y1530" s="5120"/>
      <c r="Z1530" s="5120"/>
      <c r="AA1530" s="5086"/>
      <c r="AB1530" s="5086"/>
      <c r="AC1530" s="5086"/>
      <c r="AD1530" s="3322" t="s">
        <v>2035</v>
      </c>
      <c r="AE1530" s="3087"/>
      <c r="AF1530" s="2318" t="s">
        <v>857</v>
      </c>
      <c r="AG1530" s="2318"/>
      <c r="AH1530" s="3238">
        <v>3983</v>
      </c>
      <c r="AI1530" s="2303" t="s">
        <v>2137</v>
      </c>
      <c r="AJ1530" s="2318" t="s">
        <v>379</v>
      </c>
      <c r="AK1530" s="3256" t="s">
        <v>2142</v>
      </c>
      <c r="AL1530" s="2322" t="s">
        <v>3055</v>
      </c>
      <c r="AM1530" s="2299" t="s">
        <v>3055</v>
      </c>
      <c r="AN1530" s="2323" t="s">
        <v>858</v>
      </c>
      <c r="AO1530" s="2323">
        <v>2</v>
      </c>
      <c r="AP1530" s="2323" t="s">
        <v>859</v>
      </c>
      <c r="AQ1530" s="2323">
        <v>2</v>
      </c>
      <c r="AR1530" s="2323"/>
      <c r="AS1530" s="2323"/>
      <c r="AT1530" s="2323"/>
      <c r="AU1530" s="2323"/>
      <c r="AV1530" s="860"/>
      <c r="AW1530" s="4561"/>
      <c r="AX1530" s="4561"/>
      <c r="AY1530" s="2306"/>
      <c r="CO1530" s="237"/>
    </row>
    <row r="1531" spans="1:93" ht="12.75" customHeight="1">
      <c r="A1531" s="4526"/>
      <c r="B1531" s="4559" t="s">
        <v>2463</v>
      </c>
      <c r="C1531" s="5672" t="s">
        <v>5178</v>
      </c>
      <c r="D1531" s="4139" t="s">
        <v>5177</v>
      </c>
      <c r="E1531" s="4150" t="s">
        <v>2157</v>
      </c>
      <c r="F1531" s="4139" t="s">
        <v>5237</v>
      </c>
      <c r="G1531" s="3806" t="s">
        <v>2028</v>
      </c>
      <c r="H1531" s="3806" t="s">
        <v>2028</v>
      </c>
      <c r="I1531" s="3743" t="s">
        <v>2029</v>
      </c>
      <c r="J1531" s="3743" t="s">
        <v>2029</v>
      </c>
      <c r="K1531" s="3806">
        <v>8</v>
      </c>
      <c r="L1531" s="3806">
        <v>0</v>
      </c>
      <c r="M1531" s="3806">
        <v>31</v>
      </c>
      <c r="N1531" s="3806">
        <v>8</v>
      </c>
      <c r="O1531" s="3806">
        <v>0</v>
      </c>
      <c r="P1531" s="3806">
        <v>31</v>
      </c>
      <c r="Q1531" s="3743" t="s">
        <v>2140</v>
      </c>
      <c r="R1531" s="3743" t="s">
        <v>2272</v>
      </c>
      <c r="S1531" s="5123">
        <v>16830</v>
      </c>
      <c r="T1531" s="5123">
        <v>16830</v>
      </c>
      <c r="U1531" s="5123">
        <v>28256</v>
      </c>
      <c r="V1531" s="5123">
        <v>512</v>
      </c>
      <c r="W1531" s="5123">
        <v>512</v>
      </c>
      <c r="X1531" s="5123">
        <v>1984</v>
      </c>
      <c r="Y1531" s="5123">
        <v>8</v>
      </c>
      <c r="Z1531" s="5123">
        <v>2</v>
      </c>
      <c r="AA1531" s="5084" t="s">
        <v>2032</v>
      </c>
      <c r="AB1531" s="5084" t="s">
        <v>2033</v>
      </c>
      <c r="AC1531" s="5084" t="s">
        <v>2137</v>
      </c>
      <c r="AD1531" s="3323" t="s">
        <v>2035</v>
      </c>
      <c r="AE1531" s="3089"/>
      <c r="AF1531" s="2317" t="s">
        <v>857</v>
      </c>
      <c r="AG1531" s="2317"/>
      <c r="AH1531" s="3237">
        <v>270</v>
      </c>
      <c r="AI1531" s="2301" t="s">
        <v>2137</v>
      </c>
      <c r="AJ1531" s="2317" t="s">
        <v>854</v>
      </c>
      <c r="AK1531" s="3256" t="s">
        <v>2142</v>
      </c>
      <c r="AL1531" s="2323" t="s">
        <v>866</v>
      </c>
      <c r="AM1531" s="2330" t="s">
        <v>5201</v>
      </c>
      <c r="AN1531" s="2803" t="s">
        <v>858</v>
      </c>
      <c r="AO1531" s="2803">
        <v>2</v>
      </c>
      <c r="AP1531" s="2803" t="s">
        <v>859</v>
      </c>
      <c r="AQ1531" s="2803">
        <v>2</v>
      </c>
      <c r="AR1531" s="2301"/>
      <c r="AS1531" s="2301"/>
      <c r="AT1531" s="2301"/>
      <c r="AU1531" s="2301"/>
      <c r="AV1531" s="2329"/>
      <c r="AW1531" s="4559" t="s">
        <v>2468</v>
      </c>
      <c r="AX1531" s="4559" t="s">
        <v>2454</v>
      </c>
      <c r="AY1531" s="2333"/>
      <c r="CO1531" s="237"/>
    </row>
    <row r="1532" spans="1:93" ht="12.75" customHeight="1">
      <c r="A1532" s="4526"/>
      <c r="B1532" s="4560"/>
      <c r="C1532" s="5673"/>
      <c r="D1532" s="4167"/>
      <c r="E1532" s="4216"/>
      <c r="F1532" s="4167"/>
      <c r="G1532" s="3807"/>
      <c r="H1532" s="3807"/>
      <c r="I1532" s="3703"/>
      <c r="J1532" s="3703"/>
      <c r="K1532" s="3807"/>
      <c r="L1532" s="3807"/>
      <c r="M1532" s="3807"/>
      <c r="N1532" s="3807"/>
      <c r="O1532" s="3807"/>
      <c r="P1532" s="3807"/>
      <c r="Q1532" s="3703"/>
      <c r="R1532" s="3703"/>
      <c r="S1532" s="5119"/>
      <c r="T1532" s="5119"/>
      <c r="U1532" s="5119"/>
      <c r="V1532" s="5119"/>
      <c r="W1532" s="5119"/>
      <c r="X1532" s="5119"/>
      <c r="Y1532" s="5119"/>
      <c r="Z1532" s="5119"/>
      <c r="AA1532" s="5085"/>
      <c r="AB1532" s="5085"/>
      <c r="AC1532" s="5690"/>
      <c r="AD1532" s="3323" t="s">
        <v>2035</v>
      </c>
      <c r="AE1532" s="3089"/>
      <c r="AF1532" s="2317" t="s">
        <v>857</v>
      </c>
      <c r="AG1532" s="1314"/>
      <c r="AH1532" s="3237">
        <v>3986</v>
      </c>
      <c r="AI1532" s="2301" t="s">
        <v>2137</v>
      </c>
      <c r="AJ1532" s="2317" t="s">
        <v>874</v>
      </c>
      <c r="AK1532" s="3256" t="s">
        <v>2142</v>
      </c>
      <c r="AL1532" s="268" t="s">
        <v>930</v>
      </c>
      <c r="AM1532" s="2317" t="s">
        <v>341</v>
      </c>
      <c r="AN1532" s="2303" t="s">
        <v>858</v>
      </c>
      <c r="AO1532" s="2303">
        <v>2</v>
      </c>
      <c r="AP1532" s="2303" t="s">
        <v>859</v>
      </c>
      <c r="AQ1532" s="2303">
        <v>2</v>
      </c>
      <c r="AR1532" s="2323">
        <v>3</v>
      </c>
      <c r="AS1532" s="2323" t="s">
        <v>875</v>
      </c>
      <c r="AT1532" s="2323" t="s">
        <v>859</v>
      </c>
      <c r="AU1532" s="2323" t="s">
        <v>876</v>
      </c>
      <c r="AV1532" s="860" t="s">
        <v>877</v>
      </c>
      <c r="AW1532" s="4560"/>
      <c r="AX1532" s="4560"/>
      <c r="AY1532" s="2334"/>
      <c r="CO1532" s="237"/>
    </row>
    <row r="1533" spans="1:93" ht="12.75" customHeight="1">
      <c r="A1533" s="4526"/>
      <c r="B1533" s="4560"/>
      <c r="C1533" s="5673"/>
      <c r="D1533" s="4167"/>
      <c r="E1533" s="4216"/>
      <c r="F1533" s="4167"/>
      <c r="G1533" s="3807"/>
      <c r="H1533" s="3807"/>
      <c r="I1533" s="3703"/>
      <c r="J1533" s="3703"/>
      <c r="K1533" s="3807"/>
      <c r="L1533" s="3807"/>
      <c r="M1533" s="3807"/>
      <c r="N1533" s="3807"/>
      <c r="O1533" s="3807"/>
      <c r="P1533" s="3807"/>
      <c r="Q1533" s="3703"/>
      <c r="R1533" s="3703"/>
      <c r="S1533" s="5119"/>
      <c r="T1533" s="5119"/>
      <c r="U1533" s="5119"/>
      <c r="V1533" s="5119"/>
      <c r="W1533" s="5119"/>
      <c r="X1533" s="5119"/>
      <c r="Y1533" s="5119"/>
      <c r="Z1533" s="5119"/>
      <c r="AA1533" s="5085"/>
      <c r="AB1533" s="5085"/>
      <c r="AC1533" s="5085"/>
      <c r="AD1533" s="3323" t="s">
        <v>2035</v>
      </c>
      <c r="AE1533" s="3089"/>
      <c r="AF1533" s="2317" t="s">
        <v>857</v>
      </c>
      <c r="AG1533" s="2317"/>
      <c r="AH1533" s="3237">
        <v>4000</v>
      </c>
      <c r="AI1533" s="2301" t="s">
        <v>2137</v>
      </c>
      <c r="AJ1533" s="2317" t="s">
        <v>868</v>
      </c>
      <c r="AK1533" s="3256" t="s">
        <v>2142</v>
      </c>
      <c r="AL1533" s="2344" t="s">
        <v>869</v>
      </c>
      <c r="AM1533" s="2344" t="s">
        <v>869</v>
      </c>
      <c r="AN1533" s="2301" t="s">
        <v>858</v>
      </c>
      <c r="AO1533" s="2301">
        <v>2</v>
      </c>
      <c r="AP1533" s="2301" t="s">
        <v>859</v>
      </c>
      <c r="AQ1533" s="2301">
        <v>2</v>
      </c>
      <c r="AR1533" s="2301"/>
      <c r="AS1533" s="2301"/>
      <c r="AT1533" s="2301"/>
      <c r="AU1533" s="2301"/>
      <c r="AV1533" s="2329"/>
      <c r="AW1533" s="4560"/>
      <c r="AX1533" s="4560"/>
      <c r="AY1533" s="2334"/>
      <c r="CO1533" s="237"/>
    </row>
    <row r="1534" spans="1:93" ht="12.75" customHeight="1">
      <c r="A1534" s="4526"/>
      <c r="B1534" s="4561"/>
      <c r="C1534" s="5674"/>
      <c r="D1534" s="4079"/>
      <c r="E1534" s="4151"/>
      <c r="F1534" s="4079"/>
      <c r="G1534" s="3811"/>
      <c r="H1534" s="3811"/>
      <c r="I1534" s="3706"/>
      <c r="J1534" s="3706"/>
      <c r="K1534" s="3811"/>
      <c r="L1534" s="3811"/>
      <c r="M1534" s="3811"/>
      <c r="N1534" s="3811"/>
      <c r="O1534" s="3811"/>
      <c r="P1534" s="3811"/>
      <c r="Q1534" s="3706"/>
      <c r="R1534" s="3706"/>
      <c r="S1534" s="5120"/>
      <c r="T1534" s="5120"/>
      <c r="U1534" s="5120"/>
      <c r="V1534" s="5120"/>
      <c r="W1534" s="5120"/>
      <c r="X1534" s="5120"/>
      <c r="Y1534" s="5120"/>
      <c r="Z1534" s="5120"/>
      <c r="AA1534" s="5086"/>
      <c r="AB1534" s="5086"/>
      <c r="AC1534" s="5086"/>
      <c r="AD1534" s="3322" t="s">
        <v>2035</v>
      </c>
      <c r="AE1534" s="3087"/>
      <c r="AF1534" s="2318" t="s">
        <v>857</v>
      </c>
      <c r="AG1534" s="2318"/>
      <c r="AH1534" s="3238">
        <v>3983</v>
      </c>
      <c r="AI1534" s="2303" t="s">
        <v>2137</v>
      </c>
      <c r="AJ1534" s="2318" t="s">
        <v>379</v>
      </c>
      <c r="AK1534" s="3256" t="s">
        <v>2142</v>
      </c>
      <c r="AL1534" s="2322" t="s">
        <v>3055</v>
      </c>
      <c r="AM1534" s="2299" t="s">
        <v>3055</v>
      </c>
      <c r="AN1534" s="2323" t="s">
        <v>858</v>
      </c>
      <c r="AO1534" s="2323">
        <v>2</v>
      </c>
      <c r="AP1534" s="2323" t="s">
        <v>859</v>
      </c>
      <c r="AQ1534" s="2323">
        <v>2</v>
      </c>
      <c r="AR1534" s="2323"/>
      <c r="AS1534" s="2323"/>
      <c r="AT1534" s="2323"/>
      <c r="AU1534" s="2323"/>
      <c r="AV1534" s="860"/>
      <c r="AW1534" s="4561"/>
      <c r="AX1534" s="4561"/>
      <c r="AY1534" s="2306"/>
      <c r="CO1534" s="237"/>
    </row>
    <row r="1535" spans="1:93" ht="12.75" customHeight="1">
      <c r="A1535" s="4526"/>
      <c r="B1535" s="4559" t="s">
        <v>2463</v>
      </c>
      <c r="C1535" s="5672" t="s">
        <v>5144</v>
      </c>
      <c r="D1535" s="4139" t="s">
        <v>5145</v>
      </c>
      <c r="E1535" s="4150" t="s">
        <v>2157</v>
      </c>
      <c r="F1535" s="4139" t="s">
        <v>5220</v>
      </c>
      <c r="G1535" s="3806" t="s">
        <v>2028</v>
      </c>
      <c r="H1535" s="3806" t="s">
        <v>2028</v>
      </c>
      <c r="I1535" s="3743" t="s">
        <v>2029</v>
      </c>
      <c r="J1535" s="3743" t="s">
        <v>2029</v>
      </c>
      <c r="K1535" s="3806">
        <v>8</v>
      </c>
      <c r="L1535" s="3806">
        <v>0</v>
      </c>
      <c r="M1535" s="3806">
        <v>31</v>
      </c>
      <c r="N1535" s="3806">
        <v>8</v>
      </c>
      <c r="O1535" s="3806">
        <v>0</v>
      </c>
      <c r="P1535" s="3806">
        <v>31</v>
      </c>
      <c r="Q1535" s="3743" t="s">
        <v>2140</v>
      </c>
      <c r="R1535" s="3743" t="s">
        <v>2272</v>
      </c>
      <c r="S1535" s="5123">
        <v>9706</v>
      </c>
      <c r="T1535" s="5123">
        <v>9706</v>
      </c>
      <c r="U1535" s="5123">
        <v>17086</v>
      </c>
      <c r="V1535" s="5123">
        <v>608</v>
      </c>
      <c r="W1535" s="5123">
        <v>608</v>
      </c>
      <c r="X1535" s="5123">
        <v>2240</v>
      </c>
      <c r="Y1535" s="5123">
        <v>8</v>
      </c>
      <c r="Z1535" s="5123">
        <v>2</v>
      </c>
      <c r="AA1535" s="5084" t="s">
        <v>2032</v>
      </c>
      <c r="AB1535" s="5084" t="s">
        <v>2033</v>
      </c>
      <c r="AC1535" s="5084" t="s">
        <v>2137</v>
      </c>
      <c r="AD1535" s="3323" t="s">
        <v>2035</v>
      </c>
      <c r="AE1535" s="3089"/>
      <c r="AF1535" s="2317" t="s">
        <v>857</v>
      </c>
      <c r="AG1535" s="2317"/>
      <c r="AH1535" s="3237">
        <v>270</v>
      </c>
      <c r="AI1535" s="2301" t="s">
        <v>2137</v>
      </c>
      <c r="AJ1535" s="2317" t="s">
        <v>854</v>
      </c>
      <c r="AK1535" s="3256" t="s">
        <v>2142</v>
      </c>
      <c r="AL1535" s="2323" t="s">
        <v>1135</v>
      </c>
      <c r="AM1535" s="2330" t="s">
        <v>5201</v>
      </c>
      <c r="AN1535" s="2323" t="s">
        <v>858</v>
      </c>
      <c r="AO1535" s="2323">
        <v>2</v>
      </c>
      <c r="AP1535" s="2323" t="s">
        <v>859</v>
      </c>
      <c r="AQ1535" s="2323">
        <v>2</v>
      </c>
      <c r="AR1535" s="2301"/>
      <c r="AS1535" s="2301"/>
      <c r="AT1535" s="2301"/>
      <c r="AU1535" s="2301"/>
      <c r="AV1535" s="2329"/>
      <c r="AW1535" s="4559" t="s">
        <v>2468</v>
      </c>
      <c r="AX1535" s="4559" t="s">
        <v>2454</v>
      </c>
      <c r="AY1535" s="2333"/>
      <c r="CO1535" s="237"/>
    </row>
    <row r="1536" spans="1:93" ht="12.75" customHeight="1">
      <c r="A1536" s="4526"/>
      <c r="B1536" s="4560"/>
      <c r="C1536" s="5673"/>
      <c r="D1536" s="4167"/>
      <c r="E1536" s="4216"/>
      <c r="F1536" s="4167"/>
      <c r="G1536" s="3807"/>
      <c r="H1536" s="3807"/>
      <c r="I1536" s="3703"/>
      <c r="J1536" s="3703"/>
      <c r="K1536" s="3807"/>
      <c r="L1536" s="3807"/>
      <c r="M1536" s="3807"/>
      <c r="N1536" s="3807"/>
      <c r="O1536" s="3807"/>
      <c r="P1536" s="3807"/>
      <c r="Q1536" s="3703"/>
      <c r="R1536" s="3703"/>
      <c r="S1536" s="5119"/>
      <c r="T1536" s="5119"/>
      <c r="U1536" s="5119"/>
      <c r="V1536" s="5119"/>
      <c r="W1536" s="5119"/>
      <c r="X1536" s="5119"/>
      <c r="Y1536" s="5119"/>
      <c r="Z1536" s="5119"/>
      <c r="AA1536" s="5085"/>
      <c r="AB1536" s="5085"/>
      <c r="AC1536" s="5690"/>
      <c r="AD1536" s="3323" t="s">
        <v>2035</v>
      </c>
      <c r="AE1536" s="3089"/>
      <c r="AF1536" s="2317" t="s">
        <v>857</v>
      </c>
      <c r="AG1536" s="1314"/>
      <c r="AH1536" s="3237">
        <v>3986</v>
      </c>
      <c r="AI1536" s="2301" t="s">
        <v>2137</v>
      </c>
      <c r="AJ1536" s="2317" t="s">
        <v>874</v>
      </c>
      <c r="AK1536" s="3256" t="s">
        <v>2142</v>
      </c>
      <c r="AL1536" s="268" t="s">
        <v>930</v>
      </c>
      <c r="AM1536" s="2317" t="s">
        <v>341</v>
      </c>
      <c r="AN1536" s="2303" t="s">
        <v>858</v>
      </c>
      <c r="AO1536" s="2303">
        <v>2</v>
      </c>
      <c r="AP1536" s="2303" t="s">
        <v>859</v>
      </c>
      <c r="AQ1536" s="2303">
        <v>2</v>
      </c>
      <c r="AR1536" s="2323">
        <v>3</v>
      </c>
      <c r="AS1536" s="2323" t="s">
        <v>875</v>
      </c>
      <c r="AT1536" s="2323" t="s">
        <v>859</v>
      </c>
      <c r="AU1536" s="2323" t="s">
        <v>876</v>
      </c>
      <c r="AV1536" s="860" t="s">
        <v>877</v>
      </c>
      <c r="AW1536" s="4560"/>
      <c r="AX1536" s="4560"/>
      <c r="AY1536" s="2334"/>
      <c r="CO1536" s="237"/>
    </row>
    <row r="1537" spans="1:93" ht="12.75" customHeight="1">
      <c r="A1537" s="4526"/>
      <c r="B1537" s="4560"/>
      <c r="C1537" s="5673"/>
      <c r="D1537" s="4167"/>
      <c r="E1537" s="4216"/>
      <c r="F1537" s="4167"/>
      <c r="G1537" s="3807"/>
      <c r="H1537" s="3807"/>
      <c r="I1537" s="3703"/>
      <c r="J1537" s="3703"/>
      <c r="K1537" s="3807"/>
      <c r="L1537" s="3807"/>
      <c r="M1537" s="3807"/>
      <c r="N1537" s="3807"/>
      <c r="O1537" s="3807"/>
      <c r="P1537" s="3807"/>
      <c r="Q1537" s="3703"/>
      <c r="R1537" s="3703"/>
      <c r="S1537" s="5119"/>
      <c r="T1537" s="5119"/>
      <c r="U1537" s="5119"/>
      <c r="V1537" s="5119"/>
      <c r="W1537" s="5119"/>
      <c r="X1537" s="5119"/>
      <c r="Y1537" s="5119"/>
      <c r="Z1537" s="5119"/>
      <c r="AA1537" s="5085"/>
      <c r="AB1537" s="5085"/>
      <c r="AC1537" s="5085"/>
      <c r="AD1537" s="3323" t="s">
        <v>2035</v>
      </c>
      <c r="AE1537" s="3089"/>
      <c r="AF1537" s="2317" t="s">
        <v>857</v>
      </c>
      <c r="AG1537" s="2317"/>
      <c r="AH1537" s="3237">
        <v>4000</v>
      </c>
      <c r="AI1537" s="2301" t="s">
        <v>2137</v>
      </c>
      <c r="AJ1537" s="2317" t="s">
        <v>868</v>
      </c>
      <c r="AK1537" s="3256" t="s">
        <v>2142</v>
      </c>
      <c r="AL1537" s="2344" t="s">
        <v>340</v>
      </c>
      <c r="AM1537" s="2344" t="s">
        <v>340</v>
      </c>
      <c r="AN1537" s="2301" t="s">
        <v>858</v>
      </c>
      <c r="AO1537" s="2301">
        <v>8</v>
      </c>
      <c r="AP1537" s="2301" t="s">
        <v>859</v>
      </c>
      <c r="AQ1537" s="2301">
        <v>8</v>
      </c>
      <c r="AR1537" s="2301"/>
      <c r="AS1537" s="2301"/>
      <c r="AT1537" s="2301"/>
      <c r="AU1537" s="2301"/>
      <c r="AV1537" s="2329"/>
      <c r="AW1537" s="4560"/>
      <c r="AX1537" s="4560"/>
      <c r="AY1537" s="2334"/>
      <c r="CO1537" s="237"/>
    </row>
    <row r="1538" spans="1:93" ht="12.75" customHeight="1">
      <c r="A1538" s="4526"/>
      <c r="B1538" s="4561"/>
      <c r="C1538" s="5674"/>
      <c r="D1538" s="4079"/>
      <c r="E1538" s="4151"/>
      <c r="F1538" s="4079"/>
      <c r="G1538" s="3811"/>
      <c r="H1538" s="3811"/>
      <c r="I1538" s="3706"/>
      <c r="J1538" s="3706"/>
      <c r="K1538" s="3811"/>
      <c r="L1538" s="3811"/>
      <c r="M1538" s="3811"/>
      <c r="N1538" s="3811"/>
      <c r="O1538" s="3811"/>
      <c r="P1538" s="3811"/>
      <c r="Q1538" s="3706"/>
      <c r="R1538" s="3706"/>
      <c r="S1538" s="5120"/>
      <c r="T1538" s="5120"/>
      <c r="U1538" s="5120"/>
      <c r="V1538" s="5120"/>
      <c r="W1538" s="5120"/>
      <c r="X1538" s="5120"/>
      <c r="Y1538" s="5120"/>
      <c r="Z1538" s="5120"/>
      <c r="AA1538" s="5086"/>
      <c r="AB1538" s="5086"/>
      <c r="AC1538" s="5086"/>
      <c r="AD1538" s="3322" t="s">
        <v>2035</v>
      </c>
      <c r="AE1538" s="3087"/>
      <c r="AF1538" s="2318" t="s">
        <v>857</v>
      </c>
      <c r="AG1538" s="2318"/>
      <c r="AH1538" s="3238">
        <v>3983</v>
      </c>
      <c r="AI1538" s="2303" t="s">
        <v>2137</v>
      </c>
      <c r="AJ1538" s="2318" t="s">
        <v>379</v>
      </c>
      <c r="AK1538" s="3256" t="s">
        <v>2142</v>
      </c>
      <c r="AL1538" s="2322" t="s">
        <v>3055</v>
      </c>
      <c r="AM1538" s="2299" t="s">
        <v>3055</v>
      </c>
      <c r="AN1538" s="2323" t="s">
        <v>858</v>
      </c>
      <c r="AO1538" s="2323">
        <v>2</v>
      </c>
      <c r="AP1538" s="2323" t="s">
        <v>859</v>
      </c>
      <c r="AQ1538" s="2323">
        <v>2</v>
      </c>
      <c r="AR1538" s="2323"/>
      <c r="AS1538" s="2323"/>
      <c r="AT1538" s="2323"/>
      <c r="AU1538" s="2323"/>
      <c r="AV1538" s="860"/>
      <c r="AW1538" s="4561"/>
      <c r="AX1538" s="4561"/>
      <c r="AY1538" s="2306"/>
      <c r="CO1538" s="237"/>
    </row>
    <row r="1539" spans="1:93" ht="12.75" customHeight="1">
      <c r="A1539" s="4526"/>
      <c r="B1539" s="4559" t="s">
        <v>2463</v>
      </c>
      <c r="C1539" s="5672" t="s">
        <v>5189</v>
      </c>
      <c r="D1539" s="4139" t="s">
        <v>5190</v>
      </c>
      <c r="E1539" s="4150" t="s">
        <v>2157</v>
      </c>
      <c r="F1539" s="4139" t="s">
        <v>5242</v>
      </c>
      <c r="G1539" s="3806" t="s">
        <v>2028</v>
      </c>
      <c r="H1539" s="3806" t="s">
        <v>2028</v>
      </c>
      <c r="I1539" s="3743" t="s">
        <v>2029</v>
      </c>
      <c r="J1539" s="3743" t="s">
        <v>2029</v>
      </c>
      <c r="K1539" s="3806">
        <v>8</v>
      </c>
      <c r="L1539" s="3806">
        <v>0</v>
      </c>
      <c r="M1539" s="3806">
        <v>31</v>
      </c>
      <c r="N1539" s="3806">
        <v>8</v>
      </c>
      <c r="O1539" s="3806">
        <v>0</v>
      </c>
      <c r="P1539" s="3806">
        <v>31</v>
      </c>
      <c r="Q1539" s="3743" t="s">
        <v>2140</v>
      </c>
      <c r="R1539" s="3743" t="s">
        <v>2272</v>
      </c>
      <c r="S1539" s="5123">
        <v>17086</v>
      </c>
      <c r="T1539" s="5123">
        <v>17086</v>
      </c>
      <c r="U1539" s="5123">
        <v>28512</v>
      </c>
      <c r="V1539" s="5123">
        <v>608</v>
      </c>
      <c r="W1539" s="5123">
        <v>608</v>
      </c>
      <c r="X1539" s="5123">
        <v>2240</v>
      </c>
      <c r="Y1539" s="5123">
        <v>8</v>
      </c>
      <c r="Z1539" s="5123">
        <v>2</v>
      </c>
      <c r="AA1539" s="5084" t="s">
        <v>2032</v>
      </c>
      <c r="AB1539" s="5084" t="s">
        <v>2033</v>
      </c>
      <c r="AC1539" s="5084" t="s">
        <v>2137</v>
      </c>
      <c r="AD1539" s="3323" t="s">
        <v>2035</v>
      </c>
      <c r="AE1539" s="3089"/>
      <c r="AF1539" s="2317" t="s">
        <v>857</v>
      </c>
      <c r="AG1539" s="2317"/>
      <c r="AH1539" s="3237">
        <v>270</v>
      </c>
      <c r="AI1539" s="2301" t="s">
        <v>2137</v>
      </c>
      <c r="AJ1539" s="2317" t="s">
        <v>854</v>
      </c>
      <c r="AK1539" s="3256" t="s">
        <v>2142</v>
      </c>
      <c r="AL1539" s="2323" t="s">
        <v>866</v>
      </c>
      <c r="AM1539" s="2330" t="s">
        <v>5201</v>
      </c>
      <c r="AN1539" s="2323" t="s">
        <v>858</v>
      </c>
      <c r="AO1539" s="2323">
        <v>2</v>
      </c>
      <c r="AP1539" s="2323" t="s">
        <v>859</v>
      </c>
      <c r="AQ1539" s="2323">
        <v>2</v>
      </c>
      <c r="AR1539" s="2301"/>
      <c r="AS1539" s="2301"/>
      <c r="AT1539" s="2301"/>
      <c r="AU1539" s="2301"/>
      <c r="AV1539" s="2329"/>
      <c r="AW1539" s="4559" t="s">
        <v>2468</v>
      </c>
      <c r="AX1539" s="4559" t="s">
        <v>2454</v>
      </c>
      <c r="AY1539" s="2333"/>
      <c r="CO1539" s="237"/>
    </row>
    <row r="1540" spans="1:93" ht="12.75" customHeight="1">
      <c r="A1540" s="4526"/>
      <c r="B1540" s="4560"/>
      <c r="C1540" s="5673"/>
      <c r="D1540" s="4167"/>
      <c r="E1540" s="4216"/>
      <c r="F1540" s="4167"/>
      <c r="G1540" s="3807"/>
      <c r="H1540" s="3807"/>
      <c r="I1540" s="3703"/>
      <c r="J1540" s="3703"/>
      <c r="K1540" s="3807"/>
      <c r="L1540" s="3807"/>
      <c r="M1540" s="3807"/>
      <c r="N1540" s="3807"/>
      <c r="O1540" s="3807"/>
      <c r="P1540" s="3807"/>
      <c r="Q1540" s="3703"/>
      <c r="R1540" s="3703"/>
      <c r="S1540" s="5119"/>
      <c r="T1540" s="5119"/>
      <c r="U1540" s="5119"/>
      <c r="V1540" s="5119"/>
      <c r="W1540" s="5119"/>
      <c r="X1540" s="5119"/>
      <c r="Y1540" s="5119"/>
      <c r="Z1540" s="5119"/>
      <c r="AA1540" s="5085"/>
      <c r="AB1540" s="5085"/>
      <c r="AC1540" s="5690"/>
      <c r="AD1540" s="3323" t="s">
        <v>2035</v>
      </c>
      <c r="AE1540" s="3089"/>
      <c r="AF1540" s="2317" t="s">
        <v>857</v>
      </c>
      <c r="AG1540" s="1314"/>
      <c r="AH1540" s="3237">
        <v>3986</v>
      </c>
      <c r="AI1540" s="2301" t="s">
        <v>2137</v>
      </c>
      <c r="AJ1540" s="2317" t="s">
        <v>874</v>
      </c>
      <c r="AK1540" s="3256" t="s">
        <v>2142</v>
      </c>
      <c r="AL1540" s="268" t="s">
        <v>930</v>
      </c>
      <c r="AM1540" s="2317" t="s">
        <v>341</v>
      </c>
      <c r="AN1540" s="2303" t="s">
        <v>858</v>
      </c>
      <c r="AO1540" s="2303">
        <v>2</v>
      </c>
      <c r="AP1540" s="2303" t="s">
        <v>859</v>
      </c>
      <c r="AQ1540" s="2303">
        <v>2</v>
      </c>
      <c r="AR1540" s="2323">
        <v>3</v>
      </c>
      <c r="AS1540" s="2323" t="s">
        <v>875</v>
      </c>
      <c r="AT1540" s="2323" t="s">
        <v>859</v>
      </c>
      <c r="AU1540" s="2323" t="s">
        <v>876</v>
      </c>
      <c r="AV1540" s="860" t="s">
        <v>877</v>
      </c>
      <c r="AW1540" s="4560"/>
      <c r="AX1540" s="4560"/>
      <c r="AY1540" s="2334"/>
      <c r="CO1540" s="237"/>
    </row>
    <row r="1541" spans="1:93" ht="12.75" customHeight="1">
      <c r="A1541" s="4526"/>
      <c r="B1541" s="4560"/>
      <c r="C1541" s="5673"/>
      <c r="D1541" s="4167"/>
      <c r="E1541" s="4216"/>
      <c r="F1541" s="4167"/>
      <c r="G1541" s="3807"/>
      <c r="H1541" s="3807"/>
      <c r="I1541" s="3703"/>
      <c r="J1541" s="3703"/>
      <c r="K1541" s="3807"/>
      <c r="L1541" s="3807"/>
      <c r="M1541" s="3807"/>
      <c r="N1541" s="3807"/>
      <c r="O1541" s="3807"/>
      <c r="P1541" s="3807"/>
      <c r="Q1541" s="3703"/>
      <c r="R1541" s="3703"/>
      <c r="S1541" s="5119"/>
      <c r="T1541" s="5119"/>
      <c r="U1541" s="5119"/>
      <c r="V1541" s="5119"/>
      <c r="W1541" s="5119"/>
      <c r="X1541" s="5119"/>
      <c r="Y1541" s="5119"/>
      <c r="Z1541" s="5119"/>
      <c r="AA1541" s="5085"/>
      <c r="AB1541" s="5085"/>
      <c r="AC1541" s="5085"/>
      <c r="AD1541" s="3323" t="s">
        <v>2035</v>
      </c>
      <c r="AE1541" s="3089"/>
      <c r="AF1541" s="2317" t="s">
        <v>857</v>
      </c>
      <c r="AG1541" s="2317"/>
      <c r="AH1541" s="3237">
        <v>4000</v>
      </c>
      <c r="AI1541" s="2301" t="s">
        <v>2137</v>
      </c>
      <c r="AJ1541" s="2317" t="s">
        <v>868</v>
      </c>
      <c r="AK1541" s="3256" t="s">
        <v>2142</v>
      </c>
      <c r="AL1541" s="2344" t="s">
        <v>340</v>
      </c>
      <c r="AM1541" s="2344" t="s">
        <v>340</v>
      </c>
      <c r="AN1541" s="2301" t="s">
        <v>858</v>
      </c>
      <c r="AO1541" s="2301">
        <v>8</v>
      </c>
      <c r="AP1541" s="2301" t="s">
        <v>859</v>
      </c>
      <c r="AQ1541" s="2301">
        <v>8</v>
      </c>
      <c r="AR1541" s="2301"/>
      <c r="AS1541" s="2301"/>
      <c r="AT1541" s="2301"/>
      <c r="AU1541" s="2301"/>
      <c r="AV1541" s="2329"/>
      <c r="AW1541" s="4560"/>
      <c r="AX1541" s="4560"/>
      <c r="AY1541" s="2334"/>
      <c r="CO1541" s="237"/>
    </row>
    <row r="1542" spans="1:93" ht="12.75" customHeight="1">
      <c r="A1542" s="4527"/>
      <c r="B1542" s="4561"/>
      <c r="C1542" s="5674"/>
      <c r="D1542" s="4079"/>
      <c r="E1542" s="4151"/>
      <c r="F1542" s="4079"/>
      <c r="G1542" s="3811"/>
      <c r="H1542" s="3811"/>
      <c r="I1542" s="3706"/>
      <c r="J1542" s="3706"/>
      <c r="K1542" s="3811"/>
      <c r="L1542" s="3811"/>
      <c r="M1542" s="3811"/>
      <c r="N1542" s="3811"/>
      <c r="O1542" s="3811"/>
      <c r="P1542" s="3811"/>
      <c r="Q1542" s="3706"/>
      <c r="R1542" s="3706"/>
      <c r="S1542" s="5120"/>
      <c r="T1542" s="5120"/>
      <c r="U1542" s="5120"/>
      <c r="V1542" s="5120"/>
      <c r="W1542" s="5120"/>
      <c r="X1542" s="5120"/>
      <c r="Y1542" s="5120"/>
      <c r="Z1542" s="5120"/>
      <c r="AA1542" s="5086"/>
      <c r="AB1542" s="5086"/>
      <c r="AC1542" s="5086"/>
      <c r="AD1542" s="3322" t="s">
        <v>2035</v>
      </c>
      <c r="AE1542" s="3087"/>
      <c r="AF1542" s="2318" t="s">
        <v>857</v>
      </c>
      <c r="AG1542" s="2318"/>
      <c r="AH1542" s="3238">
        <v>3983</v>
      </c>
      <c r="AI1542" s="2303" t="s">
        <v>2137</v>
      </c>
      <c r="AJ1542" s="2318" t="s">
        <v>379</v>
      </c>
      <c r="AK1542" s="3256" t="s">
        <v>2142</v>
      </c>
      <c r="AL1542" s="2322" t="s">
        <v>3055</v>
      </c>
      <c r="AM1542" s="2299" t="s">
        <v>3055</v>
      </c>
      <c r="AN1542" s="2323" t="s">
        <v>858</v>
      </c>
      <c r="AO1542" s="2323">
        <v>2</v>
      </c>
      <c r="AP1542" s="2323" t="s">
        <v>859</v>
      </c>
      <c r="AQ1542" s="2323">
        <v>2</v>
      </c>
      <c r="AR1542" s="2323"/>
      <c r="AS1542" s="2323"/>
      <c r="AT1542" s="2323"/>
      <c r="AU1542" s="2323"/>
      <c r="AV1542" s="860"/>
      <c r="AW1542" s="4561"/>
      <c r="AX1542" s="4561"/>
      <c r="AY1542" s="2306"/>
      <c r="CO1542" s="237"/>
    </row>
    <row r="1543" spans="1:93" ht="12.75" customHeight="1">
      <c r="A1543" s="4525" t="s">
        <v>5397</v>
      </c>
      <c r="B1543" s="4559" t="s">
        <v>2463</v>
      </c>
      <c r="C1543" s="5672" t="s">
        <v>5136</v>
      </c>
      <c r="D1543" s="4139" t="s">
        <v>5135</v>
      </c>
      <c r="E1543" s="4150" t="s">
        <v>2165</v>
      </c>
      <c r="F1543" s="4139" t="s">
        <v>5215</v>
      </c>
      <c r="G1543" s="3806" t="s">
        <v>2028</v>
      </c>
      <c r="H1543" s="3806" t="s">
        <v>2028</v>
      </c>
      <c r="I1543" s="3743" t="s">
        <v>2029</v>
      </c>
      <c r="J1543" s="3743" t="s">
        <v>2029</v>
      </c>
      <c r="K1543" s="3806">
        <v>9</v>
      </c>
      <c r="L1543" s="3806">
        <v>0</v>
      </c>
      <c r="M1543" s="3806">
        <v>31</v>
      </c>
      <c r="N1543" s="3806">
        <v>9</v>
      </c>
      <c r="O1543" s="3806">
        <v>0</v>
      </c>
      <c r="P1543" s="3806">
        <v>31</v>
      </c>
      <c r="Q1543" s="3743" t="s">
        <v>2140</v>
      </c>
      <c r="R1543" s="3743" t="s">
        <v>2272</v>
      </c>
      <c r="S1543" s="5123">
        <v>11450</v>
      </c>
      <c r="T1543" s="5123">
        <v>11450</v>
      </c>
      <c r="U1543" s="5123">
        <v>18830</v>
      </c>
      <c r="V1543" s="5123">
        <v>512</v>
      </c>
      <c r="W1543" s="5123">
        <v>512</v>
      </c>
      <c r="X1543" s="5123">
        <v>1984</v>
      </c>
      <c r="Y1543" s="5123">
        <v>8</v>
      </c>
      <c r="Z1543" s="5123">
        <v>2</v>
      </c>
      <c r="AA1543" s="5084" t="s">
        <v>2032</v>
      </c>
      <c r="AB1543" s="5084" t="s">
        <v>2033</v>
      </c>
      <c r="AC1543" s="5084" t="s">
        <v>2137</v>
      </c>
      <c r="AD1543" s="3323" t="s">
        <v>2035</v>
      </c>
      <c r="AE1543" s="3089"/>
      <c r="AF1543" s="2317" t="s">
        <v>857</v>
      </c>
      <c r="AG1543" s="2317"/>
      <c r="AH1543" s="3237">
        <v>270</v>
      </c>
      <c r="AI1543" s="2301" t="s">
        <v>2137</v>
      </c>
      <c r="AJ1543" s="2317" t="s">
        <v>854</v>
      </c>
      <c r="AK1543" s="3256" t="s">
        <v>2142</v>
      </c>
      <c r="AL1543" s="860" t="s">
        <v>1135</v>
      </c>
      <c r="AM1543" s="2330" t="s">
        <v>5201</v>
      </c>
      <c r="AN1543" s="2323" t="s">
        <v>858</v>
      </c>
      <c r="AO1543" s="2323">
        <v>2</v>
      </c>
      <c r="AP1543" s="2323" t="s">
        <v>859</v>
      </c>
      <c r="AQ1543" s="2323">
        <v>2</v>
      </c>
      <c r="AR1543" s="2301"/>
      <c r="AS1543" s="2301"/>
      <c r="AT1543" s="2301"/>
      <c r="AU1543" s="2301"/>
      <c r="AV1543" s="2329"/>
      <c r="AW1543" s="4559" t="s">
        <v>2468</v>
      </c>
      <c r="AX1543" s="4559" t="s">
        <v>2454</v>
      </c>
      <c r="AY1543" s="2333"/>
      <c r="CO1543" s="237"/>
    </row>
    <row r="1544" spans="1:93" ht="12.75" customHeight="1">
      <c r="A1544" s="4526"/>
      <c r="B1544" s="4560"/>
      <c r="C1544" s="5673"/>
      <c r="D1544" s="4167"/>
      <c r="E1544" s="4216"/>
      <c r="F1544" s="4167"/>
      <c r="G1544" s="3807"/>
      <c r="H1544" s="3807"/>
      <c r="I1544" s="3703"/>
      <c r="J1544" s="3703"/>
      <c r="K1544" s="3807"/>
      <c r="L1544" s="3807"/>
      <c r="M1544" s="3807"/>
      <c r="N1544" s="3807"/>
      <c r="O1544" s="3807"/>
      <c r="P1544" s="3807"/>
      <c r="Q1544" s="3703"/>
      <c r="R1544" s="3703"/>
      <c r="S1544" s="5119"/>
      <c r="T1544" s="5119"/>
      <c r="U1544" s="5119"/>
      <c r="V1544" s="5119"/>
      <c r="W1544" s="5119"/>
      <c r="X1544" s="5119"/>
      <c r="Y1544" s="5119"/>
      <c r="Z1544" s="5119"/>
      <c r="AA1544" s="5085"/>
      <c r="AB1544" s="5085"/>
      <c r="AC1544" s="5690"/>
      <c r="AD1544" s="3323" t="s">
        <v>2035</v>
      </c>
      <c r="AE1544" s="3089"/>
      <c r="AF1544" s="2317" t="s">
        <v>857</v>
      </c>
      <c r="AG1544" s="1314"/>
      <c r="AH1544" s="3237">
        <v>3986</v>
      </c>
      <c r="AI1544" s="2301" t="s">
        <v>2137</v>
      </c>
      <c r="AJ1544" s="2317" t="s">
        <v>874</v>
      </c>
      <c r="AK1544" s="3256" t="s">
        <v>2142</v>
      </c>
      <c r="AL1544" s="2318" t="s">
        <v>168</v>
      </c>
      <c r="AM1544" s="2341" t="s">
        <v>341</v>
      </c>
      <c r="AN1544" s="2303" t="s">
        <v>858</v>
      </c>
      <c r="AO1544" s="2303">
        <v>2</v>
      </c>
      <c r="AP1544" s="2303" t="s">
        <v>859</v>
      </c>
      <c r="AQ1544" s="2303">
        <v>2</v>
      </c>
      <c r="AR1544" s="2323">
        <v>6</v>
      </c>
      <c r="AS1544" s="2323" t="s">
        <v>875</v>
      </c>
      <c r="AT1544" s="2323" t="s">
        <v>859</v>
      </c>
      <c r="AU1544" s="2323" t="s">
        <v>876</v>
      </c>
      <c r="AV1544" s="860" t="s">
        <v>877</v>
      </c>
      <c r="AW1544" s="4560"/>
      <c r="AX1544" s="4560"/>
      <c r="AY1544" s="2334"/>
      <c r="CO1544" s="237"/>
    </row>
    <row r="1545" spans="1:93" ht="12.75" customHeight="1">
      <c r="A1545" s="4526"/>
      <c r="B1545" s="4560"/>
      <c r="C1545" s="5673"/>
      <c r="D1545" s="4167"/>
      <c r="E1545" s="4216"/>
      <c r="F1545" s="4167"/>
      <c r="G1545" s="3807"/>
      <c r="H1545" s="3807"/>
      <c r="I1545" s="3703"/>
      <c r="J1545" s="3703"/>
      <c r="K1545" s="3807"/>
      <c r="L1545" s="3807"/>
      <c r="M1545" s="3807"/>
      <c r="N1545" s="3807"/>
      <c r="O1545" s="3807"/>
      <c r="P1545" s="3807"/>
      <c r="Q1545" s="3703"/>
      <c r="R1545" s="3703"/>
      <c r="S1545" s="5119"/>
      <c r="T1545" s="5119"/>
      <c r="U1545" s="5119"/>
      <c r="V1545" s="5119"/>
      <c r="W1545" s="5119"/>
      <c r="X1545" s="5119"/>
      <c r="Y1545" s="5119"/>
      <c r="Z1545" s="5119"/>
      <c r="AA1545" s="5085"/>
      <c r="AB1545" s="5085"/>
      <c r="AC1545" s="5085"/>
      <c r="AD1545" s="3323" t="s">
        <v>2035</v>
      </c>
      <c r="AE1545" s="3089"/>
      <c r="AF1545" s="2317" t="s">
        <v>857</v>
      </c>
      <c r="AG1545" s="2317"/>
      <c r="AH1545" s="3237">
        <v>4000</v>
      </c>
      <c r="AI1545" s="2301" t="s">
        <v>2137</v>
      </c>
      <c r="AJ1545" s="2317" t="s">
        <v>868</v>
      </c>
      <c r="AK1545" s="3256" t="s">
        <v>2142</v>
      </c>
      <c r="AL1545" s="2344" t="s">
        <v>869</v>
      </c>
      <c r="AM1545" s="2344" t="s">
        <v>869</v>
      </c>
      <c r="AN1545" s="2301" t="s">
        <v>858</v>
      </c>
      <c r="AO1545" s="2301">
        <v>2</v>
      </c>
      <c r="AP1545" s="2301" t="s">
        <v>859</v>
      </c>
      <c r="AQ1545" s="2301">
        <v>2</v>
      </c>
      <c r="AR1545" s="2301"/>
      <c r="AS1545" s="2301"/>
      <c r="AT1545" s="2301"/>
      <c r="AU1545" s="2301"/>
      <c r="AV1545" s="2329"/>
      <c r="AW1545" s="4560"/>
      <c r="AX1545" s="4560"/>
      <c r="AY1545" s="2334"/>
      <c r="CO1545" s="237"/>
    </row>
    <row r="1546" spans="1:93" ht="12.75" customHeight="1">
      <c r="A1546" s="4526"/>
      <c r="B1546" s="4561"/>
      <c r="C1546" s="5674"/>
      <c r="D1546" s="4079"/>
      <c r="E1546" s="4151"/>
      <c r="F1546" s="4079"/>
      <c r="G1546" s="3811"/>
      <c r="H1546" s="3811"/>
      <c r="I1546" s="3706"/>
      <c r="J1546" s="3706"/>
      <c r="K1546" s="3811"/>
      <c r="L1546" s="3811"/>
      <c r="M1546" s="3811"/>
      <c r="N1546" s="3811"/>
      <c r="O1546" s="3811"/>
      <c r="P1546" s="3811"/>
      <c r="Q1546" s="3706"/>
      <c r="R1546" s="3706"/>
      <c r="S1546" s="5120"/>
      <c r="T1546" s="5120"/>
      <c r="U1546" s="5120"/>
      <c r="V1546" s="5120"/>
      <c r="W1546" s="5120"/>
      <c r="X1546" s="5120"/>
      <c r="Y1546" s="5120"/>
      <c r="Z1546" s="5120"/>
      <c r="AA1546" s="5086"/>
      <c r="AB1546" s="5086"/>
      <c r="AC1546" s="5086"/>
      <c r="AD1546" s="3322" t="s">
        <v>2035</v>
      </c>
      <c r="AE1546" s="3087"/>
      <c r="AF1546" s="2318" t="s">
        <v>857</v>
      </c>
      <c r="AG1546" s="2318"/>
      <c r="AH1546" s="3238">
        <v>3983</v>
      </c>
      <c r="AI1546" s="2303" t="s">
        <v>2137</v>
      </c>
      <c r="AJ1546" s="2318" t="s">
        <v>379</v>
      </c>
      <c r="AK1546" s="3256" t="s">
        <v>2142</v>
      </c>
      <c r="AL1546" s="2322" t="s">
        <v>3055</v>
      </c>
      <c r="AM1546" s="2299" t="s">
        <v>3055</v>
      </c>
      <c r="AN1546" s="2323" t="s">
        <v>858</v>
      </c>
      <c r="AO1546" s="2323">
        <v>2</v>
      </c>
      <c r="AP1546" s="2323" t="s">
        <v>859</v>
      </c>
      <c r="AQ1546" s="2323">
        <v>2</v>
      </c>
      <c r="AR1546" s="2323"/>
      <c r="AS1546" s="2323"/>
      <c r="AT1546" s="2323"/>
      <c r="AU1546" s="2323"/>
      <c r="AV1546" s="860"/>
      <c r="AW1546" s="4561"/>
      <c r="AX1546" s="4561"/>
      <c r="AY1546" s="2306"/>
      <c r="CO1546" s="237"/>
    </row>
    <row r="1547" spans="1:93" ht="12.75" customHeight="1">
      <c r="A1547" s="4526"/>
      <c r="B1547" s="4559" t="s">
        <v>2463</v>
      </c>
      <c r="C1547" s="5672" t="s">
        <v>5181</v>
      </c>
      <c r="D1547" s="4139" t="s">
        <v>5180</v>
      </c>
      <c r="E1547" s="4150" t="s">
        <v>2165</v>
      </c>
      <c r="F1547" s="4139" t="s">
        <v>5238</v>
      </c>
      <c r="G1547" s="3806" t="s">
        <v>2028</v>
      </c>
      <c r="H1547" s="3806" t="s">
        <v>2028</v>
      </c>
      <c r="I1547" s="3743" t="s">
        <v>2029</v>
      </c>
      <c r="J1547" s="3743" t="s">
        <v>2029</v>
      </c>
      <c r="K1547" s="3806">
        <v>9</v>
      </c>
      <c r="L1547" s="3806">
        <v>0</v>
      </c>
      <c r="M1547" s="3806">
        <v>31</v>
      </c>
      <c r="N1547" s="3806">
        <v>9</v>
      </c>
      <c r="O1547" s="3806">
        <v>0</v>
      </c>
      <c r="P1547" s="3806">
        <v>31</v>
      </c>
      <c r="Q1547" s="3743" t="s">
        <v>2140</v>
      </c>
      <c r="R1547" s="3743" t="s">
        <v>2272</v>
      </c>
      <c r="S1547" s="5123">
        <v>18830</v>
      </c>
      <c r="T1547" s="5123">
        <v>18830</v>
      </c>
      <c r="U1547" s="5123">
        <v>30256</v>
      </c>
      <c r="V1547" s="5123">
        <v>512</v>
      </c>
      <c r="W1547" s="5123">
        <v>512</v>
      </c>
      <c r="X1547" s="5123">
        <v>1984</v>
      </c>
      <c r="Y1547" s="5123">
        <v>8</v>
      </c>
      <c r="Z1547" s="5123">
        <v>2</v>
      </c>
      <c r="AA1547" s="5084" t="s">
        <v>2032</v>
      </c>
      <c r="AB1547" s="5084" t="s">
        <v>2033</v>
      </c>
      <c r="AC1547" s="5084" t="s">
        <v>2137</v>
      </c>
      <c r="AD1547" s="3323" t="s">
        <v>2035</v>
      </c>
      <c r="AE1547" s="3089"/>
      <c r="AF1547" s="2317" t="s">
        <v>857</v>
      </c>
      <c r="AG1547" s="2317"/>
      <c r="AH1547" s="3237">
        <v>270</v>
      </c>
      <c r="AI1547" s="2301" t="s">
        <v>2137</v>
      </c>
      <c r="AJ1547" s="2317" t="s">
        <v>854</v>
      </c>
      <c r="AK1547" s="3256" t="s">
        <v>2142</v>
      </c>
      <c r="AL1547" s="860" t="s">
        <v>866</v>
      </c>
      <c r="AM1547" s="2330" t="s">
        <v>5201</v>
      </c>
      <c r="AN1547" s="2323" t="s">
        <v>858</v>
      </c>
      <c r="AO1547" s="2323">
        <v>2</v>
      </c>
      <c r="AP1547" s="2323" t="s">
        <v>859</v>
      </c>
      <c r="AQ1547" s="2323">
        <v>2</v>
      </c>
      <c r="AR1547" s="2301"/>
      <c r="AS1547" s="2301"/>
      <c r="AT1547" s="2301"/>
      <c r="AU1547" s="2301"/>
      <c r="AV1547" s="2329"/>
      <c r="AW1547" s="4559" t="s">
        <v>2468</v>
      </c>
      <c r="AX1547" s="4559" t="s">
        <v>2454</v>
      </c>
      <c r="AY1547" s="2333"/>
      <c r="CO1547" s="237"/>
    </row>
    <row r="1548" spans="1:93" ht="12.75" customHeight="1">
      <c r="A1548" s="4526"/>
      <c r="B1548" s="4560"/>
      <c r="C1548" s="5673"/>
      <c r="D1548" s="4167"/>
      <c r="E1548" s="4216"/>
      <c r="F1548" s="4167"/>
      <c r="G1548" s="3807"/>
      <c r="H1548" s="3807"/>
      <c r="I1548" s="3703"/>
      <c r="J1548" s="3703"/>
      <c r="K1548" s="3807"/>
      <c r="L1548" s="3807"/>
      <c r="M1548" s="3807"/>
      <c r="N1548" s="3807"/>
      <c r="O1548" s="3807"/>
      <c r="P1548" s="3807"/>
      <c r="Q1548" s="3703"/>
      <c r="R1548" s="3703"/>
      <c r="S1548" s="5119"/>
      <c r="T1548" s="5119"/>
      <c r="U1548" s="5119"/>
      <c r="V1548" s="5119"/>
      <c r="W1548" s="5119"/>
      <c r="X1548" s="5119"/>
      <c r="Y1548" s="5119"/>
      <c r="Z1548" s="5119"/>
      <c r="AA1548" s="5085"/>
      <c r="AB1548" s="5085"/>
      <c r="AC1548" s="5690"/>
      <c r="AD1548" s="3323" t="s">
        <v>2035</v>
      </c>
      <c r="AE1548" s="3089"/>
      <c r="AF1548" s="2317" t="s">
        <v>857</v>
      </c>
      <c r="AG1548" s="1314"/>
      <c r="AH1548" s="3237">
        <v>3986</v>
      </c>
      <c r="AI1548" s="2301" t="s">
        <v>2137</v>
      </c>
      <c r="AJ1548" s="2317" t="s">
        <v>874</v>
      </c>
      <c r="AK1548" s="3256" t="s">
        <v>2142</v>
      </c>
      <c r="AL1548" s="2318" t="s">
        <v>168</v>
      </c>
      <c r="AM1548" s="2341" t="s">
        <v>341</v>
      </c>
      <c r="AN1548" s="2303" t="s">
        <v>858</v>
      </c>
      <c r="AO1548" s="2303">
        <v>2</v>
      </c>
      <c r="AP1548" s="2303" t="s">
        <v>859</v>
      </c>
      <c r="AQ1548" s="2303">
        <v>2</v>
      </c>
      <c r="AR1548" s="2323">
        <v>6</v>
      </c>
      <c r="AS1548" s="2323" t="s">
        <v>875</v>
      </c>
      <c r="AT1548" s="2323" t="s">
        <v>859</v>
      </c>
      <c r="AU1548" s="2323" t="s">
        <v>876</v>
      </c>
      <c r="AV1548" s="860" t="s">
        <v>877</v>
      </c>
      <c r="AW1548" s="4560"/>
      <c r="AX1548" s="4560"/>
      <c r="AY1548" s="2334"/>
      <c r="CO1548" s="237"/>
    </row>
    <row r="1549" spans="1:93" ht="12.75" customHeight="1">
      <c r="A1549" s="4526"/>
      <c r="B1549" s="4560"/>
      <c r="C1549" s="5673"/>
      <c r="D1549" s="4167"/>
      <c r="E1549" s="4216"/>
      <c r="F1549" s="4167"/>
      <c r="G1549" s="3807"/>
      <c r="H1549" s="3807"/>
      <c r="I1549" s="3703"/>
      <c r="J1549" s="3703"/>
      <c r="K1549" s="3807"/>
      <c r="L1549" s="3807"/>
      <c r="M1549" s="3807"/>
      <c r="N1549" s="3807"/>
      <c r="O1549" s="3807"/>
      <c r="P1549" s="3807"/>
      <c r="Q1549" s="3703"/>
      <c r="R1549" s="3703"/>
      <c r="S1549" s="5119"/>
      <c r="T1549" s="5119"/>
      <c r="U1549" s="5119"/>
      <c r="V1549" s="5119"/>
      <c r="W1549" s="5119"/>
      <c r="X1549" s="5119"/>
      <c r="Y1549" s="5119"/>
      <c r="Z1549" s="5119"/>
      <c r="AA1549" s="5085"/>
      <c r="AB1549" s="5085"/>
      <c r="AC1549" s="5085"/>
      <c r="AD1549" s="3323" t="s">
        <v>2035</v>
      </c>
      <c r="AE1549" s="3089"/>
      <c r="AF1549" s="2317" t="s">
        <v>857</v>
      </c>
      <c r="AG1549" s="2317"/>
      <c r="AH1549" s="3237">
        <v>4000</v>
      </c>
      <c r="AI1549" s="2301" t="s">
        <v>2137</v>
      </c>
      <c r="AJ1549" s="2317" t="s">
        <v>868</v>
      </c>
      <c r="AK1549" s="3256" t="s">
        <v>2142</v>
      </c>
      <c r="AL1549" s="2344" t="s">
        <v>869</v>
      </c>
      <c r="AM1549" s="2344" t="s">
        <v>869</v>
      </c>
      <c r="AN1549" s="2301" t="s">
        <v>858</v>
      </c>
      <c r="AO1549" s="2301">
        <v>2</v>
      </c>
      <c r="AP1549" s="2301" t="s">
        <v>859</v>
      </c>
      <c r="AQ1549" s="2301">
        <v>2</v>
      </c>
      <c r="AR1549" s="2301"/>
      <c r="AS1549" s="2301"/>
      <c r="AT1549" s="2301"/>
      <c r="AU1549" s="2301"/>
      <c r="AV1549" s="2329"/>
      <c r="AW1549" s="4560"/>
      <c r="AX1549" s="4560"/>
      <c r="AY1549" s="2334"/>
      <c r="CO1549" s="237"/>
    </row>
    <row r="1550" spans="1:93" ht="12.75" customHeight="1">
      <c r="A1550" s="4526"/>
      <c r="B1550" s="4561"/>
      <c r="C1550" s="5674"/>
      <c r="D1550" s="4079"/>
      <c r="E1550" s="4151"/>
      <c r="F1550" s="4079"/>
      <c r="G1550" s="3811"/>
      <c r="H1550" s="3811"/>
      <c r="I1550" s="3706"/>
      <c r="J1550" s="3706"/>
      <c r="K1550" s="3811"/>
      <c r="L1550" s="3811"/>
      <c r="M1550" s="3811"/>
      <c r="N1550" s="3811"/>
      <c r="O1550" s="3811"/>
      <c r="P1550" s="3811"/>
      <c r="Q1550" s="3706"/>
      <c r="R1550" s="3706"/>
      <c r="S1550" s="5120"/>
      <c r="T1550" s="5120"/>
      <c r="U1550" s="5120"/>
      <c r="V1550" s="5120"/>
      <c r="W1550" s="5120"/>
      <c r="X1550" s="5120"/>
      <c r="Y1550" s="5120"/>
      <c r="Z1550" s="5120"/>
      <c r="AA1550" s="5086"/>
      <c r="AB1550" s="5086"/>
      <c r="AC1550" s="5086"/>
      <c r="AD1550" s="3322" t="s">
        <v>2035</v>
      </c>
      <c r="AE1550" s="3087"/>
      <c r="AF1550" s="2318" t="s">
        <v>857</v>
      </c>
      <c r="AG1550" s="2318"/>
      <c r="AH1550" s="3238">
        <v>3983</v>
      </c>
      <c r="AI1550" s="2303" t="s">
        <v>2137</v>
      </c>
      <c r="AJ1550" s="2318" t="s">
        <v>379</v>
      </c>
      <c r="AK1550" s="3256" t="s">
        <v>2142</v>
      </c>
      <c r="AL1550" s="2322" t="s">
        <v>3055</v>
      </c>
      <c r="AM1550" s="2299" t="s">
        <v>3055</v>
      </c>
      <c r="AN1550" s="2323" t="s">
        <v>858</v>
      </c>
      <c r="AO1550" s="2323">
        <v>2</v>
      </c>
      <c r="AP1550" s="2323" t="s">
        <v>859</v>
      </c>
      <c r="AQ1550" s="2323">
        <v>2</v>
      </c>
      <c r="AR1550" s="2323"/>
      <c r="AS1550" s="2323"/>
      <c r="AT1550" s="2323"/>
      <c r="AU1550" s="2323"/>
      <c r="AV1550" s="860"/>
      <c r="AW1550" s="4561"/>
      <c r="AX1550" s="4561"/>
      <c r="AY1550" s="2306"/>
      <c r="CO1550" s="237"/>
    </row>
    <row r="1551" spans="1:93" ht="12.75" customHeight="1">
      <c r="A1551" s="4526"/>
      <c r="B1551" s="4559" t="s">
        <v>2463</v>
      </c>
      <c r="C1551" s="5672" t="s">
        <v>5147</v>
      </c>
      <c r="D1551" s="4139" t="s">
        <v>5149</v>
      </c>
      <c r="E1551" s="4150" t="s">
        <v>2165</v>
      </c>
      <c r="F1551" s="4139" t="s">
        <v>5221</v>
      </c>
      <c r="G1551" s="3806" t="s">
        <v>2028</v>
      </c>
      <c r="H1551" s="3806" t="s">
        <v>2028</v>
      </c>
      <c r="I1551" s="3743" t="s">
        <v>2029</v>
      </c>
      <c r="J1551" s="3743" t="s">
        <v>2029</v>
      </c>
      <c r="K1551" s="3806">
        <v>9</v>
      </c>
      <c r="L1551" s="3806">
        <v>0</v>
      </c>
      <c r="M1551" s="3806">
        <v>31</v>
      </c>
      <c r="N1551" s="3806">
        <v>9</v>
      </c>
      <c r="O1551" s="3806">
        <v>0</v>
      </c>
      <c r="P1551" s="3806">
        <v>31</v>
      </c>
      <c r="Q1551" s="3743" t="s">
        <v>2140</v>
      </c>
      <c r="R1551" s="3743" t="s">
        <v>2272</v>
      </c>
      <c r="S1551" s="5123">
        <v>11706</v>
      </c>
      <c r="T1551" s="5123">
        <v>11706</v>
      </c>
      <c r="U1551" s="5123">
        <v>19086</v>
      </c>
      <c r="V1551" s="5123">
        <v>608</v>
      </c>
      <c r="W1551" s="5123">
        <v>608</v>
      </c>
      <c r="X1551" s="5123">
        <v>2240</v>
      </c>
      <c r="Y1551" s="5123">
        <v>8</v>
      </c>
      <c r="Z1551" s="5123">
        <v>2</v>
      </c>
      <c r="AA1551" s="5084" t="s">
        <v>2032</v>
      </c>
      <c r="AB1551" s="5084" t="s">
        <v>2033</v>
      </c>
      <c r="AC1551" s="5084" t="s">
        <v>2137</v>
      </c>
      <c r="AD1551" s="3323" t="s">
        <v>2035</v>
      </c>
      <c r="AE1551" s="3089"/>
      <c r="AF1551" s="2317" t="s">
        <v>857</v>
      </c>
      <c r="AG1551" s="2317"/>
      <c r="AH1551" s="3237">
        <v>270</v>
      </c>
      <c r="AI1551" s="2301" t="s">
        <v>2137</v>
      </c>
      <c r="AJ1551" s="2317" t="s">
        <v>854</v>
      </c>
      <c r="AK1551" s="3256" t="s">
        <v>2142</v>
      </c>
      <c r="AL1551" s="860" t="s">
        <v>1135</v>
      </c>
      <c r="AM1551" s="2330" t="s">
        <v>5201</v>
      </c>
      <c r="AN1551" s="2323" t="s">
        <v>858</v>
      </c>
      <c r="AO1551" s="2323">
        <v>2</v>
      </c>
      <c r="AP1551" s="2323" t="s">
        <v>859</v>
      </c>
      <c r="AQ1551" s="2323">
        <v>2</v>
      </c>
      <c r="AR1551" s="2301"/>
      <c r="AS1551" s="2301"/>
      <c r="AT1551" s="2301"/>
      <c r="AU1551" s="2301"/>
      <c r="AV1551" s="2329"/>
      <c r="AW1551" s="4559" t="s">
        <v>2468</v>
      </c>
      <c r="AX1551" s="4559" t="s">
        <v>2454</v>
      </c>
      <c r="AY1551" s="2333"/>
      <c r="CO1551" s="237"/>
    </row>
    <row r="1552" spans="1:93" ht="12.75" customHeight="1">
      <c r="A1552" s="4526"/>
      <c r="B1552" s="4560"/>
      <c r="C1552" s="5673"/>
      <c r="D1552" s="4167"/>
      <c r="E1552" s="4216"/>
      <c r="F1552" s="4167"/>
      <c r="G1552" s="3807"/>
      <c r="H1552" s="3807"/>
      <c r="I1552" s="3703"/>
      <c r="J1552" s="3703"/>
      <c r="K1552" s="3807"/>
      <c r="L1552" s="3807"/>
      <c r="M1552" s="3807"/>
      <c r="N1552" s="3807"/>
      <c r="O1552" s="3807"/>
      <c r="P1552" s="3807"/>
      <c r="Q1552" s="3703"/>
      <c r="R1552" s="3703"/>
      <c r="S1552" s="5119"/>
      <c r="T1552" s="5119"/>
      <c r="U1552" s="5119"/>
      <c r="V1552" s="5119"/>
      <c r="W1552" s="5119"/>
      <c r="X1552" s="5119"/>
      <c r="Y1552" s="5119"/>
      <c r="Z1552" s="5119"/>
      <c r="AA1552" s="5085"/>
      <c r="AB1552" s="5085"/>
      <c r="AC1552" s="5690"/>
      <c r="AD1552" s="3323" t="s">
        <v>2035</v>
      </c>
      <c r="AE1552" s="3089"/>
      <c r="AF1552" s="2317" t="s">
        <v>857</v>
      </c>
      <c r="AG1552" s="1314"/>
      <c r="AH1552" s="3237">
        <v>3986</v>
      </c>
      <c r="AI1552" s="2301" t="s">
        <v>2137</v>
      </c>
      <c r="AJ1552" s="2317" t="s">
        <v>874</v>
      </c>
      <c r="AK1552" s="3256" t="s">
        <v>2142</v>
      </c>
      <c r="AL1552" s="2318" t="s">
        <v>168</v>
      </c>
      <c r="AM1552" s="2341" t="s">
        <v>341</v>
      </c>
      <c r="AN1552" s="2303" t="s">
        <v>858</v>
      </c>
      <c r="AO1552" s="2303">
        <v>2</v>
      </c>
      <c r="AP1552" s="2303" t="s">
        <v>859</v>
      </c>
      <c r="AQ1552" s="2303">
        <v>2</v>
      </c>
      <c r="AR1552" s="2323">
        <v>6</v>
      </c>
      <c r="AS1552" s="2323" t="s">
        <v>875</v>
      </c>
      <c r="AT1552" s="2323" t="s">
        <v>859</v>
      </c>
      <c r="AU1552" s="2323" t="s">
        <v>876</v>
      </c>
      <c r="AV1552" s="860" t="s">
        <v>877</v>
      </c>
      <c r="AW1552" s="4560"/>
      <c r="AX1552" s="4560"/>
      <c r="AY1552" s="2334"/>
      <c r="CO1552" s="237"/>
    </row>
    <row r="1553" spans="1:93" ht="12.75" customHeight="1">
      <c r="A1553" s="4526"/>
      <c r="B1553" s="4560"/>
      <c r="C1553" s="5673"/>
      <c r="D1553" s="4167"/>
      <c r="E1553" s="4216"/>
      <c r="F1553" s="4167"/>
      <c r="G1553" s="3807"/>
      <c r="H1553" s="3807"/>
      <c r="I1553" s="3703"/>
      <c r="J1553" s="3703"/>
      <c r="K1553" s="3807"/>
      <c r="L1553" s="3807"/>
      <c r="M1553" s="3807"/>
      <c r="N1553" s="3807"/>
      <c r="O1553" s="3807"/>
      <c r="P1553" s="3807"/>
      <c r="Q1553" s="3703"/>
      <c r="R1553" s="3703"/>
      <c r="S1553" s="5119"/>
      <c r="T1553" s="5119"/>
      <c r="U1553" s="5119"/>
      <c r="V1553" s="5119"/>
      <c r="W1553" s="5119"/>
      <c r="X1553" s="5119"/>
      <c r="Y1553" s="5119"/>
      <c r="Z1553" s="5119"/>
      <c r="AA1553" s="5085"/>
      <c r="AB1553" s="5085"/>
      <c r="AC1553" s="5085"/>
      <c r="AD1553" s="3323" t="s">
        <v>2035</v>
      </c>
      <c r="AE1553" s="3089"/>
      <c r="AF1553" s="2317" t="s">
        <v>857</v>
      </c>
      <c r="AG1553" s="2317"/>
      <c r="AH1553" s="3237">
        <v>4000</v>
      </c>
      <c r="AI1553" s="2301" t="s">
        <v>2137</v>
      </c>
      <c r="AJ1553" s="2317" t="s">
        <v>868</v>
      </c>
      <c r="AK1553" s="3256" t="s">
        <v>2142</v>
      </c>
      <c r="AL1553" s="2344" t="s">
        <v>340</v>
      </c>
      <c r="AM1553" s="2344" t="s">
        <v>340</v>
      </c>
      <c r="AN1553" s="2301" t="s">
        <v>858</v>
      </c>
      <c r="AO1553" s="2301">
        <v>8</v>
      </c>
      <c r="AP1553" s="2301" t="s">
        <v>859</v>
      </c>
      <c r="AQ1553" s="2301">
        <v>8</v>
      </c>
      <c r="AR1553" s="2301"/>
      <c r="AS1553" s="2301"/>
      <c r="AT1553" s="2301"/>
      <c r="AU1553" s="2301"/>
      <c r="AV1553" s="2329"/>
      <c r="AW1553" s="4560"/>
      <c r="AX1553" s="4560"/>
      <c r="AY1553" s="2334"/>
      <c r="CO1553" s="237"/>
    </row>
    <row r="1554" spans="1:93" ht="12.75" customHeight="1">
      <c r="A1554" s="4526"/>
      <c r="B1554" s="4561"/>
      <c r="C1554" s="5674"/>
      <c r="D1554" s="4079"/>
      <c r="E1554" s="4151"/>
      <c r="F1554" s="4079"/>
      <c r="G1554" s="3811"/>
      <c r="H1554" s="3811"/>
      <c r="I1554" s="3706"/>
      <c r="J1554" s="3706"/>
      <c r="K1554" s="3811"/>
      <c r="L1554" s="3811"/>
      <c r="M1554" s="3811"/>
      <c r="N1554" s="3811"/>
      <c r="O1554" s="3811"/>
      <c r="P1554" s="3811"/>
      <c r="Q1554" s="3706"/>
      <c r="R1554" s="3706"/>
      <c r="S1554" s="5120"/>
      <c r="T1554" s="5120"/>
      <c r="U1554" s="5120"/>
      <c r="V1554" s="5120"/>
      <c r="W1554" s="5120"/>
      <c r="X1554" s="5120"/>
      <c r="Y1554" s="5120"/>
      <c r="Z1554" s="5120"/>
      <c r="AA1554" s="5086"/>
      <c r="AB1554" s="5086"/>
      <c r="AC1554" s="5086"/>
      <c r="AD1554" s="3322" t="s">
        <v>2035</v>
      </c>
      <c r="AE1554" s="3087"/>
      <c r="AF1554" s="2318" t="s">
        <v>857</v>
      </c>
      <c r="AG1554" s="2318"/>
      <c r="AH1554" s="3238">
        <v>3983</v>
      </c>
      <c r="AI1554" s="2303" t="s">
        <v>2137</v>
      </c>
      <c r="AJ1554" s="2318" t="s">
        <v>379</v>
      </c>
      <c r="AK1554" s="3256" t="s">
        <v>2142</v>
      </c>
      <c r="AL1554" s="2322" t="s">
        <v>3055</v>
      </c>
      <c r="AM1554" s="2299" t="s">
        <v>3055</v>
      </c>
      <c r="AN1554" s="2323" t="s">
        <v>858</v>
      </c>
      <c r="AO1554" s="2323">
        <v>2</v>
      </c>
      <c r="AP1554" s="2323" t="s">
        <v>859</v>
      </c>
      <c r="AQ1554" s="2323">
        <v>2</v>
      </c>
      <c r="AR1554" s="2323"/>
      <c r="AS1554" s="2323"/>
      <c r="AT1554" s="2323"/>
      <c r="AU1554" s="2323"/>
      <c r="AV1554" s="860"/>
      <c r="AW1554" s="4561"/>
      <c r="AX1554" s="4561"/>
      <c r="AY1554" s="2306"/>
      <c r="CO1554" s="237"/>
    </row>
    <row r="1555" spans="1:93" ht="12.75" customHeight="1">
      <c r="A1555" s="4526"/>
      <c r="B1555" s="4559" t="s">
        <v>2463</v>
      </c>
      <c r="C1555" s="5672" t="s">
        <v>5193</v>
      </c>
      <c r="D1555" s="4139" t="s">
        <v>5192</v>
      </c>
      <c r="E1555" s="4150" t="s">
        <v>2165</v>
      </c>
      <c r="F1555" s="4139" t="s">
        <v>5243</v>
      </c>
      <c r="G1555" s="3806" t="s">
        <v>2028</v>
      </c>
      <c r="H1555" s="3806" t="s">
        <v>2028</v>
      </c>
      <c r="I1555" s="3743" t="s">
        <v>2029</v>
      </c>
      <c r="J1555" s="3743" t="s">
        <v>2029</v>
      </c>
      <c r="K1555" s="3806">
        <v>9</v>
      </c>
      <c r="L1555" s="3806">
        <v>0</v>
      </c>
      <c r="M1555" s="3806">
        <v>31</v>
      </c>
      <c r="N1555" s="3806">
        <v>9</v>
      </c>
      <c r="O1555" s="3806">
        <v>0</v>
      </c>
      <c r="P1555" s="3806">
        <v>31</v>
      </c>
      <c r="Q1555" s="3743" t="s">
        <v>2140</v>
      </c>
      <c r="R1555" s="3743" t="s">
        <v>2272</v>
      </c>
      <c r="S1555" s="5123">
        <v>19086</v>
      </c>
      <c r="T1555" s="5123">
        <v>19086</v>
      </c>
      <c r="U1555" s="5123">
        <v>30512</v>
      </c>
      <c r="V1555" s="5123">
        <v>608</v>
      </c>
      <c r="W1555" s="5123">
        <v>608</v>
      </c>
      <c r="X1555" s="5123">
        <v>2240</v>
      </c>
      <c r="Y1555" s="5123">
        <v>8</v>
      </c>
      <c r="Z1555" s="5123">
        <v>2</v>
      </c>
      <c r="AA1555" s="5084" t="s">
        <v>2032</v>
      </c>
      <c r="AB1555" s="5084" t="s">
        <v>2033</v>
      </c>
      <c r="AC1555" s="5084" t="s">
        <v>2137</v>
      </c>
      <c r="AD1555" s="3323" t="s">
        <v>2035</v>
      </c>
      <c r="AE1555" s="3089"/>
      <c r="AF1555" s="2317" t="s">
        <v>857</v>
      </c>
      <c r="AG1555" s="2317"/>
      <c r="AH1555" s="3237">
        <v>270</v>
      </c>
      <c r="AI1555" s="2301" t="s">
        <v>2137</v>
      </c>
      <c r="AJ1555" s="2317" t="s">
        <v>854</v>
      </c>
      <c r="AK1555" s="3256" t="s">
        <v>2142</v>
      </c>
      <c r="AL1555" s="860" t="s">
        <v>866</v>
      </c>
      <c r="AM1555" s="2330" t="s">
        <v>5201</v>
      </c>
      <c r="AN1555" s="2323" t="s">
        <v>858</v>
      </c>
      <c r="AO1555" s="2323">
        <v>2</v>
      </c>
      <c r="AP1555" s="2323" t="s">
        <v>859</v>
      </c>
      <c r="AQ1555" s="2323">
        <v>2</v>
      </c>
      <c r="AR1555" s="2301"/>
      <c r="AS1555" s="2301"/>
      <c r="AT1555" s="2301"/>
      <c r="AU1555" s="2301"/>
      <c r="AV1555" s="2329"/>
      <c r="AW1555" s="4559" t="s">
        <v>2468</v>
      </c>
      <c r="AX1555" s="4559" t="s">
        <v>2454</v>
      </c>
      <c r="AY1555" s="2333"/>
      <c r="CO1555" s="237"/>
    </row>
    <row r="1556" spans="1:93" ht="12.75" customHeight="1">
      <c r="A1556" s="4526"/>
      <c r="B1556" s="4560"/>
      <c r="C1556" s="5673"/>
      <c r="D1556" s="4167"/>
      <c r="E1556" s="4216"/>
      <c r="F1556" s="4167"/>
      <c r="G1556" s="3807"/>
      <c r="H1556" s="3807"/>
      <c r="I1556" s="3703"/>
      <c r="J1556" s="3703"/>
      <c r="K1556" s="3807"/>
      <c r="L1556" s="3807"/>
      <c r="M1556" s="3807"/>
      <c r="N1556" s="3807"/>
      <c r="O1556" s="3807"/>
      <c r="P1556" s="3807"/>
      <c r="Q1556" s="3703"/>
      <c r="R1556" s="3703"/>
      <c r="S1556" s="5119"/>
      <c r="T1556" s="5119"/>
      <c r="U1556" s="5119"/>
      <c r="V1556" s="5119"/>
      <c r="W1556" s="5119"/>
      <c r="X1556" s="5119"/>
      <c r="Y1556" s="5119"/>
      <c r="Z1556" s="5119"/>
      <c r="AA1556" s="5085"/>
      <c r="AB1556" s="5085"/>
      <c r="AC1556" s="5690"/>
      <c r="AD1556" s="3323" t="s">
        <v>2035</v>
      </c>
      <c r="AE1556" s="3089"/>
      <c r="AF1556" s="2317" t="s">
        <v>857</v>
      </c>
      <c r="AG1556" s="1314"/>
      <c r="AH1556" s="3237">
        <v>3986</v>
      </c>
      <c r="AI1556" s="2301" t="s">
        <v>2137</v>
      </c>
      <c r="AJ1556" s="2317" t="s">
        <v>874</v>
      </c>
      <c r="AK1556" s="3256" t="s">
        <v>2142</v>
      </c>
      <c r="AL1556" s="2318" t="s">
        <v>168</v>
      </c>
      <c r="AM1556" s="2341" t="s">
        <v>341</v>
      </c>
      <c r="AN1556" s="2303" t="s">
        <v>858</v>
      </c>
      <c r="AO1556" s="2303">
        <v>2</v>
      </c>
      <c r="AP1556" s="2303" t="s">
        <v>859</v>
      </c>
      <c r="AQ1556" s="2303">
        <v>2</v>
      </c>
      <c r="AR1556" s="2323">
        <v>6</v>
      </c>
      <c r="AS1556" s="2323" t="s">
        <v>875</v>
      </c>
      <c r="AT1556" s="2323" t="s">
        <v>859</v>
      </c>
      <c r="AU1556" s="2323" t="s">
        <v>876</v>
      </c>
      <c r="AV1556" s="860" t="s">
        <v>877</v>
      </c>
      <c r="AW1556" s="4560"/>
      <c r="AX1556" s="4560"/>
      <c r="AY1556" s="2334"/>
      <c r="CO1556" s="237"/>
    </row>
    <row r="1557" spans="1:93" ht="12.75" customHeight="1">
      <c r="A1557" s="4526"/>
      <c r="B1557" s="4560"/>
      <c r="C1557" s="5673"/>
      <c r="D1557" s="4167"/>
      <c r="E1557" s="4216"/>
      <c r="F1557" s="4167"/>
      <c r="G1557" s="3807"/>
      <c r="H1557" s="3807"/>
      <c r="I1557" s="3703"/>
      <c r="J1557" s="3703"/>
      <c r="K1557" s="3807"/>
      <c r="L1557" s="3807"/>
      <c r="M1557" s="3807"/>
      <c r="N1557" s="3807"/>
      <c r="O1557" s="3807"/>
      <c r="P1557" s="3807"/>
      <c r="Q1557" s="3703"/>
      <c r="R1557" s="3703"/>
      <c r="S1557" s="5119"/>
      <c r="T1557" s="5119"/>
      <c r="U1557" s="5119"/>
      <c r="V1557" s="5119"/>
      <c r="W1557" s="5119"/>
      <c r="X1557" s="5119"/>
      <c r="Y1557" s="5119"/>
      <c r="Z1557" s="5119"/>
      <c r="AA1557" s="5085"/>
      <c r="AB1557" s="5085"/>
      <c r="AC1557" s="5085"/>
      <c r="AD1557" s="3323" t="s">
        <v>2035</v>
      </c>
      <c r="AE1557" s="3089"/>
      <c r="AF1557" s="2317" t="s">
        <v>857</v>
      </c>
      <c r="AG1557" s="2317"/>
      <c r="AH1557" s="3237">
        <v>4000</v>
      </c>
      <c r="AI1557" s="2301" t="s">
        <v>2137</v>
      </c>
      <c r="AJ1557" s="2317" t="s">
        <v>868</v>
      </c>
      <c r="AK1557" s="3256" t="s">
        <v>2142</v>
      </c>
      <c r="AL1557" s="2344" t="s">
        <v>340</v>
      </c>
      <c r="AM1557" s="2344" t="s">
        <v>340</v>
      </c>
      <c r="AN1557" s="2301" t="s">
        <v>858</v>
      </c>
      <c r="AO1557" s="2301">
        <v>8</v>
      </c>
      <c r="AP1557" s="2301" t="s">
        <v>859</v>
      </c>
      <c r="AQ1557" s="2301">
        <v>8</v>
      </c>
      <c r="AR1557" s="2301"/>
      <c r="AS1557" s="2301"/>
      <c r="AT1557" s="2301"/>
      <c r="AU1557" s="2301"/>
      <c r="AV1557" s="2329"/>
      <c r="AW1557" s="4560"/>
      <c r="AX1557" s="4560"/>
      <c r="AY1557" s="2334"/>
      <c r="CO1557" s="237"/>
    </row>
    <row r="1558" spans="1:93" ht="12.75" customHeight="1">
      <c r="A1558" s="4527"/>
      <c r="B1558" s="4561"/>
      <c r="C1558" s="5674"/>
      <c r="D1558" s="4079"/>
      <c r="E1558" s="4151"/>
      <c r="F1558" s="4079"/>
      <c r="G1558" s="3811"/>
      <c r="H1558" s="3811"/>
      <c r="I1558" s="3706"/>
      <c r="J1558" s="3706"/>
      <c r="K1558" s="3811"/>
      <c r="L1558" s="3811"/>
      <c r="M1558" s="3811"/>
      <c r="N1558" s="3811"/>
      <c r="O1558" s="3811"/>
      <c r="P1558" s="3811"/>
      <c r="Q1558" s="3706"/>
      <c r="R1558" s="3706"/>
      <c r="S1558" s="5120"/>
      <c r="T1558" s="5120"/>
      <c r="U1558" s="5120"/>
      <c r="V1558" s="5120"/>
      <c r="W1558" s="5120"/>
      <c r="X1558" s="5120"/>
      <c r="Y1558" s="5120"/>
      <c r="Z1558" s="5120"/>
      <c r="AA1558" s="5086"/>
      <c r="AB1558" s="5086"/>
      <c r="AC1558" s="5086"/>
      <c r="AD1558" s="3322" t="s">
        <v>2035</v>
      </c>
      <c r="AE1558" s="3087"/>
      <c r="AF1558" s="2318" t="s">
        <v>857</v>
      </c>
      <c r="AG1558" s="2318"/>
      <c r="AH1558" s="3238">
        <v>3983</v>
      </c>
      <c r="AI1558" s="2303" t="s">
        <v>2137</v>
      </c>
      <c r="AJ1558" s="2318" t="s">
        <v>379</v>
      </c>
      <c r="AK1558" s="3256" t="s">
        <v>2142</v>
      </c>
      <c r="AL1558" s="2322" t="s">
        <v>3055</v>
      </c>
      <c r="AM1558" s="2299" t="s">
        <v>3055</v>
      </c>
      <c r="AN1558" s="2323" t="s">
        <v>858</v>
      </c>
      <c r="AO1558" s="2323">
        <v>2</v>
      </c>
      <c r="AP1558" s="2323" t="s">
        <v>859</v>
      </c>
      <c r="AQ1558" s="2323">
        <v>2</v>
      </c>
      <c r="AR1558" s="2323"/>
      <c r="AS1558" s="2323"/>
      <c r="AT1558" s="2323"/>
      <c r="AU1558" s="2323"/>
      <c r="AV1558" s="860"/>
      <c r="AW1558" s="4561"/>
      <c r="AX1558" s="4561"/>
      <c r="AY1558" s="2306"/>
      <c r="CO1558" s="237"/>
    </row>
    <row r="1559" spans="1:93" ht="12.75" customHeight="1">
      <c r="A1559" s="4525" t="s">
        <v>5398</v>
      </c>
      <c r="B1559" s="4559" t="s">
        <v>2463</v>
      </c>
      <c r="C1559" s="5672" t="s">
        <v>5139</v>
      </c>
      <c r="D1559" s="4139" t="s">
        <v>5138</v>
      </c>
      <c r="E1559" s="4150" t="s">
        <v>2165</v>
      </c>
      <c r="F1559" s="4139" t="s">
        <v>5216</v>
      </c>
      <c r="G1559" s="3806" t="s">
        <v>2028</v>
      </c>
      <c r="H1559" s="3806" t="s">
        <v>2028</v>
      </c>
      <c r="I1559" s="3743" t="s">
        <v>2029</v>
      </c>
      <c r="J1559" s="3743" t="s">
        <v>2029</v>
      </c>
      <c r="K1559" s="3806">
        <v>9</v>
      </c>
      <c r="L1559" s="3806">
        <v>0</v>
      </c>
      <c r="M1559" s="3806">
        <v>31</v>
      </c>
      <c r="N1559" s="3806">
        <v>9</v>
      </c>
      <c r="O1559" s="3806">
        <v>0</v>
      </c>
      <c r="P1559" s="3806">
        <v>31</v>
      </c>
      <c r="Q1559" s="3743" t="s">
        <v>2140</v>
      </c>
      <c r="R1559" s="3743" t="s">
        <v>2272</v>
      </c>
      <c r="S1559" s="5123">
        <v>13450</v>
      </c>
      <c r="T1559" s="5123">
        <v>13450</v>
      </c>
      <c r="U1559" s="5123">
        <v>20830</v>
      </c>
      <c r="V1559" s="5123">
        <v>512</v>
      </c>
      <c r="W1559" s="5123">
        <v>512</v>
      </c>
      <c r="X1559" s="5123">
        <v>1984</v>
      </c>
      <c r="Y1559" s="5123">
        <v>8</v>
      </c>
      <c r="Z1559" s="5123">
        <v>2</v>
      </c>
      <c r="AA1559" s="5084" t="s">
        <v>2032</v>
      </c>
      <c r="AB1559" s="5084" t="s">
        <v>2033</v>
      </c>
      <c r="AC1559" s="5084" t="s">
        <v>2137</v>
      </c>
      <c r="AD1559" s="3321" t="s">
        <v>2035</v>
      </c>
      <c r="AE1559" s="3086"/>
      <c r="AF1559" s="2316" t="s">
        <v>857</v>
      </c>
      <c r="AG1559" s="2316"/>
      <c r="AH1559" s="3236">
        <v>270</v>
      </c>
      <c r="AI1559" s="2300" t="s">
        <v>2137</v>
      </c>
      <c r="AJ1559" s="2316" t="s">
        <v>854</v>
      </c>
      <c r="AK1559" s="3256" t="s">
        <v>2142</v>
      </c>
      <c r="AL1559" s="860" t="s">
        <v>1135</v>
      </c>
      <c r="AM1559" s="2330" t="s">
        <v>5201</v>
      </c>
      <c r="AN1559" s="2323" t="s">
        <v>858</v>
      </c>
      <c r="AO1559" s="2323">
        <v>2</v>
      </c>
      <c r="AP1559" s="2323" t="s">
        <v>859</v>
      </c>
      <c r="AQ1559" s="2323">
        <v>2</v>
      </c>
      <c r="AR1559" s="2300"/>
      <c r="AS1559" s="2300"/>
      <c r="AT1559" s="2300"/>
      <c r="AU1559" s="2300"/>
      <c r="AV1559" s="2990"/>
      <c r="AW1559" s="4559" t="s">
        <v>2468</v>
      </c>
      <c r="AX1559" s="4559" t="s">
        <v>2454</v>
      </c>
      <c r="AY1559" s="2333"/>
      <c r="CO1559" s="237"/>
    </row>
    <row r="1560" spans="1:93" ht="12.75" customHeight="1">
      <c r="A1560" s="4526"/>
      <c r="B1560" s="4560"/>
      <c r="C1560" s="5673"/>
      <c r="D1560" s="4167"/>
      <c r="E1560" s="4216"/>
      <c r="F1560" s="4167"/>
      <c r="G1560" s="3807"/>
      <c r="H1560" s="3807"/>
      <c r="I1560" s="3703"/>
      <c r="J1560" s="3703"/>
      <c r="K1560" s="3807"/>
      <c r="L1560" s="3807"/>
      <c r="M1560" s="3807"/>
      <c r="N1560" s="3807"/>
      <c r="O1560" s="3807"/>
      <c r="P1560" s="3807"/>
      <c r="Q1560" s="3703"/>
      <c r="R1560" s="3703"/>
      <c r="S1560" s="5119"/>
      <c r="T1560" s="5119"/>
      <c r="U1560" s="5119"/>
      <c r="V1560" s="5119"/>
      <c r="W1560" s="5119"/>
      <c r="X1560" s="5119"/>
      <c r="Y1560" s="5119"/>
      <c r="Z1560" s="5119"/>
      <c r="AA1560" s="5085"/>
      <c r="AB1560" s="5085"/>
      <c r="AC1560" s="5690"/>
      <c r="AD1560" s="3323" t="s">
        <v>2035</v>
      </c>
      <c r="AE1560" s="3089"/>
      <c r="AF1560" s="2317" t="s">
        <v>857</v>
      </c>
      <c r="AG1560" s="1314"/>
      <c r="AH1560" s="3237">
        <v>3986</v>
      </c>
      <c r="AI1560" s="2301" t="s">
        <v>2137</v>
      </c>
      <c r="AJ1560" s="2317" t="s">
        <v>874</v>
      </c>
      <c r="AK1560" s="3256" t="s">
        <v>2142</v>
      </c>
      <c r="AL1560" s="2318" t="s">
        <v>1158</v>
      </c>
      <c r="AM1560" s="2341" t="s">
        <v>341</v>
      </c>
      <c r="AN1560" s="2303" t="s">
        <v>858</v>
      </c>
      <c r="AO1560" s="2303">
        <v>4</v>
      </c>
      <c r="AP1560" s="2303" t="s">
        <v>859</v>
      </c>
      <c r="AQ1560" s="2303">
        <v>4</v>
      </c>
      <c r="AR1560" s="2323">
        <v>6</v>
      </c>
      <c r="AS1560" s="2323" t="s">
        <v>875</v>
      </c>
      <c r="AT1560" s="2323" t="s">
        <v>859</v>
      </c>
      <c r="AU1560" s="2323" t="s">
        <v>876</v>
      </c>
      <c r="AV1560" s="860" t="s">
        <v>877</v>
      </c>
      <c r="AW1560" s="4560"/>
      <c r="AX1560" s="4560"/>
      <c r="AY1560" s="2334"/>
      <c r="CO1560" s="237"/>
    </row>
    <row r="1561" spans="1:93" ht="12.75" customHeight="1">
      <c r="A1561" s="4526"/>
      <c r="B1561" s="4560"/>
      <c r="C1561" s="5673"/>
      <c r="D1561" s="4167"/>
      <c r="E1561" s="4216"/>
      <c r="F1561" s="4167"/>
      <c r="G1561" s="3807"/>
      <c r="H1561" s="3807"/>
      <c r="I1561" s="3703"/>
      <c r="J1561" s="3703"/>
      <c r="K1561" s="3807"/>
      <c r="L1561" s="3807"/>
      <c r="M1561" s="3807"/>
      <c r="N1561" s="3807"/>
      <c r="O1561" s="3807"/>
      <c r="P1561" s="3807"/>
      <c r="Q1561" s="3703"/>
      <c r="R1561" s="3703"/>
      <c r="S1561" s="5119"/>
      <c r="T1561" s="5119"/>
      <c r="U1561" s="5119"/>
      <c r="V1561" s="5119"/>
      <c r="W1561" s="5119"/>
      <c r="X1561" s="5119"/>
      <c r="Y1561" s="5119"/>
      <c r="Z1561" s="5119"/>
      <c r="AA1561" s="5085"/>
      <c r="AB1561" s="5085"/>
      <c r="AC1561" s="5085"/>
      <c r="AD1561" s="3323" t="s">
        <v>2035</v>
      </c>
      <c r="AE1561" s="3089"/>
      <c r="AF1561" s="2317" t="s">
        <v>857</v>
      </c>
      <c r="AG1561" s="2317"/>
      <c r="AH1561" s="3237">
        <v>4000</v>
      </c>
      <c r="AI1561" s="2301" t="s">
        <v>2137</v>
      </c>
      <c r="AJ1561" s="2317" t="s">
        <v>868</v>
      </c>
      <c r="AK1561" s="3256" t="s">
        <v>2142</v>
      </c>
      <c r="AL1561" s="2316" t="s">
        <v>869</v>
      </c>
      <c r="AM1561" s="2316" t="s">
        <v>869</v>
      </c>
      <c r="AN1561" s="2301" t="s">
        <v>858</v>
      </c>
      <c r="AO1561" s="2301">
        <v>2</v>
      </c>
      <c r="AP1561" s="2301" t="s">
        <v>859</v>
      </c>
      <c r="AQ1561" s="2301">
        <v>2</v>
      </c>
      <c r="AR1561" s="2301"/>
      <c r="AS1561" s="2301"/>
      <c r="AT1561" s="2301"/>
      <c r="AU1561" s="2301"/>
      <c r="AV1561" s="2991"/>
      <c r="AW1561" s="4560"/>
      <c r="AX1561" s="4560"/>
      <c r="AY1561" s="2334"/>
      <c r="CO1561" s="237"/>
    </row>
    <row r="1562" spans="1:93" ht="12.75" customHeight="1">
      <c r="A1562" s="4526"/>
      <c r="B1562" s="4561"/>
      <c r="C1562" s="5674"/>
      <c r="D1562" s="4079"/>
      <c r="E1562" s="4151"/>
      <c r="F1562" s="4079"/>
      <c r="G1562" s="3811"/>
      <c r="H1562" s="3811"/>
      <c r="I1562" s="3706"/>
      <c r="J1562" s="3706"/>
      <c r="K1562" s="3811"/>
      <c r="L1562" s="3811"/>
      <c r="M1562" s="3811"/>
      <c r="N1562" s="3811"/>
      <c r="O1562" s="3811"/>
      <c r="P1562" s="3811"/>
      <c r="Q1562" s="3706"/>
      <c r="R1562" s="3706"/>
      <c r="S1562" s="5120"/>
      <c r="T1562" s="5120"/>
      <c r="U1562" s="5120"/>
      <c r="V1562" s="5120"/>
      <c r="W1562" s="5120"/>
      <c r="X1562" s="5120"/>
      <c r="Y1562" s="5120"/>
      <c r="Z1562" s="5120"/>
      <c r="AA1562" s="5086"/>
      <c r="AB1562" s="5086"/>
      <c r="AC1562" s="5086"/>
      <c r="AD1562" s="3322" t="s">
        <v>2035</v>
      </c>
      <c r="AE1562" s="3087"/>
      <c r="AF1562" s="2318" t="s">
        <v>857</v>
      </c>
      <c r="AG1562" s="2318"/>
      <c r="AH1562" s="3238">
        <v>3983</v>
      </c>
      <c r="AI1562" s="2303" t="s">
        <v>2137</v>
      </c>
      <c r="AJ1562" s="2318" t="s">
        <v>379</v>
      </c>
      <c r="AK1562" s="3256" t="s">
        <v>2142</v>
      </c>
      <c r="AL1562" s="2322" t="s">
        <v>3055</v>
      </c>
      <c r="AM1562" s="2299" t="s">
        <v>3055</v>
      </c>
      <c r="AN1562" s="2323" t="s">
        <v>858</v>
      </c>
      <c r="AO1562" s="2323">
        <v>2</v>
      </c>
      <c r="AP1562" s="2323" t="s">
        <v>859</v>
      </c>
      <c r="AQ1562" s="2323">
        <v>2</v>
      </c>
      <c r="AR1562" s="2323"/>
      <c r="AS1562" s="2323"/>
      <c r="AT1562" s="2323"/>
      <c r="AU1562" s="2323"/>
      <c r="AV1562" s="860"/>
      <c r="AW1562" s="4561"/>
      <c r="AX1562" s="4561"/>
      <c r="AY1562" s="2307"/>
      <c r="CO1562" s="237"/>
    </row>
    <row r="1563" spans="1:93" ht="12.75" customHeight="1">
      <c r="A1563" s="4526"/>
      <c r="B1563" s="4559" t="s">
        <v>2463</v>
      </c>
      <c r="C1563" s="5672" t="s">
        <v>5183</v>
      </c>
      <c r="D1563" s="4139" t="s">
        <v>5185</v>
      </c>
      <c r="E1563" s="4150" t="s">
        <v>2165</v>
      </c>
      <c r="F1563" s="4139" t="s">
        <v>5239</v>
      </c>
      <c r="G1563" s="3806" t="s">
        <v>2028</v>
      </c>
      <c r="H1563" s="3806" t="s">
        <v>2028</v>
      </c>
      <c r="I1563" s="3743" t="s">
        <v>2029</v>
      </c>
      <c r="J1563" s="3743" t="s">
        <v>2029</v>
      </c>
      <c r="K1563" s="3806">
        <v>9</v>
      </c>
      <c r="L1563" s="3806">
        <v>0</v>
      </c>
      <c r="M1563" s="3806">
        <v>31</v>
      </c>
      <c r="N1563" s="3806">
        <v>9</v>
      </c>
      <c r="O1563" s="3806">
        <v>0</v>
      </c>
      <c r="P1563" s="3806">
        <v>31</v>
      </c>
      <c r="Q1563" s="3743" t="s">
        <v>2140</v>
      </c>
      <c r="R1563" s="3743" t="s">
        <v>2272</v>
      </c>
      <c r="S1563" s="5123">
        <v>20830</v>
      </c>
      <c r="T1563" s="5123">
        <v>20830</v>
      </c>
      <c r="U1563" s="5123">
        <v>32256</v>
      </c>
      <c r="V1563" s="5123">
        <v>512</v>
      </c>
      <c r="W1563" s="5123">
        <v>512</v>
      </c>
      <c r="X1563" s="5123">
        <v>1984</v>
      </c>
      <c r="Y1563" s="5123">
        <v>8</v>
      </c>
      <c r="Z1563" s="5123">
        <v>2</v>
      </c>
      <c r="AA1563" s="5084" t="s">
        <v>2032</v>
      </c>
      <c r="AB1563" s="5084" t="s">
        <v>2033</v>
      </c>
      <c r="AC1563" s="5084" t="s">
        <v>2137</v>
      </c>
      <c r="AD1563" s="3321" t="s">
        <v>2035</v>
      </c>
      <c r="AE1563" s="3086"/>
      <c r="AF1563" s="2316" t="s">
        <v>857</v>
      </c>
      <c r="AG1563" s="2316"/>
      <c r="AH1563" s="3236">
        <v>270</v>
      </c>
      <c r="AI1563" s="2300" t="s">
        <v>2137</v>
      </c>
      <c r="AJ1563" s="2316" t="s">
        <v>854</v>
      </c>
      <c r="AK1563" s="3256" t="s">
        <v>2142</v>
      </c>
      <c r="AL1563" s="860" t="s">
        <v>866</v>
      </c>
      <c r="AM1563" s="2330" t="s">
        <v>5201</v>
      </c>
      <c r="AN1563" s="2323" t="s">
        <v>858</v>
      </c>
      <c r="AO1563" s="2323">
        <v>2</v>
      </c>
      <c r="AP1563" s="2323" t="s">
        <v>859</v>
      </c>
      <c r="AQ1563" s="2323">
        <v>2</v>
      </c>
      <c r="AR1563" s="2300"/>
      <c r="AS1563" s="2300"/>
      <c r="AT1563" s="2300"/>
      <c r="AU1563" s="2300"/>
      <c r="AV1563" s="2990"/>
      <c r="AW1563" s="4559" t="s">
        <v>2468</v>
      </c>
      <c r="AX1563" s="4559" t="s">
        <v>2454</v>
      </c>
      <c r="AY1563" s="2333"/>
      <c r="CO1563" s="237"/>
    </row>
    <row r="1564" spans="1:93" ht="12.75" customHeight="1">
      <c r="A1564" s="4526"/>
      <c r="B1564" s="4560"/>
      <c r="C1564" s="5673"/>
      <c r="D1564" s="4167"/>
      <c r="E1564" s="4216"/>
      <c r="F1564" s="4167"/>
      <c r="G1564" s="3807"/>
      <c r="H1564" s="3807"/>
      <c r="I1564" s="3703"/>
      <c r="J1564" s="3703"/>
      <c r="K1564" s="3807"/>
      <c r="L1564" s="3807"/>
      <c r="M1564" s="3807"/>
      <c r="N1564" s="3807"/>
      <c r="O1564" s="3807"/>
      <c r="P1564" s="3807"/>
      <c r="Q1564" s="3703"/>
      <c r="R1564" s="3703"/>
      <c r="S1564" s="5119"/>
      <c r="T1564" s="5119"/>
      <c r="U1564" s="5119"/>
      <c r="V1564" s="5119"/>
      <c r="W1564" s="5119"/>
      <c r="X1564" s="5119"/>
      <c r="Y1564" s="5119"/>
      <c r="Z1564" s="5119"/>
      <c r="AA1564" s="5085"/>
      <c r="AB1564" s="5085"/>
      <c r="AC1564" s="5690"/>
      <c r="AD1564" s="3323" t="s">
        <v>2035</v>
      </c>
      <c r="AE1564" s="3089"/>
      <c r="AF1564" s="2317" t="s">
        <v>857</v>
      </c>
      <c r="AG1564" s="1314"/>
      <c r="AH1564" s="3237">
        <v>3986</v>
      </c>
      <c r="AI1564" s="2301" t="s">
        <v>2137</v>
      </c>
      <c r="AJ1564" s="2317" t="s">
        <v>874</v>
      </c>
      <c r="AK1564" s="3256" t="s">
        <v>2142</v>
      </c>
      <c r="AL1564" s="2318" t="s">
        <v>1158</v>
      </c>
      <c r="AM1564" s="2341" t="s">
        <v>341</v>
      </c>
      <c r="AN1564" s="2303" t="s">
        <v>858</v>
      </c>
      <c r="AO1564" s="2303">
        <v>4</v>
      </c>
      <c r="AP1564" s="2303" t="s">
        <v>859</v>
      </c>
      <c r="AQ1564" s="2303">
        <v>4</v>
      </c>
      <c r="AR1564" s="2323">
        <v>6</v>
      </c>
      <c r="AS1564" s="2323" t="s">
        <v>875</v>
      </c>
      <c r="AT1564" s="2323" t="s">
        <v>859</v>
      </c>
      <c r="AU1564" s="2323" t="s">
        <v>876</v>
      </c>
      <c r="AV1564" s="860" t="s">
        <v>877</v>
      </c>
      <c r="AW1564" s="4560"/>
      <c r="AX1564" s="4560"/>
      <c r="AY1564" s="2334"/>
      <c r="CO1564" s="237"/>
    </row>
    <row r="1565" spans="1:93" ht="12.75" customHeight="1">
      <c r="A1565" s="4526"/>
      <c r="B1565" s="4560"/>
      <c r="C1565" s="5673"/>
      <c r="D1565" s="4167"/>
      <c r="E1565" s="4216"/>
      <c r="F1565" s="4167"/>
      <c r="G1565" s="3807"/>
      <c r="H1565" s="3807"/>
      <c r="I1565" s="3703"/>
      <c r="J1565" s="3703"/>
      <c r="K1565" s="3807"/>
      <c r="L1565" s="3807"/>
      <c r="M1565" s="3807"/>
      <c r="N1565" s="3807"/>
      <c r="O1565" s="3807"/>
      <c r="P1565" s="3807"/>
      <c r="Q1565" s="3703"/>
      <c r="R1565" s="3703"/>
      <c r="S1565" s="5119"/>
      <c r="T1565" s="5119"/>
      <c r="U1565" s="5119"/>
      <c r="V1565" s="5119"/>
      <c r="W1565" s="5119"/>
      <c r="X1565" s="5119"/>
      <c r="Y1565" s="5119"/>
      <c r="Z1565" s="5119"/>
      <c r="AA1565" s="5085"/>
      <c r="AB1565" s="5085"/>
      <c r="AC1565" s="5085"/>
      <c r="AD1565" s="3323" t="s">
        <v>2035</v>
      </c>
      <c r="AE1565" s="3089"/>
      <c r="AF1565" s="2317" t="s">
        <v>857</v>
      </c>
      <c r="AG1565" s="2317"/>
      <c r="AH1565" s="3237">
        <v>4000</v>
      </c>
      <c r="AI1565" s="2301" t="s">
        <v>2137</v>
      </c>
      <c r="AJ1565" s="2317" t="s">
        <v>868</v>
      </c>
      <c r="AK1565" s="3256" t="s">
        <v>2142</v>
      </c>
      <c r="AL1565" s="2316" t="s">
        <v>869</v>
      </c>
      <c r="AM1565" s="2316" t="s">
        <v>869</v>
      </c>
      <c r="AN1565" s="2301" t="s">
        <v>858</v>
      </c>
      <c r="AO1565" s="2301">
        <v>2</v>
      </c>
      <c r="AP1565" s="2301" t="s">
        <v>859</v>
      </c>
      <c r="AQ1565" s="2301">
        <v>2</v>
      </c>
      <c r="AR1565" s="2301"/>
      <c r="AS1565" s="2301"/>
      <c r="AT1565" s="2301"/>
      <c r="AU1565" s="2301"/>
      <c r="AV1565" s="2991"/>
      <c r="AW1565" s="4560"/>
      <c r="AX1565" s="4560"/>
      <c r="AY1565" s="2334"/>
      <c r="CO1565" s="237"/>
    </row>
    <row r="1566" spans="1:93" ht="12.75" customHeight="1">
      <c r="A1566" s="4526"/>
      <c r="B1566" s="4561"/>
      <c r="C1566" s="5674"/>
      <c r="D1566" s="4079"/>
      <c r="E1566" s="4151"/>
      <c r="F1566" s="4079"/>
      <c r="G1566" s="3811"/>
      <c r="H1566" s="3811"/>
      <c r="I1566" s="3706"/>
      <c r="J1566" s="3706"/>
      <c r="K1566" s="3811"/>
      <c r="L1566" s="3811"/>
      <c r="M1566" s="3811"/>
      <c r="N1566" s="3811"/>
      <c r="O1566" s="3811"/>
      <c r="P1566" s="3811"/>
      <c r="Q1566" s="3706"/>
      <c r="R1566" s="3706"/>
      <c r="S1566" s="5120"/>
      <c r="T1566" s="5120"/>
      <c r="U1566" s="5120"/>
      <c r="V1566" s="5120"/>
      <c r="W1566" s="5120"/>
      <c r="X1566" s="5120"/>
      <c r="Y1566" s="5120"/>
      <c r="Z1566" s="5120"/>
      <c r="AA1566" s="5086"/>
      <c r="AB1566" s="5086"/>
      <c r="AC1566" s="5086"/>
      <c r="AD1566" s="3322" t="s">
        <v>2035</v>
      </c>
      <c r="AE1566" s="3087"/>
      <c r="AF1566" s="2318" t="s">
        <v>857</v>
      </c>
      <c r="AG1566" s="2318"/>
      <c r="AH1566" s="3238">
        <v>3983</v>
      </c>
      <c r="AI1566" s="2303" t="s">
        <v>2137</v>
      </c>
      <c r="AJ1566" s="2318" t="s">
        <v>379</v>
      </c>
      <c r="AK1566" s="3256" t="s">
        <v>2142</v>
      </c>
      <c r="AL1566" s="2322" t="s">
        <v>3055</v>
      </c>
      <c r="AM1566" s="2299" t="s">
        <v>3055</v>
      </c>
      <c r="AN1566" s="2323" t="s">
        <v>858</v>
      </c>
      <c r="AO1566" s="2323">
        <v>2</v>
      </c>
      <c r="AP1566" s="2323" t="s">
        <v>859</v>
      </c>
      <c r="AQ1566" s="2323">
        <v>2</v>
      </c>
      <c r="AR1566" s="2323"/>
      <c r="AS1566" s="2323"/>
      <c r="AT1566" s="2323"/>
      <c r="AU1566" s="2323"/>
      <c r="AV1566" s="860"/>
      <c r="AW1566" s="4561"/>
      <c r="AX1566" s="4561"/>
      <c r="AY1566" s="2307"/>
      <c r="CO1566" s="237"/>
    </row>
    <row r="1567" spans="1:93" ht="12.75" customHeight="1">
      <c r="A1567" s="4526"/>
      <c r="B1567" s="4559" t="s">
        <v>2463</v>
      </c>
      <c r="C1567" s="5672" t="s">
        <v>5150</v>
      </c>
      <c r="D1567" s="4139" t="s">
        <v>5151</v>
      </c>
      <c r="E1567" s="4150" t="s">
        <v>2165</v>
      </c>
      <c r="F1567" s="4139" t="s">
        <v>5222</v>
      </c>
      <c r="G1567" s="3806" t="s">
        <v>2028</v>
      </c>
      <c r="H1567" s="3806" t="s">
        <v>2028</v>
      </c>
      <c r="I1567" s="3743" t="s">
        <v>2029</v>
      </c>
      <c r="J1567" s="3743" t="s">
        <v>2029</v>
      </c>
      <c r="K1567" s="3806">
        <v>9</v>
      </c>
      <c r="L1567" s="3806">
        <v>0</v>
      </c>
      <c r="M1567" s="3806">
        <v>31</v>
      </c>
      <c r="N1567" s="3806">
        <v>9</v>
      </c>
      <c r="O1567" s="3806">
        <v>0</v>
      </c>
      <c r="P1567" s="3806">
        <v>31</v>
      </c>
      <c r="Q1567" s="3743" t="s">
        <v>2140</v>
      </c>
      <c r="R1567" s="3743" t="s">
        <v>2272</v>
      </c>
      <c r="S1567" s="5123">
        <v>13706</v>
      </c>
      <c r="T1567" s="5123">
        <v>13706</v>
      </c>
      <c r="U1567" s="5123">
        <v>21086</v>
      </c>
      <c r="V1567" s="5123">
        <v>608</v>
      </c>
      <c r="W1567" s="5123">
        <v>608</v>
      </c>
      <c r="X1567" s="5123">
        <v>2240</v>
      </c>
      <c r="Y1567" s="5123">
        <v>8</v>
      </c>
      <c r="Z1567" s="5123">
        <v>2</v>
      </c>
      <c r="AA1567" s="5084" t="s">
        <v>2032</v>
      </c>
      <c r="AB1567" s="5084" t="s">
        <v>2033</v>
      </c>
      <c r="AC1567" s="5084" t="s">
        <v>2137</v>
      </c>
      <c r="AD1567" s="3321" t="s">
        <v>2035</v>
      </c>
      <c r="AE1567" s="3086"/>
      <c r="AF1567" s="2316" t="s">
        <v>857</v>
      </c>
      <c r="AG1567" s="2316"/>
      <c r="AH1567" s="3236">
        <v>270</v>
      </c>
      <c r="AI1567" s="2300" t="s">
        <v>2137</v>
      </c>
      <c r="AJ1567" s="2316" t="s">
        <v>854</v>
      </c>
      <c r="AK1567" s="3256" t="s">
        <v>2142</v>
      </c>
      <c r="AL1567" s="860" t="s">
        <v>1135</v>
      </c>
      <c r="AM1567" s="2330" t="s">
        <v>5201</v>
      </c>
      <c r="AN1567" s="2323" t="s">
        <v>858</v>
      </c>
      <c r="AO1567" s="2323">
        <v>2</v>
      </c>
      <c r="AP1567" s="2323" t="s">
        <v>859</v>
      </c>
      <c r="AQ1567" s="2323">
        <v>2</v>
      </c>
      <c r="AR1567" s="2300"/>
      <c r="AS1567" s="2300"/>
      <c r="AT1567" s="2300"/>
      <c r="AU1567" s="2300"/>
      <c r="AV1567" s="2990"/>
      <c r="AW1567" s="4559" t="s">
        <v>2468</v>
      </c>
      <c r="AX1567" s="4559" t="s">
        <v>2454</v>
      </c>
      <c r="AY1567" s="2333"/>
      <c r="CO1567" s="237"/>
    </row>
    <row r="1568" spans="1:93" ht="12.75" customHeight="1">
      <c r="A1568" s="4526"/>
      <c r="B1568" s="4560"/>
      <c r="C1568" s="5673"/>
      <c r="D1568" s="4167"/>
      <c r="E1568" s="4216"/>
      <c r="F1568" s="4167"/>
      <c r="G1568" s="3807"/>
      <c r="H1568" s="3807"/>
      <c r="I1568" s="3703"/>
      <c r="J1568" s="3703"/>
      <c r="K1568" s="3807"/>
      <c r="L1568" s="3807"/>
      <c r="M1568" s="3807"/>
      <c r="N1568" s="3807"/>
      <c r="O1568" s="3807"/>
      <c r="P1568" s="3807"/>
      <c r="Q1568" s="3703"/>
      <c r="R1568" s="3703"/>
      <c r="S1568" s="5119"/>
      <c r="T1568" s="5119"/>
      <c r="U1568" s="5119"/>
      <c r="V1568" s="5119"/>
      <c r="W1568" s="5119"/>
      <c r="X1568" s="5119"/>
      <c r="Y1568" s="5119"/>
      <c r="Z1568" s="5119"/>
      <c r="AA1568" s="5085"/>
      <c r="AB1568" s="5085"/>
      <c r="AC1568" s="5690"/>
      <c r="AD1568" s="3323" t="s">
        <v>2035</v>
      </c>
      <c r="AE1568" s="3089"/>
      <c r="AF1568" s="2317" t="s">
        <v>857</v>
      </c>
      <c r="AG1568" s="1314"/>
      <c r="AH1568" s="3237">
        <v>3986</v>
      </c>
      <c r="AI1568" s="2301" t="s">
        <v>2137</v>
      </c>
      <c r="AJ1568" s="2317" t="s">
        <v>874</v>
      </c>
      <c r="AK1568" s="3256" t="s">
        <v>2142</v>
      </c>
      <c r="AL1568" s="2318" t="s">
        <v>1158</v>
      </c>
      <c r="AM1568" s="2341" t="s">
        <v>341</v>
      </c>
      <c r="AN1568" s="2303" t="s">
        <v>858</v>
      </c>
      <c r="AO1568" s="2303">
        <v>4</v>
      </c>
      <c r="AP1568" s="2303" t="s">
        <v>859</v>
      </c>
      <c r="AQ1568" s="2303">
        <v>4</v>
      </c>
      <c r="AR1568" s="2323">
        <v>6</v>
      </c>
      <c r="AS1568" s="2323" t="s">
        <v>875</v>
      </c>
      <c r="AT1568" s="2323" t="s">
        <v>859</v>
      </c>
      <c r="AU1568" s="2323" t="s">
        <v>876</v>
      </c>
      <c r="AV1568" s="860" t="s">
        <v>877</v>
      </c>
      <c r="AW1568" s="4560"/>
      <c r="AX1568" s="4560"/>
      <c r="AY1568" s="2334"/>
      <c r="CO1568" s="237"/>
    </row>
    <row r="1569" spans="1:93" ht="12.75" customHeight="1">
      <c r="A1569" s="4526"/>
      <c r="B1569" s="4560"/>
      <c r="C1569" s="5673"/>
      <c r="D1569" s="4167"/>
      <c r="E1569" s="4216"/>
      <c r="F1569" s="4167"/>
      <c r="G1569" s="3807"/>
      <c r="H1569" s="3807"/>
      <c r="I1569" s="3703"/>
      <c r="J1569" s="3703"/>
      <c r="K1569" s="3807"/>
      <c r="L1569" s="3807"/>
      <c r="M1569" s="3807"/>
      <c r="N1569" s="3807"/>
      <c r="O1569" s="3807"/>
      <c r="P1569" s="3807"/>
      <c r="Q1569" s="3703"/>
      <c r="R1569" s="3703"/>
      <c r="S1569" s="5119"/>
      <c r="T1569" s="5119"/>
      <c r="U1569" s="5119"/>
      <c r="V1569" s="5119"/>
      <c r="W1569" s="5119"/>
      <c r="X1569" s="5119"/>
      <c r="Y1569" s="5119"/>
      <c r="Z1569" s="5119"/>
      <c r="AA1569" s="5085"/>
      <c r="AB1569" s="5085"/>
      <c r="AC1569" s="5085"/>
      <c r="AD1569" s="3323" t="s">
        <v>2035</v>
      </c>
      <c r="AE1569" s="3089"/>
      <c r="AF1569" s="2317" t="s">
        <v>857</v>
      </c>
      <c r="AG1569" s="2317"/>
      <c r="AH1569" s="3237">
        <v>4000</v>
      </c>
      <c r="AI1569" s="2301" t="s">
        <v>2137</v>
      </c>
      <c r="AJ1569" s="2317" t="s">
        <v>868</v>
      </c>
      <c r="AK1569" s="3256" t="s">
        <v>2142</v>
      </c>
      <c r="AL1569" s="2344" t="s">
        <v>340</v>
      </c>
      <c r="AM1569" s="2344" t="s">
        <v>340</v>
      </c>
      <c r="AN1569" s="2301" t="s">
        <v>858</v>
      </c>
      <c r="AO1569" s="2301">
        <v>8</v>
      </c>
      <c r="AP1569" s="2301" t="s">
        <v>859</v>
      </c>
      <c r="AQ1569" s="2301">
        <v>8</v>
      </c>
      <c r="AR1569" s="2301"/>
      <c r="AS1569" s="2301"/>
      <c r="AT1569" s="2301"/>
      <c r="AU1569" s="2301"/>
      <c r="AV1569" s="2991"/>
      <c r="AW1569" s="4560"/>
      <c r="AX1569" s="4560"/>
      <c r="AY1569" s="2334"/>
      <c r="CO1569" s="237"/>
    </row>
    <row r="1570" spans="1:93" ht="12.75" customHeight="1">
      <c r="A1570" s="4526"/>
      <c r="B1570" s="4561"/>
      <c r="C1570" s="5674"/>
      <c r="D1570" s="4079"/>
      <c r="E1570" s="4151"/>
      <c r="F1570" s="4079"/>
      <c r="G1570" s="3811"/>
      <c r="H1570" s="3811"/>
      <c r="I1570" s="3706"/>
      <c r="J1570" s="3706"/>
      <c r="K1570" s="3811"/>
      <c r="L1570" s="3811"/>
      <c r="M1570" s="3811"/>
      <c r="N1570" s="3811"/>
      <c r="O1570" s="3811"/>
      <c r="P1570" s="3811"/>
      <c r="Q1570" s="3706"/>
      <c r="R1570" s="3706"/>
      <c r="S1570" s="5120"/>
      <c r="T1570" s="5120"/>
      <c r="U1570" s="5120"/>
      <c r="V1570" s="5120"/>
      <c r="W1570" s="5120"/>
      <c r="X1570" s="5120"/>
      <c r="Y1570" s="5120"/>
      <c r="Z1570" s="5120"/>
      <c r="AA1570" s="5086"/>
      <c r="AB1570" s="5086"/>
      <c r="AC1570" s="5086"/>
      <c r="AD1570" s="3322" t="s">
        <v>2035</v>
      </c>
      <c r="AE1570" s="3087"/>
      <c r="AF1570" s="2318" t="s">
        <v>857</v>
      </c>
      <c r="AG1570" s="2318"/>
      <c r="AH1570" s="3238">
        <v>3983</v>
      </c>
      <c r="AI1570" s="2303" t="s">
        <v>2137</v>
      </c>
      <c r="AJ1570" s="2318" t="s">
        <v>379</v>
      </c>
      <c r="AK1570" s="3256" t="s">
        <v>2142</v>
      </c>
      <c r="AL1570" s="2322" t="s">
        <v>3055</v>
      </c>
      <c r="AM1570" s="2299" t="s">
        <v>3055</v>
      </c>
      <c r="AN1570" s="2323" t="s">
        <v>858</v>
      </c>
      <c r="AO1570" s="2323">
        <v>2</v>
      </c>
      <c r="AP1570" s="2323" t="s">
        <v>859</v>
      </c>
      <c r="AQ1570" s="2323">
        <v>2</v>
      </c>
      <c r="AR1570" s="2323"/>
      <c r="AS1570" s="2323"/>
      <c r="AT1570" s="2323"/>
      <c r="AU1570" s="2323"/>
      <c r="AV1570" s="860"/>
      <c r="AW1570" s="4561"/>
      <c r="AX1570" s="4561"/>
      <c r="AY1570" s="2307"/>
      <c r="CO1570" s="237"/>
    </row>
    <row r="1571" spans="1:93" ht="12.75" customHeight="1">
      <c r="A1571" s="4526"/>
      <c r="B1571" s="4559" t="s">
        <v>2463</v>
      </c>
      <c r="C1571" s="5672" t="s">
        <v>5195</v>
      </c>
      <c r="D1571" s="4139" t="s">
        <v>5196</v>
      </c>
      <c r="E1571" s="4150" t="s">
        <v>2165</v>
      </c>
      <c r="F1571" s="4139" t="s">
        <v>5244</v>
      </c>
      <c r="G1571" s="3806" t="s">
        <v>2028</v>
      </c>
      <c r="H1571" s="3806" t="s">
        <v>2028</v>
      </c>
      <c r="I1571" s="3743" t="s">
        <v>2029</v>
      </c>
      <c r="J1571" s="3743" t="s">
        <v>2029</v>
      </c>
      <c r="K1571" s="3806">
        <v>9</v>
      </c>
      <c r="L1571" s="3806">
        <v>0</v>
      </c>
      <c r="M1571" s="3806">
        <v>31</v>
      </c>
      <c r="N1571" s="3806">
        <v>9</v>
      </c>
      <c r="O1571" s="3806">
        <v>0</v>
      </c>
      <c r="P1571" s="3806">
        <v>31</v>
      </c>
      <c r="Q1571" s="3743" t="s">
        <v>2140</v>
      </c>
      <c r="R1571" s="3743" t="s">
        <v>2272</v>
      </c>
      <c r="S1571" s="5123">
        <v>21086</v>
      </c>
      <c r="T1571" s="5123">
        <v>21086</v>
      </c>
      <c r="U1571" s="5123">
        <v>32512</v>
      </c>
      <c r="V1571" s="5123">
        <v>608</v>
      </c>
      <c r="W1571" s="5123">
        <v>608</v>
      </c>
      <c r="X1571" s="5123">
        <v>2240</v>
      </c>
      <c r="Y1571" s="5123">
        <v>8</v>
      </c>
      <c r="Z1571" s="5123">
        <v>2</v>
      </c>
      <c r="AA1571" s="5084" t="s">
        <v>2032</v>
      </c>
      <c r="AB1571" s="5084" t="s">
        <v>2033</v>
      </c>
      <c r="AC1571" s="5084" t="s">
        <v>2137</v>
      </c>
      <c r="AD1571" s="3321" t="s">
        <v>2035</v>
      </c>
      <c r="AE1571" s="3086"/>
      <c r="AF1571" s="2316" t="s">
        <v>857</v>
      </c>
      <c r="AG1571" s="2316"/>
      <c r="AH1571" s="3236">
        <v>270</v>
      </c>
      <c r="AI1571" s="2300" t="s">
        <v>2137</v>
      </c>
      <c r="AJ1571" s="2316" t="s">
        <v>854</v>
      </c>
      <c r="AK1571" s="3256" t="s">
        <v>2142</v>
      </c>
      <c r="AL1571" s="860" t="s">
        <v>866</v>
      </c>
      <c r="AM1571" s="2330" t="s">
        <v>5201</v>
      </c>
      <c r="AN1571" s="2323" t="s">
        <v>858</v>
      </c>
      <c r="AO1571" s="2323">
        <v>2</v>
      </c>
      <c r="AP1571" s="2323" t="s">
        <v>859</v>
      </c>
      <c r="AQ1571" s="2323">
        <v>2</v>
      </c>
      <c r="AR1571" s="2300"/>
      <c r="AS1571" s="2300"/>
      <c r="AT1571" s="2300"/>
      <c r="AU1571" s="2300"/>
      <c r="AV1571" s="2990"/>
      <c r="AW1571" s="4559" t="s">
        <v>2468</v>
      </c>
      <c r="AX1571" s="4559" t="s">
        <v>2454</v>
      </c>
      <c r="AY1571" s="2333"/>
      <c r="CO1571" s="237"/>
    </row>
    <row r="1572" spans="1:93" ht="12.75" customHeight="1">
      <c r="A1572" s="4526"/>
      <c r="B1572" s="4560"/>
      <c r="C1572" s="5673"/>
      <c r="D1572" s="4167"/>
      <c r="E1572" s="4216"/>
      <c r="F1572" s="4167"/>
      <c r="G1572" s="3807"/>
      <c r="H1572" s="3807"/>
      <c r="I1572" s="3703"/>
      <c r="J1572" s="3703"/>
      <c r="K1572" s="3807"/>
      <c r="L1572" s="3807"/>
      <c r="M1572" s="3807"/>
      <c r="N1572" s="3807"/>
      <c r="O1572" s="3807"/>
      <c r="P1572" s="3807"/>
      <c r="Q1572" s="3703"/>
      <c r="R1572" s="3703"/>
      <c r="S1572" s="5119"/>
      <c r="T1572" s="5119"/>
      <c r="U1572" s="5119"/>
      <c r="V1572" s="5119"/>
      <c r="W1572" s="5119"/>
      <c r="X1572" s="5119"/>
      <c r="Y1572" s="5119"/>
      <c r="Z1572" s="5119"/>
      <c r="AA1572" s="5085"/>
      <c r="AB1572" s="5085"/>
      <c r="AC1572" s="5690"/>
      <c r="AD1572" s="3323" t="s">
        <v>2035</v>
      </c>
      <c r="AE1572" s="3089"/>
      <c r="AF1572" s="2317" t="s">
        <v>857</v>
      </c>
      <c r="AG1572" s="1314"/>
      <c r="AH1572" s="3237">
        <v>3986</v>
      </c>
      <c r="AI1572" s="2301" t="s">
        <v>2137</v>
      </c>
      <c r="AJ1572" s="2317" t="s">
        <v>874</v>
      </c>
      <c r="AK1572" s="3256" t="s">
        <v>2142</v>
      </c>
      <c r="AL1572" s="2318" t="s">
        <v>1158</v>
      </c>
      <c r="AM1572" s="2341" t="s">
        <v>341</v>
      </c>
      <c r="AN1572" s="2303" t="s">
        <v>858</v>
      </c>
      <c r="AO1572" s="2303">
        <v>4</v>
      </c>
      <c r="AP1572" s="2303" t="s">
        <v>859</v>
      </c>
      <c r="AQ1572" s="2303">
        <v>4</v>
      </c>
      <c r="AR1572" s="2323">
        <v>6</v>
      </c>
      <c r="AS1572" s="2323" t="s">
        <v>875</v>
      </c>
      <c r="AT1572" s="2323" t="s">
        <v>859</v>
      </c>
      <c r="AU1572" s="2323" t="s">
        <v>876</v>
      </c>
      <c r="AV1572" s="860" t="s">
        <v>877</v>
      </c>
      <c r="AW1572" s="4560"/>
      <c r="AX1572" s="4560"/>
      <c r="AY1572" s="2334"/>
      <c r="CO1572" s="237"/>
    </row>
    <row r="1573" spans="1:93" ht="12.75" customHeight="1">
      <c r="A1573" s="4526"/>
      <c r="B1573" s="4560"/>
      <c r="C1573" s="5673"/>
      <c r="D1573" s="4167"/>
      <c r="E1573" s="4216"/>
      <c r="F1573" s="4167"/>
      <c r="G1573" s="3807"/>
      <c r="H1573" s="3807"/>
      <c r="I1573" s="3703"/>
      <c r="J1573" s="3703"/>
      <c r="K1573" s="3807"/>
      <c r="L1573" s="3807"/>
      <c r="M1573" s="3807"/>
      <c r="N1573" s="3807"/>
      <c r="O1573" s="3807"/>
      <c r="P1573" s="3807"/>
      <c r="Q1573" s="3703"/>
      <c r="R1573" s="3703"/>
      <c r="S1573" s="5119"/>
      <c r="T1573" s="5119"/>
      <c r="U1573" s="5119"/>
      <c r="V1573" s="5119"/>
      <c r="W1573" s="5119"/>
      <c r="X1573" s="5119"/>
      <c r="Y1573" s="5119"/>
      <c r="Z1573" s="5119"/>
      <c r="AA1573" s="5085"/>
      <c r="AB1573" s="5085"/>
      <c r="AC1573" s="5085"/>
      <c r="AD1573" s="3323" t="s">
        <v>2035</v>
      </c>
      <c r="AE1573" s="3089"/>
      <c r="AF1573" s="2317" t="s">
        <v>857</v>
      </c>
      <c r="AG1573" s="2317"/>
      <c r="AH1573" s="3237">
        <v>4000</v>
      </c>
      <c r="AI1573" s="2301" t="s">
        <v>2137</v>
      </c>
      <c r="AJ1573" s="2317" t="s">
        <v>868</v>
      </c>
      <c r="AK1573" s="3256" t="s">
        <v>2142</v>
      </c>
      <c r="AL1573" s="2344" t="s">
        <v>340</v>
      </c>
      <c r="AM1573" s="2344" t="s">
        <v>340</v>
      </c>
      <c r="AN1573" s="2301" t="s">
        <v>858</v>
      </c>
      <c r="AO1573" s="2301">
        <v>8</v>
      </c>
      <c r="AP1573" s="2301" t="s">
        <v>859</v>
      </c>
      <c r="AQ1573" s="2301">
        <v>8</v>
      </c>
      <c r="AR1573" s="2301"/>
      <c r="AS1573" s="2301"/>
      <c r="AT1573" s="2301"/>
      <c r="AU1573" s="2301"/>
      <c r="AV1573" s="2991"/>
      <c r="AW1573" s="4560"/>
      <c r="AX1573" s="4560"/>
      <c r="AY1573" s="2334"/>
      <c r="CO1573" s="237"/>
    </row>
    <row r="1574" spans="1:93" ht="13.5" customHeight="1">
      <c r="A1574" s="4527"/>
      <c r="B1574" s="4561"/>
      <c r="C1574" s="5674"/>
      <c r="D1574" s="4079"/>
      <c r="E1574" s="4151"/>
      <c r="F1574" s="4079"/>
      <c r="G1574" s="3811"/>
      <c r="H1574" s="3811"/>
      <c r="I1574" s="3706"/>
      <c r="J1574" s="3706"/>
      <c r="K1574" s="3811"/>
      <c r="L1574" s="3811"/>
      <c r="M1574" s="3811"/>
      <c r="N1574" s="3811"/>
      <c r="O1574" s="3811"/>
      <c r="P1574" s="3811"/>
      <c r="Q1574" s="3706"/>
      <c r="R1574" s="3706"/>
      <c r="S1574" s="5120"/>
      <c r="T1574" s="5120"/>
      <c r="U1574" s="5120"/>
      <c r="V1574" s="5120"/>
      <c r="W1574" s="5120"/>
      <c r="X1574" s="5120"/>
      <c r="Y1574" s="5120"/>
      <c r="Z1574" s="5120"/>
      <c r="AA1574" s="5086"/>
      <c r="AB1574" s="5086"/>
      <c r="AC1574" s="5086"/>
      <c r="AD1574" s="3322" t="s">
        <v>2035</v>
      </c>
      <c r="AE1574" s="3087"/>
      <c r="AF1574" s="2318" t="s">
        <v>857</v>
      </c>
      <c r="AG1574" s="2318"/>
      <c r="AH1574" s="3238">
        <v>3983</v>
      </c>
      <c r="AI1574" s="2303" t="s">
        <v>2137</v>
      </c>
      <c r="AJ1574" s="2318" t="s">
        <v>379</v>
      </c>
      <c r="AK1574" s="3256" t="s">
        <v>2142</v>
      </c>
      <c r="AL1574" s="2322" t="s">
        <v>3055</v>
      </c>
      <c r="AM1574" s="2299" t="s">
        <v>3055</v>
      </c>
      <c r="AN1574" s="2323" t="s">
        <v>858</v>
      </c>
      <c r="AO1574" s="2323">
        <v>2</v>
      </c>
      <c r="AP1574" s="2323" t="s">
        <v>859</v>
      </c>
      <c r="AQ1574" s="2323">
        <v>2</v>
      </c>
      <c r="AR1574" s="2323"/>
      <c r="AS1574" s="2323"/>
      <c r="AT1574" s="2323"/>
      <c r="AU1574" s="2323"/>
      <c r="AV1574" s="860"/>
      <c r="AW1574" s="4561"/>
      <c r="AX1574" s="4561"/>
      <c r="AY1574" s="2307"/>
      <c r="CO1574" s="237"/>
    </row>
    <row r="1575" spans="1:93" ht="12.75" customHeight="1">
      <c r="A1575" s="4525" t="s">
        <v>5399</v>
      </c>
      <c r="B1575" s="4559" t="s">
        <v>2463</v>
      </c>
      <c r="C1575" s="5672" t="s">
        <v>5142</v>
      </c>
      <c r="D1575" s="4139" t="s">
        <v>5141</v>
      </c>
      <c r="E1575" s="4150" t="s">
        <v>2165</v>
      </c>
      <c r="F1575" s="4139" t="s">
        <v>5217</v>
      </c>
      <c r="G1575" s="3806" t="s">
        <v>2028</v>
      </c>
      <c r="H1575" s="3743" t="s">
        <v>2028</v>
      </c>
      <c r="I1575" s="3743" t="s">
        <v>2029</v>
      </c>
      <c r="J1575" s="3743" t="s">
        <v>2029</v>
      </c>
      <c r="K1575" s="3806">
        <v>9</v>
      </c>
      <c r="L1575" s="3806">
        <v>0</v>
      </c>
      <c r="M1575" s="3806">
        <v>31</v>
      </c>
      <c r="N1575" s="3806">
        <v>9</v>
      </c>
      <c r="O1575" s="3806">
        <v>0</v>
      </c>
      <c r="P1575" s="3806">
        <v>31</v>
      </c>
      <c r="Q1575" s="3743" t="s">
        <v>2140</v>
      </c>
      <c r="R1575" s="3743" t="s">
        <v>2272</v>
      </c>
      <c r="S1575" s="5123">
        <v>15450</v>
      </c>
      <c r="T1575" s="5123">
        <v>15450</v>
      </c>
      <c r="U1575" s="5123">
        <v>22830</v>
      </c>
      <c r="V1575" s="5123">
        <v>512</v>
      </c>
      <c r="W1575" s="5123">
        <v>512</v>
      </c>
      <c r="X1575" s="5123">
        <v>1984</v>
      </c>
      <c r="Y1575" s="5084">
        <v>8</v>
      </c>
      <c r="Z1575" s="5084">
        <v>2</v>
      </c>
      <c r="AA1575" s="5084" t="s">
        <v>2032</v>
      </c>
      <c r="AB1575" s="5084" t="s">
        <v>2033</v>
      </c>
      <c r="AC1575" s="5084" t="s">
        <v>2137</v>
      </c>
      <c r="AD1575" s="3321" t="s">
        <v>2035</v>
      </c>
      <c r="AE1575" s="3086"/>
      <c r="AF1575" s="2316" t="s">
        <v>857</v>
      </c>
      <c r="AG1575" s="2316"/>
      <c r="AH1575" s="3236">
        <v>270</v>
      </c>
      <c r="AI1575" s="2300" t="s">
        <v>2137</v>
      </c>
      <c r="AJ1575" s="2316" t="s">
        <v>854</v>
      </c>
      <c r="AK1575" s="3256" t="s">
        <v>2142</v>
      </c>
      <c r="AL1575" s="860" t="s">
        <v>1135</v>
      </c>
      <c r="AM1575" s="2330" t="s">
        <v>5201</v>
      </c>
      <c r="AN1575" s="2323" t="s">
        <v>858</v>
      </c>
      <c r="AO1575" s="2323">
        <v>2</v>
      </c>
      <c r="AP1575" s="2323" t="s">
        <v>859</v>
      </c>
      <c r="AQ1575" s="2323">
        <v>2</v>
      </c>
      <c r="AR1575" s="2300"/>
      <c r="AS1575" s="2300"/>
      <c r="AT1575" s="2300"/>
      <c r="AU1575" s="2300"/>
      <c r="AV1575" s="2990"/>
      <c r="AW1575" s="4559" t="s">
        <v>2468</v>
      </c>
      <c r="AX1575" s="4559" t="s">
        <v>2454</v>
      </c>
      <c r="AY1575" s="2333"/>
      <c r="CO1575" s="237"/>
    </row>
    <row r="1576" spans="1:93" ht="12.75" customHeight="1">
      <c r="A1576" s="4526"/>
      <c r="B1576" s="4560"/>
      <c r="C1576" s="5673"/>
      <c r="D1576" s="4167"/>
      <c r="E1576" s="4216"/>
      <c r="F1576" s="4167"/>
      <c r="G1576" s="3807"/>
      <c r="H1576" s="3703"/>
      <c r="I1576" s="3703"/>
      <c r="J1576" s="3703"/>
      <c r="K1576" s="3807"/>
      <c r="L1576" s="3807"/>
      <c r="M1576" s="3807"/>
      <c r="N1576" s="3807"/>
      <c r="O1576" s="3807"/>
      <c r="P1576" s="3807"/>
      <c r="Q1576" s="3703"/>
      <c r="R1576" s="3703"/>
      <c r="S1576" s="5119"/>
      <c r="T1576" s="5119"/>
      <c r="U1576" s="5119"/>
      <c r="V1576" s="5119"/>
      <c r="W1576" s="5119"/>
      <c r="X1576" s="5119"/>
      <c r="Y1576" s="5085"/>
      <c r="Z1576" s="5085"/>
      <c r="AA1576" s="5085"/>
      <c r="AB1576" s="5085"/>
      <c r="AC1576" s="5690"/>
      <c r="AD1576" s="3323" t="s">
        <v>2035</v>
      </c>
      <c r="AE1576" s="3089"/>
      <c r="AF1576" s="2317" t="s">
        <v>857</v>
      </c>
      <c r="AG1576" s="1314"/>
      <c r="AH1576" s="3237">
        <v>3986</v>
      </c>
      <c r="AI1576" s="2301" t="s">
        <v>2137</v>
      </c>
      <c r="AJ1576" s="2317" t="s">
        <v>874</v>
      </c>
      <c r="AK1576" s="3256" t="s">
        <v>2142</v>
      </c>
      <c r="AL1576" s="2318" t="s">
        <v>344</v>
      </c>
      <c r="AM1576" s="2341" t="s">
        <v>341</v>
      </c>
      <c r="AN1576" s="2303" t="s">
        <v>858</v>
      </c>
      <c r="AO1576" s="2303">
        <v>4</v>
      </c>
      <c r="AP1576" s="2303" t="s">
        <v>859</v>
      </c>
      <c r="AQ1576" s="2303">
        <v>4</v>
      </c>
      <c r="AR1576" s="2323">
        <v>6</v>
      </c>
      <c r="AS1576" s="2323" t="s">
        <v>875</v>
      </c>
      <c r="AT1576" s="2323" t="s">
        <v>859</v>
      </c>
      <c r="AU1576" s="2323" t="s">
        <v>876</v>
      </c>
      <c r="AV1576" s="860" t="s">
        <v>877</v>
      </c>
      <c r="AW1576" s="4560"/>
      <c r="AX1576" s="4560"/>
      <c r="AY1576" s="2334"/>
      <c r="CO1576" s="237"/>
    </row>
    <row r="1577" spans="1:93" ht="12.75" customHeight="1">
      <c r="A1577" s="4526"/>
      <c r="B1577" s="4560"/>
      <c r="C1577" s="5673"/>
      <c r="D1577" s="4167"/>
      <c r="E1577" s="4216"/>
      <c r="F1577" s="4167"/>
      <c r="G1577" s="3807"/>
      <c r="H1577" s="3703"/>
      <c r="I1577" s="3703"/>
      <c r="J1577" s="3703"/>
      <c r="K1577" s="3807"/>
      <c r="L1577" s="3807"/>
      <c r="M1577" s="3807"/>
      <c r="N1577" s="3807"/>
      <c r="O1577" s="3807"/>
      <c r="P1577" s="3807"/>
      <c r="Q1577" s="3703"/>
      <c r="R1577" s="3703"/>
      <c r="S1577" s="5119"/>
      <c r="T1577" s="5119"/>
      <c r="U1577" s="5119"/>
      <c r="V1577" s="5119"/>
      <c r="W1577" s="5119"/>
      <c r="X1577" s="5119"/>
      <c r="Y1577" s="5085"/>
      <c r="Z1577" s="5085"/>
      <c r="AA1577" s="5085"/>
      <c r="AB1577" s="5085"/>
      <c r="AC1577" s="5085"/>
      <c r="AD1577" s="3323" t="s">
        <v>2035</v>
      </c>
      <c r="AE1577" s="3089"/>
      <c r="AF1577" s="2317" t="s">
        <v>857</v>
      </c>
      <c r="AG1577" s="2317"/>
      <c r="AH1577" s="3237">
        <v>4000</v>
      </c>
      <c r="AI1577" s="2301" t="s">
        <v>2137</v>
      </c>
      <c r="AJ1577" s="2317" t="s">
        <v>868</v>
      </c>
      <c r="AK1577" s="3256" t="s">
        <v>2142</v>
      </c>
      <c r="AL1577" s="2344" t="s">
        <v>869</v>
      </c>
      <c r="AM1577" s="2344" t="s">
        <v>869</v>
      </c>
      <c r="AN1577" s="2301" t="s">
        <v>858</v>
      </c>
      <c r="AO1577" s="2301">
        <v>2</v>
      </c>
      <c r="AP1577" s="2301" t="s">
        <v>859</v>
      </c>
      <c r="AQ1577" s="2301">
        <v>2</v>
      </c>
      <c r="AR1577" s="2301"/>
      <c r="AS1577" s="2301"/>
      <c r="AT1577" s="2301"/>
      <c r="AU1577" s="2301"/>
      <c r="AV1577" s="2991"/>
      <c r="AW1577" s="4560"/>
      <c r="AX1577" s="4560"/>
      <c r="AY1577" s="2334"/>
      <c r="CO1577" s="237"/>
    </row>
    <row r="1578" spans="1:93" ht="13.5" customHeight="1">
      <c r="A1578" s="4526"/>
      <c r="B1578" s="4561"/>
      <c r="C1578" s="5674"/>
      <c r="D1578" s="4079"/>
      <c r="E1578" s="4151"/>
      <c r="F1578" s="4079"/>
      <c r="G1578" s="3811"/>
      <c r="H1578" s="3706"/>
      <c r="I1578" s="3706"/>
      <c r="J1578" s="3706"/>
      <c r="K1578" s="3811"/>
      <c r="L1578" s="3811"/>
      <c r="M1578" s="3811"/>
      <c r="N1578" s="3811"/>
      <c r="O1578" s="3811"/>
      <c r="P1578" s="3811"/>
      <c r="Q1578" s="3706"/>
      <c r="R1578" s="3706"/>
      <c r="S1578" s="5120"/>
      <c r="T1578" s="5120"/>
      <c r="U1578" s="5120"/>
      <c r="V1578" s="5120"/>
      <c r="W1578" s="5120"/>
      <c r="X1578" s="5120"/>
      <c r="Y1578" s="5086"/>
      <c r="Z1578" s="5086"/>
      <c r="AA1578" s="5086"/>
      <c r="AB1578" s="5086"/>
      <c r="AC1578" s="5086"/>
      <c r="AD1578" s="3322" t="s">
        <v>2035</v>
      </c>
      <c r="AE1578" s="3087"/>
      <c r="AF1578" s="2318" t="s">
        <v>857</v>
      </c>
      <c r="AG1578" s="2318"/>
      <c r="AH1578" s="3238">
        <v>3983</v>
      </c>
      <c r="AI1578" s="2303" t="s">
        <v>2137</v>
      </c>
      <c r="AJ1578" s="2318" t="s">
        <v>379</v>
      </c>
      <c r="AK1578" s="3256" t="s">
        <v>2142</v>
      </c>
      <c r="AL1578" s="2322" t="s">
        <v>3055</v>
      </c>
      <c r="AM1578" s="2299" t="s">
        <v>3055</v>
      </c>
      <c r="AN1578" s="2323" t="s">
        <v>858</v>
      </c>
      <c r="AO1578" s="2323">
        <v>2</v>
      </c>
      <c r="AP1578" s="2323" t="s">
        <v>859</v>
      </c>
      <c r="AQ1578" s="2323">
        <v>2</v>
      </c>
      <c r="AR1578" s="2323"/>
      <c r="AS1578" s="2323"/>
      <c r="AT1578" s="2323"/>
      <c r="AU1578" s="2323"/>
      <c r="AV1578" s="860"/>
      <c r="AW1578" s="4561"/>
      <c r="AX1578" s="4561"/>
      <c r="AY1578" s="2307"/>
      <c r="CO1578" s="237"/>
    </row>
    <row r="1579" spans="1:93" ht="20.25" customHeight="1">
      <c r="A1579" s="4526"/>
      <c r="B1579" s="4559" t="s">
        <v>2463</v>
      </c>
      <c r="C1579" s="5672" t="s">
        <v>5187</v>
      </c>
      <c r="D1579" s="4139" t="s">
        <v>5186</v>
      </c>
      <c r="E1579" s="4150" t="s">
        <v>2165</v>
      </c>
      <c r="F1579" s="4139" t="s">
        <v>5240</v>
      </c>
      <c r="G1579" s="3806" t="s">
        <v>2028</v>
      </c>
      <c r="H1579" s="3743" t="s">
        <v>2028</v>
      </c>
      <c r="I1579" s="3743" t="s">
        <v>2029</v>
      </c>
      <c r="J1579" s="3743" t="s">
        <v>2029</v>
      </c>
      <c r="K1579" s="3806">
        <v>9</v>
      </c>
      <c r="L1579" s="3806">
        <v>0</v>
      </c>
      <c r="M1579" s="3806">
        <v>31</v>
      </c>
      <c r="N1579" s="3806">
        <v>9</v>
      </c>
      <c r="O1579" s="3806">
        <v>0</v>
      </c>
      <c r="P1579" s="3806">
        <v>31</v>
      </c>
      <c r="Q1579" s="3743" t="s">
        <v>2140</v>
      </c>
      <c r="R1579" s="3743" t="s">
        <v>2272</v>
      </c>
      <c r="S1579" s="5123">
        <v>22830</v>
      </c>
      <c r="T1579" s="5123">
        <v>22830</v>
      </c>
      <c r="U1579" s="5123">
        <v>34256</v>
      </c>
      <c r="V1579" s="5123">
        <v>512</v>
      </c>
      <c r="W1579" s="5123">
        <v>512</v>
      </c>
      <c r="X1579" s="5123">
        <v>1984</v>
      </c>
      <c r="Y1579" s="5084">
        <v>8</v>
      </c>
      <c r="Z1579" s="5084">
        <v>2</v>
      </c>
      <c r="AA1579" s="5084" t="s">
        <v>2032</v>
      </c>
      <c r="AB1579" s="5084" t="s">
        <v>2033</v>
      </c>
      <c r="AC1579" s="5084" t="s">
        <v>2137</v>
      </c>
      <c r="AD1579" s="3321" t="s">
        <v>2035</v>
      </c>
      <c r="AE1579" s="3086"/>
      <c r="AF1579" s="2316" t="s">
        <v>857</v>
      </c>
      <c r="AG1579" s="2316"/>
      <c r="AH1579" s="3236">
        <v>270</v>
      </c>
      <c r="AI1579" s="2300" t="s">
        <v>2137</v>
      </c>
      <c r="AJ1579" s="2316" t="s">
        <v>854</v>
      </c>
      <c r="AK1579" s="3256" t="s">
        <v>2142</v>
      </c>
      <c r="AL1579" s="860" t="s">
        <v>866</v>
      </c>
      <c r="AM1579" s="2330" t="s">
        <v>5201</v>
      </c>
      <c r="AN1579" s="2323" t="s">
        <v>858</v>
      </c>
      <c r="AO1579" s="2323">
        <v>2</v>
      </c>
      <c r="AP1579" s="2323" t="s">
        <v>859</v>
      </c>
      <c r="AQ1579" s="2323">
        <v>2</v>
      </c>
      <c r="AR1579" s="2300"/>
      <c r="AS1579" s="2300"/>
      <c r="AT1579" s="2300"/>
      <c r="AU1579" s="2300"/>
      <c r="AV1579" s="2990"/>
      <c r="AW1579" s="4559" t="s">
        <v>2468</v>
      </c>
      <c r="AX1579" s="4559" t="s">
        <v>2454</v>
      </c>
      <c r="AY1579" s="2333"/>
      <c r="CO1579" s="237"/>
    </row>
    <row r="1580" spans="1:93" ht="20.25" customHeight="1">
      <c r="A1580" s="4526"/>
      <c r="B1580" s="4560"/>
      <c r="C1580" s="5673"/>
      <c r="D1580" s="4167"/>
      <c r="E1580" s="4216"/>
      <c r="F1580" s="4167"/>
      <c r="G1580" s="3807"/>
      <c r="H1580" s="3703"/>
      <c r="I1580" s="3703"/>
      <c r="J1580" s="3703"/>
      <c r="K1580" s="3807"/>
      <c r="L1580" s="3807"/>
      <c r="M1580" s="3807"/>
      <c r="N1580" s="3807"/>
      <c r="O1580" s="3807"/>
      <c r="P1580" s="3807"/>
      <c r="Q1580" s="3703"/>
      <c r="R1580" s="3703"/>
      <c r="S1580" s="5119"/>
      <c r="T1580" s="5119"/>
      <c r="U1580" s="5119"/>
      <c r="V1580" s="5119"/>
      <c r="W1580" s="5119"/>
      <c r="X1580" s="5119"/>
      <c r="Y1580" s="5085"/>
      <c r="Z1580" s="5085"/>
      <c r="AA1580" s="5085"/>
      <c r="AB1580" s="5085"/>
      <c r="AC1580" s="5690"/>
      <c r="AD1580" s="3323" t="s">
        <v>2035</v>
      </c>
      <c r="AE1580" s="3089"/>
      <c r="AF1580" s="2317" t="s">
        <v>857</v>
      </c>
      <c r="AG1580" s="1314"/>
      <c r="AH1580" s="3237">
        <v>3986</v>
      </c>
      <c r="AI1580" s="2301" t="s">
        <v>2137</v>
      </c>
      <c r="AJ1580" s="2317" t="s">
        <v>874</v>
      </c>
      <c r="AK1580" s="3256" t="s">
        <v>2142</v>
      </c>
      <c r="AL1580" s="2318" t="s">
        <v>344</v>
      </c>
      <c r="AM1580" s="2341" t="s">
        <v>341</v>
      </c>
      <c r="AN1580" s="2303" t="s">
        <v>858</v>
      </c>
      <c r="AO1580" s="2303">
        <v>4</v>
      </c>
      <c r="AP1580" s="2303" t="s">
        <v>859</v>
      </c>
      <c r="AQ1580" s="2303">
        <v>4</v>
      </c>
      <c r="AR1580" s="2323">
        <v>6</v>
      </c>
      <c r="AS1580" s="2323" t="s">
        <v>875</v>
      </c>
      <c r="AT1580" s="2323" t="s">
        <v>859</v>
      </c>
      <c r="AU1580" s="2323" t="s">
        <v>876</v>
      </c>
      <c r="AV1580" s="860" t="s">
        <v>877</v>
      </c>
      <c r="AW1580" s="4560"/>
      <c r="AX1580" s="4560"/>
      <c r="AY1580" s="2334"/>
      <c r="CO1580" s="237"/>
    </row>
    <row r="1581" spans="1:93" ht="21" customHeight="1">
      <c r="A1581" s="4526"/>
      <c r="B1581" s="4560"/>
      <c r="C1581" s="5673"/>
      <c r="D1581" s="4167"/>
      <c r="E1581" s="4216"/>
      <c r="F1581" s="4167"/>
      <c r="G1581" s="3807"/>
      <c r="H1581" s="3703"/>
      <c r="I1581" s="3703"/>
      <c r="J1581" s="3703"/>
      <c r="K1581" s="3807"/>
      <c r="L1581" s="3807"/>
      <c r="M1581" s="3807"/>
      <c r="N1581" s="3807"/>
      <c r="O1581" s="3807"/>
      <c r="P1581" s="3807"/>
      <c r="Q1581" s="3703"/>
      <c r="R1581" s="3703"/>
      <c r="S1581" s="5119"/>
      <c r="T1581" s="5119"/>
      <c r="U1581" s="5119"/>
      <c r="V1581" s="5119"/>
      <c r="W1581" s="5119"/>
      <c r="X1581" s="5119"/>
      <c r="Y1581" s="5085"/>
      <c r="Z1581" s="5085"/>
      <c r="AA1581" s="5085"/>
      <c r="AB1581" s="5085"/>
      <c r="AC1581" s="5085"/>
      <c r="AD1581" s="3323" t="s">
        <v>2035</v>
      </c>
      <c r="AE1581" s="3089"/>
      <c r="AF1581" s="2317" t="s">
        <v>857</v>
      </c>
      <c r="AG1581" s="2317"/>
      <c r="AH1581" s="3237">
        <v>4000</v>
      </c>
      <c r="AI1581" s="2301" t="s">
        <v>2137</v>
      </c>
      <c r="AJ1581" s="2317" t="s">
        <v>868</v>
      </c>
      <c r="AK1581" s="3256" t="s">
        <v>2142</v>
      </c>
      <c r="AL1581" s="2344" t="s">
        <v>869</v>
      </c>
      <c r="AM1581" s="2344" t="s">
        <v>869</v>
      </c>
      <c r="AN1581" s="2301" t="s">
        <v>858</v>
      </c>
      <c r="AO1581" s="2301">
        <v>2</v>
      </c>
      <c r="AP1581" s="2301" t="s">
        <v>859</v>
      </c>
      <c r="AQ1581" s="2301">
        <v>2</v>
      </c>
      <c r="AR1581" s="2301"/>
      <c r="AS1581" s="2301"/>
      <c r="AT1581" s="2301"/>
      <c r="AU1581" s="2301"/>
      <c r="AV1581" s="2991"/>
      <c r="AW1581" s="4560"/>
      <c r="AX1581" s="4560"/>
      <c r="AY1581" s="2334"/>
      <c r="CO1581" s="237"/>
    </row>
    <row r="1582" spans="1:93">
      <c r="A1582" s="4526"/>
      <c r="B1582" s="4561"/>
      <c r="C1582" s="5674"/>
      <c r="D1582" s="4079"/>
      <c r="E1582" s="4151"/>
      <c r="F1582" s="4079"/>
      <c r="G1582" s="3811"/>
      <c r="H1582" s="3706"/>
      <c r="I1582" s="3706"/>
      <c r="J1582" s="3706"/>
      <c r="K1582" s="3811"/>
      <c r="L1582" s="3811"/>
      <c r="M1582" s="3811"/>
      <c r="N1582" s="3811"/>
      <c r="O1582" s="3811"/>
      <c r="P1582" s="3811"/>
      <c r="Q1582" s="3706"/>
      <c r="R1582" s="3706"/>
      <c r="S1582" s="5120"/>
      <c r="T1582" s="5120"/>
      <c r="U1582" s="5120"/>
      <c r="V1582" s="5120"/>
      <c r="W1582" s="5120"/>
      <c r="X1582" s="5120"/>
      <c r="Y1582" s="5086"/>
      <c r="Z1582" s="5086"/>
      <c r="AA1582" s="5086"/>
      <c r="AB1582" s="5086"/>
      <c r="AC1582" s="5086"/>
      <c r="AD1582" s="3322" t="s">
        <v>2035</v>
      </c>
      <c r="AE1582" s="3087"/>
      <c r="AF1582" s="2318" t="s">
        <v>857</v>
      </c>
      <c r="AG1582" s="2318"/>
      <c r="AH1582" s="3238">
        <v>3983</v>
      </c>
      <c r="AI1582" s="2303" t="s">
        <v>2137</v>
      </c>
      <c r="AJ1582" s="2318" t="s">
        <v>379</v>
      </c>
      <c r="AK1582" s="3256" t="s">
        <v>2142</v>
      </c>
      <c r="AL1582" s="2322" t="s">
        <v>3055</v>
      </c>
      <c r="AM1582" s="2299" t="s">
        <v>3055</v>
      </c>
      <c r="AN1582" s="2323" t="s">
        <v>858</v>
      </c>
      <c r="AO1582" s="2323">
        <v>2</v>
      </c>
      <c r="AP1582" s="2323" t="s">
        <v>859</v>
      </c>
      <c r="AQ1582" s="2323">
        <v>2</v>
      </c>
      <c r="AR1582" s="2323"/>
      <c r="AS1582" s="2323"/>
      <c r="AT1582" s="2323"/>
      <c r="AU1582" s="2323"/>
      <c r="AV1582" s="860"/>
      <c r="AW1582" s="4561"/>
      <c r="AX1582" s="4561"/>
      <c r="AY1582" s="2307"/>
      <c r="CO1582" s="237"/>
    </row>
    <row r="1583" spans="1:93">
      <c r="A1583" s="4526"/>
      <c r="B1583" s="4559" t="s">
        <v>2463</v>
      </c>
      <c r="C1583" s="5672" t="s">
        <v>5153</v>
      </c>
      <c r="D1583" s="4139" t="s">
        <v>5154</v>
      </c>
      <c r="E1583" s="4150" t="s">
        <v>2165</v>
      </c>
      <c r="F1583" s="4139" t="s">
        <v>5223</v>
      </c>
      <c r="G1583" s="3806" t="s">
        <v>2028</v>
      </c>
      <c r="H1583" s="3743" t="s">
        <v>2028</v>
      </c>
      <c r="I1583" s="3743" t="s">
        <v>2029</v>
      </c>
      <c r="J1583" s="3743" t="s">
        <v>2029</v>
      </c>
      <c r="K1583" s="3806">
        <v>9</v>
      </c>
      <c r="L1583" s="3806">
        <v>0</v>
      </c>
      <c r="M1583" s="3806">
        <v>31</v>
      </c>
      <c r="N1583" s="3806">
        <v>9</v>
      </c>
      <c r="O1583" s="3806">
        <v>0</v>
      </c>
      <c r="P1583" s="3806">
        <v>31</v>
      </c>
      <c r="Q1583" s="3743" t="s">
        <v>2140</v>
      </c>
      <c r="R1583" s="3743" t="s">
        <v>2272</v>
      </c>
      <c r="S1583" s="5123">
        <v>15706</v>
      </c>
      <c r="T1583" s="5123">
        <v>15706</v>
      </c>
      <c r="U1583" s="5123">
        <v>23086</v>
      </c>
      <c r="V1583" s="5123">
        <v>608</v>
      </c>
      <c r="W1583" s="5123">
        <v>608</v>
      </c>
      <c r="X1583" s="5123">
        <v>2240</v>
      </c>
      <c r="Y1583" s="5084">
        <v>8</v>
      </c>
      <c r="Z1583" s="5084">
        <v>2</v>
      </c>
      <c r="AA1583" s="5084" t="s">
        <v>2032</v>
      </c>
      <c r="AB1583" s="5084" t="s">
        <v>2033</v>
      </c>
      <c r="AC1583" s="5084" t="s">
        <v>2137</v>
      </c>
      <c r="AD1583" s="3321" t="s">
        <v>2035</v>
      </c>
      <c r="AE1583" s="3086"/>
      <c r="AF1583" s="2316" t="s">
        <v>857</v>
      </c>
      <c r="AG1583" s="2316"/>
      <c r="AH1583" s="3236">
        <v>270</v>
      </c>
      <c r="AI1583" s="2300" t="s">
        <v>2137</v>
      </c>
      <c r="AJ1583" s="2316" t="s">
        <v>854</v>
      </c>
      <c r="AK1583" s="3256" t="s">
        <v>2142</v>
      </c>
      <c r="AL1583" s="860" t="s">
        <v>1135</v>
      </c>
      <c r="AM1583" s="2330" t="s">
        <v>5201</v>
      </c>
      <c r="AN1583" s="2323" t="s">
        <v>858</v>
      </c>
      <c r="AO1583" s="2323">
        <v>2</v>
      </c>
      <c r="AP1583" s="2323" t="s">
        <v>859</v>
      </c>
      <c r="AQ1583" s="2323">
        <v>2</v>
      </c>
      <c r="AR1583" s="2300"/>
      <c r="AS1583" s="2300"/>
      <c r="AT1583" s="2300"/>
      <c r="AU1583" s="2300"/>
      <c r="AV1583" s="2990"/>
      <c r="AW1583" s="4559" t="s">
        <v>2468</v>
      </c>
      <c r="AX1583" s="4559" t="s">
        <v>2454</v>
      </c>
      <c r="AY1583" s="2333"/>
      <c r="CO1583" s="237"/>
    </row>
    <row r="1584" spans="1:93">
      <c r="A1584" s="4526"/>
      <c r="B1584" s="4560"/>
      <c r="C1584" s="5673"/>
      <c r="D1584" s="4167"/>
      <c r="E1584" s="4216"/>
      <c r="F1584" s="4167"/>
      <c r="G1584" s="3807"/>
      <c r="H1584" s="3703"/>
      <c r="I1584" s="3703"/>
      <c r="J1584" s="3703"/>
      <c r="K1584" s="3807"/>
      <c r="L1584" s="3807"/>
      <c r="M1584" s="3807"/>
      <c r="N1584" s="3807"/>
      <c r="O1584" s="3807"/>
      <c r="P1584" s="3807"/>
      <c r="Q1584" s="3703"/>
      <c r="R1584" s="3703"/>
      <c r="S1584" s="5119"/>
      <c r="T1584" s="5119"/>
      <c r="U1584" s="5119"/>
      <c r="V1584" s="5119"/>
      <c r="W1584" s="5119"/>
      <c r="X1584" s="5119"/>
      <c r="Y1584" s="5085"/>
      <c r="Z1584" s="5085"/>
      <c r="AA1584" s="5085"/>
      <c r="AB1584" s="5085"/>
      <c r="AC1584" s="5690"/>
      <c r="AD1584" s="3323" t="s">
        <v>2035</v>
      </c>
      <c r="AE1584" s="3089"/>
      <c r="AF1584" s="2317" t="s">
        <v>857</v>
      </c>
      <c r="AG1584" s="1314"/>
      <c r="AH1584" s="3237">
        <v>3986</v>
      </c>
      <c r="AI1584" s="2301" t="s">
        <v>2137</v>
      </c>
      <c r="AJ1584" s="2317" t="s">
        <v>874</v>
      </c>
      <c r="AK1584" s="3256" t="s">
        <v>2142</v>
      </c>
      <c r="AL1584" s="2318" t="s">
        <v>344</v>
      </c>
      <c r="AM1584" s="2341" t="s">
        <v>341</v>
      </c>
      <c r="AN1584" s="2303" t="s">
        <v>858</v>
      </c>
      <c r="AO1584" s="2303">
        <v>4</v>
      </c>
      <c r="AP1584" s="2303" t="s">
        <v>859</v>
      </c>
      <c r="AQ1584" s="2303">
        <v>4</v>
      </c>
      <c r="AR1584" s="2323">
        <v>6</v>
      </c>
      <c r="AS1584" s="2323" t="s">
        <v>875</v>
      </c>
      <c r="AT1584" s="2323" t="s">
        <v>859</v>
      </c>
      <c r="AU1584" s="2323" t="s">
        <v>876</v>
      </c>
      <c r="AV1584" s="860" t="s">
        <v>877</v>
      </c>
      <c r="AW1584" s="4560"/>
      <c r="AX1584" s="4560"/>
      <c r="AY1584" s="2334"/>
      <c r="CO1584" s="237"/>
    </row>
    <row r="1585" spans="1:93">
      <c r="A1585" s="4526"/>
      <c r="B1585" s="4560"/>
      <c r="C1585" s="5673"/>
      <c r="D1585" s="4167"/>
      <c r="E1585" s="4216"/>
      <c r="F1585" s="4167"/>
      <c r="G1585" s="3807"/>
      <c r="H1585" s="3703"/>
      <c r="I1585" s="3703"/>
      <c r="J1585" s="3703"/>
      <c r="K1585" s="3807"/>
      <c r="L1585" s="3807"/>
      <c r="M1585" s="3807"/>
      <c r="N1585" s="3807"/>
      <c r="O1585" s="3807"/>
      <c r="P1585" s="3807"/>
      <c r="Q1585" s="3703"/>
      <c r="R1585" s="3703"/>
      <c r="S1585" s="5119"/>
      <c r="T1585" s="5119"/>
      <c r="U1585" s="5119"/>
      <c r="V1585" s="5119"/>
      <c r="W1585" s="5119"/>
      <c r="X1585" s="5119"/>
      <c r="Y1585" s="5085"/>
      <c r="Z1585" s="5085"/>
      <c r="AA1585" s="5085"/>
      <c r="AB1585" s="5085"/>
      <c r="AC1585" s="5085"/>
      <c r="AD1585" s="3323" t="s">
        <v>2035</v>
      </c>
      <c r="AE1585" s="3089"/>
      <c r="AF1585" s="2317" t="s">
        <v>857</v>
      </c>
      <c r="AG1585" s="2317"/>
      <c r="AH1585" s="3237">
        <v>4000</v>
      </c>
      <c r="AI1585" s="2301" t="s">
        <v>2137</v>
      </c>
      <c r="AJ1585" s="2317" t="s">
        <v>868</v>
      </c>
      <c r="AK1585" s="3256" t="s">
        <v>2142</v>
      </c>
      <c r="AL1585" s="2344" t="s">
        <v>340</v>
      </c>
      <c r="AM1585" s="2344" t="s">
        <v>340</v>
      </c>
      <c r="AN1585" s="2301" t="s">
        <v>858</v>
      </c>
      <c r="AO1585" s="2301">
        <v>8</v>
      </c>
      <c r="AP1585" s="2301" t="s">
        <v>859</v>
      </c>
      <c r="AQ1585" s="2301">
        <v>8</v>
      </c>
      <c r="AR1585" s="2301"/>
      <c r="AS1585" s="2301"/>
      <c r="AT1585" s="2301"/>
      <c r="AU1585" s="2301"/>
      <c r="AV1585" s="2991"/>
      <c r="AW1585" s="4560"/>
      <c r="AX1585" s="4560"/>
      <c r="AY1585" s="2334"/>
      <c r="CO1585" s="237"/>
    </row>
    <row r="1586" spans="1:93">
      <c r="A1586" s="4526"/>
      <c r="B1586" s="4561"/>
      <c r="C1586" s="5674"/>
      <c r="D1586" s="4079"/>
      <c r="E1586" s="4151"/>
      <c r="F1586" s="4079"/>
      <c r="G1586" s="3811"/>
      <c r="H1586" s="3706"/>
      <c r="I1586" s="3706"/>
      <c r="J1586" s="3706"/>
      <c r="K1586" s="3811"/>
      <c r="L1586" s="3811"/>
      <c r="M1586" s="3811"/>
      <c r="N1586" s="3811"/>
      <c r="O1586" s="3811"/>
      <c r="P1586" s="3811"/>
      <c r="Q1586" s="3706"/>
      <c r="R1586" s="3706"/>
      <c r="S1586" s="5120"/>
      <c r="T1586" s="5120"/>
      <c r="U1586" s="5120"/>
      <c r="V1586" s="5120"/>
      <c r="W1586" s="5120"/>
      <c r="X1586" s="5120"/>
      <c r="Y1586" s="5086"/>
      <c r="Z1586" s="5086"/>
      <c r="AA1586" s="5086"/>
      <c r="AB1586" s="5086"/>
      <c r="AC1586" s="5086"/>
      <c r="AD1586" s="3322" t="s">
        <v>2035</v>
      </c>
      <c r="AE1586" s="3087"/>
      <c r="AF1586" s="2318" t="s">
        <v>857</v>
      </c>
      <c r="AG1586" s="2318"/>
      <c r="AH1586" s="3238">
        <v>3983</v>
      </c>
      <c r="AI1586" s="2303" t="s">
        <v>2137</v>
      </c>
      <c r="AJ1586" s="2318" t="s">
        <v>379</v>
      </c>
      <c r="AK1586" s="3256" t="s">
        <v>2142</v>
      </c>
      <c r="AL1586" s="2322" t="s">
        <v>3055</v>
      </c>
      <c r="AM1586" s="2299" t="s">
        <v>3055</v>
      </c>
      <c r="AN1586" s="2323" t="s">
        <v>858</v>
      </c>
      <c r="AO1586" s="2323">
        <v>2</v>
      </c>
      <c r="AP1586" s="2323" t="s">
        <v>859</v>
      </c>
      <c r="AQ1586" s="2323">
        <v>2</v>
      </c>
      <c r="AR1586" s="2323"/>
      <c r="AS1586" s="2323"/>
      <c r="AT1586" s="2323"/>
      <c r="AU1586" s="2323"/>
      <c r="AV1586" s="860"/>
      <c r="AW1586" s="4561"/>
      <c r="AX1586" s="4561"/>
      <c r="AY1586" s="2307"/>
      <c r="CO1586" s="237"/>
    </row>
    <row r="1587" spans="1:93">
      <c r="A1587" s="4526"/>
      <c r="B1587" s="4559" t="s">
        <v>2463</v>
      </c>
      <c r="C1587" s="5672" t="s">
        <v>5198</v>
      </c>
      <c r="D1587" s="4139" t="s">
        <v>5199</v>
      </c>
      <c r="E1587" s="4150" t="s">
        <v>2165</v>
      </c>
      <c r="F1587" s="4139" t="s">
        <v>5245</v>
      </c>
      <c r="G1587" s="3806" t="s">
        <v>2028</v>
      </c>
      <c r="H1587" s="3743" t="s">
        <v>2028</v>
      </c>
      <c r="I1587" s="3743" t="s">
        <v>2029</v>
      </c>
      <c r="J1587" s="3743" t="s">
        <v>2029</v>
      </c>
      <c r="K1587" s="3806">
        <v>9</v>
      </c>
      <c r="L1587" s="3806">
        <v>0</v>
      </c>
      <c r="M1587" s="3806">
        <v>31</v>
      </c>
      <c r="N1587" s="3806">
        <v>9</v>
      </c>
      <c r="O1587" s="3806">
        <v>0</v>
      </c>
      <c r="P1587" s="3806">
        <v>31</v>
      </c>
      <c r="Q1587" s="3743" t="s">
        <v>2140</v>
      </c>
      <c r="R1587" s="3743" t="s">
        <v>2272</v>
      </c>
      <c r="S1587" s="5123">
        <v>23086</v>
      </c>
      <c r="T1587" s="5123">
        <v>23086</v>
      </c>
      <c r="U1587" s="5123">
        <v>34512</v>
      </c>
      <c r="V1587" s="5123">
        <v>608</v>
      </c>
      <c r="W1587" s="5123">
        <v>608</v>
      </c>
      <c r="X1587" s="5123">
        <v>2240</v>
      </c>
      <c r="Y1587" s="5084">
        <v>8</v>
      </c>
      <c r="Z1587" s="5084">
        <v>2</v>
      </c>
      <c r="AA1587" s="5084" t="s">
        <v>2032</v>
      </c>
      <c r="AB1587" s="5084" t="s">
        <v>2033</v>
      </c>
      <c r="AC1587" s="5084" t="s">
        <v>2137</v>
      </c>
      <c r="AD1587" s="3321" t="s">
        <v>2035</v>
      </c>
      <c r="AE1587" s="3086"/>
      <c r="AF1587" s="2316" t="s">
        <v>857</v>
      </c>
      <c r="AG1587" s="2316"/>
      <c r="AH1587" s="3236">
        <v>270</v>
      </c>
      <c r="AI1587" s="2300" t="s">
        <v>2137</v>
      </c>
      <c r="AJ1587" s="2316" t="s">
        <v>854</v>
      </c>
      <c r="AK1587" s="3256" t="s">
        <v>2142</v>
      </c>
      <c r="AL1587" s="860" t="s">
        <v>866</v>
      </c>
      <c r="AM1587" s="2330" t="s">
        <v>5201</v>
      </c>
      <c r="AN1587" s="2323" t="s">
        <v>858</v>
      </c>
      <c r="AO1587" s="2323">
        <v>2</v>
      </c>
      <c r="AP1587" s="2323" t="s">
        <v>859</v>
      </c>
      <c r="AQ1587" s="2323">
        <v>2</v>
      </c>
      <c r="AR1587" s="2300"/>
      <c r="AS1587" s="2300"/>
      <c r="AT1587" s="2300"/>
      <c r="AU1587" s="2300"/>
      <c r="AV1587" s="2990"/>
      <c r="AW1587" s="4559" t="s">
        <v>2468</v>
      </c>
      <c r="AX1587" s="4559" t="s">
        <v>2454</v>
      </c>
      <c r="AY1587" s="2333"/>
      <c r="CO1587" s="237"/>
    </row>
    <row r="1588" spans="1:93">
      <c r="A1588" s="4526"/>
      <c r="B1588" s="4560"/>
      <c r="C1588" s="5673"/>
      <c r="D1588" s="4167"/>
      <c r="E1588" s="4216"/>
      <c r="F1588" s="4167"/>
      <c r="G1588" s="3807"/>
      <c r="H1588" s="3703"/>
      <c r="I1588" s="3703"/>
      <c r="J1588" s="3703"/>
      <c r="K1588" s="3807"/>
      <c r="L1588" s="3807"/>
      <c r="M1588" s="3807"/>
      <c r="N1588" s="3807"/>
      <c r="O1588" s="3807"/>
      <c r="P1588" s="3807"/>
      <c r="Q1588" s="3703"/>
      <c r="R1588" s="3703"/>
      <c r="S1588" s="5119"/>
      <c r="T1588" s="5119"/>
      <c r="U1588" s="5119"/>
      <c r="V1588" s="5119"/>
      <c r="W1588" s="5119"/>
      <c r="X1588" s="5119"/>
      <c r="Y1588" s="5085"/>
      <c r="Z1588" s="5085"/>
      <c r="AA1588" s="5085"/>
      <c r="AB1588" s="5085"/>
      <c r="AC1588" s="5690"/>
      <c r="AD1588" s="3323" t="s">
        <v>2035</v>
      </c>
      <c r="AE1588" s="3089"/>
      <c r="AF1588" s="2317" t="s">
        <v>857</v>
      </c>
      <c r="AG1588" s="1314"/>
      <c r="AH1588" s="3237">
        <v>3986</v>
      </c>
      <c r="AI1588" s="2301" t="s">
        <v>2137</v>
      </c>
      <c r="AJ1588" s="2317" t="s">
        <v>874</v>
      </c>
      <c r="AK1588" s="3256" t="s">
        <v>2142</v>
      </c>
      <c r="AL1588" s="2318" t="s">
        <v>344</v>
      </c>
      <c r="AM1588" s="2341" t="s">
        <v>341</v>
      </c>
      <c r="AN1588" s="2303" t="s">
        <v>858</v>
      </c>
      <c r="AO1588" s="2303">
        <v>4</v>
      </c>
      <c r="AP1588" s="2303" t="s">
        <v>859</v>
      </c>
      <c r="AQ1588" s="2303">
        <v>4</v>
      </c>
      <c r="AR1588" s="2323">
        <v>6</v>
      </c>
      <c r="AS1588" s="2323" t="s">
        <v>875</v>
      </c>
      <c r="AT1588" s="2323" t="s">
        <v>859</v>
      </c>
      <c r="AU1588" s="2323" t="s">
        <v>876</v>
      </c>
      <c r="AV1588" s="860" t="s">
        <v>877</v>
      </c>
      <c r="AW1588" s="4560"/>
      <c r="AX1588" s="4560"/>
      <c r="AY1588" s="2334"/>
      <c r="CO1588" s="237"/>
    </row>
    <row r="1589" spans="1:93">
      <c r="A1589" s="4526"/>
      <c r="B1589" s="4560"/>
      <c r="C1589" s="5673"/>
      <c r="D1589" s="4167"/>
      <c r="E1589" s="4216"/>
      <c r="F1589" s="4167"/>
      <c r="G1589" s="3807"/>
      <c r="H1589" s="3703"/>
      <c r="I1589" s="3703"/>
      <c r="J1589" s="3703"/>
      <c r="K1589" s="3807"/>
      <c r="L1589" s="3807"/>
      <c r="M1589" s="3807"/>
      <c r="N1589" s="3807"/>
      <c r="O1589" s="3807"/>
      <c r="P1589" s="3807"/>
      <c r="Q1589" s="3703"/>
      <c r="R1589" s="3703"/>
      <c r="S1589" s="5119"/>
      <c r="T1589" s="5119"/>
      <c r="U1589" s="5119"/>
      <c r="V1589" s="5119"/>
      <c r="W1589" s="5119"/>
      <c r="X1589" s="5119"/>
      <c r="Y1589" s="5085"/>
      <c r="Z1589" s="5085"/>
      <c r="AA1589" s="5085"/>
      <c r="AB1589" s="5085"/>
      <c r="AC1589" s="5085"/>
      <c r="AD1589" s="3323" t="s">
        <v>2035</v>
      </c>
      <c r="AE1589" s="3089"/>
      <c r="AF1589" s="2317" t="s">
        <v>857</v>
      </c>
      <c r="AG1589" s="2317"/>
      <c r="AH1589" s="3237">
        <v>4000</v>
      </c>
      <c r="AI1589" s="2301" t="s">
        <v>2137</v>
      </c>
      <c r="AJ1589" s="2317" t="s">
        <v>868</v>
      </c>
      <c r="AK1589" s="3256" t="s">
        <v>2142</v>
      </c>
      <c r="AL1589" s="2344" t="s">
        <v>340</v>
      </c>
      <c r="AM1589" s="2344" t="s">
        <v>340</v>
      </c>
      <c r="AN1589" s="2301" t="s">
        <v>858</v>
      </c>
      <c r="AO1589" s="2301">
        <v>8</v>
      </c>
      <c r="AP1589" s="2301" t="s">
        <v>859</v>
      </c>
      <c r="AQ1589" s="2301">
        <v>8</v>
      </c>
      <c r="AR1589" s="2301"/>
      <c r="AS1589" s="2301"/>
      <c r="AT1589" s="2301"/>
      <c r="AU1589" s="2301"/>
      <c r="AV1589" s="2991"/>
      <c r="AW1589" s="4560"/>
      <c r="AX1589" s="4560"/>
      <c r="AY1589" s="2334"/>
      <c r="CO1589" s="237"/>
    </row>
    <row r="1590" spans="1:93" ht="13.5" thickBot="1">
      <c r="A1590" s="4866"/>
      <c r="B1590" s="4561"/>
      <c r="C1590" s="5674"/>
      <c r="D1590" s="4079"/>
      <c r="E1590" s="4151"/>
      <c r="F1590" s="4079"/>
      <c r="G1590" s="3811"/>
      <c r="H1590" s="3706"/>
      <c r="I1590" s="3706"/>
      <c r="J1590" s="3706"/>
      <c r="K1590" s="3811"/>
      <c r="L1590" s="3811"/>
      <c r="M1590" s="3811"/>
      <c r="N1590" s="3811"/>
      <c r="O1590" s="3811"/>
      <c r="P1590" s="3811"/>
      <c r="Q1590" s="3706"/>
      <c r="R1590" s="3706"/>
      <c r="S1590" s="5120"/>
      <c r="T1590" s="5120"/>
      <c r="U1590" s="5120"/>
      <c r="V1590" s="5120"/>
      <c r="W1590" s="5120"/>
      <c r="X1590" s="5120"/>
      <c r="Y1590" s="5086"/>
      <c r="Z1590" s="5086"/>
      <c r="AA1590" s="5086"/>
      <c r="AB1590" s="5086"/>
      <c r="AC1590" s="5086"/>
      <c r="AD1590" s="3322" t="s">
        <v>2035</v>
      </c>
      <c r="AE1590" s="3087"/>
      <c r="AF1590" s="2318" t="s">
        <v>857</v>
      </c>
      <c r="AG1590" s="2318"/>
      <c r="AH1590" s="3238">
        <v>3983</v>
      </c>
      <c r="AI1590" s="2303" t="s">
        <v>2137</v>
      </c>
      <c r="AJ1590" s="2318" t="s">
        <v>379</v>
      </c>
      <c r="AK1590" s="2303" t="s">
        <v>2142</v>
      </c>
      <c r="AL1590" s="2322" t="s">
        <v>3055</v>
      </c>
      <c r="AM1590" s="2299" t="s">
        <v>3055</v>
      </c>
      <c r="AN1590" s="2323" t="s">
        <v>858</v>
      </c>
      <c r="AO1590" s="2323">
        <v>2</v>
      </c>
      <c r="AP1590" s="2323" t="s">
        <v>859</v>
      </c>
      <c r="AQ1590" s="2323">
        <v>2</v>
      </c>
      <c r="AR1590" s="2323"/>
      <c r="AS1590" s="2323"/>
      <c r="AT1590" s="2323"/>
      <c r="AU1590" s="2323"/>
      <c r="AV1590" s="860"/>
      <c r="AW1590" s="4561"/>
      <c r="AX1590" s="4561"/>
      <c r="AY1590" s="2307"/>
      <c r="CO1590" s="237"/>
    </row>
    <row r="1591" spans="1:93">
      <c r="A1591" s="5703" t="s">
        <v>6220</v>
      </c>
      <c r="B1591" s="5723" t="s">
        <v>2464</v>
      </c>
      <c r="C1591" s="5716" t="s">
        <v>3703</v>
      </c>
      <c r="D1591" s="5784" t="s">
        <v>6204</v>
      </c>
      <c r="E1591" s="5472" t="s">
        <v>2138</v>
      </c>
      <c r="F1591" s="5879" t="s">
        <v>6215</v>
      </c>
      <c r="G1591" s="3827" t="s">
        <v>2028</v>
      </c>
      <c r="H1591" s="3827" t="s">
        <v>2028</v>
      </c>
      <c r="I1591" s="3827" t="s">
        <v>2029</v>
      </c>
      <c r="J1591" s="3827" t="s">
        <v>2029</v>
      </c>
      <c r="K1591" s="3827">
        <v>6</v>
      </c>
      <c r="L1591" s="3827">
        <v>0</v>
      </c>
      <c r="M1591" s="3827">
        <v>12</v>
      </c>
      <c r="N1591" s="3827">
        <v>6</v>
      </c>
      <c r="O1591" s="3827">
        <v>0</v>
      </c>
      <c r="P1591" s="3827">
        <v>12</v>
      </c>
      <c r="Q1591" s="3827" t="s">
        <v>2140</v>
      </c>
      <c r="R1591" s="3827" t="s">
        <v>2272</v>
      </c>
      <c r="S1591" s="5879">
        <v>257</v>
      </c>
      <c r="T1591" s="5879">
        <v>257</v>
      </c>
      <c r="U1591" s="5472">
        <v>864</v>
      </c>
      <c r="V1591" s="5472">
        <v>160</v>
      </c>
      <c r="W1591" s="5472">
        <v>160</v>
      </c>
      <c r="X1591" s="5472">
        <v>576</v>
      </c>
      <c r="Y1591" s="5472">
        <v>1</v>
      </c>
      <c r="Z1591" s="5472">
        <v>1</v>
      </c>
      <c r="AA1591" s="5472" t="s">
        <v>2136</v>
      </c>
      <c r="AB1591" s="5472" t="s">
        <v>2136</v>
      </c>
      <c r="AC1591" s="5472" t="s">
        <v>2137</v>
      </c>
      <c r="AD1591" s="3338" t="s">
        <v>2035</v>
      </c>
      <c r="AE1591" s="203"/>
      <c r="AF1591" s="203" t="s">
        <v>857</v>
      </c>
      <c r="AG1591" s="203"/>
      <c r="AH1591" s="273">
        <v>270</v>
      </c>
      <c r="AI1591" s="273" t="s">
        <v>2137</v>
      </c>
      <c r="AJ1591" s="203" t="s">
        <v>854</v>
      </c>
      <c r="AK1591" s="273" t="s">
        <v>2142</v>
      </c>
      <c r="AL1591" s="203" t="s">
        <v>1219</v>
      </c>
      <c r="AM1591" s="273" t="s">
        <v>3056</v>
      </c>
      <c r="AN1591" s="273" t="s">
        <v>858</v>
      </c>
      <c r="AO1591" s="273">
        <v>2</v>
      </c>
      <c r="AP1591" s="273" t="s">
        <v>859</v>
      </c>
      <c r="AQ1591" s="273">
        <v>2</v>
      </c>
      <c r="AR1591" s="273"/>
      <c r="AS1591" s="273"/>
      <c r="AT1591" s="273"/>
      <c r="AU1591" s="273"/>
      <c r="AV1591" s="846"/>
      <c r="AW1591" s="5728" t="s">
        <v>2451</v>
      </c>
      <c r="AX1591" s="5728" t="s">
        <v>5972</v>
      </c>
      <c r="AY1591" s="5728"/>
      <c r="CO1591" s="237"/>
    </row>
    <row r="1592" spans="1:93">
      <c r="A1592" s="5683"/>
      <c r="B1592" s="5671"/>
      <c r="C1592" s="5674"/>
      <c r="D1592" s="5710"/>
      <c r="E1592" s="5120"/>
      <c r="F1592" s="5677"/>
      <c r="G1592" s="3811"/>
      <c r="H1592" s="3811"/>
      <c r="I1592" s="3811"/>
      <c r="J1592" s="3811"/>
      <c r="K1592" s="3811"/>
      <c r="L1592" s="3811"/>
      <c r="M1592" s="3811"/>
      <c r="N1592" s="3811"/>
      <c r="O1592" s="3811"/>
      <c r="P1592" s="3811"/>
      <c r="Q1592" s="3811"/>
      <c r="R1592" s="3811"/>
      <c r="S1592" s="5677"/>
      <c r="T1592" s="5677"/>
      <c r="U1592" s="5120"/>
      <c r="V1592" s="5120"/>
      <c r="W1592" s="5120"/>
      <c r="X1592" s="5120"/>
      <c r="Y1592" s="5120"/>
      <c r="Z1592" s="5120"/>
      <c r="AA1592" s="5120"/>
      <c r="AB1592" s="5120"/>
      <c r="AC1592" s="5120"/>
      <c r="AD1592" s="3326" t="s">
        <v>2035</v>
      </c>
      <c r="AE1592" s="3149"/>
      <c r="AF1592" s="3149" t="s">
        <v>857</v>
      </c>
      <c r="AG1592" s="3149"/>
      <c r="AH1592" s="2044">
        <v>3985</v>
      </c>
      <c r="AI1592" s="3142" t="s">
        <v>2137</v>
      </c>
      <c r="AJ1592" s="3149" t="s">
        <v>379</v>
      </c>
      <c r="AK1592" s="3256" t="s">
        <v>2142</v>
      </c>
      <c r="AL1592" s="3140" t="s">
        <v>3055</v>
      </c>
      <c r="AM1592" s="3123" t="s">
        <v>3055</v>
      </c>
      <c r="AN1592" s="3142" t="s">
        <v>858</v>
      </c>
      <c r="AO1592" s="3142">
        <v>2</v>
      </c>
      <c r="AP1592" s="3142" t="s">
        <v>859</v>
      </c>
      <c r="AQ1592" s="3142">
        <v>2</v>
      </c>
      <c r="AR1592" s="3142"/>
      <c r="AS1592" s="3142"/>
      <c r="AT1592" s="3142"/>
      <c r="AU1592" s="3142"/>
      <c r="AV1592" s="860"/>
      <c r="AW1592" s="4561"/>
      <c r="AX1592" s="4561"/>
      <c r="AY1592" s="4561"/>
      <c r="CO1592" s="237"/>
    </row>
    <row r="1593" spans="1:93" ht="15" customHeight="1">
      <c r="A1593" s="5683"/>
      <c r="B1593" s="5669" t="s">
        <v>2464</v>
      </c>
      <c r="C1593" s="5672" t="s">
        <v>3704</v>
      </c>
      <c r="D1593" s="5709" t="s">
        <v>6205</v>
      </c>
      <c r="E1593" s="5123" t="s">
        <v>2138</v>
      </c>
      <c r="F1593" s="5675" t="s">
        <v>6216</v>
      </c>
      <c r="G1593" s="3806" t="s">
        <v>2028</v>
      </c>
      <c r="H1593" s="3806" t="s">
        <v>2028</v>
      </c>
      <c r="I1593" s="3806" t="s">
        <v>2029</v>
      </c>
      <c r="J1593" s="3806" t="s">
        <v>2029</v>
      </c>
      <c r="K1593" s="3806">
        <v>6</v>
      </c>
      <c r="L1593" s="3806">
        <v>0</v>
      </c>
      <c r="M1593" s="3806">
        <v>12</v>
      </c>
      <c r="N1593" s="3806">
        <v>6</v>
      </c>
      <c r="O1593" s="3806">
        <v>0</v>
      </c>
      <c r="P1593" s="3806">
        <v>12</v>
      </c>
      <c r="Q1593" s="3806" t="s">
        <v>2140</v>
      </c>
      <c r="R1593" s="3806" t="s">
        <v>2272</v>
      </c>
      <c r="S1593" s="5675">
        <v>257</v>
      </c>
      <c r="T1593" s="5675">
        <v>257</v>
      </c>
      <c r="U1593" s="5123">
        <v>1472</v>
      </c>
      <c r="V1593" s="5123">
        <v>160</v>
      </c>
      <c r="W1593" s="5123">
        <v>160</v>
      </c>
      <c r="X1593" s="5123">
        <v>576</v>
      </c>
      <c r="Y1593" s="5123">
        <v>1</v>
      </c>
      <c r="Z1593" s="5123">
        <v>1</v>
      </c>
      <c r="AA1593" s="5123" t="s">
        <v>2136</v>
      </c>
      <c r="AB1593" s="5123" t="s">
        <v>2136</v>
      </c>
      <c r="AC1593" s="5123" t="s">
        <v>2137</v>
      </c>
      <c r="AD1593" s="3326" t="s">
        <v>2035</v>
      </c>
      <c r="AE1593" s="3149"/>
      <c r="AF1593" s="3149" t="s">
        <v>857</v>
      </c>
      <c r="AG1593" s="3149"/>
      <c r="AH1593" s="3256">
        <v>270</v>
      </c>
      <c r="AI1593" s="3142" t="s">
        <v>2137</v>
      </c>
      <c r="AJ1593" s="3149" t="s">
        <v>854</v>
      </c>
      <c r="AK1593" s="3256" t="s">
        <v>2142</v>
      </c>
      <c r="AL1593" s="3139" t="s">
        <v>1744</v>
      </c>
      <c r="AM1593" s="3124" t="s">
        <v>3056</v>
      </c>
      <c r="AN1593" s="3142" t="s">
        <v>858</v>
      </c>
      <c r="AO1593" s="3142">
        <v>2</v>
      </c>
      <c r="AP1593" s="3142" t="s">
        <v>859</v>
      </c>
      <c r="AQ1593" s="3142">
        <v>2</v>
      </c>
      <c r="AR1593" s="3142"/>
      <c r="AS1593" s="3142"/>
      <c r="AT1593" s="3142"/>
      <c r="AU1593" s="3142"/>
      <c r="AV1593" s="860"/>
      <c r="AW1593" s="4559" t="s">
        <v>2451</v>
      </c>
      <c r="AX1593" s="4559" t="s">
        <v>5972</v>
      </c>
      <c r="AY1593" s="4559"/>
      <c r="CO1593" s="237"/>
    </row>
    <row r="1594" spans="1:93" ht="29.25" customHeight="1">
      <c r="A1594" s="5683"/>
      <c r="B1594" s="5671"/>
      <c r="C1594" s="5674"/>
      <c r="D1594" s="5710"/>
      <c r="E1594" s="5120"/>
      <c r="F1594" s="5677"/>
      <c r="G1594" s="3811"/>
      <c r="H1594" s="3811"/>
      <c r="I1594" s="3811"/>
      <c r="J1594" s="3811"/>
      <c r="K1594" s="3811"/>
      <c r="L1594" s="3811"/>
      <c r="M1594" s="3811"/>
      <c r="N1594" s="3811"/>
      <c r="O1594" s="3811"/>
      <c r="P1594" s="3811"/>
      <c r="Q1594" s="3811"/>
      <c r="R1594" s="3811"/>
      <c r="S1594" s="5677"/>
      <c r="T1594" s="5677"/>
      <c r="U1594" s="5120"/>
      <c r="V1594" s="5120"/>
      <c r="W1594" s="5120"/>
      <c r="X1594" s="5120"/>
      <c r="Y1594" s="5120"/>
      <c r="Z1594" s="5120"/>
      <c r="AA1594" s="5120"/>
      <c r="AB1594" s="5120"/>
      <c r="AC1594" s="5120"/>
      <c r="AD1594" s="3326" t="s">
        <v>2035</v>
      </c>
      <c r="AE1594" s="3149"/>
      <c r="AF1594" s="3149" t="s">
        <v>857</v>
      </c>
      <c r="AG1594" s="3149"/>
      <c r="AH1594" s="2044">
        <v>3985</v>
      </c>
      <c r="AI1594" s="3142" t="s">
        <v>2137</v>
      </c>
      <c r="AJ1594" s="3149" t="s">
        <v>379</v>
      </c>
      <c r="AK1594" s="3256" t="s">
        <v>2142</v>
      </c>
      <c r="AL1594" s="3140" t="s">
        <v>3055</v>
      </c>
      <c r="AM1594" s="3123" t="s">
        <v>3055</v>
      </c>
      <c r="AN1594" s="3142" t="s">
        <v>858</v>
      </c>
      <c r="AO1594" s="3142">
        <v>2</v>
      </c>
      <c r="AP1594" s="3142" t="s">
        <v>859</v>
      </c>
      <c r="AQ1594" s="3142">
        <v>2</v>
      </c>
      <c r="AR1594" s="3142"/>
      <c r="AS1594" s="3142"/>
      <c r="AT1594" s="3142"/>
      <c r="AU1594" s="3142"/>
      <c r="AV1594" s="860"/>
      <c r="AW1594" s="4561"/>
      <c r="AX1594" s="4561"/>
      <c r="AY1594" s="4561"/>
      <c r="CO1594" s="237"/>
    </row>
    <row r="1595" spans="1:93" ht="15" customHeight="1">
      <c r="A1595" s="5683"/>
      <c r="B1595" s="5669" t="s">
        <v>2464</v>
      </c>
      <c r="C1595" s="5672" t="s">
        <v>3705</v>
      </c>
      <c r="D1595" s="5709" t="s">
        <v>6206</v>
      </c>
      <c r="E1595" s="5123" t="s">
        <v>2138</v>
      </c>
      <c r="F1595" s="5675" t="s">
        <v>6217</v>
      </c>
      <c r="G1595" s="3806" t="s">
        <v>2028</v>
      </c>
      <c r="H1595" s="3806" t="s">
        <v>2028</v>
      </c>
      <c r="I1595" s="3806" t="s">
        <v>2029</v>
      </c>
      <c r="J1595" s="3806" t="s">
        <v>2029</v>
      </c>
      <c r="K1595" s="3806">
        <v>6</v>
      </c>
      <c r="L1595" s="3806">
        <v>0</v>
      </c>
      <c r="M1595" s="3806">
        <v>12</v>
      </c>
      <c r="N1595" s="3806">
        <v>6</v>
      </c>
      <c r="O1595" s="3806">
        <v>0</v>
      </c>
      <c r="P1595" s="3806">
        <v>12</v>
      </c>
      <c r="Q1595" s="3806" t="s">
        <v>2140</v>
      </c>
      <c r="R1595" s="3806" t="s">
        <v>2272</v>
      </c>
      <c r="S1595" s="5675">
        <v>513</v>
      </c>
      <c r="T1595" s="5675">
        <v>513</v>
      </c>
      <c r="U1595" s="5123">
        <v>2656</v>
      </c>
      <c r="V1595" s="5123">
        <v>256</v>
      </c>
      <c r="W1595" s="5123">
        <v>256</v>
      </c>
      <c r="X1595" s="5123">
        <v>576</v>
      </c>
      <c r="Y1595" s="5123">
        <v>1</v>
      </c>
      <c r="Z1595" s="5123">
        <v>1</v>
      </c>
      <c r="AA1595" s="5123" t="s">
        <v>2136</v>
      </c>
      <c r="AB1595" s="5123" t="s">
        <v>2136</v>
      </c>
      <c r="AC1595" s="5123" t="s">
        <v>2137</v>
      </c>
      <c r="AD1595" s="3326" t="s">
        <v>2035</v>
      </c>
      <c r="AE1595" s="3149"/>
      <c r="AF1595" s="3149" t="s">
        <v>857</v>
      </c>
      <c r="AG1595" s="3149"/>
      <c r="AH1595" s="3256">
        <v>270</v>
      </c>
      <c r="AI1595" s="3142" t="s">
        <v>2137</v>
      </c>
      <c r="AJ1595" s="3149" t="s">
        <v>854</v>
      </c>
      <c r="AK1595" s="3256" t="s">
        <v>2142</v>
      </c>
      <c r="AL1595" s="3139" t="s">
        <v>3082</v>
      </c>
      <c r="AM1595" s="3124" t="s">
        <v>3056</v>
      </c>
      <c r="AN1595" s="3142" t="s">
        <v>858</v>
      </c>
      <c r="AO1595" s="3142">
        <v>2</v>
      </c>
      <c r="AP1595" s="3142" t="s">
        <v>859</v>
      </c>
      <c r="AQ1595" s="3142">
        <v>2</v>
      </c>
      <c r="AR1595" s="3142"/>
      <c r="AS1595" s="3142"/>
      <c r="AT1595" s="3142"/>
      <c r="AU1595" s="3142"/>
      <c r="AV1595" s="860"/>
      <c r="AW1595" s="4559" t="s">
        <v>2451</v>
      </c>
      <c r="AX1595" s="4559" t="s">
        <v>5972</v>
      </c>
      <c r="AY1595" s="4559"/>
      <c r="CO1595" s="237"/>
    </row>
    <row r="1596" spans="1:93" ht="29.25" customHeight="1">
      <c r="A1596" s="5683"/>
      <c r="B1596" s="5671"/>
      <c r="C1596" s="5674"/>
      <c r="D1596" s="5710"/>
      <c r="E1596" s="5120"/>
      <c r="F1596" s="5677"/>
      <c r="G1596" s="3811"/>
      <c r="H1596" s="3811"/>
      <c r="I1596" s="3811"/>
      <c r="J1596" s="3811"/>
      <c r="K1596" s="3811"/>
      <c r="L1596" s="3811"/>
      <c r="M1596" s="3811"/>
      <c r="N1596" s="3811"/>
      <c r="O1596" s="3811"/>
      <c r="P1596" s="3811"/>
      <c r="Q1596" s="3811"/>
      <c r="R1596" s="3811"/>
      <c r="S1596" s="5677"/>
      <c r="T1596" s="5677"/>
      <c r="U1596" s="5120"/>
      <c r="V1596" s="5120"/>
      <c r="W1596" s="5120"/>
      <c r="X1596" s="5120"/>
      <c r="Y1596" s="5120"/>
      <c r="Z1596" s="5120"/>
      <c r="AA1596" s="5120"/>
      <c r="AB1596" s="5120"/>
      <c r="AC1596" s="5120"/>
      <c r="AD1596" s="3326" t="s">
        <v>2035</v>
      </c>
      <c r="AE1596" s="3149"/>
      <c r="AF1596" s="3149" t="s">
        <v>857</v>
      </c>
      <c r="AG1596" s="3149"/>
      <c r="AH1596" s="2044">
        <v>3985</v>
      </c>
      <c r="AI1596" s="3142" t="s">
        <v>2137</v>
      </c>
      <c r="AJ1596" s="3149" t="s">
        <v>379</v>
      </c>
      <c r="AK1596" s="3256" t="s">
        <v>2142</v>
      </c>
      <c r="AL1596" s="3140" t="s">
        <v>3055</v>
      </c>
      <c r="AM1596" s="3123" t="s">
        <v>3055</v>
      </c>
      <c r="AN1596" s="3142" t="s">
        <v>858</v>
      </c>
      <c r="AO1596" s="3142">
        <v>2</v>
      </c>
      <c r="AP1596" s="3142" t="s">
        <v>859</v>
      </c>
      <c r="AQ1596" s="3142">
        <v>2</v>
      </c>
      <c r="AR1596" s="3142"/>
      <c r="AS1596" s="3142"/>
      <c r="AT1596" s="3142"/>
      <c r="AU1596" s="3142"/>
      <c r="AV1596" s="860"/>
      <c r="AW1596" s="4561"/>
      <c r="AX1596" s="4561"/>
      <c r="AY1596" s="4561"/>
      <c r="CO1596" s="237"/>
    </row>
    <row r="1597" spans="1:93" ht="15" customHeight="1">
      <c r="A1597" s="5683"/>
      <c r="B1597" s="5669" t="s">
        <v>2464</v>
      </c>
      <c r="C1597" s="5672" t="s">
        <v>3706</v>
      </c>
      <c r="D1597" s="5709" t="s">
        <v>6207</v>
      </c>
      <c r="E1597" s="5123" t="s">
        <v>2138</v>
      </c>
      <c r="F1597" s="5675" t="s">
        <v>6218</v>
      </c>
      <c r="G1597" s="3806" t="s">
        <v>2028</v>
      </c>
      <c r="H1597" s="3806" t="s">
        <v>2028</v>
      </c>
      <c r="I1597" s="3806" t="s">
        <v>2029</v>
      </c>
      <c r="J1597" s="3806" t="s">
        <v>2029</v>
      </c>
      <c r="K1597" s="3806">
        <v>6</v>
      </c>
      <c r="L1597" s="3806">
        <v>0</v>
      </c>
      <c r="M1597" s="3806">
        <v>12</v>
      </c>
      <c r="N1597" s="3806">
        <v>6</v>
      </c>
      <c r="O1597" s="3806">
        <v>0</v>
      </c>
      <c r="P1597" s="3806">
        <v>12</v>
      </c>
      <c r="Q1597" s="3806" t="s">
        <v>2140</v>
      </c>
      <c r="R1597" s="3806" t="s">
        <v>2272</v>
      </c>
      <c r="S1597" s="5676">
        <v>513</v>
      </c>
      <c r="T1597" s="5676">
        <v>513</v>
      </c>
      <c r="U1597" s="5119">
        <v>3872</v>
      </c>
      <c r="V1597" s="5119">
        <v>256</v>
      </c>
      <c r="W1597" s="5119">
        <v>256</v>
      </c>
      <c r="X1597" s="5119">
        <v>576</v>
      </c>
      <c r="Y1597" s="5123">
        <v>1</v>
      </c>
      <c r="Z1597" s="5123">
        <v>1</v>
      </c>
      <c r="AA1597" s="5123" t="s">
        <v>2136</v>
      </c>
      <c r="AB1597" s="5123" t="s">
        <v>2136</v>
      </c>
      <c r="AC1597" s="5123" t="s">
        <v>2137</v>
      </c>
      <c r="AD1597" s="3326" t="s">
        <v>2035</v>
      </c>
      <c r="AE1597" s="3149"/>
      <c r="AF1597" s="3149" t="s">
        <v>857</v>
      </c>
      <c r="AG1597" s="3149"/>
      <c r="AH1597" s="3256">
        <v>270</v>
      </c>
      <c r="AI1597" s="3142" t="s">
        <v>2137</v>
      </c>
      <c r="AJ1597" s="3149" t="s">
        <v>854</v>
      </c>
      <c r="AK1597" s="3256" t="s">
        <v>2142</v>
      </c>
      <c r="AL1597" s="3139" t="s">
        <v>3083</v>
      </c>
      <c r="AM1597" s="3124" t="s">
        <v>3056</v>
      </c>
      <c r="AN1597" s="3142" t="s">
        <v>858</v>
      </c>
      <c r="AO1597" s="3142">
        <v>2</v>
      </c>
      <c r="AP1597" s="3142" t="s">
        <v>859</v>
      </c>
      <c r="AQ1597" s="3142">
        <v>2</v>
      </c>
      <c r="AR1597" s="3142"/>
      <c r="AS1597" s="3142"/>
      <c r="AT1597" s="3142"/>
      <c r="AU1597" s="3142"/>
      <c r="AV1597" s="860"/>
      <c r="AW1597" s="4559" t="s">
        <v>2451</v>
      </c>
      <c r="AX1597" s="4559" t="s">
        <v>5972</v>
      </c>
      <c r="AY1597" s="4559"/>
      <c r="CO1597" s="237"/>
    </row>
    <row r="1598" spans="1:93" ht="29.25" customHeight="1">
      <c r="A1598" s="5683"/>
      <c r="B1598" s="5671"/>
      <c r="C1598" s="5674"/>
      <c r="D1598" s="5710"/>
      <c r="E1598" s="5120"/>
      <c r="F1598" s="5677"/>
      <c r="G1598" s="3811"/>
      <c r="H1598" s="3811"/>
      <c r="I1598" s="3811"/>
      <c r="J1598" s="3811"/>
      <c r="K1598" s="3811"/>
      <c r="L1598" s="3811"/>
      <c r="M1598" s="3811"/>
      <c r="N1598" s="3811"/>
      <c r="O1598" s="3811"/>
      <c r="P1598" s="3811"/>
      <c r="Q1598" s="3811"/>
      <c r="R1598" s="3811"/>
      <c r="S1598" s="5677"/>
      <c r="T1598" s="5677"/>
      <c r="U1598" s="5120"/>
      <c r="V1598" s="5120"/>
      <c r="W1598" s="5120"/>
      <c r="X1598" s="5120"/>
      <c r="Y1598" s="5120"/>
      <c r="Z1598" s="5120"/>
      <c r="AA1598" s="5120"/>
      <c r="AB1598" s="5120"/>
      <c r="AC1598" s="5120"/>
      <c r="AD1598" s="3326" t="s">
        <v>2035</v>
      </c>
      <c r="AE1598" s="3149"/>
      <c r="AF1598" s="3149" t="s">
        <v>857</v>
      </c>
      <c r="AG1598" s="3149"/>
      <c r="AH1598" s="2044">
        <v>3985</v>
      </c>
      <c r="AI1598" s="3142" t="s">
        <v>2137</v>
      </c>
      <c r="AJ1598" s="3149" t="s">
        <v>379</v>
      </c>
      <c r="AK1598" s="3256" t="s">
        <v>2142</v>
      </c>
      <c r="AL1598" s="3140" t="s">
        <v>3055</v>
      </c>
      <c r="AM1598" s="3123" t="s">
        <v>3055</v>
      </c>
      <c r="AN1598" s="3142" t="s">
        <v>858</v>
      </c>
      <c r="AO1598" s="3142">
        <v>2</v>
      </c>
      <c r="AP1598" s="3142" t="s">
        <v>859</v>
      </c>
      <c r="AQ1598" s="3142">
        <v>2</v>
      </c>
      <c r="AR1598" s="3142"/>
      <c r="AS1598" s="3142"/>
      <c r="AT1598" s="3142"/>
      <c r="AU1598" s="3142"/>
      <c r="AV1598" s="860"/>
      <c r="AW1598" s="4561"/>
      <c r="AX1598" s="4561"/>
      <c r="AY1598" s="4561"/>
      <c r="CO1598" s="237"/>
    </row>
    <row r="1599" spans="1:93" ht="15" customHeight="1">
      <c r="A1599" s="5683"/>
      <c r="B1599" s="5669" t="s">
        <v>2464</v>
      </c>
      <c r="C1599" s="5672" t="s">
        <v>3835</v>
      </c>
      <c r="D1599" s="5783" t="s">
        <v>6208</v>
      </c>
      <c r="E1599" s="5123" t="s">
        <v>2138</v>
      </c>
      <c r="F1599" s="5675" t="s">
        <v>6223</v>
      </c>
      <c r="G1599" s="3806" t="s">
        <v>2028</v>
      </c>
      <c r="H1599" s="3806" t="s">
        <v>2028</v>
      </c>
      <c r="I1599" s="3806" t="s">
        <v>2029</v>
      </c>
      <c r="J1599" s="3806" t="s">
        <v>2029</v>
      </c>
      <c r="K1599" s="3806">
        <v>6</v>
      </c>
      <c r="L1599" s="3806">
        <v>0</v>
      </c>
      <c r="M1599" s="3806">
        <v>12</v>
      </c>
      <c r="N1599" s="3806">
        <v>6</v>
      </c>
      <c r="O1599" s="3806">
        <v>0</v>
      </c>
      <c r="P1599" s="3806">
        <v>12</v>
      </c>
      <c r="Q1599" s="3806" t="s">
        <v>2140</v>
      </c>
      <c r="R1599" s="3806" t="s">
        <v>2272</v>
      </c>
      <c r="S1599" s="5675">
        <v>514</v>
      </c>
      <c r="T1599" s="5675">
        <v>514</v>
      </c>
      <c r="U1599" s="5123">
        <v>5162</v>
      </c>
      <c r="V1599" s="5123">
        <v>256</v>
      </c>
      <c r="W1599" s="5123">
        <v>256</v>
      </c>
      <c r="X1599" s="5123">
        <v>896</v>
      </c>
      <c r="Y1599" s="5123">
        <v>1</v>
      </c>
      <c r="Z1599" s="5123">
        <v>1</v>
      </c>
      <c r="AA1599" s="5123" t="s">
        <v>2136</v>
      </c>
      <c r="AB1599" s="5123" t="s">
        <v>2136</v>
      </c>
      <c r="AC1599" s="5123" t="s">
        <v>2137</v>
      </c>
      <c r="AD1599" s="3326" t="s">
        <v>2035</v>
      </c>
      <c r="AE1599" s="3149"/>
      <c r="AF1599" s="3149" t="s">
        <v>857</v>
      </c>
      <c r="AG1599" s="3149"/>
      <c r="AH1599" s="3256">
        <v>270</v>
      </c>
      <c r="AI1599" s="3142" t="s">
        <v>2137</v>
      </c>
      <c r="AJ1599" s="3149" t="s">
        <v>854</v>
      </c>
      <c r="AK1599" s="3256" t="s">
        <v>2142</v>
      </c>
      <c r="AL1599" s="3139" t="s">
        <v>3084</v>
      </c>
      <c r="AM1599" s="3124" t="s">
        <v>3085</v>
      </c>
      <c r="AN1599" s="3142" t="s">
        <v>858</v>
      </c>
      <c r="AO1599" s="3142">
        <v>2</v>
      </c>
      <c r="AP1599" s="3142" t="s">
        <v>859</v>
      </c>
      <c r="AQ1599" s="3142">
        <v>2</v>
      </c>
      <c r="AR1599" s="3142"/>
      <c r="AS1599" s="3142"/>
      <c r="AT1599" s="3142"/>
      <c r="AU1599" s="3142"/>
      <c r="AV1599" s="860"/>
      <c r="AW1599" s="4559" t="s">
        <v>2451</v>
      </c>
      <c r="AX1599" s="4559" t="s">
        <v>5972</v>
      </c>
      <c r="AY1599" s="4559"/>
      <c r="CO1599" s="237"/>
    </row>
    <row r="1600" spans="1:93" ht="32.25" customHeight="1">
      <c r="A1600" s="5683"/>
      <c r="B1600" s="5671"/>
      <c r="C1600" s="5674"/>
      <c r="D1600" s="5710"/>
      <c r="E1600" s="5120"/>
      <c r="F1600" s="5677"/>
      <c r="G1600" s="3811"/>
      <c r="H1600" s="3811"/>
      <c r="I1600" s="3811"/>
      <c r="J1600" s="3811"/>
      <c r="K1600" s="3811"/>
      <c r="L1600" s="3811"/>
      <c r="M1600" s="3811"/>
      <c r="N1600" s="3811"/>
      <c r="O1600" s="3811"/>
      <c r="P1600" s="3811"/>
      <c r="Q1600" s="3811"/>
      <c r="R1600" s="3811"/>
      <c r="S1600" s="5677"/>
      <c r="T1600" s="5677"/>
      <c r="U1600" s="5120"/>
      <c r="V1600" s="5120"/>
      <c r="W1600" s="5120"/>
      <c r="X1600" s="5120"/>
      <c r="Y1600" s="5120"/>
      <c r="Z1600" s="5120"/>
      <c r="AA1600" s="5120"/>
      <c r="AB1600" s="5120"/>
      <c r="AC1600" s="5120"/>
      <c r="AD1600" s="3326" t="s">
        <v>2035</v>
      </c>
      <c r="AE1600" s="3149"/>
      <c r="AF1600" s="3149" t="s">
        <v>857</v>
      </c>
      <c r="AG1600" s="3149"/>
      <c r="AH1600" s="2044">
        <v>3985</v>
      </c>
      <c r="AI1600" s="3142" t="s">
        <v>2137</v>
      </c>
      <c r="AJ1600" s="3149" t="s">
        <v>379</v>
      </c>
      <c r="AK1600" s="3256" t="s">
        <v>2142</v>
      </c>
      <c r="AL1600" s="3140" t="s">
        <v>3055</v>
      </c>
      <c r="AM1600" s="3123" t="s">
        <v>3055</v>
      </c>
      <c r="AN1600" s="3142" t="s">
        <v>858</v>
      </c>
      <c r="AO1600" s="3142">
        <v>2</v>
      </c>
      <c r="AP1600" s="3142" t="s">
        <v>859</v>
      </c>
      <c r="AQ1600" s="3142">
        <v>2</v>
      </c>
      <c r="AR1600" s="3142"/>
      <c r="AS1600" s="3142"/>
      <c r="AT1600" s="3142"/>
      <c r="AU1600" s="3142"/>
      <c r="AV1600" s="860"/>
      <c r="AW1600" s="4561"/>
      <c r="AX1600" s="4561"/>
      <c r="AY1600" s="4561"/>
      <c r="CO1600" s="237"/>
    </row>
    <row r="1601" spans="1:93" ht="15" customHeight="1">
      <c r="A1601" s="5683"/>
      <c r="B1601" s="5669" t="s">
        <v>2464</v>
      </c>
      <c r="C1601" s="5672" t="s">
        <v>3707</v>
      </c>
      <c r="D1601" s="5709" t="s">
        <v>6209</v>
      </c>
      <c r="E1601" s="5123" t="s">
        <v>2144</v>
      </c>
      <c r="F1601" s="5675" t="s">
        <v>6224</v>
      </c>
      <c r="G1601" s="3806" t="s">
        <v>2028</v>
      </c>
      <c r="H1601" s="3806" t="s">
        <v>2028</v>
      </c>
      <c r="I1601" s="3806" t="s">
        <v>2029</v>
      </c>
      <c r="J1601" s="3806" t="s">
        <v>2029</v>
      </c>
      <c r="K1601" s="3806">
        <v>6</v>
      </c>
      <c r="L1601" s="3806">
        <v>0</v>
      </c>
      <c r="M1601" s="3806">
        <v>31</v>
      </c>
      <c r="N1601" s="3806">
        <v>6</v>
      </c>
      <c r="O1601" s="3806">
        <v>0</v>
      </c>
      <c r="P1601" s="3806">
        <v>31</v>
      </c>
      <c r="Q1601" s="3806" t="s">
        <v>2140</v>
      </c>
      <c r="R1601" s="3806" t="s">
        <v>2272</v>
      </c>
      <c r="S1601" s="5675">
        <v>5162</v>
      </c>
      <c r="T1601" s="5675">
        <v>5162</v>
      </c>
      <c r="U1601" s="5123">
        <v>12542</v>
      </c>
      <c r="V1601" s="5123">
        <v>384</v>
      </c>
      <c r="W1601" s="5123">
        <v>384</v>
      </c>
      <c r="X1601" s="5123">
        <v>1046</v>
      </c>
      <c r="Y1601" s="5123">
        <v>4</v>
      </c>
      <c r="Z1601" s="5123">
        <v>2</v>
      </c>
      <c r="AA1601" s="5123" t="s">
        <v>2032</v>
      </c>
      <c r="AB1601" s="5123" t="s">
        <v>2033</v>
      </c>
      <c r="AC1601" s="5123" t="s">
        <v>2137</v>
      </c>
      <c r="AD1601" s="3326" t="s">
        <v>2035</v>
      </c>
      <c r="AE1601" s="3149"/>
      <c r="AF1601" s="3149" t="s">
        <v>857</v>
      </c>
      <c r="AG1601" s="3149"/>
      <c r="AH1601" s="3256">
        <v>270</v>
      </c>
      <c r="AI1601" s="3142" t="s">
        <v>2137</v>
      </c>
      <c r="AJ1601" s="3149" t="s">
        <v>854</v>
      </c>
      <c r="AK1601" s="3256" t="s">
        <v>2142</v>
      </c>
      <c r="AL1601" s="3149" t="s">
        <v>1135</v>
      </c>
      <c r="AM1601" s="3142" t="s">
        <v>1134</v>
      </c>
      <c r="AN1601" s="3142" t="s">
        <v>858</v>
      </c>
      <c r="AO1601" s="3142">
        <v>2</v>
      </c>
      <c r="AP1601" s="3142" t="s">
        <v>859</v>
      </c>
      <c r="AQ1601" s="3142">
        <v>2</v>
      </c>
      <c r="AR1601" s="3142"/>
      <c r="AS1601" s="3142"/>
      <c r="AT1601" s="3142"/>
      <c r="AU1601" s="3142"/>
      <c r="AV1601" s="860"/>
      <c r="AW1601" s="4559" t="s">
        <v>2466</v>
      </c>
      <c r="AX1601" s="4559" t="s">
        <v>5972</v>
      </c>
      <c r="AY1601" s="4559"/>
      <c r="CO1601" s="237"/>
    </row>
    <row r="1602" spans="1:93" ht="32.25" customHeight="1">
      <c r="A1602" s="5683"/>
      <c r="B1602" s="5671"/>
      <c r="C1602" s="5674"/>
      <c r="D1602" s="5710"/>
      <c r="E1602" s="5120"/>
      <c r="F1602" s="5677"/>
      <c r="G1602" s="3811"/>
      <c r="H1602" s="3811"/>
      <c r="I1602" s="3811"/>
      <c r="J1602" s="3811"/>
      <c r="K1602" s="3811"/>
      <c r="L1602" s="3811"/>
      <c r="M1602" s="3811"/>
      <c r="N1602" s="3811"/>
      <c r="O1602" s="3811"/>
      <c r="P1602" s="3811"/>
      <c r="Q1602" s="3811"/>
      <c r="R1602" s="3811"/>
      <c r="S1602" s="5677"/>
      <c r="T1602" s="5677"/>
      <c r="U1602" s="5120"/>
      <c r="V1602" s="5120"/>
      <c r="W1602" s="5120"/>
      <c r="X1602" s="5120"/>
      <c r="Y1602" s="5120"/>
      <c r="Z1602" s="5120"/>
      <c r="AA1602" s="5120"/>
      <c r="AB1602" s="5120"/>
      <c r="AC1602" s="5120"/>
      <c r="AD1602" s="3326" t="s">
        <v>2035</v>
      </c>
      <c r="AE1602" s="3149"/>
      <c r="AF1602" s="3149" t="s">
        <v>857</v>
      </c>
      <c r="AG1602" s="3149"/>
      <c r="AH1602" s="2044">
        <v>3985</v>
      </c>
      <c r="AI1602" s="3142" t="s">
        <v>2137</v>
      </c>
      <c r="AJ1602" s="3149" t="s">
        <v>379</v>
      </c>
      <c r="AK1602" s="3256" t="s">
        <v>2142</v>
      </c>
      <c r="AL1602" s="3140" t="s">
        <v>3055</v>
      </c>
      <c r="AM1602" s="3123" t="s">
        <v>3055</v>
      </c>
      <c r="AN1602" s="3142" t="s">
        <v>858</v>
      </c>
      <c r="AO1602" s="3142">
        <v>2</v>
      </c>
      <c r="AP1602" s="3142" t="s">
        <v>859</v>
      </c>
      <c r="AQ1602" s="3142">
        <v>2</v>
      </c>
      <c r="AR1602" s="3142"/>
      <c r="AS1602" s="3142"/>
      <c r="AT1602" s="3142"/>
      <c r="AU1602" s="3142"/>
      <c r="AV1602" s="860"/>
      <c r="AW1602" s="4561"/>
      <c r="AX1602" s="4561"/>
      <c r="AY1602" s="4561"/>
      <c r="CO1602" s="237"/>
    </row>
    <row r="1603" spans="1:93" ht="15" customHeight="1">
      <c r="A1603" s="5683"/>
      <c r="B1603" s="5669" t="s">
        <v>2464</v>
      </c>
      <c r="C1603" s="5672" t="s">
        <v>3708</v>
      </c>
      <c r="D1603" s="5709" t="s">
        <v>6210</v>
      </c>
      <c r="E1603" s="5123" t="s">
        <v>2144</v>
      </c>
      <c r="F1603" s="5675" t="s">
        <v>6219</v>
      </c>
      <c r="G1603" s="3806" t="s">
        <v>2028</v>
      </c>
      <c r="H1603" s="3806" t="s">
        <v>2028</v>
      </c>
      <c r="I1603" s="3806" t="s">
        <v>2029</v>
      </c>
      <c r="J1603" s="3806" t="s">
        <v>2029</v>
      </c>
      <c r="K1603" s="3806">
        <v>6</v>
      </c>
      <c r="L1603" s="3806">
        <v>0</v>
      </c>
      <c r="M1603" s="3806">
        <v>31</v>
      </c>
      <c r="N1603" s="3806">
        <v>6</v>
      </c>
      <c r="O1603" s="3806">
        <v>0</v>
      </c>
      <c r="P1603" s="3806">
        <v>31</v>
      </c>
      <c r="Q1603" s="3806" t="s">
        <v>2140</v>
      </c>
      <c r="R1603" s="3806" t="s">
        <v>2272</v>
      </c>
      <c r="S1603" s="5675">
        <v>12542</v>
      </c>
      <c r="T1603" s="5123">
        <v>12542</v>
      </c>
      <c r="U1603" s="5123">
        <v>23968</v>
      </c>
      <c r="V1603" s="5123">
        <v>640</v>
      </c>
      <c r="W1603" s="5123">
        <v>640</v>
      </c>
      <c r="X1603" s="5123">
        <v>1168</v>
      </c>
      <c r="Y1603" s="5123">
        <v>4</v>
      </c>
      <c r="Z1603" s="5123">
        <v>2</v>
      </c>
      <c r="AA1603" s="5123" t="s">
        <v>2032</v>
      </c>
      <c r="AB1603" s="5123" t="s">
        <v>2033</v>
      </c>
      <c r="AC1603" s="5123" t="s">
        <v>2137</v>
      </c>
      <c r="AD1603" s="3326" t="s">
        <v>2035</v>
      </c>
      <c r="AE1603" s="3157"/>
      <c r="AF1603" s="3157" t="s">
        <v>857</v>
      </c>
      <c r="AG1603" s="3157"/>
      <c r="AH1603" s="3256">
        <v>270</v>
      </c>
      <c r="AI1603" s="3154" t="s">
        <v>2137</v>
      </c>
      <c r="AJ1603" s="3157" t="s">
        <v>854</v>
      </c>
      <c r="AK1603" s="3256" t="s">
        <v>2142</v>
      </c>
      <c r="AL1603" s="3157" t="s">
        <v>866</v>
      </c>
      <c r="AM1603" s="3154" t="s">
        <v>867</v>
      </c>
      <c r="AN1603" s="3154" t="s">
        <v>858</v>
      </c>
      <c r="AO1603" s="3154">
        <v>2</v>
      </c>
      <c r="AP1603" s="3154" t="s">
        <v>859</v>
      </c>
      <c r="AQ1603" s="3154">
        <v>2</v>
      </c>
      <c r="AR1603" s="3154"/>
      <c r="AS1603" s="3154"/>
      <c r="AT1603" s="3154"/>
      <c r="AU1603" s="3154"/>
      <c r="AV1603" s="860"/>
      <c r="AW1603" s="4559" t="s">
        <v>2468</v>
      </c>
      <c r="AX1603" s="4559" t="s">
        <v>5972</v>
      </c>
      <c r="AY1603" s="4559"/>
      <c r="CO1603" s="237"/>
    </row>
    <row r="1604" spans="1:93" ht="32.25" customHeight="1">
      <c r="A1604" s="5684"/>
      <c r="B1604" s="5671"/>
      <c r="C1604" s="5674"/>
      <c r="D1604" s="5710"/>
      <c r="E1604" s="5120"/>
      <c r="F1604" s="5677"/>
      <c r="G1604" s="3811"/>
      <c r="H1604" s="3811"/>
      <c r="I1604" s="3811"/>
      <c r="J1604" s="3811"/>
      <c r="K1604" s="3811"/>
      <c r="L1604" s="3811"/>
      <c r="M1604" s="3811"/>
      <c r="N1604" s="3811"/>
      <c r="O1604" s="3811"/>
      <c r="P1604" s="3811"/>
      <c r="Q1604" s="3811"/>
      <c r="R1604" s="3811"/>
      <c r="S1604" s="5677"/>
      <c r="T1604" s="5120"/>
      <c r="U1604" s="5120"/>
      <c r="V1604" s="5120"/>
      <c r="W1604" s="5120"/>
      <c r="X1604" s="5120"/>
      <c r="Y1604" s="5120"/>
      <c r="Z1604" s="5120"/>
      <c r="AA1604" s="5120"/>
      <c r="AB1604" s="5120"/>
      <c r="AC1604" s="5120"/>
      <c r="AD1604" s="3326" t="s">
        <v>2035</v>
      </c>
      <c r="AE1604" s="3157"/>
      <c r="AF1604" s="3157" t="s">
        <v>857</v>
      </c>
      <c r="AG1604" s="3157"/>
      <c r="AH1604" s="2044">
        <v>3985</v>
      </c>
      <c r="AI1604" s="3154" t="s">
        <v>2137</v>
      </c>
      <c r="AJ1604" s="3157" t="s">
        <v>379</v>
      </c>
      <c r="AK1604" s="3256" t="s">
        <v>2142</v>
      </c>
      <c r="AL1604" s="3155" t="s">
        <v>3055</v>
      </c>
      <c r="AM1604" s="3150" t="s">
        <v>3055</v>
      </c>
      <c r="AN1604" s="3154" t="s">
        <v>858</v>
      </c>
      <c r="AO1604" s="3154">
        <v>2</v>
      </c>
      <c r="AP1604" s="3154" t="s">
        <v>859</v>
      </c>
      <c r="AQ1604" s="3154">
        <v>2</v>
      </c>
      <c r="AR1604" s="3154"/>
      <c r="AS1604" s="3154"/>
      <c r="AT1604" s="3154"/>
      <c r="AU1604" s="3154"/>
      <c r="AV1604" s="860"/>
      <c r="AW1604" s="4561"/>
      <c r="AX1604" s="4561"/>
      <c r="AY1604" s="4561"/>
      <c r="CO1604" s="237"/>
    </row>
    <row r="1605" spans="1:93" ht="12.75" customHeight="1">
      <c r="A1605" s="5683" t="s">
        <v>6213</v>
      </c>
      <c r="B1605" s="3152" t="s">
        <v>2463</v>
      </c>
      <c r="C1605" s="3156" t="s">
        <v>3751</v>
      </c>
      <c r="D1605" s="3151" t="s">
        <v>2365</v>
      </c>
      <c r="E1605" s="3153" t="s">
        <v>2138</v>
      </c>
      <c r="F1605" s="3153" t="s">
        <v>3573</v>
      </c>
      <c r="G1605" s="3151" t="s">
        <v>2028</v>
      </c>
      <c r="H1605" s="3151" t="s">
        <v>2028</v>
      </c>
      <c r="I1605" s="3151" t="s">
        <v>2029</v>
      </c>
      <c r="J1605" s="3151" t="s">
        <v>2029</v>
      </c>
      <c r="K1605" s="3151">
        <v>6</v>
      </c>
      <c r="L1605" s="3151">
        <v>0</v>
      </c>
      <c r="M1605" s="3151">
        <v>12</v>
      </c>
      <c r="N1605" s="3151">
        <v>6</v>
      </c>
      <c r="O1605" s="3151">
        <v>0</v>
      </c>
      <c r="P1605" s="3151">
        <v>12</v>
      </c>
      <c r="Q1605" s="3151" t="s">
        <v>2140</v>
      </c>
      <c r="R1605" s="3151" t="s">
        <v>2272</v>
      </c>
      <c r="S1605" s="3153">
        <v>282</v>
      </c>
      <c r="T1605" s="3153">
        <v>282</v>
      </c>
      <c r="U1605" s="3153">
        <v>314</v>
      </c>
      <c r="V1605" s="3153">
        <v>282</v>
      </c>
      <c r="W1605" s="3153">
        <v>282</v>
      </c>
      <c r="X1605" s="3153">
        <v>314</v>
      </c>
      <c r="Y1605" s="3153">
        <v>1</v>
      </c>
      <c r="Z1605" s="3153">
        <v>1</v>
      </c>
      <c r="AA1605" s="3153" t="s">
        <v>2136</v>
      </c>
      <c r="AB1605" s="3153" t="s">
        <v>2136</v>
      </c>
      <c r="AC1605" s="3153" t="s">
        <v>2137</v>
      </c>
      <c r="AD1605" s="3322" t="s">
        <v>2035</v>
      </c>
      <c r="AE1605" s="3153"/>
      <c r="AF1605" s="3153" t="s">
        <v>857</v>
      </c>
      <c r="AG1605" s="3153"/>
      <c r="AH1605" s="3238">
        <v>3996</v>
      </c>
      <c r="AI1605" s="3151" t="s">
        <v>2137</v>
      </c>
      <c r="AJ1605" s="3153" t="s">
        <v>868</v>
      </c>
      <c r="AK1605" s="3256" t="s">
        <v>2142</v>
      </c>
      <c r="AL1605" s="3153" t="s">
        <v>869</v>
      </c>
      <c r="AM1605" s="3153" t="s">
        <v>869</v>
      </c>
      <c r="AN1605" s="3151" t="s">
        <v>858</v>
      </c>
      <c r="AO1605" s="3151">
        <v>8</v>
      </c>
      <c r="AP1605" s="3151" t="s">
        <v>859</v>
      </c>
      <c r="AQ1605" s="3151">
        <v>8</v>
      </c>
      <c r="AR1605" s="3151"/>
      <c r="AS1605" s="3151"/>
      <c r="AT1605" s="3151"/>
      <c r="AU1605" s="3151"/>
      <c r="AV1605" s="2997"/>
      <c r="AW1605" s="3152" t="s">
        <v>2451</v>
      </c>
      <c r="AX1605" s="3152" t="s">
        <v>2460</v>
      </c>
      <c r="AY1605" s="3152"/>
      <c r="CO1605" s="237"/>
    </row>
    <row r="1606" spans="1:93" ht="15" customHeight="1">
      <c r="A1606" s="5683"/>
      <c r="B1606" s="5669" t="s">
        <v>2464</v>
      </c>
      <c r="C1606" s="5672" t="s">
        <v>3796</v>
      </c>
      <c r="D1606" s="4068" t="s">
        <v>5970</v>
      </c>
      <c r="E1606" s="4150" t="s">
        <v>2138</v>
      </c>
      <c r="F1606" s="4150" t="s">
        <v>5971</v>
      </c>
      <c r="G1606" s="3806" t="s">
        <v>2028</v>
      </c>
      <c r="H1606" s="3806" t="s">
        <v>2028</v>
      </c>
      <c r="I1606" s="3806" t="s">
        <v>2029</v>
      </c>
      <c r="J1606" s="3806" t="s">
        <v>2029</v>
      </c>
      <c r="K1606" s="3806">
        <v>6</v>
      </c>
      <c r="L1606" s="3806">
        <v>0</v>
      </c>
      <c r="M1606" s="3806">
        <v>12</v>
      </c>
      <c r="N1606" s="3806">
        <v>6</v>
      </c>
      <c r="O1606" s="3806">
        <v>0</v>
      </c>
      <c r="P1606" s="3806">
        <v>12</v>
      </c>
      <c r="Q1606" s="3806" t="s">
        <v>2140</v>
      </c>
      <c r="R1606" s="3806" t="s">
        <v>2272</v>
      </c>
      <c r="S1606" s="5687">
        <v>386</v>
      </c>
      <c r="T1606" s="5675">
        <v>386</v>
      </c>
      <c r="U1606" s="5123">
        <v>512</v>
      </c>
      <c r="V1606" s="5123">
        <v>384</v>
      </c>
      <c r="W1606" s="5123">
        <v>384</v>
      </c>
      <c r="X1606" s="5123">
        <v>512</v>
      </c>
      <c r="Y1606" s="5123">
        <v>1</v>
      </c>
      <c r="Z1606" s="5123">
        <v>1</v>
      </c>
      <c r="AA1606" s="5084" t="s">
        <v>2136</v>
      </c>
      <c r="AB1606" s="5084" t="s">
        <v>2136</v>
      </c>
      <c r="AC1606" s="5123" t="s">
        <v>2137</v>
      </c>
      <c r="AD1606" s="3321" t="s">
        <v>2035</v>
      </c>
      <c r="AE1606" s="3090"/>
      <c r="AF1606" s="2857" t="s">
        <v>857</v>
      </c>
      <c r="AG1606" s="2878"/>
      <c r="AH1606" s="3261">
        <v>3996</v>
      </c>
      <c r="AI1606" s="2860" t="s">
        <v>2137</v>
      </c>
      <c r="AJ1606" s="2878" t="s">
        <v>868</v>
      </c>
      <c r="AK1606" s="3256" t="s">
        <v>2142</v>
      </c>
      <c r="AL1606" s="2878" t="s">
        <v>869</v>
      </c>
      <c r="AM1606" s="2878" t="s">
        <v>869</v>
      </c>
      <c r="AN1606" s="2860" t="s">
        <v>858</v>
      </c>
      <c r="AO1606" s="2860">
        <v>8</v>
      </c>
      <c r="AP1606" s="2860" t="s">
        <v>859</v>
      </c>
      <c r="AQ1606" s="2860">
        <v>8</v>
      </c>
      <c r="AR1606" s="2860"/>
      <c r="AS1606" s="2860"/>
      <c r="AT1606" s="2860"/>
      <c r="AU1606" s="2860"/>
      <c r="AV1606" s="860"/>
      <c r="AW1606" s="4559" t="s">
        <v>2451</v>
      </c>
      <c r="AX1606" s="4559" t="s">
        <v>5972</v>
      </c>
      <c r="AY1606" s="825"/>
      <c r="CO1606" s="237"/>
    </row>
    <row r="1607" spans="1:93" ht="32.25" customHeight="1">
      <c r="A1607" s="5683"/>
      <c r="B1607" s="5671"/>
      <c r="C1607" s="5674"/>
      <c r="D1607" s="4070"/>
      <c r="E1607" s="4151"/>
      <c r="F1607" s="4151"/>
      <c r="G1607" s="3811"/>
      <c r="H1607" s="3811"/>
      <c r="I1607" s="3811"/>
      <c r="J1607" s="3811"/>
      <c r="K1607" s="3811"/>
      <c r="L1607" s="3811"/>
      <c r="M1607" s="3811"/>
      <c r="N1607" s="3811"/>
      <c r="O1607" s="3811"/>
      <c r="P1607" s="3811"/>
      <c r="Q1607" s="3811"/>
      <c r="R1607" s="3811"/>
      <c r="S1607" s="5689"/>
      <c r="T1607" s="5677"/>
      <c r="U1607" s="5120"/>
      <c r="V1607" s="5120"/>
      <c r="W1607" s="5120"/>
      <c r="X1607" s="5120"/>
      <c r="Y1607" s="5120"/>
      <c r="Z1607" s="5120"/>
      <c r="AA1607" s="5086"/>
      <c r="AB1607" s="5086"/>
      <c r="AC1607" s="5120"/>
      <c r="AD1607" s="3326" t="s">
        <v>2035</v>
      </c>
      <c r="AE1607" s="3093"/>
      <c r="AF1607" s="2878" t="s">
        <v>857</v>
      </c>
      <c r="AG1607" s="2878"/>
      <c r="AH1607" s="2044">
        <v>3985</v>
      </c>
      <c r="AI1607" s="2860" t="s">
        <v>2137</v>
      </c>
      <c r="AJ1607" s="2878" t="s">
        <v>379</v>
      </c>
      <c r="AK1607" s="3256" t="s">
        <v>2142</v>
      </c>
      <c r="AL1607" s="2863" t="s">
        <v>3055</v>
      </c>
      <c r="AM1607" s="2827" t="s">
        <v>3055</v>
      </c>
      <c r="AN1607" s="2860" t="s">
        <v>858</v>
      </c>
      <c r="AO1607" s="2860">
        <v>2</v>
      </c>
      <c r="AP1607" s="2860" t="s">
        <v>859</v>
      </c>
      <c r="AQ1607" s="2860">
        <v>2</v>
      </c>
      <c r="AR1607" s="2860"/>
      <c r="AS1607" s="2860"/>
      <c r="AT1607" s="2860"/>
      <c r="AU1607" s="2860"/>
      <c r="AV1607" s="860"/>
      <c r="AW1607" s="4561"/>
      <c r="AX1607" s="4561"/>
      <c r="AY1607" s="825"/>
      <c r="CO1607" s="237"/>
    </row>
    <row r="1608" spans="1:93">
      <c r="A1608" s="5683"/>
      <c r="B1608" s="2307" t="s">
        <v>2463</v>
      </c>
      <c r="C1608" s="2337" t="s">
        <v>3803</v>
      </c>
      <c r="D1608" s="2838" t="s">
        <v>3520</v>
      </c>
      <c r="E1608" s="2839" t="s">
        <v>2138</v>
      </c>
      <c r="F1608" s="2839" t="s">
        <v>3572</v>
      </c>
      <c r="G1608" s="2303" t="s">
        <v>2028</v>
      </c>
      <c r="H1608" s="2303" t="s">
        <v>2028</v>
      </c>
      <c r="I1608" s="2303" t="s">
        <v>2029</v>
      </c>
      <c r="J1608" s="2303" t="s">
        <v>2029</v>
      </c>
      <c r="K1608" s="2303">
        <v>6</v>
      </c>
      <c r="L1608" s="2303">
        <v>0</v>
      </c>
      <c r="M1608" s="2303">
        <v>12</v>
      </c>
      <c r="N1608" s="2303">
        <v>6</v>
      </c>
      <c r="O1608" s="2303">
        <v>0</v>
      </c>
      <c r="P1608" s="2303">
        <v>12</v>
      </c>
      <c r="Q1608" s="2303" t="s">
        <v>2140</v>
      </c>
      <c r="R1608" s="2303" t="s">
        <v>2272</v>
      </c>
      <c r="S1608" s="2839">
        <v>422</v>
      </c>
      <c r="T1608" s="2426">
        <v>422</v>
      </c>
      <c r="U1608" s="2426">
        <v>454</v>
      </c>
      <c r="V1608" s="2426">
        <v>422</v>
      </c>
      <c r="W1608" s="2318">
        <v>422</v>
      </c>
      <c r="X1608" s="2318">
        <v>454</v>
      </c>
      <c r="Y1608" s="2318">
        <v>1</v>
      </c>
      <c r="Z1608" s="2318">
        <v>1</v>
      </c>
      <c r="AA1608" s="2318" t="s">
        <v>2136</v>
      </c>
      <c r="AB1608" s="2318" t="s">
        <v>2136</v>
      </c>
      <c r="AC1608" s="2318" t="s">
        <v>2137</v>
      </c>
      <c r="AD1608" s="3322" t="s">
        <v>2035</v>
      </c>
      <c r="AE1608" s="3087"/>
      <c r="AF1608" s="2318" t="s">
        <v>857</v>
      </c>
      <c r="AG1608" s="2318"/>
      <c r="AH1608" s="3238">
        <v>3996</v>
      </c>
      <c r="AI1608" s="2303" t="s">
        <v>2137</v>
      </c>
      <c r="AJ1608" s="2318" t="s">
        <v>868</v>
      </c>
      <c r="AK1608" s="3256" t="s">
        <v>2142</v>
      </c>
      <c r="AL1608" s="2318" t="s">
        <v>3521</v>
      </c>
      <c r="AM1608" s="2318" t="s">
        <v>3521</v>
      </c>
      <c r="AN1608" s="2303" t="s">
        <v>858</v>
      </c>
      <c r="AO1608" s="2303">
        <v>8</v>
      </c>
      <c r="AP1608" s="2303" t="s">
        <v>859</v>
      </c>
      <c r="AQ1608" s="2303">
        <v>8</v>
      </c>
      <c r="AR1608" s="2303"/>
      <c r="AS1608" s="2303"/>
      <c r="AT1608" s="2303"/>
      <c r="AU1608" s="2303"/>
      <c r="AV1608" s="2997"/>
      <c r="AW1608" s="3133" t="s">
        <v>2451</v>
      </c>
      <c r="AX1608" s="2307" t="s">
        <v>2460</v>
      </c>
      <c r="AY1608" s="2307"/>
      <c r="CO1608" s="237"/>
    </row>
    <row r="1609" spans="1:93" ht="15" customHeight="1">
      <c r="A1609" s="5683"/>
      <c r="B1609" s="5669" t="s">
        <v>2464</v>
      </c>
      <c r="C1609" s="5672" t="s">
        <v>5973</v>
      </c>
      <c r="D1609" s="4068" t="s">
        <v>5974</v>
      </c>
      <c r="E1609" s="4150" t="s">
        <v>2138</v>
      </c>
      <c r="F1609" s="4150" t="s">
        <v>5975</v>
      </c>
      <c r="G1609" s="3806" t="s">
        <v>2028</v>
      </c>
      <c r="H1609" s="3806" t="s">
        <v>2028</v>
      </c>
      <c r="I1609" s="3806" t="s">
        <v>2029</v>
      </c>
      <c r="J1609" s="3806" t="s">
        <v>2029</v>
      </c>
      <c r="K1609" s="3806">
        <v>6</v>
      </c>
      <c r="L1609" s="3806">
        <v>0</v>
      </c>
      <c r="M1609" s="3806">
        <v>12</v>
      </c>
      <c r="N1609" s="3806">
        <v>6</v>
      </c>
      <c r="O1609" s="3806">
        <v>0</v>
      </c>
      <c r="P1609" s="3806">
        <v>12</v>
      </c>
      <c r="Q1609" s="3806" t="s">
        <v>2140</v>
      </c>
      <c r="R1609" s="3806" t="s">
        <v>2272</v>
      </c>
      <c r="S1609" s="5688">
        <v>513</v>
      </c>
      <c r="T1609" s="5676">
        <v>513</v>
      </c>
      <c r="U1609" s="5123">
        <v>640</v>
      </c>
      <c r="V1609" s="5123">
        <v>512</v>
      </c>
      <c r="W1609" s="5123">
        <v>512</v>
      </c>
      <c r="X1609" s="5123">
        <v>640</v>
      </c>
      <c r="Y1609" s="5123">
        <v>1</v>
      </c>
      <c r="Z1609" s="5123">
        <v>1</v>
      </c>
      <c r="AA1609" s="5084" t="s">
        <v>2136</v>
      </c>
      <c r="AB1609" s="5084" t="s">
        <v>2136</v>
      </c>
      <c r="AC1609" s="5123" t="s">
        <v>2137</v>
      </c>
      <c r="AD1609" s="3321" t="s">
        <v>2035</v>
      </c>
      <c r="AE1609" s="3090"/>
      <c r="AF1609" s="2857" t="s">
        <v>857</v>
      </c>
      <c r="AG1609" s="2878"/>
      <c r="AH1609" s="3261">
        <v>3996</v>
      </c>
      <c r="AI1609" s="2860" t="s">
        <v>2137</v>
      </c>
      <c r="AJ1609" s="2878" t="s">
        <v>868</v>
      </c>
      <c r="AK1609" s="3256" t="s">
        <v>2142</v>
      </c>
      <c r="AL1609" s="2861" t="s">
        <v>3521</v>
      </c>
      <c r="AM1609" s="2861" t="s">
        <v>3521</v>
      </c>
      <c r="AN1609" s="2860" t="s">
        <v>858</v>
      </c>
      <c r="AO1609" s="2860">
        <v>8</v>
      </c>
      <c r="AP1609" s="2860" t="s">
        <v>859</v>
      </c>
      <c r="AQ1609" s="2860">
        <v>8</v>
      </c>
      <c r="AR1609" s="2860"/>
      <c r="AS1609" s="2860"/>
      <c r="AT1609" s="2860"/>
      <c r="AU1609" s="2860"/>
      <c r="AV1609" s="860"/>
      <c r="AW1609" s="4559" t="s">
        <v>2451</v>
      </c>
      <c r="AX1609" s="4559" t="s">
        <v>5972</v>
      </c>
      <c r="AY1609" s="825"/>
      <c r="CO1609" s="237"/>
    </row>
    <row r="1610" spans="1:93" ht="32.25" customHeight="1">
      <c r="A1610" s="5683"/>
      <c r="B1610" s="5671"/>
      <c r="C1610" s="5674"/>
      <c r="D1610" s="4070"/>
      <c r="E1610" s="4151"/>
      <c r="F1610" s="4151"/>
      <c r="G1610" s="3811"/>
      <c r="H1610" s="3811"/>
      <c r="I1610" s="3811"/>
      <c r="J1610" s="3811"/>
      <c r="K1610" s="3811"/>
      <c r="L1610" s="3811"/>
      <c r="M1610" s="3811"/>
      <c r="N1610" s="3811"/>
      <c r="O1610" s="3811"/>
      <c r="P1610" s="3811"/>
      <c r="Q1610" s="3811"/>
      <c r="R1610" s="3811"/>
      <c r="S1610" s="5689"/>
      <c r="T1610" s="5677"/>
      <c r="U1610" s="5120"/>
      <c r="V1610" s="5120"/>
      <c r="W1610" s="5120"/>
      <c r="X1610" s="5120"/>
      <c r="Y1610" s="5120"/>
      <c r="Z1610" s="5120"/>
      <c r="AA1610" s="5086"/>
      <c r="AB1610" s="5086"/>
      <c r="AC1610" s="5120"/>
      <c r="AD1610" s="3326" t="s">
        <v>2035</v>
      </c>
      <c r="AE1610" s="3093"/>
      <c r="AF1610" s="2878" t="s">
        <v>857</v>
      </c>
      <c r="AG1610" s="2878"/>
      <c r="AH1610" s="2044">
        <v>3985</v>
      </c>
      <c r="AI1610" s="2860" t="s">
        <v>2137</v>
      </c>
      <c r="AJ1610" s="2878" t="s">
        <v>379</v>
      </c>
      <c r="AK1610" s="3256" t="s">
        <v>2142</v>
      </c>
      <c r="AL1610" s="2863" t="s">
        <v>3055</v>
      </c>
      <c r="AM1610" s="2827" t="s">
        <v>3055</v>
      </c>
      <c r="AN1610" s="2860" t="s">
        <v>858</v>
      </c>
      <c r="AO1610" s="2860">
        <v>2</v>
      </c>
      <c r="AP1610" s="2860" t="s">
        <v>859</v>
      </c>
      <c r="AQ1610" s="2860">
        <v>2</v>
      </c>
      <c r="AR1610" s="2860"/>
      <c r="AS1610" s="2860"/>
      <c r="AT1610" s="2860"/>
      <c r="AU1610" s="2860"/>
      <c r="AV1610" s="860"/>
      <c r="AW1610" s="4561"/>
      <c r="AX1610" s="4561"/>
      <c r="AY1610" s="825"/>
      <c r="CO1610" s="237"/>
    </row>
    <row r="1611" spans="1:93">
      <c r="A1611" s="5683"/>
      <c r="B1611" s="825" t="s">
        <v>2463</v>
      </c>
      <c r="C1611" s="861" t="s">
        <v>3752</v>
      </c>
      <c r="D1611" s="2843" t="s">
        <v>1256</v>
      </c>
      <c r="E1611" s="1108" t="s">
        <v>2138</v>
      </c>
      <c r="F1611" s="1108" t="s">
        <v>3571</v>
      </c>
      <c r="G1611" s="2323" t="s">
        <v>2028</v>
      </c>
      <c r="H1611" s="2323" t="s">
        <v>2028</v>
      </c>
      <c r="I1611" s="2323" t="s">
        <v>2029</v>
      </c>
      <c r="J1611" s="2323" t="s">
        <v>2029</v>
      </c>
      <c r="K1611" s="2323">
        <v>6</v>
      </c>
      <c r="L1611" s="2323">
        <v>0</v>
      </c>
      <c r="M1611" s="2323">
        <v>12</v>
      </c>
      <c r="N1611" s="2323">
        <v>6</v>
      </c>
      <c r="O1611" s="2323">
        <v>0</v>
      </c>
      <c r="P1611" s="2323">
        <v>12</v>
      </c>
      <c r="Q1611" s="2323" t="s">
        <v>2140</v>
      </c>
      <c r="R1611" s="2323" t="s">
        <v>2272</v>
      </c>
      <c r="S1611" s="1108">
        <v>564</v>
      </c>
      <c r="T1611" s="2427">
        <v>564</v>
      </c>
      <c r="U1611" s="2427">
        <v>596</v>
      </c>
      <c r="V1611" s="2427">
        <v>564</v>
      </c>
      <c r="W1611" s="2344">
        <v>564</v>
      </c>
      <c r="X1611" s="2344">
        <v>596</v>
      </c>
      <c r="Y1611" s="2344">
        <v>1</v>
      </c>
      <c r="Z1611" s="2344">
        <v>1</v>
      </c>
      <c r="AA1611" s="2344" t="s">
        <v>2136</v>
      </c>
      <c r="AB1611" s="2344" t="s">
        <v>2136</v>
      </c>
      <c r="AC1611" s="2344" t="s">
        <v>2137</v>
      </c>
      <c r="AD1611" s="3326" t="s">
        <v>2035</v>
      </c>
      <c r="AE1611" s="3093"/>
      <c r="AF1611" s="2344" t="s">
        <v>857</v>
      </c>
      <c r="AG1611" s="2344"/>
      <c r="AH1611" s="3256">
        <v>3996</v>
      </c>
      <c r="AI1611" s="2323" t="s">
        <v>2137</v>
      </c>
      <c r="AJ1611" s="2344" t="s">
        <v>868</v>
      </c>
      <c r="AK1611" s="3256" t="s">
        <v>2142</v>
      </c>
      <c r="AL1611" s="2344" t="s">
        <v>340</v>
      </c>
      <c r="AM1611" s="2344" t="s">
        <v>340</v>
      </c>
      <c r="AN1611" s="2323" t="s">
        <v>858</v>
      </c>
      <c r="AO1611" s="2323">
        <v>8</v>
      </c>
      <c r="AP1611" s="2323" t="s">
        <v>859</v>
      </c>
      <c r="AQ1611" s="2323">
        <v>8</v>
      </c>
      <c r="AR1611" s="2323"/>
      <c r="AS1611" s="2323"/>
      <c r="AT1611" s="2323"/>
      <c r="AU1611" s="2323"/>
      <c r="AV1611" s="860"/>
      <c r="AW1611" s="825" t="s">
        <v>2451</v>
      </c>
      <c r="AX1611" s="825" t="s">
        <v>2460</v>
      </c>
      <c r="AY1611" s="825"/>
      <c r="CO1611" s="237"/>
    </row>
    <row r="1612" spans="1:93" ht="15" customHeight="1">
      <c r="A1612" s="5683"/>
      <c r="B1612" s="5669" t="s">
        <v>2464</v>
      </c>
      <c r="C1612" s="5672" t="s">
        <v>3797</v>
      </c>
      <c r="D1612" s="4068" t="s">
        <v>5976</v>
      </c>
      <c r="E1612" s="4150" t="s">
        <v>2138</v>
      </c>
      <c r="F1612" s="4150" t="s">
        <v>5977</v>
      </c>
      <c r="G1612" s="3806" t="s">
        <v>2028</v>
      </c>
      <c r="H1612" s="3806" t="s">
        <v>2028</v>
      </c>
      <c r="I1612" s="3806" t="s">
        <v>2029</v>
      </c>
      <c r="J1612" s="3806" t="s">
        <v>2029</v>
      </c>
      <c r="K1612" s="3806">
        <v>6</v>
      </c>
      <c r="L1612" s="3806">
        <v>0</v>
      </c>
      <c r="M1612" s="3806">
        <v>12</v>
      </c>
      <c r="N1612" s="3806">
        <v>6</v>
      </c>
      <c r="O1612" s="3806">
        <v>0</v>
      </c>
      <c r="P1612" s="3806">
        <v>12</v>
      </c>
      <c r="Q1612" s="3806" t="s">
        <v>2140</v>
      </c>
      <c r="R1612" s="3806" t="s">
        <v>2272</v>
      </c>
      <c r="S1612" s="5688">
        <v>642</v>
      </c>
      <c r="T1612" s="5675">
        <v>642</v>
      </c>
      <c r="U1612" s="5123">
        <v>768</v>
      </c>
      <c r="V1612" s="5123">
        <v>608</v>
      </c>
      <c r="W1612" s="5123">
        <v>608</v>
      </c>
      <c r="X1612" s="5123">
        <v>768</v>
      </c>
      <c r="Y1612" s="5123">
        <v>1</v>
      </c>
      <c r="Z1612" s="5123">
        <v>1</v>
      </c>
      <c r="AA1612" s="5084" t="s">
        <v>2136</v>
      </c>
      <c r="AB1612" s="5084" t="s">
        <v>2136</v>
      </c>
      <c r="AC1612" s="5123" t="s">
        <v>2137</v>
      </c>
      <c r="AD1612" s="3321" t="s">
        <v>2035</v>
      </c>
      <c r="AE1612" s="3090"/>
      <c r="AF1612" s="2857" t="s">
        <v>857</v>
      </c>
      <c r="AG1612" s="2878"/>
      <c r="AH1612" s="3261">
        <v>3996</v>
      </c>
      <c r="AI1612" s="2860" t="s">
        <v>2137</v>
      </c>
      <c r="AJ1612" s="2878" t="s">
        <v>868</v>
      </c>
      <c r="AK1612" s="3256" t="s">
        <v>2142</v>
      </c>
      <c r="AL1612" s="2878" t="s">
        <v>340</v>
      </c>
      <c r="AM1612" s="2878" t="s">
        <v>340</v>
      </c>
      <c r="AN1612" s="2860" t="s">
        <v>858</v>
      </c>
      <c r="AO1612" s="2860">
        <v>8</v>
      </c>
      <c r="AP1612" s="2860" t="s">
        <v>859</v>
      </c>
      <c r="AQ1612" s="2860">
        <v>8</v>
      </c>
      <c r="AR1612" s="2860"/>
      <c r="AS1612" s="2860"/>
      <c r="AT1612" s="2860"/>
      <c r="AU1612" s="2860"/>
      <c r="AV1612" s="860"/>
      <c r="AW1612" s="4559" t="s">
        <v>2451</v>
      </c>
      <c r="AX1612" s="4559" t="s">
        <v>5972</v>
      </c>
      <c r="AY1612" s="825"/>
      <c r="CO1612" s="237"/>
    </row>
    <row r="1613" spans="1:93" ht="32.25" customHeight="1">
      <c r="A1613" s="5684"/>
      <c r="B1613" s="5671"/>
      <c r="C1613" s="5674"/>
      <c r="D1613" s="4070"/>
      <c r="E1613" s="4151"/>
      <c r="F1613" s="4151"/>
      <c r="G1613" s="3811"/>
      <c r="H1613" s="3811"/>
      <c r="I1613" s="3811"/>
      <c r="J1613" s="3811"/>
      <c r="K1613" s="3811"/>
      <c r="L1613" s="3811"/>
      <c r="M1613" s="3811"/>
      <c r="N1613" s="3811"/>
      <c r="O1613" s="3811"/>
      <c r="P1613" s="3811"/>
      <c r="Q1613" s="3811"/>
      <c r="R1613" s="3811"/>
      <c r="S1613" s="5689"/>
      <c r="T1613" s="5677"/>
      <c r="U1613" s="5120"/>
      <c r="V1613" s="5120"/>
      <c r="W1613" s="5120"/>
      <c r="X1613" s="5120"/>
      <c r="Y1613" s="5120"/>
      <c r="Z1613" s="5120"/>
      <c r="AA1613" s="5086"/>
      <c r="AB1613" s="5086"/>
      <c r="AC1613" s="5120"/>
      <c r="AD1613" s="3326" t="s">
        <v>2035</v>
      </c>
      <c r="AE1613" s="3093"/>
      <c r="AF1613" s="2878" t="s">
        <v>857</v>
      </c>
      <c r="AG1613" s="2878"/>
      <c r="AH1613" s="2044">
        <v>3985</v>
      </c>
      <c r="AI1613" s="2860" t="s">
        <v>2137</v>
      </c>
      <c r="AJ1613" s="2878" t="s">
        <v>379</v>
      </c>
      <c r="AK1613" s="3256" t="s">
        <v>2142</v>
      </c>
      <c r="AL1613" s="2863" t="s">
        <v>3055</v>
      </c>
      <c r="AM1613" s="2827" t="s">
        <v>3055</v>
      </c>
      <c r="AN1613" s="2860" t="s">
        <v>858</v>
      </c>
      <c r="AO1613" s="2860">
        <v>2</v>
      </c>
      <c r="AP1613" s="2860" t="s">
        <v>859</v>
      </c>
      <c r="AQ1613" s="2860">
        <v>2</v>
      </c>
      <c r="AR1613" s="2860"/>
      <c r="AS1613" s="2860"/>
      <c r="AT1613" s="2860"/>
      <c r="AU1613" s="2860"/>
      <c r="AV1613" s="860"/>
      <c r="AW1613" s="4561"/>
      <c r="AX1613" s="4561"/>
      <c r="AY1613" s="825"/>
      <c r="CO1613" s="237"/>
    </row>
    <row r="1614" spans="1:93" ht="12.75" customHeight="1">
      <c r="A1614" s="5685" t="s">
        <v>6214</v>
      </c>
      <c r="B1614" s="4559" t="s">
        <v>2463</v>
      </c>
      <c r="C1614" s="5731" t="s">
        <v>4259</v>
      </c>
      <c r="D1614" s="4139" t="s">
        <v>4255</v>
      </c>
      <c r="E1614" s="4150" t="s">
        <v>2138</v>
      </c>
      <c r="F1614" s="4150" t="s">
        <v>4338</v>
      </c>
      <c r="G1614" s="3806" t="s">
        <v>2028</v>
      </c>
      <c r="H1614" s="3806" t="s">
        <v>2028</v>
      </c>
      <c r="I1614" s="3806" t="s">
        <v>2029</v>
      </c>
      <c r="J1614" s="3806" t="s">
        <v>2029</v>
      </c>
      <c r="K1614" s="3806">
        <v>6</v>
      </c>
      <c r="L1614" s="3806">
        <v>0</v>
      </c>
      <c r="M1614" s="3806">
        <v>12</v>
      </c>
      <c r="N1614" s="3806">
        <v>6</v>
      </c>
      <c r="O1614" s="3806">
        <v>0</v>
      </c>
      <c r="P1614" s="3806">
        <v>12</v>
      </c>
      <c r="Q1614" s="2354" t="s">
        <v>2140</v>
      </c>
      <c r="R1614" s="2354" t="s">
        <v>2272</v>
      </c>
      <c r="S1614" s="4150">
        <v>384</v>
      </c>
      <c r="T1614" s="5123">
        <v>384</v>
      </c>
      <c r="U1614" s="5123">
        <v>864</v>
      </c>
      <c r="V1614" s="5123">
        <v>288</v>
      </c>
      <c r="W1614" s="5123">
        <v>288</v>
      </c>
      <c r="X1614" s="5123">
        <v>576</v>
      </c>
      <c r="Y1614" s="5123">
        <v>1</v>
      </c>
      <c r="Z1614" s="5123">
        <v>1</v>
      </c>
      <c r="AA1614" s="5123" t="s">
        <v>2136</v>
      </c>
      <c r="AB1614" s="5123" t="s">
        <v>2136</v>
      </c>
      <c r="AC1614" s="5123" t="s">
        <v>2137</v>
      </c>
      <c r="AD1614" s="3326" t="s">
        <v>2035</v>
      </c>
      <c r="AE1614" s="3093"/>
      <c r="AF1614" s="2417" t="s">
        <v>857</v>
      </c>
      <c r="AG1614" s="2417"/>
      <c r="AH1614" s="3265">
        <v>270</v>
      </c>
      <c r="AI1614" s="2402" t="s">
        <v>2137</v>
      </c>
      <c r="AJ1614" s="2417" t="s">
        <v>854</v>
      </c>
      <c r="AK1614" s="3256" t="s">
        <v>2142</v>
      </c>
      <c r="AL1614" s="2417" t="s">
        <v>1219</v>
      </c>
      <c r="AM1614" s="2402" t="s">
        <v>856</v>
      </c>
      <c r="AN1614" s="2402" t="s">
        <v>858</v>
      </c>
      <c r="AO1614" s="2354">
        <v>2</v>
      </c>
      <c r="AP1614" s="2402" t="s">
        <v>859</v>
      </c>
      <c r="AQ1614" s="2354">
        <v>2</v>
      </c>
      <c r="AR1614" s="2402"/>
      <c r="AS1614" s="2402"/>
      <c r="AT1614" s="2402"/>
      <c r="AU1614" s="2402"/>
      <c r="AV1614" s="860"/>
      <c r="AW1614" s="4559" t="s">
        <v>2451</v>
      </c>
      <c r="AX1614" s="4559" t="s">
        <v>2460</v>
      </c>
      <c r="AY1614" s="4559"/>
      <c r="CO1614" s="237"/>
    </row>
    <row r="1615" spans="1:93">
      <c r="A1615" s="5686"/>
      <c r="B1615" s="4561"/>
      <c r="C1615" s="5730"/>
      <c r="D1615" s="4079"/>
      <c r="E1615" s="4151"/>
      <c r="F1615" s="4151"/>
      <c r="G1615" s="3811"/>
      <c r="H1615" s="3811"/>
      <c r="I1615" s="3811"/>
      <c r="J1615" s="3811"/>
      <c r="K1615" s="3811"/>
      <c r="L1615" s="3811"/>
      <c r="M1615" s="3811"/>
      <c r="N1615" s="3811"/>
      <c r="O1615" s="3811"/>
      <c r="P1615" s="3811"/>
      <c r="Q1615" s="2356"/>
      <c r="R1615" s="2356"/>
      <c r="S1615" s="4151"/>
      <c r="T1615" s="5120"/>
      <c r="U1615" s="5120"/>
      <c r="V1615" s="5120"/>
      <c r="W1615" s="5120"/>
      <c r="X1615" s="5120"/>
      <c r="Y1615" s="5120"/>
      <c r="Z1615" s="5120"/>
      <c r="AA1615" s="5120"/>
      <c r="AB1615" s="5120"/>
      <c r="AC1615" s="5120"/>
      <c r="AD1615" s="3326" t="s">
        <v>2035</v>
      </c>
      <c r="AE1615" s="3093"/>
      <c r="AF1615" s="2417" t="s">
        <v>857</v>
      </c>
      <c r="AG1615" s="2417"/>
      <c r="AH1615" s="3256">
        <v>3996</v>
      </c>
      <c r="AI1615" s="2402" t="s">
        <v>2137</v>
      </c>
      <c r="AJ1615" s="2417" t="s">
        <v>868</v>
      </c>
      <c r="AK1615" s="3256" t="s">
        <v>2142</v>
      </c>
      <c r="AL1615" s="2417" t="s">
        <v>869</v>
      </c>
      <c r="AM1615" s="2417" t="s">
        <v>869</v>
      </c>
      <c r="AN1615" s="2402" t="s">
        <v>858</v>
      </c>
      <c r="AO1615" s="2402">
        <v>8</v>
      </c>
      <c r="AP1615" s="2402" t="s">
        <v>859</v>
      </c>
      <c r="AQ1615" s="2402">
        <v>8</v>
      </c>
      <c r="AR1615" s="2402"/>
      <c r="AS1615" s="2402"/>
      <c r="AT1615" s="2402"/>
      <c r="AU1615" s="2402"/>
      <c r="AV1615" s="860"/>
      <c r="AW1615" s="4561"/>
      <c r="AX1615" s="4561"/>
      <c r="AY1615" s="4561"/>
      <c r="CO1615" s="237"/>
    </row>
    <row r="1616" spans="1:93" ht="15.75" customHeight="1">
      <c r="A1616" s="5686"/>
      <c r="B1616" s="5669" t="s">
        <v>2464</v>
      </c>
      <c r="C1616" s="5672" t="s">
        <v>3776</v>
      </c>
      <c r="D1616" s="4068" t="s">
        <v>5978</v>
      </c>
      <c r="E1616" s="4150" t="s">
        <v>2138</v>
      </c>
      <c r="F1616" s="4150" t="s">
        <v>5979</v>
      </c>
      <c r="G1616" s="3806" t="s">
        <v>2028</v>
      </c>
      <c r="H1616" s="3806" t="s">
        <v>2028</v>
      </c>
      <c r="I1616" s="3806" t="s">
        <v>2029</v>
      </c>
      <c r="J1616" s="3806" t="s">
        <v>2029</v>
      </c>
      <c r="K1616" s="3806">
        <v>6</v>
      </c>
      <c r="L1616" s="3806">
        <v>0</v>
      </c>
      <c r="M1616" s="3806">
        <v>12</v>
      </c>
      <c r="N1616" s="3806">
        <v>6</v>
      </c>
      <c r="O1616" s="3806">
        <v>0</v>
      </c>
      <c r="P1616" s="3806">
        <v>12</v>
      </c>
      <c r="Q1616" s="2828" t="s">
        <v>2140</v>
      </c>
      <c r="R1616" s="2828" t="s">
        <v>2272</v>
      </c>
      <c r="S1616" s="5687">
        <v>513</v>
      </c>
      <c r="T1616" s="5675">
        <v>513</v>
      </c>
      <c r="U1616" s="5123">
        <v>1120</v>
      </c>
      <c r="V1616" s="5123">
        <v>416</v>
      </c>
      <c r="W1616" s="5123">
        <v>416</v>
      </c>
      <c r="X1616" s="5123">
        <v>832</v>
      </c>
      <c r="Y1616" s="5123">
        <v>1</v>
      </c>
      <c r="Z1616" s="5123">
        <v>1</v>
      </c>
      <c r="AA1616" s="5123" t="s">
        <v>2136</v>
      </c>
      <c r="AB1616" s="5123" t="s">
        <v>2136</v>
      </c>
      <c r="AC1616" s="5123" t="s">
        <v>2137</v>
      </c>
      <c r="AD1616" s="3326" t="s">
        <v>2035</v>
      </c>
      <c r="AE1616" s="3093"/>
      <c r="AF1616" s="2878" t="s">
        <v>857</v>
      </c>
      <c r="AG1616" s="2878"/>
      <c r="AH1616" s="3256">
        <v>270</v>
      </c>
      <c r="AI1616" s="2860" t="s">
        <v>2137</v>
      </c>
      <c r="AJ1616" s="2878" t="s">
        <v>854</v>
      </c>
      <c r="AK1616" s="3256" t="s">
        <v>2142</v>
      </c>
      <c r="AL1616" s="122" t="s">
        <v>1219</v>
      </c>
      <c r="AM1616" s="2860" t="s">
        <v>856</v>
      </c>
      <c r="AN1616" s="2860" t="s">
        <v>858</v>
      </c>
      <c r="AO1616" s="2860">
        <v>2</v>
      </c>
      <c r="AP1616" s="2860" t="s">
        <v>859</v>
      </c>
      <c r="AQ1616" s="2860">
        <v>2</v>
      </c>
      <c r="AR1616" s="2860"/>
      <c r="AS1616" s="2860"/>
      <c r="AT1616" s="2860"/>
      <c r="AU1616" s="2860"/>
      <c r="AV1616" s="860"/>
      <c r="AW1616" s="4559" t="s">
        <v>2451</v>
      </c>
      <c r="AX1616" s="4559" t="s">
        <v>5972</v>
      </c>
      <c r="AY1616" s="4559"/>
      <c r="CO1616" s="237"/>
    </row>
    <row r="1617" spans="1:93">
      <c r="A1617" s="5686"/>
      <c r="B1617" s="5670"/>
      <c r="C1617" s="5673"/>
      <c r="D1617" s="4069"/>
      <c r="E1617" s="4216"/>
      <c r="F1617" s="4216"/>
      <c r="G1617" s="3807"/>
      <c r="H1617" s="3807"/>
      <c r="I1617" s="3807"/>
      <c r="J1617" s="3807"/>
      <c r="K1617" s="3807"/>
      <c r="L1617" s="3807"/>
      <c r="M1617" s="3807"/>
      <c r="N1617" s="3807"/>
      <c r="O1617" s="3807"/>
      <c r="P1617" s="3807"/>
      <c r="Q1617" s="2829"/>
      <c r="R1617" s="2829"/>
      <c r="S1617" s="5688"/>
      <c r="T1617" s="5676"/>
      <c r="U1617" s="5119"/>
      <c r="V1617" s="5119"/>
      <c r="W1617" s="5119"/>
      <c r="X1617" s="5119"/>
      <c r="Y1617" s="5119"/>
      <c r="Z1617" s="5119"/>
      <c r="AA1617" s="5119"/>
      <c r="AB1617" s="5119"/>
      <c r="AC1617" s="5119"/>
      <c r="AD1617" s="3326" t="s">
        <v>2035</v>
      </c>
      <c r="AE1617" s="3093"/>
      <c r="AF1617" s="2878" t="s">
        <v>857</v>
      </c>
      <c r="AG1617" s="2878"/>
      <c r="AH1617" s="3261">
        <v>3996</v>
      </c>
      <c r="AI1617" s="2860" t="s">
        <v>2137</v>
      </c>
      <c r="AJ1617" s="2878" t="s">
        <v>868</v>
      </c>
      <c r="AK1617" s="3256" t="s">
        <v>2142</v>
      </c>
      <c r="AL1617" s="2878" t="s">
        <v>869</v>
      </c>
      <c r="AM1617" s="2878" t="s">
        <v>869</v>
      </c>
      <c r="AN1617" s="2860" t="s">
        <v>858</v>
      </c>
      <c r="AO1617" s="2860">
        <v>8</v>
      </c>
      <c r="AP1617" s="2860" t="s">
        <v>859</v>
      </c>
      <c r="AQ1617" s="2860">
        <v>8</v>
      </c>
      <c r="AR1617" s="2860"/>
      <c r="AS1617" s="2860"/>
      <c r="AT1617" s="2860"/>
      <c r="AU1617" s="2860"/>
      <c r="AV1617" s="860"/>
      <c r="AW1617" s="4560"/>
      <c r="AX1617" s="4560"/>
      <c r="AY1617" s="4560"/>
      <c r="CO1617" s="237"/>
    </row>
    <row r="1618" spans="1:93">
      <c r="A1618" s="5686"/>
      <c r="B1618" s="5671"/>
      <c r="C1618" s="5674"/>
      <c r="D1618" s="4070"/>
      <c r="E1618" s="4151"/>
      <c r="F1618" s="4151"/>
      <c r="G1618" s="3811"/>
      <c r="H1618" s="3811"/>
      <c r="I1618" s="3811"/>
      <c r="J1618" s="3811"/>
      <c r="K1618" s="3811"/>
      <c r="L1618" s="3811"/>
      <c r="M1618" s="3811"/>
      <c r="N1618" s="3811"/>
      <c r="O1618" s="3811"/>
      <c r="P1618" s="3811"/>
      <c r="Q1618" s="2830"/>
      <c r="R1618" s="2830"/>
      <c r="S1618" s="5689"/>
      <c r="T1618" s="5677"/>
      <c r="U1618" s="5120"/>
      <c r="V1618" s="5120"/>
      <c r="W1618" s="5120"/>
      <c r="X1618" s="5120"/>
      <c r="Y1618" s="5120"/>
      <c r="Z1618" s="5120"/>
      <c r="AA1618" s="5120"/>
      <c r="AB1618" s="5120"/>
      <c r="AC1618" s="5120"/>
      <c r="AD1618" s="3326" t="s">
        <v>2035</v>
      </c>
      <c r="AE1618" s="3093"/>
      <c r="AF1618" s="2878" t="s">
        <v>857</v>
      </c>
      <c r="AG1618" s="2878"/>
      <c r="AH1618" s="2044">
        <v>3985</v>
      </c>
      <c r="AI1618" s="2860" t="s">
        <v>2137</v>
      </c>
      <c r="AJ1618" s="2878" t="s">
        <v>379</v>
      </c>
      <c r="AK1618" s="3256" t="s">
        <v>2142</v>
      </c>
      <c r="AL1618" s="2878" t="s">
        <v>380</v>
      </c>
      <c r="AM1618" s="2878" t="s">
        <v>380</v>
      </c>
      <c r="AN1618" s="2860" t="s">
        <v>858</v>
      </c>
      <c r="AO1618" s="2860">
        <v>2</v>
      </c>
      <c r="AP1618" s="2860" t="s">
        <v>859</v>
      </c>
      <c r="AQ1618" s="2860">
        <v>2</v>
      </c>
      <c r="AR1618" s="2860"/>
      <c r="AS1618" s="2860"/>
      <c r="AT1618" s="2860"/>
      <c r="AU1618" s="2860"/>
      <c r="AV1618" s="860"/>
      <c r="AW1618" s="4561"/>
      <c r="AX1618" s="4561"/>
      <c r="AY1618" s="4561"/>
      <c r="CO1618" s="237"/>
    </row>
    <row r="1619" spans="1:93">
      <c r="A1619" s="5686"/>
      <c r="B1619" s="4560" t="s">
        <v>2463</v>
      </c>
      <c r="C1619" s="5729" t="s">
        <v>3798</v>
      </c>
      <c r="D1619" s="4167" t="s">
        <v>4258</v>
      </c>
      <c r="E1619" s="4216" t="s">
        <v>2138</v>
      </c>
      <c r="F1619" s="4216" t="s">
        <v>4333</v>
      </c>
      <c r="G1619" s="3807" t="s">
        <v>2028</v>
      </c>
      <c r="H1619" s="3807" t="s">
        <v>2028</v>
      </c>
      <c r="I1619" s="3807" t="s">
        <v>2029</v>
      </c>
      <c r="J1619" s="3807" t="s">
        <v>2029</v>
      </c>
      <c r="K1619" s="3807">
        <v>6</v>
      </c>
      <c r="L1619" s="3807">
        <v>0</v>
      </c>
      <c r="M1619" s="3807">
        <v>12</v>
      </c>
      <c r="N1619" s="3807">
        <v>6</v>
      </c>
      <c r="O1619" s="3807">
        <v>0</v>
      </c>
      <c r="P1619" s="3807">
        <v>12</v>
      </c>
      <c r="Q1619" s="2355" t="s">
        <v>2140</v>
      </c>
      <c r="R1619" s="2355" t="s">
        <v>2272</v>
      </c>
      <c r="S1619" s="4216">
        <v>384</v>
      </c>
      <c r="T1619" s="5119">
        <v>384</v>
      </c>
      <c r="U1619" s="5119">
        <v>1472</v>
      </c>
      <c r="V1619" s="5119">
        <v>288</v>
      </c>
      <c r="W1619" s="5119">
        <v>288</v>
      </c>
      <c r="X1619" s="5119">
        <v>576</v>
      </c>
      <c r="Y1619" s="5119">
        <v>1</v>
      </c>
      <c r="Z1619" s="5119">
        <v>1</v>
      </c>
      <c r="AA1619" s="5119" t="s">
        <v>2136</v>
      </c>
      <c r="AB1619" s="5119" t="s">
        <v>2136</v>
      </c>
      <c r="AC1619" s="5119" t="s">
        <v>2137</v>
      </c>
      <c r="AD1619" s="3322" t="s">
        <v>2035</v>
      </c>
      <c r="AE1619" s="3087"/>
      <c r="AF1619" s="2391" t="s">
        <v>857</v>
      </c>
      <c r="AG1619" s="2391"/>
      <c r="AH1619" s="3252">
        <v>270</v>
      </c>
      <c r="AI1619" s="2356" t="s">
        <v>2137</v>
      </c>
      <c r="AJ1619" s="2391" t="s">
        <v>854</v>
      </c>
      <c r="AK1619" s="3256" t="s">
        <v>2142</v>
      </c>
      <c r="AL1619" s="2391" t="s">
        <v>164</v>
      </c>
      <c r="AM1619" s="2356" t="s">
        <v>856</v>
      </c>
      <c r="AN1619" s="2356" t="s">
        <v>858</v>
      </c>
      <c r="AO1619" s="2355">
        <v>2</v>
      </c>
      <c r="AP1619" s="2356" t="s">
        <v>859</v>
      </c>
      <c r="AQ1619" s="2355">
        <v>2</v>
      </c>
      <c r="AR1619" s="2356"/>
      <c r="AS1619" s="2356"/>
      <c r="AT1619" s="2356"/>
      <c r="AU1619" s="2402"/>
      <c r="AV1619" s="860"/>
      <c r="AW1619" s="4559" t="s">
        <v>2451</v>
      </c>
      <c r="AX1619" s="4559" t="s">
        <v>2460</v>
      </c>
      <c r="AY1619" s="4559"/>
      <c r="CO1619" s="237"/>
    </row>
    <row r="1620" spans="1:93">
      <c r="A1620" s="5686"/>
      <c r="B1620" s="4561"/>
      <c r="C1620" s="5730"/>
      <c r="D1620" s="4079"/>
      <c r="E1620" s="4151"/>
      <c r="F1620" s="4151"/>
      <c r="G1620" s="3811"/>
      <c r="H1620" s="3811"/>
      <c r="I1620" s="3811"/>
      <c r="J1620" s="3811"/>
      <c r="K1620" s="3811"/>
      <c r="L1620" s="3811"/>
      <c r="M1620" s="3811"/>
      <c r="N1620" s="3811"/>
      <c r="O1620" s="3811"/>
      <c r="P1620" s="3811"/>
      <c r="Q1620" s="2356"/>
      <c r="R1620" s="2356"/>
      <c r="S1620" s="4151"/>
      <c r="T1620" s="5120"/>
      <c r="U1620" s="5120"/>
      <c r="V1620" s="5120"/>
      <c r="W1620" s="5120"/>
      <c r="X1620" s="5120"/>
      <c r="Y1620" s="5120"/>
      <c r="Z1620" s="5120"/>
      <c r="AA1620" s="5120"/>
      <c r="AB1620" s="5120"/>
      <c r="AC1620" s="5120"/>
      <c r="AD1620" s="3326" t="s">
        <v>2035</v>
      </c>
      <c r="AE1620" s="3093"/>
      <c r="AF1620" s="2417" t="s">
        <v>857</v>
      </c>
      <c r="AG1620" s="2417"/>
      <c r="AH1620" s="3256">
        <v>3996</v>
      </c>
      <c r="AI1620" s="2402" t="s">
        <v>2137</v>
      </c>
      <c r="AJ1620" s="2417" t="s">
        <v>868</v>
      </c>
      <c r="AK1620" s="3256" t="s">
        <v>2142</v>
      </c>
      <c r="AL1620" s="2417" t="s">
        <v>869</v>
      </c>
      <c r="AM1620" s="2417" t="s">
        <v>869</v>
      </c>
      <c r="AN1620" s="2402" t="s">
        <v>858</v>
      </c>
      <c r="AO1620" s="2402">
        <v>8</v>
      </c>
      <c r="AP1620" s="2402" t="s">
        <v>859</v>
      </c>
      <c r="AQ1620" s="2402">
        <v>8</v>
      </c>
      <c r="AR1620" s="2402"/>
      <c r="AS1620" s="2402"/>
      <c r="AT1620" s="2402"/>
      <c r="AU1620" s="2402"/>
      <c r="AV1620" s="860"/>
      <c r="AW1620" s="4561"/>
      <c r="AX1620" s="4561"/>
      <c r="AY1620" s="4561"/>
      <c r="CO1620" s="237"/>
    </row>
    <row r="1621" spans="1:93">
      <c r="A1621" s="5686"/>
      <c r="B1621" s="5669" t="s">
        <v>2464</v>
      </c>
      <c r="C1621" s="5672" t="s">
        <v>3712</v>
      </c>
      <c r="D1621" s="4068" t="s">
        <v>5980</v>
      </c>
      <c r="E1621" s="4150" t="s">
        <v>2138</v>
      </c>
      <c r="F1621" s="4150" t="s">
        <v>5981</v>
      </c>
      <c r="G1621" s="3806" t="s">
        <v>2028</v>
      </c>
      <c r="H1621" s="3806" t="s">
        <v>2028</v>
      </c>
      <c r="I1621" s="3806" t="s">
        <v>2029</v>
      </c>
      <c r="J1621" s="3806" t="s">
        <v>2029</v>
      </c>
      <c r="K1621" s="3806">
        <v>6</v>
      </c>
      <c r="L1621" s="3806">
        <v>0</v>
      </c>
      <c r="M1621" s="3806">
        <v>12</v>
      </c>
      <c r="N1621" s="3806">
        <v>6</v>
      </c>
      <c r="O1621" s="3806">
        <v>0</v>
      </c>
      <c r="P1621" s="3806">
        <v>12</v>
      </c>
      <c r="Q1621" s="3806" t="s">
        <v>2140</v>
      </c>
      <c r="R1621" s="3806" t="s">
        <v>2272</v>
      </c>
      <c r="S1621" s="5687">
        <v>514</v>
      </c>
      <c r="T1621" s="5675">
        <v>514</v>
      </c>
      <c r="U1621" s="5123">
        <v>1728</v>
      </c>
      <c r="V1621" s="5123">
        <v>416</v>
      </c>
      <c r="W1621" s="5123">
        <v>416</v>
      </c>
      <c r="X1621" s="5123">
        <v>832</v>
      </c>
      <c r="Y1621" s="5123">
        <v>1</v>
      </c>
      <c r="Z1621" s="5123">
        <v>1</v>
      </c>
      <c r="AA1621" s="5123" t="s">
        <v>2136</v>
      </c>
      <c r="AB1621" s="5123" t="s">
        <v>2136</v>
      </c>
      <c r="AC1621" s="5123" t="s">
        <v>2137</v>
      </c>
      <c r="AD1621" s="3322" t="s">
        <v>2035</v>
      </c>
      <c r="AE1621" s="3087"/>
      <c r="AF1621" s="2862" t="s">
        <v>857</v>
      </c>
      <c r="AG1621" s="2862"/>
      <c r="AH1621" s="3256">
        <v>270</v>
      </c>
      <c r="AI1621" s="2830" t="s">
        <v>2137</v>
      </c>
      <c r="AJ1621" s="2862" t="s">
        <v>854</v>
      </c>
      <c r="AK1621" s="3256" t="s">
        <v>2142</v>
      </c>
      <c r="AL1621" s="2863" t="s">
        <v>164</v>
      </c>
      <c r="AM1621" s="2830" t="s">
        <v>856</v>
      </c>
      <c r="AN1621" s="2830" t="s">
        <v>858</v>
      </c>
      <c r="AO1621" s="2830">
        <v>2</v>
      </c>
      <c r="AP1621" s="2830" t="s">
        <v>859</v>
      </c>
      <c r="AQ1621" s="2830">
        <v>2</v>
      </c>
      <c r="AR1621" s="2830"/>
      <c r="AS1621" s="2830"/>
      <c r="AT1621" s="2830"/>
      <c r="AU1621" s="2830"/>
      <c r="AV1621" s="2997"/>
      <c r="AW1621" s="4559" t="s">
        <v>2451</v>
      </c>
      <c r="AX1621" s="4559" t="s">
        <v>5972</v>
      </c>
      <c r="AY1621" s="4559"/>
      <c r="CO1621" s="237"/>
    </row>
    <row r="1622" spans="1:93">
      <c r="A1622" s="5686"/>
      <c r="B1622" s="5670"/>
      <c r="C1622" s="5673"/>
      <c r="D1622" s="4069"/>
      <c r="E1622" s="4216"/>
      <c r="F1622" s="4216"/>
      <c r="G1622" s="3807"/>
      <c r="H1622" s="3807"/>
      <c r="I1622" s="3807"/>
      <c r="J1622" s="3807"/>
      <c r="K1622" s="3807"/>
      <c r="L1622" s="3807"/>
      <c r="M1622" s="3807"/>
      <c r="N1622" s="3807"/>
      <c r="O1622" s="3807"/>
      <c r="P1622" s="3807"/>
      <c r="Q1622" s="3807"/>
      <c r="R1622" s="3807"/>
      <c r="S1622" s="5688"/>
      <c r="T1622" s="5676"/>
      <c r="U1622" s="5119"/>
      <c r="V1622" s="5119"/>
      <c r="W1622" s="5119"/>
      <c r="X1622" s="5119"/>
      <c r="Y1622" s="5119"/>
      <c r="Z1622" s="5119"/>
      <c r="AA1622" s="5119"/>
      <c r="AB1622" s="5119"/>
      <c r="AC1622" s="5119"/>
      <c r="AD1622" s="3326" t="s">
        <v>2035</v>
      </c>
      <c r="AE1622" s="3093"/>
      <c r="AF1622" s="2878" t="s">
        <v>857</v>
      </c>
      <c r="AG1622" s="2878"/>
      <c r="AH1622" s="3261">
        <v>3996</v>
      </c>
      <c r="AI1622" s="2860" t="s">
        <v>2137</v>
      </c>
      <c r="AJ1622" s="2878" t="s">
        <v>868</v>
      </c>
      <c r="AK1622" s="3256" t="s">
        <v>2142</v>
      </c>
      <c r="AL1622" s="2878" t="s">
        <v>869</v>
      </c>
      <c r="AM1622" s="2878" t="s">
        <v>869</v>
      </c>
      <c r="AN1622" s="2860" t="s">
        <v>858</v>
      </c>
      <c r="AO1622" s="2860">
        <v>8</v>
      </c>
      <c r="AP1622" s="2860" t="s">
        <v>859</v>
      </c>
      <c r="AQ1622" s="2860">
        <v>8</v>
      </c>
      <c r="AR1622" s="2860"/>
      <c r="AS1622" s="2860"/>
      <c r="AT1622" s="2860"/>
      <c r="AU1622" s="2860"/>
      <c r="AV1622" s="860"/>
      <c r="AW1622" s="4560"/>
      <c r="AX1622" s="4560"/>
      <c r="AY1622" s="4560"/>
      <c r="CO1622" s="237"/>
    </row>
    <row r="1623" spans="1:93">
      <c r="A1623" s="5686"/>
      <c r="B1623" s="5671"/>
      <c r="C1623" s="5674"/>
      <c r="D1623" s="4070"/>
      <c r="E1623" s="4151"/>
      <c r="F1623" s="4151"/>
      <c r="G1623" s="3811"/>
      <c r="H1623" s="3811"/>
      <c r="I1623" s="3811"/>
      <c r="J1623" s="3811"/>
      <c r="K1623" s="3811"/>
      <c r="L1623" s="3811"/>
      <c r="M1623" s="3811"/>
      <c r="N1623" s="3811"/>
      <c r="O1623" s="3811"/>
      <c r="P1623" s="3811"/>
      <c r="Q1623" s="3811"/>
      <c r="R1623" s="3811"/>
      <c r="S1623" s="5689"/>
      <c r="T1623" s="5677"/>
      <c r="U1623" s="5120"/>
      <c r="V1623" s="5120"/>
      <c r="W1623" s="5120"/>
      <c r="X1623" s="5120"/>
      <c r="Y1623" s="5120"/>
      <c r="Z1623" s="5120"/>
      <c r="AA1623" s="5120"/>
      <c r="AB1623" s="5120"/>
      <c r="AC1623" s="5120"/>
      <c r="AD1623" s="3326" t="s">
        <v>2035</v>
      </c>
      <c r="AE1623" s="3093"/>
      <c r="AF1623" s="2878" t="s">
        <v>857</v>
      </c>
      <c r="AG1623" s="2878"/>
      <c r="AH1623" s="2044">
        <v>3985</v>
      </c>
      <c r="AI1623" s="2860" t="s">
        <v>2137</v>
      </c>
      <c r="AJ1623" s="2878" t="s">
        <v>379</v>
      </c>
      <c r="AK1623" s="3256" t="s">
        <v>2142</v>
      </c>
      <c r="AL1623" s="2863" t="s">
        <v>3055</v>
      </c>
      <c r="AM1623" s="2827" t="s">
        <v>3055</v>
      </c>
      <c r="AN1623" s="2860" t="s">
        <v>858</v>
      </c>
      <c r="AO1623" s="2860">
        <v>2</v>
      </c>
      <c r="AP1623" s="2860" t="s">
        <v>859</v>
      </c>
      <c r="AQ1623" s="2860">
        <v>2</v>
      </c>
      <c r="AR1623" s="2860"/>
      <c r="AS1623" s="2860"/>
      <c r="AT1623" s="2860"/>
      <c r="AU1623" s="2860"/>
      <c r="AV1623" s="860"/>
      <c r="AW1623" s="4561"/>
      <c r="AX1623" s="4561"/>
      <c r="AY1623" s="4561"/>
      <c r="CO1623" s="237"/>
    </row>
    <row r="1624" spans="1:93">
      <c r="A1624" s="5686"/>
      <c r="B1624" s="4560" t="s">
        <v>2463</v>
      </c>
      <c r="C1624" s="5729" t="s">
        <v>3753</v>
      </c>
      <c r="D1624" s="4167" t="s">
        <v>4311</v>
      </c>
      <c r="E1624" s="4216" t="s">
        <v>2138</v>
      </c>
      <c r="F1624" s="4216" t="s">
        <v>4334</v>
      </c>
      <c r="G1624" s="3807" t="s">
        <v>2028</v>
      </c>
      <c r="H1624" s="3807" t="s">
        <v>2028</v>
      </c>
      <c r="I1624" s="3807" t="s">
        <v>2029</v>
      </c>
      <c r="J1624" s="3807" t="s">
        <v>2029</v>
      </c>
      <c r="K1624" s="3807">
        <v>6</v>
      </c>
      <c r="L1624" s="3807">
        <v>0</v>
      </c>
      <c r="M1624" s="3807">
        <v>12</v>
      </c>
      <c r="N1624" s="3807">
        <v>6</v>
      </c>
      <c r="O1624" s="3807">
        <v>0</v>
      </c>
      <c r="P1624" s="3807">
        <v>12</v>
      </c>
      <c r="Q1624" s="2355" t="s">
        <v>2140</v>
      </c>
      <c r="R1624" s="2355" t="s">
        <v>2272</v>
      </c>
      <c r="S1624" s="4216">
        <v>643</v>
      </c>
      <c r="T1624" s="5119">
        <v>643</v>
      </c>
      <c r="U1624" s="5119">
        <v>2656</v>
      </c>
      <c r="V1624" s="5119">
        <v>384</v>
      </c>
      <c r="W1624" s="5119">
        <v>384</v>
      </c>
      <c r="X1624" s="5119">
        <v>576</v>
      </c>
      <c r="Y1624" s="5119">
        <v>1</v>
      </c>
      <c r="Z1624" s="5119">
        <v>1</v>
      </c>
      <c r="AA1624" s="5119" t="s">
        <v>2136</v>
      </c>
      <c r="AB1624" s="5119" t="s">
        <v>2136</v>
      </c>
      <c r="AC1624" s="5119" t="s">
        <v>2137</v>
      </c>
      <c r="AD1624" s="3322" t="s">
        <v>2035</v>
      </c>
      <c r="AE1624" s="3087"/>
      <c r="AF1624" s="2391" t="s">
        <v>857</v>
      </c>
      <c r="AG1624" s="2391"/>
      <c r="AH1624" s="3252">
        <v>270</v>
      </c>
      <c r="AI1624" s="2356" t="s">
        <v>2137</v>
      </c>
      <c r="AJ1624" s="2391" t="s">
        <v>854</v>
      </c>
      <c r="AK1624" s="3256" t="s">
        <v>2142</v>
      </c>
      <c r="AL1624" s="2391" t="s">
        <v>164</v>
      </c>
      <c r="AM1624" s="2356" t="s">
        <v>856</v>
      </c>
      <c r="AN1624" s="2356" t="s">
        <v>858</v>
      </c>
      <c r="AO1624" s="2355">
        <v>2</v>
      </c>
      <c r="AP1624" s="2356" t="s">
        <v>859</v>
      </c>
      <c r="AQ1624" s="2355">
        <v>2</v>
      </c>
      <c r="AR1624" s="2356"/>
      <c r="AS1624" s="2356"/>
      <c r="AT1624" s="2356"/>
      <c r="AU1624" s="2402"/>
      <c r="AV1624" s="860"/>
      <c r="AW1624" s="4559" t="s">
        <v>2451</v>
      </c>
      <c r="AX1624" s="4559" t="s">
        <v>2460</v>
      </c>
      <c r="AY1624" s="4559"/>
      <c r="CO1624" s="237"/>
    </row>
    <row r="1625" spans="1:93">
      <c r="A1625" s="5686"/>
      <c r="B1625" s="4561"/>
      <c r="C1625" s="5730"/>
      <c r="D1625" s="4079"/>
      <c r="E1625" s="4151"/>
      <c r="F1625" s="4151"/>
      <c r="G1625" s="3811"/>
      <c r="H1625" s="3811"/>
      <c r="I1625" s="3811"/>
      <c r="J1625" s="3811"/>
      <c r="K1625" s="3811"/>
      <c r="L1625" s="3811"/>
      <c r="M1625" s="3811"/>
      <c r="N1625" s="3811"/>
      <c r="O1625" s="3811"/>
      <c r="P1625" s="3811"/>
      <c r="Q1625" s="2356"/>
      <c r="R1625" s="2356"/>
      <c r="S1625" s="4151"/>
      <c r="T1625" s="5120"/>
      <c r="U1625" s="5120"/>
      <c r="V1625" s="5120"/>
      <c r="W1625" s="5120"/>
      <c r="X1625" s="5120"/>
      <c r="Y1625" s="5120"/>
      <c r="Z1625" s="5120"/>
      <c r="AA1625" s="5120"/>
      <c r="AB1625" s="5120"/>
      <c r="AC1625" s="5120"/>
      <c r="AD1625" s="3326" t="s">
        <v>2035</v>
      </c>
      <c r="AE1625" s="3093"/>
      <c r="AF1625" s="2417" t="s">
        <v>857</v>
      </c>
      <c r="AG1625" s="2417"/>
      <c r="AH1625" s="3256">
        <v>3996</v>
      </c>
      <c r="AI1625" s="2402" t="s">
        <v>2137</v>
      </c>
      <c r="AJ1625" s="2417" t="s">
        <v>868</v>
      </c>
      <c r="AK1625" s="3256" t="s">
        <v>2142</v>
      </c>
      <c r="AL1625" s="2417" t="s">
        <v>869</v>
      </c>
      <c r="AM1625" s="2417" t="s">
        <v>869</v>
      </c>
      <c r="AN1625" s="2402" t="s">
        <v>858</v>
      </c>
      <c r="AO1625" s="2402">
        <v>8</v>
      </c>
      <c r="AP1625" s="2402" t="s">
        <v>859</v>
      </c>
      <c r="AQ1625" s="2402">
        <v>8</v>
      </c>
      <c r="AR1625" s="2402"/>
      <c r="AS1625" s="2402"/>
      <c r="AT1625" s="2402"/>
      <c r="AU1625" s="2402"/>
      <c r="AV1625" s="860"/>
      <c r="AW1625" s="4561"/>
      <c r="AX1625" s="4561"/>
      <c r="AY1625" s="4561"/>
      <c r="CO1625" s="237"/>
    </row>
    <row r="1626" spans="1:93">
      <c r="A1626" s="5686"/>
      <c r="B1626" s="5669" t="s">
        <v>2464</v>
      </c>
      <c r="C1626" s="5672" t="s">
        <v>3778</v>
      </c>
      <c r="D1626" s="4068" t="s">
        <v>5982</v>
      </c>
      <c r="E1626" s="4150" t="s">
        <v>2138</v>
      </c>
      <c r="F1626" s="4150" t="s">
        <v>5983</v>
      </c>
      <c r="G1626" s="3806" t="s">
        <v>2028</v>
      </c>
      <c r="H1626" s="3806" t="s">
        <v>2028</v>
      </c>
      <c r="I1626" s="3806" t="s">
        <v>2029</v>
      </c>
      <c r="J1626" s="3806" t="s">
        <v>2029</v>
      </c>
      <c r="K1626" s="3806">
        <v>6</v>
      </c>
      <c r="L1626" s="3806">
        <v>0</v>
      </c>
      <c r="M1626" s="3806">
        <v>12</v>
      </c>
      <c r="N1626" s="3806">
        <v>6</v>
      </c>
      <c r="O1626" s="3806">
        <v>0</v>
      </c>
      <c r="P1626" s="3806">
        <v>12</v>
      </c>
      <c r="Q1626" s="3806" t="s">
        <v>2140</v>
      </c>
      <c r="R1626" s="3806" t="s">
        <v>2272</v>
      </c>
      <c r="S1626" s="4150">
        <v>768</v>
      </c>
      <c r="T1626" s="5123">
        <v>768</v>
      </c>
      <c r="U1626" s="5123">
        <v>2912</v>
      </c>
      <c r="V1626" s="5123">
        <v>512</v>
      </c>
      <c r="W1626" s="5123">
        <v>512</v>
      </c>
      <c r="X1626" s="5123">
        <v>832</v>
      </c>
      <c r="Y1626" s="5123">
        <v>1</v>
      </c>
      <c r="Z1626" s="5123">
        <v>1</v>
      </c>
      <c r="AA1626" s="5123" t="s">
        <v>2136</v>
      </c>
      <c r="AB1626" s="5123" t="s">
        <v>2136</v>
      </c>
      <c r="AC1626" s="5123" t="s">
        <v>2137</v>
      </c>
      <c r="AD1626" s="3322" t="s">
        <v>2035</v>
      </c>
      <c r="AE1626" s="3087"/>
      <c r="AF1626" s="2862" t="s">
        <v>857</v>
      </c>
      <c r="AG1626" s="2862"/>
      <c r="AH1626" s="3256">
        <v>270</v>
      </c>
      <c r="AI1626" s="2830" t="s">
        <v>2137</v>
      </c>
      <c r="AJ1626" s="2862" t="s">
        <v>854</v>
      </c>
      <c r="AK1626" s="3256" t="s">
        <v>2142</v>
      </c>
      <c r="AL1626" s="2865" t="s">
        <v>165</v>
      </c>
      <c r="AM1626" s="2830" t="s">
        <v>856</v>
      </c>
      <c r="AN1626" s="2830" t="s">
        <v>858</v>
      </c>
      <c r="AO1626" s="2830">
        <v>2</v>
      </c>
      <c r="AP1626" s="2830" t="s">
        <v>859</v>
      </c>
      <c r="AQ1626" s="2830">
        <v>2</v>
      </c>
      <c r="AR1626" s="2830"/>
      <c r="AS1626" s="2830"/>
      <c r="AT1626" s="2830"/>
      <c r="AU1626" s="2830"/>
      <c r="AV1626" s="2997"/>
      <c r="AW1626" s="4559" t="s">
        <v>2451</v>
      </c>
      <c r="AX1626" s="4559" t="s">
        <v>5972</v>
      </c>
      <c r="AY1626" s="4559"/>
      <c r="CO1626" s="237"/>
    </row>
    <row r="1627" spans="1:93">
      <c r="A1627" s="5686"/>
      <c r="B1627" s="5670"/>
      <c r="C1627" s="5673"/>
      <c r="D1627" s="4069"/>
      <c r="E1627" s="4216"/>
      <c r="F1627" s="4216"/>
      <c r="G1627" s="3807"/>
      <c r="H1627" s="3807"/>
      <c r="I1627" s="3807"/>
      <c r="J1627" s="3807"/>
      <c r="K1627" s="3807"/>
      <c r="L1627" s="3807"/>
      <c r="M1627" s="3807"/>
      <c r="N1627" s="3807"/>
      <c r="O1627" s="3807"/>
      <c r="P1627" s="3807"/>
      <c r="Q1627" s="3807"/>
      <c r="R1627" s="3807"/>
      <c r="S1627" s="4216"/>
      <c r="T1627" s="5119"/>
      <c r="U1627" s="5119"/>
      <c r="V1627" s="5119"/>
      <c r="W1627" s="5119"/>
      <c r="X1627" s="5119"/>
      <c r="Y1627" s="5119"/>
      <c r="Z1627" s="5119"/>
      <c r="AA1627" s="5119"/>
      <c r="AB1627" s="5119"/>
      <c r="AC1627" s="5119"/>
      <c r="AD1627" s="3326" t="s">
        <v>2035</v>
      </c>
      <c r="AE1627" s="3093"/>
      <c r="AF1627" s="2878" t="s">
        <v>857</v>
      </c>
      <c r="AG1627" s="2878"/>
      <c r="AH1627" s="3261">
        <v>3996</v>
      </c>
      <c r="AI1627" s="2860" t="s">
        <v>2137</v>
      </c>
      <c r="AJ1627" s="2878" t="s">
        <v>868</v>
      </c>
      <c r="AK1627" s="3256" t="s">
        <v>2142</v>
      </c>
      <c r="AL1627" s="2878" t="s">
        <v>869</v>
      </c>
      <c r="AM1627" s="2878" t="s">
        <v>869</v>
      </c>
      <c r="AN1627" s="2860" t="s">
        <v>858</v>
      </c>
      <c r="AO1627" s="2860">
        <v>8</v>
      </c>
      <c r="AP1627" s="2860" t="s">
        <v>859</v>
      </c>
      <c r="AQ1627" s="2860">
        <v>8</v>
      </c>
      <c r="AR1627" s="2860"/>
      <c r="AS1627" s="2860"/>
      <c r="AT1627" s="2860"/>
      <c r="AU1627" s="2860"/>
      <c r="AV1627" s="860"/>
      <c r="AW1627" s="4560"/>
      <c r="AX1627" s="4560"/>
      <c r="AY1627" s="4560"/>
      <c r="CO1627" s="237"/>
    </row>
    <row r="1628" spans="1:93">
      <c r="A1628" s="5686"/>
      <c r="B1628" s="5671"/>
      <c r="C1628" s="5674"/>
      <c r="D1628" s="4070"/>
      <c r="E1628" s="4151"/>
      <c r="F1628" s="4151"/>
      <c r="G1628" s="3811"/>
      <c r="H1628" s="3811"/>
      <c r="I1628" s="3811"/>
      <c r="J1628" s="3811"/>
      <c r="K1628" s="3811"/>
      <c r="L1628" s="3811"/>
      <c r="M1628" s="3811"/>
      <c r="N1628" s="3811"/>
      <c r="O1628" s="3811"/>
      <c r="P1628" s="3811"/>
      <c r="Q1628" s="3811"/>
      <c r="R1628" s="3811"/>
      <c r="S1628" s="4151"/>
      <c r="T1628" s="5120"/>
      <c r="U1628" s="5120"/>
      <c r="V1628" s="5120"/>
      <c r="W1628" s="5120"/>
      <c r="X1628" s="5120"/>
      <c r="Y1628" s="5120"/>
      <c r="Z1628" s="5120"/>
      <c r="AA1628" s="5120"/>
      <c r="AB1628" s="5120"/>
      <c r="AC1628" s="5120"/>
      <c r="AD1628" s="3326" t="s">
        <v>2035</v>
      </c>
      <c r="AE1628" s="3093"/>
      <c r="AF1628" s="2878" t="s">
        <v>857</v>
      </c>
      <c r="AG1628" s="2878"/>
      <c r="AH1628" s="2044">
        <v>3985</v>
      </c>
      <c r="AI1628" s="2860" t="s">
        <v>2137</v>
      </c>
      <c r="AJ1628" s="2878" t="s">
        <v>379</v>
      </c>
      <c r="AK1628" s="3256" t="s">
        <v>2142</v>
      </c>
      <c r="AL1628" s="2863" t="s">
        <v>3055</v>
      </c>
      <c r="AM1628" s="2827" t="s">
        <v>3055</v>
      </c>
      <c r="AN1628" s="2860" t="s">
        <v>858</v>
      </c>
      <c r="AO1628" s="2860">
        <v>2</v>
      </c>
      <c r="AP1628" s="2860" t="s">
        <v>859</v>
      </c>
      <c r="AQ1628" s="2860">
        <v>2</v>
      </c>
      <c r="AR1628" s="2860"/>
      <c r="AS1628" s="2860"/>
      <c r="AT1628" s="2860"/>
      <c r="AU1628" s="2860"/>
      <c r="AV1628" s="860"/>
      <c r="AW1628" s="4561"/>
      <c r="AX1628" s="4561"/>
      <c r="AY1628" s="4561"/>
      <c r="CO1628" s="237"/>
    </row>
    <row r="1629" spans="1:93">
      <c r="A1629" s="5686"/>
      <c r="B1629" s="4560" t="s">
        <v>2463</v>
      </c>
      <c r="C1629" s="5729" t="s">
        <v>3799</v>
      </c>
      <c r="D1629" s="4167" t="s">
        <v>4318</v>
      </c>
      <c r="E1629" s="4216" t="s">
        <v>2138</v>
      </c>
      <c r="F1629" s="4216" t="s">
        <v>4335</v>
      </c>
      <c r="G1629" s="3807" t="s">
        <v>2028</v>
      </c>
      <c r="H1629" s="3807" t="s">
        <v>2028</v>
      </c>
      <c r="I1629" s="3807" t="s">
        <v>2029</v>
      </c>
      <c r="J1629" s="3807" t="s">
        <v>2029</v>
      </c>
      <c r="K1629" s="3807">
        <v>6</v>
      </c>
      <c r="L1629" s="3807">
        <v>0</v>
      </c>
      <c r="M1629" s="3807">
        <v>12</v>
      </c>
      <c r="N1629" s="3807">
        <v>6</v>
      </c>
      <c r="O1629" s="3807">
        <v>0</v>
      </c>
      <c r="P1629" s="3807">
        <v>12</v>
      </c>
      <c r="Q1629" s="2355" t="s">
        <v>2140</v>
      </c>
      <c r="R1629" s="2355" t="s">
        <v>2272</v>
      </c>
      <c r="S1629" s="4216">
        <v>641</v>
      </c>
      <c r="T1629" s="5119">
        <v>641</v>
      </c>
      <c r="U1629" s="5119">
        <v>3872</v>
      </c>
      <c r="V1629" s="5119">
        <v>384</v>
      </c>
      <c r="W1629" s="5119">
        <v>384</v>
      </c>
      <c r="X1629" s="5119">
        <v>576</v>
      </c>
      <c r="Y1629" s="5119">
        <v>1</v>
      </c>
      <c r="Z1629" s="5119">
        <v>1</v>
      </c>
      <c r="AA1629" s="5119" t="s">
        <v>2136</v>
      </c>
      <c r="AB1629" s="5119" t="s">
        <v>2136</v>
      </c>
      <c r="AC1629" s="5119" t="s">
        <v>2137</v>
      </c>
      <c r="AD1629" s="3322" t="s">
        <v>2035</v>
      </c>
      <c r="AE1629" s="3087"/>
      <c r="AF1629" s="2391" t="s">
        <v>857</v>
      </c>
      <c r="AG1629" s="2391"/>
      <c r="AH1629" s="3252">
        <v>270</v>
      </c>
      <c r="AI1629" s="2356" t="s">
        <v>2137</v>
      </c>
      <c r="AJ1629" s="2391" t="s">
        <v>854</v>
      </c>
      <c r="AK1629" s="3256" t="s">
        <v>2142</v>
      </c>
      <c r="AL1629" s="2391" t="s">
        <v>164</v>
      </c>
      <c r="AM1629" s="2356" t="s">
        <v>856</v>
      </c>
      <c r="AN1629" s="2356" t="s">
        <v>858</v>
      </c>
      <c r="AO1629" s="2355">
        <v>2</v>
      </c>
      <c r="AP1629" s="2356" t="s">
        <v>859</v>
      </c>
      <c r="AQ1629" s="2355">
        <v>2</v>
      </c>
      <c r="AR1629" s="2356"/>
      <c r="AS1629" s="2356"/>
      <c r="AT1629" s="2356"/>
      <c r="AU1629" s="2356"/>
      <c r="AV1629" s="2997"/>
      <c r="AW1629" s="4560" t="s">
        <v>2451</v>
      </c>
      <c r="AX1629" s="4560" t="s">
        <v>2460</v>
      </c>
      <c r="AY1629" s="4560"/>
      <c r="CO1629" s="237"/>
    </row>
    <row r="1630" spans="1:93">
      <c r="A1630" s="5686"/>
      <c r="B1630" s="4561"/>
      <c r="C1630" s="5730"/>
      <c r="D1630" s="4079"/>
      <c r="E1630" s="4151"/>
      <c r="F1630" s="4151"/>
      <c r="G1630" s="3811"/>
      <c r="H1630" s="3811"/>
      <c r="I1630" s="3811"/>
      <c r="J1630" s="3811"/>
      <c r="K1630" s="3811"/>
      <c r="L1630" s="3811"/>
      <c r="M1630" s="3811"/>
      <c r="N1630" s="3811"/>
      <c r="O1630" s="3811"/>
      <c r="P1630" s="3811"/>
      <c r="Q1630" s="2356"/>
      <c r="R1630" s="2356"/>
      <c r="S1630" s="4151"/>
      <c r="T1630" s="5120"/>
      <c r="U1630" s="5120"/>
      <c r="V1630" s="5120"/>
      <c r="W1630" s="5120"/>
      <c r="X1630" s="5120"/>
      <c r="Y1630" s="5120"/>
      <c r="Z1630" s="5120"/>
      <c r="AA1630" s="5120"/>
      <c r="AB1630" s="5120"/>
      <c r="AC1630" s="5120"/>
      <c r="AD1630" s="3326" t="s">
        <v>2035</v>
      </c>
      <c r="AE1630" s="3093"/>
      <c r="AF1630" s="2417" t="s">
        <v>857</v>
      </c>
      <c r="AG1630" s="2417"/>
      <c r="AH1630" s="3256">
        <v>3996</v>
      </c>
      <c r="AI1630" s="2402" t="s">
        <v>2137</v>
      </c>
      <c r="AJ1630" s="2417" t="s">
        <v>868</v>
      </c>
      <c r="AK1630" s="3256" t="s">
        <v>2142</v>
      </c>
      <c r="AL1630" s="2417" t="s">
        <v>869</v>
      </c>
      <c r="AM1630" s="2417" t="s">
        <v>869</v>
      </c>
      <c r="AN1630" s="2402" t="s">
        <v>858</v>
      </c>
      <c r="AO1630" s="2402">
        <v>8</v>
      </c>
      <c r="AP1630" s="2402" t="s">
        <v>859</v>
      </c>
      <c r="AQ1630" s="2402">
        <v>8</v>
      </c>
      <c r="AR1630" s="2402"/>
      <c r="AS1630" s="2402"/>
      <c r="AT1630" s="2402"/>
      <c r="AU1630" s="2402"/>
      <c r="AV1630" s="860"/>
      <c r="AW1630" s="4561"/>
      <c r="AX1630" s="4561"/>
      <c r="AY1630" s="4561"/>
      <c r="CO1630" s="237"/>
    </row>
    <row r="1631" spans="1:93">
      <c r="A1631" s="5686"/>
      <c r="B1631" s="5669" t="s">
        <v>2464</v>
      </c>
      <c r="C1631" s="5672" t="s">
        <v>5984</v>
      </c>
      <c r="D1631" s="4068" t="s">
        <v>5985</v>
      </c>
      <c r="E1631" s="4150" t="s">
        <v>2138</v>
      </c>
      <c r="F1631" s="4150" t="s">
        <v>5986</v>
      </c>
      <c r="G1631" s="3806" t="s">
        <v>2028</v>
      </c>
      <c r="H1631" s="3806" t="s">
        <v>2028</v>
      </c>
      <c r="I1631" s="3806" t="s">
        <v>2029</v>
      </c>
      <c r="J1631" s="3806" t="s">
        <v>2029</v>
      </c>
      <c r="K1631" s="3806">
        <v>6</v>
      </c>
      <c r="L1631" s="3806">
        <v>0</v>
      </c>
      <c r="M1631" s="3806">
        <v>12</v>
      </c>
      <c r="N1631" s="3806">
        <v>6</v>
      </c>
      <c r="O1631" s="3806">
        <v>0</v>
      </c>
      <c r="P1631" s="3806">
        <v>12</v>
      </c>
      <c r="Q1631" s="3806" t="s">
        <v>2140</v>
      </c>
      <c r="R1631" s="3806" t="s">
        <v>2272</v>
      </c>
      <c r="S1631" s="4150">
        <v>768</v>
      </c>
      <c r="T1631" s="5123">
        <v>768</v>
      </c>
      <c r="U1631" s="5123">
        <v>4128</v>
      </c>
      <c r="V1631" s="5123">
        <v>512</v>
      </c>
      <c r="W1631" s="5123">
        <v>512</v>
      </c>
      <c r="X1631" s="5123">
        <v>832</v>
      </c>
      <c r="Y1631" s="5123">
        <v>1</v>
      </c>
      <c r="Z1631" s="5123">
        <v>1</v>
      </c>
      <c r="AA1631" s="5123" t="s">
        <v>2136</v>
      </c>
      <c r="AB1631" s="5123" t="s">
        <v>2136</v>
      </c>
      <c r="AC1631" s="5123" t="s">
        <v>2137</v>
      </c>
      <c r="AD1631" s="3322" t="s">
        <v>2035</v>
      </c>
      <c r="AE1631" s="3087"/>
      <c r="AF1631" s="2862" t="s">
        <v>857</v>
      </c>
      <c r="AG1631" s="2862"/>
      <c r="AH1631" s="3256">
        <v>270</v>
      </c>
      <c r="AI1631" s="2830" t="s">
        <v>2137</v>
      </c>
      <c r="AJ1631" s="2862" t="s">
        <v>854</v>
      </c>
      <c r="AK1631" s="3256" t="s">
        <v>2142</v>
      </c>
      <c r="AL1631" s="122" t="s">
        <v>166</v>
      </c>
      <c r="AM1631" s="2830" t="s">
        <v>856</v>
      </c>
      <c r="AN1631" s="2830" t="s">
        <v>858</v>
      </c>
      <c r="AO1631" s="2830">
        <v>2</v>
      </c>
      <c r="AP1631" s="2830" t="s">
        <v>859</v>
      </c>
      <c r="AQ1631" s="2830">
        <v>2</v>
      </c>
      <c r="AR1631" s="2830"/>
      <c r="AS1631" s="2830"/>
      <c r="AT1631" s="2830"/>
      <c r="AU1631" s="2830"/>
      <c r="AV1631" s="2997"/>
      <c r="AW1631" s="4559" t="s">
        <v>2451</v>
      </c>
      <c r="AX1631" s="4559" t="s">
        <v>5972</v>
      </c>
      <c r="AY1631" s="4559"/>
      <c r="CO1631" s="237"/>
    </row>
    <row r="1632" spans="1:93">
      <c r="A1632" s="5686"/>
      <c r="B1632" s="5670"/>
      <c r="C1632" s="5673"/>
      <c r="D1632" s="4069"/>
      <c r="E1632" s="4216"/>
      <c r="F1632" s="4216"/>
      <c r="G1632" s="3807"/>
      <c r="H1632" s="3807"/>
      <c r="I1632" s="3807"/>
      <c r="J1632" s="3807"/>
      <c r="K1632" s="3807"/>
      <c r="L1632" s="3807"/>
      <c r="M1632" s="3807"/>
      <c r="N1632" s="3807"/>
      <c r="O1632" s="3807"/>
      <c r="P1632" s="3807"/>
      <c r="Q1632" s="3807"/>
      <c r="R1632" s="3807"/>
      <c r="S1632" s="4216"/>
      <c r="T1632" s="5119"/>
      <c r="U1632" s="5119"/>
      <c r="V1632" s="5119"/>
      <c r="W1632" s="5119"/>
      <c r="X1632" s="5119"/>
      <c r="Y1632" s="5119"/>
      <c r="Z1632" s="5119"/>
      <c r="AA1632" s="5119"/>
      <c r="AB1632" s="5119"/>
      <c r="AC1632" s="5119"/>
      <c r="AD1632" s="3326" t="s">
        <v>2035</v>
      </c>
      <c r="AE1632" s="3093"/>
      <c r="AF1632" s="2878" t="s">
        <v>857</v>
      </c>
      <c r="AG1632" s="2878"/>
      <c r="AH1632" s="3261">
        <v>3996</v>
      </c>
      <c r="AI1632" s="2860" t="s">
        <v>2137</v>
      </c>
      <c r="AJ1632" s="2878" t="s">
        <v>868</v>
      </c>
      <c r="AK1632" s="3256" t="s">
        <v>2142</v>
      </c>
      <c r="AL1632" s="2878" t="s">
        <v>869</v>
      </c>
      <c r="AM1632" s="2878" t="s">
        <v>869</v>
      </c>
      <c r="AN1632" s="2860" t="s">
        <v>858</v>
      </c>
      <c r="AO1632" s="2860">
        <v>8</v>
      </c>
      <c r="AP1632" s="2860" t="s">
        <v>859</v>
      </c>
      <c r="AQ1632" s="2860">
        <v>8</v>
      </c>
      <c r="AR1632" s="2860"/>
      <c r="AS1632" s="2860"/>
      <c r="AT1632" s="2860"/>
      <c r="AU1632" s="2860"/>
      <c r="AV1632" s="860"/>
      <c r="AW1632" s="4560"/>
      <c r="AX1632" s="4560"/>
      <c r="AY1632" s="4560"/>
      <c r="CO1632" s="237"/>
    </row>
    <row r="1633" spans="1:93">
      <c r="A1633" s="5686"/>
      <c r="B1633" s="5671"/>
      <c r="C1633" s="5674"/>
      <c r="D1633" s="4070"/>
      <c r="E1633" s="4151"/>
      <c r="F1633" s="4151"/>
      <c r="G1633" s="3811"/>
      <c r="H1633" s="3811"/>
      <c r="I1633" s="3811"/>
      <c r="J1633" s="3811"/>
      <c r="K1633" s="3811"/>
      <c r="L1633" s="3811"/>
      <c r="M1633" s="3811"/>
      <c r="N1633" s="3811"/>
      <c r="O1633" s="3811"/>
      <c r="P1633" s="3811"/>
      <c r="Q1633" s="3811"/>
      <c r="R1633" s="3811"/>
      <c r="S1633" s="4151"/>
      <c r="T1633" s="5120"/>
      <c r="U1633" s="5120"/>
      <c r="V1633" s="5120"/>
      <c r="W1633" s="5120"/>
      <c r="X1633" s="5120"/>
      <c r="Y1633" s="5120"/>
      <c r="Z1633" s="5120"/>
      <c r="AA1633" s="5120"/>
      <c r="AB1633" s="5120"/>
      <c r="AC1633" s="5120"/>
      <c r="AD1633" s="3326" t="s">
        <v>2035</v>
      </c>
      <c r="AE1633" s="3093"/>
      <c r="AF1633" s="2878" t="s">
        <v>857</v>
      </c>
      <c r="AG1633" s="2878"/>
      <c r="AH1633" s="2044">
        <v>3985</v>
      </c>
      <c r="AI1633" s="2860" t="s">
        <v>2137</v>
      </c>
      <c r="AJ1633" s="2878" t="s">
        <v>379</v>
      </c>
      <c r="AK1633" s="3256" t="s">
        <v>2142</v>
      </c>
      <c r="AL1633" s="2863" t="s">
        <v>3055</v>
      </c>
      <c r="AM1633" s="2827" t="s">
        <v>3055</v>
      </c>
      <c r="AN1633" s="2860" t="s">
        <v>858</v>
      </c>
      <c r="AO1633" s="2860">
        <v>2</v>
      </c>
      <c r="AP1633" s="2860" t="s">
        <v>859</v>
      </c>
      <c r="AQ1633" s="2860">
        <v>2</v>
      </c>
      <c r="AR1633" s="2860"/>
      <c r="AS1633" s="2860"/>
      <c r="AT1633" s="2860"/>
      <c r="AU1633" s="2860"/>
      <c r="AV1633" s="860"/>
      <c r="AW1633" s="4561"/>
      <c r="AX1633" s="4561"/>
      <c r="AY1633" s="4561"/>
      <c r="CO1633" s="237"/>
    </row>
    <row r="1634" spans="1:93">
      <c r="A1634" s="5686"/>
      <c r="B1634" s="4560" t="s">
        <v>2463</v>
      </c>
      <c r="C1634" s="5673" t="s">
        <v>3754</v>
      </c>
      <c r="D1634" s="4167" t="s">
        <v>1123</v>
      </c>
      <c r="E1634" s="4216" t="s">
        <v>2138</v>
      </c>
      <c r="F1634" s="4216" t="s">
        <v>2366</v>
      </c>
      <c r="G1634" s="3807" t="s">
        <v>2028</v>
      </c>
      <c r="H1634" s="3807" t="s">
        <v>2028</v>
      </c>
      <c r="I1634" s="3807" t="s">
        <v>2029</v>
      </c>
      <c r="J1634" s="3807" t="s">
        <v>2029</v>
      </c>
      <c r="K1634" s="3807">
        <v>6</v>
      </c>
      <c r="L1634" s="3807">
        <v>0</v>
      </c>
      <c r="M1634" s="3807">
        <v>12</v>
      </c>
      <c r="N1634" s="3807">
        <v>6</v>
      </c>
      <c r="O1634" s="3807">
        <v>0</v>
      </c>
      <c r="P1634" s="3807">
        <v>12</v>
      </c>
      <c r="Q1634" s="2355" t="s">
        <v>2140</v>
      </c>
      <c r="R1634" s="2355" t="s">
        <v>2272</v>
      </c>
      <c r="S1634" s="4216">
        <v>645</v>
      </c>
      <c r="T1634" s="5119">
        <v>645</v>
      </c>
      <c r="U1634" s="5119">
        <v>5162</v>
      </c>
      <c r="V1634" s="5119">
        <v>384</v>
      </c>
      <c r="W1634" s="5119">
        <v>384</v>
      </c>
      <c r="X1634" s="5119">
        <v>896</v>
      </c>
      <c r="Y1634" s="5119">
        <v>1</v>
      </c>
      <c r="Z1634" s="5119">
        <v>1</v>
      </c>
      <c r="AA1634" s="5119" t="s">
        <v>2136</v>
      </c>
      <c r="AB1634" s="5119" t="s">
        <v>2136</v>
      </c>
      <c r="AC1634" s="5119" t="s">
        <v>2137</v>
      </c>
      <c r="AD1634" s="3322" t="s">
        <v>2035</v>
      </c>
      <c r="AE1634" s="3087"/>
      <c r="AF1634" s="2391" t="s">
        <v>857</v>
      </c>
      <c r="AG1634" s="2391"/>
      <c r="AH1634" s="3252">
        <v>270</v>
      </c>
      <c r="AI1634" s="2356" t="s">
        <v>2137</v>
      </c>
      <c r="AJ1634" s="2391" t="s">
        <v>854</v>
      </c>
      <c r="AK1634" s="3256" t="s">
        <v>2142</v>
      </c>
      <c r="AL1634" s="2391" t="s">
        <v>1218</v>
      </c>
      <c r="AM1634" s="2356" t="s">
        <v>1219</v>
      </c>
      <c r="AN1634" s="2356" t="s">
        <v>858</v>
      </c>
      <c r="AO1634" s="2355">
        <v>2</v>
      </c>
      <c r="AP1634" s="2356" t="s">
        <v>859</v>
      </c>
      <c r="AQ1634" s="2355">
        <v>2</v>
      </c>
      <c r="AR1634" s="2356"/>
      <c r="AS1634" s="2356"/>
      <c r="AT1634" s="2356"/>
      <c r="AU1634" s="2356"/>
      <c r="AV1634" s="2997"/>
      <c r="AW1634" s="4560" t="s">
        <v>2451</v>
      </c>
      <c r="AX1634" s="4560" t="s">
        <v>2460</v>
      </c>
      <c r="AY1634" s="4560"/>
      <c r="CO1634" s="237"/>
    </row>
    <row r="1635" spans="1:93">
      <c r="A1635" s="5686"/>
      <c r="B1635" s="4561"/>
      <c r="C1635" s="5674"/>
      <c r="D1635" s="4079"/>
      <c r="E1635" s="4151"/>
      <c r="F1635" s="4151"/>
      <c r="G1635" s="3811"/>
      <c r="H1635" s="3811"/>
      <c r="I1635" s="3811"/>
      <c r="J1635" s="3811"/>
      <c r="K1635" s="3811"/>
      <c r="L1635" s="3811"/>
      <c r="M1635" s="3811"/>
      <c r="N1635" s="3811"/>
      <c r="O1635" s="3811"/>
      <c r="P1635" s="3811"/>
      <c r="Q1635" s="2356"/>
      <c r="R1635" s="2356"/>
      <c r="S1635" s="4151"/>
      <c r="T1635" s="5120"/>
      <c r="U1635" s="5120"/>
      <c r="V1635" s="5120"/>
      <c r="W1635" s="5120"/>
      <c r="X1635" s="5120"/>
      <c r="Y1635" s="5120"/>
      <c r="Z1635" s="5120"/>
      <c r="AA1635" s="5120"/>
      <c r="AB1635" s="5120"/>
      <c r="AC1635" s="5120"/>
      <c r="AD1635" s="3326" t="s">
        <v>2035</v>
      </c>
      <c r="AE1635" s="3093"/>
      <c r="AF1635" s="2417" t="s">
        <v>857</v>
      </c>
      <c r="AG1635" s="2417"/>
      <c r="AH1635" s="3256">
        <v>3996</v>
      </c>
      <c r="AI1635" s="2402" t="s">
        <v>2137</v>
      </c>
      <c r="AJ1635" s="2417" t="s">
        <v>868</v>
      </c>
      <c r="AK1635" s="3256" t="s">
        <v>2142</v>
      </c>
      <c r="AL1635" s="2417" t="s">
        <v>869</v>
      </c>
      <c r="AM1635" s="2417" t="s">
        <v>869</v>
      </c>
      <c r="AN1635" s="2402" t="s">
        <v>858</v>
      </c>
      <c r="AO1635" s="2354">
        <v>8</v>
      </c>
      <c r="AP1635" s="2402" t="s">
        <v>859</v>
      </c>
      <c r="AQ1635" s="2354">
        <v>8</v>
      </c>
      <c r="AR1635" s="2402"/>
      <c r="AS1635" s="2402"/>
      <c r="AT1635" s="2402"/>
      <c r="AU1635" s="2402"/>
      <c r="AV1635" s="860"/>
      <c r="AW1635" s="4561"/>
      <c r="AX1635" s="4561"/>
      <c r="AY1635" s="4561"/>
      <c r="CO1635" s="237"/>
    </row>
    <row r="1636" spans="1:93">
      <c r="A1636" s="5686"/>
      <c r="B1636" s="5669" t="s">
        <v>2464</v>
      </c>
      <c r="C1636" s="5672" t="s">
        <v>3713</v>
      </c>
      <c r="D1636" s="4068" t="s">
        <v>5987</v>
      </c>
      <c r="E1636" s="4150" t="s">
        <v>2138</v>
      </c>
      <c r="F1636" s="4150" t="s">
        <v>5988</v>
      </c>
      <c r="G1636" s="3806" t="s">
        <v>2028</v>
      </c>
      <c r="H1636" s="3806" t="s">
        <v>2028</v>
      </c>
      <c r="I1636" s="3806" t="s">
        <v>2029</v>
      </c>
      <c r="J1636" s="3806" t="s">
        <v>2029</v>
      </c>
      <c r="K1636" s="3806">
        <v>6</v>
      </c>
      <c r="L1636" s="3806">
        <v>0</v>
      </c>
      <c r="M1636" s="3806">
        <v>12</v>
      </c>
      <c r="N1636" s="3806">
        <v>6</v>
      </c>
      <c r="O1636" s="3806">
        <v>0</v>
      </c>
      <c r="P1636" s="3806">
        <v>12</v>
      </c>
      <c r="Q1636" s="3806" t="s">
        <v>2140</v>
      </c>
      <c r="R1636" s="3806" t="s">
        <v>2272</v>
      </c>
      <c r="S1636" s="5687">
        <v>769</v>
      </c>
      <c r="T1636" s="5675">
        <v>769</v>
      </c>
      <c r="U1636" s="5123">
        <v>5418</v>
      </c>
      <c r="V1636" s="5123">
        <v>512</v>
      </c>
      <c r="W1636" s="5123">
        <v>512</v>
      </c>
      <c r="X1636" s="5123">
        <v>1152</v>
      </c>
      <c r="Y1636" s="5123">
        <v>1</v>
      </c>
      <c r="Z1636" s="5123">
        <v>1</v>
      </c>
      <c r="AA1636" s="5084" t="s">
        <v>2136</v>
      </c>
      <c r="AB1636" s="5084" t="s">
        <v>2136</v>
      </c>
      <c r="AC1636" s="5123" t="s">
        <v>2137</v>
      </c>
      <c r="AD1636" s="3326" t="s">
        <v>2035</v>
      </c>
      <c r="AE1636" s="3093"/>
      <c r="AF1636" s="2878" t="s">
        <v>857</v>
      </c>
      <c r="AG1636" s="2878"/>
      <c r="AH1636" s="3256">
        <v>270</v>
      </c>
      <c r="AI1636" s="2860" t="s">
        <v>2137</v>
      </c>
      <c r="AJ1636" s="2878" t="s">
        <v>854</v>
      </c>
      <c r="AK1636" s="3256" t="s">
        <v>2142</v>
      </c>
      <c r="AL1636" s="2862" t="s">
        <v>1218</v>
      </c>
      <c r="AM1636" s="2830" t="s">
        <v>1219</v>
      </c>
      <c r="AN1636" s="2860" t="s">
        <v>858</v>
      </c>
      <c r="AO1636" s="2860">
        <v>2</v>
      </c>
      <c r="AP1636" s="2860" t="s">
        <v>859</v>
      </c>
      <c r="AQ1636" s="2860">
        <v>2</v>
      </c>
      <c r="AR1636" s="2860"/>
      <c r="AS1636" s="2860"/>
      <c r="AT1636" s="2860"/>
      <c r="AU1636" s="2860"/>
      <c r="AV1636" s="860"/>
      <c r="AW1636" s="4559" t="s">
        <v>2451</v>
      </c>
      <c r="AX1636" s="4559" t="s">
        <v>5972</v>
      </c>
      <c r="AY1636" s="4559"/>
      <c r="CO1636" s="237"/>
    </row>
    <row r="1637" spans="1:93">
      <c r="A1637" s="5686"/>
      <c r="B1637" s="5670"/>
      <c r="C1637" s="5673"/>
      <c r="D1637" s="4069"/>
      <c r="E1637" s="4216"/>
      <c r="F1637" s="4216"/>
      <c r="G1637" s="3807"/>
      <c r="H1637" s="3807"/>
      <c r="I1637" s="3807"/>
      <c r="J1637" s="3807"/>
      <c r="K1637" s="3807"/>
      <c r="L1637" s="3807"/>
      <c r="M1637" s="3807"/>
      <c r="N1637" s="3807"/>
      <c r="O1637" s="3807"/>
      <c r="P1637" s="3807"/>
      <c r="Q1637" s="3807"/>
      <c r="R1637" s="3807"/>
      <c r="S1637" s="5688"/>
      <c r="T1637" s="5676"/>
      <c r="U1637" s="5119"/>
      <c r="V1637" s="5119"/>
      <c r="W1637" s="5119"/>
      <c r="X1637" s="5119"/>
      <c r="Y1637" s="5119"/>
      <c r="Z1637" s="5119"/>
      <c r="AA1637" s="5085"/>
      <c r="AB1637" s="5085"/>
      <c r="AC1637" s="5119"/>
      <c r="AD1637" s="3326" t="s">
        <v>2035</v>
      </c>
      <c r="AE1637" s="3093"/>
      <c r="AF1637" s="2878" t="s">
        <v>857</v>
      </c>
      <c r="AG1637" s="2878"/>
      <c r="AH1637" s="3261">
        <v>3996</v>
      </c>
      <c r="AI1637" s="2860" t="s">
        <v>2137</v>
      </c>
      <c r="AJ1637" s="2878" t="s">
        <v>868</v>
      </c>
      <c r="AK1637" s="3256" t="s">
        <v>2142</v>
      </c>
      <c r="AL1637" s="2878" t="s">
        <v>869</v>
      </c>
      <c r="AM1637" s="2878" t="s">
        <v>869</v>
      </c>
      <c r="AN1637" s="2860" t="s">
        <v>858</v>
      </c>
      <c r="AO1637" s="2860">
        <v>8</v>
      </c>
      <c r="AP1637" s="2860" t="s">
        <v>859</v>
      </c>
      <c r="AQ1637" s="2860">
        <v>8</v>
      </c>
      <c r="AR1637" s="2860"/>
      <c r="AS1637" s="2860"/>
      <c r="AT1637" s="2860"/>
      <c r="AU1637" s="2860"/>
      <c r="AV1637" s="860"/>
      <c r="AW1637" s="4560"/>
      <c r="AX1637" s="4560"/>
      <c r="AY1637" s="4561"/>
      <c r="CO1637" s="237"/>
    </row>
    <row r="1638" spans="1:93">
      <c r="A1638" s="5686"/>
      <c r="B1638" s="5671"/>
      <c r="C1638" s="5674"/>
      <c r="D1638" s="4070"/>
      <c r="E1638" s="4151"/>
      <c r="F1638" s="4151"/>
      <c r="G1638" s="3811"/>
      <c r="H1638" s="3811"/>
      <c r="I1638" s="3811"/>
      <c r="J1638" s="3811"/>
      <c r="K1638" s="3811"/>
      <c r="L1638" s="3811"/>
      <c r="M1638" s="3811"/>
      <c r="N1638" s="3811"/>
      <c r="O1638" s="3811"/>
      <c r="P1638" s="3811"/>
      <c r="Q1638" s="3811"/>
      <c r="R1638" s="3811"/>
      <c r="S1638" s="5689"/>
      <c r="T1638" s="5677"/>
      <c r="U1638" s="5120"/>
      <c r="V1638" s="5120"/>
      <c r="W1638" s="5120"/>
      <c r="X1638" s="5120"/>
      <c r="Y1638" s="5120"/>
      <c r="Z1638" s="5120"/>
      <c r="AA1638" s="5086"/>
      <c r="AB1638" s="5086"/>
      <c r="AC1638" s="5120"/>
      <c r="AD1638" s="3326" t="s">
        <v>2035</v>
      </c>
      <c r="AE1638" s="3093"/>
      <c r="AF1638" s="2878" t="s">
        <v>857</v>
      </c>
      <c r="AG1638" s="2878"/>
      <c r="AH1638" s="2044">
        <v>3985</v>
      </c>
      <c r="AI1638" s="2860" t="s">
        <v>2137</v>
      </c>
      <c r="AJ1638" s="2878" t="s">
        <v>379</v>
      </c>
      <c r="AK1638" s="3256" t="s">
        <v>2142</v>
      </c>
      <c r="AL1638" s="2863" t="s">
        <v>3055</v>
      </c>
      <c r="AM1638" s="2827" t="s">
        <v>3055</v>
      </c>
      <c r="AN1638" s="2860" t="s">
        <v>858</v>
      </c>
      <c r="AO1638" s="2860">
        <v>2</v>
      </c>
      <c r="AP1638" s="2860" t="s">
        <v>859</v>
      </c>
      <c r="AQ1638" s="2860">
        <v>2</v>
      </c>
      <c r="AR1638" s="2860"/>
      <c r="AS1638" s="2860"/>
      <c r="AT1638" s="2860"/>
      <c r="AU1638" s="2860"/>
      <c r="AV1638" s="860"/>
      <c r="AW1638" s="4561"/>
      <c r="AX1638" s="4561"/>
      <c r="AY1638" s="2844"/>
      <c r="CO1638" s="237"/>
    </row>
    <row r="1639" spans="1:93">
      <c r="A1639" s="5686"/>
      <c r="B1639" s="4559" t="s">
        <v>2463</v>
      </c>
      <c r="C1639" s="5672" t="s">
        <v>3755</v>
      </c>
      <c r="D1639" s="4139" t="s">
        <v>1124</v>
      </c>
      <c r="E1639" s="4150" t="s">
        <v>2144</v>
      </c>
      <c r="F1639" s="4150" t="s">
        <v>2367</v>
      </c>
      <c r="G1639" s="3806" t="s">
        <v>2028</v>
      </c>
      <c r="H1639" s="3806" t="s">
        <v>2028</v>
      </c>
      <c r="I1639" s="3806" t="s">
        <v>2029</v>
      </c>
      <c r="J1639" s="3806" t="s">
        <v>2029</v>
      </c>
      <c r="K1639" s="3806">
        <v>6</v>
      </c>
      <c r="L1639" s="3806">
        <v>0</v>
      </c>
      <c r="M1639" s="3806">
        <v>31</v>
      </c>
      <c r="N1639" s="3806">
        <v>6</v>
      </c>
      <c r="O1639" s="3806">
        <v>0</v>
      </c>
      <c r="P1639" s="3806">
        <v>31</v>
      </c>
      <c r="Q1639" s="2355" t="s">
        <v>2140</v>
      </c>
      <c r="R1639" s="2354" t="s">
        <v>2272</v>
      </c>
      <c r="S1639" s="4150">
        <v>5169</v>
      </c>
      <c r="T1639" s="5123">
        <v>5169</v>
      </c>
      <c r="U1639" s="5123">
        <v>12542</v>
      </c>
      <c r="V1639" s="5123">
        <v>512</v>
      </c>
      <c r="W1639" s="5123">
        <v>512</v>
      </c>
      <c r="X1639" s="5123">
        <v>1046</v>
      </c>
      <c r="Y1639" s="5123">
        <v>4</v>
      </c>
      <c r="Z1639" s="5123">
        <v>2</v>
      </c>
      <c r="AA1639" s="5123" t="s">
        <v>2032</v>
      </c>
      <c r="AB1639" s="5123" t="s">
        <v>2033</v>
      </c>
      <c r="AC1639" s="5123" t="s">
        <v>2137</v>
      </c>
      <c r="AD1639" s="3326" t="s">
        <v>2035</v>
      </c>
      <c r="AE1639" s="3093"/>
      <c r="AF1639" s="2417" t="s">
        <v>857</v>
      </c>
      <c r="AG1639" s="2417"/>
      <c r="AH1639" s="3265">
        <v>270</v>
      </c>
      <c r="AI1639" s="2402" t="s">
        <v>2137</v>
      </c>
      <c r="AJ1639" s="2417" t="s">
        <v>854</v>
      </c>
      <c r="AK1639" s="3256" t="s">
        <v>2142</v>
      </c>
      <c r="AL1639" s="2417" t="s">
        <v>1135</v>
      </c>
      <c r="AM1639" s="2402" t="s">
        <v>1134</v>
      </c>
      <c r="AN1639" s="2402" t="s">
        <v>858</v>
      </c>
      <c r="AO1639" s="2402">
        <v>2</v>
      </c>
      <c r="AP1639" s="2402" t="s">
        <v>859</v>
      </c>
      <c r="AQ1639" s="2402">
        <v>2</v>
      </c>
      <c r="AR1639" s="2402"/>
      <c r="AS1639" s="2402"/>
      <c r="AT1639" s="2402"/>
      <c r="AU1639" s="2402"/>
      <c r="AV1639" s="860"/>
      <c r="AW1639" s="4559" t="s">
        <v>2466</v>
      </c>
      <c r="AX1639" s="4559" t="s">
        <v>2460</v>
      </c>
      <c r="AY1639" s="4559"/>
      <c r="CO1639" s="237"/>
    </row>
    <row r="1640" spans="1:93">
      <c r="A1640" s="5686"/>
      <c r="B1640" s="4561"/>
      <c r="C1640" s="5674"/>
      <c r="D1640" s="4079"/>
      <c r="E1640" s="4151"/>
      <c r="F1640" s="4151"/>
      <c r="G1640" s="3811"/>
      <c r="H1640" s="3811"/>
      <c r="I1640" s="3811"/>
      <c r="J1640" s="3811"/>
      <c r="K1640" s="3811"/>
      <c r="L1640" s="3811"/>
      <c r="M1640" s="3811"/>
      <c r="N1640" s="3811"/>
      <c r="O1640" s="3811"/>
      <c r="P1640" s="3811"/>
      <c r="Q1640" s="2356"/>
      <c r="R1640" s="2356"/>
      <c r="S1640" s="4151"/>
      <c r="T1640" s="5120"/>
      <c r="U1640" s="5120"/>
      <c r="V1640" s="5120"/>
      <c r="W1640" s="5120"/>
      <c r="X1640" s="5120"/>
      <c r="Y1640" s="5120"/>
      <c r="Z1640" s="5120"/>
      <c r="AA1640" s="5120"/>
      <c r="AB1640" s="5120"/>
      <c r="AC1640" s="5120"/>
      <c r="AD1640" s="3326" t="s">
        <v>2035</v>
      </c>
      <c r="AE1640" s="3093"/>
      <c r="AF1640" s="2417" t="s">
        <v>857</v>
      </c>
      <c r="AG1640" s="2417"/>
      <c r="AH1640" s="3256">
        <v>3996</v>
      </c>
      <c r="AI1640" s="2402" t="s">
        <v>2137</v>
      </c>
      <c r="AJ1640" s="2417" t="s">
        <v>868</v>
      </c>
      <c r="AK1640" s="3256" t="s">
        <v>2142</v>
      </c>
      <c r="AL1640" s="2417" t="s">
        <v>869</v>
      </c>
      <c r="AM1640" s="2417" t="s">
        <v>869</v>
      </c>
      <c r="AN1640" s="2402" t="s">
        <v>858</v>
      </c>
      <c r="AO1640" s="2402">
        <v>8</v>
      </c>
      <c r="AP1640" s="2402" t="s">
        <v>859</v>
      </c>
      <c r="AQ1640" s="2402">
        <v>8</v>
      </c>
      <c r="AR1640" s="2402"/>
      <c r="AS1640" s="2402"/>
      <c r="AT1640" s="2402"/>
      <c r="AU1640" s="2402"/>
      <c r="AV1640" s="860"/>
      <c r="AW1640" s="4561"/>
      <c r="AX1640" s="4561"/>
      <c r="AY1640" s="4561"/>
      <c r="CO1640" s="237"/>
    </row>
    <row r="1641" spans="1:93">
      <c r="A1641" s="5686"/>
      <c r="B1641" s="5669" t="s">
        <v>2464</v>
      </c>
      <c r="C1641" s="5672" t="s">
        <v>3714</v>
      </c>
      <c r="D1641" s="4068" t="s">
        <v>5989</v>
      </c>
      <c r="E1641" s="4150" t="s">
        <v>2144</v>
      </c>
      <c r="F1641" s="4150" t="s">
        <v>5990</v>
      </c>
      <c r="G1641" s="3806" t="s">
        <v>2028</v>
      </c>
      <c r="H1641" s="3743" t="s">
        <v>2028</v>
      </c>
      <c r="I1641" s="3806" t="s">
        <v>2029</v>
      </c>
      <c r="J1641" s="3806" t="s">
        <v>2029</v>
      </c>
      <c r="K1641" s="3806">
        <v>6</v>
      </c>
      <c r="L1641" s="3806">
        <v>0</v>
      </c>
      <c r="M1641" s="3806">
        <v>31</v>
      </c>
      <c r="N1641" s="3806">
        <v>6</v>
      </c>
      <c r="O1641" s="3806">
        <v>0</v>
      </c>
      <c r="P1641" s="3806">
        <v>31</v>
      </c>
      <c r="Q1641" s="3806" t="s">
        <v>2140</v>
      </c>
      <c r="R1641" s="3806" t="s">
        <v>2272</v>
      </c>
      <c r="S1641" s="4150">
        <v>5426</v>
      </c>
      <c r="T1641" s="5123">
        <v>5426</v>
      </c>
      <c r="U1641" s="5123">
        <v>12798</v>
      </c>
      <c r="V1641" s="5123">
        <v>512</v>
      </c>
      <c r="W1641" s="5123">
        <v>512</v>
      </c>
      <c r="X1641" s="5123">
        <v>1302</v>
      </c>
      <c r="Y1641" s="5123">
        <v>4</v>
      </c>
      <c r="Z1641" s="5123">
        <v>2</v>
      </c>
      <c r="AA1641" s="5084" t="s">
        <v>2032</v>
      </c>
      <c r="AB1641" s="5123" t="s">
        <v>2033</v>
      </c>
      <c r="AC1641" s="5123" t="s">
        <v>2137</v>
      </c>
      <c r="AD1641" s="3326" t="s">
        <v>2035</v>
      </c>
      <c r="AE1641" s="3093"/>
      <c r="AF1641" s="2878" t="s">
        <v>857</v>
      </c>
      <c r="AG1641" s="2878"/>
      <c r="AH1641" s="3256">
        <v>270</v>
      </c>
      <c r="AI1641" s="2860" t="s">
        <v>2137</v>
      </c>
      <c r="AJ1641" s="2878" t="s">
        <v>854</v>
      </c>
      <c r="AK1641" s="3256" t="s">
        <v>2142</v>
      </c>
      <c r="AL1641" s="2878" t="s">
        <v>1135</v>
      </c>
      <c r="AM1641" s="2860" t="s">
        <v>1134</v>
      </c>
      <c r="AN1641" s="2860" t="s">
        <v>858</v>
      </c>
      <c r="AO1641" s="2860">
        <v>2</v>
      </c>
      <c r="AP1641" s="2860" t="s">
        <v>859</v>
      </c>
      <c r="AQ1641" s="2860">
        <v>2</v>
      </c>
      <c r="AR1641" s="2860"/>
      <c r="AS1641" s="2860"/>
      <c r="AT1641" s="2860"/>
      <c r="AU1641" s="2860"/>
      <c r="AV1641" s="860"/>
      <c r="AW1641" s="4559" t="s">
        <v>2466</v>
      </c>
      <c r="AX1641" s="4559" t="s">
        <v>5972</v>
      </c>
      <c r="AY1641" s="4559"/>
      <c r="CO1641" s="237"/>
    </row>
    <row r="1642" spans="1:93">
      <c r="A1642" s="5686"/>
      <c r="B1642" s="5670"/>
      <c r="C1642" s="5673"/>
      <c r="D1642" s="4069"/>
      <c r="E1642" s="4216"/>
      <c r="F1642" s="4216"/>
      <c r="G1642" s="3807"/>
      <c r="H1642" s="3703"/>
      <c r="I1642" s="3807"/>
      <c r="J1642" s="3807"/>
      <c r="K1642" s="3807"/>
      <c r="L1642" s="3807"/>
      <c r="M1642" s="3807"/>
      <c r="N1642" s="3807"/>
      <c r="O1642" s="3807"/>
      <c r="P1642" s="3807"/>
      <c r="Q1642" s="3807"/>
      <c r="R1642" s="3807"/>
      <c r="S1642" s="4216"/>
      <c r="T1642" s="5119"/>
      <c r="U1642" s="5119"/>
      <c r="V1642" s="5119"/>
      <c r="W1642" s="5119"/>
      <c r="X1642" s="5119"/>
      <c r="Y1642" s="5119"/>
      <c r="Z1642" s="5119"/>
      <c r="AA1642" s="5085"/>
      <c r="AB1642" s="5119"/>
      <c r="AC1642" s="5119"/>
      <c r="AD1642" s="3326" t="s">
        <v>2035</v>
      </c>
      <c r="AE1642" s="3093"/>
      <c r="AF1642" s="2878" t="s">
        <v>857</v>
      </c>
      <c r="AG1642" s="2878"/>
      <c r="AH1642" s="3261">
        <v>3996</v>
      </c>
      <c r="AI1642" s="2860" t="s">
        <v>2137</v>
      </c>
      <c r="AJ1642" s="2878" t="s">
        <v>868</v>
      </c>
      <c r="AK1642" s="3256" t="s">
        <v>2142</v>
      </c>
      <c r="AL1642" s="2878" t="s">
        <v>869</v>
      </c>
      <c r="AM1642" s="2878" t="s">
        <v>869</v>
      </c>
      <c r="AN1642" s="2860" t="s">
        <v>858</v>
      </c>
      <c r="AO1642" s="2860">
        <v>8</v>
      </c>
      <c r="AP1642" s="2860" t="s">
        <v>859</v>
      </c>
      <c r="AQ1642" s="2860">
        <v>8</v>
      </c>
      <c r="AR1642" s="2860"/>
      <c r="AS1642" s="2860"/>
      <c r="AT1642" s="2860"/>
      <c r="AU1642" s="2860"/>
      <c r="AV1642" s="860"/>
      <c r="AW1642" s="4560"/>
      <c r="AX1642" s="4560"/>
      <c r="AY1642" s="4561"/>
      <c r="CO1642" s="237"/>
    </row>
    <row r="1643" spans="1:93">
      <c r="A1643" s="5686"/>
      <c r="B1643" s="5671"/>
      <c r="C1643" s="5674"/>
      <c r="D1643" s="4070"/>
      <c r="E1643" s="4151"/>
      <c r="F1643" s="4151"/>
      <c r="G1643" s="3811"/>
      <c r="H1643" s="3706"/>
      <c r="I1643" s="3811"/>
      <c r="J1643" s="3811"/>
      <c r="K1643" s="3811"/>
      <c r="L1643" s="3811"/>
      <c r="M1643" s="3811"/>
      <c r="N1643" s="3811"/>
      <c r="O1643" s="3811"/>
      <c r="P1643" s="3811"/>
      <c r="Q1643" s="3811"/>
      <c r="R1643" s="3811"/>
      <c r="S1643" s="4151"/>
      <c r="T1643" s="5120"/>
      <c r="U1643" s="5120"/>
      <c r="V1643" s="5120"/>
      <c r="W1643" s="5120"/>
      <c r="X1643" s="5120"/>
      <c r="Y1643" s="5120"/>
      <c r="Z1643" s="5120"/>
      <c r="AA1643" s="5086"/>
      <c r="AB1643" s="5120"/>
      <c r="AC1643" s="5120"/>
      <c r="AD1643" s="3326" t="s">
        <v>2035</v>
      </c>
      <c r="AE1643" s="3093"/>
      <c r="AF1643" s="2878" t="s">
        <v>857</v>
      </c>
      <c r="AG1643" s="2878"/>
      <c r="AH1643" s="2044">
        <v>3985</v>
      </c>
      <c r="AI1643" s="2860" t="s">
        <v>2137</v>
      </c>
      <c r="AJ1643" s="2878" t="s">
        <v>379</v>
      </c>
      <c r="AK1643" s="3256" t="s">
        <v>2142</v>
      </c>
      <c r="AL1643" s="2863" t="s">
        <v>3055</v>
      </c>
      <c r="AM1643" s="2827" t="s">
        <v>3055</v>
      </c>
      <c r="AN1643" s="2860" t="s">
        <v>858</v>
      </c>
      <c r="AO1643" s="2860">
        <v>2</v>
      </c>
      <c r="AP1643" s="2860" t="s">
        <v>859</v>
      </c>
      <c r="AQ1643" s="2860">
        <v>2</v>
      </c>
      <c r="AR1643" s="2860"/>
      <c r="AS1643" s="2860"/>
      <c r="AT1643" s="2860"/>
      <c r="AU1643" s="2860"/>
      <c r="AV1643" s="860"/>
      <c r="AW1643" s="4561"/>
      <c r="AX1643" s="4561"/>
      <c r="AY1643" s="825"/>
      <c r="CO1643" s="237"/>
    </row>
    <row r="1644" spans="1:93">
      <c r="A1644" s="5686"/>
      <c r="B1644" s="4559" t="s">
        <v>2463</v>
      </c>
      <c r="C1644" s="5672" t="s">
        <v>3756</v>
      </c>
      <c r="D1644" s="4139" t="s">
        <v>1125</v>
      </c>
      <c r="E1644" s="4150" t="s">
        <v>2144</v>
      </c>
      <c r="F1644" s="4150" t="s">
        <v>2368</v>
      </c>
      <c r="G1644" s="3806" t="s">
        <v>2028</v>
      </c>
      <c r="H1644" s="3806" t="s">
        <v>2028</v>
      </c>
      <c r="I1644" s="3806" t="s">
        <v>2029</v>
      </c>
      <c r="J1644" s="3806" t="s">
        <v>2029</v>
      </c>
      <c r="K1644" s="3806">
        <v>6</v>
      </c>
      <c r="L1644" s="3806">
        <v>0</v>
      </c>
      <c r="M1644" s="3806">
        <v>31</v>
      </c>
      <c r="N1644" s="3806">
        <v>6</v>
      </c>
      <c r="O1644" s="3806">
        <v>0</v>
      </c>
      <c r="P1644" s="3806">
        <v>31</v>
      </c>
      <c r="Q1644" s="2354" t="s">
        <v>2140</v>
      </c>
      <c r="R1644" s="2354" t="s">
        <v>2272</v>
      </c>
      <c r="S1644" s="4150">
        <v>12549</v>
      </c>
      <c r="T1644" s="5123">
        <v>12549</v>
      </c>
      <c r="U1644" s="5123">
        <v>23968</v>
      </c>
      <c r="V1644" s="5123">
        <v>512</v>
      </c>
      <c r="W1644" s="5123">
        <v>512</v>
      </c>
      <c r="X1644" s="5123">
        <v>1168</v>
      </c>
      <c r="Y1644" s="5123">
        <v>4</v>
      </c>
      <c r="Z1644" s="5123">
        <v>2</v>
      </c>
      <c r="AA1644" s="5123" t="s">
        <v>2032</v>
      </c>
      <c r="AB1644" s="5123" t="s">
        <v>2033</v>
      </c>
      <c r="AC1644" s="5123" t="s">
        <v>2137</v>
      </c>
      <c r="AD1644" s="3326" t="s">
        <v>2035</v>
      </c>
      <c r="AE1644" s="3093"/>
      <c r="AF1644" s="2417" t="s">
        <v>857</v>
      </c>
      <c r="AG1644" s="2417"/>
      <c r="AH1644" s="3265">
        <v>270</v>
      </c>
      <c r="AI1644" s="2402" t="s">
        <v>2137</v>
      </c>
      <c r="AJ1644" s="2417" t="s">
        <v>854</v>
      </c>
      <c r="AK1644" s="3256" t="s">
        <v>2142</v>
      </c>
      <c r="AL1644" s="2417" t="s">
        <v>866</v>
      </c>
      <c r="AM1644" s="2402" t="s">
        <v>867</v>
      </c>
      <c r="AN1644" s="2402" t="s">
        <v>858</v>
      </c>
      <c r="AO1644" s="2402">
        <v>2</v>
      </c>
      <c r="AP1644" s="2402" t="s">
        <v>859</v>
      </c>
      <c r="AQ1644" s="2402">
        <v>2</v>
      </c>
      <c r="AR1644" s="2402"/>
      <c r="AS1644" s="2402"/>
      <c r="AT1644" s="2402"/>
      <c r="AU1644" s="2402"/>
      <c r="AV1644" s="860"/>
      <c r="AW1644" s="4559" t="s">
        <v>2468</v>
      </c>
      <c r="AX1644" s="4559" t="s">
        <v>2460</v>
      </c>
      <c r="AY1644" s="4559"/>
      <c r="CO1644" s="237"/>
    </row>
    <row r="1645" spans="1:93">
      <c r="A1645" s="5686"/>
      <c r="B1645" s="4561"/>
      <c r="C1645" s="5674"/>
      <c r="D1645" s="4079"/>
      <c r="E1645" s="4151"/>
      <c r="F1645" s="4151"/>
      <c r="G1645" s="3811"/>
      <c r="H1645" s="3811"/>
      <c r="I1645" s="3811"/>
      <c r="J1645" s="3811"/>
      <c r="K1645" s="3811"/>
      <c r="L1645" s="3811"/>
      <c r="M1645" s="3811"/>
      <c r="N1645" s="3811"/>
      <c r="O1645" s="3811"/>
      <c r="P1645" s="3811"/>
      <c r="Q1645" s="2356"/>
      <c r="R1645" s="2356"/>
      <c r="S1645" s="4151"/>
      <c r="T1645" s="5120"/>
      <c r="U1645" s="5120"/>
      <c r="V1645" s="5120"/>
      <c r="W1645" s="5120"/>
      <c r="X1645" s="5120"/>
      <c r="Y1645" s="5120"/>
      <c r="Z1645" s="5120"/>
      <c r="AA1645" s="5120"/>
      <c r="AB1645" s="5120"/>
      <c r="AC1645" s="5120"/>
      <c r="AD1645" s="3326" t="s">
        <v>2035</v>
      </c>
      <c r="AE1645" s="3093"/>
      <c r="AF1645" s="2417" t="s">
        <v>857</v>
      </c>
      <c r="AG1645" s="2417"/>
      <c r="AH1645" s="3256">
        <v>3996</v>
      </c>
      <c r="AI1645" s="2402" t="s">
        <v>2137</v>
      </c>
      <c r="AJ1645" s="2417" t="s">
        <v>868</v>
      </c>
      <c r="AK1645" s="3256" t="s">
        <v>2142</v>
      </c>
      <c r="AL1645" s="2417" t="s">
        <v>869</v>
      </c>
      <c r="AM1645" s="2391" t="s">
        <v>869</v>
      </c>
      <c r="AN1645" s="2402" t="s">
        <v>858</v>
      </c>
      <c r="AO1645" s="2402">
        <v>8</v>
      </c>
      <c r="AP1645" s="2402" t="s">
        <v>859</v>
      </c>
      <c r="AQ1645" s="2402">
        <v>8</v>
      </c>
      <c r="AR1645" s="2402"/>
      <c r="AS1645" s="2402"/>
      <c r="AT1645" s="2402"/>
      <c r="AU1645" s="2402"/>
      <c r="AV1645" s="860"/>
      <c r="AW1645" s="4561"/>
      <c r="AX1645" s="4561"/>
      <c r="AY1645" s="4561"/>
      <c r="CO1645" s="237"/>
    </row>
    <row r="1646" spans="1:93">
      <c r="A1646" s="5686"/>
      <c r="B1646" s="5669" t="s">
        <v>2464</v>
      </c>
      <c r="C1646" s="5672" t="s">
        <v>3715</v>
      </c>
      <c r="D1646" s="4068" t="s">
        <v>5991</v>
      </c>
      <c r="E1646" s="4150" t="s">
        <v>2144</v>
      </c>
      <c r="F1646" s="4150" t="s">
        <v>5992</v>
      </c>
      <c r="G1646" s="3806" t="s">
        <v>2028</v>
      </c>
      <c r="H1646" s="3806" t="s">
        <v>2028</v>
      </c>
      <c r="I1646" s="3806" t="s">
        <v>2029</v>
      </c>
      <c r="J1646" s="3806" t="s">
        <v>2029</v>
      </c>
      <c r="K1646" s="3806">
        <v>6</v>
      </c>
      <c r="L1646" s="3806">
        <v>0</v>
      </c>
      <c r="M1646" s="3806">
        <v>31</v>
      </c>
      <c r="N1646" s="3806">
        <v>6</v>
      </c>
      <c r="O1646" s="3806">
        <v>0</v>
      </c>
      <c r="P1646" s="3806">
        <v>31</v>
      </c>
      <c r="Q1646" s="3806" t="s">
        <v>2140</v>
      </c>
      <c r="R1646" s="3806" t="s">
        <v>2272</v>
      </c>
      <c r="S1646" s="4150">
        <v>12798</v>
      </c>
      <c r="T1646" s="5123">
        <v>12798</v>
      </c>
      <c r="U1646" s="5123">
        <v>24224</v>
      </c>
      <c r="V1646" s="5123">
        <v>512</v>
      </c>
      <c r="W1646" s="5123">
        <v>512</v>
      </c>
      <c r="X1646" s="5123">
        <v>1424</v>
      </c>
      <c r="Y1646" s="5123">
        <v>4</v>
      </c>
      <c r="Z1646" s="5123">
        <v>2</v>
      </c>
      <c r="AA1646" s="5084" t="s">
        <v>2032</v>
      </c>
      <c r="AB1646" s="5123" t="s">
        <v>2033</v>
      </c>
      <c r="AC1646" s="5123" t="s">
        <v>2137</v>
      </c>
      <c r="AD1646" s="3326" t="s">
        <v>2035</v>
      </c>
      <c r="AE1646" s="3093"/>
      <c r="AF1646" s="2878" t="s">
        <v>857</v>
      </c>
      <c r="AG1646" s="2878"/>
      <c r="AH1646" s="3256">
        <v>270</v>
      </c>
      <c r="AI1646" s="2860" t="s">
        <v>2137</v>
      </c>
      <c r="AJ1646" s="2878" t="s">
        <v>854</v>
      </c>
      <c r="AK1646" s="3256" t="s">
        <v>2142</v>
      </c>
      <c r="AL1646" s="2878" t="s">
        <v>866</v>
      </c>
      <c r="AM1646" s="2860" t="s">
        <v>867</v>
      </c>
      <c r="AN1646" s="2860" t="s">
        <v>858</v>
      </c>
      <c r="AO1646" s="2860">
        <v>2</v>
      </c>
      <c r="AP1646" s="2860" t="s">
        <v>859</v>
      </c>
      <c r="AQ1646" s="2860">
        <v>2</v>
      </c>
      <c r="AR1646" s="2860"/>
      <c r="AS1646" s="2860"/>
      <c r="AT1646" s="2860"/>
      <c r="AU1646" s="2860"/>
      <c r="AV1646" s="860"/>
      <c r="AW1646" s="4559" t="s">
        <v>2468</v>
      </c>
      <c r="AX1646" s="4559" t="s">
        <v>5972</v>
      </c>
      <c r="AY1646" s="4559"/>
      <c r="CO1646" s="237"/>
    </row>
    <row r="1647" spans="1:93">
      <c r="A1647" s="5686"/>
      <c r="B1647" s="5670"/>
      <c r="C1647" s="5673"/>
      <c r="D1647" s="4069"/>
      <c r="E1647" s="4216"/>
      <c r="F1647" s="4216"/>
      <c r="G1647" s="3807"/>
      <c r="H1647" s="3807"/>
      <c r="I1647" s="3807"/>
      <c r="J1647" s="3807"/>
      <c r="K1647" s="3807"/>
      <c r="L1647" s="3807"/>
      <c r="M1647" s="3807"/>
      <c r="N1647" s="3807"/>
      <c r="O1647" s="3807"/>
      <c r="P1647" s="3807"/>
      <c r="Q1647" s="3807"/>
      <c r="R1647" s="3807"/>
      <c r="S1647" s="4216"/>
      <c r="T1647" s="5119"/>
      <c r="U1647" s="5119"/>
      <c r="V1647" s="5119"/>
      <c r="W1647" s="5119"/>
      <c r="X1647" s="5119"/>
      <c r="Y1647" s="5119"/>
      <c r="Z1647" s="5119"/>
      <c r="AA1647" s="5085"/>
      <c r="AB1647" s="5119"/>
      <c r="AC1647" s="5119"/>
      <c r="AD1647" s="3326" t="s">
        <v>2035</v>
      </c>
      <c r="AE1647" s="3093"/>
      <c r="AF1647" s="2878" t="s">
        <v>857</v>
      </c>
      <c r="AG1647" s="2878"/>
      <c r="AH1647" s="3261">
        <v>3996</v>
      </c>
      <c r="AI1647" s="2860" t="s">
        <v>2137</v>
      </c>
      <c r="AJ1647" s="2878" t="s">
        <v>868</v>
      </c>
      <c r="AK1647" s="3256" t="s">
        <v>2142</v>
      </c>
      <c r="AL1647" s="2878" t="s">
        <v>869</v>
      </c>
      <c r="AM1647" s="2878" t="s">
        <v>869</v>
      </c>
      <c r="AN1647" s="2860" t="s">
        <v>858</v>
      </c>
      <c r="AO1647" s="2860">
        <v>8</v>
      </c>
      <c r="AP1647" s="2860" t="s">
        <v>859</v>
      </c>
      <c r="AQ1647" s="2860">
        <v>8</v>
      </c>
      <c r="AR1647" s="2860"/>
      <c r="AS1647" s="2860"/>
      <c r="AT1647" s="2860"/>
      <c r="AU1647" s="2860"/>
      <c r="AV1647" s="860"/>
      <c r="AW1647" s="4560"/>
      <c r="AX1647" s="4560"/>
      <c r="AY1647" s="4561"/>
      <c r="CO1647" s="237"/>
    </row>
    <row r="1648" spans="1:93">
      <c r="A1648" s="5686"/>
      <c r="B1648" s="5671"/>
      <c r="C1648" s="5674"/>
      <c r="D1648" s="4070"/>
      <c r="E1648" s="4151"/>
      <c r="F1648" s="4151"/>
      <c r="G1648" s="3811"/>
      <c r="H1648" s="3811"/>
      <c r="I1648" s="3811"/>
      <c r="J1648" s="3811"/>
      <c r="K1648" s="3811"/>
      <c r="L1648" s="3811"/>
      <c r="M1648" s="3811"/>
      <c r="N1648" s="3811"/>
      <c r="O1648" s="3811"/>
      <c r="P1648" s="3811"/>
      <c r="Q1648" s="3811"/>
      <c r="R1648" s="3811"/>
      <c r="S1648" s="4151"/>
      <c r="T1648" s="5120"/>
      <c r="U1648" s="5120"/>
      <c r="V1648" s="5120"/>
      <c r="W1648" s="5120"/>
      <c r="X1648" s="5120"/>
      <c r="Y1648" s="5120"/>
      <c r="Z1648" s="5120"/>
      <c r="AA1648" s="5086"/>
      <c r="AB1648" s="5120"/>
      <c r="AC1648" s="5120"/>
      <c r="AD1648" s="3326" t="s">
        <v>2035</v>
      </c>
      <c r="AE1648" s="3093"/>
      <c r="AF1648" s="2878" t="s">
        <v>857</v>
      </c>
      <c r="AG1648" s="2878"/>
      <c r="AH1648" s="2044">
        <v>3985</v>
      </c>
      <c r="AI1648" s="2860" t="s">
        <v>2137</v>
      </c>
      <c r="AJ1648" s="2878" t="s">
        <v>379</v>
      </c>
      <c r="AK1648" s="3256" t="s">
        <v>2142</v>
      </c>
      <c r="AL1648" s="2863" t="s">
        <v>3055</v>
      </c>
      <c r="AM1648" s="2827" t="s">
        <v>3055</v>
      </c>
      <c r="AN1648" s="2860" t="s">
        <v>858</v>
      </c>
      <c r="AO1648" s="2860">
        <v>2</v>
      </c>
      <c r="AP1648" s="2860" t="s">
        <v>859</v>
      </c>
      <c r="AQ1648" s="2860">
        <v>2</v>
      </c>
      <c r="AR1648" s="2860"/>
      <c r="AS1648" s="2860"/>
      <c r="AT1648" s="2860"/>
      <c r="AU1648" s="2860"/>
      <c r="AV1648" s="860"/>
      <c r="AW1648" s="4561"/>
      <c r="AX1648" s="4561"/>
      <c r="AY1648" s="2844"/>
      <c r="CO1648" s="237"/>
    </row>
    <row r="1649" spans="1:93">
      <c r="A1649" s="5686"/>
      <c r="B1649" s="4559" t="s">
        <v>2463</v>
      </c>
      <c r="C1649" s="5672" t="s">
        <v>4260</v>
      </c>
      <c r="D1649" s="4139" t="s">
        <v>4256</v>
      </c>
      <c r="E1649" s="4150" t="s">
        <v>2138</v>
      </c>
      <c r="F1649" s="4150" t="s">
        <v>4337</v>
      </c>
      <c r="G1649" s="3806" t="s">
        <v>2028</v>
      </c>
      <c r="H1649" s="3806" t="s">
        <v>2028</v>
      </c>
      <c r="I1649" s="3806" t="s">
        <v>2029</v>
      </c>
      <c r="J1649" s="3806" t="s">
        <v>2029</v>
      </c>
      <c r="K1649" s="3806">
        <v>6</v>
      </c>
      <c r="L1649" s="3806">
        <v>0</v>
      </c>
      <c r="M1649" s="3806">
        <v>12</v>
      </c>
      <c r="N1649" s="3806">
        <v>6</v>
      </c>
      <c r="O1649" s="3806">
        <v>0</v>
      </c>
      <c r="P1649" s="3806">
        <v>12</v>
      </c>
      <c r="Q1649" s="2355" t="s">
        <v>2140</v>
      </c>
      <c r="R1649" s="2355" t="s">
        <v>2272</v>
      </c>
      <c r="S1649" s="4150">
        <v>512</v>
      </c>
      <c r="T1649" s="5123">
        <v>512</v>
      </c>
      <c r="U1649" s="5123">
        <v>992</v>
      </c>
      <c r="V1649" s="5123">
        <v>416</v>
      </c>
      <c r="W1649" s="5123">
        <v>416</v>
      </c>
      <c r="X1649" s="5123">
        <v>704</v>
      </c>
      <c r="Y1649" s="5123">
        <v>1</v>
      </c>
      <c r="Z1649" s="5123">
        <v>1</v>
      </c>
      <c r="AA1649" s="5123" t="s">
        <v>2136</v>
      </c>
      <c r="AB1649" s="5123" t="s">
        <v>2136</v>
      </c>
      <c r="AC1649" s="5123" t="s">
        <v>2137</v>
      </c>
      <c r="AD1649" s="3326" t="s">
        <v>2035</v>
      </c>
      <c r="AE1649" s="3093"/>
      <c r="AF1649" s="2417" t="s">
        <v>857</v>
      </c>
      <c r="AG1649" s="2417"/>
      <c r="AH1649" s="3265">
        <v>270</v>
      </c>
      <c r="AI1649" s="2402" t="s">
        <v>2137</v>
      </c>
      <c r="AJ1649" s="2417" t="s">
        <v>854</v>
      </c>
      <c r="AK1649" s="3256" t="s">
        <v>2142</v>
      </c>
      <c r="AL1649" s="2417" t="s">
        <v>1219</v>
      </c>
      <c r="AM1649" s="2402" t="s">
        <v>856</v>
      </c>
      <c r="AN1649" s="2402" t="s">
        <v>858</v>
      </c>
      <c r="AO1649" s="2354">
        <v>2</v>
      </c>
      <c r="AP1649" s="2402" t="s">
        <v>859</v>
      </c>
      <c r="AQ1649" s="2354">
        <v>2</v>
      </c>
      <c r="AR1649" s="2402"/>
      <c r="AS1649" s="2402"/>
      <c r="AT1649" s="2402"/>
      <c r="AU1649" s="2402"/>
      <c r="AV1649" s="860"/>
      <c r="AW1649" s="4559" t="s">
        <v>2451</v>
      </c>
      <c r="AX1649" s="4559" t="s">
        <v>2460</v>
      </c>
      <c r="AY1649" s="4559"/>
      <c r="CO1649" s="237"/>
    </row>
    <row r="1650" spans="1:93">
      <c r="A1650" s="5686"/>
      <c r="B1650" s="4561"/>
      <c r="C1650" s="5674"/>
      <c r="D1650" s="4079"/>
      <c r="E1650" s="4151"/>
      <c r="F1650" s="4151"/>
      <c r="G1650" s="3811"/>
      <c r="H1650" s="3811"/>
      <c r="I1650" s="3811"/>
      <c r="J1650" s="3811"/>
      <c r="K1650" s="3811"/>
      <c r="L1650" s="3811"/>
      <c r="M1650" s="3811"/>
      <c r="N1650" s="3811"/>
      <c r="O1650" s="3811"/>
      <c r="P1650" s="3811"/>
      <c r="Q1650" s="2356"/>
      <c r="R1650" s="2356"/>
      <c r="S1650" s="4151"/>
      <c r="T1650" s="5120"/>
      <c r="U1650" s="5120"/>
      <c r="V1650" s="5120"/>
      <c r="W1650" s="5120"/>
      <c r="X1650" s="5120"/>
      <c r="Y1650" s="5120"/>
      <c r="Z1650" s="5120"/>
      <c r="AA1650" s="5120"/>
      <c r="AB1650" s="5120"/>
      <c r="AC1650" s="5120"/>
      <c r="AD1650" s="3326" t="s">
        <v>2035</v>
      </c>
      <c r="AE1650" s="3093"/>
      <c r="AF1650" s="2417" t="s">
        <v>857</v>
      </c>
      <c r="AG1650" s="2417"/>
      <c r="AH1650" s="3256">
        <v>3996</v>
      </c>
      <c r="AI1650" s="2402" t="s">
        <v>2137</v>
      </c>
      <c r="AJ1650" s="2417" t="s">
        <v>868</v>
      </c>
      <c r="AK1650" s="3256" t="s">
        <v>2142</v>
      </c>
      <c r="AL1650" s="2391" t="s">
        <v>3521</v>
      </c>
      <c r="AM1650" s="2391" t="s">
        <v>3521</v>
      </c>
      <c r="AN1650" s="2402" t="s">
        <v>858</v>
      </c>
      <c r="AO1650" s="2354">
        <v>8</v>
      </c>
      <c r="AP1650" s="2402" t="s">
        <v>859</v>
      </c>
      <c r="AQ1650" s="2354">
        <v>8</v>
      </c>
      <c r="AR1650" s="2402"/>
      <c r="AS1650" s="2402"/>
      <c r="AT1650" s="2402"/>
      <c r="AU1650" s="2402"/>
      <c r="AV1650" s="860"/>
      <c r="AW1650" s="4561"/>
      <c r="AX1650" s="4561"/>
      <c r="AY1650" s="4561"/>
      <c r="CO1650" s="237"/>
    </row>
    <row r="1651" spans="1:93">
      <c r="A1651" s="5686"/>
      <c r="B1651" s="5669" t="s">
        <v>2464</v>
      </c>
      <c r="C1651" s="5672" t="s">
        <v>5993</v>
      </c>
      <c r="D1651" s="4068" t="s">
        <v>5994</v>
      </c>
      <c r="E1651" s="4150" t="s">
        <v>2138</v>
      </c>
      <c r="F1651" s="4150" t="s">
        <v>5995</v>
      </c>
      <c r="G1651" s="3806" t="s">
        <v>2028</v>
      </c>
      <c r="H1651" s="3806" t="s">
        <v>2028</v>
      </c>
      <c r="I1651" s="3806" t="s">
        <v>2029</v>
      </c>
      <c r="J1651" s="3806" t="s">
        <v>2029</v>
      </c>
      <c r="K1651" s="3806">
        <v>6</v>
      </c>
      <c r="L1651" s="3806">
        <v>0</v>
      </c>
      <c r="M1651" s="3806">
        <v>12</v>
      </c>
      <c r="N1651" s="3806">
        <v>6</v>
      </c>
      <c r="O1651" s="3806">
        <v>0</v>
      </c>
      <c r="P1651" s="3806">
        <v>12</v>
      </c>
      <c r="Q1651" s="3806" t="s">
        <v>2140</v>
      </c>
      <c r="R1651" s="3806" t="s">
        <v>2272</v>
      </c>
      <c r="S1651" s="4150">
        <v>640</v>
      </c>
      <c r="T1651" s="5123">
        <v>640</v>
      </c>
      <c r="U1651" s="5123">
        <v>1248</v>
      </c>
      <c r="V1651" s="5123">
        <v>512</v>
      </c>
      <c r="W1651" s="5123">
        <v>512</v>
      </c>
      <c r="X1651" s="5123">
        <v>960</v>
      </c>
      <c r="Y1651" s="5123">
        <v>1</v>
      </c>
      <c r="Z1651" s="5123">
        <v>1</v>
      </c>
      <c r="AA1651" s="5123" t="s">
        <v>2136</v>
      </c>
      <c r="AB1651" s="5123" t="s">
        <v>2136</v>
      </c>
      <c r="AC1651" s="5123" t="s">
        <v>2137</v>
      </c>
      <c r="AD1651" s="3322" t="s">
        <v>2035</v>
      </c>
      <c r="AE1651" s="3087"/>
      <c r="AF1651" s="2862" t="s">
        <v>857</v>
      </c>
      <c r="AG1651" s="2862"/>
      <c r="AH1651" s="3256">
        <v>270</v>
      </c>
      <c r="AI1651" s="2830" t="s">
        <v>2137</v>
      </c>
      <c r="AJ1651" s="2862" t="s">
        <v>854</v>
      </c>
      <c r="AK1651" s="3256" t="s">
        <v>2142</v>
      </c>
      <c r="AL1651" s="122" t="s">
        <v>1219</v>
      </c>
      <c r="AM1651" s="2830" t="s">
        <v>856</v>
      </c>
      <c r="AN1651" s="2830" t="s">
        <v>858</v>
      </c>
      <c r="AO1651" s="2830">
        <v>2</v>
      </c>
      <c r="AP1651" s="2830" t="s">
        <v>859</v>
      </c>
      <c r="AQ1651" s="2830">
        <v>2</v>
      </c>
      <c r="AR1651" s="2830"/>
      <c r="AS1651" s="2830"/>
      <c r="AT1651" s="2830"/>
      <c r="AU1651" s="2830"/>
      <c r="AV1651" s="2997"/>
      <c r="AW1651" s="4559" t="s">
        <v>2451</v>
      </c>
      <c r="AX1651" s="4559" t="s">
        <v>5972</v>
      </c>
      <c r="AY1651" s="4559"/>
      <c r="CO1651" s="237"/>
    </row>
    <row r="1652" spans="1:93">
      <c r="A1652" s="5686"/>
      <c r="B1652" s="5670"/>
      <c r="C1652" s="5673"/>
      <c r="D1652" s="4069"/>
      <c r="E1652" s="4216"/>
      <c r="F1652" s="4216"/>
      <c r="G1652" s="3807"/>
      <c r="H1652" s="3807"/>
      <c r="I1652" s="3807"/>
      <c r="J1652" s="3807"/>
      <c r="K1652" s="3807"/>
      <c r="L1652" s="3807"/>
      <c r="M1652" s="3807"/>
      <c r="N1652" s="3807"/>
      <c r="O1652" s="3807"/>
      <c r="P1652" s="3807"/>
      <c r="Q1652" s="3807"/>
      <c r="R1652" s="3807"/>
      <c r="S1652" s="4216"/>
      <c r="T1652" s="5119"/>
      <c r="U1652" s="5119"/>
      <c r="V1652" s="5119"/>
      <c r="W1652" s="5119"/>
      <c r="X1652" s="5119"/>
      <c r="Y1652" s="5119"/>
      <c r="Z1652" s="5119"/>
      <c r="AA1652" s="5119"/>
      <c r="AB1652" s="5119"/>
      <c r="AC1652" s="5119"/>
      <c r="AD1652" s="3326" t="s">
        <v>2035</v>
      </c>
      <c r="AE1652" s="3093"/>
      <c r="AF1652" s="2878" t="s">
        <v>857</v>
      </c>
      <c r="AG1652" s="2878"/>
      <c r="AH1652" s="3261">
        <v>3996</v>
      </c>
      <c r="AI1652" s="2860" t="s">
        <v>2137</v>
      </c>
      <c r="AJ1652" s="2878" t="s">
        <v>868</v>
      </c>
      <c r="AK1652" s="3256" t="s">
        <v>2142</v>
      </c>
      <c r="AL1652" s="2881" t="s">
        <v>3521</v>
      </c>
      <c r="AM1652" s="2881" t="s">
        <v>3521</v>
      </c>
      <c r="AN1652" s="2860" t="s">
        <v>858</v>
      </c>
      <c r="AO1652" s="2860">
        <v>8</v>
      </c>
      <c r="AP1652" s="2860" t="s">
        <v>859</v>
      </c>
      <c r="AQ1652" s="2860">
        <v>8</v>
      </c>
      <c r="AR1652" s="2860"/>
      <c r="AS1652" s="2860"/>
      <c r="AT1652" s="2860"/>
      <c r="AU1652" s="2860"/>
      <c r="AV1652" s="860"/>
      <c r="AW1652" s="4560"/>
      <c r="AX1652" s="4560"/>
      <c r="AY1652" s="4560"/>
      <c r="CO1652" s="237"/>
    </row>
    <row r="1653" spans="1:93">
      <c r="A1653" s="5686"/>
      <c r="B1653" s="5671"/>
      <c r="C1653" s="5674"/>
      <c r="D1653" s="4070"/>
      <c r="E1653" s="4151"/>
      <c r="F1653" s="4151"/>
      <c r="G1653" s="3811"/>
      <c r="H1653" s="3811"/>
      <c r="I1653" s="3811"/>
      <c r="J1653" s="3811"/>
      <c r="K1653" s="3811"/>
      <c r="L1653" s="3811"/>
      <c r="M1653" s="3811"/>
      <c r="N1653" s="3811"/>
      <c r="O1653" s="3811"/>
      <c r="P1653" s="3811"/>
      <c r="Q1653" s="3811"/>
      <c r="R1653" s="3811"/>
      <c r="S1653" s="4151"/>
      <c r="T1653" s="5120"/>
      <c r="U1653" s="5120"/>
      <c r="V1653" s="5120"/>
      <c r="W1653" s="5120"/>
      <c r="X1653" s="5120"/>
      <c r="Y1653" s="5120"/>
      <c r="Z1653" s="5120"/>
      <c r="AA1653" s="5120"/>
      <c r="AB1653" s="5120"/>
      <c r="AC1653" s="5120"/>
      <c r="AD1653" s="3326" t="s">
        <v>2035</v>
      </c>
      <c r="AE1653" s="3093"/>
      <c r="AF1653" s="2878" t="s">
        <v>857</v>
      </c>
      <c r="AG1653" s="2878"/>
      <c r="AH1653" s="2044">
        <v>3985</v>
      </c>
      <c r="AI1653" s="2860" t="s">
        <v>2137</v>
      </c>
      <c r="AJ1653" s="2878" t="s">
        <v>379</v>
      </c>
      <c r="AK1653" s="3256" t="s">
        <v>2142</v>
      </c>
      <c r="AL1653" s="1106" t="s">
        <v>3055</v>
      </c>
      <c r="AM1653" s="2905" t="s">
        <v>3055</v>
      </c>
      <c r="AN1653" s="2860" t="s">
        <v>858</v>
      </c>
      <c r="AO1653" s="2860">
        <v>2</v>
      </c>
      <c r="AP1653" s="2860" t="s">
        <v>859</v>
      </c>
      <c r="AQ1653" s="2860">
        <v>2</v>
      </c>
      <c r="AR1653" s="2860"/>
      <c r="AS1653" s="2860"/>
      <c r="AT1653" s="2860"/>
      <c r="AU1653" s="2860"/>
      <c r="AV1653" s="860"/>
      <c r="AW1653" s="4561"/>
      <c r="AX1653" s="4561"/>
      <c r="AY1653" s="4561"/>
      <c r="CO1653" s="237"/>
    </row>
    <row r="1654" spans="1:93">
      <c r="A1654" s="5686"/>
      <c r="B1654" s="4559" t="s">
        <v>2463</v>
      </c>
      <c r="C1654" s="5672" t="s">
        <v>4263</v>
      </c>
      <c r="D1654" s="4139" t="s">
        <v>4262</v>
      </c>
      <c r="E1654" s="4150" t="s">
        <v>2138</v>
      </c>
      <c r="F1654" s="4150" t="s">
        <v>4336</v>
      </c>
      <c r="G1654" s="3806" t="s">
        <v>2028</v>
      </c>
      <c r="H1654" s="3806" t="s">
        <v>2028</v>
      </c>
      <c r="I1654" s="3806" t="s">
        <v>2029</v>
      </c>
      <c r="J1654" s="3806" t="s">
        <v>2029</v>
      </c>
      <c r="K1654" s="3806">
        <v>6</v>
      </c>
      <c r="L1654" s="3806">
        <v>0</v>
      </c>
      <c r="M1654" s="3806">
        <v>12</v>
      </c>
      <c r="N1654" s="3806">
        <v>6</v>
      </c>
      <c r="O1654" s="3806">
        <v>0</v>
      </c>
      <c r="P1654" s="3806">
        <v>12</v>
      </c>
      <c r="Q1654" s="2355" t="s">
        <v>2140</v>
      </c>
      <c r="R1654" s="2355" t="s">
        <v>2272</v>
      </c>
      <c r="S1654" s="4150">
        <v>512</v>
      </c>
      <c r="T1654" s="5123">
        <v>512</v>
      </c>
      <c r="U1654" s="5123">
        <v>1600</v>
      </c>
      <c r="V1654" s="5123">
        <v>416</v>
      </c>
      <c r="W1654" s="5123">
        <v>416</v>
      </c>
      <c r="X1654" s="5123">
        <v>704</v>
      </c>
      <c r="Y1654" s="5123">
        <v>1</v>
      </c>
      <c r="Z1654" s="5123">
        <v>1</v>
      </c>
      <c r="AA1654" s="5123" t="s">
        <v>2136</v>
      </c>
      <c r="AB1654" s="5123" t="s">
        <v>2136</v>
      </c>
      <c r="AC1654" s="5123" t="s">
        <v>2137</v>
      </c>
      <c r="AD1654" s="3326" t="s">
        <v>2035</v>
      </c>
      <c r="AE1654" s="3093"/>
      <c r="AF1654" s="2417" t="s">
        <v>857</v>
      </c>
      <c r="AG1654" s="2417"/>
      <c r="AH1654" s="3265">
        <v>270</v>
      </c>
      <c r="AI1654" s="2402" t="s">
        <v>2137</v>
      </c>
      <c r="AJ1654" s="2417" t="s">
        <v>854</v>
      </c>
      <c r="AK1654" s="3256" t="s">
        <v>2142</v>
      </c>
      <c r="AL1654" s="2417" t="s">
        <v>164</v>
      </c>
      <c r="AM1654" s="2402" t="s">
        <v>856</v>
      </c>
      <c r="AN1654" s="2402" t="s">
        <v>858</v>
      </c>
      <c r="AO1654" s="2354">
        <v>2</v>
      </c>
      <c r="AP1654" s="2402" t="s">
        <v>859</v>
      </c>
      <c r="AQ1654" s="2354">
        <v>2</v>
      </c>
      <c r="AR1654" s="2402"/>
      <c r="AS1654" s="2402"/>
      <c r="AT1654" s="2402"/>
      <c r="AU1654" s="2402"/>
      <c r="AV1654" s="860"/>
      <c r="AW1654" s="4559" t="s">
        <v>2451</v>
      </c>
      <c r="AX1654" s="4559" t="s">
        <v>2460</v>
      </c>
      <c r="AY1654" s="4559"/>
      <c r="CO1654" s="237"/>
    </row>
    <row r="1655" spans="1:93">
      <c r="A1655" s="5686"/>
      <c r="B1655" s="4561"/>
      <c r="C1655" s="5674"/>
      <c r="D1655" s="4079"/>
      <c r="E1655" s="4151"/>
      <c r="F1655" s="4151"/>
      <c r="G1655" s="3811"/>
      <c r="H1655" s="3811"/>
      <c r="I1655" s="3811"/>
      <c r="J1655" s="3811"/>
      <c r="K1655" s="3811"/>
      <c r="L1655" s="3811"/>
      <c r="M1655" s="3811"/>
      <c r="N1655" s="3811"/>
      <c r="O1655" s="3811"/>
      <c r="P1655" s="3811"/>
      <c r="Q1655" s="2356"/>
      <c r="R1655" s="2356"/>
      <c r="S1655" s="4151"/>
      <c r="T1655" s="5120"/>
      <c r="U1655" s="5120"/>
      <c r="V1655" s="5120"/>
      <c r="W1655" s="5120"/>
      <c r="X1655" s="5120"/>
      <c r="Y1655" s="5120"/>
      <c r="Z1655" s="5120"/>
      <c r="AA1655" s="5120"/>
      <c r="AB1655" s="5120"/>
      <c r="AC1655" s="5120"/>
      <c r="AD1655" s="3326" t="s">
        <v>2035</v>
      </c>
      <c r="AE1655" s="3093"/>
      <c r="AF1655" s="2417" t="s">
        <v>857</v>
      </c>
      <c r="AG1655" s="2417"/>
      <c r="AH1655" s="3256">
        <v>3996</v>
      </c>
      <c r="AI1655" s="2402" t="s">
        <v>2137</v>
      </c>
      <c r="AJ1655" s="2417" t="s">
        <v>868</v>
      </c>
      <c r="AK1655" s="3256" t="s">
        <v>2142</v>
      </c>
      <c r="AL1655" s="2391" t="s">
        <v>3521</v>
      </c>
      <c r="AM1655" s="2391" t="s">
        <v>3521</v>
      </c>
      <c r="AN1655" s="2402" t="s">
        <v>858</v>
      </c>
      <c r="AO1655" s="2354">
        <v>8</v>
      </c>
      <c r="AP1655" s="2402" t="s">
        <v>859</v>
      </c>
      <c r="AQ1655" s="2354">
        <v>8</v>
      </c>
      <c r="AR1655" s="2402"/>
      <c r="AS1655" s="2402"/>
      <c r="AT1655" s="2402"/>
      <c r="AU1655" s="2402"/>
      <c r="AV1655" s="860"/>
      <c r="AW1655" s="4561"/>
      <c r="AX1655" s="4561"/>
      <c r="AY1655" s="4561"/>
      <c r="CO1655" s="237"/>
    </row>
    <row r="1656" spans="1:93">
      <c r="A1656" s="5686"/>
      <c r="B1656" s="5669" t="s">
        <v>2464</v>
      </c>
      <c r="C1656" s="5672" t="s">
        <v>5996</v>
      </c>
      <c r="D1656" s="4068" t="s">
        <v>5997</v>
      </c>
      <c r="E1656" s="4150" t="s">
        <v>2138</v>
      </c>
      <c r="F1656" s="4150" t="s">
        <v>5998</v>
      </c>
      <c r="G1656" s="3806" t="s">
        <v>2028</v>
      </c>
      <c r="H1656" s="3806" t="s">
        <v>2028</v>
      </c>
      <c r="I1656" s="3806" t="s">
        <v>2029</v>
      </c>
      <c r="J1656" s="3806" t="s">
        <v>2029</v>
      </c>
      <c r="K1656" s="3806">
        <v>6</v>
      </c>
      <c r="L1656" s="3806">
        <v>0</v>
      </c>
      <c r="M1656" s="3806">
        <v>12</v>
      </c>
      <c r="N1656" s="3806">
        <v>6</v>
      </c>
      <c r="O1656" s="3806">
        <v>0</v>
      </c>
      <c r="P1656" s="3806">
        <v>12</v>
      </c>
      <c r="Q1656" s="3806" t="s">
        <v>2140</v>
      </c>
      <c r="R1656" s="3806" t="s">
        <v>2272</v>
      </c>
      <c r="S1656" s="4150">
        <v>640</v>
      </c>
      <c r="T1656" s="5123">
        <v>640</v>
      </c>
      <c r="U1656" s="5123">
        <v>1856</v>
      </c>
      <c r="V1656" s="5123">
        <v>512</v>
      </c>
      <c r="W1656" s="5123">
        <v>512</v>
      </c>
      <c r="X1656" s="5123">
        <v>960</v>
      </c>
      <c r="Y1656" s="5123">
        <v>1</v>
      </c>
      <c r="Z1656" s="5123">
        <v>1</v>
      </c>
      <c r="AA1656" s="5123" t="s">
        <v>2136</v>
      </c>
      <c r="AB1656" s="5123" t="s">
        <v>2136</v>
      </c>
      <c r="AC1656" s="5123" t="s">
        <v>2137</v>
      </c>
      <c r="AD1656" s="3322" t="s">
        <v>2035</v>
      </c>
      <c r="AE1656" s="3087"/>
      <c r="AF1656" s="2862" t="s">
        <v>857</v>
      </c>
      <c r="AG1656" s="2862"/>
      <c r="AH1656" s="3256">
        <v>270</v>
      </c>
      <c r="AI1656" s="2830" t="s">
        <v>2137</v>
      </c>
      <c r="AJ1656" s="2862" t="s">
        <v>854</v>
      </c>
      <c r="AK1656" s="3256" t="s">
        <v>2142</v>
      </c>
      <c r="AL1656" s="1106" t="s">
        <v>164</v>
      </c>
      <c r="AM1656" s="2877" t="s">
        <v>856</v>
      </c>
      <c r="AN1656" s="2830" t="s">
        <v>858</v>
      </c>
      <c r="AO1656" s="2830">
        <v>2</v>
      </c>
      <c r="AP1656" s="2830" t="s">
        <v>859</v>
      </c>
      <c r="AQ1656" s="2830">
        <v>2</v>
      </c>
      <c r="AR1656" s="2830"/>
      <c r="AS1656" s="2830"/>
      <c r="AT1656" s="2830"/>
      <c r="AU1656" s="2830"/>
      <c r="AV1656" s="2997"/>
      <c r="AW1656" s="4559" t="s">
        <v>2451</v>
      </c>
      <c r="AX1656" s="4559" t="s">
        <v>5972</v>
      </c>
      <c r="AY1656" s="4559"/>
      <c r="CO1656" s="237"/>
    </row>
    <row r="1657" spans="1:93">
      <c r="A1657" s="5686"/>
      <c r="B1657" s="5670"/>
      <c r="C1657" s="5673"/>
      <c r="D1657" s="4069"/>
      <c r="E1657" s="4216"/>
      <c r="F1657" s="4216"/>
      <c r="G1657" s="3807"/>
      <c r="H1657" s="3807"/>
      <c r="I1657" s="3807"/>
      <c r="J1657" s="3807"/>
      <c r="K1657" s="3807"/>
      <c r="L1657" s="3807"/>
      <c r="M1657" s="3807"/>
      <c r="N1657" s="3807"/>
      <c r="O1657" s="3807"/>
      <c r="P1657" s="3807"/>
      <c r="Q1657" s="3807"/>
      <c r="R1657" s="3807"/>
      <c r="S1657" s="4216"/>
      <c r="T1657" s="5119"/>
      <c r="U1657" s="5119"/>
      <c r="V1657" s="5119"/>
      <c r="W1657" s="5119"/>
      <c r="X1657" s="5119"/>
      <c r="Y1657" s="5119"/>
      <c r="Z1657" s="5119"/>
      <c r="AA1657" s="5119"/>
      <c r="AB1657" s="5119"/>
      <c r="AC1657" s="5119"/>
      <c r="AD1657" s="3326" t="s">
        <v>2035</v>
      </c>
      <c r="AE1657" s="3093"/>
      <c r="AF1657" s="2878" t="s">
        <v>857</v>
      </c>
      <c r="AG1657" s="2878"/>
      <c r="AH1657" s="3261">
        <v>3996</v>
      </c>
      <c r="AI1657" s="2860" t="s">
        <v>2137</v>
      </c>
      <c r="AJ1657" s="2878" t="s">
        <v>868</v>
      </c>
      <c r="AK1657" s="3256" t="s">
        <v>2142</v>
      </c>
      <c r="AL1657" s="2881" t="s">
        <v>3521</v>
      </c>
      <c r="AM1657" s="2881" t="s">
        <v>3521</v>
      </c>
      <c r="AN1657" s="2860" t="s">
        <v>858</v>
      </c>
      <c r="AO1657" s="2860">
        <v>8</v>
      </c>
      <c r="AP1657" s="2860" t="s">
        <v>859</v>
      </c>
      <c r="AQ1657" s="2860">
        <v>8</v>
      </c>
      <c r="AR1657" s="2860"/>
      <c r="AS1657" s="2860"/>
      <c r="AT1657" s="2860"/>
      <c r="AU1657" s="2860"/>
      <c r="AV1657" s="860"/>
      <c r="AW1657" s="4560"/>
      <c r="AX1657" s="4560"/>
      <c r="AY1657" s="4560"/>
      <c r="CO1657" s="237"/>
    </row>
    <row r="1658" spans="1:93">
      <c r="A1658" s="5686"/>
      <c r="B1658" s="5671"/>
      <c r="C1658" s="5674"/>
      <c r="D1658" s="4070"/>
      <c r="E1658" s="4151"/>
      <c r="F1658" s="4151"/>
      <c r="G1658" s="3811"/>
      <c r="H1658" s="3811"/>
      <c r="I1658" s="3811"/>
      <c r="J1658" s="3811"/>
      <c r="K1658" s="3811"/>
      <c r="L1658" s="3811"/>
      <c r="M1658" s="3811"/>
      <c r="N1658" s="3811"/>
      <c r="O1658" s="3811"/>
      <c r="P1658" s="3811"/>
      <c r="Q1658" s="3811"/>
      <c r="R1658" s="3811"/>
      <c r="S1658" s="4151"/>
      <c r="T1658" s="5120"/>
      <c r="U1658" s="5120"/>
      <c r="V1658" s="5120"/>
      <c r="W1658" s="5120"/>
      <c r="X1658" s="5120"/>
      <c r="Y1658" s="5120"/>
      <c r="Z1658" s="5120"/>
      <c r="AA1658" s="5120"/>
      <c r="AB1658" s="5120"/>
      <c r="AC1658" s="5120"/>
      <c r="AD1658" s="3326" t="s">
        <v>2035</v>
      </c>
      <c r="AE1658" s="3093"/>
      <c r="AF1658" s="2878" t="s">
        <v>857</v>
      </c>
      <c r="AG1658" s="2878"/>
      <c r="AH1658" s="2044">
        <v>3985</v>
      </c>
      <c r="AI1658" s="2860" t="s">
        <v>2137</v>
      </c>
      <c r="AJ1658" s="2878" t="s">
        <v>379</v>
      </c>
      <c r="AK1658" s="3256" t="s">
        <v>2142</v>
      </c>
      <c r="AL1658" s="1106" t="s">
        <v>3055</v>
      </c>
      <c r="AM1658" s="2905" t="s">
        <v>3055</v>
      </c>
      <c r="AN1658" s="2860" t="s">
        <v>858</v>
      </c>
      <c r="AO1658" s="2860">
        <v>2</v>
      </c>
      <c r="AP1658" s="2860" t="s">
        <v>859</v>
      </c>
      <c r="AQ1658" s="2860">
        <v>2</v>
      </c>
      <c r="AR1658" s="2860"/>
      <c r="AS1658" s="2860"/>
      <c r="AT1658" s="2860"/>
      <c r="AU1658" s="2860"/>
      <c r="AV1658" s="860"/>
      <c r="AW1658" s="4561"/>
      <c r="AX1658" s="4561"/>
      <c r="AY1658" s="4561"/>
      <c r="CO1658" s="237"/>
    </row>
    <row r="1659" spans="1:93">
      <c r="A1659" s="5686"/>
      <c r="B1659" s="4559" t="s">
        <v>2463</v>
      </c>
      <c r="C1659" s="5672" t="s">
        <v>4320</v>
      </c>
      <c r="D1659" s="4139" t="s">
        <v>4319</v>
      </c>
      <c r="E1659" s="4150" t="s">
        <v>2138</v>
      </c>
      <c r="F1659" s="4150" t="s">
        <v>4339</v>
      </c>
      <c r="G1659" s="3806" t="s">
        <v>2028</v>
      </c>
      <c r="H1659" s="3806" t="s">
        <v>2028</v>
      </c>
      <c r="I1659" s="3806" t="s">
        <v>2029</v>
      </c>
      <c r="J1659" s="3806" t="s">
        <v>2029</v>
      </c>
      <c r="K1659" s="3806">
        <v>6</v>
      </c>
      <c r="L1659" s="3806">
        <v>0</v>
      </c>
      <c r="M1659" s="3806">
        <v>12</v>
      </c>
      <c r="N1659" s="3806">
        <v>6</v>
      </c>
      <c r="O1659" s="3806">
        <v>0</v>
      </c>
      <c r="P1659" s="3806">
        <v>12</v>
      </c>
      <c r="Q1659" s="2355" t="s">
        <v>2140</v>
      </c>
      <c r="R1659" s="2355" t="s">
        <v>2272</v>
      </c>
      <c r="S1659" s="4150">
        <v>768</v>
      </c>
      <c r="T1659" s="5123">
        <v>768</v>
      </c>
      <c r="U1659" s="5123">
        <v>2784</v>
      </c>
      <c r="V1659" s="5123">
        <v>512</v>
      </c>
      <c r="W1659" s="5123">
        <v>512</v>
      </c>
      <c r="X1659" s="5123">
        <v>704</v>
      </c>
      <c r="Y1659" s="5123">
        <v>1</v>
      </c>
      <c r="Z1659" s="5123">
        <v>1</v>
      </c>
      <c r="AA1659" s="5123" t="s">
        <v>2136</v>
      </c>
      <c r="AB1659" s="5123" t="s">
        <v>2136</v>
      </c>
      <c r="AC1659" s="5123" t="s">
        <v>2137</v>
      </c>
      <c r="AD1659" s="3326" t="s">
        <v>2035</v>
      </c>
      <c r="AE1659" s="3093"/>
      <c r="AF1659" s="2417" t="s">
        <v>857</v>
      </c>
      <c r="AG1659" s="2417"/>
      <c r="AH1659" s="3265">
        <v>270</v>
      </c>
      <c r="AI1659" s="2402" t="s">
        <v>2137</v>
      </c>
      <c r="AJ1659" s="2417" t="s">
        <v>854</v>
      </c>
      <c r="AK1659" s="3256" t="s">
        <v>2142</v>
      </c>
      <c r="AL1659" s="2417" t="s">
        <v>165</v>
      </c>
      <c r="AM1659" s="2402" t="s">
        <v>856</v>
      </c>
      <c r="AN1659" s="2402" t="s">
        <v>858</v>
      </c>
      <c r="AO1659" s="2354">
        <v>2</v>
      </c>
      <c r="AP1659" s="2402" t="s">
        <v>859</v>
      </c>
      <c r="AQ1659" s="2354">
        <v>2</v>
      </c>
      <c r="AR1659" s="2402"/>
      <c r="AS1659" s="2402"/>
      <c r="AT1659" s="2402"/>
      <c r="AU1659" s="2402"/>
      <c r="AV1659" s="860"/>
      <c r="AW1659" s="4559" t="s">
        <v>2451</v>
      </c>
      <c r="AX1659" s="4559" t="s">
        <v>2460</v>
      </c>
      <c r="AY1659" s="4559"/>
      <c r="CO1659" s="237"/>
    </row>
    <row r="1660" spans="1:93">
      <c r="A1660" s="5686"/>
      <c r="B1660" s="4561"/>
      <c r="C1660" s="5674"/>
      <c r="D1660" s="4079"/>
      <c r="E1660" s="4151"/>
      <c r="F1660" s="4151"/>
      <c r="G1660" s="3811"/>
      <c r="H1660" s="3811"/>
      <c r="I1660" s="3811"/>
      <c r="J1660" s="3811"/>
      <c r="K1660" s="3811"/>
      <c r="L1660" s="3811"/>
      <c r="M1660" s="3811"/>
      <c r="N1660" s="3811"/>
      <c r="O1660" s="3811"/>
      <c r="P1660" s="3811"/>
      <c r="Q1660" s="2356"/>
      <c r="R1660" s="2356"/>
      <c r="S1660" s="4151"/>
      <c r="T1660" s="5120"/>
      <c r="U1660" s="5120"/>
      <c r="V1660" s="5120"/>
      <c r="W1660" s="5120"/>
      <c r="X1660" s="5120"/>
      <c r="Y1660" s="5120"/>
      <c r="Z1660" s="5120"/>
      <c r="AA1660" s="5120"/>
      <c r="AB1660" s="5120"/>
      <c r="AC1660" s="5120"/>
      <c r="AD1660" s="3326" t="s">
        <v>2035</v>
      </c>
      <c r="AE1660" s="3093"/>
      <c r="AF1660" s="2417" t="s">
        <v>857</v>
      </c>
      <c r="AG1660" s="2417"/>
      <c r="AH1660" s="3256">
        <v>3996</v>
      </c>
      <c r="AI1660" s="2402" t="s">
        <v>2137</v>
      </c>
      <c r="AJ1660" s="2417" t="s">
        <v>868</v>
      </c>
      <c r="AK1660" s="3256" t="s">
        <v>2142</v>
      </c>
      <c r="AL1660" s="2391" t="s">
        <v>3521</v>
      </c>
      <c r="AM1660" s="2391" t="s">
        <v>3521</v>
      </c>
      <c r="AN1660" s="2402" t="s">
        <v>858</v>
      </c>
      <c r="AO1660" s="2354">
        <v>8</v>
      </c>
      <c r="AP1660" s="2402" t="s">
        <v>859</v>
      </c>
      <c r="AQ1660" s="2354">
        <v>8</v>
      </c>
      <c r="AR1660" s="2402"/>
      <c r="AS1660" s="2402"/>
      <c r="AT1660" s="2402"/>
      <c r="AU1660" s="2402"/>
      <c r="AV1660" s="860"/>
      <c r="AW1660" s="4561"/>
      <c r="AX1660" s="4561"/>
      <c r="AY1660" s="4561"/>
      <c r="CO1660" s="237"/>
    </row>
    <row r="1661" spans="1:93">
      <c r="A1661" s="5686"/>
      <c r="B1661" s="5669" t="s">
        <v>2464</v>
      </c>
      <c r="C1661" s="5672" t="s">
        <v>5999</v>
      </c>
      <c r="D1661" s="4068" t="s">
        <v>6000</v>
      </c>
      <c r="E1661" s="4150" t="s">
        <v>2138</v>
      </c>
      <c r="F1661" s="4150" t="s">
        <v>6001</v>
      </c>
      <c r="G1661" s="3806" t="s">
        <v>2028</v>
      </c>
      <c r="H1661" s="3806" t="s">
        <v>2028</v>
      </c>
      <c r="I1661" s="3806" t="s">
        <v>2029</v>
      </c>
      <c r="J1661" s="3806" t="s">
        <v>2029</v>
      </c>
      <c r="K1661" s="3806">
        <v>6</v>
      </c>
      <c r="L1661" s="3806">
        <v>0</v>
      </c>
      <c r="M1661" s="3806">
        <v>12</v>
      </c>
      <c r="N1661" s="3806">
        <v>6</v>
      </c>
      <c r="O1661" s="3806">
        <v>0</v>
      </c>
      <c r="P1661" s="3806">
        <v>12</v>
      </c>
      <c r="Q1661" s="3806" t="s">
        <v>2140</v>
      </c>
      <c r="R1661" s="3806" t="s">
        <v>2272</v>
      </c>
      <c r="S1661" s="4150">
        <v>896</v>
      </c>
      <c r="T1661" s="5123">
        <v>896</v>
      </c>
      <c r="U1661" s="5123">
        <v>3040</v>
      </c>
      <c r="V1661" s="5123">
        <v>512</v>
      </c>
      <c r="W1661" s="5123">
        <v>512</v>
      </c>
      <c r="X1661" s="5123">
        <v>960</v>
      </c>
      <c r="Y1661" s="5123">
        <v>1</v>
      </c>
      <c r="Z1661" s="5123">
        <v>1</v>
      </c>
      <c r="AA1661" s="5123" t="s">
        <v>2136</v>
      </c>
      <c r="AB1661" s="5123" t="s">
        <v>2136</v>
      </c>
      <c r="AC1661" s="5123" t="s">
        <v>2137</v>
      </c>
      <c r="AD1661" s="3322" t="s">
        <v>2035</v>
      </c>
      <c r="AE1661" s="3087"/>
      <c r="AF1661" s="2862" t="s">
        <v>857</v>
      </c>
      <c r="AG1661" s="2862"/>
      <c r="AH1661" s="3256">
        <v>270</v>
      </c>
      <c r="AI1661" s="2830" t="s">
        <v>2137</v>
      </c>
      <c r="AJ1661" s="2862" t="s">
        <v>854</v>
      </c>
      <c r="AK1661" s="3256" t="s">
        <v>2142</v>
      </c>
      <c r="AL1661" s="1106" t="s">
        <v>165</v>
      </c>
      <c r="AM1661" s="2877" t="s">
        <v>856</v>
      </c>
      <c r="AN1661" s="2830" t="s">
        <v>858</v>
      </c>
      <c r="AO1661" s="2830">
        <v>2</v>
      </c>
      <c r="AP1661" s="2830" t="s">
        <v>859</v>
      </c>
      <c r="AQ1661" s="2830">
        <v>2</v>
      </c>
      <c r="AR1661" s="2830"/>
      <c r="AS1661" s="2830"/>
      <c r="AT1661" s="2830"/>
      <c r="AU1661" s="2830"/>
      <c r="AV1661" s="2997"/>
      <c r="AW1661" s="4559" t="s">
        <v>2451</v>
      </c>
      <c r="AX1661" s="4559" t="s">
        <v>5972</v>
      </c>
      <c r="AY1661" s="4559"/>
      <c r="CO1661" s="237"/>
    </row>
    <row r="1662" spans="1:93">
      <c r="A1662" s="5686"/>
      <c r="B1662" s="5670"/>
      <c r="C1662" s="5673"/>
      <c r="D1662" s="4069"/>
      <c r="E1662" s="4216"/>
      <c r="F1662" s="4216"/>
      <c r="G1662" s="3807"/>
      <c r="H1662" s="3807"/>
      <c r="I1662" s="3807"/>
      <c r="J1662" s="3807"/>
      <c r="K1662" s="3807"/>
      <c r="L1662" s="3807"/>
      <c r="M1662" s="3807"/>
      <c r="N1662" s="3807"/>
      <c r="O1662" s="3807"/>
      <c r="P1662" s="3807"/>
      <c r="Q1662" s="3807"/>
      <c r="R1662" s="3807"/>
      <c r="S1662" s="4216"/>
      <c r="T1662" s="5119"/>
      <c r="U1662" s="5119"/>
      <c r="V1662" s="5119"/>
      <c r="W1662" s="5119"/>
      <c r="X1662" s="5119"/>
      <c r="Y1662" s="5119"/>
      <c r="Z1662" s="5119"/>
      <c r="AA1662" s="5119"/>
      <c r="AB1662" s="5119"/>
      <c r="AC1662" s="5119"/>
      <c r="AD1662" s="3326" t="s">
        <v>2035</v>
      </c>
      <c r="AE1662" s="3093"/>
      <c r="AF1662" s="2878" t="s">
        <v>857</v>
      </c>
      <c r="AG1662" s="2878"/>
      <c r="AH1662" s="3261">
        <v>3996</v>
      </c>
      <c r="AI1662" s="2860" t="s">
        <v>2137</v>
      </c>
      <c r="AJ1662" s="2878" t="s">
        <v>868</v>
      </c>
      <c r="AK1662" s="3256" t="s">
        <v>2142</v>
      </c>
      <c r="AL1662" s="2881" t="s">
        <v>3521</v>
      </c>
      <c r="AM1662" s="2881" t="s">
        <v>3521</v>
      </c>
      <c r="AN1662" s="2860" t="s">
        <v>858</v>
      </c>
      <c r="AO1662" s="2860">
        <v>8</v>
      </c>
      <c r="AP1662" s="2860" t="s">
        <v>859</v>
      </c>
      <c r="AQ1662" s="2860">
        <v>8</v>
      </c>
      <c r="AR1662" s="2860"/>
      <c r="AS1662" s="2860"/>
      <c r="AT1662" s="2860"/>
      <c r="AU1662" s="2860"/>
      <c r="AV1662" s="860"/>
      <c r="AW1662" s="4560"/>
      <c r="AX1662" s="4560"/>
      <c r="AY1662" s="4560"/>
      <c r="CO1662" s="237"/>
    </row>
    <row r="1663" spans="1:93">
      <c r="A1663" s="5686"/>
      <c r="B1663" s="5671"/>
      <c r="C1663" s="5674"/>
      <c r="D1663" s="4070"/>
      <c r="E1663" s="4151"/>
      <c r="F1663" s="4151"/>
      <c r="G1663" s="3811"/>
      <c r="H1663" s="3811"/>
      <c r="I1663" s="3811"/>
      <c r="J1663" s="3811"/>
      <c r="K1663" s="3811"/>
      <c r="L1663" s="3811"/>
      <c r="M1663" s="3811"/>
      <c r="N1663" s="3811"/>
      <c r="O1663" s="3811"/>
      <c r="P1663" s="3811"/>
      <c r="Q1663" s="3811"/>
      <c r="R1663" s="3811"/>
      <c r="S1663" s="4151"/>
      <c r="T1663" s="5120"/>
      <c r="U1663" s="5120"/>
      <c r="V1663" s="5120"/>
      <c r="W1663" s="5120"/>
      <c r="X1663" s="5120"/>
      <c r="Y1663" s="5120"/>
      <c r="Z1663" s="5120"/>
      <c r="AA1663" s="5120"/>
      <c r="AB1663" s="5120"/>
      <c r="AC1663" s="5120"/>
      <c r="AD1663" s="3326" t="s">
        <v>2035</v>
      </c>
      <c r="AE1663" s="3093"/>
      <c r="AF1663" s="2878" t="s">
        <v>857</v>
      </c>
      <c r="AG1663" s="2878"/>
      <c r="AH1663" s="2044">
        <v>3985</v>
      </c>
      <c r="AI1663" s="2860" t="s">
        <v>2137</v>
      </c>
      <c r="AJ1663" s="2878" t="s">
        <v>379</v>
      </c>
      <c r="AK1663" s="3256" t="s">
        <v>2142</v>
      </c>
      <c r="AL1663" s="1106" t="s">
        <v>3055</v>
      </c>
      <c r="AM1663" s="2905" t="s">
        <v>3055</v>
      </c>
      <c r="AN1663" s="2860" t="s">
        <v>858</v>
      </c>
      <c r="AO1663" s="2860">
        <v>2</v>
      </c>
      <c r="AP1663" s="2860" t="s">
        <v>859</v>
      </c>
      <c r="AQ1663" s="2860">
        <v>2</v>
      </c>
      <c r="AR1663" s="2860"/>
      <c r="AS1663" s="2860"/>
      <c r="AT1663" s="2860"/>
      <c r="AU1663" s="2860"/>
      <c r="AV1663" s="860"/>
      <c r="AW1663" s="4561"/>
      <c r="AX1663" s="4561"/>
      <c r="AY1663" s="4561"/>
      <c r="CO1663" s="237"/>
    </row>
    <row r="1664" spans="1:93">
      <c r="A1664" s="5686"/>
      <c r="B1664" s="4559" t="s">
        <v>2463</v>
      </c>
      <c r="C1664" s="5672" t="s">
        <v>4322</v>
      </c>
      <c r="D1664" s="4139" t="s">
        <v>4323</v>
      </c>
      <c r="E1664" s="4150" t="s">
        <v>2138</v>
      </c>
      <c r="F1664" s="4150" t="s">
        <v>4340</v>
      </c>
      <c r="G1664" s="3806" t="s">
        <v>2028</v>
      </c>
      <c r="H1664" s="3806" t="s">
        <v>2028</v>
      </c>
      <c r="I1664" s="3806" t="s">
        <v>2029</v>
      </c>
      <c r="J1664" s="3806" t="s">
        <v>2029</v>
      </c>
      <c r="K1664" s="3806">
        <v>6</v>
      </c>
      <c r="L1664" s="3806">
        <v>0</v>
      </c>
      <c r="M1664" s="3806">
        <v>12</v>
      </c>
      <c r="N1664" s="3806">
        <v>6</v>
      </c>
      <c r="O1664" s="3806">
        <v>0</v>
      </c>
      <c r="P1664" s="3806">
        <v>12</v>
      </c>
      <c r="Q1664" s="2355" t="s">
        <v>2140</v>
      </c>
      <c r="R1664" s="2355" t="s">
        <v>2272</v>
      </c>
      <c r="S1664" s="4150">
        <v>768</v>
      </c>
      <c r="T1664" s="5123">
        <v>768</v>
      </c>
      <c r="U1664" s="5123">
        <v>4000</v>
      </c>
      <c r="V1664" s="5123">
        <v>512</v>
      </c>
      <c r="W1664" s="5123">
        <v>512</v>
      </c>
      <c r="X1664" s="5123">
        <v>704</v>
      </c>
      <c r="Y1664" s="5123">
        <v>1</v>
      </c>
      <c r="Z1664" s="5123">
        <v>1</v>
      </c>
      <c r="AA1664" s="5123" t="s">
        <v>2136</v>
      </c>
      <c r="AB1664" s="5123" t="s">
        <v>2136</v>
      </c>
      <c r="AC1664" s="5123" t="s">
        <v>2137</v>
      </c>
      <c r="AD1664" s="3326" t="s">
        <v>2035</v>
      </c>
      <c r="AE1664" s="3093"/>
      <c r="AF1664" s="2417" t="s">
        <v>857</v>
      </c>
      <c r="AG1664" s="2417"/>
      <c r="AH1664" s="3265">
        <v>270</v>
      </c>
      <c r="AI1664" s="2402" t="s">
        <v>2137</v>
      </c>
      <c r="AJ1664" s="2417" t="s">
        <v>854</v>
      </c>
      <c r="AK1664" s="3256" t="s">
        <v>2142</v>
      </c>
      <c r="AL1664" s="2417" t="s">
        <v>166</v>
      </c>
      <c r="AM1664" s="2402" t="s">
        <v>856</v>
      </c>
      <c r="AN1664" s="2402" t="s">
        <v>858</v>
      </c>
      <c r="AO1664" s="2354">
        <v>2</v>
      </c>
      <c r="AP1664" s="2402" t="s">
        <v>859</v>
      </c>
      <c r="AQ1664" s="2354">
        <v>2</v>
      </c>
      <c r="AR1664" s="2402"/>
      <c r="AS1664" s="2402"/>
      <c r="AT1664" s="2402"/>
      <c r="AU1664" s="2402"/>
      <c r="AV1664" s="860"/>
      <c r="AW1664" s="4559" t="s">
        <v>2451</v>
      </c>
      <c r="AX1664" s="4559" t="s">
        <v>2460</v>
      </c>
      <c r="AY1664" s="4559"/>
      <c r="CO1664" s="237"/>
    </row>
    <row r="1665" spans="1:93">
      <c r="A1665" s="5686"/>
      <c r="B1665" s="4561"/>
      <c r="C1665" s="5674"/>
      <c r="D1665" s="4079"/>
      <c r="E1665" s="4151"/>
      <c r="F1665" s="4151"/>
      <c r="G1665" s="3811"/>
      <c r="H1665" s="3811"/>
      <c r="I1665" s="3811"/>
      <c r="J1665" s="3811"/>
      <c r="K1665" s="3811"/>
      <c r="L1665" s="3811"/>
      <c r="M1665" s="3811"/>
      <c r="N1665" s="3811"/>
      <c r="O1665" s="3811"/>
      <c r="P1665" s="3811"/>
      <c r="Q1665" s="2356"/>
      <c r="R1665" s="2356"/>
      <c r="S1665" s="4151"/>
      <c r="T1665" s="5120"/>
      <c r="U1665" s="5120"/>
      <c r="V1665" s="5120"/>
      <c r="W1665" s="5120"/>
      <c r="X1665" s="5120"/>
      <c r="Y1665" s="5120"/>
      <c r="Z1665" s="5120"/>
      <c r="AA1665" s="5120"/>
      <c r="AB1665" s="5120"/>
      <c r="AC1665" s="5120"/>
      <c r="AD1665" s="3326" t="s">
        <v>2035</v>
      </c>
      <c r="AE1665" s="3093"/>
      <c r="AF1665" s="2417" t="s">
        <v>857</v>
      </c>
      <c r="AG1665" s="2417"/>
      <c r="AH1665" s="3256">
        <v>3996</v>
      </c>
      <c r="AI1665" s="2402" t="s">
        <v>2137</v>
      </c>
      <c r="AJ1665" s="2417" t="s">
        <v>868</v>
      </c>
      <c r="AK1665" s="3256" t="s">
        <v>2142</v>
      </c>
      <c r="AL1665" s="2391" t="s">
        <v>3521</v>
      </c>
      <c r="AM1665" s="2391" t="s">
        <v>3521</v>
      </c>
      <c r="AN1665" s="2402" t="s">
        <v>858</v>
      </c>
      <c r="AO1665" s="2354">
        <v>8</v>
      </c>
      <c r="AP1665" s="2402" t="s">
        <v>859</v>
      </c>
      <c r="AQ1665" s="2354">
        <v>8</v>
      </c>
      <c r="AR1665" s="2402"/>
      <c r="AS1665" s="2402"/>
      <c r="AT1665" s="2402"/>
      <c r="AU1665" s="2402"/>
      <c r="AV1665" s="860"/>
      <c r="AW1665" s="4561"/>
      <c r="AX1665" s="4561"/>
      <c r="AY1665" s="4561"/>
      <c r="CO1665" s="237"/>
    </row>
    <row r="1666" spans="1:93">
      <c r="A1666" s="5686"/>
      <c r="B1666" s="5669" t="s">
        <v>2464</v>
      </c>
      <c r="C1666" s="5672" t="s">
        <v>6002</v>
      </c>
      <c r="D1666" s="4068" t="s">
        <v>6003</v>
      </c>
      <c r="E1666" s="4150" t="s">
        <v>2138</v>
      </c>
      <c r="F1666" s="4150" t="s">
        <v>6097</v>
      </c>
      <c r="G1666" s="3806" t="s">
        <v>2028</v>
      </c>
      <c r="H1666" s="3806" t="s">
        <v>2028</v>
      </c>
      <c r="I1666" s="3806" t="s">
        <v>2029</v>
      </c>
      <c r="J1666" s="3806" t="s">
        <v>2029</v>
      </c>
      <c r="K1666" s="3806">
        <v>6</v>
      </c>
      <c r="L1666" s="3806">
        <v>0</v>
      </c>
      <c r="M1666" s="3806">
        <v>12</v>
      </c>
      <c r="N1666" s="3806">
        <v>6</v>
      </c>
      <c r="O1666" s="3806">
        <v>0</v>
      </c>
      <c r="P1666" s="3806">
        <v>12</v>
      </c>
      <c r="Q1666" s="3806" t="s">
        <v>2140</v>
      </c>
      <c r="R1666" s="3806" t="s">
        <v>2272</v>
      </c>
      <c r="S1666" s="4150">
        <v>896</v>
      </c>
      <c r="T1666" s="5123">
        <v>896</v>
      </c>
      <c r="U1666" s="5123">
        <v>4256</v>
      </c>
      <c r="V1666" s="5123">
        <v>512</v>
      </c>
      <c r="W1666" s="5123">
        <v>512</v>
      </c>
      <c r="X1666" s="5123">
        <v>960</v>
      </c>
      <c r="Y1666" s="5123">
        <v>1</v>
      </c>
      <c r="Z1666" s="5123">
        <v>1</v>
      </c>
      <c r="AA1666" s="5123" t="s">
        <v>2136</v>
      </c>
      <c r="AB1666" s="5123" t="s">
        <v>2136</v>
      </c>
      <c r="AC1666" s="5123" t="s">
        <v>2137</v>
      </c>
      <c r="AD1666" s="3322" t="s">
        <v>2035</v>
      </c>
      <c r="AE1666" s="3087"/>
      <c r="AF1666" s="2862" t="s">
        <v>857</v>
      </c>
      <c r="AG1666" s="2862"/>
      <c r="AH1666" s="3256">
        <v>270</v>
      </c>
      <c r="AI1666" s="2830" t="s">
        <v>2137</v>
      </c>
      <c r="AJ1666" s="2862" t="s">
        <v>854</v>
      </c>
      <c r="AK1666" s="3256" t="s">
        <v>2142</v>
      </c>
      <c r="AL1666" s="122" t="s">
        <v>166</v>
      </c>
      <c r="AM1666" s="2830" t="s">
        <v>856</v>
      </c>
      <c r="AN1666" s="2830" t="s">
        <v>858</v>
      </c>
      <c r="AO1666" s="2830">
        <v>2</v>
      </c>
      <c r="AP1666" s="2830" t="s">
        <v>859</v>
      </c>
      <c r="AQ1666" s="2830">
        <v>2</v>
      </c>
      <c r="AR1666" s="2830"/>
      <c r="AS1666" s="2830"/>
      <c r="AT1666" s="2830"/>
      <c r="AU1666" s="2830"/>
      <c r="AV1666" s="2997"/>
      <c r="AW1666" s="4559" t="s">
        <v>2451</v>
      </c>
      <c r="AX1666" s="4559" t="s">
        <v>5972</v>
      </c>
      <c r="AY1666" s="4559"/>
      <c r="CO1666" s="237"/>
    </row>
    <row r="1667" spans="1:93">
      <c r="A1667" s="5686"/>
      <c r="B1667" s="5670"/>
      <c r="C1667" s="5673"/>
      <c r="D1667" s="4069"/>
      <c r="E1667" s="4216"/>
      <c r="F1667" s="4216"/>
      <c r="G1667" s="3807"/>
      <c r="H1667" s="3807"/>
      <c r="I1667" s="3807"/>
      <c r="J1667" s="3807"/>
      <c r="K1667" s="3807"/>
      <c r="L1667" s="3807"/>
      <c r="M1667" s="3807"/>
      <c r="N1667" s="3807"/>
      <c r="O1667" s="3807"/>
      <c r="P1667" s="3807"/>
      <c r="Q1667" s="3807"/>
      <c r="R1667" s="3807"/>
      <c r="S1667" s="4216"/>
      <c r="T1667" s="5119"/>
      <c r="U1667" s="5119"/>
      <c r="V1667" s="5119"/>
      <c r="W1667" s="5119"/>
      <c r="X1667" s="5119"/>
      <c r="Y1667" s="5119"/>
      <c r="Z1667" s="5119"/>
      <c r="AA1667" s="5119"/>
      <c r="AB1667" s="5119"/>
      <c r="AC1667" s="5119"/>
      <c r="AD1667" s="3326" t="s">
        <v>2035</v>
      </c>
      <c r="AE1667" s="3093"/>
      <c r="AF1667" s="2878" t="s">
        <v>857</v>
      </c>
      <c r="AG1667" s="2878"/>
      <c r="AH1667" s="3261">
        <v>3996</v>
      </c>
      <c r="AI1667" s="2860" t="s">
        <v>2137</v>
      </c>
      <c r="AJ1667" s="2878" t="s">
        <v>868</v>
      </c>
      <c r="AK1667" s="3256" t="s">
        <v>2142</v>
      </c>
      <c r="AL1667" s="2881" t="s">
        <v>3521</v>
      </c>
      <c r="AM1667" s="2881" t="s">
        <v>3521</v>
      </c>
      <c r="AN1667" s="2860" t="s">
        <v>858</v>
      </c>
      <c r="AO1667" s="2860">
        <v>8</v>
      </c>
      <c r="AP1667" s="2860" t="s">
        <v>859</v>
      </c>
      <c r="AQ1667" s="2860">
        <v>8</v>
      </c>
      <c r="AR1667" s="2860"/>
      <c r="AS1667" s="2860"/>
      <c r="AT1667" s="2860"/>
      <c r="AU1667" s="2860"/>
      <c r="AV1667" s="860"/>
      <c r="AW1667" s="4560"/>
      <c r="AX1667" s="4560"/>
      <c r="AY1667" s="4560"/>
      <c r="CO1667" s="237"/>
    </row>
    <row r="1668" spans="1:93">
      <c r="A1668" s="5686"/>
      <c r="B1668" s="5671"/>
      <c r="C1668" s="5674"/>
      <c r="D1668" s="4070"/>
      <c r="E1668" s="4151"/>
      <c r="F1668" s="4151"/>
      <c r="G1668" s="3811"/>
      <c r="H1668" s="3811"/>
      <c r="I1668" s="3811"/>
      <c r="J1668" s="3811"/>
      <c r="K1668" s="3811"/>
      <c r="L1668" s="3811"/>
      <c r="M1668" s="3811"/>
      <c r="N1668" s="3811"/>
      <c r="O1668" s="3811"/>
      <c r="P1668" s="3811"/>
      <c r="Q1668" s="3811"/>
      <c r="R1668" s="3811"/>
      <c r="S1668" s="4151"/>
      <c r="T1668" s="5120"/>
      <c r="U1668" s="5120"/>
      <c r="V1668" s="5120"/>
      <c r="W1668" s="5120"/>
      <c r="X1668" s="5120"/>
      <c r="Y1668" s="5120"/>
      <c r="Z1668" s="5120"/>
      <c r="AA1668" s="5120"/>
      <c r="AB1668" s="5120"/>
      <c r="AC1668" s="5120"/>
      <c r="AD1668" s="3326" t="s">
        <v>2035</v>
      </c>
      <c r="AE1668" s="3093"/>
      <c r="AF1668" s="2878" t="s">
        <v>857</v>
      </c>
      <c r="AG1668" s="2878"/>
      <c r="AH1668" s="2044">
        <v>3985</v>
      </c>
      <c r="AI1668" s="2860" t="s">
        <v>2137</v>
      </c>
      <c r="AJ1668" s="2878" t="s">
        <v>379</v>
      </c>
      <c r="AK1668" s="3256" t="s">
        <v>2142</v>
      </c>
      <c r="AL1668" s="2863" t="s">
        <v>3055</v>
      </c>
      <c r="AM1668" s="2827" t="s">
        <v>3055</v>
      </c>
      <c r="AN1668" s="2860" t="s">
        <v>858</v>
      </c>
      <c r="AO1668" s="2860">
        <v>2</v>
      </c>
      <c r="AP1668" s="2860" t="s">
        <v>859</v>
      </c>
      <c r="AQ1668" s="2860">
        <v>2</v>
      </c>
      <c r="AR1668" s="2860"/>
      <c r="AS1668" s="2860"/>
      <c r="AT1668" s="2860"/>
      <c r="AU1668" s="2860"/>
      <c r="AV1668" s="860"/>
      <c r="AW1668" s="4561"/>
      <c r="AX1668" s="4561"/>
      <c r="AY1668" s="4561"/>
      <c r="CO1668" s="237"/>
    </row>
    <row r="1669" spans="1:93">
      <c r="A1669" s="5686"/>
      <c r="B1669" s="4559" t="s">
        <v>2463</v>
      </c>
      <c r="C1669" s="5672" t="s">
        <v>3804</v>
      </c>
      <c r="D1669" s="4139" t="s">
        <v>3522</v>
      </c>
      <c r="E1669" s="4150" t="s">
        <v>2138</v>
      </c>
      <c r="F1669" s="4150" t="s">
        <v>3530</v>
      </c>
      <c r="G1669" s="3806" t="s">
        <v>2028</v>
      </c>
      <c r="H1669" s="3806" t="s">
        <v>2028</v>
      </c>
      <c r="I1669" s="3806" t="s">
        <v>2029</v>
      </c>
      <c r="J1669" s="3806" t="s">
        <v>2029</v>
      </c>
      <c r="K1669" s="3806">
        <v>6</v>
      </c>
      <c r="L1669" s="3806">
        <v>0</v>
      </c>
      <c r="M1669" s="3806">
        <v>12</v>
      </c>
      <c r="N1669" s="3806">
        <v>6</v>
      </c>
      <c r="O1669" s="3806">
        <v>0</v>
      </c>
      <c r="P1669" s="3806">
        <v>12</v>
      </c>
      <c r="Q1669" s="2355" t="s">
        <v>2140</v>
      </c>
      <c r="R1669" s="2355" t="s">
        <v>2272</v>
      </c>
      <c r="S1669" s="4150">
        <v>768</v>
      </c>
      <c r="T1669" s="5123">
        <v>768</v>
      </c>
      <c r="U1669" s="5123">
        <v>5290</v>
      </c>
      <c r="V1669" s="5123">
        <v>512</v>
      </c>
      <c r="W1669" s="5123">
        <v>512</v>
      </c>
      <c r="X1669" s="5123">
        <v>1024</v>
      </c>
      <c r="Y1669" s="5123">
        <v>1</v>
      </c>
      <c r="Z1669" s="5123">
        <v>1</v>
      </c>
      <c r="AA1669" s="5123" t="s">
        <v>2136</v>
      </c>
      <c r="AB1669" s="5123" t="s">
        <v>2136</v>
      </c>
      <c r="AC1669" s="5123" t="s">
        <v>2137</v>
      </c>
      <c r="AD1669" s="3326" t="s">
        <v>2035</v>
      </c>
      <c r="AE1669" s="3093"/>
      <c r="AF1669" s="2417" t="s">
        <v>857</v>
      </c>
      <c r="AG1669" s="2417"/>
      <c r="AH1669" s="3265">
        <v>270</v>
      </c>
      <c r="AI1669" s="2402" t="s">
        <v>2137</v>
      </c>
      <c r="AJ1669" s="2417" t="s">
        <v>854</v>
      </c>
      <c r="AK1669" s="3256" t="s">
        <v>2142</v>
      </c>
      <c r="AL1669" s="2417" t="s">
        <v>1218</v>
      </c>
      <c r="AM1669" s="2402" t="s">
        <v>1219</v>
      </c>
      <c r="AN1669" s="2402" t="s">
        <v>858</v>
      </c>
      <c r="AO1669" s="2354">
        <v>2</v>
      </c>
      <c r="AP1669" s="2402" t="s">
        <v>859</v>
      </c>
      <c r="AQ1669" s="2354">
        <v>2</v>
      </c>
      <c r="AR1669" s="2402"/>
      <c r="AS1669" s="2402"/>
      <c r="AT1669" s="2402"/>
      <c r="AU1669" s="2402"/>
      <c r="AV1669" s="860"/>
      <c r="AW1669" s="4559" t="s">
        <v>2451</v>
      </c>
      <c r="AX1669" s="4559" t="s">
        <v>2460</v>
      </c>
      <c r="AY1669" s="4559"/>
      <c r="CO1669" s="237"/>
    </row>
    <row r="1670" spans="1:93">
      <c r="A1670" s="5686"/>
      <c r="B1670" s="4561"/>
      <c r="C1670" s="5674"/>
      <c r="D1670" s="4079"/>
      <c r="E1670" s="4151"/>
      <c r="F1670" s="4151"/>
      <c r="G1670" s="3811"/>
      <c r="H1670" s="3811"/>
      <c r="I1670" s="3811"/>
      <c r="J1670" s="3811"/>
      <c r="K1670" s="3811"/>
      <c r="L1670" s="3811"/>
      <c r="M1670" s="3811"/>
      <c r="N1670" s="3811"/>
      <c r="O1670" s="3811"/>
      <c r="P1670" s="3811"/>
      <c r="Q1670" s="2356"/>
      <c r="R1670" s="2356"/>
      <c r="S1670" s="4151"/>
      <c r="T1670" s="5120"/>
      <c r="U1670" s="5120"/>
      <c r="V1670" s="5120"/>
      <c r="W1670" s="5120"/>
      <c r="X1670" s="5120"/>
      <c r="Y1670" s="5120"/>
      <c r="Z1670" s="5120"/>
      <c r="AA1670" s="5120"/>
      <c r="AB1670" s="5120"/>
      <c r="AC1670" s="5120"/>
      <c r="AD1670" s="3326" t="s">
        <v>2035</v>
      </c>
      <c r="AE1670" s="3093"/>
      <c r="AF1670" s="2417" t="s">
        <v>857</v>
      </c>
      <c r="AG1670" s="2417"/>
      <c r="AH1670" s="3256">
        <v>3996</v>
      </c>
      <c r="AI1670" s="2402" t="s">
        <v>2137</v>
      </c>
      <c r="AJ1670" s="2417" t="s">
        <v>868</v>
      </c>
      <c r="AK1670" s="3256" t="s">
        <v>2142</v>
      </c>
      <c r="AL1670" s="2391" t="s">
        <v>3521</v>
      </c>
      <c r="AM1670" s="2391" t="s">
        <v>3521</v>
      </c>
      <c r="AN1670" s="2402" t="s">
        <v>858</v>
      </c>
      <c r="AO1670" s="2354">
        <v>8</v>
      </c>
      <c r="AP1670" s="2402" t="s">
        <v>859</v>
      </c>
      <c r="AQ1670" s="2354">
        <v>8</v>
      </c>
      <c r="AR1670" s="2402"/>
      <c r="AS1670" s="2402"/>
      <c r="AT1670" s="2402"/>
      <c r="AU1670" s="2402"/>
      <c r="AV1670" s="860"/>
      <c r="AW1670" s="4561"/>
      <c r="AX1670" s="4561"/>
      <c r="AY1670" s="4561"/>
      <c r="CO1670" s="237"/>
    </row>
    <row r="1671" spans="1:93">
      <c r="A1671" s="5686"/>
      <c r="B1671" s="5669" t="s">
        <v>2464</v>
      </c>
      <c r="C1671" s="5672" t="s">
        <v>6004</v>
      </c>
      <c r="D1671" s="4068" t="s">
        <v>6005</v>
      </c>
      <c r="E1671" s="4150" t="s">
        <v>2138</v>
      </c>
      <c r="F1671" s="4150" t="s">
        <v>6006</v>
      </c>
      <c r="G1671" s="3806" t="s">
        <v>2028</v>
      </c>
      <c r="H1671" s="3806" t="s">
        <v>2028</v>
      </c>
      <c r="I1671" s="3806" t="s">
        <v>2029</v>
      </c>
      <c r="J1671" s="3806" t="s">
        <v>2029</v>
      </c>
      <c r="K1671" s="3806">
        <v>6</v>
      </c>
      <c r="L1671" s="3806">
        <v>0</v>
      </c>
      <c r="M1671" s="3806">
        <v>12</v>
      </c>
      <c r="N1671" s="3806">
        <v>6</v>
      </c>
      <c r="O1671" s="3806">
        <v>0</v>
      </c>
      <c r="P1671" s="3806">
        <v>12</v>
      </c>
      <c r="Q1671" s="3806" t="s">
        <v>2140</v>
      </c>
      <c r="R1671" s="3806" t="s">
        <v>2272</v>
      </c>
      <c r="S1671" s="5687">
        <v>897</v>
      </c>
      <c r="T1671" s="5123">
        <v>897</v>
      </c>
      <c r="U1671" s="5123">
        <v>5546</v>
      </c>
      <c r="V1671" s="5123">
        <v>512</v>
      </c>
      <c r="W1671" s="5123">
        <v>512</v>
      </c>
      <c r="X1671" s="5123">
        <v>1280</v>
      </c>
      <c r="Y1671" s="5123">
        <v>1</v>
      </c>
      <c r="Z1671" s="5123">
        <v>1</v>
      </c>
      <c r="AA1671" s="5084" t="s">
        <v>2136</v>
      </c>
      <c r="AB1671" s="5084" t="s">
        <v>2136</v>
      </c>
      <c r="AC1671" s="5123" t="s">
        <v>2137</v>
      </c>
      <c r="AD1671" s="3326" t="s">
        <v>2035</v>
      </c>
      <c r="AE1671" s="3093"/>
      <c r="AF1671" s="2878" t="s">
        <v>857</v>
      </c>
      <c r="AG1671" s="2878"/>
      <c r="AH1671" s="3256">
        <v>270</v>
      </c>
      <c r="AI1671" s="2860" t="s">
        <v>2137</v>
      </c>
      <c r="AJ1671" s="2878" t="s">
        <v>854</v>
      </c>
      <c r="AK1671" s="3256" t="s">
        <v>2142</v>
      </c>
      <c r="AL1671" s="2862" t="s">
        <v>1218</v>
      </c>
      <c r="AM1671" s="2830" t="s">
        <v>1219</v>
      </c>
      <c r="AN1671" s="2860" t="s">
        <v>858</v>
      </c>
      <c r="AO1671" s="2860">
        <v>2</v>
      </c>
      <c r="AP1671" s="2860" t="s">
        <v>859</v>
      </c>
      <c r="AQ1671" s="2860">
        <v>2</v>
      </c>
      <c r="AR1671" s="2860"/>
      <c r="AS1671" s="2860"/>
      <c r="AT1671" s="2860"/>
      <c r="AU1671" s="2860"/>
      <c r="AV1671" s="860"/>
      <c r="AW1671" s="4559" t="s">
        <v>2451</v>
      </c>
      <c r="AX1671" s="4559" t="s">
        <v>5972</v>
      </c>
      <c r="AY1671" s="4559"/>
      <c r="CO1671" s="237"/>
    </row>
    <row r="1672" spans="1:93">
      <c r="A1672" s="5686"/>
      <c r="B1672" s="5670"/>
      <c r="C1672" s="5673"/>
      <c r="D1672" s="4069"/>
      <c r="E1672" s="4216"/>
      <c r="F1672" s="4216"/>
      <c r="G1672" s="3807"/>
      <c r="H1672" s="3807"/>
      <c r="I1672" s="3807"/>
      <c r="J1672" s="3807"/>
      <c r="K1672" s="3807"/>
      <c r="L1672" s="3807"/>
      <c r="M1672" s="3807"/>
      <c r="N1672" s="3807"/>
      <c r="O1672" s="3807"/>
      <c r="P1672" s="3807"/>
      <c r="Q1672" s="3807"/>
      <c r="R1672" s="3807"/>
      <c r="S1672" s="5688"/>
      <c r="T1672" s="5119"/>
      <c r="U1672" s="5119"/>
      <c r="V1672" s="5119"/>
      <c r="W1672" s="5119"/>
      <c r="X1672" s="5119"/>
      <c r="Y1672" s="5119"/>
      <c r="Z1672" s="5119"/>
      <c r="AA1672" s="5085"/>
      <c r="AB1672" s="5085"/>
      <c r="AC1672" s="5119"/>
      <c r="AD1672" s="3326" t="s">
        <v>2035</v>
      </c>
      <c r="AE1672" s="3093"/>
      <c r="AF1672" s="2878" t="s">
        <v>857</v>
      </c>
      <c r="AG1672" s="2878"/>
      <c r="AH1672" s="3261">
        <v>3996</v>
      </c>
      <c r="AI1672" s="2860" t="s">
        <v>2137</v>
      </c>
      <c r="AJ1672" s="2878" t="s">
        <v>868</v>
      </c>
      <c r="AK1672" s="3256" t="s">
        <v>2142</v>
      </c>
      <c r="AL1672" s="2881" t="s">
        <v>3521</v>
      </c>
      <c r="AM1672" s="2881" t="s">
        <v>3521</v>
      </c>
      <c r="AN1672" s="2860" t="s">
        <v>858</v>
      </c>
      <c r="AO1672" s="2860">
        <v>8</v>
      </c>
      <c r="AP1672" s="2860" t="s">
        <v>859</v>
      </c>
      <c r="AQ1672" s="2860">
        <v>8</v>
      </c>
      <c r="AR1672" s="2860"/>
      <c r="AS1672" s="2860"/>
      <c r="AT1672" s="2860"/>
      <c r="AU1672" s="2860"/>
      <c r="AV1672" s="860"/>
      <c r="AW1672" s="4560"/>
      <c r="AX1672" s="4560"/>
      <c r="AY1672" s="4561"/>
      <c r="CO1672" s="237"/>
    </row>
    <row r="1673" spans="1:93">
      <c r="A1673" s="5686"/>
      <c r="B1673" s="5671"/>
      <c r="C1673" s="5674"/>
      <c r="D1673" s="4070"/>
      <c r="E1673" s="4151"/>
      <c r="F1673" s="4151"/>
      <c r="G1673" s="3811"/>
      <c r="H1673" s="3811"/>
      <c r="I1673" s="3811"/>
      <c r="J1673" s="3811"/>
      <c r="K1673" s="3811"/>
      <c r="L1673" s="3811"/>
      <c r="M1673" s="3811"/>
      <c r="N1673" s="3811"/>
      <c r="O1673" s="3811"/>
      <c r="P1673" s="3811"/>
      <c r="Q1673" s="3811"/>
      <c r="R1673" s="3811"/>
      <c r="S1673" s="5689"/>
      <c r="T1673" s="5120"/>
      <c r="U1673" s="5120"/>
      <c r="V1673" s="5120"/>
      <c r="W1673" s="5120"/>
      <c r="X1673" s="5120"/>
      <c r="Y1673" s="5120"/>
      <c r="Z1673" s="5120"/>
      <c r="AA1673" s="5086"/>
      <c r="AB1673" s="5086"/>
      <c r="AC1673" s="5120"/>
      <c r="AD1673" s="3326" t="s">
        <v>2035</v>
      </c>
      <c r="AE1673" s="3093"/>
      <c r="AF1673" s="2878" t="s">
        <v>857</v>
      </c>
      <c r="AG1673" s="2878"/>
      <c r="AH1673" s="2044">
        <v>3985</v>
      </c>
      <c r="AI1673" s="2860" t="s">
        <v>2137</v>
      </c>
      <c r="AJ1673" s="2878" t="s">
        <v>379</v>
      </c>
      <c r="AK1673" s="3256" t="s">
        <v>2142</v>
      </c>
      <c r="AL1673" s="2863" t="s">
        <v>3055</v>
      </c>
      <c r="AM1673" s="2827" t="s">
        <v>3055</v>
      </c>
      <c r="AN1673" s="2860" t="s">
        <v>858</v>
      </c>
      <c r="AO1673" s="2860">
        <v>2</v>
      </c>
      <c r="AP1673" s="2860" t="s">
        <v>859</v>
      </c>
      <c r="AQ1673" s="2860">
        <v>2</v>
      </c>
      <c r="AR1673" s="2860"/>
      <c r="AS1673" s="2860"/>
      <c r="AT1673" s="2860"/>
      <c r="AU1673" s="2860"/>
      <c r="AV1673" s="860"/>
      <c r="AW1673" s="4561"/>
      <c r="AX1673" s="4561"/>
      <c r="AY1673" s="2844"/>
      <c r="CO1673" s="237"/>
    </row>
    <row r="1674" spans="1:93">
      <c r="A1674" s="5686"/>
      <c r="B1674" s="4559" t="s">
        <v>2463</v>
      </c>
      <c r="C1674" s="5672" t="s">
        <v>3805</v>
      </c>
      <c r="D1674" s="4139" t="s">
        <v>3523</v>
      </c>
      <c r="E1674" s="4150" t="s">
        <v>2144</v>
      </c>
      <c r="F1674" s="4150" t="s">
        <v>3531</v>
      </c>
      <c r="G1674" s="3806" t="s">
        <v>2028</v>
      </c>
      <c r="H1674" s="3806" t="s">
        <v>2028</v>
      </c>
      <c r="I1674" s="3806" t="s">
        <v>2029</v>
      </c>
      <c r="J1674" s="3806" t="s">
        <v>2029</v>
      </c>
      <c r="K1674" s="3806">
        <v>6</v>
      </c>
      <c r="L1674" s="3806">
        <v>0</v>
      </c>
      <c r="M1674" s="3806">
        <v>31</v>
      </c>
      <c r="N1674" s="3806">
        <v>6</v>
      </c>
      <c r="O1674" s="3806">
        <v>0</v>
      </c>
      <c r="P1674" s="3806">
        <v>31</v>
      </c>
      <c r="Q1674" s="2355" t="s">
        <v>2140</v>
      </c>
      <c r="R1674" s="2354" t="s">
        <v>2272</v>
      </c>
      <c r="S1674" s="4150">
        <v>5291</v>
      </c>
      <c r="T1674" s="5123">
        <v>5291</v>
      </c>
      <c r="U1674" s="5123">
        <v>12670</v>
      </c>
      <c r="V1674" s="5123">
        <v>512</v>
      </c>
      <c r="W1674" s="5123">
        <v>512</v>
      </c>
      <c r="X1674" s="5123">
        <v>1174</v>
      </c>
      <c r="Y1674" s="5123">
        <v>4</v>
      </c>
      <c r="Z1674" s="5123">
        <v>2</v>
      </c>
      <c r="AA1674" s="5123" t="s">
        <v>2032</v>
      </c>
      <c r="AB1674" s="5123" t="s">
        <v>2033</v>
      </c>
      <c r="AC1674" s="5123" t="s">
        <v>2137</v>
      </c>
      <c r="AD1674" s="3326" t="s">
        <v>2035</v>
      </c>
      <c r="AE1674" s="3093"/>
      <c r="AF1674" s="2417" t="s">
        <v>857</v>
      </c>
      <c r="AG1674" s="2417"/>
      <c r="AH1674" s="3265">
        <v>270</v>
      </c>
      <c r="AI1674" s="2402" t="s">
        <v>2137</v>
      </c>
      <c r="AJ1674" s="2417" t="s">
        <v>854</v>
      </c>
      <c r="AK1674" s="3256" t="s">
        <v>2142</v>
      </c>
      <c r="AL1674" s="2417" t="s">
        <v>1135</v>
      </c>
      <c r="AM1674" s="2402" t="s">
        <v>1134</v>
      </c>
      <c r="AN1674" s="2402" t="s">
        <v>858</v>
      </c>
      <c r="AO1674" s="2402">
        <v>2</v>
      </c>
      <c r="AP1674" s="2402" t="s">
        <v>859</v>
      </c>
      <c r="AQ1674" s="2402">
        <v>2</v>
      </c>
      <c r="AR1674" s="2402"/>
      <c r="AS1674" s="2402"/>
      <c r="AT1674" s="2402"/>
      <c r="AU1674" s="2402"/>
      <c r="AV1674" s="860"/>
      <c r="AW1674" s="4559" t="s">
        <v>2466</v>
      </c>
      <c r="AX1674" s="4559" t="s">
        <v>2460</v>
      </c>
      <c r="AY1674" s="4559"/>
      <c r="CO1674" s="237"/>
    </row>
    <row r="1675" spans="1:93">
      <c r="A1675" s="5686"/>
      <c r="B1675" s="4561"/>
      <c r="C1675" s="5674"/>
      <c r="D1675" s="4079"/>
      <c r="E1675" s="4151"/>
      <c r="F1675" s="4151"/>
      <c r="G1675" s="3811"/>
      <c r="H1675" s="3811"/>
      <c r="I1675" s="3811"/>
      <c r="J1675" s="3811"/>
      <c r="K1675" s="3811"/>
      <c r="L1675" s="3811"/>
      <c r="M1675" s="3811"/>
      <c r="N1675" s="3811"/>
      <c r="O1675" s="3811"/>
      <c r="P1675" s="3811"/>
      <c r="Q1675" s="2356"/>
      <c r="R1675" s="2356"/>
      <c r="S1675" s="4151"/>
      <c r="T1675" s="5120"/>
      <c r="U1675" s="5120"/>
      <c r="V1675" s="5120"/>
      <c r="W1675" s="5120"/>
      <c r="X1675" s="5120"/>
      <c r="Y1675" s="5120"/>
      <c r="Z1675" s="5120"/>
      <c r="AA1675" s="5120"/>
      <c r="AB1675" s="5120"/>
      <c r="AC1675" s="5120"/>
      <c r="AD1675" s="3326" t="s">
        <v>2035</v>
      </c>
      <c r="AE1675" s="3093"/>
      <c r="AF1675" s="2417" t="s">
        <v>857</v>
      </c>
      <c r="AG1675" s="2417"/>
      <c r="AH1675" s="3256">
        <v>3996</v>
      </c>
      <c r="AI1675" s="2402" t="s">
        <v>2137</v>
      </c>
      <c r="AJ1675" s="2417" t="s">
        <v>868</v>
      </c>
      <c r="AK1675" s="3256" t="s">
        <v>2142</v>
      </c>
      <c r="AL1675" s="2391" t="s">
        <v>3521</v>
      </c>
      <c r="AM1675" s="2391" t="s">
        <v>3521</v>
      </c>
      <c r="AN1675" s="2402" t="s">
        <v>858</v>
      </c>
      <c r="AO1675" s="2402">
        <v>8</v>
      </c>
      <c r="AP1675" s="2402" t="s">
        <v>859</v>
      </c>
      <c r="AQ1675" s="2402">
        <v>8</v>
      </c>
      <c r="AR1675" s="2402"/>
      <c r="AS1675" s="2402"/>
      <c r="AT1675" s="2402"/>
      <c r="AU1675" s="2402"/>
      <c r="AV1675" s="860"/>
      <c r="AW1675" s="4561"/>
      <c r="AX1675" s="4561"/>
      <c r="AY1675" s="4561"/>
      <c r="CO1675" s="237"/>
    </row>
    <row r="1676" spans="1:93">
      <c r="A1676" s="5686"/>
      <c r="B1676" s="5669" t="s">
        <v>2464</v>
      </c>
      <c r="C1676" s="5672" t="s">
        <v>6007</v>
      </c>
      <c r="D1676" s="4068" t="s">
        <v>6008</v>
      </c>
      <c r="E1676" s="4150" t="s">
        <v>2144</v>
      </c>
      <c r="F1676" s="4150" t="s">
        <v>6009</v>
      </c>
      <c r="G1676" s="3806" t="s">
        <v>2028</v>
      </c>
      <c r="H1676" s="3743" t="s">
        <v>2028</v>
      </c>
      <c r="I1676" s="3806" t="s">
        <v>2029</v>
      </c>
      <c r="J1676" s="3806" t="s">
        <v>2029</v>
      </c>
      <c r="K1676" s="3806">
        <v>6</v>
      </c>
      <c r="L1676" s="3806">
        <v>0</v>
      </c>
      <c r="M1676" s="3806">
        <v>31</v>
      </c>
      <c r="N1676" s="3806">
        <v>6</v>
      </c>
      <c r="O1676" s="3806">
        <v>0</v>
      </c>
      <c r="P1676" s="3806">
        <v>31</v>
      </c>
      <c r="Q1676" s="3806" t="s">
        <v>2140</v>
      </c>
      <c r="R1676" s="3806" t="s">
        <v>2272</v>
      </c>
      <c r="S1676" s="4150">
        <v>5546</v>
      </c>
      <c r="T1676" s="5123">
        <v>5546</v>
      </c>
      <c r="U1676" s="5123">
        <v>12926</v>
      </c>
      <c r="V1676" s="5123">
        <v>512</v>
      </c>
      <c r="W1676" s="5123">
        <v>512</v>
      </c>
      <c r="X1676" s="5123">
        <v>1430</v>
      </c>
      <c r="Y1676" s="5123">
        <v>4</v>
      </c>
      <c r="Z1676" s="5123">
        <v>2</v>
      </c>
      <c r="AA1676" s="5084" t="s">
        <v>2032</v>
      </c>
      <c r="AB1676" s="5123" t="s">
        <v>2033</v>
      </c>
      <c r="AC1676" s="5123" t="s">
        <v>2137</v>
      </c>
      <c r="AD1676" s="3326" t="s">
        <v>2035</v>
      </c>
      <c r="AE1676" s="3093"/>
      <c r="AF1676" s="2878" t="s">
        <v>857</v>
      </c>
      <c r="AG1676" s="2878"/>
      <c r="AH1676" s="3256">
        <v>270</v>
      </c>
      <c r="AI1676" s="2860" t="s">
        <v>2137</v>
      </c>
      <c r="AJ1676" s="2878" t="s">
        <v>854</v>
      </c>
      <c r="AK1676" s="3256" t="s">
        <v>2142</v>
      </c>
      <c r="AL1676" s="2878" t="s">
        <v>1135</v>
      </c>
      <c r="AM1676" s="2860" t="s">
        <v>1134</v>
      </c>
      <c r="AN1676" s="2860" t="s">
        <v>858</v>
      </c>
      <c r="AO1676" s="2860">
        <v>2</v>
      </c>
      <c r="AP1676" s="2860" t="s">
        <v>859</v>
      </c>
      <c r="AQ1676" s="2860">
        <v>2</v>
      </c>
      <c r="AR1676" s="2860"/>
      <c r="AS1676" s="2860"/>
      <c r="AT1676" s="2860"/>
      <c r="AU1676" s="2860"/>
      <c r="AV1676" s="860"/>
      <c r="AW1676" s="4559" t="s">
        <v>2466</v>
      </c>
      <c r="AX1676" s="4559" t="s">
        <v>5972</v>
      </c>
      <c r="AY1676" s="4559"/>
      <c r="CO1676" s="237"/>
    </row>
    <row r="1677" spans="1:93">
      <c r="A1677" s="5686"/>
      <c r="B1677" s="5670"/>
      <c r="C1677" s="5673"/>
      <c r="D1677" s="4069"/>
      <c r="E1677" s="4216"/>
      <c r="F1677" s="4216"/>
      <c r="G1677" s="3807"/>
      <c r="H1677" s="3703"/>
      <c r="I1677" s="3807"/>
      <c r="J1677" s="3807"/>
      <c r="K1677" s="3807"/>
      <c r="L1677" s="3807"/>
      <c r="M1677" s="3807"/>
      <c r="N1677" s="3807"/>
      <c r="O1677" s="3807"/>
      <c r="P1677" s="3807"/>
      <c r="Q1677" s="3807"/>
      <c r="R1677" s="3807"/>
      <c r="S1677" s="4216"/>
      <c r="T1677" s="5119"/>
      <c r="U1677" s="5119"/>
      <c r="V1677" s="5119"/>
      <c r="W1677" s="5119"/>
      <c r="X1677" s="5119"/>
      <c r="Y1677" s="5119"/>
      <c r="Z1677" s="5119"/>
      <c r="AA1677" s="5085"/>
      <c r="AB1677" s="5119"/>
      <c r="AC1677" s="5119"/>
      <c r="AD1677" s="3326" t="s">
        <v>2035</v>
      </c>
      <c r="AE1677" s="3093"/>
      <c r="AF1677" s="2878" t="s">
        <v>857</v>
      </c>
      <c r="AG1677" s="2878"/>
      <c r="AH1677" s="3261">
        <v>3996</v>
      </c>
      <c r="AI1677" s="2860" t="s">
        <v>2137</v>
      </c>
      <c r="AJ1677" s="2878" t="s">
        <v>868</v>
      </c>
      <c r="AK1677" s="3256" t="s">
        <v>2142</v>
      </c>
      <c r="AL1677" s="2881" t="s">
        <v>3521</v>
      </c>
      <c r="AM1677" s="2881" t="s">
        <v>3521</v>
      </c>
      <c r="AN1677" s="2860" t="s">
        <v>858</v>
      </c>
      <c r="AO1677" s="2860">
        <v>8</v>
      </c>
      <c r="AP1677" s="2860" t="s">
        <v>859</v>
      </c>
      <c r="AQ1677" s="2860">
        <v>8</v>
      </c>
      <c r="AR1677" s="2860"/>
      <c r="AS1677" s="2860"/>
      <c r="AT1677" s="2860"/>
      <c r="AU1677" s="2860"/>
      <c r="AV1677" s="860"/>
      <c r="AW1677" s="4560"/>
      <c r="AX1677" s="4560"/>
      <c r="AY1677" s="4561"/>
      <c r="CO1677" s="237"/>
    </row>
    <row r="1678" spans="1:93">
      <c r="A1678" s="5686"/>
      <c r="B1678" s="5671"/>
      <c r="C1678" s="5674"/>
      <c r="D1678" s="4070"/>
      <c r="E1678" s="4151"/>
      <c r="F1678" s="4151"/>
      <c r="G1678" s="3811"/>
      <c r="H1678" s="3706"/>
      <c r="I1678" s="3811"/>
      <c r="J1678" s="3811"/>
      <c r="K1678" s="3811"/>
      <c r="L1678" s="3811"/>
      <c r="M1678" s="3811"/>
      <c r="N1678" s="3811"/>
      <c r="O1678" s="3811"/>
      <c r="P1678" s="3811"/>
      <c r="Q1678" s="3811"/>
      <c r="R1678" s="3811"/>
      <c r="S1678" s="4151"/>
      <c r="T1678" s="5120"/>
      <c r="U1678" s="5120"/>
      <c r="V1678" s="5120"/>
      <c r="W1678" s="5120"/>
      <c r="X1678" s="5120"/>
      <c r="Y1678" s="5120"/>
      <c r="Z1678" s="5120"/>
      <c r="AA1678" s="5086"/>
      <c r="AB1678" s="5120"/>
      <c r="AC1678" s="5120"/>
      <c r="AD1678" s="3326" t="s">
        <v>2035</v>
      </c>
      <c r="AE1678" s="3093"/>
      <c r="AF1678" s="2878" t="s">
        <v>857</v>
      </c>
      <c r="AG1678" s="2878"/>
      <c r="AH1678" s="2044">
        <v>3985</v>
      </c>
      <c r="AI1678" s="2860" t="s">
        <v>2137</v>
      </c>
      <c r="AJ1678" s="2878" t="s">
        <v>379</v>
      </c>
      <c r="AK1678" s="3256" t="s">
        <v>2142</v>
      </c>
      <c r="AL1678" s="2863" t="s">
        <v>3055</v>
      </c>
      <c r="AM1678" s="2827" t="s">
        <v>3055</v>
      </c>
      <c r="AN1678" s="2860" t="s">
        <v>858</v>
      </c>
      <c r="AO1678" s="2860">
        <v>2</v>
      </c>
      <c r="AP1678" s="2860" t="s">
        <v>859</v>
      </c>
      <c r="AQ1678" s="2860">
        <v>2</v>
      </c>
      <c r="AR1678" s="2860"/>
      <c r="AS1678" s="2860"/>
      <c r="AT1678" s="2860"/>
      <c r="AU1678" s="2860"/>
      <c r="AV1678" s="860"/>
      <c r="AW1678" s="4561"/>
      <c r="AX1678" s="4561"/>
      <c r="AY1678" s="825"/>
      <c r="CO1678" s="237"/>
    </row>
    <row r="1679" spans="1:93">
      <c r="A1679" s="5686"/>
      <c r="B1679" s="4559" t="s">
        <v>2463</v>
      </c>
      <c r="C1679" s="5672" t="s">
        <v>3806</v>
      </c>
      <c r="D1679" s="4139" t="s">
        <v>3524</v>
      </c>
      <c r="E1679" s="4150" t="s">
        <v>2144</v>
      </c>
      <c r="F1679" s="4150" t="s">
        <v>3532</v>
      </c>
      <c r="G1679" s="3806" t="s">
        <v>2028</v>
      </c>
      <c r="H1679" s="3806" t="s">
        <v>2028</v>
      </c>
      <c r="I1679" s="3806" t="s">
        <v>2029</v>
      </c>
      <c r="J1679" s="3806" t="s">
        <v>2029</v>
      </c>
      <c r="K1679" s="3806">
        <v>6</v>
      </c>
      <c r="L1679" s="3806">
        <v>0</v>
      </c>
      <c r="M1679" s="3806">
        <v>31</v>
      </c>
      <c r="N1679" s="3806">
        <v>6</v>
      </c>
      <c r="O1679" s="3806">
        <v>0</v>
      </c>
      <c r="P1679" s="3806">
        <v>31</v>
      </c>
      <c r="Q1679" s="2354" t="s">
        <v>2140</v>
      </c>
      <c r="R1679" s="2354" t="s">
        <v>2272</v>
      </c>
      <c r="S1679" s="4150">
        <v>12670</v>
      </c>
      <c r="T1679" s="5123">
        <v>12670</v>
      </c>
      <c r="U1679" s="5123">
        <v>24096</v>
      </c>
      <c r="V1679" s="5123">
        <v>512</v>
      </c>
      <c r="W1679" s="5123">
        <v>512</v>
      </c>
      <c r="X1679" s="5123">
        <v>1296</v>
      </c>
      <c r="Y1679" s="5123">
        <v>4</v>
      </c>
      <c r="Z1679" s="5123">
        <v>2</v>
      </c>
      <c r="AA1679" s="5123" t="s">
        <v>2032</v>
      </c>
      <c r="AB1679" s="5123" t="s">
        <v>2033</v>
      </c>
      <c r="AC1679" s="5123" t="s">
        <v>2137</v>
      </c>
      <c r="AD1679" s="3326" t="s">
        <v>2035</v>
      </c>
      <c r="AE1679" s="3093"/>
      <c r="AF1679" s="2417" t="s">
        <v>857</v>
      </c>
      <c r="AG1679" s="2417"/>
      <c r="AH1679" s="3265">
        <v>270</v>
      </c>
      <c r="AI1679" s="2402" t="s">
        <v>2137</v>
      </c>
      <c r="AJ1679" s="2417" t="s">
        <v>854</v>
      </c>
      <c r="AK1679" s="3256" t="s">
        <v>2142</v>
      </c>
      <c r="AL1679" s="2417" t="s">
        <v>866</v>
      </c>
      <c r="AM1679" s="2402" t="s">
        <v>867</v>
      </c>
      <c r="AN1679" s="2402" t="s">
        <v>858</v>
      </c>
      <c r="AO1679" s="2402">
        <v>2</v>
      </c>
      <c r="AP1679" s="2402" t="s">
        <v>859</v>
      </c>
      <c r="AQ1679" s="2402">
        <v>2</v>
      </c>
      <c r="AR1679" s="2402"/>
      <c r="AS1679" s="2402"/>
      <c r="AT1679" s="2402"/>
      <c r="AU1679" s="2402"/>
      <c r="AV1679" s="860"/>
      <c r="AW1679" s="4559" t="s">
        <v>2468</v>
      </c>
      <c r="AX1679" s="4559" t="s">
        <v>2460</v>
      </c>
      <c r="AY1679" s="4559"/>
      <c r="CO1679" s="237"/>
    </row>
    <row r="1680" spans="1:93">
      <c r="A1680" s="5686"/>
      <c r="B1680" s="4561"/>
      <c r="C1680" s="5674"/>
      <c r="D1680" s="4079"/>
      <c r="E1680" s="4151"/>
      <c r="F1680" s="4151"/>
      <c r="G1680" s="3811"/>
      <c r="H1680" s="3811"/>
      <c r="I1680" s="3811"/>
      <c r="J1680" s="3811"/>
      <c r="K1680" s="3811"/>
      <c r="L1680" s="3811"/>
      <c r="M1680" s="3811"/>
      <c r="N1680" s="3811"/>
      <c r="O1680" s="3811"/>
      <c r="P1680" s="3811"/>
      <c r="Q1680" s="2356"/>
      <c r="R1680" s="2356"/>
      <c r="S1680" s="4151"/>
      <c r="T1680" s="5120"/>
      <c r="U1680" s="5120"/>
      <c r="V1680" s="5120"/>
      <c r="W1680" s="5120"/>
      <c r="X1680" s="5120"/>
      <c r="Y1680" s="5120"/>
      <c r="Z1680" s="5120"/>
      <c r="AA1680" s="5120"/>
      <c r="AB1680" s="5120"/>
      <c r="AC1680" s="5120"/>
      <c r="AD1680" s="3326" t="s">
        <v>2035</v>
      </c>
      <c r="AE1680" s="3093"/>
      <c r="AF1680" s="2417" t="s">
        <v>857</v>
      </c>
      <c r="AG1680" s="2417"/>
      <c r="AH1680" s="3256">
        <v>3996</v>
      </c>
      <c r="AI1680" s="2402" t="s">
        <v>2137</v>
      </c>
      <c r="AJ1680" s="2417" t="s">
        <v>868</v>
      </c>
      <c r="AK1680" s="3256" t="s">
        <v>2142</v>
      </c>
      <c r="AL1680" s="2391" t="s">
        <v>3521</v>
      </c>
      <c r="AM1680" s="2391" t="s">
        <v>3521</v>
      </c>
      <c r="AN1680" s="2402" t="s">
        <v>858</v>
      </c>
      <c r="AO1680" s="2402">
        <v>8</v>
      </c>
      <c r="AP1680" s="2402" t="s">
        <v>859</v>
      </c>
      <c r="AQ1680" s="2402">
        <v>8</v>
      </c>
      <c r="AR1680" s="2402"/>
      <c r="AS1680" s="2402"/>
      <c r="AT1680" s="2402"/>
      <c r="AU1680" s="2402"/>
      <c r="AV1680" s="860"/>
      <c r="AW1680" s="4561"/>
      <c r="AX1680" s="4561"/>
      <c r="AY1680" s="4561"/>
      <c r="CO1680" s="237"/>
    </row>
    <row r="1681" spans="1:93">
      <c r="A1681" s="5686"/>
      <c r="B1681" s="5669" t="s">
        <v>2464</v>
      </c>
      <c r="C1681" s="5672" t="s">
        <v>6031</v>
      </c>
      <c r="D1681" s="4068" t="s">
        <v>6032</v>
      </c>
      <c r="E1681" s="4150" t="s">
        <v>2144</v>
      </c>
      <c r="F1681" s="4150" t="s">
        <v>6033</v>
      </c>
      <c r="G1681" s="3806" t="s">
        <v>2028</v>
      </c>
      <c r="H1681" s="3806" t="s">
        <v>2028</v>
      </c>
      <c r="I1681" s="3806" t="s">
        <v>2029</v>
      </c>
      <c r="J1681" s="3806" t="s">
        <v>2029</v>
      </c>
      <c r="K1681" s="3806">
        <v>6</v>
      </c>
      <c r="L1681" s="3806">
        <v>0</v>
      </c>
      <c r="M1681" s="3806">
        <v>31</v>
      </c>
      <c r="N1681" s="3806">
        <v>6</v>
      </c>
      <c r="O1681" s="3806">
        <v>0</v>
      </c>
      <c r="P1681" s="3806">
        <v>31</v>
      </c>
      <c r="Q1681" s="3806" t="s">
        <v>2140</v>
      </c>
      <c r="R1681" s="3806" t="s">
        <v>2272</v>
      </c>
      <c r="S1681" s="4150">
        <v>12926</v>
      </c>
      <c r="T1681" s="5123">
        <v>12926</v>
      </c>
      <c r="U1681" s="5123">
        <v>24352</v>
      </c>
      <c r="V1681" s="5123">
        <v>512</v>
      </c>
      <c r="W1681" s="5123">
        <v>512</v>
      </c>
      <c r="X1681" s="5123">
        <v>1552</v>
      </c>
      <c r="Y1681" s="5123">
        <v>4</v>
      </c>
      <c r="Z1681" s="5123">
        <v>2</v>
      </c>
      <c r="AA1681" s="5084" t="s">
        <v>2032</v>
      </c>
      <c r="AB1681" s="5123" t="s">
        <v>2033</v>
      </c>
      <c r="AC1681" s="5123" t="s">
        <v>2137</v>
      </c>
      <c r="AD1681" s="3326" t="s">
        <v>2035</v>
      </c>
      <c r="AE1681" s="3093"/>
      <c r="AF1681" s="2878" t="s">
        <v>857</v>
      </c>
      <c r="AG1681" s="2878"/>
      <c r="AH1681" s="3256">
        <v>270</v>
      </c>
      <c r="AI1681" s="2860" t="s">
        <v>2137</v>
      </c>
      <c r="AJ1681" s="2878" t="s">
        <v>854</v>
      </c>
      <c r="AK1681" s="3256" t="s">
        <v>2142</v>
      </c>
      <c r="AL1681" s="2878" t="s">
        <v>866</v>
      </c>
      <c r="AM1681" s="2860" t="s">
        <v>867</v>
      </c>
      <c r="AN1681" s="2860" t="s">
        <v>858</v>
      </c>
      <c r="AO1681" s="2860">
        <v>2</v>
      </c>
      <c r="AP1681" s="2860" t="s">
        <v>859</v>
      </c>
      <c r="AQ1681" s="2860">
        <v>2</v>
      </c>
      <c r="AR1681" s="2860"/>
      <c r="AS1681" s="2860"/>
      <c r="AT1681" s="2860"/>
      <c r="AU1681" s="2860"/>
      <c r="AV1681" s="860"/>
      <c r="AW1681" s="4559" t="s">
        <v>2468</v>
      </c>
      <c r="AX1681" s="4559" t="s">
        <v>5972</v>
      </c>
      <c r="AY1681" s="4559"/>
      <c r="CO1681" s="237"/>
    </row>
    <row r="1682" spans="1:93">
      <c r="A1682" s="5686"/>
      <c r="B1682" s="5670"/>
      <c r="C1682" s="5673"/>
      <c r="D1682" s="4069"/>
      <c r="E1682" s="4216"/>
      <c r="F1682" s="4216"/>
      <c r="G1682" s="3807"/>
      <c r="H1682" s="3807"/>
      <c r="I1682" s="3807"/>
      <c r="J1682" s="3807"/>
      <c r="K1682" s="3807"/>
      <c r="L1682" s="3807"/>
      <c r="M1682" s="3807"/>
      <c r="N1682" s="3807"/>
      <c r="O1682" s="3807"/>
      <c r="P1682" s="3807"/>
      <c r="Q1682" s="3807"/>
      <c r="R1682" s="3807"/>
      <c r="S1682" s="4216"/>
      <c r="T1682" s="5119"/>
      <c r="U1682" s="5119"/>
      <c r="V1682" s="5119"/>
      <c r="W1682" s="5119"/>
      <c r="X1682" s="5119"/>
      <c r="Y1682" s="5119"/>
      <c r="Z1682" s="5119"/>
      <c r="AA1682" s="5085"/>
      <c r="AB1682" s="5119"/>
      <c r="AC1682" s="5119"/>
      <c r="AD1682" s="3326" t="s">
        <v>2035</v>
      </c>
      <c r="AE1682" s="3093"/>
      <c r="AF1682" s="2878" t="s">
        <v>857</v>
      </c>
      <c r="AG1682" s="2878"/>
      <c r="AH1682" s="3261">
        <v>3996</v>
      </c>
      <c r="AI1682" s="2860" t="s">
        <v>2137</v>
      </c>
      <c r="AJ1682" s="2878" t="s">
        <v>868</v>
      </c>
      <c r="AK1682" s="3256" t="s">
        <v>2142</v>
      </c>
      <c r="AL1682" s="2881" t="s">
        <v>3521</v>
      </c>
      <c r="AM1682" s="2881" t="s">
        <v>3521</v>
      </c>
      <c r="AN1682" s="2860" t="s">
        <v>858</v>
      </c>
      <c r="AO1682" s="2860">
        <v>8</v>
      </c>
      <c r="AP1682" s="2860" t="s">
        <v>859</v>
      </c>
      <c r="AQ1682" s="2860">
        <v>8</v>
      </c>
      <c r="AR1682" s="2860"/>
      <c r="AS1682" s="2860"/>
      <c r="AT1682" s="2860"/>
      <c r="AU1682" s="2860"/>
      <c r="AV1682" s="860"/>
      <c r="AW1682" s="4560"/>
      <c r="AX1682" s="4560"/>
      <c r="AY1682" s="4561"/>
      <c r="CO1682" s="237"/>
    </row>
    <row r="1683" spans="1:93">
      <c r="A1683" s="5686"/>
      <c r="B1683" s="5671"/>
      <c r="C1683" s="5674"/>
      <c r="D1683" s="4070"/>
      <c r="E1683" s="4151"/>
      <c r="F1683" s="4151"/>
      <c r="G1683" s="3811"/>
      <c r="H1683" s="3811"/>
      <c r="I1683" s="3811"/>
      <c r="J1683" s="3811"/>
      <c r="K1683" s="3811"/>
      <c r="L1683" s="3811"/>
      <c r="M1683" s="3811"/>
      <c r="N1683" s="3811"/>
      <c r="O1683" s="3811"/>
      <c r="P1683" s="3811"/>
      <c r="Q1683" s="3811"/>
      <c r="R1683" s="3811"/>
      <c r="S1683" s="4151"/>
      <c r="T1683" s="5119"/>
      <c r="U1683" s="5119"/>
      <c r="V1683" s="5119"/>
      <c r="W1683" s="5119"/>
      <c r="X1683" s="5120"/>
      <c r="Y1683" s="5120"/>
      <c r="Z1683" s="5120"/>
      <c r="AA1683" s="5086"/>
      <c r="AB1683" s="5120"/>
      <c r="AC1683" s="5120"/>
      <c r="AD1683" s="3326" t="s">
        <v>2035</v>
      </c>
      <c r="AE1683" s="3093"/>
      <c r="AF1683" s="2878" t="s">
        <v>857</v>
      </c>
      <c r="AG1683" s="2878"/>
      <c r="AH1683" s="2044">
        <v>3985</v>
      </c>
      <c r="AI1683" s="2860" t="s">
        <v>2137</v>
      </c>
      <c r="AJ1683" s="2878" t="s">
        <v>379</v>
      </c>
      <c r="AK1683" s="3256" t="s">
        <v>2142</v>
      </c>
      <c r="AL1683" s="2863" t="s">
        <v>3055</v>
      </c>
      <c r="AM1683" s="2827" t="s">
        <v>3055</v>
      </c>
      <c r="AN1683" s="2860" t="s">
        <v>858</v>
      </c>
      <c r="AO1683" s="2860">
        <v>2</v>
      </c>
      <c r="AP1683" s="2860" t="s">
        <v>859</v>
      </c>
      <c r="AQ1683" s="2860">
        <v>2</v>
      </c>
      <c r="AR1683" s="2860"/>
      <c r="AS1683" s="2860"/>
      <c r="AT1683" s="2860"/>
      <c r="AU1683" s="2860"/>
      <c r="AV1683" s="860"/>
      <c r="AW1683" s="4561"/>
      <c r="AX1683" s="4561"/>
      <c r="AY1683" s="2844"/>
      <c r="CO1683" s="237"/>
    </row>
    <row r="1684" spans="1:93">
      <c r="A1684" s="5686"/>
      <c r="B1684" s="4559" t="s">
        <v>2463</v>
      </c>
      <c r="C1684" s="5672" t="s">
        <v>4261</v>
      </c>
      <c r="D1684" s="4139" t="s">
        <v>4257</v>
      </c>
      <c r="E1684" s="4150" t="s">
        <v>2138</v>
      </c>
      <c r="F1684" s="4150" t="s">
        <v>4332</v>
      </c>
      <c r="G1684" s="3806" t="s">
        <v>2028</v>
      </c>
      <c r="H1684" s="3806" t="s">
        <v>2028</v>
      </c>
      <c r="I1684" s="3806" t="s">
        <v>2029</v>
      </c>
      <c r="J1684" s="3806" t="s">
        <v>2029</v>
      </c>
      <c r="K1684" s="3806">
        <v>6</v>
      </c>
      <c r="L1684" s="3806">
        <v>0</v>
      </c>
      <c r="M1684" s="3806">
        <v>12</v>
      </c>
      <c r="N1684" s="3806">
        <v>6</v>
      </c>
      <c r="O1684" s="3806">
        <v>0</v>
      </c>
      <c r="P1684" s="3806">
        <v>12</v>
      </c>
      <c r="Q1684" s="2355" t="s">
        <v>2140</v>
      </c>
      <c r="R1684" s="2355" t="s">
        <v>2272</v>
      </c>
      <c r="S1684" s="4150">
        <v>640</v>
      </c>
      <c r="T1684" s="5123">
        <v>640</v>
      </c>
      <c r="U1684" s="5123">
        <v>1120</v>
      </c>
      <c r="V1684" s="5123">
        <v>544</v>
      </c>
      <c r="W1684" s="5123">
        <v>544</v>
      </c>
      <c r="X1684" s="5123">
        <v>832</v>
      </c>
      <c r="Y1684" s="5123">
        <v>1</v>
      </c>
      <c r="Z1684" s="5123">
        <v>1</v>
      </c>
      <c r="AA1684" s="5123" t="s">
        <v>2136</v>
      </c>
      <c r="AB1684" s="5123" t="s">
        <v>2136</v>
      </c>
      <c r="AC1684" s="5123" t="s">
        <v>2137</v>
      </c>
      <c r="AD1684" s="3326" t="s">
        <v>2035</v>
      </c>
      <c r="AE1684" s="3093"/>
      <c r="AF1684" s="2417" t="s">
        <v>857</v>
      </c>
      <c r="AG1684" s="2417"/>
      <c r="AH1684" s="3265">
        <v>270</v>
      </c>
      <c r="AI1684" s="2402" t="s">
        <v>2137</v>
      </c>
      <c r="AJ1684" s="2417" t="s">
        <v>854</v>
      </c>
      <c r="AK1684" s="3256" t="s">
        <v>2142</v>
      </c>
      <c r="AL1684" s="2391" t="s">
        <v>1219</v>
      </c>
      <c r="AM1684" s="2356" t="s">
        <v>856</v>
      </c>
      <c r="AN1684" s="2402" t="s">
        <v>858</v>
      </c>
      <c r="AO1684" s="2354">
        <v>2</v>
      </c>
      <c r="AP1684" s="2402" t="s">
        <v>859</v>
      </c>
      <c r="AQ1684" s="2354">
        <v>2</v>
      </c>
      <c r="AR1684" s="2402"/>
      <c r="AS1684" s="2402"/>
      <c r="AT1684" s="2402"/>
      <c r="AU1684" s="2402"/>
      <c r="AV1684" s="860"/>
      <c r="AW1684" s="4559" t="s">
        <v>2451</v>
      </c>
      <c r="AX1684" s="4559" t="s">
        <v>2460</v>
      </c>
      <c r="AY1684" s="4559"/>
      <c r="CO1684" s="237"/>
    </row>
    <row r="1685" spans="1:93">
      <c r="A1685" s="5686"/>
      <c r="B1685" s="4561"/>
      <c r="C1685" s="5674"/>
      <c r="D1685" s="4079"/>
      <c r="E1685" s="4151"/>
      <c r="F1685" s="4151"/>
      <c r="G1685" s="3811"/>
      <c r="H1685" s="3811"/>
      <c r="I1685" s="3811"/>
      <c r="J1685" s="3811"/>
      <c r="K1685" s="3811"/>
      <c r="L1685" s="3811"/>
      <c r="M1685" s="3811"/>
      <c r="N1685" s="3811"/>
      <c r="O1685" s="3811"/>
      <c r="P1685" s="3811"/>
      <c r="Q1685" s="2356"/>
      <c r="R1685" s="2356"/>
      <c r="S1685" s="4151"/>
      <c r="T1685" s="5120"/>
      <c r="U1685" s="5120"/>
      <c r="V1685" s="5120"/>
      <c r="W1685" s="5120"/>
      <c r="X1685" s="5120"/>
      <c r="Y1685" s="5120"/>
      <c r="Z1685" s="5120"/>
      <c r="AA1685" s="5120"/>
      <c r="AB1685" s="5120"/>
      <c r="AC1685" s="5120"/>
      <c r="AD1685" s="3326" t="s">
        <v>2035</v>
      </c>
      <c r="AE1685" s="3093"/>
      <c r="AF1685" s="2417" t="s">
        <v>857</v>
      </c>
      <c r="AG1685" s="2417"/>
      <c r="AH1685" s="3256">
        <v>3996</v>
      </c>
      <c r="AI1685" s="2402" t="s">
        <v>2137</v>
      </c>
      <c r="AJ1685" s="2417" t="s">
        <v>868</v>
      </c>
      <c r="AK1685" s="3256" t="s">
        <v>2142</v>
      </c>
      <c r="AL1685" s="2417" t="s">
        <v>340</v>
      </c>
      <c r="AM1685" s="2417" t="s">
        <v>340</v>
      </c>
      <c r="AN1685" s="2402" t="s">
        <v>858</v>
      </c>
      <c r="AO1685" s="2354">
        <v>8</v>
      </c>
      <c r="AP1685" s="2402" t="s">
        <v>859</v>
      </c>
      <c r="AQ1685" s="2354">
        <v>8</v>
      </c>
      <c r="AR1685" s="2402"/>
      <c r="AS1685" s="2402"/>
      <c r="AT1685" s="2402"/>
      <c r="AU1685" s="2402"/>
      <c r="AV1685" s="860"/>
      <c r="AW1685" s="4561"/>
      <c r="AX1685" s="4561"/>
      <c r="AY1685" s="4561"/>
      <c r="CO1685" s="237"/>
    </row>
    <row r="1686" spans="1:93">
      <c r="A1686" s="5686"/>
      <c r="B1686" s="5669" t="s">
        <v>2464</v>
      </c>
      <c r="C1686" s="5672" t="s">
        <v>3777</v>
      </c>
      <c r="D1686" s="4068" t="s">
        <v>6010</v>
      </c>
      <c r="E1686" s="4150" t="s">
        <v>2138</v>
      </c>
      <c r="F1686" s="4150" t="s">
        <v>6011</v>
      </c>
      <c r="G1686" s="3806" t="s">
        <v>2028</v>
      </c>
      <c r="H1686" s="3806" t="s">
        <v>2028</v>
      </c>
      <c r="I1686" s="3806" t="s">
        <v>2029</v>
      </c>
      <c r="J1686" s="3806" t="s">
        <v>2029</v>
      </c>
      <c r="K1686" s="3806">
        <v>6</v>
      </c>
      <c r="L1686" s="3806">
        <v>0</v>
      </c>
      <c r="M1686" s="3806">
        <v>12</v>
      </c>
      <c r="N1686" s="3806">
        <v>6</v>
      </c>
      <c r="O1686" s="3806">
        <v>0</v>
      </c>
      <c r="P1686" s="3806">
        <v>12</v>
      </c>
      <c r="Q1686" s="3806" t="s">
        <v>2140</v>
      </c>
      <c r="R1686" s="3806" t="s">
        <v>2272</v>
      </c>
      <c r="S1686" s="4150">
        <v>768</v>
      </c>
      <c r="T1686" s="5123">
        <v>768</v>
      </c>
      <c r="U1686" s="5123">
        <v>1376</v>
      </c>
      <c r="V1686" s="5123">
        <v>608</v>
      </c>
      <c r="W1686" s="5123">
        <v>608</v>
      </c>
      <c r="X1686" s="5123">
        <v>1088</v>
      </c>
      <c r="Y1686" s="5123">
        <v>1</v>
      </c>
      <c r="Z1686" s="5123">
        <v>1</v>
      </c>
      <c r="AA1686" s="5123" t="s">
        <v>2136</v>
      </c>
      <c r="AB1686" s="5123" t="s">
        <v>2136</v>
      </c>
      <c r="AC1686" s="5123" t="s">
        <v>2137</v>
      </c>
      <c r="AD1686" s="3322" t="s">
        <v>2035</v>
      </c>
      <c r="AE1686" s="3087"/>
      <c r="AF1686" s="2862" t="s">
        <v>857</v>
      </c>
      <c r="AG1686" s="2862"/>
      <c r="AH1686" s="3256">
        <v>270</v>
      </c>
      <c r="AI1686" s="2830" t="s">
        <v>2137</v>
      </c>
      <c r="AJ1686" s="2862" t="s">
        <v>854</v>
      </c>
      <c r="AK1686" s="3256" t="s">
        <v>2142</v>
      </c>
      <c r="AL1686" s="122" t="s">
        <v>1219</v>
      </c>
      <c r="AM1686" s="2830" t="s">
        <v>856</v>
      </c>
      <c r="AN1686" s="2830" t="s">
        <v>858</v>
      </c>
      <c r="AO1686" s="2830">
        <v>2</v>
      </c>
      <c r="AP1686" s="2830" t="s">
        <v>859</v>
      </c>
      <c r="AQ1686" s="2830">
        <v>2</v>
      </c>
      <c r="AR1686" s="2830"/>
      <c r="AS1686" s="2830"/>
      <c r="AT1686" s="2830"/>
      <c r="AU1686" s="2830"/>
      <c r="AV1686" s="2997"/>
      <c r="AW1686" s="4559" t="s">
        <v>2451</v>
      </c>
      <c r="AX1686" s="4559" t="s">
        <v>5972</v>
      </c>
      <c r="AY1686" s="4559"/>
      <c r="CO1686" s="237"/>
    </row>
    <row r="1687" spans="1:93">
      <c r="A1687" s="5686"/>
      <c r="B1687" s="5670"/>
      <c r="C1687" s="5673"/>
      <c r="D1687" s="4069"/>
      <c r="E1687" s="4216"/>
      <c r="F1687" s="4216"/>
      <c r="G1687" s="3807"/>
      <c r="H1687" s="3807"/>
      <c r="I1687" s="3807"/>
      <c r="J1687" s="3807"/>
      <c r="K1687" s="3807"/>
      <c r="L1687" s="3807"/>
      <c r="M1687" s="3807"/>
      <c r="N1687" s="3807"/>
      <c r="O1687" s="3807"/>
      <c r="P1687" s="3807"/>
      <c r="Q1687" s="3807"/>
      <c r="R1687" s="3807"/>
      <c r="S1687" s="4216"/>
      <c r="T1687" s="5119"/>
      <c r="U1687" s="5119"/>
      <c r="V1687" s="5119"/>
      <c r="W1687" s="5119"/>
      <c r="X1687" s="5119"/>
      <c r="Y1687" s="5119"/>
      <c r="Z1687" s="5119"/>
      <c r="AA1687" s="5119"/>
      <c r="AB1687" s="5119"/>
      <c r="AC1687" s="5119"/>
      <c r="AD1687" s="3326" t="s">
        <v>2035</v>
      </c>
      <c r="AE1687" s="3093"/>
      <c r="AF1687" s="2878" t="s">
        <v>857</v>
      </c>
      <c r="AG1687" s="2878"/>
      <c r="AH1687" s="3261">
        <v>3996</v>
      </c>
      <c r="AI1687" s="2860" t="s">
        <v>2137</v>
      </c>
      <c r="AJ1687" s="2878" t="s">
        <v>868</v>
      </c>
      <c r="AK1687" s="3256" t="s">
        <v>2142</v>
      </c>
      <c r="AL1687" s="2878" t="s">
        <v>340</v>
      </c>
      <c r="AM1687" s="2878" t="s">
        <v>340</v>
      </c>
      <c r="AN1687" s="2860" t="s">
        <v>858</v>
      </c>
      <c r="AO1687" s="2860">
        <v>8</v>
      </c>
      <c r="AP1687" s="2860" t="s">
        <v>859</v>
      </c>
      <c r="AQ1687" s="2860">
        <v>8</v>
      </c>
      <c r="AR1687" s="2860"/>
      <c r="AS1687" s="2860"/>
      <c r="AT1687" s="2860"/>
      <c r="AU1687" s="2860"/>
      <c r="AV1687" s="860"/>
      <c r="AW1687" s="4560"/>
      <c r="AX1687" s="4560"/>
      <c r="AY1687" s="4560"/>
      <c r="CO1687" s="237"/>
    </row>
    <row r="1688" spans="1:93">
      <c r="A1688" s="5686"/>
      <c r="B1688" s="5671"/>
      <c r="C1688" s="5674"/>
      <c r="D1688" s="4070"/>
      <c r="E1688" s="4151"/>
      <c r="F1688" s="4151"/>
      <c r="G1688" s="3811"/>
      <c r="H1688" s="3811"/>
      <c r="I1688" s="3811"/>
      <c r="J1688" s="3811"/>
      <c r="K1688" s="3811"/>
      <c r="L1688" s="3811"/>
      <c r="M1688" s="3811"/>
      <c r="N1688" s="3811"/>
      <c r="O1688" s="3811"/>
      <c r="P1688" s="3811"/>
      <c r="Q1688" s="3811"/>
      <c r="R1688" s="3811"/>
      <c r="S1688" s="4151"/>
      <c r="T1688" s="5120"/>
      <c r="U1688" s="5120"/>
      <c r="V1688" s="5120"/>
      <c r="W1688" s="5120"/>
      <c r="X1688" s="5120"/>
      <c r="Y1688" s="5120"/>
      <c r="Z1688" s="5120"/>
      <c r="AA1688" s="5120"/>
      <c r="AB1688" s="5120"/>
      <c r="AC1688" s="5120"/>
      <c r="AD1688" s="3326" t="s">
        <v>2035</v>
      </c>
      <c r="AE1688" s="3093"/>
      <c r="AF1688" s="2878" t="s">
        <v>857</v>
      </c>
      <c r="AG1688" s="2878"/>
      <c r="AH1688" s="2044">
        <v>3985</v>
      </c>
      <c r="AI1688" s="2860" t="s">
        <v>2137</v>
      </c>
      <c r="AJ1688" s="2878" t="s">
        <v>379</v>
      </c>
      <c r="AK1688" s="3256" t="s">
        <v>2142</v>
      </c>
      <c r="AL1688" s="1106" t="s">
        <v>3055</v>
      </c>
      <c r="AM1688" s="2905" t="s">
        <v>3055</v>
      </c>
      <c r="AN1688" s="2860" t="s">
        <v>858</v>
      </c>
      <c r="AO1688" s="2860">
        <v>2</v>
      </c>
      <c r="AP1688" s="2860" t="s">
        <v>859</v>
      </c>
      <c r="AQ1688" s="2860">
        <v>2</v>
      </c>
      <c r="AR1688" s="2860"/>
      <c r="AS1688" s="2860"/>
      <c r="AT1688" s="2860"/>
      <c r="AU1688" s="2860"/>
      <c r="AV1688" s="860"/>
      <c r="AW1688" s="4561"/>
      <c r="AX1688" s="4561"/>
      <c r="AY1688" s="4561"/>
      <c r="CO1688" s="237"/>
    </row>
    <row r="1689" spans="1:93" ht="18.75" customHeight="1">
      <c r="A1689" s="5686"/>
      <c r="B1689" s="4559" t="s">
        <v>2463</v>
      </c>
      <c r="C1689" s="5672" t="s">
        <v>4264</v>
      </c>
      <c r="D1689" s="4139" t="s">
        <v>4325</v>
      </c>
      <c r="E1689" s="4150" t="s">
        <v>2138</v>
      </c>
      <c r="F1689" s="4150" t="s">
        <v>4341</v>
      </c>
      <c r="G1689" s="3806" t="s">
        <v>2028</v>
      </c>
      <c r="H1689" s="3806" t="s">
        <v>2028</v>
      </c>
      <c r="I1689" s="3806" t="s">
        <v>2029</v>
      </c>
      <c r="J1689" s="3806" t="s">
        <v>2029</v>
      </c>
      <c r="K1689" s="3806">
        <v>6</v>
      </c>
      <c r="L1689" s="3806">
        <v>0</v>
      </c>
      <c r="M1689" s="3806">
        <v>12</v>
      </c>
      <c r="N1689" s="3806">
        <v>6</v>
      </c>
      <c r="O1689" s="3806">
        <v>0</v>
      </c>
      <c r="P1689" s="3806">
        <v>12</v>
      </c>
      <c r="Q1689" s="2355" t="s">
        <v>2140</v>
      </c>
      <c r="R1689" s="2355" t="s">
        <v>2272</v>
      </c>
      <c r="S1689" s="4150">
        <v>640</v>
      </c>
      <c r="T1689" s="5123">
        <v>640</v>
      </c>
      <c r="U1689" s="5123">
        <v>1728</v>
      </c>
      <c r="V1689" s="5123">
        <v>544</v>
      </c>
      <c r="W1689" s="5123">
        <v>544</v>
      </c>
      <c r="X1689" s="5123">
        <v>832</v>
      </c>
      <c r="Y1689" s="5123">
        <v>1</v>
      </c>
      <c r="Z1689" s="5123">
        <v>1</v>
      </c>
      <c r="AA1689" s="5123" t="s">
        <v>2136</v>
      </c>
      <c r="AB1689" s="5123" t="s">
        <v>2136</v>
      </c>
      <c r="AC1689" s="5123" t="s">
        <v>2137</v>
      </c>
      <c r="AD1689" s="3326" t="s">
        <v>2035</v>
      </c>
      <c r="AE1689" s="3093"/>
      <c r="AF1689" s="2417" t="s">
        <v>857</v>
      </c>
      <c r="AG1689" s="2417"/>
      <c r="AH1689" s="3265">
        <v>270</v>
      </c>
      <c r="AI1689" s="2402" t="s">
        <v>2137</v>
      </c>
      <c r="AJ1689" s="2417" t="s">
        <v>854</v>
      </c>
      <c r="AK1689" s="3256" t="s">
        <v>2142</v>
      </c>
      <c r="AL1689" s="2391" t="s">
        <v>164</v>
      </c>
      <c r="AM1689" s="2356" t="s">
        <v>856</v>
      </c>
      <c r="AN1689" s="2402" t="s">
        <v>858</v>
      </c>
      <c r="AO1689" s="2354">
        <v>2</v>
      </c>
      <c r="AP1689" s="2402" t="s">
        <v>859</v>
      </c>
      <c r="AQ1689" s="2354">
        <v>2</v>
      </c>
      <c r="AR1689" s="2402"/>
      <c r="AS1689" s="2402"/>
      <c r="AT1689" s="2402"/>
      <c r="AU1689" s="2402"/>
      <c r="AV1689" s="860"/>
      <c r="AW1689" s="4559" t="s">
        <v>2451</v>
      </c>
      <c r="AX1689" s="4559" t="s">
        <v>2460</v>
      </c>
      <c r="AY1689" s="4559"/>
      <c r="BC1689" s="237"/>
      <c r="BD1689" s="237"/>
      <c r="BE1689" s="237"/>
      <c r="BF1689" s="237"/>
      <c r="BG1689" s="237"/>
      <c r="BH1689" s="237"/>
      <c r="BI1689" s="237"/>
      <c r="BJ1689" s="237"/>
      <c r="BK1689" s="237"/>
      <c r="BL1689" s="237"/>
      <c r="BM1689" s="237"/>
      <c r="BN1689" s="237"/>
      <c r="BO1689" s="237"/>
      <c r="BP1689" s="237"/>
      <c r="BQ1689" s="237"/>
      <c r="BR1689" s="237"/>
      <c r="BS1689" s="237"/>
      <c r="BT1689" s="237"/>
      <c r="BU1689" s="237"/>
      <c r="BV1689" s="237"/>
      <c r="BW1689" s="237"/>
      <c r="BX1689" s="237"/>
      <c r="BY1689" s="237"/>
      <c r="BZ1689" s="237"/>
      <c r="CA1689" s="237"/>
      <c r="CB1689" s="237"/>
      <c r="CC1689" s="237"/>
      <c r="CD1689" s="237"/>
      <c r="CE1689" s="237"/>
      <c r="CF1689" s="237"/>
      <c r="CG1689" s="237"/>
      <c r="CH1689" s="237"/>
      <c r="CI1689" s="237"/>
      <c r="CJ1689" s="237"/>
      <c r="CK1689" s="237"/>
      <c r="CL1689" s="237"/>
      <c r="CM1689" s="237"/>
      <c r="CN1689" s="237"/>
      <c r="CO1689" s="237"/>
    </row>
    <row r="1690" spans="1:93">
      <c r="A1690" s="5686"/>
      <c r="B1690" s="4561"/>
      <c r="C1690" s="5674"/>
      <c r="D1690" s="4079"/>
      <c r="E1690" s="4151"/>
      <c r="F1690" s="4151"/>
      <c r="G1690" s="3811"/>
      <c r="H1690" s="3811"/>
      <c r="I1690" s="3811"/>
      <c r="J1690" s="3811"/>
      <c r="K1690" s="3811"/>
      <c r="L1690" s="3811"/>
      <c r="M1690" s="3811"/>
      <c r="N1690" s="3811"/>
      <c r="O1690" s="3811"/>
      <c r="P1690" s="3811"/>
      <c r="Q1690" s="2356"/>
      <c r="R1690" s="2356"/>
      <c r="S1690" s="4151"/>
      <c r="T1690" s="5120"/>
      <c r="U1690" s="5120"/>
      <c r="V1690" s="5120"/>
      <c r="W1690" s="5120"/>
      <c r="X1690" s="5120"/>
      <c r="Y1690" s="5120"/>
      <c r="Z1690" s="5120"/>
      <c r="AA1690" s="5120"/>
      <c r="AB1690" s="5120"/>
      <c r="AC1690" s="5120"/>
      <c r="AD1690" s="3326" t="s">
        <v>2035</v>
      </c>
      <c r="AE1690" s="3093"/>
      <c r="AF1690" s="2417" t="s">
        <v>857</v>
      </c>
      <c r="AG1690" s="2417"/>
      <c r="AH1690" s="3256">
        <v>3996</v>
      </c>
      <c r="AI1690" s="2402" t="s">
        <v>2137</v>
      </c>
      <c r="AJ1690" s="2417" t="s">
        <v>868</v>
      </c>
      <c r="AK1690" s="3256" t="s">
        <v>2142</v>
      </c>
      <c r="AL1690" s="2417" t="s">
        <v>340</v>
      </c>
      <c r="AM1690" s="2417" t="s">
        <v>340</v>
      </c>
      <c r="AN1690" s="2402" t="s">
        <v>858</v>
      </c>
      <c r="AO1690" s="2354">
        <v>8</v>
      </c>
      <c r="AP1690" s="2402" t="s">
        <v>859</v>
      </c>
      <c r="AQ1690" s="2354">
        <v>8</v>
      </c>
      <c r="AR1690" s="2402"/>
      <c r="AS1690" s="2402"/>
      <c r="AT1690" s="2402"/>
      <c r="AU1690" s="2402"/>
      <c r="AV1690" s="860"/>
      <c r="AW1690" s="4561"/>
      <c r="AX1690" s="4561"/>
      <c r="AY1690" s="4561"/>
      <c r="BC1690" s="237"/>
      <c r="BD1690" s="237"/>
      <c r="BE1690" s="237"/>
      <c r="BF1690" s="237"/>
      <c r="BG1690" s="237"/>
      <c r="BH1690" s="237"/>
      <c r="BI1690" s="237"/>
      <c r="BJ1690" s="237"/>
      <c r="BK1690" s="237"/>
      <c r="BL1690" s="237"/>
      <c r="BM1690" s="237"/>
      <c r="BN1690" s="237"/>
      <c r="BO1690" s="237"/>
      <c r="BP1690" s="237"/>
      <c r="BQ1690" s="237"/>
      <c r="BR1690" s="237"/>
      <c r="BS1690" s="237"/>
      <c r="BT1690" s="237"/>
      <c r="BU1690" s="237"/>
      <c r="BV1690" s="237"/>
      <c r="BW1690" s="237"/>
      <c r="BX1690" s="237"/>
      <c r="BY1690" s="237"/>
      <c r="BZ1690" s="237"/>
      <c r="CA1690" s="237"/>
      <c r="CB1690" s="237"/>
      <c r="CC1690" s="237"/>
      <c r="CD1690" s="237"/>
      <c r="CE1690" s="237"/>
      <c r="CF1690" s="237"/>
      <c r="CG1690" s="237"/>
      <c r="CH1690" s="237"/>
      <c r="CI1690" s="237"/>
      <c r="CJ1690" s="237"/>
      <c r="CK1690" s="237"/>
      <c r="CL1690" s="237"/>
      <c r="CM1690" s="237"/>
      <c r="CN1690" s="237"/>
      <c r="CO1690" s="237"/>
    </row>
    <row r="1691" spans="1:93">
      <c r="A1691" s="5686"/>
      <c r="B1691" s="5669" t="s">
        <v>2464</v>
      </c>
      <c r="C1691" s="5672" t="s">
        <v>3716</v>
      </c>
      <c r="D1691" s="4068" t="s">
        <v>6012</v>
      </c>
      <c r="E1691" s="4150" t="s">
        <v>2138</v>
      </c>
      <c r="F1691" s="4150" t="s">
        <v>6013</v>
      </c>
      <c r="G1691" s="3806" t="s">
        <v>2028</v>
      </c>
      <c r="H1691" s="3806" t="s">
        <v>2028</v>
      </c>
      <c r="I1691" s="3806" t="s">
        <v>2029</v>
      </c>
      <c r="J1691" s="3806" t="s">
        <v>2029</v>
      </c>
      <c r="K1691" s="3806">
        <v>6</v>
      </c>
      <c r="L1691" s="3806">
        <v>0</v>
      </c>
      <c r="M1691" s="3806">
        <v>12</v>
      </c>
      <c r="N1691" s="3806">
        <v>6</v>
      </c>
      <c r="O1691" s="3806">
        <v>0</v>
      </c>
      <c r="P1691" s="3806">
        <v>12</v>
      </c>
      <c r="Q1691" s="3806" t="s">
        <v>2140</v>
      </c>
      <c r="R1691" s="3806" t="s">
        <v>2272</v>
      </c>
      <c r="S1691" s="5687">
        <v>769</v>
      </c>
      <c r="T1691" s="5675">
        <v>769</v>
      </c>
      <c r="U1691" s="5123">
        <v>1984</v>
      </c>
      <c r="V1691" s="5123">
        <v>608</v>
      </c>
      <c r="W1691" s="5123">
        <v>608</v>
      </c>
      <c r="X1691" s="5123">
        <v>1088</v>
      </c>
      <c r="Y1691" s="5123">
        <v>1</v>
      </c>
      <c r="Z1691" s="5123">
        <v>1</v>
      </c>
      <c r="AA1691" s="5123" t="s">
        <v>2136</v>
      </c>
      <c r="AB1691" s="5123" t="s">
        <v>2136</v>
      </c>
      <c r="AC1691" s="5123" t="s">
        <v>2137</v>
      </c>
      <c r="AD1691" s="3322" t="s">
        <v>2035</v>
      </c>
      <c r="AE1691" s="3087"/>
      <c r="AF1691" s="2862" t="s">
        <v>857</v>
      </c>
      <c r="AG1691" s="2862"/>
      <c r="AH1691" s="3256">
        <v>270</v>
      </c>
      <c r="AI1691" s="2830" t="s">
        <v>2137</v>
      </c>
      <c r="AJ1691" s="2862" t="s">
        <v>854</v>
      </c>
      <c r="AK1691" s="3256" t="s">
        <v>2142</v>
      </c>
      <c r="AL1691" s="1106" t="s">
        <v>164</v>
      </c>
      <c r="AM1691" s="2877" t="s">
        <v>856</v>
      </c>
      <c r="AN1691" s="2830" t="s">
        <v>858</v>
      </c>
      <c r="AO1691" s="2830">
        <v>2</v>
      </c>
      <c r="AP1691" s="2830" t="s">
        <v>859</v>
      </c>
      <c r="AQ1691" s="2830">
        <v>2</v>
      </c>
      <c r="AR1691" s="2830"/>
      <c r="AS1691" s="2830"/>
      <c r="AT1691" s="2830"/>
      <c r="AU1691" s="2830"/>
      <c r="AV1691" s="2997"/>
      <c r="AW1691" s="4559" t="s">
        <v>2451</v>
      </c>
      <c r="AX1691" s="4559" t="s">
        <v>5972</v>
      </c>
      <c r="AY1691" s="4559"/>
      <c r="CO1691" s="237"/>
    </row>
    <row r="1692" spans="1:93">
      <c r="A1692" s="5686"/>
      <c r="B1692" s="5670"/>
      <c r="C1692" s="5673"/>
      <c r="D1692" s="4069"/>
      <c r="E1692" s="4216"/>
      <c r="F1692" s="4216"/>
      <c r="G1692" s="3807"/>
      <c r="H1692" s="3807"/>
      <c r="I1692" s="3807"/>
      <c r="J1692" s="3807"/>
      <c r="K1692" s="3807"/>
      <c r="L1692" s="3807"/>
      <c r="M1692" s="3807"/>
      <c r="N1692" s="3807"/>
      <c r="O1692" s="3807"/>
      <c r="P1692" s="3807"/>
      <c r="Q1692" s="3807"/>
      <c r="R1692" s="3807"/>
      <c r="S1692" s="5688"/>
      <c r="T1692" s="5676"/>
      <c r="U1692" s="5119"/>
      <c r="V1692" s="5119"/>
      <c r="W1692" s="5119"/>
      <c r="X1692" s="5119"/>
      <c r="Y1692" s="5119"/>
      <c r="Z1692" s="5119"/>
      <c r="AA1692" s="5119"/>
      <c r="AB1692" s="5119"/>
      <c r="AC1692" s="5119"/>
      <c r="AD1692" s="3326" t="s">
        <v>2035</v>
      </c>
      <c r="AE1692" s="3093"/>
      <c r="AF1692" s="2878" t="s">
        <v>857</v>
      </c>
      <c r="AG1692" s="2878"/>
      <c r="AH1692" s="3261">
        <v>3996</v>
      </c>
      <c r="AI1692" s="2860" t="s">
        <v>2137</v>
      </c>
      <c r="AJ1692" s="2878" t="s">
        <v>868</v>
      </c>
      <c r="AK1692" s="3256" t="s">
        <v>2142</v>
      </c>
      <c r="AL1692" s="2878" t="s">
        <v>340</v>
      </c>
      <c r="AM1692" s="2878" t="s">
        <v>340</v>
      </c>
      <c r="AN1692" s="2860" t="s">
        <v>858</v>
      </c>
      <c r="AO1692" s="2860">
        <v>8</v>
      </c>
      <c r="AP1692" s="2860" t="s">
        <v>859</v>
      </c>
      <c r="AQ1692" s="2860">
        <v>8</v>
      </c>
      <c r="AR1692" s="2860"/>
      <c r="AS1692" s="2860"/>
      <c r="AT1692" s="2860"/>
      <c r="AU1692" s="2860"/>
      <c r="AV1692" s="860"/>
      <c r="AW1692" s="4560"/>
      <c r="AX1692" s="4560"/>
      <c r="AY1692" s="4560"/>
      <c r="CO1692" s="237"/>
    </row>
    <row r="1693" spans="1:93">
      <c r="A1693" s="5686"/>
      <c r="B1693" s="5671"/>
      <c r="C1693" s="5674"/>
      <c r="D1693" s="4070"/>
      <c r="E1693" s="4151"/>
      <c r="F1693" s="4151"/>
      <c r="G1693" s="3811"/>
      <c r="H1693" s="3811"/>
      <c r="I1693" s="3811"/>
      <c r="J1693" s="3811"/>
      <c r="K1693" s="3811"/>
      <c r="L1693" s="3811"/>
      <c r="M1693" s="3811"/>
      <c r="N1693" s="3811"/>
      <c r="O1693" s="3811"/>
      <c r="P1693" s="3811"/>
      <c r="Q1693" s="3811"/>
      <c r="R1693" s="3811"/>
      <c r="S1693" s="5689"/>
      <c r="T1693" s="5677"/>
      <c r="U1693" s="5120"/>
      <c r="V1693" s="5120"/>
      <c r="W1693" s="5120"/>
      <c r="X1693" s="5120"/>
      <c r="Y1693" s="5120"/>
      <c r="Z1693" s="5120"/>
      <c r="AA1693" s="5120"/>
      <c r="AB1693" s="5120"/>
      <c r="AC1693" s="5120"/>
      <c r="AD1693" s="3326" t="s">
        <v>2035</v>
      </c>
      <c r="AE1693" s="3093"/>
      <c r="AF1693" s="2878" t="s">
        <v>857</v>
      </c>
      <c r="AG1693" s="2878"/>
      <c r="AH1693" s="2044">
        <v>3985</v>
      </c>
      <c r="AI1693" s="2860" t="s">
        <v>2137</v>
      </c>
      <c r="AJ1693" s="2878" t="s">
        <v>379</v>
      </c>
      <c r="AK1693" s="3256" t="s">
        <v>2142</v>
      </c>
      <c r="AL1693" s="1106" t="s">
        <v>3055</v>
      </c>
      <c r="AM1693" s="2905" t="s">
        <v>3055</v>
      </c>
      <c r="AN1693" s="2860" t="s">
        <v>858</v>
      </c>
      <c r="AO1693" s="2860">
        <v>2</v>
      </c>
      <c r="AP1693" s="2860" t="s">
        <v>859</v>
      </c>
      <c r="AQ1693" s="2860">
        <v>2</v>
      </c>
      <c r="AR1693" s="2860"/>
      <c r="AS1693" s="2860"/>
      <c r="AT1693" s="2860"/>
      <c r="AU1693" s="2860"/>
      <c r="AV1693" s="860"/>
      <c r="AW1693" s="4561"/>
      <c r="AX1693" s="4561"/>
      <c r="AY1693" s="4561"/>
      <c r="CO1693" s="237"/>
    </row>
    <row r="1694" spans="1:93" ht="14.25" customHeight="1">
      <c r="A1694" s="5686"/>
      <c r="B1694" s="4559" t="s">
        <v>2463</v>
      </c>
      <c r="C1694" s="5672" t="s">
        <v>3757</v>
      </c>
      <c r="D1694" s="4139" t="s">
        <v>4326</v>
      </c>
      <c r="E1694" s="4150" t="s">
        <v>2138</v>
      </c>
      <c r="F1694" s="4150" t="s">
        <v>4342</v>
      </c>
      <c r="G1694" s="3806" t="s">
        <v>2028</v>
      </c>
      <c r="H1694" s="3806" t="s">
        <v>2028</v>
      </c>
      <c r="I1694" s="3806" t="s">
        <v>2029</v>
      </c>
      <c r="J1694" s="3806" t="s">
        <v>2029</v>
      </c>
      <c r="K1694" s="3806">
        <v>6</v>
      </c>
      <c r="L1694" s="3806">
        <v>0</v>
      </c>
      <c r="M1694" s="3806">
        <v>12</v>
      </c>
      <c r="N1694" s="3806">
        <v>6</v>
      </c>
      <c r="O1694" s="3806">
        <v>0</v>
      </c>
      <c r="P1694" s="3806">
        <v>12</v>
      </c>
      <c r="Q1694" s="2355" t="s">
        <v>2140</v>
      </c>
      <c r="R1694" s="2355" t="s">
        <v>2272</v>
      </c>
      <c r="S1694" s="4150">
        <v>896</v>
      </c>
      <c r="T1694" s="5123">
        <v>896</v>
      </c>
      <c r="U1694" s="5123">
        <v>2912</v>
      </c>
      <c r="V1694" s="5123">
        <v>608</v>
      </c>
      <c r="W1694" s="5123">
        <v>608</v>
      </c>
      <c r="X1694" s="5123">
        <v>832</v>
      </c>
      <c r="Y1694" s="5123">
        <v>1</v>
      </c>
      <c r="Z1694" s="5123">
        <v>1</v>
      </c>
      <c r="AA1694" s="5123" t="s">
        <v>2136</v>
      </c>
      <c r="AB1694" s="5123" t="s">
        <v>2136</v>
      </c>
      <c r="AC1694" s="5123" t="s">
        <v>2137</v>
      </c>
      <c r="AD1694" s="3326" t="s">
        <v>2035</v>
      </c>
      <c r="AE1694" s="3093"/>
      <c r="AF1694" s="2417" t="s">
        <v>857</v>
      </c>
      <c r="AG1694" s="2417"/>
      <c r="AH1694" s="3265">
        <v>270</v>
      </c>
      <c r="AI1694" s="2402" t="s">
        <v>2137</v>
      </c>
      <c r="AJ1694" s="2417" t="s">
        <v>854</v>
      </c>
      <c r="AK1694" s="3256" t="s">
        <v>2142</v>
      </c>
      <c r="AL1694" s="2391" t="s">
        <v>165</v>
      </c>
      <c r="AM1694" s="2356" t="s">
        <v>856</v>
      </c>
      <c r="AN1694" s="2402" t="s">
        <v>858</v>
      </c>
      <c r="AO1694" s="2354">
        <v>2</v>
      </c>
      <c r="AP1694" s="2402" t="s">
        <v>859</v>
      </c>
      <c r="AQ1694" s="2354">
        <v>2</v>
      </c>
      <c r="AR1694" s="2402"/>
      <c r="AS1694" s="2402"/>
      <c r="AT1694" s="2402"/>
      <c r="AU1694" s="2402"/>
      <c r="AV1694" s="860"/>
      <c r="AW1694" s="4559" t="s">
        <v>2451</v>
      </c>
      <c r="AX1694" s="4559" t="s">
        <v>2460</v>
      </c>
      <c r="AY1694" s="4559"/>
      <c r="BC1694" s="237"/>
      <c r="BD1694" s="237"/>
      <c r="BE1694" s="237"/>
      <c r="BF1694" s="237"/>
      <c r="BG1694" s="237"/>
      <c r="BH1694" s="237"/>
      <c r="BI1694" s="237"/>
      <c r="BJ1694" s="237"/>
      <c r="BK1694" s="237"/>
      <c r="BL1694" s="237"/>
      <c r="BM1694" s="237"/>
      <c r="BN1694" s="237"/>
      <c r="BO1694" s="237"/>
      <c r="BP1694" s="237"/>
      <c r="BQ1694" s="237"/>
      <c r="BR1694" s="237"/>
      <c r="BS1694" s="237"/>
      <c r="BT1694" s="237"/>
      <c r="BU1694" s="237"/>
      <c r="BV1694" s="237"/>
      <c r="BW1694" s="237"/>
      <c r="BX1694" s="237"/>
      <c r="BY1694" s="237"/>
      <c r="BZ1694" s="237"/>
      <c r="CA1694" s="237"/>
      <c r="CB1694" s="237"/>
      <c r="CC1694" s="237"/>
      <c r="CD1694" s="237"/>
      <c r="CE1694" s="237"/>
      <c r="CF1694" s="237"/>
      <c r="CG1694" s="237"/>
      <c r="CH1694" s="237"/>
      <c r="CI1694" s="237"/>
      <c r="CJ1694" s="237"/>
      <c r="CK1694" s="237"/>
      <c r="CL1694" s="237"/>
      <c r="CM1694" s="237"/>
      <c r="CN1694" s="237"/>
      <c r="CO1694" s="237"/>
    </row>
    <row r="1695" spans="1:93" ht="18" customHeight="1">
      <c r="A1695" s="5686"/>
      <c r="B1695" s="4561"/>
      <c r="C1695" s="5674"/>
      <c r="D1695" s="4079"/>
      <c r="E1695" s="4151"/>
      <c r="F1695" s="4151"/>
      <c r="G1695" s="3811"/>
      <c r="H1695" s="3811"/>
      <c r="I1695" s="3811"/>
      <c r="J1695" s="3811"/>
      <c r="K1695" s="3811"/>
      <c r="L1695" s="3811"/>
      <c r="M1695" s="3811"/>
      <c r="N1695" s="3811"/>
      <c r="O1695" s="3811"/>
      <c r="P1695" s="3811"/>
      <c r="Q1695" s="2356"/>
      <c r="R1695" s="2356"/>
      <c r="S1695" s="4151"/>
      <c r="T1695" s="5120"/>
      <c r="U1695" s="5120"/>
      <c r="V1695" s="5120"/>
      <c r="W1695" s="5120"/>
      <c r="X1695" s="5120"/>
      <c r="Y1695" s="5120"/>
      <c r="Z1695" s="5120"/>
      <c r="AA1695" s="5120"/>
      <c r="AB1695" s="5120"/>
      <c r="AC1695" s="5120"/>
      <c r="AD1695" s="3326" t="s">
        <v>2035</v>
      </c>
      <c r="AE1695" s="3093"/>
      <c r="AF1695" s="2417" t="s">
        <v>857</v>
      </c>
      <c r="AG1695" s="2417"/>
      <c r="AH1695" s="3256">
        <v>3996</v>
      </c>
      <c r="AI1695" s="2402" t="s">
        <v>2137</v>
      </c>
      <c r="AJ1695" s="2417" t="s">
        <v>868</v>
      </c>
      <c r="AK1695" s="3256" t="s">
        <v>2142</v>
      </c>
      <c r="AL1695" s="2417" t="s">
        <v>340</v>
      </c>
      <c r="AM1695" s="2417" t="s">
        <v>340</v>
      </c>
      <c r="AN1695" s="2402" t="s">
        <v>858</v>
      </c>
      <c r="AO1695" s="2354">
        <v>8</v>
      </c>
      <c r="AP1695" s="2402" t="s">
        <v>859</v>
      </c>
      <c r="AQ1695" s="2354">
        <v>8</v>
      </c>
      <c r="AR1695" s="2402"/>
      <c r="AS1695" s="2402"/>
      <c r="AT1695" s="2402"/>
      <c r="AU1695" s="2402"/>
      <c r="AV1695" s="860"/>
      <c r="AW1695" s="4561"/>
      <c r="AX1695" s="4561"/>
      <c r="AY1695" s="4561"/>
      <c r="BC1695" s="237"/>
      <c r="BD1695" s="237"/>
      <c r="BE1695" s="237"/>
      <c r="BF1695" s="237"/>
      <c r="BG1695" s="237"/>
      <c r="BH1695" s="237"/>
      <c r="BI1695" s="237"/>
      <c r="BJ1695" s="237"/>
      <c r="BK1695" s="237"/>
      <c r="BL1695" s="237"/>
      <c r="BM1695" s="237"/>
      <c r="BN1695" s="237"/>
      <c r="BO1695" s="237"/>
      <c r="BP1695" s="237"/>
      <c r="BQ1695" s="237"/>
      <c r="BR1695" s="237"/>
      <c r="BS1695" s="237"/>
      <c r="BT1695" s="237"/>
      <c r="BU1695" s="237"/>
      <c r="BV1695" s="237"/>
      <c r="BW1695" s="237"/>
      <c r="BX1695" s="237"/>
      <c r="BY1695" s="237"/>
      <c r="BZ1695" s="237"/>
      <c r="CA1695" s="237"/>
      <c r="CB1695" s="237"/>
      <c r="CC1695" s="237"/>
      <c r="CD1695" s="237"/>
      <c r="CE1695" s="237"/>
      <c r="CF1695" s="237"/>
      <c r="CG1695" s="237"/>
      <c r="CH1695" s="237"/>
      <c r="CI1695" s="237"/>
      <c r="CJ1695" s="237"/>
      <c r="CK1695" s="237"/>
      <c r="CL1695" s="237"/>
      <c r="CM1695" s="237"/>
      <c r="CN1695" s="237"/>
      <c r="CO1695" s="237"/>
    </row>
    <row r="1696" spans="1:93">
      <c r="A1696" s="5686"/>
      <c r="B1696" s="5669" t="s">
        <v>2464</v>
      </c>
      <c r="C1696" s="5672" t="s">
        <v>3779</v>
      </c>
      <c r="D1696" s="4068" t="s">
        <v>6014</v>
      </c>
      <c r="E1696" s="4150" t="s">
        <v>2138</v>
      </c>
      <c r="F1696" s="4150" t="s">
        <v>6098</v>
      </c>
      <c r="G1696" s="3806" t="s">
        <v>2028</v>
      </c>
      <c r="H1696" s="3806" t="s">
        <v>2028</v>
      </c>
      <c r="I1696" s="3806" t="s">
        <v>2029</v>
      </c>
      <c r="J1696" s="3806" t="s">
        <v>2029</v>
      </c>
      <c r="K1696" s="3806">
        <v>6</v>
      </c>
      <c r="L1696" s="3806">
        <v>0</v>
      </c>
      <c r="M1696" s="3806">
        <v>12</v>
      </c>
      <c r="N1696" s="3806">
        <v>6</v>
      </c>
      <c r="O1696" s="3806">
        <v>0</v>
      </c>
      <c r="P1696" s="3806">
        <v>12</v>
      </c>
      <c r="Q1696" s="3806" t="s">
        <v>2140</v>
      </c>
      <c r="R1696" s="3806" t="s">
        <v>2272</v>
      </c>
      <c r="S1696" s="4150">
        <v>1024</v>
      </c>
      <c r="T1696" s="5123">
        <v>1024</v>
      </c>
      <c r="U1696" s="5123">
        <v>3168</v>
      </c>
      <c r="V1696" s="5123">
        <v>608</v>
      </c>
      <c r="W1696" s="5123">
        <v>608</v>
      </c>
      <c r="X1696" s="5123">
        <v>1088</v>
      </c>
      <c r="Y1696" s="5123">
        <v>1</v>
      </c>
      <c r="Z1696" s="5123">
        <v>1</v>
      </c>
      <c r="AA1696" s="5123" t="s">
        <v>2136</v>
      </c>
      <c r="AB1696" s="5123" t="s">
        <v>2136</v>
      </c>
      <c r="AC1696" s="5123" t="s">
        <v>2137</v>
      </c>
      <c r="AD1696" s="3322" t="s">
        <v>2035</v>
      </c>
      <c r="AE1696" s="3087"/>
      <c r="AF1696" s="2862" t="s">
        <v>857</v>
      </c>
      <c r="AG1696" s="2862"/>
      <c r="AH1696" s="3256">
        <v>270</v>
      </c>
      <c r="AI1696" s="2830" t="s">
        <v>2137</v>
      </c>
      <c r="AJ1696" s="2862" t="s">
        <v>854</v>
      </c>
      <c r="AK1696" s="3256" t="s">
        <v>2142</v>
      </c>
      <c r="AL1696" s="1106" t="s">
        <v>165</v>
      </c>
      <c r="AM1696" s="2877" t="s">
        <v>856</v>
      </c>
      <c r="AN1696" s="2830" t="s">
        <v>858</v>
      </c>
      <c r="AO1696" s="2830">
        <v>2</v>
      </c>
      <c r="AP1696" s="2830" t="s">
        <v>859</v>
      </c>
      <c r="AQ1696" s="2830">
        <v>2</v>
      </c>
      <c r="AR1696" s="2830"/>
      <c r="AS1696" s="2830"/>
      <c r="AT1696" s="2830"/>
      <c r="AU1696" s="2830"/>
      <c r="AV1696" s="2997"/>
      <c r="AW1696" s="4559" t="s">
        <v>2451</v>
      </c>
      <c r="AX1696" s="4559" t="s">
        <v>5972</v>
      </c>
      <c r="AY1696" s="4559"/>
      <c r="CO1696" s="237"/>
    </row>
    <row r="1697" spans="1:93">
      <c r="A1697" s="5686"/>
      <c r="B1697" s="5670"/>
      <c r="C1697" s="5673"/>
      <c r="D1697" s="4069"/>
      <c r="E1697" s="4216"/>
      <c r="F1697" s="4216"/>
      <c r="G1697" s="3807"/>
      <c r="H1697" s="3807"/>
      <c r="I1697" s="3807"/>
      <c r="J1697" s="3807"/>
      <c r="K1697" s="3807"/>
      <c r="L1697" s="3807"/>
      <c r="M1697" s="3807"/>
      <c r="N1697" s="3807"/>
      <c r="O1697" s="3807"/>
      <c r="P1697" s="3807"/>
      <c r="Q1697" s="3807"/>
      <c r="R1697" s="3807"/>
      <c r="S1697" s="4216"/>
      <c r="T1697" s="5119"/>
      <c r="U1697" s="5119"/>
      <c r="V1697" s="5119"/>
      <c r="W1697" s="5119"/>
      <c r="X1697" s="5119"/>
      <c r="Y1697" s="5119"/>
      <c r="Z1697" s="5119"/>
      <c r="AA1697" s="5119"/>
      <c r="AB1697" s="5119"/>
      <c r="AC1697" s="5119"/>
      <c r="AD1697" s="3326" t="s">
        <v>2035</v>
      </c>
      <c r="AE1697" s="3093"/>
      <c r="AF1697" s="2878" t="s">
        <v>857</v>
      </c>
      <c r="AG1697" s="2878"/>
      <c r="AH1697" s="3261">
        <v>3996</v>
      </c>
      <c r="AI1697" s="2860" t="s">
        <v>2137</v>
      </c>
      <c r="AJ1697" s="2878" t="s">
        <v>868</v>
      </c>
      <c r="AK1697" s="3256" t="s">
        <v>2142</v>
      </c>
      <c r="AL1697" s="2878" t="s">
        <v>340</v>
      </c>
      <c r="AM1697" s="2878" t="s">
        <v>340</v>
      </c>
      <c r="AN1697" s="2860" t="s">
        <v>858</v>
      </c>
      <c r="AO1697" s="2860">
        <v>8</v>
      </c>
      <c r="AP1697" s="2860" t="s">
        <v>859</v>
      </c>
      <c r="AQ1697" s="2860">
        <v>8</v>
      </c>
      <c r="AR1697" s="2860"/>
      <c r="AS1697" s="2860"/>
      <c r="AT1697" s="2860"/>
      <c r="AU1697" s="2860"/>
      <c r="AV1697" s="860"/>
      <c r="AW1697" s="4560"/>
      <c r="AX1697" s="4560"/>
      <c r="AY1697" s="4560"/>
      <c r="CO1697" s="237"/>
    </row>
    <row r="1698" spans="1:93">
      <c r="A1698" s="5686"/>
      <c r="B1698" s="5671"/>
      <c r="C1698" s="5674"/>
      <c r="D1698" s="4070"/>
      <c r="E1698" s="4151"/>
      <c r="F1698" s="4151"/>
      <c r="G1698" s="3811"/>
      <c r="H1698" s="3811"/>
      <c r="I1698" s="3811"/>
      <c r="J1698" s="3811"/>
      <c r="K1698" s="3811"/>
      <c r="L1698" s="3811"/>
      <c r="M1698" s="3811"/>
      <c r="N1698" s="3811"/>
      <c r="O1698" s="3811"/>
      <c r="P1698" s="3811"/>
      <c r="Q1698" s="3811"/>
      <c r="R1698" s="3811"/>
      <c r="S1698" s="4151"/>
      <c r="T1698" s="5120"/>
      <c r="U1698" s="5120"/>
      <c r="V1698" s="5120"/>
      <c r="W1698" s="5120"/>
      <c r="X1698" s="5120"/>
      <c r="Y1698" s="5120"/>
      <c r="Z1698" s="5120"/>
      <c r="AA1698" s="5120"/>
      <c r="AB1698" s="5120"/>
      <c r="AC1698" s="5120"/>
      <c r="AD1698" s="3326" t="s">
        <v>2035</v>
      </c>
      <c r="AE1698" s="3093"/>
      <c r="AF1698" s="2878" t="s">
        <v>857</v>
      </c>
      <c r="AG1698" s="2878"/>
      <c r="AH1698" s="2044">
        <v>3985</v>
      </c>
      <c r="AI1698" s="2860" t="s">
        <v>2137</v>
      </c>
      <c r="AJ1698" s="2878" t="s">
        <v>379</v>
      </c>
      <c r="AK1698" s="3256" t="s">
        <v>2142</v>
      </c>
      <c r="AL1698" s="1106" t="s">
        <v>3055</v>
      </c>
      <c r="AM1698" s="2905" t="s">
        <v>3055</v>
      </c>
      <c r="AN1698" s="2860" t="s">
        <v>858</v>
      </c>
      <c r="AO1698" s="2860">
        <v>2</v>
      </c>
      <c r="AP1698" s="2860" t="s">
        <v>859</v>
      </c>
      <c r="AQ1698" s="2860">
        <v>2</v>
      </c>
      <c r="AR1698" s="2860"/>
      <c r="AS1698" s="2860"/>
      <c r="AT1698" s="2860"/>
      <c r="AU1698" s="2860"/>
      <c r="AV1698" s="860"/>
      <c r="AW1698" s="4561"/>
      <c r="AX1698" s="4561"/>
      <c r="AY1698" s="4561"/>
      <c r="CO1698" s="237"/>
    </row>
    <row r="1699" spans="1:93" ht="18.75" customHeight="1">
      <c r="A1699" s="5686"/>
      <c r="B1699" s="4559" t="s">
        <v>2463</v>
      </c>
      <c r="C1699" s="5672" t="s">
        <v>4328</v>
      </c>
      <c r="D1699" s="4139" t="s">
        <v>4327</v>
      </c>
      <c r="E1699" s="4150" t="s">
        <v>2138</v>
      </c>
      <c r="F1699" s="4150" t="s">
        <v>4343</v>
      </c>
      <c r="G1699" s="3806" t="s">
        <v>2028</v>
      </c>
      <c r="H1699" s="3806" t="s">
        <v>2028</v>
      </c>
      <c r="I1699" s="3806" t="s">
        <v>2029</v>
      </c>
      <c r="J1699" s="3806" t="s">
        <v>2029</v>
      </c>
      <c r="K1699" s="3806">
        <v>6</v>
      </c>
      <c r="L1699" s="3806">
        <v>0</v>
      </c>
      <c r="M1699" s="3806">
        <v>12</v>
      </c>
      <c r="N1699" s="3806">
        <v>6</v>
      </c>
      <c r="O1699" s="3806">
        <v>0</v>
      </c>
      <c r="P1699" s="3806">
        <v>12</v>
      </c>
      <c r="Q1699" s="2355" t="s">
        <v>2140</v>
      </c>
      <c r="R1699" s="2355" t="s">
        <v>2272</v>
      </c>
      <c r="S1699" s="4150">
        <v>896</v>
      </c>
      <c r="T1699" s="5123">
        <v>896</v>
      </c>
      <c r="U1699" s="5123">
        <v>4128</v>
      </c>
      <c r="V1699" s="5123">
        <v>608</v>
      </c>
      <c r="W1699" s="5123">
        <v>608</v>
      </c>
      <c r="X1699" s="5123">
        <v>832</v>
      </c>
      <c r="Y1699" s="5123">
        <v>1</v>
      </c>
      <c r="Z1699" s="5123">
        <v>1</v>
      </c>
      <c r="AA1699" s="5123" t="s">
        <v>2136</v>
      </c>
      <c r="AB1699" s="5123" t="s">
        <v>2136</v>
      </c>
      <c r="AC1699" s="5123" t="s">
        <v>2137</v>
      </c>
      <c r="AD1699" s="3326" t="s">
        <v>2035</v>
      </c>
      <c r="AE1699" s="3093"/>
      <c r="AF1699" s="2417" t="s">
        <v>857</v>
      </c>
      <c r="AG1699" s="2417"/>
      <c r="AH1699" s="3265">
        <v>270</v>
      </c>
      <c r="AI1699" s="2402" t="s">
        <v>2137</v>
      </c>
      <c r="AJ1699" s="2417" t="s">
        <v>854</v>
      </c>
      <c r="AK1699" s="3256" t="s">
        <v>2142</v>
      </c>
      <c r="AL1699" s="2391" t="s">
        <v>166</v>
      </c>
      <c r="AM1699" s="2356" t="s">
        <v>856</v>
      </c>
      <c r="AN1699" s="2402" t="s">
        <v>858</v>
      </c>
      <c r="AO1699" s="2354">
        <v>2</v>
      </c>
      <c r="AP1699" s="2402" t="s">
        <v>859</v>
      </c>
      <c r="AQ1699" s="2354">
        <v>2</v>
      </c>
      <c r="AR1699" s="2402"/>
      <c r="AS1699" s="2402"/>
      <c r="AT1699" s="2402"/>
      <c r="AU1699" s="2402"/>
      <c r="AV1699" s="860"/>
      <c r="AW1699" s="4559" t="s">
        <v>2451</v>
      </c>
      <c r="AX1699" s="4559" t="s">
        <v>2460</v>
      </c>
      <c r="AY1699" s="4559"/>
      <c r="BC1699" s="237"/>
      <c r="BD1699" s="237"/>
      <c r="BE1699" s="237"/>
      <c r="BF1699" s="237"/>
      <c r="BG1699" s="237"/>
      <c r="BH1699" s="237"/>
      <c r="BI1699" s="237"/>
      <c r="BJ1699" s="237"/>
      <c r="BK1699" s="237"/>
      <c r="BL1699" s="237"/>
      <c r="BM1699" s="237"/>
      <c r="BN1699" s="237"/>
      <c r="BO1699" s="237"/>
      <c r="BP1699" s="237"/>
      <c r="BQ1699" s="237"/>
      <c r="BR1699" s="237"/>
      <c r="BS1699" s="237"/>
      <c r="BT1699" s="237"/>
      <c r="BU1699" s="237"/>
      <c r="BV1699" s="237"/>
      <c r="BW1699" s="237"/>
      <c r="BX1699" s="237"/>
      <c r="BY1699" s="237"/>
      <c r="BZ1699" s="237"/>
      <c r="CA1699" s="237"/>
      <c r="CB1699" s="237"/>
      <c r="CC1699" s="237"/>
      <c r="CD1699" s="237"/>
      <c r="CE1699" s="237"/>
      <c r="CF1699" s="237"/>
      <c r="CG1699" s="237"/>
      <c r="CH1699" s="237"/>
      <c r="CI1699" s="237"/>
      <c r="CJ1699" s="237"/>
      <c r="CK1699" s="237"/>
      <c r="CL1699" s="237"/>
      <c r="CM1699" s="237"/>
      <c r="CN1699" s="237"/>
      <c r="CO1699" s="237"/>
    </row>
    <row r="1700" spans="1:93">
      <c r="A1700" s="5686"/>
      <c r="B1700" s="4561"/>
      <c r="C1700" s="5674"/>
      <c r="D1700" s="4079"/>
      <c r="E1700" s="4151"/>
      <c r="F1700" s="4151"/>
      <c r="G1700" s="3811"/>
      <c r="H1700" s="3811"/>
      <c r="I1700" s="3811"/>
      <c r="J1700" s="3811"/>
      <c r="K1700" s="3811"/>
      <c r="L1700" s="3811"/>
      <c r="M1700" s="3811"/>
      <c r="N1700" s="3811"/>
      <c r="O1700" s="3811"/>
      <c r="P1700" s="3811"/>
      <c r="Q1700" s="2356"/>
      <c r="R1700" s="2356"/>
      <c r="S1700" s="4151"/>
      <c r="T1700" s="5120"/>
      <c r="U1700" s="5120"/>
      <c r="V1700" s="5120"/>
      <c r="W1700" s="5120"/>
      <c r="X1700" s="5120"/>
      <c r="Y1700" s="5120"/>
      <c r="Z1700" s="5120"/>
      <c r="AA1700" s="5120"/>
      <c r="AB1700" s="5120"/>
      <c r="AC1700" s="5120"/>
      <c r="AD1700" s="3326" t="s">
        <v>2035</v>
      </c>
      <c r="AE1700" s="3093"/>
      <c r="AF1700" s="2417" t="s">
        <v>857</v>
      </c>
      <c r="AG1700" s="2417"/>
      <c r="AH1700" s="3256">
        <v>3996</v>
      </c>
      <c r="AI1700" s="2402" t="s">
        <v>2137</v>
      </c>
      <c r="AJ1700" s="2417" t="s">
        <v>868</v>
      </c>
      <c r="AK1700" s="3256" t="s">
        <v>2142</v>
      </c>
      <c r="AL1700" s="2417" t="s">
        <v>340</v>
      </c>
      <c r="AM1700" s="2417" t="s">
        <v>340</v>
      </c>
      <c r="AN1700" s="2402" t="s">
        <v>858</v>
      </c>
      <c r="AO1700" s="2354">
        <v>8</v>
      </c>
      <c r="AP1700" s="2402" t="s">
        <v>859</v>
      </c>
      <c r="AQ1700" s="2354">
        <v>8</v>
      </c>
      <c r="AR1700" s="2402"/>
      <c r="AS1700" s="2402"/>
      <c r="AT1700" s="2402"/>
      <c r="AU1700" s="2402"/>
      <c r="AV1700" s="860"/>
      <c r="AW1700" s="4561"/>
      <c r="AX1700" s="4561"/>
      <c r="AY1700" s="4561"/>
      <c r="BC1700" s="237"/>
      <c r="BD1700" s="237"/>
      <c r="BE1700" s="237"/>
      <c r="BF1700" s="237"/>
      <c r="BG1700" s="237"/>
      <c r="BH1700" s="237"/>
      <c r="BI1700" s="237"/>
      <c r="BJ1700" s="237"/>
      <c r="BK1700" s="237"/>
      <c r="BL1700" s="237"/>
      <c r="BM1700" s="237"/>
      <c r="BN1700" s="237"/>
      <c r="BO1700" s="237"/>
      <c r="BP1700" s="237"/>
      <c r="BQ1700" s="237"/>
      <c r="BR1700" s="237"/>
      <c r="BS1700" s="237"/>
      <c r="BT1700" s="237"/>
      <c r="BU1700" s="237"/>
      <c r="BV1700" s="237"/>
      <c r="BW1700" s="237"/>
      <c r="BX1700" s="237"/>
      <c r="BY1700" s="237"/>
      <c r="BZ1700" s="237"/>
      <c r="CA1700" s="237"/>
      <c r="CB1700" s="237"/>
      <c r="CC1700" s="237"/>
      <c r="CD1700" s="237"/>
      <c r="CE1700" s="237"/>
      <c r="CF1700" s="237"/>
      <c r="CG1700" s="237"/>
      <c r="CH1700" s="237"/>
      <c r="CI1700" s="237"/>
      <c r="CJ1700" s="237"/>
      <c r="CK1700" s="237"/>
      <c r="CL1700" s="237"/>
      <c r="CM1700" s="237"/>
      <c r="CN1700" s="237"/>
      <c r="CO1700" s="237"/>
    </row>
    <row r="1701" spans="1:93">
      <c r="A1701" s="5686"/>
      <c r="B1701" s="5669" t="s">
        <v>2464</v>
      </c>
      <c r="C1701" s="5672" t="s">
        <v>6015</v>
      </c>
      <c r="D1701" s="4068" t="s">
        <v>6016</v>
      </c>
      <c r="E1701" s="4150" t="s">
        <v>2138</v>
      </c>
      <c r="F1701" s="4150" t="s">
        <v>6017</v>
      </c>
      <c r="G1701" s="3806" t="s">
        <v>2028</v>
      </c>
      <c r="H1701" s="3806" t="s">
        <v>2028</v>
      </c>
      <c r="I1701" s="3806" t="s">
        <v>2029</v>
      </c>
      <c r="J1701" s="3806" t="s">
        <v>2029</v>
      </c>
      <c r="K1701" s="3806">
        <v>6</v>
      </c>
      <c r="L1701" s="3806">
        <v>0</v>
      </c>
      <c r="M1701" s="3806">
        <v>12</v>
      </c>
      <c r="N1701" s="3806">
        <v>6</v>
      </c>
      <c r="O1701" s="3806">
        <v>0</v>
      </c>
      <c r="P1701" s="3806">
        <v>12</v>
      </c>
      <c r="Q1701" s="3806" t="s">
        <v>2140</v>
      </c>
      <c r="R1701" s="3806" t="s">
        <v>2272</v>
      </c>
      <c r="S1701" s="4150">
        <v>1024</v>
      </c>
      <c r="T1701" s="5123">
        <v>1024</v>
      </c>
      <c r="U1701" s="5123">
        <v>4384</v>
      </c>
      <c r="V1701" s="5123">
        <v>608</v>
      </c>
      <c r="W1701" s="5123">
        <v>608</v>
      </c>
      <c r="X1701" s="5123">
        <v>1088</v>
      </c>
      <c r="Y1701" s="5123">
        <v>1</v>
      </c>
      <c r="Z1701" s="5123">
        <v>1</v>
      </c>
      <c r="AA1701" s="5123" t="s">
        <v>2136</v>
      </c>
      <c r="AB1701" s="5123" t="s">
        <v>2136</v>
      </c>
      <c r="AC1701" s="5123" t="s">
        <v>2137</v>
      </c>
      <c r="AD1701" s="3322" t="s">
        <v>2035</v>
      </c>
      <c r="AE1701" s="3087"/>
      <c r="AF1701" s="2862" t="s">
        <v>857</v>
      </c>
      <c r="AG1701" s="2862"/>
      <c r="AH1701" s="3256">
        <v>270</v>
      </c>
      <c r="AI1701" s="2830" t="s">
        <v>2137</v>
      </c>
      <c r="AJ1701" s="2862" t="s">
        <v>854</v>
      </c>
      <c r="AK1701" s="3256" t="s">
        <v>2142</v>
      </c>
      <c r="AL1701" s="122" t="s">
        <v>166</v>
      </c>
      <c r="AM1701" s="2830" t="s">
        <v>856</v>
      </c>
      <c r="AN1701" s="2830" t="s">
        <v>858</v>
      </c>
      <c r="AO1701" s="2830">
        <v>2</v>
      </c>
      <c r="AP1701" s="2830" t="s">
        <v>859</v>
      </c>
      <c r="AQ1701" s="2830">
        <v>2</v>
      </c>
      <c r="AR1701" s="2830"/>
      <c r="AS1701" s="2830"/>
      <c r="AT1701" s="2830"/>
      <c r="AU1701" s="2830"/>
      <c r="AV1701" s="2997"/>
      <c r="AW1701" s="4559" t="s">
        <v>2451</v>
      </c>
      <c r="AX1701" s="4559" t="s">
        <v>5972</v>
      </c>
      <c r="AY1701" s="4559"/>
      <c r="CO1701" s="237"/>
    </row>
    <row r="1702" spans="1:93">
      <c r="A1702" s="5686"/>
      <c r="B1702" s="5670"/>
      <c r="C1702" s="5673"/>
      <c r="D1702" s="4069"/>
      <c r="E1702" s="4216"/>
      <c r="F1702" s="4216"/>
      <c r="G1702" s="3807"/>
      <c r="H1702" s="3807"/>
      <c r="I1702" s="3807"/>
      <c r="J1702" s="3807"/>
      <c r="K1702" s="3807"/>
      <c r="L1702" s="3807"/>
      <c r="M1702" s="3807"/>
      <c r="N1702" s="3807"/>
      <c r="O1702" s="3807"/>
      <c r="P1702" s="3807"/>
      <c r="Q1702" s="3807"/>
      <c r="R1702" s="3807"/>
      <c r="S1702" s="4216"/>
      <c r="T1702" s="5119"/>
      <c r="U1702" s="5119"/>
      <c r="V1702" s="5119"/>
      <c r="W1702" s="5119"/>
      <c r="X1702" s="5119"/>
      <c r="Y1702" s="5119"/>
      <c r="Z1702" s="5119"/>
      <c r="AA1702" s="5119"/>
      <c r="AB1702" s="5119"/>
      <c r="AC1702" s="5119"/>
      <c r="AD1702" s="3326" t="s">
        <v>2035</v>
      </c>
      <c r="AE1702" s="3093"/>
      <c r="AF1702" s="2878" t="s">
        <v>857</v>
      </c>
      <c r="AG1702" s="2878"/>
      <c r="AH1702" s="3261">
        <v>3996</v>
      </c>
      <c r="AI1702" s="2860" t="s">
        <v>2137</v>
      </c>
      <c r="AJ1702" s="2878" t="s">
        <v>868</v>
      </c>
      <c r="AK1702" s="3256" t="s">
        <v>2142</v>
      </c>
      <c r="AL1702" s="2878" t="s">
        <v>340</v>
      </c>
      <c r="AM1702" s="2878" t="s">
        <v>340</v>
      </c>
      <c r="AN1702" s="2860" t="s">
        <v>858</v>
      </c>
      <c r="AO1702" s="2860">
        <v>8</v>
      </c>
      <c r="AP1702" s="2860" t="s">
        <v>859</v>
      </c>
      <c r="AQ1702" s="2860">
        <v>8</v>
      </c>
      <c r="AR1702" s="2860"/>
      <c r="AS1702" s="2860"/>
      <c r="AT1702" s="2860"/>
      <c r="AU1702" s="2860"/>
      <c r="AV1702" s="860"/>
      <c r="AW1702" s="4560"/>
      <c r="AX1702" s="4560"/>
      <c r="AY1702" s="4560"/>
      <c r="CO1702" s="237"/>
    </row>
    <row r="1703" spans="1:93">
      <c r="A1703" s="5686"/>
      <c r="B1703" s="5671"/>
      <c r="C1703" s="5674"/>
      <c r="D1703" s="4070"/>
      <c r="E1703" s="4151"/>
      <c r="F1703" s="4151"/>
      <c r="G1703" s="3811"/>
      <c r="H1703" s="3811"/>
      <c r="I1703" s="3811"/>
      <c r="J1703" s="3811"/>
      <c r="K1703" s="3811"/>
      <c r="L1703" s="3811"/>
      <c r="M1703" s="3811"/>
      <c r="N1703" s="3811"/>
      <c r="O1703" s="3811"/>
      <c r="P1703" s="3811"/>
      <c r="Q1703" s="3811"/>
      <c r="R1703" s="3811"/>
      <c r="S1703" s="4151"/>
      <c r="T1703" s="5120"/>
      <c r="U1703" s="5120"/>
      <c r="V1703" s="5120"/>
      <c r="W1703" s="5120"/>
      <c r="X1703" s="5120"/>
      <c r="Y1703" s="5120"/>
      <c r="Z1703" s="5120"/>
      <c r="AA1703" s="5120"/>
      <c r="AB1703" s="5120"/>
      <c r="AC1703" s="5120"/>
      <c r="AD1703" s="3326" t="s">
        <v>2035</v>
      </c>
      <c r="AE1703" s="3093"/>
      <c r="AF1703" s="2878" t="s">
        <v>857</v>
      </c>
      <c r="AG1703" s="2878"/>
      <c r="AH1703" s="2044">
        <v>3985</v>
      </c>
      <c r="AI1703" s="2860" t="s">
        <v>2137</v>
      </c>
      <c r="AJ1703" s="2878" t="s">
        <v>379</v>
      </c>
      <c r="AK1703" s="3256" t="s">
        <v>2142</v>
      </c>
      <c r="AL1703" s="2863" t="s">
        <v>3055</v>
      </c>
      <c r="AM1703" s="2827" t="s">
        <v>3055</v>
      </c>
      <c r="AN1703" s="2860" t="s">
        <v>858</v>
      </c>
      <c r="AO1703" s="2860">
        <v>2</v>
      </c>
      <c r="AP1703" s="2860" t="s">
        <v>859</v>
      </c>
      <c r="AQ1703" s="2860">
        <v>2</v>
      </c>
      <c r="AR1703" s="2860"/>
      <c r="AS1703" s="2860"/>
      <c r="AT1703" s="2860"/>
      <c r="AU1703" s="2860"/>
      <c r="AV1703" s="860"/>
      <c r="AW1703" s="4561"/>
      <c r="AX1703" s="4561"/>
      <c r="AY1703" s="4561"/>
      <c r="CO1703" s="237"/>
    </row>
    <row r="1704" spans="1:93" ht="14.25" customHeight="1">
      <c r="A1704" s="5686"/>
      <c r="B1704" s="4559" t="s">
        <v>2463</v>
      </c>
      <c r="C1704" s="5672" t="s">
        <v>3758</v>
      </c>
      <c r="D1704" s="4139" t="s">
        <v>1126</v>
      </c>
      <c r="E1704" s="4150" t="s">
        <v>2138</v>
      </c>
      <c r="F1704" s="4150" t="s">
        <v>2369</v>
      </c>
      <c r="G1704" s="3806" t="s">
        <v>2028</v>
      </c>
      <c r="H1704" s="3806" t="s">
        <v>2028</v>
      </c>
      <c r="I1704" s="3806" t="s">
        <v>2029</v>
      </c>
      <c r="J1704" s="3806" t="s">
        <v>2029</v>
      </c>
      <c r="K1704" s="3806">
        <v>6</v>
      </c>
      <c r="L1704" s="3806">
        <v>0</v>
      </c>
      <c r="M1704" s="3806">
        <v>12</v>
      </c>
      <c r="N1704" s="3806">
        <v>6</v>
      </c>
      <c r="O1704" s="3806">
        <v>0</v>
      </c>
      <c r="P1704" s="3806">
        <v>12</v>
      </c>
      <c r="Q1704" s="2355" t="s">
        <v>2140</v>
      </c>
      <c r="R1704" s="2355" t="s">
        <v>2272</v>
      </c>
      <c r="S1704" s="4150">
        <v>645</v>
      </c>
      <c r="T1704" s="5123">
        <v>645</v>
      </c>
      <c r="U1704" s="5123">
        <v>5418</v>
      </c>
      <c r="V1704" s="5123">
        <v>512</v>
      </c>
      <c r="W1704" s="5123">
        <v>512</v>
      </c>
      <c r="X1704" s="5123">
        <v>1152</v>
      </c>
      <c r="Y1704" s="5123">
        <v>1</v>
      </c>
      <c r="Z1704" s="5123">
        <v>1</v>
      </c>
      <c r="AA1704" s="5123" t="s">
        <v>2136</v>
      </c>
      <c r="AB1704" s="5123" t="s">
        <v>2136</v>
      </c>
      <c r="AC1704" s="5123" t="s">
        <v>2137</v>
      </c>
      <c r="AD1704" s="3326" t="s">
        <v>2035</v>
      </c>
      <c r="AE1704" s="3093"/>
      <c r="AF1704" s="2417" t="s">
        <v>857</v>
      </c>
      <c r="AG1704" s="2417"/>
      <c r="AH1704" s="3265">
        <v>270</v>
      </c>
      <c r="AI1704" s="2402" t="s">
        <v>2137</v>
      </c>
      <c r="AJ1704" s="2417" t="s">
        <v>854</v>
      </c>
      <c r="AK1704" s="3256" t="s">
        <v>2142</v>
      </c>
      <c r="AL1704" s="2391" t="s">
        <v>1218</v>
      </c>
      <c r="AM1704" s="2356" t="s">
        <v>1219</v>
      </c>
      <c r="AN1704" s="2402" t="s">
        <v>858</v>
      </c>
      <c r="AO1704" s="2354">
        <v>2</v>
      </c>
      <c r="AP1704" s="2402" t="s">
        <v>859</v>
      </c>
      <c r="AQ1704" s="2354">
        <v>2</v>
      </c>
      <c r="AR1704" s="2402"/>
      <c r="AS1704" s="2402"/>
      <c r="AT1704" s="2402"/>
      <c r="AU1704" s="2402"/>
      <c r="AV1704" s="860"/>
      <c r="AW1704" s="4559" t="s">
        <v>2451</v>
      </c>
      <c r="AX1704" s="4559" t="s">
        <v>2460</v>
      </c>
      <c r="AY1704" s="4559"/>
      <c r="BC1704" s="237"/>
      <c r="BD1704" s="237"/>
      <c r="BE1704" s="237"/>
      <c r="BF1704" s="237"/>
      <c r="BG1704" s="237"/>
      <c r="BH1704" s="237"/>
      <c r="BI1704" s="237"/>
      <c r="BJ1704" s="237"/>
      <c r="BK1704" s="237"/>
      <c r="BL1704" s="237"/>
      <c r="BM1704" s="237"/>
      <c r="BN1704" s="237"/>
      <c r="BO1704" s="237"/>
      <c r="BP1704" s="237"/>
      <c r="BQ1704" s="237"/>
      <c r="BR1704" s="237"/>
      <c r="BS1704" s="237"/>
      <c r="BT1704" s="237"/>
      <c r="BU1704" s="237"/>
      <c r="BV1704" s="237"/>
      <c r="BW1704" s="237"/>
      <c r="BX1704" s="237"/>
      <c r="BY1704" s="237"/>
      <c r="BZ1704" s="237"/>
      <c r="CA1704" s="237"/>
      <c r="CB1704" s="237"/>
      <c r="CC1704" s="237"/>
      <c r="CD1704" s="237"/>
      <c r="CE1704" s="237"/>
      <c r="CF1704" s="237"/>
      <c r="CG1704" s="237"/>
      <c r="CH1704" s="237"/>
      <c r="CI1704" s="237"/>
      <c r="CJ1704" s="237"/>
      <c r="CK1704" s="237"/>
      <c r="CL1704" s="237"/>
      <c r="CM1704" s="237"/>
      <c r="CN1704" s="237"/>
      <c r="CO1704" s="237"/>
    </row>
    <row r="1705" spans="1:93" ht="18" customHeight="1">
      <c r="A1705" s="5686"/>
      <c r="B1705" s="4561"/>
      <c r="C1705" s="5674"/>
      <c r="D1705" s="4079"/>
      <c r="E1705" s="4151"/>
      <c r="F1705" s="4151"/>
      <c r="G1705" s="3811"/>
      <c r="H1705" s="3811"/>
      <c r="I1705" s="3811"/>
      <c r="J1705" s="3811"/>
      <c r="K1705" s="3811"/>
      <c r="L1705" s="3811"/>
      <c r="M1705" s="3811"/>
      <c r="N1705" s="3811"/>
      <c r="O1705" s="3811"/>
      <c r="P1705" s="3811"/>
      <c r="Q1705" s="2356"/>
      <c r="R1705" s="2356"/>
      <c r="S1705" s="4151"/>
      <c r="T1705" s="5120"/>
      <c r="U1705" s="5120"/>
      <c r="V1705" s="5120"/>
      <c r="W1705" s="5120"/>
      <c r="X1705" s="5120"/>
      <c r="Y1705" s="5120"/>
      <c r="Z1705" s="5120"/>
      <c r="AA1705" s="5120"/>
      <c r="AB1705" s="5120"/>
      <c r="AC1705" s="5120"/>
      <c r="AD1705" s="3326" t="s">
        <v>2035</v>
      </c>
      <c r="AE1705" s="3093"/>
      <c r="AF1705" s="2417" t="s">
        <v>857</v>
      </c>
      <c r="AG1705" s="2417"/>
      <c r="AH1705" s="3256">
        <v>3996</v>
      </c>
      <c r="AI1705" s="2402" t="s">
        <v>2137</v>
      </c>
      <c r="AJ1705" s="2417" t="s">
        <v>868</v>
      </c>
      <c r="AK1705" s="3256" t="s">
        <v>2142</v>
      </c>
      <c r="AL1705" s="2417" t="s">
        <v>340</v>
      </c>
      <c r="AM1705" s="2417" t="s">
        <v>340</v>
      </c>
      <c r="AN1705" s="2402" t="s">
        <v>858</v>
      </c>
      <c r="AO1705" s="2354">
        <v>8</v>
      </c>
      <c r="AP1705" s="2402" t="s">
        <v>859</v>
      </c>
      <c r="AQ1705" s="2354">
        <v>8</v>
      </c>
      <c r="AR1705" s="2402"/>
      <c r="AS1705" s="2402"/>
      <c r="AT1705" s="2402"/>
      <c r="AU1705" s="2402"/>
      <c r="AV1705" s="860"/>
      <c r="AW1705" s="4561"/>
      <c r="AX1705" s="4561"/>
      <c r="AY1705" s="4561"/>
      <c r="BC1705" s="237"/>
      <c r="BD1705" s="237"/>
      <c r="BE1705" s="237"/>
      <c r="BF1705" s="237"/>
      <c r="BG1705" s="237"/>
      <c r="BH1705" s="237"/>
      <c r="BI1705" s="237"/>
      <c r="BJ1705" s="237"/>
      <c r="BK1705" s="237"/>
      <c r="BL1705" s="237"/>
      <c r="BM1705" s="237"/>
      <c r="BN1705" s="237"/>
      <c r="BO1705" s="237"/>
      <c r="BP1705" s="237"/>
      <c r="BQ1705" s="237"/>
      <c r="BR1705" s="237"/>
      <c r="BS1705" s="237"/>
      <c r="BT1705" s="237"/>
      <c r="BU1705" s="237"/>
      <c r="BV1705" s="237"/>
      <c r="BW1705" s="237"/>
      <c r="BX1705" s="237"/>
      <c r="BY1705" s="237"/>
      <c r="BZ1705" s="237"/>
      <c r="CA1705" s="237"/>
      <c r="CB1705" s="237"/>
      <c r="CC1705" s="237"/>
      <c r="CD1705" s="237"/>
      <c r="CE1705" s="237"/>
      <c r="CF1705" s="237"/>
      <c r="CG1705" s="237"/>
      <c r="CH1705" s="237"/>
      <c r="CI1705" s="237"/>
      <c r="CJ1705" s="237"/>
      <c r="CK1705" s="237"/>
      <c r="CL1705" s="237"/>
      <c r="CM1705" s="237"/>
      <c r="CN1705" s="237"/>
      <c r="CO1705" s="237"/>
    </row>
    <row r="1706" spans="1:93">
      <c r="A1706" s="5686"/>
      <c r="B1706" s="5669" t="s">
        <v>2464</v>
      </c>
      <c r="C1706" s="5672" t="s">
        <v>3717</v>
      </c>
      <c r="D1706" s="4068" t="s">
        <v>6018</v>
      </c>
      <c r="E1706" s="4150" t="s">
        <v>2138</v>
      </c>
      <c r="F1706" s="4150" t="s">
        <v>6090</v>
      </c>
      <c r="G1706" s="3806" t="s">
        <v>2028</v>
      </c>
      <c r="H1706" s="3806" t="s">
        <v>2028</v>
      </c>
      <c r="I1706" s="3806" t="s">
        <v>2029</v>
      </c>
      <c r="J1706" s="3806" t="s">
        <v>2029</v>
      </c>
      <c r="K1706" s="3806">
        <v>6</v>
      </c>
      <c r="L1706" s="3806">
        <v>0</v>
      </c>
      <c r="M1706" s="3806">
        <v>12</v>
      </c>
      <c r="N1706" s="3806">
        <v>6</v>
      </c>
      <c r="O1706" s="3806">
        <v>0</v>
      </c>
      <c r="P1706" s="3806">
        <v>12</v>
      </c>
      <c r="Q1706" s="3806" t="s">
        <v>2140</v>
      </c>
      <c r="R1706" s="3806" t="s">
        <v>2272</v>
      </c>
      <c r="S1706" s="5687">
        <v>1025</v>
      </c>
      <c r="T1706" s="5123">
        <v>1025</v>
      </c>
      <c r="U1706" s="5123">
        <v>5674</v>
      </c>
      <c r="V1706" s="5123">
        <v>608</v>
      </c>
      <c r="W1706" s="5123">
        <v>608</v>
      </c>
      <c r="X1706" s="5123">
        <v>1408</v>
      </c>
      <c r="Y1706" s="5123">
        <v>1</v>
      </c>
      <c r="Z1706" s="5123">
        <v>1</v>
      </c>
      <c r="AA1706" s="5084" t="s">
        <v>2136</v>
      </c>
      <c r="AB1706" s="5084" t="s">
        <v>2136</v>
      </c>
      <c r="AC1706" s="5123" t="s">
        <v>2137</v>
      </c>
      <c r="AD1706" s="3326" t="s">
        <v>2035</v>
      </c>
      <c r="AE1706" s="3093"/>
      <c r="AF1706" s="2878" t="s">
        <v>857</v>
      </c>
      <c r="AG1706" s="2878"/>
      <c r="AH1706" s="3256">
        <v>270</v>
      </c>
      <c r="AI1706" s="2860" t="s">
        <v>2137</v>
      </c>
      <c r="AJ1706" s="2878" t="s">
        <v>854</v>
      </c>
      <c r="AK1706" s="3256" t="s">
        <v>2142</v>
      </c>
      <c r="AL1706" s="2862" t="s">
        <v>1218</v>
      </c>
      <c r="AM1706" s="2830" t="s">
        <v>1219</v>
      </c>
      <c r="AN1706" s="2860" t="s">
        <v>858</v>
      </c>
      <c r="AO1706" s="2860">
        <v>2</v>
      </c>
      <c r="AP1706" s="2860" t="s">
        <v>859</v>
      </c>
      <c r="AQ1706" s="2860">
        <v>2</v>
      </c>
      <c r="AR1706" s="2860"/>
      <c r="AS1706" s="2860"/>
      <c r="AT1706" s="2860"/>
      <c r="AU1706" s="2860"/>
      <c r="AV1706" s="860"/>
      <c r="AW1706" s="4559" t="s">
        <v>2451</v>
      </c>
      <c r="AX1706" s="4559" t="s">
        <v>5972</v>
      </c>
      <c r="AY1706" s="4559"/>
      <c r="CO1706" s="237"/>
    </row>
    <row r="1707" spans="1:93">
      <c r="A1707" s="5686"/>
      <c r="B1707" s="5670"/>
      <c r="C1707" s="5673"/>
      <c r="D1707" s="4069"/>
      <c r="E1707" s="4216"/>
      <c r="F1707" s="4216"/>
      <c r="G1707" s="3807"/>
      <c r="H1707" s="3807"/>
      <c r="I1707" s="3807"/>
      <c r="J1707" s="3807"/>
      <c r="K1707" s="3807"/>
      <c r="L1707" s="3807"/>
      <c r="M1707" s="3807"/>
      <c r="N1707" s="3807"/>
      <c r="O1707" s="3807"/>
      <c r="P1707" s="3807"/>
      <c r="Q1707" s="3807"/>
      <c r="R1707" s="3807"/>
      <c r="S1707" s="5688"/>
      <c r="T1707" s="5119"/>
      <c r="U1707" s="5119"/>
      <c r="V1707" s="5119"/>
      <c r="W1707" s="5119"/>
      <c r="X1707" s="5119"/>
      <c r="Y1707" s="5119"/>
      <c r="Z1707" s="5119"/>
      <c r="AA1707" s="5085"/>
      <c r="AB1707" s="5085"/>
      <c r="AC1707" s="5119"/>
      <c r="AD1707" s="3326" t="s">
        <v>2035</v>
      </c>
      <c r="AE1707" s="3093"/>
      <c r="AF1707" s="2878" t="s">
        <v>857</v>
      </c>
      <c r="AG1707" s="2878"/>
      <c r="AH1707" s="3261">
        <v>3996</v>
      </c>
      <c r="AI1707" s="2860" t="s">
        <v>2137</v>
      </c>
      <c r="AJ1707" s="2878" t="s">
        <v>868</v>
      </c>
      <c r="AK1707" s="3256" t="s">
        <v>2142</v>
      </c>
      <c r="AL1707" s="2878" t="s">
        <v>340</v>
      </c>
      <c r="AM1707" s="2878" t="s">
        <v>340</v>
      </c>
      <c r="AN1707" s="2860" t="s">
        <v>858</v>
      </c>
      <c r="AO1707" s="2860">
        <v>8</v>
      </c>
      <c r="AP1707" s="2860" t="s">
        <v>859</v>
      </c>
      <c r="AQ1707" s="2860">
        <v>8</v>
      </c>
      <c r="AR1707" s="2860"/>
      <c r="AS1707" s="2860"/>
      <c r="AT1707" s="2860"/>
      <c r="AU1707" s="2860"/>
      <c r="AV1707" s="860"/>
      <c r="AW1707" s="4560"/>
      <c r="AX1707" s="4560"/>
      <c r="AY1707" s="4561"/>
      <c r="CO1707" s="237"/>
    </row>
    <row r="1708" spans="1:93">
      <c r="A1708" s="5686"/>
      <c r="B1708" s="5671"/>
      <c r="C1708" s="5674"/>
      <c r="D1708" s="4070"/>
      <c r="E1708" s="4151"/>
      <c r="F1708" s="4151"/>
      <c r="G1708" s="3811"/>
      <c r="H1708" s="3811"/>
      <c r="I1708" s="3811"/>
      <c r="J1708" s="3811"/>
      <c r="K1708" s="3811"/>
      <c r="L1708" s="3811"/>
      <c r="M1708" s="3811"/>
      <c r="N1708" s="3811"/>
      <c r="O1708" s="3811"/>
      <c r="P1708" s="3811"/>
      <c r="Q1708" s="3811"/>
      <c r="R1708" s="3811"/>
      <c r="S1708" s="5689"/>
      <c r="T1708" s="5120"/>
      <c r="U1708" s="5120"/>
      <c r="V1708" s="5120"/>
      <c r="W1708" s="5120"/>
      <c r="X1708" s="5120"/>
      <c r="Y1708" s="5120"/>
      <c r="Z1708" s="5120"/>
      <c r="AA1708" s="5086"/>
      <c r="AB1708" s="5086"/>
      <c r="AC1708" s="5120"/>
      <c r="AD1708" s="3326" t="s">
        <v>2035</v>
      </c>
      <c r="AE1708" s="3093"/>
      <c r="AF1708" s="2878" t="s">
        <v>857</v>
      </c>
      <c r="AG1708" s="2878"/>
      <c r="AH1708" s="2044">
        <v>3985</v>
      </c>
      <c r="AI1708" s="2860" t="s">
        <v>2137</v>
      </c>
      <c r="AJ1708" s="2878" t="s">
        <v>379</v>
      </c>
      <c r="AK1708" s="3256" t="s">
        <v>2142</v>
      </c>
      <c r="AL1708" s="2863" t="s">
        <v>3055</v>
      </c>
      <c r="AM1708" s="2827" t="s">
        <v>3055</v>
      </c>
      <c r="AN1708" s="2860" t="s">
        <v>858</v>
      </c>
      <c r="AO1708" s="2860">
        <v>2</v>
      </c>
      <c r="AP1708" s="2860" t="s">
        <v>859</v>
      </c>
      <c r="AQ1708" s="2860">
        <v>2</v>
      </c>
      <c r="AR1708" s="2860"/>
      <c r="AS1708" s="2860"/>
      <c r="AT1708" s="2860"/>
      <c r="AU1708" s="2860"/>
      <c r="AV1708" s="860"/>
      <c r="AW1708" s="4561"/>
      <c r="AX1708" s="4561"/>
      <c r="AY1708" s="2844"/>
      <c r="CO1708" s="237"/>
    </row>
    <row r="1709" spans="1:93" ht="12.75" customHeight="1">
      <c r="A1709" s="5686"/>
      <c r="B1709" s="4559" t="s">
        <v>2463</v>
      </c>
      <c r="C1709" s="5672" t="s">
        <v>3759</v>
      </c>
      <c r="D1709" s="4139" t="s">
        <v>1127</v>
      </c>
      <c r="E1709" s="4150" t="s">
        <v>2144</v>
      </c>
      <c r="F1709" s="4150" t="s">
        <v>2370</v>
      </c>
      <c r="G1709" s="3806" t="s">
        <v>2028</v>
      </c>
      <c r="H1709" s="3806" t="s">
        <v>2028</v>
      </c>
      <c r="I1709" s="3806" t="s">
        <v>2029</v>
      </c>
      <c r="J1709" s="3806" t="s">
        <v>2029</v>
      </c>
      <c r="K1709" s="3806">
        <v>6</v>
      </c>
      <c r="L1709" s="3806">
        <v>0</v>
      </c>
      <c r="M1709" s="3806">
        <v>31</v>
      </c>
      <c r="N1709" s="3806">
        <v>6</v>
      </c>
      <c r="O1709" s="3806">
        <v>0</v>
      </c>
      <c r="P1709" s="3806">
        <v>31</v>
      </c>
      <c r="Q1709" s="2355" t="s">
        <v>2140</v>
      </c>
      <c r="R1709" s="2354" t="s">
        <v>2272</v>
      </c>
      <c r="S1709" s="4150">
        <v>5425</v>
      </c>
      <c r="T1709" s="5123">
        <v>5425</v>
      </c>
      <c r="U1709" s="5123">
        <v>12798</v>
      </c>
      <c r="V1709" s="5123">
        <v>512</v>
      </c>
      <c r="W1709" s="5123">
        <v>512</v>
      </c>
      <c r="X1709" s="5123">
        <v>1302</v>
      </c>
      <c r="Y1709" s="5123">
        <v>4</v>
      </c>
      <c r="Z1709" s="5123">
        <v>2</v>
      </c>
      <c r="AA1709" s="5123" t="s">
        <v>2032</v>
      </c>
      <c r="AB1709" s="5123" t="s">
        <v>2033</v>
      </c>
      <c r="AC1709" s="5123" t="s">
        <v>2137</v>
      </c>
      <c r="AD1709" s="3326" t="s">
        <v>2035</v>
      </c>
      <c r="AE1709" s="3093"/>
      <c r="AF1709" s="2417" t="s">
        <v>857</v>
      </c>
      <c r="AG1709" s="2417"/>
      <c r="AH1709" s="3265">
        <v>270</v>
      </c>
      <c r="AI1709" s="2402" t="s">
        <v>2137</v>
      </c>
      <c r="AJ1709" s="2417" t="s">
        <v>854</v>
      </c>
      <c r="AK1709" s="3256" t="s">
        <v>2142</v>
      </c>
      <c r="AL1709" s="2417" t="s">
        <v>1135</v>
      </c>
      <c r="AM1709" s="2402" t="s">
        <v>1134</v>
      </c>
      <c r="AN1709" s="2402" t="s">
        <v>858</v>
      </c>
      <c r="AO1709" s="2402">
        <v>2</v>
      </c>
      <c r="AP1709" s="2402" t="s">
        <v>859</v>
      </c>
      <c r="AQ1709" s="2402">
        <v>2</v>
      </c>
      <c r="AR1709" s="2402"/>
      <c r="AS1709" s="2402"/>
      <c r="AT1709" s="2402"/>
      <c r="AU1709" s="2402"/>
      <c r="AV1709" s="860"/>
      <c r="AW1709" s="4559" t="s">
        <v>2466</v>
      </c>
      <c r="AX1709" s="4559" t="s">
        <v>2460</v>
      </c>
      <c r="AY1709" s="4559"/>
      <c r="BC1709" s="237"/>
      <c r="BD1709" s="237"/>
      <c r="BE1709" s="237"/>
      <c r="BF1709" s="237"/>
      <c r="BG1709" s="237"/>
      <c r="BH1709" s="237"/>
      <c r="BI1709" s="237"/>
      <c r="BJ1709" s="237"/>
      <c r="BK1709" s="237"/>
      <c r="BL1709" s="237"/>
      <c r="BM1709" s="237"/>
      <c r="BN1709" s="237"/>
      <c r="BO1709" s="237"/>
      <c r="BP1709" s="237"/>
      <c r="BQ1709" s="237"/>
      <c r="BR1709" s="237"/>
      <c r="BS1709" s="237"/>
      <c r="BT1709" s="237"/>
      <c r="BU1709" s="237"/>
      <c r="BV1709" s="237"/>
      <c r="BW1709" s="237"/>
      <c r="BX1709" s="237"/>
      <c r="BY1709" s="237"/>
      <c r="BZ1709" s="237"/>
      <c r="CA1709" s="237"/>
      <c r="CB1709" s="237"/>
      <c r="CC1709" s="237"/>
      <c r="CD1709" s="237"/>
      <c r="CE1709" s="237"/>
      <c r="CF1709" s="237"/>
      <c r="CG1709" s="237"/>
      <c r="CH1709" s="237"/>
      <c r="CI1709" s="237"/>
      <c r="CJ1709" s="237"/>
      <c r="CK1709" s="237"/>
      <c r="CL1709" s="237"/>
      <c r="CM1709" s="237"/>
      <c r="CN1709" s="237"/>
      <c r="CO1709" s="237"/>
    </row>
    <row r="1710" spans="1:93">
      <c r="A1710" s="5686"/>
      <c r="B1710" s="4561"/>
      <c r="C1710" s="5674"/>
      <c r="D1710" s="4079"/>
      <c r="E1710" s="4151"/>
      <c r="F1710" s="4151"/>
      <c r="G1710" s="3811"/>
      <c r="H1710" s="3811"/>
      <c r="I1710" s="3811"/>
      <c r="J1710" s="3811"/>
      <c r="K1710" s="3811"/>
      <c r="L1710" s="3811"/>
      <c r="M1710" s="3811"/>
      <c r="N1710" s="3811"/>
      <c r="O1710" s="3811"/>
      <c r="P1710" s="3811"/>
      <c r="Q1710" s="2356"/>
      <c r="R1710" s="2356"/>
      <c r="S1710" s="4151"/>
      <c r="T1710" s="5120"/>
      <c r="U1710" s="5120"/>
      <c r="V1710" s="5120"/>
      <c r="W1710" s="5120"/>
      <c r="X1710" s="5120"/>
      <c r="Y1710" s="5120"/>
      <c r="Z1710" s="5120"/>
      <c r="AA1710" s="5120"/>
      <c r="AB1710" s="5120"/>
      <c r="AC1710" s="5120"/>
      <c r="AD1710" s="3326" t="s">
        <v>2035</v>
      </c>
      <c r="AE1710" s="3093"/>
      <c r="AF1710" s="2417" t="s">
        <v>857</v>
      </c>
      <c r="AG1710" s="2417"/>
      <c r="AH1710" s="3256">
        <v>3996</v>
      </c>
      <c r="AI1710" s="2402" t="s">
        <v>2137</v>
      </c>
      <c r="AJ1710" s="2417" t="s">
        <v>868</v>
      </c>
      <c r="AK1710" s="3256" t="s">
        <v>2142</v>
      </c>
      <c r="AL1710" s="2417" t="s">
        <v>340</v>
      </c>
      <c r="AM1710" s="2417" t="s">
        <v>340</v>
      </c>
      <c r="AN1710" s="2402" t="s">
        <v>858</v>
      </c>
      <c r="AO1710" s="2402">
        <v>8</v>
      </c>
      <c r="AP1710" s="2402" t="s">
        <v>859</v>
      </c>
      <c r="AQ1710" s="2402">
        <v>8</v>
      </c>
      <c r="AR1710" s="2402"/>
      <c r="AS1710" s="2402"/>
      <c r="AT1710" s="2402"/>
      <c r="AU1710" s="2402"/>
      <c r="AV1710" s="860"/>
      <c r="AW1710" s="4561"/>
      <c r="AX1710" s="4561"/>
      <c r="AY1710" s="4561"/>
      <c r="BC1710" s="237"/>
      <c r="BD1710" s="237"/>
      <c r="BE1710" s="237"/>
      <c r="BF1710" s="237"/>
      <c r="BG1710" s="237"/>
      <c r="BH1710" s="237"/>
      <c r="BI1710" s="237"/>
      <c r="BJ1710" s="237"/>
      <c r="BK1710" s="237"/>
      <c r="BL1710" s="237"/>
      <c r="BM1710" s="237"/>
      <c r="BN1710" s="237"/>
      <c r="BO1710" s="237"/>
      <c r="BP1710" s="237"/>
      <c r="BQ1710" s="237"/>
      <c r="BR1710" s="237"/>
      <c r="BS1710" s="237"/>
      <c r="BT1710" s="237"/>
      <c r="BU1710" s="237"/>
      <c r="BV1710" s="237"/>
      <c r="BW1710" s="237"/>
      <c r="BX1710" s="237"/>
      <c r="BY1710" s="237"/>
      <c r="BZ1710" s="237"/>
      <c r="CA1710" s="237"/>
      <c r="CB1710" s="237"/>
      <c r="CC1710" s="237"/>
      <c r="CD1710" s="237"/>
      <c r="CE1710" s="237"/>
      <c r="CF1710" s="237"/>
      <c r="CG1710" s="237"/>
      <c r="CH1710" s="237"/>
      <c r="CI1710" s="237"/>
      <c r="CJ1710" s="237"/>
      <c r="CK1710" s="237"/>
      <c r="CL1710" s="237"/>
      <c r="CM1710" s="237"/>
      <c r="CN1710" s="237"/>
      <c r="CO1710" s="237"/>
    </row>
    <row r="1711" spans="1:93">
      <c r="A1711" s="5686"/>
      <c r="B1711" s="5669" t="s">
        <v>2464</v>
      </c>
      <c r="C1711" s="5672" t="s">
        <v>3718</v>
      </c>
      <c r="D1711" s="4068" t="s">
        <v>6019</v>
      </c>
      <c r="E1711" s="4150" t="s">
        <v>2144</v>
      </c>
      <c r="F1711" s="4150" t="s">
        <v>6020</v>
      </c>
      <c r="G1711" s="3806" t="s">
        <v>2028</v>
      </c>
      <c r="H1711" s="3743" t="s">
        <v>2028</v>
      </c>
      <c r="I1711" s="3806" t="s">
        <v>2029</v>
      </c>
      <c r="J1711" s="3806" t="s">
        <v>2029</v>
      </c>
      <c r="K1711" s="3806">
        <v>6</v>
      </c>
      <c r="L1711" s="3806">
        <v>0</v>
      </c>
      <c r="M1711" s="3806">
        <v>31</v>
      </c>
      <c r="N1711" s="3806">
        <v>6</v>
      </c>
      <c r="O1711" s="3806">
        <v>0</v>
      </c>
      <c r="P1711" s="3806">
        <v>31</v>
      </c>
      <c r="Q1711" s="3806" t="s">
        <v>2140</v>
      </c>
      <c r="R1711" s="3806" t="s">
        <v>2272</v>
      </c>
      <c r="S1711" s="4150">
        <v>5674</v>
      </c>
      <c r="T1711" s="5123">
        <v>5674</v>
      </c>
      <c r="U1711" s="5123">
        <v>13054</v>
      </c>
      <c r="V1711" s="5123">
        <v>608</v>
      </c>
      <c r="W1711" s="5123">
        <v>608</v>
      </c>
      <c r="X1711" s="5123">
        <v>1558</v>
      </c>
      <c r="Y1711" s="5123">
        <v>4</v>
      </c>
      <c r="Z1711" s="5123">
        <v>2</v>
      </c>
      <c r="AA1711" s="5084" t="s">
        <v>2032</v>
      </c>
      <c r="AB1711" s="5123" t="s">
        <v>2033</v>
      </c>
      <c r="AC1711" s="5123" t="s">
        <v>2137</v>
      </c>
      <c r="AD1711" s="3326" t="s">
        <v>2035</v>
      </c>
      <c r="AE1711" s="3093"/>
      <c r="AF1711" s="2878" t="s">
        <v>857</v>
      </c>
      <c r="AG1711" s="2878"/>
      <c r="AH1711" s="3256">
        <v>270</v>
      </c>
      <c r="AI1711" s="2860" t="s">
        <v>2137</v>
      </c>
      <c r="AJ1711" s="2878" t="s">
        <v>854</v>
      </c>
      <c r="AK1711" s="3256" t="s">
        <v>2142</v>
      </c>
      <c r="AL1711" s="2878" t="s">
        <v>1135</v>
      </c>
      <c r="AM1711" s="2860" t="s">
        <v>1134</v>
      </c>
      <c r="AN1711" s="2860" t="s">
        <v>858</v>
      </c>
      <c r="AO1711" s="2860">
        <v>2</v>
      </c>
      <c r="AP1711" s="2860" t="s">
        <v>859</v>
      </c>
      <c r="AQ1711" s="2860">
        <v>2</v>
      </c>
      <c r="AR1711" s="2860"/>
      <c r="AS1711" s="2860"/>
      <c r="AT1711" s="2860"/>
      <c r="AU1711" s="2860"/>
      <c r="AV1711" s="860"/>
      <c r="AW1711" s="4559" t="s">
        <v>2466</v>
      </c>
      <c r="AX1711" s="4559" t="s">
        <v>5972</v>
      </c>
      <c r="AY1711" s="4559"/>
      <c r="CO1711" s="237"/>
    </row>
    <row r="1712" spans="1:93">
      <c r="A1712" s="5686"/>
      <c r="B1712" s="5670"/>
      <c r="C1712" s="5673"/>
      <c r="D1712" s="4069"/>
      <c r="E1712" s="4216"/>
      <c r="F1712" s="4216"/>
      <c r="G1712" s="3807"/>
      <c r="H1712" s="3703"/>
      <c r="I1712" s="3807"/>
      <c r="J1712" s="3807"/>
      <c r="K1712" s="3807"/>
      <c r="L1712" s="3807"/>
      <c r="M1712" s="3807"/>
      <c r="N1712" s="3807"/>
      <c r="O1712" s="3807"/>
      <c r="P1712" s="3807"/>
      <c r="Q1712" s="3807"/>
      <c r="R1712" s="3807"/>
      <c r="S1712" s="4216"/>
      <c r="T1712" s="5119"/>
      <c r="U1712" s="5119"/>
      <c r="V1712" s="5119"/>
      <c r="W1712" s="5119"/>
      <c r="X1712" s="5119"/>
      <c r="Y1712" s="5119"/>
      <c r="Z1712" s="5119"/>
      <c r="AA1712" s="5085"/>
      <c r="AB1712" s="5119"/>
      <c r="AC1712" s="5119"/>
      <c r="AD1712" s="3326" t="s">
        <v>2035</v>
      </c>
      <c r="AE1712" s="3093"/>
      <c r="AF1712" s="2878" t="s">
        <v>857</v>
      </c>
      <c r="AG1712" s="2878"/>
      <c r="AH1712" s="3261">
        <v>3996</v>
      </c>
      <c r="AI1712" s="2860" t="s">
        <v>2137</v>
      </c>
      <c r="AJ1712" s="2878" t="s">
        <v>868</v>
      </c>
      <c r="AK1712" s="3256" t="s">
        <v>2142</v>
      </c>
      <c r="AL1712" s="2878" t="s">
        <v>340</v>
      </c>
      <c r="AM1712" s="2878" t="s">
        <v>340</v>
      </c>
      <c r="AN1712" s="2860" t="s">
        <v>858</v>
      </c>
      <c r="AO1712" s="2860">
        <v>8</v>
      </c>
      <c r="AP1712" s="2860" t="s">
        <v>859</v>
      </c>
      <c r="AQ1712" s="2860">
        <v>8</v>
      </c>
      <c r="AR1712" s="2860"/>
      <c r="AS1712" s="2860"/>
      <c r="AT1712" s="2860"/>
      <c r="AU1712" s="2860"/>
      <c r="AV1712" s="860"/>
      <c r="AW1712" s="4560"/>
      <c r="AX1712" s="4560"/>
      <c r="AY1712" s="4561"/>
      <c r="CO1712" s="237"/>
    </row>
    <row r="1713" spans="1:93">
      <c r="A1713" s="5686"/>
      <c r="B1713" s="5671"/>
      <c r="C1713" s="5674"/>
      <c r="D1713" s="4070"/>
      <c r="E1713" s="4151"/>
      <c r="F1713" s="4151"/>
      <c r="G1713" s="3811"/>
      <c r="H1713" s="3706"/>
      <c r="I1713" s="3811"/>
      <c r="J1713" s="3811"/>
      <c r="K1713" s="3811"/>
      <c r="L1713" s="3811"/>
      <c r="M1713" s="3811"/>
      <c r="N1713" s="3811"/>
      <c r="O1713" s="3811"/>
      <c r="P1713" s="3811"/>
      <c r="Q1713" s="3811"/>
      <c r="R1713" s="3811"/>
      <c r="S1713" s="4151"/>
      <c r="T1713" s="5120"/>
      <c r="U1713" s="5120"/>
      <c r="V1713" s="5120"/>
      <c r="W1713" s="5120"/>
      <c r="X1713" s="5120"/>
      <c r="Y1713" s="5120"/>
      <c r="Z1713" s="5120"/>
      <c r="AA1713" s="5086"/>
      <c r="AB1713" s="5120"/>
      <c r="AC1713" s="5120"/>
      <c r="AD1713" s="3326" t="s">
        <v>2035</v>
      </c>
      <c r="AE1713" s="3093"/>
      <c r="AF1713" s="2878" t="s">
        <v>857</v>
      </c>
      <c r="AG1713" s="2878"/>
      <c r="AH1713" s="2044">
        <v>3985</v>
      </c>
      <c r="AI1713" s="2860" t="s">
        <v>2137</v>
      </c>
      <c r="AJ1713" s="2878" t="s">
        <v>379</v>
      </c>
      <c r="AK1713" s="3256" t="s">
        <v>2142</v>
      </c>
      <c r="AL1713" s="2863" t="s">
        <v>3055</v>
      </c>
      <c r="AM1713" s="2827" t="s">
        <v>3055</v>
      </c>
      <c r="AN1713" s="2860" t="s">
        <v>858</v>
      </c>
      <c r="AO1713" s="2860">
        <v>2</v>
      </c>
      <c r="AP1713" s="2860" t="s">
        <v>859</v>
      </c>
      <c r="AQ1713" s="2860">
        <v>2</v>
      </c>
      <c r="AR1713" s="2860"/>
      <c r="AS1713" s="2860"/>
      <c r="AT1713" s="2860"/>
      <c r="AU1713" s="2860"/>
      <c r="AV1713" s="860"/>
      <c r="AW1713" s="4561"/>
      <c r="AX1713" s="4561"/>
      <c r="AY1713" s="825"/>
      <c r="CO1713" s="237"/>
    </row>
    <row r="1714" spans="1:93">
      <c r="A1714" s="5686"/>
      <c r="B1714" s="4559" t="s">
        <v>2463</v>
      </c>
      <c r="C1714" s="5672" t="s">
        <v>3760</v>
      </c>
      <c r="D1714" s="4139" t="s">
        <v>1128</v>
      </c>
      <c r="E1714" s="4150" t="s">
        <v>2144</v>
      </c>
      <c r="F1714" s="4150" t="s">
        <v>2371</v>
      </c>
      <c r="G1714" s="3806" t="s">
        <v>2028</v>
      </c>
      <c r="H1714" s="3806" t="s">
        <v>2028</v>
      </c>
      <c r="I1714" s="3806" t="s">
        <v>2029</v>
      </c>
      <c r="J1714" s="3806" t="s">
        <v>2029</v>
      </c>
      <c r="K1714" s="3806">
        <v>6</v>
      </c>
      <c r="L1714" s="3806">
        <v>0</v>
      </c>
      <c r="M1714" s="3806">
        <v>31</v>
      </c>
      <c r="N1714" s="3806">
        <v>6</v>
      </c>
      <c r="O1714" s="3806">
        <v>0</v>
      </c>
      <c r="P1714" s="3806">
        <v>31</v>
      </c>
      <c r="Q1714" s="2354" t="s">
        <v>2140</v>
      </c>
      <c r="R1714" s="2354" t="s">
        <v>2272</v>
      </c>
      <c r="S1714" s="4150">
        <v>12805</v>
      </c>
      <c r="T1714" s="5123">
        <v>12805</v>
      </c>
      <c r="U1714" s="5123">
        <v>23968</v>
      </c>
      <c r="V1714" s="5123">
        <v>512</v>
      </c>
      <c r="W1714" s="5123">
        <v>512</v>
      </c>
      <c r="X1714" s="5123">
        <v>1280</v>
      </c>
      <c r="Y1714" s="5123">
        <v>4</v>
      </c>
      <c r="Z1714" s="5123">
        <v>2</v>
      </c>
      <c r="AA1714" s="5123" t="s">
        <v>2032</v>
      </c>
      <c r="AB1714" s="5123" t="s">
        <v>2033</v>
      </c>
      <c r="AC1714" s="5123" t="s">
        <v>2137</v>
      </c>
      <c r="AD1714" s="3326" t="s">
        <v>2035</v>
      </c>
      <c r="AE1714" s="3093"/>
      <c r="AF1714" s="2417" t="s">
        <v>857</v>
      </c>
      <c r="AG1714" s="2417"/>
      <c r="AH1714" s="3265">
        <v>270</v>
      </c>
      <c r="AI1714" s="2402" t="s">
        <v>2137</v>
      </c>
      <c r="AJ1714" s="2417" t="s">
        <v>854</v>
      </c>
      <c r="AK1714" s="3256" t="s">
        <v>2142</v>
      </c>
      <c r="AL1714" s="2417" t="s">
        <v>866</v>
      </c>
      <c r="AM1714" s="2402" t="s">
        <v>867</v>
      </c>
      <c r="AN1714" s="2402" t="s">
        <v>858</v>
      </c>
      <c r="AO1714" s="2402">
        <v>2</v>
      </c>
      <c r="AP1714" s="2402" t="s">
        <v>859</v>
      </c>
      <c r="AQ1714" s="2402">
        <v>2</v>
      </c>
      <c r="AR1714" s="2402"/>
      <c r="AS1714" s="2402"/>
      <c r="AT1714" s="2402"/>
      <c r="AU1714" s="2402"/>
      <c r="AV1714" s="860"/>
      <c r="AW1714" s="4559" t="s">
        <v>2468</v>
      </c>
      <c r="AX1714" s="4559" t="s">
        <v>2460</v>
      </c>
      <c r="AY1714" s="4559"/>
      <c r="BC1714" s="237"/>
      <c r="BD1714" s="237"/>
      <c r="BE1714" s="237"/>
      <c r="BF1714" s="237"/>
      <c r="BG1714" s="237"/>
      <c r="BH1714" s="237"/>
      <c r="BI1714" s="237"/>
      <c r="BJ1714" s="237"/>
      <c r="BK1714" s="237"/>
      <c r="BL1714" s="237"/>
      <c r="BM1714" s="237"/>
      <c r="BN1714" s="237"/>
      <c r="BO1714" s="237"/>
      <c r="BP1714" s="237"/>
      <c r="BQ1714" s="237"/>
      <c r="BR1714" s="237"/>
      <c r="BS1714" s="237"/>
      <c r="BT1714" s="237"/>
      <c r="BU1714" s="237"/>
      <c r="BV1714" s="237"/>
      <c r="BW1714" s="237"/>
      <c r="BX1714" s="237"/>
      <c r="BY1714" s="237"/>
      <c r="BZ1714" s="237"/>
      <c r="CA1714" s="237"/>
      <c r="CB1714" s="237"/>
      <c r="CC1714" s="237"/>
      <c r="CD1714" s="237"/>
      <c r="CE1714" s="237"/>
      <c r="CF1714" s="237"/>
      <c r="CG1714" s="237"/>
      <c r="CH1714" s="237"/>
      <c r="CI1714" s="237"/>
      <c r="CJ1714" s="237"/>
      <c r="CK1714" s="237"/>
      <c r="CL1714" s="237"/>
      <c r="CM1714" s="237"/>
      <c r="CN1714" s="237"/>
      <c r="CO1714" s="237"/>
    </row>
    <row r="1715" spans="1:93" ht="24.75" customHeight="1">
      <c r="A1715" s="5686"/>
      <c r="B1715" s="4561"/>
      <c r="C1715" s="5674"/>
      <c r="D1715" s="4079"/>
      <c r="E1715" s="4151"/>
      <c r="F1715" s="4151"/>
      <c r="G1715" s="3811"/>
      <c r="H1715" s="3811"/>
      <c r="I1715" s="3811"/>
      <c r="J1715" s="3811"/>
      <c r="K1715" s="3811"/>
      <c r="L1715" s="3811"/>
      <c r="M1715" s="3811"/>
      <c r="N1715" s="3811"/>
      <c r="O1715" s="3811"/>
      <c r="P1715" s="3811"/>
      <c r="Q1715" s="2356"/>
      <c r="R1715" s="2356"/>
      <c r="S1715" s="4151"/>
      <c r="T1715" s="5120"/>
      <c r="U1715" s="5120"/>
      <c r="V1715" s="5120"/>
      <c r="W1715" s="5120"/>
      <c r="X1715" s="5120"/>
      <c r="Y1715" s="5120"/>
      <c r="Z1715" s="5120"/>
      <c r="AA1715" s="5120"/>
      <c r="AB1715" s="5120"/>
      <c r="AC1715" s="5120"/>
      <c r="AD1715" s="3326" t="s">
        <v>2035</v>
      </c>
      <c r="AE1715" s="3093"/>
      <c r="AF1715" s="2417" t="s">
        <v>857</v>
      </c>
      <c r="AG1715" s="2417"/>
      <c r="AH1715" s="3256">
        <v>3996</v>
      </c>
      <c r="AI1715" s="2402" t="s">
        <v>2137</v>
      </c>
      <c r="AJ1715" s="2417" t="s">
        <v>868</v>
      </c>
      <c r="AK1715" s="3256" t="s">
        <v>2142</v>
      </c>
      <c r="AL1715" s="2417" t="s">
        <v>340</v>
      </c>
      <c r="AM1715" s="2391" t="s">
        <v>340</v>
      </c>
      <c r="AN1715" s="2402" t="s">
        <v>858</v>
      </c>
      <c r="AO1715" s="2402">
        <v>8</v>
      </c>
      <c r="AP1715" s="2402" t="s">
        <v>859</v>
      </c>
      <c r="AQ1715" s="2402">
        <v>8</v>
      </c>
      <c r="AR1715" s="2402"/>
      <c r="AS1715" s="2402"/>
      <c r="AT1715" s="2402"/>
      <c r="AU1715" s="2402"/>
      <c r="AV1715" s="860"/>
      <c r="AW1715" s="4561"/>
      <c r="AX1715" s="4561"/>
      <c r="AY1715" s="4561"/>
      <c r="BC1715" s="237"/>
      <c r="BD1715" s="237"/>
      <c r="BE1715" s="237"/>
      <c r="BF1715" s="237"/>
      <c r="BG1715" s="237"/>
      <c r="BH1715" s="237"/>
      <c r="BI1715" s="237"/>
      <c r="BJ1715" s="237"/>
      <c r="BK1715" s="237"/>
      <c r="BL1715" s="237"/>
      <c r="BM1715" s="237"/>
      <c r="BN1715" s="237"/>
      <c r="BO1715" s="237"/>
      <c r="BP1715" s="237"/>
      <c r="BQ1715" s="237"/>
      <c r="BR1715" s="237"/>
      <c r="BS1715" s="237"/>
      <c r="BT1715" s="237"/>
      <c r="BU1715" s="237"/>
      <c r="BV1715" s="237"/>
      <c r="BW1715" s="237"/>
      <c r="BX1715" s="237"/>
      <c r="BY1715" s="237"/>
      <c r="BZ1715" s="237"/>
      <c r="CA1715" s="237"/>
      <c r="CB1715" s="237"/>
      <c r="CC1715" s="237"/>
      <c r="CD1715" s="237"/>
      <c r="CE1715" s="237"/>
      <c r="CF1715" s="237"/>
      <c r="CG1715" s="237"/>
      <c r="CH1715" s="237"/>
      <c r="CI1715" s="237"/>
      <c r="CJ1715" s="237"/>
      <c r="CK1715" s="237"/>
      <c r="CL1715" s="237"/>
      <c r="CM1715" s="237"/>
      <c r="CN1715" s="237"/>
      <c r="CO1715" s="237"/>
    </row>
    <row r="1716" spans="1:93">
      <c r="A1716" s="5686"/>
      <c r="B1716" s="5669" t="s">
        <v>2464</v>
      </c>
      <c r="C1716" s="5672" t="s">
        <v>3719</v>
      </c>
      <c r="D1716" s="4068" t="s">
        <v>6021</v>
      </c>
      <c r="E1716" s="4150" t="s">
        <v>2144</v>
      </c>
      <c r="F1716" s="4150" t="s">
        <v>6022</v>
      </c>
      <c r="G1716" s="3806" t="s">
        <v>2028</v>
      </c>
      <c r="H1716" s="3806" t="s">
        <v>2028</v>
      </c>
      <c r="I1716" s="3806" t="s">
        <v>2029</v>
      </c>
      <c r="J1716" s="3806" t="s">
        <v>2029</v>
      </c>
      <c r="K1716" s="3806">
        <v>6</v>
      </c>
      <c r="L1716" s="3806">
        <v>0</v>
      </c>
      <c r="M1716" s="3806">
        <v>31</v>
      </c>
      <c r="N1716" s="3806">
        <v>6</v>
      </c>
      <c r="O1716" s="3806">
        <v>0</v>
      </c>
      <c r="P1716" s="3806">
        <v>31</v>
      </c>
      <c r="Q1716" s="3806" t="s">
        <v>2140</v>
      </c>
      <c r="R1716" s="3806" t="s">
        <v>2272</v>
      </c>
      <c r="S1716" s="4150">
        <v>13054</v>
      </c>
      <c r="T1716" s="5123">
        <v>13054</v>
      </c>
      <c r="U1716" s="5123">
        <v>24480</v>
      </c>
      <c r="V1716" s="5123">
        <v>608</v>
      </c>
      <c r="W1716" s="5123">
        <v>608</v>
      </c>
      <c r="X1716" s="5123">
        <v>1680</v>
      </c>
      <c r="Y1716" s="5123">
        <v>4</v>
      </c>
      <c r="Z1716" s="5123">
        <v>2</v>
      </c>
      <c r="AA1716" s="5084" t="s">
        <v>2032</v>
      </c>
      <c r="AB1716" s="5123" t="s">
        <v>2033</v>
      </c>
      <c r="AC1716" s="5123" t="s">
        <v>2137</v>
      </c>
      <c r="AD1716" s="3326" t="s">
        <v>2035</v>
      </c>
      <c r="AE1716" s="3093"/>
      <c r="AF1716" s="2878" t="s">
        <v>857</v>
      </c>
      <c r="AG1716" s="2878"/>
      <c r="AH1716" s="3256">
        <v>270</v>
      </c>
      <c r="AI1716" s="2860" t="s">
        <v>2137</v>
      </c>
      <c r="AJ1716" s="2878" t="s">
        <v>854</v>
      </c>
      <c r="AK1716" s="3256" t="s">
        <v>2142</v>
      </c>
      <c r="AL1716" s="2878" t="s">
        <v>866</v>
      </c>
      <c r="AM1716" s="2860" t="s">
        <v>867</v>
      </c>
      <c r="AN1716" s="2860" t="s">
        <v>858</v>
      </c>
      <c r="AO1716" s="2860">
        <v>2</v>
      </c>
      <c r="AP1716" s="2860" t="s">
        <v>859</v>
      </c>
      <c r="AQ1716" s="2860">
        <v>2</v>
      </c>
      <c r="AR1716" s="2860"/>
      <c r="AS1716" s="2860"/>
      <c r="AT1716" s="2860"/>
      <c r="AU1716" s="2860"/>
      <c r="AV1716" s="860"/>
      <c r="AW1716" s="4559" t="s">
        <v>2468</v>
      </c>
      <c r="AX1716" s="4559" t="s">
        <v>5972</v>
      </c>
      <c r="AY1716" s="4559"/>
      <c r="CO1716" s="237"/>
    </row>
    <row r="1717" spans="1:93">
      <c r="A1717" s="5686"/>
      <c r="B1717" s="5670"/>
      <c r="C1717" s="5673"/>
      <c r="D1717" s="4069"/>
      <c r="E1717" s="4216"/>
      <c r="F1717" s="4216"/>
      <c r="G1717" s="3807"/>
      <c r="H1717" s="3807"/>
      <c r="I1717" s="3807"/>
      <c r="J1717" s="3807"/>
      <c r="K1717" s="3807"/>
      <c r="L1717" s="3807"/>
      <c r="M1717" s="3807"/>
      <c r="N1717" s="3807"/>
      <c r="O1717" s="3807"/>
      <c r="P1717" s="3807"/>
      <c r="Q1717" s="3807"/>
      <c r="R1717" s="3807"/>
      <c r="S1717" s="4216"/>
      <c r="T1717" s="5119"/>
      <c r="U1717" s="5119"/>
      <c r="V1717" s="5119"/>
      <c r="W1717" s="5119"/>
      <c r="X1717" s="5119"/>
      <c r="Y1717" s="5119"/>
      <c r="Z1717" s="5119"/>
      <c r="AA1717" s="5085"/>
      <c r="AB1717" s="5119"/>
      <c r="AC1717" s="5119"/>
      <c r="AD1717" s="3326" t="s">
        <v>2035</v>
      </c>
      <c r="AE1717" s="3093"/>
      <c r="AF1717" s="2878" t="s">
        <v>857</v>
      </c>
      <c r="AG1717" s="2878"/>
      <c r="AH1717" s="3261">
        <v>3996</v>
      </c>
      <c r="AI1717" s="2860" t="s">
        <v>2137</v>
      </c>
      <c r="AJ1717" s="2878" t="s">
        <v>868</v>
      </c>
      <c r="AK1717" s="3256" t="s">
        <v>2142</v>
      </c>
      <c r="AL1717" s="2878" t="s">
        <v>340</v>
      </c>
      <c r="AM1717" s="2878" t="s">
        <v>340</v>
      </c>
      <c r="AN1717" s="2860" t="s">
        <v>858</v>
      </c>
      <c r="AO1717" s="2860">
        <v>8</v>
      </c>
      <c r="AP1717" s="2860" t="s">
        <v>859</v>
      </c>
      <c r="AQ1717" s="2860">
        <v>8</v>
      </c>
      <c r="AR1717" s="2860"/>
      <c r="AS1717" s="2860"/>
      <c r="AT1717" s="2860"/>
      <c r="AU1717" s="2860"/>
      <c r="AV1717" s="860"/>
      <c r="AW1717" s="4560"/>
      <c r="AX1717" s="4560"/>
      <c r="AY1717" s="4561"/>
      <c r="CO1717" s="237"/>
    </row>
    <row r="1718" spans="1:93">
      <c r="A1718" s="5686"/>
      <c r="B1718" s="5671"/>
      <c r="C1718" s="5674"/>
      <c r="D1718" s="4070"/>
      <c r="E1718" s="4151"/>
      <c r="F1718" s="4151"/>
      <c r="G1718" s="3811"/>
      <c r="H1718" s="3811"/>
      <c r="I1718" s="3811"/>
      <c r="J1718" s="3811"/>
      <c r="K1718" s="3811"/>
      <c r="L1718" s="3811"/>
      <c r="M1718" s="3811"/>
      <c r="N1718" s="3811"/>
      <c r="O1718" s="3811"/>
      <c r="P1718" s="3811"/>
      <c r="Q1718" s="3811"/>
      <c r="R1718" s="3811"/>
      <c r="S1718" s="4151"/>
      <c r="T1718" s="5120"/>
      <c r="U1718" s="5120"/>
      <c r="V1718" s="5120"/>
      <c r="W1718" s="5120"/>
      <c r="X1718" s="5120"/>
      <c r="Y1718" s="5120"/>
      <c r="Z1718" s="5120"/>
      <c r="AA1718" s="5086"/>
      <c r="AB1718" s="5120"/>
      <c r="AC1718" s="5120"/>
      <c r="AD1718" s="3326" t="s">
        <v>2035</v>
      </c>
      <c r="AE1718" s="3093"/>
      <c r="AF1718" s="2878" t="s">
        <v>857</v>
      </c>
      <c r="AG1718" s="2878"/>
      <c r="AH1718" s="2044">
        <v>3985</v>
      </c>
      <c r="AI1718" s="2860" t="s">
        <v>2137</v>
      </c>
      <c r="AJ1718" s="2878" t="s">
        <v>379</v>
      </c>
      <c r="AK1718" s="3256" t="s">
        <v>2142</v>
      </c>
      <c r="AL1718" s="2863" t="s">
        <v>3055</v>
      </c>
      <c r="AM1718" s="2827" t="s">
        <v>3055</v>
      </c>
      <c r="AN1718" s="2860" t="s">
        <v>858</v>
      </c>
      <c r="AO1718" s="2860">
        <v>2</v>
      </c>
      <c r="AP1718" s="2860" t="s">
        <v>859</v>
      </c>
      <c r="AQ1718" s="2860">
        <v>2</v>
      </c>
      <c r="AR1718" s="2860"/>
      <c r="AS1718" s="2860"/>
      <c r="AT1718" s="2860"/>
      <c r="AU1718" s="2860"/>
      <c r="AV1718" s="860"/>
      <c r="AW1718" s="4561"/>
      <c r="AX1718" s="4561"/>
      <c r="AY1718" s="2844"/>
      <c r="CO1718" s="237"/>
    </row>
    <row r="1719" spans="1:93" ht="12.75" customHeight="1">
      <c r="A1719" s="5664" t="s">
        <v>3950</v>
      </c>
      <c r="B1719" s="4560" t="s">
        <v>2463</v>
      </c>
      <c r="C1719" s="5673" t="s">
        <v>3790</v>
      </c>
      <c r="D1719" s="4167" t="s">
        <v>3284</v>
      </c>
      <c r="E1719" s="4216" t="s">
        <v>2144</v>
      </c>
      <c r="F1719" s="4216" t="s">
        <v>3276</v>
      </c>
      <c r="G1719" s="2413" t="s">
        <v>2028</v>
      </c>
      <c r="H1719" s="2413" t="s">
        <v>2028</v>
      </c>
      <c r="I1719" s="2413" t="s">
        <v>2029</v>
      </c>
      <c r="J1719" s="2413" t="s">
        <v>2029</v>
      </c>
      <c r="K1719" s="2355">
        <v>6</v>
      </c>
      <c r="L1719" s="2355">
        <v>0</v>
      </c>
      <c r="M1719" s="2355">
        <v>31</v>
      </c>
      <c r="N1719" s="2355">
        <v>6</v>
      </c>
      <c r="O1719" s="2355">
        <v>0</v>
      </c>
      <c r="P1719" s="2355">
        <v>31</v>
      </c>
      <c r="Q1719" s="2355" t="s">
        <v>2140</v>
      </c>
      <c r="R1719" s="2413" t="s">
        <v>2141</v>
      </c>
      <c r="S1719" s="4216">
        <v>5165</v>
      </c>
      <c r="T1719" s="5119">
        <v>5165</v>
      </c>
      <c r="U1719" s="5119">
        <v>12542</v>
      </c>
      <c r="V1719" s="5119">
        <v>512</v>
      </c>
      <c r="W1719" s="5119">
        <v>512</v>
      </c>
      <c r="X1719" s="5119">
        <v>1472</v>
      </c>
      <c r="Y1719" s="5119">
        <v>4</v>
      </c>
      <c r="Z1719" s="5119">
        <v>2</v>
      </c>
      <c r="AA1719" s="2393" t="s">
        <v>2032</v>
      </c>
      <c r="AB1719" s="2393" t="s">
        <v>2033</v>
      </c>
      <c r="AC1719" s="2393" t="s">
        <v>2137</v>
      </c>
      <c r="AD1719" s="3322" t="s">
        <v>2035</v>
      </c>
      <c r="AE1719" s="3087"/>
      <c r="AF1719" s="2391" t="s">
        <v>857</v>
      </c>
      <c r="AG1719" s="256"/>
      <c r="AH1719" s="3238">
        <v>270</v>
      </c>
      <c r="AI1719" s="256" t="s">
        <v>2137</v>
      </c>
      <c r="AJ1719" s="2391" t="s">
        <v>854</v>
      </c>
      <c r="AK1719" s="256" t="s">
        <v>2142</v>
      </c>
      <c r="AL1719" s="2355" t="s">
        <v>1135</v>
      </c>
      <c r="AM1719" s="18" t="s">
        <v>1708</v>
      </c>
      <c r="AN1719" s="2356" t="s">
        <v>858</v>
      </c>
      <c r="AO1719" s="2356">
        <v>2</v>
      </c>
      <c r="AP1719" s="2356" t="s">
        <v>859</v>
      </c>
      <c r="AQ1719" s="2356">
        <v>2</v>
      </c>
      <c r="AR1719" s="2356"/>
      <c r="AS1719" s="2356"/>
      <c r="AT1719" s="2356"/>
      <c r="AU1719" s="2356"/>
      <c r="AV1719" s="2997"/>
      <c r="AW1719" s="4170" t="s">
        <v>2466</v>
      </c>
      <c r="AX1719" s="4560" t="s">
        <v>2460</v>
      </c>
      <c r="AY1719" s="2384"/>
      <c r="AZ1719" s="237"/>
      <c r="BA1719" s="237"/>
      <c r="BB1719" s="237"/>
      <c r="BC1719" s="237"/>
      <c r="BD1719" s="237"/>
      <c r="BE1719" s="237"/>
      <c r="BF1719" s="237"/>
      <c r="BG1719" s="237"/>
      <c r="BH1719" s="237"/>
      <c r="BI1719" s="237"/>
      <c r="BJ1719" s="237"/>
      <c r="BK1719" s="237"/>
      <c r="BL1719" s="237"/>
      <c r="BM1719" s="237"/>
      <c r="BN1719" s="237"/>
      <c r="BO1719" s="237"/>
      <c r="BP1719" s="237"/>
      <c r="BQ1719" s="237"/>
      <c r="BR1719" s="237"/>
      <c r="BS1719" s="237"/>
      <c r="BT1719" s="237"/>
      <c r="BU1719" s="237"/>
      <c r="BV1719" s="237"/>
      <c r="BW1719" s="237"/>
      <c r="BX1719" s="237"/>
      <c r="BY1719" s="237"/>
      <c r="BZ1719" s="237"/>
      <c r="CA1719" s="237"/>
      <c r="CB1719" s="237"/>
      <c r="CC1719" s="237"/>
      <c r="CD1719" s="237"/>
      <c r="CE1719" s="237"/>
      <c r="CF1719" s="237"/>
      <c r="CG1719" s="237"/>
      <c r="CH1719" s="237"/>
      <c r="CI1719" s="237"/>
      <c r="CJ1719" s="237"/>
      <c r="CK1719" s="237"/>
      <c r="CL1719" s="237"/>
      <c r="CM1719" s="237"/>
      <c r="CN1719" s="237"/>
      <c r="CO1719" s="237"/>
    </row>
    <row r="1720" spans="1:93">
      <c r="A1720" s="5664"/>
      <c r="B1720" s="4561"/>
      <c r="C1720" s="5674"/>
      <c r="D1720" s="4079"/>
      <c r="E1720" s="4151"/>
      <c r="F1720" s="4151"/>
      <c r="G1720" s="1338"/>
      <c r="H1720" s="1338"/>
      <c r="I1720" s="1338"/>
      <c r="J1720" s="1338"/>
      <c r="K1720" s="1338"/>
      <c r="L1720" s="1338"/>
      <c r="M1720" s="1338"/>
      <c r="N1720" s="1338"/>
      <c r="O1720" s="1338"/>
      <c r="P1720" s="1338"/>
      <c r="Q1720" s="1328"/>
      <c r="R1720" s="1334"/>
      <c r="S1720" s="4151"/>
      <c r="T1720" s="5120"/>
      <c r="U1720" s="5120"/>
      <c r="V1720" s="5120"/>
      <c r="W1720" s="5120"/>
      <c r="X1720" s="5120"/>
      <c r="Y1720" s="5120"/>
      <c r="Z1720" s="5120"/>
      <c r="AA1720" s="1332"/>
      <c r="AB1720" s="1332"/>
      <c r="AC1720" s="1332"/>
      <c r="AD1720" s="3326" t="s">
        <v>2035</v>
      </c>
      <c r="AE1720" s="3093"/>
      <c r="AF1720" s="1335" t="s">
        <v>857</v>
      </c>
      <c r="AG1720" s="1333"/>
      <c r="AH1720" s="3256">
        <v>3996</v>
      </c>
      <c r="AI1720" s="1333" t="s">
        <v>2137</v>
      </c>
      <c r="AJ1720" s="1335" t="s">
        <v>868</v>
      </c>
      <c r="AK1720" s="1333" t="s">
        <v>2142</v>
      </c>
      <c r="AL1720" s="1335" t="s">
        <v>869</v>
      </c>
      <c r="AM1720" s="259" t="s">
        <v>869</v>
      </c>
      <c r="AN1720" s="1330" t="s">
        <v>858</v>
      </c>
      <c r="AO1720" s="1330">
        <v>8</v>
      </c>
      <c r="AP1720" s="1330" t="s">
        <v>859</v>
      </c>
      <c r="AQ1720" s="1330">
        <v>8</v>
      </c>
      <c r="AR1720" s="1330"/>
      <c r="AS1720" s="1330"/>
      <c r="AT1720" s="1330"/>
      <c r="AU1720" s="1330"/>
      <c r="AV1720" s="860"/>
      <c r="AW1720" s="4171"/>
      <c r="AX1720" s="4561"/>
      <c r="AY1720" s="998"/>
      <c r="AZ1720" s="237"/>
      <c r="BA1720" s="237"/>
      <c r="BB1720" s="237"/>
      <c r="BC1720" s="237"/>
      <c r="BD1720" s="237"/>
      <c r="BE1720" s="237"/>
      <c r="BF1720" s="237"/>
      <c r="BG1720" s="237"/>
      <c r="BH1720" s="237"/>
      <c r="BI1720" s="237"/>
      <c r="BJ1720" s="237"/>
      <c r="BK1720" s="237"/>
      <c r="BL1720" s="237"/>
      <c r="BM1720" s="237"/>
      <c r="BN1720" s="237"/>
      <c r="BO1720" s="237"/>
      <c r="BP1720" s="237"/>
      <c r="BQ1720" s="237"/>
      <c r="BR1720" s="237"/>
      <c r="BS1720" s="237"/>
      <c r="BT1720" s="237"/>
      <c r="BU1720" s="237"/>
      <c r="BV1720" s="237"/>
      <c r="BW1720" s="237"/>
      <c r="BX1720" s="237"/>
      <c r="BY1720" s="237"/>
      <c r="BZ1720" s="237"/>
      <c r="CA1720" s="237"/>
      <c r="CB1720" s="237"/>
      <c r="CC1720" s="237"/>
      <c r="CD1720" s="237"/>
      <c r="CE1720" s="237"/>
      <c r="CF1720" s="237"/>
      <c r="CG1720" s="237"/>
      <c r="CH1720" s="237"/>
      <c r="CI1720" s="237"/>
      <c r="CJ1720" s="237"/>
      <c r="CK1720" s="237"/>
      <c r="CL1720" s="237"/>
      <c r="CM1720" s="237"/>
      <c r="CN1720" s="237"/>
      <c r="CO1720" s="237"/>
    </row>
    <row r="1721" spans="1:93">
      <c r="A1721" s="5664"/>
      <c r="B1721" s="5669" t="s">
        <v>2464</v>
      </c>
      <c r="C1721" s="5672" t="s">
        <v>5112</v>
      </c>
      <c r="D1721" s="4068" t="s">
        <v>6023</v>
      </c>
      <c r="E1721" s="4150" t="s">
        <v>2144</v>
      </c>
      <c r="F1721" s="4150" t="s">
        <v>6091</v>
      </c>
      <c r="G1721" s="3806" t="s">
        <v>2028</v>
      </c>
      <c r="H1721" s="3743" t="s">
        <v>2028</v>
      </c>
      <c r="I1721" s="3806" t="s">
        <v>2029</v>
      </c>
      <c r="J1721" s="3806" t="s">
        <v>2029</v>
      </c>
      <c r="K1721" s="3806">
        <v>6</v>
      </c>
      <c r="L1721" s="3806">
        <v>0</v>
      </c>
      <c r="M1721" s="3806">
        <v>31</v>
      </c>
      <c r="N1721" s="3806">
        <v>6</v>
      </c>
      <c r="O1721" s="3806">
        <v>0</v>
      </c>
      <c r="P1721" s="3806">
        <v>31</v>
      </c>
      <c r="Q1721" s="3806" t="s">
        <v>2140</v>
      </c>
      <c r="R1721" s="3806" t="s">
        <v>2272</v>
      </c>
      <c r="S1721" s="5687">
        <v>5423</v>
      </c>
      <c r="T1721" s="5123">
        <v>5423</v>
      </c>
      <c r="U1721" s="5123">
        <v>12798</v>
      </c>
      <c r="V1721" s="5123">
        <v>512</v>
      </c>
      <c r="W1721" s="5123">
        <v>512</v>
      </c>
      <c r="X1721" s="5123">
        <v>1728</v>
      </c>
      <c r="Y1721" s="5123">
        <v>4</v>
      </c>
      <c r="Z1721" s="5123">
        <v>2</v>
      </c>
      <c r="AA1721" s="5084" t="s">
        <v>2032</v>
      </c>
      <c r="AB1721" s="5123" t="s">
        <v>2033</v>
      </c>
      <c r="AC1721" s="5123" t="s">
        <v>2137</v>
      </c>
      <c r="AD1721" s="3326" t="s">
        <v>2035</v>
      </c>
      <c r="AE1721" s="3093"/>
      <c r="AF1721" s="2878" t="s">
        <v>857</v>
      </c>
      <c r="AG1721" s="2878"/>
      <c r="AH1721" s="3256">
        <v>270</v>
      </c>
      <c r="AI1721" s="2860" t="s">
        <v>2137</v>
      </c>
      <c r="AJ1721" s="2878" t="s">
        <v>854</v>
      </c>
      <c r="AK1721" s="3259" t="s">
        <v>2142</v>
      </c>
      <c r="AL1721" s="2878" t="s">
        <v>1135</v>
      </c>
      <c r="AM1721" s="978" t="s">
        <v>1708</v>
      </c>
      <c r="AN1721" s="2860" t="s">
        <v>858</v>
      </c>
      <c r="AO1721" s="2860">
        <v>2</v>
      </c>
      <c r="AP1721" s="2860" t="s">
        <v>859</v>
      </c>
      <c r="AQ1721" s="2860">
        <v>2</v>
      </c>
      <c r="AR1721" s="2860"/>
      <c r="AS1721" s="2860"/>
      <c r="AT1721" s="2860"/>
      <c r="AU1721" s="2860"/>
      <c r="AV1721" s="860"/>
      <c r="AW1721" s="4559" t="s">
        <v>2466</v>
      </c>
      <c r="AX1721" s="4559" t="s">
        <v>5972</v>
      </c>
      <c r="AY1721" s="4559"/>
      <c r="CO1721" s="237"/>
    </row>
    <row r="1722" spans="1:93">
      <c r="A1722" s="5664"/>
      <c r="B1722" s="5670"/>
      <c r="C1722" s="5673"/>
      <c r="D1722" s="4069"/>
      <c r="E1722" s="4216"/>
      <c r="F1722" s="4216"/>
      <c r="G1722" s="3807"/>
      <c r="H1722" s="3703"/>
      <c r="I1722" s="3807"/>
      <c r="J1722" s="3807"/>
      <c r="K1722" s="3807"/>
      <c r="L1722" s="3807"/>
      <c r="M1722" s="3807"/>
      <c r="N1722" s="3807"/>
      <c r="O1722" s="3807"/>
      <c r="P1722" s="3807"/>
      <c r="Q1722" s="3807"/>
      <c r="R1722" s="3807"/>
      <c r="S1722" s="5688"/>
      <c r="T1722" s="5119"/>
      <c r="U1722" s="5119"/>
      <c r="V1722" s="5119"/>
      <c r="W1722" s="5119"/>
      <c r="X1722" s="5119"/>
      <c r="Y1722" s="5119"/>
      <c r="Z1722" s="5119"/>
      <c r="AA1722" s="5085"/>
      <c r="AB1722" s="5119"/>
      <c r="AC1722" s="5119"/>
      <c r="AD1722" s="3326" t="s">
        <v>2035</v>
      </c>
      <c r="AE1722" s="3093"/>
      <c r="AF1722" s="2878" t="s">
        <v>857</v>
      </c>
      <c r="AG1722" s="2878"/>
      <c r="AH1722" s="3261">
        <v>3996</v>
      </c>
      <c r="AI1722" s="2860" t="s">
        <v>2137</v>
      </c>
      <c r="AJ1722" s="2878" t="s">
        <v>868</v>
      </c>
      <c r="AK1722" s="3259" t="s">
        <v>2142</v>
      </c>
      <c r="AL1722" s="2878" t="s">
        <v>869</v>
      </c>
      <c r="AM1722" s="2878" t="s">
        <v>869</v>
      </c>
      <c r="AN1722" s="2860" t="s">
        <v>858</v>
      </c>
      <c r="AO1722" s="2860">
        <v>8</v>
      </c>
      <c r="AP1722" s="2860" t="s">
        <v>859</v>
      </c>
      <c r="AQ1722" s="2860">
        <v>8</v>
      </c>
      <c r="AR1722" s="2860"/>
      <c r="AS1722" s="2860"/>
      <c r="AT1722" s="2860"/>
      <c r="AU1722" s="2860"/>
      <c r="AV1722" s="860"/>
      <c r="AW1722" s="4560"/>
      <c r="AX1722" s="4560"/>
      <c r="AY1722" s="4561"/>
      <c r="CO1722" s="237"/>
    </row>
    <row r="1723" spans="1:93">
      <c r="A1723" s="5664"/>
      <c r="B1723" s="5671"/>
      <c r="C1723" s="5674"/>
      <c r="D1723" s="4070"/>
      <c r="E1723" s="4151"/>
      <c r="F1723" s="4151"/>
      <c r="G1723" s="3811"/>
      <c r="H1723" s="3706"/>
      <c r="I1723" s="3811"/>
      <c r="J1723" s="3811"/>
      <c r="K1723" s="3811"/>
      <c r="L1723" s="3811"/>
      <c r="M1723" s="3811"/>
      <c r="N1723" s="3811"/>
      <c r="O1723" s="3811"/>
      <c r="P1723" s="3811"/>
      <c r="Q1723" s="3811"/>
      <c r="R1723" s="3811"/>
      <c r="S1723" s="5689"/>
      <c r="T1723" s="5120"/>
      <c r="U1723" s="5120"/>
      <c r="V1723" s="5120"/>
      <c r="W1723" s="5120"/>
      <c r="X1723" s="5120"/>
      <c r="Y1723" s="5120"/>
      <c r="Z1723" s="5120"/>
      <c r="AA1723" s="5086"/>
      <c r="AB1723" s="5120"/>
      <c r="AC1723" s="5120"/>
      <c r="AD1723" s="3326" t="s">
        <v>2035</v>
      </c>
      <c r="AE1723" s="3093"/>
      <c r="AF1723" s="2878" t="s">
        <v>857</v>
      </c>
      <c r="AG1723" s="2878"/>
      <c r="AH1723" s="2044">
        <v>3985</v>
      </c>
      <c r="AI1723" s="2860" t="s">
        <v>2137</v>
      </c>
      <c r="AJ1723" s="2878" t="s">
        <v>379</v>
      </c>
      <c r="AK1723" s="3259" t="s">
        <v>2142</v>
      </c>
      <c r="AL1723" s="2863" t="s">
        <v>3055</v>
      </c>
      <c r="AM1723" s="2827" t="s">
        <v>3055</v>
      </c>
      <c r="AN1723" s="2860" t="s">
        <v>858</v>
      </c>
      <c r="AO1723" s="2860">
        <v>2</v>
      </c>
      <c r="AP1723" s="2860" t="s">
        <v>859</v>
      </c>
      <c r="AQ1723" s="2860">
        <v>2</v>
      </c>
      <c r="AR1723" s="2860"/>
      <c r="AS1723" s="2860"/>
      <c r="AT1723" s="2860"/>
      <c r="AU1723" s="2860"/>
      <c r="AV1723" s="860"/>
      <c r="AW1723" s="4561"/>
      <c r="AX1723" s="4561"/>
      <c r="AY1723" s="825"/>
      <c r="CO1723" s="237"/>
    </row>
    <row r="1724" spans="1:93">
      <c r="A1724" s="5664"/>
      <c r="B1724" s="4559" t="s">
        <v>2463</v>
      </c>
      <c r="C1724" s="5672" t="s">
        <v>3791</v>
      </c>
      <c r="D1724" s="4139" t="s">
        <v>3283</v>
      </c>
      <c r="E1724" s="4150" t="s">
        <v>2144</v>
      </c>
      <c r="F1724" s="4150" t="s">
        <v>3277</v>
      </c>
      <c r="G1724" s="3806" t="s">
        <v>2028</v>
      </c>
      <c r="H1724" s="3806" t="s">
        <v>2028</v>
      </c>
      <c r="I1724" s="3806" t="s">
        <v>2029</v>
      </c>
      <c r="J1724" s="3806" t="s">
        <v>2029</v>
      </c>
      <c r="K1724" s="3806">
        <v>6</v>
      </c>
      <c r="L1724" s="3806">
        <v>0</v>
      </c>
      <c r="M1724" s="3806">
        <v>31</v>
      </c>
      <c r="N1724" s="3806">
        <v>6</v>
      </c>
      <c r="O1724" s="3806">
        <v>0</v>
      </c>
      <c r="P1724" s="3806">
        <v>31</v>
      </c>
      <c r="Q1724" s="1409" t="s">
        <v>2140</v>
      </c>
      <c r="R1724" s="3806" t="s">
        <v>2141</v>
      </c>
      <c r="S1724" s="4150">
        <v>12545</v>
      </c>
      <c r="T1724" s="5123">
        <v>12545</v>
      </c>
      <c r="U1724" s="5123">
        <v>23968</v>
      </c>
      <c r="V1724" s="5123">
        <v>512</v>
      </c>
      <c r="W1724" s="5123">
        <v>512</v>
      </c>
      <c r="X1724" s="5123">
        <v>1472</v>
      </c>
      <c r="Y1724" s="5123">
        <v>4</v>
      </c>
      <c r="Z1724" s="5123">
        <v>2</v>
      </c>
      <c r="AA1724" s="5123" t="s">
        <v>2032</v>
      </c>
      <c r="AB1724" s="5123" t="s">
        <v>2033</v>
      </c>
      <c r="AC1724" s="5123" t="s">
        <v>2137</v>
      </c>
      <c r="AD1724" s="3326" t="s">
        <v>2035</v>
      </c>
      <c r="AE1724" s="3093"/>
      <c r="AF1724" s="1419" t="s">
        <v>857</v>
      </c>
      <c r="AG1724" s="1416"/>
      <c r="AH1724" s="3256">
        <v>270</v>
      </c>
      <c r="AI1724" s="1416" t="s">
        <v>2137</v>
      </c>
      <c r="AJ1724" s="1419" t="s">
        <v>854</v>
      </c>
      <c r="AK1724" s="3259" t="s">
        <v>2142</v>
      </c>
      <c r="AL1724" s="1419" t="s">
        <v>866</v>
      </c>
      <c r="AM1724" s="1416" t="s">
        <v>1708</v>
      </c>
      <c r="AN1724" s="1412" t="s">
        <v>858</v>
      </c>
      <c r="AO1724" s="1330">
        <v>2</v>
      </c>
      <c r="AP1724" s="1330" t="s">
        <v>859</v>
      </c>
      <c r="AQ1724" s="1330">
        <v>2</v>
      </c>
      <c r="AR1724" s="1330"/>
      <c r="AS1724" s="1330"/>
      <c r="AT1724" s="1330"/>
      <c r="AU1724" s="1330"/>
      <c r="AV1724" s="860"/>
      <c r="AW1724" s="4559" t="s">
        <v>2468</v>
      </c>
      <c r="AX1724" s="4559" t="s">
        <v>2460</v>
      </c>
      <c r="AY1724" s="4559"/>
      <c r="AZ1724" s="237"/>
      <c r="BA1724" s="237"/>
      <c r="BB1724" s="237"/>
      <c r="BC1724" s="237"/>
      <c r="BD1724" s="237"/>
      <c r="BE1724" s="237"/>
      <c r="BF1724" s="237"/>
      <c r="BG1724" s="237"/>
      <c r="BH1724" s="237"/>
      <c r="BI1724" s="237"/>
      <c r="BJ1724" s="237"/>
      <c r="BK1724" s="237"/>
      <c r="BL1724" s="237"/>
      <c r="BM1724" s="237"/>
      <c r="BN1724" s="237"/>
      <c r="BO1724" s="237"/>
      <c r="BP1724" s="237"/>
      <c r="BQ1724" s="237"/>
      <c r="BR1724" s="237"/>
      <c r="BS1724" s="237"/>
      <c r="BT1724" s="237"/>
      <c r="BU1724" s="237"/>
      <c r="BV1724" s="237"/>
      <c r="BW1724" s="237"/>
      <c r="BX1724" s="237"/>
      <c r="BY1724" s="237"/>
      <c r="BZ1724" s="237"/>
      <c r="CA1724" s="237"/>
      <c r="CB1724" s="237"/>
      <c r="CC1724" s="237"/>
      <c r="CD1724" s="237"/>
      <c r="CE1724" s="237"/>
      <c r="CF1724" s="237"/>
      <c r="CG1724" s="237"/>
      <c r="CH1724" s="237"/>
      <c r="CI1724" s="237"/>
      <c r="CJ1724" s="237"/>
      <c r="CK1724" s="237"/>
      <c r="CL1724" s="237"/>
      <c r="CM1724" s="237"/>
      <c r="CN1724" s="237"/>
      <c r="CO1724" s="237"/>
    </row>
    <row r="1725" spans="1:93" s="270" customFormat="1">
      <c r="A1725" s="5664"/>
      <c r="B1725" s="4561"/>
      <c r="C1725" s="5674"/>
      <c r="D1725" s="4079"/>
      <c r="E1725" s="4151"/>
      <c r="F1725" s="4151"/>
      <c r="G1725" s="3811"/>
      <c r="H1725" s="3811"/>
      <c r="I1725" s="3811"/>
      <c r="J1725" s="3811"/>
      <c r="K1725" s="3811"/>
      <c r="L1725" s="3811"/>
      <c r="M1725" s="3811"/>
      <c r="N1725" s="3811"/>
      <c r="O1725" s="3811"/>
      <c r="P1725" s="3811"/>
      <c r="Q1725" s="1411"/>
      <c r="R1725" s="3811"/>
      <c r="S1725" s="4151"/>
      <c r="T1725" s="5120"/>
      <c r="U1725" s="5120"/>
      <c r="V1725" s="5120"/>
      <c r="W1725" s="5120"/>
      <c r="X1725" s="5120"/>
      <c r="Y1725" s="5120"/>
      <c r="Z1725" s="5120"/>
      <c r="AA1725" s="5120"/>
      <c r="AB1725" s="5120"/>
      <c r="AC1725" s="5120"/>
      <c r="AD1725" s="3326" t="s">
        <v>2035</v>
      </c>
      <c r="AE1725" s="3093"/>
      <c r="AF1725" s="1419" t="s">
        <v>857</v>
      </c>
      <c r="AG1725" s="1416"/>
      <c r="AH1725" s="3256">
        <v>3996</v>
      </c>
      <c r="AI1725" s="1416" t="s">
        <v>2137</v>
      </c>
      <c r="AJ1725" s="1419" t="s">
        <v>868</v>
      </c>
      <c r="AK1725" s="3259" t="s">
        <v>2142</v>
      </c>
      <c r="AL1725" s="1419" t="s">
        <v>869</v>
      </c>
      <c r="AM1725" s="259" t="s">
        <v>869</v>
      </c>
      <c r="AN1725" s="1412" t="s">
        <v>858</v>
      </c>
      <c r="AO1725" s="1330">
        <v>8</v>
      </c>
      <c r="AP1725" s="1330" t="s">
        <v>859</v>
      </c>
      <c r="AQ1725" s="1330">
        <v>8</v>
      </c>
      <c r="AR1725" s="1330"/>
      <c r="AS1725" s="1330"/>
      <c r="AT1725" s="1330"/>
      <c r="AU1725" s="1330"/>
      <c r="AV1725" s="860"/>
      <c r="AW1725" s="4561"/>
      <c r="AX1725" s="4561"/>
      <c r="AY1725" s="4561"/>
      <c r="AZ1725" s="239"/>
      <c r="BA1725" s="239"/>
      <c r="BB1725" s="239"/>
      <c r="BC1725" s="239"/>
      <c r="BD1725" s="239"/>
      <c r="BE1725" s="239"/>
      <c r="BF1725" s="239"/>
      <c r="BG1725" s="239"/>
      <c r="BH1725" s="239"/>
      <c r="BI1725" s="239"/>
      <c r="BJ1725" s="239"/>
      <c r="BK1725" s="239"/>
      <c r="BL1725" s="239"/>
      <c r="BM1725" s="239"/>
      <c r="BN1725" s="239"/>
      <c r="BO1725" s="239"/>
      <c r="BP1725" s="239"/>
      <c r="BQ1725" s="239"/>
      <c r="BR1725" s="239"/>
      <c r="BS1725" s="239"/>
      <c r="BT1725" s="239"/>
      <c r="BU1725" s="239"/>
      <c r="BV1725" s="239"/>
      <c r="BW1725" s="239"/>
      <c r="BX1725" s="239"/>
      <c r="BY1725" s="239"/>
      <c r="BZ1725" s="239"/>
      <c r="CA1725" s="239"/>
      <c r="CB1725" s="239"/>
      <c r="CC1725" s="239"/>
      <c r="CD1725" s="239"/>
      <c r="CE1725" s="239"/>
      <c r="CF1725" s="239"/>
      <c r="CG1725" s="239"/>
      <c r="CH1725" s="239"/>
      <c r="CI1725" s="239"/>
      <c r="CJ1725" s="239"/>
      <c r="CK1725" s="239"/>
      <c r="CL1725" s="239"/>
      <c r="CM1725" s="239"/>
      <c r="CN1725" s="239"/>
      <c r="CO1725" s="239"/>
    </row>
    <row r="1726" spans="1:93">
      <c r="A1726" s="5664"/>
      <c r="B1726" s="5669" t="s">
        <v>2464</v>
      </c>
      <c r="C1726" s="5672" t="s">
        <v>5176</v>
      </c>
      <c r="D1726" s="4068" t="s">
        <v>6024</v>
      </c>
      <c r="E1726" s="4150" t="s">
        <v>2144</v>
      </c>
      <c r="F1726" s="4150" t="s">
        <v>6092</v>
      </c>
      <c r="G1726" s="3806" t="s">
        <v>2028</v>
      </c>
      <c r="H1726" s="3806" t="s">
        <v>2028</v>
      </c>
      <c r="I1726" s="3806" t="s">
        <v>2029</v>
      </c>
      <c r="J1726" s="3806" t="s">
        <v>2029</v>
      </c>
      <c r="K1726" s="3806">
        <v>6</v>
      </c>
      <c r="L1726" s="3806">
        <v>0</v>
      </c>
      <c r="M1726" s="3806">
        <v>31</v>
      </c>
      <c r="N1726" s="3806">
        <v>6</v>
      </c>
      <c r="O1726" s="3806">
        <v>0</v>
      </c>
      <c r="P1726" s="3806">
        <v>31</v>
      </c>
      <c r="Q1726" s="3806" t="s">
        <v>2140</v>
      </c>
      <c r="R1726" s="3806" t="s">
        <v>2272</v>
      </c>
      <c r="S1726" s="5687">
        <v>12799</v>
      </c>
      <c r="T1726" s="5123">
        <v>12799</v>
      </c>
      <c r="U1726" s="5123">
        <v>24224</v>
      </c>
      <c r="V1726" s="5123">
        <v>512</v>
      </c>
      <c r="W1726" s="5123">
        <v>512</v>
      </c>
      <c r="X1726" s="5123">
        <v>1728</v>
      </c>
      <c r="Y1726" s="5123">
        <v>4</v>
      </c>
      <c r="Z1726" s="5123">
        <v>2</v>
      </c>
      <c r="AA1726" s="5084" t="s">
        <v>2032</v>
      </c>
      <c r="AB1726" s="5123" t="s">
        <v>2033</v>
      </c>
      <c r="AC1726" s="5123" t="s">
        <v>2137</v>
      </c>
      <c r="AD1726" s="3326" t="s">
        <v>2035</v>
      </c>
      <c r="AE1726" s="3093"/>
      <c r="AF1726" s="2878" t="s">
        <v>857</v>
      </c>
      <c r="AG1726" s="2878"/>
      <c r="AH1726" s="3256">
        <v>270</v>
      </c>
      <c r="AI1726" s="2860" t="s">
        <v>2137</v>
      </c>
      <c r="AJ1726" s="2878" t="s">
        <v>854</v>
      </c>
      <c r="AK1726" s="3259" t="s">
        <v>2142</v>
      </c>
      <c r="AL1726" s="2878" t="s">
        <v>866</v>
      </c>
      <c r="AM1726" s="978" t="s">
        <v>1708</v>
      </c>
      <c r="AN1726" s="2860" t="s">
        <v>858</v>
      </c>
      <c r="AO1726" s="2860">
        <v>2</v>
      </c>
      <c r="AP1726" s="2860" t="s">
        <v>859</v>
      </c>
      <c r="AQ1726" s="2860">
        <v>2</v>
      </c>
      <c r="AR1726" s="2860"/>
      <c r="AS1726" s="2860"/>
      <c r="AT1726" s="2860"/>
      <c r="AU1726" s="2860"/>
      <c r="AV1726" s="860"/>
      <c r="AW1726" s="4559" t="s">
        <v>2468</v>
      </c>
      <c r="AX1726" s="4559" t="s">
        <v>5972</v>
      </c>
      <c r="AY1726" s="4559"/>
      <c r="CO1726" s="237"/>
    </row>
    <row r="1727" spans="1:93">
      <c r="A1727" s="5664"/>
      <c r="B1727" s="5670"/>
      <c r="C1727" s="5673"/>
      <c r="D1727" s="4069"/>
      <c r="E1727" s="4216"/>
      <c r="F1727" s="4216"/>
      <c r="G1727" s="3807"/>
      <c r="H1727" s="3807"/>
      <c r="I1727" s="3807"/>
      <c r="J1727" s="3807"/>
      <c r="K1727" s="3807"/>
      <c r="L1727" s="3807"/>
      <c r="M1727" s="3807"/>
      <c r="N1727" s="3807"/>
      <c r="O1727" s="3807"/>
      <c r="P1727" s="3807"/>
      <c r="Q1727" s="3807"/>
      <c r="R1727" s="3807"/>
      <c r="S1727" s="5688"/>
      <c r="T1727" s="5119"/>
      <c r="U1727" s="5119"/>
      <c r="V1727" s="5119"/>
      <c r="W1727" s="5119"/>
      <c r="X1727" s="5119"/>
      <c r="Y1727" s="5119"/>
      <c r="Z1727" s="5119"/>
      <c r="AA1727" s="5085"/>
      <c r="AB1727" s="5119"/>
      <c r="AC1727" s="5119"/>
      <c r="AD1727" s="3326" t="s">
        <v>2035</v>
      </c>
      <c r="AE1727" s="3093"/>
      <c r="AF1727" s="2878" t="s">
        <v>857</v>
      </c>
      <c r="AG1727" s="2878"/>
      <c r="AH1727" s="3261">
        <v>3996</v>
      </c>
      <c r="AI1727" s="2860" t="s">
        <v>2137</v>
      </c>
      <c r="AJ1727" s="2878" t="s">
        <v>868</v>
      </c>
      <c r="AK1727" s="3259" t="s">
        <v>2142</v>
      </c>
      <c r="AL1727" s="2878" t="s">
        <v>869</v>
      </c>
      <c r="AM1727" s="2878" t="s">
        <v>869</v>
      </c>
      <c r="AN1727" s="2860" t="s">
        <v>858</v>
      </c>
      <c r="AO1727" s="2860">
        <v>8</v>
      </c>
      <c r="AP1727" s="2860" t="s">
        <v>859</v>
      </c>
      <c r="AQ1727" s="2860">
        <v>8</v>
      </c>
      <c r="AR1727" s="2860"/>
      <c r="AS1727" s="2860"/>
      <c r="AT1727" s="2860"/>
      <c r="AU1727" s="2860"/>
      <c r="AV1727" s="860"/>
      <c r="AW1727" s="4560"/>
      <c r="AX1727" s="4560"/>
      <c r="AY1727" s="4561"/>
      <c r="CO1727" s="237"/>
    </row>
    <row r="1728" spans="1:93">
      <c r="A1728" s="5664"/>
      <c r="B1728" s="5671"/>
      <c r="C1728" s="5674"/>
      <c r="D1728" s="4070"/>
      <c r="E1728" s="4151"/>
      <c r="F1728" s="4151"/>
      <c r="G1728" s="3811"/>
      <c r="H1728" s="3811"/>
      <c r="I1728" s="3811"/>
      <c r="J1728" s="3811"/>
      <c r="K1728" s="3811"/>
      <c r="L1728" s="3811"/>
      <c r="M1728" s="3811"/>
      <c r="N1728" s="3811"/>
      <c r="O1728" s="3811"/>
      <c r="P1728" s="3811"/>
      <c r="Q1728" s="3811"/>
      <c r="R1728" s="3811"/>
      <c r="S1728" s="5689"/>
      <c r="T1728" s="5120"/>
      <c r="U1728" s="5120"/>
      <c r="V1728" s="5120"/>
      <c r="W1728" s="5120"/>
      <c r="X1728" s="5120"/>
      <c r="Y1728" s="5120"/>
      <c r="Z1728" s="5120"/>
      <c r="AA1728" s="5086"/>
      <c r="AB1728" s="5120"/>
      <c r="AC1728" s="5120"/>
      <c r="AD1728" s="3326" t="s">
        <v>2035</v>
      </c>
      <c r="AE1728" s="3093"/>
      <c r="AF1728" s="2878" t="s">
        <v>857</v>
      </c>
      <c r="AG1728" s="2878"/>
      <c r="AH1728" s="2044">
        <v>3985</v>
      </c>
      <c r="AI1728" s="2860" t="s">
        <v>2137</v>
      </c>
      <c r="AJ1728" s="2878" t="s">
        <v>379</v>
      </c>
      <c r="AK1728" s="3259" t="s">
        <v>2142</v>
      </c>
      <c r="AL1728" s="2863" t="s">
        <v>3055</v>
      </c>
      <c r="AM1728" s="2827" t="s">
        <v>3055</v>
      </c>
      <c r="AN1728" s="2860" t="s">
        <v>858</v>
      </c>
      <c r="AO1728" s="2860">
        <v>2</v>
      </c>
      <c r="AP1728" s="2860" t="s">
        <v>859</v>
      </c>
      <c r="AQ1728" s="2860">
        <v>2</v>
      </c>
      <c r="AR1728" s="2860"/>
      <c r="AS1728" s="2860"/>
      <c r="AT1728" s="2860"/>
      <c r="AU1728" s="2860"/>
      <c r="AV1728" s="860"/>
      <c r="AW1728" s="4561"/>
      <c r="AX1728" s="4561"/>
      <c r="AY1728" s="2844"/>
      <c r="CO1728" s="237"/>
    </row>
    <row r="1729" spans="1:93" s="270" customFormat="1">
      <c r="A1729" s="5664"/>
      <c r="B1729" s="4560" t="s">
        <v>2463</v>
      </c>
      <c r="C1729" s="5673" t="s">
        <v>3807</v>
      </c>
      <c r="D1729" s="4167" t="s">
        <v>3527</v>
      </c>
      <c r="E1729" s="4216" t="s">
        <v>2144</v>
      </c>
      <c r="F1729" s="4216" t="s">
        <v>3533</v>
      </c>
      <c r="G1729" s="1417" t="s">
        <v>2028</v>
      </c>
      <c r="H1729" s="1417" t="s">
        <v>2028</v>
      </c>
      <c r="I1729" s="1417" t="s">
        <v>2029</v>
      </c>
      <c r="J1729" s="1417" t="s">
        <v>2029</v>
      </c>
      <c r="K1729" s="1410">
        <v>6</v>
      </c>
      <c r="L1729" s="1410">
        <v>0</v>
      </c>
      <c r="M1729" s="1410">
        <v>31</v>
      </c>
      <c r="N1729" s="1410">
        <v>6</v>
      </c>
      <c r="O1729" s="1410">
        <v>0</v>
      </c>
      <c r="P1729" s="1410">
        <v>31</v>
      </c>
      <c r="Q1729" s="1410" t="s">
        <v>2140</v>
      </c>
      <c r="R1729" s="1417" t="s">
        <v>2141</v>
      </c>
      <c r="S1729" s="5119">
        <v>5291</v>
      </c>
      <c r="T1729" s="5119">
        <v>5291</v>
      </c>
      <c r="U1729" s="5119">
        <v>12670</v>
      </c>
      <c r="V1729" s="5119">
        <v>512</v>
      </c>
      <c r="W1729" s="5119">
        <v>512</v>
      </c>
      <c r="X1729" s="5119">
        <v>1600</v>
      </c>
      <c r="Y1729" s="5119">
        <v>4</v>
      </c>
      <c r="Z1729" s="5119">
        <v>2</v>
      </c>
      <c r="AA1729" s="1414" t="s">
        <v>2032</v>
      </c>
      <c r="AB1729" s="1414" t="s">
        <v>2033</v>
      </c>
      <c r="AC1729" s="1414" t="s">
        <v>2137</v>
      </c>
      <c r="AD1729" s="3322" t="s">
        <v>2035</v>
      </c>
      <c r="AE1729" s="3087"/>
      <c r="AF1729" s="1413" t="s">
        <v>857</v>
      </c>
      <c r="AG1729" s="256"/>
      <c r="AH1729" s="3238">
        <v>270</v>
      </c>
      <c r="AI1729" s="256" t="s">
        <v>2137</v>
      </c>
      <c r="AJ1729" s="1413" t="s">
        <v>854</v>
      </c>
      <c r="AK1729" s="3259" t="s">
        <v>2142</v>
      </c>
      <c r="AL1729" s="1410" t="s">
        <v>1135</v>
      </c>
      <c r="AM1729" s="18" t="s">
        <v>1708</v>
      </c>
      <c r="AN1729" s="1411" t="s">
        <v>858</v>
      </c>
      <c r="AO1729" s="1412">
        <v>2</v>
      </c>
      <c r="AP1729" s="1412" t="s">
        <v>859</v>
      </c>
      <c r="AQ1729" s="1412">
        <v>2</v>
      </c>
      <c r="AR1729" s="1412"/>
      <c r="AS1729" s="1412"/>
      <c r="AT1729" s="1412"/>
      <c r="AU1729" s="1412"/>
      <c r="AV1729" s="860"/>
      <c r="AW1729" s="4056" t="s">
        <v>2466</v>
      </c>
      <c r="AX1729" s="4559" t="s">
        <v>2460</v>
      </c>
      <c r="AY1729" s="997"/>
      <c r="AZ1729" s="239"/>
      <c r="BA1729" s="239"/>
      <c r="BB1729" s="239"/>
      <c r="BC1729" s="239"/>
      <c r="BD1729" s="239"/>
      <c r="BE1729" s="239"/>
      <c r="BF1729" s="239"/>
      <c r="BG1729" s="239"/>
      <c r="BH1729" s="239"/>
      <c r="BI1729" s="239"/>
      <c r="BJ1729" s="239"/>
      <c r="BK1729" s="239"/>
      <c r="BL1729" s="239"/>
      <c r="BM1729" s="239"/>
      <c r="BN1729" s="239"/>
      <c r="BO1729" s="239"/>
      <c r="BP1729" s="239"/>
      <c r="BQ1729" s="239"/>
      <c r="BR1729" s="239"/>
      <c r="BS1729" s="239"/>
      <c r="BT1729" s="239"/>
      <c r="BU1729" s="239"/>
      <c r="BV1729" s="239"/>
      <c r="BW1729" s="239"/>
      <c r="BX1729" s="239"/>
      <c r="BY1729" s="239"/>
      <c r="BZ1729" s="239"/>
      <c r="CA1729" s="239"/>
      <c r="CB1729" s="239"/>
      <c r="CC1729" s="239"/>
      <c r="CD1729" s="239"/>
      <c r="CE1729" s="239"/>
      <c r="CF1729" s="239"/>
      <c r="CG1729" s="239"/>
      <c r="CH1729" s="239"/>
      <c r="CI1729" s="239"/>
      <c r="CJ1729" s="239"/>
      <c r="CK1729" s="239"/>
      <c r="CL1729" s="239"/>
      <c r="CM1729" s="239"/>
      <c r="CN1729" s="239"/>
      <c r="CO1729" s="239"/>
    </row>
    <row r="1730" spans="1:93" s="270" customFormat="1">
      <c r="A1730" s="5664"/>
      <c r="B1730" s="4561"/>
      <c r="C1730" s="5674"/>
      <c r="D1730" s="4079"/>
      <c r="E1730" s="4151"/>
      <c r="F1730" s="4151"/>
      <c r="G1730" s="1418"/>
      <c r="H1730" s="1418"/>
      <c r="I1730" s="1418"/>
      <c r="J1730" s="1418"/>
      <c r="K1730" s="1418"/>
      <c r="L1730" s="1418"/>
      <c r="M1730" s="1418"/>
      <c r="N1730" s="1418"/>
      <c r="O1730" s="1418"/>
      <c r="P1730" s="1418"/>
      <c r="Q1730" s="1411"/>
      <c r="R1730" s="1418"/>
      <c r="S1730" s="5120"/>
      <c r="T1730" s="5120"/>
      <c r="U1730" s="5120"/>
      <c r="V1730" s="5120"/>
      <c r="W1730" s="5120"/>
      <c r="X1730" s="5120"/>
      <c r="Y1730" s="5120"/>
      <c r="Z1730" s="5120"/>
      <c r="AA1730" s="1415"/>
      <c r="AB1730" s="1415"/>
      <c r="AC1730" s="1415"/>
      <c r="AD1730" s="3326" t="s">
        <v>2035</v>
      </c>
      <c r="AE1730" s="3093"/>
      <c r="AF1730" s="1419" t="s">
        <v>857</v>
      </c>
      <c r="AG1730" s="1416"/>
      <c r="AH1730" s="3256">
        <v>3996</v>
      </c>
      <c r="AI1730" s="1416" t="s">
        <v>2137</v>
      </c>
      <c r="AJ1730" s="1419" t="s">
        <v>868</v>
      </c>
      <c r="AK1730" s="3259" t="s">
        <v>2142</v>
      </c>
      <c r="AL1730" s="1419" t="s">
        <v>3521</v>
      </c>
      <c r="AM1730" s="259" t="s">
        <v>3521</v>
      </c>
      <c r="AN1730" s="1412" t="s">
        <v>858</v>
      </c>
      <c r="AO1730" s="1412">
        <v>8</v>
      </c>
      <c r="AP1730" s="1412" t="s">
        <v>859</v>
      </c>
      <c r="AQ1730" s="1412">
        <v>8</v>
      </c>
      <c r="AR1730" s="1412"/>
      <c r="AS1730" s="1412"/>
      <c r="AT1730" s="1412"/>
      <c r="AU1730" s="1412"/>
      <c r="AV1730" s="860"/>
      <c r="AW1730" s="4171"/>
      <c r="AX1730" s="4561"/>
      <c r="AY1730" s="998"/>
      <c r="AZ1730" s="239"/>
      <c r="BA1730" s="239"/>
      <c r="BB1730" s="239"/>
      <c r="BC1730" s="239"/>
      <c r="BD1730" s="239"/>
      <c r="BE1730" s="239"/>
      <c r="BF1730" s="239"/>
      <c r="BG1730" s="239"/>
      <c r="BH1730" s="239"/>
      <c r="BI1730" s="239"/>
      <c r="BJ1730" s="239"/>
      <c r="BK1730" s="239"/>
      <c r="BL1730" s="239"/>
      <c r="BM1730" s="239"/>
      <c r="BN1730" s="239"/>
      <c r="BO1730" s="239"/>
      <c r="BP1730" s="239"/>
      <c r="BQ1730" s="239"/>
      <c r="BR1730" s="239"/>
      <c r="BS1730" s="239"/>
      <c r="BT1730" s="239"/>
      <c r="BU1730" s="239"/>
      <c r="BV1730" s="239"/>
      <c r="BW1730" s="239"/>
      <c r="BX1730" s="239"/>
      <c r="BY1730" s="239"/>
      <c r="BZ1730" s="239"/>
      <c r="CA1730" s="239"/>
      <c r="CB1730" s="239"/>
      <c r="CC1730" s="239"/>
      <c r="CD1730" s="239"/>
      <c r="CE1730" s="239"/>
      <c r="CF1730" s="239"/>
      <c r="CG1730" s="239"/>
      <c r="CH1730" s="239"/>
      <c r="CI1730" s="239"/>
      <c r="CJ1730" s="239"/>
      <c r="CK1730" s="239"/>
      <c r="CL1730" s="239"/>
      <c r="CM1730" s="239"/>
      <c r="CN1730" s="239"/>
      <c r="CO1730" s="239"/>
    </row>
    <row r="1731" spans="1:93">
      <c r="A1731" s="5664"/>
      <c r="B1731" s="5669" t="s">
        <v>2464</v>
      </c>
      <c r="C1731" s="5672" t="s">
        <v>6025</v>
      </c>
      <c r="D1731" s="4068" t="s">
        <v>6026</v>
      </c>
      <c r="E1731" s="4150" t="s">
        <v>2144</v>
      </c>
      <c r="F1731" s="4150" t="s">
        <v>6093</v>
      </c>
      <c r="G1731" s="3806" t="s">
        <v>2028</v>
      </c>
      <c r="H1731" s="3743" t="s">
        <v>2028</v>
      </c>
      <c r="I1731" s="3806" t="s">
        <v>2029</v>
      </c>
      <c r="J1731" s="3806" t="s">
        <v>2029</v>
      </c>
      <c r="K1731" s="3806">
        <v>6</v>
      </c>
      <c r="L1731" s="3806">
        <v>0</v>
      </c>
      <c r="M1731" s="3806">
        <v>31</v>
      </c>
      <c r="N1731" s="3806">
        <v>6</v>
      </c>
      <c r="O1731" s="3806">
        <v>0</v>
      </c>
      <c r="P1731" s="3806">
        <v>31</v>
      </c>
      <c r="Q1731" s="3806" t="s">
        <v>2140</v>
      </c>
      <c r="R1731" s="3806" t="s">
        <v>2272</v>
      </c>
      <c r="S1731" s="5123">
        <v>5546</v>
      </c>
      <c r="T1731" s="5123">
        <v>5546</v>
      </c>
      <c r="U1731" s="5123">
        <v>12926</v>
      </c>
      <c r="V1731" s="5123">
        <v>512</v>
      </c>
      <c r="W1731" s="5123">
        <v>512</v>
      </c>
      <c r="X1731" s="5123">
        <v>1856</v>
      </c>
      <c r="Y1731" s="5123">
        <v>4</v>
      </c>
      <c r="Z1731" s="5123">
        <v>2</v>
      </c>
      <c r="AA1731" s="5084" t="s">
        <v>2032</v>
      </c>
      <c r="AB1731" s="5123" t="s">
        <v>2033</v>
      </c>
      <c r="AC1731" s="5123" t="s">
        <v>2137</v>
      </c>
      <c r="AD1731" s="3326" t="s">
        <v>2035</v>
      </c>
      <c r="AE1731" s="3093"/>
      <c r="AF1731" s="2878" t="s">
        <v>857</v>
      </c>
      <c r="AG1731" s="2878"/>
      <c r="AH1731" s="3256">
        <v>270</v>
      </c>
      <c r="AI1731" s="2860" t="s">
        <v>2137</v>
      </c>
      <c r="AJ1731" s="2878" t="s">
        <v>854</v>
      </c>
      <c r="AK1731" s="3259" t="s">
        <v>2142</v>
      </c>
      <c r="AL1731" s="2878" t="s">
        <v>1135</v>
      </c>
      <c r="AM1731" s="978" t="s">
        <v>1708</v>
      </c>
      <c r="AN1731" s="2860" t="s">
        <v>858</v>
      </c>
      <c r="AO1731" s="2860">
        <v>2</v>
      </c>
      <c r="AP1731" s="2860" t="s">
        <v>859</v>
      </c>
      <c r="AQ1731" s="2860">
        <v>2</v>
      </c>
      <c r="AR1731" s="2860"/>
      <c r="AS1731" s="2860"/>
      <c r="AT1731" s="2860"/>
      <c r="AU1731" s="2860"/>
      <c r="AV1731" s="860"/>
      <c r="AW1731" s="4559" t="s">
        <v>2466</v>
      </c>
      <c r="AX1731" s="4559" t="s">
        <v>5972</v>
      </c>
      <c r="AY1731" s="4559"/>
      <c r="CO1731" s="237"/>
    </row>
    <row r="1732" spans="1:93">
      <c r="A1732" s="5664"/>
      <c r="B1732" s="5670"/>
      <c r="C1732" s="5673"/>
      <c r="D1732" s="4069"/>
      <c r="E1732" s="4216"/>
      <c r="F1732" s="4216"/>
      <c r="G1732" s="3807"/>
      <c r="H1732" s="3703"/>
      <c r="I1732" s="3807"/>
      <c r="J1732" s="3807"/>
      <c r="K1732" s="3807"/>
      <c r="L1732" s="3807"/>
      <c r="M1732" s="3807"/>
      <c r="N1732" s="3807"/>
      <c r="O1732" s="3807"/>
      <c r="P1732" s="3807"/>
      <c r="Q1732" s="3807"/>
      <c r="R1732" s="3807"/>
      <c r="S1732" s="5119"/>
      <c r="T1732" s="5119"/>
      <c r="U1732" s="5119"/>
      <c r="V1732" s="5119"/>
      <c r="W1732" s="5119"/>
      <c r="X1732" s="5119"/>
      <c r="Y1732" s="5119"/>
      <c r="Z1732" s="5119"/>
      <c r="AA1732" s="5085"/>
      <c r="AB1732" s="5119"/>
      <c r="AC1732" s="5119"/>
      <c r="AD1732" s="3326" t="s">
        <v>2035</v>
      </c>
      <c r="AE1732" s="3093"/>
      <c r="AF1732" s="2878" t="s">
        <v>857</v>
      </c>
      <c r="AG1732" s="2878"/>
      <c r="AH1732" s="3261">
        <v>3996</v>
      </c>
      <c r="AI1732" s="2860" t="s">
        <v>2137</v>
      </c>
      <c r="AJ1732" s="2878" t="s">
        <v>868</v>
      </c>
      <c r="AK1732" s="3259" t="s">
        <v>2142</v>
      </c>
      <c r="AL1732" s="2881" t="s">
        <v>3521</v>
      </c>
      <c r="AM1732" s="2881" t="s">
        <v>3521</v>
      </c>
      <c r="AN1732" s="2860" t="s">
        <v>858</v>
      </c>
      <c r="AO1732" s="2860">
        <v>8</v>
      </c>
      <c r="AP1732" s="2860" t="s">
        <v>859</v>
      </c>
      <c r="AQ1732" s="2860">
        <v>8</v>
      </c>
      <c r="AR1732" s="2860"/>
      <c r="AS1732" s="2860"/>
      <c r="AT1732" s="2860"/>
      <c r="AU1732" s="2860"/>
      <c r="AV1732" s="860"/>
      <c r="AW1732" s="4560"/>
      <c r="AX1732" s="4560"/>
      <c r="AY1732" s="4561"/>
      <c r="CO1732" s="237"/>
    </row>
    <row r="1733" spans="1:93">
      <c r="A1733" s="5664"/>
      <c r="B1733" s="5671"/>
      <c r="C1733" s="5674"/>
      <c r="D1733" s="4070"/>
      <c r="E1733" s="4151"/>
      <c r="F1733" s="4151"/>
      <c r="G1733" s="3811"/>
      <c r="H1733" s="3706"/>
      <c r="I1733" s="3811"/>
      <c r="J1733" s="3811"/>
      <c r="K1733" s="3811"/>
      <c r="L1733" s="3811"/>
      <c r="M1733" s="3811"/>
      <c r="N1733" s="3811"/>
      <c r="O1733" s="3811"/>
      <c r="P1733" s="3811"/>
      <c r="Q1733" s="3811"/>
      <c r="R1733" s="3811"/>
      <c r="S1733" s="5120"/>
      <c r="T1733" s="5120"/>
      <c r="U1733" s="5120"/>
      <c r="V1733" s="5120"/>
      <c r="W1733" s="5120"/>
      <c r="X1733" s="5120"/>
      <c r="Y1733" s="5120"/>
      <c r="Z1733" s="5120"/>
      <c r="AA1733" s="5086"/>
      <c r="AB1733" s="5120"/>
      <c r="AC1733" s="5120"/>
      <c r="AD1733" s="3326" t="s">
        <v>2035</v>
      </c>
      <c r="AE1733" s="3093"/>
      <c r="AF1733" s="2878" t="s">
        <v>857</v>
      </c>
      <c r="AG1733" s="2878"/>
      <c r="AH1733" s="2044">
        <v>3985</v>
      </c>
      <c r="AI1733" s="2860" t="s">
        <v>2137</v>
      </c>
      <c r="AJ1733" s="2878" t="s">
        <v>379</v>
      </c>
      <c r="AK1733" s="3259" t="s">
        <v>2142</v>
      </c>
      <c r="AL1733" s="2863" t="s">
        <v>3055</v>
      </c>
      <c r="AM1733" s="2827" t="s">
        <v>3055</v>
      </c>
      <c r="AN1733" s="2860" t="s">
        <v>858</v>
      </c>
      <c r="AO1733" s="2860">
        <v>2</v>
      </c>
      <c r="AP1733" s="2860" t="s">
        <v>859</v>
      </c>
      <c r="AQ1733" s="2860">
        <v>2</v>
      </c>
      <c r="AR1733" s="2860"/>
      <c r="AS1733" s="2860"/>
      <c r="AT1733" s="2860"/>
      <c r="AU1733" s="2860"/>
      <c r="AV1733" s="860"/>
      <c r="AW1733" s="4561"/>
      <c r="AX1733" s="4561"/>
      <c r="AY1733" s="825"/>
      <c r="CO1733" s="237"/>
    </row>
    <row r="1734" spans="1:93" s="270" customFormat="1">
      <c r="A1734" s="5664"/>
      <c r="B1734" s="4559" t="s">
        <v>2463</v>
      </c>
      <c r="C1734" s="5672" t="s">
        <v>3808</v>
      </c>
      <c r="D1734" s="4139" t="s">
        <v>3535</v>
      </c>
      <c r="E1734" s="4150" t="s">
        <v>2144</v>
      </c>
      <c r="F1734" s="4150" t="s">
        <v>3534</v>
      </c>
      <c r="G1734" s="3806" t="s">
        <v>2028</v>
      </c>
      <c r="H1734" s="3806" t="s">
        <v>2028</v>
      </c>
      <c r="I1734" s="3806" t="s">
        <v>2029</v>
      </c>
      <c r="J1734" s="3806" t="s">
        <v>2029</v>
      </c>
      <c r="K1734" s="3806">
        <v>6</v>
      </c>
      <c r="L1734" s="3806">
        <v>0</v>
      </c>
      <c r="M1734" s="3806">
        <v>31</v>
      </c>
      <c r="N1734" s="3806">
        <v>6</v>
      </c>
      <c r="O1734" s="3806">
        <v>0</v>
      </c>
      <c r="P1734" s="3806">
        <v>31</v>
      </c>
      <c r="Q1734" s="1409" t="s">
        <v>2140</v>
      </c>
      <c r="R1734" s="3806" t="s">
        <v>2141</v>
      </c>
      <c r="S1734" s="5123">
        <v>12670</v>
      </c>
      <c r="T1734" s="5123">
        <v>12670</v>
      </c>
      <c r="U1734" s="5123">
        <v>24096</v>
      </c>
      <c r="V1734" s="5123">
        <v>512</v>
      </c>
      <c r="W1734" s="5123">
        <v>512</v>
      </c>
      <c r="X1734" s="5123">
        <v>1600</v>
      </c>
      <c r="Y1734" s="5123">
        <v>4</v>
      </c>
      <c r="Z1734" s="5123">
        <v>2</v>
      </c>
      <c r="AA1734" s="5123" t="s">
        <v>2032</v>
      </c>
      <c r="AB1734" s="5123" t="s">
        <v>2033</v>
      </c>
      <c r="AC1734" s="5123" t="s">
        <v>2137</v>
      </c>
      <c r="AD1734" s="3326" t="s">
        <v>2035</v>
      </c>
      <c r="AE1734" s="3093"/>
      <c r="AF1734" s="1419" t="s">
        <v>857</v>
      </c>
      <c r="AG1734" s="1416"/>
      <c r="AH1734" s="3256">
        <v>270</v>
      </c>
      <c r="AI1734" s="1416" t="s">
        <v>2137</v>
      </c>
      <c r="AJ1734" s="1419" t="s">
        <v>854</v>
      </c>
      <c r="AK1734" s="3259" t="s">
        <v>2142</v>
      </c>
      <c r="AL1734" s="1419" t="s">
        <v>866</v>
      </c>
      <c r="AM1734" s="1416" t="s">
        <v>1708</v>
      </c>
      <c r="AN1734" s="1412" t="s">
        <v>858</v>
      </c>
      <c r="AO1734" s="1412">
        <v>2</v>
      </c>
      <c r="AP1734" s="1412" t="s">
        <v>859</v>
      </c>
      <c r="AQ1734" s="1412">
        <v>2</v>
      </c>
      <c r="AR1734" s="1412"/>
      <c r="AS1734" s="1412"/>
      <c r="AT1734" s="1412"/>
      <c r="AU1734" s="1412"/>
      <c r="AV1734" s="860"/>
      <c r="AW1734" s="4559" t="s">
        <v>2468</v>
      </c>
      <c r="AX1734" s="4559" t="s">
        <v>2460</v>
      </c>
      <c r="AY1734" s="4559"/>
      <c r="AZ1734" s="239"/>
      <c r="BA1734" s="239"/>
      <c r="BB1734" s="239"/>
      <c r="BC1734" s="239"/>
      <c r="BD1734" s="239"/>
      <c r="BE1734" s="239"/>
      <c r="BF1734" s="239"/>
      <c r="BG1734" s="239"/>
      <c r="BH1734" s="239"/>
      <c r="BI1734" s="239"/>
      <c r="BJ1734" s="239"/>
      <c r="BK1734" s="239"/>
      <c r="BL1734" s="239"/>
      <c r="BM1734" s="239"/>
      <c r="BN1734" s="239"/>
      <c r="BO1734" s="239"/>
      <c r="BP1734" s="239"/>
      <c r="BQ1734" s="239"/>
      <c r="BR1734" s="239"/>
      <c r="BS1734" s="239"/>
      <c r="BT1734" s="239"/>
      <c r="BU1734" s="239"/>
      <c r="BV1734" s="239"/>
      <c r="BW1734" s="239"/>
      <c r="BX1734" s="239"/>
      <c r="BY1734" s="239"/>
      <c r="BZ1734" s="239"/>
      <c r="CA1734" s="239"/>
      <c r="CB1734" s="239"/>
      <c r="CC1734" s="239"/>
      <c r="CD1734" s="239"/>
      <c r="CE1734" s="239"/>
      <c r="CF1734" s="239"/>
      <c r="CG1734" s="239"/>
      <c r="CH1734" s="239"/>
      <c r="CI1734" s="239"/>
      <c r="CJ1734" s="239"/>
      <c r="CK1734" s="239"/>
      <c r="CL1734" s="239"/>
      <c r="CM1734" s="239"/>
      <c r="CN1734" s="239"/>
      <c r="CO1734" s="239"/>
    </row>
    <row r="1735" spans="1:93" s="270" customFormat="1">
      <c r="A1735" s="5664"/>
      <c r="B1735" s="4561"/>
      <c r="C1735" s="5674"/>
      <c r="D1735" s="4079"/>
      <c r="E1735" s="4151"/>
      <c r="F1735" s="4151"/>
      <c r="G1735" s="3811"/>
      <c r="H1735" s="3811"/>
      <c r="I1735" s="3811"/>
      <c r="J1735" s="3811"/>
      <c r="K1735" s="3811"/>
      <c r="L1735" s="3811"/>
      <c r="M1735" s="3811"/>
      <c r="N1735" s="3811"/>
      <c r="O1735" s="3811"/>
      <c r="P1735" s="3811"/>
      <c r="Q1735" s="1411"/>
      <c r="R1735" s="3811"/>
      <c r="S1735" s="5120"/>
      <c r="T1735" s="5120"/>
      <c r="U1735" s="5120"/>
      <c r="V1735" s="5120"/>
      <c r="W1735" s="5120"/>
      <c r="X1735" s="5120"/>
      <c r="Y1735" s="5120"/>
      <c r="Z1735" s="5120"/>
      <c r="AA1735" s="5120"/>
      <c r="AB1735" s="5120"/>
      <c r="AC1735" s="5120"/>
      <c r="AD1735" s="3326" t="s">
        <v>2035</v>
      </c>
      <c r="AE1735" s="3093"/>
      <c r="AF1735" s="1419" t="s">
        <v>857</v>
      </c>
      <c r="AG1735" s="1416"/>
      <c r="AH1735" s="3256">
        <v>3996</v>
      </c>
      <c r="AI1735" s="1416" t="s">
        <v>2137</v>
      </c>
      <c r="AJ1735" s="1419" t="s">
        <v>868</v>
      </c>
      <c r="AK1735" s="3259" t="s">
        <v>2142</v>
      </c>
      <c r="AL1735" s="1419" t="s">
        <v>3521</v>
      </c>
      <c r="AM1735" s="259" t="s">
        <v>3521</v>
      </c>
      <c r="AN1735" s="1412" t="s">
        <v>858</v>
      </c>
      <c r="AO1735" s="1412">
        <v>8</v>
      </c>
      <c r="AP1735" s="1412" t="s">
        <v>859</v>
      </c>
      <c r="AQ1735" s="1412">
        <v>8</v>
      </c>
      <c r="AR1735" s="1412"/>
      <c r="AS1735" s="1412"/>
      <c r="AT1735" s="1412"/>
      <c r="AU1735" s="1412"/>
      <c r="AV1735" s="860"/>
      <c r="AW1735" s="4561"/>
      <c r="AX1735" s="4561"/>
      <c r="AY1735" s="4561"/>
      <c r="AZ1735" s="239"/>
      <c r="BA1735" s="239"/>
      <c r="BB1735" s="239"/>
      <c r="BC1735" s="239"/>
      <c r="BD1735" s="239"/>
      <c r="BE1735" s="239"/>
      <c r="BF1735" s="239"/>
      <c r="BG1735" s="239"/>
      <c r="BH1735" s="239"/>
      <c r="BI1735" s="239"/>
      <c r="BJ1735" s="239"/>
      <c r="BK1735" s="239"/>
      <c r="BL1735" s="239"/>
      <c r="BM1735" s="239"/>
      <c r="BN1735" s="239"/>
      <c r="BO1735" s="239"/>
      <c r="BP1735" s="239"/>
      <c r="BQ1735" s="239"/>
      <c r="BR1735" s="239"/>
      <c r="BS1735" s="239"/>
      <c r="BT1735" s="239"/>
      <c r="BU1735" s="239"/>
      <c r="BV1735" s="239"/>
      <c r="BW1735" s="239"/>
      <c r="BX1735" s="239"/>
      <c r="BY1735" s="239"/>
      <c r="BZ1735" s="239"/>
      <c r="CA1735" s="239"/>
      <c r="CB1735" s="239"/>
      <c r="CC1735" s="239"/>
      <c r="CD1735" s="239"/>
      <c r="CE1735" s="239"/>
      <c r="CF1735" s="239"/>
      <c r="CG1735" s="239"/>
      <c r="CH1735" s="239"/>
      <c r="CI1735" s="239"/>
      <c r="CJ1735" s="239"/>
      <c r="CK1735" s="239"/>
      <c r="CL1735" s="239"/>
      <c r="CM1735" s="239"/>
      <c r="CN1735" s="239"/>
      <c r="CO1735" s="239"/>
    </row>
    <row r="1736" spans="1:93">
      <c r="A1736" s="5664"/>
      <c r="B1736" s="5669" t="s">
        <v>2464</v>
      </c>
      <c r="C1736" s="5672" t="s">
        <v>6027</v>
      </c>
      <c r="D1736" s="4068" t="s">
        <v>6028</v>
      </c>
      <c r="E1736" s="4150" t="s">
        <v>2144</v>
      </c>
      <c r="F1736" s="4150" t="s">
        <v>6094</v>
      </c>
      <c r="G1736" s="3806" t="s">
        <v>2028</v>
      </c>
      <c r="H1736" s="3806" t="s">
        <v>2028</v>
      </c>
      <c r="I1736" s="3806" t="s">
        <v>2029</v>
      </c>
      <c r="J1736" s="3806" t="s">
        <v>2029</v>
      </c>
      <c r="K1736" s="3806">
        <v>6</v>
      </c>
      <c r="L1736" s="3806">
        <v>0</v>
      </c>
      <c r="M1736" s="3806">
        <v>31</v>
      </c>
      <c r="N1736" s="3806">
        <v>6</v>
      </c>
      <c r="O1736" s="3806">
        <v>0</v>
      </c>
      <c r="P1736" s="3806">
        <v>31</v>
      </c>
      <c r="Q1736" s="3806" t="s">
        <v>2140</v>
      </c>
      <c r="R1736" s="3806" t="s">
        <v>2272</v>
      </c>
      <c r="S1736" s="5123">
        <v>12926</v>
      </c>
      <c r="T1736" s="5123">
        <v>12926</v>
      </c>
      <c r="U1736" s="5123">
        <v>24352</v>
      </c>
      <c r="V1736" s="5123">
        <v>512</v>
      </c>
      <c r="W1736" s="5123">
        <v>512</v>
      </c>
      <c r="X1736" s="5123">
        <v>1856</v>
      </c>
      <c r="Y1736" s="5123">
        <v>4</v>
      </c>
      <c r="Z1736" s="5123">
        <v>2</v>
      </c>
      <c r="AA1736" s="5084" t="s">
        <v>2032</v>
      </c>
      <c r="AB1736" s="5123" t="s">
        <v>2033</v>
      </c>
      <c r="AC1736" s="5123" t="s">
        <v>2137</v>
      </c>
      <c r="AD1736" s="3326" t="s">
        <v>2035</v>
      </c>
      <c r="AE1736" s="3093"/>
      <c r="AF1736" s="2878" t="s">
        <v>857</v>
      </c>
      <c r="AG1736" s="2878"/>
      <c r="AH1736" s="3256">
        <v>270</v>
      </c>
      <c r="AI1736" s="2860" t="s">
        <v>2137</v>
      </c>
      <c r="AJ1736" s="2878" t="s">
        <v>854</v>
      </c>
      <c r="AK1736" s="3259" t="s">
        <v>2142</v>
      </c>
      <c r="AL1736" s="2878" t="s">
        <v>866</v>
      </c>
      <c r="AM1736" s="978" t="s">
        <v>1708</v>
      </c>
      <c r="AN1736" s="2860" t="s">
        <v>858</v>
      </c>
      <c r="AO1736" s="2860">
        <v>2</v>
      </c>
      <c r="AP1736" s="2860" t="s">
        <v>859</v>
      </c>
      <c r="AQ1736" s="2860">
        <v>2</v>
      </c>
      <c r="AR1736" s="2860"/>
      <c r="AS1736" s="2860"/>
      <c r="AT1736" s="2860"/>
      <c r="AU1736" s="2860"/>
      <c r="AV1736" s="860"/>
      <c r="AW1736" s="4559" t="s">
        <v>2468</v>
      </c>
      <c r="AX1736" s="4559" t="s">
        <v>5972</v>
      </c>
      <c r="AY1736" s="4559"/>
      <c r="CO1736" s="237"/>
    </row>
    <row r="1737" spans="1:93">
      <c r="A1737" s="5664"/>
      <c r="B1737" s="5670"/>
      <c r="C1737" s="5673"/>
      <c r="D1737" s="4069"/>
      <c r="E1737" s="4216"/>
      <c r="F1737" s="4216"/>
      <c r="G1737" s="3807"/>
      <c r="H1737" s="3807"/>
      <c r="I1737" s="3807"/>
      <c r="J1737" s="3807"/>
      <c r="K1737" s="3807"/>
      <c r="L1737" s="3807"/>
      <c r="M1737" s="3807"/>
      <c r="N1737" s="3807"/>
      <c r="O1737" s="3807"/>
      <c r="P1737" s="3807"/>
      <c r="Q1737" s="3807"/>
      <c r="R1737" s="3807"/>
      <c r="S1737" s="5119"/>
      <c r="T1737" s="5119"/>
      <c r="U1737" s="5119"/>
      <c r="V1737" s="5119"/>
      <c r="W1737" s="5119"/>
      <c r="X1737" s="5119"/>
      <c r="Y1737" s="5119"/>
      <c r="Z1737" s="5119"/>
      <c r="AA1737" s="5085"/>
      <c r="AB1737" s="5119"/>
      <c r="AC1737" s="5119"/>
      <c r="AD1737" s="3326" t="s">
        <v>2035</v>
      </c>
      <c r="AE1737" s="3093"/>
      <c r="AF1737" s="2878" t="s">
        <v>857</v>
      </c>
      <c r="AG1737" s="2878"/>
      <c r="AH1737" s="3261">
        <v>3996</v>
      </c>
      <c r="AI1737" s="2860" t="s">
        <v>2137</v>
      </c>
      <c r="AJ1737" s="2878" t="s">
        <v>868</v>
      </c>
      <c r="AK1737" s="3259" t="s">
        <v>2142</v>
      </c>
      <c r="AL1737" s="2881" t="s">
        <v>3521</v>
      </c>
      <c r="AM1737" s="2881" t="s">
        <v>3521</v>
      </c>
      <c r="AN1737" s="2860" t="s">
        <v>858</v>
      </c>
      <c r="AO1737" s="2860">
        <v>8</v>
      </c>
      <c r="AP1737" s="2860" t="s">
        <v>859</v>
      </c>
      <c r="AQ1737" s="2860">
        <v>8</v>
      </c>
      <c r="AR1737" s="2860"/>
      <c r="AS1737" s="2860"/>
      <c r="AT1737" s="2860"/>
      <c r="AU1737" s="2860"/>
      <c r="AV1737" s="860"/>
      <c r="AW1737" s="4560"/>
      <c r="AX1737" s="4560"/>
      <c r="AY1737" s="4561"/>
      <c r="CO1737" s="237"/>
    </row>
    <row r="1738" spans="1:93">
      <c r="A1738" s="5664"/>
      <c r="B1738" s="5671"/>
      <c r="C1738" s="5674"/>
      <c r="D1738" s="4070"/>
      <c r="E1738" s="4151"/>
      <c r="F1738" s="4151"/>
      <c r="G1738" s="3811"/>
      <c r="H1738" s="3811"/>
      <c r="I1738" s="3811"/>
      <c r="J1738" s="3811"/>
      <c r="K1738" s="3811"/>
      <c r="L1738" s="3811"/>
      <c r="M1738" s="3811"/>
      <c r="N1738" s="3811"/>
      <c r="O1738" s="3811"/>
      <c r="P1738" s="3811"/>
      <c r="Q1738" s="3811"/>
      <c r="R1738" s="3811"/>
      <c r="S1738" s="5120"/>
      <c r="T1738" s="5120"/>
      <c r="U1738" s="5120"/>
      <c r="V1738" s="5120"/>
      <c r="W1738" s="5120"/>
      <c r="X1738" s="5120"/>
      <c r="Y1738" s="5120"/>
      <c r="Z1738" s="5120"/>
      <c r="AA1738" s="5086"/>
      <c r="AB1738" s="5120"/>
      <c r="AC1738" s="5120"/>
      <c r="AD1738" s="3326" t="s">
        <v>2035</v>
      </c>
      <c r="AE1738" s="3093"/>
      <c r="AF1738" s="2878" t="s">
        <v>857</v>
      </c>
      <c r="AG1738" s="2878"/>
      <c r="AH1738" s="2044">
        <v>3985</v>
      </c>
      <c r="AI1738" s="2860" t="s">
        <v>2137</v>
      </c>
      <c r="AJ1738" s="2878" t="s">
        <v>379</v>
      </c>
      <c r="AK1738" s="3259" t="s">
        <v>2142</v>
      </c>
      <c r="AL1738" s="2863" t="s">
        <v>3055</v>
      </c>
      <c r="AM1738" s="2827" t="s">
        <v>3055</v>
      </c>
      <c r="AN1738" s="2860" t="s">
        <v>858</v>
      </c>
      <c r="AO1738" s="2860">
        <v>2</v>
      </c>
      <c r="AP1738" s="2860" t="s">
        <v>859</v>
      </c>
      <c r="AQ1738" s="2860">
        <v>2</v>
      </c>
      <c r="AR1738" s="2860"/>
      <c r="AS1738" s="2860"/>
      <c r="AT1738" s="2860"/>
      <c r="AU1738" s="2860"/>
      <c r="AV1738" s="860"/>
      <c r="AW1738" s="4561"/>
      <c r="AX1738" s="4561"/>
      <c r="AY1738" s="2844"/>
      <c r="CO1738" s="237"/>
    </row>
    <row r="1739" spans="1:93" s="270" customFormat="1">
      <c r="A1739" s="5664"/>
      <c r="B1739" s="4560" t="s">
        <v>2463</v>
      </c>
      <c r="C1739" s="5672" t="s">
        <v>3792</v>
      </c>
      <c r="D1739" s="4167" t="s">
        <v>3280</v>
      </c>
      <c r="E1739" s="4216" t="s">
        <v>2144</v>
      </c>
      <c r="F1739" s="4216" t="s">
        <v>3278</v>
      </c>
      <c r="G1739" s="1339" t="s">
        <v>2028</v>
      </c>
      <c r="H1739" s="1339" t="s">
        <v>2028</v>
      </c>
      <c r="I1739" s="1339" t="s">
        <v>2029</v>
      </c>
      <c r="J1739" s="1339" t="s">
        <v>2029</v>
      </c>
      <c r="K1739" s="1337">
        <v>6</v>
      </c>
      <c r="L1739" s="1337">
        <v>0</v>
      </c>
      <c r="M1739" s="1337">
        <v>31</v>
      </c>
      <c r="N1739" s="1337">
        <v>6</v>
      </c>
      <c r="O1739" s="1337">
        <v>0</v>
      </c>
      <c r="P1739" s="1337">
        <v>31</v>
      </c>
      <c r="Q1739" s="1327" t="s">
        <v>2140</v>
      </c>
      <c r="R1739" s="1336" t="s">
        <v>2141</v>
      </c>
      <c r="S1739" s="5119">
        <v>5421</v>
      </c>
      <c r="T1739" s="5119">
        <v>5421</v>
      </c>
      <c r="U1739" s="5119">
        <v>12798</v>
      </c>
      <c r="V1739" s="5119">
        <v>512</v>
      </c>
      <c r="W1739" s="5119">
        <v>512</v>
      </c>
      <c r="X1739" s="5119">
        <v>1728</v>
      </c>
      <c r="Y1739" s="5123">
        <v>4</v>
      </c>
      <c r="Z1739" s="5123">
        <v>2</v>
      </c>
      <c r="AA1739" s="5123" t="s">
        <v>2032</v>
      </c>
      <c r="AB1739" s="5123" t="s">
        <v>2033</v>
      </c>
      <c r="AC1739" s="1329" t="s">
        <v>2137</v>
      </c>
      <c r="AD1739" s="3322" t="s">
        <v>2035</v>
      </c>
      <c r="AE1739" s="3087"/>
      <c r="AF1739" s="1331" t="s">
        <v>857</v>
      </c>
      <c r="AG1739" s="256"/>
      <c r="AH1739" s="3238">
        <v>270</v>
      </c>
      <c r="AI1739" s="256" t="s">
        <v>2137</v>
      </c>
      <c r="AJ1739" s="1331" t="s">
        <v>854</v>
      </c>
      <c r="AK1739" s="3259" t="s">
        <v>2142</v>
      </c>
      <c r="AL1739" s="1327" t="s">
        <v>1135</v>
      </c>
      <c r="AM1739" s="18" t="s">
        <v>1708</v>
      </c>
      <c r="AN1739" s="1328" t="s">
        <v>858</v>
      </c>
      <c r="AO1739" s="1328">
        <v>2</v>
      </c>
      <c r="AP1739" s="1328" t="s">
        <v>859</v>
      </c>
      <c r="AQ1739" s="1328">
        <v>2</v>
      </c>
      <c r="AR1739" s="1328"/>
      <c r="AS1739" s="1328"/>
      <c r="AT1739" s="1328"/>
      <c r="AU1739" s="1328"/>
      <c r="AV1739" s="2997"/>
      <c r="AW1739" s="4170" t="s">
        <v>2466</v>
      </c>
      <c r="AX1739" s="4560" t="s">
        <v>2460</v>
      </c>
      <c r="AY1739" s="1000"/>
      <c r="AZ1739" s="239"/>
      <c r="BA1739" s="239"/>
      <c r="BB1739" s="239"/>
      <c r="BC1739" s="239"/>
      <c r="BD1739" s="239"/>
      <c r="BE1739" s="239"/>
      <c r="BF1739" s="239"/>
      <c r="BG1739" s="239"/>
      <c r="BH1739" s="239"/>
      <c r="BI1739" s="239"/>
      <c r="BJ1739" s="239"/>
      <c r="BK1739" s="239"/>
      <c r="BL1739" s="239"/>
      <c r="BM1739" s="239"/>
      <c r="BN1739" s="239"/>
      <c r="BO1739" s="239"/>
      <c r="BP1739" s="239"/>
      <c r="BQ1739" s="239"/>
      <c r="BR1739" s="239"/>
      <c r="BS1739" s="239"/>
      <c r="BT1739" s="239"/>
      <c r="BU1739" s="239"/>
      <c r="BV1739" s="239"/>
      <c r="BW1739" s="239"/>
      <c r="BX1739" s="239"/>
      <c r="BY1739" s="239"/>
      <c r="BZ1739" s="239"/>
      <c r="CA1739" s="239"/>
      <c r="CB1739" s="239"/>
      <c r="CC1739" s="239"/>
      <c r="CD1739" s="239"/>
      <c r="CE1739" s="239"/>
      <c r="CF1739" s="239"/>
      <c r="CG1739" s="239"/>
      <c r="CH1739" s="239"/>
      <c r="CI1739" s="239"/>
      <c r="CJ1739" s="239"/>
      <c r="CK1739" s="239"/>
      <c r="CL1739" s="239"/>
      <c r="CM1739" s="239"/>
      <c r="CN1739" s="239"/>
      <c r="CO1739" s="239"/>
    </row>
    <row r="1740" spans="1:93" s="41" customFormat="1">
      <c r="A1740" s="5664"/>
      <c r="B1740" s="4561"/>
      <c r="C1740" s="5674"/>
      <c r="D1740" s="4079"/>
      <c r="E1740" s="4151"/>
      <c r="F1740" s="4151"/>
      <c r="G1740" s="1339"/>
      <c r="H1740" s="1339"/>
      <c r="I1740" s="1339"/>
      <c r="J1740" s="1339"/>
      <c r="K1740" s="1337"/>
      <c r="L1740" s="1337"/>
      <c r="M1740" s="1337"/>
      <c r="N1740" s="1337"/>
      <c r="O1740" s="1337"/>
      <c r="P1740" s="1337"/>
      <c r="Q1740" s="1327"/>
      <c r="R1740" s="1336"/>
      <c r="S1740" s="5120"/>
      <c r="T1740" s="5120"/>
      <c r="U1740" s="5120"/>
      <c r="V1740" s="5120"/>
      <c r="W1740" s="5120"/>
      <c r="X1740" s="5120"/>
      <c r="Y1740" s="5120"/>
      <c r="Z1740" s="5120"/>
      <c r="AA1740" s="5120"/>
      <c r="AB1740" s="5120"/>
      <c r="AC1740" s="1329"/>
      <c r="AD1740" s="3326" t="s">
        <v>2035</v>
      </c>
      <c r="AE1740" s="3093"/>
      <c r="AF1740" s="1335" t="s">
        <v>857</v>
      </c>
      <c r="AG1740" s="1333"/>
      <c r="AH1740" s="3256">
        <v>3996</v>
      </c>
      <c r="AI1740" s="1333" t="s">
        <v>2137</v>
      </c>
      <c r="AJ1740" s="1335" t="s">
        <v>868</v>
      </c>
      <c r="AK1740" s="3259" t="s">
        <v>2142</v>
      </c>
      <c r="AL1740" s="1335" t="s">
        <v>340</v>
      </c>
      <c r="AM1740" s="259" t="s">
        <v>340</v>
      </c>
      <c r="AN1740" s="1330" t="s">
        <v>858</v>
      </c>
      <c r="AO1740" s="1330">
        <v>8</v>
      </c>
      <c r="AP1740" s="1330" t="s">
        <v>859</v>
      </c>
      <c r="AQ1740" s="1330">
        <v>8</v>
      </c>
      <c r="AR1740" s="1330"/>
      <c r="AS1740" s="1330"/>
      <c r="AT1740" s="1330"/>
      <c r="AU1740" s="1330"/>
      <c r="AV1740" s="860"/>
      <c r="AW1740" s="4171"/>
      <c r="AX1740" s="4561"/>
      <c r="AY1740" s="1000"/>
      <c r="AZ1740" s="18"/>
      <c r="BA1740" s="18"/>
      <c r="BB1740" s="18"/>
      <c r="BC1740" s="18"/>
      <c r="BD1740" s="18"/>
      <c r="BE1740" s="18"/>
      <c r="BF1740" s="18"/>
      <c r="BG1740" s="18"/>
      <c r="BH1740" s="18"/>
      <c r="BI1740" s="18"/>
      <c r="BJ1740" s="18"/>
      <c r="BK1740" s="18"/>
      <c r="BL1740" s="18"/>
      <c r="BM1740" s="18"/>
      <c r="BN1740" s="18"/>
      <c r="BO1740" s="18"/>
      <c r="BP1740" s="18"/>
      <c r="BQ1740" s="18"/>
      <c r="BR1740" s="18"/>
      <c r="BS1740" s="18"/>
      <c r="BT1740" s="18"/>
      <c r="BU1740" s="18"/>
      <c r="BV1740" s="18"/>
      <c r="BW1740" s="18"/>
      <c r="BX1740" s="18"/>
      <c r="BY1740" s="18"/>
      <c r="BZ1740" s="18"/>
      <c r="CA1740" s="18"/>
      <c r="CB1740" s="18"/>
      <c r="CC1740" s="18"/>
      <c r="CD1740" s="18"/>
      <c r="CE1740" s="18"/>
      <c r="CF1740" s="18"/>
      <c r="CG1740" s="18"/>
      <c r="CH1740" s="18"/>
      <c r="CI1740" s="18"/>
      <c r="CJ1740" s="18"/>
      <c r="CK1740" s="18"/>
      <c r="CL1740" s="18"/>
      <c r="CM1740" s="18"/>
      <c r="CN1740" s="18"/>
      <c r="CO1740" s="18"/>
    </row>
    <row r="1741" spans="1:93">
      <c r="A1741" s="5664"/>
      <c r="B1741" s="5669" t="s">
        <v>2464</v>
      </c>
      <c r="C1741" s="5672" t="s">
        <v>5115</v>
      </c>
      <c r="D1741" s="4068" t="s">
        <v>6029</v>
      </c>
      <c r="E1741" s="4150" t="s">
        <v>2144</v>
      </c>
      <c r="F1741" s="4150" t="s">
        <v>6095</v>
      </c>
      <c r="G1741" s="3806" t="s">
        <v>2028</v>
      </c>
      <c r="H1741" s="3743" t="s">
        <v>2028</v>
      </c>
      <c r="I1741" s="3806" t="s">
        <v>2029</v>
      </c>
      <c r="J1741" s="3806" t="s">
        <v>2029</v>
      </c>
      <c r="K1741" s="3806">
        <v>6</v>
      </c>
      <c r="L1741" s="3806">
        <v>0</v>
      </c>
      <c r="M1741" s="3806">
        <v>31</v>
      </c>
      <c r="N1741" s="3806">
        <v>6</v>
      </c>
      <c r="O1741" s="3806">
        <v>0</v>
      </c>
      <c r="P1741" s="3806">
        <v>31</v>
      </c>
      <c r="Q1741" s="3806" t="s">
        <v>2140</v>
      </c>
      <c r="R1741" s="3806" t="s">
        <v>2272</v>
      </c>
      <c r="S1741" s="5675">
        <v>5675</v>
      </c>
      <c r="T1741" s="5123">
        <v>5675</v>
      </c>
      <c r="U1741" s="5123">
        <v>13054</v>
      </c>
      <c r="V1741" s="5123">
        <v>608</v>
      </c>
      <c r="W1741" s="5123">
        <v>608</v>
      </c>
      <c r="X1741" s="5123">
        <v>1984</v>
      </c>
      <c r="Y1741" s="5123">
        <v>4</v>
      </c>
      <c r="Z1741" s="5123">
        <v>2</v>
      </c>
      <c r="AA1741" s="5084" t="s">
        <v>2032</v>
      </c>
      <c r="AB1741" s="5123" t="s">
        <v>2033</v>
      </c>
      <c r="AC1741" s="5123" t="s">
        <v>2137</v>
      </c>
      <c r="AD1741" s="3326" t="s">
        <v>2035</v>
      </c>
      <c r="AE1741" s="3093"/>
      <c r="AF1741" s="2878" t="s">
        <v>857</v>
      </c>
      <c r="AG1741" s="2878"/>
      <c r="AH1741" s="3256">
        <v>270</v>
      </c>
      <c r="AI1741" s="2860" t="s">
        <v>2137</v>
      </c>
      <c r="AJ1741" s="2878" t="s">
        <v>854</v>
      </c>
      <c r="AK1741" s="3259" t="s">
        <v>2142</v>
      </c>
      <c r="AL1741" s="2878" t="s">
        <v>1135</v>
      </c>
      <c r="AM1741" s="978" t="s">
        <v>1708</v>
      </c>
      <c r="AN1741" s="2860" t="s">
        <v>858</v>
      </c>
      <c r="AO1741" s="2860">
        <v>2</v>
      </c>
      <c r="AP1741" s="2860" t="s">
        <v>859</v>
      </c>
      <c r="AQ1741" s="2860">
        <v>2</v>
      </c>
      <c r="AR1741" s="2860"/>
      <c r="AS1741" s="2860"/>
      <c r="AT1741" s="2860"/>
      <c r="AU1741" s="2860"/>
      <c r="AV1741" s="860"/>
      <c r="AW1741" s="4559" t="s">
        <v>2466</v>
      </c>
      <c r="AX1741" s="4559" t="s">
        <v>5972</v>
      </c>
      <c r="AY1741" s="4559"/>
      <c r="CO1741" s="237"/>
    </row>
    <row r="1742" spans="1:93">
      <c r="A1742" s="5664"/>
      <c r="B1742" s="5670"/>
      <c r="C1742" s="5673"/>
      <c r="D1742" s="4069"/>
      <c r="E1742" s="4216"/>
      <c r="F1742" s="4216"/>
      <c r="G1742" s="3807"/>
      <c r="H1742" s="3703"/>
      <c r="I1742" s="3807"/>
      <c r="J1742" s="3807"/>
      <c r="K1742" s="3807"/>
      <c r="L1742" s="3807"/>
      <c r="M1742" s="3807"/>
      <c r="N1742" s="3807"/>
      <c r="O1742" s="3807"/>
      <c r="P1742" s="3807"/>
      <c r="Q1742" s="3807"/>
      <c r="R1742" s="3807"/>
      <c r="S1742" s="5676"/>
      <c r="T1742" s="5119"/>
      <c r="U1742" s="5119"/>
      <c r="V1742" s="5119"/>
      <c r="W1742" s="5119"/>
      <c r="X1742" s="5119"/>
      <c r="Y1742" s="5119"/>
      <c r="Z1742" s="5119"/>
      <c r="AA1742" s="5085"/>
      <c r="AB1742" s="5119"/>
      <c r="AC1742" s="5119"/>
      <c r="AD1742" s="3326" t="s">
        <v>2035</v>
      </c>
      <c r="AE1742" s="3093"/>
      <c r="AF1742" s="2878" t="s">
        <v>857</v>
      </c>
      <c r="AG1742" s="2878"/>
      <c r="AH1742" s="3261">
        <v>3996</v>
      </c>
      <c r="AI1742" s="2860" t="s">
        <v>2137</v>
      </c>
      <c r="AJ1742" s="2878" t="s">
        <v>868</v>
      </c>
      <c r="AK1742" s="3259" t="s">
        <v>2142</v>
      </c>
      <c r="AL1742" s="2878" t="s">
        <v>340</v>
      </c>
      <c r="AM1742" s="2878" t="s">
        <v>340</v>
      </c>
      <c r="AN1742" s="2860" t="s">
        <v>858</v>
      </c>
      <c r="AO1742" s="2860">
        <v>8</v>
      </c>
      <c r="AP1742" s="2860" t="s">
        <v>859</v>
      </c>
      <c r="AQ1742" s="2860">
        <v>8</v>
      </c>
      <c r="AR1742" s="2860"/>
      <c r="AS1742" s="2860"/>
      <c r="AT1742" s="2860"/>
      <c r="AU1742" s="2860"/>
      <c r="AV1742" s="860"/>
      <c r="AW1742" s="4560"/>
      <c r="AX1742" s="4560"/>
      <c r="AY1742" s="4561"/>
      <c r="CO1742" s="237"/>
    </row>
    <row r="1743" spans="1:93">
      <c r="A1743" s="5664"/>
      <c r="B1743" s="5671"/>
      <c r="C1743" s="5674"/>
      <c r="D1743" s="4070"/>
      <c r="E1743" s="4151"/>
      <c r="F1743" s="4151"/>
      <c r="G1743" s="3811"/>
      <c r="H1743" s="3706"/>
      <c r="I1743" s="3811"/>
      <c r="J1743" s="3811"/>
      <c r="K1743" s="3811"/>
      <c r="L1743" s="3811"/>
      <c r="M1743" s="3811"/>
      <c r="N1743" s="3811"/>
      <c r="O1743" s="3811"/>
      <c r="P1743" s="3811"/>
      <c r="Q1743" s="3811"/>
      <c r="R1743" s="3811"/>
      <c r="S1743" s="5677"/>
      <c r="T1743" s="5120"/>
      <c r="U1743" s="5119"/>
      <c r="V1743" s="5119"/>
      <c r="W1743" s="5119"/>
      <c r="X1743" s="5120"/>
      <c r="Y1743" s="5120"/>
      <c r="Z1743" s="5120"/>
      <c r="AA1743" s="5086"/>
      <c r="AB1743" s="5120"/>
      <c r="AC1743" s="5120"/>
      <c r="AD1743" s="3326" t="s">
        <v>2035</v>
      </c>
      <c r="AE1743" s="3093"/>
      <c r="AF1743" s="2878" t="s">
        <v>857</v>
      </c>
      <c r="AG1743" s="2878"/>
      <c r="AH1743" s="2044">
        <v>3985</v>
      </c>
      <c r="AI1743" s="2860" t="s">
        <v>2137</v>
      </c>
      <c r="AJ1743" s="2878" t="s">
        <v>379</v>
      </c>
      <c r="AK1743" s="3259" t="s">
        <v>2142</v>
      </c>
      <c r="AL1743" s="2863" t="s">
        <v>3055</v>
      </c>
      <c r="AM1743" s="2827" t="s">
        <v>3055</v>
      </c>
      <c r="AN1743" s="2860" t="s">
        <v>858</v>
      </c>
      <c r="AO1743" s="2860">
        <v>2</v>
      </c>
      <c r="AP1743" s="2860" t="s">
        <v>859</v>
      </c>
      <c r="AQ1743" s="2860">
        <v>2</v>
      </c>
      <c r="AR1743" s="2860"/>
      <c r="AS1743" s="2860"/>
      <c r="AT1743" s="2860"/>
      <c r="AU1743" s="2860"/>
      <c r="AV1743" s="860"/>
      <c r="AW1743" s="4561"/>
      <c r="AX1743" s="4561"/>
      <c r="AY1743" s="825"/>
      <c r="CO1743" s="237"/>
    </row>
    <row r="1744" spans="1:93" s="41" customFormat="1">
      <c r="A1744" s="5664"/>
      <c r="B1744" s="4559" t="s">
        <v>2463</v>
      </c>
      <c r="C1744" s="5672" t="s">
        <v>3793</v>
      </c>
      <c r="D1744" s="4139" t="s">
        <v>3281</v>
      </c>
      <c r="E1744" s="4150" t="s">
        <v>2144</v>
      </c>
      <c r="F1744" s="4150" t="s">
        <v>3279</v>
      </c>
      <c r="G1744" s="2879" t="s">
        <v>2028</v>
      </c>
      <c r="H1744" s="2879" t="s">
        <v>2028</v>
      </c>
      <c r="I1744" s="2879" t="s">
        <v>2029</v>
      </c>
      <c r="J1744" s="2879" t="s">
        <v>2029</v>
      </c>
      <c r="K1744" s="2828">
        <v>6</v>
      </c>
      <c r="L1744" s="2828">
        <v>0</v>
      </c>
      <c r="M1744" s="2828">
        <v>31</v>
      </c>
      <c r="N1744" s="2828">
        <v>6</v>
      </c>
      <c r="O1744" s="2828">
        <v>0</v>
      </c>
      <c r="P1744" s="2828">
        <v>31</v>
      </c>
      <c r="Q1744" s="2828" t="s">
        <v>2140</v>
      </c>
      <c r="R1744" s="2879" t="s">
        <v>2141</v>
      </c>
      <c r="S1744" s="5123">
        <v>12801</v>
      </c>
      <c r="T1744" s="5123">
        <v>12801</v>
      </c>
      <c r="U1744" s="5123">
        <v>23968</v>
      </c>
      <c r="V1744" s="5123">
        <v>512</v>
      </c>
      <c r="W1744" s="5123">
        <v>512</v>
      </c>
      <c r="X1744" s="5640">
        <v>1728</v>
      </c>
      <c r="Y1744" s="5123">
        <v>4</v>
      </c>
      <c r="Z1744" s="5123">
        <v>2</v>
      </c>
      <c r="AA1744" s="5123" t="s">
        <v>2032</v>
      </c>
      <c r="AB1744" s="5123" t="s">
        <v>2033</v>
      </c>
      <c r="AC1744" s="2857" t="s">
        <v>2137</v>
      </c>
      <c r="AD1744" s="3326" t="s">
        <v>2035</v>
      </c>
      <c r="AE1744" s="3093"/>
      <c r="AF1744" s="2878" t="s">
        <v>857</v>
      </c>
      <c r="AG1744" s="2871"/>
      <c r="AH1744" s="3256">
        <v>270</v>
      </c>
      <c r="AI1744" s="2871" t="s">
        <v>2137</v>
      </c>
      <c r="AJ1744" s="2878" t="s">
        <v>854</v>
      </c>
      <c r="AK1744" s="3259" t="s">
        <v>2142</v>
      </c>
      <c r="AL1744" s="2878" t="s">
        <v>866</v>
      </c>
      <c r="AM1744" s="2871" t="s">
        <v>1708</v>
      </c>
      <c r="AN1744" s="2860" t="s">
        <v>858</v>
      </c>
      <c r="AO1744" s="2860">
        <v>2</v>
      </c>
      <c r="AP1744" s="2860" t="s">
        <v>859</v>
      </c>
      <c r="AQ1744" s="2860">
        <v>2</v>
      </c>
      <c r="AR1744" s="2860"/>
      <c r="AS1744" s="2860"/>
      <c r="AT1744" s="2860"/>
      <c r="AU1744" s="2860"/>
      <c r="AV1744" s="860"/>
      <c r="AW1744" s="4559" t="s">
        <v>2468</v>
      </c>
      <c r="AX1744" s="4559" t="s">
        <v>2460</v>
      </c>
      <c r="AY1744" s="2854"/>
      <c r="AZ1744" s="18"/>
      <c r="BA1744" s="18"/>
      <c r="BB1744" s="18"/>
      <c r="BC1744" s="18"/>
      <c r="BD1744" s="18"/>
      <c r="BE1744" s="18"/>
      <c r="BF1744" s="18"/>
      <c r="BG1744" s="18"/>
      <c r="BH1744" s="18"/>
      <c r="BI1744" s="18"/>
      <c r="BJ1744" s="18"/>
      <c r="BK1744" s="18"/>
      <c r="BL1744" s="18"/>
      <c r="BM1744" s="18"/>
      <c r="BN1744" s="18"/>
      <c r="BO1744" s="18"/>
      <c r="BP1744" s="18"/>
      <c r="BQ1744" s="18"/>
      <c r="BR1744" s="18"/>
      <c r="BS1744" s="18"/>
      <c r="BT1744" s="18"/>
      <c r="BU1744" s="18"/>
      <c r="BV1744" s="18"/>
      <c r="BW1744" s="18"/>
      <c r="BX1744" s="18"/>
      <c r="BY1744" s="18"/>
      <c r="BZ1744" s="18"/>
      <c r="CA1744" s="18"/>
      <c r="CB1744" s="18"/>
      <c r="CC1744" s="18"/>
      <c r="CD1744" s="18"/>
      <c r="CE1744" s="18"/>
      <c r="CF1744" s="18"/>
      <c r="CG1744" s="18"/>
      <c r="CH1744" s="18"/>
      <c r="CI1744" s="18"/>
      <c r="CJ1744" s="18"/>
      <c r="CK1744" s="18"/>
      <c r="CL1744" s="18"/>
      <c r="CM1744" s="18"/>
      <c r="CN1744" s="18"/>
      <c r="CO1744" s="18"/>
    </row>
    <row r="1745" spans="1:93" s="41" customFormat="1">
      <c r="A1745" s="5664"/>
      <c r="B1745" s="4561"/>
      <c r="C1745" s="5674"/>
      <c r="D1745" s="4079"/>
      <c r="E1745" s="4151"/>
      <c r="F1745" s="4151"/>
      <c r="G1745" s="2877"/>
      <c r="H1745" s="2877"/>
      <c r="I1745" s="2877"/>
      <c r="J1745" s="2877"/>
      <c r="K1745" s="2830"/>
      <c r="L1745" s="2830"/>
      <c r="M1745" s="2830"/>
      <c r="N1745" s="2830"/>
      <c r="O1745" s="2830"/>
      <c r="P1745" s="2830"/>
      <c r="Q1745" s="2830"/>
      <c r="R1745" s="2877"/>
      <c r="S1745" s="5120"/>
      <c r="T1745" s="5120"/>
      <c r="U1745" s="5120"/>
      <c r="V1745" s="5120"/>
      <c r="W1745" s="5120"/>
      <c r="X1745" s="5630"/>
      <c r="Y1745" s="5120"/>
      <c r="Z1745" s="5120"/>
      <c r="AA1745" s="5120"/>
      <c r="AB1745" s="5120"/>
      <c r="AC1745" s="2859"/>
      <c r="AD1745" s="3326" t="s">
        <v>2035</v>
      </c>
      <c r="AE1745" s="3093"/>
      <c r="AF1745" s="2878" t="s">
        <v>857</v>
      </c>
      <c r="AG1745" s="2871"/>
      <c r="AH1745" s="3256">
        <v>3996</v>
      </c>
      <c r="AI1745" s="2871" t="s">
        <v>2137</v>
      </c>
      <c r="AJ1745" s="2878" t="s">
        <v>868</v>
      </c>
      <c r="AK1745" s="3259" t="s">
        <v>2142</v>
      </c>
      <c r="AL1745" s="2878" t="s">
        <v>340</v>
      </c>
      <c r="AM1745" s="259" t="s">
        <v>340</v>
      </c>
      <c r="AN1745" s="2860" t="s">
        <v>858</v>
      </c>
      <c r="AO1745" s="2860">
        <v>8</v>
      </c>
      <c r="AP1745" s="2860" t="s">
        <v>859</v>
      </c>
      <c r="AQ1745" s="2860">
        <v>8</v>
      </c>
      <c r="AR1745" s="2860"/>
      <c r="AS1745" s="2860"/>
      <c r="AT1745" s="2860"/>
      <c r="AU1745" s="2860"/>
      <c r="AV1745" s="860"/>
      <c r="AW1745" s="4561"/>
      <c r="AX1745" s="4561"/>
      <c r="AY1745" s="2856"/>
      <c r="AZ1745" s="18"/>
      <c r="BA1745" s="18"/>
      <c r="BB1745" s="18"/>
      <c r="BC1745" s="18"/>
      <c r="BD1745" s="18"/>
      <c r="BE1745" s="18"/>
      <c r="BF1745" s="18"/>
      <c r="BG1745" s="18"/>
      <c r="BH1745" s="18"/>
      <c r="BI1745" s="18"/>
      <c r="BJ1745" s="18"/>
      <c r="BK1745" s="18"/>
      <c r="BL1745" s="18"/>
      <c r="BM1745" s="18"/>
      <c r="BN1745" s="18"/>
      <c r="BO1745" s="18"/>
      <c r="BP1745" s="18"/>
      <c r="BQ1745" s="18"/>
      <c r="BR1745" s="18"/>
      <c r="BS1745" s="18"/>
      <c r="BT1745" s="18"/>
      <c r="BU1745" s="18"/>
      <c r="BV1745" s="18"/>
      <c r="BW1745" s="18"/>
      <c r="BX1745" s="18"/>
      <c r="BY1745" s="18"/>
      <c r="BZ1745" s="18"/>
      <c r="CA1745" s="18"/>
      <c r="CB1745" s="18"/>
      <c r="CC1745" s="18"/>
      <c r="CD1745" s="18"/>
      <c r="CE1745" s="18"/>
      <c r="CF1745" s="18"/>
      <c r="CG1745" s="18"/>
      <c r="CH1745" s="18"/>
      <c r="CI1745" s="18"/>
      <c r="CJ1745" s="18"/>
      <c r="CK1745" s="18"/>
      <c r="CL1745" s="18"/>
      <c r="CM1745" s="18"/>
      <c r="CN1745" s="18"/>
      <c r="CO1745" s="18"/>
    </row>
    <row r="1746" spans="1:93">
      <c r="A1746" s="5664"/>
      <c r="B1746" s="5670" t="s">
        <v>2464</v>
      </c>
      <c r="C1746" s="5672" t="s">
        <v>5162</v>
      </c>
      <c r="D1746" s="4068" t="s">
        <v>6030</v>
      </c>
      <c r="E1746" s="4150" t="s">
        <v>2144</v>
      </c>
      <c r="F1746" s="4150" t="s">
        <v>6096</v>
      </c>
      <c r="G1746" s="3806" t="s">
        <v>2028</v>
      </c>
      <c r="H1746" s="3806" t="s">
        <v>2028</v>
      </c>
      <c r="I1746" s="3806" t="s">
        <v>2029</v>
      </c>
      <c r="J1746" s="3806" t="s">
        <v>2029</v>
      </c>
      <c r="K1746" s="3806">
        <v>6</v>
      </c>
      <c r="L1746" s="3806">
        <v>0</v>
      </c>
      <c r="M1746" s="3806">
        <v>31</v>
      </c>
      <c r="N1746" s="3806">
        <v>6</v>
      </c>
      <c r="O1746" s="3806">
        <v>0</v>
      </c>
      <c r="P1746" s="3806">
        <v>31</v>
      </c>
      <c r="Q1746" s="3806" t="s">
        <v>2140</v>
      </c>
      <c r="R1746" s="3806" t="s">
        <v>2272</v>
      </c>
      <c r="S1746" s="5675">
        <v>13055</v>
      </c>
      <c r="T1746" s="5123">
        <v>13055</v>
      </c>
      <c r="U1746" s="5123">
        <v>24480</v>
      </c>
      <c r="V1746" s="5123">
        <v>608</v>
      </c>
      <c r="W1746" s="5123">
        <v>608</v>
      </c>
      <c r="X1746" s="5123">
        <v>1984</v>
      </c>
      <c r="Y1746" s="5123">
        <v>4</v>
      </c>
      <c r="Z1746" s="5123">
        <v>2</v>
      </c>
      <c r="AA1746" s="5084" t="s">
        <v>2032</v>
      </c>
      <c r="AB1746" s="5123" t="s">
        <v>2033</v>
      </c>
      <c r="AC1746" s="5123" t="s">
        <v>2137</v>
      </c>
      <c r="AD1746" s="3326" t="s">
        <v>2035</v>
      </c>
      <c r="AE1746" s="3093"/>
      <c r="AF1746" s="2878" t="s">
        <v>857</v>
      </c>
      <c r="AG1746" s="2878"/>
      <c r="AH1746" s="3256">
        <v>270</v>
      </c>
      <c r="AI1746" s="2860" t="s">
        <v>2137</v>
      </c>
      <c r="AJ1746" s="2878" t="s">
        <v>854</v>
      </c>
      <c r="AK1746" s="3259" t="s">
        <v>2142</v>
      </c>
      <c r="AL1746" s="2878" t="s">
        <v>866</v>
      </c>
      <c r="AM1746" s="978" t="s">
        <v>1708</v>
      </c>
      <c r="AN1746" s="2860" t="s">
        <v>858</v>
      </c>
      <c r="AO1746" s="2860">
        <v>2</v>
      </c>
      <c r="AP1746" s="2860" t="s">
        <v>859</v>
      </c>
      <c r="AQ1746" s="2860">
        <v>2</v>
      </c>
      <c r="AR1746" s="2860"/>
      <c r="AS1746" s="2860"/>
      <c r="AT1746" s="2860"/>
      <c r="AU1746" s="2860"/>
      <c r="AV1746" s="860"/>
      <c r="AW1746" s="4559" t="s">
        <v>2468</v>
      </c>
      <c r="AX1746" s="4559" t="s">
        <v>5972</v>
      </c>
      <c r="AY1746" s="4559"/>
      <c r="CO1746" s="237"/>
    </row>
    <row r="1747" spans="1:93">
      <c r="A1747" s="5664"/>
      <c r="B1747" s="5670"/>
      <c r="C1747" s="5673"/>
      <c r="D1747" s="4069"/>
      <c r="E1747" s="4216"/>
      <c r="F1747" s="4216"/>
      <c r="G1747" s="3807"/>
      <c r="H1747" s="3807"/>
      <c r="I1747" s="3807"/>
      <c r="J1747" s="3807"/>
      <c r="K1747" s="3807"/>
      <c r="L1747" s="3807"/>
      <c r="M1747" s="3807"/>
      <c r="N1747" s="3807"/>
      <c r="O1747" s="3807"/>
      <c r="P1747" s="3807"/>
      <c r="Q1747" s="3807"/>
      <c r="R1747" s="3807"/>
      <c r="S1747" s="5676"/>
      <c r="T1747" s="5119"/>
      <c r="U1747" s="5119"/>
      <c r="V1747" s="5119"/>
      <c r="W1747" s="5119"/>
      <c r="X1747" s="5119"/>
      <c r="Y1747" s="5119"/>
      <c r="Z1747" s="5119"/>
      <c r="AA1747" s="5085"/>
      <c r="AB1747" s="5119"/>
      <c r="AC1747" s="5119"/>
      <c r="AD1747" s="3326" t="s">
        <v>2035</v>
      </c>
      <c r="AE1747" s="3093"/>
      <c r="AF1747" s="2878" t="s">
        <v>857</v>
      </c>
      <c r="AG1747" s="2878"/>
      <c r="AH1747" s="3261">
        <v>3996</v>
      </c>
      <c r="AI1747" s="2860" t="s">
        <v>2137</v>
      </c>
      <c r="AJ1747" s="2878" t="s">
        <v>868</v>
      </c>
      <c r="AK1747" s="3259" t="s">
        <v>2142</v>
      </c>
      <c r="AL1747" s="2878" t="s">
        <v>340</v>
      </c>
      <c r="AM1747" s="2878" t="s">
        <v>340</v>
      </c>
      <c r="AN1747" s="2860" t="s">
        <v>858</v>
      </c>
      <c r="AO1747" s="2860">
        <v>8</v>
      </c>
      <c r="AP1747" s="2860" t="s">
        <v>859</v>
      </c>
      <c r="AQ1747" s="2860">
        <v>8</v>
      </c>
      <c r="AR1747" s="2860"/>
      <c r="AS1747" s="2860"/>
      <c r="AT1747" s="2860"/>
      <c r="AU1747" s="2860"/>
      <c r="AV1747" s="860"/>
      <c r="AW1747" s="4560"/>
      <c r="AX1747" s="4560"/>
      <c r="AY1747" s="4561"/>
      <c r="CO1747" s="237"/>
    </row>
    <row r="1748" spans="1:93" ht="13.5" thickBot="1">
      <c r="A1748" s="5682"/>
      <c r="B1748" s="5671"/>
      <c r="C1748" s="5680"/>
      <c r="D1748" s="4792"/>
      <c r="E1748" s="4217"/>
      <c r="F1748" s="4217"/>
      <c r="G1748" s="3808"/>
      <c r="H1748" s="3808"/>
      <c r="I1748" s="3808"/>
      <c r="J1748" s="3808"/>
      <c r="K1748" s="3808"/>
      <c r="L1748" s="3808"/>
      <c r="M1748" s="3808"/>
      <c r="N1748" s="3808"/>
      <c r="O1748" s="3808"/>
      <c r="P1748" s="3808"/>
      <c r="Q1748" s="3808"/>
      <c r="R1748" s="3808"/>
      <c r="S1748" s="5681"/>
      <c r="T1748" s="5473"/>
      <c r="U1748" s="5473"/>
      <c r="V1748" s="5473"/>
      <c r="W1748" s="5473"/>
      <c r="X1748" s="5473"/>
      <c r="Y1748" s="5473"/>
      <c r="Z1748" s="5473"/>
      <c r="AA1748" s="5121"/>
      <c r="AB1748" s="5473"/>
      <c r="AC1748" s="5473"/>
      <c r="AD1748" s="3337" t="s">
        <v>2035</v>
      </c>
      <c r="AE1748" s="3094"/>
      <c r="AF1748" s="2880" t="s">
        <v>857</v>
      </c>
      <c r="AG1748" s="2880"/>
      <c r="AH1748" s="3280">
        <v>3985</v>
      </c>
      <c r="AI1748" s="2872" t="s">
        <v>2137</v>
      </c>
      <c r="AJ1748" s="2880" t="s">
        <v>379</v>
      </c>
      <c r="AK1748" s="2872" t="s">
        <v>2142</v>
      </c>
      <c r="AL1748" s="2875" t="s">
        <v>3055</v>
      </c>
      <c r="AM1748" s="2831" t="s">
        <v>3055</v>
      </c>
      <c r="AN1748" s="2872" t="s">
        <v>858</v>
      </c>
      <c r="AO1748" s="2872">
        <v>2</v>
      </c>
      <c r="AP1748" s="2872" t="s">
        <v>859</v>
      </c>
      <c r="AQ1748" s="2872">
        <v>2</v>
      </c>
      <c r="AR1748" s="2872"/>
      <c r="AS1748" s="2872"/>
      <c r="AT1748" s="2872"/>
      <c r="AU1748" s="2872"/>
      <c r="AV1748" s="2999"/>
      <c r="AW1748" s="5662"/>
      <c r="AX1748" s="5662"/>
      <c r="AY1748" s="2874"/>
      <c r="CO1748" s="237"/>
    </row>
    <row r="1749" spans="1:93" s="41" customFormat="1">
      <c r="A1749" s="5720" t="s">
        <v>222</v>
      </c>
      <c r="B1749" s="5723" t="s">
        <v>2464</v>
      </c>
      <c r="C1749" s="5718" t="s">
        <v>1</v>
      </c>
      <c r="D1749" s="4069" t="s">
        <v>42</v>
      </c>
      <c r="E1749" s="4216" t="s">
        <v>1182</v>
      </c>
      <c r="F1749" s="5688" t="s">
        <v>42</v>
      </c>
      <c r="G1749" s="2876" t="s">
        <v>2028</v>
      </c>
      <c r="H1749" s="2876" t="s">
        <v>2028</v>
      </c>
      <c r="I1749" s="2876" t="s">
        <v>2029</v>
      </c>
      <c r="J1749" s="2876" t="s">
        <v>2029</v>
      </c>
      <c r="K1749" s="2829">
        <v>6</v>
      </c>
      <c r="L1749" s="2829">
        <v>0</v>
      </c>
      <c r="M1749" s="2829">
        <v>12</v>
      </c>
      <c r="N1749" s="2829">
        <v>6</v>
      </c>
      <c r="O1749" s="2829">
        <v>0</v>
      </c>
      <c r="P1749" s="2829">
        <v>12</v>
      </c>
      <c r="Q1749" s="2654" t="s">
        <v>2140</v>
      </c>
      <c r="R1749" s="2876" t="s">
        <v>2141</v>
      </c>
      <c r="S1749" s="5676">
        <v>384</v>
      </c>
      <c r="T1749" s="5676">
        <v>384</v>
      </c>
      <c r="U1749" s="5676">
        <v>4704</v>
      </c>
      <c r="V1749" s="5676">
        <v>128</v>
      </c>
      <c r="W1749" s="5676">
        <v>128</v>
      </c>
      <c r="X1749" s="5888">
        <v>320</v>
      </c>
      <c r="Y1749" s="5119">
        <v>1</v>
      </c>
      <c r="Z1749" s="5119">
        <v>1</v>
      </c>
      <c r="AA1749" s="5119" t="s">
        <v>2136</v>
      </c>
      <c r="AB1749" s="5119" t="s">
        <v>2136</v>
      </c>
      <c r="AC1749" s="2858" t="s">
        <v>2137</v>
      </c>
      <c r="AD1749" s="3322" t="s">
        <v>2035</v>
      </c>
      <c r="AE1749" s="3087"/>
      <c r="AF1749" s="2862" t="s">
        <v>857</v>
      </c>
      <c r="AG1749" s="256"/>
      <c r="AH1749" s="3238">
        <v>1300</v>
      </c>
      <c r="AI1749" s="256" t="s">
        <v>2137</v>
      </c>
      <c r="AJ1749" s="2862" t="s">
        <v>860</v>
      </c>
      <c r="AK1749" s="256" t="s">
        <v>2142</v>
      </c>
      <c r="AL1749" s="2830" t="s">
        <v>670</v>
      </c>
      <c r="AM1749" s="2830" t="s">
        <v>647</v>
      </c>
      <c r="AN1749" s="2830" t="s">
        <v>858</v>
      </c>
      <c r="AO1749" s="2830">
        <v>2</v>
      </c>
      <c r="AP1749" s="2830" t="s">
        <v>859</v>
      </c>
      <c r="AQ1749" s="2830">
        <v>2</v>
      </c>
      <c r="AR1749" s="2830"/>
      <c r="AS1749" s="2830"/>
      <c r="AT1749" s="2830"/>
      <c r="AU1749" s="2830"/>
      <c r="AV1749" s="2997"/>
      <c r="AW1749" s="4560" t="s">
        <v>2451</v>
      </c>
      <c r="AX1749" s="4560" t="s">
        <v>2452</v>
      </c>
      <c r="AY1749" s="2855"/>
      <c r="AZ1749" s="18"/>
      <c r="BA1749" s="18"/>
      <c r="BB1749" s="18"/>
      <c r="BC1749" s="18"/>
      <c r="BD1749" s="18"/>
      <c r="BE1749" s="18"/>
      <c r="BF1749" s="18"/>
      <c r="BG1749" s="18"/>
      <c r="BH1749" s="18"/>
      <c r="BI1749" s="18"/>
      <c r="BJ1749" s="18"/>
      <c r="BK1749" s="18"/>
      <c r="BL1749" s="18"/>
      <c r="BM1749" s="18"/>
      <c r="BN1749" s="18"/>
      <c r="BO1749" s="18"/>
      <c r="BP1749" s="18"/>
      <c r="BQ1749" s="18"/>
      <c r="BR1749" s="18"/>
      <c r="BS1749" s="18"/>
      <c r="BT1749" s="18"/>
      <c r="BU1749" s="18"/>
      <c r="BV1749" s="18"/>
      <c r="BW1749" s="18"/>
      <c r="BX1749" s="18"/>
      <c r="BY1749" s="18"/>
      <c r="BZ1749" s="18"/>
      <c r="CA1749" s="18"/>
      <c r="CB1749" s="18"/>
      <c r="CC1749" s="18"/>
      <c r="CD1749" s="18"/>
      <c r="CE1749" s="18"/>
      <c r="CF1749" s="18"/>
      <c r="CG1749" s="18"/>
      <c r="CH1749" s="18"/>
      <c r="CI1749" s="18"/>
      <c r="CJ1749" s="18"/>
      <c r="CK1749" s="18"/>
      <c r="CL1749" s="18"/>
      <c r="CM1749" s="18"/>
      <c r="CN1749" s="18"/>
      <c r="CO1749" s="18"/>
    </row>
    <row r="1750" spans="1:93" s="41" customFormat="1" ht="13.5" thickBot="1">
      <c r="A1750" s="5721"/>
      <c r="B1750" s="5671"/>
      <c r="C1750" s="5719"/>
      <c r="D1750" s="4792"/>
      <c r="E1750" s="4217"/>
      <c r="F1750" s="5887"/>
      <c r="G1750" s="2679"/>
      <c r="H1750" s="2679"/>
      <c r="I1750" s="2679"/>
      <c r="J1750" s="2679"/>
      <c r="K1750" s="2652"/>
      <c r="L1750" s="2652"/>
      <c r="M1750" s="2652"/>
      <c r="N1750" s="2652"/>
      <c r="O1750" s="2652"/>
      <c r="P1750" s="2652"/>
      <c r="Q1750" s="2652"/>
      <c r="R1750" s="2679"/>
      <c r="S1750" s="5681"/>
      <c r="T1750" s="5681"/>
      <c r="U1750" s="5681"/>
      <c r="V1750" s="5681"/>
      <c r="W1750" s="5681"/>
      <c r="X1750" s="5889"/>
      <c r="Y1750" s="5120"/>
      <c r="Z1750" s="5120"/>
      <c r="AA1750" s="5120"/>
      <c r="AB1750" s="5120"/>
      <c r="AC1750" s="2670"/>
      <c r="AD1750" s="3326" t="s">
        <v>2035</v>
      </c>
      <c r="AE1750" s="3093"/>
      <c r="AF1750" s="2680" t="s">
        <v>857</v>
      </c>
      <c r="AG1750" s="2676"/>
      <c r="AH1750" s="3256">
        <v>990</v>
      </c>
      <c r="AI1750" s="2676" t="s">
        <v>2137</v>
      </c>
      <c r="AJ1750" s="2680" t="s">
        <v>40</v>
      </c>
      <c r="AK1750" s="2676" t="s">
        <v>2142</v>
      </c>
      <c r="AL1750" s="2668" t="s">
        <v>347</v>
      </c>
      <c r="AM1750" s="2668" t="s">
        <v>469</v>
      </c>
      <c r="AN1750" s="2677" t="s">
        <v>858</v>
      </c>
      <c r="AO1750" s="2677">
        <v>2</v>
      </c>
      <c r="AP1750" s="2677" t="s">
        <v>859</v>
      </c>
      <c r="AQ1750" s="2677">
        <v>2</v>
      </c>
      <c r="AR1750" s="2677"/>
      <c r="AS1750" s="2677"/>
      <c r="AT1750" s="2677"/>
      <c r="AU1750" s="2677"/>
      <c r="AV1750" s="2999"/>
      <c r="AW1750" s="5662"/>
      <c r="AX1750" s="5662"/>
      <c r="AY1750" s="2682"/>
      <c r="AZ1750" s="18"/>
      <c r="BA1750" s="18"/>
      <c r="BB1750" s="18"/>
      <c r="BC1750" s="18"/>
      <c r="BD1750" s="18"/>
      <c r="BE1750" s="18"/>
      <c r="BF1750" s="18"/>
      <c r="BG1750" s="18"/>
      <c r="BH1750" s="18"/>
      <c r="BI1750" s="18"/>
      <c r="BJ1750" s="18"/>
      <c r="BK1750" s="18"/>
      <c r="BL1750" s="18"/>
      <c r="BM1750" s="18"/>
      <c r="BN1750" s="18"/>
      <c r="BO1750" s="18"/>
      <c r="BP1750" s="18"/>
      <c r="BQ1750" s="18"/>
      <c r="BR1750" s="18"/>
      <c r="BS1750" s="18"/>
      <c r="BT1750" s="18"/>
      <c r="BU1750" s="18"/>
      <c r="BV1750" s="18"/>
      <c r="BW1750" s="18"/>
      <c r="BX1750" s="18"/>
      <c r="BY1750" s="18"/>
      <c r="BZ1750" s="18"/>
      <c r="CA1750" s="18"/>
      <c r="CB1750" s="18"/>
      <c r="CC1750" s="18"/>
      <c r="CD1750" s="18"/>
      <c r="CE1750" s="18"/>
      <c r="CF1750" s="18"/>
      <c r="CG1750" s="18"/>
      <c r="CH1750" s="18"/>
      <c r="CI1750" s="18"/>
      <c r="CJ1750" s="18"/>
      <c r="CK1750" s="18"/>
      <c r="CL1750" s="18"/>
      <c r="CM1750" s="18"/>
      <c r="CN1750" s="18"/>
      <c r="CO1750" s="18"/>
    </row>
    <row r="1751" spans="1:93" s="41" customFormat="1">
      <c r="A1751" s="5721"/>
      <c r="B1751" s="5670" t="s">
        <v>2464</v>
      </c>
      <c r="C1751" s="5890" t="s">
        <v>2</v>
      </c>
      <c r="D1751" s="4068" t="s">
        <v>44</v>
      </c>
      <c r="E1751" s="4150" t="s">
        <v>5667</v>
      </c>
      <c r="F1751" s="5687" t="s">
        <v>44</v>
      </c>
      <c r="G1751" s="2678" t="s">
        <v>2028</v>
      </c>
      <c r="H1751" s="2678" t="s">
        <v>2028</v>
      </c>
      <c r="I1751" s="2678" t="s">
        <v>2029</v>
      </c>
      <c r="J1751" s="2678" t="s">
        <v>2029</v>
      </c>
      <c r="K1751" s="2653">
        <v>6</v>
      </c>
      <c r="L1751" s="2653">
        <v>0</v>
      </c>
      <c r="M1751" s="2653">
        <v>31</v>
      </c>
      <c r="N1751" s="2653">
        <v>6</v>
      </c>
      <c r="O1751" s="2653">
        <v>0</v>
      </c>
      <c r="P1751" s="2653">
        <v>31</v>
      </c>
      <c r="Q1751" s="2654" t="s">
        <v>2140</v>
      </c>
      <c r="R1751" s="2678" t="s">
        <v>2141</v>
      </c>
      <c r="S1751" s="5675">
        <v>4704</v>
      </c>
      <c r="T1751" s="5675">
        <v>4704</v>
      </c>
      <c r="U1751" s="5675">
        <v>11840</v>
      </c>
      <c r="V1751" s="5675">
        <v>256</v>
      </c>
      <c r="W1751" s="5675">
        <v>256</v>
      </c>
      <c r="X1751" s="5891">
        <v>620</v>
      </c>
      <c r="Y1751" s="5123">
        <v>4</v>
      </c>
      <c r="Z1751" s="5123">
        <v>2</v>
      </c>
      <c r="AA1751" s="5123" t="s">
        <v>2032</v>
      </c>
      <c r="AB1751" s="5123" t="s">
        <v>2033</v>
      </c>
      <c r="AC1751" s="2669" t="s">
        <v>2137</v>
      </c>
      <c r="AD1751" s="3322" t="s">
        <v>2035</v>
      </c>
      <c r="AE1751" s="3087"/>
      <c r="AF1751" s="2665" t="s">
        <v>857</v>
      </c>
      <c r="AG1751" s="256"/>
      <c r="AH1751" s="3238">
        <v>1300</v>
      </c>
      <c r="AI1751" s="256" t="s">
        <v>2137</v>
      </c>
      <c r="AJ1751" s="2665" t="s">
        <v>860</v>
      </c>
      <c r="AK1751" s="256" t="s">
        <v>2142</v>
      </c>
      <c r="AL1751" s="2668" t="s">
        <v>670</v>
      </c>
      <c r="AM1751" s="2668" t="s">
        <v>647</v>
      </c>
      <c r="AN1751" s="2668" t="s">
        <v>858</v>
      </c>
      <c r="AO1751" s="2668">
        <v>2</v>
      </c>
      <c r="AP1751" s="2668" t="s">
        <v>859</v>
      </c>
      <c r="AQ1751" s="2668">
        <v>2</v>
      </c>
      <c r="AR1751" s="2668"/>
      <c r="AS1751" s="2668"/>
      <c r="AT1751" s="2668"/>
      <c r="AU1751" s="2668"/>
      <c r="AV1751" s="860"/>
      <c r="AW1751" s="4559" t="s">
        <v>2466</v>
      </c>
      <c r="AX1751" s="4559" t="s">
        <v>2452</v>
      </c>
      <c r="AY1751" s="2674"/>
      <c r="AZ1751" s="18"/>
      <c r="BA1751" s="18"/>
      <c r="BB1751" s="18"/>
      <c r="BC1751" s="18"/>
      <c r="BD1751" s="18"/>
      <c r="BE1751" s="18"/>
      <c r="BF1751" s="18"/>
      <c r="BG1751" s="18"/>
      <c r="BH1751" s="18"/>
      <c r="BI1751" s="18"/>
      <c r="BJ1751" s="18"/>
      <c r="BK1751" s="18"/>
      <c r="BL1751" s="18"/>
      <c r="BM1751" s="18"/>
      <c r="BN1751" s="18"/>
      <c r="BO1751" s="18"/>
      <c r="BP1751" s="18"/>
      <c r="BQ1751" s="18"/>
      <c r="BR1751" s="18"/>
      <c r="BS1751" s="18"/>
      <c r="BT1751" s="18"/>
      <c r="BU1751" s="18"/>
      <c r="BV1751" s="18"/>
      <c r="BW1751" s="18"/>
      <c r="BX1751" s="18"/>
      <c r="BY1751" s="18"/>
      <c r="BZ1751" s="18"/>
      <c r="CA1751" s="18"/>
      <c r="CB1751" s="18"/>
      <c r="CC1751" s="18"/>
      <c r="CD1751" s="18"/>
      <c r="CE1751" s="18"/>
      <c r="CF1751" s="18"/>
      <c r="CG1751" s="18"/>
      <c r="CH1751" s="18"/>
      <c r="CI1751" s="18"/>
      <c r="CJ1751" s="18"/>
      <c r="CK1751" s="18"/>
      <c r="CL1751" s="18"/>
      <c r="CM1751" s="18"/>
      <c r="CN1751" s="18"/>
      <c r="CO1751" s="18"/>
    </row>
    <row r="1752" spans="1:93" s="41" customFormat="1" ht="13.5" thickBot="1">
      <c r="A1752" s="5722"/>
      <c r="B1752" s="5724"/>
      <c r="C1752" s="5719"/>
      <c r="D1752" s="4792"/>
      <c r="E1752" s="4217"/>
      <c r="F1752" s="5887"/>
      <c r="G1752" s="2679"/>
      <c r="H1752" s="2679"/>
      <c r="I1752" s="2679"/>
      <c r="J1752" s="2679"/>
      <c r="K1752" s="2652"/>
      <c r="L1752" s="2652"/>
      <c r="M1752" s="2652"/>
      <c r="N1752" s="2652"/>
      <c r="O1752" s="2652"/>
      <c r="P1752" s="2652"/>
      <c r="Q1752" s="2652"/>
      <c r="R1752" s="2679"/>
      <c r="S1752" s="5681"/>
      <c r="T1752" s="5681"/>
      <c r="U1752" s="5681"/>
      <c r="V1752" s="5681"/>
      <c r="W1752" s="5681"/>
      <c r="X1752" s="5889"/>
      <c r="Y1752" s="5473"/>
      <c r="Z1752" s="5473"/>
      <c r="AA1752" s="5473"/>
      <c r="AB1752" s="5473"/>
      <c r="AC1752" s="2671"/>
      <c r="AD1752" s="3337" t="s">
        <v>2035</v>
      </c>
      <c r="AE1752" s="3094"/>
      <c r="AF1752" s="2681" t="s">
        <v>857</v>
      </c>
      <c r="AG1752" s="950"/>
      <c r="AH1752" s="3260">
        <v>990</v>
      </c>
      <c r="AI1752" s="950" t="s">
        <v>2137</v>
      </c>
      <c r="AJ1752" s="2681" t="s">
        <v>40</v>
      </c>
      <c r="AK1752" s="950" t="s">
        <v>2142</v>
      </c>
      <c r="AL1752" s="2677" t="s">
        <v>348</v>
      </c>
      <c r="AM1752" s="2677" t="s">
        <v>690</v>
      </c>
      <c r="AN1752" s="2677" t="s">
        <v>858</v>
      </c>
      <c r="AO1752" s="2677">
        <v>2</v>
      </c>
      <c r="AP1752" s="2677" t="s">
        <v>859</v>
      </c>
      <c r="AQ1752" s="2677">
        <v>2</v>
      </c>
      <c r="AR1752" s="2677"/>
      <c r="AS1752" s="2677"/>
      <c r="AT1752" s="2677"/>
      <c r="AU1752" s="2677"/>
      <c r="AV1752" s="2999"/>
      <c r="AW1752" s="5662"/>
      <c r="AX1752" s="5662"/>
      <c r="AY1752" s="2682"/>
      <c r="AZ1752" s="18"/>
      <c r="BA1752" s="18"/>
      <c r="BB1752" s="18"/>
      <c r="BC1752" s="18"/>
      <c r="BD1752" s="18"/>
      <c r="BE1752" s="18"/>
      <c r="BF1752" s="18"/>
      <c r="BG1752" s="18"/>
      <c r="BH1752" s="18"/>
      <c r="BI1752" s="18"/>
      <c r="BJ1752" s="18"/>
      <c r="BK1752" s="18"/>
      <c r="BL1752" s="18"/>
      <c r="BM1752" s="18"/>
      <c r="BN1752" s="18"/>
      <c r="BO1752" s="18"/>
      <c r="BP1752" s="18"/>
      <c r="BQ1752" s="18"/>
      <c r="BR1752" s="18"/>
      <c r="BS1752" s="18"/>
      <c r="BT1752" s="18"/>
      <c r="BU1752" s="18"/>
      <c r="BV1752" s="18"/>
      <c r="BW1752" s="18"/>
      <c r="BX1752" s="18"/>
      <c r="BY1752" s="18"/>
      <c r="BZ1752" s="18"/>
      <c r="CA1752" s="18"/>
      <c r="CB1752" s="18"/>
      <c r="CC1752" s="18"/>
      <c r="CD1752" s="18"/>
      <c r="CE1752" s="18"/>
      <c r="CF1752" s="18"/>
      <c r="CG1752" s="18"/>
      <c r="CH1752" s="18"/>
      <c r="CI1752" s="18"/>
      <c r="CJ1752" s="18"/>
      <c r="CK1752" s="18"/>
      <c r="CL1752" s="18"/>
      <c r="CM1752" s="18"/>
      <c r="CN1752" s="18"/>
      <c r="CO1752" s="18"/>
    </row>
    <row r="1753" spans="1:93" ht="14.25" customHeight="1">
      <c r="A1753" s="5720" t="s">
        <v>4057</v>
      </c>
      <c r="B1753" s="5670" t="s">
        <v>2464</v>
      </c>
      <c r="C1753" s="5718" t="s">
        <v>3857</v>
      </c>
      <c r="D1753" s="5783" t="s">
        <v>163</v>
      </c>
      <c r="E1753" s="5119" t="s">
        <v>2157</v>
      </c>
      <c r="F1753" s="5676" t="s">
        <v>5666</v>
      </c>
      <c r="G1753" s="3807" t="s">
        <v>2028</v>
      </c>
      <c r="H1753" s="3703" t="s">
        <v>2028</v>
      </c>
      <c r="I1753" s="3703" t="s">
        <v>2029</v>
      </c>
      <c r="J1753" s="3703" t="s">
        <v>2029</v>
      </c>
      <c r="K1753" s="3807">
        <v>8</v>
      </c>
      <c r="L1753" s="3807">
        <v>0</v>
      </c>
      <c r="M1753" s="3807">
        <v>31</v>
      </c>
      <c r="N1753" s="3807">
        <v>8</v>
      </c>
      <c r="O1753" s="3807">
        <v>0</v>
      </c>
      <c r="P1753" s="3807">
        <v>31</v>
      </c>
      <c r="Q1753" s="2654" t="s">
        <v>2140</v>
      </c>
      <c r="R1753" s="2654" t="s">
        <v>2272</v>
      </c>
      <c r="S1753" s="5676">
        <v>6894</v>
      </c>
      <c r="T1753" s="5676">
        <v>6894</v>
      </c>
      <c r="U1753" s="5676">
        <v>14688</v>
      </c>
      <c r="V1753" s="5676">
        <v>672</v>
      </c>
      <c r="W1753" s="5676">
        <v>672</v>
      </c>
      <c r="X1753" s="5676">
        <v>1292</v>
      </c>
      <c r="Y1753" s="5119">
        <v>8</v>
      </c>
      <c r="Z1753" s="5119">
        <v>2</v>
      </c>
      <c r="AA1753" s="5119" t="s">
        <v>2032</v>
      </c>
      <c r="AB1753" s="5119" t="s">
        <v>2033</v>
      </c>
      <c r="AC1753" s="5119" t="s">
        <v>2137</v>
      </c>
      <c r="AD1753" s="3322" t="s">
        <v>2035</v>
      </c>
      <c r="AE1753" s="3087"/>
      <c r="AF1753" s="2665" t="s">
        <v>857</v>
      </c>
      <c r="AG1753" s="2665"/>
      <c r="AH1753" s="3238">
        <v>270</v>
      </c>
      <c r="AI1753" s="2655" t="s">
        <v>2137</v>
      </c>
      <c r="AJ1753" s="2665" t="s">
        <v>854</v>
      </c>
      <c r="AK1753" s="2655" t="s">
        <v>2142</v>
      </c>
      <c r="AL1753" s="2665" t="s">
        <v>855</v>
      </c>
      <c r="AM1753" s="2665" t="s">
        <v>789</v>
      </c>
      <c r="AN1753" s="2655" t="s">
        <v>858</v>
      </c>
      <c r="AO1753" s="2655">
        <v>2</v>
      </c>
      <c r="AP1753" s="2673" t="s">
        <v>859</v>
      </c>
      <c r="AQ1753" s="2655">
        <v>2</v>
      </c>
      <c r="AR1753" s="2655"/>
      <c r="AS1753" s="2655"/>
      <c r="AT1753" s="2655"/>
      <c r="AU1753" s="2655"/>
      <c r="AV1753" s="2997"/>
      <c r="AW1753" s="4560" t="s">
        <v>2466</v>
      </c>
      <c r="AX1753" s="4560" t="s">
        <v>2452</v>
      </c>
      <c r="AY1753" s="4560" t="s">
        <v>5671</v>
      </c>
      <c r="CO1753" s="237"/>
    </row>
    <row r="1754" spans="1:93" ht="14.25" customHeight="1">
      <c r="A1754" s="5721"/>
      <c r="B1754" s="5670"/>
      <c r="C1754" s="5718"/>
      <c r="D1754" s="5783"/>
      <c r="E1754" s="5119"/>
      <c r="F1754" s="5676"/>
      <c r="G1754" s="3807"/>
      <c r="H1754" s="3703"/>
      <c r="I1754" s="3703"/>
      <c r="J1754" s="3703"/>
      <c r="K1754" s="3807"/>
      <c r="L1754" s="3807"/>
      <c r="M1754" s="3807"/>
      <c r="N1754" s="3807"/>
      <c r="O1754" s="3807"/>
      <c r="P1754" s="3807"/>
      <c r="Q1754" s="2654"/>
      <c r="R1754" s="2654"/>
      <c r="S1754" s="5676"/>
      <c r="T1754" s="5676"/>
      <c r="U1754" s="5676"/>
      <c r="V1754" s="5676"/>
      <c r="W1754" s="5676"/>
      <c r="X1754" s="5676"/>
      <c r="Y1754" s="5119"/>
      <c r="Z1754" s="5119"/>
      <c r="AA1754" s="5119"/>
      <c r="AB1754" s="5119"/>
      <c r="AC1754" s="5119"/>
      <c r="AD1754" s="3326" t="s">
        <v>2035</v>
      </c>
      <c r="AE1754" s="3093"/>
      <c r="AF1754" s="2680" t="s">
        <v>857</v>
      </c>
      <c r="AG1754" s="2680"/>
      <c r="AH1754" s="3256">
        <v>1500</v>
      </c>
      <c r="AI1754" s="2668" t="s">
        <v>2137</v>
      </c>
      <c r="AJ1754" s="2680" t="s">
        <v>874</v>
      </c>
      <c r="AK1754" s="2668" t="s">
        <v>2142</v>
      </c>
      <c r="AL1754" s="2680" t="s">
        <v>342</v>
      </c>
      <c r="AM1754" s="2680" t="s">
        <v>341</v>
      </c>
      <c r="AN1754" s="2668" t="s">
        <v>858</v>
      </c>
      <c r="AO1754" s="2668">
        <v>2</v>
      </c>
      <c r="AP1754" s="2697" t="s">
        <v>859</v>
      </c>
      <c r="AQ1754" s="2668">
        <v>2</v>
      </c>
      <c r="AR1754" s="2668">
        <v>3</v>
      </c>
      <c r="AS1754" s="2668" t="s">
        <v>875</v>
      </c>
      <c r="AT1754" s="2668" t="s">
        <v>859</v>
      </c>
      <c r="AU1754" s="2668" t="s">
        <v>876</v>
      </c>
      <c r="AV1754" s="860" t="s">
        <v>877</v>
      </c>
      <c r="AW1754" s="4560"/>
      <c r="AX1754" s="4560"/>
      <c r="AY1754" s="4560"/>
      <c r="CO1754" s="237"/>
    </row>
    <row r="1755" spans="1:93" ht="14.25" customHeight="1">
      <c r="A1755" s="5721"/>
      <c r="B1755" s="5670"/>
      <c r="C1755" s="5718"/>
      <c r="D1755" s="5783"/>
      <c r="E1755" s="5119"/>
      <c r="F1755" s="5676"/>
      <c r="G1755" s="3807"/>
      <c r="H1755" s="3703"/>
      <c r="I1755" s="3703"/>
      <c r="J1755" s="3703"/>
      <c r="K1755" s="3807"/>
      <c r="L1755" s="3807"/>
      <c r="M1755" s="3807"/>
      <c r="N1755" s="3807"/>
      <c r="O1755" s="3807"/>
      <c r="P1755" s="3807"/>
      <c r="Q1755" s="2654"/>
      <c r="R1755" s="2654"/>
      <c r="S1755" s="5676"/>
      <c r="T1755" s="5676"/>
      <c r="U1755" s="5676"/>
      <c r="V1755" s="5676"/>
      <c r="W1755" s="5676"/>
      <c r="X1755" s="5676"/>
      <c r="Y1755" s="5119"/>
      <c r="Z1755" s="5119"/>
      <c r="AA1755" s="5119"/>
      <c r="AB1755" s="5119"/>
      <c r="AC1755" s="5119"/>
      <c r="AD1755" s="3326" t="s">
        <v>2035</v>
      </c>
      <c r="AE1755" s="3093"/>
      <c r="AF1755" s="2680" t="s">
        <v>857</v>
      </c>
      <c r="AG1755" s="2680"/>
      <c r="AH1755" s="3256">
        <v>1405</v>
      </c>
      <c r="AI1755" s="2668" t="s">
        <v>2137</v>
      </c>
      <c r="AJ1755" s="2680" t="s">
        <v>868</v>
      </c>
      <c r="AK1755" s="2676" t="s">
        <v>2142</v>
      </c>
      <c r="AL1755" s="2680" t="s">
        <v>869</v>
      </c>
      <c r="AM1755" s="2680" t="s">
        <v>869</v>
      </c>
      <c r="AN1755" s="2668" t="s">
        <v>858</v>
      </c>
      <c r="AO1755" s="2668">
        <v>2</v>
      </c>
      <c r="AP1755" s="2697" t="s">
        <v>859</v>
      </c>
      <c r="AQ1755" s="2668">
        <v>2</v>
      </c>
      <c r="AR1755" s="2668"/>
      <c r="AS1755" s="2668"/>
      <c r="AT1755" s="2668"/>
      <c r="AU1755" s="2668"/>
      <c r="AV1755" s="860"/>
      <c r="AW1755" s="4560"/>
      <c r="AX1755" s="4560"/>
      <c r="AY1755" s="4560"/>
      <c r="CO1755" s="237"/>
    </row>
    <row r="1756" spans="1:93" ht="14.25" customHeight="1">
      <c r="A1756" s="5721"/>
      <c r="B1756" s="5670"/>
      <c r="C1756" s="5718"/>
      <c r="D1756" s="5783"/>
      <c r="E1756" s="5119"/>
      <c r="F1756" s="5676"/>
      <c r="G1756" s="3807"/>
      <c r="H1756" s="3703"/>
      <c r="I1756" s="3703"/>
      <c r="J1756" s="3703"/>
      <c r="K1756" s="3807"/>
      <c r="L1756" s="3807"/>
      <c r="M1756" s="3807"/>
      <c r="N1756" s="3807"/>
      <c r="O1756" s="3807"/>
      <c r="P1756" s="3807"/>
      <c r="Q1756" s="2654"/>
      <c r="R1756" s="2654"/>
      <c r="S1756" s="5676"/>
      <c r="T1756" s="5676"/>
      <c r="U1756" s="5676"/>
      <c r="V1756" s="5676"/>
      <c r="W1756" s="5676"/>
      <c r="X1756" s="5676"/>
      <c r="Y1756" s="5119"/>
      <c r="Z1756" s="5119"/>
      <c r="AA1756" s="5119"/>
      <c r="AB1756" s="5119"/>
      <c r="AC1756" s="5119"/>
      <c r="AD1756" s="3326" t="s">
        <v>2035</v>
      </c>
      <c r="AE1756" s="3093"/>
      <c r="AF1756" s="2680" t="s">
        <v>857</v>
      </c>
      <c r="AG1756" s="2680"/>
      <c r="AH1756" s="3256">
        <v>1300</v>
      </c>
      <c r="AI1756" s="2668" t="s">
        <v>2137</v>
      </c>
      <c r="AJ1756" s="2680" t="s">
        <v>860</v>
      </c>
      <c r="AK1756" s="2676" t="s">
        <v>2142</v>
      </c>
      <c r="AL1756" s="2668" t="s">
        <v>646</v>
      </c>
      <c r="AM1756" s="2668" t="s">
        <v>647</v>
      </c>
      <c r="AN1756" s="2668" t="s">
        <v>858</v>
      </c>
      <c r="AO1756" s="2668">
        <v>2</v>
      </c>
      <c r="AP1756" s="2697" t="s">
        <v>859</v>
      </c>
      <c r="AQ1756" s="2668">
        <v>2</v>
      </c>
      <c r="AR1756" s="2668"/>
      <c r="AS1756" s="2668"/>
      <c r="AT1756" s="2668"/>
      <c r="AU1756" s="2668"/>
      <c r="AV1756" s="860"/>
      <c r="AW1756" s="4560"/>
      <c r="AX1756" s="4560"/>
      <c r="AY1756" s="4560"/>
      <c r="CO1756" s="237"/>
    </row>
    <row r="1757" spans="1:93" ht="14.25" customHeight="1" thickBot="1">
      <c r="A1757" s="5722"/>
      <c r="B1757" s="5671"/>
      <c r="C1757" s="5881"/>
      <c r="D1757" s="5710"/>
      <c r="E1757" s="5120"/>
      <c r="F1757" s="5677"/>
      <c r="G1757" s="3811"/>
      <c r="H1757" s="3706"/>
      <c r="I1757" s="3706"/>
      <c r="J1757" s="3706"/>
      <c r="K1757" s="3811"/>
      <c r="L1757" s="3811"/>
      <c r="M1757" s="3811"/>
      <c r="N1757" s="3811"/>
      <c r="O1757" s="3811"/>
      <c r="P1757" s="3811"/>
      <c r="Q1757" s="2655"/>
      <c r="R1757" s="2655"/>
      <c r="S1757" s="5677"/>
      <c r="T1757" s="5677"/>
      <c r="U1757" s="5677"/>
      <c r="V1757" s="5677"/>
      <c r="W1757" s="5677"/>
      <c r="X1757" s="5677"/>
      <c r="Y1757" s="5120"/>
      <c r="Z1757" s="5120"/>
      <c r="AA1757" s="5120"/>
      <c r="AB1757" s="5120"/>
      <c r="AC1757" s="5120"/>
      <c r="AD1757" s="3326" t="s">
        <v>2035</v>
      </c>
      <c r="AE1757" s="3093"/>
      <c r="AF1757" s="2680" t="s">
        <v>857</v>
      </c>
      <c r="AG1757" s="2680"/>
      <c r="AH1757" s="3256">
        <v>220</v>
      </c>
      <c r="AI1757" s="2668" t="s">
        <v>2137</v>
      </c>
      <c r="AJ1757" s="2680" t="s">
        <v>470</v>
      </c>
      <c r="AK1757" s="2668" t="s">
        <v>2142</v>
      </c>
      <c r="AL1757" s="2696" t="s">
        <v>472</v>
      </c>
      <c r="AM1757" s="2696" t="s">
        <v>86</v>
      </c>
      <c r="AN1757" s="2668" t="s">
        <v>858</v>
      </c>
      <c r="AO1757" s="2677">
        <v>20</v>
      </c>
      <c r="AP1757" s="2698" t="s">
        <v>859</v>
      </c>
      <c r="AQ1757" s="2677">
        <v>20</v>
      </c>
      <c r="AR1757" s="2668"/>
      <c r="AS1757" s="2668"/>
      <c r="AT1757" s="2668"/>
      <c r="AU1757" s="2668"/>
      <c r="AV1757" s="860"/>
      <c r="AW1757" s="4561"/>
      <c r="AX1757" s="4561"/>
      <c r="AY1757" s="4561"/>
      <c r="CO1757" s="237"/>
    </row>
    <row r="1758" spans="1:93">
      <c r="A1758" s="5720" t="s">
        <v>4076</v>
      </c>
      <c r="B1758" s="5723" t="s">
        <v>2464</v>
      </c>
      <c r="C1758" s="5717" t="s">
        <v>3813</v>
      </c>
      <c r="D1758" s="5877" t="s">
        <v>1566</v>
      </c>
      <c r="E1758" s="5472" t="s">
        <v>2157</v>
      </c>
      <c r="F1758" s="5472" t="s">
        <v>2378</v>
      </c>
      <c r="G1758" s="3827" t="s">
        <v>2028</v>
      </c>
      <c r="H1758" s="3827" t="s">
        <v>2028</v>
      </c>
      <c r="I1758" s="3827" t="s">
        <v>2029</v>
      </c>
      <c r="J1758" s="3827" t="s">
        <v>2029</v>
      </c>
      <c r="K1758" s="3827">
        <v>8</v>
      </c>
      <c r="L1758" s="3827">
        <v>0</v>
      </c>
      <c r="M1758" s="3827">
        <v>31</v>
      </c>
      <c r="N1758" s="3827">
        <v>8</v>
      </c>
      <c r="O1758" s="3827">
        <v>0</v>
      </c>
      <c r="P1758" s="3827">
        <v>31</v>
      </c>
      <c r="Q1758" s="3827" t="s">
        <v>2140</v>
      </c>
      <c r="R1758" s="3827" t="s">
        <v>2272</v>
      </c>
      <c r="S1758" s="5472">
        <v>4462</v>
      </c>
      <c r="T1758" s="5472">
        <v>4462</v>
      </c>
      <c r="U1758" s="5472">
        <v>5344</v>
      </c>
      <c r="V1758" s="5472">
        <v>704</v>
      </c>
      <c r="W1758" s="5472">
        <v>704</v>
      </c>
      <c r="X1758" s="5472">
        <v>845</v>
      </c>
      <c r="Y1758" s="5472">
        <v>16</v>
      </c>
      <c r="Z1758" s="5472">
        <v>2</v>
      </c>
      <c r="AA1758" s="5472" t="s">
        <v>2045</v>
      </c>
      <c r="AB1758" s="5472" t="s">
        <v>2033</v>
      </c>
      <c r="AC1758" s="5472" t="s">
        <v>2137</v>
      </c>
      <c r="AD1758" s="3324" t="s">
        <v>2035</v>
      </c>
      <c r="AE1758" s="3091"/>
      <c r="AF1758" s="203" t="s">
        <v>857</v>
      </c>
      <c r="AG1758" s="203"/>
      <c r="AH1758" s="273">
        <v>1500</v>
      </c>
      <c r="AI1758" s="273" t="s">
        <v>2137</v>
      </c>
      <c r="AJ1758" s="203" t="s">
        <v>874</v>
      </c>
      <c r="AK1758" s="273" t="s">
        <v>2142</v>
      </c>
      <c r="AL1758" s="203" t="s">
        <v>342</v>
      </c>
      <c r="AM1758" s="203" t="s">
        <v>341</v>
      </c>
      <c r="AN1758" s="273" t="s">
        <v>858</v>
      </c>
      <c r="AO1758" s="273">
        <v>2</v>
      </c>
      <c r="AP1758" s="273" t="s">
        <v>859</v>
      </c>
      <c r="AQ1758" s="273">
        <v>2</v>
      </c>
      <c r="AR1758" s="273">
        <v>3</v>
      </c>
      <c r="AS1758" s="273" t="s">
        <v>875</v>
      </c>
      <c r="AT1758" s="273" t="s">
        <v>859</v>
      </c>
      <c r="AU1758" s="273" t="s">
        <v>876</v>
      </c>
      <c r="AV1758" s="846" t="s">
        <v>877</v>
      </c>
      <c r="AW1758" s="5728" t="s">
        <v>2466</v>
      </c>
      <c r="AX1758" s="5728" t="s">
        <v>2452</v>
      </c>
      <c r="AY1758" s="5728"/>
    </row>
    <row r="1759" spans="1:93" s="41" customFormat="1">
      <c r="A1759" s="5721"/>
      <c r="B1759" s="5670"/>
      <c r="C1759" s="5718"/>
      <c r="D1759" s="5714"/>
      <c r="E1759" s="5119"/>
      <c r="F1759" s="5119"/>
      <c r="G1759" s="3807"/>
      <c r="H1759" s="3807"/>
      <c r="I1759" s="3807"/>
      <c r="J1759" s="3807"/>
      <c r="K1759" s="3807"/>
      <c r="L1759" s="3807"/>
      <c r="M1759" s="3807"/>
      <c r="N1759" s="3807"/>
      <c r="O1759" s="3807"/>
      <c r="P1759" s="3807"/>
      <c r="Q1759" s="3807"/>
      <c r="R1759" s="3807"/>
      <c r="S1759" s="5119"/>
      <c r="T1759" s="5119"/>
      <c r="U1759" s="5119"/>
      <c r="V1759" s="5119"/>
      <c r="W1759" s="5119"/>
      <c r="X1759" s="5119"/>
      <c r="Y1759" s="5119"/>
      <c r="Z1759" s="5119"/>
      <c r="AA1759" s="5119"/>
      <c r="AB1759" s="5119"/>
      <c r="AC1759" s="5119"/>
      <c r="AD1759" s="3326" t="s">
        <v>2035</v>
      </c>
      <c r="AE1759" s="3093"/>
      <c r="AF1759" s="555" t="s">
        <v>857</v>
      </c>
      <c r="AG1759" s="555"/>
      <c r="AH1759" s="3256">
        <v>1400</v>
      </c>
      <c r="AI1759" s="550" t="s">
        <v>2137</v>
      </c>
      <c r="AJ1759" s="555" t="s">
        <v>868</v>
      </c>
      <c r="AK1759" s="550" t="s">
        <v>2142</v>
      </c>
      <c r="AL1759" s="542" t="s">
        <v>340</v>
      </c>
      <c r="AM1759" s="542" t="s">
        <v>340</v>
      </c>
      <c r="AN1759" s="550" t="s">
        <v>858</v>
      </c>
      <c r="AO1759" s="550">
        <v>8</v>
      </c>
      <c r="AP1759" s="550" t="s">
        <v>859</v>
      </c>
      <c r="AQ1759" s="550">
        <v>8</v>
      </c>
      <c r="AR1759" s="550"/>
      <c r="AS1759" s="550"/>
      <c r="AT1759" s="550"/>
      <c r="AU1759" s="550"/>
      <c r="AV1759" s="860"/>
      <c r="AW1759" s="4560"/>
      <c r="AX1759" s="4560"/>
      <c r="AY1759" s="4560"/>
      <c r="AZ1759" s="18"/>
      <c r="BA1759" s="18"/>
      <c r="BB1759" s="18"/>
      <c r="BC1759" s="18"/>
      <c r="BD1759" s="18"/>
      <c r="BE1759" s="18"/>
      <c r="BF1759" s="18"/>
      <c r="BG1759" s="18"/>
      <c r="BH1759" s="18"/>
      <c r="BI1759" s="18"/>
      <c r="BJ1759" s="18"/>
      <c r="BK1759" s="18"/>
      <c r="BL1759" s="18"/>
      <c r="BM1759" s="18"/>
      <c r="BN1759" s="18"/>
      <c r="BO1759" s="18"/>
      <c r="BP1759" s="18"/>
      <c r="BQ1759" s="18"/>
      <c r="BR1759" s="18"/>
      <c r="BS1759" s="18"/>
      <c r="BT1759" s="18"/>
      <c r="BU1759" s="18"/>
      <c r="BV1759" s="18"/>
      <c r="BW1759" s="18"/>
      <c r="BX1759" s="18"/>
      <c r="BY1759" s="18"/>
      <c r="BZ1759" s="18"/>
      <c r="CA1759" s="18"/>
      <c r="CB1759" s="18"/>
      <c r="CC1759" s="18"/>
      <c r="CD1759" s="18"/>
      <c r="CE1759" s="18"/>
      <c r="CF1759" s="18"/>
      <c r="CG1759" s="18"/>
      <c r="CH1759" s="18"/>
      <c r="CI1759" s="18"/>
      <c r="CJ1759" s="18"/>
      <c r="CK1759" s="18"/>
      <c r="CL1759" s="18"/>
      <c r="CM1759" s="18"/>
      <c r="CN1759" s="18"/>
      <c r="CO1759" s="18"/>
    </row>
    <row r="1760" spans="1:93" s="41" customFormat="1" ht="13.5" thickBot="1">
      <c r="A1760" s="5722"/>
      <c r="B1760" s="5724"/>
      <c r="C1760" s="5719"/>
      <c r="D1760" s="5878"/>
      <c r="E1760" s="5473"/>
      <c r="F1760" s="5473"/>
      <c r="G1760" s="3808"/>
      <c r="H1760" s="3808"/>
      <c r="I1760" s="3808"/>
      <c r="J1760" s="3808"/>
      <c r="K1760" s="3808"/>
      <c r="L1760" s="3808"/>
      <c r="M1760" s="3808"/>
      <c r="N1760" s="3808"/>
      <c r="O1760" s="3808"/>
      <c r="P1760" s="3808"/>
      <c r="Q1760" s="3808"/>
      <c r="R1760" s="3808"/>
      <c r="S1760" s="5473"/>
      <c r="T1760" s="5473"/>
      <c r="U1760" s="5473"/>
      <c r="V1760" s="5473"/>
      <c r="W1760" s="5473"/>
      <c r="X1760" s="5473"/>
      <c r="Y1760" s="5473"/>
      <c r="Z1760" s="5473"/>
      <c r="AA1760" s="5473"/>
      <c r="AB1760" s="5473"/>
      <c r="AC1760" s="5473"/>
      <c r="AD1760" s="3321" t="s">
        <v>2035</v>
      </c>
      <c r="AE1760" s="3086"/>
      <c r="AF1760" s="543" t="s">
        <v>857</v>
      </c>
      <c r="AG1760" s="543"/>
      <c r="AH1760" s="3260">
        <v>1300</v>
      </c>
      <c r="AI1760" s="552" t="s">
        <v>2137</v>
      </c>
      <c r="AJ1760" s="293" t="s">
        <v>860</v>
      </c>
      <c r="AK1760" s="552" t="s">
        <v>2142</v>
      </c>
      <c r="AL1760" s="552" t="s">
        <v>646</v>
      </c>
      <c r="AM1760" s="552" t="s">
        <v>647</v>
      </c>
      <c r="AN1760" s="552" t="s">
        <v>858</v>
      </c>
      <c r="AO1760" s="552">
        <v>2</v>
      </c>
      <c r="AP1760" s="552" t="s">
        <v>859</v>
      </c>
      <c r="AQ1760" s="552">
        <v>2</v>
      </c>
      <c r="AR1760" s="552"/>
      <c r="AS1760" s="552"/>
      <c r="AT1760" s="552"/>
      <c r="AU1760" s="552"/>
      <c r="AV1760" s="2999"/>
      <c r="AW1760" s="5662"/>
      <c r="AX1760" s="5662"/>
      <c r="AY1760" s="5662"/>
      <c r="AZ1760" s="18"/>
      <c r="BA1760" s="18"/>
      <c r="BB1760" s="18"/>
      <c r="BC1760" s="18"/>
      <c r="BD1760" s="18"/>
      <c r="BE1760" s="18"/>
      <c r="BF1760" s="18"/>
      <c r="BG1760" s="18"/>
      <c r="BH1760" s="18"/>
      <c r="BI1760" s="18"/>
      <c r="BJ1760" s="18"/>
      <c r="BK1760" s="18"/>
      <c r="BL1760" s="18"/>
      <c r="BM1760" s="18"/>
      <c r="BN1760" s="18"/>
      <c r="BO1760" s="18"/>
      <c r="BP1760" s="18"/>
      <c r="BQ1760" s="18"/>
      <c r="BR1760" s="18"/>
      <c r="BS1760" s="18"/>
      <c r="BT1760" s="18"/>
      <c r="BU1760" s="18"/>
      <c r="BV1760" s="18"/>
      <c r="BW1760" s="18"/>
      <c r="BX1760" s="18"/>
      <c r="BY1760" s="18"/>
      <c r="BZ1760" s="18"/>
      <c r="CA1760" s="18"/>
      <c r="CB1760" s="18"/>
      <c r="CC1760" s="18"/>
      <c r="CD1760" s="18"/>
      <c r="CE1760" s="18"/>
      <c r="CF1760" s="18"/>
      <c r="CG1760" s="18"/>
      <c r="CH1760" s="18"/>
      <c r="CI1760" s="18"/>
      <c r="CJ1760" s="18"/>
      <c r="CK1760" s="18"/>
      <c r="CL1760" s="18"/>
      <c r="CM1760" s="18"/>
      <c r="CN1760" s="18"/>
      <c r="CO1760" s="18"/>
    </row>
    <row r="1761" spans="1:93" s="41" customFormat="1">
      <c r="A1761" s="427"/>
      <c r="B1761" s="5723" t="s">
        <v>2464</v>
      </c>
      <c r="C1761" s="5717" t="s">
        <v>3680</v>
      </c>
      <c r="D1761" s="5877" t="s">
        <v>1568</v>
      </c>
      <c r="E1761" s="5472" t="s">
        <v>2165</v>
      </c>
      <c r="F1761" s="5472" t="s">
        <v>2379</v>
      </c>
      <c r="G1761" s="3827" t="s">
        <v>2028</v>
      </c>
      <c r="H1761" s="3827" t="s">
        <v>2028</v>
      </c>
      <c r="I1761" s="3827" t="s">
        <v>2029</v>
      </c>
      <c r="J1761" s="3827" t="s">
        <v>2029</v>
      </c>
      <c r="K1761" s="3827">
        <v>9</v>
      </c>
      <c r="L1761" s="3827">
        <v>0</v>
      </c>
      <c r="M1761" s="3827">
        <v>31</v>
      </c>
      <c r="N1761" s="3827">
        <v>9</v>
      </c>
      <c r="O1761" s="3827">
        <v>0</v>
      </c>
      <c r="P1761" s="3827">
        <v>31</v>
      </c>
      <c r="Q1761" s="3827" t="s">
        <v>2140</v>
      </c>
      <c r="R1761" s="3827" t="s">
        <v>2272</v>
      </c>
      <c r="S1761" s="5472">
        <v>10816</v>
      </c>
      <c r="T1761" s="5472">
        <v>10816</v>
      </c>
      <c r="U1761" s="5472">
        <v>11932</v>
      </c>
      <c r="V1761" s="5472">
        <v>704</v>
      </c>
      <c r="W1761" s="5472">
        <v>704</v>
      </c>
      <c r="X1761" s="5472">
        <v>845</v>
      </c>
      <c r="Y1761" s="5472">
        <v>8</v>
      </c>
      <c r="Z1761" s="5472">
        <v>2</v>
      </c>
      <c r="AA1761" s="5472" t="s">
        <v>2032</v>
      </c>
      <c r="AB1761" s="5472" t="s">
        <v>2033</v>
      </c>
      <c r="AC1761" s="5472" t="s">
        <v>2137</v>
      </c>
      <c r="AD1761" s="3324" t="s">
        <v>2035</v>
      </c>
      <c r="AE1761" s="3091"/>
      <c r="AF1761" s="203" t="s">
        <v>857</v>
      </c>
      <c r="AG1761" s="203"/>
      <c r="AH1761" s="273">
        <v>1500</v>
      </c>
      <c r="AI1761" s="273" t="s">
        <v>2137</v>
      </c>
      <c r="AJ1761" s="203" t="s">
        <v>874</v>
      </c>
      <c r="AK1761" s="203" t="s">
        <v>2142</v>
      </c>
      <c r="AL1761" s="203" t="s">
        <v>344</v>
      </c>
      <c r="AM1761" s="203" t="s">
        <v>341</v>
      </c>
      <c r="AN1761" s="273" t="s">
        <v>858</v>
      </c>
      <c r="AO1761" s="203">
        <v>2</v>
      </c>
      <c r="AP1761" s="273" t="s">
        <v>859</v>
      </c>
      <c r="AQ1761" s="203">
        <v>2</v>
      </c>
      <c r="AR1761" s="550">
        <v>3</v>
      </c>
      <c r="AS1761" s="550" t="s">
        <v>875</v>
      </c>
      <c r="AT1761" s="550" t="s">
        <v>859</v>
      </c>
      <c r="AU1761" s="550" t="s">
        <v>876</v>
      </c>
      <c r="AV1761" s="860" t="s">
        <v>877</v>
      </c>
      <c r="AW1761" s="5728" t="s">
        <v>2466</v>
      </c>
      <c r="AX1761" s="5728" t="s">
        <v>2452</v>
      </c>
      <c r="AY1761" s="5728"/>
      <c r="AZ1761" s="18"/>
      <c r="BA1761" s="18"/>
      <c r="BB1761" s="18"/>
      <c r="BC1761" s="18"/>
      <c r="BD1761" s="18"/>
      <c r="BE1761" s="18"/>
      <c r="BF1761" s="18"/>
      <c r="BG1761" s="18"/>
      <c r="BH1761" s="18"/>
      <c r="BI1761" s="18"/>
      <c r="BJ1761" s="18"/>
      <c r="BK1761" s="18"/>
      <c r="BL1761" s="18"/>
      <c r="BM1761" s="18"/>
      <c r="BN1761" s="18"/>
      <c r="BO1761" s="18"/>
      <c r="BP1761" s="18"/>
      <c r="BQ1761" s="18"/>
      <c r="BR1761" s="18"/>
      <c r="BS1761" s="18"/>
      <c r="BT1761" s="18"/>
      <c r="BU1761" s="18"/>
      <c r="BV1761" s="18"/>
      <c r="BW1761" s="18"/>
      <c r="BX1761" s="18"/>
      <c r="BY1761" s="18"/>
      <c r="BZ1761" s="18"/>
      <c r="CA1761" s="18"/>
      <c r="CB1761" s="18"/>
      <c r="CC1761" s="18"/>
      <c r="CD1761" s="18"/>
      <c r="CE1761" s="18"/>
      <c r="CF1761" s="18"/>
      <c r="CG1761" s="18"/>
      <c r="CH1761" s="18"/>
      <c r="CI1761" s="18"/>
      <c r="CJ1761" s="18"/>
      <c r="CK1761" s="18"/>
      <c r="CL1761" s="18"/>
      <c r="CM1761" s="18"/>
      <c r="CN1761" s="18"/>
      <c r="CO1761" s="18"/>
    </row>
    <row r="1762" spans="1:93">
      <c r="A1762" s="428" t="s">
        <v>1564</v>
      </c>
      <c r="B1762" s="5670"/>
      <c r="C1762" s="5718"/>
      <c r="D1762" s="5714"/>
      <c r="E1762" s="5119"/>
      <c r="F1762" s="5119"/>
      <c r="G1762" s="3807"/>
      <c r="H1762" s="3807"/>
      <c r="I1762" s="3807"/>
      <c r="J1762" s="3807"/>
      <c r="K1762" s="3807"/>
      <c r="L1762" s="3807"/>
      <c r="M1762" s="3807"/>
      <c r="N1762" s="3807"/>
      <c r="O1762" s="3807"/>
      <c r="P1762" s="3807"/>
      <c r="Q1762" s="3807"/>
      <c r="R1762" s="3807"/>
      <c r="S1762" s="5119"/>
      <c r="T1762" s="5119"/>
      <c r="U1762" s="5119"/>
      <c r="V1762" s="5119"/>
      <c r="W1762" s="5119"/>
      <c r="X1762" s="5119"/>
      <c r="Y1762" s="5119"/>
      <c r="Z1762" s="5119"/>
      <c r="AA1762" s="5119"/>
      <c r="AB1762" s="5119"/>
      <c r="AC1762" s="5119"/>
      <c r="AD1762" s="3326" t="s">
        <v>2035</v>
      </c>
      <c r="AE1762" s="3093"/>
      <c r="AF1762" s="555" t="s">
        <v>857</v>
      </c>
      <c r="AG1762" s="555"/>
      <c r="AH1762" s="3256">
        <v>1400</v>
      </c>
      <c r="AI1762" s="550" t="s">
        <v>2137</v>
      </c>
      <c r="AJ1762" s="555" t="s">
        <v>868</v>
      </c>
      <c r="AK1762" s="542" t="s">
        <v>2142</v>
      </c>
      <c r="AL1762" s="542" t="s">
        <v>340</v>
      </c>
      <c r="AM1762" s="542" t="s">
        <v>340</v>
      </c>
      <c r="AN1762" s="550" t="s">
        <v>858</v>
      </c>
      <c r="AO1762" s="550">
        <v>8</v>
      </c>
      <c r="AP1762" s="550" t="s">
        <v>859</v>
      </c>
      <c r="AQ1762" s="550">
        <v>8</v>
      </c>
      <c r="AR1762" s="550"/>
      <c r="AS1762" s="550"/>
      <c r="AT1762" s="550"/>
      <c r="AU1762" s="550"/>
      <c r="AV1762" s="860"/>
      <c r="AW1762" s="4560"/>
      <c r="AX1762" s="4560"/>
      <c r="AY1762" s="4560"/>
    </row>
    <row r="1763" spans="1:93" s="41" customFormat="1" ht="13.5" thickBot="1">
      <c r="A1763" s="429"/>
      <c r="B1763" s="5724"/>
      <c r="C1763" s="5719"/>
      <c r="D1763" s="5878"/>
      <c r="E1763" s="5473"/>
      <c r="F1763" s="5473"/>
      <c r="G1763" s="3808"/>
      <c r="H1763" s="3808"/>
      <c r="I1763" s="3808"/>
      <c r="J1763" s="3808"/>
      <c r="K1763" s="3808"/>
      <c r="L1763" s="3808"/>
      <c r="M1763" s="3808"/>
      <c r="N1763" s="3808"/>
      <c r="O1763" s="3808"/>
      <c r="P1763" s="3808"/>
      <c r="Q1763" s="3808"/>
      <c r="R1763" s="3808"/>
      <c r="S1763" s="5473"/>
      <c r="T1763" s="5473"/>
      <c r="U1763" s="5473"/>
      <c r="V1763" s="5473"/>
      <c r="W1763" s="5473"/>
      <c r="X1763" s="5473"/>
      <c r="Y1763" s="5473"/>
      <c r="Z1763" s="5473"/>
      <c r="AA1763" s="5473"/>
      <c r="AB1763" s="5473"/>
      <c r="AC1763" s="5473"/>
      <c r="AD1763" s="3321" t="s">
        <v>2035</v>
      </c>
      <c r="AE1763" s="3086"/>
      <c r="AF1763" s="543" t="s">
        <v>857</v>
      </c>
      <c r="AG1763" s="543"/>
      <c r="AH1763" s="3260">
        <v>1300</v>
      </c>
      <c r="AI1763" s="545" t="s">
        <v>2137</v>
      </c>
      <c r="AJ1763" s="293" t="s">
        <v>860</v>
      </c>
      <c r="AK1763" s="554" t="s">
        <v>2142</v>
      </c>
      <c r="AL1763" s="552" t="s">
        <v>646</v>
      </c>
      <c r="AM1763" s="552" t="s">
        <v>647</v>
      </c>
      <c r="AN1763" s="545" t="s">
        <v>858</v>
      </c>
      <c r="AO1763" s="545">
        <v>2</v>
      </c>
      <c r="AP1763" s="545" t="s">
        <v>859</v>
      </c>
      <c r="AQ1763" s="545">
        <v>2</v>
      </c>
      <c r="AR1763" s="552"/>
      <c r="AS1763" s="552"/>
      <c r="AT1763" s="552"/>
      <c r="AU1763" s="552"/>
      <c r="AV1763" s="2999"/>
      <c r="AW1763" s="5662"/>
      <c r="AX1763" s="5662"/>
      <c r="AY1763" s="5662"/>
      <c r="AZ1763" s="18"/>
      <c r="BA1763" s="18"/>
      <c r="BB1763" s="18"/>
      <c r="BC1763" s="18"/>
      <c r="BD1763" s="18"/>
      <c r="BE1763" s="18"/>
      <c r="BF1763" s="18"/>
      <c r="BG1763" s="18"/>
      <c r="BH1763" s="18"/>
      <c r="BI1763" s="18"/>
      <c r="BJ1763" s="18"/>
      <c r="BK1763" s="18"/>
      <c r="BL1763" s="18"/>
      <c r="BM1763" s="18"/>
      <c r="BN1763" s="18"/>
      <c r="BO1763" s="18"/>
      <c r="BP1763" s="18"/>
      <c r="BQ1763" s="18"/>
      <c r="BR1763" s="18"/>
      <c r="BS1763" s="18"/>
      <c r="BT1763" s="18"/>
      <c r="BU1763" s="18"/>
      <c r="BV1763" s="18"/>
      <c r="BW1763" s="18"/>
      <c r="BX1763" s="18"/>
      <c r="BY1763" s="18"/>
      <c r="BZ1763" s="18"/>
      <c r="CA1763" s="18"/>
      <c r="CB1763" s="18"/>
      <c r="CC1763" s="18"/>
      <c r="CD1763" s="18"/>
      <c r="CE1763" s="18"/>
      <c r="CF1763" s="18"/>
      <c r="CG1763" s="18"/>
      <c r="CH1763" s="18"/>
      <c r="CI1763" s="18"/>
      <c r="CJ1763" s="18"/>
      <c r="CK1763" s="18"/>
      <c r="CL1763" s="18"/>
      <c r="CM1763" s="18"/>
      <c r="CN1763" s="18"/>
      <c r="CO1763" s="18"/>
    </row>
    <row r="1764" spans="1:93" s="41" customFormat="1">
      <c r="A1764" s="427"/>
      <c r="B1764" s="5723" t="s">
        <v>2464</v>
      </c>
      <c r="C1764" s="5717" t="s">
        <v>3681</v>
      </c>
      <c r="D1764" s="5877" t="s">
        <v>1567</v>
      </c>
      <c r="E1764" s="5472" t="s">
        <v>2165</v>
      </c>
      <c r="F1764" s="5472" t="s">
        <v>2380</v>
      </c>
      <c r="G1764" s="3827" t="s">
        <v>2028</v>
      </c>
      <c r="H1764" s="3827" t="s">
        <v>2028</v>
      </c>
      <c r="I1764" s="3827" t="s">
        <v>2029</v>
      </c>
      <c r="J1764" s="3827" t="s">
        <v>2029</v>
      </c>
      <c r="K1764" s="3827">
        <v>9</v>
      </c>
      <c r="L1764" s="3827">
        <v>0</v>
      </c>
      <c r="M1764" s="3827">
        <v>31</v>
      </c>
      <c r="N1764" s="3827">
        <v>9</v>
      </c>
      <c r="O1764" s="3827">
        <v>0</v>
      </c>
      <c r="P1764" s="3827">
        <v>31</v>
      </c>
      <c r="Q1764" s="3827" t="s">
        <v>2140</v>
      </c>
      <c r="R1764" s="3827" t="s">
        <v>2272</v>
      </c>
      <c r="S1764" s="5472">
        <v>8448</v>
      </c>
      <c r="T1764" s="5472">
        <v>8448</v>
      </c>
      <c r="U1764" s="5472">
        <v>9372</v>
      </c>
      <c r="V1764" s="5472">
        <v>704</v>
      </c>
      <c r="W1764" s="5472">
        <v>704</v>
      </c>
      <c r="X1764" s="5472">
        <v>845</v>
      </c>
      <c r="Y1764" s="5472">
        <v>8</v>
      </c>
      <c r="Z1764" s="5472">
        <v>2</v>
      </c>
      <c r="AA1764" s="5472" t="s">
        <v>2045</v>
      </c>
      <c r="AB1764" s="5472" t="s">
        <v>2033</v>
      </c>
      <c r="AC1764" s="5472" t="s">
        <v>2137</v>
      </c>
      <c r="AD1764" s="3324" t="s">
        <v>2035</v>
      </c>
      <c r="AE1764" s="3091"/>
      <c r="AF1764" s="203" t="s">
        <v>857</v>
      </c>
      <c r="AG1764" s="203"/>
      <c r="AH1764" s="273">
        <v>1500</v>
      </c>
      <c r="AI1764" s="273" t="s">
        <v>2137</v>
      </c>
      <c r="AJ1764" s="203" t="s">
        <v>874</v>
      </c>
      <c r="AK1764" s="203" t="s">
        <v>2142</v>
      </c>
      <c r="AL1764" s="203" t="s">
        <v>1158</v>
      </c>
      <c r="AM1764" s="203" t="s">
        <v>341</v>
      </c>
      <c r="AN1764" s="273" t="s">
        <v>858</v>
      </c>
      <c r="AO1764" s="203">
        <v>4</v>
      </c>
      <c r="AP1764" s="273" t="s">
        <v>859</v>
      </c>
      <c r="AQ1764" s="203">
        <v>4</v>
      </c>
      <c r="AR1764" s="550">
        <v>3</v>
      </c>
      <c r="AS1764" s="550" t="s">
        <v>875</v>
      </c>
      <c r="AT1764" s="550" t="s">
        <v>859</v>
      </c>
      <c r="AU1764" s="550" t="s">
        <v>876</v>
      </c>
      <c r="AV1764" s="860" t="s">
        <v>877</v>
      </c>
      <c r="AW1764" s="5728" t="s">
        <v>2466</v>
      </c>
      <c r="AX1764" s="5728" t="s">
        <v>2452</v>
      </c>
      <c r="AY1764" s="5728"/>
      <c r="AZ1764" s="18"/>
      <c r="BA1764" s="18"/>
      <c r="BB1764" s="18"/>
      <c r="BC1764" s="18"/>
      <c r="BD1764" s="18"/>
      <c r="BE1764" s="18"/>
      <c r="BF1764" s="18"/>
      <c r="BG1764" s="18"/>
      <c r="BH1764" s="18"/>
      <c r="BI1764" s="18"/>
      <c r="BJ1764" s="18"/>
      <c r="BK1764" s="18"/>
      <c r="BL1764" s="18"/>
      <c r="BM1764" s="18"/>
      <c r="BN1764" s="18"/>
      <c r="BO1764" s="18"/>
      <c r="BP1764" s="18"/>
      <c r="BQ1764" s="18"/>
      <c r="BR1764" s="18"/>
      <c r="BS1764" s="18"/>
      <c r="BT1764" s="18"/>
      <c r="BU1764" s="18"/>
      <c r="BV1764" s="18"/>
      <c r="BW1764" s="18"/>
      <c r="BX1764" s="18"/>
      <c r="BY1764" s="18"/>
      <c r="BZ1764" s="18"/>
      <c r="CA1764" s="18"/>
      <c r="CB1764" s="18"/>
      <c r="CC1764" s="18"/>
      <c r="CD1764" s="18"/>
      <c r="CE1764" s="18"/>
      <c r="CF1764" s="18"/>
      <c r="CG1764" s="18"/>
      <c r="CH1764" s="18"/>
      <c r="CI1764" s="18"/>
      <c r="CJ1764" s="18"/>
      <c r="CK1764" s="18"/>
      <c r="CL1764" s="18"/>
      <c r="CM1764" s="18"/>
      <c r="CN1764" s="18"/>
      <c r="CO1764" s="18"/>
    </row>
    <row r="1765" spans="1:93" s="41" customFormat="1">
      <c r="A1765" s="428" t="s">
        <v>3967</v>
      </c>
      <c r="B1765" s="5670"/>
      <c r="C1765" s="5718"/>
      <c r="D1765" s="5714"/>
      <c r="E1765" s="5119"/>
      <c r="F1765" s="5119"/>
      <c r="G1765" s="3807"/>
      <c r="H1765" s="3807"/>
      <c r="I1765" s="3807"/>
      <c r="J1765" s="3807"/>
      <c r="K1765" s="3807"/>
      <c r="L1765" s="3807"/>
      <c r="M1765" s="3807"/>
      <c r="N1765" s="3807"/>
      <c r="O1765" s="3807"/>
      <c r="P1765" s="3807"/>
      <c r="Q1765" s="3807"/>
      <c r="R1765" s="3807"/>
      <c r="S1765" s="5119"/>
      <c r="T1765" s="5119"/>
      <c r="U1765" s="5119"/>
      <c r="V1765" s="5119"/>
      <c r="W1765" s="5119"/>
      <c r="X1765" s="5119"/>
      <c r="Y1765" s="5119"/>
      <c r="Z1765" s="5119"/>
      <c r="AA1765" s="5119"/>
      <c r="AB1765" s="5119"/>
      <c r="AC1765" s="5119"/>
      <c r="AD1765" s="3326" t="s">
        <v>2035</v>
      </c>
      <c r="AE1765" s="3093"/>
      <c r="AF1765" s="555" t="s">
        <v>857</v>
      </c>
      <c r="AG1765" s="555"/>
      <c r="AH1765" s="3256">
        <v>1400</v>
      </c>
      <c r="AI1765" s="550" t="s">
        <v>2137</v>
      </c>
      <c r="AJ1765" s="555" t="s">
        <v>868</v>
      </c>
      <c r="AK1765" s="542" t="s">
        <v>2142</v>
      </c>
      <c r="AL1765" s="542" t="s">
        <v>340</v>
      </c>
      <c r="AM1765" s="542" t="s">
        <v>340</v>
      </c>
      <c r="AN1765" s="550" t="s">
        <v>858</v>
      </c>
      <c r="AO1765" s="550">
        <v>8</v>
      </c>
      <c r="AP1765" s="550" t="s">
        <v>859</v>
      </c>
      <c r="AQ1765" s="550">
        <v>8</v>
      </c>
      <c r="AR1765" s="550"/>
      <c r="AS1765" s="550"/>
      <c r="AT1765" s="550"/>
      <c r="AU1765" s="550"/>
      <c r="AV1765" s="860"/>
      <c r="AW1765" s="4560"/>
      <c r="AX1765" s="4560"/>
      <c r="AY1765" s="4560"/>
      <c r="AZ1765" s="18"/>
      <c r="BA1765" s="18"/>
      <c r="BB1765" s="18"/>
      <c r="BC1765" s="18"/>
      <c r="BD1765" s="18"/>
      <c r="BE1765" s="18"/>
      <c r="BF1765" s="18"/>
      <c r="BG1765" s="18"/>
      <c r="BH1765" s="18"/>
      <c r="BI1765" s="18"/>
      <c r="BJ1765" s="18"/>
      <c r="BK1765" s="18"/>
      <c r="BL1765" s="18"/>
      <c r="BM1765" s="18"/>
      <c r="BN1765" s="18"/>
      <c r="BO1765" s="18"/>
      <c r="BP1765" s="18"/>
      <c r="BQ1765" s="18"/>
      <c r="BR1765" s="18"/>
      <c r="BS1765" s="18"/>
      <c r="BT1765" s="18"/>
      <c r="BU1765" s="18"/>
      <c r="BV1765" s="18"/>
      <c r="BW1765" s="18"/>
      <c r="BX1765" s="18"/>
      <c r="BY1765" s="18"/>
      <c r="BZ1765" s="18"/>
      <c r="CA1765" s="18"/>
      <c r="CB1765" s="18"/>
      <c r="CC1765" s="18"/>
      <c r="CD1765" s="18"/>
      <c r="CE1765" s="18"/>
      <c r="CF1765" s="18"/>
      <c r="CG1765" s="18"/>
      <c r="CH1765" s="18"/>
      <c r="CI1765" s="18"/>
      <c r="CJ1765" s="18"/>
      <c r="CK1765" s="18"/>
      <c r="CL1765" s="18"/>
      <c r="CM1765" s="18"/>
      <c r="CN1765" s="18"/>
      <c r="CO1765" s="18"/>
    </row>
    <row r="1766" spans="1:93" ht="13.5" thickBot="1">
      <c r="A1766" s="429"/>
      <c r="B1766" s="5724"/>
      <c r="C1766" s="5719"/>
      <c r="D1766" s="5878"/>
      <c r="E1766" s="5473"/>
      <c r="F1766" s="5473"/>
      <c r="G1766" s="3808"/>
      <c r="H1766" s="3808"/>
      <c r="I1766" s="3808"/>
      <c r="J1766" s="3808"/>
      <c r="K1766" s="3808"/>
      <c r="L1766" s="3808"/>
      <c r="M1766" s="3808"/>
      <c r="N1766" s="3808"/>
      <c r="O1766" s="3808"/>
      <c r="P1766" s="3808"/>
      <c r="Q1766" s="3808"/>
      <c r="R1766" s="3808"/>
      <c r="S1766" s="5473"/>
      <c r="T1766" s="5473"/>
      <c r="U1766" s="5473"/>
      <c r="V1766" s="5473"/>
      <c r="W1766" s="5473"/>
      <c r="X1766" s="5473"/>
      <c r="Y1766" s="5473"/>
      <c r="Z1766" s="5473"/>
      <c r="AA1766" s="5473"/>
      <c r="AB1766" s="5473"/>
      <c r="AC1766" s="5473"/>
      <c r="AD1766" s="3321" t="s">
        <v>2035</v>
      </c>
      <c r="AE1766" s="3086"/>
      <c r="AF1766" s="543" t="s">
        <v>857</v>
      </c>
      <c r="AG1766" s="543"/>
      <c r="AH1766" s="3260">
        <v>1300</v>
      </c>
      <c r="AI1766" s="545" t="s">
        <v>2137</v>
      </c>
      <c r="AJ1766" s="293" t="s">
        <v>860</v>
      </c>
      <c r="AK1766" s="554" t="s">
        <v>2142</v>
      </c>
      <c r="AL1766" s="552" t="s">
        <v>646</v>
      </c>
      <c r="AM1766" s="552" t="s">
        <v>647</v>
      </c>
      <c r="AN1766" s="545" t="s">
        <v>858</v>
      </c>
      <c r="AO1766" s="545">
        <v>2</v>
      </c>
      <c r="AP1766" s="545" t="s">
        <v>859</v>
      </c>
      <c r="AQ1766" s="545">
        <v>2</v>
      </c>
      <c r="AR1766" s="552"/>
      <c r="AS1766" s="552"/>
      <c r="AT1766" s="552"/>
      <c r="AU1766" s="552"/>
      <c r="AV1766" s="2999"/>
      <c r="AW1766" s="5662"/>
      <c r="AX1766" s="5662"/>
      <c r="AY1766" s="5662"/>
    </row>
    <row r="1767" spans="1:93">
      <c r="A1767" s="427"/>
      <c r="B1767" s="5723" t="s">
        <v>2464</v>
      </c>
      <c r="C1767" s="5717" t="s">
        <v>3810</v>
      </c>
      <c r="D1767" s="5877" t="s">
        <v>1569</v>
      </c>
      <c r="E1767" s="5472" t="s">
        <v>2157</v>
      </c>
      <c r="F1767" s="5472" t="s">
        <v>2381</v>
      </c>
      <c r="G1767" s="3827" t="s">
        <v>2028</v>
      </c>
      <c r="H1767" s="3827" t="s">
        <v>2028</v>
      </c>
      <c r="I1767" s="3827" t="s">
        <v>2029</v>
      </c>
      <c r="J1767" s="3827" t="s">
        <v>2029</v>
      </c>
      <c r="K1767" s="3827">
        <v>8</v>
      </c>
      <c r="L1767" s="3827">
        <v>0</v>
      </c>
      <c r="M1767" s="3827">
        <v>31</v>
      </c>
      <c r="N1767" s="3827">
        <v>8</v>
      </c>
      <c r="O1767" s="3827">
        <v>0</v>
      </c>
      <c r="P1767" s="3827">
        <v>31</v>
      </c>
      <c r="Q1767" s="3827" t="s">
        <v>2140</v>
      </c>
      <c r="R1767" s="3827" t="s">
        <v>2272</v>
      </c>
      <c r="S1767" s="5472">
        <v>4846</v>
      </c>
      <c r="T1767" s="5472">
        <v>4846</v>
      </c>
      <c r="U1767" s="5472">
        <v>9418</v>
      </c>
      <c r="V1767" s="5472">
        <v>832</v>
      </c>
      <c r="W1767" s="5472">
        <v>832</v>
      </c>
      <c r="X1767" s="5472">
        <v>1403</v>
      </c>
      <c r="Y1767" s="5472">
        <v>8</v>
      </c>
      <c r="Z1767" s="5472">
        <v>2</v>
      </c>
      <c r="AA1767" s="5472" t="s">
        <v>2045</v>
      </c>
      <c r="AB1767" s="5472" t="s">
        <v>2033</v>
      </c>
      <c r="AC1767" s="5472" t="s">
        <v>2137</v>
      </c>
      <c r="AD1767" s="3338" t="s">
        <v>2035</v>
      </c>
      <c r="AE1767" s="203"/>
      <c r="AF1767" s="203" t="s">
        <v>857</v>
      </c>
      <c r="AG1767" s="273"/>
      <c r="AH1767" s="273">
        <v>270</v>
      </c>
      <c r="AI1767" s="273" t="s">
        <v>2137</v>
      </c>
      <c r="AJ1767" s="203" t="s">
        <v>854</v>
      </c>
      <c r="AK1767" s="273" t="s">
        <v>2142</v>
      </c>
      <c r="AL1767" s="203" t="s">
        <v>1218</v>
      </c>
      <c r="AM1767" s="203" t="s">
        <v>1219</v>
      </c>
      <c r="AN1767" s="273" t="s">
        <v>858</v>
      </c>
      <c r="AO1767" s="273">
        <v>2</v>
      </c>
      <c r="AP1767" s="273" t="s">
        <v>859</v>
      </c>
      <c r="AQ1767" s="273">
        <v>2</v>
      </c>
      <c r="AR1767" s="273"/>
      <c r="AS1767" s="273"/>
      <c r="AT1767" s="273"/>
      <c r="AU1767" s="273"/>
      <c r="AV1767" s="846"/>
      <c r="AW1767" s="5728" t="s">
        <v>2466</v>
      </c>
      <c r="AX1767" s="5728" t="s">
        <v>2452</v>
      </c>
      <c r="AY1767" s="5728"/>
    </row>
    <row r="1768" spans="1:93" ht="25.5">
      <c r="A1768" s="428" t="s">
        <v>4077</v>
      </c>
      <c r="B1768" s="5670"/>
      <c r="C1768" s="5718"/>
      <c r="D1768" s="5714"/>
      <c r="E1768" s="5119"/>
      <c r="F1768" s="5119"/>
      <c r="G1768" s="3807"/>
      <c r="H1768" s="3807"/>
      <c r="I1768" s="3807"/>
      <c r="J1768" s="3807"/>
      <c r="K1768" s="3807"/>
      <c r="L1768" s="3807"/>
      <c r="M1768" s="3807"/>
      <c r="N1768" s="3807"/>
      <c r="O1768" s="3807"/>
      <c r="P1768" s="3807"/>
      <c r="Q1768" s="3807"/>
      <c r="R1768" s="3807"/>
      <c r="S1768" s="5119"/>
      <c r="T1768" s="5119"/>
      <c r="U1768" s="5119"/>
      <c r="V1768" s="5119"/>
      <c r="W1768" s="5119"/>
      <c r="X1768" s="5119"/>
      <c r="Y1768" s="5119"/>
      <c r="Z1768" s="5119"/>
      <c r="AA1768" s="5119"/>
      <c r="AB1768" s="5119"/>
      <c r="AC1768" s="5119"/>
      <c r="AD1768" s="3326" t="s">
        <v>2035</v>
      </c>
      <c r="AE1768" s="3093"/>
      <c r="AF1768" s="555" t="s">
        <v>857</v>
      </c>
      <c r="AG1768" s="550"/>
      <c r="AH1768" s="3256">
        <v>1500</v>
      </c>
      <c r="AI1768" s="550" t="s">
        <v>2137</v>
      </c>
      <c r="AJ1768" s="555" t="s">
        <v>874</v>
      </c>
      <c r="AK1768" s="550" t="s">
        <v>2142</v>
      </c>
      <c r="AL1768" s="555" t="s">
        <v>342</v>
      </c>
      <c r="AM1768" s="555" t="s">
        <v>341</v>
      </c>
      <c r="AN1768" s="550" t="s">
        <v>858</v>
      </c>
      <c r="AO1768" s="550">
        <v>2</v>
      </c>
      <c r="AP1768" s="550" t="s">
        <v>859</v>
      </c>
      <c r="AQ1768" s="550">
        <v>2</v>
      </c>
      <c r="AR1768" s="550">
        <v>3</v>
      </c>
      <c r="AS1768" s="550" t="s">
        <v>875</v>
      </c>
      <c r="AT1768" s="550" t="s">
        <v>859</v>
      </c>
      <c r="AU1768" s="550" t="s">
        <v>876</v>
      </c>
      <c r="AV1768" s="860" t="s">
        <v>877</v>
      </c>
      <c r="AW1768" s="4560"/>
      <c r="AX1768" s="4560"/>
      <c r="AY1768" s="4560"/>
    </row>
    <row r="1769" spans="1:93" s="270" customFormat="1">
      <c r="A1769" s="428"/>
      <c r="B1769" s="5670"/>
      <c r="C1769" s="5718"/>
      <c r="D1769" s="5714"/>
      <c r="E1769" s="5119"/>
      <c r="F1769" s="5119"/>
      <c r="G1769" s="3807"/>
      <c r="H1769" s="3807"/>
      <c r="I1769" s="3807"/>
      <c r="J1769" s="3807"/>
      <c r="K1769" s="3807"/>
      <c r="L1769" s="3807"/>
      <c r="M1769" s="3807"/>
      <c r="N1769" s="3807"/>
      <c r="O1769" s="3807"/>
      <c r="P1769" s="3807"/>
      <c r="Q1769" s="3807"/>
      <c r="R1769" s="3807"/>
      <c r="S1769" s="5119"/>
      <c r="T1769" s="5119"/>
      <c r="U1769" s="5119"/>
      <c r="V1769" s="5119"/>
      <c r="W1769" s="5119"/>
      <c r="X1769" s="5119"/>
      <c r="Y1769" s="5119"/>
      <c r="Z1769" s="5119"/>
      <c r="AA1769" s="5119"/>
      <c r="AB1769" s="5119"/>
      <c r="AC1769" s="5119"/>
      <c r="AD1769" s="3326" t="s">
        <v>2035</v>
      </c>
      <c r="AE1769" s="3093"/>
      <c r="AF1769" s="555" t="s">
        <v>857</v>
      </c>
      <c r="AG1769" s="550"/>
      <c r="AH1769" s="3256">
        <v>1400</v>
      </c>
      <c r="AI1769" s="550" t="s">
        <v>2137</v>
      </c>
      <c r="AJ1769" s="555" t="s">
        <v>868</v>
      </c>
      <c r="AK1769" s="3256" t="s">
        <v>2142</v>
      </c>
      <c r="AL1769" s="542" t="s">
        <v>340</v>
      </c>
      <c r="AM1769" s="542" t="s">
        <v>340</v>
      </c>
      <c r="AN1769" s="550" t="s">
        <v>858</v>
      </c>
      <c r="AO1769" s="550">
        <v>8</v>
      </c>
      <c r="AP1769" s="550" t="s">
        <v>859</v>
      </c>
      <c r="AQ1769" s="550">
        <v>8</v>
      </c>
      <c r="AR1769" s="550"/>
      <c r="AS1769" s="550"/>
      <c r="AT1769" s="550"/>
      <c r="AU1769" s="550"/>
      <c r="AV1769" s="860"/>
      <c r="AW1769" s="4560"/>
      <c r="AX1769" s="4560"/>
      <c r="AY1769" s="4560"/>
      <c r="AZ1769" s="239"/>
      <c r="BA1769" s="239"/>
      <c r="BB1769" s="239"/>
      <c r="BC1769" s="239"/>
      <c r="BD1769" s="239"/>
      <c r="BE1769" s="239"/>
      <c r="BF1769" s="239"/>
      <c r="BG1769" s="239"/>
      <c r="BH1769" s="239"/>
      <c r="BI1769" s="239"/>
      <c r="BJ1769" s="239"/>
      <c r="BK1769" s="239"/>
      <c r="BL1769" s="239"/>
      <c r="BM1769" s="239"/>
      <c r="BN1769" s="239"/>
      <c r="BO1769" s="239"/>
      <c r="BP1769" s="239"/>
      <c r="BQ1769" s="239"/>
      <c r="BR1769" s="239"/>
      <c r="BS1769" s="239"/>
      <c r="BT1769" s="239"/>
      <c r="BU1769" s="239"/>
      <c r="BV1769" s="239"/>
      <c r="BW1769" s="239"/>
      <c r="BX1769" s="239"/>
      <c r="BY1769" s="239"/>
      <c r="BZ1769" s="239"/>
      <c r="CA1769" s="239"/>
      <c r="CB1769" s="239"/>
      <c r="CC1769" s="239"/>
      <c r="CD1769" s="239"/>
      <c r="CE1769" s="239"/>
      <c r="CF1769" s="239"/>
      <c r="CG1769" s="239"/>
      <c r="CH1769" s="239"/>
      <c r="CI1769" s="239"/>
      <c r="CJ1769" s="239"/>
      <c r="CK1769" s="239"/>
      <c r="CL1769" s="239"/>
      <c r="CM1769" s="239"/>
      <c r="CN1769" s="239"/>
      <c r="CO1769" s="239"/>
    </row>
    <row r="1770" spans="1:93" s="270" customFormat="1" ht="13.5" thickBot="1">
      <c r="A1770" s="429"/>
      <c r="B1770" s="5724"/>
      <c r="C1770" s="5719"/>
      <c r="D1770" s="5878"/>
      <c r="E1770" s="5473"/>
      <c r="F1770" s="5473"/>
      <c r="G1770" s="3808"/>
      <c r="H1770" s="3808"/>
      <c r="I1770" s="3808"/>
      <c r="J1770" s="3808"/>
      <c r="K1770" s="3808"/>
      <c r="L1770" s="3808"/>
      <c r="M1770" s="3808"/>
      <c r="N1770" s="3808"/>
      <c r="O1770" s="3808"/>
      <c r="P1770" s="3808"/>
      <c r="Q1770" s="3808"/>
      <c r="R1770" s="3808"/>
      <c r="S1770" s="5473"/>
      <c r="T1770" s="5473"/>
      <c r="U1770" s="5473"/>
      <c r="V1770" s="5473"/>
      <c r="W1770" s="5473"/>
      <c r="X1770" s="5473"/>
      <c r="Y1770" s="5473"/>
      <c r="Z1770" s="5473"/>
      <c r="AA1770" s="5473"/>
      <c r="AB1770" s="5473"/>
      <c r="AC1770" s="5473"/>
      <c r="AD1770" s="3337" t="s">
        <v>2035</v>
      </c>
      <c r="AE1770" s="3094"/>
      <c r="AF1770" s="293" t="s">
        <v>857</v>
      </c>
      <c r="AG1770" s="552"/>
      <c r="AH1770" s="3260">
        <v>1300</v>
      </c>
      <c r="AI1770" s="552" t="s">
        <v>2137</v>
      </c>
      <c r="AJ1770" s="293" t="s">
        <v>860</v>
      </c>
      <c r="AK1770" s="552" t="s">
        <v>2142</v>
      </c>
      <c r="AL1770" s="552" t="s">
        <v>646</v>
      </c>
      <c r="AM1770" s="552" t="s">
        <v>647</v>
      </c>
      <c r="AN1770" s="552" t="s">
        <v>858</v>
      </c>
      <c r="AO1770" s="552">
        <v>2</v>
      </c>
      <c r="AP1770" s="552" t="s">
        <v>859</v>
      </c>
      <c r="AQ1770" s="552">
        <v>2</v>
      </c>
      <c r="AR1770" s="552"/>
      <c r="AS1770" s="552"/>
      <c r="AT1770" s="552"/>
      <c r="AU1770" s="552"/>
      <c r="AV1770" s="2999"/>
      <c r="AW1770" s="5662"/>
      <c r="AX1770" s="5662"/>
      <c r="AY1770" s="5662"/>
      <c r="AZ1770" s="239"/>
      <c r="BA1770" s="239"/>
      <c r="BB1770" s="239"/>
      <c r="BC1770" s="239"/>
      <c r="BD1770" s="239"/>
      <c r="BE1770" s="239"/>
      <c r="BF1770" s="239"/>
      <c r="BG1770" s="239"/>
      <c r="BH1770" s="239"/>
      <c r="BI1770" s="239"/>
      <c r="BJ1770" s="239"/>
      <c r="BK1770" s="239"/>
      <c r="BL1770" s="239"/>
      <c r="BM1770" s="239"/>
      <c r="BN1770" s="239"/>
      <c r="BO1770" s="239"/>
      <c r="BP1770" s="239"/>
      <c r="BQ1770" s="239"/>
      <c r="BR1770" s="239"/>
      <c r="BS1770" s="239"/>
      <c r="BT1770" s="239"/>
      <c r="BU1770" s="239"/>
      <c r="BV1770" s="239"/>
      <c r="BW1770" s="239"/>
      <c r="BX1770" s="239"/>
      <c r="BY1770" s="239"/>
      <c r="BZ1770" s="239"/>
      <c r="CA1770" s="239"/>
      <c r="CB1770" s="239"/>
      <c r="CC1770" s="239"/>
      <c r="CD1770" s="239"/>
      <c r="CE1770" s="239"/>
      <c r="CF1770" s="239"/>
      <c r="CG1770" s="239"/>
      <c r="CH1770" s="239"/>
      <c r="CI1770" s="239"/>
      <c r="CJ1770" s="239"/>
      <c r="CK1770" s="239"/>
      <c r="CL1770" s="239"/>
      <c r="CM1770" s="239"/>
      <c r="CN1770" s="239"/>
      <c r="CO1770" s="239"/>
    </row>
    <row r="1771" spans="1:93" s="270" customFormat="1">
      <c r="A1771" s="427"/>
      <c r="B1771" s="5723" t="s">
        <v>2464</v>
      </c>
      <c r="C1771" s="5717" t="s">
        <v>3811</v>
      </c>
      <c r="D1771" s="5877" t="s">
        <v>1570</v>
      </c>
      <c r="E1771" s="5472" t="s">
        <v>2165</v>
      </c>
      <c r="F1771" s="5472" t="s">
        <v>2382</v>
      </c>
      <c r="G1771" s="3827" t="s">
        <v>2028</v>
      </c>
      <c r="H1771" s="3827" t="s">
        <v>2028</v>
      </c>
      <c r="I1771" s="3827" t="s">
        <v>2029</v>
      </c>
      <c r="J1771" s="3827" t="s">
        <v>2029</v>
      </c>
      <c r="K1771" s="3827">
        <v>9</v>
      </c>
      <c r="L1771" s="3827">
        <v>0</v>
      </c>
      <c r="M1771" s="3827">
        <v>31</v>
      </c>
      <c r="N1771" s="3827">
        <v>9</v>
      </c>
      <c r="O1771" s="3827">
        <v>0</v>
      </c>
      <c r="P1771" s="3827">
        <v>31</v>
      </c>
      <c r="Q1771" s="3827" t="s">
        <v>2140</v>
      </c>
      <c r="R1771" s="3827" t="s">
        <v>2272</v>
      </c>
      <c r="S1771" s="5472">
        <v>11200</v>
      </c>
      <c r="T1771" s="5472">
        <v>11200</v>
      </c>
      <c r="U1771" s="5472">
        <v>15754</v>
      </c>
      <c r="V1771" s="5472">
        <v>832</v>
      </c>
      <c r="W1771" s="5472">
        <v>832</v>
      </c>
      <c r="X1771" s="5472">
        <v>1403</v>
      </c>
      <c r="Y1771" s="5472">
        <v>8</v>
      </c>
      <c r="Z1771" s="5472">
        <v>2</v>
      </c>
      <c r="AA1771" s="5472" t="s">
        <v>2032</v>
      </c>
      <c r="AB1771" s="5472" t="s">
        <v>2033</v>
      </c>
      <c r="AC1771" s="5472" t="s">
        <v>2137</v>
      </c>
      <c r="AD1771" s="3322" t="s">
        <v>2035</v>
      </c>
      <c r="AE1771" s="3087"/>
      <c r="AF1771" s="542" t="s">
        <v>857</v>
      </c>
      <c r="AG1771" s="547"/>
      <c r="AH1771" s="3238">
        <v>270</v>
      </c>
      <c r="AI1771" s="547" t="s">
        <v>2137</v>
      </c>
      <c r="AJ1771" s="542" t="s">
        <v>854</v>
      </c>
      <c r="AK1771" s="3238" t="s">
        <v>2142</v>
      </c>
      <c r="AL1771" s="203" t="s">
        <v>1218</v>
      </c>
      <c r="AM1771" s="203" t="s">
        <v>1219</v>
      </c>
      <c r="AN1771" s="547" t="s">
        <v>858</v>
      </c>
      <c r="AO1771" s="547">
        <v>2</v>
      </c>
      <c r="AP1771" s="547" t="s">
        <v>859</v>
      </c>
      <c r="AQ1771" s="547">
        <v>2</v>
      </c>
      <c r="AR1771" s="547"/>
      <c r="AS1771" s="547"/>
      <c r="AT1771" s="547"/>
      <c r="AU1771" s="547"/>
      <c r="AV1771" s="2997"/>
      <c r="AW1771" s="5728" t="s">
        <v>2468</v>
      </c>
      <c r="AX1771" s="5728" t="s">
        <v>2452</v>
      </c>
      <c r="AY1771" s="5728"/>
      <c r="AZ1771" s="239"/>
      <c r="BA1771" s="239"/>
      <c r="BB1771" s="239"/>
      <c r="BC1771" s="239"/>
      <c r="BD1771" s="239"/>
      <c r="BE1771" s="239"/>
      <c r="BF1771" s="239"/>
      <c r="BG1771" s="239"/>
      <c r="BH1771" s="239"/>
      <c r="BI1771" s="239"/>
      <c r="BJ1771" s="239"/>
      <c r="BK1771" s="239"/>
      <c r="BL1771" s="239"/>
      <c r="BM1771" s="239"/>
      <c r="BN1771" s="239"/>
      <c r="BO1771" s="239"/>
      <c r="BP1771" s="239"/>
      <c r="BQ1771" s="239"/>
      <c r="BR1771" s="239"/>
      <c r="BS1771" s="239"/>
      <c r="BT1771" s="239"/>
      <c r="BU1771" s="239"/>
      <c r="BV1771" s="239"/>
      <c r="BW1771" s="239"/>
      <c r="BX1771" s="239"/>
      <c r="BY1771" s="239"/>
      <c r="BZ1771" s="239"/>
      <c r="CA1771" s="239"/>
      <c r="CB1771" s="239"/>
      <c r="CC1771" s="239"/>
      <c r="CD1771" s="239"/>
      <c r="CE1771" s="239"/>
      <c r="CF1771" s="239"/>
      <c r="CG1771" s="239"/>
      <c r="CH1771" s="239"/>
      <c r="CI1771" s="239"/>
      <c r="CJ1771" s="239"/>
      <c r="CK1771" s="239"/>
      <c r="CL1771" s="239"/>
      <c r="CM1771" s="239"/>
      <c r="CN1771" s="239"/>
      <c r="CO1771" s="239"/>
    </row>
    <row r="1772" spans="1:93" s="270" customFormat="1" ht="25.5">
      <c r="A1772" s="428" t="s">
        <v>4080</v>
      </c>
      <c r="B1772" s="5670"/>
      <c r="C1772" s="5718"/>
      <c r="D1772" s="5714"/>
      <c r="E1772" s="5119"/>
      <c r="F1772" s="5119"/>
      <c r="G1772" s="3807"/>
      <c r="H1772" s="3807"/>
      <c r="I1772" s="3807"/>
      <c r="J1772" s="3807"/>
      <c r="K1772" s="3807"/>
      <c r="L1772" s="3807"/>
      <c r="M1772" s="3807"/>
      <c r="N1772" s="3807"/>
      <c r="O1772" s="3807"/>
      <c r="P1772" s="3807"/>
      <c r="Q1772" s="3807"/>
      <c r="R1772" s="3807"/>
      <c r="S1772" s="5119"/>
      <c r="T1772" s="5119"/>
      <c r="U1772" s="5119"/>
      <c r="V1772" s="5119"/>
      <c r="W1772" s="5119"/>
      <c r="X1772" s="5119"/>
      <c r="Y1772" s="5119"/>
      <c r="Z1772" s="5119"/>
      <c r="AA1772" s="5119"/>
      <c r="AB1772" s="5119"/>
      <c r="AC1772" s="5119"/>
      <c r="AD1772" s="3326" t="s">
        <v>2035</v>
      </c>
      <c r="AE1772" s="3093"/>
      <c r="AF1772" s="555" t="s">
        <v>857</v>
      </c>
      <c r="AG1772" s="550"/>
      <c r="AH1772" s="3256">
        <v>1500</v>
      </c>
      <c r="AI1772" s="550" t="s">
        <v>2137</v>
      </c>
      <c r="AJ1772" s="555" t="s">
        <v>874</v>
      </c>
      <c r="AK1772" s="550" t="s">
        <v>2142</v>
      </c>
      <c r="AL1772" s="555" t="s">
        <v>344</v>
      </c>
      <c r="AM1772" s="555" t="s">
        <v>341</v>
      </c>
      <c r="AN1772" s="550" t="s">
        <v>858</v>
      </c>
      <c r="AO1772" s="550">
        <v>2</v>
      </c>
      <c r="AP1772" s="550" t="s">
        <v>859</v>
      </c>
      <c r="AQ1772" s="550">
        <v>2</v>
      </c>
      <c r="AR1772" s="550">
        <v>3</v>
      </c>
      <c r="AS1772" s="550" t="s">
        <v>875</v>
      </c>
      <c r="AT1772" s="550" t="s">
        <v>859</v>
      </c>
      <c r="AU1772" s="550" t="s">
        <v>876</v>
      </c>
      <c r="AV1772" s="860" t="s">
        <v>877</v>
      </c>
      <c r="AW1772" s="4560"/>
      <c r="AX1772" s="4560"/>
      <c r="AY1772" s="4560"/>
      <c r="AZ1772" s="239"/>
      <c r="BA1772" s="239"/>
      <c r="BB1772" s="239"/>
      <c r="BC1772" s="239"/>
      <c r="BD1772" s="239"/>
      <c r="BE1772" s="239"/>
      <c r="BF1772" s="239"/>
      <c r="BG1772" s="239"/>
      <c r="BH1772" s="239"/>
      <c r="BI1772" s="239"/>
      <c r="BJ1772" s="239"/>
      <c r="BK1772" s="239"/>
      <c r="BL1772" s="239"/>
      <c r="BM1772" s="239"/>
      <c r="BN1772" s="239"/>
      <c r="BO1772" s="239"/>
      <c r="BP1772" s="239"/>
      <c r="BQ1772" s="239"/>
      <c r="BR1772" s="239"/>
      <c r="BS1772" s="239"/>
      <c r="BT1772" s="239"/>
      <c r="BU1772" s="239"/>
      <c r="BV1772" s="239"/>
      <c r="BW1772" s="239"/>
      <c r="BX1772" s="239"/>
      <c r="BY1772" s="239"/>
      <c r="BZ1772" s="239"/>
      <c r="CA1772" s="239"/>
      <c r="CB1772" s="239"/>
      <c r="CC1772" s="239"/>
      <c r="CD1772" s="239"/>
      <c r="CE1772" s="239"/>
      <c r="CF1772" s="239"/>
      <c r="CG1772" s="239"/>
      <c r="CH1772" s="239"/>
      <c r="CI1772" s="239"/>
      <c r="CJ1772" s="239"/>
      <c r="CK1772" s="239"/>
      <c r="CL1772" s="239"/>
      <c r="CM1772" s="239"/>
      <c r="CN1772" s="239"/>
      <c r="CO1772" s="239"/>
    </row>
    <row r="1773" spans="1:93" s="270" customFormat="1">
      <c r="A1773" s="428"/>
      <c r="B1773" s="5670"/>
      <c r="C1773" s="5718"/>
      <c r="D1773" s="5714"/>
      <c r="E1773" s="5119"/>
      <c r="F1773" s="5119"/>
      <c r="G1773" s="3807"/>
      <c r="H1773" s="3807"/>
      <c r="I1773" s="3807"/>
      <c r="J1773" s="3807"/>
      <c r="K1773" s="3807"/>
      <c r="L1773" s="3807"/>
      <c r="M1773" s="3807"/>
      <c r="N1773" s="3807"/>
      <c r="O1773" s="3807"/>
      <c r="P1773" s="3807"/>
      <c r="Q1773" s="3807"/>
      <c r="R1773" s="3807"/>
      <c r="S1773" s="5119"/>
      <c r="T1773" s="5119"/>
      <c r="U1773" s="5119"/>
      <c r="V1773" s="5119"/>
      <c r="W1773" s="5119"/>
      <c r="X1773" s="5119"/>
      <c r="Y1773" s="5119"/>
      <c r="Z1773" s="5119"/>
      <c r="AA1773" s="5119"/>
      <c r="AB1773" s="5119"/>
      <c r="AC1773" s="5119"/>
      <c r="AD1773" s="3326" t="s">
        <v>2035</v>
      </c>
      <c r="AE1773" s="3093"/>
      <c r="AF1773" s="555" t="s">
        <v>857</v>
      </c>
      <c r="AG1773" s="550"/>
      <c r="AH1773" s="3256">
        <v>1400</v>
      </c>
      <c r="AI1773" s="550" t="s">
        <v>2137</v>
      </c>
      <c r="AJ1773" s="555" t="s">
        <v>868</v>
      </c>
      <c r="AK1773" s="550" t="s">
        <v>2142</v>
      </c>
      <c r="AL1773" s="542" t="s">
        <v>340</v>
      </c>
      <c r="AM1773" s="542" t="s">
        <v>340</v>
      </c>
      <c r="AN1773" s="550" t="s">
        <v>858</v>
      </c>
      <c r="AO1773" s="550">
        <v>8</v>
      </c>
      <c r="AP1773" s="550" t="s">
        <v>859</v>
      </c>
      <c r="AQ1773" s="550">
        <v>8</v>
      </c>
      <c r="AR1773" s="550"/>
      <c r="AS1773" s="550"/>
      <c r="AT1773" s="550"/>
      <c r="AU1773" s="550"/>
      <c r="AV1773" s="860"/>
      <c r="AW1773" s="4560"/>
      <c r="AX1773" s="4560"/>
      <c r="AY1773" s="4560"/>
      <c r="AZ1773" s="239"/>
      <c r="BA1773" s="239"/>
      <c r="BB1773" s="239"/>
      <c r="BC1773" s="239"/>
      <c r="BD1773" s="239"/>
      <c r="BE1773" s="239"/>
      <c r="BF1773" s="239"/>
      <c r="BG1773" s="239"/>
      <c r="BH1773" s="239"/>
      <c r="BI1773" s="239"/>
      <c r="BJ1773" s="239"/>
      <c r="BK1773" s="239"/>
      <c r="BL1773" s="239"/>
      <c r="BM1773" s="239"/>
      <c r="BN1773" s="239"/>
      <c r="BO1773" s="239"/>
      <c r="BP1773" s="239"/>
      <c r="BQ1773" s="239"/>
      <c r="BR1773" s="239"/>
      <c r="BS1773" s="239"/>
      <c r="BT1773" s="239"/>
      <c r="BU1773" s="239"/>
      <c r="BV1773" s="239"/>
      <c r="BW1773" s="239"/>
      <c r="BX1773" s="239"/>
      <c r="BY1773" s="239"/>
      <c r="BZ1773" s="239"/>
      <c r="CA1773" s="239"/>
      <c r="CB1773" s="239"/>
      <c r="CC1773" s="239"/>
      <c r="CD1773" s="239"/>
      <c r="CE1773" s="239"/>
      <c r="CF1773" s="239"/>
      <c r="CG1773" s="239"/>
      <c r="CH1773" s="239"/>
      <c r="CI1773" s="239"/>
      <c r="CJ1773" s="239"/>
      <c r="CK1773" s="239"/>
      <c r="CL1773" s="239"/>
      <c r="CM1773" s="239"/>
      <c r="CN1773" s="239"/>
      <c r="CO1773" s="239"/>
    </row>
    <row r="1774" spans="1:93" s="270" customFormat="1" ht="13.5" thickBot="1">
      <c r="A1774" s="429"/>
      <c r="B1774" s="5724"/>
      <c r="C1774" s="5719"/>
      <c r="D1774" s="5878"/>
      <c r="E1774" s="5473"/>
      <c r="F1774" s="5473"/>
      <c r="G1774" s="3808"/>
      <c r="H1774" s="3808"/>
      <c r="I1774" s="3808"/>
      <c r="J1774" s="3808"/>
      <c r="K1774" s="3808"/>
      <c r="L1774" s="3808"/>
      <c r="M1774" s="3808"/>
      <c r="N1774" s="3808"/>
      <c r="O1774" s="3808"/>
      <c r="P1774" s="3808"/>
      <c r="Q1774" s="3808"/>
      <c r="R1774" s="3808"/>
      <c r="S1774" s="5473"/>
      <c r="T1774" s="5473"/>
      <c r="U1774" s="5473"/>
      <c r="V1774" s="5473"/>
      <c r="W1774" s="5473"/>
      <c r="X1774" s="5473"/>
      <c r="Y1774" s="5473"/>
      <c r="Z1774" s="5473"/>
      <c r="AA1774" s="5473"/>
      <c r="AB1774" s="5473"/>
      <c r="AC1774" s="5473"/>
      <c r="AD1774" s="3321" t="s">
        <v>2035</v>
      </c>
      <c r="AE1774" s="3086"/>
      <c r="AF1774" s="543" t="s">
        <v>857</v>
      </c>
      <c r="AG1774" s="545"/>
      <c r="AH1774" s="3236">
        <v>1300</v>
      </c>
      <c r="AI1774" s="545" t="s">
        <v>2137</v>
      </c>
      <c r="AJ1774" s="543" t="s">
        <v>860</v>
      </c>
      <c r="AK1774" s="545" t="s">
        <v>2142</v>
      </c>
      <c r="AL1774" s="552" t="s">
        <v>646</v>
      </c>
      <c r="AM1774" s="552" t="s">
        <v>647</v>
      </c>
      <c r="AN1774" s="545" t="s">
        <v>858</v>
      </c>
      <c r="AO1774" s="545">
        <v>2</v>
      </c>
      <c r="AP1774" s="545" t="s">
        <v>859</v>
      </c>
      <c r="AQ1774" s="545">
        <v>2</v>
      </c>
      <c r="AR1774" s="545"/>
      <c r="AS1774" s="545"/>
      <c r="AT1774" s="545"/>
      <c r="AU1774" s="545"/>
      <c r="AV1774" s="2990"/>
      <c r="AW1774" s="5662"/>
      <c r="AX1774" s="5662"/>
      <c r="AY1774" s="5662"/>
      <c r="AZ1774" s="239"/>
      <c r="BA1774" s="239"/>
      <c r="BB1774" s="239"/>
      <c r="BC1774" s="239"/>
      <c r="BD1774" s="239"/>
      <c r="BE1774" s="239"/>
      <c r="BF1774" s="239"/>
      <c r="BG1774" s="239"/>
      <c r="BH1774" s="239"/>
      <c r="BI1774" s="239"/>
      <c r="BJ1774" s="239"/>
      <c r="BK1774" s="239"/>
      <c r="BL1774" s="239"/>
      <c r="BM1774" s="239"/>
      <c r="BN1774" s="239"/>
      <c r="BO1774" s="239"/>
      <c r="BP1774" s="239"/>
      <c r="BQ1774" s="239"/>
      <c r="BR1774" s="239"/>
      <c r="BS1774" s="239"/>
      <c r="BT1774" s="239"/>
      <c r="BU1774" s="239"/>
      <c r="BV1774" s="239"/>
      <c r="BW1774" s="239"/>
      <c r="BX1774" s="239"/>
      <c r="BY1774" s="239"/>
      <c r="BZ1774" s="239"/>
      <c r="CA1774" s="239"/>
      <c r="CB1774" s="239"/>
      <c r="CC1774" s="239"/>
      <c r="CD1774" s="239"/>
      <c r="CE1774" s="239"/>
      <c r="CF1774" s="239"/>
      <c r="CG1774" s="239"/>
      <c r="CH1774" s="239"/>
      <c r="CI1774" s="239"/>
      <c r="CJ1774" s="239"/>
      <c r="CK1774" s="239"/>
      <c r="CL1774" s="239"/>
      <c r="CM1774" s="239"/>
      <c r="CN1774" s="239"/>
      <c r="CO1774" s="239"/>
    </row>
    <row r="1775" spans="1:93" s="270" customFormat="1" ht="13.5" thickBot="1">
      <c r="A1775" s="427"/>
      <c r="B1775" s="5723" t="s">
        <v>2464</v>
      </c>
      <c r="C1775" s="5717" t="s">
        <v>3812</v>
      </c>
      <c r="D1775" s="5877" t="s">
        <v>1571</v>
      </c>
      <c r="E1775" s="5472" t="s">
        <v>2165</v>
      </c>
      <c r="F1775" s="5472" t="s">
        <v>2383</v>
      </c>
      <c r="G1775" s="3827" t="s">
        <v>2028</v>
      </c>
      <c r="H1775" s="3827" t="s">
        <v>2028</v>
      </c>
      <c r="I1775" s="3827" t="s">
        <v>2029</v>
      </c>
      <c r="J1775" s="3827" t="s">
        <v>2029</v>
      </c>
      <c r="K1775" s="3827">
        <v>9</v>
      </c>
      <c r="L1775" s="3827">
        <v>0</v>
      </c>
      <c r="M1775" s="3827">
        <v>31</v>
      </c>
      <c r="N1775" s="3827">
        <v>9</v>
      </c>
      <c r="O1775" s="3827">
        <v>0</v>
      </c>
      <c r="P1775" s="3827">
        <v>31</v>
      </c>
      <c r="Q1775" s="3827" t="s">
        <v>2140</v>
      </c>
      <c r="R1775" s="3827" t="s">
        <v>2272</v>
      </c>
      <c r="S1775" s="5472">
        <v>8832</v>
      </c>
      <c r="T1775" s="5472">
        <v>8832</v>
      </c>
      <c r="U1775" s="5472">
        <v>13426</v>
      </c>
      <c r="V1775" s="5472">
        <v>832</v>
      </c>
      <c r="W1775" s="5472">
        <v>832</v>
      </c>
      <c r="X1775" s="5472">
        <v>1403</v>
      </c>
      <c r="Y1775" s="5472">
        <v>8</v>
      </c>
      <c r="Z1775" s="5472">
        <v>2</v>
      </c>
      <c r="AA1775" s="5472" t="s">
        <v>2032</v>
      </c>
      <c r="AB1775" s="5472" t="s">
        <v>2033</v>
      </c>
      <c r="AC1775" s="5472" t="s">
        <v>2137</v>
      </c>
      <c r="AD1775" s="3338" t="s">
        <v>2035</v>
      </c>
      <c r="AE1775" s="203"/>
      <c r="AF1775" s="203" t="s">
        <v>857</v>
      </c>
      <c r="AG1775" s="273"/>
      <c r="AH1775" s="273">
        <v>270</v>
      </c>
      <c r="AI1775" s="273" t="s">
        <v>2137</v>
      </c>
      <c r="AJ1775" s="203" t="s">
        <v>854</v>
      </c>
      <c r="AK1775" s="273" t="s">
        <v>2142</v>
      </c>
      <c r="AL1775" s="203" t="s">
        <v>1218</v>
      </c>
      <c r="AM1775" s="203" t="s">
        <v>1219</v>
      </c>
      <c r="AN1775" s="273" t="s">
        <v>858</v>
      </c>
      <c r="AO1775" s="273">
        <v>2</v>
      </c>
      <c r="AP1775" s="273" t="s">
        <v>859</v>
      </c>
      <c r="AQ1775" s="273">
        <v>2</v>
      </c>
      <c r="AR1775" s="273"/>
      <c r="AS1775" s="273"/>
      <c r="AT1775" s="273"/>
      <c r="AU1775" s="273"/>
      <c r="AV1775" s="846"/>
      <c r="AW1775" s="5728" t="s">
        <v>2468</v>
      </c>
      <c r="AX1775" s="5728" t="s">
        <v>2452</v>
      </c>
      <c r="AY1775" s="5728"/>
      <c r="AZ1775" s="239"/>
      <c r="BA1775" s="239"/>
      <c r="BB1775" s="239"/>
      <c r="BC1775" s="239"/>
      <c r="BD1775" s="239"/>
      <c r="BE1775" s="239"/>
      <c r="BF1775" s="239"/>
      <c r="BG1775" s="239"/>
      <c r="BH1775" s="239"/>
      <c r="BI1775" s="239"/>
      <c r="BJ1775" s="239"/>
      <c r="BK1775" s="239"/>
      <c r="BL1775" s="239"/>
      <c r="BM1775" s="239"/>
      <c r="BN1775" s="239"/>
      <c r="BO1775" s="239"/>
      <c r="BP1775" s="239"/>
      <c r="BQ1775" s="239"/>
      <c r="BR1775" s="239"/>
      <c r="BS1775" s="239"/>
      <c r="BT1775" s="239"/>
      <c r="BU1775" s="239"/>
      <c r="BV1775" s="239"/>
      <c r="BW1775" s="239"/>
      <c r="BX1775" s="239"/>
      <c r="BY1775" s="239"/>
      <c r="BZ1775" s="239"/>
      <c r="CA1775" s="239"/>
      <c r="CB1775" s="239"/>
      <c r="CC1775" s="239"/>
      <c r="CD1775" s="239"/>
      <c r="CE1775" s="239"/>
      <c r="CF1775" s="239"/>
      <c r="CG1775" s="239"/>
      <c r="CH1775" s="239"/>
      <c r="CI1775" s="239"/>
      <c r="CJ1775" s="239"/>
      <c r="CK1775" s="239"/>
      <c r="CL1775" s="239"/>
      <c r="CM1775" s="239"/>
      <c r="CN1775" s="239"/>
      <c r="CO1775" s="239"/>
    </row>
    <row r="1776" spans="1:93" s="270" customFormat="1" ht="25.5">
      <c r="A1776" s="428" t="s">
        <v>3970</v>
      </c>
      <c r="B1776" s="5670"/>
      <c r="C1776" s="5718"/>
      <c r="D1776" s="5714"/>
      <c r="E1776" s="5119"/>
      <c r="F1776" s="5119"/>
      <c r="G1776" s="3807"/>
      <c r="H1776" s="3807"/>
      <c r="I1776" s="3807"/>
      <c r="J1776" s="3807"/>
      <c r="K1776" s="3807"/>
      <c r="L1776" s="3807"/>
      <c r="M1776" s="3807"/>
      <c r="N1776" s="3807"/>
      <c r="O1776" s="3807"/>
      <c r="P1776" s="3807"/>
      <c r="Q1776" s="3807"/>
      <c r="R1776" s="3807"/>
      <c r="S1776" s="5119"/>
      <c r="T1776" s="5119"/>
      <c r="U1776" s="5119"/>
      <c r="V1776" s="5119"/>
      <c r="W1776" s="5119"/>
      <c r="X1776" s="5119"/>
      <c r="Y1776" s="5119"/>
      <c r="Z1776" s="5119"/>
      <c r="AA1776" s="5119"/>
      <c r="AB1776" s="5119"/>
      <c r="AC1776" s="5119"/>
      <c r="AD1776" s="3326" t="s">
        <v>2035</v>
      </c>
      <c r="AE1776" s="3093"/>
      <c r="AF1776" s="555" t="s">
        <v>857</v>
      </c>
      <c r="AG1776" s="550"/>
      <c r="AH1776" s="3256">
        <v>1500</v>
      </c>
      <c r="AI1776" s="550" t="s">
        <v>2137</v>
      </c>
      <c r="AJ1776" s="555" t="s">
        <v>874</v>
      </c>
      <c r="AK1776" s="550" t="s">
        <v>2142</v>
      </c>
      <c r="AL1776" s="555" t="s">
        <v>1158</v>
      </c>
      <c r="AM1776" s="555" t="s">
        <v>341</v>
      </c>
      <c r="AN1776" s="550" t="s">
        <v>858</v>
      </c>
      <c r="AO1776" s="203">
        <v>4</v>
      </c>
      <c r="AP1776" s="273" t="s">
        <v>859</v>
      </c>
      <c r="AQ1776" s="203">
        <v>4</v>
      </c>
      <c r="AR1776" s="550">
        <v>3</v>
      </c>
      <c r="AS1776" s="550" t="s">
        <v>875</v>
      </c>
      <c r="AT1776" s="550" t="s">
        <v>859</v>
      </c>
      <c r="AU1776" s="550" t="s">
        <v>876</v>
      </c>
      <c r="AV1776" s="860" t="s">
        <v>877</v>
      </c>
      <c r="AW1776" s="4560"/>
      <c r="AX1776" s="4560"/>
      <c r="AY1776" s="4560"/>
      <c r="AZ1776" s="239"/>
      <c r="BA1776" s="239"/>
      <c r="BB1776" s="239"/>
      <c r="BC1776" s="239"/>
      <c r="BD1776" s="239"/>
      <c r="BE1776" s="239"/>
      <c r="BF1776" s="239"/>
      <c r="BG1776" s="239"/>
      <c r="BH1776" s="239"/>
      <c r="BI1776" s="239"/>
      <c r="BJ1776" s="239"/>
      <c r="BK1776" s="239"/>
      <c r="BL1776" s="239"/>
      <c r="BM1776" s="239"/>
      <c r="BN1776" s="239"/>
      <c r="BO1776" s="239"/>
      <c r="BP1776" s="239"/>
      <c r="BQ1776" s="239"/>
      <c r="BR1776" s="239"/>
      <c r="BS1776" s="239"/>
      <c r="BT1776" s="239"/>
      <c r="BU1776" s="239"/>
      <c r="BV1776" s="239"/>
      <c r="BW1776" s="239"/>
      <c r="BX1776" s="239"/>
      <c r="BY1776" s="239"/>
      <c r="BZ1776" s="239"/>
      <c r="CA1776" s="239"/>
      <c r="CB1776" s="239"/>
      <c r="CC1776" s="239"/>
      <c r="CD1776" s="239"/>
      <c r="CE1776" s="239"/>
      <c r="CF1776" s="239"/>
      <c r="CG1776" s="239"/>
      <c r="CH1776" s="239"/>
      <c r="CI1776" s="239"/>
      <c r="CJ1776" s="239"/>
      <c r="CK1776" s="239"/>
      <c r="CL1776" s="239"/>
      <c r="CM1776" s="239"/>
      <c r="CN1776" s="239"/>
      <c r="CO1776" s="239"/>
    </row>
    <row r="1777" spans="1:93" s="270" customFormat="1">
      <c r="A1777" s="428"/>
      <c r="B1777" s="5670"/>
      <c r="C1777" s="5718"/>
      <c r="D1777" s="5714"/>
      <c r="E1777" s="5119"/>
      <c r="F1777" s="5119"/>
      <c r="G1777" s="3807"/>
      <c r="H1777" s="3807"/>
      <c r="I1777" s="3807"/>
      <c r="J1777" s="3807"/>
      <c r="K1777" s="3807"/>
      <c r="L1777" s="3807"/>
      <c r="M1777" s="3807"/>
      <c r="N1777" s="3807"/>
      <c r="O1777" s="3807"/>
      <c r="P1777" s="3807"/>
      <c r="Q1777" s="3807"/>
      <c r="R1777" s="3807"/>
      <c r="S1777" s="5119"/>
      <c r="T1777" s="5119"/>
      <c r="U1777" s="5119"/>
      <c r="V1777" s="5119"/>
      <c r="W1777" s="5119"/>
      <c r="X1777" s="5119"/>
      <c r="Y1777" s="5119"/>
      <c r="Z1777" s="5119"/>
      <c r="AA1777" s="5119"/>
      <c r="AB1777" s="5119"/>
      <c r="AC1777" s="5119"/>
      <c r="AD1777" s="3326" t="s">
        <v>2035</v>
      </c>
      <c r="AE1777" s="3093"/>
      <c r="AF1777" s="555" t="s">
        <v>857</v>
      </c>
      <c r="AG1777" s="550"/>
      <c r="AH1777" s="3256">
        <v>1400</v>
      </c>
      <c r="AI1777" s="550" t="s">
        <v>2137</v>
      </c>
      <c r="AJ1777" s="555" t="s">
        <v>868</v>
      </c>
      <c r="AK1777" s="550" t="s">
        <v>2142</v>
      </c>
      <c r="AL1777" s="542" t="s">
        <v>340</v>
      </c>
      <c r="AM1777" s="542" t="s">
        <v>340</v>
      </c>
      <c r="AN1777" s="550" t="s">
        <v>858</v>
      </c>
      <c r="AO1777" s="550">
        <v>8</v>
      </c>
      <c r="AP1777" s="550" t="s">
        <v>859</v>
      </c>
      <c r="AQ1777" s="550">
        <v>8</v>
      </c>
      <c r="AR1777" s="550"/>
      <c r="AS1777" s="550"/>
      <c r="AT1777" s="550"/>
      <c r="AU1777" s="550"/>
      <c r="AV1777" s="860"/>
      <c r="AW1777" s="4560"/>
      <c r="AX1777" s="4560"/>
      <c r="AY1777" s="4560"/>
      <c r="AZ1777" s="239"/>
      <c r="BA1777" s="239"/>
      <c r="BB1777" s="239"/>
      <c r="BC1777" s="239"/>
      <c r="BD1777" s="239"/>
      <c r="BE1777" s="239"/>
      <c r="BF1777" s="239"/>
      <c r="BG1777" s="239"/>
      <c r="BH1777" s="239"/>
      <c r="BI1777" s="239"/>
      <c r="BJ1777" s="239"/>
      <c r="BK1777" s="239"/>
      <c r="BL1777" s="239"/>
      <c r="BM1777" s="239"/>
      <c r="BN1777" s="239"/>
      <c r="BO1777" s="239"/>
      <c r="BP1777" s="239"/>
      <c r="BQ1777" s="239"/>
      <c r="BR1777" s="239"/>
      <c r="BS1777" s="239"/>
      <c r="BT1777" s="239"/>
      <c r="BU1777" s="239"/>
      <c r="BV1777" s="239"/>
      <c r="BW1777" s="239"/>
      <c r="BX1777" s="239"/>
      <c r="BY1777" s="239"/>
      <c r="BZ1777" s="239"/>
      <c r="CA1777" s="239"/>
      <c r="CB1777" s="239"/>
      <c r="CC1777" s="239"/>
      <c r="CD1777" s="239"/>
      <c r="CE1777" s="239"/>
      <c r="CF1777" s="239"/>
      <c r="CG1777" s="239"/>
      <c r="CH1777" s="239"/>
      <c r="CI1777" s="239"/>
      <c r="CJ1777" s="239"/>
      <c r="CK1777" s="239"/>
      <c r="CL1777" s="239"/>
      <c r="CM1777" s="239"/>
      <c r="CN1777" s="239"/>
      <c r="CO1777" s="239"/>
    </row>
    <row r="1778" spans="1:93" s="270" customFormat="1" ht="13.5" thickBot="1">
      <c r="A1778" s="429"/>
      <c r="B1778" s="5724"/>
      <c r="C1778" s="5719"/>
      <c r="D1778" s="5878"/>
      <c r="E1778" s="5473"/>
      <c r="F1778" s="5473"/>
      <c r="G1778" s="3808"/>
      <c r="H1778" s="3808"/>
      <c r="I1778" s="3808"/>
      <c r="J1778" s="3808"/>
      <c r="K1778" s="3808"/>
      <c r="L1778" s="3808"/>
      <c r="M1778" s="3808"/>
      <c r="N1778" s="3808"/>
      <c r="O1778" s="3808"/>
      <c r="P1778" s="3808"/>
      <c r="Q1778" s="3808"/>
      <c r="R1778" s="3808"/>
      <c r="S1778" s="5473"/>
      <c r="T1778" s="5473"/>
      <c r="U1778" s="5473"/>
      <c r="V1778" s="5473"/>
      <c r="W1778" s="5473"/>
      <c r="X1778" s="5473"/>
      <c r="Y1778" s="5473"/>
      <c r="Z1778" s="5473"/>
      <c r="AA1778" s="5473"/>
      <c r="AB1778" s="5473"/>
      <c r="AC1778" s="5473"/>
      <c r="AD1778" s="3337" t="s">
        <v>2035</v>
      </c>
      <c r="AE1778" s="3094"/>
      <c r="AF1778" s="293" t="s">
        <v>857</v>
      </c>
      <c r="AG1778" s="552"/>
      <c r="AH1778" s="3260">
        <v>1300</v>
      </c>
      <c r="AI1778" s="552" t="s">
        <v>2137</v>
      </c>
      <c r="AJ1778" s="293" t="s">
        <v>860</v>
      </c>
      <c r="AK1778" s="552" t="s">
        <v>2142</v>
      </c>
      <c r="AL1778" s="552" t="s">
        <v>646</v>
      </c>
      <c r="AM1778" s="552" t="s">
        <v>647</v>
      </c>
      <c r="AN1778" s="552" t="s">
        <v>858</v>
      </c>
      <c r="AO1778" s="552">
        <v>2</v>
      </c>
      <c r="AP1778" s="552" t="s">
        <v>859</v>
      </c>
      <c r="AQ1778" s="552">
        <v>2</v>
      </c>
      <c r="AR1778" s="552"/>
      <c r="AS1778" s="552"/>
      <c r="AT1778" s="552"/>
      <c r="AU1778" s="552"/>
      <c r="AV1778" s="2999"/>
      <c r="AW1778" s="5662"/>
      <c r="AX1778" s="5662"/>
      <c r="AY1778" s="5662"/>
      <c r="AZ1778" s="239"/>
      <c r="BA1778" s="239"/>
      <c r="BB1778" s="239"/>
      <c r="BC1778" s="239"/>
      <c r="BD1778" s="239"/>
      <c r="BE1778" s="239"/>
      <c r="BF1778" s="239"/>
      <c r="BG1778" s="239"/>
      <c r="BH1778" s="239"/>
      <c r="BI1778" s="239"/>
      <c r="BJ1778" s="239"/>
      <c r="BK1778" s="239"/>
      <c r="BL1778" s="239"/>
      <c r="BM1778" s="239"/>
      <c r="BN1778" s="239"/>
      <c r="BO1778" s="239"/>
      <c r="BP1778" s="239"/>
      <c r="BQ1778" s="239"/>
      <c r="BR1778" s="239"/>
      <c r="BS1778" s="239"/>
      <c r="BT1778" s="239"/>
      <c r="BU1778" s="239"/>
      <c r="BV1778" s="239"/>
      <c r="BW1778" s="239"/>
      <c r="BX1778" s="239"/>
      <c r="BY1778" s="239"/>
      <c r="BZ1778" s="239"/>
      <c r="CA1778" s="239"/>
      <c r="CB1778" s="239"/>
      <c r="CC1778" s="239"/>
      <c r="CD1778" s="239"/>
      <c r="CE1778" s="239"/>
      <c r="CF1778" s="239"/>
      <c r="CG1778" s="239"/>
      <c r="CH1778" s="239"/>
      <c r="CI1778" s="239"/>
      <c r="CJ1778" s="239"/>
      <c r="CK1778" s="239"/>
      <c r="CL1778" s="239"/>
      <c r="CM1778" s="239"/>
      <c r="CN1778" s="239"/>
      <c r="CO1778" s="239"/>
    </row>
    <row r="1779" spans="1:93" s="270" customFormat="1" ht="13.5" thickBot="1">
      <c r="A1779" s="5725" t="s">
        <v>404</v>
      </c>
      <c r="B1779" s="5723" t="s">
        <v>2464</v>
      </c>
      <c r="C1779" s="5717" t="s">
        <v>1608</v>
      </c>
      <c r="D1779" s="3827" t="s">
        <v>1586</v>
      </c>
      <c r="E1779" s="5472" t="s">
        <v>2138</v>
      </c>
      <c r="F1779" s="5472" t="s">
        <v>2384</v>
      </c>
      <c r="G1779" s="3827" t="s">
        <v>2028</v>
      </c>
      <c r="H1779" s="3827" t="s">
        <v>2028</v>
      </c>
      <c r="I1779" s="3827" t="s">
        <v>2029</v>
      </c>
      <c r="J1779" s="3827" t="s">
        <v>2029</v>
      </c>
      <c r="K1779" s="3827">
        <v>6</v>
      </c>
      <c r="L1779" s="3827">
        <v>0</v>
      </c>
      <c r="M1779" s="3827">
        <v>12</v>
      </c>
      <c r="N1779" s="3827">
        <v>6</v>
      </c>
      <c r="O1779" s="3827">
        <v>0</v>
      </c>
      <c r="P1779" s="3827">
        <v>12</v>
      </c>
      <c r="Q1779" s="3827" t="s">
        <v>2140</v>
      </c>
      <c r="R1779" s="3827" t="s">
        <v>2272</v>
      </c>
      <c r="S1779" s="5472">
        <v>128</v>
      </c>
      <c r="T1779" s="5472">
        <v>128</v>
      </c>
      <c r="U1779" s="5472">
        <v>1472</v>
      </c>
      <c r="V1779" s="5472">
        <v>64</v>
      </c>
      <c r="W1779" s="5472">
        <v>64</v>
      </c>
      <c r="X1779" s="5472">
        <v>384</v>
      </c>
      <c r="Y1779" s="5472">
        <v>1</v>
      </c>
      <c r="Z1779" s="5472">
        <v>1</v>
      </c>
      <c r="AA1779" s="5472" t="s">
        <v>2136</v>
      </c>
      <c r="AB1779" s="5472" t="s">
        <v>2136</v>
      </c>
      <c r="AC1779" s="5472" t="s">
        <v>2137</v>
      </c>
      <c r="AD1779" s="3338" t="s">
        <v>2035</v>
      </c>
      <c r="AE1779" s="203"/>
      <c r="AF1779" s="203" t="s">
        <v>857</v>
      </c>
      <c r="AG1779" s="203"/>
      <c r="AH1779" s="203">
        <v>270</v>
      </c>
      <c r="AI1779" s="273" t="s">
        <v>2137</v>
      </c>
      <c r="AJ1779" s="203" t="s">
        <v>854</v>
      </c>
      <c r="AK1779" s="203" t="s">
        <v>2142</v>
      </c>
      <c r="AL1779" s="122" t="s">
        <v>164</v>
      </c>
      <c r="AM1779" s="123" t="s">
        <v>856</v>
      </c>
      <c r="AN1779" s="273" t="s">
        <v>858</v>
      </c>
      <c r="AO1779" s="203">
        <v>2</v>
      </c>
      <c r="AP1779" s="273" t="s">
        <v>859</v>
      </c>
      <c r="AQ1779" s="203">
        <v>2</v>
      </c>
      <c r="AR1779" s="273"/>
      <c r="AS1779" s="273"/>
      <c r="AT1779" s="273"/>
      <c r="AU1779" s="273"/>
      <c r="AV1779" s="846"/>
      <c r="AW1779" s="5728" t="s">
        <v>2451</v>
      </c>
      <c r="AX1779" s="5728" t="s">
        <v>2452</v>
      </c>
      <c r="AY1779" s="5728"/>
      <c r="AZ1779" s="239"/>
      <c r="BA1779" s="239"/>
      <c r="BB1779" s="239"/>
      <c r="BC1779" s="239"/>
      <c r="BD1779" s="239"/>
      <c r="BE1779" s="239"/>
      <c r="BF1779" s="239"/>
      <c r="BG1779" s="239"/>
      <c r="BH1779" s="239"/>
      <c r="BI1779" s="239"/>
      <c r="BJ1779" s="239"/>
      <c r="BK1779" s="239"/>
      <c r="BL1779" s="239"/>
      <c r="BM1779" s="239"/>
      <c r="BN1779" s="239"/>
      <c r="BO1779" s="239"/>
      <c r="BP1779" s="239"/>
      <c r="BQ1779" s="239"/>
      <c r="BR1779" s="239"/>
      <c r="BS1779" s="239"/>
      <c r="BT1779" s="239"/>
      <c r="BU1779" s="239"/>
      <c r="BV1779" s="239"/>
      <c r="BW1779" s="239"/>
      <c r="BX1779" s="239"/>
      <c r="BY1779" s="239"/>
      <c r="BZ1779" s="239"/>
      <c r="CA1779" s="239"/>
      <c r="CB1779" s="239"/>
      <c r="CC1779" s="239"/>
      <c r="CD1779" s="239"/>
      <c r="CE1779" s="239"/>
      <c r="CF1779" s="239"/>
      <c r="CG1779" s="239"/>
      <c r="CH1779" s="239"/>
      <c r="CI1779" s="239"/>
      <c r="CJ1779" s="239"/>
      <c r="CK1779" s="239"/>
      <c r="CL1779" s="239"/>
      <c r="CM1779" s="239"/>
      <c r="CN1779" s="239"/>
      <c r="CO1779" s="239"/>
    </row>
    <row r="1780" spans="1:93" s="270" customFormat="1" ht="13.5" thickBot="1">
      <c r="A1780" s="5727"/>
      <c r="B1780" s="5724"/>
      <c r="C1780" s="5719"/>
      <c r="D1780" s="3808"/>
      <c r="E1780" s="5473"/>
      <c r="F1780" s="5473"/>
      <c r="G1780" s="3808"/>
      <c r="H1780" s="3808"/>
      <c r="I1780" s="3808"/>
      <c r="J1780" s="3808"/>
      <c r="K1780" s="3808"/>
      <c r="L1780" s="3808"/>
      <c r="M1780" s="3808"/>
      <c r="N1780" s="3808"/>
      <c r="O1780" s="3808"/>
      <c r="P1780" s="3808"/>
      <c r="Q1780" s="3808"/>
      <c r="R1780" s="3808"/>
      <c r="S1780" s="5473"/>
      <c r="T1780" s="5473"/>
      <c r="U1780" s="5473"/>
      <c r="V1780" s="5473"/>
      <c r="W1780" s="5473"/>
      <c r="X1780" s="5473"/>
      <c r="Y1780" s="5473"/>
      <c r="Z1780" s="5473"/>
      <c r="AA1780" s="5473"/>
      <c r="AB1780" s="5473"/>
      <c r="AC1780" s="5473"/>
      <c r="AD1780" s="3326" t="s">
        <v>2035</v>
      </c>
      <c r="AE1780" s="3093"/>
      <c r="AF1780" s="555" t="s">
        <v>857</v>
      </c>
      <c r="AG1780" s="555"/>
      <c r="AH1780" s="3265">
        <v>1300</v>
      </c>
      <c r="AI1780" s="550" t="s">
        <v>2137</v>
      </c>
      <c r="AJ1780" s="555" t="s">
        <v>860</v>
      </c>
      <c r="AK1780" s="542" t="s">
        <v>2142</v>
      </c>
      <c r="AL1780" s="545" t="s">
        <v>646</v>
      </c>
      <c r="AM1780" s="545" t="s">
        <v>647</v>
      </c>
      <c r="AN1780" s="550" t="s">
        <v>858</v>
      </c>
      <c r="AO1780" s="203">
        <v>2</v>
      </c>
      <c r="AP1780" s="273" t="s">
        <v>859</v>
      </c>
      <c r="AQ1780" s="203">
        <v>2</v>
      </c>
      <c r="AR1780" s="550"/>
      <c r="AS1780" s="550"/>
      <c r="AT1780" s="550"/>
      <c r="AU1780" s="550"/>
      <c r="AV1780" s="860"/>
      <c r="AW1780" s="5662"/>
      <c r="AX1780" s="5662"/>
      <c r="AY1780" s="5662"/>
      <c r="AZ1780" s="239"/>
      <c r="BA1780" s="239"/>
      <c r="BB1780" s="239"/>
      <c r="BC1780" s="239"/>
      <c r="BD1780" s="239"/>
      <c r="BE1780" s="239"/>
      <c r="BF1780" s="239"/>
      <c r="BG1780" s="239"/>
      <c r="BH1780" s="239"/>
      <c r="BI1780" s="239"/>
      <c r="BJ1780" s="239"/>
      <c r="BK1780" s="239"/>
      <c r="BL1780" s="239"/>
      <c r="BM1780" s="239"/>
      <c r="BN1780" s="239"/>
      <c r="BO1780" s="239"/>
      <c r="BP1780" s="239"/>
      <c r="BQ1780" s="239"/>
      <c r="BR1780" s="239"/>
      <c r="BS1780" s="239"/>
      <c r="BT1780" s="239"/>
      <c r="BU1780" s="239"/>
      <c r="BV1780" s="239"/>
      <c r="BW1780" s="239"/>
      <c r="BX1780" s="239"/>
      <c r="BY1780" s="239"/>
      <c r="BZ1780" s="239"/>
      <c r="CA1780" s="239"/>
      <c r="CB1780" s="239"/>
      <c r="CC1780" s="239"/>
      <c r="CD1780" s="239"/>
      <c r="CE1780" s="239"/>
      <c r="CF1780" s="239"/>
      <c r="CG1780" s="239"/>
      <c r="CH1780" s="239"/>
      <c r="CI1780" s="239"/>
      <c r="CJ1780" s="239"/>
      <c r="CK1780" s="239"/>
      <c r="CL1780" s="239"/>
      <c r="CM1780" s="239"/>
      <c r="CN1780" s="239"/>
      <c r="CO1780" s="239"/>
    </row>
    <row r="1781" spans="1:93" s="41" customFormat="1" ht="13.5" thickBot="1">
      <c r="A1781" s="5725" t="s">
        <v>3985</v>
      </c>
      <c r="B1781" s="5723" t="s">
        <v>2464</v>
      </c>
      <c r="C1781" s="5717" t="s">
        <v>4035</v>
      </c>
      <c r="D1781" s="5877" t="s">
        <v>1609</v>
      </c>
      <c r="E1781" s="5472" t="s">
        <v>2157</v>
      </c>
      <c r="F1781" s="5472" t="s">
        <v>2385</v>
      </c>
      <c r="G1781" s="3827" t="s">
        <v>2028</v>
      </c>
      <c r="H1781" s="3827" t="s">
        <v>2028</v>
      </c>
      <c r="I1781" s="3827" t="s">
        <v>2029</v>
      </c>
      <c r="J1781" s="3827" t="s">
        <v>2029</v>
      </c>
      <c r="K1781" s="3827">
        <v>8</v>
      </c>
      <c r="L1781" s="3827">
        <v>0</v>
      </c>
      <c r="M1781" s="3827">
        <v>31</v>
      </c>
      <c r="N1781" s="3827">
        <v>8</v>
      </c>
      <c r="O1781" s="3827">
        <v>0</v>
      </c>
      <c r="P1781" s="3827">
        <v>31</v>
      </c>
      <c r="Q1781" s="3827" t="s">
        <v>2140</v>
      </c>
      <c r="R1781" s="3827" t="s">
        <v>2272</v>
      </c>
      <c r="S1781" s="5472">
        <v>4078</v>
      </c>
      <c r="T1781" s="5472">
        <v>4078</v>
      </c>
      <c r="U1781" s="5472">
        <v>5216</v>
      </c>
      <c r="V1781" s="5472">
        <v>224</v>
      </c>
      <c r="W1781" s="5472">
        <v>224</v>
      </c>
      <c r="X1781" s="5472">
        <v>576</v>
      </c>
      <c r="Y1781" s="5472">
        <v>16</v>
      </c>
      <c r="Z1781" s="5472">
        <v>2</v>
      </c>
      <c r="AA1781" s="5472" t="s">
        <v>2045</v>
      </c>
      <c r="AB1781" s="5472" t="s">
        <v>2033</v>
      </c>
      <c r="AC1781" s="5472" t="s">
        <v>2137</v>
      </c>
      <c r="AD1781" s="3324" t="s">
        <v>2035</v>
      </c>
      <c r="AE1781" s="3091"/>
      <c r="AF1781" s="203" t="s">
        <v>857</v>
      </c>
      <c r="AG1781" s="203"/>
      <c r="AH1781" s="273">
        <v>270</v>
      </c>
      <c r="AI1781" s="273" t="s">
        <v>2137</v>
      </c>
      <c r="AJ1781" s="203" t="s">
        <v>854</v>
      </c>
      <c r="AK1781" s="203" t="s">
        <v>2142</v>
      </c>
      <c r="AL1781" s="203" t="s">
        <v>164</v>
      </c>
      <c r="AM1781" s="203" t="s">
        <v>856</v>
      </c>
      <c r="AN1781" s="273" t="s">
        <v>858</v>
      </c>
      <c r="AO1781" s="203">
        <v>2</v>
      </c>
      <c r="AP1781" s="273" t="s">
        <v>859</v>
      </c>
      <c r="AQ1781" s="203">
        <v>2</v>
      </c>
      <c r="AR1781" s="552"/>
      <c r="AS1781" s="552"/>
      <c r="AT1781" s="552"/>
      <c r="AU1781" s="552"/>
      <c r="AV1781" s="2999"/>
      <c r="AW1781" s="5728" t="s">
        <v>2466</v>
      </c>
      <c r="AX1781" s="5728" t="s">
        <v>2452</v>
      </c>
      <c r="AY1781" s="5728"/>
      <c r="AZ1781" s="18"/>
      <c r="BA1781" s="18"/>
      <c r="BB1781" s="18"/>
      <c r="BC1781" s="18"/>
      <c r="BD1781" s="18"/>
      <c r="BE1781" s="18"/>
      <c r="BF1781" s="18"/>
      <c r="BG1781" s="18"/>
      <c r="BH1781" s="18"/>
      <c r="BI1781" s="18"/>
      <c r="BJ1781" s="18"/>
      <c r="BK1781" s="18"/>
      <c r="BL1781" s="18"/>
      <c r="BM1781" s="18"/>
      <c r="BN1781" s="18"/>
      <c r="BO1781" s="18"/>
      <c r="BP1781" s="18"/>
      <c r="BQ1781" s="18"/>
      <c r="BR1781" s="18"/>
      <c r="BS1781" s="18"/>
      <c r="BT1781" s="18"/>
      <c r="BU1781" s="18"/>
      <c r="BV1781" s="18"/>
      <c r="BW1781" s="18"/>
      <c r="BX1781" s="18"/>
      <c r="BY1781" s="18"/>
      <c r="BZ1781" s="18"/>
      <c r="CA1781" s="18"/>
      <c r="CB1781" s="18"/>
      <c r="CC1781" s="18"/>
      <c r="CD1781" s="18"/>
      <c r="CE1781" s="18"/>
      <c r="CF1781" s="18"/>
      <c r="CG1781" s="18"/>
      <c r="CH1781" s="18"/>
      <c r="CI1781" s="18"/>
      <c r="CJ1781" s="18"/>
      <c r="CK1781" s="18"/>
      <c r="CL1781" s="18"/>
      <c r="CM1781" s="18"/>
      <c r="CN1781" s="18"/>
      <c r="CO1781" s="18"/>
    </row>
    <row r="1782" spans="1:93" s="41" customFormat="1">
      <c r="A1782" s="5726"/>
      <c r="B1782" s="5670"/>
      <c r="C1782" s="5718"/>
      <c r="D1782" s="5714"/>
      <c r="E1782" s="5119"/>
      <c r="F1782" s="5119"/>
      <c r="G1782" s="3807"/>
      <c r="H1782" s="3807"/>
      <c r="I1782" s="3807"/>
      <c r="J1782" s="3807"/>
      <c r="K1782" s="3807"/>
      <c r="L1782" s="3807"/>
      <c r="M1782" s="3807"/>
      <c r="N1782" s="3807"/>
      <c r="O1782" s="3807"/>
      <c r="P1782" s="3807"/>
      <c r="Q1782" s="3807"/>
      <c r="R1782" s="3807"/>
      <c r="S1782" s="5119"/>
      <c r="T1782" s="5119"/>
      <c r="U1782" s="5119"/>
      <c r="V1782" s="5119"/>
      <c r="W1782" s="5119"/>
      <c r="X1782" s="5119"/>
      <c r="Y1782" s="5119"/>
      <c r="Z1782" s="5119"/>
      <c r="AA1782" s="5119"/>
      <c r="AB1782" s="5119"/>
      <c r="AC1782" s="5119"/>
      <c r="AD1782" s="3326" t="s">
        <v>2035</v>
      </c>
      <c r="AE1782" s="3093"/>
      <c r="AF1782" s="555" t="s">
        <v>857</v>
      </c>
      <c r="AG1782" s="555"/>
      <c r="AH1782" s="3256">
        <v>1500</v>
      </c>
      <c r="AI1782" s="550" t="s">
        <v>2137</v>
      </c>
      <c r="AJ1782" s="555" t="s">
        <v>874</v>
      </c>
      <c r="AK1782" s="542" t="s">
        <v>2142</v>
      </c>
      <c r="AL1782" s="555" t="s">
        <v>342</v>
      </c>
      <c r="AM1782" s="555" t="s">
        <v>341</v>
      </c>
      <c r="AN1782" s="550" t="s">
        <v>858</v>
      </c>
      <c r="AO1782" s="550">
        <v>2</v>
      </c>
      <c r="AP1782" s="550" t="s">
        <v>859</v>
      </c>
      <c r="AQ1782" s="550">
        <v>2</v>
      </c>
      <c r="AR1782" s="550">
        <v>3</v>
      </c>
      <c r="AS1782" s="550" t="s">
        <v>875</v>
      </c>
      <c r="AT1782" s="550" t="s">
        <v>859</v>
      </c>
      <c r="AU1782" s="550" t="s">
        <v>876</v>
      </c>
      <c r="AV1782" s="860" t="s">
        <v>877</v>
      </c>
      <c r="AW1782" s="4560"/>
      <c r="AX1782" s="4560"/>
      <c r="AY1782" s="4560"/>
      <c r="AZ1782" s="18"/>
      <c r="BA1782" s="18"/>
      <c r="BB1782" s="18"/>
      <c r="BC1782" s="18"/>
      <c r="BD1782" s="18"/>
      <c r="BE1782" s="18"/>
      <c r="BF1782" s="18"/>
      <c r="BG1782" s="18"/>
      <c r="BH1782" s="18"/>
      <c r="BI1782" s="18"/>
      <c r="BJ1782" s="18"/>
      <c r="BK1782" s="18"/>
      <c r="BL1782" s="18"/>
      <c r="BM1782" s="18"/>
      <c r="BN1782" s="18"/>
      <c r="BO1782" s="18"/>
      <c r="BP1782" s="18"/>
      <c r="BQ1782" s="18"/>
      <c r="BR1782" s="18"/>
      <c r="BS1782" s="18"/>
      <c r="BT1782" s="18"/>
      <c r="BU1782" s="18"/>
      <c r="BV1782" s="18"/>
      <c r="BW1782" s="18"/>
      <c r="BX1782" s="18"/>
      <c r="BY1782" s="18"/>
      <c r="BZ1782" s="18"/>
      <c r="CA1782" s="18"/>
      <c r="CB1782" s="18"/>
      <c r="CC1782" s="18"/>
      <c r="CD1782" s="18"/>
      <c r="CE1782" s="18"/>
      <c r="CF1782" s="18"/>
      <c r="CG1782" s="18"/>
      <c r="CH1782" s="18"/>
      <c r="CI1782" s="18"/>
      <c r="CJ1782" s="18"/>
      <c r="CK1782" s="18"/>
      <c r="CL1782" s="18"/>
      <c r="CM1782" s="18"/>
      <c r="CN1782" s="18"/>
      <c r="CO1782" s="18"/>
    </row>
    <row r="1783" spans="1:93" s="41" customFormat="1" ht="13.5" thickBot="1">
      <c r="A1783" s="5727"/>
      <c r="B1783" s="5724"/>
      <c r="C1783" s="5719"/>
      <c r="D1783" s="5878"/>
      <c r="E1783" s="5473"/>
      <c r="F1783" s="5473"/>
      <c r="G1783" s="3808"/>
      <c r="H1783" s="3808"/>
      <c r="I1783" s="3808"/>
      <c r="J1783" s="3808"/>
      <c r="K1783" s="3808"/>
      <c r="L1783" s="3808"/>
      <c r="M1783" s="3808"/>
      <c r="N1783" s="3808"/>
      <c r="O1783" s="3808"/>
      <c r="P1783" s="3808"/>
      <c r="Q1783" s="3808"/>
      <c r="R1783" s="3808"/>
      <c r="S1783" s="5473"/>
      <c r="T1783" s="5473"/>
      <c r="U1783" s="5473"/>
      <c r="V1783" s="5473"/>
      <c r="W1783" s="5473"/>
      <c r="X1783" s="5473"/>
      <c r="Y1783" s="5473"/>
      <c r="Z1783" s="5473"/>
      <c r="AA1783" s="5473"/>
      <c r="AB1783" s="5473"/>
      <c r="AC1783" s="5473"/>
      <c r="AD1783" s="3321" t="s">
        <v>2035</v>
      </c>
      <c r="AE1783" s="3086"/>
      <c r="AF1783" s="543" t="s">
        <v>857</v>
      </c>
      <c r="AG1783" s="543"/>
      <c r="AH1783" s="3260">
        <v>1300</v>
      </c>
      <c r="AI1783" s="545" t="s">
        <v>2137</v>
      </c>
      <c r="AJ1783" s="293" t="s">
        <v>860</v>
      </c>
      <c r="AK1783" s="554" t="s">
        <v>2142</v>
      </c>
      <c r="AL1783" s="552" t="s">
        <v>646</v>
      </c>
      <c r="AM1783" s="552" t="s">
        <v>647</v>
      </c>
      <c r="AN1783" s="545" t="s">
        <v>858</v>
      </c>
      <c r="AO1783" s="545">
        <v>2</v>
      </c>
      <c r="AP1783" s="545" t="s">
        <v>859</v>
      </c>
      <c r="AQ1783" s="545">
        <v>2</v>
      </c>
      <c r="AR1783" s="552"/>
      <c r="AS1783" s="552"/>
      <c r="AT1783" s="552"/>
      <c r="AU1783" s="552"/>
      <c r="AV1783" s="2999"/>
      <c r="AW1783" s="5662"/>
      <c r="AX1783" s="5662"/>
      <c r="AY1783" s="5662"/>
      <c r="AZ1783" s="18"/>
      <c r="BA1783" s="18"/>
      <c r="BB1783" s="18"/>
      <c r="BC1783" s="18"/>
      <c r="BD1783" s="18"/>
      <c r="BE1783" s="18"/>
      <c r="BF1783" s="18"/>
      <c r="BG1783" s="18"/>
      <c r="BH1783" s="18"/>
      <c r="BI1783" s="18"/>
      <c r="BJ1783" s="18"/>
      <c r="BK1783" s="18"/>
      <c r="BL1783" s="18"/>
      <c r="BM1783" s="18"/>
      <c r="BN1783" s="18"/>
      <c r="BO1783" s="18"/>
      <c r="BP1783" s="18"/>
      <c r="BQ1783" s="18"/>
      <c r="BR1783" s="18"/>
      <c r="BS1783" s="18"/>
      <c r="BT1783" s="18"/>
      <c r="BU1783" s="18"/>
      <c r="BV1783" s="18"/>
      <c r="BW1783" s="18"/>
      <c r="BX1783" s="18"/>
      <c r="BY1783" s="18"/>
      <c r="BZ1783" s="18"/>
      <c r="CA1783" s="18"/>
      <c r="CB1783" s="18"/>
      <c r="CC1783" s="18"/>
      <c r="CD1783" s="18"/>
      <c r="CE1783" s="18"/>
      <c r="CF1783" s="18"/>
      <c r="CG1783" s="18"/>
      <c r="CH1783" s="18"/>
      <c r="CI1783" s="18"/>
      <c r="CJ1783" s="18"/>
      <c r="CK1783" s="18"/>
      <c r="CL1783" s="18"/>
      <c r="CM1783" s="18"/>
      <c r="CN1783" s="18"/>
      <c r="CO1783" s="18"/>
    </row>
    <row r="1784" spans="1:93" ht="13.5" thickBot="1">
      <c r="A1784" s="5725" t="s">
        <v>4036</v>
      </c>
      <c r="B1784" s="5723" t="s">
        <v>2464</v>
      </c>
      <c r="C1784" s="5717" t="s">
        <v>1610</v>
      </c>
      <c r="D1784" s="3827" t="s">
        <v>1589</v>
      </c>
      <c r="E1784" s="5472" t="s">
        <v>2165</v>
      </c>
      <c r="F1784" s="5472" t="s">
        <v>2386</v>
      </c>
      <c r="G1784" s="3827" t="s">
        <v>2028</v>
      </c>
      <c r="H1784" s="3827" t="s">
        <v>2028</v>
      </c>
      <c r="I1784" s="3827" t="s">
        <v>2029</v>
      </c>
      <c r="J1784" s="3827" t="s">
        <v>2029</v>
      </c>
      <c r="K1784" s="3827">
        <v>9</v>
      </c>
      <c r="L1784" s="3827">
        <v>0</v>
      </c>
      <c r="M1784" s="3827">
        <v>31</v>
      </c>
      <c r="N1784" s="3827">
        <v>9</v>
      </c>
      <c r="O1784" s="3827">
        <v>0</v>
      </c>
      <c r="P1784" s="3827">
        <v>31</v>
      </c>
      <c r="Q1784" s="3827" t="s">
        <v>2140</v>
      </c>
      <c r="R1784" s="3827" t="s">
        <v>2272</v>
      </c>
      <c r="S1784" s="5472">
        <v>10432</v>
      </c>
      <c r="T1784" s="5472">
        <v>10432</v>
      </c>
      <c r="U1784" s="5472">
        <v>11552</v>
      </c>
      <c r="V1784" s="5472">
        <v>224</v>
      </c>
      <c r="W1784" s="5472">
        <v>224</v>
      </c>
      <c r="X1784" s="5472">
        <v>576</v>
      </c>
      <c r="Y1784" s="5472">
        <v>8</v>
      </c>
      <c r="Z1784" s="5472">
        <v>2</v>
      </c>
      <c r="AA1784" s="5472" t="s">
        <v>2032</v>
      </c>
      <c r="AB1784" s="5472" t="s">
        <v>2033</v>
      </c>
      <c r="AC1784" s="5472" t="s">
        <v>2137</v>
      </c>
      <c r="AD1784" s="3324" t="s">
        <v>2035</v>
      </c>
      <c r="AE1784" s="3091"/>
      <c r="AF1784" s="203" t="s">
        <v>857</v>
      </c>
      <c r="AG1784" s="203"/>
      <c r="AH1784" s="273">
        <v>270</v>
      </c>
      <c r="AI1784" s="273" t="s">
        <v>2137</v>
      </c>
      <c r="AJ1784" s="203" t="s">
        <v>854</v>
      </c>
      <c r="AK1784" s="203" t="s">
        <v>2142</v>
      </c>
      <c r="AL1784" s="203" t="s">
        <v>164</v>
      </c>
      <c r="AM1784" s="203" t="s">
        <v>856</v>
      </c>
      <c r="AN1784" s="273" t="s">
        <v>858</v>
      </c>
      <c r="AO1784" s="203">
        <v>2</v>
      </c>
      <c r="AP1784" s="273" t="s">
        <v>859</v>
      </c>
      <c r="AQ1784" s="203">
        <v>2</v>
      </c>
      <c r="AR1784" s="552"/>
      <c r="AS1784" s="552"/>
      <c r="AT1784" s="552"/>
      <c r="AU1784" s="552"/>
      <c r="AV1784" s="2999"/>
      <c r="AW1784" s="5728" t="s">
        <v>2466</v>
      </c>
      <c r="AX1784" s="5728" t="s">
        <v>2452</v>
      </c>
      <c r="AY1784" s="5728"/>
    </row>
    <row r="1785" spans="1:93" s="41" customFormat="1">
      <c r="A1785" s="5726"/>
      <c r="B1785" s="5670"/>
      <c r="C1785" s="5718"/>
      <c r="D1785" s="3807"/>
      <c r="E1785" s="5119"/>
      <c r="F1785" s="5119"/>
      <c r="G1785" s="3807"/>
      <c r="H1785" s="3807"/>
      <c r="I1785" s="3807"/>
      <c r="J1785" s="3807"/>
      <c r="K1785" s="3807"/>
      <c r="L1785" s="3807"/>
      <c r="M1785" s="3807"/>
      <c r="N1785" s="3807"/>
      <c r="O1785" s="3807"/>
      <c r="P1785" s="3807"/>
      <c r="Q1785" s="3807"/>
      <c r="R1785" s="3807"/>
      <c r="S1785" s="5119"/>
      <c r="T1785" s="5119"/>
      <c r="U1785" s="5119"/>
      <c r="V1785" s="5119"/>
      <c r="W1785" s="5119"/>
      <c r="X1785" s="5119"/>
      <c r="Y1785" s="5119"/>
      <c r="Z1785" s="5119"/>
      <c r="AA1785" s="5119"/>
      <c r="AB1785" s="5119"/>
      <c r="AC1785" s="5119"/>
      <c r="AD1785" s="3326" t="s">
        <v>2035</v>
      </c>
      <c r="AE1785" s="3093"/>
      <c r="AF1785" s="555" t="s">
        <v>857</v>
      </c>
      <c r="AG1785" s="555"/>
      <c r="AH1785" s="3256">
        <v>1500</v>
      </c>
      <c r="AI1785" s="550" t="s">
        <v>2137</v>
      </c>
      <c r="AJ1785" s="555" t="s">
        <v>874</v>
      </c>
      <c r="AK1785" s="542" t="s">
        <v>2142</v>
      </c>
      <c r="AL1785" s="550" t="s">
        <v>344</v>
      </c>
      <c r="AM1785" s="555" t="s">
        <v>341</v>
      </c>
      <c r="AN1785" s="550" t="s">
        <v>858</v>
      </c>
      <c r="AO1785" s="550">
        <v>2</v>
      </c>
      <c r="AP1785" s="550" t="s">
        <v>859</v>
      </c>
      <c r="AQ1785" s="550">
        <v>2</v>
      </c>
      <c r="AR1785" s="550">
        <v>3</v>
      </c>
      <c r="AS1785" s="550" t="s">
        <v>875</v>
      </c>
      <c r="AT1785" s="550" t="s">
        <v>859</v>
      </c>
      <c r="AU1785" s="550" t="s">
        <v>876</v>
      </c>
      <c r="AV1785" s="860" t="s">
        <v>877</v>
      </c>
      <c r="AW1785" s="4560"/>
      <c r="AX1785" s="4560"/>
      <c r="AY1785" s="4560"/>
      <c r="AZ1785" s="18"/>
      <c r="BA1785" s="18"/>
      <c r="BB1785" s="18"/>
      <c r="BC1785" s="18"/>
      <c r="BD1785" s="18"/>
      <c r="BE1785" s="18"/>
      <c r="BF1785" s="18"/>
      <c r="BG1785" s="18"/>
      <c r="BH1785" s="18"/>
      <c r="BI1785" s="18"/>
      <c r="BJ1785" s="18"/>
      <c r="BK1785" s="18"/>
      <c r="BL1785" s="18"/>
      <c r="BM1785" s="18"/>
      <c r="BN1785" s="18"/>
      <c r="BO1785" s="18"/>
      <c r="BP1785" s="18"/>
      <c r="BQ1785" s="18"/>
      <c r="BR1785" s="18"/>
      <c r="BS1785" s="18"/>
      <c r="BT1785" s="18"/>
      <c r="BU1785" s="18"/>
      <c r="BV1785" s="18"/>
      <c r="BW1785" s="18"/>
      <c r="BX1785" s="18"/>
      <c r="BY1785" s="18"/>
      <c r="BZ1785" s="18"/>
      <c r="CA1785" s="18"/>
      <c r="CB1785" s="18"/>
      <c r="CC1785" s="18"/>
      <c r="CD1785" s="18"/>
      <c r="CE1785" s="18"/>
      <c r="CF1785" s="18"/>
      <c r="CG1785" s="18"/>
      <c r="CH1785" s="18"/>
      <c r="CI1785" s="18"/>
      <c r="CJ1785" s="18"/>
      <c r="CK1785" s="18"/>
      <c r="CL1785" s="18"/>
      <c r="CM1785" s="18"/>
      <c r="CN1785" s="18"/>
      <c r="CO1785" s="18"/>
    </row>
    <row r="1786" spans="1:93" s="41" customFormat="1" ht="13.5" thickBot="1">
      <c r="A1786" s="5727"/>
      <c r="B1786" s="5724"/>
      <c r="C1786" s="5719"/>
      <c r="D1786" s="3808"/>
      <c r="E1786" s="5473"/>
      <c r="F1786" s="5473"/>
      <c r="G1786" s="3808"/>
      <c r="H1786" s="3808"/>
      <c r="I1786" s="3808"/>
      <c r="J1786" s="3808"/>
      <c r="K1786" s="3808"/>
      <c r="L1786" s="3808"/>
      <c r="M1786" s="3808"/>
      <c r="N1786" s="3808"/>
      <c r="O1786" s="3808"/>
      <c r="P1786" s="3808"/>
      <c r="Q1786" s="3808"/>
      <c r="R1786" s="3808"/>
      <c r="S1786" s="5473"/>
      <c r="T1786" s="5473"/>
      <c r="U1786" s="5473"/>
      <c r="V1786" s="5473"/>
      <c r="W1786" s="5473"/>
      <c r="X1786" s="5473"/>
      <c r="Y1786" s="5473"/>
      <c r="Z1786" s="5473"/>
      <c r="AA1786" s="5473"/>
      <c r="AB1786" s="5473"/>
      <c r="AC1786" s="5473"/>
      <c r="AD1786" s="3321" t="s">
        <v>2035</v>
      </c>
      <c r="AE1786" s="3086"/>
      <c r="AF1786" s="543" t="s">
        <v>857</v>
      </c>
      <c r="AG1786" s="543"/>
      <c r="AH1786" s="3260">
        <v>1300</v>
      </c>
      <c r="AI1786" s="545" t="s">
        <v>2137</v>
      </c>
      <c r="AJ1786" s="293" t="s">
        <v>860</v>
      </c>
      <c r="AK1786" s="554" t="s">
        <v>2142</v>
      </c>
      <c r="AL1786" s="552" t="s">
        <v>646</v>
      </c>
      <c r="AM1786" s="552" t="s">
        <v>647</v>
      </c>
      <c r="AN1786" s="545" t="s">
        <v>858</v>
      </c>
      <c r="AO1786" s="545">
        <v>2</v>
      </c>
      <c r="AP1786" s="545" t="s">
        <v>859</v>
      </c>
      <c r="AQ1786" s="545">
        <v>2</v>
      </c>
      <c r="AR1786" s="552"/>
      <c r="AS1786" s="552"/>
      <c r="AT1786" s="552"/>
      <c r="AU1786" s="552"/>
      <c r="AV1786" s="2999"/>
      <c r="AW1786" s="5662"/>
      <c r="AX1786" s="5662"/>
      <c r="AY1786" s="5662"/>
      <c r="AZ1786" s="18"/>
      <c r="BA1786" s="18"/>
      <c r="BB1786" s="18"/>
      <c r="BC1786" s="18"/>
      <c r="BD1786" s="18"/>
      <c r="BE1786" s="18"/>
      <c r="BF1786" s="18"/>
      <c r="BG1786" s="18"/>
      <c r="BH1786" s="18"/>
      <c r="BI1786" s="18"/>
      <c r="BJ1786" s="18"/>
      <c r="BK1786" s="18"/>
      <c r="BL1786" s="18"/>
      <c r="BM1786" s="18"/>
      <c r="BN1786" s="18"/>
      <c r="BO1786" s="18"/>
      <c r="BP1786" s="18"/>
      <c r="BQ1786" s="18"/>
      <c r="BR1786" s="18"/>
      <c r="BS1786" s="18"/>
      <c r="BT1786" s="18"/>
      <c r="BU1786" s="18"/>
      <c r="BV1786" s="18"/>
      <c r="BW1786" s="18"/>
      <c r="BX1786" s="18"/>
      <c r="BY1786" s="18"/>
      <c r="BZ1786" s="18"/>
      <c r="CA1786" s="18"/>
      <c r="CB1786" s="18"/>
      <c r="CC1786" s="18"/>
      <c r="CD1786" s="18"/>
      <c r="CE1786" s="18"/>
      <c r="CF1786" s="18"/>
      <c r="CG1786" s="18"/>
      <c r="CH1786" s="18"/>
      <c r="CI1786" s="18"/>
      <c r="CJ1786" s="18"/>
      <c r="CK1786" s="18"/>
      <c r="CL1786" s="18"/>
      <c r="CM1786" s="18"/>
      <c r="CN1786" s="18"/>
      <c r="CO1786" s="18"/>
    </row>
    <row r="1787" spans="1:93" s="41" customFormat="1" ht="13.5" thickBot="1">
      <c r="A1787" s="5725" t="s">
        <v>4037</v>
      </c>
      <c r="B1787" s="5723" t="s">
        <v>2464</v>
      </c>
      <c r="C1787" s="5717" t="s">
        <v>4038</v>
      </c>
      <c r="D1787" s="5880" t="s">
        <v>1611</v>
      </c>
      <c r="E1787" s="5472" t="s">
        <v>2165</v>
      </c>
      <c r="F1787" s="5472" t="s">
        <v>2387</v>
      </c>
      <c r="G1787" s="3827" t="s">
        <v>2028</v>
      </c>
      <c r="H1787" s="3827" t="s">
        <v>2028</v>
      </c>
      <c r="I1787" s="3827" t="s">
        <v>2029</v>
      </c>
      <c r="J1787" s="3827" t="s">
        <v>2029</v>
      </c>
      <c r="K1787" s="3827">
        <v>9</v>
      </c>
      <c r="L1787" s="3827">
        <v>0</v>
      </c>
      <c r="M1787" s="3827">
        <v>31</v>
      </c>
      <c r="N1787" s="3827">
        <v>9</v>
      </c>
      <c r="O1787" s="3827">
        <v>0</v>
      </c>
      <c r="P1787" s="3827">
        <v>31</v>
      </c>
      <c r="Q1787" s="3827" t="s">
        <v>2140</v>
      </c>
      <c r="R1787" s="3827" t="s">
        <v>2272</v>
      </c>
      <c r="S1787" s="5472">
        <v>8064</v>
      </c>
      <c r="T1787" s="5472">
        <v>8064</v>
      </c>
      <c r="U1787" s="5472">
        <v>9224</v>
      </c>
      <c r="V1787" s="5472">
        <v>224</v>
      </c>
      <c r="W1787" s="5472">
        <v>224</v>
      </c>
      <c r="X1787" s="5472">
        <v>576</v>
      </c>
      <c r="Y1787" s="5472">
        <v>8</v>
      </c>
      <c r="Z1787" s="5472">
        <v>2</v>
      </c>
      <c r="AA1787" s="5472" t="s">
        <v>2045</v>
      </c>
      <c r="AB1787" s="5472" t="s">
        <v>2033</v>
      </c>
      <c r="AC1787" s="5472" t="s">
        <v>2137</v>
      </c>
      <c r="AD1787" s="3324" t="s">
        <v>2035</v>
      </c>
      <c r="AE1787" s="3091"/>
      <c r="AF1787" s="203" t="s">
        <v>857</v>
      </c>
      <c r="AG1787" s="203"/>
      <c r="AH1787" s="273">
        <v>270</v>
      </c>
      <c r="AI1787" s="273" t="s">
        <v>2137</v>
      </c>
      <c r="AJ1787" s="203" t="s">
        <v>854</v>
      </c>
      <c r="AK1787" s="203" t="s">
        <v>2142</v>
      </c>
      <c r="AL1787" s="203" t="s">
        <v>164</v>
      </c>
      <c r="AM1787" s="203" t="s">
        <v>856</v>
      </c>
      <c r="AN1787" s="273" t="s">
        <v>858</v>
      </c>
      <c r="AO1787" s="203">
        <v>2</v>
      </c>
      <c r="AP1787" s="273" t="s">
        <v>859</v>
      </c>
      <c r="AQ1787" s="203">
        <v>2</v>
      </c>
      <c r="AR1787" s="552"/>
      <c r="AS1787" s="552"/>
      <c r="AT1787" s="552"/>
      <c r="AU1787" s="552"/>
      <c r="AV1787" s="2999"/>
      <c r="AW1787" s="5728" t="s">
        <v>2466</v>
      </c>
      <c r="AX1787" s="5728" t="s">
        <v>2452</v>
      </c>
      <c r="AY1787" s="5728"/>
      <c r="AZ1787" s="18"/>
      <c r="BA1787" s="18"/>
      <c r="BB1787" s="18"/>
      <c r="BC1787" s="18"/>
      <c r="BD1787" s="18"/>
      <c r="BE1787" s="18"/>
      <c r="BF1787" s="18"/>
      <c r="BG1787" s="18"/>
      <c r="BH1787" s="18"/>
      <c r="BI1787" s="18"/>
      <c r="BJ1787" s="18"/>
      <c r="BK1787" s="18"/>
      <c r="BL1787" s="18"/>
      <c r="BM1787" s="18"/>
      <c r="BN1787" s="18"/>
      <c r="BO1787" s="18"/>
      <c r="BP1787" s="18"/>
      <c r="BQ1787" s="18"/>
      <c r="BR1787" s="18"/>
      <c r="BS1787" s="18"/>
      <c r="BT1787" s="18"/>
      <c r="BU1787" s="18"/>
      <c r="BV1787" s="18"/>
      <c r="BW1787" s="18"/>
      <c r="BX1787" s="18"/>
      <c r="BY1787" s="18"/>
      <c r="BZ1787" s="18"/>
      <c r="CA1787" s="18"/>
      <c r="CB1787" s="18"/>
      <c r="CC1787" s="18"/>
      <c r="CD1787" s="18"/>
      <c r="CE1787" s="18"/>
      <c r="CF1787" s="18"/>
      <c r="CG1787" s="18"/>
      <c r="CH1787" s="18"/>
      <c r="CI1787" s="18"/>
      <c r="CJ1787" s="18"/>
      <c r="CK1787" s="18"/>
      <c r="CL1787" s="18"/>
      <c r="CM1787" s="18"/>
      <c r="CN1787" s="18"/>
      <c r="CO1787" s="18"/>
    </row>
    <row r="1788" spans="1:93">
      <c r="A1788" s="5726"/>
      <c r="B1788" s="5670"/>
      <c r="C1788" s="5718"/>
      <c r="D1788" s="3798"/>
      <c r="E1788" s="5119"/>
      <c r="F1788" s="5119"/>
      <c r="G1788" s="3807"/>
      <c r="H1788" s="3807"/>
      <c r="I1788" s="3807"/>
      <c r="J1788" s="3807"/>
      <c r="K1788" s="3807"/>
      <c r="L1788" s="3807"/>
      <c r="M1788" s="3807"/>
      <c r="N1788" s="3807"/>
      <c r="O1788" s="3807"/>
      <c r="P1788" s="3807"/>
      <c r="Q1788" s="3807"/>
      <c r="R1788" s="3807"/>
      <c r="S1788" s="5119"/>
      <c r="T1788" s="5119"/>
      <c r="U1788" s="5119"/>
      <c r="V1788" s="5119"/>
      <c r="W1788" s="5119"/>
      <c r="X1788" s="5119"/>
      <c r="Y1788" s="5119"/>
      <c r="Z1788" s="5119"/>
      <c r="AA1788" s="5119"/>
      <c r="AB1788" s="5119"/>
      <c r="AC1788" s="5119"/>
      <c r="AD1788" s="3326" t="s">
        <v>2035</v>
      </c>
      <c r="AE1788" s="3093"/>
      <c r="AF1788" s="555" t="s">
        <v>857</v>
      </c>
      <c r="AG1788" s="555"/>
      <c r="AH1788" s="3256">
        <v>1500</v>
      </c>
      <c r="AI1788" s="550" t="s">
        <v>2137</v>
      </c>
      <c r="AJ1788" s="555" t="s">
        <v>874</v>
      </c>
      <c r="AK1788" s="542" t="s">
        <v>2142</v>
      </c>
      <c r="AL1788" s="122" t="s">
        <v>1158</v>
      </c>
      <c r="AM1788" s="851" t="s">
        <v>341</v>
      </c>
      <c r="AN1788" s="550" t="s">
        <v>858</v>
      </c>
      <c r="AO1788" s="550">
        <v>4</v>
      </c>
      <c r="AP1788" s="550" t="s">
        <v>859</v>
      </c>
      <c r="AQ1788" s="550">
        <v>4</v>
      </c>
      <c r="AR1788" s="550">
        <v>6</v>
      </c>
      <c r="AS1788" s="550" t="s">
        <v>875</v>
      </c>
      <c r="AT1788" s="550" t="s">
        <v>859</v>
      </c>
      <c r="AU1788" s="550" t="s">
        <v>876</v>
      </c>
      <c r="AV1788" s="860" t="s">
        <v>877</v>
      </c>
      <c r="AW1788" s="4560"/>
      <c r="AX1788" s="4560"/>
      <c r="AY1788" s="4560"/>
    </row>
    <row r="1789" spans="1:93" s="41" customFormat="1" ht="13.5" thickBot="1">
      <c r="A1789" s="5727"/>
      <c r="B1789" s="5724"/>
      <c r="C1789" s="5719"/>
      <c r="D1789" s="3818"/>
      <c r="E1789" s="5473"/>
      <c r="F1789" s="5473"/>
      <c r="G1789" s="3808"/>
      <c r="H1789" s="3808"/>
      <c r="I1789" s="3808"/>
      <c r="J1789" s="3808"/>
      <c r="K1789" s="3808"/>
      <c r="L1789" s="3808"/>
      <c r="M1789" s="3808"/>
      <c r="N1789" s="3808"/>
      <c r="O1789" s="3808"/>
      <c r="P1789" s="3808"/>
      <c r="Q1789" s="3808"/>
      <c r="R1789" s="3808"/>
      <c r="S1789" s="5473"/>
      <c r="T1789" s="5473"/>
      <c r="U1789" s="5473"/>
      <c r="V1789" s="5473"/>
      <c r="W1789" s="5473"/>
      <c r="X1789" s="5473"/>
      <c r="Y1789" s="5473"/>
      <c r="Z1789" s="5473"/>
      <c r="AA1789" s="5473"/>
      <c r="AB1789" s="5473"/>
      <c r="AC1789" s="5473"/>
      <c r="AD1789" s="3321" t="s">
        <v>2035</v>
      </c>
      <c r="AE1789" s="3086"/>
      <c r="AF1789" s="543" t="s">
        <v>857</v>
      </c>
      <c r="AG1789" s="543"/>
      <c r="AH1789" s="3260">
        <v>1300</v>
      </c>
      <c r="AI1789" s="545" t="s">
        <v>2137</v>
      </c>
      <c r="AJ1789" s="293" t="s">
        <v>860</v>
      </c>
      <c r="AK1789" s="554" t="s">
        <v>2142</v>
      </c>
      <c r="AL1789" s="552" t="s">
        <v>646</v>
      </c>
      <c r="AM1789" s="552" t="s">
        <v>647</v>
      </c>
      <c r="AN1789" s="545" t="s">
        <v>858</v>
      </c>
      <c r="AO1789" s="545">
        <v>2</v>
      </c>
      <c r="AP1789" s="545" t="s">
        <v>859</v>
      </c>
      <c r="AQ1789" s="545">
        <v>2</v>
      </c>
      <c r="AR1789" s="552"/>
      <c r="AS1789" s="552"/>
      <c r="AT1789" s="552"/>
      <c r="AU1789" s="552"/>
      <c r="AV1789" s="2999"/>
      <c r="AW1789" s="5662"/>
      <c r="AX1789" s="5662"/>
      <c r="AY1789" s="5662"/>
      <c r="AZ1789" s="18"/>
      <c r="BA1789" s="18"/>
      <c r="BB1789" s="18"/>
      <c r="BC1789" s="18"/>
      <c r="BD1789" s="18"/>
      <c r="BE1789" s="18"/>
      <c r="BF1789" s="18"/>
      <c r="BG1789" s="18"/>
      <c r="BH1789" s="18"/>
      <c r="BI1789" s="18"/>
      <c r="BJ1789" s="18"/>
      <c r="BK1789" s="18"/>
      <c r="BL1789" s="18"/>
      <c r="BM1789" s="18"/>
      <c r="BN1789" s="18"/>
      <c r="BO1789" s="18"/>
      <c r="BP1789" s="18"/>
      <c r="BQ1789" s="18"/>
      <c r="BR1789" s="18"/>
      <c r="BS1789" s="18"/>
      <c r="BT1789" s="18"/>
      <c r="BU1789" s="18"/>
      <c r="BV1789" s="18"/>
      <c r="BW1789" s="18"/>
      <c r="BX1789" s="18"/>
      <c r="BY1789" s="18"/>
      <c r="BZ1789" s="18"/>
      <c r="CA1789" s="18"/>
      <c r="CB1789" s="18"/>
      <c r="CC1789" s="18"/>
      <c r="CD1789" s="18"/>
      <c r="CE1789" s="18"/>
      <c r="CF1789" s="18"/>
      <c r="CG1789" s="18"/>
      <c r="CH1789" s="18"/>
      <c r="CI1789" s="18"/>
      <c r="CJ1789" s="18"/>
      <c r="CK1789" s="18"/>
      <c r="CL1789" s="18"/>
      <c r="CM1789" s="18"/>
      <c r="CN1789" s="18"/>
      <c r="CO1789" s="18"/>
    </row>
    <row r="1790" spans="1:93" s="41" customFormat="1" ht="13.5" thickBot="1">
      <c r="A1790" s="5725" t="s">
        <v>220</v>
      </c>
      <c r="B1790" s="5723" t="s">
        <v>2464</v>
      </c>
      <c r="C1790" s="5717" t="s">
        <v>1612</v>
      </c>
      <c r="D1790" s="5877" t="s">
        <v>1592</v>
      </c>
      <c r="E1790" s="5472" t="s">
        <v>2138</v>
      </c>
      <c r="F1790" s="5472" t="s">
        <v>2388</v>
      </c>
      <c r="G1790" s="3827" t="s">
        <v>2028</v>
      </c>
      <c r="H1790" s="3827" t="s">
        <v>2028</v>
      </c>
      <c r="I1790" s="3827" t="s">
        <v>2029</v>
      </c>
      <c r="J1790" s="3827" t="s">
        <v>2029</v>
      </c>
      <c r="K1790" s="3827">
        <v>6</v>
      </c>
      <c r="L1790" s="3827">
        <v>0</v>
      </c>
      <c r="M1790" s="3827">
        <v>12</v>
      </c>
      <c r="N1790" s="3827">
        <v>6</v>
      </c>
      <c r="O1790" s="3827">
        <v>0</v>
      </c>
      <c r="P1790" s="3827">
        <v>12</v>
      </c>
      <c r="Q1790" s="3827" t="s">
        <v>2140</v>
      </c>
      <c r="R1790" s="3827" t="s">
        <v>2272</v>
      </c>
      <c r="S1790" s="5472">
        <v>384</v>
      </c>
      <c r="T1790" s="5472">
        <v>384</v>
      </c>
      <c r="U1790" s="5472">
        <v>1472</v>
      </c>
      <c r="V1790" s="5472">
        <v>288</v>
      </c>
      <c r="W1790" s="5472">
        <v>288</v>
      </c>
      <c r="X1790" s="5472">
        <v>576</v>
      </c>
      <c r="Y1790" s="5472">
        <v>1</v>
      </c>
      <c r="Z1790" s="5472">
        <v>1</v>
      </c>
      <c r="AA1790" s="5472" t="s">
        <v>2136</v>
      </c>
      <c r="AB1790" s="5472" t="s">
        <v>2136</v>
      </c>
      <c r="AC1790" s="5472" t="s">
        <v>2137</v>
      </c>
      <c r="AD1790" s="3324" t="s">
        <v>2035</v>
      </c>
      <c r="AE1790" s="3091"/>
      <c r="AF1790" s="203" t="s">
        <v>857</v>
      </c>
      <c r="AG1790" s="203"/>
      <c r="AH1790" s="273">
        <v>270</v>
      </c>
      <c r="AI1790" s="273" t="s">
        <v>2137</v>
      </c>
      <c r="AJ1790" s="203" t="s">
        <v>854</v>
      </c>
      <c r="AK1790" s="203" t="s">
        <v>2142</v>
      </c>
      <c r="AL1790" s="265" t="s">
        <v>164</v>
      </c>
      <c r="AM1790" s="853" t="s">
        <v>856</v>
      </c>
      <c r="AN1790" s="273" t="s">
        <v>858</v>
      </c>
      <c r="AO1790" s="203">
        <v>2</v>
      </c>
      <c r="AP1790" s="273" t="s">
        <v>859</v>
      </c>
      <c r="AQ1790" s="203">
        <v>2</v>
      </c>
      <c r="AR1790" s="552"/>
      <c r="AS1790" s="552"/>
      <c r="AT1790" s="552"/>
      <c r="AU1790" s="552"/>
      <c r="AV1790" s="2999"/>
      <c r="AW1790" s="5728" t="s">
        <v>2451</v>
      </c>
      <c r="AX1790" s="5728" t="s">
        <v>2452</v>
      </c>
      <c r="AY1790" s="5728"/>
      <c r="AZ1790" s="18"/>
      <c r="BA1790" s="18"/>
      <c r="BB1790" s="18"/>
      <c r="BC1790" s="18"/>
      <c r="BD1790" s="18"/>
      <c r="BE1790" s="18"/>
      <c r="BF1790" s="18"/>
      <c r="BG1790" s="18"/>
      <c r="BH1790" s="18"/>
      <c r="BI1790" s="18"/>
      <c r="BJ1790" s="18"/>
      <c r="BK1790" s="18"/>
      <c r="BL1790" s="18"/>
      <c r="BM1790" s="18"/>
      <c r="BN1790" s="18"/>
      <c r="BO1790" s="18"/>
      <c r="BP1790" s="18"/>
      <c r="BQ1790" s="18"/>
      <c r="BR1790" s="18"/>
      <c r="BS1790" s="18"/>
      <c r="BT1790" s="18"/>
      <c r="BU1790" s="18"/>
      <c r="BV1790" s="18"/>
      <c r="BW1790" s="18"/>
      <c r="BX1790" s="18"/>
      <c r="BY1790" s="18"/>
      <c r="BZ1790" s="18"/>
      <c r="CA1790" s="18"/>
      <c r="CB1790" s="18"/>
      <c r="CC1790" s="18"/>
      <c r="CD1790" s="18"/>
      <c r="CE1790" s="18"/>
      <c r="CF1790" s="18"/>
      <c r="CG1790" s="18"/>
      <c r="CH1790" s="18"/>
      <c r="CI1790" s="18"/>
      <c r="CJ1790" s="18"/>
      <c r="CK1790" s="18"/>
      <c r="CL1790" s="18"/>
      <c r="CM1790" s="18"/>
      <c r="CN1790" s="18"/>
      <c r="CO1790" s="18"/>
    </row>
    <row r="1791" spans="1:93" s="41" customFormat="1" ht="13.5" thickBot="1">
      <c r="A1791" s="5726"/>
      <c r="B1791" s="5670"/>
      <c r="C1791" s="5718"/>
      <c r="D1791" s="5714"/>
      <c r="E1791" s="5119"/>
      <c r="F1791" s="5119"/>
      <c r="G1791" s="3807"/>
      <c r="H1791" s="3807"/>
      <c r="I1791" s="3807"/>
      <c r="J1791" s="3807"/>
      <c r="K1791" s="3807"/>
      <c r="L1791" s="3807"/>
      <c r="M1791" s="3807"/>
      <c r="N1791" s="3807"/>
      <c r="O1791" s="3807"/>
      <c r="P1791" s="3807"/>
      <c r="Q1791" s="3807"/>
      <c r="R1791" s="3807"/>
      <c r="S1791" s="5119"/>
      <c r="T1791" s="5119"/>
      <c r="U1791" s="5119"/>
      <c r="V1791" s="5119"/>
      <c r="W1791" s="5119"/>
      <c r="X1791" s="5119"/>
      <c r="Y1791" s="5119"/>
      <c r="Z1791" s="5119"/>
      <c r="AA1791" s="5119"/>
      <c r="AB1791" s="5119"/>
      <c r="AC1791" s="5119"/>
      <c r="AD1791" s="3326" t="s">
        <v>2035</v>
      </c>
      <c r="AE1791" s="3093"/>
      <c r="AF1791" s="555" t="s">
        <v>857</v>
      </c>
      <c r="AG1791" s="555"/>
      <c r="AH1791" s="3256">
        <v>1405</v>
      </c>
      <c r="AI1791" s="550" t="s">
        <v>2137</v>
      </c>
      <c r="AJ1791" s="555" t="s">
        <v>868</v>
      </c>
      <c r="AK1791" s="542" t="s">
        <v>2142</v>
      </c>
      <c r="AL1791" s="555" t="s">
        <v>869</v>
      </c>
      <c r="AM1791" s="555" t="s">
        <v>869</v>
      </c>
      <c r="AN1791" s="550" t="s">
        <v>858</v>
      </c>
      <c r="AO1791" s="550">
        <v>2</v>
      </c>
      <c r="AP1791" s="550" t="s">
        <v>859</v>
      </c>
      <c r="AQ1791" s="550">
        <v>2</v>
      </c>
      <c r="AR1791" s="552"/>
      <c r="AS1791" s="552"/>
      <c r="AT1791" s="552"/>
      <c r="AU1791" s="552"/>
      <c r="AV1791" s="2999"/>
      <c r="AW1791" s="4560"/>
      <c r="AX1791" s="4560"/>
      <c r="AY1791" s="4560"/>
      <c r="AZ1791" s="18"/>
      <c r="BA1791" s="18"/>
      <c r="BB1791" s="18"/>
      <c r="BC1791" s="18"/>
      <c r="BD1791" s="18"/>
      <c r="BE1791" s="18"/>
      <c r="BF1791" s="18"/>
      <c r="BG1791" s="18"/>
      <c r="BH1791" s="18"/>
      <c r="BI1791" s="18"/>
      <c r="BJ1791" s="18"/>
      <c r="BK1791" s="18"/>
      <c r="BL1791" s="18"/>
      <c r="BM1791" s="18"/>
      <c r="BN1791" s="18"/>
      <c r="BO1791" s="18"/>
      <c r="BP1791" s="18"/>
      <c r="BQ1791" s="18"/>
      <c r="BR1791" s="18"/>
      <c r="BS1791" s="18"/>
      <c r="BT1791" s="18"/>
      <c r="BU1791" s="18"/>
      <c r="BV1791" s="18"/>
      <c r="BW1791" s="18"/>
      <c r="BX1791" s="18"/>
      <c r="BY1791" s="18"/>
      <c r="BZ1791" s="18"/>
      <c r="CA1791" s="18"/>
      <c r="CB1791" s="18"/>
      <c r="CC1791" s="18"/>
      <c r="CD1791" s="18"/>
      <c r="CE1791" s="18"/>
      <c r="CF1791" s="18"/>
      <c r="CG1791" s="18"/>
      <c r="CH1791" s="18"/>
      <c r="CI1791" s="18"/>
      <c r="CJ1791" s="18"/>
      <c r="CK1791" s="18"/>
      <c r="CL1791" s="18"/>
      <c r="CM1791" s="18"/>
      <c r="CN1791" s="18"/>
      <c r="CO1791" s="18"/>
    </row>
    <row r="1792" spans="1:93" ht="13.5" thickBot="1">
      <c r="A1792" s="5727"/>
      <c r="B1792" s="5724"/>
      <c r="C1792" s="5719"/>
      <c r="D1792" s="5878"/>
      <c r="E1792" s="5473"/>
      <c r="F1792" s="5473"/>
      <c r="G1792" s="3808"/>
      <c r="H1792" s="3808"/>
      <c r="I1792" s="3808"/>
      <c r="J1792" s="3808"/>
      <c r="K1792" s="3808"/>
      <c r="L1792" s="3808"/>
      <c r="M1792" s="3808"/>
      <c r="N1792" s="3808"/>
      <c r="O1792" s="3808"/>
      <c r="P1792" s="3808"/>
      <c r="Q1792" s="3808"/>
      <c r="R1792" s="3808"/>
      <c r="S1792" s="5473"/>
      <c r="T1792" s="5473"/>
      <c r="U1792" s="5473"/>
      <c r="V1792" s="5473"/>
      <c r="W1792" s="5473"/>
      <c r="X1792" s="5473"/>
      <c r="Y1792" s="5473"/>
      <c r="Z1792" s="5473"/>
      <c r="AA1792" s="5473"/>
      <c r="AB1792" s="5473"/>
      <c r="AC1792" s="5473"/>
      <c r="AD1792" s="3321" t="s">
        <v>2035</v>
      </c>
      <c r="AE1792" s="3086"/>
      <c r="AF1792" s="543" t="s">
        <v>857</v>
      </c>
      <c r="AG1792" s="543"/>
      <c r="AH1792" s="3260">
        <v>1300</v>
      </c>
      <c r="AI1792" s="545" t="s">
        <v>2137</v>
      </c>
      <c r="AJ1792" s="293" t="s">
        <v>860</v>
      </c>
      <c r="AK1792" s="554" t="s">
        <v>2142</v>
      </c>
      <c r="AL1792" s="552" t="s">
        <v>646</v>
      </c>
      <c r="AM1792" s="552" t="s">
        <v>647</v>
      </c>
      <c r="AN1792" s="545" t="s">
        <v>858</v>
      </c>
      <c r="AO1792" s="545">
        <v>2</v>
      </c>
      <c r="AP1792" s="545" t="s">
        <v>859</v>
      </c>
      <c r="AQ1792" s="545">
        <v>2</v>
      </c>
      <c r="AR1792" s="552"/>
      <c r="AS1792" s="552"/>
      <c r="AT1792" s="552"/>
      <c r="AU1792" s="552"/>
      <c r="AV1792" s="2999"/>
      <c r="AW1792" s="5662"/>
      <c r="AX1792" s="5662"/>
      <c r="AY1792" s="5662"/>
    </row>
    <row r="1793" spans="1:93" s="270" customFormat="1">
      <c r="A1793" s="5725" t="s">
        <v>3886</v>
      </c>
      <c r="B1793" s="5723" t="s">
        <v>2464</v>
      </c>
      <c r="C1793" s="5717" t="s">
        <v>4039</v>
      </c>
      <c r="D1793" s="3827" t="s">
        <v>1594</v>
      </c>
      <c r="E1793" s="5472" t="s">
        <v>2157</v>
      </c>
      <c r="F1793" s="5472" t="s">
        <v>2389</v>
      </c>
      <c r="G1793" s="3827" t="s">
        <v>2028</v>
      </c>
      <c r="H1793" s="3827" t="s">
        <v>2028</v>
      </c>
      <c r="I1793" s="3827" t="s">
        <v>2029</v>
      </c>
      <c r="J1793" s="3827" t="s">
        <v>2029</v>
      </c>
      <c r="K1793" s="3827">
        <v>8</v>
      </c>
      <c r="L1793" s="3827">
        <v>0</v>
      </c>
      <c r="M1793" s="3827">
        <v>31</v>
      </c>
      <c r="N1793" s="3827">
        <v>8</v>
      </c>
      <c r="O1793" s="3827">
        <v>0</v>
      </c>
      <c r="P1793" s="3827">
        <v>31</v>
      </c>
      <c r="Q1793" s="3827" t="s">
        <v>2140</v>
      </c>
      <c r="R1793" s="3827" t="s">
        <v>2272</v>
      </c>
      <c r="S1793" s="5472">
        <v>4334</v>
      </c>
      <c r="T1793" s="5472">
        <v>4334</v>
      </c>
      <c r="U1793" s="5472">
        <v>5472</v>
      </c>
      <c r="V1793" s="5472">
        <v>480</v>
      </c>
      <c r="W1793" s="5472">
        <v>480</v>
      </c>
      <c r="X1793" s="5472">
        <v>832</v>
      </c>
      <c r="Y1793" s="5472">
        <v>16</v>
      </c>
      <c r="Z1793" s="5472">
        <v>2</v>
      </c>
      <c r="AA1793" s="5472" t="s">
        <v>2045</v>
      </c>
      <c r="AB1793" s="5472" t="s">
        <v>2033</v>
      </c>
      <c r="AC1793" s="5472" t="s">
        <v>2137</v>
      </c>
      <c r="AD1793" s="3338" t="s">
        <v>2035</v>
      </c>
      <c r="AE1793" s="203"/>
      <c r="AF1793" s="203" t="s">
        <v>857</v>
      </c>
      <c r="AG1793" s="273"/>
      <c r="AH1793" s="273">
        <v>270</v>
      </c>
      <c r="AI1793" s="273" t="s">
        <v>2137</v>
      </c>
      <c r="AJ1793" s="203" t="s">
        <v>854</v>
      </c>
      <c r="AK1793" s="273" t="s">
        <v>2142</v>
      </c>
      <c r="AL1793" s="542" t="s">
        <v>164</v>
      </c>
      <c r="AM1793" s="542" t="s">
        <v>856</v>
      </c>
      <c r="AN1793" s="273" t="s">
        <v>858</v>
      </c>
      <c r="AO1793" s="273">
        <v>2</v>
      </c>
      <c r="AP1793" s="273" t="s">
        <v>859</v>
      </c>
      <c r="AQ1793" s="273">
        <v>2</v>
      </c>
      <c r="AR1793" s="273"/>
      <c r="AS1793" s="273"/>
      <c r="AT1793" s="273"/>
      <c r="AU1793" s="273"/>
      <c r="AV1793" s="846"/>
      <c r="AW1793" s="5728" t="s">
        <v>2466</v>
      </c>
      <c r="AX1793" s="5728" t="s">
        <v>2452</v>
      </c>
      <c r="AY1793" s="5728"/>
      <c r="AZ1793" s="239"/>
      <c r="BA1793" s="239"/>
      <c r="BB1793" s="239"/>
      <c r="BC1793" s="239"/>
      <c r="BD1793" s="239"/>
      <c r="BE1793" s="239"/>
      <c r="BF1793" s="239"/>
      <c r="BG1793" s="239"/>
      <c r="BH1793" s="239"/>
      <c r="BI1793" s="239"/>
      <c r="BJ1793" s="239"/>
      <c r="BK1793" s="239"/>
      <c r="BL1793" s="239"/>
      <c r="BM1793" s="239"/>
      <c r="BN1793" s="239"/>
      <c r="BO1793" s="239"/>
      <c r="BP1793" s="239"/>
      <c r="BQ1793" s="239"/>
      <c r="BR1793" s="239"/>
      <c r="BS1793" s="239"/>
      <c r="BT1793" s="239"/>
      <c r="BU1793" s="239"/>
      <c r="BV1793" s="239"/>
      <c r="BW1793" s="239"/>
      <c r="BX1793" s="239"/>
      <c r="BY1793" s="239"/>
      <c r="BZ1793" s="239"/>
      <c r="CA1793" s="239"/>
      <c r="CB1793" s="239"/>
      <c r="CC1793" s="239"/>
      <c r="CD1793" s="239"/>
      <c r="CE1793" s="239"/>
      <c r="CF1793" s="239"/>
      <c r="CG1793" s="239"/>
      <c r="CH1793" s="239"/>
      <c r="CI1793" s="239"/>
      <c r="CJ1793" s="239"/>
      <c r="CK1793" s="239"/>
      <c r="CL1793" s="239"/>
      <c r="CM1793" s="239"/>
      <c r="CN1793" s="239"/>
      <c r="CO1793" s="239"/>
    </row>
    <row r="1794" spans="1:93" s="270" customFormat="1">
      <c r="A1794" s="5726"/>
      <c r="B1794" s="5670"/>
      <c r="C1794" s="5718"/>
      <c r="D1794" s="3807"/>
      <c r="E1794" s="5119"/>
      <c r="F1794" s="5119"/>
      <c r="G1794" s="3807"/>
      <c r="H1794" s="3807"/>
      <c r="I1794" s="3807"/>
      <c r="J1794" s="3807"/>
      <c r="K1794" s="3807"/>
      <c r="L1794" s="3807"/>
      <c r="M1794" s="3807"/>
      <c r="N1794" s="3807"/>
      <c r="O1794" s="3807"/>
      <c r="P1794" s="3807"/>
      <c r="Q1794" s="3807"/>
      <c r="R1794" s="3807"/>
      <c r="S1794" s="5119"/>
      <c r="T1794" s="5119"/>
      <c r="U1794" s="5119"/>
      <c r="V1794" s="5119"/>
      <c r="W1794" s="5119"/>
      <c r="X1794" s="5119"/>
      <c r="Y1794" s="5119"/>
      <c r="Z1794" s="5119"/>
      <c r="AA1794" s="5119"/>
      <c r="AB1794" s="5119"/>
      <c r="AC1794" s="5119"/>
      <c r="AD1794" s="3326" t="s">
        <v>2035</v>
      </c>
      <c r="AE1794" s="3093"/>
      <c r="AF1794" s="555" t="s">
        <v>857</v>
      </c>
      <c r="AG1794" s="550"/>
      <c r="AH1794" s="3256">
        <v>1500</v>
      </c>
      <c r="AI1794" s="550" t="s">
        <v>2137</v>
      </c>
      <c r="AJ1794" s="555" t="s">
        <v>874</v>
      </c>
      <c r="AK1794" s="550" t="s">
        <v>2142</v>
      </c>
      <c r="AL1794" s="555" t="s">
        <v>342</v>
      </c>
      <c r="AM1794" s="555" t="s">
        <v>341</v>
      </c>
      <c r="AN1794" s="550" t="s">
        <v>858</v>
      </c>
      <c r="AO1794" s="542">
        <v>2</v>
      </c>
      <c r="AP1794" s="547" t="s">
        <v>859</v>
      </c>
      <c r="AQ1794" s="542">
        <v>2</v>
      </c>
      <c r="AR1794" s="550">
        <v>3</v>
      </c>
      <c r="AS1794" s="550" t="s">
        <v>875</v>
      </c>
      <c r="AT1794" s="550" t="s">
        <v>859</v>
      </c>
      <c r="AU1794" s="550" t="s">
        <v>876</v>
      </c>
      <c r="AV1794" s="860" t="s">
        <v>877</v>
      </c>
      <c r="AW1794" s="4560"/>
      <c r="AX1794" s="4560"/>
      <c r="AY1794" s="4560"/>
      <c r="AZ1794" s="239"/>
      <c r="BA1794" s="239"/>
      <c r="BB1794" s="239"/>
      <c r="BC1794" s="239"/>
      <c r="BD1794" s="239"/>
      <c r="BE1794" s="239"/>
      <c r="BF1794" s="239"/>
      <c r="BG1794" s="239"/>
      <c r="BH1794" s="239"/>
      <c r="BI1794" s="239"/>
      <c r="BJ1794" s="239"/>
      <c r="BK1794" s="239"/>
      <c r="BL1794" s="239"/>
      <c r="BM1794" s="239"/>
      <c r="BN1794" s="239"/>
      <c r="BO1794" s="239"/>
      <c r="BP1794" s="239"/>
      <c r="BQ1794" s="239"/>
      <c r="BR1794" s="239"/>
      <c r="BS1794" s="239"/>
      <c r="BT1794" s="239"/>
      <c r="BU1794" s="239"/>
      <c r="BV1794" s="239"/>
      <c r="BW1794" s="239"/>
      <c r="BX1794" s="239"/>
      <c r="BY1794" s="239"/>
      <c r="BZ1794" s="239"/>
      <c r="CA1794" s="239"/>
      <c r="CB1794" s="239"/>
      <c r="CC1794" s="239"/>
      <c r="CD1794" s="239"/>
      <c r="CE1794" s="239"/>
      <c r="CF1794" s="239"/>
      <c r="CG1794" s="239"/>
      <c r="CH1794" s="239"/>
      <c r="CI1794" s="239"/>
      <c r="CJ1794" s="239"/>
      <c r="CK1794" s="239"/>
      <c r="CL1794" s="239"/>
      <c r="CM1794" s="239"/>
      <c r="CN1794" s="239"/>
      <c r="CO1794" s="239"/>
    </row>
    <row r="1795" spans="1:93" s="270" customFormat="1">
      <c r="A1795" s="5726"/>
      <c r="B1795" s="5670"/>
      <c r="C1795" s="5718"/>
      <c r="D1795" s="3807"/>
      <c r="E1795" s="5119"/>
      <c r="F1795" s="5119"/>
      <c r="G1795" s="3807"/>
      <c r="H1795" s="3807"/>
      <c r="I1795" s="3807"/>
      <c r="J1795" s="3807"/>
      <c r="K1795" s="3807"/>
      <c r="L1795" s="3807"/>
      <c r="M1795" s="3807"/>
      <c r="N1795" s="3807"/>
      <c r="O1795" s="3807"/>
      <c r="P1795" s="3807"/>
      <c r="Q1795" s="3807"/>
      <c r="R1795" s="3807"/>
      <c r="S1795" s="5119"/>
      <c r="T1795" s="5119"/>
      <c r="U1795" s="5119"/>
      <c r="V1795" s="5119"/>
      <c r="W1795" s="5119"/>
      <c r="X1795" s="5119"/>
      <c r="Y1795" s="5119"/>
      <c r="Z1795" s="5119"/>
      <c r="AA1795" s="5119"/>
      <c r="AB1795" s="5119"/>
      <c r="AC1795" s="5119"/>
      <c r="AD1795" s="3326" t="s">
        <v>2035</v>
      </c>
      <c r="AE1795" s="3093"/>
      <c r="AF1795" s="555" t="s">
        <v>857</v>
      </c>
      <c r="AG1795" s="550"/>
      <c r="AH1795" s="3256">
        <v>1405</v>
      </c>
      <c r="AI1795" s="550" t="s">
        <v>2137</v>
      </c>
      <c r="AJ1795" s="555" t="s">
        <v>868</v>
      </c>
      <c r="AK1795" s="550" t="s">
        <v>2142</v>
      </c>
      <c r="AL1795" s="555" t="s">
        <v>869</v>
      </c>
      <c r="AM1795" s="555" t="s">
        <v>869</v>
      </c>
      <c r="AN1795" s="550" t="s">
        <v>858</v>
      </c>
      <c r="AO1795" s="550">
        <v>2</v>
      </c>
      <c r="AP1795" s="550" t="s">
        <v>859</v>
      </c>
      <c r="AQ1795" s="550">
        <v>2</v>
      </c>
      <c r="AR1795" s="550"/>
      <c r="AS1795" s="550"/>
      <c r="AT1795" s="550"/>
      <c r="AU1795" s="550"/>
      <c r="AV1795" s="860"/>
      <c r="AW1795" s="4560"/>
      <c r="AX1795" s="4560"/>
      <c r="AY1795" s="4560"/>
      <c r="AZ1795" s="239"/>
      <c r="BA1795" s="239"/>
      <c r="BB1795" s="239"/>
      <c r="BC1795" s="239"/>
      <c r="BD1795" s="239"/>
      <c r="BE1795" s="239"/>
      <c r="BF1795" s="239"/>
      <c r="BG1795" s="239"/>
      <c r="BH1795" s="239"/>
      <c r="BI1795" s="239"/>
      <c r="BJ1795" s="239"/>
      <c r="BK1795" s="239"/>
      <c r="BL1795" s="239"/>
      <c r="BM1795" s="239"/>
      <c r="BN1795" s="239"/>
      <c r="BO1795" s="239"/>
      <c r="BP1795" s="239"/>
      <c r="BQ1795" s="239"/>
      <c r="BR1795" s="239"/>
      <c r="BS1795" s="239"/>
      <c r="BT1795" s="239"/>
      <c r="BU1795" s="239"/>
      <c r="BV1795" s="239"/>
      <c r="BW1795" s="239"/>
      <c r="BX1795" s="239"/>
      <c r="BY1795" s="239"/>
      <c r="BZ1795" s="239"/>
      <c r="CA1795" s="239"/>
      <c r="CB1795" s="239"/>
      <c r="CC1795" s="239"/>
      <c r="CD1795" s="239"/>
      <c r="CE1795" s="239"/>
      <c r="CF1795" s="239"/>
      <c r="CG1795" s="239"/>
      <c r="CH1795" s="239"/>
      <c r="CI1795" s="239"/>
      <c r="CJ1795" s="239"/>
      <c r="CK1795" s="239"/>
      <c r="CL1795" s="239"/>
      <c r="CM1795" s="239"/>
      <c r="CN1795" s="239"/>
      <c r="CO1795" s="239"/>
    </row>
    <row r="1796" spans="1:93" s="41" customFormat="1" ht="13.5" thickBot="1">
      <c r="A1796" s="5727"/>
      <c r="B1796" s="5724"/>
      <c r="C1796" s="5719"/>
      <c r="D1796" s="3808"/>
      <c r="E1796" s="5473"/>
      <c r="F1796" s="5473"/>
      <c r="G1796" s="3808"/>
      <c r="H1796" s="3808"/>
      <c r="I1796" s="3808"/>
      <c r="J1796" s="3808"/>
      <c r="K1796" s="3808"/>
      <c r="L1796" s="3808"/>
      <c r="M1796" s="3808"/>
      <c r="N1796" s="3808"/>
      <c r="O1796" s="3808"/>
      <c r="P1796" s="3808"/>
      <c r="Q1796" s="3808"/>
      <c r="R1796" s="3808"/>
      <c r="S1796" s="5473"/>
      <c r="T1796" s="5473"/>
      <c r="U1796" s="5473"/>
      <c r="V1796" s="5473"/>
      <c r="W1796" s="5473"/>
      <c r="X1796" s="5473"/>
      <c r="Y1796" s="5473"/>
      <c r="Z1796" s="5473"/>
      <c r="AA1796" s="5473"/>
      <c r="AB1796" s="5473"/>
      <c r="AC1796" s="5473"/>
      <c r="AD1796" s="3337" t="s">
        <v>2035</v>
      </c>
      <c r="AE1796" s="3094"/>
      <c r="AF1796" s="293" t="s">
        <v>857</v>
      </c>
      <c r="AG1796" s="552"/>
      <c r="AH1796" s="3260">
        <v>1300</v>
      </c>
      <c r="AI1796" s="552" t="s">
        <v>2137</v>
      </c>
      <c r="AJ1796" s="293" t="s">
        <v>860</v>
      </c>
      <c r="AK1796" s="552" t="s">
        <v>2142</v>
      </c>
      <c r="AL1796" s="545" t="s">
        <v>646</v>
      </c>
      <c r="AM1796" s="545" t="s">
        <v>647</v>
      </c>
      <c r="AN1796" s="552" t="s">
        <v>858</v>
      </c>
      <c r="AO1796" s="552">
        <v>2</v>
      </c>
      <c r="AP1796" s="552" t="s">
        <v>859</v>
      </c>
      <c r="AQ1796" s="552">
        <v>2</v>
      </c>
      <c r="AR1796" s="552"/>
      <c r="AS1796" s="552"/>
      <c r="AT1796" s="552"/>
      <c r="AU1796" s="552"/>
      <c r="AV1796" s="2999"/>
      <c r="AW1796" s="5662"/>
      <c r="AX1796" s="5662"/>
      <c r="AY1796" s="5662"/>
      <c r="AZ1796" s="18"/>
      <c r="BA1796" s="18"/>
      <c r="BB1796" s="18"/>
      <c r="BC1796" s="18"/>
      <c r="BD1796" s="18"/>
      <c r="BE1796" s="18"/>
      <c r="BF1796" s="18"/>
      <c r="BG1796" s="18"/>
      <c r="BH1796" s="18"/>
      <c r="BI1796" s="18"/>
      <c r="BJ1796" s="18"/>
      <c r="BK1796" s="18"/>
      <c r="BL1796" s="18"/>
      <c r="BM1796" s="18"/>
      <c r="BN1796" s="18"/>
      <c r="BO1796" s="18"/>
      <c r="BP1796" s="18"/>
      <c r="BQ1796" s="18"/>
      <c r="BR1796" s="18"/>
      <c r="BS1796" s="18"/>
      <c r="BT1796" s="18"/>
      <c r="BU1796" s="18"/>
      <c r="BV1796" s="18"/>
      <c r="BW1796" s="18"/>
      <c r="BX1796" s="18"/>
      <c r="BY1796" s="18"/>
      <c r="BZ1796" s="18"/>
      <c r="CA1796" s="18"/>
      <c r="CB1796" s="18"/>
      <c r="CC1796" s="18"/>
      <c r="CD1796" s="18"/>
      <c r="CE1796" s="18"/>
      <c r="CF1796" s="18"/>
      <c r="CG1796" s="18"/>
      <c r="CH1796" s="18"/>
      <c r="CI1796" s="18"/>
      <c r="CJ1796" s="18"/>
      <c r="CK1796" s="18"/>
      <c r="CL1796" s="18"/>
      <c r="CM1796" s="18"/>
      <c r="CN1796" s="18"/>
      <c r="CO1796" s="18"/>
    </row>
    <row r="1797" spans="1:93" s="41" customFormat="1">
      <c r="A1797" s="5725" t="s">
        <v>3892</v>
      </c>
      <c r="B1797" s="5723" t="s">
        <v>2464</v>
      </c>
      <c r="C1797" s="5717" t="s">
        <v>4041</v>
      </c>
      <c r="D1797" s="3827" t="s">
        <v>1595</v>
      </c>
      <c r="E1797" s="5472" t="s">
        <v>2165</v>
      </c>
      <c r="F1797" s="5472" t="s">
        <v>2390</v>
      </c>
      <c r="G1797" s="3827" t="s">
        <v>2028</v>
      </c>
      <c r="H1797" s="3827" t="s">
        <v>2028</v>
      </c>
      <c r="I1797" s="3827" t="s">
        <v>2029</v>
      </c>
      <c r="J1797" s="3827" t="s">
        <v>2029</v>
      </c>
      <c r="K1797" s="3827">
        <v>9</v>
      </c>
      <c r="L1797" s="3827">
        <v>0</v>
      </c>
      <c r="M1797" s="3827">
        <v>31</v>
      </c>
      <c r="N1797" s="3827">
        <v>9</v>
      </c>
      <c r="O1797" s="3827">
        <v>0</v>
      </c>
      <c r="P1797" s="3827">
        <v>31</v>
      </c>
      <c r="Q1797" s="3827" t="s">
        <v>2140</v>
      </c>
      <c r="R1797" s="3827" t="s">
        <v>2272</v>
      </c>
      <c r="S1797" s="5472">
        <v>10688</v>
      </c>
      <c r="T1797" s="5472">
        <v>10688</v>
      </c>
      <c r="U1797" s="5472">
        <v>11808</v>
      </c>
      <c r="V1797" s="5472">
        <v>480</v>
      </c>
      <c r="W1797" s="5472">
        <v>480</v>
      </c>
      <c r="X1797" s="5472">
        <v>832</v>
      </c>
      <c r="Y1797" s="5472">
        <v>8</v>
      </c>
      <c r="Z1797" s="5472">
        <v>2</v>
      </c>
      <c r="AA1797" s="5472" t="s">
        <v>2032</v>
      </c>
      <c r="AB1797" s="5472" t="s">
        <v>2033</v>
      </c>
      <c r="AC1797" s="5472" t="s">
        <v>2137</v>
      </c>
      <c r="AD1797" s="3338" t="s">
        <v>2035</v>
      </c>
      <c r="AE1797" s="203"/>
      <c r="AF1797" s="203" t="s">
        <v>857</v>
      </c>
      <c r="AG1797" s="273"/>
      <c r="AH1797" s="273">
        <v>270</v>
      </c>
      <c r="AI1797" s="273" t="s">
        <v>2137</v>
      </c>
      <c r="AJ1797" s="203" t="s">
        <v>854</v>
      </c>
      <c r="AK1797" s="273" t="s">
        <v>2142</v>
      </c>
      <c r="AL1797" s="203" t="s">
        <v>164</v>
      </c>
      <c r="AM1797" s="203" t="s">
        <v>856</v>
      </c>
      <c r="AN1797" s="273" t="s">
        <v>858</v>
      </c>
      <c r="AO1797" s="273">
        <v>2</v>
      </c>
      <c r="AP1797" s="273" t="s">
        <v>859</v>
      </c>
      <c r="AQ1797" s="273">
        <v>2</v>
      </c>
      <c r="AR1797" s="273"/>
      <c r="AS1797" s="273"/>
      <c r="AT1797" s="273"/>
      <c r="AU1797" s="273"/>
      <c r="AV1797" s="846"/>
      <c r="AW1797" s="5728" t="s">
        <v>2466</v>
      </c>
      <c r="AX1797" s="5728" t="s">
        <v>2452</v>
      </c>
      <c r="AY1797" s="5728"/>
      <c r="AZ1797" s="18"/>
      <c r="BA1797" s="18"/>
      <c r="BB1797" s="18"/>
      <c r="BC1797" s="18"/>
      <c r="BD1797" s="18"/>
      <c r="BE1797" s="18"/>
      <c r="BF1797" s="18"/>
      <c r="BG1797" s="18"/>
      <c r="BH1797" s="18"/>
      <c r="BI1797" s="18"/>
      <c r="BJ1797" s="18"/>
      <c r="BK1797" s="18"/>
      <c r="BL1797" s="18"/>
      <c r="BM1797" s="18"/>
      <c r="BN1797" s="18"/>
      <c r="BO1797" s="18"/>
      <c r="BP1797" s="18"/>
      <c r="BQ1797" s="18"/>
      <c r="BR1797" s="18"/>
      <c r="BS1797" s="18"/>
      <c r="BT1797" s="18"/>
      <c r="BU1797" s="18"/>
      <c r="BV1797" s="18"/>
      <c r="BW1797" s="18"/>
      <c r="BX1797" s="18"/>
      <c r="BY1797" s="18"/>
      <c r="BZ1797" s="18"/>
      <c r="CA1797" s="18"/>
      <c r="CB1797" s="18"/>
      <c r="CC1797" s="18"/>
      <c r="CD1797" s="18"/>
      <c r="CE1797" s="18"/>
      <c r="CF1797" s="18"/>
      <c r="CG1797" s="18"/>
      <c r="CH1797" s="18"/>
      <c r="CI1797" s="18"/>
      <c r="CJ1797" s="18"/>
      <c r="CK1797" s="18"/>
      <c r="CL1797" s="18"/>
      <c r="CM1797" s="18"/>
      <c r="CN1797" s="18"/>
      <c r="CO1797" s="18"/>
    </row>
    <row r="1798" spans="1:93" s="41" customFormat="1">
      <c r="A1798" s="5726"/>
      <c r="B1798" s="5670"/>
      <c r="C1798" s="5718"/>
      <c r="D1798" s="3807"/>
      <c r="E1798" s="5119"/>
      <c r="F1798" s="5119"/>
      <c r="G1798" s="3807"/>
      <c r="H1798" s="3807"/>
      <c r="I1798" s="3807"/>
      <c r="J1798" s="3807"/>
      <c r="K1798" s="3807"/>
      <c r="L1798" s="3807"/>
      <c r="M1798" s="3807"/>
      <c r="N1798" s="3807"/>
      <c r="O1798" s="3807"/>
      <c r="P1798" s="3807"/>
      <c r="Q1798" s="3807"/>
      <c r="R1798" s="3807"/>
      <c r="S1798" s="5119"/>
      <c r="T1798" s="5119"/>
      <c r="U1798" s="5119"/>
      <c r="V1798" s="5119"/>
      <c r="W1798" s="5119"/>
      <c r="X1798" s="5119"/>
      <c r="Y1798" s="5119"/>
      <c r="Z1798" s="5119"/>
      <c r="AA1798" s="5119"/>
      <c r="AB1798" s="5119"/>
      <c r="AC1798" s="5119"/>
      <c r="AD1798" s="3326" t="s">
        <v>2035</v>
      </c>
      <c r="AE1798" s="3093"/>
      <c r="AF1798" s="555" t="s">
        <v>857</v>
      </c>
      <c r="AG1798" s="550"/>
      <c r="AH1798" s="3256">
        <v>1500</v>
      </c>
      <c r="AI1798" s="550" t="s">
        <v>2137</v>
      </c>
      <c r="AJ1798" s="555" t="s">
        <v>874</v>
      </c>
      <c r="AK1798" s="550" t="s">
        <v>2142</v>
      </c>
      <c r="AL1798" s="550" t="s">
        <v>344</v>
      </c>
      <c r="AM1798" s="555" t="s">
        <v>341</v>
      </c>
      <c r="AN1798" s="550" t="s">
        <v>858</v>
      </c>
      <c r="AO1798" s="542">
        <v>2</v>
      </c>
      <c r="AP1798" s="547" t="s">
        <v>859</v>
      </c>
      <c r="AQ1798" s="542">
        <v>2</v>
      </c>
      <c r="AR1798" s="550">
        <v>3</v>
      </c>
      <c r="AS1798" s="550" t="s">
        <v>875</v>
      </c>
      <c r="AT1798" s="550" t="s">
        <v>859</v>
      </c>
      <c r="AU1798" s="550" t="s">
        <v>876</v>
      </c>
      <c r="AV1798" s="860" t="s">
        <v>877</v>
      </c>
      <c r="AW1798" s="4560"/>
      <c r="AX1798" s="4560"/>
      <c r="AY1798" s="4560"/>
      <c r="AZ1798" s="18"/>
      <c r="BA1798" s="18"/>
      <c r="BB1798" s="18"/>
      <c r="BC1798" s="18"/>
      <c r="BD1798" s="18"/>
      <c r="BE1798" s="18"/>
      <c r="BF1798" s="18"/>
      <c r="BG1798" s="18"/>
      <c r="BH1798" s="18"/>
      <c r="BI1798" s="18"/>
      <c r="BJ1798" s="18"/>
      <c r="BK1798" s="18"/>
      <c r="BL1798" s="18"/>
      <c r="BM1798" s="18"/>
      <c r="BN1798" s="18"/>
      <c r="BO1798" s="18"/>
      <c r="BP1798" s="18"/>
      <c r="BQ1798" s="18"/>
      <c r="BR1798" s="18"/>
      <c r="BS1798" s="18"/>
      <c r="BT1798" s="18"/>
      <c r="BU1798" s="18"/>
      <c r="BV1798" s="18"/>
      <c r="BW1798" s="18"/>
      <c r="BX1798" s="18"/>
      <c r="BY1798" s="18"/>
      <c r="BZ1798" s="18"/>
      <c r="CA1798" s="18"/>
      <c r="CB1798" s="18"/>
      <c r="CC1798" s="18"/>
      <c r="CD1798" s="18"/>
      <c r="CE1798" s="18"/>
      <c r="CF1798" s="18"/>
      <c r="CG1798" s="18"/>
      <c r="CH1798" s="18"/>
      <c r="CI1798" s="18"/>
      <c r="CJ1798" s="18"/>
      <c r="CK1798" s="18"/>
      <c r="CL1798" s="18"/>
      <c r="CM1798" s="18"/>
      <c r="CN1798" s="18"/>
      <c r="CO1798" s="18"/>
    </row>
    <row r="1799" spans="1:93">
      <c r="A1799" s="5726"/>
      <c r="B1799" s="5670"/>
      <c r="C1799" s="5718"/>
      <c r="D1799" s="3807"/>
      <c r="E1799" s="5119"/>
      <c r="F1799" s="5119"/>
      <c r="G1799" s="3807"/>
      <c r="H1799" s="3807"/>
      <c r="I1799" s="3807"/>
      <c r="J1799" s="3807"/>
      <c r="K1799" s="3807"/>
      <c r="L1799" s="3807"/>
      <c r="M1799" s="3807"/>
      <c r="N1799" s="3807"/>
      <c r="O1799" s="3807"/>
      <c r="P1799" s="3807"/>
      <c r="Q1799" s="3807"/>
      <c r="R1799" s="3807"/>
      <c r="S1799" s="5119"/>
      <c r="T1799" s="5119"/>
      <c r="U1799" s="5119"/>
      <c r="V1799" s="5119"/>
      <c r="W1799" s="5119"/>
      <c r="X1799" s="5119"/>
      <c r="Y1799" s="5119"/>
      <c r="Z1799" s="5119"/>
      <c r="AA1799" s="5119"/>
      <c r="AB1799" s="5119"/>
      <c r="AC1799" s="5119"/>
      <c r="AD1799" s="3326" t="s">
        <v>2035</v>
      </c>
      <c r="AE1799" s="3093"/>
      <c r="AF1799" s="555" t="s">
        <v>857</v>
      </c>
      <c r="AG1799" s="550"/>
      <c r="AH1799" s="3256">
        <v>1405</v>
      </c>
      <c r="AI1799" s="550" t="s">
        <v>2137</v>
      </c>
      <c r="AJ1799" s="555" t="s">
        <v>868</v>
      </c>
      <c r="AK1799" s="550" t="s">
        <v>2142</v>
      </c>
      <c r="AL1799" s="555" t="s">
        <v>869</v>
      </c>
      <c r="AM1799" s="555" t="s">
        <v>869</v>
      </c>
      <c r="AN1799" s="550" t="s">
        <v>858</v>
      </c>
      <c r="AO1799" s="550">
        <v>2</v>
      </c>
      <c r="AP1799" s="550" t="s">
        <v>859</v>
      </c>
      <c r="AQ1799" s="550">
        <v>2</v>
      </c>
      <c r="AR1799" s="550"/>
      <c r="AS1799" s="550"/>
      <c r="AT1799" s="550"/>
      <c r="AU1799" s="550"/>
      <c r="AV1799" s="860"/>
      <c r="AW1799" s="4560"/>
      <c r="AX1799" s="4560"/>
      <c r="AY1799" s="4560"/>
    </row>
    <row r="1800" spans="1:93" s="41" customFormat="1" ht="13.5" thickBot="1">
      <c r="A1800" s="5727"/>
      <c r="B1800" s="5724"/>
      <c r="C1800" s="5719"/>
      <c r="D1800" s="3808"/>
      <c r="E1800" s="5473"/>
      <c r="F1800" s="5473"/>
      <c r="G1800" s="3808"/>
      <c r="H1800" s="3808"/>
      <c r="I1800" s="3808"/>
      <c r="J1800" s="3808"/>
      <c r="K1800" s="3808"/>
      <c r="L1800" s="3808"/>
      <c r="M1800" s="3808"/>
      <c r="N1800" s="3808"/>
      <c r="O1800" s="3808"/>
      <c r="P1800" s="3808"/>
      <c r="Q1800" s="3808"/>
      <c r="R1800" s="3808"/>
      <c r="S1800" s="5473"/>
      <c r="T1800" s="5473"/>
      <c r="U1800" s="5473"/>
      <c r="V1800" s="5473"/>
      <c r="W1800" s="5473"/>
      <c r="X1800" s="5473"/>
      <c r="Y1800" s="5473"/>
      <c r="Z1800" s="5473"/>
      <c r="AA1800" s="5473"/>
      <c r="AB1800" s="5473"/>
      <c r="AC1800" s="5473"/>
      <c r="AD1800" s="3337" t="s">
        <v>2035</v>
      </c>
      <c r="AE1800" s="3094"/>
      <c r="AF1800" s="293" t="s">
        <v>857</v>
      </c>
      <c r="AG1800" s="552"/>
      <c r="AH1800" s="3260">
        <v>1300</v>
      </c>
      <c r="AI1800" s="552" t="s">
        <v>2137</v>
      </c>
      <c r="AJ1800" s="293" t="s">
        <v>860</v>
      </c>
      <c r="AK1800" s="552" t="s">
        <v>2142</v>
      </c>
      <c r="AL1800" s="552" t="s">
        <v>646</v>
      </c>
      <c r="AM1800" s="552" t="s">
        <v>647</v>
      </c>
      <c r="AN1800" s="552" t="s">
        <v>858</v>
      </c>
      <c r="AO1800" s="552">
        <v>2</v>
      </c>
      <c r="AP1800" s="552" t="s">
        <v>859</v>
      </c>
      <c r="AQ1800" s="552">
        <v>2</v>
      </c>
      <c r="AR1800" s="552"/>
      <c r="AS1800" s="552"/>
      <c r="AT1800" s="552"/>
      <c r="AU1800" s="552"/>
      <c r="AV1800" s="2999"/>
      <c r="AW1800" s="5662"/>
      <c r="AX1800" s="5662"/>
      <c r="AY1800" s="5662"/>
      <c r="AZ1800" s="18"/>
      <c r="BA1800" s="18"/>
      <c r="BB1800" s="18"/>
      <c r="BC1800" s="18"/>
      <c r="BD1800" s="18"/>
      <c r="BE1800" s="18"/>
      <c r="BF1800" s="18"/>
      <c r="BG1800" s="18"/>
      <c r="BH1800" s="18"/>
      <c r="BI1800" s="18"/>
      <c r="BJ1800" s="18"/>
      <c r="BK1800" s="18"/>
      <c r="BL1800" s="18"/>
      <c r="BM1800" s="18"/>
      <c r="BN1800" s="18"/>
      <c r="BO1800" s="18"/>
      <c r="BP1800" s="18"/>
      <c r="BQ1800" s="18"/>
      <c r="BR1800" s="18"/>
      <c r="BS1800" s="18"/>
      <c r="BT1800" s="18"/>
      <c r="BU1800" s="18"/>
      <c r="BV1800" s="18"/>
      <c r="BW1800" s="18"/>
      <c r="BX1800" s="18"/>
      <c r="BY1800" s="18"/>
      <c r="BZ1800" s="18"/>
      <c r="CA1800" s="18"/>
      <c r="CB1800" s="18"/>
      <c r="CC1800" s="18"/>
      <c r="CD1800" s="18"/>
      <c r="CE1800" s="18"/>
      <c r="CF1800" s="18"/>
      <c r="CG1800" s="18"/>
      <c r="CH1800" s="18"/>
      <c r="CI1800" s="18"/>
      <c r="CJ1800" s="18"/>
      <c r="CK1800" s="18"/>
      <c r="CL1800" s="18"/>
      <c r="CM1800" s="18"/>
      <c r="CN1800" s="18"/>
      <c r="CO1800" s="18"/>
    </row>
    <row r="1801" spans="1:93" s="41" customFormat="1">
      <c r="A1801" s="5725" t="s">
        <v>3994</v>
      </c>
      <c r="B1801" s="5723" t="s">
        <v>2464</v>
      </c>
      <c r="C1801" s="5717" t="s">
        <v>4042</v>
      </c>
      <c r="D1801" s="5880" t="s">
        <v>1590</v>
      </c>
      <c r="E1801" s="5472" t="s">
        <v>2165</v>
      </c>
      <c r="F1801" s="5472" t="s">
        <v>2391</v>
      </c>
      <c r="G1801" s="3827" t="s">
        <v>2028</v>
      </c>
      <c r="H1801" s="3827" t="s">
        <v>2028</v>
      </c>
      <c r="I1801" s="3827" t="s">
        <v>2029</v>
      </c>
      <c r="J1801" s="3827" t="s">
        <v>2029</v>
      </c>
      <c r="K1801" s="3827">
        <v>9</v>
      </c>
      <c r="L1801" s="3827">
        <v>0</v>
      </c>
      <c r="M1801" s="3827">
        <v>31</v>
      </c>
      <c r="N1801" s="3827">
        <v>9</v>
      </c>
      <c r="O1801" s="3827">
        <v>0</v>
      </c>
      <c r="P1801" s="3827">
        <v>31</v>
      </c>
      <c r="Q1801" s="3827" t="s">
        <v>2140</v>
      </c>
      <c r="R1801" s="3827" t="s">
        <v>2272</v>
      </c>
      <c r="S1801" s="5472">
        <v>8320</v>
      </c>
      <c r="T1801" s="5472">
        <v>8320</v>
      </c>
      <c r="U1801" s="5472">
        <v>9480</v>
      </c>
      <c r="V1801" s="5472">
        <v>480</v>
      </c>
      <c r="W1801" s="5472">
        <v>480</v>
      </c>
      <c r="X1801" s="5472">
        <v>832</v>
      </c>
      <c r="Y1801" s="5472">
        <v>8</v>
      </c>
      <c r="Z1801" s="5472">
        <v>2</v>
      </c>
      <c r="AA1801" s="5472" t="s">
        <v>2045</v>
      </c>
      <c r="AB1801" s="5472" t="s">
        <v>2033</v>
      </c>
      <c r="AC1801" s="5472" t="s">
        <v>2137</v>
      </c>
      <c r="AD1801" s="3338" t="s">
        <v>2035</v>
      </c>
      <c r="AE1801" s="203"/>
      <c r="AF1801" s="203" t="s">
        <v>857</v>
      </c>
      <c r="AG1801" s="273"/>
      <c r="AH1801" s="273">
        <v>270</v>
      </c>
      <c r="AI1801" s="273" t="s">
        <v>2137</v>
      </c>
      <c r="AJ1801" s="203" t="s">
        <v>854</v>
      </c>
      <c r="AK1801" s="273" t="s">
        <v>2142</v>
      </c>
      <c r="AL1801" s="203" t="s">
        <v>164</v>
      </c>
      <c r="AM1801" s="203" t="s">
        <v>856</v>
      </c>
      <c r="AN1801" s="273" t="s">
        <v>858</v>
      </c>
      <c r="AO1801" s="273">
        <v>2</v>
      </c>
      <c r="AP1801" s="273" t="s">
        <v>859</v>
      </c>
      <c r="AQ1801" s="273">
        <v>2</v>
      </c>
      <c r="AR1801" s="273"/>
      <c r="AS1801" s="273"/>
      <c r="AT1801" s="273"/>
      <c r="AU1801" s="273"/>
      <c r="AV1801" s="846"/>
      <c r="AW1801" s="5728" t="s">
        <v>2466</v>
      </c>
      <c r="AX1801" s="5728" t="s">
        <v>2452</v>
      </c>
      <c r="AY1801" s="5728"/>
      <c r="AZ1801" s="18"/>
      <c r="BA1801" s="18"/>
      <c r="BB1801" s="18"/>
      <c r="BC1801" s="18"/>
      <c r="BD1801" s="18"/>
      <c r="BE1801" s="18"/>
      <c r="BF1801" s="18"/>
      <c r="BG1801" s="18"/>
      <c r="BH1801" s="18"/>
      <c r="BI1801" s="18"/>
      <c r="BJ1801" s="18"/>
      <c r="BK1801" s="18"/>
      <c r="BL1801" s="18"/>
      <c r="BM1801" s="18"/>
      <c r="BN1801" s="18"/>
      <c r="BO1801" s="18"/>
      <c r="BP1801" s="18"/>
      <c r="BQ1801" s="18"/>
      <c r="BR1801" s="18"/>
      <c r="BS1801" s="18"/>
      <c r="BT1801" s="18"/>
      <c r="BU1801" s="18"/>
      <c r="BV1801" s="18"/>
      <c r="BW1801" s="18"/>
      <c r="BX1801" s="18"/>
      <c r="BY1801" s="18"/>
      <c r="BZ1801" s="18"/>
      <c r="CA1801" s="18"/>
      <c r="CB1801" s="18"/>
      <c r="CC1801" s="18"/>
      <c r="CD1801" s="18"/>
      <c r="CE1801" s="18"/>
      <c r="CF1801" s="18"/>
      <c r="CG1801" s="18"/>
      <c r="CH1801" s="18"/>
      <c r="CI1801" s="18"/>
      <c r="CJ1801" s="18"/>
      <c r="CK1801" s="18"/>
      <c r="CL1801" s="18"/>
      <c r="CM1801" s="18"/>
      <c r="CN1801" s="18"/>
      <c r="CO1801" s="18"/>
    </row>
    <row r="1802" spans="1:93" s="41" customFormat="1">
      <c r="A1802" s="5726"/>
      <c r="B1802" s="5670"/>
      <c r="C1802" s="5718"/>
      <c r="D1802" s="3798"/>
      <c r="E1802" s="5119"/>
      <c r="F1802" s="5119"/>
      <c r="G1802" s="3807"/>
      <c r="H1802" s="3807"/>
      <c r="I1802" s="3807"/>
      <c r="J1802" s="3807"/>
      <c r="K1802" s="3807"/>
      <c r="L1802" s="3807"/>
      <c r="M1802" s="3807"/>
      <c r="N1802" s="3807"/>
      <c r="O1802" s="3807"/>
      <c r="P1802" s="3807"/>
      <c r="Q1802" s="3807"/>
      <c r="R1802" s="3807"/>
      <c r="S1802" s="5119"/>
      <c r="T1802" s="5119"/>
      <c r="U1802" s="5119"/>
      <c r="V1802" s="5119"/>
      <c r="W1802" s="5119"/>
      <c r="X1802" s="5119"/>
      <c r="Y1802" s="5119"/>
      <c r="Z1802" s="5119"/>
      <c r="AA1802" s="5119"/>
      <c r="AB1802" s="5119"/>
      <c r="AC1802" s="5119"/>
      <c r="AD1802" s="3326" t="s">
        <v>2035</v>
      </c>
      <c r="AE1802" s="3093"/>
      <c r="AF1802" s="555" t="s">
        <v>857</v>
      </c>
      <c r="AG1802" s="550"/>
      <c r="AH1802" s="3256">
        <v>1500</v>
      </c>
      <c r="AI1802" s="550" t="s">
        <v>2137</v>
      </c>
      <c r="AJ1802" s="555" t="s">
        <v>874</v>
      </c>
      <c r="AK1802" s="550" t="s">
        <v>2142</v>
      </c>
      <c r="AL1802" s="122" t="s">
        <v>1158</v>
      </c>
      <c r="AM1802" s="851" t="s">
        <v>341</v>
      </c>
      <c r="AN1802" s="550" t="s">
        <v>858</v>
      </c>
      <c r="AO1802" s="542">
        <v>4</v>
      </c>
      <c r="AP1802" s="547" t="s">
        <v>859</v>
      </c>
      <c r="AQ1802" s="542">
        <v>4</v>
      </c>
      <c r="AR1802" s="550">
        <v>6</v>
      </c>
      <c r="AS1802" s="550" t="s">
        <v>875</v>
      </c>
      <c r="AT1802" s="550" t="s">
        <v>859</v>
      </c>
      <c r="AU1802" s="550" t="s">
        <v>876</v>
      </c>
      <c r="AV1802" s="860" t="s">
        <v>877</v>
      </c>
      <c r="AW1802" s="4560"/>
      <c r="AX1802" s="4560"/>
      <c r="AY1802" s="4560"/>
      <c r="AZ1802" s="18"/>
      <c r="BA1802" s="18"/>
      <c r="BB1802" s="18"/>
      <c r="BC1802" s="18"/>
      <c r="BD1802" s="18"/>
      <c r="BE1802" s="18"/>
      <c r="BF1802" s="18"/>
      <c r="BG1802" s="18"/>
      <c r="BH1802" s="18"/>
      <c r="BI1802" s="18"/>
      <c r="BJ1802" s="18"/>
      <c r="BK1802" s="18"/>
      <c r="BL1802" s="18"/>
      <c r="BM1802" s="18"/>
      <c r="BN1802" s="18"/>
      <c r="BO1802" s="18"/>
      <c r="BP1802" s="18"/>
      <c r="BQ1802" s="18"/>
      <c r="BR1802" s="18"/>
      <c r="BS1802" s="18"/>
      <c r="BT1802" s="18"/>
      <c r="BU1802" s="18"/>
      <c r="BV1802" s="18"/>
      <c r="BW1802" s="18"/>
      <c r="BX1802" s="18"/>
      <c r="BY1802" s="18"/>
      <c r="BZ1802" s="18"/>
      <c r="CA1802" s="18"/>
      <c r="CB1802" s="18"/>
      <c r="CC1802" s="18"/>
      <c r="CD1802" s="18"/>
      <c r="CE1802" s="18"/>
      <c r="CF1802" s="18"/>
      <c r="CG1802" s="18"/>
      <c r="CH1802" s="18"/>
      <c r="CI1802" s="18"/>
      <c r="CJ1802" s="18"/>
      <c r="CK1802" s="18"/>
      <c r="CL1802" s="18"/>
      <c r="CM1802" s="18"/>
      <c r="CN1802" s="18"/>
      <c r="CO1802" s="18"/>
    </row>
    <row r="1803" spans="1:93">
      <c r="A1803" s="5726"/>
      <c r="B1803" s="5670"/>
      <c r="C1803" s="5718"/>
      <c r="D1803" s="3798"/>
      <c r="E1803" s="5119"/>
      <c r="F1803" s="5119"/>
      <c r="G1803" s="3807"/>
      <c r="H1803" s="3807"/>
      <c r="I1803" s="3807"/>
      <c r="J1803" s="3807"/>
      <c r="K1803" s="3807"/>
      <c r="L1803" s="3807"/>
      <c r="M1803" s="3807"/>
      <c r="N1803" s="3807"/>
      <c r="O1803" s="3807"/>
      <c r="P1803" s="3807"/>
      <c r="Q1803" s="3807"/>
      <c r="R1803" s="3807"/>
      <c r="S1803" s="5119"/>
      <c r="T1803" s="5119"/>
      <c r="U1803" s="5119"/>
      <c r="V1803" s="5119"/>
      <c r="W1803" s="5119"/>
      <c r="X1803" s="5119"/>
      <c r="Y1803" s="5119"/>
      <c r="Z1803" s="5119"/>
      <c r="AA1803" s="5119"/>
      <c r="AB1803" s="5119"/>
      <c r="AC1803" s="5119"/>
      <c r="AD1803" s="3326" t="s">
        <v>2035</v>
      </c>
      <c r="AE1803" s="3093"/>
      <c r="AF1803" s="555" t="s">
        <v>857</v>
      </c>
      <c r="AG1803" s="550"/>
      <c r="AH1803" s="3256">
        <v>1405</v>
      </c>
      <c r="AI1803" s="550" t="s">
        <v>2137</v>
      </c>
      <c r="AJ1803" s="555" t="s">
        <v>868</v>
      </c>
      <c r="AK1803" s="550" t="s">
        <v>2142</v>
      </c>
      <c r="AL1803" s="555" t="s">
        <v>869</v>
      </c>
      <c r="AM1803" s="555" t="s">
        <v>869</v>
      </c>
      <c r="AN1803" s="550" t="s">
        <v>858</v>
      </c>
      <c r="AO1803" s="550">
        <v>2</v>
      </c>
      <c r="AP1803" s="550" t="s">
        <v>859</v>
      </c>
      <c r="AQ1803" s="550">
        <v>2</v>
      </c>
      <c r="AR1803" s="550"/>
      <c r="AS1803" s="550"/>
      <c r="AT1803" s="550"/>
      <c r="AU1803" s="550"/>
      <c r="AV1803" s="860"/>
      <c r="AW1803" s="4560"/>
      <c r="AX1803" s="4560"/>
      <c r="AY1803" s="4560"/>
    </row>
    <row r="1804" spans="1:93" s="41" customFormat="1" ht="13.5" thickBot="1">
      <c r="A1804" s="5727"/>
      <c r="B1804" s="5724"/>
      <c r="C1804" s="5719"/>
      <c r="D1804" s="3818"/>
      <c r="E1804" s="5473"/>
      <c r="F1804" s="5473"/>
      <c r="G1804" s="3808"/>
      <c r="H1804" s="3808"/>
      <c r="I1804" s="3808"/>
      <c r="J1804" s="3808"/>
      <c r="K1804" s="3808"/>
      <c r="L1804" s="3808"/>
      <c r="M1804" s="3808"/>
      <c r="N1804" s="3808"/>
      <c r="O1804" s="3808"/>
      <c r="P1804" s="3808"/>
      <c r="Q1804" s="3808"/>
      <c r="R1804" s="3808"/>
      <c r="S1804" s="5473"/>
      <c r="T1804" s="5473"/>
      <c r="U1804" s="5473"/>
      <c r="V1804" s="5473"/>
      <c r="W1804" s="5473"/>
      <c r="X1804" s="5473"/>
      <c r="Y1804" s="5473"/>
      <c r="Z1804" s="5473"/>
      <c r="AA1804" s="5473"/>
      <c r="AB1804" s="5473"/>
      <c r="AC1804" s="5473"/>
      <c r="AD1804" s="3337" t="s">
        <v>2035</v>
      </c>
      <c r="AE1804" s="3094"/>
      <c r="AF1804" s="293" t="s">
        <v>857</v>
      </c>
      <c r="AG1804" s="552"/>
      <c r="AH1804" s="3260">
        <v>1300</v>
      </c>
      <c r="AI1804" s="552" t="s">
        <v>2137</v>
      </c>
      <c r="AJ1804" s="293" t="s">
        <v>860</v>
      </c>
      <c r="AK1804" s="552" t="s">
        <v>2142</v>
      </c>
      <c r="AL1804" s="552" t="s">
        <v>646</v>
      </c>
      <c r="AM1804" s="552" t="s">
        <v>647</v>
      </c>
      <c r="AN1804" s="552" t="s">
        <v>858</v>
      </c>
      <c r="AO1804" s="552">
        <v>2</v>
      </c>
      <c r="AP1804" s="552" t="s">
        <v>859</v>
      </c>
      <c r="AQ1804" s="552">
        <v>2</v>
      </c>
      <c r="AR1804" s="552"/>
      <c r="AS1804" s="552"/>
      <c r="AT1804" s="552"/>
      <c r="AU1804" s="552"/>
      <c r="AV1804" s="2999"/>
      <c r="AW1804" s="5662"/>
      <c r="AX1804" s="5662"/>
      <c r="AY1804" s="5662"/>
      <c r="AZ1804" s="18"/>
      <c r="BA1804" s="18"/>
      <c r="BB1804" s="18"/>
      <c r="BC1804" s="18"/>
      <c r="BD1804" s="18"/>
      <c r="BE1804" s="18"/>
      <c r="BF1804" s="18"/>
      <c r="BG1804" s="18"/>
      <c r="BH1804" s="18"/>
      <c r="BI1804" s="18"/>
      <c r="BJ1804" s="18"/>
      <c r="BK1804" s="18"/>
      <c r="BL1804" s="18"/>
      <c r="BM1804" s="18"/>
      <c r="BN1804" s="18"/>
      <c r="BO1804" s="18"/>
      <c r="BP1804" s="18"/>
      <c r="BQ1804" s="18"/>
      <c r="BR1804" s="18"/>
      <c r="BS1804" s="18"/>
      <c r="BT1804" s="18"/>
      <c r="BU1804" s="18"/>
      <c r="BV1804" s="18"/>
      <c r="BW1804" s="18"/>
      <c r="BX1804" s="18"/>
      <c r="BY1804" s="18"/>
      <c r="BZ1804" s="18"/>
      <c r="CA1804" s="18"/>
      <c r="CB1804" s="18"/>
      <c r="CC1804" s="18"/>
      <c r="CD1804" s="18"/>
      <c r="CE1804" s="18"/>
      <c r="CF1804" s="18"/>
      <c r="CG1804" s="18"/>
      <c r="CH1804" s="18"/>
      <c r="CI1804" s="18"/>
      <c r="CJ1804" s="18"/>
      <c r="CK1804" s="18"/>
      <c r="CL1804" s="18"/>
      <c r="CM1804" s="18"/>
      <c r="CN1804" s="18"/>
      <c r="CO1804" s="18"/>
    </row>
    <row r="1805" spans="1:93" s="41" customFormat="1" ht="13.5" thickBot="1">
      <c r="A1805" s="5725" t="s">
        <v>3895</v>
      </c>
      <c r="B1805" s="5723" t="s">
        <v>2464</v>
      </c>
      <c r="C1805" s="5717" t="s">
        <v>4043</v>
      </c>
      <c r="D1805" s="3827" t="s">
        <v>1596</v>
      </c>
      <c r="E1805" s="5472" t="s">
        <v>2138</v>
      </c>
      <c r="F1805" s="5472" t="s">
        <v>2392</v>
      </c>
      <c r="G1805" s="3827" t="s">
        <v>2028</v>
      </c>
      <c r="H1805" s="3827" t="s">
        <v>2028</v>
      </c>
      <c r="I1805" s="3827" t="s">
        <v>2029</v>
      </c>
      <c r="J1805" s="3827" t="s">
        <v>2029</v>
      </c>
      <c r="K1805" s="3827">
        <v>6</v>
      </c>
      <c r="L1805" s="3827">
        <v>0</v>
      </c>
      <c r="M1805" s="3827">
        <v>12</v>
      </c>
      <c r="N1805" s="3827">
        <v>6</v>
      </c>
      <c r="O1805" s="3827">
        <v>0</v>
      </c>
      <c r="P1805" s="3827">
        <v>12</v>
      </c>
      <c r="Q1805" s="3827" t="s">
        <v>2140</v>
      </c>
      <c r="R1805" s="3827" t="s">
        <v>2272</v>
      </c>
      <c r="S1805" s="5472">
        <v>512</v>
      </c>
      <c r="T1805" s="5472">
        <v>512</v>
      </c>
      <c r="U1805" s="5472">
        <v>1600</v>
      </c>
      <c r="V1805" s="5472">
        <v>416</v>
      </c>
      <c r="W1805" s="5472">
        <v>416</v>
      </c>
      <c r="X1805" s="5472">
        <v>704</v>
      </c>
      <c r="Y1805" s="5472">
        <v>1</v>
      </c>
      <c r="Z1805" s="5472">
        <v>1</v>
      </c>
      <c r="AA1805" s="5472" t="s">
        <v>2136</v>
      </c>
      <c r="AB1805" s="5472" t="s">
        <v>2136</v>
      </c>
      <c r="AC1805" s="5472" t="s">
        <v>2137</v>
      </c>
      <c r="AD1805" s="3324" t="s">
        <v>2035</v>
      </c>
      <c r="AE1805" s="3091"/>
      <c r="AF1805" s="203" t="s">
        <v>857</v>
      </c>
      <c r="AG1805" s="203"/>
      <c r="AH1805" s="273">
        <v>270</v>
      </c>
      <c r="AI1805" s="273" t="s">
        <v>2137</v>
      </c>
      <c r="AJ1805" s="203" t="s">
        <v>854</v>
      </c>
      <c r="AK1805" s="203" t="s">
        <v>2142</v>
      </c>
      <c r="AL1805" s="203" t="s">
        <v>164</v>
      </c>
      <c r="AM1805" s="203" t="s">
        <v>856</v>
      </c>
      <c r="AN1805" s="273" t="s">
        <v>858</v>
      </c>
      <c r="AO1805" s="203">
        <v>2</v>
      </c>
      <c r="AP1805" s="273" t="s">
        <v>859</v>
      </c>
      <c r="AQ1805" s="203">
        <v>2</v>
      </c>
      <c r="AR1805" s="552"/>
      <c r="AS1805" s="552"/>
      <c r="AT1805" s="552"/>
      <c r="AU1805" s="552"/>
      <c r="AV1805" s="2999"/>
      <c r="AW1805" s="5728" t="s">
        <v>2451</v>
      </c>
      <c r="AX1805" s="5728" t="s">
        <v>2452</v>
      </c>
      <c r="AY1805" s="5728"/>
      <c r="AZ1805" s="18"/>
      <c r="BA1805" s="18"/>
      <c r="BB1805" s="18"/>
      <c r="BC1805" s="18"/>
      <c r="BD1805" s="18"/>
      <c r="BE1805" s="18"/>
      <c r="BF1805" s="18"/>
      <c r="BG1805" s="18"/>
      <c r="BH1805" s="18"/>
      <c r="BI1805" s="18"/>
      <c r="BJ1805" s="18"/>
      <c r="BK1805" s="18"/>
      <c r="BL1805" s="18"/>
      <c r="BM1805" s="18"/>
      <c r="BN1805" s="18"/>
      <c r="BO1805" s="18"/>
      <c r="BP1805" s="18"/>
      <c r="BQ1805" s="18"/>
      <c r="BR1805" s="18"/>
      <c r="BS1805" s="18"/>
      <c r="BT1805" s="18"/>
      <c r="BU1805" s="18"/>
      <c r="BV1805" s="18"/>
      <c r="BW1805" s="18"/>
      <c r="BX1805" s="18"/>
      <c r="BY1805" s="18"/>
      <c r="BZ1805" s="18"/>
      <c r="CA1805" s="18"/>
      <c r="CB1805" s="18"/>
      <c r="CC1805" s="18"/>
      <c r="CD1805" s="18"/>
      <c r="CE1805" s="18"/>
      <c r="CF1805" s="18"/>
      <c r="CG1805" s="18"/>
      <c r="CH1805" s="18"/>
      <c r="CI1805" s="18"/>
      <c r="CJ1805" s="18"/>
      <c r="CK1805" s="18"/>
      <c r="CL1805" s="18"/>
      <c r="CM1805" s="18"/>
      <c r="CN1805" s="18"/>
      <c r="CO1805" s="18"/>
    </row>
    <row r="1806" spans="1:93" s="41" customFormat="1">
      <c r="A1806" s="5726"/>
      <c r="B1806" s="5670"/>
      <c r="C1806" s="5718"/>
      <c r="D1806" s="3807"/>
      <c r="E1806" s="5119"/>
      <c r="F1806" s="5119"/>
      <c r="G1806" s="3807"/>
      <c r="H1806" s="3807"/>
      <c r="I1806" s="3807"/>
      <c r="J1806" s="3807"/>
      <c r="K1806" s="3807"/>
      <c r="L1806" s="3807"/>
      <c r="M1806" s="3807"/>
      <c r="N1806" s="3807"/>
      <c r="O1806" s="3807"/>
      <c r="P1806" s="3807"/>
      <c r="Q1806" s="3807"/>
      <c r="R1806" s="3807"/>
      <c r="S1806" s="5119"/>
      <c r="T1806" s="5119"/>
      <c r="U1806" s="5119"/>
      <c r="V1806" s="5119"/>
      <c r="W1806" s="5119"/>
      <c r="X1806" s="5119"/>
      <c r="Y1806" s="5119"/>
      <c r="Z1806" s="5119"/>
      <c r="AA1806" s="5119"/>
      <c r="AB1806" s="5119"/>
      <c r="AC1806" s="5119"/>
      <c r="AD1806" s="3326" t="s">
        <v>2035</v>
      </c>
      <c r="AE1806" s="3093"/>
      <c r="AF1806" s="555" t="s">
        <v>857</v>
      </c>
      <c r="AG1806" s="555"/>
      <c r="AH1806" s="3256">
        <v>1405</v>
      </c>
      <c r="AI1806" s="550" t="s">
        <v>2137</v>
      </c>
      <c r="AJ1806" s="555" t="s">
        <v>868</v>
      </c>
      <c r="AK1806" s="542" t="s">
        <v>2142</v>
      </c>
      <c r="AL1806" s="555" t="s">
        <v>614</v>
      </c>
      <c r="AM1806" s="555" t="s">
        <v>614</v>
      </c>
      <c r="AN1806" s="550" t="s">
        <v>858</v>
      </c>
      <c r="AO1806" s="550">
        <v>3</v>
      </c>
      <c r="AP1806" s="550" t="s">
        <v>859</v>
      </c>
      <c r="AQ1806" s="550">
        <v>3</v>
      </c>
      <c r="AR1806" s="550"/>
      <c r="AS1806" s="550"/>
      <c r="AT1806" s="550"/>
      <c r="AU1806" s="550"/>
      <c r="AV1806" s="860"/>
      <c r="AW1806" s="4560"/>
      <c r="AX1806" s="4560"/>
      <c r="AY1806" s="4560"/>
      <c r="AZ1806" s="18"/>
      <c r="BA1806" s="18"/>
      <c r="BB1806" s="18"/>
      <c r="BC1806" s="18"/>
      <c r="BD1806" s="18"/>
      <c r="BE1806" s="18"/>
      <c r="BF1806" s="18"/>
      <c r="BG1806" s="18"/>
      <c r="BH1806" s="18"/>
      <c r="BI1806" s="18"/>
      <c r="BJ1806" s="18"/>
      <c r="BK1806" s="18"/>
      <c r="BL1806" s="18"/>
      <c r="BM1806" s="18"/>
      <c r="BN1806" s="18"/>
      <c r="BO1806" s="18"/>
      <c r="BP1806" s="18"/>
      <c r="BQ1806" s="18"/>
      <c r="BR1806" s="18"/>
      <c r="BS1806" s="18"/>
      <c r="BT1806" s="18"/>
      <c r="BU1806" s="18"/>
      <c r="BV1806" s="18"/>
      <c r="BW1806" s="18"/>
      <c r="BX1806" s="18"/>
      <c r="BY1806" s="18"/>
      <c r="BZ1806" s="18"/>
      <c r="CA1806" s="18"/>
      <c r="CB1806" s="18"/>
      <c r="CC1806" s="18"/>
      <c r="CD1806" s="18"/>
      <c r="CE1806" s="18"/>
      <c r="CF1806" s="18"/>
      <c r="CG1806" s="18"/>
      <c r="CH1806" s="18"/>
      <c r="CI1806" s="18"/>
      <c r="CJ1806" s="18"/>
      <c r="CK1806" s="18"/>
      <c r="CL1806" s="18"/>
      <c r="CM1806" s="18"/>
      <c r="CN1806" s="18"/>
      <c r="CO1806" s="18"/>
    </row>
    <row r="1807" spans="1:93" ht="13.5" thickBot="1">
      <c r="A1807" s="5727"/>
      <c r="B1807" s="5724"/>
      <c r="C1807" s="5719"/>
      <c r="D1807" s="3808"/>
      <c r="E1807" s="5473"/>
      <c r="F1807" s="5473"/>
      <c r="G1807" s="3808"/>
      <c r="H1807" s="3808"/>
      <c r="I1807" s="3808"/>
      <c r="J1807" s="3808"/>
      <c r="K1807" s="3808"/>
      <c r="L1807" s="3808"/>
      <c r="M1807" s="3808"/>
      <c r="N1807" s="3808"/>
      <c r="O1807" s="3808"/>
      <c r="P1807" s="3808"/>
      <c r="Q1807" s="3808"/>
      <c r="R1807" s="3808"/>
      <c r="S1807" s="5473"/>
      <c r="T1807" s="5473"/>
      <c r="U1807" s="5473"/>
      <c r="V1807" s="5473"/>
      <c r="W1807" s="5473"/>
      <c r="X1807" s="5473"/>
      <c r="Y1807" s="5473"/>
      <c r="Z1807" s="5473"/>
      <c r="AA1807" s="5473"/>
      <c r="AB1807" s="5473"/>
      <c r="AC1807" s="5473"/>
      <c r="AD1807" s="3321" t="s">
        <v>2035</v>
      </c>
      <c r="AE1807" s="3086"/>
      <c r="AF1807" s="543" t="s">
        <v>857</v>
      </c>
      <c r="AG1807" s="543"/>
      <c r="AH1807" s="3260">
        <v>1300</v>
      </c>
      <c r="AI1807" s="545" t="s">
        <v>2137</v>
      </c>
      <c r="AJ1807" s="293" t="s">
        <v>860</v>
      </c>
      <c r="AK1807" s="554" t="s">
        <v>2142</v>
      </c>
      <c r="AL1807" s="552" t="s">
        <v>646</v>
      </c>
      <c r="AM1807" s="552" t="s">
        <v>647</v>
      </c>
      <c r="AN1807" s="545" t="s">
        <v>858</v>
      </c>
      <c r="AO1807" s="545">
        <v>2</v>
      </c>
      <c r="AP1807" s="545" t="s">
        <v>859</v>
      </c>
      <c r="AQ1807" s="545">
        <v>2</v>
      </c>
      <c r="AR1807" s="552"/>
      <c r="AS1807" s="552"/>
      <c r="AT1807" s="552"/>
      <c r="AU1807" s="552"/>
      <c r="AV1807" s="2999"/>
      <c r="AW1807" s="5662"/>
      <c r="AX1807" s="5662"/>
      <c r="AY1807" s="5662"/>
    </row>
    <row r="1808" spans="1:93" s="270" customFormat="1">
      <c r="A1808" s="5725" t="s">
        <v>3897</v>
      </c>
      <c r="B1808" s="5723" t="s">
        <v>2464</v>
      </c>
      <c r="C1808" s="5717" t="s">
        <v>4044</v>
      </c>
      <c r="D1808" s="3827" t="s">
        <v>1597</v>
      </c>
      <c r="E1808" s="5472" t="s">
        <v>2157</v>
      </c>
      <c r="F1808" s="5472" t="s">
        <v>2393</v>
      </c>
      <c r="G1808" s="3827" t="s">
        <v>2028</v>
      </c>
      <c r="H1808" s="3827" t="s">
        <v>2028</v>
      </c>
      <c r="I1808" s="3827" t="s">
        <v>2029</v>
      </c>
      <c r="J1808" s="3827" t="s">
        <v>2029</v>
      </c>
      <c r="K1808" s="3827">
        <v>8</v>
      </c>
      <c r="L1808" s="3827">
        <v>0</v>
      </c>
      <c r="M1808" s="3827">
        <v>31</v>
      </c>
      <c r="N1808" s="3827">
        <v>8</v>
      </c>
      <c r="O1808" s="3827">
        <v>0</v>
      </c>
      <c r="P1808" s="3827">
        <v>31</v>
      </c>
      <c r="Q1808" s="3827" t="s">
        <v>2140</v>
      </c>
      <c r="R1808" s="3827" t="s">
        <v>2272</v>
      </c>
      <c r="S1808" s="5472">
        <v>4462</v>
      </c>
      <c r="T1808" s="5472">
        <v>4462</v>
      </c>
      <c r="U1808" s="5472">
        <v>5600</v>
      </c>
      <c r="V1808" s="5472">
        <v>608</v>
      </c>
      <c r="W1808" s="5472">
        <v>608</v>
      </c>
      <c r="X1808" s="5472">
        <v>960</v>
      </c>
      <c r="Y1808" s="5472">
        <v>8</v>
      </c>
      <c r="Z1808" s="5472">
        <v>2</v>
      </c>
      <c r="AA1808" s="5472" t="s">
        <v>2045</v>
      </c>
      <c r="AB1808" s="5472" t="s">
        <v>2033</v>
      </c>
      <c r="AC1808" s="5472" t="s">
        <v>2137</v>
      </c>
      <c r="AD1808" s="3338" t="s">
        <v>2035</v>
      </c>
      <c r="AE1808" s="203"/>
      <c r="AF1808" s="203" t="s">
        <v>857</v>
      </c>
      <c r="AG1808" s="273"/>
      <c r="AH1808" s="273">
        <v>270</v>
      </c>
      <c r="AI1808" s="273" t="s">
        <v>2137</v>
      </c>
      <c r="AJ1808" s="203" t="s">
        <v>854</v>
      </c>
      <c r="AK1808" s="273" t="s">
        <v>2142</v>
      </c>
      <c r="AL1808" s="542" t="s">
        <v>164</v>
      </c>
      <c r="AM1808" s="542" t="s">
        <v>856</v>
      </c>
      <c r="AN1808" s="273" t="s">
        <v>858</v>
      </c>
      <c r="AO1808" s="273">
        <v>2</v>
      </c>
      <c r="AP1808" s="273" t="s">
        <v>859</v>
      </c>
      <c r="AQ1808" s="273">
        <v>2</v>
      </c>
      <c r="AR1808" s="273"/>
      <c r="AS1808" s="273"/>
      <c r="AT1808" s="273"/>
      <c r="AU1808" s="273"/>
      <c r="AV1808" s="846"/>
      <c r="AW1808" s="5728" t="s">
        <v>2466</v>
      </c>
      <c r="AX1808" s="5728" t="s">
        <v>2452</v>
      </c>
      <c r="AY1808" s="5728"/>
      <c r="AZ1808" s="239"/>
      <c r="BA1808" s="239"/>
      <c r="BB1808" s="239"/>
      <c r="BC1808" s="239"/>
      <c r="BD1808" s="239"/>
      <c r="BE1808" s="239"/>
      <c r="BF1808" s="239"/>
      <c r="BG1808" s="239"/>
      <c r="BH1808" s="239"/>
      <c r="BI1808" s="239"/>
      <c r="BJ1808" s="239"/>
      <c r="BK1808" s="239"/>
      <c r="BL1808" s="239"/>
      <c r="BM1808" s="239"/>
      <c r="BN1808" s="239"/>
      <c r="BO1808" s="239"/>
      <c r="BP1808" s="239"/>
      <c r="BQ1808" s="239"/>
      <c r="BR1808" s="239"/>
      <c r="BS1808" s="239"/>
      <c r="BT1808" s="239"/>
      <c r="BU1808" s="239"/>
      <c r="BV1808" s="239"/>
      <c r="BW1808" s="239"/>
      <c r="BX1808" s="239"/>
      <c r="BY1808" s="239"/>
      <c r="BZ1808" s="239"/>
      <c r="CA1808" s="239"/>
      <c r="CB1808" s="239"/>
      <c r="CC1808" s="239"/>
      <c r="CD1808" s="239"/>
      <c r="CE1808" s="239"/>
      <c r="CF1808" s="239"/>
      <c r="CG1808" s="239"/>
      <c r="CH1808" s="239"/>
      <c r="CI1808" s="239"/>
      <c r="CJ1808" s="239"/>
      <c r="CK1808" s="239"/>
      <c r="CL1808" s="239"/>
      <c r="CM1808" s="239"/>
      <c r="CN1808" s="239"/>
      <c r="CO1808" s="239"/>
    </row>
    <row r="1809" spans="1:93" s="270" customFormat="1">
      <c r="A1809" s="5726"/>
      <c r="B1809" s="5670"/>
      <c r="C1809" s="5718"/>
      <c r="D1809" s="3807"/>
      <c r="E1809" s="5119"/>
      <c r="F1809" s="5119"/>
      <c r="G1809" s="3807"/>
      <c r="H1809" s="3807"/>
      <c r="I1809" s="3807"/>
      <c r="J1809" s="3807"/>
      <c r="K1809" s="3807"/>
      <c r="L1809" s="3807"/>
      <c r="M1809" s="3807"/>
      <c r="N1809" s="3807"/>
      <c r="O1809" s="3807"/>
      <c r="P1809" s="3807"/>
      <c r="Q1809" s="3807"/>
      <c r="R1809" s="3807"/>
      <c r="S1809" s="5119"/>
      <c r="T1809" s="5119"/>
      <c r="U1809" s="5119"/>
      <c r="V1809" s="5119"/>
      <c r="W1809" s="5119"/>
      <c r="X1809" s="5119"/>
      <c r="Y1809" s="5119"/>
      <c r="Z1809" s="5119"/>
      <c r="AA1809" s="5119"/>
      <c r="AB1809" s="5119"/>
      <c r="AC1809" s="5119"/>
      <c r="AD1809" s="3326" t="s">
        <v>2035</v>
      </c>
      <c r="AE1809" s="3093"/>
      <c r="AF1809" s="555" t="s">
        <v>857</v>
      </c>
      <c r="AG1809" s="550"/>
      <c r="AH1809" s="3256">
        <v>1500</v>
      </c>
      <c r="AI1809" s="550" t="s">
        <v>2137</v>
      </c>
      <c r="AJ1809" s="555" t="s">
        <v>874</v>
      </c>
      <c r="AK1809" s="550" t="s">
        <v>2142</v>
      </c>
      <c r="AL1809" s="555" t="s">
        <v>342</v>
      </c>
      <c r="AM1809" s="555" t="s">
        <v>341</v>
      </c>
      <c r="AN1809" s="550" t="s">
        <v>858</v>
      </c>
      <c r="AO1809" s="542">
        <v>2</v>
      </c>
      <c r="AP1809" s="547" t="s">
        <v>859</v>
      </c>
      <c r="AQ1809" s="542">
        <v>2</v>
      </c>
      <c r="AR1809" s="550">
        <v>3</v>
      </c>
      <c r="AS1809" s="550" t="s">
        <v>875</v>
      </c>
      <c r="AT1809" s="550" t="s">
        <v>859</v>
      </c>
      <c r="AU1809" s="550" t="s">
        <v>876</v>
      </c>
      <c r="AV1809" s="860" t="s">
        <v>877</v>
      </c>
      <c r="AW1809" s="4560"/>
      <c r="AX1809" s="4560"/>
      <c r="AY1809" s="4560"/>
      <c r="AZ1809" s="239"/>
      <c r="BA1809" s="239"/>
      <c r="BB1809" s="239"/>
      <c r="BC1809" s="239"/>
      <c r="BD1809" s="239"/>
      <c r="BE1809" s="239"/>
      <c r="BF1809" s="239"/>
      <c r="BG1809" s="239"/>
      <c r="BH1809" s="239"/>
      <c r="BI1809" s="239"/>
      <c r="BJ1809" s="239"/>
      <c r="BK1809" s="239"/>
      <c r="BL1809" s="239"/>
      <c r="BM1809" s="239"/>
      <c r="BN1809" s="239"/>
      <c r="BO1809" s="239"/>
      <c r="BP1809" s="239"/>
      <c r="BQ1809" s="239"/>
      <c r="BR1809" s="239"/>
      <c r="BS1809" s="239"/>
      <c r="BT1809" s="239"/>
      <c r="BU1809" s="239"/>
      <c r="BV1809" s="239"/>
      <c r="BW1809" s="239"/>
      <c r="BX1809" s="239"/>
      <c r="BY1809" s="239"/>
      <c r="BZ1809" s="239"/>
      <c r="CA1809" s="239"/>
      <c r="CB1809" s="239"/>
      <c r="CC1809" s="239"/>
      <c r="CD1809" s="239"/>
      <c r="CE1809" s="239"/>
      <c r="CF1809" s="239"/>
      <c r="CG1809" s="239"/>
      <c r="CH1809" s="239"/>
      <c r="CI1809" s="239"/>
      <c r="CJ1809" s="239"/>
      <c r="CK1809" s="239"/>
      <c r="CL1809" s="239"/>
      <c r="CM1809" s="239"/>
      <c r="CN1809" s="239"/>
      <c r="CO1809" s="239"/>
    </row>
    <row r="1810" spans="1:93" s="270" customFormat="1">
      <c r="A1810" s="5726"/>
      <c r="B1810" s="5670"/>
      <c r="C1810" s="5718"/>
      <c r="D1810" s="3807"/>
      <c r="E1810" s="5119"/>
      <c r="F1810" s="5119"/>
      <c r="G1810" s="3807"/>
      <c r="H1810" s="3807"/>
      <c r="I1810" s="3807"/>
      <c r="J1810" s="3807"/>
      <c r="K1810" s="3807"/>
      <c r="L1810" s="3807"/>
      <c r="M1810" s="3807"/>
      <c r="N1810" s="3807"/>
      <c r="O1810" s="3807"/>
      <c r="P1810" s="3807"/>
      <c r="Q1810" s="3807"/>
      <c r="R1810" s="3807"/>
      <c r="S1810" s="5119"/>
      <c r="T1810" s="5119"/>
      <c r="U1810" s="5119"/>
      <c r="V1810" s="5119"/>
      <c r="W1810" s="5119"/>
      <c r="X1810" s="5119"/>
      <c r="Y1810" s="5119"/>
      <c r="Z1810" s="5119"/>
      <c r="AA1810" s="5119"/>
      <c r="AB1810" s="5119"/>
      <c r="AC1810" s="5119"/>
      <c r="AD1810" s="3326" t="s">
        <v>2035</v>
      </c>
      <c r="AE1810" s="3093"/>
      <c r="AF1810" s="555" t="s">
        <v>857</v>
      </c>
      <c r="AG1810" s="550"/>
      <c r="AH1810" s="3256">
        <v>1405</v>
      </c>
      <c r="AI1810" s="550" t="s">
        <v>2137</v>
      </c>
      <c r="AJ1810" s="555" t="s">
        <v>868</v>
      </c>
      <c r="AK1810" s="550" t="s">
        <v>2142</v>
      </c>
      <c r="AL1810" s="555" t="s">
        <v>614</v>
      </c>
      <c r="AM1810" s="555" t="s">
        <v>614</v>
      </c>
      <c r="AN1810" s="550" t="s">
        <v>858</v>
      </c>
      <c r="AO1810" s="550">
        <v>3</v>
      </c>
      <c r="AP1810" s="550" t="s">
        <v>859</v>
      </c>
      <c r="AQ1810" s="550">
        <v>3</v>
      </c>
      <c r="AR1810" s="550"/>
      <c r="AS1810" s="550"/>
      <c r="AT1810" s="550"/>
      <c r="AU1810" s="550"/>
      <c r="AV1810" s="860"/>
      <c r="AW1810" s="4560"/>
      <c r="AX1810" s="4560"/>
      <c r="AY1810" s="4560"/>
      <c r="AZ1810" s="239"/>
      <c r="BA1810" s="239"/>
      <c r="BB1810" s="239"/>
      <c r="BC1810" s="239"/>
      <c r="BD1810" s="239"/>
      <c r="BE1810" s="239"/>
      <c r="BF1810" s="239"/>
      <c r="BG1810" s="239"/>
      <c r="BH1810" s="239"/>
      <c r="BI1810" s="239"/>
      <c r="BJ1810" s="239"/>
      <c r="BK1810" s="239"/>
      <c r="BL1810" s="239"/>
      <c r="BM1810" s="239"/>
      <c r="BN1810" s="239"/>
      <c r="BO1810" s="239"/>
      <c r="BP1810" s="239"/>
      <c r="BQ1810" s="239"/>
      <c r="BR1810" s="239"/>
      <c r="BS1810" s="239"/>
      <c r="BT1810" s="239"/>
      <c r="BU1810" s="239"/>
      <c r="BV1810" s="239"/>
      <c r="BW1810" s="239"/>
      <c r="BX1810" s="239"/>
      <c r="BY1810" s="239"/>
      <c r="BZ1810" s="239"/>
      <c r="CA1810" s="239"/>
      <c r="CB1810" s="239"/>
      <c r="CC1810" s="239"/>
      <c r="CD1810" s="239"/>
      <c r="CE1810" s="239"/>
      <c r="CF1810" s="239"/>
      <c r="CG1810" s="239"/>
      <c r="CH1810" s="239"/>
      <c r="CI1810" s="239"/>
      <c r="CJ1810" s="239"/>
      <c r="CK1810" s="239"/>
      <c r="CL1810" s="239"/>
      <c r="CM1810" s="239"/>
      <c r="CN1810" s="239"/>
      <c r="CO1810" s="239"/>
    </row>
    <row r="1811" spans="1:93" s="270" customFormat="1" ht="13.5" thickBot="1">
      <c r="A1811" s="5727"/>
      <c r="B1811" s="5724"/>
      <c r="C1811" s="5719"/>
      <c r="D1811" s="3808"/>
      <c r="E1811" s="5473"/>
      <c r="F1811" s="5473"/>
      <c r="G1811" s="3808"/>
      <c r="H1811" s="3808"/>
      <c r="I1811" s="3808"/>
      <c r="J1811" s="3808"/>
      <c r="K1811" s="3808"/>
      <c r="L1811" s="3808"/>
      <c r="M1811" s="3808"/>
      <c r="N1811" s="3808"/>
      <c r="O1811" s="3808"/>
      <c r="P1811" s="3808"/>
      <c r="Q1811" s="3808"/>
      <c r="R1811" s="3808"/>
      <c r="S1811" s="5473"/>
      <c r="T1811" s="5473"/>
      <c r="U1811" s="5473"/>
      <c r="V1811" s="5473"/>
      <c r="W1811" s="5473"/>
      <c r="X1811" s="5473"/>
      <c r="Y1811" s="5473"/>
      <c r="Z1811" s="5473"/>
      <c r="AA1811" s="5473"/>
      <c r="AB1811" s="5473"/>
      <c r="AC1811" s="5473"/>
      <c r="AD1811" s="3337" t="s">
        <v>2035</v>
      </c>
      <c r="AE1811" s="3094"/>
      <c r="AF1811" s="293" t="s">
        <v>857</v>
      </c>
      <c r="AG1811" s="552"/>
      <c r="AH1811" s="3260">
        <v>1300</v>
      </c>
      <c r="AI1811" s="552" t="s">
        <v>2137</v>
      </c>
      <c r="AJ1811" s="293" t="s">
        <v>860</v>
      </c>
      <c r="AK1811" s="552" t="s">
        <v>2142</v>
      </c>
      <c r="AL1811" s="545" t="s">
        <v>646</v>
      </c>
      <c r="AM1811" s="545" t="s">
        <v>647</v>
      </c>
      <c r="AN1811" s="552" t="s">
        <v>858</v>
      </c>
      <c r="AO1811" s="552">
        <v>2</v>
      </c>
      <c r="AP1811" s="552" t="s">
        <v>859</v>
      </c>
      <c r="AQ1811" s="552">
        <v>2</v>
      </c>
      <c r="AR1811" s="552"/>
      <c r="AS1811" s="552"/>
      <c r="AT1811" s="552"/>
      <c r="AU1811" s="552"/>
      <c r="AV1811" s="2999"/>
      <c r="AW1811" s="5662"/>
      <c r="AX1811" s="5662"/>
      <c r="AY1811" s="5662"/>
      <c r="AZ1811" s="239"/>
      <c r="BA1811" s="239"/>
      <c r="BB1811" s="239"/>
      <c r="BC1811" s="239"/>
      <c r="BD1811" s="239"/>
      <c r="BE1811" s="239"/>
      <c r="BF1811" s="239"/>
      <c r="BG1811" s="239"/>
      <c r="BH1811" s="239"/>
      <c r="BI1811" s="239"/>
      <c r="BJ1811" s="239"/>
      <c r="BK1811" s="239"/>
      <c r="BL1811" s="239"/>
      <c r="BM1811" s="239"/>
      <c r="BN1811" s="239"/>
      <c r="BO1811" s="239"/>
      <c r="BP1811" s="239"/>
      <c r="BQ1811" s="239"/>
      <c r="BR1811" s="239"/>
      <c r="BS1811" s="239"/>
      <c r="BT1811" s="239"/>
      <c r="BU1811" s="239"/>
      <c r="BV1811" s="239"/>
      <c r="BW1811" s="239"/>
      <c r="BX1811" s="239"/>
      <c r="BY1811" s="239"/>
      <c r="BZ1811" s="239"/>
      <c r="CA1811" s="239"/>
      <c r="CB1811" s="239"/>
      <c r="CC1811" s="239"/>
      <c r="CD1811" s="239"/>
      <c r="CE1811" s="239"/>
      <c r="CF1811" s="239"/>
      <c r="CG1811" s="239"/>
      <c r="CH1811" s="239"/>
      <c r="CI1811" s="239"/>
      <c r="CJ1811" s="239"/>
      <c r="CK1811" s="239"/>
      <c r="CL1811" s="239"/>
      <c r="CM1811" s="239"/>
      <c r="CN1811" s="239"/>
      <c r="CO1811" s="239"/>
    </row>
    <row r="1812" spans="1:93" s="270" customFormat="1">
      <c r="A1812" s="5725" t="s">
        <v>3900</v>
      </c>
      <c r="B1812" s="5723" t="s">
        <v>2464</v>
      </c>
      <c r="C1812" s="5717" t="s">
        <v>4046</v>
      </c>
      <c r="D1812" s="3827" t="s">
        <v>1598</v>
      </c>
      <c r="E1812" s="5472" t="s">
        <v>2165</v>
      </c>
      <c r="F1812" s="5472" t="s">
        <v>2394</v>
      </c>
      <c r="G1812" s="3827" t="s">
        <v>2028</v>
      </c>
      <c r="H1812" s="3827" t="s">
        <v>2028</v>
      </c>
      <c r="I1812" s="3827" t="s">
        <v>2029</v>
      </c>
      <c r="J1812" s="3827" t="s">
        <v>2029</v>
      </c>
      <c r="K1812" s="3827">
        <v>9</v>
      </c>
      <c r="L1812" s="3827">
        <v>0</v>
      </c>
      <c r="M1812" s="3827">
        <v>31</v>
      </c>
      <c r="N1812" s="3827">
        <v>9</v>
      </c>
      <c r="O1812" s="3827">
        <v>0</v>
      </c>
      <c r="P1812" s="3827">
        <v>31</v>
      </c>
      <c r="Q1812" s="3827" t="s">
        <v>2140</v>
      </c>
      <c r="R1812" s="3827" t="s">
        <v>2272</v>
      </c>
      <c r="S1812" s="5472">
        <v>10816</v>
      </c>
      <c r="T1812" s="5472">
        <v>10816</v>
      </c>
      <c r="U1812" s="5472">
        <v>11936</v>
      </c>
      <c r="V1812" s="5472">
        <v>608</v>
      </c>
      <c r="W1812" s="5472">
        <v>608</v>
      </c>
      <c r="X1812" s="5472">
        <v>960</v>
      </c>
      <c r="Y1812" s="5472">
        <v>8</v>
      </c>
      <c r="Z1812" s="5472">
        <v>2</v>
      </c>
      <c r="AA1812" s="5472" t="s">
        <v>2032</v>
      </c>
      <c r="AB1812" s="5472" t="s">
        <v>2033</v>
      </c>
      <c r="AC1812" s="5472" t="s">
        <v>2137</v>
      </c>
      <c r="AD1812" s="3338" t="s">
        <v>2035</v>
      </c>
      <c r="AE1812" s="203"/>
      <c r="AF1812" s="203" t="s">
        <v>857</v>
      </c>
      <c r="AG1812" s="273"/>
      <c r="AH1812" s="273">
        <v>270</v>
      </c>
      <c r="AI1812" s="273" t="s">
        <v>2137</v>
      </c>
      <c r="AJ1812" s="203" t="s">
        <v>854</v>
      </c>
      <c r="AK1812" s="273" t="s">
        <v>2142</v>
      </c>
      <c r="AL1812" s="203" t="s">
        <v>164</v>
      </c>
      <c r="AM1812" s="203" t="s">
        <v>856</v>
      </c>
      <c r="AN1812" s="273" t="s">
        <v>858</v>
      </c>
      <c r="AO1812" s="273">
        <v>2</v>
      </c>
      <c r="AP1812" s="273" t="s">
        <v>859</v>
      </c>
      <c r="AQ1812" s="273">
        <v>2</v>
      </c>
      <c r="AR1812" s="273"/>
      <c r="AS1812" s="273"/>
      <c r="AT1812" s="273"/>
      <c r="AU1812" s="273"/>
      <c r="AV1812" s="846"/>
      <c r="AW1812" s="5728" t="s">
        <v>2466</v>
      </c>
      <c r="AX1812" s="5728" t="s">
        <v>2452</v>
      </c>
      <c r="AY1812" s="5728"/>
      <c r="AZ1812" s="239"/>
      <c r="BA1812" s="239"/>
      <c r="BB1812" s="239"/>
      <c r="BC1812" s="239"/>
      <c r="BD1812" s="239"/>
      <c r="BE1812" s="239"/>
      <c r="BF1812" s="239"/>
      <c r="BG1812" s="239"/>
      <c r="BH1812" s="239"/>
      <c r="BI1812" s="239"/>
      <c r="BJ1812" s="239"/>
      <c r="BK1812" s="239"/>
      <c r="BL1812" s="239"/>
      <c r="BM1812" s="239"/>
      <c r="BN1812" s="239"/>
      <c r="BO1812" s="239"/>
      <c r="BP1812" s="239"/>
      <c r="BQ1812" s="239"/>
      <c r="BR1812" s="239"/>
      <c r="BS1812" s="239"/>
      <c r="BT1812" s="239"/>
      <c r="BU1812" s="239"/>
      <c r="BV1812" s="239"/>
      <c r="BW1812" s="239"/>
      <c r="BX1812" s="239"/>
      <c r="BY1812" s="239"/>
      <c r="BZ1812" s="239"/>
      <c r="CA1812" s="239"/>
      <c r="CB1812" s="239"/>
      <c r="CC1812" s="239"/>
      <c r="CD1812" s="239"/>
      <c r="CE1812" s="239"/>
      <c r="CF1812" s="239"/>
      <c r="CG1812" s="239"/>
      <c r="CH1812" s="239"/>
      <c r="CI1812" s="239"/>
      <c r="CJ1812" s="239"/>
      <c r="CK1812" s="239"/>
      <c r="CL1812" s="239"/>
      <c r="CM1812" s="239"/>
      <c r="CN1812" s="239"/>
      <c r="CO1812" s="239"/>
    </row>
    <row r="1813" spans="1:93">
      <c r="A1813" s="5726"/>
      <c r="B1813" s="5670"/>
      <c r="C1813" s="5718"/>
      <c r="D1813" s="3807"/>
      <c r="E1813" s="5119"/>
      <c r="F1813" s="5119"/>
      <c r="G1813" s="3807"/>
      <c r="H1813" s="3807"/>
      <c r="I1813" s="3807"/>
      <c r="J1813" s="3807"/>
      <c r="K1813" s="3807"/>
      <c r="L1813" s="3807"/>
      <c r="M1813" s="3807"/>
      <c r="N1813" s="3807"/>
      <c r="O1813" s="3807"/>
      <c r="P1813" s="3807"/>
      <c r="Q1813" s="3807"/>
      <c r="R1813" s="3807"/>
      <c r="S1813" s="5119"/>
      <c r="T1813" s="5119"/>
      <c r="U1813" s="5119"/>
      <c r="V1813" s="5119"/>
      <c r="W1813" s="5119"/>
      <c r="X1813" s="5119"/>
      <c r="Y1813" s="5119"/>
      <c r="Z1813" s="5119"/>
      <c r="AA1813" s="5119"/>
      <c r="AB1813" s="5119"/>
      <c r="AC1813" s="5119"/>
      <c r="AD1813" s="3326" t="s">
        <v>2035</v>
      </c>
      <c r="AE1813" s="3093"/>
      <c r="AF1813" s="555" t="s">
        <v>857</v>
      </c>
      <c r="AG1813" s="550"/>
      <c r="AH1813" s="3256">
        <v>1500</v>
      </c>
      <c r="AI1813" s="550" t="s">
        <v>2137</v>
      </c>
      <c r="AJ1813" s="555" t="s">
        <v>874</v>
      </c>
      <c r="AK1813" s="550" t="s">
        <v>2142</v>
      </c>
      <c r="AL1813" s="550" t="s">
        <v>344</v>
      </c>
      <c r="AM1813" s="555" t="s">
        <v>341</v>
      </c>
      <c r="AN1813" s="550" t="s">
        <v>858</v>
      </c>
      <c r="AO1813" s="542">
        <v>2</v>
      </c>
      <c r="AP1813" s="547" t="s">
        <v>859</v>
      </c>
      <c r="AQ1813" s="542">
        <v>2</v>
      </c>
      <c r="AR1813" s="550">
        <v>3</v>
      </c>
      <c r="AS1813" s="550" t="s">
        <v>875</v>
      </c>
      <c r="AT1813" s="550" t="s">
        <v>859</v>
      </c>
      <c r="AU1813" s="550" t="s">
        <v>876</v>
      </c>
      <c r="AV1813" s="860" t="s">
        <v>877</v>
      </c>
      <c r="AW1813" s="4560"/>
      <c r="AX1813" s="4560"/>
      <c r="AY1813" s="4560"/>
    </row>
    <row r="1814" spans="1:93">
      <c r="A1814" s="5726"/>
      <c r="B1814" s="5670"/>
      <c r="C1814" s="5718"/>
      <c r="D1814" s="3807"/>
      <c r="E1814" s="5119"/>
      <c r="F1814" s="5119"/>
      <c r="G1814" s="3807"/>
      <c r="H1814" s="3807"/>
      <c r="I1814" s="3807"/>
      <c r="J1814" s="3807"/>
      <c r="K1814" s="3807"/>
      <c r="L1814" s="3807"/>
      <c r="M1814" s="3807"/>
      <c r="N1814" s="3807"/>
      <c r="O1814" s="3807"/>
      <c r="P1814" s="3807"/>
      <c r="Q1814" s="3807"/>
      <c r="R1814" s="3807"/>
      <c r="S1814" s="5119"/>
      <c r="T1814" s="5119"/>
      <c r="U1814" s="5119"/>
      <c r="V1814" s="5119"/>
      <c r="W1814" s="5119"/>
      <c r="X1814" s="5119"/>
      <c r="Y1814" s="5119"/>
      <c r="Z1814" s="5119"/>
      <c r="AA1814" s="5119"/>
      <c r="AB1814" s="5119"/>
      <c r="AC1814" s="5119"/>
      <c r="AD1814" s="3326" t="s">
        <v>2035</v>
      </c>
      <c r="AE1814" s="3093"/>
      <c r="AF1814" s="555" t="s">
        <v>857</v>
      </c>
      <c r="AG1814" s="550"/>
      <c r="AH1814" s="3256">
        <v>1405</v>
      </c>
      <c r="AI1814" s="550" t="s">
        <v>2137</v>
      </c>
      <c r="AJ1814" s="555" t="s">
        <v>868</v>
      </c>
      <c r="AK1814" s="550" t="s">
        <v>2142</v>
      </c>
      <c r="AL1814" s="555" t="s">
        <v>614</v>
      </c>
      <c r="AM1814" s="555" t="s">
        <v>614</v>
      </c>
      <c r="AN1814" s="550" t="s">
        <v>858</v>
      </c>
      <c r="AO1814" s="550">
        <v>3</v>
      </c>
      <c r="AP1814" s="550" t="s">
        <v>859</v>
      </c>
      <c r="AQ1814" s="550">
        <v>3</v>
      </c>
      <c r="AR1814" s="550"/>
      <c r="AS1814" s="550"/>
      <c r="AT1814" s="550"/>
      <c r="AU1814" s="550"/>
      <c r="AV1814" s="860"/>
      <c r="AW1814" s="4560"/>
      <c r="AX1814" s="4560"/>
      <c r="AY1814" s="4560"/>
    </row>
    <row r="1815" spans="1:93" ht="13.5" thickBot="1">
      <c r="A1815" s="5727"/>
      <c r="B1815" s="5724"/>
      <c r="C1815" s="5719"/>
      <c r="D1815" s="3808"/>
      <c r="E1815" s="5473"/>
      <c r="F1815" s="5473"/>
      <c r="G1815" s="3808"/>
      <c r="H1815" s="3808"/>
      <c r="I1815" s="3808"/>
      <c r="J1815" s="3808"/>
      <c r="K1815" s="3808"/>
      <c r="L1815" s="3808"/>
      <c r="M1815" s="3808"/>
      <c r="N1815" s="3808"/>
      <c r="O1815" s="3808"/>
      <c r="P1815" s="3808"/>
      <c r="Q1815" s="3808"/>
      <c r="R1815" s="3808"/>
      <c r="S1815" s="5473"/>
      <c r="T1815" s="5473"/>
      <c r="U1815" s="5473"/>
      <c r="V1815" s="5473"/>
      <c r="W1815" s="5473"/>
      <c r="X1815" s="5473"/>
      <c r="Y1815" s="5473"/>
      <c r="Z1815" s="5473"/>
      <c r="AA1815" s="5473"/>
      <c r="AB1815" s="5473"/>
      <c r="AC1815" s="5473"/>
      <c r="AD1815" s="3337" t="s">
        <v>2035</v>
      </c>
      <c r="AE1815" s="3094"/>
      <c r="AF1815" s="293" t="s">
        <v>857</v>
      </c>
      <c r="AG1815" s="552"/>
      <c r="AH1815" s="3260">
        <v>1300</v>
      </c>
      <c r="AI1815" s="552" t="s">
        <v>2137</v>
      </c>
      <c r="AJ1815" s="293" t="s">
        <v>860</v>
      </c>
      <c r="AK1815" s="552" t="s">
        <v>2142</v>
      </c>
      <c r="AL1815" s="552" t="s">
        <v>646</v>
      </c>
      <c r="AM1815" s="552" t="s">
        <v>647</v>
      </c>
      <c r="AN1815" s="552" t="s">
        <v>858</v>
      </c>
      <c r="AO1815" s="552">
        <v>2</v>
      </c>
      <c r="AP1815" s="552" t="s">
        <v>859</v>
      </c>
      <c r="AQ1815" s="552">
        <v>2</v>
      </c>
      <c r="AR1815" s="552"/>
      <c r="AS1815" s="552"/>
      <c r="AT1815" s="552"/>
      <c r="AU1815" s="552"/>
      <c r="AV1815" s="2999"/>
      <c r="AW1815" s="5662"/>
      <c r="AX1815" s="5662"/>
      <c r="AY1815" s="5662"/>
    </row>
    <row r="1816" spans="1:93">
      <c r="A1816" s="5725" t="s">
        <v>4047</v>
      </c>
      <c r="B1816" s="5723" t="s">
        <v>2464</v>
      </c>
      <c r="C1816" s="5717" t="s">
        <v>4048</v>
      </c>
      <c r="D1816" s="5880" t="s">
        <v>1613</v>
      </c>
      <c r="E1816" s="5472" t="s">
        <v>2165</v>
      </c>
      <c r="F1816" s="5472" t="s">
        <v>2395</v>
      </c>
      <c r="G1816" s="3827" t="s">
        <v>2028</v>
      </c>
      <c r="H1816" s="3827" t="s">
        <v>2028</v>
      </c>
      <c r="I1816" s="3827" t="s">
        <v>2029</v>
      </c>
      <c r="J1816" s="3827" t="s">
        <v>2029</v>
      </c>
      <c r="K1816" s="3827">
        <v>9</v>
      </c>
      <c r="L1816" s="3827">
        <v>0</v>
      </c>
      <c r="M1816" s="3827">
        <v>31</v>
      </c>
      <c r="N1816" s="3827">
        <v>9</v>
      </c>
      <c r="O1816" s="3827">
        <v>0</v>
      </c>
      <c r="P1816" s="3827">
        <v>31</v>
      </c>
      <c r="Q1816" s="3827" t="s">
        <v>2140</v>
      </c>
      <c r="R1816" s="3827" t="s">
        <v>2272</v>
      </c>
      <c r="S1816" s="5472">
        <v>8448</v>
      </c>
      <c r="T1816" s="5472">
        <v>8448</v>
      </c>
      <c r="U1816" s="5472">
        <v>9608</v>
      </c>
      <c r="V1816" s="5472">
        <v>608</v>
      </c>
      <c r="W1816" s="5472">
        <v>608</v>
      </c>
      <c r="X1816" s="5472">
        <v>960</v>
      </c>
      <c r="Y1816" s="5472">
        <v>8</v>
      </c>
      <c r="Z1816" s="5472">
        <v>2</v>
      </c>
      <c r="AA1816" s="5472" t="s">
        <v>2045</v>
      </c>
      <c r="AB1816" s="5472" t="s">
        <v>2033</v>
      </c>
      <c r="AC1816" s="5472" t="s">
        <v>2137</v>
      </c>
      <c r="AD1816" s="3338" t="s">
        <v>2035</v>
      </c>
      <c r="AE1816" s="203"/>
      <c r="AF1816" s="203" t="s">
        <v>857</v>
      </c>
      <c r="AG1816" s="273"/>
      <c r="AH1816" s="273">
        <v>270</v>
      </c>
      <c r="AI1816" s="273" t="s">
        <v>2137</v>
      </c>
      <c r="AJ1816" s="203" t="s">
        <v>854</v>
      </c>
      <c r="AK1816" s="273" t="s">
        <v>2142</v>
      </c>
      <c r="AL1816" s="203" t="s">
        <v>164</v>
      </c>
      <c r="AM1816" s="203" t="s">
        <v>856</v>
      </c>
      <c r="AN1816" s="273" t="s">
        <v>858</v>
      </c>
      <c r="AO1816" s="273">
        <v>2</v>
      </c>
      <c r="AP1816" s="273" t="s">
        <v>859</v>
      </c>
      <c r="AQ1816" s="273">
        <v>2</v>
      </c>
      <c r="AR1816" s="273"/>
      <c r="AS1816" s="273"/>
      <c r="AT1816" s="273"/>
      <c r="AU1816" s="273"/>
      <c r="AV1816" s="846"/>
      <c r="AW1816" s="5728" t="s">
        <v>2466</v>
      </c>
      <c r="AX1816" s="5728" t="s">
        <v>2452</v>
      </c>
      <c r="AY1816" s="5728"/>
    </row>
    <row r="1817" spans="1:93">
      <c r="A1817" s="5726"/>
      <c r="B1817" s="5670"/>
      <c r="C1817" s="5718"/>
      <c r="D1817" s="3798"/>
      <c r="E1817" s="5119"/>
      <c r="F1817" s="5119"/>
      <c r="G1817" s="3807"/>
      <c r="H1817" s="3807"/>
      <c r="I1817" s="3807"/>
      <c r="J1817" s="3807"/>
      <c r="K1817" s="3807"/>
      <c r="L1817" s="3807"/>
      <c r="M1817" s="3807"/>
      <c r="N1817" s="3807"/>
      <c r="O1817" s="3807"/>
      <c r="P1817" s="3807"/>
      <c r="Q1817" s="3807"/>
      <c r="R1817" s="3807"/>
      <c r="S1817" s="5119"/>
      <c r="T1817" s="5119"/>
      <c r="U1817" s="5119"/>
      <c r="V1817" s="5119"/>
      <c r="W1817" s="5119"/>
      <c r="X1817" s="5119"/>
      <c r="Y1817" s="5119"/>
      <c r="Z1817" s="5119"/>
      <c r="AA1817" s="5119"/>
      <c r="AB1817" s="5119"/>
      <c r="AC1817" s="5119"/>
      <c r="AD1817" s="3326" t="s">
        <v>2035</v>
      </c>
      <c r="AE1817" s="3093"/>
      <c r="AF1817" s="555" t="s">
        <v>857</v>
      </c>
      <c r="AG1817" s="550"/>
      <c r="AH1817" s="3256">
        <v>1500</v>
      </c>
      <c r="AI1817" s="550" t="s">
        <v>2137</v>
      </c>
      <c r="AJ1817" s="555" t="s">
        <v>874</v>
      </c>
      <c r="AK1817" s="550" t="s">
        <v>2142</v>
      </c>
      <c r="AL1817" s="122" t="s">
        <v>1158</v>
      </c>
      <c r="AM1817" s="851" t="s">
        <v>341</v>
      </c>
      <c r="AN1817" s="550" t="s">
        <v>858</v>
      </c>
      <c r="AO1817" s="542">
        <v>4</v>
      </c>
      <c r="AP1817" s="547" t="s">
        <v>859</v>
      </c>
      <c r="AQ1817" s="542">
        <v>4</v>
      </c>
      <c r="AR1817" s="550">
        <v>6</v>
      </c>
      <c r="AS1817" s="550" t="s">
        <v>875</v>
      </c>
      <c r="AT1817" s="550" t="s">
        <v>859</v>
      </c>
      <c r="AU1817" s="550" t="s">
        <v>876</v>
      </c>
      <c r="AV1817" s="860" t="s">
        <v>877</v>
      </c>
      <c r="AW1817" s="4560"/>
      <c r="AX1817" s="4560"/>
      <c r="AY1817" s="4560"/>
    </row>
    <row r="1818" spans="1:93">
      <c r="A1818" s="5726"/>
      <c r="B1818" s="5670"/>
      <c r="C1818" s="5718"/>
      <c r="D1818" s="3798"/>
      <c r="E1818" s="5119"/>
      <c r="F1818" s="5119"/>
      <c r="G1818" s="3807"/>
      <c r="H1818" s="3807"/>
      <c r="I1818" s="3807"/>
      <c r="J1818" s="3807"/>
      <c r="K1818" s="3807"/>
      <c r="L1818" s="3807"/>
      <c r="M1818" s="3807"/>
      <c r="N1818" s="3807"/>
      <c r="O1818" s="3807"/>
      <c r="P1818" s="3807"/>
      <c r="Q1818" s="3807"/>
      <c r="R1818" s="3807"/>
      <c r="S1818" s="5119"/>
      <c r="T1818" s="5119"/>
      <c r="U1818" s="5119"/>
      <c r="V1818" s="5119"/>
      <c r="W1818" s="5119"/>
      <c r="X1818" s="5119"/>
      <c r="Y1818" s="5119"/>
      <c r="Z1818" s="5119"/>
      <c r="AA1818" s="5119"/>
      <c r="AB1818" s="5119"/>
      <c r="AC1818" s="5119"/>
      <c r="AD1818" s="3326" t="s">
        <v>2035</v>
      </c>
      <c r="AE1818" s="3093"/>
      <c r="AF1818" s="555" t="s">
        <v>857</v>
      </c>
      <c r="AG1818" s="550"/>
      <c r="AH1818" s="3256">
        <v>1405</v>
      </c>
      <c r="AI1818" s="550" t="s">
        <v>2137</v>
      </c>
      <c r="AJ1818" s="555" t="s">
        <v>868</v>
      </c>
      <c r="AK1818" s="550" t="s">
        <v>2142</v>
      </c>
      <c r="AL1818" s="555" t="s">
        <v>614</v>
      </c>
      <c r="AM1818" s="555" t="s">
        <v>614</v>
      </c>
      <c r="AN1818" s="550" t="s">
        <v>858</v>
      </c>
      <c r="AO1818" s="550">
        <v>3</v>
      </c>
      <c r="AP1818" s="550" t="s">
        <v>859</v>
      </c>
      <c r="AQ1818" s="550">
        <v>3</v>
      </c>
      <c r="AR1818" s="550"/>
      <c r="AS1818" s="550"/>
      <c r="AT1818" s="550"/>
      <c r="AU1818" s="550"/>
      <c r="AV1818" s="860"/>
      <c r="AW1818" s="4560"/>
      <c r="AX1818" s="4560"/>
      <c r="AY1818" s="4560"/>
    </row>
    <row r="1819" spans="1:93" ht="13.5" thickBot="1">
      <c r="A1819" s="5727"/>
      <c r="B1819" s="5724"/>
      <c r="C1819" s="5719"/>
      <c r="D1819" s="3818"/>
      <c r="E1819" s="5473"/>
      <c r="F1819" s="5473"/>
      <c r="G1819" s="3808"/>
      <c r="H1819" s="3808"/>
      <c r="I1819" s="3808"/>
      <c r="J1819" s="3808"/>
      <c r="K1819" s="3808"/>
      <c r="L1819" s="3808"/>
      <c r="M1819" s="3808"/>
      <c r="N1819" s="3808"/>
      <c r="O1819" s="3808"/>
      <c r="P1819" s="3808"/>
      <c r="Q1819" s="3808"/>
      <c r="R1819" s="3808"/>
      <c r="S1819" s="5473"/>
      <c r="T1819" s="5473"/>
      <c r="U1819" s="5473"/>
      <c r="V1819" s="5473"/>
      <c r="W1819" s="5473"/>
      <c r="X1819" s="5473"/>
      <c r="Y1819" s="5473"/>
      <c r="Z1819" s="5473"/>
      <c r="AA1819" s="5473"/>
      <c r="AB1819" s="5473"/>
      <c r="AC1819" s="5473"/>
      <c r="AD1819" s="3337" t="s">
        <v>2035</v>
      </c>
      <c r="AE1819" s="3094"/>
      <c r="AF1819" s="293" t="s">
        <v>857</v>
      </c>
      <c r="AG1819" s="552"/>
      <c r="AH1819" s="3260">
        <v>1300</v>
      </c>
      <c r="AI1819" s="552" t="s">
        <v>2137</v>
      </c>
      <c r="AJ1819" s="293" t="s">
        <v>860</v>
      </c>
      <c r="AK1819" s="552" t="s">
        <v>2142</v>
      </c>
      <c r="AL1819" s="552" t="s">
        <v>646</v>
      </c>
      <c r="AM1819" s="552" t="s">
        <v>647</v>
      </c>
      <c r="AN1819" s="552" t="s">
        <v>858</v>
      </c>
      <c r="AO1819" s="552">
        <v>2</v>
      </c>
      <c r="AP1819" s="552" t="s">
        <v>859</v>
      </c>
      <c r="AQ1819" s="552">
        <v>2</v>
      </c>
      <c r="AR1819" s="552"/>
      <c r="AS1819" s="552"/>
      <c r="AT1819" s="552"/>
      <c r="AU1819" s="552"/>
      <c r="AV1819" s="2999"/>
      <c r="AW1819" s="5662"/>
      <c r="AX1819" s="5662"/>
      <c r="AY1819" s="5662"/>
    </row>
    <row r="1820" spans="1:93" ht="13.5" thickBot="1">
      <c r="A1820" s="5725" t="s">
        <v>4049</v>
      </c>
      <c r="B1820" s="5723" t="s">
        <v>2464</v>
      </c>
      <c r="C1820" s="5717" t="s">
        <v>4050</v>
      </c>
      <c r="D1820" s="3827" t="s">
        <v>1614</v>
      </c>
      <c r="E1820" s="5472" t="s">
        <v>2138</v>
      </c>
      <c r="F1820" s="5472" t="s">
        <v>2396</v>
      </c>
      <c r="G1820" s="3827" t="s">
        <v>2028</v>
      </c>
      <c r="H1820" s="3827" t="s">
        <v>2028</v>
      </c>
      <c r="I1820" s="3827" t="s">
        <v>2029</v>
      </c>
      <c r="J1820" s="3827" t="s">
        <v>2029</v>
      </c>
      <c r="K1820" s="3827">
        <v>6</v>
      </c>
      <c r="L1820" s="3827">
        <v>0</v>
      </c>
      <c r="M1820" s="3827">
        <v>12</v>
      </c>
      <c r="N1820" s="3827">
        <v>6</v>
      </c>
      <c r="O1820" s="3827">
        <v>0</v>
      </c>
      <c r="P1820" s="3827">
        <v>12</v>
      </c>
      <c r="Q1820" s="3827" t="s">
        <v>2140</v>
      </c>
      <c r="R1820" s="3827" t="s">
        <v>2272</v>
      </c>
      <c r="S1820" s="5472">
        <v>640</v>
      </c>
      <c r="T1820" s="5472">
        <v>640</v>
      </c>
      <c r="U1820" s="5472">
        <v>1728</v>
      </c>
      <c r="V1820" s="5472">
        <v>544</v>
      </c>
      <c r="W1820" s="5472">
        <v>544</v>
      </c>
      <c r="X1820" s="5472">
        <v>832</v>
      </c>
      <c r="Y1820" s="5472">
        <v>1</v>
      </c>
      <c r="Z1820" s="5472">
        <v>1</v>
      </c>
      <c r="AA1820" s="5472" t="s">
        <v>2136</v>
      </c>
      <c r="AB1820" s="5472" t="s">
        <v>2136</v>
      </c>
      <c r="AC1820" s="5472" t="s">
        <v>2137</v>
      </c>
      <c r="AD1820" s="3324" t="s">
        <v>2035</v>
      </c>
      <c r="AE1820" s="3091"/>
      <c r="AF1820" s="203" t="s">
        <v>857</v>
      </c>
      <c r="AG1820" s="203"/>
      <c r="AH1820" s="273">
        <v>270</v>
      </c>
      <c r="AI1820" s="273" t="s">
        <v>2137</v>
      </c>
      <c r="AJ1820" s="203" t="s">
        <v>854</v>
      </c>
      <c r="AK1820" s="203" t="s">
        <v>2142</v>
      </c>
      <c r="AL1820" s="203" t="s">
        <v>164</v>
      </c>
      <c r="AM1820" s="203" t="s">
        <v>856</v>
      </c>
      <c r="AN1820" s="273" t="s">
        <v>858</v>
      </c>
      <c r="AO1820" s="203">
        <v>2</v>
      </c>
      <c r="AP1820" s="273" t="s">
        <v>859</v>
      </c>
      <c r="AQ1820" s="203">
        <v>2</v>
      </c>
      <c r="AR1820" s="552"/>
      <c r="AS1820" s="552"/>
      <c r="AT1820" s="552"/>
      <c r="AU1820" s="552"/>
      <c r="AV1820" s="2999"/>
      <c r="AW1820" s="5728" t="s">
        <v>2451</v>
      </c>
      <c r="AX1820" s="5728" t="s">
        <v>2452</v>
      </c>
      <c r="AY1820" s="5728"/>
    </row>
    <row r="1821" spans="1:93">
      <c r="A1821" s="5726"/>
      <c r="B1821" s="5670"/>
      <c r="C1821" s="5718"/>
      <c r="D1821" s="3807"/>
      <c r="E1821" s="5119"/>
      <c r="F1821" s="5119"/>
      <c r="G1821" s="3807"/>
      <c r="H1821" s="3807"/>
      <c r="I1821" s="3807"/>
      <c r="J1821" s="3807"/>
      <c r="K1821" s="3807"/>
      <c r="L1821" s="3807"/>
      <c r="M1821" s="3807"/>
      <c r="N1821" s="3807"/>
      <c r="O1821" s="3807"/>
      <c r="P1821" s="3807"/>
      <c r="Q1821" s="3807"/>
      <c r="R1821" s="3807"/>
      <c r="S1821" s="5119"/>
      <c r="T1821" s="5119"/>
      <c r="U1821" s="5119"/>
      <c r="V1821" s="5119"/>
      <c r="W1821" s="5119"/>
      <c r="X1821" s="5119"/>
      <c r="Y1821" s="5119"/>
      <c r="Z1821" s="5119"/>
      <c r="AA1821" s="5119"/>
      <c r="AB1821" s="5119"/>
      <c r="AC1821" s="5119"/>
      <c r="AD1821" s="3326" t="s">
        <v>2035</v>
      </c>
      <c r="AE1821" s="3093"/>
      <c r="AF1821" s="555" t="s">
        <v>857</v>
      </c>
      <c r="AG1821" s="555"/>
      <c r="AH1821" s="3256">
        <v>1400</v>
      </c>
      <c r="AI1821" s="550" t="s">
        <v>2137</v>
      </c>
      <c r="AJ1821" s="555" t="s">
        <v>868</v>
      </c>
      <c r="AK1821" s="542" t="s">
        <v>2142</v>
      </c>
      <c r="AL1821" s="555" t="s">
        <v>340</v>
      </c>
      <c r="AM1821" s="555" t="s">
        <v>340</v>
      </c>
      <c r="AN1821" s="550" t="s">
        <v>858</v>
      </c>
      <c r="AO1821" s="550">
        <v>8</v>
      </c>
      <c r="AP1821" s="550" t="s">
        <v>859</v>
      </c>
      <c r="AQ1821" s="550">
        <v>8</v>
      </c>
      <c r="AR1821" s="550"/>
      <c r="AS1821" s="550"/>
      <c r="AT1821" s="550"/>
      <c r="AU1821" s="550"/>
      <c r="AV1821" s="860"/>
      <c r="AW1821" s="4560"/>
      <c r="AX1821" s="4560"/>
      <c r="AY1821" s="4560"/>
    </row>
    <row r="1822" spans="1:93" ht="13.5" thickBot="1">
      <c r="A1822" s="5727"/>
      <c r="B1822" s="5724"/>
      <c r="C1822" s="5719"/>
      <c r="D1822" s="3808"/>
      <c r="E1822" s="5473"/>
      <c r="F1822" s="5473"/>
      <c r="G1822" s="3808"/>
      <c r="H1822" s="3808"/>
      <c r="I1822" s="3808"/>
      <c r="J1822" s="3808"/>
      <c r="K1822" s="3808"/>
      <c r="L1822" s="3808"/>
      <c r="M1822" s="3808"/>
      <c r="N1822" s="3808"/>
      <c r="O1822" s="3808"/>
      <c r="P1822" s="3808"/>
      <c r="Q1822" s="3808"/>
      <c r="R1822" s="3808"/>
      <c r="S1822" s="5473"/>
      <c r="T1822" s="5473"/>
      <c r="U1822" s="5473"/>
      <c r="V1822" s="5473"/>
      <c r="W1822" s="5473"/>
      <c r="X1822" s="5473"/>
      <c r="Y1822" s="5473"/>
      <c r="Z1822" s="5473"/>
      <c r="AA1822" s="5473"/>
      <c r="AB1822" s="5473"/>
      <c r="AC1822" s="5473"/>
      <c r="AD1822" s="3337" t="s">
        <v>2035</v>
      </c>
      <c r="AE1822" s="3094"/>
      <c r="AF1822" s="293" t="s">
        <v>857</v>
      </c>
      <c r="AG1822" s="293"/>
      <c r="AH1822" s="3260">
        <v>1300</v>
      </c>
      <c r="AI1822" s="552" t="s">
        <v>2137</v>
      </c>
      <c r="AJ1822" s="293" t="s">
        <v>860</v>
      </c>
      <c r="AK1822" s="544" t="s">
        <v>2142</v>
      </c>
      <c r="AL1822" s="552" t="s">
        <v>646</v>
      </c>
      <c r="AM1822" s="552" t="s">
        <v>647</v>
      </c>
      <c r="AN1822" s="552" t="s">
        <v>858</v>
      </c>
      <c r="AO1822" s="552">
        <v>2</v>
      </c>
      <c r="AP1822" s="552" t="s">
        <v>859</v>
      </c>
      <c r="AQ1822" s="552">
        <v>2</v>
      </c>
      <c r="AR1822" s="552"/>
      <c r="AS1822" s="552"/>
      <c r="AT1822" s="552"/>
      <c r="AU1822" s="552"/>
      <c r="AV1822" s="2999"/>
      <c r="AW1822" s="5662"/>
      <c r="AX1822" s="5662"/>
      <c r="AY1822" s="5662"/>
    </row>
    <row r="1823" spans="1:93">
      <c r="A1823" s="278"/>
      <c r="B1823" s="824"/>
      <c r="C1823" s="828"/>
      <c r="D1823" s="18"/>
      <c r="E1823" s="234"/>
      <c r="F1823" s="234"/>
      <c r="G1823" s="18"/>
      <c r="H1823" s="18"/>
      <c r="I1823" s="18"/>
      <c r="J1823" s="18"/>
      <c r="K1823" s="18"/>
      <c r="L1823" s="18"/>
      <c r="M1823" s="18"/>
      <c r="N1823" s="18"/>
      <c r="O1823" s="18"/>
      <c r="P1823" s="18"/>
      <c r="Q1823" s="18"/>
      <c r="R1823" s="18"/>
      <c r="S1823" s="234"/>
      <c r="T1823" s="234"/>
      <c r="U1823" s="234"/>
      <c r="V1823" s="234"/>
      <c r="W1823" s="234"/>
      <c r="X1823" s="234"/>
      <c r="Y1823" s="234"/>
      <c r="Z1823" s="234"/>
      <c r="AA1823" s="234"/>
      <c r="AB1823" s="234"/>
      <c r="AC1823" s="234"/>
      <c r="AD1823" s="40"/>
      <c r="AE1823" s="234"/>
      <c r="AF1823" s="234"/>
      <c r="AG1823" s="234"/>
      <c r="AH1823" s="18"/>
      <c r="AI1823" s="18"/>
      <c r="AJ1823" s="234"/>
      <c r="AK1823" s="234"/>
      <c r="AL1823" s="18"/>
      <c r="AM1823" s="18"/>
      <c r="AN1823" s="18"/>
      <c r="AO1823" s="18"/>
      <c r="AP1823" s="18"/>
      <c r="AQ1823" s="18"/>
      <c r="AR1823" s="18"/>
      <c r="AS1823" s="18"/>
      <c r="AT1823" s="18"/>
      <c r="AU1823" s="18"/>
      <c r="AV1823" s="18"/>
      <c r="AX1823" s="824"/>
      <c r="AY1823" s="824"/>
    </row>
    <row r="1824" spans="1:93">
      <c r="A1824" s="278"/>
      <c r="B1824" s="824"/>
      <c r="C1824" s="828"/>
      <c r="D1824" s="18"/>
      <c r="E1824" s="234"/>
      <c r="F1824" s="234"/>
      <c r="G1824" s="18"/>
      <c r="H1824" s="18"/>
      <c r="I1824" s="18"/>
      <c r="J1824" s="18"/>
      <c r="K1824" s="18"/>
      <c r="L1824" s="18"/>
      <c r="M1824" s="18"/>
      <c r="N1824" s="18"/>
      <c r="O1824" s="18"/>
      <c r="P1824" s="18"/>
      <c r="Q1824" s="18"/>
      <c r="R1824" s="18"/>
      <c r="S1824" s="234"/>
      <c r="T1824" s="234"/>
      <c r="U1824" s="234"/>
      <c r="V1824" s="234"/>
      <c r="W1824" s="234"/>
      <c r="X1824" s="234"/>
      <c r="Y1824" s="234"/>
      <c r="Z1824" s="234"/>
      <c r="AA1824" s="234"/>
      <c r="AB1824" s="234"/>
      <c r="AC1824" s="234"/>
      <c r="AD1824" s="40"/>
      <c r="AE1824" s="234"/>
      <c r="AF1824" s="234"/>
      <c r="AG1824" s="234"/>
      <c r="AH1824" s="18"/>
      <c r="AI1824" s="18"/>
      <c r="AJ1824" s="234"/>
      <c r="AK1824" s="234"/>
      <c r="AL1824" s="18"/>
      <c r="AM1824" s="18"/>
      <c r="AN1824" s="18"/>
      <c r="AO1824" s="18"/>
      <c r="AP1824" s="18"/>
      <c r="AQ1824" s="18"/>
      <c r="AR1824" s="18"/>
      <c r="AS1824" s="18"/>
      <c r="AT1824" s="18"/>
      <c r="AU1824" s="18"/>
      <c r="AV1824" s="18"/>
      <c r="AX1824" s="824"/>
      <c r="AY1824" s="824"/>
    </row>
    <row r="1825" spans="1:44">
      <c r="C1825" s="864"/>
      <c r="D1825" s="239"/>
      <c r="E1825" s="239"/>
      <c r="F1825" s="239"/>
      <c r="G1825" s="239"/>
      <c r="H1825" s="239"/>
      <c r="I1825" s="239"/>
      <c r="J1825" s="239"/>
      <c r="K1825" s="239"/>
      <c r="L1825" s="239"/>
      <c r="M1825" s="239"/>
      <c r="N1825" s="239"/>
      <c r="O1825" s="239"/>
      <c r="P1825" s="239"/>
      <c r="Q1825" s="239"/>
      <c r="R1825" s="239"/>
      <c r="S1825" s="865"/>
      <c r="T1825" s="239"/>
      <c r="U1825" s="239"/>
      <c r="V1825" s="239"/>
      <c r="W1825" s="239"/>
      <c r="X1825" s="239"/>
      <c r="Y1825" s="239"/>
      <c r="Z1825" s="239"/>
      <c r="AA1825" s="239"/>
      <c r="AB1825" s="239"/>
      <c r="AC1825" s="239"/>
      <c r="AD1825" s="866"/>
      <c r="AE1825" s="865"/>
      <c r="AF1825" s="239"/>
      <c r="AG1825" s="239"/>
      <c r="AH1825" s="239"/>
      <c r="AI1825" s="239"/>
      <c r="AJ1825" s="239"/>
      <c r="AK1825" s="239"/>
      <c r="AL1825" s="239"/>
      <c r="AM1825" s="239"/>
      <c r="AN1825" s="239"/>
      <c r="AO1825" s="239"/>
      <c r="AP1825" s="239"/>
      <c r="AQ1825" s="239"/>
      <c r="AR1825" s="239"/>
    </row>
    <row r="1826" spans="1:44">
      <c r="A1826" s="5882" t="s">
        <v>2397</v>
      </c>
      <c r="B1826" s="5882"/>
      <c r="C1826" s="5882"/>
      <c r="D1826" s="5882"/>
      <c r="E1826" s="5882"/>
      <c r="F1826" s="5882"/>
      <c r="G1826" s="5882"/>
      <c r="H1826" s="5882"/>
      <c r="I1826" s="5882"/>
      <c r="J1826" s="5882"/>
      <c r="K1826" s="5882"/>
      <c r="L1826" s="5882"/>
      <c r="M1826" s="5882"/>
      <c r="N1826" s="5882"/>
      <c r="O1826" s="5882"/>
      <c r="P1826" s="5882"/>
      <c r="Q1826" s="5882"/>
      <c r="R1826" s="5882"/>
      <c r="S1826" s="5882"/>
      <c r="T1826" s="5882"/>
      <c r="U1826" s="5882"/>
      <c r="V1826" s="5882"/>
    </row>
    <row r="1827" spans="1:44" ht="25.5">
      <c r="A1827" s="866" t="s">
        <v>924</v>
      </c>
      <c r="C1827" s="864"/>
      <c r="D1827" s="239"/>
      <c r="E1827" s="239"/>
      <c r="F1827" s="239"/>
      <c r="G1827" s="239"/>
      <c r="H1827" s="239"/>
      <c r="I1827" s="239"/>
      <c r="J1827" s="239"/>
      <c r="K1827" s="239"/>
      <c r="L1827" s="239"/>
      <c r="M1827" s="239"/>
      <c r="N1827" s="239"/>
      <c r="O1827" s="239"/>
      <c r="P1827" s="239"/>
      <c r="Q1827" s="239"/>
      <c r="R1827" s="239"/>
      <c r="S1827" s="865"/>
    </row>
  </sheetData>
  <autoFilter ref="A3:DW1810"/>
  <mergeCells count="18012">
    <mergeCell ref="B1435:B1438"/>
    <mergeCell ref="C1435:C1438"/>
    <mergeCell ref="D1435:D1438"/>
    <mergeCell ref="E1435:E1438"/>
    <mergeCell ref="F1435:F1438"/>
    <mergeCell ref="G1435:G1438"/>
    <mergeCell ref="H1435:H1438"/>
    <mergeCell ref="I1435:I1438"/>
    <mergeCell ref="J1435:J1438"/>
    <mergeCell ref="K1435:K1438"/>
    <mergeCell ref="L1435:L1438"/>
    <mergeCell ref="M1435:M1438"/>
    <mergeCell ref="N1435:N1438"/>
    <mergeCell ref="O1435:O1438"/>
    <mergeCell ref="P1435:P1438"/>
    <mergeCell ref="Q1435:Q1438"/>
    <mergeCell ref="R1435:R1438"/>
    <mergeCell ref="S1435:S1438"/>
    <mergeCell ref="T1435:T1438"/>
    <mergeCell ref="U1435:U1438"/>
    <mergeCell ref="V1435:V1438"/>
    <mergeCell ref="W1435:W1438"/>
    <mergeCell ref="X1435:X1438"/>
    <mergeCell ref="Y1435:Y1438"/>
    <mergeCell ref="Z1435:Z1438"/>
    <mergeCell ref="AA1435:AA1438"/>
    <mergeCell ref="AB1435:AB1438"/>
    <mergeCell ref="AC1435:AC1438"/>
    <mergeCell ref="AW1435:AW1438"/>
    <mergeCell ref="AX1435:AX1438"/>
    <mergeCell ref="B1439:B1442"/>
    <mergeCell ref="C1439:C1442"/>
    <mergeCell ref="D1439:D1442"/>
    <mergeCell ref="E1439:E1442"/>
    <mergeCell ref="F1439:F1442"/>
    <mergeCell ref="G1439:G1442"/>
    <mergeCell ref="H1439:H1442"/>
    <mergeCell ref="I1439:I1442"/>
    <mergeCell ref="J1439:J1442"/>
    <mergeCell ref="K1439:K1442"/>
    <mergeCell ref="L1439:L1442"/>
    <mergeCell ref="M1439:M1442"/>
    <mergeCell ref="N1439:N1442"/>
    <mergeCell ref="O1439:O1442"/>
    <mergeCell ref="P1439:P1442"/>
    <mergeCell ref="Q1439:Q1442"/>
    <mergeCell ref="R1439:R1442"/>
    <mergeCell ref="S1439:S1442"/>
    <mergeCell ref="T1439:T1442"/>
    <mergeCell ref="U1439:U1442"/>
    <mergeCell ref="V1439:V1442"/>
    <mergeCell ref="W1439:W1442"/>
    <mergeCell ref="X1439:X1442"/>
    <mergeCell ref="Y1439:Y1442"/>
    <mergeCell ref="Z1439:Z1442"/>
    <mergeCell ref="AA1439:AA1442"/>
    <mergeCell ref="AB1439:AB1442"/>
    <mergeCell ref="AC1439:AC1442"/>
    <mergeCell ref="AW1439:AW1442"/>
    <mergeCell ref="AX1439:AX1442"/>
    <mergeCell ref="B1415:B1418"/>
    <mergeCell ref="C1415:C1418"/>
    <mergeCell ref="D1415:D1418"/>
    <mergeCell ref="E1415:E1418"/>
    <mergeCell ref="F1415:F1418"/>
    <mergeCell ref="G1415:G1418"/>
    <mergeCell ref="H1415:H1418"/>
    <mergeCell ref="I1415:I1418"/>
    <mergeCell ref="J1415:J1418"/>
    <mergeCell ref="K1415:K1418"/>
    <mergeCell ref="L1415:L1418"/>
    <mergeCell ref="M1415:M1418"/>
    <mergeCell ref="AC1415:AC1418"/>
    <mergeCell ref="B1419:B1422"/>
    <mergeCell ref="C1419:C1422"/>
    <mergeCell ref="D1419:D1422"/>
    <mergeCell ref="E1419:E1422"/>
    <mergeCell ref="F1419:F1422"/>
    <mergeCell ref="G1419:G1422"/>
    <mergeCell ref="H1419:H1422"/>
    <mergeCell ref="I1419:I1422"/>
    <mergeCell ref="J1419:J1422"/>
    <mergeCell ref="K1419:K1422"/>
    <mergeCell ref="L1419:L1422"/>
    <mergeCell ref="M1419:M1422"/>
    <mergeCell ref="AC1419:AC1422"/>
    <mergeCell ref="N1415:N1418"/>
    <mergeCell ref="O1415:O1418"/>
    <mergeCell ref="P1415:P1418"/>
    <mergeCell ref="Q1415:Q1418"/>
    <mergeCell ref="R1415:R1418"/>
    <mergeCell ref="S1415:S1418"/>
    <mergeCell ref="T1415:T1418"/>
    <mergeCell ref="U1415:U1418"/>
    <mergeCell ref="V1415:V1418"/>
    <mergeCell ref="W1415:W1418"/>
    <mergeCell ref="X1415:X1418"/>
    <mergeCell ref="Y1415:Y1418"/>
    <mergeCell ref="Z1415:Z1418"/>
    <mergeCell ref="AA1415:AA1418"/>
    <mergeCell ref="AB1415:AB1418"/>
    <mergeCell ref="N1419:N1422"/>
    <mergeCell ref="O1419:O1422"/>
    <mergeCell ref="P1419:P1422"/>
    <mergeCell ref="Q1419:Q1422"/>
    <mergeCell ref="R1419:R1422"/>
    <mergeCell ref="S1419:S1422"/>
    <mergeCell ref="T1419:T1422"/>
    <mergeCell ref="U1419:U1422"/>
    <mergeCell ref="V1419:V1422"/>
    <mergeCell ref="W1419:W1422"/>
    <mergeCell ref="X1419:X1422"/>
    <mergeCell ref="Y1419:Y1422"/>
    <mergeCell ref="Z1419:Z1422"/>
    <mergeCell ref="AA1419:AA1422"/>
    <mergeCell ref="AB1419:AB1422"/>
    <mergeCell ref="R1372:R1374"/>
    <mergeCell ref="S1372:S1374"/>
    <mergeCell ref="T1372:T1374"/>
    <mergeCell ref="U1372:U1374"/>
    <mergeCell ref="V1372:V1374"/>
    <mergeCell ref="W1372:W1374"/>
    <mergeCell ref="X1372:X1374"/>
    <mergeCell ref="Y1372:Y1374"/>
    <mergeCell ref="Z1372:Z1374"/>
    <mergeCell ref="AA1372:AA1374"/>
    <mergeCell ref="AB1372:AB1374"/>
    <mergeCell ref="AC1372:AC1374"/>
    <mergeCell ref="AE1372:AE1374"/>
    <mergeCell ref="AW1372:AW1374"/>
    <mergeCell ref="AX1372:AX1374"/>
    <mergeCell ref="AY1372:AY1374"/>
    <mergeCell ref="B1375:B1377"/>
    <mergeCell ref="C1375:C1377"/>
    <mergeCell ref="D1375:D1377"/>
    <mergeCell ref="E1375:E1377"/>
    <mergeCell ref="F1375:F1377"/>
    <mergeCell ref="G1375:G1377"/>
    <mergeCell ref="H1375:H1377"/>
    <mergeCell ref="I1375:I1377"/>
    <mergeCell ref="J1375:J1377"/>
    <mergeCell ref="K1375:K1377"/>
    <mergeCell ref="L1375:L1377"/>
    <mergeCell ref="M1375:M1377"/>
    <mergeCell ref="N1375:N1377"/>
    <mergeCell ref="O1375:O1377"/>
    <mergeCell ref="P1375:P1377"/>
    <mergeCell ref="Q1375:Q1377"/>
    <mergeCell ref="R1375:R1377"/>
    <mergeCell ref="S1375:S1377"/>
    <mergeCell ref="T1375:T1377"/>
    <mergeCell ref="U1375:U1377"/>
    <mergeCell ref="V1375:V1377"/>
    <mergeCell ref="W1375:W1377"/>
    <mergeCell ref="X1375:X1377"/>
    <mergeCell ref="Y1375:Y1377"/>
    <mergeCell ref="Z1375:Z1377"/>
    <mergeCell ref="AA1375:AA1377"/>
    <mergeCell ref="AB1375:AB1377"/>
    <mergeCell ref="AC1375:AC1377"/>
    <mergeCell ref="AE1375:AE1377"/>
    <mergeCell ref="AW1375:AW1377"/>
    <mergeCell ref="AX1375:AX1377"/>
    <mergeCell ref="AY1375:AY1377"/>
    <mergeCell ref="W1357:W1359"/>
    <mergeCell ref="X1357:X1359"/>
    <mergeCell ref="Y1357:Y1359"/>
    <mergeCell ref="Z1357:Z1359"/>
    <mergeCell ref="AA1357:AA1359"/>
    <mergeCell ref="AB1357:AB1359"/>
    <mergeCell ref="AC1357:AC1359"/>
    <mergeCell ref="AE1357:AE1359"/>
    <mergeCell ref="AW1357:AW1359"/>
    <mergeCell ref="AX1357:AX1359"/>
    <mergeCell ref="AY1357:AY1359"/>
    <mergeCell ref="B1360:B1362"/>
    <mergeCell ref="C1360:C1362"/>
    <mergeCell ref="D1360:D1362"/>
    <mergeCell ref="E1360:E1362"/>
    <mergeCell ref="F1360:F1362"/>
    <mergeCell ref="G1360:G1362"/>
    <mergeCell ref="H1360:H1362"/>
    <mergeCell ref="I1360:I1362"/>
    <mergeCell ref="J1360:J1362"/>
    <mergeCell ref="K1360:K1362"/>
    <mergeCell ref="L1360:L1362"/>
    <mergeCell ref="M1360:M1362"/>
    <mergeCell ref="N1360:N1362"/>
    <mergeCell ref="O1360:O1362"/>
    <mergeCell ref="P1360:P1362"/>
    <mergeCell ref="Q1360:Q1362"/>
    <mergeCell ref="R1360:R1362"/>
    <mergeCell ref="S1360:S1362"/>
    <mergeCell ref="T1360:T1362"/>
    <mergeCell ref="U1360:U1362"/>
    <mergeCell ref="V1360:V1362"/>
    <mergeCell ref="W1360:W1362"/>
    <mergeCell ref="X1360:X1362"/>
    <mergeCell ref="Y1360:Y1362"/>
    <mergeCell ref="Z1360:Z1362"/>
    <mergeCell ref="AA1360:AA1362"/>
    <mergeCell ref="AB1360:AB1362"/>
    <mergeCell ref="AC1360:AC1362"/>
    <mergeCell ref="AE1360:AE1362"/>
    <mergeCell ref="AW1360:AW1362"/>
    <mergeCell ref="AX1360:AX1362"/>
    <mergeCell ref="AY1360:AY1362"/>
    <mergeCell ref="B1601:B1602"/>
    <mergeCell ref="C1601:C1602"/>
    <mergeCell ref="Z1595:Z1596"/>
    <mergeCell ref="AA1595:AA1596"/>
    <mergeCell ref="AB1595:AB1596"/>
    <mergeCell ref="AC1595:AC1596"/>
    <mergeCell ref="H1599:H1600"/>
    <mergeCell ref="I1599:I1600"/>
    <mergeCell ref="J1599:J1600"/>
    <mergeCell ref="K1599:K1600"/>
    <mergeCell ref="L1599:L1600"/>
    <mergeCell ref="M1599:M1600"/>
    <mergeCell ref="N1599:N1600"/>
    <mergeCell ref="O1599:O1600"/>
    <mergeCell ref="P1599:P1600"/>
    <mergeCell ref="Q1599:Q1600"/>
    <mergeCell ref="R1599:R1600"/>
    <mergeCell ref="S1599:S1600"/>
    <mergeCell ref="T1599:T1600"/>
    <mergeCell ref="U1599:U1600"/>
    <mergeCell ref="V1599:V1600"/>
    <mergeCell ref="W1599:W1600"/>
    <mergeCell ref="X1599:X1600"/>
    <mergeCell ref="Y1599:Y1600"/>
    <mergeCell ref="Z1599:Z1600"/>
    <mergeCell ref="AA1599:AA1600"/>
    <mergeCell ref="P1603:P1604"/>
    <mergeCell ref="Q1603:Q1604"/>
    <mergeCell ref="R1603:R1604"/>
    <mergeCell ref="S1603:S1604"/>
    <mergeCell ref="T1603:T1604"/>
    <mergeCell ref="U1603:U1604"/>
    <mergeCell ref="V1603:V1604"/>
    <mergeCell ref="W1603:W1604"/>
    <mergeCell ref="X1603:X1604"/>
    <mergeCell ref="Y1603:Y1604"/>
    <mergeCell ref="Z1603:Z1604"/>
    <mergeCell ref="AA1603:AA1604"/>
    <mergeCell ref="AB1603:AB1604"/>
    <mergeCell ref="AC1603:AC1604"/>
    <mergeCell ref="AB1599:AB1600"/>
    <mergeCell ref="AC1599:AC1600"/>
    <mergeCell ref="Y1601:Y1602"/>
    <mergeCell ref="Z1601:Z1602"/>
    <mergeCell ref="AA1601:AA1602"/>
    <mergeCell ref="AB1601:AB1602"/>
    <mergeCell ref="AC1601:AC1602"/>
    <mergeCell ref="P1597:P1598"/>
    <mergeCell ref="Q1597:Q1598"/>
    <mergeCell ref="R1597:R1598"/>
    <mergeCell ref="S1597:S1598"/>
    <mergeCell ref="T1597:T1598"/>
    <mergeCell ref="U1597:U1598"/>
    <mergeCell ref="V1597:V1598"/>
    <mergeCell ref="W1597:W1598"/>
    <mergeCell ref="X1597:X1598"/>
    <mergeCell ref="Y1597:Y1598"/>
    <mergeCell ref="Z1597:Z1598"/>
    <mergeCell ref="AA1597:AA1598"/>
    <mergeCell ref="AB1597:AB1598"/>
    <mergeCell ref="AC1597:AC1598"/>
    <mergeCell ref="S1601:S1602"/>
    <mergeCell ref="T1601:T1602"/>
    <mergeCell ref="U1601:U1602"/>
    <mergeCell ref="T1284:T1285"/>
    <mergeCell ref="U1284:U1285"/>
    <mergeCell ref="V1443:V1446"/>
    <mergeCell ref="R1543:R1546"/>
    <mergeCell ref="P1475:P1478"/>
    <mergeCell ref="D1423:D1426"/>
    <mergeCell ref="I1451:I1454"/>
    <mergeCell ref="K1431:K1434"/>
    <mergeCell ref="L1431:L1434"/>
    <mergeCell ref="Q1427:Q1430"/>
    <mergeCell ref="G1423:G1426"/>
    <mergeCell ref="H1423:H1426"/>
    <mergeCell ref="G1411:G1414"/>
    <mergeCell ref="H1411:H1414"/>
    <mergeCell ref="E1427:E1430"/>
    <mergeCell ref="D1411:D1414"/>
    <mergeCell ref="H1427:H1430"/>
    <mergeCell ref="E1431:E1434"/>
    <mergeCell ref="H1431:H1434"/>
    <mergeCell ref="I1431:I1434"/>
    <mergeCell ref="R1423:R1426"/>
    <mergeCell ref="S1423:S1426"/>
    <mergeCell ref="R1447:R1450"/>
    <mergeCell ref="Q1431:Q1434"/>
    <mergeCell ref="G1443:G1446"/>
    <mergeCell ref="H1443:H1446"/>
    <mergeCell ref="R1431:R1434"/>
    <mergeCell ref="B1357:B1359"/>
    <mergeCell ref="C1357:C1359"/>
    <mergeCell ref="D1357:D1359"/>
    <mergeCell ref="E1357:E1359"/>
    <mergeCell ref="F1357:F1359"/>
    <mergeCell ref="G1357:G1359"/>
    <mergeCell ref="H1357:H1359"/>
    <mergeCell ref="I1357:I1359"/>
    <mergeCell ref="J1357:J1359"/>
    <mergeCell ref="K1357:K1359"/>
    <mergeCell ref="L1357:L1359"/>
    <mergeCell ref="M1357:M1359"/>
    <mergeCell ref="N1357:N1359"/>
    <mergeCell ref="O1357:O1359"/>
    <mergeCell ref="P1357:P1359"/>
    <mergeCell ref="Q1357:Q1359"/>
    <mergeCell ref="R1357:R1359"/>
    <mergeCell ref="S1357:S1359"/>
    <mergeCell ref="T1357:T1359"/>
    <mergeCell ref="U1357:U1359"/>
    <mergeCell ref="V1357:V1359"/>
    <mergeCell ref="B1372:B1374"/>
    <mergeCell ref="C1372:C1374"/>
    <mergeCell ref="D1372:D1374"/>
    <mergeCell ref="E1372:E1374"/>
    <mergeCell ref="F1372:F1374"/>
    <mergeCell ref="G1372:G1374"/>
    <mergeCell ref="H1372:H1374"/>
    <mergeCell ref="I1372:I1374"/>
    <mergeCell ref="J1372:J1374"/>
    <mergeCell ref="K1372:K1374"/>
    <mergeCell ref="L1372:L1374"/>
    <mergeCell ref="M1372:M1374"/>
    <mergeCell ref="N1372:N1374"/>
    <mergeCell ref="O1372:O1374"/>
    <mergeCell ref="P1372:P1374"/>
    <mergeCell ref="Q1372:Q1374"/>
    <mergeCell ref="AX1231:AX1233"/>
    <mergeCell ref="AY1231:AY1233"/>
    <mergeCell ref="B1234:B1236"/>
    <mergeCell ref="C1234:C1236"/>
    <mergeCell ref="D1234:D1236"/>
    <mergeCell ref="E1234:E1236"/>
    <mergeCell ref="F1234:F1236"/>
    <mergeCell ref="G1234:G1236"/>
    <mergeCell ref="H1234:H1236"/>
    <mergeCell ref="I1234:I1236"/>
    <mergeCell ref="J1234:J1236"/>
    <mergeCell ref="K1234:K1236"/>
    <mergeCell ref="L1234:L1236"/>
    <mergeCell ref="M1234:M1236"/>
    <mergeCell ref="N1234:N1236"/>
    <mergeCell ref="O1234:O1236"/>
    <mergeCell ref="P1234:P1236"/>
    <mergeCell ref="S1234:S1236"/>
    <mergeCell ref="T1234:T1236"/>
    <mergeCell ref="U1234:U1236"/>
    <mergeCell ref="V1234:V1236"/>
    <mergeCell ref="W1234:W1236"/>
    <mergeCell ref="X1234:X1236"/>
    <mergeCell ref="Y1234:Y1236"/>
    <mergeCell ref="Z1234:Z1236"/>
    <mergeCell ref="AD1246:AD1248"/>
    <mergeCell ref="AF1246:AF1248"/>
    <mergeCell ref="AG1246:AG1248"/>
    <mergeCell ref="AW1246:AW1248"/>
    <mergeCell ref="W1243:W1245"/>
    <mergeCell ref="X1243:X1245"/>
    <mergeCell ref="Y1243:Y1245"/>
    <mergeCell ref="Z1243:Z1245"/>
    <mergeCell ref="AC1243:AC1245"/>
    <mergeCell ref="AD1243:AD1245"/>
    <mergeCell ref="AF1243:AF1245"/>
    <mergeCell ref="AG1243:AG1245"/>
    <mergeCell ref="P1240:P1242"/>
    <mergeCell ref="V1240:V1242"/>
    <mergeCell ref="W1240:W1242"/>
    <mergeCell ref="X1240:X1242"/>
    <mergeCell ref="S1243:S1245"/>
    <mergeCell ref="T1243:T1245"/>
    <mergeCell ref="B1243:B1245"/>
    <mergeCell ref="D1243:D1245"/>
    <mergeCell ref="P1243:P1245"/>
    <mergeCell ref="U1243:U1245"/>
    <mergeCell ref="V1243:V1245"/>
    <mergeCell ref="B1246:B1248"/>
    <mergeCell ref="C1246:C1248"/>
    <mergeCell ref="D1246:D1248"/>
    <mergeCell ref="E1246:E1248"/>
    <mergeCell ref="F1246:F1248"/>
    <mergeCell ref="G1246:G1248"/>
    <mergeCell ref="H1246:H1248"/>
    <mergeCell ref="I1246:I1248"/>
    <mergeCell ref="J1246:J1248"/>
    <mergeCell ref="K1246:K1248"/>
    <mergeCell ref="AD1240:AD1242"/>
    <mergeCell ref="AF1240:AF1242"/>
    <mergeCell ref="AG1240:AG1242"/>
    <mergeCell ref="AW1240:AW1242"/>
    <mergeCell ref="E1237:E1239"/>
    <mergeCell ref="V1237:V1239"/>
    <mergeCell ref="W1237:W1239"/>
    <mergeCell ref="X1237:X1239"/>
    <mergeCell ref="Y1237:Y1239"/>
    <mergeCell ref="Z1237:Z1239"/>
    <mergeCell ref="G1231:G1233"/>
    <mergeCell ref="H1231:H1233"/>
    <mergeCell ref="I1231:I1233"/>
    <mergeCell ref="J1231:J1233"/>
    <mergeCell ref="Y1231:Y1233"/>
    <mergeCell ref="F1231:F1233"/>
    <mergeCell ref="AD1231:AD1233"/>
    <mergeCell ref="AA1237:AA1239"/>
    <mergeCell ref="AB1237:AB1239"/>
    <mergeCell ref="AC1237:AC1239"/>
    <mergeCell ref="AD1237:AD1239"/>
    <mergeCell ref="AF1237:AF1239"/>
    <mergeCell ref="AG1237:AG1239"/>
    <mergeCell ref="Z1240:Z1242"/>
    <mergeCell ref="AA1240:AA1242"/>
    <mergeCell ref="S1240:S1242"/>
    <mergeCell ref="T1240:T1242"/>
    <mergeCell ref="U1240:U1242"/>
    <mergeCell ref="T1231:T1233"/>
    <mergeCell ref="B1204:B1206"/>
    <mergeCell ref="B1213:B1215"/>
    <mergeCell ref="S1192:S1194"/>
    <mergeCell ref="T1192:T1194"/>
    <mergeCell ref="C1201:C1203"/>
    <mergeCell ref="C1210:C1212"/>
    <mergeCell ref="D1210:D1212"/>
    <mergeCell ref="B1237:B1239"/>
    <mergeCell ref="AG1153:AG1155"/>
    <mergeCell ref="U1174:U1176"/>
    <mergeCell ref="AC1177:AC1179"/>
    <mergeCell ref="AB1180:AB1182"/>
    <mergeCell ref="D1183:D1185"/>
    <mergeCell ref="AA1189:AA1191"/>
    <mergeCell ref="AA1234:AA1236"/>
    <mergeCell ref="AB1234:AB1236"/>
    <mergeCell ref="AC1234:AC1236"/>
    <mergeCell ref="AD1234:AD1236"/>
    <mergeCell ref="AF1234:AF1236"/>
    <mergeCell ref="AG1234:AG1236"/>
    <mergeCell ref="AW1234:AW1236"/>
    <mergeCell ref="AX1234:AX1236"/>
    <mergeCell ref="AY1234:AY1236"/>
    <mergeCell ref="L1231:L1233"/>
    <mergeCell ref="C1231:C1233"/>
    <mergeCell ref="N1231:N1233"/>
    <mergeCell ref="O1231:O1233"/>
    <mergeCell ref="P1231:P1233"/>
    <mergeCell ref="D1231:D1233"/>
    <mergeCell ref="E1231:E1233"/>
    <mergeCell ref="AF1231:AF1233"/>
    <mergeCell ref="AG1231:AG1233"/>
    <mergeCell ref="B1231:B1233"/>
    <mergeCell ref="K1231:K1233"/>
    <mergeCell ref="G1237:G1239"/>
    <mergeCell ref="H1237:H1239"/>
    <mergeCell ref="I1237:I1239"/>
    <mergeCell ref="J1237:J1239"/>
    <mergeCell ref="K1237:K1239"/>
    <mergeCell ref="AW1237:AW1239"/>
    <mergeCell ref="AX1237:AX1239"/>
    <mergeCell ref="AY1237:AY1239"/>
    <mergeCell ref="AD1225:AD1227"/>
    <mergeCell ref="AF1225:AF1227"/>
    <mergeCell ref="AG1225:AG1227"/>
    <mergeCell ref="AW1225:AW1227"/>
    <mergeCell ref="AX1225:AX1227"/>
    <mergeCell ref="AY1225:AY1227"/>
    <mergeCell ref="B1228:B1230"/>
    <mergeCell ref="C1228:C1230"/>
    <mergeCell ref="D1228:D1230"/>
    <mergeCell ref="E1228:E1230"/>
    <mergeCell ref="S1228:S1230"/>
    <mergeCell ref="T1228:T1230"/>
    <mergeCell ref="U1228:U1230"/>
    <mergeCell ref="V1228:V1230"/>
    <mergeCell ref="W1228:W1230"/>
    <mergeCell ref="X1228:X1230"/>
    <mergeCell ref="Y1228:Y1230"/>
    <mergeCell ref="Z1228:Z1230"/>
    <mergeCell ref="AA1228:AA1230"/>
    <mergeCell ref="AB1228:AB1230"/>
    <mergeCell ref="AC1228:AC1230"/>
    <mergeCell ref="AD1228:AD1230"/>
    <mergeCell ref="AF1228:AF1230"/>
    <mergeCell ref="AG1228:AG1230"/>
    <mergeCell ref="AW1228:AW1230"/>
    <mergeCell ref="AX1228:AX1230"/>
    <mergeCell ref="E1225:E1227"/>
    <mergeCell ref="F1225:F1227"/>
    <mergeCell ref="C1237:C1239"/>
    <mergeCell ref="F1237:F1239"/>
    <mergeCell ref="E1117:E1118"/>
    <mergeCell ref="G1180:G1182"/>
    <mergeCell ref="F1213:F1215"/>
    <mergeCell ref="E1207:E1209"/>
    <mergeCell ref="K1127:K1128"/>
    <mergeCell ref="K1147:K1149"/>
    <mergeCell ref="AD1222:AD1224"/>
    <mergeCell ref="AF1222:AF1224"/>
    <mergeCell ref="AG1222:AG1224"/>
    <mergeCell ref="AW1222:AW1224"/>
    <mergeCell ref="AX1222:AX1224"/>
    <mergeCell ref="AD1219:AD1221"/>
    <mergeCell ref="AG1219:AG1221"/>
    <mergeCell ref="AF1219:AF1221"/>
    <mergeCell ref="F1135:F1137"/>
    <mergeCell ref="G1135:G1137"/>
    <mergeCell ref="D1144:D1146"/>
    <mergeCell ref="D1147:D1149"/>
    <mergeCell ref="H1135:H1137"/>
    <mergeCell ref="I1135:I1137"/>
    <mergeCell ref="H1144:H1146"/>
    <mergeCell ref="AB1216:AB1218"/>
    <mergeCell ref="AC1219:AC1221"/>
    <mergeCell ref="AG1207:AG1209"/>
    <mergeCell ref="AD1213:AD1215"/>
    <mergeCell ref="AG1192:AG1194"/>
    <mergeCell ref="AX1216:AX1218"/>
    <mergeCell ref="AC1204:AC1206"/>
    <mergeCell ref="AC1210:AC1212"/>
    <mergeCell ref="AD1210:AD1212"/>
    <mergeCell ref="AF1210:AF1212"/>
    <mergeCell ref="AG1210:AG1212"/>
    <mergeCell ref="AW1210:AW1212"/>
    <mergeCell ref="AW1201:AW1203"/>
    <mergeCell ref="AF1207:AF1209"/>
    <mergeCell ref="AC1207:AC1209"/>
    <mergeCell ref="AF1213:AF1215"/>
    <mergeCell ref="AC1198:AC1200"/>
    <mergeCell ref="AD1198:AD1200"/>
    <mergeCell ref="AF1198:AF1200"/>
    <mergeCell ref="AA1150:AA1152"/>
    <mergeCell ref="Z1174:Z1176"/>
    <mergeCell ref="AA1174:AA1176"/>
    <mergeCell ref="AA1159:AA1161"/>
    <mergeCell ref="AA1171:AA1173"/>
    <mergeCell ref="M1204:M1206"/>
    <mergeCell ref="N1204:N1206"/>
    <mergeCell ref="O1216:O1218"/>
    <mergeCell ref="P1165:P1167"/>
    <mergeCell ref="P1219:P1221"/>
    <mergeCell ref="AF1183:AF1185"/>
    <mergeCell ref="Z1138:Z1140"/>
    <mergeCell ref="V1177:V1179"/>
    <mergeCell ref="W1165:W1167"/>
    <mergeCell ref="AG1201:AG1203"/>
    <mergeCell ref="AD1183:AD1185"/>
    <mergeCell ref="AF1180:AF1182"/>
    <mergeCell ref="AD1207:AD1209"/>
    <mergeCell ref="AF1165:AF1167"/>
    <mergeCell ref="AG1213:AG1215"/>
    <mergeCell ref="AF1144:AF1146"/>
    <mergeCell ref="AG1144:AG1146"/>
    <mergeCell ref="AD1153:AD1155"/>
    <mergeCell ref="AF1153:AF1155"/>
    <mergeCell ref="Z1127:Z1128"/>
    <mergeCell ref="S1216:S1218"/>
    <mergeCell ref="F1219:F1221"/>
    <mergeCell ref="G1219:G1221"/>
    <mergeCell ref="E1131:E1132"/>
    <mergeCell ref="N1180:N1182"/>
    <mergeCell ref="B1201:B1203"/>
    <mergeCell ref="AF1111:AF1112"/>
    <mergeCell ref="Y1115:Y1116"/>
    <mergeCell ref="S1153:S1155"/>
    <mergeCell ref="T1153:T1155"/>
    <mergeCell ref="U1153:U1155"/>
    <mergeCell ref="AA1127:AA1128"/>
    <mergeCell ref="E1135:E1137"/>
    <mergeCell ref="O1147:O1149"/>
    <mergeCell ref="F1144:F1146"/>
    <mergeCell ref="G1144:G1146"/>
    <mergeCell ref="M1144:M1146"/>
    <mergeCell ref="AA1141:AA1143"/>
    <mergeCell ref="D1192:D1194"/>
    <mergeCell ref="E1192:E1194"/>
    <mergeCell ref="F1192:F1194"/>
    <mergeCell ref="G1192:G1194"/>
    <mergeCell ref="H1192:H1194"/>
    <mergeCell ref="I1192:I1194"/>
    <mergeCell ref="T1213:T1215"/>
    <mergeCell ref="V1153:V1155"/>
    <mergeCell ref="AB1150:AB1152"/>
    <mergeCell ref="Z1165:Z1167"/>
    <mergeCell ref="F1162:F1164"/>
    <mergeCell ref="G1162:G1164"/>
    <mergeCell ref="H1162:H1164"/>
    <mergeCell ref="I1162:I1164"/>
    <mergeCell ref="J1162:J1164"/>
    <mergeCell ref="L1177:L1179"/>
    <mergeCell ref="K1177:K1179"/>
    <mergeCell ref="E1150:E1152"/>
    <mergeCell ref="H1150:H1152"/>
    <mergeCell ref="J1150:J1152"/>
    <mergeCell ref="I1147:I1149"/>
    <mergeCell ref="J1147:J1149"/>
    <mergeCell ref="T1144:T1146"/>
    <mergeCell ref="F1150:F1152"/>
    <mergeCell ref="J1174:J1176"/>
    <mergeCell ref="G1117:G1118"/>
    <mergeCell ref="H1117:H1118"/>
    <mergeCell ref="F1147:F1149"/>
    <mergeCell ref="H1119:H1120"/>
    <mergeCell ref="E1147:E1149"/>
    <mergeCell ref="Y1186:Y1188"/>
    <mergeCell ref="Z1186:Z1188"/>
    <mergeCell ref="AA1186:AA1188"/>
    <mergeCell ref="AA1147:AA1149"/>
    <mergeCell ref="D1189:D1191"/>
    <mergeCell ref="O1213:O1215"/>
    <mergeCell ref="K1174:K1176"/>
    <mergeCell ref="Y1127:Y1128"/>
    <mergeCell ref="J1195:J1197"/>
    <mergeCell ref="I1189:I1191"/>
    <mergeCell ref="J1177:J1179"/>
    <mergeCell ref="G1171:G1173"/>
    <mergeCell ref="H1171:H1173"/>
    <mergeCell ref="I1171:I1173"/>
    <mergeCell ref="J1171:J1173"/>
    <mergeCell ref="E1107:E1108"/>
    <mergeCell ref="J1107:J1108"/>
    <mergeCell ref="K1107:K1108"/>
    <mergeCell ref="L1107:L1108"/>
    <mergeCell ref="M1107:M1108"/>
    <mergeCell ref="N1107:N1108"/>
    <mergeCell ref="K1129:K1130"/>
    <mergeCell ref="O1107:O1108"/>
    <mergeCell ref="P1107:P1108"/>
    <mergeCell ref="R1107:R1108"/>
    <mergeCell ref="S1107:S1108"/>
    <mergeCell ref="T1107:T1108"/>
    <mergeCell ref="U1107:U1108"/>
    <mergeCell ref="V1107:V1108"/>
    <mergeCell ref="E1138:E1140"/>
    <mergeCell ref="E1144:E1146"/>
    <mergeCell ref="G1147:G1149"/>
    <mergeCell ref="X1111:X1112"/>
    <mergeCell ref="AA1222:AA1224"/>
    <mergeCell ref="AB1222:AB1224"/>
    <mergeCell ref="L1171:L1173"/>
    <mergeCell ref="M1171:M1173"/>
    <mergeCell ref="N1171:N1173"/>
    <mergeCell ref="U1189:U1191"/>
    <mergeCell ref="I1150:I1152"/>
    <mergeCell ref="P1144:P1146"/>
    <mergeCell ref="N1159:N1161"/>
    <mergeCell ref="K1150:K1152"/>
    <mergeCell ref="L1147:L1149"/>
    <mergeCell ref="M1147:M1149"/>
    <mergeCell ref="U1204:U1206"/>
    <mergeCell ref="T1201:T1203"/>
    <mergeCell ref="U1201:U1203"/>
    <mergeCell ref="V1201:V1203"/>
    <mergeCell ref="W1201:W1203"/>
    <mergeCell ref="X1201:X1203"/>
    <mergeCell ref="Y1201:Y1203"/>
    <mergeCell ref="U1207:U1209"/>
    <mergeCell ref="X1207:X1209"/>
    <mergeCell ref="T1207:T1209"/>
    <mergeCell ref="P1174:P1176"/>
    <mergeCell ref="S1174:S1176"/>
    <mergeCell ref="L1213:L1215"/>
    <mergeCell ref="M1213:M1215"/>
    <mergeCell ref="N1213:N1215"/>
    <mergeCell ref="G1174:G1176"/>
    <mergeCell ref="E1201:E1203"/>
    <mergeCell ref="F1201:F1203"/>
    <mergeCell ref="G1201:G1203"/>
    <mergeCell ref="E1180:E1182"/>
    <mergeCell ref="F1180:F1182"/>
    <mergeCell ref="S1127:S1128"/>
    <mergeCell ref="G1131:G1132"/>
    <mergeCell ref="F1125:F1126"/>
    <mergeCell ref="G1125:G1126"/>
    <mergeCell ref="L1165:L1167"/>
    <mergeCell ref="V1121:V1122"/>
    <mergeCell ref="F1127:F1128"/>
    <mergeCell ref="J1180:J1182"/>
    <mergeCell ref="E1219:E1221"/>
    <mergeCell ref="F1111:F1112"/>
    <mergeCell ref="AB1129:AB1130"/>
    <mergeCell ref="AB1133:AB1134"/>
    <mergeCell ref="AA1129:AA1130"/>
    <mergeCell ref="A1753:A1757"/>
    <mergeCell ref="B1749:B1750"/>
    <mergeCell ref="C1749:C1750"/>
    <mergeCell ref="D1749:D1750"/>
    <mergeCell ref="E1749:E1750"/>
    <mergeCell ref="F1749:F1750"/>
    <mergeCell ref="S1749:S1750"/>
    <mergeCell ref="T1749:T1750"/>
    <mergeCell ref="U1749:U1750"/>
    <mergeCell ref="V1749:V1750"/>
    <mergeCell ref="W1749:W1750"/>
    <mergeCell ref="X1749:X1750"/>
    <mergeCell ref="Y1749:Y1750"/>
    <mergeCell ref="Z1749:Z1750"/>
    <mergeCell ref="AW1749:AW1750"/>
    <mergeCell ref="AX1749:AX1750"/>
    <mergeCell ref="AA1749:AA1750"/>
    <mergeCell ref="AB1749:AB1750"/>
    <mergeCell ref="B1751:B1752"/>
    <mergeCell ref="C1751:C1752"/>
    <mergeCell ref="D1751:D1752"/>
    <mergeCell ref="E1751:E1752"/>
    <mergeCell ref="F1751:F1752"/>
    <mergeCell ref="S1751:S1752"/>
    <mergeCell ref="T1751:T1752"/>
    <mergeCell ref="U1751:U1752"/>
    <mergeCell ref="V1751:V1752"/>
    <mergeCell ref="W1751:W1752"/>
    <mergeCell ref="X1751:X1752"/>
    <mergeCell ref="Y1751:Y1752"/>
    <mergeCell ref="Z1751:Z1752"/>
    <mergeCell ref="AW1751:AW1752"/>
    <mergeCell ref="AX1751:AX1752"/>
    <mergeCell ref="Y1753:Y1757"/>
    <mergeCell ref="G1753:G1757"/>
    <mergeCell ref="A1749:A1752"/>
    <mergeCell ref="H545:H546"/>
    <mergeCell ref="J561:J562"/>
    <mergeCell ref="Y323:Y324"/>
    <mergeCell ref="Z323:Z324"/>
    <mergeCell ref="AA323:AA324"/>
    <mergeCell ref="AB323:AB324"/>
    <mergeCell ref="AC323:AC324"/>
    <mergeCell ref="F952:F953"/>
    <mergeCell ref="F958:F959"/>
    <mergeCell ref="G960:G961"/>
    <mergeCell ref="H960:H961"/>
    <mergeCell ref="O966:O968"/>
    <mergeCell ref="O956:O957"/>
    <mergeCell ref="H962:H963"/>
    <mergeCell ref="I962:I963"/>
    <mergeCell ref="J962:J963"/>
    <mergeCell ref="I871:I873"/>
    <mergeCell ref="S832:S833"/>
    <mergeCell ref="P834:P835"/>
    <mergeCell ref="F990:F992"/>
    <mergeCell ref="H990:H992"/>
    <mergeCell ref="I990:I992"/>
    <mergeCell ref="AA990:AA992"/>
    <mergeCell ref="AB990:AB992"/>
    <mergeCell ref="AC990:AC992"/>
    <mergeCell ref="AC981:AC983"/>
    <mergeCell ref="AA984:AA986"/>
    <mergeCell ref="AB984:AB986"/>
    <mergeCell ref="AC984:AC986"/>
    <mergeCell ref="F987:F989"/>
    <mergeCell ref="U862:U864"/>
    <mergeCell ref="K877:K879"/>
    <mergeCell ref="O874:O876"/>
    <mergeCell ref="W926:W928"/>
    <mergeCell ref="P856:P858"/>
    <mergeCell ref="L889:L891"/>
    <mergeCell ref="I877:I879"/>
    <mergeCell ref="J877:J879"/>
    <mergeCell ref="K889:K891"/>
    <mergeCell ref="L871:L873"/>
    <mergeCell ref="J862:J864"/>
    <mergeCell ref="K862:K864"/>
    <mergeCell ref="L862:L864"/>
    <mergeCell ref="M862:M864"/>
    <mergeCell ref="J880:J882"/>
    <mergeCell ref="F892:F894"/>
    <mergeCell ref="O841:O843"/>
    <mergeCell ref="M826:M827"/>
    <mergeCell ref="O826:O827"/>
    <mergeCell ref="I838:I840"/>
    <mergeCell ref="J838:J840"/>
    <mergeCell ref="F828:F829"/>
    <mergeCell ref="L834:L835"/>
    <mergeCell ref="N824:N825"/>
    <mergeCell ref="L832:L833"/>
    <mergeCell ref="L824:L825"/>
    <mergeCell ref="W820:W821"/>
    <mergeCell ref="P820:P821"/>
    <mergeCell ref="V824:V825"/>
    <mergeCell ref="X889:X891"/>
    <mergeCell ref="X904:X905"/>
    <mergeCell ref="A938:A943"/>
    <mergeCell ref="A908:A919"/>
    <mergeCell ref="B938:B940"/>
    <mergeCell ref="C938:C940"/>
    <mergeCell ref="A920:A925"/>
    <mergeCell ref="G886:G888"/>
    <mergeCell ref="P883:P885"/>
    <mergeCell ref="D874:D876"/>
    <mergeCell ref="E850:E852"/>
    <mergeCell ref="J818:J819"/>
    <mergeCell ref="O834:O835"/>
    <mergeCell ref="D816:D817"/>
    <mergeCell ref="F547:F548"/>
    <mergeCell ref="F542:F544"/>
    <mergeCell ref="G542:G544"/>
    <mergeCell ref="D796:D797"/>
    <mergeCell ref="T874:T876"/>
    <mergeCell ref="E828:E829"/>
    <mergeCell ref="G828:G829"/>
    <mergeCell ref="H828:H829"/>
    <mergeCell ref="H874:H876"/>
    <mergeCell ref="I874:I876"/>
    <mergeCell ref="Q323:Q324"/>
    <mergeCell ref="R323:R324"/>
    <mergeCell ref="S323:S324"/>
    <mergeCell ref="T323:T324"/>
    <mergeCell ref="U323:U324"/>
    <mergeCell ref="X323:X324"/>
    <mergeCell ref="D730:D733"/>
    <mergeCell ref="E663:E665"/>
    <mergeCell ref="I706:I709"/>
    <mergeCell ref="J706:J709"/>
    <mergeCell ref="L706:L709"/>
    <mergeCell ref="M706:M709"/>
    <mergeCell ref="D853:D855"/>
    <mergeCell ref="M850:M852"/>
    <mergeCell ref="C871:C873"/>
    <mergeCell ref="C874:C876"/>
    <mergeCell ref="H853:H855"/>
    <mergeCell ref="M847:M849"/>
    <mergeCell ref="M834:M835"/>
    <mergeCell ref="N820:N821"/>
    <mergeCell ref="F912:F913"/>
    <mergeCell ref="D914:D915"/>
    <mergeCell ref="E926:E928"/>
    <mergeCell ref="F926:F928"/>
    <mergeCell ref="F908:F909"/>
    <mergeCell ref="F910:F911"/>
    <mergeCell ref="G910:G911"/>
    <mergeCell ref="E920:E922"/>
    <mergeCell ref="E906:E907"/>
    <mergeCell ref="E912:E913"/>
    <mergeCell ref="I914:I915"/>
    <mergeCell ref="F902:F903"/>
    <mergeCell ref="J910:J911"/>
    <mergeCell ref="F904:F905"/>
    <mergeCell ref="L766:L769"/>
    <mergeCell ref="F762:F765"/>
    <mergeCell ref="K796:K797"/>
    <mergeCell ref="I758:I761"/>
    <mergeCell ref="Q782:Q783"/>
    <mergeCell ref="R782:R783"/>
    <mergeCell ref="U824:U825"/>
    <mergeCell ref="T828:T829"/>
    <mergeCell ref="AW323:AW324"/>
    <mergeCell ref="AX323:AX324"/>
    <mergeCell ref="AY323:AY324"/>
    <mergeCell ref="V323:V324"/>
    <mergeCell ref="W323:W324"/>
    <mergeCell ref="H542:H544"/>
    <mergeCell ref="W561:W562"/>
    <mergeCell ref="G547:G548"/>
    <mergeCell ref="D553:D554"/>
    <mergeCell ref="F553:F554"/>
    <mergeCell ref="G553:G554"/>
    <mergeCell ref="H553:H554"/>
    <mergeCell ref="I553:I554"/>
    <mergeCell ref="F323:F324"/>
    <mergeCell ref="J553:J554"/>
    <mergeCell ref="K553:K554"/>
    <mergeCell ref="K549:K550"/>
    <mergeCell ref="H824:H825"/>
    <mergeCell ref="I836:I837"/>
    <mergeCell ref="H832:H833"/>
    <mergeCell ref="F847:F849"/>
    <mergeCell ref="F804:F805"/>
    <mergeCell ref="F818:F819"/>
    <mergeCell ref="P734:P737"/>
    <mergeCell ref="D859:D861"/>
    <mergeCell ref="E859:E861"/>
    <mergeCell ref="S868:S870"/>
    <mergeCell ref="O800:O801"/>
    <mergeCell ref="N706:N709"/>
    <mergeCell ref="A900:A901"/>
    <mergeCell ref="E868:E870"/>
    <mergeCell ref="D862:D864"/>
    <mergeCell ref="K868:K870"/>
    <mergeCell ref="I856:I858"/>
    <mergeCell ref="J883:J885"/>
    <mergeCell ref="K865:K867"/>
    <mergeCell ref="J865:J867"/>
    <mergeCell ref="D877:D879"/>
    <mergeCell ref="E877:E879"/>
    <mergeCell ref="F877:F879"/>
    <mergeCell ref="G877:G879"/>
    <mergeCell ref="M889:M891"/>
    <mergeCell ref="F895:F897"/>
    <mergeCell ref="E880:E882"/>
    <mergeCell ref="D883:D885"/>
    <mergeCell ref="L859:L861"/>
    <mergeCell ref="K886:K888"/>
    <mergeCell ref="N892:N894"/>
    <mergeCell ref="I868:I870"/>
    <mergeCell ref="D856:D858"/>
    <mergeCell ref="E886:E888"/>
    <mergeCell ref="E900:E901"/>
    <mergeCell ref="D880:D882"/>
    <mergeCell ref="D892:D894"/>
    <mergeCell ref="J889:J891"/>
    <mergeCell ref="H880:H882"/>
    <mergeCell ref="G889:G891"/>
    <mergeCell ref="D886:D888"/>
    <mergeCell ref="D868:D870"/>
    <mergeCell ref="F880:F882"/>
    <mergeCell ref="G880:G882"/>
    <mergeCell ref="A868:A885"/>
    <mergeCell ref="D889:D891"/>
    <mergeCell ref="M868:M870"/>
    <mergeCell ref="A365:A368"/>
    <mergeCell ref="A932:A937"/>
    <mergeCell ref="C883:C885"/>
    <mergeCell ref="A319:A332"/>
    <mergeCell ref="A333:A353"/>
    <mergeCell ref="A357:A359"/>
    <mergeCell ref="A360:A361"/>
    <mergeCell ref="A362:A364"/>
    <mergeCell ref="B323:B324"/>
    <mergeCell ref="D323:D324"/>
    <mergeCell ref="E323:E324"/>
    <mergeCell ref="S886:S888"/>
    <mergeCell ref="T886:T888"/>
    <mergeCell ref="S908:S909"/>
    <mergeCell ref="T908:T909"/>
    <mergeCell ref="T914:T915"/>
    <mergeCell ref="T892:T894"/>
    <mergeCell ref="U892:U894"/>
    <mergeCell ref="P892:P894"/>
    <mergeCell ref="U874:U876"/>
    <mergeCell ref="V874:V876"/>
    <mergeCell ref="S874:S876"/>
    <mergeCell ref="T838:T840"/>
    <mergeCell ref="P810:P811"/>
    <mergeCell ref="R557:R558"/>
    <mergeCell ref="F563:F564"/>
    <mergeCell ref="G561:G562"/>
    <mergeCell ref="H561:H562"/>
    <mergeCell ref="D547:D548"/>
    <mergeCell ref="S565:S566"/>
    <mergeCell ref="Q557:Q558"/>
    <mergeCell ref="F561:F562"/>
    <mergeCell ref="I559:I560"/>
    <mergeCell ref="E553:E554"/>
    <mergeCell ref="D549:D550"/>
    <mergeCell ref="E549:E550"/>
    <mergeCell ref="M814:M815"/>
    <mergeCell ref="N856:N858"/>
    <mergeCell ref="I880:I882"/>
    <mergeCell ref="V912:V913"/>
    <mergeCell ref="I853:I855"/>
    <mergeCell ref="I323:I324"/>
    <mergeCell ref="J323:J324"/>
    <mergeCell ref="K323:K324"/>
    <mergeCell ref="P847:P849"/>
    <mergeCell ref="S847:S849"/>
    <mergeCell ref="O883:O885"/>
    <mergeCell ref="T824:T825"/>
    <mergeCell ref="D814:D815"/>
    <mergeCell ref="A886:A897"/>
    <mergeCell ref="A904:A905"/>
    <mergeCell ref="N871:N873"/>
    <mergeCell ref="M871:M873"/>
    <mergeCell ref="G883:G885"/>
    <mergeCell ref="D850:D852"/>
    <mergeCell ref="A856:A867"/>
    <mergeCell ref="O822:O823"/>
    <mergeCell ref="O830:O831"/>
    <mergeCell ref="S883:S885"/>
    <mergeCell ref="M818:M819"/>
    <mergeCell ref="S816:S817"/>
    <mergeCell ref="O818:O819"/>
    <mergeCell ref="D871:D873"/>
    <mergeCell ref="T820:T821"/>
    <mergeCell ref="V816:V817"/>
    <mergeCell ref="W816:W817"/>
    <mergeCell ref="P841:P843"/>
    <mergeCell ref="O836:O837"/>
    <mergeCell ref="P836:P837"/>
    <mergeCell ref="S836:S837"/>
    <mergeCell ref="T844:T846"/>
    <mergeCell ref="W822:W823"/>
    <mergeCell ref="K834:K835"/>
    <mergeCell ref="J868:J870"/>
    <mergeCell ref="E841:E843"/>
    <mergeCell ref="E889:E891"/>
    <mergeCell ref="E844:E846"/>
    <mergeCell ref="H816:H817"/>
    <mergeCell ref="E830:E831"/>
    <mergeCell ref="D826:D827"/>
    <mergeCell ref="O850:O852"/>
    <mergeCell ref="P850:P852"/>
    <mergeCell ref="U916:U917"/>
    <mergeCell ref="S889:S891"/>
    <mergeCell ref="P871:P873"/>
    <mergeCell ref="S871:S873"/>
    <mergeCell ref="P889:P891"/>
    <mergeCell ref="O871:O873"/>
    <mergeCell ref="K871:K873"/>
    <mergeCell ref="I892:I894"/>
    <mergeCell ref="S834:S835"/>
    <mergeCell ref="S828:S829"/>
    <mergeCell ref="M883:M885"/>
    <mergeCell ref="H871:H873"/>
    <mergeCell ref="F871:F873"/>
    <mergeCell ref="M838:M840"/>
    <mergeCell ref="N838:N840"/>
    <mergeCell ref="N834:N835"/>
    <mergeCell ref="W859:W861"/>
    <mergeCell ref="V889:V891"/>
    <mergeCell ref="S830:S831"/>
    <mergeCell ref="M828:M829"/>
    <mergeCell ref="N828:N829"/>
    <mergeCell ref="H834:H835"/>
    <mergeCell ref="J836:J837"/>
    <mergeCell ref="M836:M837"/>
    <mergeCell ref="M832:M833"/>
    <mergeCell ref="I832:I833"/>
    <mergeCell ref="W834:W835"/>
    <mergeCell ref="U834:U835"/>
    <mergeCell ref="G871:G873"/>
    <mergeCell ref="M877:M879"/>
    <mergeCell ref="S844:S846"/>
    <mergeCell ref="F841:F843"/>
    <mergeCell ref="I828:I829"/>
    <mergeCell ref="M830:M831"/>
    <mergeCell ref="G834:G835"/>
    <mergeCell ref="F889:F891"/>
    <mergeCell ref="N868:N870"/>
    <mergeCell ref="N880:N882"/>
    <mergeCell ref="F886:F888"/>
    <mergeCell ref="D865:D867"/>
    <mergeCell ref="V830:V831"/>
    <mergeCell ref="J816:J817"/>
    <mergeCell ref="K838:K840"/>
    <mergeCell ref="M844:M846"/>
    <mergeCell ref="S838:S840"/>
    <mergeCell ref="P828:P829"/>
    <mergeCell ref="X844:X846"/>
    <mergeCell ref="X830:X831"/>
    <mergeCell ref="J828:J829"/>
    <mergeCell ref="I830:I831"/>
    <mergeCell ref="F844:F846"/>
    <mergeCell ref="G844:G846"/>
    <mergeCell ref="J834:J835"/>
    <mergeCell ref="I847:I849"/>
    <mergeCell ref="G859:G861"/>
    <mergeCell ref="V862:V864"/>
    <mergeCell ref="I865:I867"/>
    <mergeCell ref="N862:N864"/>
    <mergeCell ref="K883:K885"/>
    <mergeCell ref="N883:N885"/>
    <mergeCell ref="T853:T855"/>
    <mergeCell ref="N847:N849"/>
    <mergeCell ref="T847:T849"/>
    <mergeCell ref="F853:F855"/>
    <mergeCell ref="H886:H888"/>
    <mergeCell ref="I886:I888"/>
    <mergeCell ref="I862:I864"/>
    <mergeCell ref="J874:J876"/>
    <mergeCell ref="T830:T831"/>
    <mergeCell ref="L892:L894"/>
    <mergeCell ref="K880:K882"/>
    <mergeCell ref="F883:F885"/>
    <mergeCell ref="F874:F876"/>
    <mergeCell ref="J841:J843"/>
    <mergeCell ref="K841:K843"/>
    <mergeCell ref="W836:W837"/>
    <mergeCell ref="S914:S915"/>
    <mergeCell ref="O880:O882"/>
    <mergeCell ref="P880:P882"/>
    <mergeCell ref="X832:X833"/>
    <mergeCell ref="T841:T843"/>
    <mergeCell ref="H868:H870"/>
    <mergeCell ref="L841:L843"/>
    <mergeCell ref="X868:X870"/>
    <mergeCell ref="X859:X861"/>
    <mergeCell ref="S862:S864"/>
    <mergeCell ref="U847:U849"/>
    <mergeCell ref="W844:W846"/>
    <mergeCell ref="P853:P855"/>
    <mergeCell ref="S853:S855"/>
    <mergeCell ref="V844:V846"/>
    <mergeCell ref="X836:X837"/>
    <mergeCell ref="W856:W858"/>
    <mergeCell ref="L856:L858"/>
    <mergeCell ref="S856:S858"/>
    <mergeCell ref="U856:U858"/>
    <mergeCell ref="N865:N867"/>
    <mergeCell ref="O877:O879"/>
    <mergeCell ref="M880:M882"/>
    <mergeCell ref="P877:P879"/>
    <mergeCell ref="S859:S861"/>
    <mergeCell ref="D948:D949"/>
    <mergeCell ref="E892:E894"/>
    <mergeCell ref="W912:W913"/>
    <mergeCell ref="X912:X913"/>
    <mergeCell ref="G865:G867"/>
    <mergeCell ref="F865:F867"/>
    <mergeCell ref="F862:F864"/>
    <mergeCell ref="D895:D897"/>
    <mergeCell ref="D918:D919"/>
    <mergeCell ref="P886:P888"/>
    <mergeCell ref="X910:X911"/>
    <mergeCell ref="X906:X907"/>
    <mergeCell ref="U912:U913"/>
    <mergeCell ref="V938:V940"/>
    <mergeCell ref="W938:W940"/>
    <mergeCell ref="H865:H867"/>
    <mergeCell ref="T877:T879"/>
    <mergeCell ref="M874:M876"/>
    <mergeCell ref="E883:E885"/>
    <mergeCell ref="T938:T940"/>
    <mergeCell ref="L886:L888"/>
    <mergeCell ref="V892:V894"/>
    <mergeCell ref="W892:W894"/>
    <mergeCell ref="X892:X894"/>
    <mergeCell ref="E865:E867"/>
    <mergeCell ref="E871:E873"/>
    <mergeCell ref="G892:G894"/>
    <mergeCell ref="L877:L879"/>
    <mergeCell ref="V877:V879"/>
    <mergeCell ref="W877:W879"/>
    <mergeCell ref="X877:X879"/>
    <mergeCell ref="V871:V873"/>
    <mergeCell ref="P868:P870"/>
    <mergeCell ref="S865:S867"/>
    <mergeCell ref="U871:U873"/>
    <mergeCell ref="W868:W870"/>
    <mergeCell ref="U868:U870"/>
    <mergeCell ref="O868:O870"/>
    <mergeCell ref="M865:M867"/>
    <mergeCell ref="M859:M861"/>
    <mergeCell ref="O862:O864"/>
    <mergeCell ref="L868:L870"/>
    <mergeCell ref="V859:V861"/>
    <mergeCell ref="T862:T864"/>
    <mergeCell ref="N877:N879"/>
    <mergeCell ref="H862:H864"/>
    <mergeCell ref="G862:G864"/>
    <mergeCell ref="U877:U879"/>
    <mergeCell ref="X883:X885"/>
    <mergeCell ref="U883:U885"/>
    <mergeCell ref="S904:S905"/>
    <mergeCell ref="T904:T905"/>
    <mergeCell ref="U904:U905"/>
    <mergeCell ref="J895:J897"/>
    <mergeCell ref="H914:H915"/>
    <mergeCell ref="F923:F925"/>
    <mergeCell ref="I948:I949"/>
    <mergeCell ref="J948:J949"/>
    <mergeCell ref="K948:K949"/>
    <mergeCell ref="S880:S882"/>
    <mergeCell ref="N886:N888"/>
    <mergeCell ref="K895:K897"/>
    <mergeCell ref="I889:I891"/>
    <mergeCell ref="D902:D903"/>
    <mergeCell ref="H950:H951"/>
    <mergeCell ref="F900:F901"/>
    <mergeCell ref="U938:U940"/>
    <mergeCell ref="F906:F907"/>
    <mergeCell ref="O910:O911"/>
    <mergeCell ref="P910:P911"/>
    <mergeCell ref="U935:U937"/>
    <mergeCell ref="D910:D911"/>
    <mergeCell ref="E948:E949"/>
    <mergeCell ref="D900:D901"/>
    <mergeCell ref="H895:H897"/>
    <mergeCell ref="S892:S894"/>
    <mergeCell ref="E956:E957"/>
    <mergeCell ref="E952:E953"/>
    <mergeCell ref="D923:D925"/>
    <mergeCell ref="U889:U891"/>
    <mergeCell ref="H883:H885"/>
    <mergeCell ref="X923:X925"/>
    <mergeCell ref="U918:U919"/>
    <mergeCell ref="S920:S922"/>
    <mergeCell ref="F918:F919"/>
    <mergeCell ref="S916:S917"/>
    <mergeCell ref="W916:W917"/>
    <mergeCell ref="W918:W919"/>
    <mergeCell ref="V910:V911"/>
    <mergeCell ref="T900:T901"/>
    <mergeCell ref="W900:W901"/>
    <mergeCell ref="K892:K894"/>
    <mergeCell ref="U908:U909"/>
    <mergeCell ref="X908:X909"/>
    <mergeCell ref="E923:E925"/>
    <mergeCell ref="L895:L897"/>
    <mergeCell ref="M895:M897"/>
    <mergeCell ref="J892:J894"/>
    <mergeCell ref="J886:J888"/>
    <mergeCell ref="T916:T917"/>
    <mergeCell ref="U900:U901"/>
    <mergeCell ref="S910:S911"/>
    <mergeCell ref="S900:S901"/>
    <mergeCell ref="V900:V901"/>
    <mergeCell ref="L910:L911"/>
    <mergeCell ref="P895:P897"/>
    <mergeCell ref="S895:S897"/>
    <mergeCell ref="I952:I953"/>
    <mergeCell ref="O914:O915"/>
    <mergeCell ref="J954:J955"/>
    <mergeCell ref="J952:J953"/>
    <mergeCell ref="S929:S931"/>
    <mergeCell ref="D929:D931"/>
    <mergeCell ref="D938:D940"/>
    <mergeCell ref="E941:E943"/>
    <mergeCell ref="E929:E931"/>
    <mergeCell ref="I895:I897"/>
    <mergeCell ref="S935:S937"/>
    <mergeCell ref="S902:S903"/>
    <mergeCell ref="V935:V937"/>
    <mergeCell ref="G950:G951"/>
    <mergeCell ref="X950:X951"/>
    <mergeCell ref="L948:L949"/>
    <mergeCell ref="F966:F968"/>
    <mergeCell ref="H966:H968"/>
    <mergeCell ref="I966:I968"/>
    <mergeCell ref="E990:E992"/>
    <mergeCell ref="E981:E983"/>
    <mergeCell ref="V929:V931"/>
    <mergeCell ref="G978:G980"/>
    <mergeCell ref="F972:F974"/>
    <mergeCell ref="F948:F949"/>
    <mergeCell ref="G948:G949"/>
    <mergeCell ref="G914:G915"/>
    <mergeCell ref="D966:D968"/>
    <mergeCell ref="E966:E968"/>
    <mergeCell ref="D920:D922"/>
    <mergeCell ref="X926:X928"/>
    <mergeCell ref="X929:X931"/>
    <mergeCell ref="E902:E903"/>
    <mergeCell ref="G962:G963"/>
    <mergeCell ref="S964:S965"/>
    <mergeCell ref="S960:S961"/>
    <mergeCell ref="D952:D953"/>
    <mergeCell ref="E932:E934"/>
    <mergeCell ref="F960:F961"/>
    <mergeCell ref="F962:F963"/>
    <mergeCell ref="T910:T911"/>
    <mergeCell ref="X958:X959"/>
    <mergeCell ref="X960:X961"/>
    <mergeCell ref="T972:T974"/>
    <mergeCell ref="M954:M955"/>
    <mergeCell ref="S950:S951"/>
    <mergeCell ref="I981:I983"/>
    <mergeCell ref="J981:J983"/>
    <mergeCell ref="K981:K983"/>
    <mergeCell ref="F920:F922"/>
    <mergeCell ref="O969:O971"/>
    <mergeCell ref="K975:K977"/>
    <mergeCell ref="M964:M965"/>
    <mergeCell ref="S958:S959"/>
    <mergeCell ref="T958:T959"/>
    <mergeCell ref="I956:I957"/>
    <mergeCell ref="U964:U965"/>
    <mergeCell ref="O948:O949"/>
    <mergeCell ref="W958:W959"/>
    <mergeCell ref="X902:X903"/>
    <mergeCell ref="V987:V989"/>
    <mergeCell ref="W987:W989"/>
    <mergeCell ref="X987:X989"/>
    <mergeCell ref="S906:S907"/>
    <mergeCell ref="M960:M961"/>
    <mergeCell ref="R910:R911"/>
    <mergeCell ref="G958:G959"/>
    <mergeCell ref="F981:F983"/>
    <mergeCell ref="D954:D955"/>
    <mergeCell ref="E954:E955"/>
    <mergeCell ref="E910:E911"/>
    <mergeCell ref="H954:H955"/>
    <mergeCell ref="V952:V953"/>
    <mergeCell ref="W952:W953"/>
    <mergeCell ref="E958:E959"/>
    <mergeCell ref="E950:E951"/>
    <mergeCell ref="D987:D989"/>
    <mergeCell ref="E987:E989"/>
    <mergeCell ref="Y912:Y913"/>
    <mergeCell ref="J990:J992"/>
    <mergeCell ref="K990:K992"/>
    <mergeCell ref="L990:L992"/>
    <mergeCell ref="M990:M992"/>
    <mergeCell ref="M958:M959"/>
    <mergeCell ref="K1002:K1003"/>
    <mergeCell ref="Z932:Z934"/>
    <mergeCell ref="N990:N992"/>
    <mergeCell ref="O990:O992"/>
    <mergeCell ref="Y910:Y911"/>
    <mergeCell ref="E978:E980"/>
    <mergeCell ref="E904:E905"/>
    <mergeCell ref="E916:E917"/>
    <mergeCell ref="D958:D959"/>
    <mergeCell ref="G954:G955"/>
    <mergeCell ref="D956:D957"/>
    <mergeCell ref="E938:E940"/>
    <mergeCell ref="F938:F940"/>
    <mergeCell ref="D935:D937"/>
    <mergeCell ref="E935:E937"/>
    <mergeCell ref="F935:F937"/>
    <mergeCell ref="P914:P915"/>
    <mergeCell ref="M910:M911"/>
    <mergeCell ref="T912:T913"/>
    <mergeCell ref="D916:D917"/>
    <mergeCell ref="U941:U943"/>
    <mergeCell ref="W960:W961"/>
    <mergeCell ref="Y906:Y907"/>
    <mergeCell ref="T978:T980"/>
    <mergeCell ref="U958:U959"/>
    <mergeCell ref="W914:W915"/>
    <mergeCell ref="V975:V977"/>
    <mergeCell ref="H910:H911"/>
    <mergeCell ref="I972:I974"/>
    <mergeCell ref="E908:E909"/>
    <mergeCell ref="E918:E919"/>
    <mergeCell ref="K960:K961"/>
    <mergeCell ref="H956:H957"/>
    <mergeCell ref="G952:G953"/>
    <mergeCell ref="O954:O955"/>
    <mergeCell ref="L964:L965"/>
    <mergeCell ref="U962:U963"/>
    <mergeCell ref="K958:K959"/>
    <mergeCell ref="L958:L959"/>
    <mergeCell ref="V918:V919"/>
    <mergeCell ref="V908:V909"/>
    <mergeCell ref="T935:T937"/>
    <mergeCell ref="F941:F943"/>
    <mergeCell ref="E914:E915"/>
    <mergeCell ref="F914:F915"/>
    <mergeCell ref="W923:W925"/>
    <mergeCell ref="D926:D928"/>
    <mergeCell ref="U954:U955"/>
    <mergeCell ref="D964:D965"/>
    <mergeCell ref="F975:F977"/>
    <mergeCell ref="G975:G977"/>
    <mergeCell ref="S956:S957"/>
    <mergeCell ref="S912:S913"/>
    <mergeCell ref="X948:X949"/>
    <mergeCell ref="W932:W934"/>
    <mergeCell ref="N948:N949"/>
    <mergeCell ref="F964:F965"/>
    <mergeCell ref="G964:G965"/>
    <mergeCell ref="AA914:AA915"/>
    <mergeCell ref="J998:J999"/>
    <mergeCell ref="N1002:N1003"/>
    <mergeCell ref="I1002:I1003"/>
    <mergeCell ref="X981:X983"/>
    <mergeCell ref="Y981:Y983"/>
    <mergeCell ref="Z981:Z983"/>
    <mergeCell ref="L978:L980"/>
    <mergeCell ref="M978:M980"/>
    <mergeCell ref="P958:P959"/>
    <mergeCell ref="P948:P949"/>
    <mergeCell ref="V956:V957"/>
    <mergeCell ref="R914:R915"/>
    <mergeCell ref="AA1006:AA1007"/>
    <mergeCell ref="AA1008:AA1010"/>
    <mergeCell ref="AA978:AA980"/>
    <mergeCell ref="AA958:AA959"/>
    <mergeCell ref="AA987:AA989"/>
    <mergeCell ref="AA975:AA977"/>
    <mergeCell ref="L981:L983"/>
    <mergeCell ref="T1000:T1001"/>
    <mergeCell ref="X1002:X1003"/>
    <mergeCell ref="S926:S928"/>
    <mergeCell ref="Z975:Z977"/>
    <mergeCell ref="Y954:Y955"/>
    <mergeCell ref="Z958:Z959"/>
    <mergeCell ref="Z969:Z971"/>
    <mergeCell ref="Z950:Z951"/>
    <mergeCell ref="N1011:N1013"/>
    <mergeCell ref="O1011:O1013"/>
    <mergeCell ref="J972:J974"/>
    <mergeCell ref="L914:L915"/>
    <mergeCell ref="J914:J915"/>
    <mergeCell ref="K914:K915"/>
    <mergeCell ref="Z984:Z986"/>
    <mergeCell ref="Z966:Z968"/>
    <mergeCell ref="Z998:Z999"/>
    <mergeCell ref="Z964:Z965"/>
    <mergeCell ref="U923:U925"/>
    <mergeCell ref="M981:M983"/>
    <mergeCell ref="Y926:Y928"/>
    <mergeCell ref="Z926:Z928"/>
    <mergeCell ref="T987:T989"/>
    <mergeCell ref="U987:U989"/>
    <mergeCell ref="W1006:W1007"/>
    <mergeCell ref="I1004:I1005"/>
    <mergeCell ref="I950:I951"/>
    <mergeCell ref="K993:K995"/>
    <mergeCell ref="K987:K989"/>
    <mergeCell ref="L987:L989"/>
    <mergeCell ref="M987:M989"/>
    <mergeCell ref="N987:N989"/>
    <mergeCell ref="O987:O989"/>
    <mergeCell ref="P987:P989"/>
    <mergeCell ref="Y948:Y949"/>
    <mergeCell ref="P952:P953"/>
    <mergeCell ref="V960:V961"/>
    <mergeCell ref="U1002:U1003"/>
    <mergeCell ref="AA948:AA949"/>
    <mergeCell ref="Y966:Y968"/>
    <mergeCell ref="T932:T934"/>
    <mergeCell ref="W964:W965"/>
    <mergeCell ref="V920:V922"/>
    <mergeCell ref="W920:W922"/>
    <mergeCell ref="Y932:Y934"/>
    <mergeCell ref="Z916:Z917"/>
    <mergeCell ref="H948:H949"/>
    <mergeCell ref="F929:F931"/>
    <mergeCell ref="Y964:Y965"/>
    <mergeCell ref="J975:J977"/>
    <mergeCell ref="W972:W974"/>
    <mergeCell ref="Z996:Z997"/>
    <mergeCell ref="J993:J995"/>
    <mergeCell ref="T981:T983"/>
    <mergeCell ref="T1006:T1007"/>
    <mergeCell ref="N966:N968"/>
    <mergeCell ref="G956:G957"/>
    <mergeCell ref="I978:I980"/>
    <mergeCell ref="G998:G999"/>
    <mergeCell ref="G996:G997"/>
    <mergeCell ref="I984:I986"/>
    <mergeCell ref="J984:J986"/>
    <mergeCell ref="O996:O997"/>
    <mergeCell ref="P1004:P1005"/>
    <mergeCell ref="S1004:S1005"/>
    <mergeCell ref="Z972:Z974"/>
    <mergeCell ref="L950:L951"/>
    <mergeCell ref="W948:W949"/>
    <mergeCell ref="Y996:Y997"/>
    <mergeCell ref="J958:J959"/>
    <mergeCell ref="V984:V986"/>
    <mergeCell ref="W984:W986"/>
    <mergeCell ref="X984:X986"/>
    <mergeCell ref="Y984:Y986"/>
    <mergeCell ref="V996:V997"/>
    <mergeCell ref="K996:K997"/>
    <mergeCell ref="Z978:Z980"/>
    <mergeCell ref="H981:H983"/>
    <mergeCell ref="O984:O986"/>
    <mergeCell ref="P984:P986"/>
    <mergeCell ref="S984:S986"/>
    <mergeCell ref="P966:P968"/>
    <mergeCell ref="P962:P963"/>
    <mergeCell ref="N954:N955"/>
    <mergeCell ref="Y952:Y953"/>
    <mergeCell ref="P956:P957"/>
    <mergeCell ref="L1006:L1007"/>
    <mergeCell ref="M1006:M1007"/>
    <mergeCell ref="M972:M974"/>
    <mergeCell ref="J1002:J1003"/>
    <mergeCell ref="U952:U953"/>
    <mergeCell ref="V941:V943"/>
    <mergeCell ref="W941:W943"/>
    <mergeCell ref="S941:S943"/>
    <mergeCell ref="S932:S934"/>
    <mergeCell ref="M998:M999"/>
    <mergeCell ref="J956:J957"/>
    <mergeCell ref="X916:X917"/>
    <mergeCell ref="K956:K957"/>
    <mergeCell ref="Y941:Y943"/>
    <mergeCell ref="V958:V959"/>
    <mergeCell ref="S938:S940"/>
    <mergeCell ref="V916:V917"/>
    <mergeCell ref="M956:M957"/>
    <mergeCell ref="N956:N957"/>
    <mergeCell ref="W929:W931"/>
    <mergeCell ref="U926:U928"/>
    <mergeCell ref="U920:U922"/>
    <mergeCell ref="T906:T907"/>
    <mergeCell ref="L969:L971"/>
    <mergeCell ref="M975:M977"/>
    <mergeCell ref="S996:S997"/>
    <mergeCell ref="I1006:I1007"/>
    <mergeCell ref="T956:T957"/>
    <mergeCell ref="T960:T961"/>
    <mergeCell ref="U960:U961"/>
    <mergeCell ref="V972:V974"/>
    <mergeCell ref="U981:U983"/>
    <mergeCell ref="V981:V983"/>
    <mergeCell ref="Y1008:Y1010"/>
    <mergeCell ref="K998:K999"/>
    <mergeCell ref="G1004:G1005"/>
    <mergeCell ref="H964:H965"/>
    <mergeCell ref="V1006:V1007"/>
    <mergeCell ref="P960:P961"/>
    <mergeCell ref="Y990:Y992"/>
    <mergeCell ref="Z990:Z992"/>
    <mergeCell ref="S987:S989"/>
    <mergeCell ref="L993:L995"/>
    <mergeCell ref="T952:T953"/>
    <mergeCell ref="S966:S968"/>
    <mergeCell ref="V966:V968"/>
    <mergeCell ref="G1000:G1001"/>
    <mergeCell ref="P990:P992"/>
    <mergeCell ref="O964:O965"/>
    <mergeCell ref="X972:X974"/>
    <mergeCell ref="Z923:Z925"/>
    <mergeCell ref="Z920:Z922"/>
    <mergeCell ref="Z918:Z919"/>
    <mergeCell ref="Z910:Z911"/>
    <mergeCell ref="L996:L997"/>
    <mergeCell ref="Z1008:Z1010"/>
    <mergeCell ref="U1000:U1001"/>
    <mergeCell ref="Z1004:Z1005"/>
    <mergeCell ref="T998:T999"/>
    <mergeCell ref="J966:J968"/>
    <mergeCell ref="N981:N983"/>
    <mergeCell ref="O981:O983"/>
    <mergeCell ref="L960:L961"/>
    <mergeCell ref="K954:K955"/>
    <mergeCell ref="I954:I955"/>
    <mergeCell ref="G990:G992"/>
    <mergeCell ref="Y923:Y925"/>
    <mergeCell ref="U914:U915"/>
    <mergeCell ref="V914:V915"/>
    <mergeCell ref="Y918:Y919"/>
    <mergeCell ref="W962:W963"/>
    <mergeCell ref="T929:T931"/>
    <mergeCell ref="G981:G983"/>
    <mergeCell ref="S998:S999"/>
    <mergeCell ref="P954:P955"/>
    <mergeCell ref="T966:T968"/>
    <mergeCell ref="S952:S953"/>
    <mergeCell ref="J996:J997"/>
    <mergeCell ref="I964:I965"/>
    <mergeCell ref="N962:N963"/>
    <mergeCell ref="T920:T922"/>
    <mergeCell ref="U906:U907"/>
    <mergeCell ref="V906:V907"/>
    <mergeCell ref="W906:W907"/>
    <mergeCell ref="N914:N915"/>
    <mergeCell ref="G993:G995"/>
    <mergeCell ref="P1216:P1218"/>
    <mergeCell ref="U1081:U1082"/>
    <mergeCell ref="T1079:T1080"/>
    <mergeCell ref="L1075:L1076"/>
    <mergeCell ref="V1213:V1215"/>
    <mergeCell ref="W1213:W1215"/>
    <mergeCell ref="L1099:L1100"/>
    <mergeCell ref="O1089:O1090"/>
    <mergeCell ref="S1119:S1120"/>
    <mergeCell ref="L1207:L1209"/>
    <mergeCell ref="R1119:R1120"/>
    <mergeCell ref="P1099:P1100"/>
    <mergeCell ref="O1059:O1061"/>
    <mergeCell ref="N975:N977"/>
    <mergeCell ref="X1087:X1088"/>
    <mergeCell ref="X1069:X1070"/>
    <mergeCell ref="O1091:O1092"/>
    <mergeCell ref="T1081:T1082"/>
    <mergeCell ref="P1050:P1052"/>
    <mergeCell ref="M1017:M1019"/>
    <mergeCell ref="N1017:N1019"/>
    <mergeCell ref="T1059:T1061"/>
    <mergeCell ref="S990:S992"/>
    <mergeCell ref="N998:N999"/>
    <mergeCell ref="W981:W983"/>
    <mergeCell ref="X1006:X1007"/>
    <mergeCell ref="L1195:L1197"/>
    <mergeCell ref="O1186:O1188"/>
    <mergeCell ref="P1186:P1188"/>
    <mergeCell ref="M1141:M1143"/>
    <mergeCell ref="L1129:L1130"/>
    <mergeCell ref="X975:X977"/>
    <mergeCell ref="S975:S977"/>
    <mergeCell ref="U984:U986"/>
    <mergeCell ref="N993:N995"/>
    <mergeCell ref="O993:O995"/>
    <mergeCell ref="P993:P995"/>
    <mergeCell ref="S993:S995"/>
    <mergeCell ref="T993:T995"/>
    <mergeCell ref="U993:U995"/>
    <mergeCell ref="V993:V995"/>
    <mergeCell ref="W993:W995"/>
    <mergeCell ref="X993:X995"/>
    <mergeCell ref="X1101:X1102"/>
    <mergeCell ref="L1204:L1206"/>
    <mergeCell ref="N1091:N1092"/>
    <mergeCell ref="P981:P983"/>
    <mergeCell ref="S981:S983"/>
    <mergeCell ref="P1053:P1055"/>
    <mergeCell ref="L1026:L1028"/>
    <mergeCell ref="M1026:M1028"/>
    <mergeCell ref="N1026:N1028"/>
    <mergeCell ref="U978:U980"/>
    <mergeCell ref="O1101:O1102"/>
    <mergeCell ref="P1101:P1102"/>
    <mergeCell ref="R1101:R1102"/>
    <mergeCell ref="S1101:S1102"/>
    <mergeCell ref="T1101:T1102"/>
    <mergeCell ref="U1101:U1102"/>
    <mergeCell ref="V1101:V1102"/>
    <mergeCell ref="W1101:W1102"/>
    <mergeCell ref="AA996:AA997"/>
    <mergeCell ref="AB1000:AB1001"/>
    <mergeCell ref="Y1014:Y1016"/>
    <mergeCell ref="AB972:AB974"/>
    <mergeCell ref="AB975:AB977"/>
    <mergeCell ref="AB964:AB965"/>
    <mergeCell ref="AB966:AB968"/>
    <mergeCell ref="Y1004:Y1005"/>
    <mergeCell ref="Z1000:Z1001"/>
    <mergeCell ref="W1219:W1221"/>
    <mergeCell ref="V1056:V1058"/>
    <mergeCell ref="V1131:V1132"/>
    <mergeCell ref="Z1011:Z1013"/>
    <mergeCell ref="Y956:Y957"/>
    <mergeCell ref="Z956:Z957"/>
    <mergeCell ref="X952:X953"/>
    <mergeCell ref="AB978:AB980"/>
    <mergeCell ref="T1216:T1218"/>
    <mergeCell ref="U1216:U1218"/>
    <mergeCell ref="V1216:V1218"/>
    <mergeCell ref="W1216:W1218"/>
    <mergeCell ref="X1053:X1055"/>
    <mergeCell ref="U1053:U1055"/>
    <mergeCell ref="T990:T992"/>
    <mergeCell ref="U990:U992"/>
    <mergeCell ref="V990:V992"/>
    <mergeCell ref="W990:W992"/>
    <mergeCell ref="X990:X992"/>
    <mergeCell ref="AA966:AA968"/>
    <mergeCell ref="Y987:Y989"/>
    <mergeCell ref="U969:U971"/>
    <mergeCell ref="V964:V965"/>
    <mergeCell ref="U966:U968"/>
    <mergeCell ref="U956:U957"/>
    <mergeCell ref="V969:V971"/>
    <mergeCell ref="Z954:Z955"/>
    <mergeCell ref="Y1011:Y1013"/>
    <mergeCell ref="Y993:Y995"/>
    <mergeCell ref="Z993:Z995"/>
    <mergeCell ref="AA993:AA995"/>
    <mergeCell ref="AB993:AB995"/>
    <mergeCell ref="Y1101:Y1102"/>
    <mergeCell ref="Y1103:Y1104"/>
    <mergeCell ref="X1135:X1137"/>
    <mergeCell ref="U1097:U1098"/>
    <mergeCell ref="T1035:T1037"/>
    <mergeCell ref="U1011:U1013"/>
    <mergeCell ref="U1008:U1010"/>
    <mergeCell ref="U1026:U1028"/>
    <mergeCell ref="T984:T986"/>
    <mergeCell ref="T1008:T1010"/>
    <mergeCell ref="W1002:W1003"/>
    <mergeCell ref="V998:V999"/>
    <mergeCell ref="W975:W977"/>
    <mergeCell ref="Z952:Z953"/>
    <mergeCell ref="AA1011:AA1013"/>
    <mergeCell ref="AB981:AB983"/>
    <mergeCell ref="AB1002:AB1003"/>
    <mergeCell ref="Y1006:Y1007"/>
    <mergeCell ref="W998:W999"/>
    <mergeCell ref="Z1044:Z1046"/>
    <mergeCell ref="T1103:T1104"/>
    <mergeCell ref="U1103:U1104"/>
    <mergeCell ref="V1103:V1104"/>
    <mergeCell ref="AA962:AA963"/>
    <mergeCell ref="Y950:Y951"/>
    <mergeCell ref="Y972:Y974"/>
    <mergeCell ref="W978:W980"/>
    <mergeCell ref="V978:V980"/>
    <mergeCell ref="W1050:W1052"/>
    <mergeCell ref="X1050:X1052"/>
    <mergeCell ref="Y1050:Y1052"/>
    <mergeCell ref="W969:W971"/>
    <mergeCell ref="AB1006:AB1007"/>
    <mergeCell ref="AB987:AB989"/>
    <mergeCell ref="AB969:AB971"/>
    <mergeCell ref="AB956:AB957"/>
    <mergeCell ref="AB1014:AB1016"/>
    <mergeCell ref="X1023:X1025"/>
    <mergeCell ref="Y1023:Y1025"/>
    <mergeCell ref="AA1000:AA1001"/>
    <mergeCell ref="Z1050:Z1052"/>
    <mergeCell ref="V950:V951"/>
    <mergeCell ref="AA1002:AA1003"/>
    <mergeCell ref="X964:X965"/>
    <mergeCell ref="AA1004:AA1005"/>
    <mergeCell ref="Y998:Y999"/>
    <mergeCell ref="AC993:AC995"/>
    <mergeCell ref="W1014:W1016"/>
    <mergeCell ref="AB1017:AB1019"/>
    <mergeCell ref="AA1029:AA1031"/>
    <mergeCell ref="AC1023:AC1025"/>
    <mergeCell ref="AB1020:AB1022"/>
    <mergeCell ref="AB1044:AB1046"/>
    <mergeCell ref="AC1017:AC1019"/>
    <mergeCell ref="AA1014:AA1016"/>
    <mergeCell ref="V1029:V1031"/>
    <mergeCell ref="W1029:W1031"/>
    <mergeCell ref="X1029:X1031"/>
    <mergeCell ref="AB1035:AB1037"/>
    <mergeCell ref="AB1023:AB1025"/>
    <mergeCell ref="Z1041:Z1043"/>
    <mergeCell ref="AB1047:AB1049"/>
    <mergeCell ref="Z1032:Z1034"/>
    <mergeCell ref="Y1038:Y1040"/>
    <mergeCell ref="Z1038:Z1040"/>
    <mergeCell ref="W1041:W1043"/>
    <mergeCell ref="V1035:V1037"/>
    <mergeCell ref="AB1041:AB1043"/>
    <mergeCell ref="Y1044:Y1046"/>
    <mergeCell ref="AA1044:AA1046"/>
    <mergeCell ref="AC998:AC999"/>
    <mergeCell ref="AB958:AB959"/>
    <mergeCell ref="AA952:AA953"/>
    <mergeCell ref="AA960:AA961"/>
    <mergeCell ref="AA956:AA957"/>
    <mergeCell ref="AA1023:AA1025"/>
    <mergeCell ref="V1041:V1043"/>
    <mergeCell ref="X998:X999"/>
    <mergeCell ref="X956:X957"/>
    <mergeCell ref="AA969:AA971"/>
    <mergeCell ref="Y978:Y980"/>
    <mergeCell ref="AA998:AA999"/>
    <mergeCell ref="AC956:AC957"/>
    <mergeCell ref="AC960:AC961"/>
    <mergeCell ref="AB996:AB997"/>
    <mergeCell ref="AB998:AB999"/>
    <mergeCell ref="AB1008:AB1010"/>
    <mergeCell ref="AC1292:AC1293"/>
    <mergeCell ref="U1272:U1273"/>
    <mergeCell ref="V1113:V1114"/>
    <mergeCell ref="X1272:X1273"/>
    <mergeCell ref="V1095:V1096"/>
    <mergeCell ref="U1141:U1143"/>
    <mergeCell ref="AB1026:AB1028"/>
    <mergeCell ref="AA1032:AA1034"/>
    <mergeCell ref="AC1032:AC1034"/>
    <mergeCell ref="X1264:X1265"/>
    <mergeCell ref="Z1103:Z1104"/>
    <mergeCell ref="AA1103:AA1104"/>
    <mergeCell ref="AB1103:AB1104"/>
    <mergeCell ref="AC1103:AC1104"/>
    <mergeCell ref="U1225:U1227"/>
    <mergeCell ref="V1225:V1227"/>
    <mergeCell ref="W1225:W1227"/>
    <mergeCell ref="X1225:X1227"/>
    <mergeCell ref="Y1225:Y1227"/>
    <mergeCell ref="Z1225:Z1227"/>
    <mergeCell ref="AA1225:AA1227"/>
    <mergeCell ref="AB1225:AB1227"/>
    <mergeCell ref="AC1225:AC1227"/>
    <mergeCell ref="AA1286:AA1287"/>
    <mergeCell ref="AB1286:AB1287"/>
    <mergeCell ref="U1129:U1130"/>
    <mergeCell ref="U1280:U1281"/>
    <mergeCell ref="V1280:V1281"/>
    <mergeCell ref="W1280:W1281"/>
    <mergeCell ref="X1280:X1281"/>
    <mergeCell ref="X1276:X1277"/>
    <mergeCell ref="W1032:W1034"/>
    <mergeCell ref="X1032:X1034"/>
    <mergeCell ref="Y1032:Y1034"/>
    <mergeCell ref="W1047:W1049"/>
    <mergeCell ref="Y1264:Y1265"/>
    <mergeCell ref="Y1135:Y1137"/>
    <mergeCell ref="AB1032:AB1034"/>
    <mergeCell ref="Y1284:Y1285"/>
    <mergeCell ref="AB1141:AB1143"/>
    <mergeCell ref="AC1141:AC1143"/>
    <mergeCell ref="V1038:V1040"/>
    <mergeCell ref="U1062:U1064"/>
    <mergeCell ref="W1056:W1058"/>
    <mergeCell ref="X1056:X1058"/>
    <mergeCell ref="U1044:U1046"/>
    <mergeCell ref="AC1222:AC1224"/>
    <mergeCell ref="AC1231:AC1233"/>
    <mergeCell ref="V1272:V1273"/>
    <mergeCell ref="Z1274:Z1275"/>
    <mergeCell ref="AA1274:AA1275"/>
    <mergeCell ref="AB1274:AB1275"/>
    <mergeCell ref="Y1276:Y1277"/>
    <mergeCell ref="W1278:W1279"/>
    <mergeCell ref="AC1081:AC1082"/>
    <mergeCell ref="AA1041:AA1043"/>
    <mergeCell ref="AC1278:AC1279"/>
    <mergeCell ref="AC1144:AC1146"/>
    <mergeCell ref="AC1147:AC1149"/>
    <mergeCell ref="AC1079:AC1080"/>
    <mergeCell ref="AA1266:AA1267"/>
    <mergeCell ref="AB1062:AB1064"/>
    <mergeCell ref="X1035:X1037"/>
    <mergeCell ref="AA1053:AA1055"/>
    <mergeCell ref="AB1107:AB1108"/>
    <mergeCell ref="Z1231:Z1233"/>
    <mergeCell ref="AA1231:AA1233"/>
    <mergeCell ref="AB1231:AB1233"/>
    <mergeCell ref="AA1243:AA1245"/>
    <mergeCell ref="AB1243:AB1245"/>
    <mergeCell ref="Z1105:Z1106"/>
    <mergeCell ref="AA1105:AA1106"/>
    <mergeCell ref="AB1105:AB1106"/>
    <mergeCell ref="AA1117:AA1118"/>
    <mergeCell ref="X1204:X1206"/>
    <mergeCell ref="Y1204:Y1206"/>
    <mergeCell ref="AC1087:AC1088"/>
    <mergeCell ref="AB1099:AB1100"/>
    <mergeCell ref="AC1159:AC1161"/>
    <mergeCell ref="Y1129:Y1130"/>
    <mergeCell ref="V1266:V1267"/>
    <mergeCell ref="W1266:W1267"/>
    <mergeCell ref="X1113:X1114"/>
    <mergeCell ref="X1017:X1019"/>
    <mergeCell ref="X1062:X1064"/>
    <mergeCell ref="X1133:X1134"/>
    <mergeCell ref="W1017:W1019"/>
    <mergeCell ref="Z1029:Z1031"/>
    <mergeCell ref="Z1097:Z1098"/>
    <mergeCell ref="Z1026:Z1028"/>
    <mergeCell ref="AA1165:AA1167"/>
    <mergeCell ref="X1195:X1197"/>
    <mergeCell ref="Y1213:Y1215"/>
    <mergeCell ref="AA1177:AA1179"/>
    <mergeCell ref="Y1219:Y1221"/>
    <mergeCell ref="Z1219:Z1221"/>
    <mergeCell ref="Z1047:Z1049"/>
    <mergeCell ref="W1069:W1070"/>
    <mergeCell ref="W1087:W1088"/>
    <mergeCell ref="Y1047:Y1049"/>
    <mergeCell ref="AA1135:AA1137"/>
    <mergeCell ref="Z1017:Z1019"/>
    <mergeCell ref="AB1053:AB1055"/>
    <mergeCell ref="Z1264:Z1265"/>
    <mergeCell ref="AC1119:AC1120"/>
    <mergeCell ref="AC1059:AC1061"/>
    <mergeCell ref="AC1099:AC1100"/>
    <mergeCell ref="AC1083:AC1084"/>
    <mergeCell ref="AC1073:AC1074"/>
    <mergeCell ref="AB1174:AB1176"/>
    <mergeCell ref="AB1240:AB1242"/>
    <mergeCell ref="AC1240:AC1242"/>
    <mergeCell ref="W1246:W1248"/>
    <mergeCell ref="X1246:X1248"/>
    <mergeCell ref="Y1246:Y1248"/>
    <mergeCell ref="Z1246:Z1248"/>
    <mergeCell ref="AA1246:AA1248"/>
    <mergeCell ref="AB1246:AB1248"/>
    <mergeCell ref="AC1246:AC1248"/>
    <mergeCell ref="AA1047:AA1049"/>
    <mergeCell ref="AA1035:AA1037"/>
    <mergeCell ref="Z1091:Z1092"/>
    <mergeCell ref="X1091:X1092"/>
    <mergeCell ref="V1050:V1052"/>
    <mergeCell ref="AA1050:AA1052"/>
    <mergeCell ref="X1038:X1040"/>
    <mergeCell ref="W1103:W1104"/>
    <mergeCell ref="X1103:X1104"/>
    <mergeCell ref="Y889:Y891"/>
    <mergeCell ref="AB1089:AB1090"/>
    <mergeCell ref="AB1117:AB1118"/>
    <mergeCell ref="AB1123:AB1124"/>
    <mergeCell ref="AB1029:AB1031"/>
    <mergeCell ref="AB1115:AB1116"/>
    <mergeCell ref="AB1097:AB1098"/>
    <mergeCell ref="AB910:AB911"/>
    <mergeCell ref="AB1073:AB1074"/>
    <mergeCell ref="AB1138:AB1140"/>
    <mergeCell ref="AB1127:AB1128"/>
    <mergeCell ref="U1127:U1128"/>
    <mergeCell ref="Z1125:Z1126"/>
    <mergeCell ref="X1141:X1143"/>
    <mergeCell ref="Y1141:Y1143"/>
    <mergeCell ref="AA1219:AA1221"/>
    <mergeCell ref="W1192:W1194"/>
    <mergeCell ref="X1192:X1194"/>
    <mergeCell ref="Y1192:Y1194"/>
    <mergeCell ref="AA1210:AA1212"/>
    <mergeCell ref="AB1210:AB1212"/>
    <mergeCell ref="AA1213:AA1215"/>
    <mergeCell ref="AB1207:AB1209"/>
    <mergeCell ref="AA1201:AA1203"/>
    <mergeCell ref="AA1198:AA1200"/>
    <mergeCell ref="AB1198:AB1200"/>
    <mergeCell ref="Z1014:Z1016"/>
    <mergeCell ref="W1026:W1028"/>
    <mergeCell ref="Y1266:Y1267"/>
    <mergeCell ref="Y1087:Y1088"/>
    <mergeCell ref="X1121:X1122"/>
    <mergeCell ref="V1004:V1005"/>
    <mergeCell ref="Z1077:Z1078"/>
    <mergeCell ref="W1105:W1106"/>
    <mergeCell ref="X1011:X1013"/>
    <mergeCell ref="AA950:AA951"/>
    <mergeCell ref="Z1020:Z1022"/>
    <mergeCell ref="X1079:X1080"/>
    <mergeCell ref="X1097:X1098"/>
    <mergeCell ref="Z1035:Z1037"/>
    <mergeCell ref="X1041:X1043"/>
    <mergeCell ref="Y1041:Y1043"/>
    <mergeCell ref="AA1020:AA1022"/>
    <mergeCell ref="X895:X897"/>
    <mergeCell ref="W1020:W1022"/>
    <mergeCell ref="U1041:U1043"/>
    <mergeCell ref="U1038:U1040"/>
    <mergeCell ref="W1035:W1037"/>
    <mergeCell ref="V1002:V1003"/>
    <mergeCell ref="W996:W997"/>
    <mergeCell ref="Y1017:Y1019"/>
    <mergeCell ref="AA1056:AA1058"/>
    <mergeCell ref="AB1038:AB1040"/>
    <mergeCell ref="AA1026:AA1028"/>
    <mergeCell ref="X1014:X1016"/>
    <mergeCell ref="V1014:V1016"/>
    <mergeCell ref="Z1101:Z1102"/>
    <mergeCell ref="AA1101:AA1102"/>
    <mergeCell ref="AB1101:AB1102"/>
    <mergeCell ref="AB952:AB953"/>
    <mergeCell ref="Z1056:Z1058"/>
    <mergeCell ref="AA1077:AA1078"/>
    <mergeCell ref="Y914:Y915"/>
    <mergeCell ref="X966:X968"/>
    <mergeCell ref="T1011:T1013"/>
    <mergeCell ref="S1032:S1034"/>
    <mergeCell ref="T1032:T1034"/>
    <mergeCell ref="S1280:S1281"/>
    <mergeCell ref="S1231:S1233"/>
    <mergeCell ref="T996:T997"/>
    <mergeCell ref="S1000:S1001"/>
    <mergeCell ref="Y960:Y961"/>
    <mergeCell ref="U975:U977"/>
    <mergeCell ref="U998:U999"/>
    <mergeCell ref="T969:T971"/>
    <mergeCell ref="T1278:T1279"/>
    <mergeCell ref="U1192:U1194"/>
    <mergeCell ref="V1192:V1194"/>
    <mergeCell ref="V1268:V1269"/>
    <mergeCell ref="W935:W937"/>
    <mergeCell ref="X935:X937"/>
    <mergeCell ref="T954:T955"/>
    <mergeCell ref="T1264:T1265"/>
    <mergeCell ref="T975:T977"/>
    <mergeCell ref="U1004:U1005"/>
    <mergeCell ref="U996:U997"/>
    <mergeCell ref="T1014:T1016"/>
    <mergeCell ref="W1011:W1013"/>
    <mergeCell ref="Y1035:Y1037"/>
    <mergeCell ref="W1004:W1005"/>
    <mergeCell ref="X1004:X1005"/>
    <mergeCell ref="S1165:S1167"/>
    <mergeCell ref="X978:X980"/>
    <mergeCell ref="W956:W957"/>
    <mergeCell ref="Y1053:Y1055"/>
    <mergeCell ref="W1107:W1108"/>
    <mergeCell ref="Y1029:Y1031"/>
    <mergeCell ref="S1141:S1143"/>
    <mergeCell ref="S1276:S1277"/>
    <mergeCell ref="X1105:X1106"/>
    <mergeCell ref="Y1105:Y1106"/>
    <mergeCell ref="S962:S963"/>
    <mergeCell ref="T962:T963"/>
    <mergeCell ref="X954:X955"/>
    <mergeCell ref="X1026:X1028"/>
    <mergeCell ref="Y962:Y963"/>
    <mergeCell ref="X962:X963"/>
    <mergeCell ref="Y1026:Y1028"/>
    <mergeCell ref="V1017:V1019"/>
    <mergeCell ref="S1115:S1116"/>
    <mergeCell ref="T1115:T1116"/>
    <mergeCell ref="U1115:U1116"/>
    <mergeCell ref="T1121:T1122"/>
    <mergeCell ref="Y1144:Y1146"/>
    <mergeCell ref="T1129:T1130"/>
    <mergeCell ref="S1237:S1239"/>
    <mergeCell ref="T1237:T1239"/>
    <mergeCell ref="U1237:U1239"/>
    <mergeCell ref="T1097:T1098"/>
    <mergeCell ref="W1093:W1094"/>
    <mergeCell ref="U1032:U1034"/>
    <mergeCell ref="U1017:U1019"/>
    <mergeCell ref="X1107:X1108"/>
    <mergeCell ref="Y1107:Y1108"/>
    <mergeCell ref="S1103:S1104"/>
    <mergeCell ref="Y975:Y977"/>
    <mergeCell ref="S824:S825"/>
    <mergeCell ref="O824:O825"/>
    <mergeCell ref="O859:O861"/>
    <mergeCell ref="P859:P861"/>
    <mergeCell ref="U886:U888"/>
    <mergeCell ref="T880:T882"/>
    <mergeCell ref="X914:X915"/>
    <mergeCell ref="A1826:V1826"/>
    <mergeCell ref="T1820:T1822"/>
    <mergeCell ref="U1820:U1822"/>
    <mergeCell ref="V1820:V1822"/>
    <mergeCell ref="W1820:W1822"/>
    <mergeCell ref="X1820:X1822"/>
    <mergeCell ref="Y1820:Y1822"/>
    <mergeCell ref="N1820:N1822"/>
    <mergeCell ref="O1820:O1822"/>
    <mergeCell ref="P1820:P1822"/>
    <mergeCell ref="Q1820:Q1822"/>
    <mergeCell ref="R1820:R1822"/>
    <mergeCell ref="S1820:S1822"/>
    <mergeCell ref="H1820:H1822"/>
    <mergeCell ref="I1820:I1822"/>
    <mergeCell ref="J1820:J1822"/>
    <mergeCell ref="K1820:K1822"/>
    <mergeCell ref="L1820:L1822"/>
    <mergeCell ref="M1820:M1822"/>
    <mergeCell ref="A1820:A1822"/>
    <mergeCell ref="D1820:D1822"/>
    <mergeCell ref="E1820:E1822"/>
    <mergeCell ref="F1820:F1822"/>
    <mergeCell ref="G1820:G1822"/>
    <mergeCell ref="A1808:A1811"/>
    <mergeCell ref="K1801:K1804"/>
    <mergeCell ref="L1801:L1804"/>
    <mergeCell ref="A1801:A1804"/>
    <mergeCell ref="D1801:D1804"/>
    <mergeCell ref="E1801:E1804"/>
    <mergeCell ref="F1801:F1804"/>
    <mergeCell ref="Y1801:Y1804"/>
    <mergeCell ref="N950:N951"/>
    <mergeCell ref="O950:O951"/>
    <mergeCell ref="P950:P951"/>
    <mergeCell ref="U950:U951"/>
    <mergeCell ref="T950:T951"/>
    <mergeCell ref="W1077:W1078"/>
    <mergeCell ref="Y1077:Y1078"/>
    <mergeCell ref="X1008:X1010"/>
    <mergeCell ref="W1053:W1055"/>
    <mergeCell ref="X1044:X1046"/>
    <mergeCell ref="X1000:X1001"/>
    <mergeCell ref="S1345:S1347"/>
    <mergeCell ref="V1081:V1082"/>
    <mergeCell ref="W1081:W1082"/>
    <mergeCell ref="X1081:X1082"/>
    <mergeCell ref="A1812:A1815"/>
    <mergeCell ref="W1816:W1819"/>
    <mergeCell ref="N1801:N1804"/>
    <mergeCell ref="I1812:I1815"/>
    <mergeCell ref="J1812:J1815"/>
    <mergeCell ref="K1812:K1815"/>
    <mergeCell ref="G1816:G1819"/>
    <mergeCell ref="A1805:A1807"/>
    <mergeCell ref="T1268:T1269"/>
    <mergeCell ref="T1023:T1025"/>
    <mergeCell ref="H1812:H1815"/>
    <mergeCell ref="E1601:E1602"/>
    <mergeCell ref="F1601:F1602"/>
    <mergeCell ref="G1601:G1602"/>
    <mergeCell ref="D1805:D1807"/>
    <mergeCell ref="A1816:A1819"/>
    <mergeCell ref="P1808:P1811"/>
    <mergeCell ref="Q1808:Q1811"/>
    <mergeCell ref="R1808:R1811"/>
    <mergeCell ref="B1797:B1800"/>
    <mergeCell ref="C1801:C1804"/>
    <mergeCell ref="C1805:C1807"/>
    <mergeCell ref="O1069:O1070"/>
    <mergeCell ref="K1035:K1037"/>
    <mergeCell ref="M1041:M1043"/>
    <mergeCell ref="L1041:L1043"/>
    <mergeCell ref="L1816:L1819"/>
    <mergeCell ref="S1758:S1760"/>
    <mergeCell ref="L1704:L1705"/>
    <mergeCell ref="M1704:M1705"/>
    <mergeCell ref="K1294:K1295"/>
    <mergeCell ref="L1294:L1295"/>
    <mergeCell ref="S1144:S1146"/>
    <mergeCell ref="S1333:S1335"/>
    <mergeCell ref="Q1369:Q1371"/>
    <mergeCell ref="R1369:R1371"/>
    <mergeCell ref="S1369:S1371"/>
    <mergeCell ref="N1378:N1380"/>
    <mergeCell ref="O1378:O1380"/>
    <mergeCell ref="P1378:P1380"/>
    <mergeCell ref="S1354:S1356"/>
    <mergeCell ref="H1099:H1100"/>
    <mergeCell ref="I1121:I1122"/>
    <mergeCell ref="S1268:S1269"/>
    <mergeCell ref="O1129:O1130"/>
    <mergeCell ref="L1053:L1055"/>
    <mergeCell ref="K1081:K1082"/>
    <mergeCell ref="L1081:L1082"/>
    <mergeCell ref="P1077:P1078"/>
    <mergeCell ref="P1119:P1120"/>
    <mergeCell ref="S1077:S1078"/>
    <mergeCell ref="K1266:K1267"/>
    <mergeCell ref="I1087:I1088"/>
    <mergeCell ref="C1753:C1757"/>
    <mergeCell ref="D1753:D1757"/>
    <mergeCell ref="E1753:E1757"/>
    <mergeCell ref="F1753:F1757"/>
    <mergeCell ref="K1041:K1043"/>
    <mergeCell ref="A1101:A1108"/>
    <mergeCell ref="B1101:B1102"/>
    <mergeCell ref="O1081:O1082"/>
    <mergeCell ref="R1816:R1819"/>
    <mergeCell ref="S1797:S1800"/>
    <mergeCell ref="K1101:K1102"/>
    <mergeCell ref="E1101:E1102"/>
    <mergeCell ref="F1101:F1102"/>
    <mergeCell ref="G1101:G1102"/>
    <mergeCell ref="H1601:H1602"/>
    <mergeCell ref="I1601:I1602"/>
    <mergeCell ref="C1101:C1102"/>
    <mergeCell ref="D1101:D1102"/>
    <mergeCell ref="L1103:L1104"/>
    <mergeCell ref="M1103:M1104"/>
    <mergeCell ref="N1103:N1104"/>
    <mergeCell ref="U1812:U1815"/>
    <mergeCell ref="V1812:V1815"/>
    <mergeCell ref="W1812:W1815"/>
    <mergeCell ref="X1812:X1815"/>
    <mergeCell ref="Y1369:Y1371"/>
    <mergeCell ref="Y1363:Y1365"/>
    <mergeCell ref="AB1354:AB1356"/>
    <mergeCell ref="X1369:X1371"/>
    <mergeCell ref="T1345:T1347"/>
    <mergeCell ref="I1775:I1778"/>
    <mergeCell ref="J1775:J1778"/>
    <mergeCell ref="G1734:G1735"/>
    <mergeCell ref="N1387:N1389"/>
    <mergeCell ref="O1387:O1389"/>
    <mergeCell ref="F1714:F1715"/>
    <mergeCell ref="K1775:K1778"/>
    <mergeCell ref="L1775:L1778"/>
    <mergeCell ref="T1779:T1780"/>
    <mergeCell ref="U1779:U1780"/>
    <mergeCell ref="X1790:X1792"/>
    <mergeCell ref="Z1784:Z1786"/>
    <mergeCell ref="AA1784:AA1786"/>
    <mergeCell ref="AB1784:AB1786"/>
    <mergeCell ref="AB1443:AB1446"/>
    <mergeCell ref="R1427:R1430"/>
    <mergeCell ref="Y1451:Y1454"/>
    <mergeCell ref="V1366:V1368"/>
    <mergeCell ref="V1348:V1350"/>
    <mergeCell ref="E1734:E1735"/>
    <mergeCell ref="F1767:F1770"/>
    <mergeCell ref="D1483:D1486"/>
    <mergeCell ref="D1459:D1462"/>
    <mergeCell ref="F1619:F1620"/>
    <mergeCell ref="F1634:F1635"/>
    <mergeCell ref="G1634:G1635"/>
    <mergeCell ref="G1714:G1715"/>
    <mergeCell ref="O1781:O1783"/>
    <mergeCell ref="P1781:P1783"/>
    <mergeCell ref="Z1779:Z1780"/>
    <mergeCell ref="Y1775:Y1778"/>
    <mergeCell ref="Y1787:Y1789"/>
    <mergeCell ref="S1787:S1789"/>
    <mergeCell ref="T1787:T1789"/>
    <mergeCell ref="U1787:U1789"/>
    <mergeCell ref="K1781:K1783"/>
    <mergeCell ref="W1593:W1594"/>
    <mergeCell ref="X1593:X1594"/>
    <mergeCell ref="Y1593:Y1594"/>
    <mergeCell ref="Z1593:Z1594"/>
    <mergeCell ref="AA1593:AA1594"/>
    <mergeCell ref="X1709:X1710"/>
    <mergeCell ref="I1797:I1800"/>
    <mergeCell ref="N1805:N1807"/>
    <mergeCell ref="O1805:O1807"/>
    <mergeCell ref="X1758:X1760"/>
    <mergeCell ref="M1758:M1760"/>
    <mergeCell ref="N1812:N1815"/>
    <mergeCell ref="O1812:O1815"/>
    <mergeCell ref="P1812:P1815"/>
    <mergeCell ref="Q1812:Q1815"/>
    <mergeCell ref="D1734:D1735"/>
    <mergeCell ref="J1704:J1705"/>
    <mergeCell ref="J1787:J1789"/>
    <mergeCell ref="D1601:D1602"/>
    <mergeCell ref="V1816:V1819"/>
    <mergeCell ref="X1816:X1819"/>
    <mergeCell ref="D1808:D1811"/>
    <mergeCell ref="E1808:E1811"/>
    <mergeCell ref="F1808:F1811"/>
    <mergeCell ref="D1812:D1815"/>
    <mergeCell ref="E1812:E1815"/>
    <mergeCell ref="F1812:F1815"/>
    <mergeCell ref="G1812:G1815"/>
    <mergeCell ref="D1787:D1789"/>
    <mergeCell ref="D1781:D1783"/>
    <mergeCell ref="E1781:E1783"/>
    <mergeCell ref="F1781:F1783"/>
    <mergeCell ref="P1679:P1680"/>
    <mergeCell ref="S1679:S1680"/>
    <mergeCell ref="T1679:T1680"/>
    <mergeCell ref="U1679:U1680"/>
    <mergeCell ref="X1734:X1735"/>
    <mergeCell ref="O1664:O1665"/>
    <mergeCell ref="S1487:S1488"/>
    <mergeCell ref="AB1284:AB1285"/>
    <mergeCell ref="AA1282:AA1283"/>
    <mergeCell ref="V1165:V1167"/>
    <mergeCell ref="O1189:O1191"/>
    <mergeCell ref="P1189:P1191"/>
    <mergeCell ref="U1165:U1167"/>
    <mergeCell ref="X1219:X1221"/>
    <mergeCell ref="V1207:V1209"/>
    <mergeCell ref="S1270:S1271"/>
    <mergeCell ref="T1270:T1271"/>
    <mergeCell ref="U1270:U1271"/>
    <mergeCell ref="V1141:V1143"/>
    <mergeCell ref="W1062:W1064"/>
    <mergeCell ref="N1101:N1102"/>
    <mergeCell ref="L1225:L1227"/>
    <mergeCell ref="M1225:M1227"/>
    <mergeCell ref="M1121:M1122"/>
    <mergeCell ref="M1115:M1116"/>
    <mergeCell ref="Q1366:Q1368"/>
    <mergeCell ref="R1366:R1368"/>
    <mergeCell ref="S1366:S1368"/>
    <mergeCell ref="T1354:T1356"/>
    <mergeCell ref="U1354:U1356"/>
    <mergeCell ref="U1363:U1365"/>
    <mergeCell ref="T1363:T1365"/>
    <mergeCell ref="T1091:T1092"/>
    <mergeCell ref="R1095:R1096"/>
    <mergeCell ref="U1087:U1088"/>
    <mergeCell ref="X1077:X1078"/>
    <mergeCell ref="W1121:W1122"/>
    <mergeCell ref="V1119:V1120"/>
    <mergeCell ref="W1119:W1120"/>
    <mergeCell ref="X1119:X1120"/>
    <mergeCell ref="M1189:M1191"/>
    <mergeCell ref="N1189:N1191"/>
    <mergeCell ref="L1186:L1188"/>
    <mergeCell ref="W1186:W1188"/>
    <mergeCell ref="X1186:X1188"/>
    <mergeCell ref="S1186:S1188"/>
    <mergeCell ref="O1207:O1209"/>
    <mergeCell ref="P1207:P1209"/>
    <mergeCell ref="T1219:T1221"/>
    <mergeCell ref="S1189:S1191"/>
    <mergeCell ref="U1147:U1149"/>
    <mergeCell ref="V1276:V1277"/>
    <mergeCell ref="X1321:X1323"/>
    <mergeCell ref="V1315:V1317"/>
    <mergeCell ref="V1333:V1335"/>
    <mergeCell ref="Q1284:Q1285"/>
    <mergeCell ref="S1264:S1265"/>
    <mergeCell ref="M1231:M1233"/>
    <mergeCell ref="U1333:U1335"/>
    <mergeCell ref="V1318:V1320"/>
    <mergeCell ref="V1342:V1344"/>
    <mergeCell ref="L1091:L1092"/>
    <mergeCell ref="M1091:M1092"/>
    <mergeCell ref="O1174:O1176"/>
    <mergeCell ref="P1237:P1239"/>
    <mergeCell ref="P1097:P1098"/>
    <mergeCell ref="AA1734:AA1735"/>
    <mergeCell ref="T1767:T1770"/>
    <mergeCell ref="I1767:I1770"/>
    <mergeCell ref="V1669:V1670"/>
    <mergeCell ref="N1593:N1594"/>
    <mergeCell ref="O1593:O1594"/>
    <mergeCell ref="H1593:H1594"/>
    <mergeCell ref="I1593:I1594"/>
    <mergeCell ref="J1593:J1594"/>
    <mergeCell ref="K1593:K1594"/>
    <mergeCell ref="L1603:L1604"/>
    <mergeCell ref="M1603:M1604"/>
    <mergeCell ref="N1603:N1604"/>
    <mergeCell ref="O1603:O1604"/>
    <mergeCell ref="N1664:N1665"/>
    <mergeCell ref="S1664:S1665"/>
    <mergeCell ref="W1669:W1670"/>
    <mergeCell ref="U1664:U1665"/>
    <mergeCell ref="V1664:V1665"/>
    <mergeCell ref="W1664:W1665"/>
    <mergeCell ref="U1659:U1660"/>
    <mergeCell ref="V1656:V1658"/>
    <mergeCell ref="W1656:W1658"/>
    <mergeCell ref="X1656:X1658"/>
    <mergeCell ref="Y1656:Y1658"/>
    <mergeCell ref="Z1656:Z1658"/>
    <mergeCell ref="AA1656:AA1658"/>
    <mergeCell ref="J1664:J1665"/>
    <mergeCell ref="K1664:K1665"/>
    <mergeCell ref="Z1292:Z1293"/>
    <mergeCell ref="W1270:W1271"/>
    <mergeCell ref="P1225:P1227"/>
    <mergeCell ref="S1225:S1227"/>
    <mergeCell ref="T1225:T1227"/>
    <mergeCell ref="W1276:W1277"/>
    <mergeCell ref="R1284:R1285"/>
    <mergeCell ref="U1629:U1630"/>
    <mergeCell ref="J1603:J1604"/>
    <mergeCell ref="K1603:K1604"/>
    <mergeCell ref="W1595:W1596"/>
    <mergeCell ref="X1595:X1596"/>
    <mergeCell ref="Y1595:Y1596"/>
    <mergeCell ref="V1601:V1602"/>
    <mergeCell ref="W1601:W1602"/>
    <mergeCell ref="X1601:X1602"/>
    <mergeCell ref="N1758:N1760"/>
    <mergeCell ref="O1639:O1640"/>
    <mergeCell ref="X1294:X1295"/>
    <mergeCell ref="Z1107:Z1108"/>
    <mergeCell ref="AC1369:AC1371"/>
    <mergeCell ref="AB1298:AB1299"/>
    <mergeCell ref="Y1336:Y1338"/>
    <mergeCell ref="AA1324:AA1326"/>
    <mergeCell ref="V1294:V1295"/>
    <mergeCell ref="M1591:M1592"/>
    <mergeCell ref="N1591:N1592"/>
    <mergeCell ref="O1591:O1592"/>
    <mergeCell ref="P1591:P1592"/>
    <mergeCell ref="Q1591:Q1592"/>
    <mergeCell ref="R1591:R1592"/>
    <mergeCell ref="H1734:H1735"/>
    <mergeCell ref="U1292:U1293"/>
    <mergeCell ref="AB1294:AB1295"/>
    <mergeCell ref="S1408:S1410"/>
    <mergeCell ref="T1411:T1414"/>
    <mergeCell ref="V1381:V1383"/>
    <mergeCell ref="U1378:U1380"/>
    <mergeCell ref="AC1294:AC1295"/>
    <mergeCell ref="AC1303:AC1305"/>
    <mergeCell ref="T1487:T1488"/>
    <mergeCell ref="U1487:U1488"/>
    <mergeCell ref="H1704:H1705"/>
    <mergeCell ref="W1739:W1740"/>
    <mergeCell ref="X1739:X1740"/>
    <mergeCell ref="O1714:O1715"/>
    <mergeCell ref="T1714:T1715"/>
    <mergeCell ref="W1634:W1635"/>
    <mergeCell ref="X1634:X1635"/>
    <mergeCell ref="T1758:T1760"/>
    <mergeCell ref="U1758:U1760"/>
    <mergeCell ref="V1758:V1760"/>
    <mergeCell ref="W1758:W1760"/>
    <mergeCell ref="U1624:U1625"/>
    <mergeCell ref="AA1751:AA1752"/>
    <mergeCell ref="AA1744:AA1745"/>
    <mergeCell ref="P1704:P1705"/>
    <mergeCell ref="P1644:P1645"/>
    <mergeCell ref="H1644:H1645"/>
    <mergeCell ref="I1644:I1645"/>
    <mergeCell ref="I1694:I1695"/>
    <mergeCell ref="L1709:L1710"/>
    <mergeCell ref="K1704:K1705"/>
    <mergeCell ref="X1333:X1335"/>
    <mergeCell ref="Z1451:Z1454"/>
    <mergeCell ref="O1758:O1760"/>
    <mergeCell ref="W1624:W1625"/>
    <mergeCell ref="X1624:X1625"/>
    <mergeCell ref="Y1624:Y1625"/>
    <mergeCell ref="Z1649:Z1650"/>
    <mergeCell ref="P1309:P1311"/>
    <mergeCell ref="T1292:T1293"/>
    <mergeCell ref="V1303:V1305"/>
    <mergeCell ref="J1333:J1335"/>
    <mergeCell ref="K1324:K1326"/>
    <mergeCell ref="AA1739:AA1740"/>
    <mergeCell ref="W1709:W1710"/>
    <mergeCell ref="AA1614:AA1615"/>
    <mergeCell ref="M1724:M1725"/>
    <mergeCell ref="Y1709:Y1710"/>
    <mergeCell ref="U1634:U1635"/>
    <mergeCell ref="S1734:S1735"/>
    <mergeCell ref="T1734:T1735"/>
    <mergeCell ref="U1619:U1620"/>
    <mergeCell ref="M1286:M1287"/>
    <mergeCell ref="J1296:J1297"/>
    <mergeCell ref="K1296:K1297"/>
    <mergeCell ref="L1296:L1297"/>
    <mergeCell ref="M1296:M1297"/>
    <mergeCell ref="N1296:N1297"/>
    <mergeCell ref="P1324:P1326"/>
    <mergeCell ref="T1300:T1302"/>
    <mergeCell ref="I1396:I1398"/>
    <mergeCell ref="J1601:J1602"/>
    <mergeCell ref="S1591:S1592"/>
    <mergeCell ref="T1591:T1592"/>
    <mergeCell ref="U1591:U1592"/>
    <mergeCell ref="V1591:V1592"/>
    <mergeCell ref="W1591:W1592"/>
    <mergeCell ref="X1591:X1592"/>
    <mergeCell ref="Y1591:Y1592"/>
    <mergeCell ref="V1431:V1434"/>
    <mergeCell ref="Y1431:Y1434"/>
    <mergeCell ref="Z1431:Z1434"/>
    <mergeCell ref="AA1431:AA1434"/>
    <mergeCell ref="P1339:P1341"/>
    <mergeCell ref="R1351:R1353"/>
    <mergeCell ref="S1351:S1353"/>
    <mergeCell ref="T1351:T1353"/>
    <mergeCell ref="U1351:U1353"/>
    <mergeCell ref="L1351:L1353"/>
    <mergeCell ref="N1363:N1365"/>
    <mergeCell ref="O1363:O1365"/>
    <mergeCell ref="P1363:P1365"/>
    <mergeCell ref="V1345:V1347"/>
    <mergeCell ref="V1354:V1356"/>
    <mergeCell ref="X1390:X1392"/>
    <mergeCell ref="X1423:X1426"/>
    <mergeCell ref="Y1423:Y1426"/>
    <mergeCell ref="Y1455:Y1458"/>
    <mergeCell ref="Z1455:Z1458"/>
    <mergeCell ref="W1455:W1458"/>
    <mergeCell ref="AA1423:AA1426"/>
    <mergeCell ref="Z1587:Z1590"/>
    <mergeCell ref="AA1587:AA1590"/>
    <mergeCell ref="L1555:L1558"/>
    <mergeCell ref="K1339:K1341"/>
    <mergeCell ref="J1384:J1386"/>
    <mergeCell ref="L1378:L1380"/>
    <mergeCell ref="N1384:N1386"/>
    <mergeCell ref="V1411:V1414"/>
    <mergeCell ref="Z1591:Z1592"/>
    <mergeCell ref="AA1591:AA1592"/>
    <mergeCell ref="K1601:K1602"/>
    <mergeCell ref="L1601:L1602"/>
    <mergeCell ref="M1601:M1602"/>
    <mergeCell ref="N1601:N1602"/>
    <mergeCell ref="O1601:O1602"/>
    <mergeCell ref="P1601:P1602"/>
    <mergeCell ref="Q1601:Q1602"/>
    <mergeCell ref="R1601:R1602"/>
    <mergeCell ref="W1321:W1323"/>
    <mergeCell ref="U1366:U1368"/>
    <mergeCell ref="I1595:I1596"/>
    <mergeCell ref="J1595:J1596"/>
    <mergeCell ref="K1595:K1596"/>
    <mergeCell ref="L1595:L1596"/>
    <mergeCell ref="M1595:M1596"/>
    <mergeCell ref="AA1298:AA1299"/>
    <mergeCell ref="P1336:P1338"/>
    <mergeCell ref="O1801:O1804"/>
    <mergeCell ref="J1649:J1650"/>
    <mergeCell ref="K1649:K1650"/>
    <mergeCell ref="I1734:I1735"/>
    <mergeCell ref="W1729:W1730"/>
    <mergeCell ref="X1729:X1730"/>
    <mergeCell ref="W1524:W1526"/>
    <mergeCell ref="Z1709:Z1710"/>
    <mergeCell ref="N1709:N1710"/>
    <mergeCell ref="W1423:W1426"/>
    <mergeCell ref="P1312:P1314"/>
    <mergeCell ref="Q1312:Q1314"/>
    <mergeCell ref="R1312:R1314"/>
    <mergeCell ref="S1387:S1389"/>
    <mergeCell ref="R1381:R1383"/>
    <mergeCell ref="S1381:S1383"/>
    <mergeCell ref="Q1378:Q1380"/>
    <mergeCell ref="U1393:U1395"/>
    <mergeCell ref="O1348:O1350"/>
    <mergeCell ref="L1345:L1347"/>
    <mergeCell ref="Y1797:Y1800"/>
    <mergeCell ref="N1797:N1800"/>
    <mergeCell ref="O1797:O1800"/>
    <mergeCell ref="P1797:P1800"/>
    <mergeCell ref="Q1797:Q1800"/>
    <mergeCell ref="R1797:R1800"/>
    <mergeCell ref="I1793:I1796"/>
    <mergeCell ref="J1793:J1796"/>
    <mergeCell ref="I1787:I1789"/>
    <mergeCell ref="AB1312:AB1314"/>
    <mergeCell ref="AB1339:AB1341"/>
    <mergeCell ref="Y1324:Y1326"/>
    <mergeCell ref="AB1591:AB1592"/>
    <mergeCell ref="AB1593:AB1594"/>
    <mergeCell ref="W1744:W1745"/>
    <mergeCell ref="U1714:U1715"/>
    <mergeCell ref="AA1714:AA1715"/>
    <mergeCell ref="AB1649:AB1650"/>
    <mergeCell ref="Z1729:Z1730"/>
    <mergeCell ref="AB1758:AB1760"/>
    <mergeCell ref="AB1753:AB1757"/>
    <mergeCell ref="AB1524:AB1526"/>
    <mergeCell ref="X1497:X1499"/>
    <mergeCell ref="W1489:W1490"/>
    <mergeCell ref="X1527:X1530"/>
    <mergeCell ref="Y1527:Y1530"/>
    <mergeCell ref="Z1527:Z1530"/>
    <mergeCell ref="Y1487:Y1488"/>
    <mergeCell ref="Z1487:Z1488"/>
    <mergeCell ref="Z1734:Z1735"/>
    <mergeCell ref="V1734:V1735"/>
    <mergeCell ref="L1784:L1786"/>
    <mergeCell ref="M1784:M1786"/>
    <mergeCell ref="Z1781:Z1783"/>
    <mergeCell ref="Z1443:Z1446"/>
    <mergeCell ref="AB1447:AB1450"/>
    <mergeCell ref="U1443:U1446"/>
    <mergeCell ref="W1443:W1446"/>
    <mergeCell ref="N1761:N1763"/>
    <mergeCell ref="J1339:J1341"/>
    <mergeCell ref="J1790:J1792"/>
    <mergeCell ref="Z1753:Z1757"/>
    <mergeCell ref="AY1820:AY1822"/>
    <mergeCell ref="B1816:B1819"/>
    <mergeCell ref="B1820:B1822"/>
    <mergeCell ref="I1816:I1819"/>
    <mergeCell ref="J1816:J1819"/>
    <mergeCell ref="K1816:K1819"/>
    <mergeCell ref="AX1820:AX1822"/>
    <mergeCell ref="AY1790:AY1792"/>
    <mergeCell ref="AY1797:AY1800"/>
    <mergeCell ref="M1339:M1341"/>
    <mergeCell ref="AW1771:AW1774"/>
    <mergeCell ref="AW1775:AW1778"/>
    <mergeCell ref="AW1779:AW1780"/>
    <mergeCell ref="M1801:M1804"/>
    <mergeCell ref="Y1767:Y1770"/>
    <mergeCell ref="Y1739:Y1740"/>
    <mergeCell ref="Y1619:Y1620"/>
    <mergeCell ref="Z1619:Z1620"/>
    <mergeCell ref="AA1704:AA1705"/>
    <mergeCell ref="L1639:L1640"/>
    <mergeCell ref="M1639:M1640"/>
    <mergeCell ref="N1639:N1640"/>
    <mergeCell ref="AX1775:AX1778"/>
    <mergeCell ref="AY1787:AY1789"/>
    <mergeCell ref="AY1784:AY1786"/>
    <mergeCell ref="AA1781:AA1783"/>
    <mergeCell ref="D1771:D1774"/>
    <mergeCell ref="E1709:E1710"/>
    <mergeCell ref="F1709:F1710"/>
    <mergeCell ref="G1709:G1710"/>
    <mergeCell ref="T1816:T1819"/>
    <mergeCell ref="U1816:U1819"/>
    <mergeCell ref="H1816:H1819"/>
    <mergeCell ref="J1724:J1725"/>
    <mergeCell ref="H1709:H1710"/>
    <mergeCell ref="AA1816:AA1819"/>
    <mergeCell ref="AA1812:AA1815"/>
    <mergeCell ref="L1443:L1446"/>
    <mergeCell ref="M1443:M1446"/>
    <mergeCell ref="K1447:K1450"/>
    <mergeCell ref="E1354:E1356"/>
    <mergeCell ref="E1724:E1725"/>
    <mergeCell ref="D1709:D1710"/>
    <mergeCell ref="D1634:D1635"/>
    <mergeCell ref="I1724:I1725"/>
    <mergeCell ref="D1714:D1715"/>
    <mergeCell ref="D1354:D1356"/>
    <mergeCell ref="Z1820:Z1822"/>
    <mergeCell ref="AA1820:AA1822"/>
    <mergeCell ref="AB1820:AB1822"/>
    <mergeCell ref="AB1781:AB1783"/>
    <mergeCell ref="D1816:D1819"/>
    <mergeCell ref="E1816:E1819"/>
    <mergeCell ref="F1816:F1819"/>
    <mergeCell ref="T1812:T1815"/>
    <mergeCell ref="AC1387:AC1389"/>
    <mergeCell ref="AD1387:AD1389"/>
    <mergeCell ref="AG1387:AG1388"/>
    <mergeCell ref="AB1387:AB1389"/>
    <mergeCell ref="Y1812:Y1815"/>
    <mergeCell ref="AB1812:AB1815"/>
    <mergeCell ref="AC1820:AC1822"/>
    <mergeCell ref="B1812:B1815"/>
    <mergeCell ref="AW1808:AW1811"/>
    <mergeCell ref="AX1816:AX1819"/>
    <mergeCell ref="B1808:B1811"/>
    <mergeCell ref="AW1820:AW1822"/>
    <mergeCell ref="Z1764:Z1766"/>
    <mergeCell ref="O1764:O1766"/>
    <mergeCell ref="P1764:P1766"/>
    <mergeCell ref="V1709:V1710"/>
    <mergeCell ref="AB1764:AB1766"/>
    <mergeCell ref="AA1761:AA1763"/>
    <mergeCell ref="S1649:S1650"/>
    <mergeCell ref="AC1812:AC1815"/>
    <mergeCell ref="AB1699:AB1700"/>
    <mergeCell ref="V1704:V1705"/>
    <mergeCell ref="T1764:T1766"/>
    <mergeCell ref="AW1764:AW1766"/>
    <mergeCell ref="W1724:W1725"/>
    <mergeCell ref="V1729:V1730"/>
    <mergeCell ref="AW1816:AW1819"/>
    <mergeCell ref="Y1758:Y1760"/>
    <mergeCell ref="Z1758:Z1760"/>
    <mergeCell ref="AA1758:AA1760"/>
    <mergeCell ref="P1724:P1725"/>
    <mergeCell ref="R1724:R1725"/>
    <mergeCell ref="M1812:M1815"/>
    <mergeCell ref="AB1816:AB1819"/>
    <mergeCell ref="AC1816:AC1819"/>
    <mergeCell ref="S1816:S1819"/>
    <mergeCell ref="Y1771:Y1774"/>
    <mergeCell ref="Z1771:Z1774"/>
    <mergeCell ref="P1779:P1780"/>
    <mergeCell ref="AW1781:AW1783"/>
    <mergeCell ref="G1790:G1792"/>
    <mergeCell ref="G1787:G1789"/>
    <mergeCell ref="G1781:G1783"/>
    <mergeCell ref="N1787:N1789"/>
    <mergeCell ref="AB1787:AB1789"/>
    <mergeCell ref="W1801:W1804"/>
    <mergeCell ref="X1801:X1804"/>
    <mergeCell ref="J1781:J1783"/>
    <mergeCell ref="Q1781:Q1783"/>
    <mergeCell ref="R1781:R1783"/>
    <mergeCell ref="I1781:I1783"/>
    <mergeCell ref="N1790:N1792"/>
    <mergeCell ref="O1790:O1792"/>
    <mergeCell ref="P1790:P1792"/>
    <mergeCell ref="Q1790:Q1792"/>
    <mergeCell ref="R1790:R1792"/>
    <mergeCell ref="S1790:S1792"/>
    <mergeCell ref="H1790:H1792"/>
    <mergeCell ref="I1790:I1792"/>
    <mergeCell ref="H1781:H1783"/>
    <mergeCell ref="L1812:L1815"/>
    <mergeCell ref="H1784:H1786"/>
    <mergeCell ref="P1801:P1804"/>
    <mergeCell ref="H1797:H1800"/>
    <mergeCell ref="F1790:F1792"/>
    <mergeCell ref="J1797:J1800"/>
    <mergeCell ref="K1797:K1800"/>
    <mergeCell ref="E1805:E1807"/>
    <mergeCell ref="J1784:J1786"/>
    <mergeCell ref="K1784:K1786"/>
    <mergeCell ref="AB1714:AB1715"/>
    <mergeCell ref="Y1719:Y1720"/>
    <mergeCell ref="AA1753:AA1757"/>
    <mergeCell ref="M1797:M1800"/>
    <mergeCell ref="V1779:V1780"/>
    <mergeCell ref="AB1790:AB1792"/>
    <mergeCell ref="H1808:H1811"/>
    <mergeCell ref="I1808:I1811"/>
    <mergeCell ref="J1808:J1811"/>
    <mergeCell ref="K1808:K1811"/>
    <mergeCell ref="L1808:L1811"/>
    <mergeCell ref="G1808:G1811"/>
    <mergeCell ref="AY1775:AY1778"/>
    <mergeCell ref="AW1787:AW1789"/>
    <mergeCell ref="S1775:S1778"/>
    <mergeCell ref="T1775:T1778"/>
    <mergeCell ref="Z1787:Z1789"/>
    <mergeCell ref="AX1771:AX1774"/>
    <mergeCell ref="R1805:R1807"/>
    <mergeCell ref="Z1797:Z1800"/>
    <mergeCell ref="AA1797:AA1800"/>
    <mergeCell ref="AB1797:AB1800"/>
    <mergeCell ref="AC1797:AC1800"/>
    <mergeCell ref="Z1793:Z1796"/>
    <mergeCell ref="AA1793:AA1796"/>
    <mergeCell ref="AB1793:AB1796"/>
    <mergeCell ref="AC1793:AC1796"/>
    <mergeCell ref="W1779:W1780"/>
    <mergeCell ref="X1779:X1780"/>
    <mergeCell ref="Y1779:Y1780"/>
    <mergeCell ref="N1779:N1780"/>
    <mergeCell ref="O1779:O1780"/>
    <mergeCell ref="S1781:S1783"/>
    <mergeCell ref="T1781:T1783"/>
    <mergeCell ref="U1781:U1783"/>
    <mergeCell ref="V1781:V1783"/>
    <mergeCell ref="W1781:W1783"/>
    <mergeCell ref="AC1771:AC1774"/>
    <mergeCell ref="M1808:M1811"/>
    <mergeCell ref="K1787:K1789"/>
    <mergeCell ref="L1787:L1789"/>
    <mergeCell ref="AX1808:AX1811"/>
    <mergeCell ref="J1779:J1780"/>
    <mergeCell ref="L1781:L1783"/>
    <mergeCell ref="W1805:W1807"/>
    <mergeCell ref="X1805:X1807"/>
    <mergeCell ref="N1775:N1778"/>
    <mergeCell ref="M1779:M1780"/>
    <mergeCell ref="H1805:H1807"/>
    <mergeCell ref="AB1771:AB1774"/>
    <mergeCell ref="Z1775:Z1778"/>
    <mergeCell ref="Q1771:Q1774"/>
    <mergeCell ref="R1771:R1774"/>
    <mergeCell ref="AA1790:AA1792"/>
    <mergeCell ref="AA1775:AA1778"/>
    <mergeCell ref="AB1775:AB1778"/>
    <mergeCell ref="T1801:T1804"/>
    <mergeCell ref="U1801:U1804"/>
    <mergeCell ref="T1808:T1811"/>
    <mergeCell ref="U1808:U1811"/>
    <mergeCell ref="AY1816:AY1819"/>
    <mergeCell ref="M1816:M1819"/>
    <mergeCell ref="N1816:N1819"/>
    <mergeCell ref="O1816:O1819"/>
    <mergeCell ref="P1816:P1819"/>
    <mergeCell ref="Q1816:Q1819"/>
    <mergeCell ref="AY1771:AY1774"/>
    <mergeCell ref="AY1793:AY1796"/>
    <mergeCell ref="AW1784:AW1786"/>
    <mergeCell ref="T1771:T1774"/>
    <mergeCell ref="Y1816:Y1819"/>
    <mergeCell ref="Z1816:Z1819"/>
    <mergeCell ref="Q1779:Q1780"/>
    <mergeCell ref="AW1805:AW1807"/>
    <mergeCell ref="AC1801:AC1804"/>
    <mergeCell ref="S1801:S1804"/>
    <mergeCell ref="Q1801:Q1804"/>
    <mergeCell ref="AW1684:AW1685"/>
    <mergeCell ref="AX1684:AX1685"/>
    <mergeCell ref="AY1684:AY1685"/>
    <mergeCell ref="AX1739:AX1740"/>
    <mergeCell ref="AX1664:AX1665"/>
    <mergeCell ref="AY1664:AY1665"/>
    <mergeCell ref="AW1664:AW1665"/>
    <mergeCell ref="AY1674:AY1675"/>
    <mergeCell ref="AX1659:AX1660"/>
    <mergeCell ref="AY1659:AY1660"/>
    <mergeCell ref="X1674:X1675"/>
    <mergeCell ref="Y1674:Y1675"/>
    <mergeCell ref="AB1709:AB1710"/>
    <mergeCell ref="AC1709:AC1710"/>
    <mergeCell ref="AB1679:AB1680"/>
    <mergeCell ref="AA1679:AA1680"/>
    <mergeCell ref="Z1674:Z1675"/>
    <mergeCell ref="O1704:O1705"/>
    <mergeCell ref="AC1764:AC1766"/>
    <mergeCell ref="AB1761:AB1763"/>
    <mergeCell ref="AC1761:AC1763"/>
    <mergeCell ref="AW1739:AW1740"/>
    <mergeCell ref="AA1787:AA1789"/>
    <mergeCell ref="O1724:O1725"/>
    <mergeCell ref="O1784:O1786"/>
    <mergeCell ref="P1784:P1786"/>
    <mergeCell ref="Q1784:Q1786"/>
    <mergeCell ref="R1784:R1786"/>
    <mergeCell ref="AA1699:AA1700"/>
    <mergeCell ref="O1753:O1757"/>
    <mergeCell ref="P1753:P1757"/>
    <mergeCell ref="S1753:S1757"/>
    <mergeCell ref="AB1684:AB1685"/>
    <mergeCell ref="AA1674:AA1675"/>
    <mergeCell ref="Z1679:Z1680"/>
    <mergeCell ref="V1679:V1680"/>
    <mergeCell ref="AA1684:AA1685"/>
    <mergeCell ref="Y1679:Y1680"/>
    <mergeCell ref="Y1761:Y1763"/>
    <mergeCell ref="Z1761:Z1763"/>
    <mergeCell ref="P1758:P1760"/>
    <mergeCell ref="V1739:V1740"/>
    <mergeCell ref="Q1758:Q1760"/>
    <mergeCell ref="R1758:R1760"/>
    <mergeCell ref="U1739:U1740"/>
    <mergeCell ref="V1684:V1685"/>
    <mergeCell ref="W1684:W1685"/>
    <mergeCell ref="AB1751:AB1752"/>
    <mergeCell ref="AW1744:AW1745"/>
    <mergeCell ref="AX1744:AX1745"/>
    <mergeCell ref="AB1767:AB1770"/>
    <mergeCell ref="AY1781:AY1783"/>
    <mergeCell ref="S1805:S1807"/>
    <mergeCell ref="AX1781:AX1783"/>
    <mergeCell ref="AX1784:AX1786"/>
    <mergeCell ref="AX1787:AX1789"/>
    <mergeCell ref="AY1808:AY1811"/>
    <mergeCell ref="U1805:U1807"/>
    <mergeCell ref="V1801:V1804"/>
    <mergeCell ref="R1593:R1594"/>
    <mergeCell ref="S1593:S1594"/>
    <mergeCell ref="T1593:T1594"/>
    <mergeCell ref="U1593:U1594"/>
    <mergeCell ref="V1479:V1482"/>
    <mergeCell ref="W1451:W1454"/>
    <mergeCell ref="X1451:X1454"/>
    <mergeCell ref="Y1467:Y1470"/>
    <mergeCell ref="V1515:V1517"/>
    <mergeCell ref="V1619:V1620"/>
    <mergeCell ref="Y1634:Y1635"/>
    <mergeCell ref="X1455:X1458"/>
    <mergeCell ref="AA1471:AA1474"/>
    <mergeCell ref="U1639:U1640"/>
    <mergeCell ref="T1649:T1650"/>
    <mergeCell ref="U1649:U1650"/>
    <mergeCell ref="AB1575:AB1578"/>
    <mergeCell ref="AB1587:AB1590"/>
    <mergeCell ref="X1509:X1511"/>
    <mergeCell ref="T1527:T1530"/>
    <mergeCell ref="U1527:U1530"/>
    <mergeCell ref="V1527:V1530"/>
    <mergeCell ref="W1527:W1530"/>
    <mergeCell ref="X1503:X1505"/>
    <mergeCell ref="Y1503:Y1505"/>
    <mergeCell ref="AB1634:AB1635"/>
    <mergeCell ref="R1463:R1466"/>
    <mergeCell ref="S1463:S1466"/>
    <mergeCell ref="Y1521:Y1523"/>
    <mergeCell ref="Z1521:Z1523"/>
    <mergeCell ref="AA1521:AA1523"/>
    <mergeCell ref="Y1497:Y1499"/>
    <mergeCell ref="V1719:V1720"/>
    <mergeCell ref="W1719:W1720"/>
    <mergeCell ref="Z1719:Z1720"/>
    <mergeCell ref="AW1719:AW1720"/>
    <mergeCell ref="X1719:X1720"/>
    <mergeCell ref="AC1724:AC1725"/>
    <mergeCell ref="AW1724:AW1725"/>
    <mergeCell ref="AW1674:AW1675"/>
    <mergeCell ref="X1704:X1705"/>
    <mergeCell ref="S1694:S1695"/>
    <mergeCell ref="AW1704:AW1705"/>
    <mergeCell ref="AW1709:AW1710"/>
    <mergeCell ref="AW1714:AW1715"/>
    <mergeCell ref="AB1724:AB1725"/>
    <mergeCell ref="AX1674:AX1675"/>
    <mergeCell ref="AX1679:AX1680"/>
    <mergeCell ref="V1787:V1789"/>
    <mergeCell ref="X1784:X1786"/>
    <mergeCell ref="X1781:X1783"/>
    <mergeCell ref="AX1793:AX1796"/>
    <mergeCell ref="AA1709:AA1710"/>
    <mergeCell ref="AC1684:AC1685"/>
    <mergeCell ref="AW1679:AW1680"/>
    <mergeCell ref="W1714:W1715"/>
    <mergeCell ref="AW1734:AW1735"/>
    <mergeCell ref="T1719:T1720"/>
    <mergeCell ref="U1719:U1720"/>
    <mergeCell ref="S1719:S1720"/>
    <mergeCell ref="W1734:W1735"/>
    <mergeCell ref="AA1694:AA1695"/>
    <mergeCell ref="X1724:X1725"/>
    <mergeCell ref="AB1704:AB1705"/>
    <mergeCell ref="U1704:U1705"/>
    <mergeCell ref="W1704:W1705"/>
    <mergeCell ref="W1583:W1586"/>
    <mergeCell ref="X1583:X1586"/>
    <mergeCell ref="Y1583:Y1586"/>
    <mergeCell ref="Z1583:Z1586"/>
    <mergeCell ref="T1583:T1586"/>
    <mergeCell ref="U1583:U1586"/>
    <mergeCell ref="X1606:X1607"/>
    <mergeCell ref="U1455:U1458"/>
    <mergeCell ref="AA1443:AA1446"/>
    <mergeCell ref="T1479:T1482"/>
    <mergeCell ref="V1471:V1474"/>
    <mergeCell ref="Z1669:Z1670"/>
    <mergeCell ref="Z1704:Z1705"/>
    <mergeCell ref="AW1603:AW1604"/>
    <mergeCell ref="AX1603:AX1604"/>
    <mergeCell ref="AW1599:AW1600"/>
    <mergeCell ref="AX1599:AX1600"/>
    <mergeCell ref="AW1601:AW1602"/>
    <mergeCell ref="AC1591:AC1592"/>
    <mergeCell ref="AW1595:AW1596"/>
    <mergeCell ref="AX1595:AX1596"/>
    <mergeCell ref="AW1597:AW1598"/>
    <mergeCell ref="AX1597:AX1598"/>
    <mergeCell ref="T1451:T1454"/>
    <mergeCell ref="T1524:T1526"/>
    <mergeCell ref="AX1734:AX1735"/>
    <mergeCell ref="AW1699:AW1700"/>
    <mergeCell ref="AB1659:AB1660"/>
    <mergeCell ref="AB1629:AB1630"/>
    <mergeCell ref="Y1606:Y1607"/>
    <mergeCell ref="Z1606:Z1607"/>
    <mergeCell ref="AA1606:AA1607"/>
    <mergeCell ref="AB1606:AB1607"/>
    <mergeCell ref="AC1606:AC1607"/>
    <mergeCell ref="AB1467:AB1470"/>
    <mergeCell ref="AA1659:AA1660"/>
    <mergeCell ref="Z1467:Z1470"/>
    <mergeCell ref="W1614:W1615"/>
    <mergeCell ref="AA1518:AA1520"/>
    <mergeCell ref="Y1463:Y1466"/>
    <mergeCell ref="AW1729:AW1730"/>
    <mergeCell ref="Y1734:Y1735"/>
    <mergeCell ref="V1614:V1615"/>
    <mergeCell ref="Y1729:Y1730"/>
    <mergeCell ref="Z1714:Z1715"/>
    <mergeCell ref="W1497:W1499"/>
    <mergeCell ref="U1509:U1511"/>
    <mergeCell ref="Y1694:Y1695"/>
    <mergeCell ref="Z1694:Z1695"/>
    <mergeCell ref="Z1659:Z1660"/>
    <mergeCell ref="AA1764:AA1766"/>
    <mergeCell ref="Q1764:Q1766"/>
    <mergeCell ref="AY1812:AY1815"/>
    <mergeCell ref="AA1805:AA1807"/>
    <mergeCell ref="AB1805:AB1807"/>
    <mergeCell ref="Z1801:Z1804"/>
    <mergeCell ref="AW1801:AW1804"/>
    <mergeCell ref="AW1790:AW1792"/>
    <mergeCell ref="AW1793:AW1796"/>
    <mergeCell ref="AW1797:AW1800"/>
    <mergeCell ref="AX1801:AX1804"/>
    <mergeCell ref="AY1801:AY1804"/>
    <mergeCell ref="AX1805:AX1807"/>
    <mergeCell ref="R1812:R1815"/>
    <mergeCell ref="AC1781:AC1783"/>
    <mergeCell ref="R1787:R1789"/>
    <mergeCell ref="AC1784:AC1786"/>
    <mergeCell ref="AA1779:AA1780"/>
    <mergeCell ref="AB1779:AB1780"/>
    <mergeCell ref="AC1779:AC1780"/>
    <mergeCell ref="W1764:W1766"/>
    <mergeCell ref="X1764:X1766"/>
    <mergeCell ref="Y1764:Y1766"/>
    <mergeCell ref="AA1771:AA1774"/>
    <mergeCell ref="Q1787:Q1789"/>
    <mergeCell ref="K1764:K1766"/>
    <mergeCell ref="N1808:N1811"/>
    <mergeCell ref="O1808:O1811"/>
    <mergeCell ref="Y1784:Y1786"/>
    <mergeCell ref="M1781:M1783"/>
    <mergeCell ref="Z1790:Z1792"/>
    <mergeCell ref="S1779:S1780"/>
    <mergeCell ref="K1779:K1780"/>
    <mergeCell ref="L1779:L1780"/>
    <mergeCell ref="U1764:U1766"/>
    <mergeCell ref="Q1775:Q1778"/>
    <mergeCell ref="R1775:R1778"/>
    <mergeCell ref="AC1787:AC1789"/>
    <mergeCell ref="R1779:R1780"/>
    <mergeCell ref="Y1793:Y1796"/>
    <mergeCell ref="AX1797:AX1800"/>
    <mergeCell ref="AY1805:AY1807"/>
    <mergeCell ref="AX1790:AX1792"/>
    <mergeCell ref="AC1805:AC1807"/>
    <mergeCell ref="K1771:K1774"/>
    <mergeCell ref="L1771:L1774"/>
    <mergeCell ref="AA1801:AA1804"/>
    <mergeCell ref="AB1801:AB1804"/>
    <mergeCell ref="O1775:O1778"/>
    <mergeCell ref="P1775:P1778"/>
    <mergeCell ref="AW1812:AW1815"/>
    <mergeCell ref="AX1812:AX1815"/>
    <mergeCell ref="S1812:S1815"/>
    <mergeCell ref="W1787:W1789"/>
    <mergeCell ref="AX1764:AX1766"/>
    <mergeCell ref="AY1764:AY1766"/>
    <mergeCell ref="AX1767:AX1770"/>
    <mergeCell ref="AY1767:AY1770"/>
    <mergeCell ref="P1805:P1807"/>
    <mergeCell ref="Q1805:Q1807"/>
    <mergeCell ref="Y1805:Y1807"/>
    <mergeCell ref="K1805:K1807"/>
    <mergeCell ref="L1805:L1807"/>
    <mergeCell ref="M1805:M1807"/>
    <mergeCell ref="AW1767:AW1770"/>
    <mergeCell ref="K1793:K1796"/>
    <mergeCell ref="L1793:L1796"/>
    <mergeCell ref="Y1781:Y1783"/>
    <mergeCell ref="AY1779:AY1780"/>
    <mergeCell ref="AX1779:AX1780"/>
    <mergeCell ref="AX1761:AX1763"/>
    <mergeCell ref="H1793:H1796"/>
    <mergeCell ref="Z1812:Z1815"/>
    <mergeCell ref="H1787:H1789"/>
    <mergeCell ref="S1808:S1811"/>
    <mergeCell ref="Y1790:Y1792"/>
    <mergeCell ref="AA1767:AA1770"/>
    <mergeCell ref="N1724:N1725"/>
    <mergeCell ref="V1487:V1488"/>
    <mergeCell ref="W1487:W1488"/>
    <mergeCell ref="X1487:X1488"/>
    <mergeCell ref="AC1704:AC1705"/>
    <mergeCell ref="AB1674:AB1675"/>
    <mergeCell ref="AB1739:AB1740"/>
    <mergeCell ref="AB1744:AB1745"/>
    <mergeCell ref="AB1471:AB1474"/>
    <mergeCell ref="J1734:J1735"/>
    <mergeCell ref="N1539:N1542"/>
    <mergeCell ref="K1587:K1590"/>
    <mergeCell ref="L1587:L1590"/>
    <mergeCell ref="M1587:M1590"/>
    <mergeCell ref="W1475:W1478"/>
    <mergeCell ref="X1475:X1478"/>
    <mergeCell ref="Y1475:Y1478"/>
    <mergeCell ref="V1483:V1486"/>
    <mergeCell ref="X1664:X1665"/>
    <mergeCell ref="Y1664:Y1665"/>
    <mergeCell ref="Z1664:Z1665"/>
    <mergeCell ref="AA1664:AA1665"/>
    <mergeCell ref="AA1669:AA1670"/>
    <mergeCell ref="AB1669:AB1670"/>
    <mergeCell ref="U1483:U1486"/>
    <mergeCell ref="R1471:R1474"/>
    <mergeCell ref="Q1497:Q1499"/>
    <mergeCell ref="M1494:M1496"/>
    <mergeCell ref="N1494:N1496"/>
    <mergeCell ref="O1494:O1496"/>
    <mergeCell ref="P1494:P1496"/>
    <mergeCell ref="Q1494:Q1496"/>
    <mergeCell ref="L1767:L1770"/>
    <mergeCell ref="R1764:R1766"/>
    <mergeCell ref="S1764:S1766"/>
    <mergeCell ref="M1787:M1789"/>
    <mergeCell ref="J1767:J1770"/>
    <mergeCell ref="K1767:K1770"/>
    <mergeCell ref="X1787:X1789"/>
    <mergeCell ref="K1790:K1792"/>
    <mergeCell ref="L1790:L1792"/>
    <mergeCell ref="M1790:M1792"/>
    <mergeCell ref="Z1724:Z1725"/>
    <mergeCell ref="AA1724:AA1725"/>
    <mergeCell ref="S1639:S1640"/>
    <mergeCell ref="T1639:T1640"/>
    <mergeCell ref="M1775:M1778"/>
    <mergeCell ref="S1784:S1786"/>
    <mergeCell ref="AC1767:AC1770"/>
    <mergeCell ref="AC1758:AC1760"/>
    <mergeCell ref="AC1775:AC1778"/>
    <mergeCell ref="V1724:V1725"/>
    <mergeCell ref="S1724:S1725"/>
    <mergeCell ref="T1724:T1725"/>
    <mergeCell ref="Z1808:Z1811"/>
    <mergeCell ref="AA1808:AA1811"/>
    <mergeCell ref="AB1808:AB1811"/>
    <mergeCell ref="AC1808:AC1811"/>
    <mergeCell ref="W1808:W1811"/>
    <mergeCell ref="X1808:X1811"/>
    <mergeCell ref="V1384:V1386"/>
    <mergeCell ref="V1378:V1380"/>
    <mergeCell ref="T1381:T1383"/>
    <mergeCell ref="U1381:U1383"/>
    <mergeCell ref="P1387:P1389"/>
    <mergeCell ref="AG1405:AG1406"/>
    <mergeCell ref="W1381:W1383"/>
    <mergeCell ref="Z1390:Z1392"/>
    <mergeCell ref="AA1390:AA1392"/>
    <mergeCell ref="AB1378:AB1380"/>
    <mergeCell ref="T1393:T1395"/>
    <mergeCell ref="AD1390:AD1392"/>
    <mergeCell ref="AA1408:AA1410"/>
    <mergeCell ref="AW1411:AW1414"/>
    <mergeCell ref="AC1753:AC1757"/>
    <mergeCell ref="AW1753:AW1757"/>
    <mergeCell ref="AD1396:AD1398"/>
    <mergeCell ref="Z1805:Z1807"/>
    <mergeCell ref="Y1808:Y1811"/>
    <mergeCell ref="V1808:V1811"/>
    <mergeCell ref="AD1408:AD1410"/>
    <mergeCell ref="AB1408:AB1410"/>
    <mergeCell ref="W1427:W1430"/>
    <mergeCell ref="Z1624:Z1625"/>
    <mergeCell ref="AA1624:AA1625"/>
    <mergeCell ref="Z1614:Z1615"/>
    <mergeCell ref="W1619:W1620"/>
    <mergeCell ref="X1619:X1620"/>
    <mergeCell ref="Z1427:Z1430"/>
    <mergeCell ref="X1447:X1450"/>
    <mergeCell ref="Q1471:Q1474"/>
    <mergeCell ref="AB1518:AB1520"/>
    <mergeCell ref="R1521:R1523"/>
    <mergeCell ref="U1674:U1675"/>
    <mergeCell ref="V1674:V1675"/>
    <mergeCell ref="W1674:W1675"/>
    <mergeCell ref="V1583:V1586"/>
    <mergeCell ref="AA1451:AA1454"/>
    <mergeCell ref="Y1443:Y1446"/>
    <mergeCell ref="Y1447:Y1450"/>
    <mergeCell ref="AC1790:AC1792"/>
    <mergeCell ref="T1784:T1786"/>
    <mergeCell ref="U1784:U1786"/>
    <mergeCell ref="V1784:V1786"/>
    <mergeCell ref="W1784:W1786"/>
    <mergeCell ref="AW1761:AW1763"/>
    <mergeCell ref="Z1767:Z1770"/>
    <mergeCell ref="R1761:R1763"/>
    <mergeCell ref="S1761:S1763"/>
    <mergeCell ref="T1761:T1763"/>
    <mergeCell ref="AB1694:AB1695"/>
    <mergeCell ref="AC1734:AC1735"/>
    <mergeCell ref="AB1734:AB1735"/>
    <mergeCell ref="Z1463:Z1466"/>
    <mergeCell ref="U1694:U1695"/>
    <mergeCell ref="P1345:P1347"/>
    <mergeCell ref="D1296:D1297"/>
    <mergeCell ref="D1345:D1347"/>
    <mergeCell ref="E1345:E1347"/>
    <mergeCell ref="H1351:H1353"/>
    <mergeCell ref="D1378:D1380"/>
    <mergeCell ref="D1369:D1371"/>
    <mergeCell ref="E1369:E1371"/>
    <mergeCell ref="E1336:E1338"/>
    <mergeCell ref="D1758:D1760"/>
    <mergeCell ref="E1758:E1760"/>
    <mergeCell ref="F1758:F1760"/>
    <mergeCell ref="T1378:T1380"/>
    <mergeCell ref="S1709:S1710"/>
    <mergeCell ref="S1587:S1590"/>
    <mergeCell ref="S1475:S1478"/>
    <mergeCell ref="S1619:S1620"/>
    <mergeCell ref="J1694:J1695"/>
    <mergeCell ref="K1694:K1695"/>
    <mergeCell ref="L1694:L1695"/>
    <mergeCell ref="M1694:M1695"/>
    <mergeCell ref="O1694:O1695"/>
    <mergeCell ref="G1390:G1392"/>
    <mergeCell ref="K1390:K1392"/>
    <mergeCell ref="M1390:M1392"/>
    <mergeCell ref="N1390:N1392"/>
    <mergeCell ref="N1396:N1398"/>
    <mergeCell ref="P1431:P1434"/>
    <mergeCell ref="J1423:J1426"/>
    <mergeCell ref="G1459:G1462"/>
    <mergeCell ref="H1459:H1462"/>
    <mergeCell ref="I1459:I1462"/>
    <mergeCell ref="K1494:K1496"/>
    <mergeCell ref="L1494:L1496"/>
    <mergeCell ref="J1629:J1630"/>
    <mergeCell ref="K1644:K1645"/>
    <mergeCell ref="M1345:M1347"/>
    <mergeCell ref="P1351:P1353"/>
    <mergeCell ref="N1348:N1350"/>
    <mergeCell ref="K1345:K1347"/>
    <mergeCell ref="E1699:E1700"/>
    <mergeCell ref="F1699:F1700"/>
    <mergeCell ref="G1699:G1700"/>
    <mergeCell ref="Q1411:Q1414"/>
    <mergeCell ref="Q1351:Q1353"/>
    <mergeCell ref="S1447:S1450"/>
    <mergeCell ref="T1447:T1450"/>
    <mergeCell ref="S1431:S1434"/>
    <mergeCell ref="O1709:O1710"/>
    <mergeCell ref="J1758:J1760"/>
    <mergeCell ref="O1567:O1570"/>
    <mergeCell ref="L1487:L1488"/>
    <mergeCell ref="M1487:M1488"/>
    <mergeCell ref="P1694:P1695"/>
    <mergeCell ref="S1427:S1430"/>
    <mergeCell ref="S1744:S1745"/>
    <mergeCell ref="T1744:T1745"/>
    <mergeCell ref="K1758:K1760"/>
    <mergeCell ref="L1758:L1760"/>
    <mergeCell ref="G1758:G1760"/>
    <mergeCell ref="H1603:H1604"/>
    <mergeCell ref="I1603:I1604"/>
    <mergeCell ref="D1739:D1740"/>
    <mergeCell ref="E1739:E1740"/>
    <mergeCell ref="O1312:O1314"/>
    <mergeCell ref="N1336:N1338"/>
    <mergeCell ref="O1336:O1338"/>
    <mergeCell ref="O1396:O1398"/>
    <mergeCell ref="F1399:F1401"/>
    <mergeCell ref="G1399:G1401"/>
    <mergeCell ref="H1399:H1401"/>
    <mergeCell ref="J1393:J1395"/>
    <mergeCell ref="K1393:K1395"/>
    <mergeCell ref="L1393:L1395"/>
    <mergeCell ref="P1463:P1466"/>
    <mergeCell ref="K1497:K1499"/>
    <mergeCell ref="J1479:J1482"/>
    <mergeCell ref="M1503:M1505"/>
    <mergeCell ref="K1543:K1546"/>
    <mergeCell ref="O1575:O1578"/>
    <mergeCell ref="P1575:P1578"/>
    <mergeCell ref="J1669:J1670"/>
    <mergeCell ref="O1614:O1615"/>
    <mergeCell ref="P1614:P1615"/>
    <mergeCell ref="O1649:O1650"/>
    <mergeCell ref="P1649:P1650"/>
    <mergeCell ref="O1644:O1645"/>
    <mergeCell ref="L1539:L1542"/>
    <mergeCell ref="M1539:M1542"/>
    <mergeCell ref="F1463:F1466"/>
    <mergeCell ref="G1463:G1466"/>
    <mergeCell ref="M1659:M1660"/>
    <mergeCell ref="N1659:N1660"/>
    <mergeCell ref="K1369:K1371"/>
    <mergeCell ref="L1369:L1371"/>
    <mergeCell ref="E1402:E1404"/>
    <mergeCell ref="D1348:D1350"/>
    <mergeCell ref="P1366:P1368"/>
    <mergeCell ref="P1393:P1395"/>
    <mergeCell ref="P1399:P1401"/>
    <mergeCell ref="M1378:M1380"/>
    <mergeCell ref="N1354:N1356"/>
    <mergeCell ref="O1354:O1356"/>
    <mergeCell ref="P1354:P1356"/>
    <mergeCell ref="I1384:I1386"/>
    <mergeCell ref="D1649:D1650"/>
    <mergeCell ref="F1603:F1604"/>
    <mergeCell ref="K1547:K1550"/>
    <mergeCell ref="E1483:E1486"/>
    <mergeCell ref="G1497:G1499"/>
    <mergeCell ref="D1487:D1488"/>
    <mergeCell ref="M1497:M1499"/>
    <mergeCell ref="N1497:N1499"/>
    <mergeCell ref="J1431:J1434"/>
    <mergeCell ref="N1609:N1610"/>
    <mergeCell ref="O1609:O1610"/>
    <mergeCell ref="P1609:P1610"/>
    <mergeCell ref="D1636:D1638"/>
    <mergeCell ref="E1636:E1638"/>
    <mergeCell ref="F1636:F1638"/>
    <mergeCell ref="G1636:G1638"/>
    <mergeCell ref="H1636:H1638"/>
    <mergeCell ref="I1636:I1638"/>
    <mergeCell ref="J1636:J1638"/>
    <mergeCell ref="K1636:K1638"/>
    <mergeCell ref="L1636:L1638"/>
    <mergeCell ref="M1636:M1638"/>
    <mergeCell ref="N1636:N1638"/>
    <mergeCell ref="B1801:B1804"/>
    <mergeCell ref="B1805:B1807"/>
    <mergeCell ref="T1797:T1800"/>
    <mergeCell ref="U1797:U1800"/>
    <mergeCell ref="V1797:V1800"/>
    <mergeCell ref="W1797:W1800"/>
    <mergeCell ref="X1797:X1800"/>
    <mergeCell ref="H1390:H1392"/>
    <mergeCell ref="K1351:K1353"/>
    <mergeCell ref="O1369:O1371"/>
    <mergeCell ref="L1366:L1368"/>
    <mergeCell ref="M1366:M1368"/>
    <mergeCell ref="N1366:N1368"/>
    <mergeCell ref="O1366:O1368"/>
    <mergeCell ref="M1369:M1371"/>
    <mergeCell ref="R1801:R1804"/>
    <mergeCell ref="F1805:F1807"/>
    <mergeCell ref="G1805:G1807"/>
    <mergeCell ref="G1801:G1804"/>
    <mergeCell ref="H1801:H1804"/>
    <mergeCell ref="I1801:I1804"/>
    <mergeCell ref="J1801:J1804"/>
    <mergeCell ref="V1805:V1807"/>
    <mergeCell ref="I1805:I1807"/>
    <mergeCell ref="J1805:J1807"/>
    <mergeCell ref="T1805:T1807"/>
    <mergeCell ref="B1694:B1695"/>
    <mergeCell ref="B1684:B1685"/>
    <mergeCell ref="B1758:B1760"/>
    <mergeCell ref="B1366:B1368"/>
    <mergeCell ref="B1381:B1383"/>
    <mergeCell ref="B1744:B1745"/>
    <mergeCell ref="J1459:J1462"/>
    <mergeCell ref="K1459:K1462"/>
    <mergeCell ref="J1624:J1625"/>
    <mergeCell ref="K1624:K1625"/>
    <mergeCell ref="J1405:J1407"/>
    <mergeCell ref="U1734:U1735"/>
    <mergeCell ref="C1744:C1745"/>
    <mergeCell ref="D1744:D1745"/>
    <mergeCell ref="E1744:E1745"/>
    <mergeCell ref="F1744:F1745"/>
    <mergeCell ref="F1411:F1414"/>
    <mergeCell ref="F1405:F1407"/>
    <mergeCell ref="I1369:I1371"/>
    <mergeCell ref="G1396:G1398"/>
    <mergeCell ref="H1396:H1398"/>
    <mergeCell ref="G1451:G1454"/>
    <mergeCell ref="H1455:H1458"/>
    <mergeCell ref="G1479:G1482"/>
    <mergeCell ref="F1612:F1613"/>
    <mergeCell ref="G1612:G1613"/>
    <mergeCell ref="H1612:H1613"/>
    <mergeCell ref="I1612:I1613"/>
    <mergeCell ref="J1612:J1613"/>
    <mergeCell ref="K1612:K1613"/>
    <mergeCell ref="L1612:L1613"/>
    <mergeCell ref="M1612:M1613"/>
    <mergeCell ref="N1612:N1613"/>
    <mergeCell ref="O1612:O1613"/>
    <mergeCell ref="P1612:P1613"/>
    <mergeCell ref="P1793:P1796"/>
    <mergeCell ref="Q1793:Q1796"/>
    <mergeCell ref="R1793:R1796"/>
    <mergeCell ref="P1771:P1774"/>
    <mergeCell ref="X1767:X1770"/>
    <mergeCell ref="V1764:V1766"/>
    <mergeCell ref="D1767:D1770"/>
    <mergeCell ref="I1704:I1705"/>
    <mergeCell ref="I1614:I1615"/>
    <mergeCell ref="E1694:E1695"/>
    <mergeCell ref="F1694:F1695"/>
    <mergeCell ref="G1694:G1695"/>
    <mergeCell ref="H1694:H1695"/>
    <mergeCell ref="R1539:R1542"/>
    <mergeCell ref="S1539:S1542"/>
    <mergeCell ref="T1539:T1542"/>
    <mergeCell ref="U1539:U1542"/>
    <mergeCell ref="S1467:S1470"/>
    <mergeCell ref="T1467:T1470"/>
    <mergeCell ref="U1467:U1470"/>
    <mergeCell ref="X1467:X1470"/>
    <mergeCell ref="Q1506:Q1508"/>
    <mergeCell ref="R1506:R1508"/>
    <mergeCell ref="J1699:J1700"/>
    <mergeCell ref="V1606:V1607"/>
    <mergeCell ref="W1606:W1607"/>
    <mergeCell ref="K1724:K1725"/>
    <mergeCell ref="L1724:L1725"/>
    <mergeCell ref="F1734:F1735"/>
    <mergeCell ref="S1739:S1740"/>
    <mergeCell ref="T1739:T1740"/>
    <mergeCell ref="H1614:H1615"/>
    <mergeCell ref="H1479:H1482"/>
    <mergeCell ref="P1563:P1566"/>
    <mergeCell ref="Q1563:Q1566"/>
    <mergeCell ref="R1563:R1566"/>
    <mergeCell ref="Q1767:Q1770"/>
    <mergeCell ref="R1767:R1770"/>
    <mergeCell ref="S1767:S1770"/>
    <mergeCell ref="L1649:L1650"/>
    <mergeCell ref="D1719:D1720"/>
    <mergeCell ref="P1709:P1710"/>
    <mergeCell ref="P1619:P1620"/>
    <mergeCell ref="E1619:E1620"/>
    <mergeCell ref="I1771:I1774"/>
    <mergeCell ref="J1771:J1774"/>
    <mergeCell ref="U1744:U1745"/>
    <mergeCell ref="V1744:V1745"/>
    <mergeCell ref="G1761:G1763"/>
    <mergeCell ref="H1761:H1763"/>
    <mergeCell ref="I1764:I1766"/>
    <mergeCell ref="J1764:J1766"/>
    <mergeCell ref="F1739:F1740"/>
    <mergeCell ref="E1714:E1715"/>
    <mergeCell ref="F1724:F1725"/>
    <mergeCell ref="X1524:X1526"/>
    <mergeCell ref="T1753:T1757"/>
    <mergeCell ref="U1753:U1757"/>
    <mergeCell ref="V1753:V1757"/>
    <mergeCell ref="W1753:W1757"/>
    <mergeCell ref="X1753:X1757"/>
    <mergeCell ref="S1704:S1705"/>
    <mergeCell ref="E1624:E1625"/>
    <mergeCell ref="W1694:W1695"/>
    <mergeCell ref="T1694:T1695"/>
    <mergeCell ref="P1489:P1490"/>
    <mergeCell ref="Q1489:Q1490"/>
    <mergeCell ref="H1775:H1778"/>
    <mergeCell ref="U1771:U1774"/>
    <mergeCell ref="V1771:V1774"/>
    <mergeCell ref="W1771:W1774"/>
    <mergeCell ref="X1771:X1774"/>
    <mergeCell ref="O1771:O1774"/>
    <mergeCell ref="B1761:B1763"/>
    <mergeCell ref="G1793:G1796"/>
    <mergeCell ref="O1787:O1789"/>
    <mergeCell ref="P1787:P1789"/>
    <mergeCell ref="O1767:O1770"/>
    <mergeCell ref="P1767:P1770"/>
    <mergeCell ref="D1764:D1766"/>
    <mergeCell ref="E1764:E1766"/>
    <mergeCell ref="F1764:F1766"/>
    <mergeCell ref="G1764:G1766"/>
    <mergeCell ref="N1781:N1783"/>
    <mergeCell ref="L1797:L1800"/>
    <mergeCell ref="K1761:K1763"/>
    <mergeCell ref="C1767:C1770"/>
    <mergeCell ref="C1771:C1774"/>
    <mergeCell ref="M1771:M1774"/>
    <mergeCell ref="N1771:N1774"/>
    <mergeCell ref="B1767:B1770"/>
    <mergeCell ref="B1771:B1774"/>
    <mergeCell ref="E1767:E1770"/>
    <mergeCell ref="L1764:L1766"/>
    <mergeCell ref="M1764:M1766"/>
    <mergeCell ref="N1764:N1766"/>
    <mergeCell ref="M1761:M1763"/>
    <mergeCell ref="N1784:N1786"/>
    <mergeCell ref="S1771:S1774"/>
    <mergeCell ref="G1767:G1770"/>
    <mergeCell ref="H1767:H1770"/>
    <mergeCell ref="L1761:L1763"/>
    <mergeCell ref="C1764:C1766"/>
    <mergeCell ref="S1793:S1796"/>
    <mergeCell ref="T1793:T1796"/>
    <mergeCell ref="U1793:U1796"/>
    <mergeCell ref="V1793:V1796"/>
    <mergeCell ref="W1793:W1796"/>
    <mergeCell ref="X1793:X1796"/>
    <mergeCell ref="M1793:M1796"/>
    <mergeCell ref="N1793:N1796"/>
    <mergeCell ref="U1775:U1778"/>
    <mergeCell ref="V1775:V1778"/>
    <mergeCell ref="W1775:W1778"/>
    <mergeCell ref="X1775:X1778"/>
    <mergeCell ref="O1793:O1796"/>
    <mergeCell ref="C1784:C1786"/>
    <mergeCell ref="C1787:C1789"/>
    <mergeCell ref="C1790:C1792"/>
    <mergeCell ref="C1793:C1796"/>
    <mergeCell ref="C1797:C1800"/>
    <mergeCell ref="H1764:H1766"/>
    <mergeCell ref="U1761:U1763"/>
    <mergeCell ref="V1761:V1763"/>
    <mergeCell ref="W1761:W1763"/>
    <mergeCell ref="X1761:X1763"/>
    <mergeCell ref="O1761:O1763"/>
    <mergeCell ref="P1761:P1763"/>
    <mergeCell ref="Q1761:Q1763"/>
    <mergeCell ref="C1761:C1763"/>
    <mergeCell ref="I1761:I1763"/>
    <mergeCell ref="M1767:M1770"/>
    <mergeCell ref="N1767:N1770"/>
    <mergeCell ref="S1396:S1398"/>
    <mergeCell ref="N1587:N1590"/>
    <mergeCell ref="O1587:O1590"/>
    <mergeCell ref="I1339:I1341"/>
    <mergeCell ref="I1366:I1368"/>
    <mergeCell ref="I1378:I1380"/>
    <mergeCell ref="I1455:I1458"/>
    <mergeCell ref="L1614:L1615"/>
    <mergeCell ref="P1443:P1446"/>
    <mergeCell ref="P1447:P1450"/>
    <mergeCell ref="Q1447:Q1450"/>
    <mergeCell ref="G1345:G1347"/>
    <mergeCell ref="J1354:J1356"/>
    <mergeCell ref="J1351:J1353"/>
    <mergeCell ref="H1075:H1076"/>
    <mergeCell ref="G1431:G1434"/>
    <mergeCell ref="M1292:M1293"/>
    <mergeCell ref="G1603:G1604"/>
    <mergeCell ref="G1378:G1380"/>
    <mergeCell ref="F1339:F1341"/>
    <mergeCell ref="J1369:J1371"/>
    <mergeCell ref="I1321:I1323"/>
    <mergeCell ref="D1180:D1182"/>
    <mergeCell ref="M1266:M1267"/>
    <mergeCell ref="R1276:R1277"/>
    <mergeCell ref="D1174:D1176"/>
    <mergeCell ref="J1266:J1267"/>
    <mergeCell ref="E1591:E1592"/>
    <mergeCell ref="H1204:H1206"/>
    <mergeCell ref="N1312:N1314"/>
    <mergeCell ref="B1764:B1766"/>
    <mergeCell ref="J1761:J1763"/>
    <mergeCell ref="G1348:G1350"/>
    <mergeCell ref="I1351:I1353"/>
    <mergeCell ref="H1363:H1365"/>
    <mergeCell ref="F1354:F1356"/>
    <mergeCell ref="G1521:G1523"/>
    <mergeCell ref="H1521:H1523"/>
    <mergeCell ref="I1521:I1523"/>
    <mergeCell ref="Q1423:Q1426"/>
    <mergeCell ref="P1427:P1430"/>
    <mergeCell ref="I1402:I1404"/>
    <mergeCell ref="J1402:J1404"/>
    <mergeCell ref="P1587:P1590"/>
    <mergeCell ref="Q1455:Q1458"/>
    <mergeCell ref="R1455:R1458"/>
    <mergeCell ref="J1591:J1592"/>
    <mergeCell ref="K1591:K1592"/>
    <mergeCell ref="M1384:M1386"/>
    <mergeCell ref="P1348:P1350"/>
    <mergeCell ref="Q1348:Q1350"/>
    <mergeCell ref="R1384:R1386"/>
    <mergeCell ref="J1288:J1289"/>
    <mergeCell ref="P1294:P1295"/>
    <mergeCell ref="P1298:P1299"/>
    <mergeCell ref="R1294:R1295"/>
    <mergeCell ref="I1298:I1299"/>
    <mergeCell ref="J1298:J1299"/>
    <mergeCell ref="K1298:K1299"/>
    <mergeCell ref="N1381:N1383"/>
    <mergeCell ref="L1354:L1356"/>
    <mergeCell ref="O1390:O1392"/>
    <mergeCell ref="I1280:I1281"/>
    <mergeCell ref="J1280:J1281"/>
    <mergeCell ref="K1321:K1323"/>
    <mergeCell ref="K1278:K1279"/>
    <mergeCell ref="L1278:L1279"/>
    <mergeCell ref="L1280:L1281"/>
    <mergeCell ref="I1443:I1446"/>
    <mergeCell ref="H1475:H1478"/>
    <mergeCell ref="I1475:I1478"/>
    <mergeCell ref="I1345:I1347"/>
    <mergeCell ref="J1345:J1347"/>
    <mergeCell ref="K1354:K1356"/>
    <mergeCell ref="E1351:E1353"/>
    <mergeCell ref="F1351:F1353"/>
    <mergeCell ref="H1354:H1356"/>
    <mergeCell ref="E1363:E1365"/>
    <mergeCell ref="I1354:I1356"/>
    <mergeCell ref="E1315:E1317"/>
    <mergeCell ref="D1591:D1592"/>
    <mergeCell ref="I1336:I1338"/>
    <mergeCell ref="K1288:K1289"/>
    <mergeCell ref="L1288:L1289"/>
    <mergeCell ref="B1734:B1735"/>
    <mergeCell ref="B1280:B1281"/>
    <mergeCell ref="L1282:L1283"/>
    <mergeCell ref="G1272:G1273"/>
    <mergeCell ref="D1455:D1458"/>
    <mergeCell ref="E1455:E1458"/>
    <mergeCell ref="F1099:F1100"/>
    <mergeCell ref="J1089:J1090"/>
    <mergeCell ref="G1079:G1080"/>
    <mergeCell ref="L1059:L1061"/>
    <mergeCell ref="L1077:L1078"/>
    <mergeCell ref="D1294:D1295"/>
    <mergeCell ref="K1059:K1061"/>
    <mergeCell ref="E1276:E1277"/>
    <mergeCell ref="G1099:G1100"/>
    <mergeCell ref="H1381:H1383"/>
    <mergeCell ref="J1463:J1466"/>
    <mergeCell ref="I1427:I1430"/>
    <mergeCell ref="L1387:L1389"/>
    <mergeCell ref="F1384:F1386"/>
    <mergeCell ref="G1384:G1386"/>
    <mergeCell ref="K1366:K1368"/>
    <mergeCell ref="K1381:K1383"/>
    <mergeCell ref="F1402:F1404"/>
    <mergeCell ref="G1402:G1404"/>
    <mergeCell ref="H1402:H1404"/>
    <mergeCell ref="K1471:K1474"/>
    <mergeCell ref="G1342:G1344"/>
    <mergeCell ref="H1342:H1344"/>
    <mergeCell ref="I1294:I1295"/>
    <mergeCell ref="J1321:J1323"/>
    <mergeCell ref="J1286:J1287"/>
    <mergeCell ref="K1286:K1287"/>
    <mergeCell ref="L1286:L1287"/>
    <mergeCell ref="D1724:D1725"/>
    <mergeCell ref="E1649:E1650"/>
    <mergeCell ref="F1649:F1650"/>
    <mergeCell ref="H1101:H1102"/>
    <mergeCell ref="I1101:I1102"/>
    <mergeCell ref="J1101:J1102"/>
    <mergeCell ref="E1103:E1104"/>
    <mergeCell ref="F1103:F1104"/>
    <mergeCell ref="O1204:O1206"/>
    <mergeCell ref="L1189:L1191"/>
    <mergeCell ref="D1286:D1287"/>
    <mergeCell ref="I1266:I1267"/>
    <mergeCell ref="N1286:N1287"/>
    <mergeCell ref="O1286:O1287"/>
    <mergeCell ref="H1274:H1275"/>
    <mergeCell ref="L1381:L1383"/>
    <mergeCell ref="J1381:J1383"/>
    <mergeCell ref="L1384:L1386"/>
    <mergeCell ref="F1348:F1350"/>
    <mergeCell ref="E1222:E1224"/>
    <mergeCell ref="C1775:C1778"/>
    <mergeCell ref="C1779:C1780"/>
    <mergeCell ref="H1758:H1760"/>
    <mergeCell ref="C1734:C1735"/>
    <mergeCell ref="C1739:C1740"/>
    <mergeCell ref="Q1290:Q1291"/>
    <mergeCell ref="R1290:R1291"/>
    <mergeCell ref="S1290:S1291"/>
    <mergeCell ref="T1290:T1291"/>
    <mergeCell ref="K1222:K1224"/>
    <mergeCell ref="P1222:P1224"/>
    <mergeCell ref="F1228:F1230"/>
    <mergeCell ref="G1228:G1230"/>
    <mergeCell ref="H1228:H1230"/>
    <mergeCell ref="I1228:I1230"/>
    <mergeCell ref="J1228:J1230"/>
    <mergeCell ref="O1309:O1311"/>
    <mergeCell ref="E1333:E1335"/>
    <mergeCell ref="J1324:J1326"/>
    <mergeCell ref="H1384:H1386"/>
    <mergeCell ref="F1266:F1267"/>
    <mergeCell ref="G1266:G1267"/>
    <mergeCell ref="G1286:G1287"/>
    <mergeCell ref="G1282:G1283"/>
    <mergeCell ref="F1294:F1295"/>
    <mergeCell ref="F1475:F1478"/>
    <mergeCell ref="G1475:G1478"/>
    <mergeCell ref="C1689:C1690"/>
    <mergeCell ref="C1649:C1650"/>
    <mergeCell ref="H1282:H1283"/>
    <mergeCell ref="H1724:H1725"/>
    <mergeCell ref="E1451:E1454"/>
    <mergeCell ref="J1282:J1283"/>
    <mergeCell ref="K1282:K1283"/>
    <mergeCell ref="H1714:H1715"/>
    <mergeCell ref="I1714:I1715"/>
    <mergeCell ref="J1714:J1715"/>
    <mergeCell ref="F1396:F1398"/>
    <mergeCell ref="E1719:E1720"/>
    <mergeCell ref="D1729:D1730"/>
    <mergeCell ref="E1729:E1730"/>
    <mergeCell ref="L1219:L1221"/>
    <mergeCell ref="C1591:C1592"/>
    <mergeCell ref="L1591:L1592"/>
    <mergeCell ref="C1599:C1600"/>
    <mergeCell ref="D1599:D1600"/>
    <mergeCell ref="J1471:J1474"/>
    <mergeCell ref="E1593:E1594"/>
    <mergeCell ref="F1593:F1594"/>
    <mergeCell ref="G1593:G1594"/>
    <mergeCell ref="I1282:I1283"/>
    <mergeCell ref="E1284:E1285"/>
    <mergeCell ref="C1699:C1700"/>
    <mergeCell ref="C1459:C1462"/>
    <mergeCell ref="C1629:C1630"/>
    <mergeCell ref="C1719:C1720"/>
    <mergeCell ref="C1443:C1446"/>
    <mergeCell ref="C1447:C1450"/>
    <mergeCell ref="C1451:C1454"/>
    <mergeCell ref="C1411:C1414"/>
    <mergeCell ref="D1431:D1434"/>
    <mergeCell ref="F1587:F1590"/>
    <mergeCell ref="L1575:L1578"/>
    <mergeCell ref="H1699:H1700"/>
    <mergeCell ref="I1699:I1700"/>
    <mergeCell ref="K1709:K1710"/>
    <mergeCell ref="L1298:L1299"/>
    <mergeCell ref="A1793:A1796"/>
    <mergeCell ref="D1793:D1796"/>
    <mergeCell ref="E1793:E1796"/>
    <mergeCell ref="F1793:F1796"/>
    <mergeCell ref="T1790:T1792"/>
    <mergeCell ref="U1790:U1792"/>
    <mergeCell ref="V1790:V1792"/>
    <mergeCell ref="W1790:W1792"/>
    <mergeCell ref="U1767:U1770"/>
    <mergeCell ref="V1767:V1770"/>
    <mergeCell ref="W1767:W1770"/>
    <mergeCell ref="A1790:A1792"/>
    <mergeCell ref="D1790:D1792"/>
    <mergeCell ref="E1790:E1792"/>
    <mergeCell ref="B1790:B1792"/>
    <mergeCell ref="E1787:E1789"/>
    <mergeCell ref="F1787:F1789"/>
    <mergeCell ref="I1784:I1786"/>
    <mergeCell ref="A1784:A1786"/>
    <mergeCell ref="D1784:D1786"/>
    <mergeCell ref="E1784:E1786"/>
    <mergeCell ref="F1784:F1786"/>
    <mergeCell ref="G1784:G1786"/>
    <mergeCell ref="T1624:T1625"/>
    <mergeCell ref="S1521:S1523"/>
    <mergeCell ref="S1527:S1530"/>
    <mergeCell ref="B1709:B1710"/>
    <mergeCell ref="B1714:B1715"/>
    <mergeCell ref="B1686:B1688"/>
    <mergeCell ref="B1696:B1698"/>
    <mergeCell ref="B1593:B1594"/>
    <mergeCell ref="B1729:B1730"/>
    <mergeCell ref="B1674:B1675"/>
    <mergeCell ref="B1753:B1757"/>
    <mergeCell ref="A1591:A1604"/>
    <mergeCell ref="B1591:B1592"/>
    <mergeCell ref="B1599:B1600"/>
    <mergeCell ref="C1781:C1783"/>
    <mergeCell ref="I1758:I1760"/>
    <mergeCell ref="H1753:H1757"/>
    <mergeCell ref="I1753:I1757"/>
    <mergeCell ref="J1753:J1757"/>
    <mergeCell ref="K1753:K1757"/>
    <mergeCell ref="L1753:L1757"/>
    <mergeCell ref="M1753:M1757"/>
    <mergeCell ref="N1753:N1757"/>
    <mergeCell ref="E1771:E1774"/>
    <mergeCell ref="H1779:H1780"/>
    <mergeCell ref="I1779:I1780"/>
    <mergeCell ref="E1324:E1326"/>
    <mergeCell ref="J1312:J1314"/>
    <mergeCell ref="K1312:K1314"/>
    <mergeCell ref="L1312:L1314"/>
    <mergeCell ref="G1276:G1277"/>
    <mergeCell ref="H1276:H1277"/>
    <mergeCell ref="M1290:M1291"/>
    <mergeCell ref="N1290:N1291"/>
    <mergeCell ref="M1351:M1353"/>
    <mergeCell ref="N1351:N1353"/>
    <mergeCell ref="E1274:E1275"/>
    <mergeCell ref="D1351:D1353"/>
    <mergeCell ref="L1284:L1285"/>
    <mergeCell ref="H1300:H1302"/>
    <mergeCell ref="I1300:I1302"/>
    <mergeCell ref="A1797:A1800"/>
    <mergeCell ref="D1797:D1800"/>
    <mergeCell ref="E1797:E1800"/>
    <mergeCell ref="F1797:F1800"/>
    <mergeCell ref="G1797:G1800"/>
    <mergeCell ref="B1284:B1285"/>
    <mergeCell ref="A1781:A1783"/>
    <mergeCell ref="A1779:A1780"/>
    <mergeCell ref="D1779:D1780"/>
    <mergeCell ref="E1779:E1780"/>
    <mergeCell ref="F1779:F1780"/>
    <mergeCell ref="G1779:G1780"/>
    <mergeCell ref="D1775:D1778"/>
    <mergeCell ref="E1775:E1778"/>
    <mergeCell ref="F1775:F1778"/>
    <mergeCell ref="G1775:G1778"/>
    <mergeCell ref="L1292:L1293"/>
    <mergeCell ref="F1280:F1281"/>
    <mergeCell ref="G1280:G1281"/>
    <mergeCell ref="F1771:F1774"/>
    <mergeCell ref="G1771:G1774"/>
    <mergeCell ref="H1771:H1774"/>
    <mergeCell ref="G1324:G1326"/>
    <mergeCell ref="D1324:D1326"/>
    <mergeCell ref="D1761:D1763"/>
    <mergeCell ref="E1761:E1763"/>
    <mergeCell ref="F1761:F1763"/>
    <mergeCell ref="B1775:B1778"/>
    <mergeCell ref="B1779:B1780"/>
    <mergeCell ref="E1597:E1598"/>
    <mergeCell ref="F1597:F1598"/>
    <mergeCell ref="G1597:G1598"/>
    <mergeCell ref="H1597:H1598"/>
    <mergeCell ref="B1639:B1640"/>
    <mergeCell ref="B1644:B1645"/>
    <mergeCell ref="B1290:B1291"/>
    <mergeCell ref="B1619:B1620"/>
    <mergeCell ref="G1294:G1295"/>
    <mergeCell ref="D1644:D1645"/>
    <mergeCell ref="D1290:D1291"/>
    <mergeCell ref="F1324:F1326"/>
    <mergeCell ref="I1624:I1625"/>
    <mergeCell ref="L1399:L1401"/>
    <mergeCell ref="E1396:E1398"/>
    <mergeCell ref="E1390:E1392"/>
    <mergeCell ref="H1393:H1395"/>
    <mergeCell ref="F1591:F1592"/>
    <mergeCell ref="B1793:B1796"/>
    <mergeCell ref="D1694:D1695"/>
    <mergeCell ref="E1599:E1600"/>
    <mergeCell ref="F1599:F1600"/>
    <mergeCell ref="G1599:G1600"/>
    <mergeCell ref="M1593:M1594"/>
    <mergeCell ref="E1270:E1271"/>
    <mergeCell ref="F1274:F1275"/>
    <mergeCell ref="I1597:I1598"/>
    <mergeCell ref="D1284:D1285"/>
    <mergeCell ref="M1336:M1338"/>
    <mergeCell ref="F1159:F1161"/>
    <mergeCell ref="G1159:G1161"/>
    <mergeCell ref="G1165:G1167"/>
    <mergeCell ref="F1165:F1167"/>
    <mergeCell ref="N1216:N1218"/>
    <mergeCell ref="N1228:N1230"/>
    <mergeCell ref="L1276:L1277"/>
    <mergeCell ref="L1266:L1267"/>
    <mergeCell ref="P1300:P1302"/>
    <mergeCell ref="M1463:M1466"/>
    <mergeCell ref="N1463:N1466"/>
    <mergeCell ref="O1463:O1466"/>
    <mergeCell ref="P1547:P1550"/>
    <mergeCell ref="F1390:F1392"/>
    <mergeCell ref="H1348:H1350"/>
    <mergeCell ref="F1336:F1338"/>
    <mergeCell ref="G1336:G1338"/>
    <mergeCell ref="H1336:H1338"/>
    <mergeCell ref="J1348:J1350"/>
    <mergeCell ref="K1348:K1350"/>
    <mergeCell ref="L1348:L1350"/>
    <mergeCell ref="D1393:D1395"/>
    <mergeCell ref="E1393:E1395"/>
    <mergeCell ref="E1366:E1368"/>
    <mergeCell ref="F1366:F1368"/>
    <mergeCell ref="E1378:E1380"/>
    <mergeCell ref="M1272:M1273"/>
    <mergeCell ref="J1276:J1277"/>
    <mergeCell ref="M1274:M1275"/>
    <mergeCell ref="N1274:N1275"/>
    <mergeCell ref="N1292:N1293"/>
    <mergeCell ref="E1381:E1383"/>
    <mergeCell ref="F1381:F1383"/>
    <mergeCell ref="K1303:K1305"/>
    <mergeCell ref="L1303:L1305"/>
    <mergeCell ref="J1300:J1302"/>
    <mergeCell ref="K1300:K1302"/>
    <mergeCell ref="L1300:L1302"/>
    <mergeCell ref="M1300:M1302"/>
    <mergeCell ref="N1300:N1302"/>
    <mergeCell ref="H1324:H1326"/>
    <mergeCell ref="N1443:N1446"/>
    <mergeCell ref="M1280:M1281"/>
    <mergeCell ref="M1298:M1299"/>
    <mergeCell ref="M1294:M1295"/>
    <mergeCell ref="G1290:G1291"/>
    <mergeCell ref="J1292:J1293"/>
    <mergeCell ref="M1282:M1283"/>
    <mergeCell ref="N1282:N1283"/>
    <mergeCell ref="O1443:O1446"/>
    <mergeCell ref="H1339:H1341"/>
    <mergeCell ref="K1342:K1344"/>
    <mergeCell ref="L1342:L1344"/>
    <mergeCell ref="L1339:L1341"/>
    <mergeCell ref="E1463:E1466"/>
    <mergeCell ref="K1306:K1308"/>
    <mergeCell ref="L1306:L1308"/>
    <mergeCell ref="M1306:M1308"/>
    <mergeCell ref="N1306:N1308"/>
    <mergeCell ref="G1284:G1285"/>
    <mergeCell ref="K1276:K1277"/>
    <mergeCell ref="K1171:K1173"/>
    <mergeCell ref="N1174:N1176"/>
    <mergeCell ref="L1237:L1239"/>
    <mergeCell ref="M1237:M1239"/>
    <mergeCell ref="H1272:H1273"/>
    <mergeCell ref="J1192:J1194"/>
    <mergeCell ref="K1192:K1194"/>
    <mergeCell ref="I1296:I1297"/>
    <mergeCell ref="H1294:H1295"/>
    <mergeCell ref="J1294:J1295"/>
    <mergeCell ref="E1189:E1191"/>
    <mergeCell ref="C1679:C1680"/>
    <mergeCell ref="C1483:C1486"/>
    <mergeCell ref="G1278:G1279"/>
    <mergeCell ref="F1284:F1285"/>
    <mergeCell ref="M1381:M1383"/>
    <mergeCell ref="F1378:F1380"/>
    <mergeCell ref="E1603:E1604"/>
    <mergeCell ref="I1159:I1161"/>
    <mergeCell ref="J1159:J1161"/>
    <mergeCell ref="E1294:E1295"/>
    <mergeCell ref="N1272:N1273"/>
    <mergeCell ref="E1298:E1299"/>
    <mergeCell ref="N1150:N1152"/>
    <mergeCell ref="H1180:H1182"/>
    <mergeCell ref="G1204:G1206"/>
    <mergeCell ref="E1292:E1293"/>
    <mergeCell ref="F1292:F1293"/>
    <mergeCell ref="G1292:G1293"/>
    <mergeCell ref="H1219:H1221"/>
    <mergeCell ref="F1189:F1191"/>
    <mergeCell ref="F1177:F1179"/>
    <mergeCell ref="G1177:G1179"/>
    <mergeCell ref="I1411:I1414"/>
    <mergeCell ref="J1411:J1414"/>
    <mergeCell ref="K1411:K1414"/>
    <mergeCell ref="I1381:I1383"/>
    <mergeCell ref="F1451:F1454"/>
    <mergeCell ref="F1509:F1511"/>
    <mergeCell ref="G1509:G1511"/>
    <mergeCell ref="H1463:H1466"/>
    <mergeCell ref="I1463:I1466"/>
    <mergeCell ref="C1268:C1269"/>
    <mergeCell ref="G1366:G1368"/>
    <mergeCell ref="D1240:D1242"/>
    <mergeCell ref="D1280:D1281"/>
    <mergeCell ref="D1309:D1311"/>
    <mergeCell ref="D1216:D1218"/>
    <mergeCell ref="D1475:D1478"/>
    <mergeCell ref="E1475:E1478"/>
    <mergeCell ref="E1153:E1155"/>
    <mergeCell ref="F1153:F1155"/>
    <mergeCell ref="D1497:D1499"/>
    <mergeCell ref="E1497:E1499"/>
    <mergeCell ref="L1619:L1620"/>
    <mergeCell ref="M1619:M1620"/>
    <mergeCell ref="N1619:N1620"/>
    <mergeCell ref="H1619:H1620"/>
    <mergeCell ref="O1180:O1182"/>
    <mergeCell ref="K1292:K1293"/>
    <mergeCell ref="M1129:M1130"/>
    <mergeCell ref="N1129:N1130"/>
    <mergeCell ref="M1127:M1128"/>
    <mergeCell ref="H1288:H1289"/>
    <mergeCell ref="L1243:L1245"/>
    <mergeCell ref="M1243:M1245"/>
    <mergeCell ref="L1198:L1200"/>
    <mergeCell ref="M1198:M1200"/>
    <mergeCell ref="N1198:N1200"/>
    <mergeCell ref="O1198:O1200"/>
    <mergeCell ref="I1177:I1179"/>
    <mergeCell ref="E1210:E1212"/>
    <mergeCell ref="F1210:F1212"/>
    <mergeCell ref="G1210:G1212"/>
    <mergeCell ref="H1210:H1212"/>
    <mergeCell ref="I1210:I1212"/>
    <mergeCell ref="J1210:J1212"/>
    <mergeCell ref="K1210:K1212"/>
    <mergeCell ref="L1210:L1212"/>
    <mergeCell ref="M1210:M1212"/>
    <mergeCell ref="N1210:N1212"/>
    <mergeCell ref="O1210:O1212"/>
    <mergeCell ref="I1144:I1146"/>
    <mergeCell ref="I1125:I1126"/>
    <mergeCell ref="F1345:F1347"/>
    <mergeCell ref="I1290:I1291"/>
    <mergeCell ref="G1274:G1275"/>
    <mergeCell ref="I1278:I1279"/>
    <mergeCell ref="J1278:J1279"/>
    <mergeCell ref="I1284:I1285"/>
    <mergeCell ref="J1284:J1285"/>
    <mergeCell ref="J1303:J1305"/>
    <mergeCell ref="I1309:I1311"/>
    <mergeCell ref="E1171:E1173"/>
    <mergeCell ref="F1171:F1173"/>
    <mergeCell ref="F1195:F1197"/>
    <mergeCell ref="F1222:F1224"/>
    <mergeCell ref="G1222:G1224"/>
    <mergeCell ref="H1222:H1224"/>
    <mergeCell ref="I1222:I1224"/>
    <mergeCell ref="E1174:E1176"/>
    <mergeCell ref="N1284:N1285"/>
    <mergeCell ref="N1266:N1267"/>
    <mergeCell ref="O1266:O1267"/>
    <mergeCell ref="M1288:M1289"/>
    <mergeCell ref="N1288:N1289"/>
    <mergeCell ref="O1288:O1289"/>
    <mergeCell ref="N1339:N1341"/>
    <mergeCell ref="M1312:M1314"/>
    <mergeCell ref="E1339:E1341"/>
    <mergeCell ref="E1177:E1179"/>
    <mergeCell ref="F1186:F1188"/>
    <mergeCell ref="G1186:G1188"/>
    <mergeCell ref="F1204:F1206"/>
    <mergeCell ref="F1298:F1299"/>
    <mergeCell ref="G1298:G1299"/>
    <mergeCell ref="H1298:H1299"/>
    <mergeCell ref="H1284:H1285"/>
    <mergeCell ref="J1274:J1275"/>
    <mergeCell ref="E1296:E1297"/>
    <mergeCell ref="F1296:F1297"/>
    <mergeCell ref="G1296:G1297"/>
    <mergeCell ref="S1050:S1052"/>
    <mergeCell ref="T1050:T1052"/>
    <mergeCell ref="O1050:O1052"/>
    <mergeCell ref="L1089:L1090"/>
    <mergeCell ref="F1069:F1070"/>
    <mergeCell ref="H1081:H1082"/>
    <mergeCell ref="K1050:K1052"/>
    <mergeCell ref="L1050:L1052"/>
    <mergeCell ref="M1050:M1052"/>
    <mergeCell ref="N1050:N1052"/>
    <mergeCell ref="O1047:O1049"/>
    <mergeCell ref="K1053:K1055"/>
    <mergeCell ref="N1115:N1116"/>
    <mergeCell ref="O1115:O1116"/>
    <mergeCell ref="P1135:P1137"/>
    <mergeCell ref="K1280:K1281"/>
    <mergeCell ref="I1131:I1132"/>
    <mergeCell ref="J1131:J1132"/>
    <mergeCell ref="J1165:J1167"/>
    <mergeCell ref="N1127:N1128"/>
    <mergeCell ref="M1131:M1132"/>
    <mergeCell ref="M1159:M1161"/>
    <mergeCell ref="N1147:N1149"/>
    <mergeCell ref="M1125:M1126"/>
    <mergeCell ref="N1177:N1179"/>
    <mergeCell ref="N1165:N1167"/>
    <mergeCell ref="H1129:H1130"/>
    <mergeCell ref="I1165:I1167"/>
    <mergeCell ref="L1174:L1176"/>
    <mergeCell ref="I1129:I1130"/>
    <mergeCell ref="L1127:L1128"/>
    <mergeCell ref="K1159:K1161"/>
    <mergeCell ref="L1159:L1161"/>
    <mergeCell ref="I1174:I1176"/>
    <mergeCell ref="J1153:J1155"/>
    <mergeCell ref="K1153:K1155"/>
    <mergeCell ref="L1153:L1155"/>
    <mergeCell ref="O1195:O1197"/>
    <mergeCell ref="I1153:I1155"/>
    <mergeCell ref="G1111:G1112"/>
    <mergeCell ref="H1111:H1112"/>
    <mergeCell ref="N1141:N1143"/>
    <mergeCell ref="F1264:F1265"/>
    <mergeCell ref="K1272:K1273"/>
    <mergeCell ref="F1276:F1277"/>
    <mergeCell ref="K1162:K1164"/>
    <mergeCell ref="L1162:L1164"/>
    <mergeCell ref="M1162:M1164"/>
    <mergeCell ref="N1162:N1164"/>
    <mergeCell ref="O1162:O1164"/>
    <mergeCell ref="F1243:F1245"/>
    <mergeCell ref="G1243:G1245"/>
    <mergeCell ref="H1243:H1245"/>
    <mergeCell ref="I1243:I1245"/>
    <mergeCell ref="J1243:J1245"/>
    <mergeCell ref="J1115:J1116"/>
    <mergeCell ref="K1115:K1116"/>
    <mergeCell ref="L1115:L1116"/>
    <mergeCell ref="M1113:M1114"/>
    <mergeCell ref="I1113:I1114"/>
    <mergeCell ref="J1127:J1128"/>
    <mergeCell ref="M1117:M1118"/>
    <mergeCell ref="N1117:N1118"/>
    <mergeCell ref="O1117:O1118"/>
    <mergeCell ref="S1041:S1043"/>
    <mergeCell ref="H1093:H1094"/>
    <mergeCell ref="I1093:I1094"/>
    <mergeCell ref="J1093:J1094"/>
    <mergeCell ref="K1093:K1094"/>
    <mergeCell ref="R1113:R1114"/>
    <mergeCell ref="G1081:G1082"/>
    <mergeCell ref="R1059:R1061"/>
    <mergeCell ref="H1087:H1088"/>
    <mergeCell ref="I1047:I1049"/>
    <mergeCell ref="G1089:G1090"/>
    <mergeCell ref="M1097:M1098"/>
    <mergeCell ref="M1099:M1100"/>
    <mergeCell ref="I1081:I1082"/>
    <mergeCell ref="N1059:N1061"/>
    <mergeCell ref="F1056:F1058"/>
    <mergeCell ref="F1047:F1049"/>
    <mergeCell ref="F1079:F1080"/>
    <mergeCell ref="O1099:O1100"/>
    <mergeCell ref="J1081:J1082"/>
    <mergeCell ref="J1091:J1092"/>
    <mergeCell ref="P1089:P1090"/>
    <mergeCell ref="I1099:I1100"/>
    <mergeCell ref="J1099:J1100"/>
    <mergeCell ref="K1099:K1100"/>
    <mergeCell ref="H1079:H1080"/>
    <mergeCell ref="J1105:J1106"/>
    <mergeCell ref="L1101:L1102"/>
    <mergeCell ref="M1101:M1102"/>
    <mergeCell ref="F1107:F1108"/>
    <mergeCell ref="G1107:G1108"/>
    <mergeCell ref="H1107:H1108"/>
    <mergeCell ref="I1107:I1108"/>
    <mergeCell ref="J1075:J1076"/>
    <mergeCell ref="R1087:R1088"/>
    <mergeCell ref="M1069:M1070"/>
    <mergeCell ref="N1069:N1070"/>
    <mergeCell ref="H1089:H1090"/>
    <mergeCell ref="O1056:O1058"/>
    <mergeCell ref="I1079:I1080"/>
    <mergeCell ref="R1099:R1100"/>
    <mergeCell ref="H1097:H1098"/>
    <mergeCell ref="L1093:L1094"/>
    <mergeCell ref="H1091:H1092"/>
    <mergeCell ref="F1093:F1094"/>
    <mergeCell ref="G1093:G1094"/>
    <mergeCell ref="H1083:H1084"/>
    <mergeCell ref="M1075:M1076"/>
    <mergeCell ref="N1083:N1084"/>
    <mergeCell ref="F1085:F1086"/>
    <mergeCell ref="G1085:G1086"/>
    <mergeCell ref="H1085:H1086"/>
    <mergeCell ref="I1085:I1086"/>
    <mergeCell ref="J1085:J1086"/>
    <mergeCell ref="K1085:K1086"/>
    <mergeCell ref="F1050:F1052"/>
    <mergeCell ref="H1113:H1114"/>
    <mergeCell ref="P1047:P1049"/>
    <mergeCell ref="S1091:S1092"/>
    <mergeCell ref="S1047:S1049"/>
    <mergeCell ref="S1056:S1058"/>
    <mergeCell ref="H1056:H1058"/>
    <mergeCell ref="I1056:I1058"/>
    <mergeCell ref="F1113:F1114"/>
    <mergeCell ref="R1069:R1070"/>
    <mergeCell ref="S1069:S1070"/>
    <mergeCell ref="K1117:K1118"/>
    <mergeCell ref="L1119:L1120"/>
    <mergeCell ref="T1127:T1128"/>
    <mergeCell ref="L1133:L1134"/>
    <mergeCell ref="M1133:M1134"/>
    <mergeCell ref="N1133:N1134"/>
    <mergeCell ref="V1133:V1134"/>
    <mergeCell ref="P1115:P1116"/>
    <mergeCell ref="F1131:F1132"/>
    <mergeCell ref="T1131:T1132"/>
    <mergeCell ref="S1079:S1080"/>
    <mergeCell ref="F1089:F1090"/>
    <mergeCell ref="F1075:F1076"/>
    <mergeCell ref="I1091:I1092"/>
    <mergeCell ref="N1099:N1100"/>
    <mergeCell ref="U1113:U1114"/>
    <mergeCell ref="V1069:V1070"/>
    <mergeCell ref="G1075:G1076"/>
    <mergeCell ref="I1069:I1070"/>
    <mergeCell ref="F1105:F1106"/>
    <mergeCell ref="G1105:G1106"/>
    <mergeCell ref="H1105:H1106"/>
    <mergeCell ref="I1105:I1106"/>
    <mergeCell ref="T1077:T1078"/>
    <mergeCell ref="F1077:F1078"/>
    <mergeCell ref="E1097:E1098"/>
    <mergeCell ref="N1097:N1098"/>
    <mergeCell ref="I1111:I1112"/>
    <mergeCell ref="K1111:K1112"/>
    <mergeCell ref="L1111:L1112"/>
    <mergeCell ref="M1111:M1112"/>
    <mergeCell ref="N1111:N1112"/>
    <mergeCell ref="J1087:J1088"/>
    <mergeCell ref="F1091:F1092"/>
    <mergeCell ref="F1097:F1098"/>
    <mergeCell ref="J1129:J1130"/>
    <mergeCell ref="J1133:J1134"/>
    <mergeCell ref="K1133:K1134"/>
    <mergeCell ref="P1133:P1134"/>
    <mergeCell ref="F1115:F1116"/>
    <mergeCell ref="I1119:I1120"/>
    <mergeCell ref="K1119:K1120"/>
    <mergeCell ref="F1119:F1120"/>
    <mergeCell ref="F1117:F1118"/>
    <mergeCell ref="E1115:E1116"/>
    <mergeCell ref="G1113:G1114"/>
    <mergeCell ref="J1111:J1112"/>
    <mergeCell ref="G1121:G1122"/>
    <mergeCell ref="J1121:J1122"/>
    <mergeCell ref="M1077:M1078"/>
    <mergeCell ref="O1131:O1132"/>
    <mergeCell ref="P1131:P1132"/>
    <mergeCell ref="R1131:R1132"/>
    <mergeCell ref="S1131:S1132"/>
    <mergeCell ref="O1103:O1104"/>
    <mergeCell ref="P1103:P1104"/>
    <mergeCell ref="R1103:R1104"/>
    <mergeCell ref="G1103:G1104"/>
    <mergeCell ref="H1103:H1104"/>
    <mergeCell ref="I1103:I1104"/>
    <mergeCell ref="J1103:J1104"/>
    <mergeCell ref="K1103:K1104"/>
    <mergeCell ref="R1044:R1046"/>
    <mergeCell ref="P1020:P1022"/>
    <mergeCell ref="S1020:S1022"/>
    <mergeCell ref="T1053:T1055"/>
    <mergeCell ref="U1059:U1061"/>
    <mergeCell ref="T1002:T1003"/>
    <mergeCell ref="H1020:H1022"/>
    <mergeCell ref="I1026:I1028"/>
    <mergeCell ref="N1000:N1001"/>
    <mergeCell ref="M1008:M1010"/>
    <mergeCell ref="Q1044:Q1046"/>
    <mergeCell ref="Q1050:Q1052"/>
    <mergeCell ref="R1050:R1052"/>
    <mergeCell ref="Q1059:Q1061"/>
    <mergeCell ref="E1023:E1025"/>
    <mergeCell ref="H1050:H1052"/>
    <mergeCell ref="D1069:D1070"/>
    <mergeCell ref="G1062:G1064"/>
    <mergeCell ref="T1056:T1058"/>
    <mergeCell ref="P1014:P1016"/>
    <mergeCell ref="S1008:S1010"/>
    <mergeCell ref="H1032:H1034"/>
    <mergeCell ref="U1079:U1080"/>
    <mergeCell ref="H1026:H1028"/>
    <mergeCell ref="T1029:T1031"/>
    <mergeCell ref="S1035:S1037"/>
    <mergeCell ref="T1026:T1028"/>
    <mergeCell ref="G1053:G1055"/>
    <mergeCell ref="J1062:J1064"/>
    <mergeCell ref="I1038:I1040"/>
    <mergeCell ref="E1038:E1040"/>
    <mergeCell ref="F1038:F1040"/>
    <mergeCell ref="G1038:G1040"/>
    <mergeCell ref="H1038:H1040"/>
    <mergeCell ref="Q1047:Q1049"/>
    <mergeCell ref="R1047:R1049"/>
    <mergeCell ref="E1011:E1013"/>
    <mergeCell ref="E1029:E1031"/>
    <mergeCell ref="E1026:E1028"/>
    <mergeCell ref="J1047:J1049"/>
    <mergeCell ref="H1059:H1061"/>
    <mergeCell ref="O1041:O1043"/>
    <mergeCell ref="N1047:N1049"/>
    <mergeCell ref="G1011:G1013"/>
    <mergeCell ref="H1011:H1013"/>
    <mergeCell ref="N1056:N1058"/>
    <mergeCell ref="G1077:G1078"/>
    <mergeCell ref="U1077:U1078"/>
    <mergeCell ref="N1038:N1040"/>
    <mergeCell ref="P1041:P1043"/>
    <mergeCell ref="I1075:I1076"/>
    <mergeCell ref="K1075:K1076"/>
    <mergeCell ref="N1004:N1005"/>
    <mergeCell ref="O1004:O1005"/>
    <mergeCell ref="K1079:K1080"/>
    <mergeCell ref="O1000:O1001"/>
    <mergeCell ref="U1014:U1016"/>
    <mergeCell ref="T1020:T1022"/>
    <mergeCell ref="F1004:F1005"/>
    <mergeCell ref="O1075:O1076"/>
    <mergeCell ref="T1069:T1070"/>
    <mergeCell ref="P1069:P1070"/>
    <mergeCell ref="U1069:U1070"/>
    <mergeCell ref="O1079:O1080"/>
    <mergeCell ref="S1002:S1003"/>
    <mergeCell ref="F1023:F1025"/>
    <mergeCell ref="G1026:G1028"/>
    <mergeCell ref="F1008:F1010"/>
    <mergeCell ref="F993:F995"/>
    <mergeCell ref="I987:I989"/>
    <mergeCell ref="J1008:J1010"/>
    <mergeCell ref="V1032:V1034"/>
    <mergeCell ref="P1035:P1037"/>
    <mergeCell ref="J1035:J1037"/>
    <mergeCell ref="O1035:O1037"/>
    <mergeCell ref="N1035:N1037"/>
    <mergeCell ref="J1029:J1031"/>
    <mergeCell ref="H1023:H1025"/>
    <mergeCell ref="Q1053:Q1055"/>
    <mergeCell ref="R1053:R1055"/>
    <mergeCell ref="R1091:R1092"/>
    <mergeCell ref="Y1056:Y1058"/>
    <mergeCell ref="E1035:E1037"/>
    <mergeCell ref="S1053:S1055"/>
    <mergeCell ref="G1035:G1037"/>
    <mergeCell ref="S1038:S1040"/>
    <mergeCell ref="I1050:I1052"/>
    <mergeCell ref="J1053:J1055"/>
    <mergeCell ref="M1059:M1061"/>
    <mergeCell ref="V1053:V1055"/>
    <mergeCell ref="F1059:F1061"/>
    <mergeCell ref="K1077:K1078"/>
    <mergeCell ref="L1079:L1080"/>
    <mergeCell ref="I1077:I1078"/>
    <mergeCell ref="H998:H999"/>
    <mergeCell ref="H1029:H1031"/>
    <mergeCell ref="H1041:H1043"/>
    <mergeCell ref="I1017:I1019"/>
    <mergeCell ref="I1032:I1034"/>
    <mergeCell ref="N1020:N1022"/>
    <mergeCell ref="K1026:K1028"/>
    <mergeCell ref="H1008:H1010"/>
    <mergeCell ref="I1008:I1010"/>
    <mergeCell ref="J1038:J1040"/>
    <mergeCell ref="K1038:K1040"/>
    <mergeCell ref="Y1079:Y1080"/>
    <mergeCell ref="E1002:E1003"/>
    <mergeCell ref="O1002:O1003"/>
    <mergeCell ref="P1002:P1003"/>
    <mergeCell ref="J1059:J1061"/>
    <mergeCell ref="G1087:G1088"/>
    <mergeCell ref="S1089:S1090"/>
    <mergeCell ref="T1089:T1090"/>
    <mergeCell ref="U1089:U1090"/>
    <mergeCell ref="P1026:P1028"/>
    <mergeCell ref="J1079:J1080"/>
    <mergeCell ref="K1062:K1064"/>
    <mergeCell ref="L1062:L1064"/>
    <mergeCell ref="E1006:E1007"/>
    <mergeCell ref="E1008:E1010"/>
    <mergeCell ref="E1004:E1005"/>
    <mergeCell ref="G1044:G1046"/>
    <mergeCell ref="G1071:G1072"/>
    <mergeCell ref="E1069:E1070"/>
    <mergeCell ref="T1044:T1046"/>
    <mergeCell ref="M1087:M1088"/>
    <mergeCell ref="H1069:H1070"/>
    <mergeCell ref="K1020:K1022"/>
    <mergeCell ref="V948:V949"/>
    <mergeCell ref="N958:N959"/>
    <mergeCell ref="O952:O953"/>
    <mergeCell ref="H1035:H1037"/>
    <mergeCell ref="H1077:H1078"/>
    <mergeCell ref="K1044:K1046"/>
    <mergeCell ref="T1041:T1043"/>
    <mergeCell ref="M1035:M1037"/>
    <mergeCell ref="M1062:M1064"/>
    <mergeCell ref="N1062:N1064"/>
    <mergeCell ref="O1062:O1064"/>
    <mergeCell ref="S1044:S1046"/>
    <mergeCell ref="F1041:F1043"/>
    <mergeCell ref="Z1053:Z1055"/>
    <mergeCell ref="V1059:V1061"/>
    <mergeCell ref="W1059:W1061"/>
    <mergeCell ref="J1077:J1078"/>
    <mergeCell ref="L1047:L1049"/>
    <mergeCell ref="P1038:P1040"/>
    <mergeCell ref="U1035:U1037"/>
    <mergeCell ref="J1056:J1058"/>
    <mergeCell ref="N1077:N1078"/>
    <mergeCell ref="H1000:H1001"/>
    <mergeCell ref="R1056:R1058"/>
    <mergeCell ref="N1029:N1031"/>
    <mergeCell ref="I1011:I1013"/>
    <mergeCell ref="F1000:F1001"/>
    <mergeCell ref="F1017:F1019"/>
    <mergeCell ref="F1006:F1007"/>
    <mergeCell ref="M1044:M1046"/>
    <mergeCell ref="N1044:N1046"/>
    <mergeCell ref="O1044:O1046"/>
    <mergeCell ref="P1044:P1046"/>
    <mergeCell ref="G1059:G1061"/>
    <mergeCell ref="S1017:S1019"/>
    <mergeCell ref="W1008:W1010"/>
    <mergeCell ref="J1041:J1043"/>
    <mergeCell ref="N1041:N1043"/>
    <mergeCell ref="R1062:R1064"/>
    <mergeCell ref="S1062:S1064"/>
    <mergeCell ref="L1038:L1040"/>
    <mergeCell ref="M1038:M1040"/>
    <mergeCell ref="G1050:G1052"/>
    <mergeCell ref="Z1002:Z1003"/>
    <mergeCell ref="Y1000:Y1001"/>
    <mergeCell ref="T1062:T1064"/>
    <mergeCell ref="M1000:M1001"/>
    <mergeCell ref="M1014:M1016"/>
    <mergeCell ref="J1026:J1028"/>
    <mergeCell ref="U1047:U1049"/>
    <mergeCell ref="V1047:V1049"/>
    <mergeCell ref="T1047:T1049"/>
    <mergeCell ref="W1044:W1046"/>
    <mergeCell ref="Z1023:Z1025"/>
    <mergeCell ref="X1059:X1061"/>
    <mergeCell ref="Y1059:Y1061"/>
    <mergeCell ref="I1073:I1074"/>
    <mergeCell ref="J1073:J1074"/>
    <mergeCell ref="K1073:K1074"/>
    <mergeCell ref="L1073:L1074"/>
    <mergeCell ref="M1073:M1074"/>
    <mergeCell ref="N1073:N1074"/>
    <mergeCell ref="H1073:H1074"/>
    <mergeCell ref="H1071:H1072"/>
    <mergeCell ref="M1029:M1031"/>
    <mergeCell ref="M1020:M1022"/>
    <mergeCell ref="L1014:L1016"/>
    <mergeCell ref="L1000:L1001"/>
    <mergeCell ref="E964:E965"/>
    <mergeCell ref="F950:F951"/>
    <mergeCell ref="L956:L957"/>
    <mergeCell ref="O962:O963"/>
    <mergeCell ref="S954:S955"/>
    <mergeCell ref="E969:E971"/>
    <mergeCell ref="F969:F971"/>
    <mergeCell ref="F956:F957"/>
    <mergeCell ref="X932:X934"/>
    <mergeCell ref="K978:K980"/>
    <mergeCell ref="S978:S980"/>
    <mergeCell ref="T1075:T1076"/>
    <mergeCell ref="N1023:N1025"/>
    <mergeCell ref="U932:U934"/>
    <mergeCell ref="G1056:G1058"/>
    <mergeCell ref="E975:E977"/>
    <mergeCell ref="F1002:F1003"/>
    <mergeCell ref="T926:T928"/>
    <mergeCell ref="H1044:H1046"/>
    <mergeCell ref="I1044:I1046"/>
    <mergeCell ref="U1075:U1076"/>
    <mergeCell ref="O975:O977"/>
    <mergeCell ref="P975:P977"/>
    <mergeCell ref="H978:H980"/>
    <mergeCell ref="F1020:F1022"/>
    <mergeCell ref="F1026:F1028"/>
    <mergeCell ref="G1008:G1010"/>
    <mergeCell ref="J1017:J1019"/>
    <mergeCell ref="I1014:I1016"/>
    <mergeCell ref="J1014:J1016"/>
    <mergeCell ref="S1006:S1007"/>
    <mergeCell ref="T1017:T1019"/>
    <mergeCell ref="P1000:P1001"/>
    <mergeCell ref="P1006:P1007"/>
    <mergeCell ref="K1014:K1016"/>
    <mergeCell ref="E1017:E1019"/>
    <mergeCell ref="E1053:E1055"/>
    <mergeCell ref="J1023:J1025"/>
    <mergeCell ref="H1017:H1019"/>
    <mergeCell ref="E1000:E1001"/>
    <mergeCell ref="O1008:O1010"/>
    <mergeCell ref="I960:I961"/>
    <mergeCell ref="N996:N997"/>
    <mergeCell ref="P1008:P1010"/>
    <mergeCell ref="W966:W968"/>
    <mergeCell ref="U1006:U1007"/>
    <mergeCell ref="J1006:J1007"/>
    <mergeCell ref="W1023:W1025"/>
    <mergeCell ref="L1023:L1025"/>
    <mergeCell ref="P1011:P1013"/>
    <mergeCell ref="V1008:V1010"/>
    <mergeCell ref="O1006:O1007"/>
    <mergeCell ref="N1014:N1016"/>
    <mergeCell ref="K1006:K1007"/>
    <mergeCell ref="P998:P999"/>
    <mergeCell ref="M996:M997"/>
    <mergeCell ref="I993:I995"/>
    <mergeCell ref="O978:O980"/>
    <mergeCell ref="O960:O961"/>
    <mergeCell ref="K969:K971"/>
    <mergeCell ref="O958:O959"/>
    <mergeCell ref="N1071:N1072"/>
    <mergeCell ref="O1032:O1034"/>
    <mergeCell ref="P1032:P1034"/>
    <mergeCell ref="I975:I977"/>
    <mergeCell ref="I998:I999"/>
    <mergeCell ref="I1000:I1001"/>
    <mergeCell ref="K984:K986"/>
    <mergeCell ref="L984:L986"/>
    <mergeCell ref="M984:M986"/>
    <mergeCell ref="N978:N980"/>
    <mergeCell ref="I1029:I1031"/>
    <mergeCell ref="L1044:L1046"/>
    <mergeCell ref="T871:T873"/>
    <mergeCell ref="V926:V928"/>
    <mergeCell ref="V886:V888"/>
    <mergeCell ref="W910:W911"/>
    <mergeCell ref="H969:H971"/>
    <mergeCell ref="V962:V963"/>
    <mergeCell ref="W1000:W1001"/>
    <mergeCell ref="I1035:I1037"/>
    <mergeCell ref="V1020:V1022"/>
    <mergeCell ref="V1000:V1001"/>
    <mergeCell ref="V954:V955"/>
    <mergeCell ref="W954:W955"/>
    <mergeCell ref="L883:L885"/>
    <mergeCell ref="P964:P965"/>
    <mergeCell ref="J964:J965"/>
    <mergeCell ref="J950:J951"/>
    <mergeCell ref="V1026:V1028"/>
    <mergeCell ref="G1029:G1031"/>
    <mergeCell ref="F1053:F1055"/>
    <mergeCell ref="G1047:G1049"/>
    <mergeCell ref="H1047:H1049"/>
    <mergeCell ref="H1053:H1055"/>
    <mergeCell ref="G1002:G1003"/>
    <mergeCell ref="F1011:F1013"/>
    <mergeCell ref="F1014:F1016"/>
    <mergeCell ref="F1029:F1031"/>
    <mergeCell ref="L1029:L1031"/>
    <mergeCell ref="F1032:F1034"/>
    <mergeCell ref="H975:H977"/>
    <mergeCell ref="G972:G974"/>
    <mergeCell ref="H993:H995"/>
    <mergeCell ref="G969:G971"/>
    <mergeCell ref="F916:F917"/>
    <mergeCell ref="H892:H894"/>
    <mergeCell ref="G987:G989"/>
    <mergeCell ref="H987:H989"/>
    <mergeCell ref="H984:H986"/>
    <mergeCell ref="G874:G876"/>
    <mergeCell ref="H1014:H1016"/>
    <mergeCell ref="H972:H974"/>
    <mergeCell ref="L998:L999"/>
    <mergeCell ref="J1044:J1046"/>
    <mergeCell ref="J1020:J1022"/>
    <mergeCell ref="L972:L974"/>
    <mergeCell ref="H952:H953"/>
    <mergeCell ref="H958:H959"/>
    <mergeCell ref="H877:H879"/>
    <mergeCell ref="J871:J873"/>
    <mergeCell ref="L874:L876"/>
    <mergeCell ref="L1011:L1013"/>
    <mergeCell ref="K1017:K1019"/>
    <mergeCell ref="Y895:Y897"/>
    <mergeCell ref="U1099:U1100"/>
    <mergeCell ref="Y1097:Y1098"/>
    <mergeCell ref="N1008:N1010"/>
    <mergeCell ref="Y1091:Y1092"/>
    <mergeCell ref="J1032:J1034"/>
    <mergeCell ref="Y877:Y879"/>
    <mergeCell ref="T865:T867"/>
    <mergeCell ref="U865:U867"/>
    <mergeCell ref="K910:K911"/>
    <mergeCell ref="O889:O891"/>
    <mergeCell ref="S1011:S1013"/>
    <mergeCell ref="Y856:Y858"/>
    <mergeCell ref="W853:W855"/>
    <mergeCell ref="X853:X855"/>
    <mergeCell ref="X865:X867"/>
    <mergeCell ref="W862:W864"/>
    <mergeCell ref="O998:O999"/>
    <mergeCell ref="O1029:O1031"/>
    <mergeCell ref="P1029:P1031"/>
    <mergeCell ref="S1029:S1031"/>
    <mergeCell ref="U841:U843"/>
    <mergeCell ref="X862:X864"/>
    <mergeCell ref="U853:U855"/>
    <mergeCell ref="W895:W897"/>
    <mergeCell ref="U1029:U1031"/>
    <mergeCell ref="T1004:T1005"/>
    <mergeCell ref="I1020:I1022"/>
    <mergeCell ref="D1044:D1046"/>
    <mergeCell ref="S850:S852"/>
    <mergeCell ref="O844:O846"/>
    <mergeCell ref="H996:H997"/>
    <mergeCell ref="H889:H891"/>
    <mergeCell ref="D1014:D1016"/>
    <mergeCell ref="D1038:D1040"/>
    <mergeCell ref="P972:P974"/>
    <mergeCell ref="P978:P980"/>
    <mergeCell ref="M993:M995"/>
    <mergeCell ref="S972:S974"/>
    <mergeCell ref="N895:N897"/>
    <mergeCell ref="O895:O897"/>
    <mergeCell ref="P969:P971"/>
    <mergeCell ref="S969:S971"/>
    <mergeCell ref="M969:M971"/>
    <mergeCell ref="N969:N971"/>
    <mergeCell ref="S948:S949"/>
    <mergeCell ref="M892:M894"/>
    <mergeCell ref="T902:T903"/>
    <mergeCell ref="V895:V897"/>
    <mergeCell ref="N964:N965"/>
    <mergeCell ref="N960:N961"/>
    <mergeCell ref="M966:M968"/>
    <mergeCell ref="K966:K968"/>
    <mergeCell ref="U910:U911"/>
    <mergeCell ref="X938:X940"/>
    <mergeCell ref="X900:X901"/>
    <mergeCell ref="X920:X922"/>
    <mergeCell ref="T895:T897"/>
    <mergeCell ref="V902:V903"/>
    <mergeCell ref="W902:W903"/>
    <mergeCell ref="K964:K965"/>
    <mergeCell ref="M1023:M1025"/>
    <mergeCell ref="U929:U931"/>
    <mergeCell ref="T941:T943"/>
    <mergeCell ref="S1026:S1028"/>
    <mergeCell ref="AB1011:AB1013"/>
    <mergeCell ref="AA1017:AA1019"/>
    <mergeCell ref="W1138:W1140"/>
    <mergeCell ref="X1138:X1140"/>
    <mergeCell ref="Y1138:Y1140"/>
    <mergeCell ref="AA1059:AA1061"/>
    <mergeCell ref="L1017:L1019"/>
    <mergeCell ref="U1020:U1022"/>
    <mergeCell ref="T923:T925"/>
    <mergeCell ref="U895:U897"/>
    <mergeCell ref="M886:M888"/>
    <mergeCell ref="S1023:S1025"/>
    <mergeCell ref="S1014:S1016"/>
    <mergeCell ref="L966:L968"/>
    <mergeCell ref="M1011:M1013"/>
    <mergeCell ref="V868:V870"/>
    <mergeCell ref="O1017:O1019"/>
    <mergeCell ref="K972:K974"/>
    <mergeCell ref="I969:I971"/>
    <mergeCell ref="J1004:J1005"/>
    <mergeCell ref="K1004:K1005"/>
    <mergeCell ref="L1004:L1005"/>
    <mergeCell ref="M1004:M1005"/>
    <mergeCell ref="I1023:I1025"/>
    <mergeCell ref="P1017:P1019"/>
    <mergeCell ref="U880:U882"/>
    <mergeCell ref="T868:T870"/>
    <mergeCell ref="J1117:J1118"/>
    <mergeCell ref="N874:N876"/>
    <mergeCell ref="M1002:M1003"/>
    <mergeCell ref="Q1062:Q1064"/>
    <mergeCell ref="P1056:P1058"/>
    <mergeCell ref="Q1056:Q1058"/>
    <mergeCell ref="T1117:T1118"/>
    <mergeCell ref="P1085:P1086"/>
    <mergeCell ref="Y1099:Y1100"/>
    <mergeCell ref="V1093:V1094"/>
    <mergeCell ref="L1105:L1106"/>
    <mergeCell ref="M1105:M1106"/>
    <mergeCell ref="O1077:O1078"/>
    <mergeCell ref="M1089:M1090"/>
    <mergeCell ref="N1089:N1090"/>
    <mergeCell ref="AA1038:AA1040"/>
    <mergeCell ref="Z987:Z989"/>
    <mergeCell ref="Y1002:Y1003"/>
    <mergeCell ref="Y1113:Y1114"/>
    <mergeCell ref="AA964:AA965"/>
    <mergeCell ref="Z1062:Z1064"/>
    <mergeCell ref="X969:X971"/>
    <mergeCell ref="Z1006:Z1007"/>
    <mergeCell ref="X1020:X1022"/>
    <mergeCell ref="X996:X997"/>
    <mergeCell ref="O1097:O1098"/>
    <mergeCell ref="S1097:S1098"/>
    <mergeCell ref="U1091:U1092"/>
    <mergeCell ref="V1091:V1092"/>
    <mergeCell ref="W1091:W1092"/>
    <mergeCell ref="AA1062:AA1064"/>
    <mergeCell ref="S1093:S1094"/>
    <mergeCell ref="T889:T891"/>
    <mergeCell ref="W886:W888"/>
    <mergeCell ref="N1113:N1114"/>
    <mergeCell ref="J1113:J1114"/>
    <mergeCell ref="P996:P997"/>
    <mergeCell ref="P1023:P1025"/>
    <mergeCell ref="M1032:M1034"/>
    <mergeCell ref="N1032:N1034"/>
    <mergeCell ref="K1029:K1031"/>
    <mergeCell ref="AC1135:AC1137"/>
    <mergeCell ref="AC1150:AC1152"/>
    <mergeCell ref="AB1147:AB1149"/>
    <mergeCell ref="S1113:S1114"/>
    <mergeCell ref="AC1131:AC1132"/>
    <mergeCell ref="O1119:O1120"/>
    <mergeCell ref="U1131:U1132"/>
    <mergeCell ref="Y1133:Y1134"/>
    <mergeCell ref="AC1107:AC1108"/>
    <mergeCell ref="S1159:S1161"/>
    <mergeCell ref="AB1135:AB1137"/>
    <mergeCell ref="Z1144:Z1146"/>
    <mergeCell ref="AB1159:AB1161"/>
    <mergeCell ref="W1162:W1164"/>
    <mergeCell ref="X1183:X1185"/>
    <mergeCell ref="Y1183:Y1185"/>
    <mergeCell ref="Z1117:Z1118"/>
    <mergeCell ref="Z1119:Z1120"/>
    <mergeCell ref="AD1123:AD1124"/>
    <mergeCell ref="AF1123:AF1124"/>
    <mergeCell ref="O1113:O1114"/>
    <mergeCell ref="O1171:O1173"/>
    <mergeCell ref="O1133:O1134"/>
    <mergeCell ref="AC1008:AC1010"/>
    <mergeCell ref="AD1150:AD1152"/>
    <mergeCell ref="AF1129:AF1130"/>
    <mergeCell ref="AF1121:AF1122"/>
    <mergeCell ref="AD1056:AD1058"/>
    <mergeCell ref="AC1056:AC1058"/>
    <mergeCell ref="AC1111:AC1112"/>
    <mergeCell ref="AC1069:AC1070"/>
    <mergeCell ref="AD1050:AD1052"/>
    <mergeCell ref="AC1038:AC1040"/>
    <mergeCell ref="AC1053:AC1055"/>
    <mergeCell ref="AD1053:AD1055"/>
    <mergeCell ref="AD1113:AD1114"/>
    <mergeCell ref="AD1125:AD1126"/>
    <mergeCell ref="AF1125:AF1126"/>
    <mergeCell ref="AF1177:AF1179"/>
    <mergeCell ref="Y1085:Y1086"/>
    <mergeCell ref="O1071:O1072"/>
    <mergeCell ref="P1071:P1072"/>
    <mergeCell ref="R1071:R1072"/>
    <mergeCell ref="S1071:S1072"/>
    <mergeCell ref="T1071:T1072"/>
    <mergeCell ref="AD1138:AD1140"/>
    <mergeCell ref="AF1138:AF1140"/>
    <mergeCell ref="AF1127:AF1128"/>
    <mergeCell ref="U1150:U1152"/>
    <mergeCell ref="O1026:O1028"/>
    <mergeCell ref="T1038:T1040"/>
    <mergeCell ref="AB1069:AB1070"/>
    <mergeCell ref="V1044:V1046"/>
    <mergeCell ref="AD1159:AD1161"/>
    <mergeCell ref="AD1111:AD1112"/>
    <mergeCell ref="AC1077:AC1078"/>
    <mergeCell ref="AC1165:AC1167"/>
    <mergeCell ref="AC1138:AC1140"/>
    <mergeCell ref="AC1174:AC1176"/>
    <mergeCell ref="AD1117:AD1118"/>
    <mergeCell ref="AF1117:AF1118"/>
    <mergeCell ref="L1085:L1086"/>
    <mergeCell ref="M1085:M1086"/>
    <mergeCell ref="N1085:N1086"/>
    <mergeCell ref="L1113:L1114"/>
    <mergeCell ref="U1119:U1120"/>
    <mergeCell ref="U1121:U1122"/>
    <mergeCell ref="U1071:U1072"/>
    <mergeCell ref="V1071:V1072"/>
    <mergeCell ref="W1071:W1072"/>
    <mergeCell ref="P1073:P1074"/>
    <mergeCell ref="R1073:R1074"/>
    <mergeCell ref="T1095:T1096"/>
    <mergeCell ref="AA1085:AA1086"/>
    <mergeCell ref="O1111:O1112"/>
    <mergeCell ref="P1111:P1112"/>
    <mergeCell ref="Y1111:Y1112"/>
    <mergeCell ref="Z1111:Z1112"/>
    <mergeCell ref="AA1111:AA1112"/>
    <mergeCell ref="M1093:M1094"/>
    <mergeCell ref="N1093:N1094"/>
    <mergeCell ref="AD1115:AD1116"/>
    <mergeCell ref="AF1115:AF1116"/>
    <mergeCell ref="S1073:S1074"/>
    <mergeCell ref="T1073:T1074"/>
    <mergeCell ref="U1073:U1074"/>
    <mergeCell ref="V1073:V1074"/>
    <mergeCell ref="W1073:W1074"/>
    <mergeCell ref="AF1168:AF1170"/>
    <mergeCell ref="L1138:L1140"/>
    <mergeCell ref="M1138:M1140"/>
    <mergeCell ref="N1138:N1140"/>
    <mergeCell ref="AD1141:AD1143"/>
    <mergeCell ref="AF1141:AF1143"/>
    <mergeCell ref="AD1121:AD1122"/>
    <mergeCell ref="V1079:V1080"/>
    <mergeCell ref="Y1075:Y1076"/>
    <mergeCell ref="W1079:W1080"/>
    <mergeCell ref="T1113:T1114"/>
    <mergeCell ref="Y1117:Y1118"/>
    <mergeCell ref="N1105:N1106"/>
    <mergeCell ref="O1105:O1106"/>
    <mergeCell ref="P1105:P1106"/>
    <mergeCell ref="R1105:R1106"/>
    <mergeCell ref="S1105:S1106"/>
    <mergeCell ref="T1105:T1106"/>
    <mergeCell ref="U1105:U1106"/>
    <mergeCell ref="V1105:V1106"/>
    <mergeCell ref="P1162:P1164"/>
    <mergeCell ref="S1162:S1164"/>
    <mergeCell ref="T1162:T1164"/>
    <mergeCell ref="V1135:V1137"/>
    <mergeCell ref="N1121:N1122"/>
    <mergeCell ref="M1119:M1120"/>
    <mergeCell ref="N1081:N1082"/>
    <mergeCell ref="N1087:N1088"/>
    <mergeCell ref="P1079:P1080"/>
    <mergeCell ref="V1087:V1088"/>
    <mergeCell ref="M1081:M1082"/>
    <mergeCell ref="N1135:N1137"/>
    <mergeCell ref="T1141:T1143"/>
    <mergeCell ref="AC1101:AC1102"/>
    <mergeCell ref="AA1107:AA1108"/>
    <mergeCell ref="AC1097:AC1098"/>
    <mergeCell ref="AA1097:AA1098"/>
    <mergeCell ref="AA1099:AA1100"/>
    <mergeCell ref="Z1085:Z1086"/>
    <mergeCell ref="AB1083:AB1084"/>
    <mergeCell ref="Y832:Y833"/>
    <mergeCell ref="W871:W873"/>
    <mergeCell ref="AB1091:AB1092"/>
    <mergeCell ref="Z1087:Z1088"/>
    <mergeCell ref="AC1129:AC1130"/>
    <mergeCell ref="T1177:T1179"/>
    <mergeCell ref="V1129:V1130"/>
    <mergeCell ref="W1129:W1130"/>
    <mergeCell ref="Z1099:Z1100"/>
    <mergeCell ref="O1087:O1088"/>
    <mergeCell ref="Y1081:Y1082"/>
    <mergeCell ref="Z1081:Z1082"/>
    <mergeCell ref="W1085:W1086"/>
    <mergeCell ref="X1085:X1086"/>
    <mergeCell ref="V1127:V1128"/>
    <mergeCell ref="S1111:S1112"/>
    <mergeCell ref="T1111:T1112"/>
    <mergeCell ref="W1115:W1116"/>
    <mergeCell ref="X1115:X1116"/>
    <mergeCell ref="AC844:AC846"/>
    <mergeCell ref="AA883:AA885"/>
    <mergeCell ref="AB883:AB885"/>
    <mergeCell ref="AC865:AC867"/>
    <mergeCell ref="Z886:Z888"/>
    <mergeCell ref="AA892:AA894"/>
    <mergeCell ref="Z847:Z849"/>
    <mergeCell ref="S918:S919"/>
    <mergeCell ref="T918:T919"/>
    <mergeCell ref="Z929:Z931"/>
    <mergeCell ref="Z883:Z885"/>
    <mergeCell ref="AA886:AA888"/>
    <mergeCell ref="Z908:Z909"/>
    <mergeCell ref="Z874:Z876"/>
    <mergeCell ref="Y916:Y917"/>
    <mergeCell ref="O1014:O1016"/>
    <mergeCell ref="V904:V905"/>
    <mergeCell ref="W904:W905"/>
    <mergeCell ref="S877:S879"/>
    <mergeCell ref="W889:W891"/>
    <mergeCell ref="W883:W885"/>
    <mergeCell ref="W1075:W1076"/>
    <mergeCell ref="W1038:W1040"/>
    <mergeCell ref="V1011:V1013"/>
    <mergeCell ref="S923:S925"/>
    <mergeCell ref="X941:X943"/>
    <mergeCell ref="Y908:Y909"/>
    <mergeCell ref="U902:U903"/>
    <mergeCell ref="T856:T858"/>
    <mergeCell ref="AC834:AC835"/>
    <mergeCell ref="Y859:Y861"/>
    <mergeCell ref="AA853:AA855"/>
    <mergeCell ref="AC847:AC849"/>
    <mergeCell ref="AC874:AC876"/>
    <mergeCell ref="Y868:Y870"/>
    <mergeCell ref="R1117:R1118"/>
    <mergeCell ref="AA1131:AA1132"/>
    <mergeCell ref="U972:U974"/>
    <mergeCell ref="U948:U949"/>
    <mergeCell ref="O1073:O1074"/>
    <mergeCell ref="A545:A554"/>
    <mergeCell ref="D545:D546"/>
    <mergeCell ref="E545:E546"/>
    <mergeCell ref="F545:F546"/>
    <mergeCell ref="A555:A570"/>
    <mergeCell ref="D555:D556"/>
    <mergeCell ref="E555:E556"/>
    <mergeCell ref="F555:F556"/>
    <mergeCell ref="G555:G556"/>
    <mergeCell ref="H555:H556"/>
    <mergeCell ref="I555:I556"/>
    <mergeCell ref="J555:J556"/>
    <mergeCell ref="K555:K556"/>
    <mergeCell ref="L555:L556"/>
    <mergeCell ref="M555:M556"/>
    <mergeCell ref="N555:N556"/>
    <mergeCell ref="O555:O556"/>
    <mergeCell ref="P555:P556"/>
    <mergeCell ref="Q555:Q556"/>
    <mergeCell ref="R555:R556"/>
    <mergeCell ref="S555:S556"/>
    <mergeCell ref="T555:T556"/>
    <mergeCell ref="U555:U556"/>
    <mergeCell ref="V555:V556"/>
    <mergeCell ref="P547:P548"/>
    <mergeCell ref="Q547:Q548"/>
    <mergeCell ref="R547:R548"/>
    <mergeCell ref="S547:S548"/>
    <mergeCell ref="T547:T548"/>
    <mergeCell ref="I547:I548"/>
    <mergeCell ref="J547:J548"/>
    <mergeCell ref="K547:K548"/>
    <mergeCell ref="L547:L548"/>
    <mergeCell ref="M547:M548"/>
    <mergeCell ref="Q569:Q570"/>
    <mergeCell ref="Q567:Q568"/>
    <mergeCell ref="P569:P570"/>
    <mergeCell ref="L557:L558"/>
    <mergeCell ref="M557:M558"/>
    <mergeCell ref="N557:N558"/>
    <mergeCell ref="L559:L560"/>
    <mergeCell ref="D563:D564"/>
    <mergeCell ref="U557:U558"/>
    <mergeCell ref="O569:O570"/>
    <mergeCell ref="M565:M566"/>
    <mergeCell ref="N565:N566"/>
    <mergeCell ref="O565:O566"/>
    <mergeCell ref="M549:M550"/>
    <mergeCell ref="O557:O558"/>
    <mergeCell ref="G563:G564"/>
    <mergeCell ref="E559:E560"/>
    <mergeCell ref="T563:T564"/>
    <mergeCell ref="D551:D552"/>
    <mergeCell ref="E551:E552"/>
    <mergeCell ref="F551:F552"/>
    <mergeCell ref="G551:G552"/>
    <mergeCell ref="H551:H552"/>
    <mergeCell ref="N563:N564"/>
    <mergeCell ref="H563:H564"/>
    <mergeCell ref="I563:I564"/>
    <mergeCell ref="J563:J564"/>
    <mergeCell ref="D565:D566"/>
    <mergeCell ref="D557:D558"/>
    <mergeCell ref="R545:R546"/>
    <mergeCell ref="J542:J544"/>
    <mergeCell ref="F559:F560"/>
    <mergeCell ref="G559:G560"/>
    <mergeCell ref="H559:H560"/>
    <mergeCell ref="O547:O548"/>
    <mergeCell ref="W555:W556"/>
    <mergeCell ref="Q553:Q554"/>
    <mergeCell ref="R553:R554"/>
    <mergeCell ref="R563:R564"/>
    <mergeCell ref="E547:E548"/>
    <mergeCell ref="E565:E566"/>
    <mergeCell ref="F565:F566"/>
    <mergeCell ref="G565:G566"/>
    <mergeCell ref="H565:H566"/>
    <mergeCell ref="I565:I566"/>
    <mergeCell ref="J565:J566"/>
    <mergeCell ref="K565:K566"/>
    <mergeCell ref="E563:E564"/>
    <mergeCell ref="N549:N550"/>
    <mergeCell ref="Q551:Q552"/>
    <mergeCell ref="R551:R552"/>
    <mergeCell ref="N551:N552"/>
    <mergeCell ref="L565:L566"/>
    <mergeCell ref="P565:P566"/>
    <mergeCell ref="C551:C552"/>
    <mergeCell ref="C553:C554"/>
    <mergeCell ref="C555:C556"/>
    <mergeCell ref="C557:C558"/>
    <mergeCell ref="C559:C560"/>
    <mergeCell ref="C561:C562"/>
    <mergeCell ref="P561:P562"/>
    <mergeCell ref="I557:I558"/>
    <mergeCell ref="J557:J558"/>
    <mergeCell ref="D559:D560"/>
    <mergeCell ref="H557:H558"/>
    <mergeCell ref="N553:N554"/>
    <mergeCell ref="M553:M554"/>
    <mergeCell ref="Q563:Q564"/>
    <mergeCell ref="P563:P564"/>
    <mergeCell ref="O563:O564"/>
    <mergeCell ref="M559:M560"/>
    <mergeCell ref="L553:L554"/>
    <mergeCell ref="I561:I562"/>
    <mergeCell ref="D561:D562"/>
    <mergeCell ref="E561:E562"/>
    <mergeCell ref="Q559:Q560"/>
    <mergeCell ref="F549:F550"/>
    <mergeCell ref="G549:G550"/>
    <mergeCell ref="H549:H550"/>
    <mergeCell ref="O551:O552"/>
    <mergeCell ref="P551:P552"/>
    <mergeCell ref="C563:C564"/>
    <mergeCell ref="R559:R560"/>
    <mergeCell ref="O549:O550"/>
    <mergeCell ref="P549:P550"/>
    <mergeCell ref="Q549:Q550"/>
    <mergeCell ref="R549:R550"/>
    <mergeCell ref="Q565:Q566"/>
    <mergeCell ref="R561:R562"/>
    <mergeCell ref="R565:R566"/>
    <mergeCell ref="D542:D544"/>
    <mergeCell ref="E542:E544"/>
    <mergeCell ref="Q545:Q546"/>
    <mergeCell ref="G545:G546"/>
    <mergeCell ref="J559:J560"/>
    <mergeCell ref="E557:E558"/>
    <mergeCell ref="F557:F558"/>
    <mergeCell ref="K559:K560"/>
    <mergeCell ref="N559:N560"/>
    <mergeCell ref="O559:O560"/>
    <mergeCell ref="O561:O562"/>
    <mergeCell ref="K563:K564"/>
    <mergeCell ref="L563:L564"/>
    <mergeCell ref="M563:M564"/>
    <mergeCell ref="Q561:Q562"/>
    <mergeCell ref="S561:S562"/>
    <mergeCell ref="T561:T562"/>
    <mergeCell ref="U561:U562"/>
    <mergeCell ref="V561:V562"/>
    <mergeCell ref="H547:H548"/>
    <mergeCell ref="K561:K562"/>
    <mergeCell ref="L561:L562"/>
    <mergeCell ref="M561:M562"/>
    <mergeCell ref="N561:N562"/>
    <mergeCell ref="L549:L550"/>
    <mergeCell ref="G557:G558"/>
    <mergeCell ref="P557:P558"/>
    <mergeCell ref="P559:P560"/>
    <mergeCell ref="W553:W554"/>
    <mergeCell ref="X553:X554"/>
    <mergeCell ref="Y553:Y554"/>
    <mergeCell ref="O553:O554"/>
    <mergeCell ref="P553:P554"/>
    <mergeCell ref="T553:T554"/>
    <mergeCell ref="I549:I550"/>
    <mergeCell ref="I551:I552"/>
    <mergeCell ref="J551:J552"/>
    <mergeCell ref="K551:K552"/>
    <mergeCell ref="L551:L552"/>
    <mergeCell ref="M551:M552"/>
    <mergeCell ref="S563:S564"/>
    <mergeCell ref="X555:X556"/>
    <mergeCell ref="X551:X552"/>
    <mergeCell ref="J549:J550"/>
    <mergeCell ref="K557:K558"/>
    <mergeCell ref="Y551:Y552"/>
    <mergeCell ref="X557:X558"/>
    <mergeCell ref="P545:P546"/>
    <mergeCell ref="O542:O544"/>
    <mergeCell ref="Y542:Y544"/>
    <mergeCell ref="T542:T544"/>
    <mergeCell ref="V553:V554"/>
    <mergeCell ref="T549:T550"/>
    <mergeCell ref="N547:N548"/>
    <mergeCell ref="S557:S558"/>
    <mergeCell ref="S559:S560"/>
    <mergeCell ref="J527:J529"/>
    <mergeCell ref="N545:N546"/>
    <mergeCell ref="J545:J546"/>
    <mergeCell ref="K545:K546"/>
    <mergeCell ref="L545:L546"/>
    <mergeCell ref="M539:M541"/>
    <mergeCell ref="M527:M529"/>
    <mergeCell ref="K486:K487"/>
    <mergeCell ref="N518:N520"/>
    <mergeCell ref="N509:N511"/>
    <mergeCell ref="X521:X523"/>
    <mergeCell ref="W524:W526"/>
    <mergeCell ref="U533:U535"/>
    <mergeCell ref="V533:V535"/>
    <mergeCell ref="T524:T526"/>
    <mergeCell ref="U524:U526"/>
    <mergeCell ref="R524:R526"/>
    <mergeCell ref="R527:R529"/>
    <mergeCell ref="Q518:Q520"/>
    <mergeCell ref="R518:R520"/>
    <mergeCell ref="R521:R523"/>
    <mergeCell ref="T509:T511"/>
    <mergeCell ref="U509:U511"/>
    <mergeCell ref="V509:V511"/>
    <mergeCell ref="K542:K544"/>
    <mergeCell ref="L542:L544"/>
    <mergeCell ref="M542:M544"/>
    <mergeCell ref="N542:N544"/>
    <mergeCell ref="S539:S541"/>
    <mergeCell ref="Q521:Q523"/>
    <mergeCell ref="S503:S505"/>
    <mergeCell ref="S497:S499"/>
    <mergeCell ref="T506:T508"/>
    <mergeCell ref="U506:U508"/>
    <mergeCell ref="T533:T535"/>
    <mergeCell ref="P509:P511"/>
    <mergeCell ref="P492:P493"/>
    <mergeCell ref="P488:P489"/>
    <mergeCell ref="Y533:Y535"/>
    <mergeCell ref="X486:X487"/>
    <mergeCell ref="X536:X538"/>
    <mergeCell ref="U553:U554"/>
    <mergeCell ref="S553:S554"/>
    <mergeCell ref="T559:T560"/>
    <mergeCell ref="W545:W546"/>
    <mergeCell ref="U542:U544"/>
    <mergeCell ref="S545:S546"/>
    <mergeCell ref="T545:T546"/>
    <mergeCell ref="X542:X544"/>
    <mergeCell ref="U547:U548"/>
    <mergeCell ref="Y547:Y548"/>
    <mergeCell ref="K539:K541"/>
    <mergeCell ref="L539:L541"/>
    <mergeCell ref="O545:O546"/>
    <mergeCell ref="U530:U532"/>
    <mergeCell ref="R533:R535"/>
    <mergeCell ref="S518:S520"/>
    <mergeCell ref="T518:T520"/>
    <mergeCell ref="P527:P529"/>
    <mergeCell ref="L533:L535"/>
    <mergeCell ref="P542:P544"/>
    <mergeCell ref="N539:N541"/>
    <mergeCell ref="P480:P481"/>
    <mergeCell ref="Y512:Y514"/>
    <mergeCell ref="T478:T479"/>
    <mergeCell ref="S527:S529"/>
    <mergeCell ref="T527:T529"/>
    <mergeCell ref="P539:P541"/>
    <mergeCell ref="X512:X514"/>
    <mergeCell ref="S533:S535"/>
    <mergeCell ref="T530:T532"/>
    <mergeCell ref="O524:O526"/>
    <mergeCell ref="Q539:Q541"/>
    <mergeCell ref="R536:R538"/>
    <mergeCell ref="R539:R541"/>
    <mergeCell ref="W533:W535"/>
    <mergeCell ref="X533:X535"/>
    <mergeCell ref="Q530:Q532"/>
    <mergeCell ref="R530:R532"/>
    <mergeCell ref="Q533:Q535"/>
    <mergeCell ref="S524:S526"/>
    <mergeCell ref="O530:O532"/>
    <mergeCell ref="V524:V526"/>
    <mergeCell ref="X494:X496"/>
    <mergeCell ref="U515:U517"/>
    <mergeCell ref="S521:S523"/>
    <mergeCell ref="U521:U523"/>
    <mergeCell ref="T497:T499"/>
    <mergeCell ref="W512:W514"/>
    <mergeCell ref="Q486:Q487"/>
    <mergeCell ref="V480:V481"/>
    <mergeCell ref="X478:X479"/>
    <mergeCell ref="U494:U496"/>
    <mergeCell ref="V494:V496"/>
    <mergeCell ref="R494:R496"/>
    <mergeCell ref="O488:O489"/>
    <mergeCell ref="O521:O523"/>
    <mergeCell ref="W521:W523"/>
    <mergeCell ref="Q536:Q538"/>
    <mergeCell ref="O486:O487"/>
    <mergeCell ref="P478:P479"/>
    <mergeCell ref="V486:V487"/>
    <mergeCell ref="W486:W487"/>
    <mergeCell ref="Y486:Y487"/>
    <mergeCell ref="V488:V489"/>
    <mergeCell ref="W488:W489"/>
    <mergeCell ref="X488:X489"/>
    <mergeCell ref="Y488:Y489"/>
    <mergeCell ref="V482:V483"/>
    <mergeCell ref="W482:W483"/>
    <mergeCell ref="M545:M546"/>
    <mergeCell ref="O539:O541"/>
    <mergeCell ref="T539:T541"/>
    <mergeCell ref="U539:U541"/>
    <mergeCell ref="R512:R514"/>
    <mergeCell ref="V530:V532"/>
    <mergeCell ref="W530:W532"/>
    <mergeCell ref="X530:X532"/>
    <mergeCell ref="Y530:Y532"/>
    <mergeCell ref="Z530:Z532"/>
    <mergeCell ref="AA530:AA532"/>
    <mergeCell ref="T521:T523"/>
    <mergeCell ref="R482:R483"/>
    <mergeCell ref="U492:U493"/>
    <mergeCell ref="N482:N483"/>
    <mergeCell ref="AB536:AB538"/>
    <mergeCell ref="AB542:AB544"/>
    <mergeCell ref="S484:S485"/>
    <mergeCell ref="P524:P526"/>
    <mergeCell ref="Q524:Q526"/>
    <mergeCell ref="Q509:Q511"/>
    <mergeCell ref="R509:R511"/>
    <mergeCell ref="S509:S511"/>
    <mergeCell ref="AB521:AB523"/>
    <mergeCell ref="Q494:Q496"/>
    <mergeCell ref="X503:X505"/>
    <mergeCell ref="Y490:Y491"/>
    <mergeCell ref="O527:O529"/>
    <mergeCell ref="AA515:AA517"/>
    <mergeCell ref="U527:U529"/>
    <mergeCell ref="V527:V529"/>
    <mergeCell ref="W527:W529"/>
    <mergeCell ref="X527:X529"/>
    <mergeCell ref="Y527:Y529"/>
    <mergeCell ref="Z527:Z529"/>
    <mergeCell ref="O533:O535"/>
    <mergeCell ref="Q484:Q485"/>
    <mergeCell ref="Q527:Q529"/>
    <mergeCell ref="V506:V508"/>
    <mergeCell ref="Q488:Q489"/>
    <mergeCell ref="R488:R489"/>
    <mergeCell ref="Z484:Z485"/>
    <mergeCell ref="AA486:AA487"/>
    <mergeCell ref="W484:W485"/>
    <mergeCell ref="X484:X485"/>
    <mergeCell ref="Y484:Y485"/>
    <mergeCell ref="W494:W496"/>
    <mergeCell ref="Q515:Q517"/>
    <mergeCell ref="S512:S514"/>
    <mergeCell ref="S500:S502"/>
    <mergeCell ref="N484:N485"/>
    <mergeCell ref="AA488:AA489"/>
    <mergeCell ref="X492:X493"/>
    <mergeCell ref="T490:T491"/>
    <mergeCell ref="U490:U491"/>
    <mergeCell ref="Z509:Z511"/>
    <mergeCell ref="Z490:Z491"/>
    <mergeCell ref="V521:V523"/>
    <mergeCell ref="N533:N535"/>
    <mergeCell ref="S530:S532"/>
    <mergeCell ref="P484:P485"/>
    <mergeCell ref="Q542:Q544"/>
    <mergeCell ref="R542:R544"/>
    <mergeCell ref="W509:W511"/>
    <mergeCell ref="X509:X511"/>
    <mergeCell ref="Y521:Y523"/>
    <mergeCell ref="Y509:Y511"/>
    <mergeCell ref="W536:W538"/>
    <mergeCell ref="AA539:AA541"/>
    <mergeCell ref="W402:W404"/>
    <mergeCell ref="X402:X404"/>
    <mergeCell ref="Y402:Y404"/>
    <mergeCell ref="K396:K398"/>
    <mergeCell ref="L396:L398"/>
    <mergeCell ref="M396:M398"/>
    <mergeCell ref="N396:N398"/>
    <mergeCell ref="O396:O398"/>
    <mergeCell ref="P396:P398"/>
    <mergeCell ref="S396:S398"/>
    <mergeCell ref="Y399:Y401"/>
    <mergeCell ref="Z399:Z401"/>
    <mergeCell ref="N412:N415"/>
    <mergeCell ref="M402:M404"/>
    <mergeCell ref="N402:N404"/>
    <mergeCell ref="O402:O404"/>
    <mergeCell ref="P402:P404"/>
    <mergeCell ref="S402:S404"/>
    <mergeCell ref="AA444:AA447"/>
    <mergeCell ref="O399:O401"/>
    <mergeCell ref="P399:P401"/>
    <mergeCell ref="T515:T517"/>
    <mergeCell ref="W492:W493"/>
    <mergeCell ref="Y478:Y479"/>
    <mergeCell ref="W478:W479"/>
    <mergeCell ref="W472:W473"/>
    <mergeCell ref="R393:R395"/>
    <mergeCell ref="X416:X419"/>
    <mergeCell ref="L509:L511"/>
    <mergeCell ref="N503:N505"/>
    <mergeCell ref="T480:T481"/>
    <mergeCell ref="U488:U489"/>
    <mergeCell ref="V492:V493"/>
    <mergeCell ref="M444:M447"/>
    <mergeCell ref="N444:N447"/>
    <mergeCell ref="N452:N455"/>
    <mergeCell ref="P515:P517"/>
    <mergeCell ref="T500:T502"/>
    <mergeCell ref="U500:U502"/>
    <mergeCell ref="O482:O483"/>
    <mergeCell ref="O484:O485"/>
    <mergeCell ref="AA482:AA483"/>
    <mergeCell ref="R486:R487"/>
    <mergeCell ref="W412:W415"/>
    <mergeCell ref="V416:V419"/>
    <mergeCell ref="O412:O415"/>
    <mergeCell ref="R402:R404"/>
    <mergeCell ref="Y506:Y508"/>
    <mergeCell ref="AA468:AA471"/>
    <mergeCell ref="AA503:AA505"/>
    <mergeCell ref="P476:P477"/>
    <mergeCell ref="U472:U473"/>
    <mergeCell ref="V472:V473"/>
    <mergeCell ref="Z486:Z487"/>
    <mergeCell ref="Z476:Z477"/>
    <mergeCell ref="Z482:Z483"/>
    <mergeCell ref="X472:X473"/>
    <mergeCell ref="Y472:Y473"/>
    <mergeCell ref="X482:X483"/>
    <mergeCell ref="AA424:AA427"/>
    <mergeCell ref="AA500:AA502"/>
    <mergeCell ref="W424:W427"/>
    <mergeCell ref="S428:S431"/>
    <mergeCell ref="Q399:Q401"/>
    <mergeCell ref="R399:R401"/>
    <mergeCell ref="Z387:Z389"/>
    <mergeCell ref="V387:V389"/>
    <mergeCell ref="W387:W389"/>
    <mergeCell ref="N387:N389"/>
    <mergeCell ref="O387:O389"/>
    <mergeCell ref="P387:P389"/>
    <mergeCell ref="AB440:AB443"/>
    <mergeCell ref="AC474:AC475"/>
    <mergeCell ref="X448:X451"/>
    <mergeCell ref="T474:T475"/>
    <mergeCell ref="T468:T471"/>
    <mergeCell ref="M428:M431"/>
    <mergeCell ref="N428:N431"/>
    <mergeCell ref="Q416:Q419"/>
    <mergeCell ref="R416:R419"/>
    <mergeCell ref="S416:S419"/>
    <mergeCell ref="R460:R463"/>
    <mergeCell ref="T420:T423"/>
    <mergeCell ref="R448:R451"/>
    <mergeCell ref="U416:U419"/>
    <mergeCell ref="T444:T447"/>
    <mergeCell ref="P452:P455"/>
    <mergeCell ref="P440:P443"/>
    <mergeCell ref="R432:R435"/>
    <mergeCell ref="R452:R455"/>
    <mergeCell ref="S448:S451"/>
    <mergeCell ref="Q436:Q439"/>
    <mergeCell ref="R436:R439"/>
    <mergeCell ref="T390:T392"/>
    <mergeCell ref="U390:U392"/>
    <mergeCell ref="N436:N439"/>
    <mergeCell ref="Z405:Z407"/>
    <mergeCell ref="AA405:AA407"/>
    <mergeCell ref="AB405:AB407"/>
    <mergeCell ref="Z440:Z443"/>
    <mergeCell ref="Z424:Z427"/>
    <mergeCell ref="Y440:Y443"/>
    <mergeCell ref="Y436:Y439"/>
    <mergeCell ref="AA416:AA419"/>
    <mergeCell ref="W408:W411"/>
    <mergeCell ref="Z408:Z411"/>
    <mergeCell ref="AA408:AA411"/>
    <mergeCell ref="X390:X392"/>
    <mergeCell ref="Y390:Y392"/>
    <mergeCell ref="Y393:Y395"/>
    <mergeCell ref="T399:T401"/>
    <mergeCell ref="U399:U401"/>
    <mergeCell ref="V399:V401"/>
    <mergeCell ref="W405:W407"/>
    <mergeCell ref="X399:X401"/>
    <mergeCell ref="V408:V411"/>
    <mergeCell ref="AB396:AB398"/>
    <mergeCell ref="V412:V415"/>
    <mergeCell ref="S412:S415"/>
    <mergeCell ref="M464:M467"/>
    <mergeCell ref="N448:N451"/>
    <mergeCell ref="P390:P392"/>
    <mergeCell ref="S390:S392"/>
    <mergeCell ref="S393:S395"/>
    <mergeCell ref="U402:U404"/>
    <mergeCell ref="V402:V404"/>
    <mergeCell ref="T393:T395"/>
    <mergeCell ref="H416:H419"/>
    <mergeCell ref="Y412:Y415"/>
    <mergeCell ref="Z412:Z415"/>
    <mergeCell ref="G405:G407"/>
    <mergeCell ref="Q393:Q395"/>
    <mergeCell ref="O503:O505"/>
    <mergeCell ref="O515:O517"/>
    <mergeCell ref="AA420:AA423"/>
    <mergeCell ref="Y444:Y447"/>
    <mergeCell ref="U474:U475"/>
    <mergeCell ref="AA440:AA443"/>
    <mergeCell ref="W474:W475"/>
    <mergeCell ref="V440:V443"/>
    <mergeCell ref="V432:V435"/>
    <mergeCell ref="W432:W435"/>
    <mergeCell ref="U452:U455"/>
    <mergeCell ref="M436:M439"/>
    <mergeCell ref="T484:T485"/>
    <mergeCell ref="U484:U485"/>
    <mergeCell ref="R456:R459"/>
    <mergeCell ref="S486:S487"/>
    <mergeCell ref="S482:S483"/>
    <mergeCell ref="T482:T483"/>
    <mergeCell ref="U482:U483"/>
    <mergeCell ref="X408:X411"/>
    <mergeCell ref="Y408:Y411"/>
    <mergeCell ref="S488:S489"/>
    <mergeCell ref="L456:L459"/>
    <mergeCell ref="M456:M459"/>
    <mergeCell ref="N456:N459"/>
    <mergeCell ref="R428:R431"/>
    <mergeCell ref="V490:V491"/>
    <mergeCell ref="Z488:Z489"/>
    <mergeCell ref="AA484:AA485"/>
    <mergeCell ref="V515:V517"/>
    <mergeCell ref="K408:K411"/>
    <mergeCell ref="L408:L411"/>
    <mergeCell ref="L482:L483"/>
    <mergeCell ref="G428:G431"/>
    <mergeCell ref="N480:N481"/>
    <mergeCell ref="O480:O481"/>
    <mergeCell ref="G515:G517"/>
    <mergeCell ref="G478:G479"/>
    <mergeCell ref="N478:N479"/>
    <mergeCell ref="L432:L435"/>
    <mergeCell ref="H456:H459"/>
    <mergeCell ref="I428:I431"/>
    <mergeCell ref="J428:J431"/>
    <mergeCell ref="Z503:Z505"/>
    <mergeCell ref="R515:R517"/>
    <mergeCell ref="L393:L395"/>
    <mergeCell ref="K428:K431"/>
    <mergeCell ref="L428:L431"/>
    <mergeCell ref="K399:K401"/>
    <mergeCell ref="L399:L401"/>
    <mergeCell ref="M399:M401"/>
    <mergeCell ref="Z393:Z395"/>
    <mergeCell ref="Y482:Y483"/>
    <mergeCell ref="U480:U481"/>
    <mergeCell ref="S480:S481"/>
    <mergeCell ref="N420:N423"/>
    <mergeCell ref="U393:U395"/>
    <mergeCell ref="V393:V395"/>
    <mergeCell ref="W390:W392"/>
    <mergeCell ref="Q387:Q389"/>
    <mergeCell ref="R387:R389"/>
    <mergeCell ref="S387:S389"/>
    <mergeCell ref="F412:F415"/>
    <mergeCell ref="K402:K404"/>
    <mergeCell ref="L402:L404"/>
    <mergeCell ref="G416:G419"/>
    <mergeCell ref="N416:N419"/>
    <mergeCell ref="U424:U427"/>
    <mergeCell ref="U387:U389"/>
    <mergeCell ref="S399:S401"/>
    <mergeCell ref="W399:W401"/>
    <mergeCell ref="G402:G404"/>
    <mergeCell ref="H402:H404"/>
    <mergeCell ref="I402:I404"/>
    <mergeCell ref="J402:J404"/>
    <mergeCell ref="F393:F395"/>
    <mergeCell ref="N393:N395"/>
    <mergeCell ref="O393:O395"/>
    <mergeCell ref="F405:F407"/>
    <mergeCell ref="K412:K415"/>
    <mergeCell ref="L412:L415"/>
    <mergeCell ref="T408:T411"/>
    <mergeCell ref="H387:H389"/>
    <mergeCell ref="I387:I389"/>
    <mergeCell ref="S424:S427"/>
    <mergeCell ref="T424:T427"/>
    <mergeCell ref="L420:L423"/>
    <mergeCell ref="AY416:AY419"/>
    <mergeCell ref="T416:T419"/>
    <mergeCell ref="R420:R423"/>
    <mergeCell ref="S420:S423"/>
    <mergeCell ref="O416:O419"/>
    <mergeCell ref="O424:O427"/>
    <mergeCell ref="P424:P427"/>
    <mergeCell ref="Q424:Q427"/>
    <mergeCell ref="R424:R427"/>
    <mergeCell ref="G412:G415"/>
    <mergeCell ref="H412:H415"/>
    <mergeCell ref="I412:I415"/>
    <mergeCell ref="M393:M395"/>
    <mergeCell ref="H399:H401"/>
    <mergeCell ref="G396:G398"/>
    <mergeCell ref="H396:H398"/>
    <mergeCell ref="Y396:Y398"/>
    <mergeCell ref="AA396:AA398"/>
    <mergeCell ref="H420:H423"/>
    <mergeCell ref="I420:I423"/>
    <mergeCell ref="K420:K423"/>
    <mergeCell ref="V390:V392"/>
    <mergeCell ref="AX405:AX407"/>
    <mergeCell ref="AC390:AC392"/>
    <mergeCell ref="AB399:AB401"/>
    <mergeCell ref="T402:T404"/>
    <mergeCell ref="AB390:AB392"/>
    <mergeCell ref="Y420:Y423"/>
    <mergeCell ref="U412:U415"/>
    <mergeCell ref="X420:X423"/>
    <mergeCell ref="H393:H395"/>
    <mergeCell ref="I393:I395"/>
    <mergeCell ref="J393:J395"/>
    <mergeCell ref="K393:K395"/>
    <mergeCell ref="I424:I427"/>
    <mergeCell ref="J375:J377"/>
    <mergeCell ref="K375:K377"/>
    <mergeCell ref="L375:L377"/>
    <mergeCell ref="M375:M377"/>
    <mergeCell ref="F387:F389"/>
    <mergeCell ref="G387:G389"/>
    <mergeCell ref="J387:J389"/>
    <mergeCell ref="K387:K389"/>
    <mergeCell ref="L387:L389"/>
    <mergeCell ref="M387:M389"/>
    <mergeCell ref="Q390:Q392"/>
    <mergeCell ref="R390:R392"/>
    <mergeCell ref="R405:R407"/>
    <mergeCell ref="O408:O411"/>
    <mergeCell ref="P408:P411"/>
    <mergeCell ref="S408:S411"/>
    <mergeCell ref="Q405:Q407"/>
    <mergeCell ref="S405:S407"/>
    <mergeCell ref="T405:T407"/>
    <mergeCell ref="I396:I398"/>
    <mergeCell ref="J396:J398"/>
    <mergeCell ref="Q396:Q398"/>
    <mergeCell ref="T396:T398"/>
    <mergeCell ref="W393:W395"/>
    <mergeCell ref="X393:X395"/>
    <mergeCell ref="U396:U398"/>
    <mergeCell ref="V396:V398"/>
    <mergeCell ref="W396:W398"/>
    <mergeCell ref="X396:X398"/>
    <mergeCell ref="J408:J411"/>
    <mergeCell ref="F399:F401"/>
    <mergeCell ref="H405:H407"/>
    <mergeCell ref="I405:I407"/>
    <mergeCell ref="J405:J407"/>
    <mergeCell ref="K405:K407"/>
    <mergeCell ref="L405:L407"/>
    <mergeCell ref="M405:M407"/>
    <mergeCell ref="N405:N407"/>
    <mergeCell ref="F390:F392"/>
    <mergeCell ref="G390:G392"/>
    <mergeCell ref="H390:H392"/>
    <mergeCell ref="I390:I392"/>
    <mergeCell ref="J390:J392"/>
    <mergeCell ref="K390:K392"/>
    <mergeCell ref="L390:L392"/>
    <mergeCell ref="M390:M392"/>
    <mergeCell ref="N390:N392"/>
    <mergeCell ref="O390:O392"/>
    <mergeCell ref="Q402:Q404"/>
    <mergeCell ref="U405:U407"/>
    <mergeCell ref="U408:U411"/>
    <mergeCell ref="N399:N401"/>
    <mergeCell ref="F396:F398"/>
    <mergeCell ref="R396:R398"/>
    <mergeCell ref="P393:P395"/>
    <mergeCell ref="M408:M411"/>
    <mergeCell ref="N408:N411"/>
    <mergeCell ref="G399:G401"/>
    <mergeCell ref="H408:H411"/>
    <mergeCell ref="I408:I411"/>
    <mergeCell ref="J399:J401"/>
    <mergeCell ref="I399:I401"/>
    <mergeCell ref="G393:G395"/>
    <mergeCell ref="V405:V407"/>
    <mergeCell ref="AB378:AB380"/>
    <mergeCell ref="R381:R383"/>
    <mergeCell ref="S381:S383"/>
    <mergeCell ref="H381:H383"/>
    <mergeCell ref="I381:I383"/>
    <mergeCell ref="J381:J383"/>
    <mergeCell ref="K381:K383"/>
    <mergeCell ref="L381:L383"/>
    <mergeCell ref="M381:M383"/>
    <mergeCell ref="F381:F383"/>
    <mergeCell ref="G381:G383"/>
    <mergeCell ref="N381:N383"/>
    <mergeCell ref="O381:O383"/>
    <mergeCell ref="H384:H386"/>
    <mergeCell ref="K384:K386"/>
    <mergeCell ref="L384:L386"/>
    <mergeCell ref="Y384:Y386"/>
    <mergeCell ref="Q384:Q386"/>
    <mergeCell ref="R384:R386"/>
    <mergeCell ref="P384:P386"/>
    <mergeCell ref="S384:S386"/>
    <mergeCell ref="U384:U386"/>
    <mergeCell ref="V384:V386"/>
    <mergeCell ref="W384:W386"/>
    <mergeCell ref="X384:X386"/>
    <mergeCell ref="Z384:Z386"/>
    <mergeCell ref="AA384:AA386"/>
    <mergeCell ref="AB384:AB386"/>
    <mergeCell ref="J384:J386"/>
    <mergeCell ref="M384:M386"/>
    <mergeCell ref="N384:N386"/>
    <mergeCell ref="O384:O386"/>
    <mergeCell ref="V381:V383"/>
    <mergeCell ref="G384:G386"/>
    <mergeCell ref="T384:T386"/>
    <mergeCell ref="W381:W383"/>
    <mergeCell ref="AC372:AC374"/>
    <mergeCell ref="W369:W371"/>
    <mergeCell ref="X369:X371"/>
    <mergeCell ref="Y369:Y371"/>
    <mergeCell ref="N369:N371"/>
    <mergeCell ref="O369:O371"/>
    <mergeCell ref="P369:P371"/>
    <mergeCell ref="Q369:Q371"/>
    <mergeCell ref="R369:R371"/>
    <mergeCell ref="S369:S371"/>
    <mergeCell ref="H369:H371"/>
    <mergeCell ref="I369:I371"/>
    <mergeCell ref="J369:J371"/>
    <mergeCell ref="K369:K371"/>
    <mergeCell ref="L369:L371"/>
    <mergeCell ref="M369:M371"/>
    <mergeCell ref="AX378:AX380"/>
    <mergeCell ref="Z381:Z383"/>
    <mergeCell ref="AA381:AA383"/>
    <mergeCell ref="AB381:AB383"/>
    <mergeCell ref="AC381:AC383"/>
    <mergeCell ref="Z372:Z374"/>
    <mergeCell ref="AA372:AA374"/>
    <mergeCell ref="AB372:AB374"/>
    <mergeCell ref="X381:X383"/>
    <mergeCell ref="Y381:Y383"/>
    <mergeCell ref="AC378:AC380"/>
    <mergeCell ref="Z378:Z380"/>
    <mergeCell ref="AA378:AA380"/>
    <mergeCell ref="T378:T380"/>
    <mergeCell ref="U378:U380"/>
    <mergeCell ref="V378:V380"/>
    <mergeCell ref="I378:I380"/>
    <mergeCell ref="J378:J380"/>
    <mergeCell ref="Z375:Z377"/>
    <mergeCell ref="AA375:AA377"/>
    <mergeCell ref="AB375:AB377"/>
    <mergeCell ref="T375:T377"/>
    <mergeCell ref="U375:U377"/>
    <mergeCell ref="V375:V377"/>
    <mergeCell ref="W375:W377"/>
    <mergeCell ref="X375:X377"/>
    <mergeCell ref="Y375:Y377"/>
    <mergeCell ref="O375:O377"/>
    <mergeCell ref="P375:P377"/>
    <mergeCell ref="T381:T383"/>
    <mergeCell ref="U381:U383"/>
    <mergeCell ref="H375:H377"/>
    <mergeCell ref="Q375:Q377"/>
    <mergeCell ref="R375:R377"/>
    <mergeCell ref="S375:S377"/>
    <mergeCell ref="W378:W380"/>
    <mergeCell ref="X378:X380"/>
    <mergeCell ref="Y378:Y380"/>
    <mergeCell ref="N378:N380"/>
    <mergeCell ref="Q378:Q380"/>
    <mergeCell ref="R378:R380"/>
    <mergeCell ref="S378:S380"/>
    <mergeCell ref="H378:H380"/>
    <mergeCell ref="L378:L380"/>
    <mergeCell ref="M378:M380"/>
    <mergeCell ref="N375:N377"/>
    <mergeCell ref="P381:P383"/>
    <mergeCell ref="Q381:Q383"/>
    <mergeCell ref="R362:R364"/>
    <mergeCell ref="U365:U368"/>
    <mergeCell ref="V365:V368"/>
    <mergeCell ref="W365:W368"/>
    <mergeCell ref="X365:X368"/>
    <mergeCell ref="Y365:Y368"/>
    <mergeCell ref="Z365:Z368"/>
    <mergeCell ref="O365:O368"/>
    <mergeCell ref="P365:P368"/>
    <mergeCell ref="Q365:Q368"/>
    <mergeCell ref="R365:R368"/>
    <mergeCell ref="S365:S368"/>
    <mergeCell ref="T365:T368"/>
    <mergeCell ref="I365:I368"/>
    <mergeCell ref="J365:J368"/>
    <mergeCell ref="K365:K368"/>
    <mergeCell ref="L365:L368"/>
    <mergeCell ref="M365:M368"/>
    <mergeCell ref="N365:N368"/>
    <mergeCell ref="D372:D374"/>
    <mergeCell ref="E372:E374"/>
    <mergeCell ref="F372:F374"/>
    <mergeCell ref="T372:T374"/>
    <mergeCell ref="U372:U374"/>
    <mergeCell ref="V372:V374"/>
    <mergeCell ref="W372:W374"/>
    <mergeCell ref="X372:X374"/>
    <mergeCell ref="Y372:Y374"/>
    <mergeCell ref="N372:N374"/>
    <mergeCell ref="O372:O374"/>
    <mergeCell ref="P372:P374"/>
    <mergeCell ref="Q372:Q374"/>
    <mergeCell ref="R372:R374"/>
    <mergeCell ref="S372:S374"/>
    <mergeCell ref="H372:H374"/>
    <mergeCell ref="I372:I374"/>
    <mergeCell ref="J372:J374"/>
    <mergeCell ref="K372:K374"/>
    <mergeCell ref="L372:L374"/>
    <mergeCell ref="D369:D371"/>
    <mergeCell ref="E369:E371"/>
    <mergeCell ref="F369:F371"/>
    <mergeCell ref="M372:M374"/>
    <mergeCell ref="Z369:Z371"/>
    <mergeCell ref="S362:S364"/>
    <mergeCell ref="T362:T364"/>
    <mergeCell ref="Y362:Y364"/>
    <mergeCell ref="Z362:Z364"/>
    <mergeCell ref="L362:L364"/>
    <mergeCell ref="M362:M364"/>
    <mergeCell ref="N362:N364"/>
    <mergeCell ref="T369:T371"/>
    <mergeCell ref="U369:U371"/>
    <mergeCell ref="V369:V371"/>
    <mergeCell ref="R345:R347"/>
    <mergeCell ref="Q362:Q364"/>
    <mergeCell ref="G362:G364"/>
    <mergeCell ref="H362:H364"/>
    <mergeCell ref="I362:I364"/>
    <mergeCell ref="D362:D364"/>
    <mergeCell ref="E362:E364"/>
    <mergeCell ref="F362:F364"/>
    <mergeCell ref="U362:U364"/>
    <mergeCell ref="AW362:AW364"/>
    <mergeCell ref="J362:J364"/>
    <mergeCell ref="K362:K364"/>
    <mergeCell ref="Z360:Z361"/>
    <mergeCell ref="AA360:AA361"/>
    <mergeCell ref="K357:K359"/>
    <mergeCell ref="L357:L359"/>
    <mergeCell ref="M357:M359"/>
    <mergeCell ref="AB360:AB361"/>
    <mergeCell ref="AC360:AC361"/>
    <mergeCell ref="AY360:AY361"/>
    <mergeCell ref="T360:T361"/>
    <mergeCell ref="U360:U361"/>
    <mergeCell ref="V360:V361"/>
    <mergeCell ref="W360:W361"/>
    <mergeCell ref="X360:X361"/>
    <mergeCell ref="Y360:Y361"/>
    <mergeCell ref="N360:N361"/>
    <mergeCell ref="O360:O361"/>
    <mergeCell ref="P360:P361"/>
    <mergeCell ref="Q360:Q361"/>
    <mergeCell ref="R360:R361"/>
    <mergeCell ref="S360:S361"/>
    <mergeCell ref="H360:H361"/>
    <mergeCell ref="I360:I361"/>
    <mergeCell ref="J360:J361"/>
    <mergeCell ref="K360:K361"/>
    <mergeCell ref="L360:L361"/>
    <mergeCell ref="M360:M361"/>
    <mergeCell ref="D360:D361"/>
    <mergeCell ref="Z357:Z359"/>
    <mergeCell ref="AA357:AA359"/>
    <mergeCell ref="AB357:AB359"/>
    <mergeCell ref="AC357:AC359"/>
    <mergeCell ref="AY357:AY359"/>
    <mergeCell ref="T357:T359"/>
    <mergeCell ref="U357:U359"/>
    <mergeCell ref="V357:V359"/>
    <mergeCell ref="W357:W359"/>
    <mergeCell ref="X357:X359"/>
    <mergeCell ref="Y357:Y359"/>
    <mergeCell ref="N357:N359"/>
    <mergeCell ref="O357:O359"/>
    <mergeCell ref="P357:P359"/>
    <mergeCell ref="Q357:Q359"/>
    <mergeCell ref="R357:R359"/>
    <mergeCell ref="S357:S359"/>
    <mergeCell ref="H357:H359"/>
    <mergeCell ref="I357:I359"/>
    <mergeCell ref="J357:J359"/>
    <mergeCell ref="D357:D359"/>
    <mergeCell ref="E357:E359"/>
    <mergeCell ref="V362:V364"/>
    <mergeCell ref="W362:W364"/>
    <mergeCell ref="X362:X364"/>
    <mergeCell ref="A354:A356"/>
    <mergeCell ref="D354:D356"/>
    <mergeCell ref="E354:E356"/>
    <mergeCell ref="F354:F356"/>
    <mergeCell ref="G354:G356"/>
    <mergeCell ref="AB354:AB356"/>
    <mergeCell ref="AC354:AC356"/>
    <mergeCell ref="AY354:AY356"/>
    <mergeCell ref="V354:V356"/>
    <mergeCell ref="W351:W353"/>
    <mergeCell ref="X351:X353"/>
    <mergeCell ref="Y351:Y353"/>
    <mergeCell ref="Z351:Z353"/>
    <mergeCell ref="AA351:AA353"/>
    <mergeCell ref="AB351:AB353"/>
    <mergeCell ref="Q351:Q353"/>
    <mergeCell ref="R351:R353"/>
    <mergeCell ref="S351:S353"/>
    <mergeCell ref="T351:T353"/>
    <mergeCell ref="U351:U353"/>
    <mergeCell ref="V351:V353"/>
    <mergeCell ref="K351:K353"/>
    <mergeCell ref="L351:L353"/>
    <mergeCell ref="M351:M353"/>
    <mergeCell ref="N351:N353"/>
    <mergeCell ref="O351:O353"/>
    <mergeCell ref="P351:P353"/>
    <mergeCell ref="AW351:AW353"/>
    <mergeCell ref="AX351:AX353"/>
    <mergeCell ref="B354:B356"/>
    <mergeCell ref="C351:C353"/>
    <mergeCell ref="C354:C356"/>
    <mergeCell ref="AW354:AW356"/>
    <mergeCell ref="W354:W356"/>
    <mergeCell ref="X354:X356"/>
    <mergeCell ref="Y354:Y356"/>
    <mergeCell ref="Z354:Z356"/>
    <mergeCell ref="AA354:AA356"/>
    <mergeCell ref="P354:P356"/>
    <mergeCell ref="Q354:Q356"/>
    <mergeCell ref="R354:R356"/>
    <mergeCell ref="S354:S356"/>
    <mergeCell ref="T354:T356"/>
    <mergeCell ref="U354:U356"/>
    <mergeCell ref="J354:J356"/>
    <mergeCell ref="K354:K356"/>
    <mergeCell ref="L354:L356"/>
    <mergeCell ref="M354:M356"/>
    <mergeCell ref="N354:N356"/>
    <mergeCell ref="O354:O356"/>
    <mergeCell ref="AX354:AX356"/>
    <mergeCell ref="H354:H356"/>
    <mergeCell ref="I354:I356"/>
    <mergeCell ref="AC351:AC353"/>
    <mergeCell ref="AY351:AY353"/>
    <mergeCell ref="S345:S347"/>
    <mergeCell ref="T345:T347"/>
    <mergeCell ref="U345:U347"/>
    <mergeCell ref="V345:V347"/>
    <mergeCell ref="K345:K347"/>
    <mergeCell ref="L345:L347"/>
    <mergeCell ref="M345:M347"/>
    <mergeCell ref="N345:N347"/>
    <mergeCell ref="O345:O347"/>
    <mergeCell ref="P345:P347"/>
    <mergeCell ref="AW345:AW347"/>
    <mergeCell ref="AX345:AX347"/>
    <mergeCell ref="E342:E344"/>
    <mergeCell ref="F342:F344"/>
    <mergeCell ref="G342:G344"/>
    <mergeCell ref="H342:H344"/>
    <mergeCell ref="I342:I344"/>
    <mergeCell ref="J342:J344"/>
    <mergeCell ref="AC342:AC344"/>
    <mergeCell ref="AY342:AY344"/>
    <mergeCell ref="AW342:AW344"/>
    <mergeCell ref="AX342:AX344"/>
    <mergeCell ref="W342:W344"/>
    <mergeCell ref="X342:X344"/>
    <mergeCell ref="W348:W350"/>
    <mergeCell ref="X348:X350"/>
    <mergeCell ref="Y348:Y350"/>
    <mergeCell ref="Z348:Z350"/>
    <mergeCell ref="AA348:AA350"/>
    <mergeCell ref="AB348:AB350"/>
    <mergeCell ref="Q348:Q350"/>
    <mergeCell ref="R348:R350"/>
    <mergeCell ref="S348:S350"/>
    <mergeCell ref="T348:T350"/>
    <mergeCell ref="U348:U350"/>
    <mergeCell ref="V348:V350"/>
    <mergeCell ref="L348:L350"/>
    <mergeCell ref="M348:M350"/>
    <mergeCell ref="N348:N350"/>
    <mergeCell ref="O348:O350"/>
    <mergeCell ref="Y342:Y344"/>
    <mergeCell ref="Z342:Z344"/>
    <mergeCell ref="AA342:AA344"/>
    <mergeCell ref="AB342:AB344"/>
    <mergeCell ref="Q342:Q344"/>
    <mergeCell ref="R342:R344"/>
    <mergeCell ref="S342:S344"/>
    <mergeCell ref="T342:T344"/>
    <mergeCell ref="U342:U344"/>
    <mergeCell ref="V342:V344"/>
    <mergeCell ref="K342:K344"/>
    <mergeCell ref="L342:L344"/>
    <mergeCell ref="M342:M344"/>
    <mergeCell ref="N342:N344"/>
    <mergeCell ref="O342:O344"/>
    <mergeCell ref="P342:P344"/>
    <mergeCell ref="AC345:AC347"/>
    <mergeCell ref="W345:W347"/>
    <mergeCell ref="X345:X347"/>
    <mergeCell ref="Y345:Y347"/>
    <mergeCell ref="Z345:Z347"/>
    <mergeCell ref="AA345:AA347"/>
    <mergeCell ref="AB345:AB347"/>
    <mergeCell ref="Q345:Q347"/>
    <mergeCell ref="Q336:Q338"/>
    <mergeCell ref="R336:R338"/>
    <mergeCell ref="S336:S338"/>
    <mergeCell ref="T336:T338"/>
    <mergeCell ref="U336:U338"/>
    <mergeCell ref="V336:V338"/>
    <mergeCell ref="K336:K338"/>
    <mergeCell ref="L336:L338"/>
    <mergeCell ref="M336:M338"/>
    <mergeCell ref="N336:N338"/>
    <mergeCell ref="O336:O338"/>
    <mergeCell ref="P336:P338"/>
    <mergeCell ref="AC339:AC341"/>
    <mergeCell ref="AY339:AY341"/>
    <mergeCell ref="D336:D338"/>
    <mergeCell ref="E336:E338"/>
    <mergeCell ref="AW333:AW335"/>
    <mergeCell ref="AW336:AW338"/>
    <mergeCell ref="AW339:AW341"/>
    <mergeCell ref="W339:W341"/>
    <mergeCell ref="X339:X341"/>
    <mergeCell ref="Y339:Y341"/>
    <mergeCell ref="Z339:Z341"/>
    <mergeCell ref="AA339:AA341"/>
    <mergeCell ref="AB339:AB341"/>
    <mergeCell ref="Q339:Q341"/>
    <mergeCell ref="R339:R341"/>
    <mergeCell ref="S339:S341"/>
    <mergeCell ref="T339:T341"/>
    <mergeCell ref="U339:U341"/>
    <mergeCell ref="V339:V341"/>
    <mergeCell ref="K339:K341"/>
    <mergeCell ref="L339:L341"/>
    <mergeCell ref="M339:M341"/>
    <mergeCell ref="N339:N341"/>
    <mergeCell ref="O339:O341"/>
    <mergeCell ref="P339:P341"/>
    <mergeCell ref="D339:D341"/>
    <mergeCell ref="E339:E341"/>
    <mergeCell ref="AX333:AX335"/>
    <mergeCell ref="AX336:AX338"/>
    <mergeCell ref="AA336:AA338"/>
    <mergeCell ref="AB336:AB338"/>
    <mergeCell ref="AY333:AY335"/>
    <mergeCell ref="Q327:Q328"/>
    <mergeCell ref="D331:D332"/>
    <mergeCell ref="E331:E332"/>
    <mergeCell ref="D333:D335"/>
    <mergeCell ref="E333:E335"/>
    <mergeCell ref="F333:F335"/>
    <mergeCell ref="G333:G335"/>
    <mergeCell ref="H333:H335"/>
    <mergeCell ref="I333:I335"/>
    <mergeCell ref="J333:J335"/>
    <mergeCell ref="AC333:AC335"/>
    <mergeCell ref="F336:F338"/>
    <mergeCell ref="G336:G338"/>
    <mergeCell ref="H336:H338"/>
    <mergeCell ref="I336:I338"/>
    <mergeCell ref="J336:J338"/>
    <mergeCell ref="W333:W335"/>
    <mergeCell ref="X333:X335"/>
    <mergeCell ref="Y333:Y335"/>
    <mergeCell ref="Z333:Z335"/>
    <mergeCell ref="AA333:AA335"/>
    <mergeCell ref="AB333:AB335"/>
    <mergeCell ref="Q333:Q335"/>
    <mergeCell ref="R333:R335"/>
    <mergeCell ref="S333:S335"/>
    <mergeCell ref="T333:T335"/>
    <mergeCell ref="U333:U335"/>
    <mergeCell ref="V333:V335"/>
    <mergeCell ref="K333:K335"/>
    <mergeCell ref="L333:L335"/>
    <mergeCell ref="M333:M335"/>
    <mergeCell ref="N333:N335"/>
    <mergeCell ref="O333:O335"/>
    <mergeCell ref="P333:P335"/>
    <mergeCell ref="AC336:AC338"/>
    <mergeCell ref="F331:F332"/>
    <mergeCell ref="G331:G332"/>
    <mergeCell ref="H331:H332"/>
    <mergeCell ref="I331:I332"/>
    <mergeCell ref="J331:J332"/>
    <mergeCell ref="K331:K332"/>
    <mergeCell ref="X331:X332"/>
    <mergeCell ref="Y331:Y332"/>
    <mergeCell ref="Z331:Z332"/>
    <mergeCell ref="AA331:AA332"/>
    <mergeCell ref="AB331:AB332"/>
    <mergeCell ref="AC331:AC332"/>
    <mergeCell ref="R331:R332"/>
    <mergeCell ref="S331:S332"/>
    <mergeCell ref="T331:T332"/>
    <mergeCell ref="U331:U332"/>
    <mergeCell ref="V331:V332"/>
    <mergeCell ref="W331:W332"/>
    <mergeCell ref="L331:L332"/>
    <mergeCell ref="M331:M332"/>
    <mergeCell ref="N331:N332"/>
    <mergeCell ref="O331:O332"/>
    <mergeCell ref="P331:P332"/>
    <mergeCell ref="Q331:Q332"/>
    <mergeCell ref="G327:G328"/>
    <mergeCell ref="W336:W338"/>
    <mergeCell ref="X336:X338"/>
    <mergeCell ref="Y336:Y338"/>
    <mergeCell ref="Z336:Z338"/>
    <mergeCell ref="X325:X326"/>
    <mergeCell ref="Y325:Y326"/>
    <mergeCell ref="Z325:Z326"/>
    <mergeCell ref="AA325:AA326"/>
    <mergeCell ref="AB325:AB326"/>
    <mergeCell ref="AC325:AC326"/>
    <mergeCell ref="R325:R326"/>
    <mergeCell ref="S325:S326"/>
    <mergeCell ref="T325:T326"/>
    <mergeCell ref="U325:U326"/>
    <mergeCell ref="V325:V326"/>
    <mergeCell ref="W325:W326"/>
    <mergeCell ref="L325:L326"/>
    <mergeCell ref="M325:M326"/>
    <mergeCell ref="N325:N326"/>
    <mergeCell ref="O325:O326"/>
    <mergeCell ref="P325:P326"/>
    <mergeCell ref="Q325:Q326"/>
    <mergeCell ref="D325:D326"/>
    <mergeCell ref="E325:E326"/>
    <mergeCell ref="F329:F330"/>
    <mergeCell ref="G329:G330"/>
    <mergeCell ref="H329:H330"/>
    <mergeCell ref="I329:I330"/>
    <mergeCell ref="J329:J330"/>
    <mergeCell ref="K329:K330"/>
    <mergeCell ref="X329:X330"/>
    <mergeCell ref="Y329:Y330"/>
    <mergeCell ref="Z329:Z330"/>
    <mergeCell ref="AA329:AA330"/>
    <mergeCell ref="AB329:AB330"/>
    <mergeCell ref="AC329:AC330"/>
    <mergeCell ref="R329:R330"/>
    <mergeCell ref="S329:S330"/>
    <mergeCell ref="T329:T330"/>
    <mergeCell ref="U329:U330"/>
    <mergeCell ref="V329:V330"/>
    <mergeCell ref="W329:W330"/>
    <mergeCell ref="L329:L330"/>
    <mergeCell ref="M329:M330"/>
    <mergeCell ref="N329:N330"/>
    <mergeCell ref="O329:O330"/>
    <mergeCell ref="P329:P330"/>
    <mergeCell ref="Q329:Q330"/>
    <mergeCell ref="D329:D330"/>
    <mergeCell ref="E329:E330"/>
    <mergeCell ref="X327:X328"/>
    <mergeCell ref="Y327:Y328"/>
    <mergeCell ref="Z327:Z328"/>
    <mergeCell ref="AA327:AA328"/>
    <mergeCell ref="AB327:AB328"/>
    <mergeCell ref="AC327:AC328"/>
    <mergeCell ref="R327:R328"/>
    <mergeCell ref="S327:S328"/>
    <mergeCell ref="T327:T328"/>
    <mergeCell ref="U327:U328"/>
    <mergeCell ref="V327:V328"/>
    <mergeCell ref="W327:W328"/>
    <mergeCell ref="L327:L328"/>
    <mergeCell ref="D327:D328"/>
    <mergeCell ref="M327:M328"/>
    <mergeCell ref="N327:N328"/>
    <mergeCell ref="O327:O328"/>
    <mergeCell ref="P327:P328"/>
    <mergeCell ref="S315:S318"/>
    <mergeCell ref="T315:T318"/>
    <mergeCell ref="U315:U318"/>
    <mergeCell ref="I315:I318"/>
    <mergeCell ref="P319:P320"/>
    <mergeCell ref="Q319:Q320"/>
    <mergeCell ref="R319:R320"/>
    <mergeCell ref="T319:T320"/>
    <mergeCell ref="V319:V320"/>
    <mergeCell ref="X319:X320"/>
    <mergeCell ref="J319:J320"/>
    <mergeCell ref="K319:K320"/>
    <mergeCell ref="L319:L320"/>
    <mergeCell ref="M319:M320"/>
    <mergeCell ref="N319:N320"/>
    <mergeCell ref="O319:O320"/>
    <mergeCell ref="L321:L322"/>
    <mergeCell ref="M321:M322"/>
    <mergeCell ref="N321:N322"/>
    <mergeCell ref="O321:O322"/>
    <mergeCell ref="P321:P322"/>
    <mergeCell ref="Q321:Q322"/>
    <mergeCell ref="G321:G322"/>
    <mergeCell ref="H321:H322"/>
    <mergeCell ref="I321:I322"/>
    <mergeCell ref="J321:J322"/>
    <mergeCell ref="K321:K322"/>
    <mergeCell ref="Y319:Y320"/>
    <mergeCell ref="Z319:Z320"/>
    <mergeCell ref="AA319:AA320"/>
    <mergeCell ref="AB319:AB320"/>
    <mergeCell ref="AC319:AC320"/>
    <mergeCell ref="D319:D320"/>
    <mergeCell ref="G319:G320"/>
    <mergeCell ref="H319:H320"/>
    <mergeCell ref="I319:I320"/>
    <mergeCell ref="S319:S320"/>
    <mergeCell ref="U319:U320"/>
    <mergeCell ref="E319:E320"/>
    <mergeCell ref="E321:E322"/>
    <mergeCell ref="F319:F320"/>
    <mergeCell ref="F321:F322"/>
    <mergeCell ref="W319:W320"/>
    <mergeCell ref="V321:V322"/>
    <mergeCell ref="W321:W322"/>
    <mergeCell ref="X321:X322"/>
    <mergeCell ref="R321:R322"/>
    <mergeCell ref="Y321:Y322"/>
    <mergeCell ref="Z321:Z322"/>
    <mergeCell ref="AA321:AA322"/>
    <mergeCell ref="AB321:AB322"/>
    <mergeCell ref="AC321:AC322"/>
    <mergeCell ref="S321:S322"/>
    <mergeCell ref="T321:T322"/>
    <mergeCell ref="U321:U322"/>
    <mergeCell ref="A311:A318"/>
    <mergeCell ref="D311:D314"/>
    <mergeCell ref="E311:E314"/>
    <mergeCell ref="F311:F314"/>
    <mergeCell ref="S307:S310"/>
    <mergeCell ref="T307:T310"/>
    <mergeCell ref="U307:U310"/>
    <mergeCell ref="V307:V310"/>
    <mergeCell ref="W307:W310"/>
    <mergeCell ref="X307:X310"/>
    <mergeCell ref="L307:L310"/>
    <mergeCell ref="M307:M310"/>
    <mergeCell ref="N307:N310"/>
    <mergeCell ref="O307:O310"/>
    <mergeCell ref="P307:P310"/>
    <mergeCell ref="R307:R310"/>
    <mergeCell ref="J315:J318"/>
    <mergeCell ref="K315:K318"/>
    <mergeCell ref="L315:L318"/>
    <mergeCell ref="M315:M318"/>
    <mergeCell ref="N315:N318"/>
    <mergeCell ref="Z311:Z314"/>
    <mergeCell ref="AA311:AA314"/>
    <mergeCell ref="AB311:AB314"/>
    <mergeCell ref="AC311:AC314"/>
    <mergeCell ref="D315:D318"/>
    <mergeCell ref="E315:E318"/>
    <mergeCell ref="F315:F318"/>
    <mergeCell ref="G315:G318"/>
    <mergeCell ref="H315:H318"/>
    <mergeCell ref="T311:T314"/>
    <mergeCell ref="U311:U314"/>
    <mergeCell ref="V311:V314"/>
    <mergeCell ref="W311:W314"/>
    <mergeCell ref="X311:X314"/>
    <mergeCell ref="Y311:Y314"/>
    <mergeCell ref="M311:M314"/>
    <mergeCell ref="N311:N314"/>
    <mergeCell ref="O311:O314"/>
    <mergeCell ref="P311:P314"/>
    <mergeCell ref="R311:R314"/>
    <mergeCell ref="S311:S314"/>
    <mergeCell ref="G311:G314"/>
    <mergeCell ref="H311:H314"/>
    <mergeCell ref="I311:I314"/>
    <mergeCell ref="J311:J314"/>
    <mergeCell ref="K311:K314"/>
    <mergeCell ref="AB315:AB318"/>
    <mergeCell ref="AC315:AC318"/>
    <mergeCell ref="V315:V318"/>
    <mergeCell ref="W315:W318"/>
    <mergeCell ref="X315:X318"/>
    <mergeCell ref="Y315:Y318"/>
    <mergeCell ref="Z315:Z318"/>
    <mergeCell ref="AA315:AA318"/>
    <mergeCell ref="O315:O318"/>
    <mergeCell ref="P315:P318"/>
    <mergeCell ref="R315:R318"/>
    <mergeCell ref="A303:A310"/>
    <mergeCell ref="D303:D306"/>
    <mergeCell ref="E303:E306"/>
    <mergeCell ref="F303:F306"/>
    <mergeCell ref="G303:G306"/>
    <mergeCell ref="H303:H306"/>
    <mergeCell ref="R299:R302"/>
    <mergeCell ref="S299:S302"/>
    <mergeCell ref="T299:T302"/>
    <mergeCell ref="U299:U302"/>
    <mergeCell ref="I299:I302"/>
    <mergeCell ref="J299:J302"/>
    <mergeCell ref="K299:K302"/>
    <mergeCell ref="L299:L302"/>
    <mergeCell ref="M299:M302"/>
    <mergeCell ref="N299:N302"/>
    <mergeCell ref="AC303:AC306"/>
    <mergeCell ref="D307:D310"/>
    <mergeCell ref="E307:E310"/>
    <mergeCell ref="F307:F310"/>
    <mergeCell ref="G307:G310"/>
    <mergeCell ref="H307:H310"/>
    <mergeCell ref="I307:I310"/>
    <mergeCell ref="J307:J310"/>
    <mergeCell ref="K307:K310"/>
    <mergeCell ref="W303:W306"/>
    <mergeCell ref="X303:X306"/>
    <mergeCell ref="Y303:Y306"/>
    <mergeCell ref="Z303:Z306"/>
    <mergeCell ref="AA303:AA306"/>
    <mergeCell ref="AB303:AB306"/>
    <mergeCell ref="P303:P306"/>
    <mergeCell ref="R303:R306"/>
    <mergeCell ref="S303:S306"/>
    <mergeCell ref="T303:T306"/>
    <mergeCell ref="U303:U306"/>
    <mergeCell ref="V303:V306"/>
    <mergeCell ref="J303:J306"/>
    <mergeCell ref="K303:K306"/>
    <mergeCell ref="L303:L306"/>
    <mergeCell ref="M303:M306"/>
    <mergeCell ref="N303:N306"/>
    <mergeCell ref="O303:O306"/>
    <mergeCell ref="AA299:AA302"/>
    <mergeCell ref="A295:A302"/>
    <mergeCell ref="D295:D298"/>
    <mergeCell ref="E295:E298"/>
    <mergeCell ref="F295:F298"/>
    <mergeCell ref="Y307:Y310"/>
    <mergeCell ref="Z307:Z310"/>
    <mergeCell ref="AA307:AA310"/>
    <mergeCell ref="AB307:AB310"/>
    <mergeCell ref="AC307:AC310"/>
    <mergeCell ref="V292:V294"/>
    <mergeCell ref="W292:W294"/>
    <mergeCell ref="X292:X294"/>
    <mergeCell ref="L292:L294"/>
    <mergeCell ref="M292:M294"/>
    <mergeCell ref="N292:N294"/>
    <mergeCell ref="O292:O294"/>
    <mergeCell ref="P292:P294"/>
    <mergeCell ref="R292:R294"/>
    <mergeCell ref="Z295:Z298"/>
    <mergeCell ref="AA295:AA298"/>
    <mergeCell ref="AB295:AB298"/>
    <mergeCell ref="AC295:AC298"/>
    <mergeCell ref="D299:D302"/>
    <mergeCell ref="E299:E302"/>
    <mergeCell ref="F299:F302"/>
    <mergeCell ref="G299:G302"/>
    <mergeCell ref="H299:H302"/>
    <mergeCell ref="T295:T298"/>
    <mergeCell ref="U295:U298"/>
    <mergeCell ref="V295:V298"/>
    <mergeCell ref="W295:W298"/>
    <mergeCell ref="X295:X298"/>
    <mergeCell ref="Y295:Y298"/>
    <mergeCell ref="M295:M298"/>
    <mergeCell ref="N295:N298"/>
    <mergeCell ref="O295:O298"/>
    <mergeCell ref="P295:P298"/>
    <mergeCell ref="R295:R298"/>
    <mergeCell ref="S295:S298"/>
    <mergeCell ref="G295:G298"/>
    <mergeCell ref="H295:H298"/>
    <mergeCell ref="I295:I298"/>
    <mergeCell ref="J295:J298"/>
    <mergeCell ref="K295:K298"/>
    <mergeCell ref="L295:L298"/>
    <mergeCell ref="AB299:AB302"/>
    <mergeCell ref="AC299:AC302"/>
    <mergeCell ref="A289:A294"/>
    <mergeCell ref="D289:D291"/>
    <mergeCell ref="E289:E291"/>
    <mergeCell ref="F289:F291"/>
    <mergeCell ref="G289:G291"/>
    <mergeCell ref="H289:H291"/>
    <mergeCell ref="I289:I291"/>
    <mergeCell ref="C295:C298"/>
    <mergeCell ref="C299:C302"/>
    <mergeCell ref="C303:C306"/>
    <mergeCell ref="C307:C310"/>
    <mergeCell ref="I303:I306"/>
    <mergeCell ref="V299:V302"/>
    <mergeCell ref="W299:W302"/>
    <mergeCell ref="X299:X302"/>
    <mergeCell ref="Y299:Y302"/>
    <mergeCell ref="Z299:Z302"/>
    <mergeCell ref="R285:R288"/>
    <mergeCell ref="S285:S288"/>
    <mergeCell ref="T285:T288"/>
    <mergeCell ref="U285:U288"/>
    <mergeCell ref="I285:I288"/>
    <mergeCell ref="J285:J288"/>
    <mergeCell ref="K285:K288"/>
    <mergeCell ref="L285:L288"/>
    <mergeCell ref="M285:M288"/>
    <mergeCell ref="N285:N288"/>
    <mergeCell ref="AC289:AC291"/>
    <mergeCell ref="D292:D294"/>
    <mergeCell ref="E292:E294"/>
    <mergeCell ref="F292:F294"/>
    <mergeCell ref="G292:G294"/>
    <mergeCell ref="H292:H294"/>
    <mergeCell ref="I292:I294"/>
    <mergeCell ref="J292:J294"/>
    <mergeCell ref="K292:K294"/>
    <mergeCell ref="W289:W291"/>
    <mergeCell ref="X289:X291"/>
    <mergeCell ref="Y289:Y291"/>
    <mergeCell ref="Z289:Z291"/>
    <mergeCell ref="AA289:AA291"/>
    <mergeCell ref="AB289:AB291"/>
    <mergeCell ref="P289:P291"/>
    <mergeCell ref="R289:R291"/>
    <mergeCell ref="S289:S291"/>
    <mergeCell ref="T289:T291"/>
    <mergeCell ref="U289:U291"/>
    <mergeCell ref="V289:V291"/>
    <mergeCell ref="J289:J291"/>
    <mergeCell ref="K289:K291"/>
    <mergeCell ref="L289:L291"/>
    <mergeCell ref="M289:M291"/>
    <mergeCell ref="N289:N291"/>
    <mergeCell ref="O289:O291"/>
    <mergeCell ref="Y292:Y294"/>
    <mergeCell ref="Z292:Z294"/>
    <mergeCell ref="AA292:AA294"/>
    <mergeCell ref="AB292:AB294"/>
    <mergeCell ref="AC292:AC294"/>
    <mergeCell ref="A281:A288"/>
    <mergeCell ref="D281:D284"/>
    <mergeCell ref="E281:E284"/>
    <mergeCell ref="F281:F284"/>
    <mergeCell ref="S292:S294"/>
    <mergeCell ref="T292:T294"/>
    <mergeCell ref="U292:U294"/>
    <mergeCell ref="V278:V280"/>
    <mergeCell ref="W278:W280"/>
    <mergeCell ref="X278:X280"/>
    <mergeCell ref="L278:L280"/>
    <mergeCell ref="M278:M280"/>
    <mergeCell ref="N278:N280"/>
    <mergeCell ref="O278:O280"/>
    <mergeCell ref="P278:P280"/>
    <mergeCell ref="R278:R280"/>
    <mergeCell ref="Z281:Z284"/>
    <mergeCell ref="AA281:AA284"/>
    <mergeCell ref="AB281:AB284"/>
    <mergeCell ref="AC281:AC284"/>
    <mergeCell ref="D285:D288"/>
    <mergeCell ref="E285:E288"/>
    <mergeCell ref="F285:F288"/>
    <mergeCell ref="G285:G288"/>
    <mergeCell ref="H285:H288"/>
    <mergeCell ref="T281:T284"/>
    <mergeCell ref="U281:U284"/>
    <mergeCell ref="V281:V284"/>
    <mergeCell ref="W281:W284"/>
    <mergeCell ref="X281:X284"/>
    <mergeCell ref="Y281:Y284"/>
    <mergeCell ref="M281:M284"/>
    <mergeCell ref="N281:N284"/>
    <mergeCell ref="O281:O284"/>
    <mergeCell ref="P281:P284"/>
    <mergeCell ref="R281:R284"/>
    <mergeCell ref="S281:S284"/>
    <mergeCell ref="G281:G284"/>
    <mergeCell ref="H281:H284"/>
    <mergeCell ref="I281:I284"/>
    <mergeCell ref="J281:J284"/>
    <mergeCell ref="K281:K284"/>
    <mergeCell ref="L281:L284"/>
    <mergeCell ref="AB285:AB288"/>
    <mergeCell ref="AC285:AC288"/>
    <mergeCell ref="A275:A280"/>
    <mergeCell ref="D275:D277"/>
    <mergeCell ref="E275:E277"/>
    <mergeCell ref="F275:F277"/>
    <mergeCell ref="G275:G277"/>
    <mergeCell ref="H275:H277"/>
    <mergeCell ref="I275:I277"/>
    <mergeCell ref="C281:C284"/>
    <mergeCell ref="C285:C288"/>
    <mergeCell ref="C289:C291"/>
    <mergeCell ref="C292:C294"/>
    <mergeCell ref="V285:V288"/>
    <mergeCell ref="W285:W288"/>
    <mergeCell ref="X285:X288"/>
    <mergeCell ref="Y285:Y288"/>
    <mergeCell ref="Z285:Z288"/>
    <mergeCell ref="AA285:AA288"/>
    <mergeCell ref="O285:O288"/>
    <mergeCell ref="P285:P288"/>
    <mergeCell ref="R271:R274"/>
    <mergeCell ref="S271:S274"/>
    <mergeCell ref="T271:T274"/>
    <mergeCell ref="U271:U274"/>
    <mergeCell ref="I271:I274"/>
    <mergeCell ref="J271:J274"/>
    <mergeCell ref="K271:K274"/>
    <mergeCell ref="L271:L274"/>
    <mergeCell ref="M271:M274"/>
    <mergeCell ref="N271:N274"/>
    <mergeCell ref="AC275:AC277"/>
    <mergeCell ref="D278:D280"/>
    <mergeCell ref="E278:E280"/>
    <mergeCell ref="F278:F280"/>
    <mergeCell ref="G278:G280"/>
    <mergeCell ref="H278:H280"/>
    <mergeCell ref="I278:I280"/>
    <mergeCell ref="J278:J280"/>
    <mergeCell ref="K278:K280"/>
    <mergeCell ref="W275:W277"/>
    <mergeCell ref="X275:X277"/>
    <mergeCell ref="Y275:Y277"/>
    <mergeCell ref="Z275:Z277"/>
    <mergeCell ref="AA275:AA277"/>
    <mergeCell ref="AB275:AB277"/>
    <mergeCell ref="P275:P277"/>
    <mergeCell ref="R275:R277"/>
    <mergeCell ref="S275:S277"/>
    <mergeCell ref="T275:T277"/>
    <mergeCell ref="U275:U277"/>
    <mergeCell ref="V275:V277"/>
    <mergeCell ref="J275:J277"/>
    <mergeCell ref="K275:K277"/>
    <mergeCell ref="L275:L277"/>
    <mergeCell ref="M275:M277"/>
    <mergeCell ref="N275:N277"/>
    <mergeCell ref="O275:O277"/>
    <mergeCell ref="Y278:Y280"/>
    <mergeCell ref="Z278:Z280"/>
    <mergeCell ref="AA278:AA280"/>
    <mergeCell ref="AB278:AB280"/>
    <mergeCell ref="AC278:AC280"/>
    <mergeCell ref="U264:U266"/>
    <mergeCell ref="A267:A274"/>
    <mergeCell ref="D267:D270"/>
    <mergeCell ref="E267:E270"/>
    <mergeCell ref="F267:F270"/>
    <mergeCell ref="S278:S280"/>
    <mergeCell ref="T278:T280"/>
    <mergeCell ref="U278:U280"/>
    <mergeCell ref="W264:W266"/>
    <mergeCell ref="X264:X266"/>
    <mergeCell ref="L264:L266"/>
    <mergeCell ref="M264:M266"/>
    <mergeCell ref="N264:N266"/>
    <mergeCell ref="O264:O266"/>
    <mergeCell ref="P264:P266"/>
    <mergeCell ref="R264:R266"/>
    <mergeCell ref="Z267:Z270"/>
    <mergeCell ref="AA267:AA270"/>
    <mergeCell ref="AB267:AB270"/>
    <mergeCell ref="AC267:AC270"/>
    <mergeCell ref="D271:D274"/>
    <mergeCell ref="E271:E274"/>
    <mergeCell ref="F271:F274"/>
    <mergeCell ref="G271:G274"/>
    <mergeCell ref="H271:H274"/>
    <mergeCell ref="T267:T270"/>
    <mergeCell ref="U267:U270"/>
    <mergeCell ref="V267:V270"/>
    <mergeCell ref="W267:W270"/>
    <mergeCell ref="X267:X270"/>
    <mergeCell ref="Y267:Y270"/>
    <mergeCell ref="M267:M270"/>
    <mergeCell ref="N267:N270"/>
    <mergeCell ref="O267:O270"/>
    <mergeCell ref="P267:P270"/>
    <mergeCell ref="R267:R270"/>
    <mergeCell ref="S267:S270"/>
    <mergeCell ref="G267:G270"/>
    <mergeCell ref="H267:H270"/>
    <mergeCell ref="I267:I270"/>
    <mergeCell ref="J267:J270"/>
    <mergeCell ref="K267:K270"/>
    <mergeCell ref="L267:L270"/>
    <mergeCell ref="AB271:AB274"/>
    <mergeCell ref="AC271:AC274"/>
    <mergeCell ref="A261:A266"/>
    <mergeCell ref="D261:D263"/>
    <mergeCell ref="E261:E263"/>
    <mergeCell ref="F261:F263"/>
    <mergeCell ref="G261:G263"/>
    <mergeCell ref="H261:H263"/>
    <mergeCell ref="I261:I263"/>
    <mergeCell ref="C267:C270"/>
    <mergeCell ref="C271:C274"/>
    <mergeCell ref="C275:C277"/>
    <mergeCell ref="C278:C280"/>
    <mergeCell ref="V271:V274"/>
    <mergeCell ref="W271:W274"/>
    <mergeCell ref="X271:X274"/>
    <mergeCell ref="Y271:Y274"/>
    <mergeCell ref="Z271:Z274"/>
    <mergeCell ref="AA271:AA274"/>
    <mergeCell ref="O271:O274"/>
    <mergeCell ref="P271:P274"/>
    <mergeCell ref="R253:R256"/>
    <mergeCell ref="S253:S256"/>
    <mergeCell ref="G253:G256"/>
    <mergeCell ref="H253:H256"/>
    <mergeCell ref="I253:I256"/>
    <mergeCell ref="J253:J256"/>
    <mergeCell ref="K253:K256"/>
    <mergeCell ref="L253:L256"/>
    <mergeCell ref="AB257:AB260"/>
    <mergeCell ref="AC257:AC260"/>
    <mergeCell ref="C261:C263"/>
    <mergeCell ref="C264:C266"/>
    <mergeCell ref="V257:V260"/>
    <mergeCell ref="W257:W260"/>
    <mergeCell ref="X257:X260"/>
    <mergeCell ref="Y257:Y260"/>
    <mergeCell ref="Z257:Z260"/>
    <mergeCell ref="AA257:AA260"/>
    <mergeCell ref="O257:O260"/>
    <mergeCell ref="P257:P260"/>
    <mergeCell ref="R257:R260"/>
    <mergeCell ref="S257:S260"/>
    <mergeCell ref="T257:T260"/>
    <mergeCell ref="U257:U260"/>
    <mergeCell ref="I257:I260"/>
    <mergeCell ref="J257:J260"/>
    <mergeCell ref="K257:K260"/>
    <mergeCell ref="L257:L260"/>
    <mergeCell ref="M257:M260"/>
    <mergeCell ref="N257:N260"/>
    <mergeCell ref="AC261:AC263"/>
    <mergeCell ref="D264:D266"/>
    <mergeCell ref="E264:E266"/>
    <mergeCell ref="F264:F266"/>
    <mergeCell ref="G264:G266"/>
    <mergeCell ref="H264:H266"/>
    <mergeCell ref="I264:I266"/>
    <mergeCell ref="J264:J266"/>
    <mergeCell ref="K264:K266"/>
    <mergeCell ref="W261:W263"/>
    <mergeCell ref="X261:X263"/>
    <mergeCell ref="Y261:Y263"/>
    <mergeCell ref="Z261:Z263"/>
    <mergeCell ref="AA261:AA263"/>
    <mergeCell ref="AB261:AB263"/>
    <mergeCell ref="P261:P263"/>
    <mergeCell ref="R261:R263"/>
    <mergeCell ref="S261:S263"/>
    <mergeCell ref="T261:T263"/>
    <mergeCell ref="U261:U263"/>
    <mergeCell ref="V261:V263"/>
    <mergeCell ref="J261:J263"/>
    <mergeCell ref="K261:K263"/>
    <mergeCell ref="L261:L263"/>
    <mergeCell ref="M261:M263"/>
    <mergeCell ref="N261:N263"/>
    <mergeCell ref="O261:O263"/>
    <mergeCell ref="Y264:Y266"/>
    <mergeCell ref="Z264:Z266"/>
    <mergeCell ref="AA264:AA266"/>
    <mergeCell ref="AB264:AB266"/>
    <mergeCell ref="AC264:AC266"/>
    <mergeCell ref="S264:S266"/>
    <mergeCell ref="T264:T266"/>
    <mergeCell ref="W247:W249"/>
    <mergeCell ref="X247:X249"/>
    <mergeCell ref="Y247:Y249"/>
    <mergeCell ref="Z247:Z249"/>
    <mergeCell ref="AA247:AA249"/>
    <mergeCell ref="AB247:AB249"/>
    <mergeCell ref="P247:P249"/>
    <mergeCell ref="R247:R249"/>
    <mergeCell ref="S247:S249"/>
    <mergeCell ref="T247:T249"/>
    <mergeCell ref="U247:U249"/>
    <mergeCell ref="V247:V249"/>
    <mergeCell ref="J247:J249"/>
    <mergeCell ref="K247:K249"/>
    <mergeCell ref="L247:L249"/>
    <mergeCell ref="M247:M249"/>
    <mergeCell ref="N247:N249"/>
    <mergeCell ref="O247:O249"/>
    <mergeCell ref="Y250:Y252"/>
    <mergeCell ref="Z250:Z252"/>
    <mergeCell ref="AA250:AA252"/>
    <mergeCell ref="AB250:AB252"/>
    <mergeCell ref="AC250:AC252"/>
    <mergeCell ref="S250:S252"/>
    <mergeCell ref="T250:T252"/>
    <mergeCell ref="U250:U252"/>
    <mergeCell ref="V250:V252"/>
    <mergeCell ref="W250:W252"/>
    <mergeCell ref="X250:X252"/>
    <mergeCell ref="L250:L252"/>
    <mergeCell ref="A253:A260"/>
    <mergeCell ref="D253:D256"/>
    <mergeCell ref="E253:E256"/>
    <mergeCell ref="F253:F256"/>
    <mergeCell ref="A247:A252"/>
    <mergeCell ref="D247:D249"/>
    <mergeCell ref="E247:E249"/>
    <mergeCell ref="F247:F249"/>
    <mergeCell ref="G247:G249"/>
    <mergeCell ref="H247:H249"/>
    <mergeCell ref="I247:I249"/>
    <mergeCell ref="C250:C252"/>
    <mergeCell ref="C253:C256"/>
    <mergeCell ref="C257:C260"/>
    <mergeCell ref="M250:M252"/>
    <mergeCell ref="N250:N252"/>
    <mergeCell ref="O250:O252"/>
    <mergeCell ref="P250:P252"/>
    <mergeCell ref="R250:R252"/>
    <mergeCell ref="Z253:Z256"/>
    <mergeCell ref="AA253:AA256"/>
    <mergeCell ref="AB253:AB256"/>
    <mergeCell ref="AC253:AC256"/>
    <mergeCell ref="D257:D260"/>
    <mergeCell ref="E257:E260"/>
    <mergeCell ref="F257:F260"/>
    <mergeCell ref="G257:G260"/>
    <mergeCell ref="H257:H260"/>
    <mergeCell ref="T253:T256"/>
    <mergeCell ref="U253:U256"/>
    <mergeCell ref="V253:V256"/>
    <mergeCell ref="W253:W256"/>
    <mergeCell ref="X253:X256"/>
    <mergeCell ref="Y253:Y256"/>
    <mergeCell ref="A239:A246"/>
    <mergeCell ref="D239:D242"/>
    <mergeCell ref="E239:E242"/>
    <mergeCell ref="F239:F242"/>
    <mergeCell ref="S236:S238"/>
    <mergeCell ref="T236:T238"/>
    <mergeCell ref="U236:U238"/>
    <mergeCell ref="V236:V238"/>
    <mergeCell ref="W236:W238"/>
    <mergeCell ref="X236:X238"/>
    <mergeCell ref="L236:L238"/>
    <mergeCell ref="M236:M238"/>
    <mergeCell ref="N236:N238"/>
    <mergeCell ref="O236:O238"/>
    <mergeCell ref="P236:P238"/>
    <mergeCell ref="R236:R238"/>
    <mergeCell ref="Z239:Z242"/>
    <mergeCell ref="AA239:AA242"/>
    <mergeCell ref="AB239:AB242"/>
    <mergeCell ref="AC239:AC242"/>
    <mergeCell ref="D243:D246"/>
    <mergeCell ref="E243:E246"/>
    <mergeCell ref="F243:F246"/>
    <mergeCell ref="G243:G246"/>
    <mergeCell ref="H243:H246"/>
    <mergeCell ref="T239:T242"/>
    <mergeCell ref="U239:U242"/>
    <mergeCell ref="V239:V242"/>
    <mergeCell ref="W239:W242"/>
    <mergeCell ref="X239:X242"/>
    <mergeCell ref="Y239:Y242"/>
    <mergeCell ref="M239:M242"/>
    <mergeCell ref="N239:N242"/>
    <mergeCell ref="O239:O242"/>
    <mergeCell ref="P239:P242"/>
    <mergeCell ref="R239:R242"/>
    <mergeCell ref="S239:S242"/>
    <mergeCell ref="G239:G242"/>
    <mergeCell ref="H239:H242"/>
    <mergeCell ref="I239:I242"/>
    <mergeCell ref="J239:J242"/>
    <mergeCell ref="K239:K242"/>
    <mergeCell ref="L239:L242"/>
    <mergeCell ref="AB243:AB246"/>
    <mergeCell ref="AC243:AC246"/>
    <mergeCell ref="B236:B238"/>
    <mergeCell ref="B239:B242"/>
    <mergeCell ref="V243:V246"/>
    <mergeCell ref="W243:W246"/>
    <mergeCell ref="X243:X246"/>
    <mergeCell ref="Y243:Y246"/>
    <mergeCell ref="Z243:Z246"/>
    <mergeCell ref="AA243:AA246"/>
    <mergeCell ref="O243:O246"/>
    <mergeCell ref="P243:P246"/>
    <mergeCell ref="R243:R246"/>
    <mergeCell ref="S243:S246"/>
    <mergeCell ref="T243:T246"/>
    <mergeCell ref="U243:U246"/>
    <mergeCell ref="I243:I246"/>
    <mergeCell ref="J243:J246"/>
    <mergeCell ref="K243:K246"/>
    <mergeCell ref="L243:L246"/>
    <mergeCell ref="M243:M246"/>
    <mergeCell ref="AB230:AB232"/>
    <mergeCell ref="AC230:AC232"/>
    <mergeCell ref="A233:A238"/>
    <mergeCell ref="D233:D235"/>
    <mergeCell ref="E233:E235"/>
    <mergeCell ref="F233:F235"/>
    <mergeCell ref="G233:G235"/>
    <mergeCell ref="H233:H235"/>
    <mergeCell ref="I233:I235"/>
    <mergeCell ref="V230:V232"/>
    <mergeCell ref="W230:W232"/>
    <mergeCell ref="X230:X232"/>
    <mergeCell ref="Y230:Y232"/>
    <mergeCell ref="Z230:Z232"/>
    <mergeCell ref="AA230:AA232"/>
    <mergeCell ref="O230:O232"/>
    <mergeCell ref="P230:P232"/>
    <mergeCell ref="R230:R232"/>
    <mergeCell ref="S230:S232"/>
    <mergeCell ref="T230:T232"/>
    <mergeCell ref="U230:U232"/>
    <mergeCell ref="I230:I232"/>
    <mergeCell ref="J230:J232"/>
    <mergeCell ref="K230:K232"/>
    <mergeCell ref="L230:L232"/>
    <mergeCell ref="M230:M232"/>
    <mergeCell ref="N230:N232"/>
    <mergeCell ref="D230:D232"/>
    <mergeCell ref="E230:E232"/>
    <mergeCell ref="F230:F232"/>
    <mergeCell ref="AC233:AC235"/>
    <mergeCell ref="D236:D238"/>
    <mergeCell ref="E236:E238"/>
    <mergeCell ref="F236:F238"/>
    <mergeCell ref="G236:G238"/>
    <mergeCell ref="H236:H238"/>
    <mergeCell ref="I236:I238"/>
    <mergeCell ref="J236:J238"/>
    <mergeCell ref="K236:K238"/>
    <mergeCell ref="W233:W235"/>
    <mergeCell ref="X233:X235"/>
    <mergeCell ref="Y233:Y235"/>
    <mergeCell ref="Z233:Z235"/>
    <mergeCell ref="AA233:AA235"/>
    <mergeCell ref="AB233:AB235"/>
    <mergeCell ref="P233:P235"/>
    <mergeCell ref="R233:R235"/>
    <mergeCell ref="S233:S235"/>
    <mergeCell ref="T233:T235"/>
    <mergeCell ref="U233:U235"/>
    <mergeCell ref="V233:V235"/>
    <mergeCell ref="J233:J235"/>
    <mergeCell ref="K233:K235"/>
    <mergeCell ref="L233:L235"/>
    <mergeCell ref="M233:M235"/>
    <mergeCell ref="N233:N235"/>
    <mergeCell ref="O233:O235"/>
    <mergeCell ref="Y236:Y238"/>
    <mergeCell ref="Z236:Z238"/>
    <mergeCell ref="AA236:AA238"/>
    <mergeCell ref="AB236:AB238"/>
    <mergeCell ref="AC236:AC238"/>
    <mergeCell ref="C230:C232"/>
    <mergeCell ref="C233:C235"/>
    <mergeCell ref="A221:A222"/>
    <mergeCell ref="D221:D222"/>
    <mergeCell ref="E221:E222"/>
    <mergeCell ref="F221:F222"/>
    <mergeCell ref="G221:G222"/>
    <mergeCell ref="H221:H222"/>
    <mergeCell ref="I221:I222"/>
    <mergeCell ref="A227:A232"/>
    <mergeCell ref="D227:D229"/>
    <mergeCell ref="E227:E229"/>
    <mergeCell ref="F227:F229"/>
    <mergeCell ref="G227:G229"/>
    <mergeCell ref="H227:H229"/>
    <mergeCell ref="I227:I229"/>
    <mergeCell ref="J227:J229"/>
    <mergeCell ref="W225:W226"/>
    <mergeCell ref="X225:X226"/>
    <mergeCell ref="Y225:Y226"/>
    <mergeCell ref="Z225:Z226"/>
    <mergeCell ref="AA225:AA226"/>
    <mergeCell ref="AB225:AB226"/>
    <mergeCell ref="P225:P226"/>
    <mergeCell ref="R225:R226"/>
    <mergeCell ref="S225:S226"/>
    <mergeCell ref="T225:T226"/>
    <mergeCell ref="U225:U226"/>
    <mergeCell ref="V225:V226"/>
    <mergeCell ref="J225:J226"/>
    <mergeCell ref="K225:K226"/>
    <mergeCell ref="L225:L226"/>
    <mergeCell ref="M225:M226"/>
    <mergeCell ref="N225:N226"/>
    <mergeCell ref="O225:O226"/>
    <mergeCell ref="A223:A226"/>
    <mergeCell ref="G223:G224"/>
    <mergeCell ref="G230:G232"/>
    <mergeCell ref="H230:H232"/>
    <mergeCell ref="X227:X229"/>
    <mergeCell ref="Y227:Y229"/>
    <mergeCell ref="Z227:Z229"/>
    <mergeCell ref="AA227:AA229"/>
    <mergeCell ref="AB227:AB229"/>
    <mergeCell ref="AA223:AA224"/>
    <mergeCell ref="AB223:AB224"/>
    <mergeCell ref="X221:X222"/>
    <mergeCell ref="Y221:Y222"/>
    <mergeCell ref="Z221:Z222"/>
    <mergeCell ref="AA221:AA222"/>
    <mergeCell ref="AB221:AB222"/>
    <mergeCell ref="B221:B222"/>
    <mergeCell ref="B223:B224"/>
    <mergeCell ref="B225:B226"/>
    <mergeCell ref="B227:B229"/>
    <mergeCell ref="B230:B232"/>
    <mergeCell ref="R227:R229"/>
    <mergeCell ref="S227:S229"/>
    <mergeCell ref="T227:T229"/>
    <mergeCell ref="U227:U229"/>
    <mergeCell ref="V227:V229"/>
    <mergeCell ref="W227:W229"/>
    <mergeCell ref="K227:K229"/>
    <mergeCell ref="L227:L229"/>
    <mergeCell ref="M227:M229"/>
    <mergeCell ref="N227:N229"/>
    <mergeCell ref="S221:S222"/>
    <mergeCell ref="T221:T222"/>
    <mergeCell ref="U221:U222"/>
    <mergeCell ref="V221:V222"/>
    <mergeCell ref="W221:W222"/>
    <mergeCell ref="J221:J222"/>
    <mergeCell ref="K221:K222"/>
    <mergeCell ref="L221:L222"/>
    <mergeCell ref="M221:M222"/>
    <mergeCell ref="N221:N222"/>
    <mergeCell ref="O221:O222"/>
    <mergeCell ref="AC223:AC224"/>
    <mergeCell ref="D225:D226"/>
    <mergeCell ref="E225:E226"/>
    <mergeCell ref="F225:F226"/>
    <mergeCell ref="G225:G226"/>
    <mergeCell ref="H225:H226"/>
    <mergeCell ref="I225:I226"/>
    <mergeCell ref="U223:U224"/>
    <mergeCell ref="V223:V224"/>
    <mergeCell ref="W223:W224"/>
    <mergeCell ref="X223:X224"/>
    <mergeCell ref="Y223:Y224"/>
    <mergeCell ref="Z223:Z224"/>
    <mergeCell ref="N223:N224"/>
    <mergeCell ref="O223:O224"/>
    <mergeCell ref="P223:P224"/>
    <mergeCell ref="R223:R224"/>
    <mergeCell ref="S223:S224"/>
    <mergeCell ref="T223:T224"/>
    <mergeCell ref="H223:H224"/>
    <mergeCell ref="I223:I224"/>
    <mergeCell ref="J223:J224"/>
    <mergeCell ref="K223:K224"/>
    <mergeCell ref="L223:L224"/>
    <mergeCell ref="M223:M224"/>
    <mergeCell ref="D223:D224"/>
    <mergeCell ref="E223:E224"/>
    <mergeCell ref="F223:F224"/>
    <mergeCell ref="AC225:AC226"/>
    <mergeCell ref="AC221:AC222"/>
    <mergeCell ref="P221:P222"/>
    <mergeCell ref="Y215:Y217"/>
    <mergeCell ref="Z215:Z217"/>
    <mergeCell ref="AA215:AA217"/>
    <mergeCell ref="AB215:AB217"/>
    <mergeCell ref="AC215:AC217"/>
    <mergeCell ref="D218:D220"/>
    <mergeCell ref="E218:E220"/>
    <mergeCell ref="F218:F220"/>
    <mergeCell ref="G218:G220"/>
    <mergeCell ref="S215:S217"/>
    <mergeCell ref="T215:T217"/>
    <mergeCell ref="U215:U217"/>
    <mergeCell ref="V215:V217"/>
    <mergeCell ref="W215:W217"/>
    <mergeCell ref="X215:X217"/>
    <mergeCell ref="K215:K217"/>
    <mergeCell ref="L215:L217"/>
    <mergeCell ref="M215:M217"/>
    <mergeCell ref="N215:N217"/>
    <mergeCell ref="O215:O217"/>
    <mergeCell ref="P215:P217"/>
    <mergeCell ref="AB218:AB220"/>
    <mergeCell ref="AC218:AC220"/>
    <mergeCell ref="V218:V220"/>
    <mergeCell ref="W218:W220"/>
    <mergeCell ref="X218:X220"/>
    <mergeCell ref="Y218:Y220"/>
    <mergeCell ref="Z218:Z220"/>
    <mergeCell ref="AA218:AA220"/>
    <mergeCell ref="N218:N220"/>
    <mergeCell ref="O218:O220"/>
    <mergeCell ref="P218:P220"/>
    <mergeCell ref="S218:S220"/>
    <mergeCell ref="T218:T220"/>
    <mergeCell ref="U218:U220"/>
    <mergeCell ref="H218:H220"/>
    <mergeCell ref="I218:I220"/>
    <mergeCell ref="J218:J220"/>
    <mergeCell ref="K218:K220"/>
    <mergeCell ref="L218:L220"/>
    <mergeCell ref="M218:M220"/>
    <mergeCell ref="W204:W207"/>
    <mergeCell ref="X204:X207"/>
    <mergeCell ref="Y204:Y207"/>
    <mergeCell ref="Z204:Z207"/>
    <mergeCell ref="AA204:AA207"/>
    <mergeCell ref="AB204:AB207"/>
    <mergeCell ref="O204:O207"/>
    <mergeCell ref="P204:P207"/>
    <mergeCell ref="S204:S207"/>
    <mergeCell ref="T204:T207"/>
    <mergeCell ref="U204:U207"/>
    <mergeCell ref="V204:V207"/>
    <mergeCell ref="I204:I207"/>
    <mergeCell ref="J204:J207"/>
    <mergeCell ref="K204:K207"/>
    <mergeCell ref="L204:L207"/>
    <mergeCell ref="M204:M207"/>
    <mergeCell ref="N204:N207"/>
    <mergeCell ref="Z208:Z211"/>
    <mergeCell ref="AA208:AA211"/>
    <mergeCell ref="AB208:AB211"/>
    <mergeCell ref="AC208:AC211"/>
    <mergeCell ref="A212:A220"/>
    <mergeCell ref="D212:D214"/>
    <mergeCell ref="E212:E214"/>
    <mergeCell ref="F212:F214"/>
    <mergeCell ref="G212:G214"/>
    <mergeCell ref="T208:T211"/>
    <mergeCell ref="U208:U211"/>
    <mergeCell ref="V208:V211"/>
    <mergeCell ref="W208:W211"/>
    <mergeCell ref="X208:X211"/>
    <mergeCell ref="Y208:Y211"/>
    <mergeCell ref="L208:L211"/>
    <mergeCell ref="M208:M211"/>
    <mergeCell ref="N208:N211"/>
    <mergeCell ref="O208:O211"/>
    <mergeCell ref="P208:P211"/>
    <mergeCell ref="S208:S211"/>
    <mergeCell ref="AB212:AB214"/>
    <mergeCell ref="AC212:AC214"/>
    <mergeCell ref="D215:D217"/>
    <mergeCell ref="E215:E217"/>
    <mergeCell ref="F215:F217"/>
    <mergeCell ref="G215:G217"/>
    <mergeCell ref="H215:H217"/>
    <mergeCell ref="I215:I217"/>
    <mergeCell ref="J215:J217"/>
    <mergeCell ref="V212:V214"/>
    <mergeCell ref="W212:W214"/>
    <mergeCell ref="X212:X214"/>
    <mergeCell ref="Y212:Y214"/>
    <mergeCell ref="Z212:Z214"/>
    <mergeCell ref="AA212:AA214"/>
    <mergeCell ref="N212:N214"/>
    <mergeCell ref="O212:O214"/>
    <mergeCell ref="P212:P214"/>
    <mergeCell ref="S212:S214"/>
    <mergeCell ref="T212:T214"/>
    <mergeCell ref="U212:U214"/>
    <mergeCell ref="H212:H214"/>
    <mergeCell ref="I212:I214"/>
    <mergeCell ref="J212:J214"/>
    <mergeCell ref="K212:K214"/>
    <mergeCell ref="T188:T191"/>
    <mergeCell ref="U188:U191"/>
    <mergeCell ref="V188:V191"/>
    <mergeCell ref="I188:I191"/>
    <mergeCell ref="J188:J191"/>
    <mergeCell ref="K188:K191"/>
    <mergeCell ref="L188:L191"/>
    <mergeCell ref="M188:M191"/>
    <mergeCell ref="N188:N191"/>
    <mergeCell ref="Z192:Z195"/>
    <mergeCell ref="AA192:AA195"/>
    <mergeCell ref="AB192:AB195"/>
    <mergeCell ref="AC192:AC195"/>
    <mergeCell ref="A196:A211"/>
    <mergeCell ref="D196:D199"/>
    <mergeCell ref="D200:D203"/>
    <mergeCell ref="E200:E203"/>
    <mergeCell ref="T192:T195"/>
    <mergeCell ref="U192:U195"/>
    <mergeCell ref="V192:V195"/>
    <mergeCell ref="W192:W195"/>
    <mergeCell ref="X192:X195"/>
    <mergeCell ref="Y192:Y195"/>
    <mergeCell ref="L192:L195"/>
    <mergeCell ref="M192:M195"/>
    <mergeCell ref="N192:N195"/>
    <mergeCell ref="O192:O195"/>
    <mergeCell ref="P192:P195"/>
    <mergeCell ref="S192:S195"/>
    <mergeCell ref="Z200:Z203"/>
    <mergeCell ref="AA200:AA203"/>
    <mergeCell ref="AB200:AB203"/>
    <mergeCell ref="AC200:AC203"/>
    <mergeCell ref="D204:D207"/>
    <mergeCell ref="E204:E207"/>
    <mergeCell ref="F204:F207"/>
    <mergeCell ref="G204:G207"/>
    <mergeCell ref="H204:H207"/>
    <mergeCell ref="T200:T203"/>
    <mergeCell ref="U200:U203"/>
    <mergeCell ref="V200:V203"/>
    <mergeCell ref="W200:W203"/>
    <mergeCell ref="X200:X203"/>
    <mergeCell ref="Y200:Y203"/>
    <mergeCell ref="L200:L203"/>
    <mergeCell ref="M200:M203"/>
    <mergeCell ref="N200:N203"/>
    <mergeCell ref="O200:O203"/>
    <mergeCell ref="P200:P203"/>
    <mergeCell ref="S200:S203"/>
    <mergeCell ref="F200:F203"/>
    <mergeCell ref="G200:G203"/>
    <mergeCell ref="H200:H203"/>
    <mergeCell ref="I200:I203"/>
    <mergeCell ref="J200:J203"/>
    <mergeCell ref="K200:K203"/>
    <mergeCell ref="AC204:AC207"/>
    <mergeCell ref="D208:D211"/>
    <mergeCell ref="E208:E211"/>
    <mergeCell ref="F208:F211"/>
    <mergeCell ref="G208:G211"/>
    <mergeCell ref="H208:H211"/>
    <mergeCell ref="I208:I211"/>
    <mergeCell ref="J208:J211"/>
    <mergeCell ref="AA176:AA179"/>
    <mergeCell ref="AB176:AB179"/>
    <mergeCell ref="AC176:AC179"/>
    <mergeCell ref="A180:A195"/>
    <mergeCell ref="D180:D183"/>
    <mergeCell ref="D184:D187"/>
    <mergeCell ref="E184:E187"/>
    <mergeCell ref="T176:T179"/>
    <mergeCell ref="U176:U179"/>
    <mergeCell ref="V176:V179"/>
    <mergeCell ref="W176:W179"/>
    <mergeCell ref="X176:X179"/>
    <mergeCell ref="Y176:Y179"/>
    <mergeCell ref="L176:L179"/>
    <mergeCell ref="M176:M179"/>
    <mergeCell ref="N176:N179"/>
    <mergeCell ref="O176:O179"/>
    <mergeCell ref="P176:P179"/>
    <mergeCell ref="S176:S179"/>
    <mergeCell ref="Z184:Z187"/>
    <mergeCell ref="AA184:AA187"/>
    <mergeCell ref="AB184:AB187"/>
    <mergeCell ref="AC184:AC187"/>
    <mergeCell ref="D188:D191"/>
    <mergeCell ref="E188:E191"/>
    <mergeCell ref="F188:F191"/>
    <mergeCell ref="G188:G191"/>
    <mergeCell ref="H188:H191"/>
    <mergeCell ref="T184:T187"/>
    <mergeCell ref="U184:U187"/>
    <mergeCell ref="V184:V187"/>
    <mergeCell ref="W184:W187"/>
    <mergeCell ref="X184:X187"/>
    <mergeCell ref="Y184:Y187"/>
    <mergeCell ref="L184:L187"/>
    <mergeCell ref="M184:M187"/>
    <mergeCell ref="N184:N187"/>
    <mergeCell ref="O184:O187"/>
    <mergeCell ref="P184:P187"/>
    <mergeCell ref="S184:S187"/>
    <mergeCell ref="F184:F187"/>
    <mergeCell ref="G184:G187"/>
    <mergeCell ref="H184:H187"/>
    <mergeCell ref="I184:I187"/>
    <mergeCell ref="J184:J187"/>
    <mergeCell ref="K184:K187"/>
    <mergeCell ref="AC188:AC191"/>
    <mergeCell ref="D192:D195"/>
    <mergeCell ref="E192:E195"/>
    <mergeCell ref="F192:F195"/>
    <mergeCell ref="G192:G195"/>
    <mergeCell ref="H192:H195"/>
    <mergeCell ref="I192:I195"/>
    <mergeCell ref="J192:J195"/>
    <mergeCell ref="K192:K195"/>
    <mergeCell ref="W188:W191"/>
    <mergeCell ref="X188:X191"/>
    <mergeCell ref="Y188:Y191"/>
    <mergeCell ref="Z188:Z191"/>
    <mergeCell ref="AA188:AA191"/>
    <mergeCell ref="AB188:AB191"/>
    <mergeCell ref="O188:O191"/>
    <mergeCell ref="P188:P191"/>
    <mergeCell ref="S188:S191"/>
    <mergeCell ref="AA168:AA171"/>
    <mergeCell ref="AB168:AB171"/>
    <mergeCell ref="AC168:AC171"/>
    <mergeCell ref="D172:D175"/>
    <mergeCell ref="E172:E175"/>
    <mergeCell ref="F172:F175"/>
    <mergeCell ref="G172:G175"/>
    <mergeCell ref="H172:H175"/>
    <mergeCell ref="T168:T171"/>
    <mergeCell ref="U168:U171"/>
    <mergeCell ref="V168:V171"/>
    <mergeCell ref="W168:W171"/>
    <mergeCell ref="X168:X171"/>
    <mergeCell ref="Y168:Y171"/>
    <mergeCell ref="L168:L171"/>
    <mergeCell ref="M168:M171"/>
    <mergeCell ref="N168:N171"/>
    <mergeCell ref="O168:O171"/>
    <mergeCell ref="P168:P171"/>
    <mergeCell ref="S168:S171"/>
    <mergeCell ref="F168:F171"/>
    <mergeCell ref="G168:G171"/>
    <mergeCell ref="H168:H171"/>
    <mergeCell ref="I168:I171"/>
    <mergeCell ref="J168:J171"/>
    <mergeCell ref="K168:K171"/>
    <mergeCell ref="AC172:AC175"/>
    <mergeCell ref="W172:W175"/>
    <mergeCell ref="X172:X175"/>
    <mergeCell ref="Y172:Y175"/>
    <mergeCell ref="Z172:Z175"/>
    <mergeCell ref="AA172:AA175"/>
    <mergeCell ref="AB172:AB175"/>
    <mergeCell ref="O172:O175"/>
    <mergeCell ref="P172:P175"/>
    <mergeCell ref="S172:S175"/>
    <mergeCell ref="T172:T175"/>
    <mergeCell ref="U172:U175"/>
    <mergeCell ref="V172:V175"/>
    <mergeCell ref="I172:I175"/>
    <mergeCell ref="J172:J175"/>
    <mergeCell ref="K172:K175"/>
    <mergeCell ref="L172:L175"/>
    <mergeCell ref="M172:M175"/>
    <mergeCell ref="N172:N175"/>
    <mergeCell ref="A164:A179"/>
    <mergeCell ref="D164:D167"/>
    <mergeCell ref="D168:D171"/>
    <mergeCell ref="E168:E171"/>
    <mergeCell ref="T161:T163"/>
    <mergeCell ref="U161:U163"/>
    <mergeCell ref="V161:V163"/>
    <mergeCell ref="W161:W163"/>
    <mergeCell ref="X161:X163"/>
    <mergeCell ref="Y161:Y163"/>
    <mergeCell ref="L161:L163"/>
    <mergeCell ref="M161:M163"/>
    <mergeCell ref="N161:N163"/>
    <mergeCell ref="O161:O163"/>
    <mergeCell ref="P161:P163"/>
    <mergeCell ref="S161:S163"/>
    <mergeCell ref="A152:A163"/>
    <mergeCell ref="D152:D154"/>
    <mergeCell ref="D176:D179"/>
    <mergeCell ref="E176:E179"/>
    <mergeCell ref="F176:F179"/>
    <mergeCell ref="G176:G179"/>
    <mergeCell ref="H176:H179"/>
    <mergeCell ref="I176:I179"/>
    <mergeCell ref="J176:J179"/>
    <mergeCell ref="K176:K179"/>
    <mergeCell ref="D158:D160"/>
    <mergeCell ref="Z168:Z171"/>
    <mergeCell ref="Z176:Z179"/>
    <mergeCell ref="E158:E160"/>
    <mergeCell ref="F158:F160"/>
    <mergeCell ref="G158:G160"/>
    <mergeCell ref="H158:H160"/>
    <mergeCell ref="T155:T157"/>
    <mergeCell ref="U155:U157"/>
    <mergeCell ref="V155:V157"/>
    <mergeCell ref="W155:W157"/>
    <mergeCell ref="X155:X157"/>
    <mergeCell ref="Y155:Y157"/>
    <mergeCell ref="L155:L157"/>
    <mergeCell ref="M155:M157"/>
    <mergeCell ref="N155:N157"/>
    <mergeCell ref="O155:O157"/>
    <mergeCell ref="P155:P157"/>
    <mergeCell ref="S155:S157"/>
    <mergeCell ref="F155:F157"/>
    <mergeCell ref="G155:G157"/>
    <mergeCell ref="H155:H157"/>
    <mergeCell ref="I155:I157"/>
    <mergeCell ref="J155:J157"/>
    <mergeCell ref="K155:K157"/>
    <mergeCell ref="D161:D163"/>
    <mergeCell ref="E161:E163"/>
    <mergeCell ref="F161:F163"/>
    <mergeCell ref="G161:G163"/>
    <mergeCell ref="H161:H163"/>
    <mergeCell ref="I161:I163"/>
    <mergeCell ref="J161:J163"/>
    <mergeCell ref="K161:K163"/>
    <mergeCell ref="W158:W160"/>
    <mergeCell ref="X158:X160"/>
    <mergeCell ref="Y158:Y160"/>
    <mergeCell ref="Z158:Z160"/>
    <mergeCell ref="D155:D157"/>
    <mergeCell ref="AA158:AA160"/>
    <mergeCell ref="AB158:AB160"/>
    <mergeCell ref="O158:O160"/>
    <mergeCell ref="P158:P160"/>
    <mergeCell ref="S158:S160"/>
    <mergeCell ref="T158:T160"/>
    <mergeCell ref="U158:U160"/>
    <mergeCell ref="V158:V160"/>
    <mergeCell ref="I158:I160"/>
    <mergeCell ref="J158:J160"/>
    <mergeCell ref="K158:K160"/>
    <mergeCell ref="L158:L160"/>
    <mergeCell ref="M158:M160"/>
    <mergeCell ref="N158:N160"/>
    <mergeCell ref="Z161:Z163"/>
    <mergeCell ref="AA161:AA163"/>
    <mergeCell ref="AB161:AB163"/>
    <mergeCell ref="AC161:AC163"/>
    <mergeCell ref="G144:G146"/>
    <mergeCell ref="H144:H146"/>
    <mergeCell ref="I144:I146"/>
    <mergeCell ref="J144:J146"/>
    <mergeCell ref="AC135:AC136"/>
    <mergeCell ref="P135:P136"/>
    <mergeCell ref="S135:S136"/>
    <mergeCell ref="T135:T136"/>
    <mergeCell ref="U135:U136"/>
    <mergeCell ref="V135:V136"/>
    <mergeCell ref="W135:W136"/>
    <mergeCell ref="J135:J136"/>
    <mergeCell ref="K135:K136"/>
    <mergeCell ref="L135:L136"/>
    <mergeCell ref="M135:M136"/>
    <mergeCell ref="N135:N136"/>
    <mergeCell ref="O135:O136"/>
    <mergeCell ref="AC137:AC138"/>
    <mergeCell ref="AC139:AC140"/>
    <mergeCell ref="AB147:AB149"/>
    <mergeCell ref="AC147:AC149"/>
    <mergeCell ref="AB141:AB143"/>
    <mergeCell ref="AC141:AC143"/>
    <mergeCell ref="Z139:Z140"/>
    <mergeCell ref="AA139:AA140"/>
    <mergeCell ref="AB139:AB140"/>
    <mergeCell ref="T139:T140"/>
    <mergeCell ref="U139:U140"/>
    <mergeCell ref="V139:V140"/>
    <mergeCell ref="W139:W140"/>
    <mergeCell ref="X139:X140"/>
    <mergeCell ref="Y139:Y140"/>
    <mergeCell ref="L139:L140"/>
    <mergeCell ref="M139:M140"/>
    <mergeCell ref="N139:N140"/>
    <mergeCell ref="O139:O140"/>
    <mergeCell ref="AC158:AC160"/>
    <mergeCell ref="L144:L146"/>
    <mergeCell ref="M144:M146"/>
    <mergeCell ref="N144:N146"/>
    <mergeCell ref="O144:O146"/>
    <mergeCell ref="AB135:AB136"/>
    <mergeCell ref="J139:J140"/>
    <mergeCell ref="K139:K140"/>
    <mergeCell ref="W137:W138"/>
    <mergeCell ref="X137:X138"/>
    <mergeCell ref="V141:V143"/>
    <mergeCell ref="W141:W143"/>
    <mergeCell ref="X141:X143"/>
    <mergeCell ref="Y141:Y143"/>
    <mergeCell ref="Z141:Z143"/>
    <mergeCell ref="AA141:AA143"/>
    <mergeCell ref="N141:N143"/>
    <mergeCell ref="O141:O143"/>
    <mergeCell ref="P141:P143"/>
    <mergeCell ref="S141:S143"/>
    <mergeCell ref="T141:T143"/>
    <mergeCell ref="D139:D140"/>
    <mergeCell ref="E139:E140"/>
    <mergeCell ref="F139:F140"/>
    <mergeCell ref="G139:G140"/>
    <mergeCell ref="H139:H140"/>
    <mergeCell ref="I139:I140"/>
    <mergeCell ref="AB150:AB151"/>
    <mergeCell ref="AC150:AC151"/>
    <mergeCell ref="P150:P151"/>
    <mergeCell ref="S150:S151"/>
    <mergeCell ref="T150:T151"/>
    <mergeCell ref="U150:U151"/>
    <mergeCell ref="V150:V151"/>
    <mergeCell ref="W150:W151"/>
    <mergeCell ref="J150:J151"/>
    <mergeCell ref="K150:K151"/>
    <mergeCell ref="L150:L151"/>
    <mergeCell ref="M150:M151"/>
    <mergeCell ref="N150:N151"/>
    <mergeCell ref="O150:O151"/>
    <mergeCell ref="Z155:Z157"/>
    <mergeCell ref="AA155:AA157"/>
    <mergeCell ref="AB155:AB157"/>
    <mergeCell ref="AC155:AC157"/>
    <mergeCell ref="U141:U143"/>
    <mergeCell ref="H141:H143"/>
    <mergeCell ref="I141:I143"/>
    <mergeCell ref="J141:J143"/>
    <mergeCell ref="K141:K143"/>
    <mergeCell ref="L141:L143"/>
    <mergeCell ref="M141:M143"/>
    <mergeCell ref="Y144:Y146"/>
    <mergeCell ref="Z144:Z146"/>
    <mergeCell ref="AA144:AA146"/>
    <mergeCell ref="AB144:AB146"/>
    <mergeCell ref="AC144:AC146"/>
    <mergeCell ref="S144:S146"/>
    <mergeCell ref="T144:T146"/>
    <mergeCell ref="U144:U146"/>
    <mergeCell ref="V144:V146"/>
    <mergeCell ref="W144:W146"/>
    <mergeCell ref="X144:X146"/>
    <mergeCell ref="K144:K146"/>
    <mergeCell ref="P144:P146"/>
    <mergeCell ref="P139:P140"/>
    <mergeCell ref="S139:S140"/>
    <mergeCell ref="E155:E157"/>
    <mergeCell ref="A135:A140"/>
    <mergeCell ref="D135:D136"/>
    <mergeCell ref="E135:E136"/>
    <mergeCell ref="F135:F136"/>
    <mergeCell ref="G135:G136"/>
    <mergeCell ref="H135:H136"/>
    <mergeCell ref="I135:I136"/>
    <mergeCell ref="S123:S126"/>
    <mergeCell ref="T123:T126"/>
    <mergeCell ref="U123:U126"/>
    <mergeCell ref="H123:H126"/>
    <mergeCell ref="I123:I126"/>
    <mergeCell ref="J123:J126"/>
    <mergeCell ref="K123:K126"/>
    <mergeCell ref="L123:L126"/>
    <mergeCell ref="M123:M126"/>
    <mergeCell ref="Y127:Y130"/>
    <mergeCell ref="Z127:Z130"/>
    <mergeCell ref="AA127:AA130"/>
    <mergeCell ref="AB127:AB130"/>
    <mergeCell ref="B139:B140"/>
    <mergeCell ref="C139:C140"/>
    <mergeCell ref="A150:A151"/>
    <mergeCell ref="D150:D151"/>
    <mergeCell ref="E150:E151"/>
    <mergeCell ref="F150:F151"/>
    <mergeCell ref="G150:G151"/>
    <mergeCell ref="H150:H151"/>
    <mergeCell ref="I150:I151"/>
    <mergeCell ref="V147:V149"/>
    <mergeCell ref="W147:W149"/>
    <mergeCell ref="X147:X149"/>
    <mergeCell ref="Y147:Y149"/>
    <mergeCell ref="Z147:Z149"/>
    <mergeCell ref="AA147:AA149"/>
    <mergeCell ref="N147:N149"/>
    <mergeCell ref="O147:O149"/>
    <mergeCell ref="P147:P149"/>
    <mergeCell ref="S147:S149"/>
    <mergeCell ref="T147:T149"/>
    <mergeCell ref="U147:U149"/>
    <mergeCell ref="H147:H149"/>
    <mergeCell ref="I147:I149"/>
    <mergeCell ref="J147:J149"/>
    <mergeCell ref="K147:K149"/>
    <mergeCell ref="L147:L149"/>
    <mergeCell ref="M147:M149"/>
    <mergeCell ref="X150:X151"/>
    <mergeCell ref="Y150:Y151"/>
    <mergeCell ref="Z150:Z151"/>
    <mergeCell ref="AA150:AA151"/>
    <mergeCell ref="A141:A149"/>
    <mergeCell ref="G137:G138"/>
    <mergeCell ref="H137:H138"/>
    <mergeCell ref="X135:X136"/>
    <mergeCell ref="Y135:Y136"/>
    <mergeCell ref="Z135:Z136"/>
    <mergeCell ref="AA135:AA136"/>
    <mergeCell ref="D141:D143"/>
    <mergeCell ref="E141:E143"/>
    <mergeCell ref="F141:F143"/>
    <mergeCell ref="G141:G143"/>
    <mergeCell ref="N127:N130"/>
    <mergeCell ref="O127:O130"/>
    <mergeCell ref="P127:P130"/>
    <mergeCell ref="AB131:AB134"/>
    <mergeCell ref="AC131:AC134"/>
    <mergeCell ref="V131:V134"/>
    <mergeCell ref="W131:W134"/>
    <mergeCell ref="X131:X134"/>
    <mergeCell ref="Y131:Y134"/>
    <mergeCell ref="Z131:Z134"/>
    <mergeCell ref="AA131:AA134"/>
    <mergeCell ref="N131:N134"/>
    <mergeCell ref="O131:O134"/>
    <mergeCell ref="P131:P134"/>
    <mergeCell ref="S131:S134"/>
    <mergeCell ref="T131:T134"/>
    <mergeCell ref="U131:U134"/>
    <mergeCell ref="H131:H134"/>
    <mergeCell ref="I131:I134"/>
    <mergeCell ref="J131:J134"/>
    <mergeCell ref="K131:K134"/>
    <mergeCell ref="L131:L134"/>
    <mergeCell ref="M131:M134"/>
    <mergeCell ref="Y137:Y138"/>
    <mergeCell ref="Z137:Z138"/>
    <mergeCell ref="AA137:AA138"/>
    <mergeCell ref="AB137:AB138"/>
    <mergeCell ref="O137:O138"/>
    <mergeCell ref="P137:P138"/>
    <mergeCell ref="S137:S138"/>
    <mergeCell ref="T137:T138"/>
    <mergeCell ref="U137:U138"/>
    <mergeCell ref="V137:V138"/>
    <mergeCell ref="I137:I138"/>
    <mergeCell ref="J137:J138"/>
    <mergeCell ref="K137:K138"/>
    <mergeCell ref="L137:L138"/>
    <mergeCell ref="M137:M138"/>
    <mergeCell ref="N137:N138"/>
    <mergeCell ref="O113:O115"/>
    <mergeCell ref="P113:P115"/>
    <mergeCell ref="AB116:AB118"/>
    <mergeCell ref="AC116:AC118"/>
    <mergeCell ref="A119:A134"/>
    <mergeCell ref="D119:D122"/>
    <mergeCell ref="D123:D126"/>
    <mergeCell ref="E123:E126"/>
    <mergeCell ref="F123:F126"/>
    <mergeCell ref="G123:G126"/>
    <mergeCell ref="V116:V118"/>
    <mergeCell ref="W116:W118"/>
    <mergeCell ref="X116:X118"/>
    <mergeCell ref="Y116:Y118"/>
    <mergeCell ref="Z116:Z118"/>
    <mergeCell ref="AA116:AA118"/>
    <mergeCell ref="N116:N118"/>
    <mergeCell ref="O116:O118"/>
    <mergeCell ref="P116:P118"/>
    <mergeCell ref="S116:S118"/>
    <mergeCell ref="T116:T118"/>
    <mergeCell ref="U116:U118"/>
    <mergeCell ref="H116:H118"/>
    <mergeCell ref="I116:I118"/>
    <mergeCell ref="J116:J118"/>
    <mergeCell ref="K116:K118"/>
    <mergeCell ref="L116:L118"/>
    <mergeCell ref="M116:M118"/>
    <mergeCell ref="A107:A118"/>
    <mergeCell ref="D107:D109"/>
    <mergeCell ref="D110:D112"/>
    <mergeCell ref="E110:E112"/>
    <mergeCell ref="AB123:AB126"/>
    <mergeCell ref="AC123:AC126"/>
    <mergeCell ref="D127:D130"/>
    <mergeCell ref="E127:E130"/>
    <mergeCell ref="F127:F130"/>
    <mergeCell ref="G127:G130"/>
    <mergeCell ref="H127:H130"/>
    <mergeCell ref="I127:I130"/>
    <mergeCell ref="J127:J130"/>
    <mergeCell ref="V123:V126"/>
    <mergeCell ref="W123:W126"/>
    <mergeCell ref="X123:X126"/>
    <mergeCell ref="Y123:Y126"/>
    <mergeCell ref="Z123:Z126"/>
    <mergeCell ref="AA123:AA126"/>
    <mergeCell ref="N123:N126"/>
    <mergeCell ref="O123:O126"/>
    <mergeCell ref="P123:P126"/>
    <mergeCell ref="AC127:AC130"/>
    <mergeCell ref="D131:D134"/>
    <mergeCell ref="E131:E134"/>
    <mergeCell ref="F131:F134"/>
    <mergeCell ref="G131:G134"/>
    <mergeCell ref="S127:S130"/>
    <mergeCell ref="T127:T130"/>
    <mergeCell ref="U127:U130"/>
    <mergeCell ref="V127:V130"/>
    <mergeCell ref="W127:W130"/>
    <mergeCell ref="X127:X130"/>
    <mergeCell ref="K127:K130"/>
    <mergeCell ref="L127:L130"/>
    <mergeCell ref="M127:M130"/>
    <mergeCell ref="AB103:AB106"/>
    <mergeCell ref="AC103:AC106"/>
    <mergeCell ref="F110:F112"/>
    <mergeCell ref="G110:G112"/>
    <mergeCell ref="V103:V106"/>
    <mergeCell ref="W103:W106"/>
    <mergeCell ref="X103:X106"/>
    <mergeCell ref="Y103:Y106"/>
    <mergeCell ref="Z103:Z106"/>
    <mergeCell ref="AA103:AA106"/>
    <mergeCell ref="N103:N106"/>
    <mergeCell ref="O103:O106"/>
    <mergeCell ref="P103:P106"/>
    <mergeCell ref="S103:S106"/>
    <mergeCell ref="T103:T106"/>
    <mergeCell ref="U103:U106"/>
    <mergeCell ref="H103:H106"/>
    <mergeCell ref="I103:I106"/>
    <mergeCell ref="J103:J106"/>
    <mergeCell ref="K103:K106"/>
    <mergeCell ref="L103:L106"/>
    <mergeCell ref="M103:M106"/>
    <mergeCell ref="AB110:AB112"/>
    <mergeCell ref="AC110:AC112"/>
    <mergeCell ref="D113:D115"/>
    <mergeCell ref="E113:E115"/>
    <mergeCell ref="F113:F115"/>
    <mergeCell ref="G113:G115"/>
    <mergeCell ref="H113:H115"/>
    <mergeCell ref="I113:I115"/>
    <mergeCell ref="J113:J115"/>
    <mergeCell ref="V110:V112"/>
    <mergeCell ref="W110:W112"/>
    <mergeCell ref="X110:X112"/>
    <mergeCell ref="Y110:Y112"/>
    <mergeCell ref="Z110:Z112"/>
    <mergeCell ref="AA110:AA112"/>
    <mergeCell ref="N110:N112"/>
    <mergeCell ref="O110:O112"/>
    <mergeCell ref="P110:P112"/>
    <mergeCell ref="S110:S112"/>
    <mergeCell ref="T110:T112"/>
    <mergeCell ref="U110:U112"/>
    <mergeCell ref="H110:H112"/>
    <mergeCell ref="I110:I112"/>
    <mergeCell ref="J110:J112"/>
    <mergeCell ref="K110:K112"/>
    <mergeCell ref="L110:L112"/>
    <mergeCell ref="M110:M112"/>
    <mergeCell ref="Y113:Y115"/>
    <mergeCell ref="Z113:Z115"/>
    <mergeCell ref="AA113:AA115"/>
    <mergeCell ref="AB113:AB115"/>
    <mergeCell ref="AC113:AC115"/>
    <mergeCell ref="S113:S115"/>
    <mergeCell ref="T113:T115"/>
    <mergeCell ref="U113:U115"/>
    <mergeCell ref="V113:V115"/>
    <mergeCell ref="W113:W115"/>
    <mergeCell ref="X113:X115"/>
    <mergeCell ref="K113:K115"/>
    <mergeCell ref="L113:L115"/>
    <mergeCell ref="M113:M115"/>
    <mergeCell ref="N113:N115"/>
    <mergeCell ref="U82:U84"/>
    <mergeCell ref="H82:H84"/>
    <mergeCell ref="I82:I84"/>
    <mergeCell ref="J82:J84"/>
    <mergeCell ref="K82:K84"/>
    <mergeCell ref="L82:L84"/>
    <mergeCell ref="M82:M84"/>
    <mergeCell ref="Y85:Y87"/>
    <mergeCell ref="Z85:Z87"/>
    <mergeCell ref="AA85:AA87"/>
    <mergeCell ref="AB85:AB87"/>
    <mergeCell ref="AC95:AC98"/>
    <mergeCell ref="D99:D102"/>
    <mergeCell ref="E99:E102"/>
    <mergeCell ref="F99:F102"/>
    <mergeCell ref="G99:G102"/>
    <mergeCell ref="H99:H102"/>
    <mergeCell ref="I99:I102"/>
    <mergeCell ref="J99:J102"/>
    <mergeCell ref="V95:V98"/>
    <mergeCell ref="W95:W98"/>
    <mergeCell ref="X95:X98"/>
    <mergeCell ref="Y95:Y98"/>
    <mergeCell ref="Z95:Z98"/>
    <mergeCell ref="AA95:AA98"/>
    <mergeCell ref="N95:N98"/>
    <mergeCell ref="O95:O98"/>
    <mergeCell ref="P95:P98"/>
    <mergeCell ref="S95:S98"/>
    <mergeCell ref="T95:T98"/>
    <mergeCell ref="U95:U98"/>
    <mergeCell ref="H95:H98"/>
    <mergeCell ref="I95:I98"/>
    <mergeCell ref="J95:J98"/>
    <mergeCell ref="K95:K98"/>
    <mergeCell ref="L95:L98"/>
    <mergeCell ref="M95:M98"/>
    <mergeCell ref="Y99:Y102"/>
    <mergeCell ref="Z99:Z102"/>
    <mergeCell ref="AA99:AA102"/>
    <mergeCell ref="AB99:AB102"/>
    <mergeCell ref="AC99:AC102"/>
    <mergeCell ref="S99:S102"/>
    <mergeCell ref="T99:T102"/>
    <mergeCell ref="U99:U102"/>
    <mergeCell ref="V99:V102"/>
    <mergeCell ref="W99:W102"/>
    <mergeCell ref="X99:X102"/>
    <mergeCell ref="K99:K102"/>
    <mergeCell ref="L99:L102"/>
    <mergeCell ref="M99:M102"/>
    <mergeCell ref="N99:N102"/>
    <mergeCell ref="O99:O102"/>
    <mergeCell ref="P99:P102"/>
    <mergeCell ref="Y75:Y78"/>
    <mergeCell ref="Z75:Z78"/>
    <mergeCell ref="AA75:AA78"/>
    <mergeCell ref="N75:N78"/>
    <mergeCell ref="O75:O78"/>
    <mergeCell ref="P75:P78"/>
    <mergeCell ref="S75:S78"/>
    <mergeCell ref="T75:T78"/>
    <mergeCell ref="U75:U78"/>
    <mergeCell ref="H75:H78"/>
    <mergeCell ref="I75:I78"/>
    <mergeCell ref="J75:J78"/>
    <mergeCell ref="K75:K78"/>
    <mergeCell ref="L75:L78"/>
    <mergeCell ref="M75:M78"/>
    <mergeCell ref="AB82:AB84"/>
    <mergeCell ref="AC82:AC84"/>
    <mergeCell ref="A91:A106"/>
    <mergeCell ref="D91:D94"/>
    <mergeCell ref="D95:D98"/>
    <mergeCell ref="E95:E98"/>
    <mergeCell ref="F95:F98"/>
    <mergeCell ref="G95:G98"/>
    <mergeCell ref="V88:V90"/>
    <mergeCell ref="W88:W90"/>
    <mergeCell ref="X88:X90"/>
    <mergeCell ref="Y88:Y90"/>
    <mergeCell ref="Z88:Z90"/>
    <mergeCell ref="AA88:AA90"/>
    <mergeCell ref="N88:N90"/>
    <mergeCell ref="O88:O90"/>
    <mergeCell ref="P88:P90"/>
    <mergeCell ref="S88:S90"/>
    <mergeCell ref="T88:T90"/>
    <mergeCell ref="U88:U90"/>
    <mergeCell ref="H88:H90"/>
    <mergeCell ref="I88:I90"/>
    <mergeCell ref="J88:J90"/>
    <mergeCell ref="K88:K90"/>
    <mergeCell ref="L88:L90"/>
    <mergeCell ref="M88:M90"/>
    <mergeCell ref="A79:A90"/>
    <mergeCell ref="D79:D81"/>
    <mergeCell ref="D82:D84"/>
    <mergeCell ref="E82:E84"/>
    <mergeCell ref="AB95:AB98"/>
    <mergeCell ref="D85:D87"/>
    <mergeCell ref="E85:E87"/>
    <mergeCell ref="F85:F87"/>
    <mergeCell ref="G85:G87"/>
    <mergeCell ref="H85:H87"/>
    <mergeCell ref="I85:I87"/>
    <mergeCell ref="J85:J87"/>
    <mergeCell ref="V82:V84"/>
    <mergeCell ref="W82:W84"/>
    <mergeCell ref="X82:X84"/>
    <mergeCell ref="Y82:Y84"/>
    <mergeCell ref="Z82:Z84"/>
    <mergeCell ref="AA82:AA84"/>
    <mergeCell ref="N82:N84"/>
    <mergeCell ref="O82:O84"/>
    <mergeCell ref="P82:P84"/>
    <mergeCell ref="S82:S84"/>
    <mergeCell ref="T82:T84"/>
    <mergeCell ref="I71:I74"/>
    <mergeCell ref="J71:J74"/>
    <mergeCell ref="V67:V70"/>
    <mergeCell ref="W67:W70"/>
    <mergeCell ref="X67:X70"/>
    <mergeCell ref="Y67:Y70"/>
    <mergeCell ref="Z67:Z70"/>
    <mergeCell ref="AA67:AA70"/>
    <mergeCell ref="N67:N70"/>
    <mergeCell ref="O67:O70"/>
    <mergeCell ref="P67:P70"/>
    <mergeCell ref="S67:S70"/>
    <mergeCell ref="T67:T70"/>
    <mergeCell ref="U67:U70"/>
    <mergeCell ref="H67:H70"/>
    <mergeCell ref="I67:I70"/>
    <mergeCell ref="J67:J70"/>
    <mergeCell ref="K67:K70"/>
    <mergeCell ref="L67:L70"/>
    <mergeCell ref="M67:M70"/>
    <mergeCell ref="Y71:Y74"/>
    <mergeCell ref="Z71:Z74"/>
    <mergeCell ref="AA71:AA74"/>
    <mergeCell ref="AB71:AB74"/>
    <mergeCell ref="AC71:AC74"/>
    <mergeCell ref="AC85:AC87"/>
    <mergeCell ref="D88:D90"/>
    <mergeCell ref="E88:E90"/>
    <mergeCell ref="F88:F90"/>
    <mergeCell ref="G88:G90"/>
    <mergeCell ref="S85:S87"/>
    <mergeCell ref="T85:T87"/>
    <mergeCell ref="U85:U87"/>
    <mergeCell ref="V85:V87"/>
    <mergeCell ref="W85:W87"/>
    <mergeCell ref="X85:X87"/>
    <mergeCell ref="K85:K87"/>
    <mergeCell ref="L85:L87"/>
    <mergeCell ref="M85:M87"/>
    <mergeCell ref="N85:N87"/>
    <mergeCell ref="O85:O87"/>
    <mergeCell ref="P85:P87"/>
    <mergeCell ref="AB88:AB90"/>
    <mergeCell ref="AC88:AC90"/>
    <mergeCell ref="D75:D78"/>
    <mergeCell ref="E75:E78"/>
    <mergeCell ref="F75:F78"/>
    <mergeCell ref="G75:G78"/>
    <mergeCell ref="S71:S74"/>
    <mergeCell ref="T71:T74"/>
    <mergeCell ref="U71:U74"/>
    <mergeCell ref="V71:V74"/>
    <mergeCell ref="W71:W74"/>
    <mergeCell ref="X71:X74"/>
    <mergeCell ref="K71:K74"/>
    <mergeCell ref="L71:L74"/>
    <mergeCell ref="M71:M74"/>
    <mergeCell ref="N71:N74"/>
    <mergeCell ref="AC75:AC78"/>
    <mergeCell ref="F82:F84"/>
    <mergeCell ref="G82:G84"/>
    <mergeCell ref="V75:V78"/>
    <mergeCell ref="W75:W78"/>
    <mergeCell ref="X75:X78"/>
    <mergeCell ref="A63:A78"/>
    <mergeCell ref="D63:D66"/>
    <mergeCell ref="D67:D70"/>
    <mergeCell ref="E67:E70"/>
    <mergeCell ref="F67:F70"/>
    <mergeCell ref="G67:G70"/>
    <mergeCell ref="V60:V62"/>
    <mergeCell ref="W60:W62"/>
    <mergeCell ref="X60:X62"/>
    <mergeCell ref="Y60:Y62"/>
    <mergeCell ref="Z60:Z62"/>
    <mergeCell ref="AA60:AA62"/>
    <mergeCell ref="N60:N62"/>
    <mergeCell ref="O60:O62"/>
    <mergeCell ref="P60:P62"/>
    <mergeCell ref="S60:S62"/>
    <mergeCell ref="T60:T62"/>
    <mergeCell ref="U60:U62"/>
    <mergeCell ref="H60:H62"/>
    <mergeCell ref="I60:I62"/>
    <mergeCell ref="J60:J62"/>
    <mergeCell ref="K60:K62"/>
    <mergeCell ref="L60:L62"/>
    <mergeCell ref="M60:M62"/>
    <mergeCell ref="A51:A62"/>
    <mergeCell ref="D51:D53"/>
    <mergeCell ref="D54:D56"/>
    <mergeCell ref="E54:E56"/>
    <mergeCell ref="AB67:AB70"/>
    <mergeCell ref="D57:D59"/>
    <mergeCell ref="E57:E59"/>
    <mergeCell ref="F57:F59"/>
    <mergeCell ref="G57:G59"/>
    <mergeCell ref="H57:H59"/>
    <mergeCell ref="I57:I59"/>
    <mergeCell ref="J57:J59"/>
    <mergeCell ref="V54:V56"/>
    <mergeCell ref="W54:W56"/>
    <mergeCell ref="X54:X56"/>
    <mergeCell ref="Y54:Y56"/>
    <mergeCell ref="Z54:Z56"/>
    <mergeCell ref="AA54:AA56"/>
    <mergeCell ref="N54:N56"/>
    <mergeCell ref="O54:O56"/>
    <mergeCell ref="P54:P56"/>
    <mergeCell ref="S54:S56"/>
    <mergeCell ref="T54:T56"/>
    <mergeCell ref="U54:U56"/>
    <mergeCell ref="H54:H56"/>
    <mergeCell ref="I54:I56"/>
    <mergeCell ref="J54:J56"/>
    <mergeCell ref="K54:K56"/>
    <mergeCell ref="L54:L56"/>
    <mergeCell ref="M54:M56"/>
    <mergeCell ref="Y57:Y59"/>
    <mergeCell ref="Z57:Z59"/>
    <mergeCell ref="AA57:AA59"/>
    <mergeCell ref="AB57:AB59"/>
    <mergeCell ref="O71:O74"/>
    <mergeCell ref="P71:P74"/>
    <mergeCell ref="AB75:AB78"/>
    <mergeCell ref="D71:D74"/>
    <mergeCell ref="E71:E74"/>
    <mergeCell ref="F71:F74"/>
    <mergeCell ref="S57:S59"/>
    <mergeCell ref="T57:T59"/>
    <mergeCell ref="U57:U59"/>
    <mergeCell ref="V57:V59"/>
    <mergeCell ref="W57:W59"/>
    <mergeCell ref="X57:X59"/>
    <mergeCell ref="K57:K59"/>
    <mergeCell ref="L57:L59"/>
    <mergeCell ref="M57:M59"/>
    <mergeCell ref="N57:N59"/>
    <mergeCell ref="O57:O59"/>
    <mergeCell ref="P57:P59"/>
    <mergeCell ref="AB60:AB62"/>
    <mergeCell ref="AC60:AC62"/>
    <mergeCell ref="AB43:AB46"/>
    <mergeCell ref="AC43:AC46"/>
    <mergeCell ref="D47:D50"/>
    <mergeCell ref="E47:E50"/>
    <mergeCell ref="F47:F50"/>
    <mergeCell ref="G47:G50"/>
    <mergeCell ref="S43:S46"/>
    <mergeCell ref="T43:T46"/>
    <mergeCell ref="U43:U46"/>
    <mergeCell ref="V43:V46"/>
    <mergeCell ref="W43:W46"/>
    <mergeCell ref="X43:X46"/>
    <mergeCell ref="K43:K46"/>
    <mergeCell ref="L43:L46"/>
    <mergeCell ref="M43:M46"/>
    <mergeCell ref="N43:N46"/>
    <mergeCell ref="O43:O46"/>
    <mergeCell ref="P43:P46"/>
    <mergeCell ref="AB47:AB50"/>
    <mergeCell ref="AC47:AC50"/>
    <mergeCell ref="F54:F56"/>
    <mergeCell ref="G54:G56"/>
    <mergeCell ref="V47:V50"/>
    <mergeCell ref="W47:W50"/>
    <mergeCell ref="X47:X50"/>
    <mergeCell ref="Y47:Y50"/>
    <mergeCell ref="Z47:Z50"/>
    <mergeCell ref="AA47:AA50"/>
    <mergeCell ref="N47:N50"/>
    <mergeCell ref="O47:O50"/>
    <mergeCell ref="P47:P50"/>
    <mergeCell ref="S47:S50"/>
    <mergeCell ref="T47:T50"/>
    <mergeCell ref="U47:U50"/>
    <mergeCell ref="H47:H50"/>
    <mergeCell ref="I47:I50"/>
    <mergeCell ref="J47:J50"/>
    <mergeCell ref="K47:K50"/>
    <mergeCell ref="L47:L50"/>
    <mergeCell ref="M47:M50"/>
    <mergeCell ref="AB54:AB56"/>
    <mergeCell ref="AC54:AC56"/>
    <mergeCell ref="Z36:Z38"/>
    <mergeCell ref="AA36:AA38"/>
    <mergeCell ref="AB36:AB38"/>
    <mergeCell ref="AC36:AC38"/>
    <mergeCell ref="A39:A50"/>
    <mergeCell ref="D39:D42"/>
    <mergeCell ref="E39:E42"/>
    <mergeCell ref="F39:F42"/>
    <mergeCell ref="G39:G42"/>
    <mergeCell ref="T36:T38"/>
    <mergeCell ref="U36:U38"/>
    <mergeCell ref="V36:V38"/>
    <mergeCell ref="W36:W38"/>
    <mergeCell ref="X36:X38"/>
    <mergeCell ref="Y36:Y38"/>
    <mergeCell ref="L36:L38"/>
    <mergeCell ref="M36:M38"/>
    <mergeCell ref="N36:N38"/>
    <mergeCell ref="O36:O38"/>
    <mergeCell ref="P36:P38"/>
    <mergeCell ref="S36:S38"/>
    <mergeCell ref="AB39:AB42"/>
    <mergeCell ref="AC39:AC42"/>
    <mergeCell ref="D43:D46"/>
    <mergeCell ref="E43:E46"/>
    <mergeCell ref="F43:F46"/>
    <mergeCell ref="G43:G46"/>
    <mergeCell ref="H43:H46"/>
    <mergeCell ref="I43:I46"/>
    <mergeCell ref="J43:J46"/>
    <mergeCell ref="V39:V42"/>
    <mergeCell ref="W39:W42"/>
    <mergeCell ref="X39:X42"/>
    <mergeCell ref="Y39:Y42"/>
    <mergeCell ref="Z39:Z42"/>
    <mergeCell ref="AA39:AA42"/>
    <mergeCell ref="N39:N42"/>
    <mergeCell ref="O39:O42"/>
    <mergeCell ref="P39:P42"/>
    <mergeCell ref="S39:S42"/>
    <mergeCell ref="T39:T42"/>
    <mergeCell ref="U39:U42"/>
    <mergeCell ref="H39:H42"/>
    <mergeCell ref="I39:I42"/>
    <mergeCell ref="J39:J42"/>
    <mergeCell ref="K39:K42"/>
    <mergeCell ref="L39:L42"/>
    <mergeCell ref="M39:M42"/>
    <mergeCell ref="Y43:Y46"/>
    <mergeCell ref="Z43:Z46"/>
    <mergeCell ref="AA43:AA46"/>
    <mergeCell ref="A27:A38"/>
    <mergeCell ref="Z30:Z32"/>
    <mergeCell ref="AA30:AA32"/>
    <mergeCell ref="AB30:AB32"/>
    <mergeCell ref="AC30:AC32"/>
    <mergeCell ref="D33:D35"/>
    <mergeCell ref="E33:E35"/>
    <mergeCell ref="F33:F35"/>
    <mergeCell ref="G33:G35"/>
    <mergeCell ref="T30:T32"/>
    <mergeCell ref="U30:U32"/>
    <mergeCell ref="V30:V32"/>
    <mergeCell ref="W30:W32"/>
    <mergeCell ref="X30:X32"/>
    <mergeCell ref="Y30:Y32"/>
    <mergeCell ref="L30:L32"/>
    <mergeCell ref="M30:M32"/>
    <mergeCell ref="N30:N32"/>
    <mergeCell ref="O30:O32"/>
    <mergeCell ref="P30:P32"/>
    <mergeCell ref="S30:S32"/>
    <mergeCell ref="F30:F32"/>
    <mergeCell ref="G30:G32"/>
    <mergeCell ref="H30:H32"/>
    <mergeCell ref="I30:I32"/>
    <mergeCell ref="J30:J32"/>
    <mergeCell ref="K30:K32"/>
    <mergeCell ref="AC33:AC35"/>
    <mergeCell ref="S33:S35"/>
    <mergeCell ref="T33:T35"/>
    <mergeCell ref="U33:U35"/>
    <mergeCell ref="V33:V35"/>
    <mergeCell ref="I33:I35"/>
    <mergeCell ref="J33:J35"/>
    <mergeCell ref="K33:K35"/>
    <mergeCell ref="L33:L35"/>
    <mergeCell ref="M33:M35"/>
    <mergeCell ref="N33:N35"/>
    <mergeCell ref="D27:D29"/>
    <mergeCell ref="D30:D32"/>
    <mergeCell ref="E30:E32"/>
    <mergeCell ref="T24:T26"/>
    <mergeCell ref="U24:U26"/>
    <mergeCell ref="V24:V26"/>
    <mergeCell ref="W24:W26"/>
    <mergeCell ref="X24:X26"/>
    <mergeCell ref="Y24:Y26"/>
    <mergeCell ref="M24:M26"/>
    <mergeCell ref="N24:N26"/>
    <mergeCell ref="O24:O26"/>
    <mergeCell ref="P24:P26"/>
    <mergeCell ref="S24:S26"/>
    <mergeCell ref="L24:L26"/>
    <mergeCell ref="W33:W35"/>
    <mergeCell ref="X33:X35"/>
    <mergeCell ref="Y33:Y35"/>
    <mergeCell ref="Z33:Z35"/>
    <mergeCell ref="AA33:AA35"/>
    <mergeCell ref="AB33:AB35"/>
    <mergeCell ref="O33:O35"/>
    <mergeCell ref="P33:P35"/>
    <mergeCell ref="H33:H35"/>
    <mergeCell ref="A15:A26"/>
    <mergeCell ref="D15:D17"/>
    <mergeCell ref="D18:D20"/>
    <mergeCell ref="S13:S14"/>
    <mergeCell ref="T13:T14"/>
    <mergeCell ref="U13:U14"/>
    <mergeCell ref="V13:V14"/>
    <mergeCell ref="W13:W14"/>
    <mergeCell ref="X13:X14"/>
    <mergeCell ref="K13:K14"/>
    <mergeCell ref="L13:L14"/>
    <mergeCell ref="M13:M14"/>
    <mergeCell ref="N13:N14"/>
    <mergeCell ref="O13:O14"/>
    <mergeCell ref="P13:P14"/>
    <mergeCell ref="G21:G23"/>
    <mergeCell ref="H21:H23"/>
    <mergeCell ref="K18:K20"/>
    <mergeCell ref="L18:L20"/>
    <mergeCell ref="M18:M20"/>
    <mergeCell ref="N18:N20"/>
    <mergeCell ref="O18:O20"/>
    <mergeCell ref="P18:P20"/>
    <mergeCell ref="E18:E20"/>
    <mergeCell ref="F18:F20"/>
    <mergeCell ref="G18:G20"/>
    <mergeCell ref="H18:H20"/>
    <mergeCell ref="I18:I19"/>
    <mergeCell ref="J18:J19"/>
    <mergeCell ref="Y13:Y14"/>
    <mergeCell ref="D24:D26"/>
    <mergeCell ref="E24:E26"/>
    <mergeCell ref="F24:F26"/>
    <mergeCell ref="G24:G26"/>
    <mergeCell ref="H24:H26"/>
    <mergeCell ref="I24:I26"/>
    <mergeCell ref="J24:J26"/>
    <mergeCell ref="K24:K26"/>
    <mergeCell ref="W21:W23"/>
    <mergeCell ref="X21:X23"/>
    <mergeCell ref="Y21:Y23"/>
    <mergeCell ref="O21:O23"/>
    <mergeCell ref="P21:P23"/>
    <mergeCell ref="S21:S23"/>
    <mergeCell ref="T21:T23"/>
    <mergeCell ref="U21:U23"/>
    <mergeCell ref="V21:V23"/>
    <mergeCell ref="I21:I23"/>
    <mergeCell ref="J21:J23"/>
    <mergeCell ref="K21:K23"/>
    <mergeCell ref="M21:M23"/>
    <mergeCell ref="N21:N23"/>
    <mergeCell ref="D21:D23"/>
    <mergeCell ref="E21:E23"/>
    <mergeCell ref="F21:F23"/>
    <mergeCell ref="AC9:AC10"/>
    <mergeCell ref="D11:D12"/>
    <mergeCell ref="E11:E12"/>
    <mergeCell ref="F11:F12"/>
    <mergeCell ref="G11:G12"/>
    <mergeCell ref="S9:S10"/>
    <mergeCell ref="T9:T10"/>
    <mergeCell ref="U9:U10"/>
    <mergeCell ref="V9:V10"/>
    <mergeCell ref="W9:W10"/>
    <mergeCell ref="X9:X10"/>
    <mergeCell ref="K9:K10"/>
    <mergeCell ref="L9:L10"/>
    <mergeCell ref="M9:M10"/>
    <mergeCell ref="N9:N10"/>
    <mergeCell ref="O9:O10"/>
    <mergeCell ref="P9:P10"/>
    <mergeCell ref="AB11:AB12"/>
    <mergeCell ref="AC11:AC12"/>
    <mergeCell ref="D13:D14"/>
    <mergeCell ref="E13:E14"/>
    <mergeCell ref="F13:F14"/>
    <mergeCell ref="G13:G14"/>
    <mergeCell ref="H13:H14"/>
    <mergeCell ref="I13:I14"/>
    <mergeCell ref="J13:J14"/>
    <mergeCell ref="V11:V12"/>
    <mergeCell ref="W11:W12"/>
    <mergeCell ref="X11:X12"/>
    <mergeCell ref="Y11:Y12"/>
    <mergeCell ref="Z11:Z12"/>
    <mergeCell ref="AA11:AA12"/>
    <mergeCell ref="N11:N12"/>
    <mergeCell ref="O11:O12"/>
    <mergeCell ref="P11:P12"/>
    <mergeCell ref="S11:S12"/>
    <mergeCell ref="T11:T12"/>
    <mergeCell ref="U11:U12"/>
    <mergeCell ref="H11:H12"/>
    <mergeCell ref="I11:I12"/>
    <mergeCell ref="J11:J12"/>
    <mergeCell ref="K11:K12"/>
    <mergeCell ref="L11:L12"/>
    <mergeCell ref="M11:M12"/>
    <mergeCell ref="AB13:AB14"/>
    <mergeCell ref="AC13:AC14"/>
    <mergeCell ref="F9:F10"/>
    <mergeCell ref="G9:G10"/>
    <mergeCell ref="H9:H10"/>
    <mergeCell ref="P5:P6"/>
    <mergeCell ref="S5:S6"/>
    <mergeCell ref="T5:T6"/>
    <mergeCell ref="U5:U6"/>
    <mergeCell ref="V5:V6"/>
    <mergeCell ref="H5:H6"/>
    <mergeCell ref="Y9:Y10"/>
    <mergeCell ref="Z13:Z14"/>
    <mergeCell ref="Z9:Z10"/>
    <mergeCell ref="AA9:AA10"/>
    <mergeCell ref="AB9:AB10"/>
    <mergeCell ref="Z24:Z26"/>
    <mergeCell ref="AA24:AA26"/>
    <mergeCell ref="AB24:AB26"/>
    <mergeCell ref="AA13:AA14"/>
    <mergeCell ref="B5:B6"/>
    <mergeCell ref="B7:B8"/>
    <mergeCell ref="B9:B10"/>
    <mergeCell ref="B11:B12"/>
    <mergeCell ref="B13:B14"/>
    <mergeCell ref="B15:B17"/>
    <mergeCell ref="B18:B20"/>
    <mergeCell ref="B21:B23"/>
    <mergeCell ref="B24:B26"/>
    <mergeCell ref="C5:C6"/>
    <mergeCell ref="C7:C8"/>
    <mergeCell ref="C9:C10"/>
    <mergeCell ref="C11:C12"/>
    <mergeCell ref="C13:C14"/>
    <mergeCell ref="C15:C17"/>
    <mergeCell ref="C18:C20"/>
    <mergeCell ref="C21:C23"/>
    <mergeCell ref="C24:C26"/>
    <mergeCell ref="Y18:Y20"/>
    <mergeCell ref="X18:X20"/>
    <mergeCell ref="W18:W20"/>
    <mergeCell ref="V18:V20"/>
    <mergeCell ref="U18:U20"/>
    <mergeCell ref="T18:T20"/>
    <mergeCell ref="S18:S20"/>
    <mergeCell ref="Z21:Z23"/>
    <mergeCell ref="AA21:AA23"/>
    <mergeCell ref="AB21:AB23"/>
    <mergeCell ref="L21:L23"/>
    <mergeCell ref="AB18:AB20"/>
    <mergeCell ref="AA18:AA20"/>
    <mergeCell ref="Z18:Z20"/>
    <mergeCell ref="AY215:AY217"/>
    <mergeCell ref="AX218:AX220"/>
    <mergeCell ref="AY218:AY220"/>
    <mergeCell ref="AY225:AY226"/>
    <mergeCell ref="AY227:AY229"/>
    <mergeCell ref="AY239:AY242"/>
    <mergeCell ref="AY243:AY246"/>
    <mergeCell ref="AY292:AY294"/>
    <mergeCell ref="AX281:AX284"/>
    <mergeCell ref="AY18:AY20"/>
    <mergeCell ref="AY21:AY23"/>
    <mergeCell ref="AY24:AY26"/>
    <mergeCell ref="AY30:AY32"/>
    <mergeCell ref="AX5:AX6"/>
    <mergeCell ref="AX9:AX10"/>
    <mergeCell ref="AX11:AX12"/>
    <mergeCell ref="AX13:AX14"/>
    <mergeCell ref="AY5:AY6"/>
    <mergeCell ref="AY9:AY10"/>
    <mergeCell ref="AY11:AY12"/>
    <mergeCell ref="AY13:AY14"/>
    <mergeCell ref="A1:C2"/>
    <mergeCell ref="D1:F2"/>
    <mergeCell ref="G1:R1"/>
    <mergeCell ref="S1:AC1"/>
    <mergeCell ref="Y2:Z2"/>
    <mergeCell ref="AA2:AB2"/>
    <mergeCell ref="AC2:AC3"/>
    <mergeCell ref="AD2:AD3"/>
    <mergeCell ref="AF2:AH2"/>
    <mergeCell ref="AI2:AK2"/>
    <mergeCell ref="AL2:AM2"/>
    <mergeCell ref="A5:A6"/>
    <mergeCell ref="D5:D6"/>
    <mergeCell ref="E5:E6"/>
    <mergeCell ref="F5:F6"/>
    <mergeCell ref="G5:G6"/>
    <mergeCell ref="AD1:AM1"/>
    <mergeCell ref="J5:J6"/>
    <mergeCell ref="K5:K6"/>
    <mergeCell ref="L5:L6"/>
    <mergeCell ref="M5:M6"/>
    <mergeCell ref="N5:N6"/>
    <mergeCell ref="AN1:AQ1"/>
    <mergeCell ref="AR1:AV1"/>
    <mergeCell ref="G2:H2"/>
    <mergeCell ref="I2:I3"/>
    <mergeCell ref="J2:J3"/>
    <mergeCell ref="K2:P2"/>
    <mergeCell ref="Q2:Q3"/>
    <mergeCell ref="R2:R3"/>
    <mergeCell ref="S2:X2"/>
    <mergeCell ref="AC5:AC6"/>
    <mergeCell ref="A7:A14"/>
    <mergeCell ref="D7:D8"/>
    <mergeCell ref="D9:D10"/>
    <mergeCell ref="E9:E10"/>
    <mergeCell ref="W5:W6"/>
    <mergeCell ref="X5:X6"/>
    <mergeCell ref="Y5:Y6"/>
    <mergeCell ref="Z5:Z6"/>
    <mergeCell ref="AA5:AA6"/>
    <mergeCell ref="AB5:AB6"/>
    <mergeCell ref="O5:O6"/>
    <mergeCell ref="AY33:AY35"/>
    <mergeCell ref="AY36:AY38"/>
    <mergeCell ref="AY39:AY42"/>
    <mergeCell ref="AY43:AY46"/>
    <mergeCell ref="AX91:AX94"/>
    <mergeCell ref="AY47:AY50"/>
    <mergeCell ref="AY54:AY56"/>
    <mergeCell ref="AY57:AY59"/>
    <mergeCell ref="AY60:AY62"/>
    <mergeCell ref="AY67:AY70"/>
    <mergeCell ref="AY71:AY74"/>
    <mergeCell ref="AY75:AY78"/>
    <mergeCell ref="AY82:AY84"/>
    <mergeCell ref="AY85:AY87"/>
    <mergeCell ref="AY88:AY90"/>
    <mergeCell ref="AX79:AX81"/>
    <mergeCell ref="AX107:AX109"/>
    <mergeCell ref="AX152:AX154"/>
    <mergeCell ref="AX119:AX122"/>
    <mergeCell ref="AX39:AX42"/>
    <mergeCell ref="AX43:AX46"/>
    <mergeCell ref="AX47:AX50"/>
    <mergeCell ref="AX147:AX149"/>
    <mergeCell ref="AY147:AY149"/>
    <mergeCell ref="AY172:AY175"/>
    <mergeCell ref="AY176:AY179"/>
    <mergeCell ref="AX172:AX175"/>
    <mergeCell ref="AX176:AX179"/>
    <mergeCell ref="AY144:AY146"/>
    <mergeCell ref="AX141:AX143"/>
    <mergeCell ref="AX150:AX151"/>
    <mergeCell ref="AX144:AX146"/>
    <mergeCell ref="AX75:AX78"/>
    <mergeCell ref="AX82:AX84"/>
    <mergeCell ref="AX85:AX87"/>
    <mergeCell ref="AX88:AX90"/>
    <mergeCell ref="AX123:AX126"/>
    <mergeCell ref="AY155:AY157"/>
    <mergeCell ref="AX158:AX160"/>
    <mergeCell ref="AY158:AY160"/>
    <mergeCell ref="AX161:AX163"/>
    <mergeCell ref="AY161:AY163"/>
    <mergeCell ref="AX168:AX171"/>
    <mergeCell ref="AY137:AY138"/>
    <mergeCell ref="AX110:AX112"/>
    <mergeCell ref="AY110:AY112"/>
    <mergeCell ref="AX113:AX115"/>
    <mergeCell ref="AY123:AY126"/>
    <mergeCell ref="AY168:AY171"/>
    <mergeCell ref="AY141:AY143"/>
    <mergeCell ref="AY150:AY151"/>
    <mergeCell ref="AY127:AY130"/>
    <mergeCell ref="AY131:AY134"/>
    <mergeCell ref="AY135:AY136"/>
    <mergeCell ref="AX155:AX157"/>
    <mergeCell ref="AX164:AX167"/>
    <mergeCell ref="AX127:AX130"/>
    <mergeCell ref="AX131:AX134"/>
    <mergeCell ref="AX135:AX136"/>
    <mergeCell ref="AX137:AX138"/>
    <mergeCell ref="AY95:AY98"/>
    <mergeCell ref="AY99:AY102"/>
    <mergeCell ref="AY103:AY106"/>
    <mergeCell ref="AX60:AX62"/>
    <mergeCell ref="AY281:AY284"/>
    <mergeCell ref="AY1619:AY1620"/>
    <mergeCell ref="AY816:AY817"/>
    <mergeCell ref="AY818:AY819"/>
    <mergeCell ref="AY820:AY821"/>
    <mergeCell ref="AX834:AX835"/>
    <mergeCell ref="AY824:AY825"/>
    <mergeCell ref="AX1427:AX1430"/>
    <mergeCell ref="AY1300:AY1301"/>
    <mergeCell ref="AY1524:AY1525"/>
    <mergeCell ref="AY1515:AY1516"/>
    <mergeCell ref="AY1494:AY1495"/>
    <mergeCell ref="AY593:AY596"/>
    <mergeCell ref="AX589:AX590"/>
    <mergeCell ref="AY589:AY590"/>
    <mergeCell ref="AY1006:AY1007"/>
    <mergeCell ref="AY1029:AY1031"/>
    <mergeCell ref="AY1303:AY1304"/>
    <mergeCell ref="AY1366:AY1367"/>
    <mergeCell ref="AY1369:AY1370"/>
    <mergeCell ref="AX622:AX624"/>
    <mergeCell ref="AY1384:AY1385"/>
    <mergeCell ref="AY1381:AY1382"/>
    <mergeCell ref="AY500:AY502"/>
    <mergeCell ref="AY536:AY538"/>
    <mergeCell ref="AX1294:AX1295"/>
    <mergeCell ref="AX910:AX911"/>
    <mergeCell ref="AY1345:AY1346"/>
    <mergeCell ref="AX1348:AX1350"/>
    <mergeCell ref="AX1333:AX1335"/>
    <mergeCell ref="AX1282:AX1283"/>
    <mergeCell ref="AY910:AY911"/>
    <mergeCell ref="AY547:AY548"/>
    <mergeCell ref="AX889:AX891"/>
    <mergeCell ref="AY559:AY560"/>
    <mergeCell ref="AY412:AY415"/>
    <mergeCell ref="AX616:AX618"/>
    <mergeCell ref="AX619:AX621"/>
    <mergeCell ref="AY1396:AY1397"/>
    <mergeCell ref="AY378:AY380"/>
    <mergeCell ref="AX1047:AX1049"/>
    <mergeCell ref="AY1121:AY1122"/>
    <mergeCell ref="AY1339:AY1340"/>
    <mergeCell ref="AX1339:AX1341"/>
    <mergeCell ref="AY1336:AY1337"/>
    <mergeCell ref="AX1113:AX1114"/>
    <mergeCell ref="AY348:AY350"/>
    <mergeCell ref="AX348:AX350"/>
    <mergeCell ref="AX987:AX989"/>
    <mergeCell ref="AY987:AY989"/>
    <mergeCell ref="AY1603:AY1604"/>
    <mergeCell ref="AY1599:AY1600"/>
    <mergeCell ref="AY1595:AY1596"/>
    <mergeCell ref="AY1597:AY1598"/>
    <mergeCell ref="AY1333:AY1334"/>
    <mergeCell ref="AX800:AX801"/>
    <mergeCell ref="AX1147:AX1149"/>
    <mergeCell ref="AX1150:AX1152"/>
    <mergeCell ref="AX539:AX541"/>
    <mergeCell ref="AY539:AY541"/>
    <mergeCell ref="AX993:AX995"/>
    <mergeCell ref="AY993:AY995"/>
    <mergeCell ref="AY387:AY389"/>
    <mergeCell ref="AX381:AX383"/>
    <mergeCell ref="AX416:AX419"/>
    <mergeCell ref="AY996:AY997"/>
    <mergeCell ref="AY1351:AY1352"/>
    <mergeCell ref="AY1363:AY1364"/>
    <mergeCell ref="AX1274:AX1275"/>
    <mergeCell ref="AY1761:AY1763"/>
    <mergeCell ref="AY1399:AY1400"/>
    <mergeCell ref="AY1378:AY1379"/>
    <mergeCell ref="AY1393:AY1394"/>
    <mergeCell ref="AX444:AX447"/>
    <mergeCell ref="AY1390:AY1391"/>
    <mergeCell ref="AX1758:AX1760"/>
    <mergeCell ref="AY1758:AY1760"/>
    <mergeCell ref="AY1228:AY1230"/>
    <mergeCell ref="AY964:AY965"/>
    <mergeCell ref="AY966:AY968"/>
    <mergeCell ref="AY969:AY971"/>
    <mergeCell ref="AY972:AY974"/>
    <mergeCell ref="AX948:AX949"/>
    <mergeCell ref="AY586:AY588"/>
    <mergeCell ref="AY567:AY568"/>
    <mergeCell ref="AX1753:AX1757"/>
    <mergeCell ref="AY1699:AY1700"/>
    <mergeCell ref="AX1101:AX1102"/>
    <mergeCell ref="AY1101:AY1102"/>
    <mergeCell ref="AX1246:AX1248"/>
    <mergeCell ref="AY1246:AY1248"/>
    <mergeCell ref="AX1129:AX1130"/>
    <mergeCell ref="AY1734:AY1735"/>
    <mergeCell ref="AY1714:AY1715"/>
    <mergeCell ref="AY488:AY489"/>
    <mergeCell ref="AX1724:AX1725"/>
    <mergeCell ref="AX1719:AX1720"/>
    <mergeCell ref="AX1639:AX1640"/>
    <mergeCell ref="AX1644:AX1645"/>
    <mergeCell ref="AY1704:AY1705"/>
    <mergeCell ref="AY958:AY959"/>
    <mergeCell ref="AY960:AY961"/>
    <mergeCell ref="AX1689:AX1690"/>
    <mergeCell ref="AY1689:AY1690"/>
    <mergeCell ref="AY1679:AY1680"/>
    <mergeCell ref="AX1729:AX1730"/>
    <mergeCell ref="AX1415:AX1418"/>
    <mergeCell ref="AX1419:AX1422"/>
    <mergeCell ref="AY1177:AY1179"/>
    <mergeCell ref="AY1207:AY1209"/>
    <mergeCell ref="AX1159:AX1161"/>
    <mergeCell ref="AX1165:AX1167"/>
    <mergeCell ref="AY1053:AY1055"/>
    <mergeCell ref="AX1455:AX1458"/>
    <mergeCell ref="AX906:AX907"/>
    <mergeCell ref="AX1105:AX1106"/>
    <mergeCell ref="AY1282:AY1283"/>
    <mergeCell ref="AX844:AX846"/>
    <mergeCell ref="AX1115:AX1116"/>
    <mergeCell ref="AY1115:AY1116"/>
    <mergeCell ref="AY810:AY811"/>
    <mergeCell ref="AX862:AX864"/>
    <mergeCell ref="AX865:AX867"/>
    <mergeCell ref="AY865:AY867"/>
    <mergeCell ref="AX871:AX873"/>
    <mergeCell ref="AY838:AY840"/>
    <mergeCell ref="AX561:AX562"/>
    <mergeCell ref="AX932:AX934"/>
    <mergeCell ref="AX396:AX398"/>
    <mergeCell ref="AY396:AY398"/>
    <mergeCell ref="AY393:AY395"/>
    <mergeCell ref="AX1447:AX1450"/>
    <mergeCell ref="AX1431:AX1434"/>
    <mergeCell ref="AX1591:AX1592"/>
    <mergeCell ref="AY1591:AY1592"/>
    <mergeCell ref="AX1714:AX1715"/>
    <mergeCell ref="AY1724:AY1725"/>
    <mergeCell ref="AY1222:AY1224"/>
    <mergeCell ref="AW1243:AW1245"/>
    <mergeCell ref="AX1243:AX1245"/>
    <mergeCell ref="AY1026:AY1028"/>
    <mergeCell ref="AW1282:AW1283"/>
    <mergeCell ref="AW1447:AW1450"/>
    <mergeCell ref="AY978:AY980"/>
    <mergeCell ref="AY975:AY977"/>
    <mergeCell ref="AW1288:AW1289"/>
    <mergeCell ref="AW990:AW992"/>
    <mergeCell ref="AX990:AX992"/>
    <mergeCell ref="AY1639:AY1640"/>
    <mergeCell ref="AY1213:AY1215"/>
    <mergeCell ref="AY1014:AY1016"/>
    <mergeCell ref="AY1017:AY1019"/>
    <mergeCell ref="AY1117:AY1118"/>
    <mergeCell ref="AW1339:AW1341"/>
    <mergeCell ref="AY868:AY870"/>
    <mergeCell ref="AY871:AY873"/>
    <mergeCell ref="AY874:AY876"/>
    <mergeCell ref="AY436:AY439"/>
    <mergeCell ref="AX1411:AX1414"/>
    <mergeCell ref="AW1443:AW1446"/>
    <mergeCell ref="AX1709:AX1710"/>
    <mergeCell ref="AX1654:AX1655"/>
    <mergeCell ref="AY1624:AY1625"/>
    <mergeCell ref="AX1704:AX1705"/>
    <mergeCell ref="AY1387:AY1388"/>
    <mergeCell ref="AX1306:AX1308"/>
    <mergeCell ref="AY1306:AY1307"/>
    <mergeCell ref="AY1038:AY1040"/>
    <mergeCell ref="AY1354:AY1355"/>
    <mergeCell ref="AY1097:AY1098"/>
    <mergeCell ref="AX1099:AX1100"/>
    <mergeCell ref="AY1099:AY1100"/>
    <mergeCell ref="AY1342:AY1343"/>
    <mergeCell ref="AW1518:AW1519"/>
    <mergeCell ref="AX1503:AX1504"/>
    <mergeCell ref="AY1509:AY1510"/>
    <mergeCell ref="AX1509:AX1510"/>
    <mergeCell ref="AX1587:AX1590"/>
    <mergeCell ref="AX1579:AX1582"/>
    <mergeCell ref="AX1567:AX1570"/>
    <mergeCell ref="AX1583:AX1586"/>
    <mergeCell ref="AX1571:AX1574"/>
    <mergeCell ref="AW1571:AW1574"/>
    <mergeCell ref="AX1563:AX1566"/>
    <mergeCell ref="AY1192:AY1194"/>
    <mergeCell ref="AY1216:AY1218"/>
    <mergeCell ref="AY1071:AY1072"/>
    <mergeCell ref="AX1606:AX1607"/>
    <mergeCell ref="AX1612:AX1613"/>
    <mergeCell ref="AX1626:AX1628"/>
    <mergeCell ref="AY1626:AY1628"/>
    <mergeCell ref="AY954:AY955"/>
    <mergeCell ref="AW1694:AW1695"/>
    <mergeCell ref="AX1694:AX1695"/>
    <mergeCell ref="AW1415:AW1418"/>
    <mergeCell ref="AW1419:AW1422"/>
    <mergeCell ref="AY1402:AY1403"/>
    <mergeCell ref="AY1284:AY1285"/>
    <mergeCell ref="AX1053:AX1055"/>
    <mergeCell ref="AX1479:AX1482"/>
    <mergeCell ref="AY1408:AY1409"/>
    <mergeCell ref="AW1101:AW1102"/>
    <mergeCell ref="AY1073:AY1074"/>
    <mergeCell ref="AY1125:AY1126"/>
    <mergeCell ref="AX1324:AX1326"/>
    <mergeCell ref="AX1276:AX1277"/>
    <mergeCell ref="AX1318:AX1320"/>
    <mergeCell ref="AW1303:AW1305"/>
    <mergeCell ref="AY1079:AY1080"/>
    <mergeCell ref="AW1274:AW1275"/>
    <mergeCell ref="AW1758:AW1760"/>
    <mergeCell ref="AW1268:AW1269"/>
    <mergeCell ref="AX956:AX957"/>
    <mergeCell ref="AY998:AY999"/>
    <mergeCell ref="AX1174:AX1176"/>
    <mergeCell ref="AX1121:AX1122"/>
    <mergeCell ref="AX1127:AX1128"/>
    <mergeCell ref="AY1081:AY1082"/>
    <mergeCell ref="AY1087:AY1088"/>
    <mergeCell ref="AY1089:AY1090"/>
    <mergeCell ref="AW1008:AW1010"/>
    <mergeCell ref="AX966:AX968"/>
    <mergeCell ref="AX969:AX971"/>
    <mergeCell ref="AX1280:AX1281"/>
    <mergeCell ref="AW1023:AW1025"/>
    <mergeCell ref="AW1026:AW1028"/>
    <mergeCell ref="AW1029:AW1031"/>
    <mergeCell ref="AW1032:AW1034"/>
    <mergeCell ref="AX978:AX980"/>
    <mergeCell ref="AX1270:AX1271"/>
    <mergeCell ref="AY1276:AY1277"/>
    <mergeCell ref="AY1189:AY1191"/>
    <mergeCell ref="AW1091:AW1092"/>
    <mergeCell ref="AW1284:AW1285"/>
    <mergeCell ref="AX1087:AX1088"/>
    <mergeCell ref="AX1089:AX1090"/>
    <mergeCell ref="AW1276:AW1277"/>
    <mergeCell ref="AY1020:AY1022"/>
    <mergeCell ref="AY1023:AY1025"/>
    <mergeCell ref="AY1113:AY1114"/>
    <mergeCell ref="AX1038:AX1040"/>
    <mergeCell ref="AX1041:AX1043"/>
    <mergeCell ref="AY1644:AY1645"/>
    <mergeCell ref="AX1699:AX1700"/>
    <mergeCell ref="AW1593:AW1594"/>
    <mergeCell ref="AX1593:AX1594"/>
    <mergeCell ref="AY1593:AY1594"/>
    <mergeCell ref="AX1601:AX1602"/>
    <mergeCell ref="AY1601:AY1602"/>
    <mergeCell ref="AW1103:AW1104"/>
    <mergeCell ref="AX1103:AX1104"/>
    <mergeCell ref="AW1105:AW1106"/>
    <mergeCell ref="AY1753:AY1757"/>
    <mergeCell ref="AX1240:AX1242"/>
    <mergeCell ref="AY1240:AY1242"/>
    <mergeCell ref="AW1231:AW1233"/>
    <mergeCell ref="AY1131:AY1132"/>
    <mergeCell ref="AY1133:AY1134"/>
    <mergeCell ref="AY1709:AY1710"/>
    <mergeCell ref="AY1219:AY1221"/>
    <mergeCell ref="AW962:AW963"/>
    <mergeCell ref="AX1077:AX1078"/>
    <mergeCell ref="AX1050:AX1052"/>
    <mergeCell ref="AY1272:AY1273"/>
    <mergeCell ref="AX972:AX974"/>
    <mergeCell ref="AX1079:AX1080"/>
    <mergeCell ref="AX1081:AX1082"/>
    <mergeCell ref="AX1062:AX1064"/>
    <mergeCell ref="AY1000:AY1001"/>
    <mergeCell ref="AY1002:AY1003"/>
    <mergeCell ref="AX1207:AX1209"/>
    <mergeCell ref="AY1044:AY1046"/>
    <mergeCell ref="AX1443:AX1446"/>
    <mergeCell ref="AX1097:AX1098"/>
    <mergeCell ref="AX1575:AX1578"/>
    <mergeCell ref="AX1629:AX1630"/>
    <mergeCell ref="AW1272:AW1273"/>
    <mergeCell ref="AW1431:AW1434"/>
    <mergeCell ref="AY990:AY992"/>
    <mergeCell ref="AW984:AW986"/>
    <mergeCell ref="AX984:AX986"/>
    <mergeCell ref="AY984:AY986"/>
    <mergeCell ref="AX1201:AX1203"/>
    <mergeCell ref="AW1168:AW1170"/>
    <mergeCell ref="AW1467:AW1470"/>
    <mergeCell ref="AW1479:AW1482"/>
    <mergeCell ref="AW1639:AW1640"/>
    <mergeCell ref="AX1669:AX1670"/>
    <mergeCell ref="AY1669:AY1670"/>
    <mergeCell ref="AW1315:AW1317"/>
    <mergeCell ref="AW1318:AW1320"/>
    <mergeCell ref="AW1296:AW1297"/>
    <mergeCell ref="AW1131:AW1132"/>
    <mergeCell ref="AW1133:AW1134"/>
    <mergeCell ref="AW1171:AW1173"/>
    <mergeCell ref="AW1141:AW1143"/>
    <mergeCell ref="AW1183:AW1185"/>
    <mergeCell ref="AX1168:AX1170"/>
    <mergeCell ref="AX1192:AX1194"/>
    <mergeCell ref="AX1345:AX1347"/>
    <mergeCell ref="AX1342:AX1344"/>
    <mergeCell ref="AY1500:AY1501"/>
    <mergeCell ref="AY1405:AY1406"/>
    <mergeCell ref="AX1543:AX1546"/>
    <mergeCell ref="AX1656:AX1658"/>
    <mergeCell ref="AY1656:AY1658"/>
    <mergeCell ref="AX1646:AX1648"/>
    <mergeCell ref="AY1646:AY1647"/>
    <mergeCell ref="AW1270:AW1271"/>
    <mergeCell ref="AW1266:AW1267"/>
    <mergeCell ref="AX1266:AX1267"/>
    <mergeCell ref="AY1243:AY1245"/>
    <mergeCell ref="AW1050:AW1052"/>
    <mergeCell ref="AW1135:AW1137"/>
    <mergeCell ref="AX1268:AX1269"/>
    <mergeCell ref="AX998:AX999"/>
    <mergeCell ref="AW993:AW995"/>
    <mergeCell ref="AX1312:AX1314"/>
    <mergeCell ref="AW1654:AW1655"/>
    <mergeCell ref="AY1614:AY1615"/>
    <mergeCell ref="AX1614:AX1615"/>
    <mergeCell ref="AX952:AX953"/>
    <mergeCell ref="AY1159:AY1161"/>
    <mergeCell ref="AX1290:AX1291"/>
    <mergeCell ref="AW1280:AW1281"/>
    <mergeCell ref="AY1144:AY1146"/>
    <mergeCell ref="AY1147:AY1149"/>
    <mergeCell ref="AY1150:AY1152"/>
    <mergeCell ref="AY1321:AY1322"/>
    <mergeCell ref="AX1002:AX1003"/>
    <mergeCell ref="AX1023:AX1025"/>
    <mergeCell ref="AW1290:AW1291"/>
    <mergeCell ref="AW1180:AW1182"/>
    <mergeCell ref="AW1219:AW1221"/>
    <mergeCell ref="AY1312:AY1313"/>
    <mergeCell ref="AW1333:AW1335"/>
    <mergeCell ref="AY1629:AY1630"/>
    <mergeCell ref="AX1085:AX1086"/>
    <mergeCell ref="AY1274:AY1275"/>
    <mergeCell ref="AY1280:AY1281"/>
    <mergeCell ref="AY1278:AY1279"/>
    <mergeCell ref="AX1298:AX1299"/>
    <mergeCell ref="AY1324:AY1326"/>
    <mergeCell ref="AY1266:AY1267"/>
    <mergeCell ref="AW987:AW989"/>
    <mergeCell ref="AX975:AX977"/>
    <mergeCell ref="AW1321:AW1323"/>
    <mergeCell ref="AX1288:AX1289"/>
    <mergeCell ref="AY1204:AY1206"/>
    <mergeCell ref="AX1264:AX1265"/>
    <mergeCell ref="AX1284:AX1285"/>
    <mergeCell ref="AY1041:AY1043"/>
    <mergeCell ref="AX1315:AX1317"/>
    <mergeCell ref="AX1141:AX1143"/>
    <mergeCell ref="AY1141:AY1143"/>
    <mergeCell ref="AW1129:AW1130"/>
    <mergeCell ref="AX1210:AX1212"/>
    <mergeCell ref="AY1210:AY1212"/>
    <mergeCell ref="AW1144:AW1146"/>
    <mergeCell ref="AW1286:AW1287"/>
    <mergeCell ref="AX1286:AX1287"/>
    <mergeCell ref="AX1029:AX1031"/>
    <mergeCell ref="AY1127:AY1128"/>
    <mergeCell ref="AX1619:AX1620"/>
    <mergeCell ref="AY1103:AY1104"/>
    <mergeCell ref="AY952:AY953"/>
    <mergeCell ref="AY1008:AY1010"/>
    <mergeCell ref="AY1011:AY1013"/>
    <mergeCell ref="AY1050:AY1052"/>
    <mergeCell ref="AW1089:AW1090"/>
    <mergeCell ref="AW1113:AW1114"/>
    <mergeCell ref="AW1150:AW1152"/>
    <mergeCell ref="AW1159:AW1161"/>
    <mergeCell ref="AW1250:AW1251"/>
    <mergeCell ref="AW1252:AW1253"/>
    <mergeCell ref="AW1591:AW1592"/>
    <mergeCell ref="AW1535:AW1538"/>
    <mergeCell ref="AW1095:AW1096"/>
    <mergeCell ref="AW1294:AW1295"/>
    <mergeCell ref="AW1278:AW1279"/>
    <mergeCell ref="AW1336:AW1338"/>
    <mergeCell ref="AW1127:AW1128"/>
    <mergeCell ref="AW1121:AW1122"/>
    <mergeCell ref="AW1195:AW1197"/>
    <mergeCell ref="AX1300:AX1302"/>
    <mergeCell ref="AW1085:AW1086"/>
    <mergeCell ref="AY1138:AY1140"/>
    <mergeCell ref="AW1138:AW1140"/>
    <mergeCell ref="AX1138:AX1140"/>
    <mergeCell ref="AW1162:AW1164"/>
    <mergeCell ref="AX1162:AX1164"/>
    <mergeCell ref="AY1162:AY1164"/>
    <mergeCell ref="AY1198:AY1200"/>
    <mergeCell ref="AY1183:AY1185"/>
    <mergeCell ref="AY1186:AY1188"/>
    <mergeCell ref="AY1201:AY1203"/>
    <mergeCell ref="AY859:AY861"/>
    <mergeCell ref="AW812:AW813"/>
    <mergeCell ref="AX571:AX573"/>
    <mergeCell ref="AX559:AX560"/>
    <mergeCell ref="AX567:AX568"/>
    <mergeCell ref="AX563:AX564"/>
    <mergeCell ref="AX1272:AX1273"/>
    <mergeCell ref="AW1044:AW1046"/>
    <mergeCell ref="AW1038:AW1040"/>
    <mergeCell ref="AW1087:AW1088"/>
    <mergeCell ref="AW1079:AW1080"/>
    <mergeCell ref="AX1111:AX1112"/>
    <mergeCell ref="AW1081:AW1082"/>
    <mergeCell ref="AW1254:AW1255"/>
    <mergeCell ref="AW1256:AW1257"/>
    <mergeCell ref="AW1258:AW1259"/>
    <mergeCell ref="AX1153:AX1155"/>
    <mergeCell ref="AW1125:AW1126"/>
    <mergeCell ref="AX1125:AX1126"/>
    <mergeCell ref="AW1093:AW1094"/>
    <mergeCell ref="AX923:AX925"/>
    <mergeCell ref="AX920:AX922"/>
    <mergeCell ref="AW926:AW928"/>
    <mergeCell ref="AX935:AX937"/>
    <mergeCell ref="AY889:AY891"/>
    <mergeCell ref="AX938:AX940"/>
    <mergeCell ref="AX914:AX915"/>
    <mergeCell ref="AY669:AY671"/>
    <mergeCell ref="AY782:AY783"/>
    <mergeCell ref="AY726:AY729"/>
    <mergeCell ref="AY694:AY697"/>
    <mergeCell ref="AX856:AX858"/>
    <mergeCell ref="AY856:AY858"/>
    <mergeCell ref="AX874:AX876"/>
    <mergeCell ref="AX895:AX897"/>
    <mergeCell ref="AY1105:AY1106"/>
    <mergeCell ref="AW1107:AW1108"/>
    <mergeCell ref="AX1107:AX1108"/>
    <mergeCell ref="AY1107:AY1108"/>
    <mergeCell ref="AY666:AY668"/>
    <mergeCell ref="AY841:AY843"/>
    <mergeCell ref="AX954:AX955"/>
    <mergeCell ref="AX1020:AX1022"/>
    <mergeCell ref="AY1129:AY1130"/>
    <mergeCell ref="AW1011:AW1013"/>
    <mergeCell ref="AY660:AY662"/>
    <mergeCell ref="AY675:AY677"/>
    <mergeCell ref="AW900:AW901"/>
    <mergeCell ref="AW954:AW955"/>
    <mergeCell ref="AW956:AW957"/>
    <mergeCell ref="AY981:AY983"/>
    <mergeCell ref="AX1000:AX1001"/>
    <mergeCell ref="AY616:AY618"/>
    <mergeCell ref="AY619:AY621"/>
    <mergeCell ref="AY622:AY624"/>
    <mergeCell ref="AY663:AY665"/>
    <mergeCell ref="AW365:AW368"/>
    <mergeCell ref="AX372:AX374"/>
    <mergeCell ref="AW387:AW389"/>
    <mergeCell ref="AW402:AW404"/>
    <mergeCell ref="AY331:AY332"/>
    <mergeCell ref="AX399:AX401"/>
    <mergeCell ref="AY405:AY407"/>
    <mergeCell ref="AY424:AY427"/>
    <mergeCell ref="AW468:AW471"/>
    <mergeCell ref="AY472:AY473"/>
    <mergeCell ref="AX472:AX473"/>
    <mergeCell ref="AX474:AX475"/>
    <mergeCell ref="AW436:AW439"/>
    <mergeCell ref="AX452:AX455"/>
    <mergeCell ref="AW1035:AW1037"/>
    <mergeCell ref="AW1207:AW1209"/>
    <mergeCell ref="AX1213:AX1215"/>
    <mergeCell ref="AW1298:AW1299"/>
    <mergeCell ref="AX1035:AX1037"/>
    <mergeCell ref="AX1321:AX1323"/>
    <mergeCell ref="AW1014:AW1016"/>
    <mergeCell ref="AW1017:AW1019"/>
    <mergeCell ref="AW1020:AW1022"/>
    <mergeCell ref="AX1278:AX1279"/>
    <mergeCell ref="AY1315:AY1316"/>
    <mergeCell ref="AX1309:AX1311"/>
    <mergeCell ref="AY1309:AY1310"/>
    <mergeCell ref="AW1073:AW1074"/>
    <mergeCell ref="AX1073:AX1074"/>
    <mergeCell ref="AW553:AW554"/>
    <mergeCell ref="AY1318:AY1319"/>
    <mergeCell ref="AW1071:AW1072"/>
    <mergeCell ref="AX1071:AX1072"/>
    <mergeCell ref="AW981:AW983"/>
    <mergeCell ref="AX981:AX983"/>
    <mergeCell ref="AX794:AX795"/>
    <mergeCell ref="AW826:AW827"/>
    <mergeCell ref="AY678:AY681"/>
    <mergeCell ref="AX868:AX870"/>
    <mergeCell ref="AW964:AW965"/>
    <mergeCell ref="AX1303:AX1305"/>
    <mergeCell ref="AW966:AW968"/>
    <mergeCell ref="AW1292:AW1293"/>
    <mergeCell ref="AX1292:AX1293"/>
    <mergeCell ref="AX1026:AX1028"/>
    <mergeCell ref="AW958:AW959"/>
    <mergeCell ref="AY1004:AY1005"/>
    <mergeCell ref="AW1189:AW1191"/>
    <mergeCell ref="AW978:AW980"/>
    <mergeCell ref="AX926:AX928"/>
    <mergeCell ref="AW1097:AW1098"/>
    <mergeCell ref="AW1147:AW1149"/>
    <mergeCell ref="AX1195:AX1197"/>
    <mergeCell ref="AX1117:AX1118"/>
    <mergeCell ref="AW952:AW953"/>
    <mergeCell ref="AY962:AY963"/>
    <mergeCell ref="AW892:AW894"/>
    <mergeCell ref="AX1296:AX1297"/>
    <mergeCell ref="AW1300:AW1302"/>
    <mergeCell ref="AY1119:AY1120"/>
    <mergeCell ref="AY285:AY288"/>
    <mergeCell ref="AY289:AY291"/>
    <mergeCell ref="AY295:AY298"/>
    <mergeCell ref="AY299:AY302"/>
    <mergeCell ref="AY303:AY306"/>
    <mergeCell ref="AY307:AY310"/>
    <mergeCell ref="AY311:AY314"/>
    <mergeCell ref="AY113:AY115"/>
    <mergeCell ref="AX116:AX118"/>
    <mergeCell ref="AY116:AY118"/>
    <mergeCell ref="AY950:AY951"/>
    <mergeCell ref="AX929:AX931"/>
    <mergeCell ref="AX912:AX913"/>
    <mergeCell ref="AW935:AW937"/>
    <mergeCell ref="AW914:AW915"/>
    <mergeCell ref="AW932:AW934"/>
    <mergeCell ref="AX950:AX951"/>
    <mergeCell ref="AX267:AX270"/>
    <mergeCell ref="AX271:AX274"/>
    <mergeCell ref="AX275:AX277"/>
    <mergeCell ref="AX289:AX291"/>
    <mergeCell ref="AW218:AW220"/>
    <mergeCell ref="AW230:AW232"/>
    <mergeCell ref="AX311:AX314"/>
    <mergeCell ref="AY847:AY849"/>
    <mergeCell ref="AY853:AY855"/>
    <mergeCell ref="AX850:AX852"/>
    <mergeCell ref="AY640:AY641"/>
    <mergeCell ref="AY828:AY829"/>
    <mergeCell ref="AX832:AX833"/>
    <mergeCell ref="AY706:AY709"/>
    <mergeCell ref="AY698:AY701"/>
    <mergeCell ref="AY758:AY761"/>
    <mergeCell ref="AY766:AY769"/>
    <mergeCell ref="AY826:AY827"/>
    <mergeCell ref="AY808:AY809"/>
    <mergeCell ref="AY778:AY781"/>
    <mergeCell ref="AY774:AY777"/>
    <mergeCell ref="AX830:AX831"/>
    <mergeCell ref="AY742:AY745"/>
    <mergeCell ref="AY750:AY753"/>
    <mergeCell ref="AY503:AY505"/>
    <mergeCell ref="AW686:AW689"/>
    <mergeCell ref="AY384:AY386"/>
    <mergeCell ref="AY381:AY383"/>
    <mergeCell ref="AY456:AY459"/>
    <mergeCell ref="AW862:AW864"/>
    <mergeCell ref="AW859:AW861"/>
    <mergeCell ref="AX557:AX558"/>
    <mergeCell ref="AX706:AX709"/>
    <mergeCell ref="AX750:AX753"/>
    <mergeCell ref="AX648:AX650"/>
    <mergeCell ref="AY648:AY650"/>
    <mergeCell ref="AY484:AY485"/>
    <mergeCell ref="AY533:AY535"/>
    <mergeCell ref="AY390:AY392"/>
    <mergeCell ref="AY486:AY487"/>
    <mergeCell ref="AY440:AY443"/>
    <mergeCell ref="AY672:AY674"/>
    <mergeCell ref="AY278:AY280"/>
    <mergeCell ref="AX694:AX697"/>
    <mergeCell ref="AX746:AX749"/>
    <mergeCell ref="AW432:AW435"/>
    <mergeCell ref="AW895:AW897"/>
    <mergeCell ref="AX877:AX879"/>
    <mergeCell ref="AY506:AY508"/>
    <mergeCell ref="AW1115:AW1116"/>
    <mergeCell ref="AW1111:AW1112"/>
    <mergeCell ref="AY1085:AY1086"/>
    <mergeCell ref="AW1123:AW1124"/>
    <mergeCell ref="AX1123:AX1124"/>
    <mergeCell ref="AY1123:AY1124"/>
    <mergeCell ref="AY798:AY799"/>
    <mergeCell ref="AY1095:AY1096"/>
    <mergeCell ref="AY1083:AY1084"/>
    <mergeCell ref="AY230:AY232"/>
    <mergeCell ref="AX233:AX235"/>
    <mergeCell ref="AY233:AY235"/>
    <mergeCell ref="AX962:AX963"/>
    <mergeCell ref="AX964:AX965"/>
    <mergeCell ref="AX1044:AX1046"/>
    <mergeCell ref="AX1069:AX1070"/>
    <mergeCell ref="AX1075:AX1076"/>
    <mergeCell ref="AY1093:AY1094"/>
    <mergeCell ref="AW1041:AW1043"/>
    <mergeCell ref="AY1091:AY1092"/>
    <mergeCell ref="AY892:AY894"/>
    <mergeCell ref="AY862:AY864"/>
    <mergeCell ref="AY518:AY520"/>
    <mergeCell ref="AY883:AY885"/>
    <mergeCell ref="AY802:AY803"/>
    <mergeCell ref="AX682:AX685"/>
    <mergeCell ref="AW770:AW773"/>
    <mergeCell ref="AX810:AX811"/>
    <mergeCell ref="AX838:AX840"/>
    <mergeCell ref="AX782:AX783"/>
    <mergeCell ref="AW824:AW825"/>
    <mergeCell ref="AY236:AY238"/>
    <mergeCell ref="AW865:AW867"/>
    <mergeCell ref="AW261:AW263"/>
    <mergeCell ref="AW264:AW266"/>
    <mergeCell ref="AW267:AW270"/>
    <mergeCell ref="AX428:AX431"/>
    <mergeCell ref="AX420:AX423"/>
    <mergeCell ref="AX402:AX404"/>
    <mergeCell ref="AW236:AW238"/>
    <mergeCell ref="AX261:AX263"/>
    <mergeCell ref="AX264:AX266"/>
    <mergeCell ref="AW628:AW630"/>
    <mergeCell ref="AX902:AX903"/>
    <mergeCell ref="AX524:AX526"/>
    <mergeCell ref="AX660:AX662"/>
    <mergeCell ref="AW886:AW888"/>
    <mergeCell ref="AW902:AW903"/>
    <mergeCell ref="AY914:AY915"/>
    <mergeCell ref="AY850:AY852"/>
    <mergeCell ref="AW631:AW633"/>
    <mergeCell ref="AW818:AW819"/>
    <mergeCell ref="AY646:AY647"/>
    <mergeCell ref="AY561:AY562"/>
    <mergeCell ref="AY806:AY807"/>
    <mergeCell ref="AY844:AY846"/>
    <mergeCell ref="AY583:AY585"/>
    <mergeCell ref="AX841:AX843"/>
    <mergeCell ref="AW325:AW326"/>
    <mergeCell ref="AY722:AY725"/>
    <mergeCell ref="AX239:AX242"/>
    <mergeCell ref="AW295:AW298"/>
    <mergeCell ref="AW5:AW6"/>
    <mergeCell ref="AW9:AW10"/>
    <mergeCell ref="AW11:AW12"/>
    <mergeCell ref="AW13:AW14"/>
    <mergeCell ref="AW18:AW20"/>
    <mergeCell ref="AW21:AW23"/>
    <mergeCell ref="AW24:AW26"/>
    <mergeCell ref="AW30:AW32"/>
    <mergeCell ref="AW33:AW35"/>
    <mergeCell ref="AW36:AW38"/>
    <mergeCell ref="AW39:AW42"/>
    <mergeCell ref="AW43:AW46"/>
    <mergeCell ref="AW47:AW50"/>
    <mergeCell ref="AW54:AW56"/>
    <mergeCell ref="AW57:AW59"/>
    <mergeCell ref="AW60:AW62"/>
    <mergeCell ref="AW67:AW70"/>
    <mergeCell ref="AW7:AW8"/>
    <mergeCell ref="AW15:AW17"/>
    <mergeCell ref="AW27:AW29"/>
    <mergeCell ref="AW51:AW53"/>
    <mergeCell ref="AW63:AW66"/>
    <mergeCell ref="AW119:AW122"/>
    <mergeCell ref="AW107:AW109"/>
    <mergeCell ref="AW79:AW81"/>
    <mergeCell ref="AW91:AW94"/>
    <mergeCell ref="AW152:AW154"/>
    <mergeCell ref="AW144:AW146"/>
    <mergeCell ref="AW147:AW149"/>
    <mergeCell ref="AW155:AW157"/>
    <mergeCell ref="AW158:AW160"/>
    <mergeCell ref="AW161:AW163"/>
    <mergeCell ref="AW180:AW183"/>
    <mergeCell ref="AW172:AW175"/>
    <mergeCell ref="AW176:AW179"/>
    <mergeCell ref="AW71:AW74"/>
    <mergeCell ref="AW116:AW118"/>
    <mergeCell ref="AW75:AW78"/>
    <mergeCell ref="AW82:AW84"/>
    <mergeCell ref="AW85:AW87"/>
    <mergeCell ref="AX7:AX8"/>
    <mergeCell ref="AX15:AX17"/>
    <mergeCell ref="AX27:AX29"/>
    <mergeCell ref="AX51:AX53"/>
    <mergeCell ref="AX63:AX66"/>
    <mergeCell ref="AW88:AW90"/>
    <mergeCell ref="AW95:AW98"/>
    <mergeCell ref="AW99:AW102"/>
    <mergeCell ref="AW103:AW106"/>
    <mergeCell ref="AW123:AW126"/>
    <mergeCell ref="AW137:AW138"/>
    <mergeCell ref="AW110:AW112"/>
    <mergeCell ref="AW113:AW115"/>
    <mergeCell ref="AW164:AW167"/>
    <mergeCell ref="AW127:AW130"/>
    <mergeCell ref="AW131:AW134"/>
    <mergeCell ref="AW135:AW136"/>
    <mergeCell ref="AX188:AX191"/>
    <mergeCell ref="AY631:AY633"/>
    <mergeCell ref="AY634:AY636"/>
    <mergeCell ref="AY608:AY609"/>
    <mergeCell ref="AY1348:AY1349"/>
    <mergeCell ref="AY1047:AY1049"/>
    <mergeCell ref="AY1056:AY1058"/>
    <mergeCell ref="AY1059:AY1061"/>
    <mergeCell ref="AY1062:AY1064"/>
    <mergeCell ref="AY1069:AY1070"/>
    <mergeCell ref="AY1075:AY1076"/>
    <mergeCell ref="AY1077:AY1078"/>
    <mergeCell ref="AX816:AX817"/>
    <mergeCell ref="AX818:AX819"/>
    <mergeCell ref="AX820:AX821"/>
    <mergeCell ref="AX822:AX823"/>
    <mergeCell ref="AX1032:AX1034"/>
    <mergeCell ref="AX1004:AX1005"/>
    <mergeCell ref="AX1006:AX1007"/>
    <mergeCell ref="AX1008:AX1010"/>
    <mergeCell ref="AX1011:AX1013"/>
    <mergeCell ref="AX1014:AX1016"/>
    <mergeCell ref="AX1017:AX1019"/>
    <mergeCell ref="AX1177:AX1179"/>
    <mergeCell ref="AX1180:AX1182"/>
    <mergeCell ref="AX1219:AX1221"/>
    <mergeCell ref="AX996:AX997"/>
    <mergeCell ref="AY1195:AY1197"/>
    <mergeCell ref="AY625:AY627"/>
    <mergeCell ref="AY628:AY630"/>
    <mergeCell ref="AW941:AW943"/>
    <mergeCell ref="AX941:AX943"/>
    <mergeCell ref="AW476:AW477"/>
    <mergeCell ref="AW478:AW479"/>
    <mergeCell ref="AW139:AW140"/>
    <mergeCell ref="AW141:AW143"/>
    <mergeCell ref="AW150:AW151"/>
    <mergeCell ref="AW168:AW171"/>
    <mergeCell ref="AW192:AW195"/>
    <mergeCell ref="AX184:AX187"/>
    <mergeCell ref="AW200:AW203"/>
    <mergeCell ref="AX215:AX217"/>
    <mergeCell ref="AY948:AY949"/>
    <mergeCell ref="AY956:AY957"/>
    <mergeCell ref="AX812:AX813"/>
    <mergeCell ref="AX886:AX888"/>
    <mergeCell ref="AW816:AW817"/>
    <mergeCell ref="AG1129:AG1130"/>
    <mergeCell ref="AG1125:AG1126"/>
    <mergeCell ref="AG1180:AG1182"/>
    <mergeCell ref="AG1189:AG1191"/>
    <mergeCell ref="AG1204:AG1206"/>
    <mergeCell ref="AG1159:AG1161"/>
    <mergeCell ref="AF1159:AF1161"/>
    <mergeCell ref="AG1195:AG1197"/>
    <mergeCell ref="AD1192:AD1194"/>
    <mergeCell ref="AF1192:AF1194"/>
    <mergeCell ref="AD1204:AD1206"/>
    <mergeCell ref="AD1180:AD1182"/>
    <mergeCell ref="AD1195:AD1197"/>
    <mergeCell ref="AF1189:AF1191"/>
    <mergeCell ref="AG1177:AG1179"/>
    <mergeCell ref="AD1129:AD1130"/>
    <mergeCell ref="AX1093:AX1094"/>
    <mergeCell ref="AG1121:AG1122"/>
    <mergeCell ref="AG1127:AG1128"/>
    <mergeCell ref="AG1133:AG1134"/>
    <mergeCell ref="AG1135:AG1137"/>
    <mergeCell ref="AW1059:AW1061"/>
    <mergeCell ref="AW1053:AW1055"/>
    <mergeCell ref="AX1119:AX1120"/>
    <mergeCell ref="AG1119:AG1120"/>
    <mergeCell ref="AD1047:AD1049"/>
    <mergeCell ref="AD1059:AD1061"/>
    <mergeCell ref="AD1062:AD1064"/>
    <mergeCell ref="AX1095:AX1096"/>
    <mergeCell ref="AW1083:AW1084"/>
    <mergeCell ref="AX1083:AX1084"/>
    <mergeCell ref="AW1117:AW1118"/>
    <mergeCell ref="AD1171:AD1173"/>
    <mergeCell ref="AX1171:AX1173"/>
    <mergeCell ref="AX1183:AX1185"/>
    <mergeCell ref="AX1091:AX1092"/>
    <mergeCell ref="AW1056:AW1058"/>
    <mergeCell ref="AW1062:AW1064"/>
    <mergeCell ref="AW1069:AW1070"/>
    <mergeCell ref="AW1075:AW1076"/>
    <mergeCell ref="AW1077:AW1078"/>
    <mergeCell ref="AF1204:AF1206"/>
    <mergeCell ref="AG1183:AG1185"/>
    <mergeCell ref="AD1177:AD1179"/>
    <mergeCell ref="AG1123:AG1124"/>
    <mergeCell ref="AG1138:AG1140"/>
    <mergeCell ref="AG1171:AG1173"/>
    <mergeCell ref="AG1141:AG1143"/>
    <mergeCell ref="AG1174:AG1176"/>
    <mergeCell ref="AG1165:AG1167"/>
    <mergeCell ref="AD1174:AD1176"/>
    <mergeCell ref="AF1174:AF1176"/>
    <mergeCell ref="AW1165:AW1167"/>
    <mergeCell ref="AW1174:AW1176"/>
    <mergeCell ref="AW1177:AW1179"/>
    <mergeCell ref="AW1099:AW1100"/>
    <mergeCell ref="AX1131:AX1132"/>
    <mergeCell ref="AX1133:AX1134"/>
    <mergeCell ref="AX1135:AX1137"/>
    <mergeCell ref="AX1144:AX1146"/>
    <mergeCell ref="AW1119:AW1120"/>
    <mergeCell ref="AG1111:AG1112"/>
    <mergeCell ref="AF1131:AF1132"/>
    <mergeCell ref="AG1113:AG1114"/>
    <mergeCell ref="AW239:AW242"/>
    <mergeCell ref="AW243:AW246"/>
    <mergeCell ref="AW247:AW249"/>
    <mergeCell ref="AY1032:AY1034"/>
    <mergeCell ref="AY1035:AY1037"/>
    <mergeCell ref="AY886:AY888"/>
    <mergeCell ref="AW1260:AW1261"/>
    <mergeCell ref="AW1264:AW1265"/>
    <mergeCell ref="AW1204:AW1206"/>
    <mergeCell ref="AX1204:AX1206"/>
    <mergeCell ref="AW1213:AW1215"/>
    <mergeCell ref="AX1189:AX1191"/>
    <mergeCell ref="AY895:AY897"/>
    <mergeCell ref="AY530:AY532"/>
    <mergeCell ref="AY1180:AY1182"/>
    <mergeCell ref="AY1165:AY1167"/>
    <mergeCell ref="AY1174:AY1176"/>
    <mergeCell ref="AY1111:AY1112"/>
    <mergeCell ref="AY836:AY837"/>
    <mergeCell ref="AY822:AY823"/>
    <mergeCell ref="AY574:AY576"/>
    <mergeCell ref="AY527:AY529"/>
    <mergeCell ref="AY557:AY558"/>
    <mergeCell ref="AY730:AY733"/>
    <mergeCell ref="AY1135:AY1137"/>
    <mergeCell ref="AY1168:AY1170"/>
    <mergeCell ref="AF1171:AF1173"/>
    <mergeCell ref="AY877:AY879"/>
    <mergeCell ref="AY800:AY801"/>
    <mergeCell ref="AY553:AY554"/>
    <mergeCell ref="AX880:AX882"/>
    <mergeCell ref="AW880:AW882"/>
    <mergeCell ref="AX625:AX627"/>
    <mergeCell ref="AX628:AX630"/>
    <mergeCell ref="AX646:AX647"/>
    <mergeCell ref="AY762:AY765"/>
    <mergeCell ref="AX654:AX656"/>
    <mergeCell ref="AY814:AY815"/>
    <mergeCell ref="AW1047:AW1049"/>
    <mergeCell ref="AX651:AX653"/>
    <mergeCell ref="AX657:AX659"/>
    <mergeCell ref="AY804:AY805"/>
    <mergeCell ref="AX569:AX570"/>
    <mergeCell ref="AW1002:AW1003"/>
    <mergeCell ref="AW1004:AW1005"/>
    <mergeCell ref="AW1006:AW1007"/>
    <mergeCell ref="AW1000:AW1001"/>
    <mergeCell ref="AX1056:AX1058"/>
    <mergeCell ref="AX1059:AX1061"/>
    <mergeCell ref="AY880:AY882"/>
    <mergeCell ref="AY494:AY496"/>
    <mergeCell ref="AW444:AW447"/>
    <mergeCell ref="AW448:AW451"/>
    <mergeCell ref="AX859:AX861"/>
    <mergeCell ref="AX678:AX681"/>
    <mergeCell ref="AX718:AX721"/>
    <mergeCell ref="AX710:AX713"/>
    <mergeCell ref="AX806:AX807"/>
    <mergeCell ref="AX798:AX799"/>
    <mergeCell ref="AX663:AX665"/>
    <mergeCell ref="AW710:AW713"/>
    <mergeCell ref="AW806:AW807"/>
    <mergeCell ref="AW868:AW870"/>
    <mergeCell ref="AW883:AW885"/>
    <mergeCell ref="AC227:AC229"/>
    <mergeCell ref="AC247:AC249"/>
    <mergeCell ref="AW278:AW280"/>
    <mergeCell ref="AX285:AX288"/>
    <mergeCell ref="AW405:AW407"/>
    <mergeCell ref="AW250:AW252"/>
    <mergeCell ref="AW253:AW256"/>
    <mergeCell ref="AW257:AW260"/>
    <mergeCell ref="V264:V266"/>
    <mergeCell ref="AW969:AW971"/>
    <mergeCell ref="AW972:AW974"/>
    <mergeCell ref="AW916:AW917"/>
    <mergeCell ref="AX916:AX917"/>
    <mergeCell ref="AW918:AW919"/>
    <mergeCell ref="AX918:AX919"/>
    <mergeCell ref="AX900:AX901"/>
    <mergeCell ref="AW908:AW909"/>
    <mergeCell ref="AX908:AX909"/>
    <mergeCell ref="AC1062:AC1064"/>
    <mergeCell ref="AD1165:AD1167"/>
    <mergeCell ref="AC1089:AC1090"/>
    <mergeCell ref="AC1091:AC1092"/>
    <mergeCell ref="AC1113:AC1114"/>
    <mergeCell ref="AC1047:AC1049"/>
    <mergeCell ref="AW975:AW977"/>
    <mergeCell ref="AX904:AX905"/>
    <mergeCell ref="AX847:AX849"/>
    <mergeCell ref="AW929:AW931"/>
    <mergeCell ref="AW778:AW781"/>
    <mergeCell ref="AX778:AX781"/>
    <mergeCell ref="AC604:AC605"/>
    <mergeCell ref="AX586:AX588"/>
    <mergeCell ref="AW604:AW605"/>
    <mergeCell ref="AX604:AX605"/>
    <mergeCell ref="AW642:AW643"/>
    <mergeCell ref="AX642:AX643"/>
    <mergeCell ref="AX593:AX596"/>
    <mergeCell ref="AX325:AX326"/>
    <mergeCell ref="AX327:AX328"/>
    <mergeCell ref="AX329:AX330"/>
    <mergeCell ref="AX331:AX332"/>
    <mergeCell ref="AX533:AX535"/>
    <mergeCell ref="AX853:AX855"/>
    <mergeCell ref="AW889:AW891"/>
    <mergeCell ref="AW912:AW913"/>
    <mergeCell ref="AX666:AX668"/>
    <mergeCell ref="AX770:AX773"/>
    <mergeCell ref="AX808:AX809"/>
    <mergeCell ref="AW814:AW815"/>
    <mergeCell ref="AW838:AW840"/>
    <mergeCell ref="AW841:AW843"/>
    <mergeCell ref="AX365:AX368"/>
    <mergeCell ref="AW619:AW621"/>
    <mergeCell ref="AW844:AW846"/>
    <mergeCell ref="AX690:AX693"/>
    <mergeCell ref="AX521:AX523"/>
    <mergeCell ref="AW518:AW520"/>
    <mergeCell ref="AX518:AX520"/>
    <mergeCell ref="AX883:AX885"/>
    <mergeCell ref="AG1147:AG1149"/>
    <mergeCell ref="AF1150:AF1152"/>
    <mergeCell ref="AG1150:AG1152"/>
    <mergeCell ref="AF1119:AF1120"/>
    <mergeCell ref="AF1133:AF1134"/>
    <mergeCell ref="AX67:AX70"/>
    <mergeCell ref="AW223:AW224"/>
    <mergeCell ref="AX57:AX59"/>
    <mergeCell ref="AY192:AY195"/>
    <mergeCell ref="AY139:AY140"/>
    <mergeCell ref="AX488:AX489"/>
    <mergeCell ref="AX492:AX493"/>
    <mergeCell ref="AX730:AX733"/>
    <mergeCell ref="AX826:AX827"/>
    <mergeCell ref="AX295:AX298"/>
    <mergeCell ref="AX299:AX302"/>
    <mergeCell ref="AX303:AX306"/>
    <mergeCell ref="AX307:AX310"/>
    <mergeCell ref="AY315:AY318"/>
    <mergeCell ref="AW319:AW320"/>
    <mergeCell ref="AW321:AW322"/>
    <mergeCell ref="AY325:AY326"/>
    <mergeCell ref="AY327:AY328"/>
    <mergeCell ref="AY329:AY330"/>
    <mergeCell ref="AX71:AX74"/>
    <mergeCell ref="AX192:AX195"/>
    <mergeCell ref="AY184:AY187"/>
    <mergeCell ref="AY188:AY191"/>
    <mergeCell ref="AY200:AY203"/>
    <mergeCell ref="AY204:AY207"/>
    <mergeCell ref="AY208:AY211"/>
    <mergeCell ref="AY212:AY214"/>
    <mergeCell ref="AY221:AY222"/>
    <mergeCell ref="AW225:AW226"/>
    <mergeCell ref="AW227:AW229"/>
    <mergeCell ref="AW215:AW217"/>
    <mergeCell ref="AW204:AW207"/>
    <mergeCell ref="AY796:AY797"/>
    <mergeCell ref="AY710:AY713"/>
    <mergeCell ref="AY812:AY813"/>
    <mergeCell ref="AY746:AY749"/>
    <mergeCell ref="AX221:AX222"/>
    <mergeCell ref="AX223:AX224"/>
    <mergeCell ref="AX225:AX226"/>
    <mergeCell ref="AX227:AX229"/>
    <mergeCell ref="AX196:AX199"/>
    <mergeCell ref="AX200:AX203"/>
    <mergeCell ref="AX204:AX207"/>
    <mergeCell ref="AX208:AX211"/>
    <mergeCell ref="AW802:AW803"/>
    <mergeCell ref="AW822:AW823"/>
    <mergeCell ref="AX591:AX592"/>
    <mergeCell ref="AY591:AY592"/>
    <mergeCell ref="AY718:AY721"/>
    <mergeCell ref="AX766:AX769"/>
    <mergeCell ref="AX292:AX294"/>
    <mergeCell ref="AW289:AW291"/>
    <mergeCell ref="AY545:AY546"/>
    <mergeCell ref="AW637:AW639"/>
    <mergeCell ref="AW311:AW314"/>
    <mergeCell ref="AW315:AW318"/>
    <mergeCell ref="AW500:AW502"/>
    <mergeCell ref="AW497:AW499"/>
    <mergeCell ref="AX610:AX612"/>
    <mergeCell ref="AX613:AX615"/>
    <mergeCell ref="AX530:AX532"/>
    <mergeCell ref="AX608:AX609"/>
    <mergeCell ref="AX565:AX566"/>
    <mergeCell ref="AX490:AX491"/>
    <mergeCell ref="AX18:AX20"/>
    <mergeCell ref="AX21:AX23"/>
    <mergeCell ref="AX24:AX26"/>
    <mergeCell ref="AX30:AX32"/>
    <mergeCell ref="AW188:AW191"/>
    <mergeCell ref="AW331:AW332"/>
    <mergeCell ref="AX315:AX318"/>
    <mergeCell ref="AW390:AW392"/>
    <mergeCell ref="AX390:AX392"/>
    <mergeCell ref="AW292:AW294"/>
    <mergeCell ref="AX236:AX238"/>
    <mergeCell ref="AW307:AW310"/>
    <mergeCell ref="AX319:AX320"/>
    <mergeCell ref="AX321:AX322"/>
    <mergeCell ref="AX339:AX341"/>
    <mergeCell ref="AX257:AX260"/>
    <mergeCell ref="AX278:AX280"/>
    <mergeCell ref="AX357:AX359"/>
    <mergeCell ref="AX360:AX361"/>
    <mergeCell ref="AX384:AX386"/>
    <mergeCell ref="AW384:AW386"/>
    <mergeCell ref="AW196:AW199"/>
    <mergeCell ref="AX230:AX232"/>
    <mergeCell ref="AW327:AW328"/>
    <mergeCell ref="AY372:AY374"/>
    <mergeCell ref="AY515:AY517"/>
    <mergeCell ref="AY509:AY511"/>
    <mergeCell ref="AY444:AY447"/>
    <mergeCell ref="AY571:AY573"/>
    <mergeCell ref="AY490:AY491"/>
    <mergeCell ref="AY452:AY455"/>
    <mergeCell ref="AY464:AY467"/>
    <mergeCell ref="AY460:AY463"/>
    <mergeCell ref="AY542:AY544"/>
    <mergeCell ref="AY549:AY550"/>
    <mergeCell ref="AY551:AY552"/>
    <mergeCell ref="AY565:AY566"/>
    <mergeCell ref="AY512:AY514"/>
    <mergeCell ref="AY362:AY364"/>
    <mergeCell ref="AY432:AY435"/>
    <mergeCell ref="AX212:AX214"/>
    <mergeCell ref="AW212:AW214"/>
    <mergeCell ref="AY223:AY224"/>
    <mergeCell ref="AX243:AX246"/>
    <mergeCell ref="AX247:AX249"/>
    <mergeCell ref="AX250:AX252"/>
    <mergeCell ref="AW329:AW330"/>
    <mergeCell ref="AY524:AY526"/>
    <mergeCell ref="AY336:AY338"/>
    <mergeCell ref="AY375:AY377"/>
    <mergeCell ref="AY345:AY347"/>
    <mergeCell ref="AY247:AY249"/>
    <mergeCell ref="AY250:AY252"/>
    <mergeCell ref="AY253:AY256"/>
    <mergeCell ref="AY257:AY260"/>
    <mergeCell ref="AY261:AY263"/>
    <mergeCell ref="AY264:AY266"/>
    <mergeCell ref="AY267:AY270"/>
    <mergeCell ref="AY271:AY274"/>
    <mergeCell ref="AY275:AY277"/>
    <mergeCell ref="AY569:AY570"/>
    <mergeCell ref="AW299:AW302"/>
    <mergeCell ref="AX436:AX439"/>
    <mergeCell ref="AX412:AX415"/>
    <mergeCell ref="AC21:AC23"/>
    <mergeCell ref="AC24:AC26"/>
    <mergeCell ref="AC57:AC59"/>
    <mergeCell ref="AX669:AX671"/>
    <mergeCell ref="AX432:AX435"/>
    <mergeCell ref="AX424:AX427"/>
    <mergeCell ref="AW372:AW374"/>
    <mergeCell ref="AC67:AC70"/>
    <mergeCell ref="AC412:AC415"/>
    <mergeCell ref="AC561:AC562"/>
    <mergeCell ref="AW561:AW562"/>
    <mergeCell ref="AW551:AW552"/>
    <mergeCell ref="AW533:AW535"/>
    <mergeCell ref="AX506:AX508"/>
    <mergeCell ref="AW488:AW489"/>
    <mergeCell ref="AW494:AW496"/>
    <mergeCell ref="AC480:AC481"/>
    <mergeCell ref="AC494:AC496"/>
    <mergeCell ref="AX545:AX546"/>
    <mergeCell ref="AX547:AX548"/>
    <mergeCell ref="AX549:AX550"/>
    <mergeCell ref="AC440:AC443"/>
    <mergeCell ref="AW440:AW443"/>
    <mergeCell ref="AC539:AC541"/>
    <mergeCell ref="AC616:AC618"/>
    <mergeCell ref="AC580:AC582"/>
    <mergeCell ref="AW580:AW582"/>
    <mergeCell ref="AC436:AC439"/>
    <mergeCell ref="AC428:AC431"/>
    <mergeCell ref="AW233:AW235"/>
    <mergeCell ref="AW357:AW359"/>
    <mergeCell ref="AW275:AW277"/>
    <mergeCell ref="AW281:AW284"/>
    <mergeCell ref="AW303:AW306"/>
    <mergeCell ref="AW285:AW288"/>
    <mergeCell ref="AW271:AW274"/>
    <mergeCell ref="AW184:AW187"/>
    <mergeCell ref="AW208:AW211"/>
    <mergeCell ref="AW640:AW641"/>
    <mergeCell ref="AX640:AX641"/>
    <mergeCell ref="AW589:AW590"/>
    <mergeCell ref="AC559:AC560"/>
    <mergeCell ref="AC452:AC455"/>
    <mergeCell ref="AW648:AW650"/>
    <mergeCell ref="AX375:AX377"/>
    <mergeCell ref="AW381:AW383"/>
    <mergeCell ref="AC666:AC668"/>
    <mergeCell ref="AC444:AC447"/>
    <mergeCell ref="AC464:AC467"/>
    <mergeCell ref="AC348:AC350"/>
    <mergeCell ref="AW348:AW350"/>
    <mergeCell ref="AW360:AW361"/>
    <mergeCell ref="AC408:AC411"/>
    <mergeCell ref="AW221:AW222"/>
    <mergeCell ref="AW428:AW431"/>
    <mergeCell ref="AX95:AX98"/>
    <mergeCell ref="AX99:AX102"/>
    <mergeCell ref="AX103:AX106"/>
    <mergeCell ref="AX253:AX256"/>
    <mergeCell ref="AX33:AX35"/>
    <mergeCell ref="AX36:AX38"/>
    <mergeCell ref="AX54:AX56"/>
    <mergeCell ref="AX139:AX140"/>
    <mergeCell ref="AX180:AX183"/>
    <mergeCell ref="AD1044:AD1046"/>
    <mergeCell ref="AX958:AX959"/>
    <mergeCell ref="AX960:AX961"/>
    <mergeCell ref="AX500:AX502"/>
    <mergeCell ref="AC432:AC435"/>
    <mergeCell ref="AC702:AC705"/>
    <mergeCell ref="AW796:AW797"/>
    <mergeCell ref="AC954:AC955"/>
    <mergeCell ref="AC952:AC953"/>
    <mergeCell ref="AC1000:AC1001"/>
    <mergeCell ref="AC978:AC980"/>
    <mergeCell ref="AC962:AC963"/>
    <mergeCell ref="AC966:AC968"/>
    <mergeCell ref="AC969:AC971"/>
    <mergeCell ref="AX774:AX777"/>
    <mergeCell ref="AC889:AC891"/>
    <mergeCell ref="AC883:AC885"/>
    <mergeCell ref="AW798:AW799"/>
    <mergeCell ref="AC1035:AC1037"/>
    <mergeCell ref="AC1029:AC1031"/>
    <mergeCell ref="AW998:AW999"/>
    <mergeCell ref="AC1026:AC1028"/>
    <mergeCell ref="AX464:AX467"/>
    <mergeCell ref="AX555:AX556"/>
    <mergeCell ref="AX580:AX582"/>
    <mergeCell ref="AX515:AX517"/>
    <mergeCell ref="AC1041:AC1043"/>
    <mergeCell ref="AW996:AW997"/>
    <mergeCell ref="AW960:AW961"/>
    <mergeCell ref="AC654:AC656"/>
    <mergeCell ref="AW654:AW656"/>
    <mergeCell ref="AC622:AC624"/>
    <mergeCell ref="AW539:AW541"/>
    <mergeCell ref="AX512:AX514"/>
    <mergeCell ref="AX478:AX479"/>
    <mergeCell ref="AX637:AX639"/>
    <mergeCell ref="AX631:AX633"/>
    <mergeCell ref="AX634:AX636"/>
    <mergeCell ref="AW484:AW485"/>
    <mergeCell ref="AX484:AX485"/>
    <mergeCell ref="AX476:AX477"/>
    <mergeCell ref="AW486:AW487"/>
    <mergeCell ref="AW536:AW538"/>
    <mergeCell ref="AW832:AW833"/>
    <mergeCell ref="AC1044:AC1046"/>
    <mergeCell ref="AX468:AX471"/>
    <mergeCell ref="AX758:AX761"/>
    <mergeCell ref="AX742:AX745"/>
    <mergeCell ref="AX754:AX757"/>
    <mergeCell ref="AC750:AC753"/>
    <mergeCell ref="AW750:AW753"/>
    <mergeCell ref="AX738:AX741"/>
    <mergeCell ref="AC536:AC538"/>
    <mergeCell ref="AC648:AC650"/>
    <mergeCell ref="AW577:AW579"/>
    <mergeCell ref="AW742:AW745"/>
    <mergeCell ref="AX814:AX815"/>
    <mergeCell ref="AX583:AX585"/>
    <mergeCell ref="AW557:AW558"/>
    <mergeCell ref="AW569:AW570"/>
    <mergeCell ref="AW606:AW607"/>
    <mergeCell ref="AC577:AC579"/>
    <mergeCell ref="AX892:AX894"/>
    <mergeCell ref="AX644:AX645"/>
    <mergeCell ref="AB387:AB389"/>
    <mergeCell ref="AC387:AC389"/>
    <mergeCell ref="AC524:AC526"/>
    <mergeCell ref="AX509:AX511"/>
    <mergeCell ref="AX675:AX677"/>
    <mergeCell ref="AX577:AX579"/>
    <mergeCell ref="AX480:AX481"/>
    <mergeCell ref="AY448:AY451"/>
    <mergeCell ref="AY492:AY493"/>
    <mergeCell ref="AY482:AY483"/>
    <mergeCell ref="AB484:AB485"/>
    <mergeCell ref="AC484:AC485"/>
    <mergeCell ref="AX393:AX395"/>
    <mergeCell ref="AW412:AW415"/>
    <mergeCell ref="AW416:AW419"/>
    <mergeCell ref="AW420:AW423"/>
    <mergeCell ref="AW424:AW427"/>
    <mergeCell ref="AW393:AW395"/>
    <mergeCell ref="AY420:AY423"/>
    <mergeCell ref="AW456:AW459"/>
    <mergeCell ref="AX456:AX459"/>
    <mergeCell ref="AX828:AX829"/>
    <mergeCell ref="AX824:AX825"/>
    <mergeCell ref="AX408:AX411"/>
    <mergeCell ref="AY408:AY411"/>
    <mergeCell ref="AC500:AC502"/>
    <mergeCell ref="AX714:AX717"/>
    <mergeCell ref="AX672:AX674"/>
    <mergeCell ref="AY613:AY615"/>
    <mergeCell ref="AY657:AY659"/>
    <mergeCell ref="AY478:AY479"/>
    <mergeCell ref="AY734:AY737"/>
    <mergeCell ref="AY521:AY523"/>
    <mergeCell ref="AW549:AW550"/>
    <mergeCell ref="AY654:AY656"/>
    <mergeCell ref="AY770:AY773"/>
    <mergeCell ref="AY610:AY612"/>
    <mergeCell ref="AY794:AY795"/>
    <mergeCell ref="AY754:AY757"/>
    <mergeCell ref="AX762:AX765"/>
    <mergeCell ref="AW754:AW757"/>
    <mergeCell ref="AX722:AX725"/>
    <mergeCell ref="AB490:AB491"/>
    <mergeCell ref="AB515:AB517"/>
    <mergeCell ref="AB428:AB431"/>
    <mergeCell ref="AC812:AC813"/>
    <mergeCell ref="AC816:AC817"/>
    <mergeCell ref="AY702:AY705"/>
    <mergeCell ref="AX726:AX729"/>
    <mergeCell ref="AY606:AY607"/>
    <mergeCell ref="AC589:AC590"/>
    <mergeCell ref="AY642:AY643"/>
    <mergeCell ref="AY682:AY685"/>
    <mergeCell ref="AX494:AX496"/>
    <mergeCell ref="AX448:AX451"/>
    <mergeCell ref="AY604:AY605"/>
    <mergeCell ref="AY738:AY741"/>
    <mergeCell ref="AY563:AY564"/>
    <mergeCell ref="AY577:AY579"/>
    <mergeCell ref="AY555:AY556"/>
    <mergeCell ref="AY690:AY693"/>
    <mergeCell ref="AY651:AY653"/>
    <mergeCell ref="AY686:AY689"/>
    <mergeCell ref="AW678:AW681"/>
    <mergeCell ref="AY476:AY477"/>
    <mergeCell ref="AX460:AX463"/>
    <mergeCell ref="AC734:AC737"/>
    <mergeCell ref="AB738:AB741"/>
    <mergeCell ref="AC738:AC741"/>
    <mergeCell ref="AY714:AY717"/>
    <mergeCell ref="AC456:AC459"/>
    <mergeCell ref="AW646:AW647"/>
    <mergeCell ref="AC675:AC677"/>
    <mergeCell ref="AC678:AC681"/>
    <mergeCell ref="AY637:AY639"/>
    <mergeCell ref="AX734:AX737"/>
    <mergeCell ref="AW490:AW491"/>
    <mergeCell ref="AC551:AC552"/>
    <mergeCell ref="AC545:AC546"/>
    <mergeCell ref="AB838:AB840"/>
    <mergeCell ref="AC698:AC701"/>
    <mergeCell ref="AB660:AB662"/>
    <mergeCell ref="AB669:AB671"/>
    <mergeCell ref="AC669:AC671"/>
    <mergeCell ref="AB686:AB689"/>
    <mergeCell ref="AB672:AB674"/>
    <mergeCell ref="AC718:AC721"/>
    <mergeCell ref="AC714:AC717"/>
    <mergeCell ref="AB798:AB799"/>
    <mergeCell ref="AX804:AX805"/>
    <mergeCell ref="AW804:AW805"/>
    <mergeCell ref="AX802:AX803"/>
    <mergeCell ref="AY474:AY475"/>
    <mergeCell ref="AY468:AY471"/>
    <mergeCell ref="AW472:AW473"/>
    <mergeCell ref="AB512:AB514"/>
    <mergeCell ref="AB497:AB499"/>
    <mergeCell ref="AW480:AW481"/>
    <mergeCell ref="AX486:AX487"/>
    <mergeCell ref="AW492:AW493"/>
    <mergeCell ref="AW762:AW765"/>
    <mergeCell ref="AW828:AW829"/>
    <mergeCell ref="AW830:AW831"/>
    <mergeCell ref="AY830:AY831"/>
    <mergeCell ref="AY832:AY833"/>
    <mergeCell ref="AY834:AY835"/>
    <mergeCell ref="AX551:AX552"/>
    <mergeCell ref="AX553:AX554"/>
    <mergeCell ref="AB586:AB588"/>
    <mergeCell ref="AW555:AW556"/>
    <mergeCell ref="AX482:AX483"/>
    <mergeCell ref="AW559:AW560"/>
    <mergeCell ref="AC569:AC570"/>
    <mergeCell ref="AC530:AC532"/>
    <mergeCell ref="AC542:AC544"/>
    <mergeCell ref="AC460:AC463"/>
    <mergeCell ref="AC746:AC749"/>
    <mergeCell ref="AW746:AW749"/>
    <mergeCell ref="AW758:AW761"/>
    <mergeCell ref="AC818:AC819"/>
    <mergeCell ref="AX836:AX837"/>
    <mergeCell ref="AX698:AX701"/>
    <mergeCell ref="AC710:AC713"/>
    <mergeCell ref="AB500:AB502"/>
    <mergeCell ref="AX686:AX689"/>
    <mergeCell ref="AY580:AY582"/>
    <mergeCell ref="AX796:AX797"/>
    <mergeCell ref="AY644:AY645"/>
    <mergeCell ref="AW616:AW618"/>
    <mergeCell ref="AA608:AA609"/>
    <mergeCell ref="AC625:AC627"/>
    <mergeCell ref="AA657:AA659"/>
    <mergeCell ref="Z651:Z653"/>
    <mergeCell ref="AW610:AW612"/>
    <mergeCell ref="AW613:AW615"/>
    <mergeCell ref="AX440:AX443"/>
    <mergeCell ref="AX606:AX607"/>
    <mergeCell ref="AX536:AX538"/>
    <mergeCell ref="AA478:AA479"/>
    <mergeCell ref="AW452:AW455"/>
    <mergeCell ref="AB524:AB526"/>
    <mergeCell ref="AW515:AW517"/>
    <mergeCell ref="AB527:AB529"/>
    <mergeCell ref="AC527:AC529"/>
    <mergeCell ref="AC565:AC566"/>
    <mergeCell ref="AA613:AA615"/>
    <mergeCell ref="AC642:AC643"/>
    <mergeCell ref="AA557:AA558"/>
    <mergeCell ref="AB557:AB558"/>
    <mergeCell ref="AB553:AB554"/>
    <mergeCell ref="AB545:AB546"/>
    <mergeCell ref="AB547:AB548"/>
    <mergeCell ref="AA551:AA552"/>
    <mergeCell ref="AB551:AB552"/>
    <mergeCell ref="Z555:Z556"/>
    <mergeCell ref="Z536:Z538"/>
    <mergeCell ref="AA536:AA538"/>
    <mergeCell ref="AC619:AC621"/>
    <mergeCell ref="AC613:AC615"/>
    <mergeCell ref="AB613:AB615"/>
    <mergeCell ref="AC468:AC471"/>
    <mergeCell ref="AC637:AC639"/>
    <mergeCell ref="AW622:AW624"/>
    <mergeCell ref="AW464:AW467"/>
    <mergeCell ref="AA509:AA511"/>
    <mergeCell ref="AA547:AA548"/>
    <mergeCell ref="AW482:AW483"/>
    <mergeCell ref="AB654:AB656"/>
    <mergeCell ref="AC651:AC653"/>
    <mergeCell ref="AX497:AX499"/>
    <mergeCell ref="AX503:AX505"/>
    <mergeCell ref="AC488:AC489"/>
    <mergeCell ref="AW563:AW564"/>
    <mergeCell ref="AX542:AX544"/>
    <mergeCell ref="AW634:AW636"/>
    <mergeCell ref="AB482:AB483"/>
    <mergeCell ref="AC482:AC483"/>
    <mergeCell ref="AC478:AC479"/>
    <mergeCell ref="AB563:AB564"/>
    <mergeCell ref="AC549:AC550"/>
    <mergeCell ref="AB569:AB570"/>
    <mergeCell ref="AW547:AW548"/>
    <mergeCell ref="Z518:Z520"/>
    <mergeCell ref="AB506:AB508"/>
    <mergeCell ref="AC547:AC548"/>
    <mergeCell ref="AC563:AC564"/>
    <mergeCell ref="AB549:AB550"/>
    <mergeCell ref="AB456:AB459"/>
    <mergeCell ref="AB362:AB364"/>
    <mergeCell ref="AY365:AY368"/>
    <mergeCell ref="AC362:AC364"/>
    <mergeCell ref="AX362:AX364"/>
    <mergeCell ref="AA365:AA368"/>
    <mergeCell ref="AB365:AB368"/>
    <mergeCell ref="AC365:AC368"/>
    <mergeCell ref="AA369:AA371"/>
    <mergeCell ref="AC405:AC407"/>
    <mergeCell ref="AB402:AB404"/>
    <mergeCell ref="AC402:AC404"/>
    <mergeCell ref="AC393:AC395"/>
    <mergeCell ref="Z396:Z398"/>
    <mergeCell ref="AC399:AC401"/>
    <mergeCell ref="Z402:Z404"/>
    <mergeCell ref="AA402:AA404"/>
    <mergeCell ref="Z390:Z392"/>
    <mergeCell ref="AA390:AA392"/>
    <mergeCell ref="X515:X517"/>
    <mergeCell ref="Y515:Y517"/>
    <mergeCell ref="Z515:Z517"/>
    <mergeCell ref="AA518:AA520"/>
    <mergeCell ref="AA521:AA523"/>
    <mergeCell ref="Z521:Z523"/>
    <mergeCell ref="Z542:Z544"/>
    <mergeCell ref="AW399:AW401"/>
    <mergeCell ref="AB509:AB511"/>
    <mergeCell ref="AA512:AA514"/>
    <mergeCell ref="AA497:AA499"/>
    <mergeCell ref="X412:X415"/>
    <mergeCell ref="X405:X407"/>
    <mergeCell ref="Y405:Y407"/>
    <mergeCell ref="AA393:AA395"/>
    <mergeCell ref="AA399:AA401"/>
    <mergeCell ref="AY497:AY499"/>
    <mergeCell ref="X524:X526"/>
    <mergeCell ref="Y524:Y526"/>
    <mergeCell ref="Z524:Z526"/>
    <mergeCell ref="Z539:Z541"/>
    <mergeCell ref="AY428:AY431"/>
    <mergeCell ref="AY399:AY401"/>
    <mergeCell ref="AC384:AC386"/>
    <mergeCell ref="AC375:AC377"/>
    <mergeCell ref="AB369:AB371"/>
    <mergeCell ref="AC369:AC371"/>
    <mergeCell ref="AW369:AW371"/>
    <mergeCell ref="AX369:AX371"/>
    <mergeCell ref="AX387:AX389"/>
    <mergeCell ref="AY402:AY404"/>
    <mergeCell ref="AY369:AY371"/>
    <mergeCell ref="AW375:AW377"/>
    <mergeCell ref="AW378:AW380"/>
    <mergeCell ref="AA362:AA364"/>
    <mergeCell ref="X387:X389"/>
    <mergeCell ref="Y387:Y389"/>
    <mergeCell ref="AA387:AA389"/>
    <mergeCell ref="AW408:AW411"/>
    <mergeCell ref="AW396:AW398"/>
    <mergeCell ref="Y536:Y538"/>
    <mergeCell ref="AB408:AB411"/>
    <mergeCell ref="Y456:Y459"/>
    <mergeCell ref="Z456:Z459"/>
    <mergeCell ref="Z444:Z447"/>
    <mergeCell ref="Y492:Y493"/>
    <mergeCell ref="AB503:AB505"/>
    <mergeCell ref="AC503:AC505"/>
    <mergeCell ref="AA464:AA467"/>
    <mergeCell ref="Y468:Y471"/>
    <mergeCell ref="AB416:AB419"/>
    <mergeCell ref="AC472:AC473"/>
    <mergeCell ref="AW567:AW568"/>
    <mergeCell ref="AW565:AW566"/>
    <mergeCell ref="AC593:AC596"/>
    <mergeCell ref="AW593:AW596"/>
    <mergeCell ref="X476:X477"/>
    <mergeCell ref="AW583:AW585"/>
    <mergeCell ref="AC553:AC554"/>
    <mergeCell ref="AB574:AB576"/>
    <mergeCell ref="AC574:AC576"/>
    <mergeCell ref="AW574:AW576"/>
    <mergeCell ref="AC567:AC568"/>
    <mergeCell ref="AC571:AC573"/>
    <mergeCell ref="AW571:AW573"/>
    <mergeCell ref="AB432:AB435"/>
    <mergeCell ref="X428:X431"/>
    <mergeCell ref="AC515:AC517"/>
    <mergeCell ref="AB494:AB496"/>
    <mergeCell ref="AB478:AB479"/>
    <mergeCell ref="AW527:AW529"/>
    <mergeCell ref="Y583:Y585"/>
    <mergeCell ref="AA452:AA455"/>
    <mergeCell ref="Z436:Z439"/>
    <mergeCell ref="AA456:AA459"/>
    <mergeCell ref="Z480:Z481"/>
    <mergeCell ref="Z500:Z502"/>
    <mergeCell ref="AA490:AA491"/>
    <mergeCell ref="Z494:Z496"/>
    <mergeCell ref="AA474:AA475"/>
    <mergeCell ref="AC420:AC423"/>
    <mergeCell ref="AA436:AA439"/>
    <mergeCell ref="Y416:Y419"/>
    <mergeCell ref="X539:X541"/>
    <mergeCell ref="AC586:AC588"/>
    <mergeCell ref="Z574:Z576"/>
    <mergeCell ref="AW586:AW588"/>
    <mergeCell ref="AB555:AB556"/>
    <mergeCell ref="AC555:AC556"/>
    <mergeCell ref="Z468:Z471"/>
    <mergeCell ref="Y586:Y588"/>
    <mergeCell ref="AA432:AA435"/>
    <mergeCell ref="X569:X570"/>
    <mergeCell ref="X571:X573"/>
    <mergeCell ref="X456:X459"/>
    <mergeCell ref="AC424:AC427"/>
    <mergeCell ref="AW460:AW463"/>
    <mergeCell ref="AB559:AB560"/>
    <mergeCell ref="Y545:Y546"/>
    <mergeCell ref="Z545:Z546"/>
    <mergeCell ref="Z551:Z552"/>
    <mergeCell ref="Z553:Z554"/>
    <mergeCell ref="AB565:AB566"/>
    <mergeCell ref="AC490:AC491"/>
    <mergeCell ref="AC448:AC451"/>
    <mergeCell ref="Z497:Z499"/>
    <mergeCell ref="AW474:AW475"/>
    <mergeCell ref="Z460:Z463"/>
    <mergeCell ref="Y494:Y496"/>
    <mergeCell ref="AC416:AC419"/>
    <mergeCell ref="T387:T389"/>
    <mergeCell ref="AC533:AC535"/>
    <mergeCell ref="W549:W550"/>
    <mergeCell ref="X549:X550"/>
    <mergeCell ref="Y549:Y550"/>
    <mergeCell ref="AW545:AW546"/>
    <mergeCell ref="AW524:AW526"/>
    <mergeCell ref="X580:X582"/>
    <mergeCell ref="AA619:AA621"/>
    <mergeCell ref="AC583:AC585"/>
    <mergeCell ref="X586:X588"/>
    <mergeCell ref="AB604:AB605"/>
    <mergeCell ref="AW644:AW645"/>
    <mergeCell ref="AB530:AB532"/>
    <mergeCell ref="AA494:AA496"/>
    <mergeCell ref="AB488:AB489"/>
    <mergeCell ref="AC634:AC636"/>
    <mergeCell ref="Z533:Z535"/>
    <mergeCell ref="AW521:AW523"/>
    <mergeCell ref="AC521:AC523"/>
    <mergeCell ref="AB518:AB520"/>
    <mergeCell ref="AC518:AC520"/>
    <mergeCell ref="AA527:AA529"/>
    <mergeCell ref="Z616:Z618"/>
    <mergeCell ref="AB622:AB624"/>
    <mergeCell ref="AB631:AB633"/>
    <mergeCell ref="Z464:Z467"/>
    <mergeCell ref="W622:W624"/>
    <mergeCell ref="X642:X643"/>
    <mergeCell ref="V586:V588"/>
    <mergeCell ref="U563:U564"/>
    <mergeCell ref="V563:V564"/>
    <mergeCell ref="V549:V550"/>
    <mergeCell ref="U642:U643"/>
    <mergeCell ref="T565:T566"/>
    <mergeCell ref="T577:T579"/>
    <mergeCell ref="AB393:AB395"/>
    <mergeCell ref="AC396:AC398"/>
    <mergeCell ref="AC640:AC641"/>
    <mergeCell ref="AB616:AB618"/>
    <mergeCell ref="AC506:AC508"/>
    <mergeCell ref="AW503:AW505"/>
    <mergeCell ref="AW506:AW508"/>
    <mergeCell ref="AC512:AC514"/>
    <mergeCell ref="AC497:AC499"/>
    <mergeCell ref="AW509:AW511"/>
    <mergeCell ref="AW512:AW514"/>
    <mergeCell ref="AC509:AC511"/>
    <mergeCell ref="AA555:AA556"/>
    <mergeCell ref="AA559:AA560"/>
    <mergeCell ref="AB533:AB535"/>
    <mergeCell ref="V536:V538"/>
    <mergeCell ref="AB593:AB596"/>
    <mergeCell ref="AB589:AB590"/>
    <mergeCell ref="AC557:AC558"/>
    <mergeCell ref="AB606:AB607"/>
    <mergeCell ref="AA637:AA639"/>
    <mergeCell ref="AB591:AB592"/>
    <mergeCell ref="AC591:AC592"/>
    <mergeCell ref="AW591:AW592"/>
    <mergeCell ref="AB634:AB636"/>
    <mergeCell ref="AA634:AA636"/>
    <mergeCell ref="AC631:AC633"/>
    <mergeCell ref="AA631:AA633"/>
    <mergeCell ref="AX702:AX705"/>
    <mergeCell ref="AX574:AX576"/>
    <mergeCell ref="AX527:AX529"/>
    <mergeCell ref="AA646:AA647"/>
    <mergeCell ref="AA524:AA526"/>
    <mergeCell ref="AA754:AA757"/>
    <mergeCell ref="AC762:AC765"/>
    <mergeCell ref="AA770:AA773"/>
    <mergeCell ref="AB770:AB773"/>
    <mergeCell ref="AA766:AA769"/>
    <mergeCell ref="AA706:AA709"/>
    <mergeCell ref="AB625:AB627"/>
    <mergeCell ref="AC826:AC827"/>
    <mergeCell ref="AA804:AA805"/>
    <mergeCell ref="AA816:AA817"/>
    <mergeCell ref="AB818:AB819"/>
    <mergeCell ref="AC828:AC829"/>
    <mergeCell ref="Z750:Z753"/>
    <mergeCell ref="AA742:AA745"/>
    <mergeCell ref="AC663:AC665"/>
    <mergeCell ref="AW675:AW677"/>
    <mergeCell ref="AC782:AC783"/>
    <mergeCell ref="AC804:AC805"/>
    <mergeCell ref="AC798:AC799"/>
    <mergeCell ref="Y675:Y677"/>
    <mergeCell ref="Z675:Z677"/>
    <mergeCell ref="AC686:AC689"/>
    <mergeCell ref="AB762:AB765"/>
    <mergeCell ref="AC742:AC745"/>
    <mergeCell ref="AC730:AC733"/>
    <mergeCell ref="AB663:AB665"/>
    <mergeCell ref="AC694:AC697"/>
    <mergeCell ref="AA533:AA535"/>
    <mergeCell ref="AB539:AB541"/>
    <mergeCell ref="AC657:AC659"/>
    <mergeCell ref="Z810:Z811"/>
    <mergeCell ref="Z742:Z745"/>
    <mergeCell ref="Z734:Z737"/>
    <mergeCell ref="Y669:Y671"/>
    <mergeCell ref="Z549:Z550"/>
    <mergeCell ref="Z610:Z612"/>
    <mergeCell ref="Y608:Y609"/>
    <mergeCell ref="Y613:Y615"/>
    <mergeCell ref="Y694:Y697"/>
    <mergeCell ref="AW530:AW532"/>
    <mergeCell ref="AW672:AW674"/>
    <mergeCell ref="Y557:Y558"/>
    <mergeCell ref="AA542:AA544"/>
    <mergeCell ref="AA545:AA546"/>
    <mergeCell ref="AB608:AB609"/>
    <mergeCell ref="Y589:Y590"/>
    <mergeCell ref="AW608:AW609"/>
    <mergeCell ref="AW625:AW627"/>
    <mergeCell ref="AW542:AW544"/>
    <mergeCell ref="AC660:AC662"/>
    <mergeCell ref="AW663:AW665"/>
    <mergeCell ref="AW651:AW653"/>
    <mergeCell ref="AW657:AW659"/>
    <mergeCell ref="AW669:AW671"/>
    <mergeCell ref="AW682:AW685"/>
    <mergeCell ref="AW782:AW783"/>
    <mergeCell ref="AW766:AW769"/>
    <mergeCell ref="AA798:AA799"/>
    <mergeCell ref="Y606:Y607"/>
    <mergeCell ref="AC830:AC831"/>
    <mergeCell ref="AC841:AC843"/>
    <mergeCell ref="AB844:AB846"/>
    <mergeCell ref="AC822:AC823"/>
    <mergeCell ref="AB758:AB761"/>
    <mergeCell ref="AA730:AA733"/>
    <mergeCell ref="AA690:AA693"/>
    <mergeCell ref="AA822:AA823"/>
    <mergeCell ref="AA820:AA821"/>
    <mergeCell ref="AW718:AW721"/>
    <mergeCell ref="AW730:AW733"/>
    <mergeCell ref="AW714:AW717"/>
    <mergeCell ref="AW702:AW705"/>
    <mergeCell ref="AW698:AW701"/>
    <mergeCell ref="AW706:AW709"/>
    <mergeCell ref="AW738:AW741"/>
    <mergeCell ref="AW694:AW697"/>
    <mergeCell ref="Y814:Y815"/>
    <mergeCell ref="Y810:Y811"/>
    <mergeCell ref="Z774:Z777"/>
    <mergeCell ref="AA774:AA777"/>
    <mergeCell ref="AB774:AB777"/>
    <mergeCell ref="Y782:Y783"/>
    <mergeCell ref="AB734:AB737"/>
    <mergeCell ref="Z830:Z831"/>
    <mergeCell ref="Z818:Z819"/>
    <mergeCell ref="Y844:Y846"/>
    <mergeCell ref="AW950:AW951"/>
    <mergeCell ref="AB950:AB951"/>
    <mergeCell ref="AB914:AB915"/>
    <mergeCell ref="AB895:AB897"/>
    <mergeCell ref="AB859:AB861"/>
    <mergeCell ref="AB862:AB864"/>
    <mergeCell ref="Z877:Z879"/>
    <mergeCell ref="AC877:AC879"/>
    <mergeCell ref="Z889:Z891"/>
    <mergeCell ref="Y774:Y777"/>
    <mergeCell ref="AB778:AB781"/>
    <mergeCell ref="AW877:AW879"/>
    <mergeCell ref="AW920:AW922"/>
    <mergeCell ref="Z862:Z864"/>
    <mergeCell ref="Z850:Z852"/>
    <mergeCell ref="AB824:AB825"/>
    <mergeCell ref="AC910:AC911"/>
    <mergeCell ref="AW734:AW737"/>
    <mergeCell ref="AW726:AW729"/>
    <mergeCell ref="AA850:AA852"/>
    <mergeCell ref="AB754:AB757"/>
    <mergeCell ref="AW690:AW693"/>
    <mergeCell ref="Y754:Y757"/>
    <mergeCell ref="AA910:AA911"/>
    <mergeCell ref="AW938:AW940"/>
    <mergeCell ref="AW906:AW907"/>
    <mergeCell ref="AW923:AW925"/>
    <mergeCell ref="AW910:AW911"/>
    <mergeCell ref="Z914:Z915"/>
    <mergeCell ref="Y920:Y922"/>
    <mergeCell ref="Y929:Y931"/>
    <mergeCell ref="AC726:AC729"/>
    <mergeCell ref="AW948:AW949"/>
    <mergeCell ref="AA758:AA761"/>
    <mergeCell ref="AA859:AA861"/>
    <mergeCell ref="AA862:AA864"/>
    <mergeCell ref="AA818:AA819"/>
    <mergeCell ref="AA808:AA809"/>
    <mergeCell ref="Z871:Z873"/>
    <mergeCell ref="AA838:AA840"/>
    <mergeCell ref="AB820:AB821"/>
    <mergeCell ref="Z912:Z913"/>
    <mergeCell ref="AC914:AC915"/>
    <mergeCell ref="AB850:AB852"/>
    <mergeCell ref="AC814:AC815"/>
    <mergeCell ref="Y862:Y864"/>
    <mergeCell ref="X734:X737"/>
    <mergeCell ref="Y734:Y737"/>
    <mergeCell ref="AC628:AC630"/>
    <mergeCell ref="AC606:AC607"/>
    <mergeCell ref="Z591:Z592"/>
    <mergeCell ref="Z589:Z590"/>
    <mergeCell ref="AC610:AC612"/>
    <mergeCell ref="AC608:AC609"/>
    <mergeCell ref="Y591:Y592"/>
    <mergeCell ref="Z604:Z605"/>
    <mergeCell ref="Z593:Z596"/>
    <mergeCell ref="AA593:AA596"/>
    <mergeCell ref="Z678:Z681"/>
    <mergeCell ref="X812:X813"/>
    <mergeCell ref="Y690:Y693"/>
    <mergeCell ref="Y808:Y809"/>
    <mergeCell ref="Y847:Y849"/>
    <mergeCell ref="X591:X592"/>
    <mergeCell ref="AC690:AC693"/>
    <mergeCell ref="Y710:Y713"/>
    <mergeCell ref="AW660:AW662"/>
    <mergeCell ref="AW722:AW725"/>
    <mergeCell ref="AW800:AW801"/>
    <mergeCell ref="AB814:AB815"/>
    <mergeCell ref="AW836:AW837"/>
    <mergeCell ref="AB702:AB705"/>
    <mergeCell ref="AB880:AB882"/>
    <mergeCell ref="AW904:AW905"/>
    <mergeCell ref="AA678:AA681"/>
    <mergeCell ref="AC644:AC645"/>
    <mergeCell ref="AA877:AA879"/>
    <mergeCell ref="AA889:AA891"/>
    <mergeCell ref="AB865:AB867"/>
    <mergeCell ref="AA812:AA813"/>
    <mergeCell ref="AA824:AA825"/>
    <mergeCell ref="AB810:AB811"/>
    <mergeCell ref="AA814:AA815"/>
    <mergeCell ref="AC850:AC852"/>
    <mergeCell ref="Y796:Y797"/>
    <mergeCell ref="AW820:AW821"/>
    <mergeCell ref="Z782:Z783"/>
    <mergeCell ref="AA782:AA783"/>
    <mergeCell ref="AB782:AB783"/>
    <mergeCell ref="Y892:Y894"/>
    <mergeCell ref="Z902:Z903"/>
    <mergeCell ref="AA895:AA897"/>
    <mergeCell ref="Z895:Z897"/>
    <mergeCell ref="AC886:AC888"/>
    <mergeCell ref="AC892:AC894"/>
    <mergeCell ref="AB746:AB749"/>
    <mergeCell ref="AB742:AB745"/>
    <mergeCell ref="AC754:AC757"/>
    <mergeCell ref="Z746:Z749"/>
    <mergeCell ref="AA746:AA749"/>
    <mergeCell ref="AB830:AB831"/>
    <mergeCell ref="Y555:Y556"/>
    <mergeCell ref="AB722:AB725"/>
    <mergeCell ref="AA561:AA562"/>
    <mergeCell ref="AB561:AB562"/>
    <mergeCell ref="X778:X781"/>
    <mergeCell ref="AC820:AC821"/>
    <mergeCell ref="W608:W609"/>
    <mergeCell ref="X608:X609"/>
    <mergeCell ref="Z608:Z609"/>
    <mergeCell ref="AB628:AB630"/>
    <mergeCell ref="W782:W783"/>
    <mergeCell ref="V826:V827"/>
    <mergeCell ref="V812:V813"/>
    <mergeCell ref="AC838:AC840"/>
    <mergeCell ref="Y836:Y837"/>
    <mergeCell ref="V853:V855"/>
    <mergeCell ref="AC836:AC837"/>
    <mergeCell ref="AC948:AC949"/>
    <mergeCell ref="AC832:AC833"/>
    <mergeCell ref="AC824:AC825"/>
    <mergeCell ref="W850:W852"/>
    <mergeCell ref="X850:X852"/>
    <mergeCell ref="Y838:Y840"/>
    <mergeCell ref="AB836:AB837"/>
    <mergeCell ref="Z824:Z825"/>
    <mergeCell ref="Y853:Y855"/>
    <mergeCell ref="W908:W909"/>
    <mergeCell ref="AA738:AA741"/>
    <mergeCell ref="AW666:AW668"/>
    <mergeCell ref="AC682:AC685"/>
    <mergeCell ref="AB610:AB612"/>
    <mergeCell ref="AW853:AW855"/>
    <mergeCell ref="AW847:AW849"/>
    <mergeCell ref="Y900:Y901"/>
    <mergeCell ref="Z892:Z894"/>
    <mergeCell ref="Y902:Y903"/>
    <mergeCell ref="Z904:Z905"/>
    <mergeCell ref="W766:W769"/>
    <mergeCell ref="X766:X769"/>
    <mergeCell ref="Z770:Z773"/>
    <mergeCell ref="Z865:Z867"/>
    <mergeCell ref="AC774:AC777"/>
    <mergeCell ref="AB812:AB813"/>
    <mergeCell ref="AB828:AB829"/>
    <mergeCell ref="Z802:Z803"/>
    <mergeCell ref="AC800:AC801"/>
    <mergeCell ref="AC794:AC795"/>
    <mergeCell ref="AC806:AC807"/>
    <mergeCell ref="AW834:AW835"/>
    <mergeCell ref="Z880:Z882"/>
    <mergeCell ref="Z853:Z855"/>
    <mergeCell ref="Z859:Z861"/>
    <mergeCell ref="AA796:AA797"/>
    <mergeCell ref="AW810:AW811"/>
    <mergeCell ref="AW794:AW795"/>
    <mergeCell ref="Z836:Z837"/>
    <mergeCell ref="AA834:AA835"/>
    <mergeCell ref="AW774:AW777"/>
    <mergeCell ref="AW871:AW873"/>
    <mergeCell ref="X841:X843"/>
    <mergeCell ref="Y841:Y843"/>
    <mergeCell ref="AC770:AC773"/>
    <mergeCell ref="AC808:AC809"/>
    <mergeCell ref="AC802:AC803"/>
    <mergeCell ref="Y800:Y801"/>
    <mergeCell ref="Z800:Z801"/>
    <mergeCell ref="AA802:AA803"/>
    <mergeCell ref="AB648:AB650"/>
    <mergeCell ref="AB675:AB677"/>
    <mergeCell ref="AB710:AB713"/>
    <mergeCell ref="AC722:AC725"/>
    <mergeCell ref="AB730:AB733"/>
    <mergeCell ref="AW808:AW809"/>
    <mergeCell ref="AA830:AA831"/>
    <mergeCell ref="AA874:AA876"/>
    <mergeCell ref="W874:W876"/>
    <mergeCell ref="X874:X876"/>
    <mergeCell ref="AW850:AW852"/>
    <mergeCell ref="Y818:Y819"/>
    <mergeCell ref="AB808:AB809"/>
    <mergeCell ref="AB806:AB807"/>
    <mergeCell ref="AC856:AC858"/>
    <mergeCell ref="AW874:AW876"/>
    <mergeCell ref="Z906:Z907"/>
    <mergeCell ref="Z935:Z937"/>
    <mergeCell ref="Z938:Z940"/>
    <mergeCell ref="Z948:Z949"/>
    <mergeCell ref="Y883:Y885"/>
    <mergeCell ref="Z900:Z901"/>
    <mergeCell ref="Y904:Y905"/>
    <mergeCell ref="X800:X801"/>
    <mergeCell ref="V802:V803"/>
    <mergeCell ref="V818:V819"/>
    <mergeCell ref="X818:X819"/>
    <mergeCell ref="W810:W811"/>
    <mergeCell ref="X804:X805"/>
    <mergeCell ref="AA762:AA765"/>
    <mergeCell ref="Z812:Z813"/>
    <mergeCell ref="Z794:Z795"/>
    <mergeCell ref="AC796:AC797"/>
    <mergeCell ref="Z841:Z843"/>
    <mergeCell ref="Y766:Y769"/>
    <mergeCell ref="AB868:AB870"/>
    <mergeCell ref="X838:X840"/>
    <mergeCell ref="W865:W867"/>
    <mergeCell ref="W828:W829"/>
    <mergeCell ref="X856:X858"/>
    <mergeCell ref="Y794:Y795"/>
    <mergeCell ref="Z778:Z781"/>
    <mergeCell ref="Y778:Y781"/>
    <mergeCell ref="AC766:AC769"/>
    <mergeCell ref="AC778:AC781"/>
    <mergeCell ref="AB796:AB797"/>
    <mergeCell ref="AB794:AB795"/>
    <mergeCell ref="AA868:AA870"/>
    <mergeCell ref="AA880:AA882"/>
    <mergeCell ref="AA828:AA829"/>
    <mergeCell ref="Y826:Y827"/>
    <mergeCell ref="Y871:Y873"/>
    <mergeCell ref="Y806:Y807"/>
    <mergeCell ref="AB766:AB769"/>
    <mergeCell ref="Z766:Z769"/>
    <mergeCell ref="AC859:AC861"/>
    <mergeCell ref="AB841:AB843"/>
    <mergeCell ref="W830:W831"/>
    <mergeCell ref="AB822:AB823"/>
    <mergeCell ref="AW856:AW858"/>
    <mergeCell ref="AA686:AA689"/>
    <mergeCell ref="V547:V548"/>
    <mergeCell ref="W547:W548"/>
    <mergeCell ref="X547:X548"/>
    <mergeCell ref="U616:U618"/>
    <mergeCell ref="V634:V636"/>
    <mergeCell ref="Z565:Z566"/>
    <mergeCell ref="AA565:AA566"/>
    <mergeCell ref="U536:U538"/>
    <mergeCell ref="U774:U777"/>
    <mergeCell ref="U754:U757"/>
    <mergeCell ref="AC706:AC709"/>
    <mergeCell ref="X730:X733"/>
    <mergeCell ref="V557:V558"/>
    <mergeCell ref="W557:W558"/>
    <mergeCell ref="V559:V560"/>
    <mergeCell ref="W559:W560"/>
    <mergeCell ref="Y580:Y582"/>
    <mergeCell ref="Y816:Y817"/>
    <mergeCell ref="Y750:Y753"/>
    <mergeCell ref="AA734:AA737"/>
    <mergeCell ref="AC758:AC761"/>
    <mergeCell ref="X694:X697"/>
    <mergeCell ref="X669:X671"/>
    <mergeCell ref="X663:X665"/>
    <mergeCell ref="V810:V811"/>
    <mergeCell ref="V754:V757"/>
    <mergeCell ref="U559:U560"/>
    <mergeCell ref="V577:V579"/>
    <mergeCell ref="W577:W579"/>
    <mergeCell ref="X577:X579"/>
    <mergeCell ref="Y577:Y579"/>
    <mergeCell ref="AB567:AB568"/>
    <mergeCell ref="AB583:AB585"/>
    <mergeCell ref="X646:X647"/>
    <mergeCell ref="Y571:Y573"/>
    <mergeCell ref="V694:V697"/>
    <mergeCell ref="V672:V674"/>
    <mergeCell ref="X796:X797"/>
    <mergeCell ref="W746:W749"/>
    <mergeCell ref="AB678:AB681"/>
    <mergeCell ref="AB694:AB697"/>
    <mergeCell ref="AB690:AB693"/>
    <mergeCell ref="AB706:AB709"/>
    <mergeCell ref="W718:W721"/>
    <mergeCell ref="X718:X721"/>
    <mergeCell ref="AB580:AB582"/>
    <mergeCell ref="U569:U570"/>
    <mergeCell ref="W565:W566"/>
    <mergeCell ref="X565:X566"/>
    <mergeCell ref="Y565:Y566"/>
    <mergeCell ref="X738:X741"/>
    <mergeCell ref="Y738:Y741"/>
    <mergeCell ref="Z738:Z741"/>
    <mergeCell ref="X654:X656"/>
    <mergeCell ref="V794:V795"/>
    <mergeCell ref="U675:U677"/>
    <mergeCell ref="V675:V677"/>
    <mergeCell ref="W742:W745"/>
    <mergeCell ref="U798:U799"/>
    <mergeCell ref="AB750:AB753"/>
    <mergeCell ref="AB666:AB668"/>
    <mergeCell ref="U796:U797"/>
    <mergeCell ref="Z666:Z668"/>
    <mergeCell ref="Z714:Z717"/>
    <mergeCell ref="U778:U781"/>
    <mergeCell ref="W762:W765"/>
    <mergeCell ref="X762:X765"/>
    <mergeCell ref="AA648:AA650"/>
    <mergeCell ref="W616:W618"/>
    <mergeCell ref="AA682:AA685"/>
    <mergeCell ref="Z660:Z662"/>
    <mergeCell ref="V722:V725"/>
    <mergeCell ref="U730:U733"/>
    <mergeCell ref="V539:V541"/>
    <mergeCell ref="W539:W541"/>
    <mergeCell ref="T551:T552"/>
    <mergeCell ref="T536:T538"/>
    <mergeCell ref="Y574:Y576"/>
    <mergeCell ref="U577:U579"/>
    <mergeCell ref="U565:U566"/>
    <mergeCell ref="V686:V689"/>
    <mergeCell ref="V619:V621"/>
    <mergeCell ref="V654:V656"/>
    <mergeCell ref="AA660:AA662"/>
    <mergeCell ref="Y539:Y541"/>
    <mergeCell ref="AA549:AA550"/>
    <mergeCell ref="W583:W585"/>
    <mergeCell ref="X583:X585"/>
    <mergeCell ref="W569:W570"/>
    <mergeCell ref="V542:V544"/>
    <mergeCell ref="W542:W544"/>
    <mergeCell ref="S549:S550"/>
    <mergeCell ref="Z586:Z588"/>
    <mergeCell ref="U589:U590"/>
    <mergeCell ref="V589:V590"/>
    <mergeCell ref="Y569:Y570"/>
    <mergeCell ref="Z569:Z570"/>
    <mergeCell ref="AA569:AA570"/>
    <mergeCell ref="W586:W588"/>
    <mergeCell ref="Z559:Z560"/>
    <mergeCell ref="T557:T558"/>
    <mergeCell ref="S542:S544"/>
    <mergeCell ref="U545:U546"/>
    <mergeCell ref="U551:U552"/>
    <mergeCell ref="Z580:Z582"/>
    <mergeCell ref="X559:X560"/>
    <mergeCell ref="Y559:Y560"/>
    <mergeCell ref="U549:U550"/>
    <mergeCell ref="X545:X546"/>
    <mergeCell ref="Z557:Z558"/>
    <mergeCell ref="AA574:AA576"/>
    <mergeCell ref="S551:S552"/>
    <mergeCell ref="Z547:Z548"/>
    <mergeCell ref="S536:S538"/>
    <mergeCell ref="V545:V546"/>
    <mergeCell ref="AA553:AA554"/>
    <mergeCell ref="V551:V552"/>
    <mergeCell ref="W551:W552"/>
    <mergeCell ref="Z571:Z573"/>
    <mergeCell ref="AA586:AA588"/>
    <mergeCell ref="T569:T570"/>
    <mergeCell ref="V569:V570"/>
    <mergeCell ref="AA583:AA585"/>
    <mergeCell ref="AA606:AA607"/>
    <mergeCell ref="V606:V607"/>
    <mergeCell ref="W606:W607"/>
    <mergeCell ref="V646:V647"/>
    <mergeCell ref="W646:W647"/>
    <mergeCell ref="S569:S570"/>
    <mergeCell ref="W563:W564"/>
    <mergeCell ref="Z577:Z579"/>
    <mergeCell ref="AA577:AA579"/>
    <mergeCell ref="AB577:AB579"/>
    <mergeCell ref="V580:V582"/>
    <mergeCell ref="V574:V576"/>
    <mergeCell ref="W574:W576"/>
    <mergeCell ref="X574:X576"/>
    <mergeCell ref="AA563:AA564"/>
    <mergeCell ref="V565:V566"/>
    <mergeCell ref="T580:T582"/>
    <mergeCell ref="U580:U582"/>
    <mergeCell ref="U574:U576"/>
    <mergeCell ref="X563:X564"/>
    <mergeCell ref="Y563:Y564"/>
    <mergeCell ref="Z563:Z564"/>
    <mergeCell ref="S567:S568"/>
    <mergeCell ref="T574:T576"/>
    <mergeCell ref="X610:X612"/>
    <mergeCell ref="V616:V618"/>
    <mergeCell ref="Z619:Z621"/>
    <mergeCell ref="X589:X590"/>
    <mergeCell ref="T646:T647"/>
    <mergeCell ref="AB644:AB645"/>
    <mergeCell ref="AB646:AB647"/>
    <mergeCell ref="Y604:Y605"/>
    <mergeCell ref="Z613:Z615"/>
    <mergeCell ref="W604:W605"/>
    <mergeCell ref="X593:X596"/>
    <mergeCell ref="S574:S576"/>
    <mergeCell ref="AA571:AA573"/>
    <mergeCell ref="AB571:AB573"/>
    <mergeCell ref="U593:U596"/>
    <mergeCell ref="X619:X621"/>
    <mergeCell ref="T608:T609"/>
    <mergeCell ref="V583:V585"/>
    <mergeCell ref="S604:S605"/>
    <mergeCell ref="T604:T605"/>
    <mergeCell ref="U604:U605"/>
    <mergeCell ref="T622:T624"/>
    <mergeCell ref="V593:V596"/>
    <mergeCell ref="W593:W596"/>
    <mergeCell ref="S589:S590"/>
    <mergeCell ref="T589:T590"/>
    <mergeCell ref="S580:S582"/>
    <mergeCell ref="W571:W573"/>
    <mergeCell ref="W610:W612"/>
    <mergeCell ref="X616:X618"/>
    <mergeCell ref="X567:X568"/>
    <mergeCell ref="Y567:Y568"/>
    <mergeCell ref="AA591:AA592"/>
    <mergeCell ref="AA589:AA590"/>
    <mergeCell ref="Z606:Z607"/>
    <mergeCell ref="AA604:AA605"/>
    <mergeCell ref="AA610:AA612"/>
    <mergeCell ref="R569:R570"/>
    <mergeCell ref="AA580:AA582"/>
    <mergeCell ref="X561:X562"/>
    <mergeCell ref="Y561:Y562"/>
    <mergeCell ref="Z561:Z562"/>
    <mergeCell ref="S577:S579"/>
    <mergeCell ref="Z642:Z643"/>
    <mergeCell ref="X637:X639"/>
    <mergeCell ref="Z583:Z585"/>
    <mergeCell ref="T610:T612"/>
    <mergeCell ref="X644:X645"/>
    <mergeCell ref="Y648:Y650"/>
    <mergeCell ref="Z646:Z647"/>
    <mergeCell ref="S586:S588"/>
    <mergeCell ref="X746:X749"/>
    <mergeCell ref="Y746:Y749"/>
    <mergeCell ref="Z726:Z729"/>
    <mergeCell ref="Z654:Z656"/>
    <mergeCell ref="AA710:AA713"/>
    <mergeCell ref="V798:V799"/>
    <mergeCell ref="Z758:Z761"/>
    <mergeCell ref="Y770:Y773"/>
    <mergeCell ref="Z622:Z624"/>
    <mergeCell ref="W770:W773"/>
    <mergeCell ref="Z682:Z685"/>
    <mergeCell ref="Y625:Y627"/>
    <mergeCell ref="V567:V568"/>
    <mergeCell ref="W567:W568"/>
    <mergeCell ref="T571:T573"/>
    <mergeCell ref="U571:U573"/>
    <mergeCell ref="V571:V573"/>
    <mergeCell ref="S690:S693"/>
    <mergeCell ref="U738:U741"/>
    <mergeCell ref="V669:V671"/>
    <mergeCell ref="Y672:Y674"/>
    <mergeCell ref="Y742:Y745"/>
    <mergeCell ref="AA778:AA781"/>
    <mergeCell ref="Y758:Y761"/>
    <mergeCell ref="W678:W681"/>
    <mergeCell ref="X678:X681"/>
    <mergeCell ref="Y678:Y681"/>
    <mergeCell ref="Y726:Y729"/>
    <mergeCell ref="S654:S656"/>
    <mergeCell ref="AA651:AA653"/>
    <mergeCell ref="T766:T769"/>
    <mergeCell ref="X754:X757"/>
    <mergeCell ref="V702:V705"/>
    <mergeCell ref="Y616:Y618"/>
    <mergeCell ref="Y644:Y645"/>
    <mergeCell ref="T616:T618"/>
    <mergeCell ref="T567:T568"/>
    <mergeCell ref="U567:U568"/>
    <mergeCell ref="Z567:Z568"/>
    <mergeCell ref="AA567:AA568"/>
    <mergeCell ref="AA750:AA753"/>
    <mergeCell ref="AA714:AA717"/>
    <mergeCell ref="W730:W733"/>
    <mergeCell ref="Y682:Y685"/>
    <mergeCell ref="AA675:AA677"/>
    <mergeCell ref="AA726:AA729"/>
    <mergeCell ref="U746:U749"/>
    <mergeCell ref="Z702:Z705"/>
    <mergeCell ref="U651:U653"/>
    <mergeCell ref="T778:T781"/>
    <mergeCell ref="T774:T777"/>
    <mergeCell ref="V738:V741"/>
    <mergeCell ref="W738:W741"/>
    <mergeCell ref="Z657:Z659"/>
    <mergeCell ref="Y651:Y653"/>
    <mergeCell ref="V806:V807"/>
    <mergeCell ref="Z628:Z630"/>
    <mergeCell ref="AA628:AA630"/>
    <mergeCell ref="Z634:Z636"/>
    <mergeCell ref="X631:X633"/>
    <mergeCell ref="AA616:AA618"/>
    <mergeCell ref="W686:W689"/>
    <mergeCell ref="Y637:Y639"/>
    <mergeCell ref="Y593:Y596"/>
    <mergeCell ref="W694:W697"/>
    <mergeCell ref="Y610:Y612"/>
    <mergeCell ref="W806:W807"/>
    <mergeCell ref="T672:T674"/>
    <mergeCell ref="Z710:Z713"/>
    <mergeCell ref="U672:U674"/>
    <mergeCell ref="T690:T693"/>
    <mergeCell ref="W798:W799"/>
    <mergeCell ref="X798:X799"/>
    <mergeCell ref="Y798:Y799"/>
    <mergeCell ref="Z798:Z799"/>
    <mergeCell ref="T644:T645"/>
    <mergeCell ref="Z754:Z757"/>
    <mergeCell ref="T750:T753"/>
    <mergeCell ref="X722:X725"/>
    <mergeCell ref="Z796:Z797"/>
    <mergeCell ref="AA794:AA795"/>
    <mergeCell ref="X782:X783"/>
    <mergeCell ref="AA644:AA645"/>
    <mergeCell ref="Z644:Z645"/>
    <mergeCell ref="U644:U645"/>
    <mergeCell ref="Y642:Y643"/>
    <mergeCell ref="W669:W671"/>
    <mergeCell ref="U678:U681"/>
    <mergeCell ref="Y646:Y647"/>
    <mergeCell ref="V778:V781"/>
    <mergeCell ref="W778:W781"/>
    <mergeCell ref="Z648:Z650"/>
    <mergeCell ref="V613:V615"/>
    <mergeCell ref="Y622:Y624"/>
    <mergeCell ref="Y628:Y630"/>
    <mergeCell ref="U758:U761"/>
    <mergeCell ref="T762:T765"/>
    <mergeCell ref="Z640:Z641"/>
    <mergeCell ref="X758:X761"/>
    <mergeCell ref="AA654:AA656"/>
    <mergeCell ref="AA642:AA643"/>
    <mergeCell ref="Z637:Z639"/>
    <mergeCell ref="X666:X668"/>
    <mergeCell ref="V746:V749"/>
    <mergeCell ref="W758:W761"/>
    <mergeCell ref="U718:U721"/>
    <mergeCell ref="T738:T741"/>
    <mergeCell ref="Z730:Z733"/>
    <mergeCell ref="AA625:AA627"/>
    <mergeCell ref="T686:T689"/>
    <mergeCell ref="U608:U609"/>
    <mergeCell ref="U610:U612"/>
    <mergeCell ref="V782:V783"/>
    <mergeCell ref="Y660:Y662"/>
    <mergeCell ref="O616:O618"/>
    <mergeCell ref="O669:O671"/>
    <mergeCell ref="S651:S653"/>
    <mergeCell ref="S770:S773"/>
    <mergeCell ref="AC646:AC647"/>
    <mergeCell ref="AC672:AC674"/>
    <mergeCell ref="T625:T627"/>
    <mergeCell ref="T675:T677"/>
    <mergeCell ref="V644:V645"/>
    <mergeCell ref="T706:T709"/>
    <mergeCell ref="U706:U709"/>
    <mergeCell ref="U766:U769"/>
    <mergeCell ref="V766:V769"/>
    <mergeCell ref="V750:V753"/>
    <mergeCell ref="W750:W753"/>
    <mergeCell ref="X750:X753"/>
    <mergeCell ref="T770:T773"/>
    <mergeCell ref="U770:U773"/>
    <mergeCell ref="X714:X717"/>
    <mergeCell ref="Z631:Z633"/>
    <mergeCell ref="AB657:AB659"/>
    <mergeCell ref="Z663:Z665"/>
    <mergeCell ref="AA663:AA665"/>
    <mergeCell ref="AA666:AA668"/>
    <mergeCell ref="AB637:AB639"/>
    <mergeCell ref="Y654:Y656"/>
    <mergeCell ref="Y686:Y689"/>
    <mergeCell ref="Y714:Y717"/>
    <mergeCell ref="W722:W725"/>
    <mergeCell ref="Z762:Z765"/>
    <mergeCell ref="V648:V650"/>
    <mergeCell ref="T628:T630"/>
    <mergeCell ref="Z698:Z701"/>
    <mergeCell ref="Y706:Y709"/>
    <mergeCell ref="AA722:AA725"/>
    <mergeCell ref="Z690:Z693"/>
    <mergeCell ref="Z669:Z671"/>
    <mergeCell ref="AA669:AA671"/>
    <mergeCell ref="Z706:Z709"/>
    <mergeCell ref="V706:V709"/>
    <mergeCell ref="V758:V761"/>
    <mergeCell ref="X742:X745"/>
    <mergeCell ref="T634:T636"/>
    <mergeCell ref="U634:U636"/>
    <mergeCell ref="W637:W639"/>
    <mergeCell ref="T730:T733"/>
    <mergeCell ref="X640:X641"/>
    <mergeCell ref="S734:S737"/>
    <mergeCell ref="W634:W636"/>
    <mergeCell ref="U669:U671"/>
    <mergeCell ref="W706:W709"/>
    <mergeCell ref="W734:W737"/>
    <mergeCell ref="W666:W668"/>
    <mergeCell ref="T726:T729"/>
    <mergeCell ref="Z672:Z674"/>
    <mergeCell ref="AB682:AB685"/>
    <mergeCell ref="Z694:Z697"/>
    <mergeCell ref="AA694:AA697"/>
    <mergeCell ref="Z722:Z725"/>
    <mergeCell ref="U750:U753"/>
    <mergeCell ref="Y718:Y721"/>
    <mergeCell ref="S634:S636"/>
    <mergeCell ref="U694:U697"/>
    <mergeCell ref="U698:U701"/>
    <mergeCell ref="V726:V729"/>
    <mergeCell ref="O718:O721"/>
    <mergeCell ref="O672:O674"/>
    <mergeCell ref="V637:V639"/>
    <mergeCell ref="V682:V685"/>
    <mergeCell ref="AB714:AB717"/>
    <mergeCell ref="T648:T650"/>
    <mergeCell ref="U648:U650"/>
    <mergeCell ref="Y634:Y636"/>
    <mergeCell ref="T631:T633"/>
    <mergeCell ref="AB718:AB721"/>
    <mergeCell ref="AB619:AB621"/>
    <mergeCell ref="AB642:AB643"/>
    <mergeCell ref="AB651:AB653"/>
    <mergeCell ref="AA672:AA674"/>
    <mergeCell ref="U702:U705"/>
    <mergeCell ref="Y631:Y633"/>
    <mergeCell ref="V651:V653"/>
    <mergeCell ref="W651:W653"/>
    <mergeCell ref="X651:X653"/>
    <mergeCell ref="S706:S709"/>
    <mergeCell ref="X634:X636"/>
    <mergeCell ref="P722:P725"/>
    <mergeCell ref="S722:S725"/>
    <mergeCell ref="T722:T725"/>
    <mergeCell ref="Z625:Z627"/>
    <mergeCell ref="AA622:AA624"/>
    <mergeCell ref="V718:V721"/>
    <mergeCell ref="S648:S650"/>
    <mergeCell ref="AA702:AA705"/>
    <mergeCell ref="AA718:AA721"/>
    <mergeCell ref="P730:P733"/>
    <mergeCell ref="AA698:AA701"/>
    <mergeCell ref="AB698:AB701"/>
    <mergeCell ref="AA640:AA641"/>
    <mergeCell ref="AB640:AB641"/>
    <mergeCell ref="X672:X674"/>
    <mergeCell ref="Z686:Z689"/>
    <mergeCell ref="S625:S627"/>
    <mergeCell ref="S702:S705"/>
    <mergeCell ref="AB726:AB729"/>
    <mergeCell ref="T666:T668"/>
    <mergeCell ref="W657:W659"/>
    <mergeCell ref="Z718:Z721"/>
    <mergeCell ref="U666:U668"/>
    <mergeCell ref="T657:T659"/>
    <mergeCell ref="Y640:Y641"/>
    <mergeCell ref="S640:S641"/>
    <mergeCell ref="T640:T641"/>
    <mergeCell ref="O622:O624"/>
    <mergeCell ref="T794:T795"/>
    <mergeCell ref="Y698:Y701"/>
    <mergeCell ref="V657:V659"/>
    <mergeCell ref="S657:S659"/>
    <mergeCell ref="U657:U659"/>
    <mergeCell ref="W660:W662"/>
    <mergeCell ref="Y666:Y668"/>
    <mergeCell ref="S766:S769"/>
    <mergeCell ref="X770:X773"/>
    <mergeCell ref="T754:T757"/>
    <mergeCell ref="T714:T717"/>
    <mergeCell ref="W675:W677"/>
    <mergeCell ref="U722:U725"/>
    <mergeCell ref="V710:V713"/>
    <mergeCell ref="W613:W615"/>
    <mergeCell ref="Y657:Y659"/>
    <mergeCell ref="T654:T656"/>
    <mergeCell ref="S642:S643"/>
    <mergeCell ref="S742:S745"/>
    <mergeCell ref="V730:V733"/>
    <mergeCell ref="W796:W797"/>
    <mergeCell ref="U794:U795"/>
    <mergeCell ref="V770:V773"/>
    <mergeCell ref="S726:S729"/>
    <mergeCell ref="S750:S753"/>
    <mergeCell ref="T796:T797"/>
    <mergeCell ref="V796:V797"/>
    <mergeCell ref="Y730:Y733"/>
    <mergeCell ref="V762:V765"/>
    <mergeCell ref="X794:X795"/>
    <mergeCell ref="W794:W795"/>
    <mergeCell ref="Y663:Y665"/>
    <mergeCell ref="T702:T705"/>
    <mergeCell ref="S660:S662"/>
    <mergeCell ref="T660:T662"/>
    <mergeCell ref="Y619:Y621"/>
    <mergeCell ref="Y722:Y725"/>
    <mergeCell ref="Y762:Y765"/>
    <mergeCell ref="W710:W713"/>
    <mergeCell ref="X710:X713"/>
    <mergeCell ref="S754:S757"/>
    <mergeCell ref="X657:X659"/>
    <mergeCell ref="V742:V745"/>
    <mergeCell ref="W654:W656"/>
    <mergeCell ref="T742:T745"/>
    <mergeCell ref="U714:U717"/>
    <mergeCell ref="U660:U662"/>
    <mergeCell ref="S718:S721"/>
    <mergeCell ref="V642:V643"/>
    <mergeCell ref="W642:W643"/>
    <mergeCell ref="S622:S624"/>
    <mergeCell ref="W619:W621"/>
    <mergeCell ref="W648:W650"/>
    <mergeCell ref="X648:X650"/>
    <mergeCell ref="W754:W757"/>
    <mergeCell ref="T758:T761"/>
    <mergeCell ref="Y702:Y705"/>
    <mergeCell ref="W726:W729"/>
    <mergeCell ref="X726:X729"/>
    <mergeCell ref="S644:S645"/>
    <mergeCell ref="U654:U656"/>
    <mergeCell ref="X660:X662"/>
    <mergeCell ref="S613:S615"/>
    <mergeCell ref="U613:U615"/>
    <mergeCell ref="N577:N579"/>
    <mergeCell ref="O577:O579"/>
    <mergeCell ref="P577:P579"/>
    <mergeCell ref="Q593:Q596"/>
    <mergeCell ref="N625:N627"/>
    <mergeCell ref="O625:O627"/>
    <mergeCell ref="P625:P627"/>
    <mergeCell ref="P619:P621"/>
    <mergeCell ref="V698:V701"/>
    <mergeCell ref="S714:S717"/>
    <mergeCell ref="X675:X677"/>
    <mergeCell ref="W702:W705"/>
    <mergeCell ref="T669:T671"/>
    <mergeCell ref="W682:W685"/>
    <mergeCell ref="X682:X685"/>
    <mergeCell ref="S730:S733"/>
    <mergeCell ref="O742:O745"/>
    <mergeCell ref="M619:M621"/>
    <mergeCell ref="N619:N621"/>
    <mergeCell ref="N718:N721"/>
    <mergeCell ref="M730:M733"/>
    <mergeCell ref="O589:O590"/>
    <mergeCell ref="N644:N645"/>
    <mergeCell ref="N648:N650"/>
    <mergeCell ref="N682:N685"/>
    <mergeCell ref="N654:N656"/>
    <mergeCell ref="U690:U693"/>
    <mergeCell ref="V690:V693"/>
    <mergeCell ref="V734:V737"/>
    <mergeCell ref="S616:S618"/>
    <mergeCell ref="V628:V630"/>
    <mergeCell ref="U631:U633"/>
    <mergeCell ref="U646:U647"/>
    <mergeCell ref="S608:S609"/>
    <mergeCell ref="W672:W674"/>
    <mergeCell ref="V631:V633"/>
    <mergeCell ref="W631:W633"/>
    <mergeCell ref="U742:U745"/>
    <mergeCell ref="X686:X689"/>
    <mergeCell ref="W663:W665"/>
    <mergeCell ref="W690:W693"/>
    <mergeCell ref="X690:X693"/>
    <mergeCell ref="V714:V717"/>
    <mergeCell ref="W714:W717"/>
    <mergeCell ref="X698:X701"/>
    <mergeCell ref="O648:O650"/>
    <mergeCell ref="T606:T607"/>
    <mergeCell ref="P606:P607"/>
    <mergeCell ref="S610:S612"/>
    <mergeCell ref="S591:S592"/>
    <mergeCell ref="T591:T592"/>
    <mergeCell ref="U591:U592"/>
    <mergeCell ref="V604:V605"/>
    <mergeCell ref="X604:X605"/>
    <mergeCell ref="X606:X607"/>
    <mergeCell ref="O651:O653"/>
    <mergeCell ref="P628:P630"/>
    <mergeCell ref="P726:P729"/>
    <mergeCell ref="X625:X627"/>
    <mergeCell ref="T734:T737"/>
    <mergeCell ref="X706:X709"/>
    <mergeCell ref="X613:X615"/>
    <mergeCell ref="U622:U624"/>
    <mergeCell ref="X702:X705"/>
    <mergeCell ref="O571:O573"/>
    <mergeCell ref="P571:P573"/>
    <mergeCell ref="N574:N576"/>
    <mergeCell ref="O574:O576"/>
    <mergeCell ref="P574:P576"/>
    <mergeCell ref="Q571:Q573"/>
    <mergeCell ref="R571:R573"/>
    <mergeCell ref="Q583:Q585"/>
    <mergeCell ref="Q586:Q588"/>
    <mergeCell ref="D574:D576"/>
    <mergeCell ref="E574:E576"/>
    <mergeCell ref="Q580:Q582"/>
    <mergeCell ref="R580:R582"/>
    <mergeCell ref="I583:I585"/>
    <mergeCell ref="J583:J585"/>
    <mergeCell ref="K583:K585"/>
    <mergeCell ref="M604:M605"/>
    <mergeCell ref="N604:N605"/>
    <mergeCell ref="L604:L605"/>
    <mergeCell ref="Q577:Q579"/>
    <mergeCell ref="L591:L592"/>
    <mergeCell ref="M591:M592"/>
    <mergeCell ref="L593:L596"/>
    <mergeCell ref="M593:M596"/>
    <mergeCell ref="N593:N596"/>
    <mergeCell ref="O593:O596"/>
    <mergeCell ref="P593:P596"/>
    <mergeCell ref="M608:M609"/>
    <mergeCell ref="N608:N609"/>
    <mergeCell ref="P622:P624"/>
    <mergeCell ref="M631:M633"/>
    <mergeCell ref="N631:N633"/>
    <mergeCell ref="M702:M705"/>
    <mergeCell ref="N663:N665"/>
    <mergeCell ref="P654:P656"/>
    <mergeCell ref="P613:P615"/>
    <mergeCell ref="P648:P650"/>
    <mergeCell ref="O631:O633"/>
    <mergeCell ref="P651:P653"/>
    <mergeCell ref="P686:P689"/>
    <mergeCell ref="O640:O641"/>
    <mergeCell ref="P640:P641"/>
    <mergeCell ref="Q640:Q641"/>
    <mergeCell ref="R640:R641"/>
    <mergeCell ref="P678:P681"/>
    <mergeCell ref="I610:I612"/>
    <mergeCell ref="J610:J612"/>
    <mergeCell ref="G616:G618"/>
    <mergeCell ref="L644:L645"/>
    <mergeCell ref="N634:N636"/>
    <mergeCell ref="M672:M674"/>
    <mergeCell ref="N672:N674"/>
    <mergeCell ref="O686:O689"/>
    <mergeCell ref="L666:L668"/>
    <mergeCell ref="L642:L643"/>
    <mergeCell ref="N646:N647"/>
    <mergeCell ref="P580:P582"/>
    <mergeCell ref="M583:M585"/>
    <mergeCell ref="N571:N573"/>
    <mergeCell ref="N622:N624"/>
    <mergeCell ref="R583:R585"/>
    <mergeCell ref="N583:N585"/>
    <mergeCell ref="M675:M677"/>
    <mergeCell ref="I574:I576"/>
    <mergeCell ref="O378:O380"/>
    <mergeCell ref="P378:P380"/>
    <mergeCell ref="D342:D344"/>
    <mergeCell ref="E384:E386"/>
    <mergeCell ref="K378:K380"/>
    <mergeCell ref="S571:S573"/>
    <mergeCell ref="O591:O592"/>
    <mergeCell ref="P591:P592"/>
    <mergeCell ref="O604:O605"/>
    <mergeCell ref="P604:P605"/>
    <mergeCell ref="O567:O568"/>
    <mergeCell ref="P567:P568"/>
    <mergeCell ref="R586:R588"/>
    <mergeCell ref="N586:N588"/>
    <mergeCell ref="O586:O588"/>
    <mergeCell ref="P586:P588"/>
    <mergeCell ref="G580:G582"/>
    <mergeCell ref="H580:H582"/>
    <mergeCell ref="I580:I582"/>
    <mergeCell ref="J580:J582"/>
    <mergeCell ref="N567:N568"/>
    <mergeCell ref="I567:I568"/>
    <mergeCell ref="J567:J568"/>
    <mergeCell ref="K567:K568"/>
    <mergeCell ref="H569:H570"/>
    <mergeCell ref="I569:I570"/>
    <mergeCell ref="J569:J570"/>
    <mergeCell ref="K569:K570"/>
    <mergeCell ref="G586:G588"/>
    <mergeCell ref="H586:H588"/>
    <mergeCell ref="I586:I588"/>
    <mergeCell ref="J586:J588"/>
    <mergeCell ref="D591:D592"/>
    <mergeCell ref="E591:E592"/>
    <mergeCell ref="F591:F592"/>
    <mergeCell ref="G591:G592"/>
    <mergeCell ref="H591:H592"/>
    <mergeCell ref="R567:R568"/>
    <mergeCell ref="K591:K592"/>
    <mergeCell ref="L574:L576"/>
    <mergeCell ref="M574:M576"/>
    <mergeCell ref="L567:L568"/>
    <mergeCell ref="M567:M568"/>
    <mergeCell ref="M580:M582"/>
    <mergeCell ref="M586:M588"/>
    <mergeCell ref="O580:O582"/>
    <mergeCell ref="L569:L570"/>
    <mergeCell ref="N569:N570"/>
    <mergeCell ref="M569:M570"/>
    <mergeCell ref="L577:L579"/>
    <mergeCell ref="R574:R576"/>
    <mergeCell ref="L571:L573"/>
    <mergeCell ref="Q589:Q590"/>
    <mergeCell ref="R591:R592"/>
    <mergeCell ref="Q591:Q592"/>
    <mergeCell ref="E571:E573"/>
    <mergeCell ref="F571:F573"/>
    <mergeCell ref="G571:G573"/>
    <mergeCell ref="H571:H573"/>
    <mergeCell ref="I571:I573"/>
    <mergeCell ref="J571:J573"/>
    <mergeCell ref="K571:K573"/>
    <mergeCell ref="F577:F579"/>
    <mergeCell ref="Q574:Q576"/>
    <mergeCell ref="O227:O229"/>
    <mergeCell ref="P227:P229"/>
    <mergeCell ref="N243:N246"/>
    <mergeCell ref="F325:F326"/>
    <mergeCell ref="G325:G326"/>
    <mergeCell ref="H325:H326"/>
    <mergeCell ref="I325:I326"/>
    <mergeCell ref="J325:J326"/>
    <mergeCell ref="E250:E252"/>
    <mergeCell ref="F250:F252"/>
    <mergeCell ref="G250:G252"/>
    <mergeCell ref="H250:H252"/>
    <mergeCell ref="I250:I252"/>
    <mergeCell ref="J250:J252"/>
    <mergeCell ref="K250:K252"/>
    <mergeCell ref="O299:O302"/>
    <mergeCell ref="P299:P302"/>
    <mergeCell ref="H327:H328"/>
    <mergeCell ref="I327:I328"/>
    <mergeCell ref="J327:J328"/>
    <mergeCell ref="K327:K328"/>
    <mergeCell ref="F339:F341"/>
    <mergeCell ref="G339:G341"/>
    <mergeCell ref="H339:H341"/>
    <mergeCell ref="I339:I341"/>
    <mergeCell ref="J339:J341"/>
    <mergeCell ref="K348:K350"/>
    <mergeCell ref="N253:N256"/>
    <mergeCell ref="O253:O256"/>
    <mergeCell ref="P253:P256"/>
    <mergeCell ref="P348:P350"/>
    <mergeCell ref="G372:G374"/>
    <mergeCell ref="E351:E353"/>
    <mergeCell ref="F351:F353"/>
    <mergeCell ref="G351:G353"/>
    <mergeCell ref="H351:H353"/>
    <mergeCell ref="I351:I353"/>
    <mergeCell ref="J351:J353"/>
    <mergeCell ref="G369:G371"/>
    <mergeCell ref="L323:L324"/>
    <mergeCell ref="M323:M324"/>
    <mergeCell ref="N323:N324"/>
    <mergeCell ref="O323:O324"/>
    <mergeCell ref="P323:P324"/>
    <mergeCell ref="E348:E350"/>
    <mergeCell ref="F348:F350"/>
    <mergeCell ref="G348:G350"/>
    <mergeCell ref="H348:H350"/>
    <mergeCell ref="I348:I350"/>
    <mergeCell ref="J348:J350"/>
    <mergeCell ref="F360:F361"/>
    <mergeCell ref="G360:G361"/>
    <mergeCell ref="O362:O364"/>
    <mergeCell ref="P362:P364"/>
    <mergeCell ref="F357:F359"/>
    <mergeCell ref="G357:G359"/>
    <mergeCell ref="G323:G324"/>
    <mergeCell ref="H323:H324"/>
    <mergeCell ref="M571:M573"/>
    <mergeCell ref="D321:D322"/>
    <mergeCell ref="L589:L590"/>
    <mergeCell ref="M589:M590"/>
    <mergeCell ref="D36:D38"/>
    <mergeCell ref="E36:E38"/>
    <mergeCell ref="F36:F38"/>
    <mergeCell ref="G36:G38"/>
    <mergeCell ref="H36:H38"/>
    <mergeCell ref="I36:I38"/>
    <mergeCell ref="J36:J38"/>
    <mergeCell ref="K36:K38"/>
    <mergeCell ref="D103:D106"/>
    <mergeCell ref="E103:E106"/>
    <mergeCell ref="F103:F106"/>
    <mergeCell ref="G103:G106"/>
    <mergeCell ref="D116:D118"/>
    <mergeCell ref="E116:E118"/>
    <mergeCell ref="F116:F118"/>
    <mergeCell ref="G116:G118"/>
    <mergeCell ref="D137:D138"/>
    <mergeCell ref="E137:E138"/>
    <mergeCell ref="F137:F138"/>
    <mergeCell ref="D147:D149"/>
    <mergeCell ref="E147:E149"/>
    <mergeCell ref="F147:F149"/>
    <mergeCell ref="G147:G149"/>
    <mergeCell ref="D144:D146"/>
    <mergeCell ref="E144:E146"/>
    <mergeCell ref="F144:F146"/>
    <mergeCell ref="D250:D252"/>
    <mergeCell ref="M253:M256"/>
    <mergeCell ref="D345:D347"/>
    <mergeCell ref="E345:E347"/>
    <mergeCell ref="F345:F347"/>
    <mergeCell ref="G345:G347"/>
    <mergeCell ref="H345:H347"/>
    <mergeCell ref="I345:I347"/>
    <mergeCell ref="J345:J347"/>
    <mergeCell ref="K325:K326"/>
    <mergeCell ref="E327:E328"/>
    <mergeCell ref="F327:F328"/>
    <mergeCell ref="G569:G570"/>
    <mergeCell ref="F574:F576"/>
    <mergeCell ref="G574:G576"/>
    <mergeCell ref="H574:H576"/>
    <mergeCell ref="L311:L314"/>
    <mergeCell ref="K208:K211"/>
    <mergeCell ref="L212:L214"/>
    <mergeCell ref="M212:M214"/>
    <mergeCell ref="D348:D350"/>
    <mergeCell ref="D351:D353"/>
    <mergeCell ref="F375:F377"/>
    <mergeCell ref="G375:G377"/>
    <mergeCell ref="D384:D386"/>
    <mergeCell ref="E381:E383"/>
    <mergeCell ref="I384:I386"/>
    <mergeCell ref="L583:L585"/>
    <mergeCell ref="D60:D62"/>
    <mergeCell ref="E60:E62"/>
    <mergeCell ref="F60:F62"/>
    <mergeCell ref="G60:G62"/>
    <mergeCell ref="G71:G74"/>
    <mergeCell ref="H71:H74"/>
    <mergeCell ref="C27:C29"/>
    <mergeCell ref="C30:C32"/>
    <mergeCell ref="C33:C35"/>
    <mergeCell ref="C36:C38"/>
    <mergeCell ref="B577:B579"/>
    <mergeCell ref="B472:B473"/>
    <mergeCell ref="B474:B475"/>
    <mergeCell ref="B476:B477"/>
    <mergeCell ref="B478:B479"/>
    <mergeCell ref="B480:B481"/>
    <mergeCell ref="B497:B499"/>
    <mergeCell ref="B393:B395"/>
    <mergeCell ref="B492:B493"/>
    <mergeCell ref="B494:B496"/>
    <mergeCell ref="B390:B392"/>
    <mergeCell ref="B452:B455"/>
    <mergeCell ref="B399:B401"/>
    <mergeCell ref="B464:B467"/>
    <mergeCell ref="B396:B398"/>
    <mergeCell ref="B545:B546"/>
    <mergeCell ref="B547:B548"/>
    <mergeCell ref="B549:B550"/>
    <mergeCell ref="B551:B552"/>
    <mergeCell ref="B553:B554"/>
    <mergeCell ref="B555:B556"/>
    <mergeCell ref="B278:B280"/>
    <mergeCell ref="B281:B284"/>
    <mergeCell ref="B285:B288"/>
    <mergeCell ref="B289:B291"/>
    <mergeCell ref="B292:B294"/>
    <mergeCell ref="B295:B298"/>
    <mergeCell ref="B299:B302"/>
    <mergeCell ref="B303:B306"/>
    <mergeCell ref="B307:B310"/>
    <mergeCell ref="B311:B314"/>
    <mergeCell ref="B315:B318"/>
    <mergeCell ref="B319:B320"/>
    <mergeCell ref="B321:B322"/>
    <mergeCell ref="B325:B326"/>
    <mergeCell ref="B103:B106"/>
    <mergeCell ref="B107:B109"/>
    <mergeCell ref="B110:B112"/>
    <mergeCell ref="B113:B115"/>
    <mergeCell ref="B116:B118"/>
    <mergeCell ref="B119:B122"/>
    <mergeCell ref="B123:B126"/>
    <mergeCell ref="B127:B130"/>
    <mergeCell ref="B131:B134"/>
    <mergeCell ref="B135:B136"/>
    <mergeCell ref="B137:B138"/>
    <mergeCell ref="B147:B149"/>
    <mergeCell ref="B150:B151"/>
    <mergeCell ref="B152:B154"/>
    <mergeCell ref="B155:B157"/>
    <mergeCell ref="B158:B160"/>
    <mergeCell ref="B161:B163"/>
    <mergeCell ref="B164:B167"/>
    <mergeCell ref="B141:B143"/>
    <mergeCell ref="B144:B146"/>
    <mergeCell ref="B172:B175"/>
    <mergeCell ref="B176:B179"/>
    <mergeCell ref="B168:B171"/>
    <mergeCell ref="B180:B183"/>
    <mergeCell ref="B184:B187"/>
    <mergeCell ref="B606:B607"/>
    <mergeCell ref="B608:B609"/>
    <mergeCell ref="B822:B823"/>
    <mergeCell ref="B889:B891"/>
    <mergeCell ref="B941:B943"/>
    <mergeCell ref="B865:B867"/>
    <mergeCell ref="C1087:C1088"/>
    <mergeCell ref="C998:C999"/>
    <mergeCell ref="C1041:C1043"/>
    <mergeCell ref="C1006:C1007"/>
    <mergeCell ref="C964:C965"/>
    <mergeCell ref="C966:C968"/>
    <mergeCell ref="B267:B270"/>
    <mergeCell ref="B271:B274"/>
    <mergeCell ref="B275:B277"/>
    <mergeCell ref="B233:B235"/>
    <mergeCell ref="B362:B364"/>
    <mergeCell ref="B365:B368"/>
    <mergeCell ref="B357:B359"/>
    <mergeCell ref="B369:B371"/>
    <mergeCell ref="C325:C326"/>
    <mergeCell ref="C155:C157"/>
    <mergeCell ref="C158:C160"/>
    <mergeCell ref="C161:C163"/>
    <mergeCell ref="B360:B361"/>
    <mergeCell ref="E360:E361"/>
    <mergeCell ref="D365:D368"/>
    <mergeCell ref="E365:E368"/>
    <mergeCell ref="F365:F368"/>
    <mergeCell ref="G365:G368"/>
    <mergeCell ref="H365:H368"/>
    <mergeCell ref="I375:I377"/>
    <mergeCell ref="B329:B330"/>
    <mergeCell ref="B331:B332"/>
    <mergeCell ref="C327:C328"/>
    <mergeCell ref="C329:C330"/>
    <mergeCell ref="C331:C332"/>
    <mergeCell ref="B188:B191"/>
    <mergeCell ref="B192:B195"/>
    <mergeCell ref="B196:B199"/>
    <mergeCell ref="B200:B203"/>
    <mergeCell ref="B204:B207"/>
    <mergeCell ref="B208:B211"/>
    <mergeCell ref="B212:B214"/>
    <mergeCell ref="B215:B217"/>
    <mergeCell ref="B218:B220"/>
    <mergeCell ref="B243:B246"/>
    <mergeCell ref="B247:B249"/>
    <mergeCell ref="B253:B256"/>
    <mergeCell ref="B257:B260"/>
    <mergeCell ref="B261:B263"/>
    <mergeCell ref="B264:B266"/>
    <mergeCell ref="D586:D588"/>
    <mergeCell ref="E586:E588"/>
    <mergeCell ref="F586:F588"/>
    <mergeCell ref="F384:F386"/>
    <mergeCell ref="F378:F380"/>
    <mergeCell ref="G378:G380"/>
    <mergeCell ref="I545:I546"/>
    <mergeCell ref="I542:I544"/>
    <mergeCell ref="I1071:I1072"/>
    <mergeCell ref="E1077:E1078"/>
    <mergeCell ref="G1020:G1022"/>
    <mergeCell ref="D1062:D1064"/>
    <mergeCell ref="B468:B471"/>
    <mergeCell ref="C549:C550"/>
    <mergeCell ref="C862:C864"/>
    <mergeCell ref="C604:C605"/>
    <mergeCell ref="C800:C801"/>
    <mergeCell ref="C758:C761"/>
    <mergeCell ref="C806:C807"/>
    <mergeCell ref="C542:C544"/>
    <mergeCell ref="C750:C753"/>
    <mergeCell ref="C754:C757"/>
    <mergeCell ref="C984:C986"/>
    <mergeCell ref="C838:C840"/>
    <mergeCell ref="C856:C858"/>
    <mergeCell ref="C912:C913"/>
    <mergeCell ref="C941:C943"/>
    <mergeCell ref="C902:C903"/>
    <mergeCell ref="C877:C879"/>
    <mergeCell ref="B675:B677"/>
    <mergeCell ref="B702:B705"/>
    <mergeCell ref="B327:B328"/>
    <mergeCell ref="B27:B29"/>
    <mergeCell ref="B30:B32"/>
    <mergeCell ref="B33:B35"/>
    <mergeCell ref="B36:B38"/>
    <mergeCell ref="B39:B42"/>
    <mergeCell ref="B43:B46"/>
    <mergeCell ref="B47:B50"/>
    <mergeCell ref="B51:B53"/>
    <mergeCell ref="B54:B56"/>
    <mergeCell ref="B57:B59"/>
    <mergeCell ref="B60:B62"/>
    <mergeCell ref="B63:B66"/>
    <mergeCell ref="B67:B70"/>
    <mergeCell ref="B71:B74"/>
    <mergeCell ref="B75:B78"/>
    <mergeCell ref="B79:B81"/>
    <mergeCell ref="B82:B84"/>
    <mergeCell ref="B85:B87"/>
    <mergeCell ref="B250:B252"/>
    <mergeCell ref="B88:B90"/>
    <mergeCell ref="B91:B94"/>
    <mergeCell ref="B95:B98"/>
    <mergeCell ref="B99:B102"/>
    <mergeCell ref="C574:C576"/>
    <mergeCell ref="B686:B689"/>
    <mergeCell ref="B810:B811"/>
    <mergeCell ref="C702:C705"/>
    <mergeCell ref="C706:C709"/>
    <mergeCell ref="C802:C803"/>
    <mergeCell ref="C914:C915"/>
    <mergeCell ref="B714:B717"/>
    <mergeCell ref="C565:C566"/>
    <mergeCell ref="C818:C819"/>
    <mergeCell ref="C804:C805"/>
    <mergeCell ref="C675:C677"/>
    <mergeCell ref="C746:C749"/>
    <mergeCell ref="C718:C721"/>
    <mergeCell ref="B832:B833"/>
    <mergeCell ref="B834:B835"/>
    <mergeCell ref="B838:B840"/>
    <mergeCell ref="B841:B843"/>
    <mergeCell ref="B844:B846"/>
    <mergeCell ref="B868:B870"/>
    <mergeCell ref="B871:B873"/>
    <mergeCell ref="B405:B407"/>
    <mergeCell ref="B448:B451"/>
    <mergeCell ref="B460:B463"/>
    <mergeCell ref="B436:B439"/>
    <mergeCell ref="B482:B483"/>
    <mergeCell ref="B486:B487"/>
    <mergeCell ref="B490:B491"/>
    <mergeCell ref="B402:B404"/>
    <mergeCell ref="B408:B411"/>
    <mergeCell ref="B456:B459"/>
    <mergeCell ref="B432:B435"/>
    <mergeCell ref="B444:B447"/>
    <mergeCell ref="B384:B386"/>
    <mergeCell ref="B440:B443"/>
    <mergeCell ref="B333:B335"/>
    <mergeCell ref="B336:B338"/>
    <mergeCell ref="B339:B341"/>
    <mergeCell ref="B342:B344"/>
    <mergeCell ref="B345:B347"/>
    <mergeCell ref="B348:B350"/>
    <mergeCell ref="B351:B353"/>
    <mergeCell ref="B746:B749"/>
    <mergeCell ref="C958:C959"/>
    <mergeCell ref="C978:C980"/>
    <mergeCell ref="C1023:C1025"/>
    <mergeCell ref="C770:C773"/>
    <mergeCell ref="C774:C777"/>
    <mergeCell ref="C1044:C1046"/>
    <mergeCell ref="C1047:C1049"/>
    <mergeCell ref="C1050:C1052"/>
    <mergeCell ref="C1053:C1055"/>
    <mergeCell ref="C1059:C1061"/>
    <mergeCell ref="B1056:B1058"/>
    <mergeCell ref="B964:B965"/>
    <mergeCell ref="B966:B968"/>
    <mergeCell ref="C796:C797"/>
    <mergeCell ref="C742:C745"/>
    <mergeCell ref="C812:C813"/>
    <mergeCell ref="C816:C817"/>
    <mergeCell ref="B381:B383"/>
    <mergeCell ref="B387:B389"/>
    <mergeCell ref="B412:B415"/>
    <mergeCell ref="B416:B419"/>
    <mergeCell ref="B952:B953"/>
    <mergeCell ref="B774:B777"/>
    <mergeCell ref="B660:B662"/>
    <mergeCell ref="B666:B668"/>
    <mergeCell ref="B672:B674"/>
    <mergeCell ref="B706:B709"/>
    <mergeCell ref="B1023:B1025"/>
    <mergeCell ref="B1026:B1028"/>
    <mergeCell ref="B1029:B1031"/>
    <mergeCell ref="B1032:B1034"/>
    <mergeCell ref="B1035:B1037"/>
    <mergeCell ref="B1038:B1040"/>
    <mergeCell ref="B1041:B1043"/>
    <mergeCell ref="B794:B795"/>
    <mergeCell ref="B796:B797"/>
    <mergeCell ref="B800:B801"/>
    <mergeCell ref="B812:B813"/>
    <mergeCell ref="B814:B815"/>
    <mergeCell ref="B806:B807"/>
    <mergeCell ref="B910:B911"/>
    <mergeCell ref="B880:B882"/>
    <mergeCell ref="B484:B485"/>
    <mergeCell ref="B631:B633"/>
    <mergeCell ref="B920:B922"/>
    <mergeCell ref="B557:B558"/>
    <mergeCell ref="B830:B831"/>
    <mergeCell ref="B567:B568"/>
    <mergeCell ref="B521:B523"/>
    <mergeCell ref="B1002:B1003"/>
    <mergeCell ref="B918:B919"/>
    <mergeCell ref="B559:B560"/>
    <mergeCell ref="B561:B562"/>
    <mergeCell ref="B730:B733"/>
    <mergeCell ref="B682:B685"/>
    <mergeCell ref="B923:B925"/>
    <mergeCell ref="B935:B937"/>
    <mergeCell ref="B766:B769"/>
    <mergeCell ref="B734:B737"/>
    <mergeCell ref="B802:B803"/>
    <mergeCell ref="B904:B905"/>
    <mergeCell ref="B929:B931"/>
    <mergeCell ref="B778:B781"/>
    <mergeCell ref="B563:B564"/>
    <mergeCell ref="B533:B535"/>
    <mergeCell ref="B651:B653"/>
    <mergeCell ref="B820:B821"/>
    <mergeCell ref="B804:B805"/>
    <mergeCell ref="B654:B656"/>
    <mergeCell ref="B694:B697"/>
    <mergeCell ref="B644:B645"/>
    <mergeCell ref="B678:B681"/>
    <mergeCell ref="B892:B894"/>
    <mergeCell ref="B895:B897"/>
    <mergeCell ref="B948:B949"/>
    <mergeCell ref="B657:B659"/>
    <mergeCell ref="B663:B665"/>
    <mergeCell ref="B669:B671"/>
    <mergeCell ref="B565:B566"/>
    <mergeCell ref="B580:B582"/>
    <mergeCell ref="B583:B585"/>
    <mergeCell ref="B738:B741"/>
    <mergeCell ref="B862:B864"/>
    <mergeCell ref="B782:B783"/>
    <mergeCell ref="B512:B514"/>
    <mergeCell ref="B591:B592"/>
    <mergeCell ref="B956:B957"/>
    <mergeCell ref="B958:B959"/>
    <mergeCell ref="B960:B961"/>
    <mergeCell ref="B962:B963"/>
    <mergeCell ref="B698:B701"/>
    <mergeCell ref="B710:B713"/>
    <mergeCell ref="B742:B745"/>
    <mergeCell ref="B750:B753"/>
    <mergeCell ref="B770:B773"/>
    <mergeCell ref="B828:B829"/>
    <mergeCell ref="B754:B757"/>
    <mergeCell ref="B542:B544"/>
    <mergeCell ref="B569:B570"/>
    <mergeCell ref="B571:B573"/>
    <mergeCell ref="B574:B576"/>
    <mergeCell ref="B500:B502"/>
    <mergeCell ref="B503:B505"/>
    <mergeCell ref="B722:B725"/>
    <mergeCell ref="B874:B876"/>
    <mergeCell ref="B886:B888"/>
    <mergeCell ref="B906:B907"/>
    <mergeCell ref="B816:B817"/>
    <mergeCell ref="B996:B997"/>
    <mergeCell ref="B1451:B1454"/>
    <mergeCell ref="B950:B951"/>
    <mergeCell ref="B1719:B1720"/>
    <mergeCell ref="B1724:B1725"/>
    <mergeCell ref="B1624:B1625"/>
    <mergeCell ref="B1629:B1630"/>
    <mergeCell ref="B1664:B1665"/>
    <mergeCell ref="B1689:B1690"/>
    <mergeCell ref="B1634:B1635"/>
    <mergeCell ref="B914:B915"/>
    <mergeCell ref="B1303:B1305"/>
    <mergeCell ref="B1312:B1314"/>
    <mergeCell ref="B1518:B1520"/>
    <mergeCell ref="B1494:B1496"/>
    <mergeCell ref="B1487:B1488"/>
    <mergeCell ref="B1500:B1502"/>
    <mergeCell ref="B1521:B1523"/>
    <mergeCell ref="B1579:B1582"/>
    <mergeCell ref="B818:B819"/>
    <mergeCell ref="B847:B849"/>
    <mergeCell ref="B975:B977"/>
    <mergeCell ref="B1147:B1149"/>
    <mergeCell ref="B1050:B1052"/>
    <mergeCell ref="B1099:B1100"/>
    <mergeCell ref="B1091:B1092"/>
    <mergeCell ref="B1288:B1289"/>
    <mergeCell ref="B798:B799"/>
    <mergeCell ref="B1636:B1638"/>
    <mergeCell ref="B1646:B1648"/>
    <mergeCell ref="B1656:B1658"/>
    <mergeCell ref="B1666:B1668"/>
    <mergeCell ref="B1676:B1678"/>
    <mergeCell ref="B1463:B1466"/>
    <mergeCell ref="B1306:B1308"/>
    <mergeCell ref="B1150:B1152"/>
    <mergeCell ref="B998:B999"/>
    <mergeCell ref="B1111:B1112"/>
    <mergeCell ref="B1083:B1084"/>
    <mergeCell ref="B1093:B1094"/>
    <mergeCell ref="B1115:B1116"/>
    <mergeCell ref="B1123:B1124"/>
    <mergeCell ref="B1506:B1508"/>
    <mergeCell ref="B1210:B1212"/>
    <mergeCell ref="B1609:B1610"/>
    <mergeCell ref="B1606:B1607"/>
    <mergeCell ref="B1616:B1618"/>
    <mergeCell ref="B1651:B1653"/>
    <mergeCell ref="B1706:B1708"/>
    <mergeCell ref="B1716:B1718"/>
    <mergeCell ref="B1721:B1723"/>
    <mergeCell ref="B1107:B1108"/>
    <mergeCell ref="B1004:B1005"/>
    <mergeCell ref="B1081:B1082"/>
    <mergeCell ref="B1276:B1277"/>
    <mergeCell ref="B1699:B1700"/>
    <mergeCell ref="B1659:B1660"/>
    <mergeCell ref="B1654:B1655"/>
    <mergeCell ref="B1077:B1078"/>
    <mergeCell ref="B981:B983"/>
    <mergeCell ref="B987:B989"/>
    <mergeCell ref="B993:B995"/>
    <mergeCell ref="S663:S665"/>
    <mergeCell ref="N678:N681"/>
    <mergeCell ref="M628:M630"/>
    <mergeCell ref="U625:U627"/>
    <mergeCell ref="V625:V627"/>
    <mergeCell ref="W625:W627"/>
    <mergeCell ref="V678:V681"/>
    <mergeCell ref="V591:V592"/>
    <mergeCell ref="W591:W592"/>
    <mergeCell ref="P589:P590"/>
    <mergeCell ref="P583:P585"/>
    <mergeCell ref="U606:U607"/>
    <mergeCell ref="V608:V609"/>
    <mergeCell ref="N606:N607"/>
    <mergeCell ref="P608:P609"/>
    <mergeCell ref="M644:M645"/>
    <mergeCell ref="T651:T653"/>
    <mergeCell ref="M660:M662"/>
    <mergeCell ref="N669:N671"/>
    <mergeCell ref="M657:M659"/>
    <mergeCell ref="M669:M671"/>
    <mergeCell ref="P644:P645"/>
    <mergeCell ref="P616:P618"/>
    <mergeCell ref="M666:M668"/>
    <mergeCell ref="O634:O636"/>
    <mergeCell ref="V666:V668"/>
    <mergeCell ref="W644:W645"/>
    <mergeCell ref="P642:P643"/>
    <mergeCell ref="M651:M653"/>
    <mergeCell ref="U663:U665"/>
    <mergeCell ref="V663:V665"/>
    <mergeCell ref="P637:P639"/>
    <mergeCell ref="T642:T643"/>
    <mergeCell ref="T586:T588"/>
    <mergeCell ref="U586:U588"/>
    <mergeCell ref="W589:W590"/>
    <mergeCell ref="O610:O612"/>
    <mergeCell ref="S583:S585"/>
    <mergeCell ref="T583:T585"/>
    <mergeCell ref="U583:U585"/>
    <mergeCell ref="N616:N618"/>
    <mergeCell ref="T619:T621"/>
    <mergeCell ref="O619:O621"/>
    <mergeCell ref="O646:O647"/>
    <mergeCell ref="P646:P647"/>
    <mergeCell ref="S646:S647"/>
    <mergeCell ref="U637:U639"/>
    <mergeCell ref="V622:V624"/>
    <mergeCell ref="S631:S633"/>
    <mergeCell ref="U619:U621"/>
    <mergeCell ref="U628:U630"/>
    <mergeCell ref="U640:U641"/>
    <mergeCell ref="V640:V641"/>
    <mergeCell ref="W640:W641"/>
    <mergeCell ref="N675:N677"/>
    <mergeCell ref="M610:M612"/>
    <mergeCell ref="O675:O677"/>
    <mergeCell ref="T678:T681"/>
    <mergeCell ref="M678:M681"/>
    <mergeCell ref="M654:M656"/>
    <mergeCell ref="V660:V662"/>
    <mergeCell ref="R593:R596"/>
    <mergeCell ref="S593:S596"/>
    <mergeCell ref="T593:T596"/>
    <mergeCell ref="S818:S819"/>
    <mergeCell ref="P832:P833"/>
    <mergeCell ref="L698:L701"/>
    <mergeCell ref="M646:M647"/>
    <mergeCell ref="O663:O665"/>
    <mergeCell ref="S682:S685"/>
    <mergeCell ref="L619:L621"/>
    <mergeCell ref="L610:L612"/>
    <mergeCell ref="N613:N615"/>
    <mergeCell ref="L631:L633"/>
    <mergeCell ref="M634:M636"/>
    <mergeCell ref="L634:L636"/>
    <mergeCell ref="V774:V777"/>
    <mergeCell ref="W774:W777"/>
    <mergeCell ref="X774:X777"/>
    <mergeCell ref="B1189:B1191"/>
    <mergeCell ref="B1207:B1209"/>
    <mergeCell ref="W698:W701"/>
    <mergeCell ref="O506:O508"/>
    <mergeCell ref="V503:V505"/>
    <mergeCell ref="O606:O607"/>
    <mergeCell ref="R577:R579"/>
    <mergeCell ref="W580:W582"/>
    <mergeCell ref="S666:S668"/>
    <mergeCell ref="T718:T721"/>
    <mergeCell ref="T710:T713"/>
    <mergeCell ref="O694:O697"/>
    <mergeCell ref="M794:M795"/>
    <mergeCell ref="O762:O765"/>
    <mergeCell ref="S698:S701"/>
    <mergeCell ref="S738:S741"/>
    <mergeCell ref="O583:O585"/>
    <mergeCell ref="O608:O609"/>
    <mergeCell ref="N591:N592"/>
    <mergeCell ref="T694:T697"/>
    <mergeCell ref="P660:P662"/>
    <mergeCell ref="M613:M615"/>
    <mergeCell ref="K806:K807"/>
    <mergeCell ref="D1083:D1084"/>
    <mergeCell ref="P610:P612"/>
    <mergeCell ref="V610:V612"/>
    <mergeCell ref="T613:T615"/>
    <mergeCell ref="O613:O615"/>
    <mergeCell ref="M622:M624"/>
    <mergeCell ref="M577:M579"/>
    <mergeCell ref="M640:M641"/>
    <mergeCell ref="N640:N641"/>
    <mergeCell ref="N642:N643"/>
    <mergeCell ref="N651:N653"/>
    <mergeCell ref="M690:M693"/>
    <mergeCell ref="M686:M689"/>
    <mergeCell ref="N657:N659"/>
    <mergeCell ref="N666:N668"/>
    <mergeCell ref="P782:P783"/>
    <mergeCell ref="M698:M701"/>
    <mergeCell ref="M606:M607"/>
    <mergeCell ref="N580:N582"/>
    <mergeCell ref="P710:P713"/>
    <mergeCell ref="O682:O685"/>
    <mergeCell ref="P682:P685"/>
    <mergeCell ref="P714:P717"/>
    <mergeCell ref="S758:S761"/>
    <mergeCell ref="R589:R590"/>
    <mergeCell ref="N610:N612"/>
    <mergeCell ref="T798:T799"/>
    <mergeCell ref="T814:T815"/>
    <mergeCell ref="O666:O668"/>
    <mergeCell ref="P666:P668"/>
    <mergeCell ref="O628:O630"/>
    <mergeCell ref="U800:U801"/>
    <mergeCell ref="N722:N725"/>
    <mergeCell ref="P742:P745"/>
    <mergeCell ref="M710:M713"/>
    <mergeCell ref="N714:N717"/>
    <mergeCell ref="U734:U737"/>
    <mergeCell ref="U762:U765"/>
    <mergeCell ref="U682:U685"/>
    <mergeCell ref="U726:U729"/>
    <mergeCell ref="T800:T801"/>
    <mergeCell ref="T804:T805"/>
    <mergeCell ref="S678:S681"/>
    <mergeCell ref="S806:S807"/>
    <mergeCell ref="T806:T807"/>
    <mergeCell ref="N628:N630"/>
    <mergeCell ref="M766:M769"/>
    <mergeCell ref="N800:N801"/>
    <mergeCell ref="M637:M639"/>
    <mergeCell ref="N637:N639"/>
    <mergeCell ref="P766:P769"/>
    <mergeCell ref="O706:O709"/>
    <mergeCell ref="N698:N701"/>
    <mergeCell ref="S710:S713"/>
    <mergeCell ref="P750:P753"/>
    <mergeCell ref="P754:P757"/>
    <mergeCell ref="N702:N705"/>
    <mergeCell ref="S746:S749"/>
    <mergeCell ref="T746:T749"/>
    <mergeCell ref="T637:T639"/>
    <mergeCell ref="N806:N807"/>
    <mergeCell ref="M642:M643"/>
    <mergeCell ref="N742:N745"/>
    <mergeCell ref="T782:T783"/>
    <mergeCell ref="U782:U783"/>
    <mergeCell ref="P758:P761"/>
    <mergeCell ref="O730:O733"/>
    <mergeCell ref="O660:O662"/>
    <mergeCell ref="O644:O645"/>
    <mergeCell ref="O754:O757"/>
    <mergeCell ref="U806:U807"/>
    <mergeCell ref="N796:N797"/>
    <mergeCell ref="M796:M797"/>
    <mergeCell ref="S686:S689"/>
    <mergeCell ref="P746:P749"/>
    <mergeCell ref="S778:S781"/>
    <mergeCell ref="U710:U713"/>
    <mergeCell ref="P634:P636"/>
    <mergeCell ref="O637:O639"/>
    <mergeCell ref="P800:P801"/>
    <mergeCell ref="O774:O777"/>
    <mergeCell ref="O710:O713"/>
    <mergeCell ref="T682:T685"/>
    <mergeCell ref="P690:P693"/>
    <mergeCell ref="O714:O717"/>
    <mergeCell ref="O698:O701"/>
    <mergeCell ref="M726:M729"/>
    <mergeCell ref="M714:M717"/>
    <mergeCell ref="S669:S671"/>
    <mergeCell ref="S675:S677"/>
    <mergeCell ref="O766:O769"/>
    <mergeCell ref="N762:N765"/>
    <mergeCell ref="N802:N803"/>
    <mergeCell ref="P794:P795"/>
    <mergeCell ref="S808:S809"/>
    <mergeCell ref="O738:O741"/>
    <mergeCell ref="P738:P741"/>
    <mergeCell ref="S810:S811"/>
    <mergeCell ref="P706:P709"/>
    <mergeCell ref="L778:L781"/>
    <mergeCell ref="N770:N773"/>
    <mergeCell ref="S802:S803"/>
    <mergeCell ref="N686:N689"/>
    <mergeCell ref="M718:M721"/>
    <mergeCell ref="S782:S783"/>
    <mergeCell ref="P694:P697"/>
    <mergeCell ref="S694:S697"/>
    <mergeCell ref="O746:O749"/>
    <mergeCell ref="O750:O753"/>
    <mergeCell ref="P778:P781"/>
    <mergeCell ref="L750:L753"/>
    <mergeCell ref="M738:M741"/>
    <mergeCell ref="N738:N741"/>
    <mergeCell ref="M800:M801"/>
    <mergeCell ref="O810:O811"/>
    <mergeCell ref="P804:P805"/>
    <mergeCell ref="N734:N737"/>
    <mergeCell ref="O734:O737"/>
    <mergeCell ref="O726:O729"/>
    <mergeCell ref="P718:P721"/>
    <mergeCell ref="P774:P777"/>
    <mergeCell ref="S794:S795"/>
    <mergeCell ref="S814:S815"/>
    <mergeCell ref="O814:O815"/>
    <mergeCell ref="O758:O761"/>
    <mergeCell ref="M750:M753"/>
    <mergeCell ref="N750:N753"/>
    <mergeCell ref="M762:M765"/>
    <mergeCell ref="M694:M697"/>
    <mergeCell ref="P798:P799"/>
    <mergeCell ref="S798:S799"/>
    <mergeCell ref="S796:S797"/>
    <mergeCell ref="U822:U823"/>
    <mergeCell ref="V822:V823"/>
    <mergeCell ref="P838:P840"/>
    <mergeCell ref="O832:O833"/>
    <mergeCell ref="T812:T813"/>
    <mergeCell ref="T818:T819"/>
    <mergeCell ref="M625:M627"/>
    <mergeCell ref="M616:M618"/>
    <mergeCell ref="O690:O693"/>
    <mergeCell ref="U686:U689"/>
    <mergeCell ref="P672:P674"/>
    <mergeCell ref="S672:S674"/>
    <mergeCell ref="P669:P671"/>
    <mergeCell ref="M810:M811"/>
    <mergeCell ref="T802:T803"/>
    <mergeCell ref="P631:P633"/>
    <mergeCell ref="S628:S630"/>
    <mergeCell ref="P675:P677"/>
    <mergeCell ref="P657:P659"/>
    <mergeCell ref="P698:P701"/>
    <mergeCell ref="O722:O725"/>
    <mergeCell ref="O642:O643"/>
    <mergeCell ref="O657:O659"/>
    <mergeCell ref="T698:T701"/>
    <mergeCell ref="P770:P773"/>
    <mergeCell ref="O702:O705"/>
    <mergeCell ref="P702:P705"/>
    <mergeCell ref="N710:N713"/>
    <mergeCell ref="U818:U819"/>
    <mergeCell ref="O654:O656"/>
    <mergeCell ref="N782:N783"/>
    <mergeCell ref="O782:O783"/>
    <mergeCell ref="M722:M725"/>
    <mergeCell ref="N660:N662"/>
    <mergeCell ref="M663:M665"/>
    <mergeCell ref="M754:M757"/>
    <mergeCell ref="N754:N757"/>
    <mergeCell ref="O678:O681"/>
    <mergeCell ref="T663:T665"/>
    <mergeCell ref="P814:P815"/>
    <mergeCell ref="N694:N697"/>
    <mergeCell ref="M648:M650"/>
    <mergeCell ref="M682:M685"/>
    <mergeCell ref="P818:P819"/>
    <mergeCell ref="S820:S821"/>
    <mergeCell ref="U814:U815"/>
    <mergeCell ref="U810:U811"/>
    <mergeCell ref="N726:N729"/>
    <mergeCell ref="N690:N693"/>
    <mergeCell ref="N730:N733"/>
    <mergeCell ref="T808:T809"/>
    <mergeCell ref="T810:T811"/>
    <mergeCell ref="N814:N815"/>
    <mergeCell ref="S812:S813"/>
    <mergeCell ref="M812:M813"/>
    <mergeCell ref="O812:O813"/>
    <mergeCell ref="S774:S777"/>
    <mergeCell ref="O796:O797"/>
    <mergeCell ref="N812:N813"/>
    <mergeCell ref="N810:N811"/>
    <mergeCell ref="O770:O773"/>
    <mergeCell ref="P762:P765"/>
    <mergeCell ref="S762:S765"/>
    <mergeCell ref="O798:O799"/>
    <mergeCell ref="W1177:W1179"/>
    <mergeCell ref="X1177:X1179"/>
    <mergeCell ref="Y1177:Y1179"/>
    <mergeCell ref="Z1177:Z1179"/>
    <mergeCell ref="T1165:T1167"/>
    <mergeCell ref="Z1180:Z1182"/>
    <mergeCell ref="V1219:V1221"/>
    <mergeCell ref="Q1272:Q1273"/>
    <mergeCell ref="O1159:O1161"/>
    <mergeCell ref="P1159:P1161"/>
    <mergeCell ref="Z1272:Z1273"/>
    <mergeCell ref="R1081:R1082"/>
    <mergeCell ref="U1268:U1269"/>
    <mergeCell ref="Y1089:Y1090"/>
    <mergeCell ref="P1091:P1092"/>
    <mergeCell ref="J824:J825"/>
    <mergeCell ref="AA844:AA846"/>
    <mergeCell ref="AA847:AA849"/>
    <mergeCell ref="AB856:AB858"/>
    <mergeCell ref="AB960:AB961"/>
    <mergeCell ref="Y958:Y959"/>
    <mergeCell ref="AA954:AA955"/>
    <mergeCell ref="O1127:O1128"/>
    <mergeCell ref="AA1138:AA1140"/>
    <mergeCell ref="Z1059:Z1061"/>
    <mergeCell ref="P1059:P1061"/>
    <mergeCell ref="O1038:O1040"/>
    <mergeCell ref="AB1119:AB1120"/>
    <mergeCell ref="Z1131:Z1132"/>
    <mergeCell ref="AA1121:AA1122"/>
    <mergeCell ref="I1053:I1055"/>
    <mergeCell ref="AA871:AA873"/>
    <mergeCell ref="AB871:AB873"/>
    <mergeCell ref="AB874:AB876"/>
    <mergeCell ref="M1047:M1049"/>
    <mergeCell ref="L1056:L1058"/>
    <mergeCell ref="M1056:M1058"/>
    <mergeCell ref="L1180:L1182"/>
    <mergeCell ref="L844:L846"/>
    <mergeCell ref="K830:K831"/>
    <mergeCell ref="I1225:I1227"/>
    <mergeCell ref="J1225:J1227"/>
    <mergeCell ref="K1225:K1227"/>
    <mergeCell ref="U1266:U1267"/>
    <mergeCell ref="V1144:V1146"/>
    <mergeCell ref="AB948:AB949"/>
    <mergeCell ref="M1180:M1182"/>
    <mergeCell ref="M1174:M1176"/>
    <mergeCell ref="K1087:K1088"/>
    <mergeCell ref="P1113:P1114"/>
    <mergeCell ref="S1087:S1088"/>
    <mergeCell ref="O1093:O1094"/>
    <mergeCell ref="R1121:R1122"/>
    <mergeCell ref="S1121:S1122"/>
    <mergeCell ref="O1121:O1122"/>
    <mergeCell ref="P1093:P1094"/>
    <mergeCell ref="P1117:P1118"/>
    <mergeCell ref="P1121:P1122"/>
    <mergeCell ref="L1121:L1122"/>
    <mergeCell ref="L1125:L1126"/>
    <mergeCell ref="W1097:W1098"/>
    <mergeCell ref="Y1062:Y1064"/>
    <mergeCell ref="K1032:K1034"/>
    <mergeCell ref="L1032:L1034"/>
    <mergeCell ref="B762:B765"/>
    <mergeCell ref="A758:A781"/>
    <mergeCell ref="B758:B761"/>
    <mergeCell ref="C608:C609"/>
    <mergeCell ref="C610:C612"/>
    <mergeCell ref="C613:C615"/>
    <mergeCell ref="C616:C618"/>
    <mergeCell ref="A644:A647"/>
    <mergeCell ref="D694:D697"/>
    <mergeCell ref="B646:B647"/>
    <mergeCell ref="B690:B693"/>
    <mergeCell ref="B726:B729"/>
    <mergeCell ref="B634:B636"/>
    <mergeCell ref="B637:B639"/>
    <mergeCell ref="B642:B643"/>
    <mergeCell ref="D644:D645"/>
    <mergeCell ref="E644:E645"/>
    <mergeCell ref="F644:F645"/>
    <mergeCell ref="G644:G645"/>
    <mergeCell ref="H644:H645"/>
    <mergeCell ref="B622:B624"/>
    <mergeCell ref="B625:B627"/>
    <mergeCell ref="K648:K650"/>
    <mergeCell ref="E730:E733"/>
    <mergeCell ref="E734:E737"/>
    <mergeCell ref="J722:J725"/>
    <mergeCell ref="H734:H737"/>
    <mergeCell ref="I734:I737"/>
    <mergeCell ref="K616:K618"/>
    <mergeCell ref="F678:F681"/>
    <mergeCell ref="G678:G681"/>
    <mergeCell ref="G698:G701"/>
    <mergeCell ref="J646:J647"/>
    <mergeCell ref="I622:I624"/>
    <mergeCell ref="K613:K615"/>
    <mergeCell ref="K628:K630"/>
    <mergeCell ref="J672:J674"/>
    <mergeCell ref="K672:K674"/>
    <mergeCell ref="G628:G630"/>
    <mergeCell ref="J644:J645"/>
    <mergeCell ref="D619:D621"/>
    <mergeCell ref="I619:I621"/>
    <mergeCell ref="J619:J621"/>
    <mergeCell ref="I644:I645"/>
    <mergeCell ref="F690:F693"/>
    <mergeCell ref="H706:H709"/>
    <mergeCell ref="E672:E674"/>
    <mergeCell ref="E619:E621"/>
    <mergeCell ref="K631:K633"/>
    <mergeCell ref="H682:H685"/>
    <mergeCell ref="I702:I705"/>
    <mergeCell ref="C663:C665"/>
    <mergeCell ref="H669:H671"/>
    <mergeCell ref="D646:D647"/>
    <mergeCell ref="F613:F615"/>
    <mergeCell ref="L657:L659"/>
    <mergeCell ref="L651:L653"/>
    <mergeCell ref="L654:L656"/>
    <mergeCell ref="J628:J630"/>
    <mergeCell ref="K666:K668"/>
    <mergeCell ref="L648:L650"/>
    <mergeCell ref="L646:L647"/>
    <mergeCell ref="I654:I656"/>
    <mergeCell ref="J654:J656"/>
    <mergeCell ref="I634:I636"/>
    <mergeCell ref="D678:D681"/>
    <mergeCell ref="I675:I677"/>
    <mergeCell ref="H646:H647"/>
    <mergeCell ref="H686:H689"/>
    <mergeCell ref="F631:F633"/>
    <mergeCell ref="G631:G633"/>
    <mergeCell ref="H631:H633"/>
    <mergeCell ref="I631:I633"/>
    <mergeCell ref="J631:J633"/>
    <mergeCell ref="H654:H656"/>
    <mergeCell ref="C678:C681"/>
    <mergeCell ref="G646:G647"/>
    <mergeCell ref="I826:I827"/>
    <mergeCell ref="J832:J833"/>
    <mergeCell ref="F824:F825"/>
    <mergeCell ref="H1216:H1218"/>
    <mergeCell ref="I1216:I1218"/>
    <mergeCell ref="J1216:J1218"/>
    <mergeCell ref="K1216:K1218"/>
    <mergeCell ref="C762:C765"/>
    <mergeCell ref="E1089:E1090"/>
    <mergeCell ref="E824:E825"/>
    <mergeCell ref="L622:L624"/>
    <mergeCell ref="L640:L641"/>
    <mergeCell ref="L682:L685"/>
    <mergeCell ref="L822:L823"/>
    <mergeCell ref="C1089:C1090"/>
    <mergeCell ref="C1069:C1070"/>
    <mergeCell ref="C1127:C1128"/>
    <mergeCell ref="C1083:C1084"/>
    <mergeCell ref="C1095:C1096"/>
    <mergeCell ref="C1105:C1106"/>
    <mergeCell ref="J987:J989"/>
    <mergeCell ref="K1069:K1070"/>
    <mergeCell ref="L1069:L1070"/>
    <mergeCell ref="L1020:L1022"/>
    <mergeCell ref="L1008:L1010"/>
    <mergeCell ref="D1097:D1098"/>
    <mergeCell ref="E1105:E1106"/>
    <mergeCell ref="K1131:K1132"/>
    <mergeCell ref="F1141:F1143"/>
    <mergeCell ref="G1141:G1143"/>
    <mergeCell ref="E1162:E1164"/>
    <mergeCell ref="L1216:L1218"/>
    <mergeCell ref="D1186:D1188"/>
    <mergeCell ref="D1201:D1203"/>
    <mergeCell ref="I996:I997"/>
    <mergeCell ref="D972:D974"/>
    <mergeCell ref="D969:D971"/>
    <mergeCell ref="E962:E963"/>
    <mergeCell ref="C606:C607"/>
    <mergeCell ref="J591:J592"/>
    <mergeCell ref="H672:H674"/>
    <mergeCell ref="J622:J624"/>
    <mergeCell ref="F625:F627"/>
    <mergeCell ref="G610:G612"/>
    <mergeCell ref="D622:D624"/>
    <mergeCell ref="E622:E624"/>
    <mergeCell ref="D625:D627"/>
    <mergeCell ref="E625:E627"/>
    <mergeCell ref="G625:G627"/>
    <mergeCell ref="J616:J618"/>
    <mergeCell ref="D642:D643"/>
    <mergeCell ref="E616:E618"/>
    <mergeCell ref="F660:F662"/>
    <mergeCell ref="G660:G662"/>
    <mergeCell ref="H660:H662"/>
    <mergeCell ref="I660:I662"/>
    <mergeCell ref="J660:J662"/>
    <mergeCell ref="D669:D671"/>
    <mergeCell ref="E628:E630"/>
    <mergeCell ref="J651:J653"/>
    <mergeCell ref="C690:C693"/>
    <mergeCell ref="G710:G713"/>
    <mergeCell ref="D606:D607"/>
    <mergeCell ref="K682:K685"/>
    <mergeCell ref="J669:J671"/>
    <mergeCell ref="H690:H693"/>
    <mergeCell ref="I690:I693"/>
    <mergeCell ref="J690:J693"/>
    <mergeCell ref="K690:K693"/>
    <mergeCell ref="L690:L693"/>
    <mergeCell ref="H657:H659"/>
    <mergeCell ref="I657:I659"/>
    <mergeCell ref="J657:J659"/>
    <mergeCell ref="K657:K659"/>
    <mergeCell ref="J675:J677"/>
    <mergeCell ref="L628:L630"/>
    <mergeCell ref="E637:E639"/>
    <mergeCell ref="E646:E647"/>
    <mergeCell ref="F646:F647"/>
    <mergeCell ref="K637:K639"/>
    <mergeCell ref="L637:L639"/>
    <mergeCell ref="D682:D685"/>
    <mergeCell ref="I616:I618"/>
    <mergeCell ref="D610:D612"/>
    <mergeCell ref="E610:E612"/>
    <mergeCell ref="H610:H612"/>
    <mergeCell ref="L686:L689"/>
    <mergeCell ref="H666:H668"/>
    <mergeCell ref="I666:I668"/>
    <mergeCell ref="J666:J668"/>
    <mergeCell ref="K663:K665"/>
    <mergeCell ref="L663:L665"/>
    <mergeCell ref="F616:F618"/>
    <mergeCell ref="D651:D653"/>
    <mergeCell ref="L625:L627"/>
    <mergeCell ref="C619:C621"/>
    <mergeCell ref="C637:C639"/>
    <mergeCell ref="C642:C643"/>
    <mergeCell ref="C644:C645"/>
    <mergeCell ref="C646:C647"/>
    <mergeCell ref="C648:C650"/>
    <mergeCell ref="C651:C653"/>
    <mergeCell ref="E583:E585"/>
    <mergeCell ref="F583:F585"/>
    <mergeCell ref="G583:G585"/>
    <mergeCell ref="K660:K662"/>
    <mergeCell ref="I589:I590"/>
    <mergeCell ref="J589:J590"/>
    <mergeCell ref="J606:J607"/>
    <mergeCell ref="D604:D605"/>
    <mergeCell ref="E604:E605"/>
    <mergeCell ref="F604:F605"/>
    <mergeCell ref="G604:G605"/>
    <mergeCell ref="H604:H605"/>
    <mergeCell ref="J608:J609"/>
    <mergeCell ref="I642:I643"/>
    <mergeCell ref="E634:E636"/>
    <mergeCell ref="G654:G656"/>
    <mergeCell ref="F628:F630"/>
    <mergeCell ref="G666:G668"/>
    <mergeCell ref="G648:G650"/>
    <mergeCell ref="H648:H650"/>
    <mergeCell ref="H651:H653"/>
    <mergeCell ref="F567:F568"/>
    <mergeCell ref="G567:G568"/>
    <mergeCell ref="H567:H568"/>
    <mergeCell ref="D569:D570"/>
    <mergeCell ref="J613:J615"/>
    <mergeCell ref="D567:D568"/>
    <mergeCell ref="E567:E568"/>
    <mergeCell ref="E569:E570"/>
    <mergeCell ref="F569:F570"/>
    <mergeCell ref="A577:A588"/>
    <mergeCell ref="D577:D579"/>
    <mergeCell ref="A601:A603"/>
    <mergeCell ref="A597:A600"/>
    <mergeCell ref="E577:E579"/>
    <mergeCell ref="B586:B588"/>
    <mergeCell ref="B613:B615"/>
    <mergeCell ref="B616:B618"/>
    <mergeCell ref="B619:B621"/>
    <mergeCell ref="H637:H639"/>
    <mergeCell ref="I637:I639"/>
    <mergeCell ref="F634:F636"/>
    <mergeCell ref="G634:G636"/>
    <mergeCell ref="H634:H636"/>
    <mergeCell ref="E631:E633"/>
    <mergeCell ref="C622:C624"/>
    <mergeCell ref="C625:C627"/>
    <mergeCell ref="C628:C630"/>
    <mergeCell ref="I646:I647"/>
    <mergeCell ref="E651:E653"/>
    <mergeCell ref="E660:E662"/>
    <mergeCell ref="J637:J639"/>
    <mergeCell ref="J604:J605"/>
    <mergeCell ref="A610:A639"/>
    <mergeCell ref="D628:D630"/>
    <mergeCell ref="H628:H630"/>
    <mergeCell ref="K610:K612"/>
    <mergeCell ref="D616:D618"/>
    <mergeCell ref="B628:B630"/>
    <mergeCell ref="K606:K607"/>
    <mergeCell ref="G606:G607"/>
    <mergeCell ref="H606:H607"/>
    <mergeCell ref="F610:F612"/>
    <mergeCell ref="D631:D633"/>
    <mergeCell ref="A589:A590"/>
    <mergeCell ref="A591:A592"/>
    <mergeCell ref="K593:K596"/>
    <mergeCell ref="B589:B590"/>
    <mergeCell ref="C589:C590"/>
    <mergeCell ref="D589:D590"/>
    <mergeCell ref="E589:E590"/>
    <mergeCell ref="F589:F590"/>
    <mergeCell ref="G589:G590"/>
    <mergeCell ref="D583:D585"/>
    <mergeCell ref="F608:F609"/>
    <mergeCell ref="G608:G609"/>
    <mergeCell ref="K642:K643"/>
    <mergeCell ref="G577:G579"/>
    <mergeCell ref="H577:H579"/>
    <mergeCell ref="I577:I579"/>
    <mergeCell ref="J577:J579"/>
    <mergeCell ref="K577:K579"/>
    <mergeCell ref="H583:H585"/>
    <mergeCell ref="K586:K588"/>
    <mergeCell ref="K634:K636"/>
    <mergeCell ref="K625:K627"/>
    <mergeCell ref="H608:H609"/>
    <mergeCell ref="K580:K582"/>
    <mergeCell ref="D613:D615"/>
    <mergeCell ref="I604:I605"/>
    <mergeCell ref="F648:F650"/>
    <mergeCell ref="I682:I685"/>
    <mergeCell ref="I651:I653"/>
    <mergeCell ref="I591:I592"/>
    <mergeCell ref="B593:B596"/>
    <mergeCell ref="C593:C596"/>
    <mergeCell ref="D593:D596"/>
    <mergeCell ref="E593:E596"/>
    <mergeCell ref="A606:A609"/>
    <mergeCell ref="D672:D674"/>
    <mergeCell ref="I608:I609"/>
    <mergeCell ref="I606:I607"/>
    <mergeCell ref="J642:J643"/>
    <mergeCell ref="D637:D639"/>
    <mergeCell ref="E669:E671"/>
    <mergeCell ref="F669:F671"/>
    <mergeCell ref="G669:G671"/>
    <mergeCell ref="H619:H621"/>
    <mergeCell ref="F606:F607"/>
    <mergeCell ref="B610:B612"/>
    <mergeCell ref="A593:A596"/>
    <mergeCell ref="H625:H627"/>
    <mergeCell ref="I625:I627"/>
    <mergeCell ref="J625:J627"/>
    <mergeCell ref="H622:H624"/>
    <mergeCell ref="F663:F665"/>
    <mergeCell ref="H616:H618"/>
    <mergeCell ref="F619:F621"/>
    <mergeCell ref="G619:G621"/>
    <mergeCell ref="J648:J650"/>
    <mergeCell ref="D608:D609"/>
    <mergeCell ref="K640:K641"/>
    <mergeCell ref="E606:E607"/>
    <mergeCell ref="C577:C579"/>
    <mergeCell ref="C580:C582"/>
    <mergeCell ref="C583:C585"/>
    <mergeCell ref="C586:C588"/>
    <mergeCell ref="K654:K656"/>
    <mergeCell ref="A571:A576"/>
    <mergeCell ref="D571:D573"/>
    <mergeCell ref="D675:D677"/>
    <mergeCell ref="E675:E677"/>
    <mergeCell ref="A648:A677"/>
    <mergeCell ref="B648:B650"/>
    <mergeCell ref="I648:I650"/>
    <mergeCell ref="H589:H590"/>
    <mergeCell ref="A686:A717"/>
    <mergeCell ref="I746:I749"/>
    <mergeCell ref="E758:E761"/>
    <mergeCell ref="G758:G761"/>
    <mergeCell ref="K604:K605"/>
    <mergeCell ref="E613:E615"/>
    <mergeCell ref="F754:F757"/>
    <mergeCell ref="F730:F733"/>
    <mergeCell ref="D706:D709"/>
    <mergeCell ref="K730:K733"/>
    <mergeCell ref="E726:E729"/>
    <mergeCell ref="E718:E721"/>
    <mergeCell ref="G686:G689"/>
    <mergeCell ref="I754:I757"/>
    <mergeCell ref="J754:J757"/>
    <mergeCell ref="H754:H757"/>
    <mergeCell ref="D580:D582"/>
    <mergeCell ref="E580:E582"/>
    <mergeCell ref="F580:F582"/>
    <mergeCell ref="A604:A605"/>
    <mergeCell ref="B604:B605"/>
    <mergeCell ref="K589:K590"/>
    <mergeCell ref="G754:G757"/>
    <mergeCell ref="C738:C741"/>
    <mergeCell ref="A640:A641"/>
    <mergeCell ref="B640:B641"/>
    <mergeCell ref="D714:D717"/>
    <mergeCell ref="G690:G693"/>
    <mergeCell ref="G706:G709"/>
    <mergeCell ref="J574:J576"/>
    <mergeCell ref="K574:K576"/>
    <mergeCell ref="D746:D749"/>
    <mergeCell ref="D738:D741"/>
    <mergeCell ref="E738:E741"/>
    <mergeCell ref="I742:I745"/>
    <mergeCell ref="J742:J745"/>
    <mergeCell ref="F738:F741"/>
    <mergeCell ref="D734:D737"/>
    <mergeCell ref="C591:C592"/>
    <mergeCell ref="A642:A643"/>
    <mergeCell ref="J634:J636"/>
    <mergeCell ref="I669:I671"/>
    <mergeCell ref="C669:C671"/>
    <mergeCell ref="C672:C674"/>
    <mergeCell ref="G613:G615"/>
    <mergeCell ref="G622:G624"/>
    <mergeCell ref="I628:I630"/>
    <mergeCell ref="G663:G665"/>
    <mergeCell ref="H663:H665"/>
    <mergeCell ref="I663:I665"/>
    <mergeCell ref="F593:F596"/>
    <mergeCell ref="G593:G596"/>
    <mergeCell ref="H593:H596"/>
    <mergeCell ref="I593:I596"/>
    <mergeCell ref="J593:J596"/>
    <mergeCell ref="D660:D662"/>
    <mergeCell ref="E608:E609"/>
    <mergeCell ref="G726:G729"/>
    <mergeCell ref="D648:D650"/>
    <mergeCell ref="E648:E650"/>
    <mergeCell ref="I722:I725"/>
    <mergeCell ref="G722:G725"/>
    <mergeCell ref="I730:I733"/>
    <mergeCell ref="I686:I689"/>
    <mergeCell ref="E686:E689"/>
    <mergeCell ref="F686:F689"/>
    <mergeCell ref="C666:C668"/>
    <mergeCell ref="C698:C701"/>
    <mergeCell ref="C710:C713"/>
    <mergeCell ref="C694:C697"/>
    <mergeCell ref="F651:F653"/>
    <mergeCell ref="C686:C689"/>
    <mergeCell ref="C730:C733"/>
    <mergeCell ref="C640:C641"/>
    <mergeCell ref="D640:D641"/>
    <mergeCell ref="E640:E641"/>
    <mergeCell ref="K622:K624"/>
    <mergeCell ref="D663:D665"/>
    <mergeCell ref="D634:D636"/>
    <mergeCell ref="H642:H643"/>
    <mergeCell ref="K651:K653"/>
    <mergeCell ref="K644:K645"/>
    <mergeCell ref="G642:G643"/>
    <mergeCell ref="K646:K647"/>
    <mergeCell ref="F640:F641"/>
    <mergeCell ref="G640:G641"/>
    <mergeCell ref="H640:H641"/>
    <mergeCell ref="I640:I641"/>
    <mergeCell ref="J640:J641"/>
    <mergeCell ref="G651:G653"/>
    <mergeCell ref="F637:F639"/>
    <mergeCell ref="G637:G639"/>
    <mergeCell ref="E690:E693"/>
    <mergeCell ref="E694:E697"/>
    <mergeCell ref="K722:K725"/>
    <mergeCell ref="K714:K717"/>
    <mergeCell ref="K718:K721"/>
    <mergeCell ref="J726:J729"/>
    <mergeCell ref="K726:K729"/>
    <mergeCell ref="J730:J733"/>
    <mergeCell ref="G702:G705"/>
    <mergeCell ref="H702:H705"/>
    <mergeCell ref="D666:D668"/>
    <mergeCell ref="D710:D713"/>
    <mergeCell ref="E710:E713"/>
    <mergeCell ref="H613:H615"/>
    <mergeCell ref="I613:I615"/>
    <mergeCell ref="K619:K621"/>
    <mergeCell ref="K608:K609"/>
    <mergeCell ref="F672:F674"/>
    <mergeCell ref="G672:G674"/>
    <mergeCell ref="F675:F677"/>
    <mergeCell ref="I672:I674"/>
    <mergeCell ref="J678:J681"/>
    <mergeCell ref="F622:F624"/>
    <mergeCell ref="E642:E643"/>
    <mergeCell ref="F642:F643"/>
    <mergeCell ref="C654:C656"/>
    <mergeCell ref="C657:C659"/>
    <mergeCell ref="C660:C662"/>
    <mergeCell ref="D810:D811"/>
    <mergeCell ref="D750:D753"/>
    <mergeCell ref="I694:I697"/>
    <mergeCell ref="F766:F769"/>
    <mergeCell ref="G766:G769"/>
    <mergeCell ref="D802:D803"/>
    <mergeCell ref="K758:K761"/>
    <mergeCell ref="K746:K749"/>
    <mergeCell ref="E714:E717"/>
    <mergeCell ref="F710:F713"/>
    <mergeCell ref="E794:E795"/>
    <mergeCell ref="H750:H753"/>
    <mergeCell ref="I794:I795"/>
    <mergeCell ref="D654:D656"/>
    <mergeCell ref="J686:J689"/>
    <mergeCell ref="K686:K689"/>
    <mergeCell ref="K678:K681"/>
    <mergeCell ref="F657:F659"/>
    <mergeCell ref="D657:D659"/>
    <mergeCell ref="H766:H769"/>
    <mergeCell ref="I766:I769"/>
    <mergeCell ref="J766:J769"/>
    <mergeCell ref="E657:E659"/>
    <mergeCell ref="H678:H681"/>
    <mergeCell ref="I678:I681"/>
    <mergeCell ref="G718:G721"/>
    <mergeCell ref="H718:H721"/>
    <mergeCell ref="I718:I721"/>
    <mergeCell ref="E654:E656"/>
    <mergeCell ref="F654:F656"/>
    <mergeCell ref="D722:D725"/>
    <mergeCell ref="E722:E725"/>
    <mergeCell ref="F722:F725"/>
    <mergeCell ref="F718:F721"/>
    <mergeCell ref="K669:K671"/>
    <mergeCell ref="E666:E668"/>
    <mergeCell ref="J734:J737"/>
    <mergeCell ref="J694:J697"/>
    <mergeCell ref="K694:K697"/>
    <mergeCell ref="D690:D693"/>
    <mergeCell ref="J762:J765"/>
    <mergeCell ref="D762:D765"/>
    <mergeCell ref="D770:D773"/>
    <mergeCell ref="J714:J717"/>
    <mergeCell ref="D718:D721"/>
    <mergeCell ref="F698:F701"/>
    <mergeCell ref="K706:K709"/>
    <mergeCell ref="D766:D769"/>
    <mergeCell ref="G714:G717"/>
    <mergeCell ref="H714:H717"/>
    <mergeCell ref="I714:I717"/>
    <mergeCell ref="F746:F749"/>
    <mergeCell ref="G746:G749"/>
    <mergeCell ref="D698:D701"/>
    <mergeCell ref="E698:E701"/>
    <mergeCell ref="D702:D705"/>
    <mergeCell ref="E678:E681"/>
    <mergeCell ref="D686:D689"/>
    <mergeCell ref="J702:J705"/>
    <mergeCell ref="E774:E777"/>
    <mergeCell ref="F774:F777"/>
    <mergeCell ref="D782:D783"/>
    <mergeCell ref="J794:J795"/>
    <mergeCell ref="G657:G659"/>
    <mergeCell ref="J663:J665"/>
    <mergeCell ref="L660:L662"/>
    <mergeCell ref="L722:L725"/>
    <mergeCell ref="L669:L671"/>
    <mergeCell ref="L718:L721"/>
    <mergeCell ref="E766:E769"/>
    <mergeCell ref="D794:D795"/>
    <mergeCell ref="G778:G781"/>
    <mergeCell ref="K770:K773"/>
    <mergeCell ref="K710:K713"/>
    <mergeCell ref="F666:F668"/>
    <mergeCell ref="K675:K677"/>
    <mergeCell ref="L675:L677"/>
    <mergeCell ref="J698:J701"/>
    <mergeCell ref="K698:K701"/>
    <mergeCell ref="F702:F705"/>
    <mergeCell ref="E682:E685"/>
    <mergeCell ref="F682:F685"/>
    <mergeCell ref="F706:F709"/>
    <mergeCell ref="G694:G697"/>
    <mergeCell ref="F808:F809"/>
    <mergeCell ref="G808:G809"/>
    <mergeCell ref="H808:H809"/>
    <mergeCell ref="I738:I741"/>
    <mergeCell ref="J738:J741"/>
    <mergeCell ref="H762:H765"/>
    <mergeCell ref="L754:L757"/>
    <mergeCell ref="I698:I701"/>
    <mergeCell ref="H694:H697"/>
    <mergeCell ref="H698:H701"/>
    <mergeCell ref="H675:H677"/>
    <mergeCell ref="G682:G685"/>
    <mergeCell ref="G675:G677"/>
    <mergeCell ref="F778:F781"/>
    <mergeCell ref="J682:J685"/>
    <mergeCell ref="E706:E709"/>
    <mergeCell ref="F758:F761"/>
    <mergeCell ref="G800:G801"/>
    <mergeCell ref="L672:L674"/>
    <mergeCell ref="L678:L681"/>
    <mergeCell ref="H726:H729"/>
    <mergeCell ref="H710:H713"/>
    <mergeCell ref="L710:L713"/>
    <mergeCell ref="I710:I713"/>
    <mergeCell ref="D726:D729"/>
    <mergeCell ref="D778:D781"/>
    <mergeCell ref="E778:E781"/>
    <mergeCell ref="K742:K745"/>
    <mergeCell ref="E754:E757"/>
    <mergeCell ref="F694:F697"/>
    <mergeCell ref="F726:F729"/>
    <mergeCell ref="E702:E705"/>
    <mergeCell ref="F794:F795"/>
    <mergeCell ref="D754:D757"/>
    <mergeCell ref="D758:D761"/>
    <mergeCell ref="J774:J777"/>
    <mergeCell ref="G730:G733"/>
    <mergeCell ref="H730:H733"/>
    <mergeCell ref="H722:H725"/>
    <mergeCell ref="F714:F717"/>
    <mergeCell ref="L694:L697"/>
    <mergeCell ref="F742:F745"/>
    <mergeCell ref="H826:H827"/>
    <mergeCell ref="E834:E835"/>
    <mergeCell ref="L816:L817"/>
    <mergeCell ref="E820:E821"/>
    <mergeCell ref="I818:I819"/>
    <mergeCell ref="I726:I729"/>
    <mergeCell ref="I822:I823"/>
    <mergeCell ref="J822:J823"/>
    <mergeCell ref="K822:K823"/>
    <mergeCell ref="G814:G815"/>
    <mergeCell ref="H814:H815"/>
    <mergeCell ref="L714:L717"/>
    <mergeCell ref="L702:L705"/>
    <mergeCell ref="K702:K705"/>
    <mergeCell ref="J710:J713"/>
    <mergeCell ref="E750:E753"/>
    <mergeCell ref="E746:E749"/>
    <mergeCell ref="H758:H761"/>
    <mergeCell ref="L796:L797"/>
    <mergeCell ref="F770:F773"/>
    <mergeCell ref="J806:J807"/>
    <mergeCell ref="L762:L765"/>
    <mergeCell ref="L770:L773"/>
    <mergeCell ref="F830:F831"/>
    <mergeCell ref="L730:L733"/>
    <mergeCell ref="L726:L729"/>
    <mergeCell ref="G750:G753"/>
    <mergeCell ref="K778:K781"/>
    <mergeCell ref="I750:I753"/>
    <mergeCell ref="G734:G737"/>
    <mergeCell ref="J758:J761"/>
    <mergeCell ref="K738:K741"/>
    <mergeCell ref="L738:L741"/>
    <mergeCell ref="G810:G811"/>
    <mergeCell ref="H810:H811"/>
    <mergeCell ref="K824:K825"/>
    <mergeCell ref="H770:H773"/>
    <mergeCell ref="H794:H795"/>
    <mergeCell ref="L794:L795"/>
    <mergeCell ref="F802:F803"/>
    <mergeCell ref="F834:F835"/>
    <mergeCell ref="I802:I803"/>
    <mergeCell ref="J802:J803"/>
    <mergeCell ref="F806:F807"/>
    <mergeCell ref="G774:G777"/>
    <mergeCell ref="H774:H777"/>
    <mergeCell ref="E804:E805"/>
    <mergeCell ref="I816:I817"/>
    <mergeCell ref="I812:I813"/>
    <mergeCell ref="E802:E803"/>
    <mergeCell ref="J718:J721"/>
    <mergeCell ref="F812:F813"/>
    <mergeCell ref="K812:K813"/>
    <mergeCell ref="F816:F817"/>
    <mergeCell ref="G816:G817"/>
    <mergeCell ref="F820:F821"/>
    <mergeCell ref="K774:K777"/>
    <mergeCell ref="N774:N777"/>
    <mergeCell ref="K754:K757"/>
    <mergeCell ref="M798:M799"/>
    <mergeCell ref="M816:M817"/>
    <mergeCell ref="M820:M821"/>
    <mergeCell ref="J810:J811"/>
    <mergeCell ref="E782:E783"/>
    <mergeCell ref="K814:K815"/>
    <mergeCell ref="H812:H813"/>
    <mergeCell ref="H838:H840"/>
    <mergeCell ref="I844:I846"/>
    <mergeCell ref="I808:I809"/>
    <mergeCell ref="J808:J809"/>
    <mergeCell ref="K808:K809"/>
    <mergeCell ref="L808:L809"/>
    <mergeCell ref="M808:M809"/>
    <mergeCell ref="G822:G823"/>
    <mergeCell ref="H822:H823"/>
    <mergeCell ref="L774:L777"/>
    <mergeCell ref="G804:G805"/>
    <mergeCell ref="G802:G803"/>
    <mergeCell ref="L826:L827"/>
    <mergeCell ref="J853:J855"/>
    <mergeCell ref="G832:G833"/>
    <mergeCell ref="G826:G827"/>
    <mergeCell ref="K832:K833"/>
    <mergeCell ref="J859:J861"/>
    <mergeCell ref="H830:H831"/>
    <mergeCell ref="F800:F801"/>
    <mergeCell ref="K847:K849"/>
    <mergeCell ref="L836:L837"/>
    <mergeCell ref="G847:G849"/>
    <mergeCell ref="K853:K855"/>
    <mergeCell ref="F810:F811"/>
    <mergeCell ref="J830:J831"/>
    <mergeCell ref="G824:G825"/>
    <mergeCell ref="H802:H803"/>
    <mergeCell ref="F822:F823"/>
    <mergeCell ref="H847:H849"/>
    <mergeCell ref="F838:F840"/>
    <mergeCell ref="H856:H858"/>
    <mergeCell ref="H859:H861"/>
    <mergeCell ref="K828:K829"/>
    <mergeCell ref="L850:L852"/>
    <mergeCell ref="L853:L855"/>
    <mergeCell ref="E762:E765"/>
    <mergeCell ref="E832:E833"/>
    <mergeCell ref="F798:F799"/>
    <mergeCell ref="G798:G799"/>
    <mergeCell ref="J800:J801"/>
    <mergeCell ref="K800:K801"/>
    <mergeCell ref="L800:L801"/>
    <mergeCell ref="E810:E811"/>
    <mergeCell ref="K826:K827"/>
    <mergeCell ref="E808:E809"/>
    <mergeCell ref="E800:E801"/>
    <mergeCell ref="I762:I765"/>
    <mergeCell ref="I770:I773"/>
    <mergeCell ref="J770:J773"/>
    <mergeCell ref="Z832:Z833"/>
    <mergeCell ref="V838:V840"/>
    <mergeCell ref="V820:V821"/>
    <mergeCell ref="V856:V858"/>
    <mergeCell ref="O1135:O1137"/>
    <mergeCell ref="AA1113:AA1114"/>
    <mergeCell ref="T1119:T1120"/>
    <mergeCell ref="P822:P823"/>
    <mergeCell ref="S822:S823"/>
    <mergeCell ref="AA1288:AA1289"/>
    <mergeCell ref="O1085:O1086"/>
    <mergeCell ref="Z1095:Z1096"/>
    <mergeCell ref="AA1095:AA1096"/>
    <mergeCell ref="AB1085:AB1086"/>
    <mergeCell ref="P826:P827"/>
    <mergeCell ref="W841:W843"/>
    <mergeCell ref="V841:V843"/>
    <mergeCell ref="W838:W840"/>
    <mergeCell ref="X828:X829"/>
    <mergeCell ref="Y1180:Y1182"/>
    <mergeCell ref="Y1165:Y1167"/>
    <mergeCell ref="S1180:S1182"/>
    <mergeCell ref="T1174:T1176"/>
    <mergeCell ref="R1079:R1080"/>
    <mergeCell ref="S1075:S1076"/>
    <mergeCell ref="T859:T861"/>
    <mergeCell ref="U859:U861"/>
    <mergeCell ref="X826:X827"/>
    <mergeCell ref="W1180:W1182"/>
    <mergeCell ref="X1180:X1182"/>
    <mergeCell ref="W1159:W1161"/>
    <mergeCell ref="V1162:V1164"/>
    <mergeCell ref="P874:P876"/>
    <mergeCell ref="R1127:R1128"/>
    <mergeCell ref="T1135:T1137"/>
    <mergeCell ref="AB1165:AB1167"/>
    <mergeCell ref="V1204:V1206"/>
    <mergeCell ref="T1204:T1206"/>
    <mergeCell ref="Z1133:Z1134"/>
    <mergeCell ref="Y1207:Y1209"/>
    <mergeCell ref="S1177:S1179"/>
    <mergeCell ref="O1083:O1084"/>
    <mergeCell ref="P1083:P1084"/>
    <mergeCell ref="P1087:P1088"/>
    <mergeCell ref="Z1123:Z1124"/>
    <mergeCell ref="Z1121:Z1122"/>
    <mergeCell ref="S1286:S1287"/>
    <mergeCell ref="S1147:S1149"/>
    <mergeCell ref="V1147:V1149"/>
    <mergeCell ref="W1147:W1149"/>
    <mergeCell ref="U830:U831"/>
    <mergeCell ref="V880:V882"/>
    <mergeCell ref="W880:W882"/>
    <mergeCell ref="X880:X882"/>
    <mergeCell ref="Y880:Y882"/>
    <mergeCell ref="AA981:AA983"/>
    <mergeCell ref="Z962:Z963"/>
    <mergeCell ref="Z1183:Z1185"/>
    <mergeCell ref="AA1183:AA1185"/>
    <mergeCell ref="AB1183:AB1185"/>
    <mergeCell ref="AB1195:AB1197"/>
    <mergeCell ref="T1195:T1197"/>
    <mergeCell ref="V1189:V1191"/>
    <mergeCell ref="W1189:W1191"/>
    <mergeCell ref="AB1171:AB1173"/>
    <mergeCell ref="AC1171:AC1173"/>
    <mergeCell ref="R1085:R1086"/>
    <mergeCell ref="Z1083:Z1084"/>
    <mergeCell ref="X1093:X1094"/>
    <mergeCell ref="Y1093:Y1094"/>
    <mergeCell ref="Z1093:Z1094"/>
    <mergeCell ref="W1099:W1100"/>
    <mergeCell ref="X1099:X1100"/>
    <mergeCell ref="P1204:P1206"/>
    <mergeCell ref="P1062:P1064"/>
    <mergeCell ref="AB1077:AB1078"/>
    <mergeCell ref="V1077:V1078"/>
    <mergeCell ref="AA1075:AA1076"/>
    <mergeCell ref="X1278:X1279"/>
    <mergeCell ref="Z1079:Z1080"/>
    <mergeCell ref="Z1204:Z1206"/>
    <mergeCell ref="AA1204:AA1206"/>
    <mergeCell ref="AB1204:AB1206"/>
    <mergeCell ref="P1213:P1215"/>
    <mergeCell ref="S1213:S1215"/>
    <mergeCell ref="V1117:V1118"/>
    <mergeCell ref="W1150:W1152"/>
    <mergeCell ref="AB1111:AB1112"/>
    <mergeCell ref="AA1272:AA1273"/>
    <mergeCell ref="AB1272:AB1273"/>
    <mergeCell ref="AC1276:AC1277"/>
    <mergeCell ref="AC1272:AC1273"/>
    <mergeCell ref="AG1117:AG1118"/>
    <mergeCell ref="AD1131:AD1132"/>
    <mergeCell ref="AD1135:AD1137"/>
    <mergeCell ref="AF1135:AF1137"/>
    <mergeCell ref="AC1133:AC1134"/>
    <mergeCell ref="AD1133:AD1134"/>
    <mergeCell ref="AD1144:AD1146"/>
    <mergeCell ref="AD1127:AD1128"/>
    <mergeCell ref="AC1180:AC1182"/>
    <mergeCell ref="Z1135:Z1137"/>
    <mergeCell ref="U1111:U1112"/>
    <mergeCell ref="V1111:V1112"/>
    <mergeCell ref="W1111:W1112"/>
    <mergeCell ref="Y1195:Y1197"/>
    <mergeCell ref="S1150:S1152"/>
    <mergeCell ref="T1150:T1152"/>
    <mergeCell ref="T1186:T1188"/>
    <mergeCell ref="U1186:U1188"/>
    <mergeCell ref="V1186:V1188"/>
    <mergeCell ref="R1089:R1090"/>
    <mergeCell ref="AA1091:AA1092"/>
    <mergeCell ref="Z1113:Z1114"/>
    <mergeCell ref="T1180:T1182"/>
    <mergeCell ref="U1180:U1182"/>
    <mergeCell ref="W1117:W1118"/>
    <mergeCell ref="Y1125:Y1126"/>
    <mergeCell ref="V1159:V1161"/>
    <mergeCell ref="X1266:X1267"/>
    <mergeCell ref="V1180:V1182"/>
    <mergeCell ref="AF1147:AF1149"/>
    <mergeCell ref="R1097:R1098"/>
    <mergeCell ref="Z1089:Z1090"/>
    <mergeCell ref="AG1115:AG1116"/>
    <mergeCell ref="AC1183:AC1185"/>
    <mergeCell ref="AC1127:AC1128"/>
    <mergeCell ref="X1189:X1191"/>
    <mergeCell ref="AA1162:AA1164"/>
    <mergeCell ref="AB1162:AB1164"/>
    <mergeCell ref="AC1162:AC1164"/>
    <mergeCell ref="AD1162:AD1164"/>
    <mergeCell ref="AF1162:AF1164"/>
    <mergeCell ref="AG1162:AG1164"/>
    <mergeCell ref="AA1156:AA1158"/>
    <mergeCell ref="AB1156:AB1158"/>
    <mergeCell ref="AC1156:AC1158"/>
    <mergeCell ref="AC1115:AC1116"/>
    <mergeCell ref="X1131:X1132"/>
    <mergeCell ref="S1099:S1100"/>
    <mergeCell ref="T1099:T1100"/>
    <mergeCell ref="P1127:P1128"/>
    <mergeCell ref="P1171:P1173"/>
    <mergeCell ref="S1171:S1173"/>
    <mergeCell ref="T1171:T1173"/>
    <mergeCell ref="U1171:U1173"/>
    <mergeCell ref="V1171:V1173"/>
    <mergeCell ref="AB1189:AB1191"/>
    <mergeCell ref="AB1192:AB1194"/>
    <mergeCell ref="AC1192:AC1194"/>
    <mergeCell ref="AC1105:AC1106"/>
    <mergeCell ref="AB1131:AB1132"/>
    <mergeCell ref="Y1268:Y1269"/>
    <mergeCell ref="X1216:X1218"/>
    <mergeCell ref="Y1216:Y1218"/>
    <mergeCell ref="Z1216:Z1218"/>
    <mergeCell ref="AA1216:AA1218"/>
    <mergeCell ref="W1284:W1285"/>
    <mergeCell ref="U1195:U1197"/>
    <mergeCell ref="U1282:U1283"/>
    <mergeCell ref="T1276:T1277"/>
    <mergeCell ref="AA1278:AA1279"/>
    <mergeCell ref="S1133:S1134"/>
    <mergeCell ref="W1195:W1197"/>
    <mergeCell ref="U1210:U1212"/>
    <mergeCell ref="V1210:V1212"/>
    <mergeCell ref="AD1168:AD1170"/>
    <mergeCell ref="Y1274:Y1275"/>
    <mergeCell ref="V1222:V1224"/>
    <mergeCell ref="W1153:W1155"/>
    <mergeCell ref="Z1171:Z1173"/>
    <mergeCell ref="U1144:U1146"/>
    <mergeCell ref="P1147:P1149"/>
    <mergeCell ref="W1171:W1173"/>
    <mergeCell ref="X1171:X1173"/>
    <mergeCell ref="Y1171:Y1173"/>
    <mergeCell ref="P1198:P1200"/>
    <mergeCell ref="S1198:S1200"/>
    <mergeCell ref="T1198:T1200"/>
    <mergeCell ref="P1210:P1212"/>
    <mergeCell ref="S1210:S1212"/>
    <mergeCell ref="T1210:T1212"/>
    <mergeCell ref="AC1284:AC1285"/>
    <mergeCell ref="AC1274:AC1275"/>
    <mergeCell ref="R1278:R1279"/>
    <mergeCell ref="AB1153:AB1155"/>
    <mergeCell ref="AC1153:AC1155"/>
    <mergeCell ref="AD1156:AD1158"/>
    <mergeCell ref="AF1156:AF1158"/>
    <mergeCell ref="AG1156:AG1158"/>
    <mergeCell ref="AF1195:AF1197"/>
    <mergeCell ref="AG1131:AG1132"/>
    <mergeCell ref="AC1679:AC1680"/>
    <mergeCell ref="L1593:L1594"/>
    <mergeCell ref="AB1278:AB1279"/>
    <mergeCell ref="AC1280:AC1281"/>
    <mergeCell ref="AC1282:AC1283"/>
    <mergeCell ref="W1207:W1209"/>
    <mergeCell ref="AA1284:AA1285"/>
    <mergeCell ref="AC1266:AC1267"/>
    <mergeCell ref="Y1312:Y1314"/>
    <mergeCell ref="V1290:V1291"/>
    <mergeCell ref="R1309:R1311"/>
    <mergeCell ref="N1225:N1227"/>
    <mergeCell ref="O1225:O1227"/>
    <mergeCell ref="L1222:L1224"/>
    <mergeCell ref="M1222:M1224"/>
    <mergeCell ref="N1222:N1224"/>
    <mergeCell ref="O1222:O1224"/>
    <mergeCell ref="M1342:M1344"/>
    <mergeCell ref="N1342:N1344"/>
    <mergeCell ref="L1455:L1458"/>
    <mergeCell ref="N1427:N1430"/>
    <mergeCell ref="O1427:O1430"/>
    <mergeCell ref="L1240:L1242"/>
    <mergeCell ref="M1240:M1242"/>
    <mergeCell ref="N1240:N1242"/>
    <mergeCell ref="O1240:O1242"/>
    <mergeCell ref="N1369:N1371"/>
    <mergeCell ref="N1487:N1488"/>
    <mergeCell ref="O1487:O1488"/>
    <mergeCell ref="P1487:P1488"/>
    <mergeCell ref="P1593:P1594"/>
    <mergeCell ref="Q1593:Q1594"/>
    <mergeCell ref="P1276:P1277"/>
    <mergeCell ref="P1306:P1308"/>
    <mergeCell ref="Q1306:Q1308"/>
    <mergeCell ref="N1294:N1295"/>
    <mergeCell ref="O1294:O1295"/>
    <mergeCell ref="N1298:N1299"/>
    <mergeCell ref="V1278:V1279"/>
    <mergeCell ref="AB1213:AB1215"/>
    <mergeCell ref="M1531:M1534"/>
    <mergeCell ref="AB1288:AB1289"/>
    <mergeCell ref="AC1286:AC1287"/>
    <mergeCell ref="AA1629:AA1630"/>
    <mergeCell ref="AC1290:AC1291"/>
    <mergeCell ref="AB1290:AB1291"/>
    <mergeCell ref="AA1294:AA1295"/>
    <mergeCell ref="Z1288:Z1289"/>
    <mergeCell ref="AC1614:AC1615"/>
    <mergeCell ref="AB1619:AB1620"/>
    <mergeCell ref="AB1527:AB1530"/>
    <mergeCell ref="Q1292:Q1293"/>
    <mergeCell ref="R1292:R1293"/>
    <mergeCell ref="P1272:P1273"/>
    <mergeCell ref="P1290:P1291"/>
    <mergeCell ref="O1292:O1293"/>
    <mergeCell ref="O1274:O1275"/>
    <mergeCell ref="O1219:O1221"/>
    <mergeCell ref="M1216:M1218"/>
    <mergeCell ref="L1318:L1320"/>
    <mergeCell ref="M1318:M1320"/>
    <mergeCell ref="N1318:N1320"/>
    <mergeCell ref="M1614:M1615"/>
    <mergeCell ref="M1348:M1350"/>
    <mergeCell ref="V1694:V1695"/>
    <mergeCell ref="X1694:X1695"/>
    <mergeCell ref="E1459:E1462"/>
    <mergeCell ref="F1483:F1486"/>
    <mergeCell ref="G1483:G1486"/>
    <mergeCell ref="H1483:H1486"/>
    <mergeCell ref="F1459:F1462"/>
    <mergeCell ref="X1744:X1745"/>
    <mergeCell ref="Y1744:Y1745"/>
    <mergeCell ref="Z1744:Z1745"/>
    <mergeCell ref="F1719:F1720"/>
    <mergeCell ref="D1447:D1450"/>
    <mergeCell ref="E1447:E1450"/>
    <mergeCell ref="F1447:F1450"/>
    <mergeCell ref="G1447:G1450"/>
    <mergeCell ref="H1447:H1450"/>
    <mergeCell ref="I1447:I1450"/>
    <mergeCell ref="G1455:G1458"/>
    <mergeCell ref="I1483:I1486"/>
    <mergeCell ref="J1483:J1486"/>
    <mergeCell ref="K1483:K1486"/>
    <mergeCell ref="L1483:L1486"/>
    <mergeCell ref="E1629:E1630"/>
    <mergeCell ref="F1629:F1630"/>
    <mergeCell ref="G1629:G1630"/>
    <mergeCell ref="H1451:H1454"/>
    <mergeCell ref="E1614:E1615"/>
    <mergeCell ref="F1614:F1615"/>
    <mergeCell ref="N1614:N1615"/>
    <mergeCell ref="D1704:D1705"/>
    <mergeCell ref="E1704:E1705"/>
    <mergeCell ref="F1704:F1705"/>
    <mergeCell ref="G1704:G1705"/>
    <mergeCell ref="I1649:I1650"/>
    <mergeCell ref="N1734:N1735"/>
    <mergeCell ref="O1734:O1735"/>
    <mergeCell ref="P1734:P1735"/>
    <mergeCell ref="R1734:R1735"/>
    <mergeCell ref="Z1739:Z1740"/>
    <mergeCell ref="T1729:T1730"/>
    <mergeCell ref="U1729:U1730"/>
    <mergeCell ref="K1734:K1735"/>
    <mergeCell ref="L1734:L1735"/>
    <mergeCell ref="M1734:M1735"/>
    <mergeCell ref="Y1714:Y1715"/>
    <mergeCell ref="O1447:O1450"/>
    <mergeCell ref="L1471:L1474"/>
    <mergeCell ref="M1471:M1474"/>
    <mergeCell ref="R1459:R1462"/>
    <mergeCell ref="S1459:S1462"/>
    <mergeCell ref="T1459:T1462"/>
    <mergeCell ref="U1459:U1462"/>
    <mergeCell ref="Y1524:Y1526"/>
    <mergeCell ref="S1644:S1645"/>
    <mergeCell ref="T1644:T1645"/>
    <mergeCell ref="F1497:F1499"/>
    <mergeCell ref="F1547:F1550"/>
    <mergeCell ref="F1729:F1730"/>
    <mergeCell ref="S1729:S1730"/>
    <mergeCell ref="P1455:P1458"/>
    <mergeCell ref="F1455:F1458"/>
    <mergeCell ref="I1709:I1710"/>
    <mergeCell ref="G1471:G1474"/>
    <mergeCell ref="H1471:H1474"/>
    <mergeCell ref="AB1483:AB1486"/>
    <mergeCell ref="AC1483:AC1486"/>
    <mergeCell ref="M1483:M1486"/>
    <mergeCell ref="N1483:N1486"/>
    <mergeCell ref="AA1483:AA1486"/>
    <mergeCell ref="Y1479:Y1482"/>
    <mergeCell ref="AC1506:AC1508"/>
    <mergeCell ref="I1509:I1511"/>
    <mergeCell ref="J1509:J1511"/>
    <mergeCell ref="M1551:M1554"/>
    <mergeCell ref="N1503:N1505"/>
    <mergeCell ref="O1503:O1505"/>
    <mergeCell ref="P1500:P1502"/>
    <mergeCell ref="W1500:W1502"/>
    <mergeCell ref="AB1475:AB1478"/>
    <mergeCell ref="AC1475:AC1478"/>
    <mergeCell ref="P1479:P1482"/>
    <mergeCell ref="N1475:N1478"/>
    <mergeCell ref="Z1475:Z1478"/>
    <mergeCell ref="AA1475:AA1478"/>
    <mergeCell ref="V1518:V1520"/>
    <mergeCell ref="W1518:W1520"/>
    <mergeCell ref="K1521:K1523"/>
    <mergeCell ref="L1521:L1523"/>
    <mergeCell ref="M1521:M1523"/>
    <mergeCell ref="V1531:V1534"/>
    <mergeCell ref="R1518:R1520"/>
    <mergeCell ref="Q1521:Q1523"/>
    <mergeCell ref="L1518:L1520"/>
    <mergeCell ref="M1518:M1520"/>
    <mergeCell ref="N1518:N1520"/>
    <mergeCell ref="U1551:U1554"/>
    <mergeCell ref="V1551:V1554"/>
    <mergeCell ref="W1551:W1554"/>
    <mergeCell ref="AA1543:AA1546"/>
    <mergeCell ref="AB1503:AB1505"/>
    <mergeCell ref="AC1503:AC1505"/>
    <mergeCell ref="R1487:R1488"/>
    <mergeCell ref="O1547:O1550"/>
    <mergeCell ref="M1547:M1550"/>
    <mergeCell ref="N1531:N1534"/>
    <mergeCell ref="O1531:O1534"/>
    <mergeCell ref="P1531:P1534"/>
    <mergeCell ref="Q1475:Q1478"/>
    <mergeCell ref="R1475:R1478"/>
    <mergeCell ref="R1527:R1530"/>
    <mergeCell ref="N1543:N1546"/>
    <mergeCell ref="O1543:O1546"/>
    <mergeCell ref="P1543:P1546"/>
    <mergeCell ref="Q1543:Q1546"/>
    <mergeCell ref="O1497:O1499"/>
    <mergeCell ref="P1497:P1499"/>
    <mergeCell ref="T1709:T1710"/>
    <mergeCell ref="U1709:U1710"/>
    <mergeCell ref="N1704:N1705"/>
    <mergeCell ref="J847:J849"/>
    <mergeCell ref="F814:F815"/>
    <mergeCell ref="E1041:E1043"/>
    <mergeCell ref="E1020:E1022"/>
    <mergeCell ref="G1023:G1025"/>
    <mergeCell ref="H1002:H1003"/>
    <mergeCell ref="K962:K963"/>
    <mergeCell ref="F1083:F1084"/>
    <mergeCell ref="G1083:G1084"/>
    <mergeCell ref="I1083:I1084"/>
    <mergeCell ref="I1041:I1043"/>
    <mergeCell ref="K1023:K1025"/>
    <mergeCell ref="H1004:H1005"/>
    <mergeCell ref="I958:I959"/>
    <mergeCell ref="G1017:G1019"/>
    <mergeCell ref="D1095:D1096"/>
    <mergeCell ref="D1099:D1100"/>
    <mergeCell ref="H1115:H1116"/>
    <mergeCell ref="I1115:I1116"/>
    <mergeCell ref="J1011:J1013"/>
    <mergeCell ref="F1087:F1088"/>
    <mergeCell ref="E960:E961"/>
    <mergeCell ref="D1041:D1043"/>
    <mergeCell ref="D1020:D1022"/>
    <mergeCell ref="K1113:K1114"/>
    <mergeCell ref="J1050:J1052"/>
    <mergeCell ref="K1105:K1106"/>
    <mergeCell ref="E1113:E1114"/>
    <mergeCell ref="E1099:E1100"/>
    <mergeCell ref="E972:E974"/>
    <mergeCell ref="D1085:D1086"/>
    <mergeCell ref="E1085:E1086"/>
    <mergeCell ref="I1471:I1474"/>
    <mergeCell ref="J1487:J1488"/>
    <mergeCell ref="I1494:I1496"/>
    <mergeCell ref="J1494:J1496"/>
    <mergeCell ref="O1483:O1486"/>
    <mergeCell ref="P1483:P1486"/>
    <mergeCell ref="Q1483:Q1486"/>
    <mergeCell ref="R1483:R1486"/>
    <mergeCell ref="S1483:S1486"/>
    <mergeCell ref="T1483:T1486"/>
    <mergeCell ref="N1411:N1414"/>
    <mergeCell ref="N1644:N1645"/>
    <mergeCell ref="M1567:M1570"/>
    <mergeCell ref="N1567:N1570"/>
    <mergeCell ref="O1597:O1598"/>
    <mergeCell ref="S1443:S1446"/>
    <mergeCell ref="T1443:T1446"/>
    <mergeCell ref="L1423:L1426"/>
    <mergeCell ref="M1423:M1426"/>
    <mergeCell ref="N1423:N1426"/>
    <mergeCell ref="S826:S827"/>
    <mergeCell ref="T816:T817"/>
    <mergeCell ref="U816:U817"/>
    <mergeCell ref="U826:U827"/>
    <mergeCell ref="O816:O817"/>
    <mergeCell ref="J850:J852"/>
    <mergeCell ref="K850:K852"/>
    <mergeCell ref="F856:F858"/>
    <mergeCell ref="F850:F852"/>
    <mergeCell ref="T1704:T1705"/>
    <mergeCell ref="S1405:S1407"/>
    <mergeCell ref="T1405:T1407"/>
    <mergeCell ref="U1405:U1407"/>
    <mergeCell ref="F1081:F1082"/>
    <mergeCell ref="L847:L849"/>
    <mergeCell ref="M841:M843"/>
    <mergeCell ref="I824:I825"/>
    <mergeCell ref="S1117:S1118"/>
    <mergeCell ref="U1117:U1118"/>
    <mergeCell ref="R1115:R1116"/>
    <mergeCell ref="S1204:S1206"/>
    <mergeCell ref="E1159:E1161"/>
    <mergeCell ref="E856:E858"/>
    <mergeCell ref="D1159:D1161"/>
    <mergeCell ref="L1150:L1152"/>
    <mergeCell ref="N804:N805"/>
    <mergeCell ref="M804:M805"/>
    <mergeCell ref="D1171:D1173"/>
    <mergeCell ref="D1165:D1167"/>
    <mergeCell ref="D1292:D1293"/>
    <mergeCell ref="D1390:D1392"/>
    <mergeCell ref="D1405:D1407"/>
    <mergeCell ref="D1396:D1398"/>
    <mergeCell ref="D993:D995"/>
    <mergeCell ref="D1119:D1120"/>
    <mergeCell ref="D1195:D1197"/>
    <mergeCell ref="D1270:D1271"/>
    <mergeCell ref="D1282:D1283"/>
    <mergeCell ref="D1276:D1277"/>
    <mergeCell ref="D1333:D1335"/>
    <mergeCell ref="D1002:D1003"/>
    <mergeCell ref="G1547:G1550"/>
    <mergeCell ref="H1547:H1550"/>
    <mergeCell ref="I1547:I1550"/>
    <mergeCell ref="J1512:J1514"/>
    <mergeCell ref="K1512:K1514"/>
    <mergeCell ref="L1512:L1514"/>
    <mergeCell ref="M1512:M1514"/>
    <mergeCell ref="N1512:N1514"/>
    <mergeCell ref="O1512:O1514"/>
    <mergeCell ref="P1512:P1514"/>
    <mergeCell ref="Q1512:Q1514"/>
    <mergeCell ref="R1512:R1514"/>
    <mergeCell ref="S1512:S1514"/>
    <mergeCell ref="D1274:D1275"/>
    <mergeCell ref="I859:I861"/>
    <mergeCell ref="G868:G870"/>
    <mergeCell ref="D1264:D1265"/>
    <mergeCell ref="D1266:D1267"/>
    <mergeCell ref="H1195:H1197"/>
    <mergeCell ref="J814:J815"/>
    <mergeCell ref="K820:K821"/>
    <mergeCell ref="K844:K846"/>
    <mergeCell ref="K810:K811"/>
    <mergeCell ref="H1649:H1650"/>
    <mergeCell ref="G1032:G1034"/>
    <mergeCell ref="N1551:N1554"/>
    <mergeCell ref="O1551:O1554"/>
    <mergeCell ref="O1679:O1680"/>
    <mergeCell ref="U808:U809"/>
    <mergeCell ref="O806:O807"/>
    <mergeCell ref="U804:U805"/>
    <mergeCell ref="I820:I821"/>
    <mergeCell ref="A533:A541"/>
    <mergeCell ref="F539:F541"/>
    <mergeCell ref="G539:G541"/>
    <mergeCell ref="H539:H541"/>
    <mergeCell ref="I539:I541"/>
    <mergeCell ref="D503:D505"/>
    <mergeCell ref="E503:E505"/>
    <mergeCell ref="F503:F505"/>
    <mergeCell ref="G503:G505"/>
    <mergeCell ref="D515:D517"/>
    <mergeCell ref="B506:B508"/>
    <mergeCell ref="B509:B511"/>
    <mergeCell ref="B518:B520"/>
    <mergeCell ref="B524:B526"/>
    <mergeCell ref="B530:B532"/>
    <mergeCell ref="B536:B538"/>
    <mergeCell ref="B527:B529"/>
    <mergeCell ref="B539:B541"/>
    <mergeCell ref="E533:E535"/>
    <mergeCell ref="F533:F535"/>
    <mergeCell ref="G533:G535"/>
    <mergeCell ref="H533:H535"/>
    <mergeCell ref="N527:N529"/>
    <mergeCell ref="K527:K529"/>
    <mergeCell ref="L527:L529"/>
    <mergeCell ref="E524:E526"/>
    <mergeCell ref="F524:F526"/>
    <mergeCell ref="H515:H517"/>
    <mergeCell ref="P521:P523"/>
    <mergeCell ref="G509:G511"/>
    <mergeCell ref="J539:J541"/>
    <mergeCell ref="D536:D538"/>
    <mergeCell ref="F536:F538"/>
    <mergeCell ref="G536:G538"/>
    <mergeCell ref="F518:F520"/>
    <mergeCell ref="E536:E538"/>
    <mergeCell ref="H527:H529"/>
    <mergeCell ref="I527:I529"/>
    <mergeCell ref="A494:A523"/>
    <mergeCell ref="M500:M502"/>
    <mergeCell ref="P530:P532"/>
    <mergeCell ref="N536:N538"/>
    <mergeCell ref="O536:O538"/>
    <mergeCell ref="P536:P538"/>
    <mergeCell ref="I500:I502"/>
    <mergeCell ref="F509:F511"/>
    <mergeCell ref="N506:N508"/>
    <mergeCell ref="K533:K535"/>
    <mergeCell ref="J530:J532"/>
    <mergeCell ref="K530:K532"/>
    <mergeCell ref="G524:G526"/>
    <mergeCell ref="G530:G532"/>
    <mergeCell ref="H530:H532"/>
    <mergeCell ref="M506:M508"/>
    <mergeCell ref="C533:C535"/>
    <mergeCell ref="C536:C538"/>
    <mergeCell ref="C539:C541"/>
    <mergeCell ref="N530:N532"/>
    <mergeCell ref="O518:O520"/>
    <mergeCell ref="D539:D541"/>
    <mergeCell ref="E539:E541"/>
    <mergeCell ref="I524:I526"/>
    <mergeCell ref="I533:I535"/>
    <mergeCell ref="E521:E523"/>
    <mergeCell ref="B488:B489"/>
    <mergeCell ref="H472:H473"/>
    <mergeCell ref="I472:I473"/>
    <mergeCell ref="K518:K520"/>
    <mergeCell ref="D1402:D1404"/>
    <mergeCell ref="M1455:M1458"/>
    <mergeCell ref="E1423:E1426"/>
    <mergeCell ref="R1408:R1410"/>
    <mergeCell ref="E1411:E1414"/>
    <mergeCell ref="F1423:F1426"/>
    <mergeCell ref="I1423:I1426"/>
    <mergeCell ref="J1427:J1430"/>
    <mergeCell ref="K1427:K1430"/>
    <mergeCell ref="L1427:L1430"/>
    <mergeCell ref="O1411:O1414"/>
    <mergeCell ref="P1411:P1414"/>
    <mergeCell ref="E1443:E1446"/>
    <mergeCell ref="F1443:F1446"/>
    <mergeCell ref="J1451:J1454"/>
    <mergeCell ref="K1451:K1454"/>
    <mergeCell ref="L1451:L1454"/>
    <mergeCell ref="M1451:M1454"/>
    <mergeCell ref="N1451:N1454"/>
    <mergeCell ref="D1427:D1430"/>
    <mergeCell ref="D1408:D1410"/>
    <mergeCell ref="E1408:E1410"/>
    <mergeCell ref="F1408:F1410"/>
    <mergeCell ref="F1427:F1430"/>
    <mergeCell ref="G1427:G1430"/>
    <mergeCell ref="G1405:G1407"/>
    <mergeCell ref="H536:H538"/>
    <mergeCell ref="I536:I538"/>
    <mergeCell ref="J536:J538"/>
    <mergeCell ref="K536:K538"/>
    <mergeCell ref="L536:L538"/>
    <mergeCell ref="M536:M538"/>
    <mergeCell ref="N1405:N1407"/>
    <mergeCell ref="H524:H526"/>
    <mergeCell ref="P1081:P1082"/>
    <mergeCell ref="O820:O821"/>
    <mergeCell ref="P816:P817"/>
    <mergeCell ref="D1129:D1130"/>
    <mergeCell ref="E1195:E1197"/>
    <mergeCell ref="E1204:E1206"/>
    <mergeCell ref="D1103:D1104"/>
    <mergeCell ref="D1059:D1061"/>
    <mergeCell ref="D1081:D1082"/>
    <mergeCell ref="D1026:D1028"/>
    <mergeCell ref="D1047:D1049"/>
    <mergeCell ref="D1131:D1132"/>
    <mergeCell ref="D1153:D1155"/>
    <mergeCell ref="D1135:D1137"/>
    <mergeCell ref="H1127:H1128"/>
    <mergeCell ref="G1073:G1074"/>
    <mergeCell ref="D1225:D1227"/>
    <mergeCell ref="D1004:D1005"/>
    <mergeCell ref="D950:D951"/>
    <mergeCell ref="D1077:D1078"/>
    <mergeCell ref="D1113:D1114"/>
    <mergeCell ref="D1117:D1118"/>
    <mergeCell ref="D1091:D1092"/>
    <mergeCell ref="D1089:D1090"/>
    <mergeCell ref="J1097:J1098"/>
    <mergeCell ref="K1097:K1098"/>
    <mergeCell ref="D490:D491"/>
    <mergeCell ref="L518:L520"/>
    <mergeCell ref="M518:M520"/>
    <mergeCell ref="N488:N489"/>
    <mergeCell ref="H506:H508"/>
    <mergeCell ref="I506:I508"/>
    <mergeCell ref="J506:J508"/>
    <mergeCell ref="K506:K508"/>
    <mergeCell ref="L506:L508"/>
    <mergeCell ref="E500:E502"/>
    <mergeCell ref="F490:F491"/>
    <mergeCell ref="F476:F477"/>
    <mergeCell ref="H518:H520"/>
    <mergeCell ref="H509:H511"/>
    <mergeCell ref="F497:F499"/>
    <mergeCell ref="D524:D526"/>
    <mergeCell ref="D527:D529"/>
    <mergeCell ref="E527:E529"/>
    <mergeCell ref="F527:F529"/>
    <mergeCell ref="G527:G529"/>
    <mergeCell ref="D518:D520"/>
    <mergeCell ref="F521:F523"/>
    <mergeCell ref="M533:M535"/>
    <mergeCell ref="M509:M511"/>
    <mergeCell ref="P533:P535"/>
    <mergeCell ref="D1471:D1474"/>
    <mergeCell ref="E1471:E1474"/>
    <mergeCell ref="Y1384:Y1386"/>
    <mergeCell ref="J960:J961"/>
    <mergeCell ref="L865:L867"/>
    <mergeCell ref="K859:K861"/>
    <mergeCell ref="M778:M781"/>
    <mergeCell ref="N778:N781"/>
    <mergeCell ref="E1111:E1112"/>
    <mergeCell ref="X1463:X1466"/>
    <mergeCell ref="L1459:L1462"/>
    <mergeCell ref="V1447:V1450"/>
    <mergeCell ref="W1447:W1450"/>
    <mergeCell ref="V1467:V1470"/>
    <mergeCell ref="W1467:W1470"/>
    <mergeCell ref="T1431:T1434"/>
    <mergeCell ref="U802:U803"/>
    <mergeCell ref="T1087:T1088"/>
    <mergeCell ref="G966:G968"/>
    <mergeCell ref="G984:G986"/>
    <mergeCell ref="G1014:G1016"/>
    <mergeCell ref="E998:E999"/>
    <mergeCell ref="Y1119:Y1120"/>
    <mergeCell ref="W824:W825"/>
    <mergeCell ref="W804:W805"/>
    <mergeCell ref="P802:P803"/>
    <mergeCell ref="W832:W833"/>
    <mergeCell ref="V814:V815"/>
    <mergeCell ref="V804:V805"/>
    <mergeCell ref="E770:E773"/>
    <mergeCell ref="M774:M777"/>
    <mergeCell ref="N746:N749"/>
    <mergeCell ref="N859:N861"/>
    <mergeCell ref="J856:J858"/>
    <mergeCell ref="L818:L819"/>
    <mergeCell ref="M856:M858"/>
    <mergeCell ref="N850:N852"/>
    <mergeCell ref="N816:N817"/>
    <mergeCell ref="N818:N819"/>
    <mergeCell ref="J484:J485"/>
    <mergeCell ref="K484:K485"/>
    <mergeCell ref="L484:L485"/>
    <mergeCell ref="F478:F479"/>
    <mergeCell ref="J480:J481"/>
    <mergeCell ref="K521:K523"/>
    <mergeCell ref="L521:L523"/>
    <mergeCell ref="M521:M523"/>
    <mergeCell ref="N521:N523"/>
    <mergeCell ref="G521:G523"/>
    <mergeCell ref="H521:H523"/>
    <mergeCell ref="I521:I523"/>
    <mergeCell ref="J521:J523"/>
    <mergeCell ref="H482:H483"/>
    <mergeCell ref="I482:I483"/>
    <mergeCell ref="I480:I481"/>
    <mergeCell ref="D533:D535"/>
    <mergeCell ref="D530:D532"/>
    <mergeCell ref="E530:E532"/>
    <mergeCell ref="P512:P514"/>
    <mergeCell ref="G494:G496"/>
    <mergeCell ref="F500:F502"/>
    <mergeCell ref="F515:F517"/>
    <mergeCell ref="G512:G514"/>
    <mergeCell ref="G497:G499"/>
    <mergeCell ref="N474:N475"/>
    <mergeCell ref="H474:H475"/>
    <mergeCell ref="E480:E481"/>
    <mergeCell ref="D486:D487"/>
    <mergeCell ref="D488:D489"/>
    <mergeCell ref="E486:E487"/>
    <mergeCell ref="F486:F487"/>
    <mergeCell ref="E488:E489"/>
    <mergeCell ref="D521:D523"/>
    <mergeCell ref="D482:D483"/>
    <mergeCell ref="D492:D493"/>
    <mergeCell ref="J524:J526"/>
    <mergeCell ref="K524:K526"/>
    <mergeCell ref="L524:L526"/>
    <mergeCell ref="E515:E517"/>
    <mergeCell ref="D512:D514"/>
    <mergeCell ref="E509:E511"/>
    <mergeCell ref="D509:D511"/>
    <mergeCell ref="E518:E520"/>
    <mergeCell ref="K474:K475"/>
    <mergeCell ref="N512:N514"/>
    <mergeCell ref="I515:I517"/>
    <mergeCell ref="J515:J517"/>
    <mergeCell ref="K515:K517"/>
    <mergeCell ref="K512:K514"/>
    <mergeCell ref="L512:L514"/>
    <mergeCell ref="M512:M514"/>
    <mergeCell ref="E512:E514"/>
    <mergeCell ref="F512:F514"/>
    <mergeCell ref="J482:J483"/>
    <mergeCell ref="H503:H505"/>
    <mergeCell ref="I503:I505"/>
    <mergeCell ref="J503:J505"/>
    <mergeCell ref="M503:M505"/>
    <mergeCell ref="N500:N502"/>
    <mergeCell ref="M480:M481"/>
    <mergeCell ref="I512:I514"/>
    <mergeCell ref="J512:J514"/>
    <mergeCell ref="G500:G502"/>
    <mergeCell ref="K762:K765"/>
    <mergeCell ref="K794:K795"/>
    <mergeCell ref="L474:L475"/>
    <mergeCell ref="M474:M475"/>
    <mergeCell ref="O509:O511"/>
    <mergeCell ref="G486:G487"/>
    <mergeCell ref="H486:H487"/>
    <mergeCell ref="I486:I487"/>
    <mergeCell ref="J486:J487"/>
    <mergeCell ref="G742:G745"/>
    <mergeCell ref="H742:H745"/>
    <mergeCell ref="H746:H749"/>
    <mergeCell ref="I804:I805"/>
    <mergeCell ref="J804:J805"/>
    <mergeCell ref="K804:K805"/>
    <mergeCell ref="L804:L805"/>
    <mergeCell ref="O802:O803"/>
    <mergeCell ref="M482:M483"/>
    <mergeCell ref="I490:I491"/>
    <mergeCell ref="J490:J491"/>
    <mergeCell ref="K490:K491"/>
    <mergeCell ref="L490:L491"/>
    <mergeCell ref="I476:I477"/>
    <mergeCell ref="H492:H493"/>
    <mergeCell ref="M490:M491"/>
    <mergeCell ref="N490:N491"/>
    <mergeCell ref="F480:F481"/>
    <mergeCell ref="G484:G485"/>
    <mergeCell ref="H484:H485"/>
    <mergeCell ref="I484:I485"/>
    <mergeCell ref="J533:J535"/>
    <mergeCell ref="D402:D404"/>
    <mergeCell ref="E402:E404"/>
    <mergeCell ref="F402:F404"/>
    <mergeCell ref="H464:H467"/>
    <mergeCell ref="F424:F427"/>
    <mergeCell ref="O405:O407"/>
    <mergeCell ref="D448:D451"/>
    <mergeCell ref="E448:E451"/>
    <mergeCell ref="E452:E455"/>
    <mergeCell ref="E440:E443"/>
    <mergeCell ref="E464:E467"/>
    <mergeCell ref="E468:E471"/>
    <mergeCell ref="E444:E447"/>
    <mergeCell ref="D440:D443"/>
    <mergeCell ref="D468:D471"/>
    <mergeCell ref="G480:G481"/>
    <mergeCell ref="F464:F467"/>
    <mergeCell ref="D484:D485"/>
    <mergeCell ref="E484:E485"/>
    <mergeCell ref="F484:F485"/>
    <mergeCell ref="F530:F532"/>
    <mergeCell ref="L530:L532"/>
    <mergeCell ref="M530:M532"/>
    <mergeCell ref="I530:I532"/>
    <mergeCell ref="E798:E799"/>
    <mergeCell ref="L734:L737"/>
    <mergeCell ref="M734:M737"/>
    <mergeCell ref="M524:M526"/>
    <mergeCell ref="N524:N526"/>
    <mergeCell ref="M484:M485"/>
    <mergeCell ref="G490:G491"/>
    <mergeCell ref="H490:H491"/>
    <mergeCell ref="J509:J511"/>
    <mergeCell ref="H444:H447"/>
    <mergeCell ref="G444:G447"/>
    <mergeCell ref="G468:G471"/>
    <mergeCell ref="H468:H471"/>
    <mergeCell ref="I468:I471"/>
    <mergeCell ref="J468:J471"/>
    <mergeCell ref="O460:O463"/>
    <mergeCell ref="J412:J415"/>
    <mergeCell ref="P412:P415"/>
    <mergeCell ref="Q412:Q415"/>
    <mergeCell ref="R412:R415"/>
    <mergeCell ref="M416:M419"/>
    <mergeCell ref="O448:O451"/>
    <mergeCell ref="K468:K471"/>
    <mergeCell ref="L468:L471"/>
    <mergeCell ref="M468:M471"/>
    <mergeCell ref="N468:N471"/>
    <mergeCell ref="O468:O471"/>
    <mergeCell ref="P416:P419"/>
    <mergeCell ref="J444:J447"/>
    <mergeCell ref="H424:H427"/>
    <mergeCell ref="L448:L451"/>
    <mergeCell ref="G448:G451"/>
    <mergeCell ref="N464:N467"/>
    <mergeCell ref="G460:G463"/>
    <mergeCell ref="H460:H463"/>
    <mergeCell ref="I460:I463"/>
    <mergeCell ref="I416:I419"/>
    <mergeCell ref="P428:P431"/>
    <mergeCell ref="J472:J473"/>
    <mergeCell ref="K472:K473"/>
    <mergeCell ref="O444:O447"/>
    <mergeCell ref="L416:L419"/>
    <mergeCell ref="K436:K439"/>
    <mergeCell ref="L436:L439"/>
    <mergeCell ref="O428:O431"/>
    <mergeCell ref="O432:O435"/>
    <mergeCell ref="P432:P435"/>
    <mergeCell ref="O472:O473"/>
    <mergeCell ref="P468:P471"/>
    <mergeCell ref="N440:N443"/>
    <mergeCell ref="P444:P447"/>
    <mergeCell ref="M432:M435"/>
    <mergeCell ref="J424:J427"/>
    <mergeCell ref="K424:K427"/>
    <mergeCell ref="L424:L427"/>
    <mergeCell ref="M420:M423"/>
    <mergeCell ref="P405:P407"/>
    <mergeCell ref="E432:E435"/>
    <mergeCell ref="N432:N435"/>
    <mergeCell ref="G420:G423"/>
    <mergeCell ref="N472:N473"/>
    <mergeCell ref="D424:D427"/>
    <mergeCell ref="F416:F419"/>
    <mergeCell ref="F432:F435"/>
    <mergeCell ref="E424:E427"/>
    <mergeCell ref="N460:N463"/>
    <mergeCell ref="D472:D473"/>
    <mergeCell ref="E472:E473"/>
    <mergeCell ref="F472:F473"/>
    <mergeCell ref="H428:H431"/>
    <mergeCell ref="K480:K481"/>
    <mergeCell ref="K444:K447"/>
    <mergeCell ref="L444:L447"/>
    <mergeCell ref="T412:T415"/>
    <mergeCell ref="Q408:Q411"/>
    <mergeCell ref="R408:R411"/>
    <mergeCell ref="T440:T443"/>
    <mergeCell ref="D432:D435"/>
    <mergeCell ref="K456:K459"/>
    <mergeCell ref="O500:O502"/>
    <mergeCell ref="G432:G435"/>
    <mergeCell ref="J416:J419"/>
    <mergeCell ref="K416:K419"/>
    <mergeCell ref="M424:M427"/>
    <mergeCell ref="N424:N427"/>
    <mergeCell ref="D444:D447"/>
    <mergeCell ref="J420:J423"/>
    <mergeCell ref="D464:D467"/>
    <mergeCell ref="D474:D475"/>
    <mergeCell ref="O420:O423"/>
    <mergeCell ref="P420:P423"/>
    <mergeCell ref="Q420:Q423"/>
    <mergeCell ref="G456:G459"/>
    <mergeCell ref="I464:I467"/>
    <mergeCell ref="J464:J467"/>
    <mergeCell ref="E420:E423"/>
    <mergeCell ref="F420:F423"/>
    <mergeCell ref="M478:M479"/>
    <mergeCell ref="D480:D481"/>
    <mergeCell ref="J478:J479"/>
    <mergeCell ref="K478:K479"/>
    <mergeCell ref="J474:J475"/>
    <mergeCell ref="I474:I475"/>
    <mergeCell ref="D478:D479"/>
    <mergeCell ref="E478:E479"/>
    <mergeCell ref="N476:N477"/>
    <mergeCell ref="L480:L481"/>
    <mergeCell ref="K476:K477"/>
    <mergeCell ref="E474:E475"/>
    <mergeCell ref="F474:F475"/>
    <mergeCell ref="J432:J435"/>
    <mergeCell ref="G472:G473"/>
    <mergeCell ref="I478:I479"/>
    <mergeCell ref="G424:G427"/>
    <mergeCell ref="D456:D459"/>
    <mergeCell ref="D436:D439"/>
    <mergeCell ref="E436:E439"/>
    <mergeCell ref="E476:E477"/>
    <mergeCell ref="H448:H451"/>
    <mergeCell ref="I444:I447"/>
    <mergeCell ref="Z512:Z514"/>
    <mergeCell ref="Q490:Q491"/>
    <mergeCell ref="R490:R491"/>
    <mergeCell ref="U444:U447"/>
    <mergeCell ref="V444:V447"/>
    <mergeCell ref="W444:W447"/>
    <mergeCell ref="X444:X447"/>
    <mergeCell ref="AB486:AB487"/>
    <mergeCell ref="AC486:AC487"/>
    <mergeCell ref="AA492:AA493"/>
    <mergeCell ref="AB492:AB493"/>
    <mergeCell ref="AC492:AC493"/>
    <mergeCell ref="Y476:Y477"/>
    <mergeCell ref="AA480:AA481"/>
    <mergeCell ref="AB480:AB481"/>
    <mergeCell ref="V484:V485"/>
    <mergeCell ref="X480:X481"/>
    <mergeCell ref="AB412:AB415"/>
    <mergeCell ref="W416:W419"/>
    <mergeCell ref="Z416:Z419"/>
    <mergeCell ref="AB424:AB427"/>
    <mergeCell ref="AB420:AB423"/>
    <mergeCell ref="Y424:Y427"/>
    <mergeCell ref="X424:X427"/>
    <mergeCell ref="T476:T477"/>
    <mergeCell ref="U476:U477"/>
    <mergeCell ref="Y432:Y435"/>
    <mergeCell ref="X436:X439"/>
    <mergeCell ref="X440:X443"/>
    <mergeCell ref="U468:U471"/>
    <mergeCell ref="V468:V471"/>
    <mergeCell ref="U420:U423"/>
    <mergeCell ref="V420:V423"/>
    <mergeCell ref="W420:W423"/>
    <mergeCell ref="AA412:AA415"/>
    <mergeCell ref="Y452:Y455"/>
    <mergeCell ref="W440:W443"/>
    <mergeCell ref="W448:W451"/>
    <mergeCell ref="W428:W431"/>
    <mergeCell ref="X432:X435"/>
    <mergeCell ref="AB476:AB477"/>
    <mergeCell ref="AA460:AA463"/>
    <mergeCell ref="S436:S439"/>
    <mergeCell ref="T436:T439"/>
    <mergeCell ref="U436:U439"/>
    <mergeCell ref="V436:V439"/>
    <mergeCell ref="T428:T431"/>
    <mergeCell ref="AA428:AA431"/>
    <mergeCell ref="S494:S496"/>
    <mergeCell ref="T494:T496"/>
    <mergeCell ref="T503:T505"/>
    <mergeCell ref="S506:S508"/>
    <mergeCell ref="R503:R505"/>
    <mergeCell ref="U456:U459"/>
    <mergeCell ref="V424:V427"/>
    <mergeCell ref="Z428:Z431"/>
    <mergeCell ref="X468:X471"/>
    <mergeCell ref="AB452:AB455"/>
    <mergeCell ref="AC476:AC477"/>
    <mergeCell ref="AA472:AA473"/>
    <mergeCell ref="Z432:Z435"/>
    <mergeCell ref="V456:V459"/>
    <mergeCell ref="Q460:Q463"/>
    <mergeCell ref="R472:R473"/>
    <mergeCell ref="AB472:AB473"/>
    <mergeCell ref="AB444:AB447"/>
    <mergeCell ref="T448:T451"/>
    <mergeCell ref="T456:T459"/>
    <mergeCell ref="AA476:AA477"/>
    <mergeCell ref="Z478:Z479"/>
    <mergeCell ref="Q474:Q475"/>
    <mergeCell ref="R474:R475"/>
    <mergeCell ref="AB468:AB471"/>
    <mergeCell ref="T486:T487"/>
    <mergeCell ref="U486:U487"/>
    <mergeCell ref="S460:S463"/>
    <mergeCell ref="T460:T463"/>
    <mergeCell ref="Z492:Z493"/>
    <mergeCell ref="Q440:Q443"/>
    <mergeCell ref="S440:S443"/>
    <mergeCell ref="Q468:Q471"/>
    <mergeCell ref="R468:R471"/>
    <mergeCell ref="Q452:Q455"/>
    <mergeCell ref="Q464:Q467"/>
    <mergeCell ref="AB464:AB467"/>
    <mergeCell ref="AB460:AB463"/>
    <mergeCell ref="AB448:AB451"/>
    <mergeCell ref="AB436:AB439"/>
    <mergeCell ref="AB474:AB475"/>
    <mergeCell ref="X464:X467"/>
    <mergeCell ref="V464:V467"/>
    <mergeCell ref="W464:W467"/>
    <mergeCell ref="V474:V475"/>
    <mergeCell ref="Z474:Z475"/>
    <mergeCell ref="V460:V463"/>
    <mergeCell ref="U478:U479"/>
    <mergeCell ref="V478:V479"/>
    <mergeCell ref="U464:U467"/>
    <mergeCell ref="W468:W471"/>
    <mergeCell ref="Q444:Q447"/>
    <mergeCell ref="R444:R447"/>
    <mergeCell ref="U440:U443"/>
    <mergeCell ref="R440:R443"/>
    <mergeCell ref="V476:V477"/>
    <mergeCell ref="T472:T473"/>
    <mergeCell ref="Q478:Q479"/>
    <mergeCell ref="R478:R479"/>
    <mergeCell ref="R476:R477"/>
    <mergeCell ref="Y464:Y467"/>
    <mergeCell ref="X474:X475"/>
    <mergeCell ref="Y474:Y475"/>
    <mergeCell ref="W436:W439"/>
    <mergeCell ref="W456:W459"/>
    <mergeCell ref="S444:S447"/>
    <mergeCell ref="Q472:Q473"/>
    <mergeCell ref="S468:S471"/>
    <mergeCell ref="R480:R481"/>
    <mergeCell ref="R464:R467"/>
    <mergeCell ref="S464:S467"/>
    <mergeCell ref="T464:T467"/>
    <mergeCell ref="R484:R485"/>
    <mergeCell ref="S472:S473"/>
    <mergeCell ref="S474:S475"/>
    <mergeCell ref="S452:S455"/>
    <mergeCell ref="T452:T455"/>
    <mergeCell ref="S456:S459"/>
    <mergeCell ref="Q456:Q459"/>
    <mergeCell ref="Y428:Y431"/>
    <mergeCell ref="W515:W517"/>
    <mergeCell ref="O476:O477"/>
    <mergeCell ref="O440:O443"/>
    <mergeCell ref="H432:H435"/>
    <mergeCell ref="H452:H455"/>
    <mergeCell ref="I452:I455"/>
    <mergeCell ref="G474:G475"/>
    <mergeCell ref="J452:J455"/>
    <mergeCell ref="O452:O455"/>
    <mergeCell ref="M452:M455"/>
    <mergeCell ref="Z506:Z508"/>
    <mergeCell ref="AA506:AA508"/>
    <mergeCell ref="U503:U505"/>
    <mergeCell ref="P497:P499"/>
    <mergeCell ref="O474:O475"/>
    <mergeCell ref="O464:O467"/>
    <mergeCell ref="U460:U463"/>
    <mergeCell ref="Z420:Z423"/>
    <mergeCell ref="Q428:Q431"/>
    <mergeCell ref="Z452:Z455"/>
    <mergeCell ref="U448:U451"/>
    <mergeCell ref="V448:V451"/>
    <mergeCell ref="U428:U431"/>
    <mergeCell ref="U432:U435"/>
    <mergeCell ref="V452:V455"/>
    <mergeCell ref="W452:W455"/>
    <mergeCell ref="X452:X455"/>
    <mergeCell ref="Z472:Z473"/>
    <mergeCell ref="J488:J489"/>
    <mergeCell ref="K488:K489"/>
    <mergeCell ref="L492:L493"/>
    <mergeCell ref="N492:N493"/>
    <mergeCell ref="N497:N499"/>
    <mergeCell ref="H497:H499"/>
    <mergeCell ref="I497:I499"/>
    <mergeCell ref="J497:J499"/>
    <mergeCell ref="K497:K499"/>
    <mergeCell ref="L497:L499"/>
    <mergeCell ref="H494:H496"/>
    <mergeCell ref="O497:O499"/>
    <mergeCell ref="L476:L477"/>
    <mergeCell ref="M476:M477"/>
    <mergeCell ref="O492:O493"/>
    <mergeCell ref="S490:S491"/>
    <mergeCell ref="W490:W491"/>
    <mergeCell ref="X490:X491"/>
    <mergeCell ref="T492:T493"/>
    <mergeCell ref="Q482:Q483"/>
    <mergeCell ref="P456:P459"/>
    <mergeCell ref="Y448:Y451"/>
    <mergeCell ref="Z448:Z451"/>
    <mergeCell ref="AA448:AA451"/>
    <mergeCell ref="W460:W463"/>
    <mergeCell ref="X460:X463"/>
    <mergeCell ref="Y460:Y463"/>
    <mergeCell ref="O478:O479"/>
    <mergeCell ref="P472:P473"/>
    <mergeCell ref="P474:P475"/>
    <mergeCell ref="P464:P467"/>
    <mergeCell ref="I456:I459"/>
    <mergeCell ref="H480:H481"/>
    <mergeCell ref="I436:I439"/>
    <mergeCell ref="J436:J439"/>
    <mergeCell ref="K500:K502"/>
    <mergeCell ref="L500:L502"/>
    <mergeCell ref="K503:K505"/>
    <mergeCell ref="S476:S477"/>
    <mergeCell ref="W480:W481"/>
    <mergeCell ref="W476:W477"/>
    <mergeCell ref="V512:V514"/>
    <mergeCell ref="P448:P451"/>
    <mergeCell ref="Q448:Q451"/>
    <mergeCell ref="Q432:Q435"/>
    <mergeCell ref="X497:X499"/>
    <mergeCell ref="Y497:Y499"/>
    <mergeCell ref="U518:U520"/>
    <mergeCell ref="V518:V520"/>
    <mergeCell ref="W518:W520"/>
    <mergeCell ref="I494:I496"/>
    <mergeCell ref="J494:J496"/>
    <mergeCell ref="K494:K496"/>
    <mergeCell ref="L494:L496"/>
    <mergeCell ref="M494:M496"/>
    <mergeCell ref="X518:X520"/>
    <mergeCell ref="Y518:Y520"/>
    <mergeCell ref="L515:L517"/>
    <mergeCell ref="M515:M517"/>
    <mergeCell ref="N515:N517"/>
    <mergeCell ref="V500:V502"/>
    <mergeCell ref="W500:W502"/>
    <mergeCell ref="X500:X502"/>
    <mergeCell ref="Y500:Y502"/>
    <mergeCell ref="P506:P508"/>
    <mergeCell ref="Q506:Q508"/>
    <mergeCell ref="X506:X508"/>
    <mergeCell ref="S515:S517"/>
    <mergeCell ref="I518:I520"/>
    <mergeCell ref="I509:I511"/>
    <mergeCell ref="P503:P505"/>
    <mergeCell ref="Q503:Q505"/>
    <mergeCell ref="Q512:Q514"/>
    <mergeCell ref="T512:T514"/>
    <mergeCell ref="U512:U514"/>
    <mergeCell ref="N494:N496"/>
    <mergeCell ref="O494:O496"/>
    <mergeCell ref="P494:P496"/>
    <mergeCell ref="R506:R508"/>
    <mergeCell ref="Q497:Q499"/>
    <mergeCell ref="R497:R499"/>
    <mergeCell ref="Y503:Y505"/>
    <mergeCell ref="J518:J520"/>
    <mergeCell ref="P518:P520"/>
    <mergeCell ref="P500:P502"/>
    <mergeCell ref="Q500:Q502"/>
    <mergeCell ref="R500:R502"/>
    <mergeCell ref="J500:J502"/>
    <mergeCell ref="Y480:Y481"/>
    <mergeCell ref="K464:K467"/>
    <mergeCell ref="L464:L467"/>
    <mergeCell ref="M448:M451"/>
    <mergeCell ref="K452:K455"/>
    <mergeCell ref="K448:K451"/>
    <mergeCell ref="L452:L455"/>
    <mergeCell ref="J456:J459"/>
    <mergeCell ref="T432:T435"/>
    <mergeCell ref="S432:S435"/>
    <mergeCell ref="K509:K511"/>
    <mergeCell ref="F428:F431"/>
    <mergeCell ref="F444:F447"/>
    <mergeCell ref="F448:F451"/>
    <mergeCell ref="D506:D508"/>
    <mergeCell ref="C448:C451"/>
    <mergeCell ref="C452:C455"/>
    <mergeCell ref="L478:L479"/>
    <mergeCell ref="D396:D398"/>
    <mergeCell ref="D460:D463"/>
    <mergeCell ref="E460:E463"/>
    <mergeCell ref="C396:C398"/>
    <mergeCell ref="F452:F455"/>
    <mergeCell ref="D408:D411"/>
    <mergeCell ref="C480:C481"/>
    <mergeCell ref="C482:C483"/>
    <mergeCell ref="C484:C485"/>
    <mergeCell ref="V428:V431"/>
    <mergeCell ref="W503:W505"/>
    <mergeCell ref="H512:H514"/>
    <mergeCell ref="W506:W508"/>
    <mergeCell ref="O512:O514"/>
    <mergeCell ref="U497:U499"/>
    <mergeCell ref="V497:V499"/>
    <mergeCell ref="W497:W499"/>
    <mergeCell ref="D500:D502"/>
    <mergeCell ref="E492:E493"/>
    <mergeCell ref="F492:F493"/>
    <mergeCell ref="G492:G493"/>
    <mergeCell ref="E490:E491"/>
    <mergeCell ref="G476:G477"/>
    <mergeCell ref="H478:H479"/>
    <mergeCell ref="E482:E483"/>
    <mergeCell ref="F482:F483"/>
    <mergeCell ref="G482:G483"/>
    <mergeCell ref="L486:L487"/>
    <mergeCell ref="M486:M487"/>
    <mergeCell ref="N486:N487"/>
    <mergeCell ref="K482:K483"/>
    <mergeCell ref="H488:H489"/>
    <mergeCell ref="I488:I489"/>
    <mergeCell ref="F488:F489"/>
    <mergeCell ref="G488:G489"/>
    <mergeCell ref="Q476:Q477"/>
    <mergeCell ref="H476:H477"/>
    <mergeCell ref="J476:J477"/>
    <mergeCell ref="E494:E496"/>
    <mergeCell ref="D494:D496"/>
    <mergeCell ref="D497:D499"/>
    <mergeCell ref="E497:E499"/>
    <mergeCell ref="O490:O491"/>
    <mergeCell ref="P490:P491"/>
    <mergeCell ref="L488:L489"/>
    <mergeCell ref="M488:M489"/>
    <mergeCell ref="P482:P483"/>
    <mergeCell ref="S478:S479"/>
    <mergeCell ref="R492:R493"/>
    <mergeCell ref="T488:T489"/>
    <mergeCell ref="S492:S493"/>
    <mergeCell ref="Q492:Q493"/>
    <mergeCell ref="P486:P487"/>
    <mergeCell ref="I492:I493"/>
    <mergeCell ref="J492:J493"/>
    <mergeCell ref="K492:K493"/>
    <mergeCell ref="M492:M493"/>
    <mergeCell ref="M497:M499"/>
    <mergeCell ref="D452:D455"/>
    <mergeCell ref="G452:G455"/>
    <mergeCell ref="J460:J463"/>
    <mergeCell ref="K460:K463"/>
    <mergeCell ref="L460:L463"/>
    <mergeCell ref="M460:M463"/>
    <mergeCell ref="K432:K435"/>
    <mergeCell ref="H500:H502"/>
    <mergeCell ref="M412:M415"/>
    <mergeCell ref="C424:C427"/>
    <mergeCell ref="C428:C431"/>
    <mergeCell ref="C436:C439"/>
    <mergeCell ref="C440:C443"/>
    <mergeCell ref="C444:C447"/>
    <mergeCell ref="C503:C505"/>
    <mergeCell ref="C384:C386"/>
    <mergeCell ref="C362:C364"/>
    <mergeCell ref="C333:C335"/>
    <mergeCell ref="C348:C350"/>
    <mergeCell ref="C365:C368"/>
    <mergeCell ref="C369:C371"/>
    <mergeCell ref="L472:L473"/>
    <mergeCell ref="M472:M473"/>
    <mergeCell ref="O456:O459"/>
    <mergeCell ref="P460:P463"/>
    <mergeCell ref="A408:A447"/>
    <mergeCell ref="A448:A459"/>
    <mergeCell ref="A460:A471"/>
    <mergeCell ref="A472:A493"/>
    <mergeCell ref="F468:F471"/>
    <mergeCell ref="G518:G520"/>
    <mergeCell ref="D416:D419"/>
    <mergeCell ref="D390:D392"/>
    <mergeCell ref="E390:E392"/>
    <mergeCell ref="E396:E398"/>
    <mergeCell ref="E393:E395"/>
    <mergeCell ref="B420:B423"/>
    <mergeCell ref="B424:B427"/>
    <mergeCell ref="B428:B431"/>
    <mergeCell ref="B372:B374"/>
    <mergeCell ref="B375:B377"/>
    <mergeCell ref="B378:B380"/>
    <mergeCell ref="D378:D380"/>
    <mergeCell ref="E378:E380"/>
    <mergeCell ref="D375:D377"/>
    <mergeCell ref="E375:E377"/>
    <mergeCell ref="D381:D383"/>
    <mergeCell ref="D393:D395"/>
    <mergeCell ref="D405:D407"/>
    <mergeCell ref="E405:E407"/>
    <mergeCell ref="D387:D389"/>
    <mergeCell ref="E387:E389"/>
    <mergeCell ref="D399:D401"/>
    <mergeCell ref="E399:E401"/>
    <mergeCell ref="C416:C419"/>
    <mergeCell ref="C420:C423"/>
    <mergeCell ref="E412:E415"/>
    <mergeCell ref="E416:E419"/>
    <mergeCell ref="D412:D415"/>
    <mergeCell ref="G464:G467"/>
    <mergeCell ref="D420:D423"/>
    <mergeCell ref="D428:D431"/>
    <mergeCell ref="E428:E431"/>
    <mergeCell ref="C509:C511"/>
    <mergeCell ref="C512:C514"/>
    <mergeCell ref="C515:C517"/>
    <mergeCell ref="C518:C520"/>
    <mergeCell ref="C527:C529"/>
    <mergeCell ref="C530:C532"/>
    <mergeCell ref="D476:D477"/>
    <mergeCell ref="F494:F496"/>
    <mergeCell ref="E506:E508"/>
    <mergeCell ref="F506:F508"/>
    <mergeCell ref="G506:G508"/>
    <mergeCell ref="E456:E459"/>
    <mergeCell ref="F456:F459"/>
    <mergeCell ref="E408:E411"/>
    <mergeCell ref="F408:F411"/>
    <mergeCell ref="G408:G411"/>
    <mergeCell ref="F460:F463"/>
    <mergeCell ref="O436:O439"/>
    <mergeCell ref="P436:P439"/>
    <mergeCell ref="C323:C324"/>
    <mergeCell ref="A369:A407"/>
    <mergeCell ref="L586:L588"/>
    <mergeCell ref="L606:L607"/>
    <mergeCell ref="P663:P665"/>
    <mergeCell ref="S637:S639"/>
    <mergeCell ref="L580:L582"/>
    <mergeCell ref="N589:N590"/>
    <mergeCell ref="S606:S607"/>
    <mergeCell ref="X622:X624"/>
    <mergeCell ref="X628:X630"/>
    <mergeCell ref="W628:W630"/>
    <mergeCell ref="S619:S621"/>
    <mergeCell ref="L613:L615"/>
    <mergeCell ref="L608:L609"/>
    <mergeCell ref="L616:L618"/>
    <mergeCell ref="Q480:Q481"/>
    <mergeCell ref="A542:A544"/>
    <mergeCell ref="C486:C487"/>
    <mergeCell ref="C488:C489"/>
    <mergeCell ref="C490:C491"/>
    <mergeCell ref="C492:C493"/>
    <mergeCell ref="C494:C496"/>
    <mergeCell ref="C412:C415"/>
    <mergeCell ref="F436:F439"/>
    <mergeCell ref="G436:G439"/>
    <mergeCell ref="H436:H439"/>
    <mergeCell ref="I432:I435"/>
    <mergeCell ref="I448:I451"/>
    <mergeCell ref="J448:J451"/>
    <mergeCell ref="F440:F443"/>
    <mergeCell ref="G440:G443"/>
    <mergeCell ref="H440:H443"/>
    <mergeCell ref="I440:I443"/>
    <mergeCell ref="J440:J443"/>
    <mergeCell ref="K440:K443"/>
    <mergeCell ref="L440:L443"/>
    <mergeCell ref="M440:M443"/>
    <mergeCell ref="C456:C459"/>
    <mergeCell ref="C460:C463"/>
    <mergeCell ref="C464:C467"/>
    <mergeCell ref="C468:C471"/>
    <mergeCell ref="C472:C473"/>
    <mergeCell ref="C432:C435"/>
    <mergeCell ref="L503:L505"/>
    <mergeCell ref="C39:C42"/>
    <mergeCell ref="C43:C46"/>
    <mergeCell ref="C47:C50"/>
    <mergeCell ref="C51:C53"/>
    <mergeCell ref="C54:C56"/>
    <mergeCell ref="C57:C59"/>
    <mergeCell ref="C60:C62"/>
    <mergeCell ref="C63:C66"/>
    <mergeCell ref="C67:C70"/>
    <mergeCell ref="C71:C74"/>
    <mergeCell ref="C75:C78"/>
    <mergeCell ref="C79:C81"/>
    <mergeCell ref="C82:C84"/>
    <mergeCell ref="C85:C87"/>
    <mergeCell ref="C88:C90"/>
    <mergeCell ref="C91:C94"/>
    <mergeCell ref="C95:C98"/>
    <mergeCell ref="C99:C102"/>
    <mergeCell ref="C103:C106"/>
    <mergeCell ref="C107:C109"/>
    <mergeCell ref="C110:C112"/>
    <mergeCell ref="C113:C115"/>
    <mergeCell ref="C116:C118"/>
    <mergeCell ref="C119:C122"/>
    <mergeCell ref="C123:C126"/>
    <mergeCell ref="C127:C130"/>
    <mergeCell ref="C131:C134"/>
    <mergeCell ref="C135:C136"/>
    <mergeCell ref="C137:C138"/>
    <mergeCell ref="C399:C401"/>
    <mergeCell ref="C402:C404"/>
    <mergeCell ref="C405:C407"/>
    <mergeCell ref="C408:C411"/>
    <mergeCell ref="C141:C143"/>
    <mergeCell ref="C144:C146"/>
    <mergeCell ref="C147:C149"/>
    <mergeCell ref="C150:C151"/>
    <mergeCell ref="C152:C154"/>
    <mergeCell ref="C387:C389"/>
    <mergeCell ref="C390:C392"/>
    <mergeCell ref="C393:C395"/>
    <mergeCell ref="C311:C314"/>
    <mergeCell ref="C315:C318"/>
    <mergeCell ref="C319:C320"/>
    <mergeCell ref="C321:C322"/>
    <mergeCell ref="C164:C167"/>
    <mergeCell ref="B515:B517"/>
    <mergeCell ref="A524:A532"/>
    <mergeCell ref="B1272:B1273"/>
    <mergeCell ref="C926:C928"/>
    <mergeCell ref="C895:C897"/>
    <mergeCell ref="C794:C795"/>
    <mergeCell ref="A678:A685"/>
    <mergeCell ref="C545:C546"/>
    <mergeCell ref="C547:C548"/>
    <mergeCell ref="C375:C377"/>
    <mergeCell ref="C378:C380"/>
    <mergeCell ref="C357:C359"/>
    <mergeCell ref="C360:C361"/>
    <mergeCell ref="C631:C633"/>
    <mergeCell ref="C634:C636"/>
    <mergeCell ref="C714:C717"/>
    <mergeCell ref="C336:C338"/>
    <mergeCell ref="C339:C341"/>
    <mergeCell ref="C342:C344"/>
    <mergeCell ref="C345:C347"/>
    <mergeCell ref="C168:C171"/>
    <mergeCell ref="C172:C175"/>
    <mergeCell ref="C176:C179"/>
    <mergeCell ref="C180:C183"/>
    <mergeCell ref="C184:C187"/>
    <mergeCell ref="C188:C191"/>
    <mergeCell ref="C192:C195"/>
    <mergeCell ref="C196:C199"/>
    <mergeCell ref="C200:C203"/>
    <mergeCell ref="C204:C207"/>
    <mergeCell ref="C208:C211"/>
    <mergeCell ref="C212:C214"/>
    <mergeCell ref="C215:C217"/>
    <mergeCell ref="C218:C220"/>
    <mergeCell ref="C221:C222"/>
    <mergeCell ref="C223:C224"/>
    <mergeCell ref="C225:C226"/>
    <mergeCell ref="C227:C229"/>
    <mergeCell ref="C236:C238"/>
    <mergeCell ref="C239:C242"/>
    <mergeCell ref="C243:C246"/>
    <mergeCell ref="C247:C249"/>
    <mergeCell ref="C474:C475"/>
    <mergeCell ref="C476:C477"/>
    <mergeCell ref="C478:C479"/>
    <mergeCell ref="C381:C383"/>
    <mergeCell ref="C372:C374"/>
    <mergeCell ref="C521:C523"/>
    <mergeCell ref="C524:C526"/>
    <mergeCell ref="C567:C568"/>
    <mergeCell ref="C569:C570"/>
    <mergeCell ref="C571:C573"/>
    <mergeCell ref="C500:C502"/>
    <mergeCell ref="C497:C499"/>
    <mergeCell ref="C682:C685"/>
    <mergeCell ref="A1165:A1191"/>
    <mergeCell ref="A1109:A1110"/>
    <mergeCell ref="A1069:A1080"/>
    <mergeCell ref="A1111:A1134"/>
    <mergeCell ref="B1087:B1088"/>
    <mergeCell ref="B1089:B1090"/>
    <mergeCell ref="C972:C974"/>
    <mergeCell ref="C975:C977"/>
    <mergeCell ref="C506:C508"/>
    <mergeCell ref="A1091:A1100"/>
    <mergeCell ref="A1354:A1368"/>
    <mergeCell ref="A1298:A1299"/>
    <mergeCell ref="C1506:C1508"/>
    <mergeCell ref="B1321:B1323"/>
    <mergeCell ref="B1408:B1410"/>
    <mergeCell ref="B1011:B1013"/>
    <mergeCell ref="B1044:B1046"/>
    <mergeCell ref="B1053:B1055"/>
    <mergeCell ref="C1195:C1197"/>
    <mergeCell ref="C1284:C1285"/>
    <mergeCell ref="C1619:C1620"/>
    <mergeCell ref="C1587:C1590"/>
    <mergeCell ref="C1614:C1615"/>
    <mergeCell ref="C1348:C1350"/>
    <mergeCell ref="C1222:C1224"/>
    <mergeCell ref="C1405:C1407"/>
    <mergeCell ref="C1402:C1404"/>
    <mergeCell ref="C1393:C1395"/>
    <mergeCell ref="C1390:C1392"/>
    <mergeCell ref="C1515:C1517"/>
    <mergeCell ref="C1659:C1660"/>
    <mergeCell ref="C1575:C1578"/>
    <mergeCell ref="C1624:C1625"/>
    <mergeCell ref="C1634:C1635"/>
    <mergeCell ref="C904:C905"/>
    <mergeCell ref="C960:C961"/>
    <mergeCell ref="C962:C963"/>
    <mergeCell ref="C948:C949"/>
    <mergeCell ref="C950:C951"/>
    <mergeCell ref="C969:C971"/>
    <mergeCell ref="C952:C953"/>
    <mergeCell ref="C1303:C1305"/>
    <mergeCell ref="C1318:C1320"/>
    <mergeCell ref="C1593:C1594"/>
    <mergeCell ref="C1597:C1598"/>
    <mergeCell ref="C1603:C1604"/>
    <mergeCell ref="C1103:C1104"/>
    <mergeCell ref="C1567:C1570"/>
    <mergeCell ref="C1085:C1086"/>
    <mergeCell ref="C1636:C1638"/>
    <mergeCell ref="C1646:C1648"/>
    <mergeCell ref="C1656:C1658"/>
    <mergeCell ref="C1026:C1028"/>
    <mergeCell ref="C1062:C1064"/>
    <mergeCell ref="C906:C907"/>
    <mergeCell ref="C1129:C1130"/>
    <mergeCell ref="C1020:C1022"/>
    <mergeCell ref="B1597:B1598"/>
    <mergeCell ref="B1603:B1604"/>
    <mergeCell ref="B1103:B1104"/>
    <mergeCell ref="B1563:B1566"/>
    <mergeCell ref="B1085:B1086"/>
    <mergeCell ref="C1639:C1640"/>
    <mergeCell ref="C1168:C1170"/>
    <mergeCell ref="C1189:C1191"/>
    <mergeCell ref="B1369:B1371"/>
    <mergeCell ref="C1399:C1401"/>
    <mergeCell ref="C1351:C1353"/>
    <mergeCell ref="C1354:C1356"/>
    <mergeCell ref="B1489:B1490"/>
    <mergeCell ref="C1165:C1167"/>
    <mergeCell ref="C1174:C1176"/>
    <mergeCell ref="B1318:B1320"/>
    <mergeCell ref="B1079:B1080"/>
    <mergeCell ref="C1676:C1678"/>
    <mergeCell ref="C1180:C1182"/>
    <mergeCell ref="C1107:C1108"/>
    <mergeCell ref="C1192:C1194"/>
    <mergeCell ref="D962:D963"/>
    <mergeCell ref="D960:D961"/>
    <mergeCell ref="D1105:D1106"/>
    <mergeCell ref="B978:B980"/>
    <mergeCell ref="B1113:B1114"/>
    <mergeCell ref="B1117:B1118"/>
    <mergeCell ref="B1119:B1120"/>
    <mergeCell ref="B1121:B1122"/>
    <mergeCell ref="B1127:B1128"/>
    <mergeCell ref="D1073:D1074"/>
    <mergeCell ref="D1168:D1170"/>
    <mergeCell ref="D1006:D1007"/>
    <mergeCell ref="C935:C937"/>
    <mergeCell ref="C1038:C1040"/>
    <mergeCell ref="C1008:C1010"/>
    <mergeCell ref="C1017:C1019"/>
    <mergeCell ref="C1306:C1308"/>
    <mergeCell ref="C1099:C1100"/>
    <mergeCell ref="C1694:C1695"/>
    <mergeCell ref="C1674:C1675"/>
    <mergeCell ref="C1654:C1655"/>
    <mergeCell ref="C1684:C1685"/>
    <mergeCell ref="C1298:C1299"/>
    <mergeCell ref="C981:C983"/>
    <mergeCell ref="C987:C989"/>
    <mergeCell ref="D1032:D1034"/>
    <mergeCell ref="D1111:D1112"/>
    <mergeCell ref="D1150:D1152"/>
    <mergeCell ref="D975:D977"/>
    <mergeCell ref="D1008:D1010"/>
    <mergeCell ref="D1000:D1001"/>
    <mergeCell ref="D1619:D1620"/>
    <mergeCell ref="D978:D980"/>
    <mergeCell ref="B1471:B1474"/>
    <mergeCell ref="B1342:B1344"/>
    <mergeCell ref="B1348:B1350"/>
    <mergeCell ref="B1649:B1650"/>
    <mergeCell ref="B1427:B1430"/>
    <mergeCell ref="B1363:B1365"/>
    <mergeCell ref="D1053:D1055"/>
    <mergeCell ref="D1087:D1088"/>
    <mergeCell ref="C1153:C1155"/>
    <mergeCell ref="B1047:B1049"/>
    <mergeCell ref="B1614:B1615"/>
    <mergeCell ref="B954:B955"/>
    <mergeCell ref="B1405:B1407"/>
    <mergeCell ref="B1274:B1275"/>
    <mergeCell ref="B1129:B1130"/>
    <mergeCell ref="B1131:B1132"/>
    <mergeCell ref="B1483:B1486"/>
    <mergeCell ref="B1105:B1106"/>
    <mergeCell ref="C1521:C1523"/>
    <mergeCell ref="D1268:D1269"/>
    <mergeCell ref="B1286:B1287"/>
    <mergeCell ref="B1294:B1295"/>
    <mergeCell ref="D1107:D1108"/>
    <mergeCell ref="D1237:D1239"/>
    <mergeCell ref="B1595:B1596"/>
    <mergeCell ref="C1595:C1596"/>
    <mergeCell ref="B1073:B1074"/>
    <mergeCell ref="B972:B974"/>
    <mergeCell ref="B1390:B1392"/>
    <mergeCell ref="B1351:B1353"/>
    <mergeCell ref="B1333:B1335"/>
    <mergeCell ref="C1820:C1822"/>
    <mergeCell ref="C886:C888"/>
    <mergeCell ref="C900:C901"/>
    <mergeCell ref="C908:C909"/>
    <mergeCell ref="C910:C911"/>
    <mergeCell ref="C916:C917"/>
    <mergeCell ref="C918:C919"/>
    <mergeCell ref="C920:C922"/>
    <mergeCell ref="C932:C934"/>
    <mergeCell ref="C1808:C1811"/>
    <mergeCell ref="C1812:C1815"/>
    <mergeCell ref="C1816:C1819"/>
    <mergeCell ref="A898:A899"/>
    <mergeCell ref="C1396:C1398"/>
    <mergeCell ref="C1423:C1426"/>
    <mergeCell ref="C1427:C1430"/>
    <mergeCell ref="B1315:B1317"/>
    <mergeCell ref="B1282:B1283"/>
    <mergeCell ref="B1336:B1338"/>
    <mergeCell ref="B1345:B1347"/>
    <mergeCell ref="B1339:B1341"/>
    <mergeCell ref="B1402:B1404"/>
    <mergeCell ref="C1704:C1705"/>
    <mergeCell ref="C1709:C1710"/>
    <mergeCell ref="C1644:C1645"/>
    <mergeCell ref="B1527:B1530"/>
    <mergeCell ref="B1587:B1590"/>
    <mergeCell ref="B1555:B1558"/>
    <mergeCell ref="B1535:B1538"/>
    <mergeCell ref="B1551:B1554"/>
    <mergeCell ref="B1704:B1705"/>
    <mergeCell ref="B1559:B1562"/>
    <mergeCell ref="B1423:B1426"/>
    <mergeCell ref="B1378:B1380"/>
    <mergeCell ref="B1399:B1401"/>
    <mergeCell ref="B1396:B1398"/>
    <mergeCell ref="C1113:C1114"/>
    <mergeCell ref="C996:C997"/>
    <mergeCell ref="A1475:A1486"/>
    <mergeCell ref="B1475:B1478"/>
    <mergeCell ref="C1475:C1478"/>
    <mergeCell ref="A1503:A1508"/>
    <mergeCell ref="B1509:B1511"/>
    <mergeCell ref="C1758:C1760"/>
    <mergeCell ref="C1131:C1132"/>
    <mergeCell ref="A1402:A1410"/>
    <mergeCell ref="A1300:A1323"/>
    <mergeCell ref="C1073:C1074"/>
    <mergeCell ref="C1724:C1725"/>
    <mergeCell ref="C1729:C1730"/>
    <mergeCell ref="A1758:A1760"/>
    <mergeCell ref="B1781:B1783"/>
    <mergeCell ref="B1268:B1269"/>
    <mergeCell ref="B1784:B1786"/>
    <mergeCell ref="B1787:B1789"/>
    <mergeCell ref="A1787:A1789"/>
    <mergeCell ref="B908:B909"/>
    <mergeCell ref="B916:B917"/>
    <mergeCell ref="B932:B934"/>
    <mergeCell ref="B969:B971"/>
    <mergeCell ref="A1292:A1293"/>
    <mergeCell ref="B1292:B1293"/>
    <mergeCell ref="A981:A995"/>
    <mergeCell ref="A1225:A1248"/>
    <mergeCell ref="B1225:B1227"/>
    <mergeCell ref="C1225:C1227"/>
    <mergeCell ref="C1243:C1245"/>
    <mergeCell ref="B1240:B1242"/>
    <mergeCell ref="C1240:C1242"/>
    <mergeCell ref="A1393:A1401"/>
    <mergeCell ref="B1300:B1302"/>
    <mergeCell ref="A1286:A1289"/>
    <mergeCell ref="C1204:C1206"/>
    <mergeCell ref="C1207:C1209"/>
    <mergeCell ref="C1213:C1215"/>
    <mergeCell ref="B1219:B1221"/>
    <mergeCell ref="B1195:B1197"/>
    <mergeCell ref="B1059:B1061"/>
    <mergeCell ref="B1222:B1224"/>
    <mergeCell ref="C1115:C1116"/>
    <mergeCell ref="B1216:B1218"/>
    <mergeCell ref="C1216:C1218"/>
    <mergeCell ref="C1147:C1149"/>
    <mergeCell ref="C1150:C1152"/>
    <mergeCell ref="C1159:C1161"/>
    <mergeCell ref="B1008:B1010"/>
    <mergeCell ref="B1006:B1007"/>
    <mergeCell ref="B1097:B1098"/>
    <mergeCell ref="B1133:B1134"/>
    <mergeCell ref="B1135:B1137"/>
    <mergeCell ref="B984:B986"/>
    <mergeCell ref="B1165:B1167"/>
    <mergeCell ref="B1174:B1176"/>
    <mergeCell ref="B1177:B1179"/>
    <mergeCell ref="B1153:B1155"/>
    <mergeCell ref="B1000:B1001"/>
    <mergeCell ref="C1270:C1271"/>
    <mergeCell ref="A1369:A1383"/>
    <mergeCell ref="C1272:C1273"/>
    <mergeCell ref="C1274:C1275"/>
    <mergeCell ref="C1276:C1277"/>
    <mergeCell ref="C1278:C1279"/>
    <mergeCell ref="C1309:C1311"/>
    <mergeCell ref="C1321:C1323"/>
    <mergeCell ref="C1288:C1289"/>
    <mergeCell ref="A1324:A1353"/>
    <mergeCell ref="C1186:C1188"/>
    <mergeCell ref="A1081:A1090"/>
    <mergeCell ref="B1183:B1185"/>
    <mergeCell ref="C1183:C1185"/>
    <mergeCell ref="A1384:A1392"/>
    <mergeCell ref="A1290:A1291"/>
    <mergeCell ref="A1250:A1261"/>
    <mergeCell ref="A1135:A1164"/>
    <mergeCell ref="A1192:A1194"/>
    <mergeCell ref="B1192:B1194"/>
    <mergeCell ref="B1180:B1182"/>
    <mergeCell ref="B1138:B1140"/>
    <mergeCell ref="C1138:C1140"/>
    <mergeCell ref="C1286:C1287"/>
    <mergeCell ref="C1333:C1335"/>
    <mergeCell ref="B1141:B1143"/>
    <mergeCell ref="C1141:C1143"/>
    <mergeCell ref="A948:A965"/>
    <mergeCell ref="A1044:A1064"/>
    <mergeCell ref="C1056:C1058"/>
    <mergeCell ref="C1117:C1118"/>
    <mergeCell ref="C1119:C1120"/>
    <mergeCell ref="C1121:C1122"/>
    <mergeCell ref="C1011:C1013"/>
    <mergeCell ref="C1014:C1016"/>
    <mergeCell ref="A1008:A1043"/>
    <mergeCell ref="D998:D999"/>
    <mergeCell ref="D1035:D1037"/>
    <mergeCell ref="D996:D997"/>
    <mergeCell ref="D1050:D1052"/>
    <mergeCell ref="D1056:D1058"/>
    <mergeCell ref="D1121:D1122"/>
    <mergeCell ref="C954:C955"/>
    <mergeCell ref="C956:C957"/>
    <mergeCell ref="F1121:F1122"/>
    <mergeCell ref="D1138:D1140"/>
    <mergeCell ref="C1123:C1124"/>
    <mergeCell ref="D1023:D1025"/>
    <mergeCell ref="D1017:D1019"/>
    <mergeCell ref="D1011:D1013"/>
    <mergeCell ref="D1162:D1164"/>
    <mergeCell ref="D1219:D1221"/>
    <mergeCell ref="C1111:C1112"/>
    <mergeCell ref="D1029:D1031"/>
    <mergeCell ref="D1079:D1080"/>
    <mergeCell ref="B1144:B1146"/>
    <mergeCell ref="D1133:D1134"/>
    <mergeCell ref="D1127:D1128"/>
    <mergeCell ref="D1075:D1076"/>
    <mergeCell ref="B990:B992"/>
    <mergeCell ref="C990:C992"/>
    <mergeCell ref="D990:D992"/>
    <mergeCell ref="C993:C995"/>
    <mergeCell ref="C1219:C1221"/>
    <mergeCell ref="C1177:C1179"/>
    <mergeCell ref="B1168:B1170"/>
    <mergeCell ref="B1095:B1096"/>
    <mergeCell ref="C1081:C1082"/>
    <mergeCell ref="C1079:C1080"/>
    <mergeCell ref="C1091:C1092"/>
    <mergeCell ref="C1097:C1098"/>
    <mergeCell ref="D1115:D1116"/>
    <mergeCell ref="A1195:A1221"/>
    <mergeCell ref="C1133:C1134"/>
    <mergeCell ref="C1135:C1137"/>
    <mergeCell ref="C1144:C1146"/>
    <mergeCell ref="B1159:B1161"/>
    <mergeCell ref="E1014:E1016"/>
    <mergeCell ref="F996:F997"/>
    <mergeCell ref="F978:F980"/>
    <mergeCell ref="F984:F986"/>
    <mergeCell ref="F954:F955"/>
    <mergeCell ref="F1044:F1046"/>
    <mergeCell ref="F1035:F1037"/>
    <mergeCell ref="C1077:C1078"/>
    <mergeCell ref="E1073:E1074"/>
    <mergeCell ref="F1073:F1074"/>
    <mergeCell ref="E1091:E1092"/>
    <mergeCell ref="C1093:C1094"/>
    <mergeCell ref="D1093:D1094"/>
    <mergeCell ref="E1093:E1094"/>
    <mergeCell ref="J1000:J1001"/>
    <mergeCell ref="G1095:G1096"/>
    <mergeCell ref="H1095:H1096"/>
    <mergeCell ref="I1095:I1096"/>
    <mergeCell ref="K1056:K1058"/>
    <mergeCell ref="J1083:J1084"/>
    <mergeCell ref="K1083:K1084"/>
    <mergeCell ref="K1000:K1001"/>
    <mergeCell ref="J978:J980"/>
    <mergeCell ref="J969:J971"/>
    <mergeCell ref="K1047:K1049"/>
    <mergeCell ref="I1089:I1090"/>
    <mergeCell ref="G1069:G1070"/>
    <mergeCell ref="E1075:E1076"/>
    <mergeCell ref="K1091:K1092"/>
    <mergeCell ref="K1089:K1090"/>
    <mergeCell ref="G1091:G1092"/>
    <mergeCell ref="E1062:E1064"/>
    <mergeCell ref="F1062:F1064"/>
    <mergeCell ref="E1079:E1080"/>
    <mergeCell ref="E1044:E1046"/>
    <mergeCell ref="D981:D983"/>
    <mergeCell ref="D984:D986"/>
    <mergeCell ref="E1050:E1052"/>
    <mergeCell ref="E1056:E1058"/>
    <mergeCell ref="E1032:E1034"/>
    <mergeCell ref="A1509:A1514"/>
    <mergeCell ref="A1487:A1490"/>
    <mergeCell ref="C1408:C1410"/>
    <mergeCell ref="C1471:C1474"/>
    <mergeCell ref="N1324:N1326"/>
    <mergeCell ref="O1278:O1279"/>
    <mergeCell ref="P1278:P1279"/>
    <mergeCell ref="P1292:P1293"/>
    <mergeCell ref="A1272:A1285"/>
    <mergeCell ref="B1278:B1279"/>
    <mergeCell ref="A1294:A1295"/>
    <mergeCell ref="B1354:B1356"/>
    <mergeCell ref="A1411:A1430"/>
    <mergeCell ref="D1222:D1224"/>
    <mergeCell ref="D1204:D1206"/>
    <mergeCell ref="D1213:D1215"/>
    <mergeCell ref="A1431:A1450"/>
    <mergeCell ref="B1455:B1458"/>
    <mergeCell ref="B1443:B1446"/>
    <mergeCell ref="B1459:B1462"/>
    <mergeCell ref="A1451:A1462"/>
    <mergeCell ref="B1431:B1434"/>
    <mergeCell ref="C1431:C1434"/>
    <mergeCell ref="C1455:C1458"/>
    <mergeCell ref="H1497:H1499"/>
    <mergeCell ref="I1497:I1499"/>
    <mergeCell ref="J1497:J1499"/>
    <mergeCell ref="O1489:O1490"/>
    <mergeCell ref="H1494:H1496"/>
    <mergeCell ref="H1509:H1511"/>
    <mergeCell ref="M1153:M1155"/>
    <mergeCell ref="N1153:N1155"/>
    <mergeCell ref="O1153:O1155"/>
    <mergeCell ref="H1165:H1167"/>
    <mergeCell ref="H1159:H1161"/>
    <mergeCell ref="O1150:O1152"/>
    <mergeCell ref="P1150:P1152"/>
    <mergeCell ref="G1189:G1191"/>
    <mergeCell ref="D1207:D1209"/>
    <mergeCell ref="O1228:O1230"/>
    <mergeCell ref="J1204:J1206"/>
    <mergeCell ref="K1204:K1206"/>
    <mergeCell ref="M1276:M1277"/>
    <mergeCell ref="O1282:O1283"/>
    <mergeCell ref="P1266:P1267"/>
    <mergeCell ref="R1274:R1275"/>
    <mergeCell ref="S1274:S1275"/>
    <mergeCell ref="S1278:S1279"/>
    <mergeCell ref="Q1276:Q1277"/>
    <mergeCell ref="Q1278:Q1279"/>
    <mergeCell ref="M1219:M1221"/>
    <mergeCell ref="B1411:B1414"/>
    <mergeCell ref="B1384:B1386"/>
    <mergeCell ref="C1292:C1293"/>
    <mergeCell ref="C1294:C1295"/>
    <mergeCell ref="C1290:C1291"/>
    <mergeCell ref="A1222:A1224"/>
    <mergeCell ref="D1298:D1299"/>
    <mergeCell ref="B1387:B1389"/>
    <mergeCell ref="A1262:A1263"/>
    <mergeCell ref="A1264:A1271"/>
    <mergeCell ref="B1264:B1265"/>
    <mergeCell ref="C1264:C1265"/>
    <mergeCell ref="B1266:B1267"/>
    <mergeCell ref="C1266:C1267"/>
    <mergeCell ref="B1298:B1299"/>
    <mergeCell ref="A1296:A1297"/>
    <mergeCell ref="B1296:B1297"/>
    <mergeCell ref="C1296:C1297"/>
    <mergeCell ref="E1240:E1242"/>
    <mergeCell ref="F1240:F1242"/>
    <mergeCell ref="G1240:G1242"/>
    <mergeCell ref="H1240:H1242"/>
    <mergeCell ref="I1240:I1242"/>
    <mergeCell ref="F1278:F1279"/>
    <mergeCell ref="H1207:H1209"/>
    <mergeCell ref="H1296:H1297"/>
    <mergeCell ref="I1213:I1215"/>
    <mergeCell ref="S1222:S1224"/>
    <mergeCell ref="I1272:I1273"/>
    <mergeCell ref="J1272:J1273"/>
    <mergeCell ref="J1207:J1209"/>
    <mergeCell ref="S1207:S1209"/>
    <mergeCell ref="G1312:G1314"/>
    <mergeCell ref="I1399:I1401"/>
    <mergeCell ref="O1402:O1404"/>
    <mergeCell ref="Q1402:Q1404"/>
    <mergeCell ref="R1402:R1404"/>
    <mergeCell ref="E1280:E1281"/>
    <mergeCell ref="G1351:G1353"/>
    <mergeCell ref="G1354:G1356"/>
    <mergeCell ref="E1266:E1267"/>
    <mergeCell ref="F1393:F1395"/>
    <mergeCell ref="G1207:G1209"/>
    <mergeCell ref="H1213:H1215"/>
    <mergeCell ref="G1213:G1215"/>
    <mergeCell ref="G1387:G1389"/>
    <mergeCell ref="G1288:G1289"/>
    <mergeCell ref="C1381:C1383"/>
    <mergeCell ref="B1309:B1311"/>
    <mergeCell ref="G1225:G1227"/>
    <mergeCell ref="H1225:H1227"/>
    <mergeCell ref="F1272:F1273"/>
    <mergeCell ref="M1207:M1209"/>
    <mergeCell ref="R1266:R1267"/>
    <mergeCell ref="S1266:S1267"/>
    <mergeCell ref="T1266:T1267"/>
    <mergeCell ref="T1272:T1273"/>
    <mergeCell ref="S1300:S1302"/>
    <mergeCell ref="R1342:R1344"/>
    <mergeCell ref="Q1342:Q1344"/>
    <mergeCell ref="R1336:R1338"/>
    <mergeCell ref="E1303:E1305"/>
    <mergeCell ref="F1303:F1305"/>
    <mergeCell ref="G1303:G1305"/>
    <mergeCell ref="H1292:H1293"/>
    <mergeCell ref="I1292:I1293"/>
    <mergeCell ref="I1276:I1277"/>
    <mergeCell ref="U1264:U1265"/>
    <mergeCell ref="H1290:H1291"/>
    <mergeCell ref="H1286:H1287"/>
    <mergeCell ref="V1300:V1302"/>
    <mergeCell ref="W1300:W1302"/>
    <mergeCell ref="X1300:X1302"/>
    <mergeCell ref="Y1300:Y1302"/>
    <mergeCell ref="T1306:T1308"/>
    <mergeCell ref="U1306:U1308"/>
    <mergeCell ref="V1306:V1308"/>
    <mergeCell ref="W1306:W1308"/>
    <mergeCell ref="X1306:X1308"/>
    <mergeCell ref="E1309:E1311"/>
    <mergeCell ref="F1309:F1311"/>
    <mergeCell ref="E1216:E1218"/>
    <mergeCell ref="F1216:F1218"/>
    <mergeCell ref="G1216:G1218"/>
    <mergeCell ref="P1286:P1287"/>
    <mergeCell ref="Q1286:Q1287"/>
    <mergeCell ref="R1286:R1287"/>
    <mergeCell ref="F1207:F1209"/>
    <mergeCell ref="F1268:F1269"/>
    <mergeCell ref="E1213:E1215"/>
    <mergeCell ref="T1336:T1338"/>
    <mergeCell ref="M1321:M1323"/>
    <mergeCell ref="I1342:I1344"/>
    <mergeCell ref="Q1303:Q1305"/>
    <mergeCell ref="R1303:R1305"/>
    <mergeCell ref="S1303:S1305"/>
    <mergeCell ref="T1286:T1287"/>
    <mergeCell ref="R1288:R1289"/>
    <mergeCell ref="S1309:S1311"/>
    <mergeCell ref="I1286:I1287"/>
    <mergeCell ref="J1213:J1215"/>
    <mergeCell ref="L1228:L1230"/>
    <mergeCell ref="M1228:M1230"/>
    <mergeCell ref="T1222:T1224"/>
    <mergeCell ref="U1222:U1224"/>
    <mergeCell ref="K1219:K1221"/>
    <mergeCell ref="J1240:J1242"/>
    <mergeCell ref="K1240:K1242"/>
    <mergeCell ref="E1243:E1245"/>
    <mergeCell ref="J1219:J1221"/>
    <mergeCell ref="F1318:F1320"/>
    <mergeCell ref="G1309:G1311"/>
    <mergeCell ref="J1318:J1320"/>
    <mergeCell ref="K1318:K1320"/>
    <mergeCell ref="I1324:I1326"/>
    <mergeCell ref="Z1266:Z1267"/>
    <mergeCell ref="Y1272:Y1273"/>
    <mergeCell ref="X1274:X1275"/>
    <mergeCell ref="W1231:W1233"/>
    <mergeCell ref="X1231:X1233"/>
    <mergeCell ref="U1231:U1233"/>
    <mergeCell ref="V1231:V1233"/>
    <mergeCell ref="L1246:L1248"/>
    <mergeCell ref="M1246:M1248"/>
    <mergeCell ref="N1246:N1248"/>
    <mergeCell ref="O1246:O1248"/>
    <mergeCell ref="P1246:P1248"/>
    <mergeCell ref="S1246:S1248"/>
    <mergeCell ref="T1246:T1248"/>
    <mergeCell ref="U1246:U1248"/>
    <mergeCell ref="V1246:V1248"/>
    <mergeCell ref="N1219:N1221"/>
    <mergeCell ref="Z1276:Z1277"/>
    <mergeCell ref="V1270:V1271"/>
    <mergeCell ref="B1447:B1450"/>
    <mergeCell ref="J1290:J1291"/>
    <mergeCell ref="F1300:F1302"/>
    <mergeCell ref="G1300:G1302"/>
    <mergeCell ref="D1306:D1308"/>
    <mergeCell ref="E1306:E1308"/>
    <mergeCell ref="F1306:F1308"/>
    <mergeCell ref="G1306:G1308"/>
    <mergeCell ref="H1306:H1308"/>
    <mergeCell ref="I1306:I1308"/>
    <mergeCell ref="J1306:J1308"/>
    <mergeCell ref="H1312:H1314"/>
    <mergeCell ref="I1312:I1314"/>
    <mergeCell ref="D1312:D1314"/>
    <mergeCell ref="X1303:X1305"/>
    <mergeCell ref="C1280:C1281"/>
    <mergeCell ref="B1324:B1326"/>
    <mergeCell ref="B1270:B1271"/>
    <mergeCell ref="F1290:F1291"/>
    <mergeCell ref="E1290:E1291"/>
    <mergeCell ref="E1282:E1283"/>
    <mergeCell ref="F1282:F1283"/>
    <mergeCell ref="E1278:E1279"/>
    <mergeCell ref="M1447:M1450"/>
    <mergeCell ref="N1447:N1450"/>
    <mergeCell ref="Q1443:Q1446"/>
    <mergeCell ref="R1443:R1446"/>
    <mergeCell ref="L1411:L1414"/>
    <mergeCell ref="M1411:M1414"/>
    <mergeCell ref="Z1423:Z1426"/>
    <mergeCell ref="Z1447:Z1450"/>
    <mergeCell ref="Z1411:Z1414"/>
    <mergeCell ref="D1272:D1273"/>
    <mergeCell ref="X1378:X1380"/>
    <mergeCell ref="W1378:W1380"/>
    <mergeCell ref="T1387:T1389"/>
    <mergeCell ref="Y1290:Y1291"/>
    <mergeCell ref="O1300:O1302"/>
    <mergeCell ref="O1306:O1308"/>
    <mergeCell ref="O1351:O1353"/>
    <mergeCell ref="O1345:O1347"/>
    <mergeCell ref="O1280:O1281"/>
    <mergeCell ref="O1284:O1285"/>
    <mergeCell ref="N1309:N1311"/>
    <mergeCell ref="F1270:F1271"/>
    <mergeCell ref="D1288:D1289"/>
    <mergeCell ref="E1288:E1289"/>
    <mergeCell ref="F1288:F1289"/>
    <mergeCell ref="K1290:K1291"/>
    <mergeCell ref="L1290:L1291"/>
    <mergeCell ref="E1321:E1323"/>
    <mergeCell ref="L1315:L1317"/>
    <mergeCell ref="I1303:I1305"/>
    <mergeCell ref="Y1321:Y1323"/>
    <mergeCell ref="S1321:S1323"/>
    <mergeCell ref="T1321:T1323"/>
    <mergeCell ref="E1318:E1320"/>
    <mergeCell ref="P1318:P1320"/>
    <mergeCell ref="Q1318:Q1320"/>
    <mergeCell ref="M1284:M1285"/>
    <mergeCell ref="O1272:O1273"/>
    <mergeCell ref="W1204:W1206"/>
    <mergeCell ref="V1195:V1197"/>
    <mergeCell ref="S1195:S1197"/>
    <mergeCell ref="W1174:W1176"/>
    <mergeCell ref="X1174:X1176"/>
    <mergeCell ref="Y1174:Y1176"/>
    <mergeCell ref="M1186:M1188"/>
    <mergeCell ref="N1186:N1188"/>
    <mergeCell ref="N1207:N1209"/>
    <mergeCell ref="I1207:I1209"/>
    <mergeCell ref="J1336:J1338"/>
    <mergeCell ref="N1237:N1239"/>
    <mergeCell ref="O1237:O1239"/>
    <mergeCell ref="S1272:S1273"/>
    <mergeCell ref="O1290:O1291"/>
    <mergeCell ref="R1272:R1273"/>
    <mergeCell ref="K1284:K1285"/>
    <mergeCell ref="N1278:N1279"/>
    <mergeCell ref="X1268:X1269"/>
    <mergeCell ref="H1278:H1279"/>
    <mergeCell ref="O1276:O1277"/>
    <mergeCell ref="Y1280:Y1281"/>
    <mergeCell ref="W1210:W1212"/>
    <mergeCell ref="X1210:X1212"/>
    <mergeCell ref="Y1210:Y1212"/>
    <mergeCell ref="K1243:K1245"/>
    <mergeCell ref="U1198:U1200"/>
    <mergeCell ref="V1198:V1200"/>
    <mergeCell ref="K1201:K1203"/>
    <mergeCell ref="L1201:L1203"/>
    <mergeCell ref="H1186:H1188"/>
    <mergeCell ref="L1272:L1273"/>
    <mergeCell ref="K1213:K1215"/>
    <mergeCell ref="W1222:W1224"/>
    <mergeCell ref="X1222:X1224"/>
    <mergeCell ref="Y1222:Y1224"/>
    <mergeCell ref="S1288:S1289"/>
    <mergeCell ref="T1288:T1289"/>
    <mergeCell ref="Y1303:Y1305"/>
    <mergeCell ref="N1243:N1245"/>
    <mergeCell ref="O1243:O1245"/>
    <mergeCell ref="J1222:J1224"/>
    <mergeCell ref="S1292:S1293"/>
    <mergeCell ref="Q1280:Q1281"/>
    <mergeCell ref="T1274:T1275"/>
    <mergeCell ref="S1219:S1221"/>
    <mergeCell ref="H1266:H1267"/>
    <mergeCell ref="E1272:E1273"/>
    <mergeCell ref="T1475:T1478"/>
    <mergeCell ref="U1475:U1478"/>
    <mergeCell ref="V1475:V1478"/>
    <mergeCell ref="Y1575:Y1578"/>
    <mergeCell ref="Z1575:Z1578"/>
    <mergeCell ref="V1539:V1542"/>
    <mergeCell ref="Z1479:Z1482"/>
    <mergeCell ref="L1479:L1482"/>
    <mergeCell ref="I1479:I1482"/>
    <mergeCell ref="S1614:S1615"/>
    <mergeCell ref="T1614:T1615"/>
    <mergeCell ref="U1614:U1615"/>
    <mergeCell ref="U1575:U1578"/>
    <mergeCell ref="U1524:U1526"/>
    <mergeCell ref="V1524:V1526"/>
    <mergeCell ref="S1606:S1607"/>
    <mergeCell ref="T1606:T1607"/>
    <mergeCell ref="U1606:U1607"/>
    <mergeCell ref="M1597:M1598"/>
    <mergeCell ref="N1597:N1598"/>
    <mergeCell ref="W1509:W1511"/>
    <mergeCell ref="Q1487:Q1488"/>
    <mergeCell ref="O1475:O1478"/>
    <mergeCell ref="S1571:S1574"/>
    <mergeCell ref="T1571:T1574"/>
    <mergeCell ref="U1571:U1574"/>
    <mergeCell ref="V1571:V1574"/>
    <mergeCell ref="W1571:W1574"/>
    <mergeCell ref="J1614:J1615"/>
    <mergeCell ref="K1614:K1615"/>
    <mergeCell ref="R1411:R1414"/>
    <mergeCell ref="K1396:K1398"/>
    <mergeCell ref="M1396:M1398"/>
    <mergeCell ref="J1396:J1398"/>
    <mergeCell ref="T1463:T1466"/>
    <mergeCell ref="U1463:U1466"/>
    <mergeCell ref="V1509:V1511"/>
    <mergeCell ref="Z1408:Z1410"/>
    <mergeCell ref="Q1459:Q1462"/>
    <mergeCell ref="N1595:N1596"/>
    <mergeCell ref="O1595:O1596"/>
    <mergeCell ref="P1595:P1596"/>
    <mergeCell ref="Q1595:Q1596"/>
    <mergeCell ref="R1595:R1596"/>
    <mergeCell ref="S1595:S1596"/>
    <mergeCell ref="T1595:T1596"/>
    <mergeCell ref="U1595:U1596"/>
    <mergeCell ref="V1595:V1596"/>
    <mergeCell ref="V1593:V1594"/>
    <mergeCell ref="J1597:J1598"/>
    <mergeCell ref="K1597:K1598"/>
    <mergeCell ref="L1597:L1598"/>
    <mergeCell ref="D1547:D1550"/>
    <mergeCell ref="G1591:G1592"/>
    <mergeCell ref="H1591:H1592"/>
    <mergeCell ref="I1591:I1592"/>
    <mergeCell ref="D1500:D1502"/>
    <mergeCell ref="E1500:E1502"/>
    <mergeCell ref="W1512:W1514"/>
    <mergeCell ref="X1512:X1514"/>
    <mergeCell ref="G1512:G1514"/>
    <mergeCell ref="O1506:O1508"/>
    <mergeCell ref="P1506:P1508"/>
    <mergeCell ref="W1479:W1482"/>
    <mergeCell ref="X1479:X1482"/>
    <mergeCell ref="Y1489:Y1490"/>
    <mergeCell ref="S1518:S1520"/>
    <mergeCell ref="T1518:T1520"/>
    <mergeCell ref="U1518:U1520"/>
    <mergeCell ref="T1512:T1514"/>
    <mergeCell ref="U1512:U1514"/>
    <mergeCell ref="W1547:W1550"/>
    <mergeCell ref="X1547:X1550"/>
    <mergeCell ref="U1555:U1558"/>
    <mergeCell ref="D1539:D1542"/>
    <mergeCell ref="E1539:E1542"/>
    <mergeCell ref="F1539:F1542"/>
    <mergeCell ref="G1539:G1542"/>
    <mergeCell ref="L1543:L1546"/>
    <mergeCell ref="M1543:M1546"/>
    <mergeCell ref="M1555:M1558"/>
    <mergeCell ref="N1555:N1558"/>
    <mergeCell ref="O1555:O1558"/>
    <mergeCell ref="P1555:P1558"/>
    <mergeCell ref="L1547:L1550"/>
    <mergeCell ref="H1539:H1542"/>
    <mergeCell ref="I1539:I1542"/>
    <mergeCell ref="J1539:J1542"/>
    <mergeCell ref="K1539:K1542"/>
    <mergeCell ref="D1555:D1558"/>
    <mergeCell ref="E1555:E1558"/>
    <mergeCell ref="F1555:F1558"/>
    <mergeCell ref="R1509:R1511"/>
    <mergeCell ref="S1509:S1511"/>
    <mergeCell ref="T1509:T1511"/>
    <mergeCell ref="U1506:U1508"/>
    <mergeCell ref="R1571:R1574"/>
    <mergeCell ref="D1595:D1596"/>
    <mergeCell ref="E1595:E1596"/>
    <mergeCell ref="F1595:F1596"/>
    <mergeCell ref="G1595:G1596"/>
    <mergeCell ref="H1595:H1596"/>
    <mergeCell ref="T1587:T1590"/>
    <mergeCell ref="B1479:B1482"/>
    <mergeCell ref="C1479:C1482"/>
    <mergeCell ref="D1479:D1482"/>
    <mergeCell ref="E1479:E1482"/>
    <mergeCell ref="K1479:K1482"/>
    <mergeCell ref="AC1659:AC1660"/>
    <mergeCell ref="AX1559:AX1562"/>
    <mergeCell ref="AY1521:AY1522"/>
    <mergeCell ref="AW1500:AW1501"/>
    <mergeCell ref="AY1506:AY1507"/>
    <mergeCell ref="U1494:U1496"/>
    <mergeCell ref="V1494:V1496"/>
    <mergeCell ref="W1494:W1496"/>
    <mergeCell ref="R1494:R1496"/>
    <mergeCell ref="S1494:S1496"/>
    <mergeCell ref="T1494:T1496"/>
    <mergeCell ref="AY1497:AY1498"/>
    <mergeCell ref="B1503:B1505"/>
    <mergeCell ref="C1503:C1505"/>
    <mergeCell ref="D1503:D1505"/>
    <mergeCell ref="E1503:E1505"/>
    <mergeCell ref="B1497:B1499"/>
    <mergeCell ref="AA1506:AA1508"/>
    <mergeCell ref="J1506:J1508"/>
    <mergeCell ref="K1506:K1508"/>
    <mergeCell ref="Y1509:Y1511"/>
    <mergeCell ref="Z1509:Z1511"/>
    <mergeCell ref="AA1509:AA1511"/>
    <mergeCell ref="AB1509:AB1511"/>
    <mergeCell ref="AW1506:AW1507"/>
    <mergeCell ref="AX1506:AX1507"/>
    <mergeCell ref="F1500:F1502"/>
    <mergeCell ref="G1500:G1502"/>
    <mergeCell ref="H1500:H1502"/>
    <mergeCell ref="R1497:R1499"/>
    <mergeCell ref="AW1659:AW1660"/>
    <mergeCell ref="AY1518:AY1519"/>
    <mergeCell ref="AC1619:AC1620"/>
    <mergeCell ref="G1659:G1660"/>
    <mergeCell ref="H1659:H1660"/>
    <mergeCell ref="I1659:I1660"/>
    <mergeCell ref="J1659:J1660"/>
    <mergeCell ref="J1521:J1523"/>
    <mergeCell ref="AX1527:AX1530"/>
    <mergeCell ref="G1527:G1530"/>
    <mergeCell ref="H1527:H1530"/>
    <mergeCell ref="I1527:I1530"/>
    <mergeCell ref="J1527:J1530"/>
    <mergeCell ref="V1521:V1523"/>
    <mergeCell ref="W1521:W1523"/>
    <mergeCell ref="X1521:X1523"/>
    <mergeCell ref="Q1509:Q1511"/>
    <mergeCell ref="D1593:D1594"/>
    <mergeCell ref="D1597:D1598"/>
    <mergeCell ref="D1603:D1604"/>
    <mergeCell ref="F1506:F1508"/>
    <mergeCell ref="G1506:G1508"/>
    <mergeCell ref="H1503:H1505"/>
    <mergeCell ref="S1555:S1558"/>
    <mergeCell ref="T1555:T1558"/>
    <mergeCell ref="W1555:W1558"/>
    <mergeCell ref="V1587:V1590"/>
    <mergeCell ref="W1587:W1590"/>
    <mergeCell ref="A1491:A1502"/>
    <mergeCell ref="C1494:C1496"/>
    <mergeCell ref="D1494:D1496"/>
    <mergeCell ref="E1494:E1496"/>
    <mergeCell ref="F1494:F1496"/>
    <mergeCell ref="G1494:G1496"/>
    <mergeCell ref="F1479:F1482"/>
    <mergeCell ref="X1494:X1496"/>
    <mergeCell ref="Y1494:Y1496"/>
    <mergeCell ref="Z1494:Z1496"/>
    <mergeCell ref="AA1494:AA1496"/>
    <mergeCell ref="C1489:C1490"/>
    <mergeCell ref="D1489:D1490"/>
    <mergeCell ref="E1489:E1490"/>
    <mergeCell ref="S1497:S1499"/>
    <mergeCell ref="T1497:T1499"/>
    <mergeCell ref="G1649:G1650"/>
    <mergeCell ref="M1563:M1566"/>
    <mergeCell ref="N1563:N1566"/>
    <mergeCell ref="O1563:O1566"/>
    <mergeCell ref="AC1494:AC1496"/>
    <mergeCell ref="S1506:S1508"/>
    <mergeCell ref="Y1506:Y1508"/>
    <mergeCell ref="P1551:P1554"/>
    <mergeCell ref="Q1551:Q1554"/>
    <mergeCell ref="S1479:S1482"/>
    <mergeCell ref="AC1487:AC1488"/>
    <mergeCell ref="L1531:L1534"/>
    <mergeCell ref="X1539:X1542"/>
    <mergeCell ref="Y1539:Y1542"/>
    <mergeCell ref="Z1539:Z1542"/>
    <mergeCell ref="AA1539:AA1542"/>
    <mergeCell ref="AB1539:AB1542"/>
    <mergeCell ref="F1535:F1538"/>
    <mergeCell ref="G1535:G1538"/>
    <mergeCell ref="H1535:H1538"/>
    <mergeCell ref="I1535:I1538"/>
    <mergeCell ref="J1535:J1538"/>
    <mergeCell ref="K1535:K1538"/>
    <mergeCell ref="L1535:L1538"/>
    <mergeCell ref="M1535:M1538"/>
    <mergeCell ref="AC1524:AC1526"/>
    <mergeCell ref="U1535:U1538"/>
    <mergeCell ref="D1629:D1630"/>
    <mergeCell ref="Z1639:Z1640"/>
    <mergeCell ref="K1634:K1635"/>
    <mergeCell ref="I1639:I1640"/>
    <mergeCell ref="J1639:J1640"/>
    <mergeCell ref="Q1547:Q1550"/>
    <mergeCell ref="N1649:N1650"/>
    <mergeCell ref="L1644:L1645"/>
    <mergeCell ref="G1644:G1645"/>
    <mergeCell ref="G1639:G1640"/>
    <mergeCell ref="H1639:H1640"/>
    <mergeCell ref="X1614:X1615"/>
    <mergeCell ref="Y1614:Y1615"/>
    <mergeCell ref="AA1579:AA1582"/>
    <mergeCell ref="X1571:X1574"/>
    <mergeCell ref="Y1571:Y1574"/>
    <mergeCell ref="Z1571:Z1574"/>
    <mergeCell ref="K1579:K1582"/>
    <mergeCell ref="AA1571:AA1574"/>
    <mergeCell ref="U1515:U1517"/>
    <mergeCell ref="L1497:L1499"/>
    <mergeCell ref="B1612:B1613"/>
    <mergeCell ref="C1612:C1613"/>
    <mergeCell ref="D1612:D1613"/>
    <mergeCell ref="E1612:E1613"/>
    <mergeCell ref="N1509:N1511"/>
    <mergeCell ref="O1509:O1511"/>
    <mergeCell ref="P1509:P1511"/>
    <mergeCell ref="C1669:C1670"/>
    <mergeCell ref="C1664:C1665"/>
    <mergeCell ref="C1666:C1668"/>
    <mergeCell ref="N1547:N1550"/>
    <mergeCell ref="M1575:M1578"/>
    <mergeCell ref="AW1644:AW1645"/>
    <mergeCell ref="AB1639:AB1640"/>
    <mergeCell ref="AC1639:AC1640"/>
    <mergeCell ref="AC1649:AC1650"/>
    <mergeCell ref="D1646:D1648"/>
    <mergeCell ref="E1646:E1648"/>
    <mergeCell ref="F1646:F1648"/>
    <mergeCell ref="G1646:G1648"/>
    <mergeCell ref="H1646:H1648"/>
    <mergeCell ref="I1646:I1648"/>
    <mergeCell ref="J1646:J1648"/>
    <mergeCell ref="K1646:K1648"/>
    <mergeCell ref="L1646:L1648"/>
    <mergeCell ref="M1646:M1648"/>
    <mergeCell ref="N1646:N1648"/>
    <mergeCell ref="O1646:O1648"/>
    <mergeCell ref="P1646:P1648"/>
    <mergeCell ref="Q1646:Q1648"/>
    <mergeCell ref="R1646:R1648"/>
    <mergeCell ref="S1646:S1648"/>
    <mergeCell ref="T1646:T1648"/>
    <mergeCell ref="U1646:U1648"/>
    <mergeCell ref="V1646:V1648"/>
    <mergeCell ref="W1646:W1648"/>
    <mergeCell ref="X1646:X1648"/>
    <mergeCell ref="Y1646:Y1648"/>
    <mergeCell ref="Z1646:Z1648"/>
    <mergeCell ref="AA1646:AA1648"/>
    <mergeCell ref="AB1646:AB1648"/>
    <mergeCell ref="AC1646:AC1648"/>
    <mergeCell ref="AW1646:AW1648"/>
    <mergeCell ref="D1656:D1658"/>
    <mergeCell ref="E1656:E1658"/>
    <mergeCell ref="F1656:F1658"/>
    <mergeCell ref="G1656:G1658"/>
    <mergeCell ref="U1654:U1655"/>
    <mergeCell ref="H1656:H1658"/>
    <mergeCell ref="I1656:I1658"/>
    <mergeCell ref="J1656:J1658"/>
    <mergeCell ref="K1656:K1658"/>
    <mergeCell ref="L1656:L1658"/>
    <mergeCell ref="M1656:M1658"/>
    <mergeCell ref="N1656:N1658"/>
    <mergeCell ref="O1656:O1658"/>
    <mergeCell ref="P1656:P1658"/>
    <mergeCell ref="Q1656:Q1658"/>
    <mergeCell ref="R1656:R1658"/>
    <mergeCell ref="S1656:S1658"/>
    <mergeCell ref="T1656:T1658"/>
    <mergeCell ref="U1656:U1658"/>
    <mergeCell ref="AB1664:AB1665"/>
    <mergeCell ref="L1654:L1655"/>
    <mergeCell ref="M1644:M1645"/>
    <mergeCell ref="P1639:P1640"/>
    <mergeCell ref="Y1639:Y1640"/>
    <mergeCell ref="O1689:O1690"/>
    <mergeCell ref="P1689:P1690"/>
    <mergeCell ref="S1689:S1690"/>
    <mergeCell ref="T1689:T1690"/>
    <mergeCell ref="U1689:U1690"/>
    <mergeCell ref="V1689:V1690"/>
    <mergeCell ref="W1689:W1690"/>
    <mergeCell ref="F1679:F1680"/>
    <mergeCell ref="G1679:G1680"/>
    <mergeCell ref="H1679:H1680"/>
    <mergeCell ref="I1679:I1680"/>
    <mergeCell ref="J1679:J1680"/>
    <mergeCell ref="L1679:L1680"/>
    <mergeCell ref="K1679:K1680"/>
    <mergeCell ref="AW1619:AW1620"/>
    <mergeCell ref="AW1494:AW1496"/>
    <mergeCell ref="AC1497:AC1499"/>
    <mergeCell ref="AA1689:AA1690"/>
    <mergeCell ref="I1684:I1685"/>
    <mergeCell ref="J1684:J1685"/>
    <mergeCell ref="K1684:K1685"/>
    <mergeCell ref="L1684:L1685"/>
    <mergeCell ref="M1684:M1685"/>
    <mergeCell ref="N1684:N1685"/>
    <mergeCell ref="M1679:M1680"/>
    <mergeCell ref="N1679:N1680"/>
    <mergeCell ref="N1535:N1538"/>
    <mergeCell ref="R1567:R1570"/>
    <mergeCell ref="S1567:S1570"/>
    <mergeCell ref="T1567:T1570"/>
    <mergeCell ref="F1503:F1505"/>
    <mergeCell ref="G1503:G1505"/>
    <mergeCell ref="F1674:F1675"/>
    <mergeCell ref="G1674:G1675"/>
    <mergeCell ref="K1619:K1620"/>
    <mergeCell ref="T1619:T1620"/>
    <mergeCell ref="G1619:G1620"/>
    <mergeCell ref="I1674:I1675"/>
    <mergeCell ref="F1659:F1660"/>
    <mergeCell ref="F1664:F1665"/>
    <mergeCell ref="G1664:G1665"/>
    <mergeCell ref="H1664:H1665"/>
    <mergeCell ref="I1664:I1665"/>
    <mergeCell ref="Q1587:Q1590"/>
    <mergeCell ref="R1587:R1590"/>
    <mergeCell ref="S1669:S1670"/>
    <mergeCell ref="H1571:H1574"/>
    <mergeCell ref="I1571:I1574"/>
    <mergeCell ref="J1571:J1574"/>
    <mergeCell ref="J1547:J1550"/>
    <mergeCell ref="V1649:V1650"/>
    <mergeCell ref="M1515:M1517"/>
    <mergeCell ref="N1515:N1517"/>
    <mergeCell ref="U1644:U1645"/>
    <mergeCell ref="L1634:L1635"/>
    <mergeCell ref="M1634:M1635"/>
    <mergeCell ref="M1654:M1655"/>
    <mergeCell ref="N1654:N1655"/>
    <mergeCell ref="Y1654:Y1655"/>
    <mergeCell ref="AW1624:AW1625"/>
    <mergeCell ref="AB1644:AB1645"/>
    <mergeCell ref="Z1644:Z1645"/>
    <mergeCell ref="AA1644:AA1645"/>
    <mergeCell ref="AC1629:AC1630"/>
    <mergeCell ref="AW1629:AW1630"/>
    <mergeCell ref="AA1634:AA1635"/>
    <mergeCell ref="D1664:D1665"/>
    <mergeCell ref="E1664:E1665"/>
    <mergeCell ref="D1654:D1655"/>
    <mergeCell ref="E1654:E1655"/>
    <mergeCell ref="D1669:D1670"/>
    <mergeCell ref="E1669:E1670"/>
    <mergeCell ref="S1659:S1660"/>
    <mergeCell ref="T1659:T1660"/>
    <mergeCell ref="K1659:K1660"/>
    <mergeCell ref="L1659:L1660"/>
    <mergeCell ref="G1669:G1670"/>
    <mergeCell ref="H1669:H1670"/>
    <mergeCell ref="I1669:I1670"/>
    <mergeCell ref="K1669:K1670"/>
    <mergeCell ref="L1669:L1670"/>
    <mergeCell ref="M1669:M1670"/>
    <mergeCell ref="N1669:N1670"/>
    <mergeCell ref="O1669:O1670"/>
    <mergeCell ref="W1659:W1660"/>
    <mergeCell ref="P1664:P1665"/>
    <mergeCell ref="O1619:O1620"/>
    <mergeCell ref="Q1559:Q1562"/>
    <mergeCell ref="R1559:R1562"/>
    <mergeCell ref="S1559:S1562"/>
    <mergeCell ref="T1559:T1562"/>
    <mergeCell ref="U1559:U1562"/>
    <mergeCell ref="V1559:V1562"/>
    <mergeCell ref="W1559:W1562"/>
    <mergeCell ref="X1559:X1562"/>
    <mergeCell ref="E1644:E1645"/>
    <mergeCell ref="F1644:F1645"/>
    <mergeCell ref="V1654:V1655"/>
    <mergeCell ref="O1654:O1655"/>
    <mergeCell ref="P1654:P1655"/>
    <mergeCell ref="S1654:S1655"/>
    <mergeCell ref="T1654:T1655"/>
    <mergeCell ref="D1639:D1640"/>
    <mergeCell ref="D1614:D1615"/>
    <mergeCell ref="W1649:W1650"/>
    <mergeCell ref="X1649:X1650"/>
    <mergeCell ref="P1626:P1628"/>
    <mergeCell ref="Q1626:Q1628"/>
    <mergeCell ref="R1626:R1628"/>
    <mergeCell ref="S1626:S1628"/>
    <mergeCell ref="T1626:T1628"/>
    <mergeCell ref="U1626:U1628"/>
    <mergeCell ref="V1626:V1628"/>
    <mergeCell ref="W1626:W1628"/>
    <mergeCell ref="X1626:X1628"/>
    <mergeCell ref="H1634:H1635"/>
    <mergeCell ref="L1571:L1574"/>
    <mergeCell ref="M1571:M1574"/>
    <mergeCell ref="N1571:N1574"/>
    <mergeCell ref="O1571:O1574"/>
    <mergeCell ref="P1571:P1574"/>
    <mergeCell ref="Q1571:Q1574"/>
    <mergeCell ref="O1659:O1660"/>
    <mergeCell ref="J1644:J1645"/>
    <mergeCell ref="AC1664:AC1665"/>
    <mergeCell ref="AC1405:AC1407"/>
    <mergeCell ref="AB1455:AB1458"/>
    <mergeCell ref="Z1459:Z1462"/>
    <mergeCell ref="AA1459:AA1462"/>
    <mergeCell ref="O1455:O1458"/>
    <mergeCell ref="M1431:M1434"/>
    <mergeCell ref="M1427:M1430"/>
    <mergeCell ref="Z1483:Z1486"/>
    <mergeCell ref="AB1479:AB1482"/>
    <mergeCell ref="AC1479:AC1482"/>
    <mergeCell ref="AA1479:AA1482"/>
    <mergeCell ref="M1479:M1482"/>
    <mergeCell ref="N1479:N1482"/>
    <mergeCell ref="O1479:O1482"/>
    <mergeCell ref="T1455:T1458"/>
    <mergeCell ref="N1431:N1434"/>
    <mergeCell ref="W1431:W1434"/>
    <mergeCell ref="L1664:L1665"/>
    <mergeCell ref="M1664:M1665"/>
    <mergeCell ref="J1674:J1675"/>
    <mergeCell ref="K1674:K1675"/>
    <mergeCell ref="P1659:P1660"/>
    <mergeCell ref="T1669:T1670"/>
    <mergeCell ref="U1669:U1670"/>
    <mergeCell ref="Y1559:Y1562"/>
    <mergeCell ref="Z1559:Z1562"/>
    <mergeCell ref="AB1656:AB1658"/>
    <mergeCell ref="AC1656:AC1658"/>
    <mergeCell ref="Y1649:Y1650"/>
    <mergeCell ref="Y1626:Y1628"/>
    <mergeCell ref="Z1626:Z1628"/>
    <mergeCell ref="AA1626:AA1628"/>
    <mergeCell ref="AB1626:AB1628"/>
    <mergeCell ref="AC1626:AC1628"/>
    <mergeCell ref="AA1639:AA1640"/>
    <mergeCell ref="J1634:J1635"/>
    <mergeCell ref="K1639:K1640"/>
    <mergeCell ref="J1475:J1478"/>
    <mergeCell ref="K1475:K1478"/>
    <mergeCell ref="L1475:L1478"/>
    <mergeCell ref="M1475:M1478"/>
    <mergeCell ref="AA1489:AA1490"/>
    <mergeCell ref="AC1512:AC1514"/>
    <mergeCell ref="AC1509:AC1511"/>
    <mergeCell ref="V1455:V1458"/>
    <mergeCell ref="Q1463:Q1466"/>
    <mergeCell ref="S1411:S1414"/>
    <mergeCell ref="AB1451:AB1454"/>
    <mergeCell ref="AC1451:AC1454"/>
    <mergeCell ref="U1447:U1450"/>
    <mergeCell ref="AC1431:AC1434"/>
    <mergeCell ref="X1431:X1434"/>
    <mergeCell ref="AC1674:AC1675"/>
    <mergeCell ref="AB1494:AB1496"/>
    <mergeCell ref="AC1644:AC1645"/>
    <mergeCell ref="L1624:L1625"/>
    <mergeCell ref="M1624:M1625"/>
    <mergeCell ref="N1624:N1625"/>
    <mergeCell ref="O1624:O1625"/>
    <mergeCell ref="W1629:W1630"/>
    <mergeCell ref="AB1624:AB1625"/>
    <mergeCell ref="AA1527:AA1530"/>
    <mergeCell ref="N1634:N1635"/>
    <mergeCell ref="X1644:X1645"/>
    <mergeCell ref="AB1463:AB1466"/>
    <mergeCell ref="AA1575:AA1578"/>
    <mergeCell ref="Q1479:Q1482"/>
    <mergeCell ref="R1479:R1482"/>
    <mergeCell ref="V1427:V1430"/>
    <mergeCell ref="X1443:X1446"/>
    <mergeCell ref="AA1619:AA1620"/>
    <mergeCell ref="AA1405:AA1407"/>
    <mergeCell ref="Y1408:Y1410"/>
    <mergeCell ref="Z1405:Z1407"/>
    <mergeCell ref="AB1423:AB1426"/>
    <mergeCell ref="D1684:D1685"/>
    <mergeCell ref="E1684:E1685"/>
    <mergeCell ref="D1689:D1690"/>
    <mergeCell ref="V1659:V1660"/>
    <mergeCell ref="W1644:W1645"/>
    <mergeCell ref="T1664:T1665"/>
    <mergeCell ref="L1674:L1675"/>
    <mergeCell ref="M1674:M1675"/>
    <mergeCell ref="N1674:N1675"/>
    <mergeCell ref="O1674:O1675"/>
    <mergeCell ref="E1639:E1640"/>
    <mergeCell ref="O1634:O1635"/>
    <mergeCell ref="P1634:P1635"/>
    <mergeCell ref="S1634:S1635"/>
    <mergeCell ref="T1634:T1635"/>
    <mergeCell ref="W1639:W1640"/>
    <mergeCell ref="K1629:K1630"/>
    <mergeCell ref="L1629:L1630"/>
    <mergeCell ref="M1629:M1630"/>
    <mergeCell ref="F1624:F1625"/>
    <mergeCell ref="G1624:G1625"/>
    <mergeCell ref="P1684:P1685"/>
    <mergeCell ref="S1684:S1685"/>
    <mergeCell ref="T1684:T1685"/>
    <mergeCell ref="U1684:U1685"/>
    <mergeCell ref="Z1634:Z1635"/>
    <mergeCell ref="O1684:O1685"/>
    <mergeCell ref="V1644:V1645"/>
    <mergeCell ref="P1674:P1675"/>
    <mergeCell ref="X1587:X1590"/>
    <mergeCell ref="Y1587:Y1590"/>
    <mergeCell ref="G1575:G1578"/>
    <mergeCell ref="F1579:F1582"/>
    <mergeCell ref="G1579:G1582"/>
    <mergeCell ref="X1669:X1670"/>
    <mergeCell ref="S1575:S1578"/>
    <mergeCell ref="T1575:T1578"/>
    <mergeCell ref="F1669:F1670"/>
    <mergeCell ref="D1674:D1675"/>
    <mergeCell ref="X1684:X1685"/>
    <mergeCell ref="Y1684:Y1685"/>
    <mergeCell ref="Z1684:Z1685"/>
    <mergeCell ref="W1679:W1680"/>
    <mergeCell ref="X1679:X1680"/>
    <mergeCell ref="D1679:D1680"/>
    <mergeCell ref="E1679:E1680"/>
    <mergeCell ref="I1634:I1635"/>
    <mergeCell ref="P1669:P1670"/>
    <mergeCell ref="H1405:H1407"/>
    <mergeCell ref="V1463:V1466"/>
    <mergeCell ref="V1639:V1640"/>
    <mergeCell ref="X1639:X1640"/>
    <mergeCell ref="Y1644:Y1645"/>
    <mergeCell ref="L1699:L1700"/>
    <mergeCell ref="M1699:M1700"/>
    <mergeCell ref="N1699:N1700"/>
    <mergeCell ref="O1699:O1700"/>
    <mergeCell ref="P1699:P1700"/>
    <mergeCell ref="S1699:S1700"/>
    <mergeCell ref="T1699:T1700"/>
    <mergeCell ref="U1699:U1700"/>
    <mergeCell ref="V1699:V1700"/>
    <mergeCell ref="W1699:W1700"/>
    <mergeCell ref="X1699:X1700"/>
    <mergeCell ref="Y1699:Y1700"/>
    <mergeCell ref="Z1699:Z1700"/>
    <mergeCell ref="N1694:N1695"/>
    <mergeCell ref="N1629:N1630"/>
    <mergeCell ref="E1689:E1690"/>
    <mergeCell ref="F1689:F1690"/>
    <mergeCell ref="G1689:G1690"/>
    <mergeCell ref="H1689:H1690"/>
    <mergeCell ref="I1689:I1690"/>
    <mergeCell ref="X1689:X1690"/>
    <mergeCell ref="Y1689:Y1690"/>
    <mergeCell ref="Z1689:Z1690"/>
    <mergeCell ref="W1654:W1655"/>
    <mergeCell ref="X1629:X1630"/>
    <mergeCell ref="Y1629:Y1630"/>
    <mergeCell ref="Z1629:Z1630"/>
    <mergeCell ref="AA1559:AA1562"/>
    <mergeCell ref="AB1559:AB1562"/>
    <mergeCell ref="AC1559:AC1562"/>
    <mergeCell ref="W1531:W1534"/>
    <mergeCell ref="X1531:X1534"/>
    <mergeCell ref="Y1531:Y1534"/>
    <mergeCell ref="Z1531:Z1534"/>
    <mergeCell ref="AA1531:AA1534"/>
    <mergeCell ref="AB1531:AB1534"/>
    <mergeCell ref="AC1531:AC1534"/>
    <mergeCell ref="F1654:F1655"/>
    <mergeCell ref="G1654:G1655"/>
    <mergeCell ref="H1654:H1655"/>
    <mergeCell ref="I1654:I1655"/>
    <mergeCell ref="R1579:R1582"/>
    <mergeCell ref="S1579:S1582"/>
    <mergeCell ref="T1579:T1582"/>
    <mergeCell ref="U1579:U1582"/>
    <mergeCell ref="V1579:V1582"/>
    <mergeCell ref="W1579:W1582"/>
    <mergeCell ref="X1579:X1582"/>
    <mergeCell ref="Y1579:Y1582"/>
    <mergeCell ref="Z1579:Z1582"/>
    <mergeCell ref="H1579:H1582"/>
    <mergeCell ref="I1579:I1582"/>
    <mergeCell ref="J1579:J1582"/>
    <mergeCell ref="AC1593:AC1594"/>
    <mergeCell ref="E1674:E1675"/>
    <mergeCell ref="E1659:E1660"/>
    <mergeCell ref="F1684:F1685"/>
    <mergeCell ref="G1684:G1685"/>
    <mergeCell ref="H1684:H1685"/>
    <mergeCell ref="J1689:J1690"/>
    <mergeCell ref="K1689:K1690"/>
    <mergeCell ref="L1689:L1690"/>
    <mergeCell ref="M1689:M1690"/>
    <mergeCell ref="N1689:N1690"/>
    <mergeCell ref="P1153:P1155"/>
    <mergeCell ref="U1336:U1338"/>
    <mergeCell ref="V1336:V1338"/>
    <mergeCell ref="W1264:W1265"/>
    <mergeCell ref="W1268:W1269"/>
    <mergeCell ref="W1272:W1273"/>
    <mergeCell ref="W1274:W1275"/>
    <mergeCell ref="U1162:U1164"/>
    <mergeCell ref="L1192:L1194"/>
    <mergeCell ref="M1192:M1194"/>
    <mergeCell ref="D1141:D1143"/>
    <mergeCell ref="F1174:F1176"/>
    <mergeCell ref="G1150:G1152"/>
    <mergeCell ref="E1165:E1167"/>
    <mergeCell ref="K1198:K1200"/>
    <mergeCell ref="AC1306:AC1308"/>
    <mergeCell ref="AW1306:AW1308"/>
    <mergeCell ref="O1020:O1022"/>
    <mergeCell ref="X1270:X1271"/>
    <mergeCell ref="Y1270:Y1271"/>
    <mergeCell ref="U1056:U1058"/>
    <mergeCell ref="X1047:X1049"/>
    <mergeCell ref="AG1506:AG1508"/>
    <mergeCell ref="S1125:S1126"/>
    <mergeCell ref="T1125:T1126"/>
    <mergeCell ref="U1125:U1126"/>
    <mergeCell ref="V1125:V1126"/>
    <mergeCell ref="W1125:W1126"/>
    <mergeCell ref="X1125:X1126"/>
    <mergeCell ref="G1097:G1098"/>
    <mergeCell ref="R1093:R1094"/>
    <mergeCell ref="G1318:G1320"/>
    <mergeCell ref="D1303:D1305"/>
    <mergeCell ref="AW1309:AW1311"/>
    <mergeCell ref="N1321:N1323"/>
    <mergeCell ref="AB1095:AB1096"/>
    <mergeCell ref="AC1095:AC1096"/>
    <mergeCell ref="Z1156:Z1158"/>
    <mergeCell ref="K1165:K1167"/>
    <mergeCell ref="G1153:G1155"/>
    <mergeCell ref="X1159:X1161"/>
    <mergeCell ref="Z1159:Z1161"/>
    <mergeCell ref="T1159:T1161"/>
    <mergeCell ref="P1195:P1197"/>
    <mergeCell ref="P1177:P1179"/>
    <mergeCell ref="U1177:U1179"/>
    <mergeCell ref="V1174:V1176"/>
    <mergeCell ref="X1165:X1167"/>
    <mergeCell ref="H1153:H1155"/>
    <mergeCell ref="Y1189:Y1191"/>
    <mergeCell ref="Z1189:Z1191"/>
    <mergeCell ref="J1201:J1203"/>
    <mergeCell ref="H1189:H1191"/>
    <mergeCell ref="O1183:O1185"/>
    <mergeCell ref="P1183:P1185"/>
    <mergeCell ref="S1183:S1185"/>
    <mergeCell ref="T1183:T1185"/>
    <mergeCell ref="U1183:U1185"/>
    <mergeCell ref="V1183:V1185"/>
    <mergeCell ref="W1183:W1185"/>
    <mergeCell ref="G1195:G1197"/>
    <mergeCell ref="K1195:K1197"/>
    <mergeCell ref="AA1447:AA1450"/>
    <mergeCell ref="AC1411:AC1414"/>
    <mergeCell ref="D1699:D1700"/>
    <mergeCell ref="K1699:K1700"/>
    <mergeCell ref="H1125:H1126"/>
    <mergeCell ref="D1123:D1124"/>
    <mergeCell ref="E1123:E1124"/>
    <mergeCell ref="F1123:F1124"/>
    <mergeCell ref="G1123:G1124"/>
    <mergeCell ref="H1123:H1124"/>
    <mergeCell ref="I1123:I1124"/>
    <mergeCell ref="AW1312:AW1314"/>
    <mergeCell ref="Y1153:Y1155"/>
    <mergeCell ref="Z1153:Z1155"/>
    <mergeCell ref="L1097:L1098"/>
    <mergeCell ref="S1135:S1137"/>
    <mergeCell ref="AB1266:AB1267"/>
    <mergeCell ref="I1097:I1098"/>
    <mergeCell ref="T1309:T1311"/>
    <mergeCell ref="U1309:U1311"/>
    <mergeCell ref="V1309:V1311"/>
    <mergeCell ref="U1312:U1314"/>
    <mergeCell ref="V1312:V1314"/>
    <mergeCell ref="W1312:W1314"/>
    <mergeCell ref="X1312:X1314"/>
    <mergeCell ref="X1309:X1311"/>
    <mergeCell ref="E1312:E1314"/>
    <mergeCell ref="D1300:D1302"/>
    <mergeCell ref="E1300:E1302"/>
    <mergeCell ref="Z1141:Z1143"/>
    <mergeCell ref="O1144:O1146"/>
    <mergeCell ref="H1147:H1149"/>
    <mergeCell ref="Z1222:Z1224"/>
    <mergeCell ref="K1228:K1230"/>
    <mergeCell ref="I1274:I1275"/>
    <mergeCell ref="H1201:H1203"/>
    <mergeCell ref="I1201:I1203"/>
    <mergeCell ref="AW1324:AW1326"/>
    <mergeCell ref="D1278:D1279"/>
    <mergeCell ref="E1348:E1350"/>
    <mergeCell ref="U1321:U1323"/>
    <mergeCell ref="X1324:X1326"/>
    <mergeCell ref="X1298:X1299"/>
    <mergeCell ref="W1354:W1356"/>
    <mergeCell ref="X1354:X1356"/>
    <mergeCell ref="Y1354:Y1356"/>
    <mergeCell ref="J1378:J1380"/>
    <mergeCell ref="R1363:R1365"/>
    <mergeCell ref="U1348:U1350"/>
    <mergeCell ref="T1348:T1350"/>
    <mergeCell ref="S1348:S1350"/>
    <mergeCell ref="S1378:S1380"/>
    <mergeCell ref="P1342:P1344"/>
    <mergeCell ref="O1339:O1341"/>
    <mergeCell ref="U1384:U1386"/>
    <mergeCell ref="T1384:T1386"/>
    <mergeCell ref="D1177:D1179"/>
    <mergeCell ref="I1198:I1200"/>
    <mergeCell ref="J1198:J1200"/>
    <mergeCell ref="J1144:J1146"/>
    <mergeCell ref="N1144:N1146"/>
    <mergeCell ref="X1162:X1164"/>
    <mergeCell ref="Y1162:Y1164"/>
    <mergeCell ref="Z1162:Z1164"/>
    <mergeCell ref="X1150:X1152"/>
    <mergeCell ref="Y1150:Y1152"/>
    <mergeCell ref="D1399:D1401"/>
    <mergeCell ref="E1399:E1401"/>
    <mergeCell ref="D1363:D1365"/>
    <mergeCell ref="D1384:D1386"/>
    <mergeCell ref="W1399:W1401"/>
    <mergeCell ref="C1345:C1347"/>
    <mergeCell ref="R1298:R1299"/>
    <mergeCell ref="Q1336:Q1338"/>
    <mergeCell ref="Q1315:Q1317"/>
    <mergeCell ref="R1315:R1317"/>
    <mergeCell ref="S1315:S1317"/>
    <mergeCell ref="T1315:T1317"/>
    <mergeCell ref="T1324:T1326"/>
    <mergeCell ref="W1333:W1335"/>
    <mergeCell ref="V1351:V1353"/>
    <mergeCell ref="T1369:T1371"/>
    <mergeCell ref="T1366:T1368"/>
    <mergeCell ref="Z1336:Z1338"/>
    <mergeCell ref="Y1345:Y1347"/>
    <mergeCell ref="Y1381:Y1383"/>
    <mergeCell ref="Z1381:Z1383"/>
    <mergeCell ref="R1354:R1356"/>
    <mergeCell ref="Z1363:Z1365"/>
    <mergeCell ref="W1351:W1353"/>
    <mergeCell ref="X1351:X1353"/>
    <mergeCell ref="Z1333:Z1335"/>
    <mergeCell ref="C1378:C1380"/>
    <mergeCell ref="C1336:C1338"/>
    <mergeCell ref="X1315:X1317"/>
    <mergeCell ref="W1315:W1317"/>
    <mergeCell ref="H1318:H1320"/>
    <mergeCell ref="I1318:I1320"/>
    <mergeCell ref="O1318:O1320"/>
    <mergeCell ref="C1312:C1314"/>
    <mergeCell ref="P1315:P1317"/>
    <mergeCell ref="F1315:F1317"/>
    <mergeCell ref="G1315:G1317"/>
    <mergeCell ref="H1315:H1317"/>
    <mergeCell ref="X1318:X1320"/>
    <mergeCell ref="M1309:M1311"/>
    <mergeCell ref="Y1351:Y1353"/>
    <mergeCell ref="L1363:L1365"/>
    <mergeCell ref="Y1306:Y1308"/>
    <mergeCell ref="U1369:U1371"/>
    <mergeCell ref="C1339:C1341"/>
    <mergeCell ref="C1342:C1344"/>
    <mergeCell ref="Q1339:Q1341"/>
    <mergeCell ref="R1339:R1341"/>
    <mergeCell ref="U1339:U1341"/>
    <mergeCell ref="D1339:D1341"/>
    <mergeCell ref="K1333:K1335"/>
    <mergeCell ref="G1333:G1335"/>
    <mergeCell ref="J1366:J1368"/>
    <mergeCell ref="O1298:O1299"/>
    <mergeCell ref="N1345:N1347"/>
    <mergeCell ref="Q1345:Q1347"/>
    <mergeCell ref="Q1363:Q1365"/>
    <mergeCell ref="U1324:U1326"/>
    <mergeCell ref="X1396:X1398"/>
    <mergeCell ref="W1298:W1299"/>
    <mergeCell ref="T1303:T1305"/>
    <mergeCell ref="Y1298:Y1299"/>
    <mergeCell ref="I1393:I1395"/>
    <mergeCell ref="U1318:U1320"/>
    <mergeCell ref="D1321:D1323"/>
    <mergeCell ref="D1318:D1320"/>
    <mergeCell ref="H1309:H1311"/>
    <mergeCell ref="P1303:P1305"/>
    <mergeCell ref="F1312:F1314"/>
    <mergeCell ref="R1318:R1320"/>
    <mergeCell ref="S1318:S1320"/>
    <mergeCell ref="O1296:O1297"/>
    <mergeCell ref="P1296:P1297"/>
    <mergeCell ref="Q1296:Q1297"/>
    <mergeCell ref="R1296:R1297"/>
    <mergeCell ref="S1296:S1297"/>
    <mergeCell ref="T1296:T1297"/>
    <mergeCell ref="M1303:M1305"/>
    <mergeCell ref="N1303:N1305"/>
    <mergeCell ref="O1303:O1305"/>
    <mergeCell ref="S1294:S1295"/>
    <mergeCell ref="T1294:T1295"/>
    <mergeCell ref="U1300:U1302"/>
    <mergeCell ref="U1294:U1295"/>
    <mergeCell ref="Y1294:Y1295"/>
    <mergeCell ref="U1303:U1305"/>
    <mergeCell ref="R1306:R1308"/>
    <mergeCell ref="S1306:S1308"/>
    <mergeCell ref="G1369:G1371"/>
    <mergeCell ref="H1369:H1371"/>
    <mergeCell ref="G1381:G1383"/>
    <mergeCell ref="D1381:D1383"/>
    <mergeCell ref="S1339:S1341"/>
    <mergeCell ref="T1339:T1341"/>
    <mergeCell ref="F1342:F1344"/>
    <mergeCell ref="W1363:W1365"/>
    <mergeCell ref="Q1354:Q1356"/>
    <mergeCell ref="X1339:X1341"/>
    <mergeCell ref="Y1339:Y1341"/>
    <mergeCell ref="X1363:X1365"/>
    <mergeCell ref="X1345:X1347"/>
    <mergeCell ref="V1339:V1341"/>
    <mergeCell ref="H1366:H1368"/>
    <mergeCell ref="S1363:S1365"/>
    <mergeCell ref="X1348:X1350"/>
    <mergeCell ref="M1333:M1335"/>
    <mergeCell ref="N1333:N1335"/>
    <mergeCell ref="Y1333:Y1335"/>
    <mergeCell ref="M1324:M1326"/>
    <mergeCell ref="K1336:K1338"/>
    <mergeCell ref="L1336:L1338"/>
    <mergeCell ref="D1342:D1344"/>
    <mergeCell ref="E1342:E1344"/>
    <mergeCell ref="F1333:F1335"/>
    <mergeCell ref="Y1366:Y1368"/>
    <mergeCell ref="I1348:I1350"/>
    <mergeCell ref="I1333:I1335"/>
    <mergeCell ref="S1336:S1338"/>
    <mergeCell ref="W1336:W1338"/>
    <mergeCell ref="Q1309:Q1311"/>
    <mergeCell ref="V1363:V1365"/>
    <mergeCell ref="U1296:U1297"/>
    <mergeCell ref="W1294:W1295"/>
    <mergeCell ref="Q1300:Q1302"/>
    <mergeCell ref="R1300:R1302"/>
    <mergeCell ref="R1345:R1347"/>
    <mergeCell ref="R1324:R1326"/>
    <mergeCell ref="X1366:X1368"/>
    <mergeCell ref="AC1085:AC1086"/>
    <mergeCell ref="S1095:S1096"/>
    <mergeCell ref="Y1393:Y1395"/>
    <mergeCell ref="H1378:H1380"/>
    <mergeCell ref="AA1369:AA1371"/>
    <mergeCell ref="AB1369:AB1371"/>
    <mergeCell ref="H1303:H1305"/>
    <mergeCell ref="W1303:W1305"/>
    <mergeCell ref="AA1133:AA1134"/>
    <mergeCell ref="O1141:O1143"/>
    <mergeCell ref="P1141:P1143"/>
    <mergeCell ref="U1138:U1140"/>
    <mergeCell ref="V1138:V1140"/>
    <mergeCell ref="AC1195:AC1197"/>
    <mergeCell ref="P1180:P1182"/>
    <mergeCell ref="Y1168:Y1170"/>
    <mergeCell ref="Z1168:Z1170"/>
    <mergeCell ref="AA1168:AA1170"/>
    <mergeCell ref="AB1168:AB1170"/>
    <mergeCell ref="AC1168:AC1170"/>
    <mergeCell ref="J1141:J1143"/>
    <mergeCell ref="K1141:K1143"/>
    <mergeCell ref="J1119:J1120"/>
    <mergeCell ref="AB1396:AB1398"/>
    <mergeCell ref="Z1393:Z1395"/>
    <mergeCell ref="AA1384:AA1386"/>
    <mergeCell ref="Z1396:Z1398"/>
    <mergeCell ref="AB1342:AB1344"/>
    <mergeCell ref="AC1324:AC1326"/>
    <mergeCell ref="AC1339:AC1341"/>
    <mergeCell ref="W1390:W1392"/>
    <mergeCell ref="Z1324:Z1326"/>
    <mergeCell ref="AC1336:AC1338"/>
    <mergeCell ref="AA1345:AA1347"/>
    <mergeCell ref="AB1345:AB1347"/>
    <mergeCell ref="Z1345:Z1347"/>
    <mergeCell ref="AC1354:AC1356"/>
    <mergeCell ref="AC1345:AC1347"/>
    <mergeCell ref="AB1363:AB1365"/>
    <mergeCell ref="AA1363:AA1365"/>
    <mergeCell ref="AA1393:AA1395"/>
    <mergeCell ref="W1384:W1386"/>
    <mergeCell ref="H1138:H1140"/>
    <mergeCell ref="I1138:I1140"/>
    <mergeCell ref="J1138:J1140"/>
    <mergeCell ref="K1138:K1140"/>
    <mergeCell ref="L1390:L1392"/>
    <mergeCell ref="L1396:L1398"/>
    <mergeCell ref="Y1396:Y1398"/>
    <mergeCell ref="V1393:V1395"/>
    <mergeCell ref="AA1292:AA1293"/>
    <mergeCell ref="N1192:N1194"/>
    <mergeCell ref="O1192:O1194"/>
    <mergeCell ref="P1192:P1194"/>
    <mergeCell ref="I1195:I1197"/>
    <mergeCell ref="I1219:I1221"/>
    <mergeCell ref="I1180:I1182"/>
    <mergeCell ref="O1177:O1179"/>
    <mergeCell ref="AA1207:AA1209"/>
    <mergeCell ref="AB1333:AB1335"/>
    <mergeCell ref="P1384:P1386"/>
    <mergeCell ref="Q1384:Q1386"/>
    <mergeCell ref="K1384:K1386"/>
    <mergeCell ref="Z1321:Z1323"/>
    <mergeCell ref="V800:V801"/>
    <mergeCell ref="T834:T835"/>
    <mergeCell ref="S1081:S1082"/>
    <mergeCell ref="AA1087:AA1088"/>
    <mergeCell ref="V1099:V1100"/>
    <mergeCell ref="X871:X873"/>
    <mergeCell ref="X886:X888"/>
    <mergeCell ref="Y886:Y888"/>
    <mergeCell ref="Z826:Z827"/>
    <mergeCell ref="X822:X823"/>
    <mergeCell ref="R1111:R1112"/>
    <mergeCell ref="AB804:AB805"/>
    <mergeCell ref="AB853:AB855"/>
    <mergeCell ref="AB847:AB849"/>
    <mergeCell ref="W800:W801"/>
    <mergeCell ref="AB954:AB955"/>
    <mergeCell ref="AB962:AB963"/>
    <mergeCell ref="S800:S801"/>
    <mergeCell ref="AB826:AB827"/>
    <mergeCell ref="AA810:AA811"/>
    <mergeCell ref="AA836:AA837"/>
    <mergeCell ref="AA841:AA843"/>
    <mergeCell ref="AA826:AA827"/>
    <mergeCell ref="AA832:AA833"/>
    <mergeCell ref="AB832:AB833"/>
    <mergeCell ref="AB834:AB835"/>
    <mergeCell ref="AB816:AB817"/>
    <mergeCell ref="AA806:AA807"/>
    <mergeCell ref="S804:S805"/>
    <mergeCell ref="AA1093:AA1094"/>
    <mergeCell ref="AB1093:AB1094"/>
    <mergeCell ref="W1324:W1326"/>
    <mergeCell ref="U1315:U1317"/>
    <mergeCell ref="S1324:S1326"/>
    <mergeCell ref="AB1303:AB1305"/>
    <mergeCell ref="V1324:V1326"/>
    <mergeCell ref="R1321:R1323"/>
    <mergeCell ref="V865:V867"/>
    <mergeCell ref="Y874:Y876"/>
    <mergeCell ref="Z1280:Z1281"/>
    <mergeCell ref="AA1321:AA1323"/>
    <mergeCell ref="AA1296:AA1297"/>
    <mergeCell ref="W1290:W1291"/>
    <mergeCell ref="U1219:U1221"/>
    <mergeCell ref="X1284:X1285"/>
    <mergeCell ref="Y1278:Y1279"/>
    <mergeCell ref="U1213:U1215"/>
    <mergeCell ref="X1292:X1293"/>
    <mergeCell ref="Y1292:Y1293"/>
    <mergeCell ref="W1292:W1293"/>
    <mergeCell ref="V1292:V1293"/>
    <mergeCell ref="X1290:X1291"/>
    <mergeCell ref="V1282:V1283"/>
    <mergeCell ref="U1288:U1289"/>
    <mergeCell ref="V1288:V1289"/>
    <mergeCell ref="Z1290:Z1291"/>
    <mergeCell ref="Y1309:Y1311"/>
    <mergeCell ref="Z1282:Z1283"/>
    <mergeCell ref="Z1192:Z1194"/>
    <mergeCell ref="Z1210:Z1212"/>
    <mergeCell ref="Z1213:Z1215"/>
    <mergeCell ref="Z1207:Z1209"/>
    <mergeCell ref="Z1298:Z1299"/>
    <mergeCell ref="Z1284:Z1285"/>
    <mergeCell ref="AC1093:AC1094"/>
    <mergeCell ref="G1408:G1410"/>
    <mergeCell ref="H1408:H1410"/>
    <mergeCell ref="I1408:I1410"/>
    <mergeCell ref="J1408:J1410"/>
    <mergeCell ref="K1408:K1410"/>
    <mergeCell ref="L1408:L1410"/>
    <mergeCell ref="M1408:M1410"/>
    <mergeCell ref="N1408:N1410"/>
    <mergeCell ref="O1408:O1410"/>
    <mergeCell ref="P1408:P1410"/>
    <mergeCell ref="Q1408:Q1410"/>
    <mergeCell ref="Y820:Y821"/>
    <mergeCell ref="AC1050:AC1052"/>
    <mergeCell ref="AC1002:AC1003"/>
    <mergeCell ref="AC1006:AC1007"/>
    <mergeCell ref="Z834:Z835"/>
    <mergeCell ref="AC853:AC855"/>
    <mergeCell ref="Y822:Y823"/>
    <mergeCell ref="AC810:AC811"/>
    <mergeCell ref="AA800:AA801"/>
    <mergeCell ref="AC862:AC864"/>
    <mergeCell ref="AC868:AC870"/>
    <mergeCell ref="AC972:AC974"/>
    <mergeCell ref="A1463:A1474"/>
    <mergeCell ref="B1467:B1470"/>
    <mergeCell ref="C1467:C1470"/>
    <mergeCell ref="D1467:D1470"/>
    <mergeCell ref="E1467:E1470"/>
    <mergeCell ref="F1467:F1470"/>
    <mergeCell ref="G1467:G1470"/>
    <mergeCell ref="H1467:H1470"/>
    <mergeCell ref="I1467:I1470"/>
    <mergeCell ref="J1467:J1470"/>
    <mergeCell ref="K1467:K1470"/>
    <mergeCell ref="L1467:L1470"/>
    <mergeCell ref="M1467:M1470"/>
    <mergeCell ref="N1467:N1470"/>
    <mergeCell ref="O1467:O1470"/>
    <mergeCell ref="P1467:P1470"/>
    <mergeCell ref="Y1318:Y1320"/>
    <mergeCell ref="C1300:C1302"/>
    <mergeCell ref="C1282:C1283"/>
    <mergeCell ref="Q1294:Q1295"/>
    <mergeCell ref="E1286:E1287"/>
    <mergeCell ref="F1286:F1287"/>
    <mergeCell ref="B1125:B1126"/>
    <mergeCell ref="C1125:C1126"/>
    <mergeCell ref="D1125:D1126"/>
    <mergeCell ref="W1141:W1143"/>
    <mergeCell ref="R1125:R1126"/>
    <mergeCell ref="S1129:S1130"/>
    <mergeCell ref="P1125:P1126"/>
    <mergeCell ref="E1133:E1134"/>
    <mergeCell ref="F1133:F1134"/>
    <mergeCell ref="I1133:I1134"/>
    <mergeCell ref="X1127:X1128"/>
    <mergeCell ref="Q1451:Q1454"/>
    <mergeCell ref="R1451:R1454"/>
    <mergeCell ref="S1451:S1454"/>
    <mergeCell ref="D1463:D1466"/>
    <mergeCell ref="L1463:L1466"/>
    <mergeCell ref="F1431:F1434"/>
    <mergeCell ref="B1186:B1188"/>
    <mergeCell ref="Y1402:Y1404"/>
    <mergeCell ref="AA1378:AA1380"/>
    <mergeCell ref="P1333:P1335"/>
    <mergeCell ref="Q1333:Q1335"/>
    <mergeCell ref="S1312:S1314"/>
    <mergeCell ref="T1312:T1314"/>
    <mergeCell ref="R1333:R1335"/>
    <mergeCell ref="T1333:T1335"/>
    <mergeCell ref="Y1378:Y1380"/>
    <mergeCell ref="W1366:W1368"/>
    <mergeCell ref="V1369:V1371"/>
    <mergeCell ref="W1369:W1371"/>
    <mergeCell ref="AB1384:AB1386"/>
    <mergeCell ref="X1384:X1386"/>
    <mergeCell ref="AA1381:AA1383"/>
    <mergeCell ref="X1387:X1389"/>
    <mergeCell ref="Y1387:Y1389"/>
    <mergeCell ref="AA1387:AA1389"/>
    <mergeCell ref="W1387:W1389"/>
    <mergeCell ref="V1390:V1392"/>
    <mergeCell ref="AA1336:AA1338"/>
    <mergeCell ref="AA1342:AA1344"/>
    <mergeCell ref="W1342:W1344"/>
    <mergeCell ref="X1342:X1344"/>
    <mergeCell ref="Y1342:Y1344"/>
    <mergeCell ref="AB1336:AB1338"/>
    <mergeCell ref="F1369:F1371"/>
    <mergeCell ref="Y1315:Y1317"/>
    <mergeCell ref="W1318:W1320"/>
    <mergeCell ref="G1321:G1323"/>
    <mergeCell ref="H1321:H1323"/>
    <mergeCell ref="O1321:O1323"/>
    <mergeCell ref="P1321:P1323"/>
    <mergeCell ref="Q1321:Q1323"/>
    <mergeCell ref="H1333:H1335"/>
    <mergeCell ref="O1333:O1335"/>
    <mergeCell ref="L1333:L1335"/>
    <mergeCell ref="G1339:G1341"/>
    <mergeCell ref="W1345:W1347"/>
    <mergeCell ref="X1336:X1338"/>
    <mergeCell ref="Z1315:Z1317"/>
    <mergeCell ref="K1378:K1380"/>
    <mergeCell ref="W1339:W1341"/>
    <mergeCell ref="AA1333:AA1335"/>
    <mergeCell ref="AB1366:AB1368"/>
    <mergeCell ref="G1393:G1395"/>
    <mergeCell ref="N1315:N1317"/>
    <mergeCell ref="O1315:O1317"/>
    <mergeCell ref="V1321:V1323"/>
    <mergeCell ref="L1324:L1326"/>
    <mergeCell ref="M1315:M1317"/>
    <mergeCell ref="Q1324:Q1326"/>
    <mergeCell ref="J1315:J1317"/>
    <mergeCell ref="K1315:K1317"/>
    <mergeCell ref="L1321:L1323"/>
    <mergeCell ref="U1387:U1389"/>
    <mergeCell ref="Q1396:Q1398"/>
    <mergeCell ref="Z1366:Z1368"/>
    <mergeCell ref="AA1366:AA1368"/>
    <mergeCell ref="O1384:O1386"/>
    <mergeCell ref="H1345:H1347"/>
    <mergeCell ref="M1393:M1395"/>
    <mergeCell ref="N1393:N1395"/>
    <mergeCell ref="M1354:M1356"/>
    <mergeCell ref="AC1014:AC1016"/>
    <mergeCell ref="AC1004:AC1005"/>
    <mergeCell ref="U844:U846"/>
    <mergeCell ref="O886:O888"/>
    <mergeCell ref="O1023:O1025"/>
    <mergeCell ref="E1127:E1128"/>
    <mergeCell ref="G1133:G1134"/>
    <mergeCell ref="E1129:E1130"/>
    <mergeCell ref="F1129:F1130"/>
    <mergeCell ref="G1129:G1130"/>
    <mergeCell ref="I1127:I1128"/>
    <mergeCell ref="K1008:K1010"/>
    <mergeCell ref="M950:M951"/>
    <mergeCell ref="N853:N855"/>
    <mergeCell ref="O853:O855"/>
    <mergeCell ref="AB1004:AB1005"/>
    <mergeCell ref="AA972:AA974"/>
    <mergeCell ref="AA856:AA858"/>
    <mergeCell ref="O1053:O1055"/>
    <mergeCell ref="U1023:U1025"/>
    <mergeCell ref="V1023:V1025"/>
    <mergeCell ref="AC895:AC897"/>
    <mergeCell ref="AC1020:AC1022"/>
    <mergeCell ref="V1089:V1090"/>
    <mergeCell ref="W1089:W1090"/>
    <mergeCell ref="V1075:V1076"/>
    <mergeCell ref="AA1079:AA1080"/>
    <mergeCell ref="V1115:V1116"/>
    <mergeCell ref="AB1079:AB1080"/>
    <mergeCell ref="S1168:S1170"/>
    <mergeCell ref="T1189:T1191"/>
    <mergeCell ref="H1174:H1176"/>
    <mergeCell ref="J1189:J1191"/>
    <mergeCell ref="M1177:M1179"/>
    <mergeCell ref="K1186:K1188"/>
    <mergeCell ref="W950:W951"/>
    <mergeCell ref="E1186:E1188"/>
    <mergeCell ref="E1168:E1170"/>
    <mergeCell ref="F1168:F1170"/>
    <mergeCell ref="H1133:H1134"/>
    <mergeCell ref="H1141:H1143"/>
    <mergeCell ref="I1141:I1143"/>
    <mergeCell ref="AB1071:AB1072"/>
    <mergeCell ref="AC1071:AC1072"/>
    <mergeCell ref="AB1056:AB1058"/>
    <mergeCell ref="S1085:S1086"/>
    <mergeCell ref="T1085:T1086"/>
    <mergeCell ref="U1085:U1086"/>
    <mergeCell ref="V1085:V1086"/>
    <mergeCell ref="E1141:E1143"/>
    <mergeCell ref="F998:F999"/>
    <mergeCell ref="E1059:E1061"/>
    <mergeCell ref="I1059:I1061"/>
    <mergeCell ref="E1083:E1084"/>
    <mergeCell ref="E996:E997"/>
    <mergeCell ref="AA1089:AA1090"/>
    <mergeCell ref="X1075:X1076"/>
    <mergeCell ref="X1089:X1090"/>
    <mergeCell ref="X1153:X1155"/>
    <mergeCell ref="AA1180:AA1182"/>
    <mergeCell ref="V1150:V1152"/>
    <mergeCell ref="W1113:W1114"/>
    <mergeCell ref="U1159:U1161"/>
    <mergeCell ref="U1095:U1096"/>
    <mergeCell ref="X1123:X1124"/>
    <mergeCell ref="Y1123:Y1124"/>
    <mergeCell ref="AB1276:AB1277"/>
    <mergeCell ref="AD1189:AD1191"/>
    <mergeCell ref="AD1119:AD1120"/>
    <mergeCell ref="AF1113:AF1114"/>
    <mergeCell ref="AC1300:AC1302"/>
    <mergeCell ref="W1127:W1128"/>
    <mergeCell ref="O1138:O1140"/>
    <mergeCell ref="B1393:B1395"/>
    <mergeCell ref="C1384:C1386"/>
    <mergeCell ref="C1387:C1389"/>
    <mergeCell ref="D1387:D1389"/>
    <mergeCell ref="R1396:R1398"/>
    <mergeCell ref="AA1306:AA1308"/>
    <mergeCell ref="AB1306:AB1308"/>
    <mergeCell ref="AA1303:AA1305"/>
    <mergeCell ref="D1366:D1368"/>
    <mergeCell ref="C1366:C1368"/>
    <mergeCell ref="C1369:C1371"/>
    <mergeCell ref="O1324:O1326"/>
    <mergeCell ref="O1342:O1344"/>
    <mergeCell ref="W1348:W1350"/>
    <mergeCell ref="J1342:J1344"/>
    <mergeCell ref="D1315:D1317"/>
    <mergeCell ref="B1171:B1173"/>
    <mergeCell ref="C1171:C1173"/>
    <mergeCell ref="Z1294:Z1295"/>
    <mergeCell ref="AC1288:AC1289"/>
    <mergeCell ref="L1309:L1311"/>
    <mergeCell ref="AC1321:AC1323"/>
    <mergeCell ref="S1384:S1386"/>
    <mergeCell ref="AC1298:AC1299"/>
    <mergeCell ref="C1315:C1317"/>
    <mergeCell ref="C1324:C1326"/>
    <mergeCell ref="C1363:C1365"/>
    <mergeCell ref="T1298:T1299"/>
    <mergeCell ref="D1336:D1338"/>
    <mergeCell ref="X1282:X1283"/>
    <mergeCell ref="Y1282:Y1283"/>
    <mergeCell ref="AB1292:AB1293"/>
    <mergeCell ref="AC1396:AC1398"/>
    <mergeCell ref="I1288:I1289"/>
    <mergeCell ref="AC1333:AC1335"/>
    <mergeCell ref="AB1282:AB1283"/>
    <mergeCell ref="T1133:T1134"/>
    <mergeCell ref="AB1351:AB1353"/>
    <mergeCell ref="Z1351:Z1353"/>
    <mergeCell ref="AA1351:AA1353"/>
    <mergeCell ref="AB1321:AB1323"/>
    <mergeCell ref="E1121:E1122"/>
    <mergeCell ref="E1125:E1126"/>
    <mergeCell ref="Y1131:Y1132"/>
    <mergeCell ref="Y1159:Y1161"/>
    <mergeCell ref="AA1290:AA1291"/>
    <mergeCell ref="AA1195:AA1197"/>
    <mergeCell ref="G1138:G1140"/>
    <mergeCell ref="M1135:M1137"/>
    <mergeCell ref="Z1300:Z1302"/>
    <mergeCell ref="Z1286:Z1287"/>
    <mergeCell ref="K1180:K1182"/>
    <mergeCell ref="X1213:X1215"/>
    <mergeCell ref="P1274:P1275"/>
    <mergeCell ref="Q1274:Q1275"/>
    <mergeCell ref="J1125:J1126"/>
    <mergeCell ref="K1274:K1275"/>
    <mergeCell ref="L1274:L1275"/>
    <mergeCell ref="N1280:N1281"/>
    <mergeCell ref="H1280:H1281"/>
    <mergeCell ref="I1315:I1317"/>
    <mergeCell ref="W1282:W1283"/>
    <mergeCell ref="U1286:U1287"/>
    <mergeCell ref="V1286:V1287"/>
    <mergeCell ref="W1286:W1287"/>
    <mergeCell ref="X1286:X1287"/>
    <mergeCell ref="Q1298:Q1299"/>
    <mergeCell ref="K1363:K1365"/>
    <mergeCell ref="M1363:M1365"/>
    <mergeCell ref="M1387:M1389"/>
    <mergeCell ref="F1363:F1365"/>
    <mergeCell ref="G1363:G1365"/>
    <mergeCell ref="E1384:E1386"/>
    <mergeCell ref="P1369:P1371"/>
    <mergeCell ref="H1387:H1389"/>
    <mergeCell ref="I1387:I1389"/>
    <mergeCell ref="AA1315:AA1317"/>
    <mergeCell ref="E1268:E1269"/>
    <mergeCell ref="E1264:E1265"/>
    <mergeCell ref="L1141:L1143"/>
    <mergeCell ref="P1129:P1130"/>
    <mergeCell ref="L1131:L1132"/>
    <mergeCell ref="AC1312:AC1314"/>
    <mergeCell ref="Z1309:Z1311"/>
    <mergeCell ref="Z1339:Z1341"/>
    <mergeCell ref="U1345:U1347"/>
    <mergeCell ref="J1309:J1311"/>
    <mergeCell ref="K1309:K1311"/>
    <mergeCell ref="U1133:U1134"/>
    <mergeCell ref="W1133:W1134"/>
    <mergeCell ref="AA1280:AA1281"/>
    <mergeCell ref="P1228:P1230"/>
    <mergeCell ref="Z1198:Z1200"/>
    <mergeCell ref="T1147:T1149"/>
    <mergeCell ref="K1144:K1146"/>
    <mergeCell ref="AB1125:AB1126"/>
    <mergeCell ref="X1129:X1130"/>
    <mergeCell ref="N1131:N1132"/>
    <mergeCell ref="W1131:W1132"/>
    <mergeCell ref="Z1303:Z1305"/>
    <mergeCell ref="Z1378:Z1380"/>
    <mergeCell ref="Z1312:Z1314"/>
    <mergeCell ref="AA1312:AA1314"/>
    <mergeCell ref="AC1318:AC1320"/>
    <mergeCell ref="AB1315:AB1317"/>
    <mergeCell ref="L1144:L1146"/>
    <mergeCell ref="T1168:T1170"/>
    <mergeCell ref="U1168:U1170"/>
    <mergeCell ref="V1168:V1170"/>
    <mergeCell ref="W1168:W1170"/>
    <mergeCell ref="F1138:F1140"/>
    <mergeCell ref="G1127:G1128"/>
    <mergeCell ref="E1183:E1185"/>
    <mergeCell ref="F1183:F1185"/>
    <mergeCell ref="G1183:G1185"/>
    <mergeCell ref="H1183:H1185"/>
    <mergeCell ref="I1183:I1185"/>
    <mergeCell ref="J1183:J1185"/>
    <mergeCell ref="AA1192:AA1194"/>
    <mergeCell ref="AG1402:AG1403"/>
    <mergeCell ref="AD1384:AD1386"/>
    <mergeCell ref="AD1366:AD1368"/>
    <mergeCell ref="AG1378:AG1379"/>
    <mergeCell ref="AD1381:AD1383"/>
    <mergeCell ref="AG1381:AG1382"/>
    <mergeCell ref="T1280:T1281"/>
    <mergeCell ref="U1290:U1291"/>
    <mergeCell ref="U1274:U1275"/>
    <mergeCell ref="Y1240:Y1242"/>
    <mergeCell ref="Y1286:Y1287"/>
    <mergeCell ref="X1288:X1289"/>
    <mergeCell ref="Y1288:Y1289"/>
    <mergeCell ref="Z1270:Z1271"/>
    <mergeCell ref="O1165:O1167"/>
    <mergeCell ref="Z1195:Z1197"/>
    <mergeCell ref="M1165:M1167"/>
    <mergeCell ref="K1189:K1191"/>
    <mergeCell ref="M1278:M1279"/>
    <mergeCell ref="V1264:V1265"/>
    <mergeCell ref="U1298:U1299"/>
    <mergeCell ref="V1298:V1299"/>
    <mergeCell ref="P1280:P1281"/>
    <mergeCell ref="P1284:P1285"/>
    <mergeCell ref="V1274:V1275"/>
    <mergeCell ref="U1276:U1277"/>
    <mergeCell ref="AB1399:AB1401"/>
    <mergeCell ref="Z1399:Z1401"/>
    <mergeCell ref="AA1396:AA1398"/>
    <mergeCell ref="X1402:X1404"/>
    <mergeCell ref="Z1354:Z1356"/>
    <mergeCell ref="W1396:W1398"/>
    <mergeCell ref="Z1342:Z1344"/>
    <mergeCell ref="V1396:V1398"/>
    <mergeCell ref="V1387:V1389"/>
    <mergeCell ref="X1393:X1395"/>
    <mergeCell ref="O1393:O1395"/>
    <mergeCell ref="M1399:M1401"/>
    <mergeCell ref="T1396:T1398"/>
    <mergeCell ref="U1396:U1398"/>
    <mergeCell ref="S1402:S1404"/>
    <mergeCell ref="T1402:T1404"/>
    <mergeCell ref="U1402:U1404"/>
    <mergeCell ref="AC1213:AC1215"/>
    <mergeCell ref="AB1280:AB1281"/>
    <mergeCell ref="AB1219:AB1221"/>
    <mergeCell ref="AB1296:AB1297"/>
    <mergeCell ref="X1168:X1170"/>
    <mergeCell ref="W1198:W1200"/>
    <mergeCell ref="X1198:X1200"/>
    <mergeCell ref="Y1198:Y1200"/>
    <mergeCell ref="U1399:U1401"/>
    <mergeCell ref="S1390:S1392"/>
    <mergeCell ref="T1390:T1392"/>
    <mergeCell ref="U1390:U1392"/>
    <mergeCell ref="Z1306:Z1308"/>
    <mergeCell ref="K1183:K1185"/>
    <mergeCell ref="L1183:L1185"/>
    <mergeCell ref="M1183:M1185"/>
    <mergeCell ref="N1183:N1185"/>
    <mergeCell ref="AB1201:AB1203"/>
    <mergeCell ref="AC1201:AC1203"/>
    <mergeCell ref="AD1201:AD1203"/>
    <mergeCell ref="AF1201:AF1203"/>
    <mergeCell ref="Z804:Z805"/>
    <mergeCell ref="S1059:S1061"/>
    <mergeCell ref="X1073:X1074"/>
    <mergeCell ref="Y1073:Y1074"/>
    <mergeCell ref="V1062:V1064"/>
    <mergeCell ref="R1075:R1076"/>
    <mergeCell ref="T1083:T1084"/>
    <mergeCell ref="U1083:U1084"/>
    <mergeCell ref="V1083:V1084"/>
    <mergeCell ref="W1083:W1084"/>
    <mergeCell ref="X1083:X1084"/>
    <mergeCell ref="U828:U829"/>
    <mergeCell ref="X1117:X1118"/>
    <mergeCell ref="L814:L815"/>
    <mergeCell ref="K1402:K1404"/>
    <mergeCell ref="L1402:L1404"/>
    <mergeCell ref="M1402:M1404"/>
    <mergeCell ref="N1402:N1404"/>
    <mergeCell ref="M1150:M1152"/>
    <mergeCell ref="AB1177:AB1179"/>
    <mergeCell ref="AC1189:AC1191"/>
    <mergeCell ref="R1123:R1124"/>
    <mergeCell ref="S1123:S1124"/>
    <mergeCell ref="T1123:T1124"/>
    <mergeCell ref="U1123:U1124"/>
    <mergeCell ref="P1138:P1140"/>
    <mergeCell ref="S1138:S1140"/>
    <mergeCell ref="T1138:T1140"/>
    <mergeCell ref="N830:N831"/>
    <mergeCell ref="M1079:M1080"/>
    <mergeCell ref="K1123:K1124"/>
    <mergeCell ref="L1123:L1124"/>
    <mergeCell ref="M1123:M1124"/>
    <mergeCell ref="N1123:N1124"/>
    <mergeCell ref="R1083:R1084"/>
    <mergeCell ref="Y1020:Y1022"/>
    <mergeCell ref="AA1081:AA1082"/>
    <mergeCell ref="AA1069:AA1070"/>
    <mergeCell ref="L1117:L1118"/>
    <mergeCell ref="K1125:K1126"/>
    <mergeCell ref="W1309:W1311"/>
    <mergeCell ref="S1298:S1299"/>
    <mergeCell ref="X1381:X1383"/>
    <mergeCell ref="Z1369:Z1371"/>
    <mergeCell ref="W1288:W1289"/>
    <mergeCell ref="M1201:M1203"/>
    <mergeCell ref="N1201:N1203"/>
    <mergeCell ref="O1201:O1203"/>
    <mergeCell ref="P1201:P1203"/>
    <mergeCell ref="S1201:S1203"/>
    <mergeCell ref="R1280:R1281"/>
    <mergeCell ref="S1284:S1285"/>
    <mergeCell ref="L954:L955"/>
    <mergeCell ref="L1002:L1003"/>
    <mergeCell ref="AA1309:AA1311"/>
    <mergeCell ref="AB1309:AB1311"/>
    <mergeCell ref="AA1276:AA1277"/>
    <mergeCell ref="AA1125:AA1126"/>
    <mergeCell ref="V1097:V1098"/>
    <mergeCell ref="AA1123:AA1124"/>
    <mergeCell ref="Z1115:Z1116"/>
    <mergeCell ref="AA1115:AA1116"/>
    <mergeCell ref="V1123:V1124"/>
    <mergeCell ref="W1123:W1124"/>
    <mergeCell ref="N1399:N1401"/>
    <mergeCell ref="O1399:O1401"/>
    <mergeCell ref="AX1351:AX1353"/>
    <mergeCell ref="AX1378:AX1380"/>
    <mergeCell ref="AX1381:AX1383"/>
    <mergeCell ref="AX1384:AX1386"/>
    <mergeCell ref="AX1387:AX1389"/>
    <mergeCell ref="AX1390:AX1392"/>
    <mergeCell ref="AX1393:AX1395"/>
    <mergeCell ref="AX1354:AX1356"/>
    <mergeCell ref="AX1363:AX1365"/>
    <mergeCell ref="AX1366:AX1368"/>
    <mergeCell ref="AX1369:AX1371"/>
    <mergeCell ref="X824:X825"/>
    <mergeCell ref="Y824:Y825"/>
    <mergeCell ref="X834:X835"/>
    <mergeCell ref="V834:V835"/>
    <mergeCell ref="Z828:Z829"/>
    <mergeCell ref="Y865:Y867"/>
    <mergeCell ref="Z822:Z823"/>
    <mergeCell ref="Z806:Z807"/>
    <mergeCell ref="X820:X821"/>
    <mergeCell ref="Z808:Z809"/>
    <mergeCell ref="V808:V809"/>
    <mergeCell ref="Z856:Z858"/>
    <mergeCell ref="Z844:Z846"/>
    <mergeCell ref="W814:W815"/>
    <mergeCell ref="X814:X815"/>
    <mergeCell ref="W826:W827"/>
    <mergeCell ref="Z838:Z840"/>
    <mergeCell ref="V832:V833"/>
    <mergeCell ref="Y834:Y835"/>
    <mergeCell ref="U838:U840"/>
    <mergeCell ref="Z868:Z870"/>
    <mergeCell ref="Y935:Y937"/>
    <mergeCell ref="W808:W809"/>
    <mergeCell ref="X808:X809"/>
    <mergeCell ref="V923:V925"/>
    <mergeCell ref="Z960:Z961"/>
    <mergeCell ref="O972:O974"/>
    <mergeCell ref="N972:N974"/>
    <mergeCell ref="X918:X919"/>
    <mergeCell ref="V932:V934"/>
    <mergeCell ref="AF1216:AF1218"/>
    <mergeCell ref="AG1216:AG1218"/>
    <mergeCell ref="AW1216:AW1218"/>
    <mergeCell ref="AB1318:AB1320"/>
    <mergeCell ref="AC1296:AC1297"/>
    <mergeCell ref="AB1300:AB1302"/>
    <mergeCell ref="T1318:T1320"/>
    <mergeCell ref="V1296:V1297"/>
    <mergeCell ref="W1296:W1297"/>
    <mergeCell ref="X1296:X1297"/>
    <mergeCell ref="Y1296:Y1297"/>
    <mergeCell ref="Z1296:Z1297"/>
    <mergeCell ref="S1282:S1283"/>
    <mergeCell ref="V1284:V1285"/>
    <mergeCell ref="Z1318:Z1320"/>
    <mergeCell ref="AA1318:AA1320"/>
    <mergeCell ref="R1129:R1130"/>
    <mergeCell ref="Z1129:Z1130"/>
    <mergeCell ref="U820:U821"/>
    <mergeCell ref="Y830:Y831"/>
    <mergeCell ref="P830:P831"/>
    <mergeCell ref="F1321:F1323"/>
    <mergeCell ref="AA1354:AA1356"/>
    <mergeCell ref="Y1348:Y1350"/>
    <mergeCell ref="AC1348:AC1350"/>
    <mergeCell ref="AB1348:AB1350"/>
    <mergeCell ref="AA1348:AA1350"/>
    <mergeCell ref="Z1348:Z1350"/>
    <mergeCell ref="AW1342:AW1344"/>
    <mergeCell ref="T1342:T1344"/>
    <mergeCell ref="U1342:U1344"/>
    <mergeCell ref="AC1342:AC1344"/>
    <mergeCell ref="Z1387:Z1389"/>
    <mergeCell ref="F1387:F1389"/>
    <mergeCell ref="AG1198:AG1200"/>
    <mergeCell ref="AW1198:AW1200"/>
    <mergeCell ref="AX1198:AX1200"/>
    <mergeCell ref="I1186:I1188"/>
    <mergeCell ref="J1186:J1188"/>
    <mergeCell ref="AD1186:AD1188"/>
    <mergeCell ref="AF1186:AF1188"/>
    <mergeCell ref="AG1186:AG1188"/>
    <mergeCell ref="G1198:G1200"/>
    <mergeCell ref="H1198:H1200"/>
    <mergeCell ref="AB1186:AB1188"/>
    <mergeCell ref="AC1186:AC1188"/>
    <mergeCell ref="Z1201:Z1203"/>
    <mergeCell ref="M1195:M1197"/>
    <mergeCell ref="N1195:N1197"/>
    <mergeCell ref="AW1186:AW1188"/>
    <mergeCell ref="AX1186:AX1188"/>
    <mergeCell ref="G1168:G1170"/>
    <mergeCell ref="H1168:H1170"/>
    <mergeCell ref="I1168:I1170"/>
    <mergeCell ref="J1168:J1170"/>
    <mergeCell ref="K1168:K1170"/>
    <mergeCell ref="L1168:L1170"/>
    <mergeCell ref="M1168:M1170"/>
    <mergeCell ref="N1168:N1170"/>
    <mergeCell ref="O1168:O1170"/>
    <mergeCell ref="P1168:P1170"/>
    <mergeCell ref="Z1384:Z1386"/>
    <mergeCell ref="AC1381:AC1383"/>
    <mergeCell ref="AC1351:AC1353"/>
    <mergeCell ref="AA1300:AA1302"/>
    <mergeCell ref="AB1324:AB1326"/>
    <mergeCell ref="AG1168:AG1170"/>
    <mergeCell ref="AC1216:AC1218"/>
    <mergeCell ref="AD1216:AD1218"/>
    <mergeCell ref="AX1336:AX1338"/>
    <mergeCell ref="U1278:U1279"/>
    <mergeCell ref="P1282:P1283"/>
    <mergeCell ref="Q1282:Q1283"/>
    <mergeCell ref="R1282:R1283"/>
    <mergeCell ref="T1282:T1283"/>
    <mergeCell ref="AC1309:AC1311"/>
    <mergeCell ref="AC1315:AC1317"/>
    <mergeCell ref="H1177:H1179"/>
    <mergeCell ref="P1288:P1289"/>
    <mergeCell ref="N1276:N1277"/>
    <mergeCell ref="Q1288:Q1289"/>
    <mergeCell ref="I1204:I1206"/>
    <mergeCell ref="K1207:K1209"/>
    <mergeCell ref="Z1278:Z1279"/>
    <mergeCell ref="Z1268:Z1269"/>
    <mergeCell ref="AD1405:AD1407"/>
    <mergeCell ref="Q1405:Q1407"/>
    <mergeCell ref="R1405:R1407"/>
    <mergeCell ref="V1405:V1407"/>
    <mergeCell ref="W1405:W1407"/>
    <mergeCell ref="X1405:X1407"/>
    <mergeCell ref="Y1405:Y1407"/>
    <mergeCell ref="AB1405:AB1407"/>
    <mergeCell ref="V1402:V1404"/>
    <mergeCell ref="W1402:W1404"/>
    <mergeCell ref="P1390:P1392"/>
    <mergeCell ref="Q1390:Q1392"/>
    <mergeCell ref="R1390:R1392"/>
    <mergeCell ref="W1393:W1395"/>
    <mergeCell ref="Y1390:Y1392"/>
    <mergeCell ref="AA1339:AA1341"/>
    <mergeCell ref="P1396:P1398"/>
    <mergeCell ref="J1387:J1389"/>
    <mergeCell ref="K1387:K1389"/>
    <mergeCell ref="K1405:K1407"/>
    <mergeCell ref="J1399:J1401"/>
    <mergeCell ref="K1399:K1401"/>
    <mergeCell ref="O1405:O1407"/>
    <mergeCell ref="P1405:P1407"/>
    <mergeCell ref="I1390:I1392"/>
    <mergeCell ref="J1390:J1392"/>
    <mergeCell ref="L1405:L1407"/>
    <mergeCell ref="M1405:M1407"/>
    <mergeCell ref="AG1399:AG1400"/>
    <mergeCell ref="AB1390:AB1392"/>
    <mergeCell ref="AW1345:AW1347"/>
    <mergeCell ref="AD1351:AD1353"/>
    <mergeCell ref="AD1399:AD1401"/>
    <mergeCell ref="AW1348:AW1350"/>
    <mergeCell ref="AG1393:AG1394"/>
    <mergeCell ref="AC1399:AC1401"/>
    <mergeCell ref="AC1366:AC1368"/>
    <mergeCell ref="I1363:I1365"/>
    <mergeCell ref="AC1390:AC1392"/>
    <mergeCell ref="AD1402:AD1404"/>
    <mergeCell ref="AG1396:AG1397"/>
    <mergeCell ref="J1363:J1365"/>
    <mergeCell ref="R1378:R1380"/>
    <mergeCell ref="Q1387:Q1389"/>
    <mergeCell ref="R1387:R1389"/>
    <mergeCell ref="Q1393:Q1395"/>
    <mergeCell ref="R1393:R1395"/>
    <mergeCell ref="S1393:S1395"/>
    <mergeCell ref="S1342:S1344"/>
    <mergeCell ref="R1348:R1350"/>
    <mergeCell ref="I1405:I1407"/>
    <mergeCell ref="Q1399:Q1401"/>
    <mergeCell ref="R1399:R1401"/>
    <mergeCell ref="S1399:S1401"/>
    <mergeCell ref="T1399:T1401"/>
    <mergeCell ref="AG1354:AG1356"/>
    <mergeCell ref="AD1354:AD1356"/>
    <mergeCell ref="AA1399:AA1401"/>
    <mergeCell ref="X1399:X1401"/>
    <mergeCell ref="Y1399:Y1401"/>
    <mergeCell ref="Z1402:Z1404"/>
    <mergeCell ref="AA1402:AA1404"/>
    <mergeCell ref="AB1402:AB1404"/>
    <mergeCell ref="V1399:V1401"/>
    <mergeCell ref="AX1408:AX1410"/>
    <mergeCell ref="AX1405:AX1407"/>
    <mergeCell ref="AX1402:AX1404"/>
    <mergeCell ref="AX1399:AX1401"/>
    <mergeCell ref="AX1396:AX1398"/>
    <mergeCell ref="X1500:X1502"/>
    <mergeCell ref="I1500:I1502"/>
    <mergeCell ref="J1500:J1502"/>
    <mergeCell ref="K1500:K1502"/>
    <mergeCell ref="L1500:L1502"/>
    <mergeCell ref="M1500:M1502"/>
    <mergeCell ref="N1500:N1502"/>
    <mergeCell ref="AX1500:AX1501"/>
    <mergeCell ref="AX1494:AX1496"/>
    <mergeCell ref="U1431:U1434"/>
    <mergeCell ref="AB1431:AB1434"/>
    <mergeCell ref="AG1369:AG1370"/>
    <mergeCell ref="AD1363:AD1365"/>
    <mergeCell ref="AG1363:AG1365"/>
    <mergeCell ref="AD1378:AD1380"/>
    <mergeCell ref="AD1369:AD1371"/>
    <mergeCell ref="AD1393:AD1395"/>
    <mergeCell ref="AG1390:AG1391"/>
    <mergeCell ref="E1387:E1389"/>
    <mergeCell ref="AG1366:AG1368"/>
    <mergeCell ref="AC1378:AC1380"/>
    <mergeCell ref="AC1363:AC1365"/>
    <mergeCell ref="O1381:O1383"/>
    <mergeCell ref="P1381:P1383"/>
    <mergeCell ref="Q1381:Q1383"/>
    <mergeCell ref="AB1381:AB1383"/>
    <mergeCell ref="AC1384:AC1386"/>
    <mergeCell ref="AB1393:AB1395"/>
    <mergeCell ref="AC1393:AC1395"/>
    <mergeCell ref="AF1408:AF1409"/>
    <mergeCell ref="Y1471:Y1474"/>
    <mergeCell ref="T1408:T1410"/>
    <mergeCell ref="U1408:U1410"/>
    <mergeCell ref="V1408:V1410"/>
    <mergeCell ref="W1408:W1410"/>
    <mergeCell ref="Q1467:Q1470"/>
    <mergeCell ref="R1467:R1470"/>
    <mergeCell ref="X1471:X1474"/>
    <mergeCell ref="AB1411:AB1414"/>
    <mergeCell ref="X1411:X1414"/>
    <mergeCell ref="Y1411:Y1414"/>
    <mergeCell ref="U1411:U1414"/>
    <mergeCell ref="AB1427:AB1430"/>
    <mergeCell ref="X1408:X1410"/>
    <mergeCell ref="AC1408:AC1410"/>
    <mergeCell ref="AW1483:AW1486"/>
    <mergeCell ref="O1431:O1434"/>
    <mergeCell ref="O1451:O1454"/>
    <mergeCell ref="P1451:P1454"/>
    <mergeCell ref="P1402:P1404"/>
    <mergeCell ref="P1471:P1474"/>
    <mergeCell ref="E1405:E1407"/>
    <mergeCell ref="AG1384:AG1385"/>
    <mergeCell ref="AG1408:AG1409"/>
    <mergeCell ref="W1411:W1414"/>
    <mergeCell ref="AC1402:AC1404"/>
    <mergeCell ref="AA1411:AA1414"/>
    <mergeCell ref="AX1497:AX1499"/>
    <mergeCell ref="L1447:L1450"/>
    <mergeCell ref="W1463:W1466"/>
    <mergeCell ref="S1455:S1458"/>
    <mergeCell ref="O1459:O1462"/>
    <mergeCell ref="P1459:P1462"/>
    <mergeCell ref="N1471:N1474"/>
    <mergeCell ref="O1471:O1474"/>
    <mergeCell ref="J1443:J1446"/>
    <mergeCell ref="K1423:K1426"/>
    <mergeCell ref="V1423:V1426"/>
    <mergeCell ref="S1471:S1474"/>
    <mergeCell ref="T1471:T1474"/>
    <mergeCell ref="U1471:U1474"/>
    <mergeCell ref="X1427:X1430"/>
    <mergeCell ref="M1459:M1462"/>
    <mergeCell ref="N1459:N1462"/>
    <mergeCell ref="U1479:U1482"/>
    <mergeCell ref="K1487:K1488"/>
    <mergeCell ref="AW1423:AW1426"/>
    <mergeCell ref="AX1487:AX1488"/>
    <mergeCell ref="M1489:M1490"/>
    <mergeCell ref="N1489:N1490"/>
    <mergeCell ref="P1423:P1426"/>
    <mergeCell ref="AC1455:AC1458"/>
    <mergeCell ref="AC1471:AC1474"/>
    <mergeCell ref="AC1463:AC1466"/>
    <mergeCell ref="AW1459:AW1462"/>
    <mergeCell ref="AW1471:AW1474"/>
    <mergeCell ref="AX1483:AX1486"/>
    <mergeCell ref="AC1467:AC1470"/>
    <mergeCell ref="AX1459:AX1462"/>
    <mergeCell ref="T1427:T1430"/>
    <mergeCell ref="U1427:U1430"/>
    <mergeCell ref="AX1423:AX1426"/>
    <mergeCell ref="O1423:O1426"/>
    <mergeCell ref="V1459:V1462"/>
    <mergeCell ref="W1459:W1462"/>
    <mergeCell ref="X1459:X1462"/>
    <mergeCell ref="Y1459:Y1462"/>
    <mergeCell ref="K1463:K1466"/>
    <mergeCell ref="AA1463:AA1466"/>
    <mergeCell ref="AW1463:AW1466"/>
    <mergeCell ref="AB1459:AB1462"/>
    <mergeCell ref="N1455:N1458"/>
    <mergeCell ref="AW1455:AW1458"/>
    <mergeCell ref="W1483:W1486"/>
    <mergeCell ref="X1483:X1486"/>
    <mergeCell ref="Y1483:Y1486"/>
    <mergeCell ref="AX1471:AX1474"/>
    <mergeCell ref="AX1475:AX1478"/>
    <mergeCell ref="AX1467:AX1470"/>
    <mergeCell ref="AW1475:AW1478"/>
    <mergeCell ref="AA1467:AA1470"/>
    <mergeCell ref="K1443:K1446"/>
    <mergeCell ref="AX1451:AX1454"/>
    <mergeCell ref="J1447:J1450"/>
    <mergeCell ref="AW1487:AW1488"/>
    <mergeCell ref="T1423:T1426"/>
    <mergeCell ref="U1451:U1454"/>
    <mergeCell ref="AC1427:AC1430"/>
    <mergeCell ref="AC1447:AC1450"/>
    <mergeCell ref="Y1427:Y1430"/>
    <mergeCell ref="AA1427:AA1430"/>
    <mergeCell ref="AC1423:AC1426"/>
    <mergeCell ref="AC1459:AC1462"/>
    <mergeCell ref="C1487:C1488"/>
    <mergeCell ref="AC1489:AC1490"/>
    <mergeCell ref="AW1489:AW1490"/>
    <mergeCell ref="AX1489:AX1490"/>
    <mergeCell ref="G1487:G1488"/>
    <mergeCell ref="AA1500:AA1502"/>
    <mergeCell ref="AB1500:AB1502"/>
    <mergeCell ref="AC1500:AC1502"/>
    <mergeCell ref="AD1500:AD1502"/>
    <mergeCell ref="AF1500:AF1502"/>
    <mergeCell ref="H1487:H1488"/>
    <mergeCell ref="AW1451:AW1454"/>
    <mergeCell ref="AW1427:AW1430"/>
    <mergeCell ref="AX1463:AX1466"/>
    <mergeCell ref="J1455:J1458"/>
    <mergeCell ref="K1455:K1458"/>
    <mergeCell ref="W1471:W1474"/>
    <mergeCell ref="Z1471:Z1474"/>
    <mergeCell ref="AA1455:AA1458"/>
    <mergeCell ref="AC1443:AC1446"/>
    <mergeCell ref="V1451:V1454"/>
    <mergeCell ref="U1423:U1426"/>
    <mergeCell ref="AY1487:AY1488"/>
    <mergeCell ref="B1491:B1493"/>
    <mergeCell ref="C1491:C1493"/>
    <mergeCell ref="D1491:D1493"/>
    <mergeCell ref="E1491:E1493"/>
    <mergeCell ref="F1491:F1493"/>
    <mergeCell ref="G1491:G1493"/>
    <mergeCell ref="H1491:H1493"/>
    <mergeCell ref="I1491:I1493"/>
    <mergeCell ref="J1491:J1493"/>
    <mergeCell ref="K1491:K1493"/>
    <mergeCell ref="L1491:L1493"/>
    <mergeCell ref="M1491:M1493"/>
    <mergeCell ref="N1491:N1493"/>
    <mergeCell ref="O1491:O1493"/>
    <mergeCell ref="P1491:P1493"/>
    <mergeCell ref="Q1491:Q1493"/>
    <mergeCell ref="R1491:R1493"/>
    <mergeCell ref="S1491:S1493"/>
    <mergeCell ref="T1491:T1493"/>
    <mergeCell ref="U1491:U1493"/>
    <mergeCell ref="V1491:V1493"/>
    <mergeCell ref="W1491:W1493"/>
    <mergeCell ref="X1491:X1493"/>
    <mergeCell ref="Y1491:Y1493"/>
    <mergeCell ref="Z1491:Z1493"/>
    <mergeCell ref="AA1491:AA1493"/>
    <mergeCell ref="AB1491:AB1493"/>
    <mergeCell ref="AC1491:AC1493"/>
    <mergeCell ref="AW1491:AW1493"/>
    <mergeCell ref="AX1491:AX1493"/>
    <mergeCell ref="F1489:F1490"/>
    <mergeCell ref="G1489:G1490"/>
    <mergeCell ref="AY1491:AY1492"/>
    <mergeCell ref="H1489:H1490"/>
    <mergeCell ref="I1489:I1490"/>
    <mergeCell ref="J1489:J1490"/>
    <mergeCell ref="K1489:K1490"/>
    <mergeCell ref="AY1489:AY1490"/>
    <mergeCell ref="I1487:I1488"/>
    <mergeCell ref="D1443:D1446"/>
    <mergeCell ref="D1451:D1454"/>
    <mergeCell ref="C1463:C1466"/>
    <mergeCell ref="F1471:F1474"/>
    <mergeCell ref="C1500:C1502"/>
    <mergeCell ref="I1503:I1505"/>
    <mergeCell ref="J1503:J1505"/>
    <mergeCell ref="E1506:E1508"/>
    <mergeCell ref="U1497:U1499"/>
    <mergeCell ref="V1497:V1499"/>
    <mergeCell ref="S1503:S1505"/>
    <mergeCell ref="T1503:T1505"/>
    <mergeCell ref="U1503:U1505"/>
    <mergeCell ref="V1503:V1505"/>
    <mergeCell ref="W1503:W1505"/>
    <mergeCell ref="AW1497:AW1499"/>
    <mergeCell ref="F1512:F1514"/>
    <mergeCell ref="Z1497:Z1499"/>
    <mergeCell ref="AA1497:AA1499"/>
    <mergeCell ref="AB1497:AB1499"/>
    <mergeCell ref="E1487:E1488"/>
    <mergeCell ref="F1487:F1488"/>
    <mergeCell ref="Q1500:Q1502"/>
    <mergeCell ref="R1500:R1502"/>
    <mergeCell ref="S1500:S1502"/>
    <mergeCell ref="T1500:T1502"/>
    <mergeCell ref="U1500:U1502"/>
    <mergeCell ref="V1500:V1502"/>
    <mergeCell ref="Y1500:Y1502"/>
    <mergeCell ref="Z1500:Z1502"/>
    <mergeCell ref="C1509:C1511"/>
    <mergeCell ref="C1497:C1499"/>
    <mergeCell ref="L1489:L1490"/>
    <mergeCell ref="V1489:V1490"/>
    <mergeCell ref="X1489:X1490"/>
    <mergeCell ref="AA1487:AA1488"/>
    <mergeCell ref="AB1487:AB1488"/>
    <mergeCell ref="AB1489:AB1490"/>
    <mergeCell ref="R1489:R1490"/>
    <mergeCell ref="S1489:S1490"/>
    <mergeCell ref="T1489:T1490"/>
    <mergeCell ref="U1489:U1490"/>
    <mergeCell ref="Z1489:Z1490"/>
    <mergeCell ref="O1500:O1502"/>
    <mergeCell ref="AW1509:AW1510"/>
    <mergeCell ref="AF1512:AF1513"/>
    <mergeCell ref="D1509:D1511"/>
    <mergeCell ref="E1509:E1511"/>
    <mergeCell ref="D1506:D1508"/>
    <mergeCell ref="AD1512:AD1514"/>
    <mergeCell ref="K1503:K1505"/>
    <mergeCell ref="W1506:W1508"/>
    <mergeCell ref="X1506:X1508"/>
    <mergeCell ref="AB1506:AB1508"/>
    <mergeCell ref="Z1503:Z1505"/>
    <mergeCell ref="AA1503:AA1505"/>
    <mergeCell ref="V1512:V1514"/>
    <mergeCell ref="AD1509:AD1511"/>
    <mergeCell ref="AF1509:AF1510"/>
    <mergeCell ref="K1509:K1511"/>
    <mergeCell ref="L1509:L1511"/>
    <mergeCell ref="M1509:M1511"/>
    <mergeCell ref="T1506:T1508"/>
    <mergeCell ref="AG1509:AG1510"/>
    <mergeCell ref="H1506:H1508"/>
    <mergeCell ref="I1506:I1508"/>
    <mergeCell ref="AD1503:AD1505"/>
    <mergeCell ref="AF1503:AF1505"/>
    <mergeCell ref="AG1503:AG1505"/>
    <mergeCell ref="AW1503:AW1504"/>
    <mergeCell ref="D1515:D1517"/>
    <mergeCell ref="E1515:E1517"/>
    <mergeCell ref="F1515:F1517"/>
    <mergeCell ref="AB1515:AB1517"/>
    <mergeCell ref="AC1515:AC1517"/>
    <mergeCell ref="AD1515:AD1517"/>
    <mergeCell ref="AF1515:AF1517"/>
    <mergeCell ref="AY1503:AY1504"/>
    <mergeCell ref="AX1524:AX1525"/>
    <mergeCell ref="AX1518:AX1519"/>
    <mergeCell ref="G1515:G1517"/>
    <mergeCell ref="H1515:H1517"/>
    <mergeCell ref="I1515:I1517"/>
    <mergeCell ref="J1515:J1517"/>
    <mergeCell ref="K1515:K1517"/>
    <mergeCell ref="AA1515:AA1517"/>
    <mergeCell ref="AX1515:AX1516"/>
    <mergeCell ref="AW1521:AW1522"/>
    <mergeCell ref="AY1512:AY1513"/>
    <mergeCell ref="AG1515:AG1516"/>
    <mergeCell ref="AW1515:AW1516"/>
    <mergeCell ref="V1506:V1508"/>
    <mergeCell ref="AB1521:AB1523"/>
    <mergeCell ref="D1518:D1520"/>
    <mergeCell ref="E1518:E1520"/>
    <mergeCell ref="F1518:F1520"/>
    <mergeCell ref="G1518:G1520"/>
    <mergeCell ref="H1518:H1520"/>
    <mergeCell ref="I1518:I1520"/>
    <mergeCell ref="J1518:J1520"/>
    <mergeCell ref="K1518:K1520"/>
    <mergeCell ref="P1515:P1517"/>
    <mergeCell ref="Q1515:Q1517"/>
    <mergeCell ref="R1515:R1517"/>
    <mergeCell ref="AD1524:AD1526"/>
    <mergeCell ref="AF1524:AF1525"/>
    <mergeCell ref="AG1524:AG1525"/>
    <mergeCell ref="AW1524:AW1525"/>
    <mergeCell ref="AG1512:AG1513"/>
    <mergeCell ref="AD1506:AD1508"/>
    <mergeCell ref="P1503:P1505"/>
    <mergeCell ref="Q1503:Q1505"/>
    <mergeCell ref="R1503:R1505"/>
    <mergeCell ref="L1503:L1505"/>
    <mergeCell ref="L1506:L1508"/>
    <mergeCell ref="M1506:M1508"/>
    <mergeCell ref="N1506:N1508"/>
    <mergeCell ref="L1515:L1517"/>
    <mergeCell ref="S1515:S1517"/>
    <mergeCell ref="T1515:T1517"/>
    <mergeCell ref="Z1506:Z1508"/>
    <mergeCell ref="AF1506:AF1508"/>
    <mergeCell ref="D1521:D1523"/>
    <mergeCell ref="E1521:E1523"/>
    <mergeCell ref="F1521:F1523"/>
    <mergeCell ref="O1518:O1520"/>
    <mergeCell ref="P1518:P1520"/>
    <mergeCell ref="Q1518:Q1520"/>
    <mergeCell ref="B1512:B1514"/>
    <mergeCell ref="C1512:C1514"/>
    <mergeCell ref="D1512:D1514"/>
    <mergeCell ref="E1512:E1514"/>
    <mergeCell ref="AX1512:AX1513"/>
    <mergeCell ref="B1515:B1517"/>
    <mergeCell ref="J1524:J1526"/>
    <mergeCell ref="K1524:K1526"/>
    <mergeCell ref="L1524:L1526"/>
    <mergeCell ref="M1524:M1526"/>
    <mergeCell ref="N1524:N1526"/>
    <mergeCell ref="O1524:O1526"/>
    <mergeCell ref="C1527:C1530"/>
    <mergeCell ref="D1527:D1530"/>
    <mergeCell ref="AX1531:AX1534"/>
    <mergeCell ref="B1543:B1546"/>
    <mergeCell ref="C1543:C1546"/>
    <mergeCell ref="D1543:D1546"/>
    <mergeCell ref="E1543:E1546"/>
    <mergeCell ref="F1543:F1546"/>
    <mergeCell ref="G1543:G1546"/>
    <mergeCell ref="H1543:H1546"/>
    <mergeCell ref="B1539:B1542"/>
    <mergeCell ref="AW1512:AW1513"/>
    <mergeCell ref="O1535:O1538"/>
    <mergeCell ref="P1535:P1538"/>
    <mergeCell ref="Q1535:Q1538"/>
    <mergeCell ref="S1531:S1534"/>
    <mergeCell ref="T1531:T1534"/>
    <mergeCell ref="U1531:U1534"/>
    <mergeCell ref="AC1543:AC1546"/>
    <mergeCell ref="AW1543:AW1546"/>
    <mergeCell ref="X1518:X1520"/>
    <mergeCell ref="Y1518:Y1520"/>
    <mergeCell ref="Z1518:Z1520"/>
    <mergeCell ref="AC1518:AC1520"/>
    <mergeCell ref="AD1518:AD1520"/>
    <mergeCell ref="AF1518:AF1520"/>
    <mergeCell ref="AG1518:AG1519"/>
    <mergeCell ref="C1539:C1542"/>
    <mergeCell ref="AW1539:AW1542"/>
    <mergeCell ref="Q1531:Q1534"/>
    <mergeCell ref="R1531:R1534"/>
    <mergeCell ref="N1521:N1523"/>
    <mergeCell ref="O1521:O1523"/>
    <mergeCell ref="AC1521:AC1523"/>
    <mergeCell ref="AD1521:AD1523"/>
    <mergeCell ref="AF1521:AF1522"/>
    <mergeCell ref="AG1521:AG1522"/>
    <mergeCell ref="K1527:K1530"/>
    <mergeCell ref="L1527:L1530"/>
    <mergeCell ref="M1527:M1530"/>
    <mergeCell ref="N1527:N1530"/>
    <mergeCell ref="O1527:O1530"/>
    <mergeCell ref="P1527:P1530"/>
    <mergeCell ref="H1512:H1514"/>
    <mergeCell ref="I1512:I1514"/>
    <mergeCell ref="O1515:O1517"/>
    <mergeCell ref="T1521:T1523"/>
    <mergeCell ref="U1521:U1523"/>
    <mergeCell ref="Q1527:Q1530"/>
    <mergeCell ref="B1524:B1526"/>
    <mergeCell ref="AC1539:AC1542"/>
    <mergeCell ref="AC1535:AC1538"/>
    <mergeCell ref="AC1587:AC1590"/>
    <mergeCell ref="E1579:E1582"/>
    <mergeCell ref="C1555:C1558"/>
    <mergeCell ref="E1559:E1562"/>
    <mergeCell ref="J1555:J1558"/>
    <mergeCell ref="K1555:K1558"/>
    <mergeCell ref="G1583:G1586"/>
    <mergeCell ref="F1583:F1586"/>
    <mergeCell ref="B1547:B1550"/>
    <mergeCell ref="R1547:R1550"/>
    <mergeCell ref="S1547:S1550"/>
    <mergeCell ref="AX1521:AX1522"/>
    <mergeCell ref="AW1547:AW1550"/>
    <mergeCell ref="AX1547:AX1550"/>
    <mergeCell ref="E1547:E1550"/>
    <mergeCell ref="P1521:P1523"/>
    <mergeCell ref="AX1535:AX1538"/>
    <mergeCell ref="O1539:O1542"/>
    <mergeCell ref="P1539:P1542"/>
    <mergeCell ref="Q1539:Q1542"/>
    <mergeCell ref="AB1543:AB1546"/>
    <mergeCell ref="Y1512:Y1514"/>
    <mergeCell ref="Z1512:Z1514"/>
    <mergeCell ref="AA1512:AA1514"/>
    <mergeCell ref="AB1512:AB1514"/>
    <mergeCell ref="C1518:C1520"/>
    <mergeCell ref="A1515:A1520"/>
    <mergeCell ref="A1521:A1526"/>
    <mergeCell ref="W1515:W1517"/>
    <mergeCell ref="X1515:X1517"/>
    <mergeCell ref="Y1515:Y1517"/>
    <mergeCell ref="Z1515:Z1517"/>
    <mergeCell ref="C1524:C1526"/>
    <mergeCell ref="D1524:D1526"/>
    <mergeCell ref="E1524:E1526"/>
    <mergeCell ref="F1524:F1526"/>
    <mergeCell ref="G1524:G1526"/>
    <mergeCell ref="H1524:H1526"/>
    <mergeCell ref="I1524:I1526"/>
    <mergeCell ref="P1524:P1526"/>
    <mergeCell ref="Q1524:Q1526"/>
    <mergeCell ref="R1524:R1526"/>
    <mergeCell ref="S1524:S1526"/>
    <mergeCell ref="Z1524:Z1526"/>
    <mergeCell ref="AA1524:AA1526"/>
    <mergeCell ref="R1535:R1538"/>
    <mergeCell ref="S1535:S1538"/>
    <mergeCell ref="T1535:T1538"/>
    <mergeCell ref="AW1531:AW1534"/>
    <mergeCell ref="AC1527:AC1530"/>
    <mergeCell ref="AW1527:AW1530"/>
    <mergeCell ref="V1535:V1538"/>
    <mergeCell ref="W1535:W1538"/>
    <mergeCell ref="X1535:X1538"/>
    <mergeCell ref="Y1535:Y1538"/>
    <mergeCell ref="Z1535:Z1538"/>
    <mergeCell ref="AA1535:AA1538"/>
    <mergeCell ref="AB1535:AB1538"/>
    <mergeCell ref="A1543:A1558"/>
    <mergeCell ref="D1531:D1534"/>
    <mergeCell ref="E1531:E1534"/>
    <mergeCell ref="F1531:F1534"/>
    <mergeCell ref="G1531:G1534"/>
    <mergeCell ref="H1531:H1534"/>
    <mergeCell ref="T1547:T1550"/>
    <mergeCell ref="U1547:U1550"/>
    <mergeCell ref="Y1547:Y1550"/>
    <mergeCell ref="Z1547:Z1550"/>
    <mergeCell ref="AA1547:AA1550"/>
    <mergeCell ref="AB1547:AB1550"/>
    <mergeCell ref="AC1547:AC1550"/>
    <mergeCell ref="T1543:T1546"/>
    <mergeCell ref="U1543:U1546"/>
    <mergeCell ref="V1543:V1546"/>
    <mergeCell ref="W1543:W1546"/>
    <mergeCell ref="X1543:X1546"/>
    <mergeCell ref="Y1543:Y1546"/>
    <mergeCell ref="Z1543:Z1546"/>
    <mergeCell ref="AW1555:AW1558"/>
    <mergeCell ref="AX1555:AX1558"/>
    <mergeCell ref="X1555:X1558"/>
    <mergeCell ref="S1543:S1546"/>
    <mergeCell ref="AX1539:AX1542"/>
    <mergeCell ref="I1551:I1554"/>
    <mergeCell ref="AX1551:AX1554"/>
    <mergeCell ref="C1551:C1554"/>
    <mergeCell ref="D1551:D1554"/>
    <mergeCell ref="E1551:E1554"/>
    <mergeCell ref="F1551:F1554"/>
    <mergeCell ref="G1551:G1554"/>
    <mergeCell ref="H1551:H1554"/>
    <mergeCell ref="R1551:R1554"/>
    <mergeCell ref="S1551:S1554"/>
    <mergeCell ref="T1551:T1554"/>
    <mergeCell ref="V1547:V1550"/>
    <mergeCell ref="AW1567:AW1570"/>
    <mergeCell ref="AW1551:AW1554"/>
    <mergeCell ref="I1563:I1566"/>
    <mergeCell ref="J1563:J1566"/>
    <mergeCell ref="K1563:K1566"/>
    <mergeCell ref="H1567:H1570"/>
    <mergeCell ref="I1567:I1570"/>
    <mergeCell ref="J1567:J1570"/>
    <mergeCell ref="AA1567:AA1570"/>
    <mergeCell ref="S1563:S1566"/>
    <mergeCell ref="T1563:T1566"/>
    <mergeCell ref="U1563:U1566"/>
    <mergeCell ref="V1563:V1566"/>
    <mergeCell ref="W1563:W1566"/>
    <mergeCell ref="X1563:X1566"/>
    <mergeCell ref="Y1563:Y1566"/>
    <mergeCell ref="AA1563:AA1566"/>
    <mergeCell ref="AB1563:AB1566"/>
    <mergeCell ref="L1563:L1566"/>
    <mergeCell ref="AW1559:AW1562"/>
    <mergeCell ref="AC1551:AC1554"/>
    <mergeCell ref="X1551:X1554"/>
    <mergeCell ref="Y1551:Y1554"/>
    <mergeCell ref="W1539:W1542"/>
    <mergeCell ref="L1559:L1562"/>
    <mergeCell ref="M1559:M1562"/>
    <mergeCell ref="N1559:N1562"/>
    <mergeCell ref="O1559:O1562"/>
    <mergeCell ref="V1555:V1558"/>
    <mergeCell ref="A1527:A1542"/>
    <mergeCell ref="E1527:E1530"/>
    <mergeCell ref="F1527:F1530"/>
    <mergeCell ref="B1531:B1534"/>
    <mergeCell ref="H1575:H1578"/>
    <mergeCell ref="I1575:I1578"/>
    <mergeCell ref="J1575:J1578"/>
    <mergeCell ref="K1575:K1578"/>
    <mergeCell ref="J1551:J1554"/>
    <mergeCell ref="K1551:K1554"/>
    <mergeCell ref="F1559:F1562"/>
    <mergeCell ref="G1559:G1562"/>
    <mergeCell ref="H1559:H1562"/>
    <mergeCell ref="I1559:I1562"/>
    <mergeCell ref="J1559:J1562"/>
    <mergeCell ref="K1559:K1562"/>
    <mergeCell ref="A1575:A1590"/>
    <mergeCell ref="D1563:D1566"/>
    <mergeCell ref="E1563:E1566"/>
    <mergeCell ref="F1563:F1566"/>
    <mergeCell ref="G1563:G1566"/>
    <mergeCell ref="H1563:H1566"/>
    <mergeCell ref="G1567:G1570"/>
    <mergeCell ref="A1559:A1574"/>
    <mergeCell ref="B1583:B1586"/>
    <mergeCell ref="C1583:C1586"/>
    <mergeCell ref="D1583:D1586"/>
    <mergeCell ref="E1583:E1586"/>
    <mergeCell ref="B1575:B1578"/>
    <mergeCell ref="I1543:I1546"/>
    <mergeCell ref="J1543:J1546"/>
    <mergeCell ref="C1531:C1534"/>
    <mergeCell ref="G1587:G1590"/>
    <mergeCell ref="H1587:H1590"/>
    <mergeCell ref="I1587:I1590"/>
    <mergeCell ref="J1587:J1590"/>
    <mergeCell ref="C1547:C1550"/>
    <mergeCell ref="D1587:D1590"/>
    <mergeCell ref="I1531:I1534"/>
    <mergeCell ref="J1531:J1534"/>
    <mergeCell ref="K1531:K1534"/>
    <mergeCell ref="C1535:C1538"/>
    <mergeCell ref="D1535:D1538"/>
    <mergeCell ref="E1535:E1538"/>
    <mergeCell ref="P1583:P1586"/>
    <mergeCell ref="Q1583:Q1586"/>
    <mergeCell ref="R1583:R1586"/>
    <mergeCell ref="S1583:S1586"/>
    <mergeCell ref="P1567:P1570"/>
    <mergeCell ref="Q1567:Q1570"/>
    <mergeCell ref="V1575:V1578"/>
    <mergeCell ref="W1575:W1578"/>
    <mergeCell ref="X1575:X1578"/>
    <mergeCell ref="P1579:P1582"/>
    <mergeCell ref="Q1579:Q1582"/>
    <mergeCell ref="E1571:E1574"/>
    <mergeCell ref="F1571:F1574"/>
    <mergeCell ref="B1567:B1570"/>
    <mergeCell ref="D1567:D1570"/>
    <mergeCell ref="AA1583:AA1586"/>
    <mergeCell ref="G1571:G1574"/>
    <mergeCell ref="L1579:L1582"/>
    <mergeCell ref="M1579:M1582"/>
    <mergeCell ref="N1579:N1582"/>
    <mergeCell ref="O1579:O1582"/>
    <mergeCell ref="N1575:N1578"/>
    <mergeCell ref="L1551:L1554"/>
    <mergeCell ref="Z1551:Z1554"/>
    <mergeCell ref="G1555:G1558"/>
    <mergeCell ref="H1555:H1558"/>
    <mergeCell ref="I1555:I1558"/>
    <mergeCell ref="AB1567:AB1570"/>
    <mergeCell ref="AC1567:AC1570"/>
    <mergeCell ref="AC1563:AC1566"/>
    <mergeCell ref="AW1563:AW1566"/>
    <mergeCell ref="U1567:U1570"/>
    <mergeCell ref="V1567:V1570"/>
    <mergeCell ref="AB1579:AB1582"/>
    <mergeCell ref="AC1579:AC1582"/>
    <mergeCell ref="AW1579:AW1582"/>
    <mergeCell ref="AC1575:AC1578"/>
    <mergeCell ref="AW1575:AW1578"/>
    <mergeCell ref="AB1583:AB1586"/>
    <mergeCell ref="AC1583:AC1586"/>
    <mergeCell ref="AW1583:AW1586"/>
    <mergeCell ref="AB1571:AB1574"/>
    <mergeCell ref="AC1571:AC1574"/>
    <mergeCell ref="Q1575:Q1578"/>
    <mergeCell ref="R1575:R1578"/>
    <mergeCell ref="A718:A725"/>
    <mergeCell ref="B718:B721"/>
    <mergeCell ref="A726:A757"/>
    <mergeCell ref="C1075:C1076"/>
    <mergeCell ref="A996:A1007"/>
    <mergeCell ref="C929:C931"/>
    <mergeCell ref="B1062:B1064"/>
    <mergeCell ref="B1069:B1070"/>
    <mergeCell ref="B1075:B1076"/>
    <mergeCell ref="C1000:C1001"/>
    <mergeCell ref="C1002:C1003"/>
    <mergeCell ref="C1004:C1005"/>
    <mergeCell ref="B912:B913"/>
    <mergeCell ref="A966:A980"/>
    <mergeCell ref="E984:E986"/>
    <mergeCell ref="E993:E995"/>
    <mergeCell ref="H1006:H1007"/>
    <mergeCell ref="F782:F783"/>
    <mergeCell ref="G782:G783"/>
    <mergeCell ref="H782:H783"/>
    <mergeCell ref="I782:I783"/>
    <mergeCell ref="J782:J783"/>
    <mergeCell ref="K782:K783"/>
    <mergeCell ref="L782:L783"/>
    <mergeCell ref="M782:M783"/>
    <mergeCell ref="B1071:B1072"/>
    <mergeCell ref="C1071:C1072"/>
    <mergeCell ref="D1071:D1072"/>
    <mergeCell ref="E1071:E1072"/>
    <mergeCell ref="F1071:F1072"/>
    <mergeCell ref="C722:C725"/>
    <mergeCell ref="C726:C729"/>
    <mergeCell ref="K766:K769"/>
    <mergeCell ref="I774:I777"/>
    <mergeCell ref="G806:G807"/>
    <mergeCell ref="H778:H781"/>
    <mergeCell ref="I778:I781"/>
    <mergeCell ref="J778:J781"/>
    <mergeCell ref="E796:E797"/>
    <mergeCell ref="G738:G741"/>
    <mergeCell ref="H738:H741"/>
    <mergeCell ref="E742:E745"/>
    <mergeCell ref="J750:J753"/>
    <mergeCell ref="G762:G765"/>
    <mergeCell ref="D742:D745"/>
    <mergeCell ref="L758:L761"/>
    <mergeCell ref="M758:M761"/>
    <mergeCell ref="K734:K737"/>
    <mergeCell ref="G895:G897"/>
    <mergeCell ref="K950:K951"/>
    <mergeCell ref="M822:M823"/>
    <mergeCell ref="A834:A837"/>
    <mergeCell ref="F734:F737"/>
    <mergeCell ref="K750:K753"/>
    <mergeCell ref="M770:M773"/>
    <mergeCell ref="H796:H797"/>
    <mergeCell ref="D812:D813"/>
    <mergeCell ref="E812:E813"/>
    <mergeCell ref="D806:D807"/>
    <mergeCell ref="D774:D777"/>
    <mergeCell ref="A782:A783"/>
    <mergeCell ref="A784:A790"/>
    <mergeCell ref="A791:A793"/>
    <mergeCell ref="A794:A817"/>
    <mergeCell ref="D824:D825"/>
    <mergeCell ref="H800:H801"/>
    <mergeCell ref="G812:G813"/>
    <mergeCell ref="H844:H846"/>
    <mergeCell ref="I850:I852"/>
    <mergeCell ref="O838:O840"/>
    <mergeCell ref="M853:M855"/>
    <mergeCell ref="K816:K817"/>
    <mergeCell ref="J820:J821"/>
    <mergeCell ref="E816:E817"/>
    <mergeCell ref="D836:D837"/>
    <mergeCell ref="K952:K953"/>
    <mergeCell ref="L806:L807"/>
    <mergeCell ref="L820:L821"/>
    <mergeCell ref="L802:L803"/>
    <mergeCell ref="M802:M803"/>
    <mergeCell ref="J796:J797"/>
    <mergeCell ref="I800:I801"/>
    <mergeCell ref="K802:K803"/>
    <mergeCell ref="H804:H805"/>
    <mergeCell ref="F826:F827"/>
    <mergeCell ref="E826:E827"/>
    <mergeCell ref="D808:D809"/>
    <mergeCell ref="K856:K858"/>
    <mergeCell ref="I910:I911"/>
    <mergeCell ref="I883:I885"/>
    <mergeCell ref="F932:F934"/>
    <mergeCell ref="E862:E864"/>
    <mergeCell ref="D847:D849"/>
    <mergeCell ref="D838:D840"/>
    <mergeCell ref="G853:G855"/>
    <mergeCell ref="O856:O858"/>
    <mergeCell ref="F796:F797"/>
    <mergeCell ref="G796:G797"/>
    <mergeCell ref="D830:D831"/>
    <mergeCell ref="O808:O809"/>
    <mergeCell ref="D800:D801"/>
    <mergeCell ref="D841:D843"/>
    <mergeCell ref="D822:D823"/>
    <mergeCell ref="E822:E823"/>
    <mergeCell ref="L810:L811"/>
    <mergeCell ref="E818:E819"/>
    <mergeCell ref="D804:D805"/>
    <mergeCell ref="E806:E807"/>
    <mergeCell ref="I798:I799"/>
    <mergeCell ref="J798:J799"/>
    <mergeCell ref="K798:K799"/>
    <mergeCell ref="E847:E849"/>
    <mergeCell ref="I796:I797"/>
    <mergeCell ref="E838:E840"/>
    <mergeCell ref="D941:D943"/>
    <mergeCell ref="E895:E897"/>
    <mergeCell ref="D906:D907"/>
    <mergeCell ref="D904:D905"/>
    <mergeCell ref="D828:D829"/>
    <mergeCell ref="N798:N799"/>
    <mergeCell ref="O847:O849"/>
    <mergeCell ref="O865:O867"/>
    <mergeCell ref="N910:N911"/>
    <mergeCell ref="M914:M915"/>
    <mergeCell ref="O892:O894"/>
    <mergeCell ref="L952:L953"/>
    <mergeCell ref="M948:M949"/>
    <mergeCell ref="M952:M953"/>
    <mergeCell ref="P796:P797"/>
    <mergeCell ref="C847:C849"/>
    <mergeCell ref="B853:B855"/>
    <mergeCell ref="C853:C855"/>
    <mergeCell ref="C844:C846"/>
    <mergeCell ref="C832:C833"/>
    <mergeCell ref="C834:C835"/>
    <mergeCell ref="B900:B901"/>
    <mergeCell ref="C889:C891"/>
    <mergeCell ref="C810:C811"/>
    <mergeCell ref="C808:C809"/>
    <mergeCell ref="B883:B885"/>
    <mergeCell ref="O804:O805"/>
    <mergeCell ref="O828:O829"/>
    <mergeCell ref="N826:N827"/>
    <mergeCell ref="C766:C769"/>
    <mergeCell ref="C782:C783"/>
    <mergeCell ref="C778:C781"/>
    <mergeCell ref="N832:N833"/>
    <mergeCell ref="L742:L745"/>
    <mergeCell ref="L746:L749"/>
    <mergeCell ref="F750:F753"/>
    <mergeCell ref="J746:J749"/>
    <mergeCell ref="O794:O795"/>
    <mergeCell ref="J812:J813"/>
    <mergeCell ref="C814:C815"/>
    <mergeCell ref="C859:C861"/>
    <mergeCell ref="C820:C821"/>
    <mergeCell ref="C841:C843"/>
    <mergeCell ref="L838:L840"/>
    <mergeCell ref="D820:D821"/>
    <mergeCell ref="N841:N843"/>
    <mergeCell ref="G856:G858"/>
    <mergeCell ref="N758:N761"/>
    <mergeCell ref="O778:O781"/>
    <mergeCell ref="M746:M749"/>
    <mergeCell ref="I810:I811"/>
    <mergeCell ref="I806:I807"/>
    <mergeCell ref="L812:L813"/>
    <mergeCell ref="I814:I815"/>
    <mergeCell ref="G818:G819"/>
    <mergeCell ref="H818:H819"/>
    <mergeCell ref="K818:K819"/>
    <mergeCell ref="G794:G795"/>
    <mergeCell ref="N794:N795"/>
    <mergeCell ref="H820:H821"/>
    <mergeCell ref="F832:F833"/>
    <mergeCell ref="G830:G831"/>
    <mergeCell ref="E814:E815"/>
    <mergeCell ref="G820:G821"/>
    <mergeCell ref="C892:C894"/>
    <mergeCell ref="N766:N769"/>
    <mergeCell ref="G770:G773"/>
    <mergeCell ref="M742:M745"/>
    <mergeCell ref="B850:B852"/>
    <mergeCell ref="B856:B858"/>
    <mergeCell ref="C868:C870"/>
    <mergeCell ref="C880:C882"/>
    <mergeCell ref="C850:C852"/>
    <mergeCell ref="B824:B825"/>
    <mergeCell ref="C824:C825"/>
    <mergeCell ref="B836:B837"/>
    <mergeCell ref="B859:B861"/>
    <mergeCell ref="F868:F870"/>
    <mergeCell ref="A838:A855"/>
    <mergeCell ref="A818:A823"/>
    <mergeCell ref="C798:C799"/>
    <mergeCell ref="D798:D799"/>
    <mergeCell ref="G850:G852"/>
    <mergeCell ref="C1029:C1031"/>
    <mergeCell ref="C1032:C1034"/>
    <mergeCell ref="C1035:C1037"/>
    <mergeCell ref="E1087:E1088"/>
    <mergeCell ref="B902:B903"/>
    <mergeCell ref="B826:B827"/>
    <mergeCell ref="K836:K837"/>
    <mergeCell ref="H850:H852"/>
    <mergeCell ref="N836:N837"/>
    <mergeCell ref="G841:G843"/>
    <mergeCell ref="H841:H843"/>
    <mergeCell ref="I841:I843"/>
    <mergeCell ref="L880:L882"/>
    <mergeCell ref="H806:H807"/>
    <mergeCell ref="F859:F861"/>
    <mergeCell ref="J826:J827"/>
    <mergeCell ref="M824:M825"/>
    <mergeCell ref="J844:J846"/>
    <mergeCell ref="N844:N846"/>
    <mergeCell ref="D844:D846"/>
    <mergeCell ref="C822:C823"/>
    <mergeCell ref="C826:C827"/>
    <mergeCell ref="N808:N809"/>
    <mergeCell ref="G838:G840"/>
    <mergeCell ref="H798:H799"/>
    <mergeCell ref="D832:D833"/>
    <mergeCell ref="D818:D819"/>
    <mergeCell ref="A828:A833"/>
    <mergeCell ref="B808:B809"/>
    <mergeCell ref="B877:B879"/>
    <mergeCell ref="A926:A931"/>
    <mergeCell ref="B1014:B1016"/>
    <mergeCell ref="B1017:B1019"/>
    <mergeCell ref="B1020:B1022"/>
    <mergeCell ref="B926:B928"/>
    <mergeCell ref="K874:K876"/>
    <mergeCell ref="G1041:G1043"/>
    <mergeCell ref="G1006:G1007"/>
    <mergeCell ref="K1011:K1013"/>
    <mergeCell ref="D932:D934"/>
    <mergeCell ref="D908:D909"/>
    <mergeCell ref="D912:D913"/>
    <mergeCell ref="H1062:H1064"/>
    <mergeCell ref="I1062:I1064"/>
    <mergeCell ref="E1081:E1082"/>
    <mergeCell ref="C865:C867"/>
    <mergeCell ref="C828:C829"/>
    <mergeCell ref="C836:C837"/>
    <mergeCell ref="C830:C831"/>
    <mergeCell ref="A906:A907"/>
    <mergeCell ref="A944:A947"/>
    <mergeCell ref="N889:N891"/>
    <mergeCell ref="E853:E855"/>
    <mergeCell ref="C923:C925"/>
    <mergeCell ref="E874:E876"/>
    <mergeCell ref="N822:N823"/>
    <mergeCell ref="M806:M807"/>
    <mergeCell ref="L830:L831"/>
    <mergeCell ref="D834:D835"/>
    <mergeCell ref="C734:C737"/>
    <mergeCell ref="E836:E837"/>
    <mergeCell ref="G836:G837"/>
    <mergeCell ref="H836:H837"/>
    <mergeCell ref="A902:A903"/>
    <mergeCell ref="A824:A827"/>
    <mergeCell ref="L798:L799"/>
    <mergeCell ref="F836:F837"/>
    <mergeCell ref="AY1171:AY1173"/>
    <mergeCell ref="AY1153:AY1155"/>
    <mergeCell ref="AA1153:AA1155"/>
    <mergeCell ref="AD1147:AD1149"/>
    <mergeCell ref="AX1156:AX1158"/>
    <mergeCell ref="AY1156:AY1158"/>
    <mergeCell ref="X1147:X1149"/>
    <mergeCell ref="Y1147:Y1149"/>
    <mergeCell ref="Z1150:Z1152"/>
    <mergeCell ref="B1162:B1164"/>
    <mergeCell ref="C1162:C1164"/>
    <mergeCell ref="AW1153:AW1155"/>
    <mergeCell ref="W1144:W1146"/>
    <mergeCell ref="X1144:X1146"/>
    <mergeCell ref="AA1144:AA1146"/>
    <mergeCell ref="B1156:B1158"/>
    <mergeCell ref="C1156:C1158"/>
    <mergeCell ref="D1156:D1158"/>
    <mergeCell ref="E1156:E1158"/>
    <mergeCell ref="F1156:F1158"/>
    <mergeCell ref="G1156:G1158"/>
    <mergeCell ref="H1156:H1158"/>
    <mergeCell ref="I1156:I1158"/>
    <mergeCell ref="J1156:J1158"/>
    <mergeCell ref="K1156:K1158"/>
    <mergeCell ref="L1156:L1158"/>
    <mergeCell ref="M1156:M1158"/>
    <mergeCell ref="N1156:N1158"/>
    <mergeCell ref="O1156:O1158"/>
    <mergeCell ref="P1156:P1158"/>
    <mergeCell ref="S1156:S1158"/>
    <mergeCell ref="T1156:T1158"/>
    <mergeCell ref="U1156:U1158"/>
    <mergeCell ref="V1156:V1158"/>
    <mergeCell ref="W1156:W1158"/>
    <mergeCell ref="X1156:X1158"/>
    <mergeCell ref="Y1156:Y1158"/>
    <mergeCell ref="AW1156:AW1158"/>
    <mergeCell ref="AB1144:AB1146"/>
    <mergeCell ref="Z1147:Z1149"/>
    <mergeCell ref="E1095:E1096"/>
    <mergeCell ref="E1119:E1120"/>
    <mergeCell ref="L1135:L1137"/>
    <mergeCell ref="J1135:J1137"/>
    <mergeCell ref="K1135:K1137"/>
    <mergeCell ref="U1135:U1137"/>
    <mergeCell ref="W1135:W1137"/>
    <mergeCell ref="U832:U833"/>
    <mergeCell ref="T948:T949"/>
    <mergeCell ref="E1047:E1049"/>
    <mergeCell ref="H1121:H1122"/>
    <mergeCell ref="K1121:K1122"/>
    <mergeCell ref="F1095:F1096"/>
    <mergeCell ref="H1131:H1132"/>
    <mergeCell ref="G1119:G1120"/>
    <mergeCell ref="I1117:I1118"/>
    <mergeCell ref="G1115:G1116"/>
    <mergeCell ref="J1071:J1072"/>
    <mergeCell ref="K1071:K1072"/>
    <mergeCell ref="L1071:L1072"/>
    <mergeCell ref="Z1075:Z1076"/>
    <mergeCell ref="AC1121:AC1122"/>
    <mergeCell ref="AB892:AB894"/>
    <mergeCell ref="AB886:AB888"/>
    <mergeCell ref="AB889:AB891"/>
    <mergeCell ref="AC871:AC873"/>
    <mergeCell ref="AC1011:AC1013"/>
    <mergeCell ref="J1095:J1096"/>
    <mergeCell ref="K1095:K1096"/>
    <mergeCell ref="L1095:L1096"/>
    <mergeCell ref="M1095:M1096"/>
    <mergeCell ref="N1095:N1096"/>
    <mergeCell ref="O1095:O1096"/>
    <mergeCell ref="X1071:X1072"/>
    <mergeCell ref="Y1071:Y1072"/>
    <mergeCell ref="Z1071:Z1072"/>
    <mergeCell ref="AA1071:AA1072"/>
    <mergeCell ref="N1006:N1007"/>
    <mergeCell ref="N1125:N1126"/>
    <mergeCell ref="AC964:AC965"/>
    <mergeCell ref="AC996:AC997"/>
    <mergeCell ref="AC950:AC951"/>
    <mergeCell ref="AC958:AC959"/>
    <mergeCell ref="AB877:AB879"/>
    <mergeCell ref="AB1075:AB1076"/>
    <mergeCell ref="AC1075:AC1076"/>
    <mergeCell ref="Y1083:Y1084"/>
    <mergeCell ref="W1095:W1096"/>
    <mergeCell ref="X1095:X1096"/>
    <mergeCell ref="Y1095:Y1096"/>
    <mergeCell ref="T1093:T1094"/>
    <mergeCell ref="U1093:U1094"/>
    <mergeCell ref="Z941:Z943"/>
    <mergeCell ref="J1123:J1124"/>
    <mergeCell ref="J1069:J1070"/>
    <mergeCell ref="N1079:N1080"/>
    <mergeCell ref="M1053:M1055"/>
    <mergeCell ref="L1083:L1084"/>
    <mergeCell ref="M1083:M1084"/>
    <mergeCell ref="N1075:N1076"/>
    <mergeCell ref="P1095:P1096"/>
    <mergeCell ref="O1123:O1124"/>
    <mergeCell ref="P1123:P1124"/>
    <mergeCell ref="O1125:O1126"/>
    <mergeCell ref="AA1073:AA1074"/>
    <mergeCell ref="AC880:AC882"/>
    <mergeCell ref="Y1121:Y1122"/>
    <mergeCell ref="AB1121:AB1122"/>
    <mergeCell ref="AB1113:AB1114"/>
    <mergeCell ref="AC1125:AC1126"/>
    <mergeCell ref="L1087:L1088"/>
    <mergeCell ref="N984:N986"/>
    <mergeCell ref="L975:L977"/>
    <mergeCell ref="L1035:L1037"/>
    <mergeCell ref="M1071:M1072"/>
    <mergeCell ref="N1053:N1055"/>
    <mergeCell ref="AC1123:AC1124"/>
    <mergeCell ref="AC975:AC977"/>
    <mergeCell ref="AC987:AC989"/>
    <mergeCell ref="AC1117:AC1118"/>
    <mergeCell ref="T964:T965"/>
    <mergeCell ref="W802:W803"/>
    <mergeCell ref="X802:X803"/>
    <mergeCell ref="X806:X807"/>
    <mergeCell ref="T826:T827"/>
    <mergeCell ref="AB800:AB801"/>
    <mergeCell ref="AB802:AB803"/>
    <mergeCell ref="U836:U837"/>
    <mergeCell ref="V836:V837"/>
    <mergeCell ref="T822:T823"/>
    <mergeCell ref="Z1073:Z1074"/>
    <mergeCell ref="N1119:N1120"/>
    <mergeCell ref="I834:I835"/>
    <mergeCell ref="L828:L829"/>
    <mergeCell ref="R1077:R1078"/>
    <mergeCell ref="P1075:P1076"/>
    <mergeCell ref="Y1069:Y1070"/>
    <mergeCell ref="Z1069:Z1070"/>
    <mergeCell ref="U1050:U1052"/>
    <mergeCell ref="W847:W849"/>
    <mergeCell ref="X847:X849"/>
    <mergeCell ref="V828:V829"/>
    <mergeCell ref="X816:X817"/>
    <mergeCell ref="Y828:Y829"/>
    <mergeCell ref="U812:U813"/>
    <mergeCell ref="Y969:Y971"/>
    <mergeCell ref="V847:V849"/>
    <mergeCell ref="P808:P809"/>
    <mergeCell ref="Y804:Y805"/>
    <mergeCell ref="Y802:Y803"/>
    <mergeCell ref="AA1083:AA1084"/>
    <mergeCell ref="AA1119:AA1120"/>
    <mergeCell ref="AB1087:AB1088"/>
    <mergeCell ref="AB1081:AB1082"/>
    <mergeCell ref="AB1059:AB1061"/>
    <mergeCell ref="AB1050:AB1052"/>
    <mergeCell ref="S1083:S1084"/>
    <mergeCell ref="Y938:Y940"/>
    <mergeCell ref="AA865:AA867"/>
    <mergeCell ref="X810:X811"/>
    <mergeCell ref="Y812:Y813"/>
    <mergeCell ref="Z814:Z815"/>
    <mergeCell ref="Z820:Z821"/>
    <mergeCell ref="T832:T833"/>
    <mergeCell ref="W818:W819"/>
    <mergeCell ref="Z816:Z817"/>
    <mergeCell ref="P806:P807"/>
    <mergeCell ref="L962:L963"/>
    <mergeCell ref="M962:M963"/>
    <mergeCell ref="T836:T837"/>
    <mergeCell ref="U850:U852"/>
    <mergeCell ref="V850:V852"/>
    <mergeCell ref="P844:P846"/>
    <mergeCell ref="S841:S843"/>
    <mergeCell ref="T850:T852"/>
    <mergeCell ref="P865:P867"/>
    <mergeCell ref="V883:V885"/>
    <mergeCell ref="T883:T885"/>
    <mergeCell ref="N952:N953"/>
    <mergeCell ref="P824:P825"/>
    <mergeCell ref="P862:P864"/>
    <mergeCell ref="P812:P813"/>
    <mergeCell ref="W812:W813"/>
    <mergeCell ref="Y850:Y852"/>
    <mergeCell ref="Q1609:Q1610"/>
    <mergeCell ref="R1609:R1610"/>
    <mergeCell ref="S1609:S1610"/>
    <mergeCell ref="T1609:T1610"/>
    <mergeCell ref="U1609:U1610"/>
    <mergeCell ref="V1609:V1610"/>
    <mergeCell ref="W1609:W1610"/>
    <mergeCell ref="X1609:X1610"/>
    <mergeCell ref="Y1609:Y1610"/>
    <mergeCell ref="Z1609:Z1610"/>
    <mergeCell ref="AA1609:AA1610"/>
    <mergeCell ref="AB1609:AB1610"/>
    <mergeCell ref="AC1609:AC1610"/>
    <mergeCell ref="AW1609:AW1610"/>
    <mergeCell ref="AX1609:AX1610"/>
    <mergeCell ref="O1606:O1607"/>
    <mergeCell ref="P1606:P1607"/>
    <mergeCell ref="Q1606:Q1607"/>
    <mergeCell ref="R1606:R1607"/>
    <mergeCell ref="C1606:C1607"/>
    <mergeCell ref="D1606:D1607"/>
    <mergeCell ref="E1606:E1607"/>
    <mergeCell ref="F1606:F1607"/>
    <mergeCell ref="G1606:G1607"/>
    <mergeCell ref="H1606:H1607"/>
    <mergeCell ref="I1606:I1607"/>
    <mergeCell ref="J1606:J1607"/>
    <mergeCell ref="K1606:K1607"/>
    <mergeCell ref="L1606:L1607"/>
    <mergeCell ref="M1606:M1607"/>
    <mergeCell ref="N1606:N1607"/>
    <mergeCell ref="Q1612:Q1613"/>
    <mergeCell ref="R1612:R1613"/>
    <mergeCell ref="S1612:S1613"/>
    <mergeCell ref="T1612:T1613"/>
    <mergeCell ref="U1612:U1613"/>
    <mergeCell ref="V1612:V1613"/>
    <mergeCell ref="W1612:W1613"/>
    <mergeCell ref="X1612:X1613"/>
    <mergeCell ref="Y1612:Y1613"/>
    <mergeCell ref="Z1612:Z1613"/>
    <mergeCell ref="AA1612:AA1613"/>
    <mergeCell ref="AB1612:AB1613"/>
    <mergeCell ref="AC1612:AC1613"/>
    <mergeCell ref="AW1612:AW1613"/>
    <mergeCell ref="AW1606:AW1607"/>
    <mergeCell ref="C1609:C1610"/>
    <mergeCell ref="D1609:D1610"/>
    <mergeCell ref="E1609:E1610"/>
    <mergeCell ref="F1609:F1610"/>
    <mergeCell ref="G1609:G1610"/>
    <mergeCell ref="H1609:H1610"/>
    <mergeCell ref="I1609:I1610"/>
    <mergeCell ref="J1609:J1610"/>
    <mergeCell ref="K1609:K1610"/>
    <mergeCell ref="L1609:L1610"/>
    <mergeCell ref="M1609:M1610"/>
    <mergeCell ref="AW1192:AW1194"/>
    <mergeCell ref="B1198:B1200"/>
    <mergeCell ref="C1198:C1200"/>
    <mergeCell ref="D1198:D1200"/>
    <mergeCell ref="E1198:E1200"/>
    <mergeCell ref="F1198:F1200"/>
    <mergeCell ref="AW1587:AW1590"/>
    <mergeCell ref="Q1555:Q1558"/>
    <mergeCell ref="R1555:R1558"/>
    <mergeCell ref="Y1555:Y1558"/>
    <mergeCell ref="Z1555:Z1558"/>
    <mergeCell ref="AA1555:AA1558"/>
    <mergeCell ref="AB1555:AB1558"/>
    <mergeCell ref="AC1555:AC1558"/>
    <mergeCell ref="AA1551:AA1554"/>
    <mergeCell ref="AB1551:AB1554"/>
    <mergeCell ref="U1587:U1590"/>
    <mergeCell ref="AW1351:AW1353"/>
    <mergeCell ref="AW1378:AW1380"/>
    <mergeCell ref="AW1381:AW1383"/>
    <mergeCell ref="AW1384:AW1386"/>
    <mergeCell ref="AW1387:AW1389"/>
    <mergeCell ref="AW1390:AW1392"/>
    <mergeCell ref="AW1393:AW1395"/>
    <mergeCell ref="AW1408:AW1410"/>
    <mergeCell ref="AW1405:AW1407"/>
    <mergeCell ref="AW1402:AW1404"/>
    <mergeCell ref="AW1399:AW1401"/>
    <mergeCell ref="AW1396:AW1398"/>
    <mergeCell ref="AW1354:AW1356"/>
    <mergeCell ref="AW1363:AW1365"/>
    <mergeCell ref="AW1366:AW1368"/>
    <mergeCell ref="AW1369:AW1371"/>
    <mergeCell ref="B1571:B1574"/>
    <mergeCell ref="C1571:C1574"/>
    <mergeCell ref="D1571:D1574"/>
    <mergeCell ref="K1571:K1574"/>
    <mergeCell ref="D1575:D1578"/>
    <mergeCell ref="E1575:E1578"/>
    <mergeCell ref="F1575:F1578"/>
    <mergeCell ref="E1587:E1590"/>
    <mergeCell ref="C1579:C1582"/>
    <mergeCell ref="D1579:D1582"/>
    <mergeCell ref="E1567:E1570"/>
    <mergeCell ref="F1567:F1570"/>
    <mergeCell ref="C1559:C1562"/>
    <mergeCell ref="D1559:D1562"/>
    <mergeCell ref="P1559:P1562"/>
    <mergeCell ref="H1583:H1586"/>
    <mergeCell ref="I1583:I1586"/>
    <mergeCell ref="Z1563:Z1566"/>
    <mergeCell ref="C1563:C1566"/>
    <mergeCell ref="K1567:K1570"/>
    <mergeCell ref="L1567:L1570"/>
    <mergeCell ref="J1583:J1586"/>
    <mergeCell ref="K1583:K1586"/>
    <mergeCell ref="L1583:L1586"/>
    <mergeCell ref="M1583:M1586"/>
    <mergeCell ref="N1583:N1586"/>
    <mergeCell ref="O1583:O1586"/>
    <mergeCell ref="W1567:W1570"/>
    <mergeCell ref="X1567:X1570"/>
    <mergeCell ref="Y1567:Y1570"/>
    <mergeCell ref="Z1567:Z1570"/>
    <mergeCell ref="C1616:C1618"/>
    <mergeCell ref="D1616:D1618"/>
    <mergeCell ref="E1616:E1618"/>
    <mergeCell ref="F1616:F1618"/>
    <mergeCell ref="G1616:G1618"/>
    <mergeCell ref="H1616:H1618"/>
    <mergeCell ref="I1616:I1618"/>
    <mergeCell ref="J1616:J1618"/>
    <mergeCell ref="K1616:K1618"/>
    <mergeCell ref="L1616:L1618"/>
    <mergeCell ref="M1616:M1618"/>
    <mergeCell ref="N1616:N1618"/>
    <mergeCell ref="O1616:O1618"/>
    <mergeCell ref="P1616:P1618"/>
    <mergeCell ref="S1616:S1618"/>
    <mergeCell ref="T1616:T1618"/>
    <mergeCell ref="U1616:U1618"/>
    <mergeCell ref="V1616:V1618"/>
    <mergeCell ref="W1616:W1618"/>
    <mergeCell ref="X1616:X1618"/>
    <mergeCell ref="Y1616:Y1618"/>
    <mergeCell ref="Z1616:Z1618"/>
    <mergeCell ref="AA1616:AA1618"/>
    <mergeCell ref="AB1616:AB1618"/>
    <mergeCell ref="AC1616:AC1618"/>
    <mergeCell ref="AW1616:AW1618"/>
    <mergeCell ref="AX1616:AX1618"/>
    <mergeCell ref="G1614:G1615"/>
    <mergeCell ref="AW1614:AW1615"/>
    <mergeCell ref="AY1616:AY1618"/>
    <mergeCell ref="B1621:B1623"/>
    <mergeCell ref="C1621:C1623"/>
    <mergeCell ref="D1621:D1623"/>
    <mergeCell ref="E1621:E1623"/>
    <mergeCell ref="F1621:F1623"/>
    <mergeCell ref="G1621:G1623"/>
    <mergeCell ref="H1621:H1623"/>
    <mergeCell ref="I1621:I1623"/>
    <mergeCell ref="J1621:J1623"/>
    <mergeCell ref="K1621:K1623"/>
    <mergeCell ref="L1621:L1623"/>
    <mergeCell ref="M1621:M1623"/>
    <mergeCell ref="N1621:N1623"/>
    <mergeCell ref="O1621:O1623"/>
    <mergeCell ref="P1621:P1623"/>
    <mergeCell ref="Q1621:Q1623"/>
    <mergeCell ref="R1621:R1623"/>
    <mergeCell ref="S1621:S1623"/>
    <mergeCell ref="T1621:T1623"/>
    <mergeCell ref="U1621:U1623"/>
    <mergeCell ref="V1621:V1623"/>
    <mergeCell ref="W1621:W1623"/>
    <mergeCell ref="X1621:X1623"/>
    <mergeCell ref="Y1621:Y1623"/>
    <mergeCell ref="Z1621:Z1623"/>
    <mergeCell ref="AA1621:AA1623"/>
    <mergeCell ref="AB1621:AB1623"/>
    <mergeCell ref="AC1621:AC1623"/>
    <mergeCell ref="AW1621:AW1623"/>
    <mergeCell ref="AX1621:AX1623"/>
    <mergeCell ref="AY1621:AY1623"/>
    <mergeCell ref="AB1614:AB1615"/>
    <mergeCell ref="J1619:J1620"/>
    <mergeCell ref="I1619:I1620"/>
    <mergeCell ref="B1631:B1633"/>
    <mergeCell ref="C1631:C1633"/>
    <mergeCell ref="D1631:D1633"/>
    <mergeCell ref="E1631:E1633"/>
    <mergeCell ref="F1631:F1633"/>
    <mergeCell ref="G1631:G1633"/>
    <mergeCell ref="H1631:H1633"/>
    <mergeCell ref="I1631:I1633"/>
    <mergeCell ref="J1631:J1633"/>
    <mergeCell ref="K1631:K1633"/>
    <mergeCell ref="L1631:L1633"/>
    <mergeCell ref="M1631:M1633"/>
    <mergeCell ref="N1631:N1633"/>
    <mergeCell ref="O1631:O1633"/>
    <mergeCell ref="P1631:P1633"/>
    <mergeCell ref="Q1631:Q1633"/>
    <mergeCell ref="R1631:R1633"/>
    <mergeCell ref="S1631:S1633"/>
    <mergeCell ref="T1631:T1633"/>
    <mergeCell ref="U1631:U1633"/>
    <mergeCell ref="V1631:V1633"/>
    <mergeCell ref="W1631:W1633"/>
    <mergeCell ref="X1631:X1633"/>
    <mergeCell ref="Y1631:Y1633"/>
    <mergeCell ref="Z1631:Z1633"/>
    <mergeCell ref="AA1631:AA1633"/>
    <mergeCell ref="AB1631:AB1633"/>
    <mergeCell ref="AC1631:AC1633"/>
    <mergeCell ref="AW1631:AW1633"/>
    <mergeCell ref="AX1631:AX1633"/>
    <mergeCell ref="AY1631:AY1633"/>
    <mergeCell ref="AX1624:AX1625"/>
    <mergeCell ref="AC1624:AC1625"/>
    <mergeCell ref="P1624:P1625"/>
    <mergeCell ref="V1629:V1630"/>
    <mergeCell ref="V1624:V1625"/>
    <mergeCell ref="B1626:B1628"/>
    <mergeCell ref="C1626:C1628"/>
    <mergeCell ref="D1626:D1628"/>
    <mergeCell ref="E1626:E1628"/>
    <mergeCell ref="F1626:F1628"/>
    <mergeCell ref="G1626:G1628"/>
    <mergeCell ref="H1626:H1628"/>
    <mergeCell ref="I1626:I1628"/>
    <mergeCell ref="J1626:J1628"/>
    <mergeCell ref="K1626:K1628"/>
    <mergeCell ref="L1626:L1628"/>
    <mergeCell ref="M1626:M1628"/>
    <mergeCell ref="N1626:N1628"/>
    <mergeCell ref="O1626:O1628"/>
    <mergeCell ref="O1629:O1630"/>
    <mergeCell ref="P1629:P1630"/>
    <mergeCell ref="S1629:S1630"/>
    <mergeCell ref="T1629:T1630"/>
    <mergeCell ref="D1624:D1625"/>
    <mergeCell ref="AW1626:AW1628"/>
    <mergeCell ref="H1624:H1625"/>
    <mergeCell ref="S1624:S1625"/>
    <mergeCell ref="H1629:H1630"/>
    <mergeCell ref="I1629:I1630"/>
    <mergeCell ref="O1636:O1638"/>
    <mergeCell ref="P1636:P1638"/>
    <mergeCell ref="Q1636:Q1638"/>
    <mergeCell ref="R1636:R1638"/>
    <mergeCell ref="S1636:S1638"/>
    <mergeCell ref="T1636:T1638"/>
    <mergeCell ref="U1636:U1638"/>
    <mergeCell ref="V1636:V1638"/>
    <mergeCell ref="W1636:W1638"/>
    <mergeCell ref="X1636:X1638"/>
    <mergeCell ref="Y1636:Y1638"/>
    <mergeCell ref="Z1636:Z1638"/>
    <mergeCell ref="AA1636:AA1638"/>
    <mergeCell ref="AB1636:AB1638"/>
    <mergeCell ref="AC1636:AC1638"/>
    <mergeCell ref="AW1636:AW1638"/>
    <mergeCell ref="AX1636:AX1638"/>
    <mergeCell ref="AY1636:AY1637"/>
    <mergeCell ref="AC1634:AC1635"/>
    <mergeCell ref="AW1634:AW1635"/>
    <mergeCell ref="B1641:B1643"/>
    <mergeCell ref="C1641:C1643"/>
    <mergeCell ref="D1641:D1643"/>
    <mergeCell ref="E1641:E1643"/>
    <mergeCell ref="F1641:F1643"/>
    <mergeCell ref="G1641:G1643"/>
    <mergeCell ref="H1641:H1643"/>
    <mergeCell ref="I1641:I1643"/>
    <mergeCell ref="J1641:J1643"/>
    <mergeCell ref="K1641:K1643"/>
    <mergeCell ref="L1641:L1643"/>
    <mergeCell ref="M1641:M1643"/>
    <mergeCell ref="N1641:N1643"/>
    <mergeCell ref="O1641:O1643"/>
    <mergeCell ref="P1641:P1643"/>
    <mergeCell ref="Q1641:Q1643"/>
    <mergeCell ref="R1641:R1643"/>
    <mergeCell ref="S1641:S1643"/>
    <mergeCell ref="T1641:T1643"/>
    <mergeCell ref="U1641:U1643"/>
    <mergeCell ref="V1641:V1643"/>
    <mergeCell ref="W1641:W1643"/>
    <mergeCell ref="X1641:X1643"/>
    <mergeCell ref="Y1641:Y1643"/>
    <mergeCell ref="Z1641:Z1643"/>
    <mergeCell ref="AA1641:AA1643"/>
    <mergeCell ref="AB1641:AB1643"/>
    <mergeCell ref="AC1641:AC1643"/>
    <mergeCell ref="AW1641:AW1643"/>
    <mergeCell ref="AX1641:AX1643"/>
    <mergeCell ref="AY1641:AY1642"/>
    <mergeCell ref="F1639:F1640"/>
    <mergeCell ref="V1634:V1635"/>
    <mergeCell ref="AX1634:AX1635"/>
    <mergeCell ref="AY1634:AY1635"/>
    <mergeCell ref="E1634:E1635"/>
    <mergeCell ref="C1651:C1653"/>
    <mergeCell ref="D1651:D1653"/>
    <mergeCell ref="E1651:E1653"/>
    <mergeCell ref="F1651:F1653"/>
    <mergeCell ref="G1651:G1653"/>
    <mergeCell ref="H1651:H1653"/>
    <mergeCell ref="I1651:I1653"/>
    <mergeCell ref="J1651:J1653"/>
    <mergeCell ref="K1651:K1653"/>
    <mergeCell ref="L1651:L1653"/>
    <mergeCell ref="M1651:M1653"/>
    <mergeCell ref="N1651:N1653"/>
    <mergeCell ref="O1651:O1653"/>
    <mergeCell ref="P1651:P1653"/>
    <mergeCell ref="Q1651:Q1653"/>
    <mergeCell ref="R1651:R1653"/>
    <mergeCell ref="S1651:S1653"/>
    <mergeCell ref="T1651:T1653"/>
    <mergeCell ref="U1651:U1653"/>
    <mergeCell ref="V1651:V1653"/>
    <mergeCell ref="W1651:W1653"/>
    <mergeCell ref="X1651:X1653"/>
    <mergeCell ref="Y1651:Y1653"/>
    <mergeCell ref="Z1651:Z1653"/>
    <mergeCell ref="AA1651:AA1653"/>
    <mergeCell ref="AB1651:AB1653"/>
    <mergeCell ref="AC1651:AC1653"/>
    <mergeCell ref="AW1651:AW1653"/>
    <mergeCell ref="AX1651:AX1653"/>
    <mergeCell ref="AY1651:AY1653"/>
    <mergeCell ref="AY1649:AY1650"/>
    <mergeCell ref="AW1649:AW1650"/>
    <mergeCell ref="M1649:M1650"/>
    <mergeCell ref="AX1649:AX1650"/>
    <mergeCell ref="AA1649:AA1650"/>
    <mergeCell ref="AY1654:AY1655"/>
    <mergeCell ref="K1654:K1655"/>
    <mergeCell ref="B1661:B1663"/>
    <mergeCell ref="C1661:C1663"/>
    <mergeCell ref="D1661:D1663"/>
    <mergeCell ref="E1661:E1663"/>
    <mergeCell ref="F1661:F1663"/>
    <mergeCell ref="G1661:G1663"/>
    <mergeCell ref="H1661:H1663"/>
    <mergeCell ref="I1661:I1663"/>
    <mergeCell ref="J1661:J1663"/>
    <mergeCell ref="K1661:K1663"/>
    <mergeCell ref="L1661:L1663"/>
    <mergeCell ref="M1661:M1663"/>
    <mergeCell ref="N1661:N1663"/>
    <mergeCell ref="O1661:O1663"/>
    <mergeCell ref="P1661:P1663"/>
    <mergeCell ref="Q1661:Q1663"/>
    <mergeCell ref="R1661:R1663"/>
    <mergeCell ref="S1661:S1663"/>
    <mergeCell ref="T1661:T1663"/>
    <mergeCell ref="U1661:U1663"/>
    <mergeCell ref="V1661:V1663"/>
    <mergeCell ref="W1661:W1663"/>
    <mergeCell ref="X1661:X1663"/>
    <mergeCell ref="Y1661:Y1663"/>
    <mergeCell ref="Z1661:Z1663"/>
    <mergeCell ref="AA1661:AA1663"/>
    <mergeCell ref="AB1661:AB1663"/>
    <mergeCell ref="AC1661:AC1663"/>
    <mergeCell ref="AW1661:AW1663"/>
    <mergeCell ref="AX1661:AX1663"/>
    <mergeCell ref="AY1661:AY1663"/>
    <mergeCell ref="D1659:D1660"/>
    <mergeCell ref="X1654:X1655"/>
    <mergeCell ref="Z1654:Z1655"/>
    <mergeCell ref="AA1654:AA1655"/>
    <mergeCell ref="AB1654:AB1655"/>
    <mergeCell ref="AC1654:AC1655"/>
    <mergeCell ref="J1654:J1655"/>
    <mergeCell ref="X1659:X1660"/>
    <mergeCell ref="Y1659:Y1660"/>
    <mergeCell ref="AW1656:AW1658"/>
    <mergeCell ref="D1666:D1668"/>
    <mergeCell ref="E1666:E1668"/>
    <mergeCell ref="F1666:F1668"/>
    <mergeCell ref="G1666:G1668"/>
    <mergeCell ref="H1666:H1668"/>
    <mergeCell ref="I1666:I1668"/>
    <mergeCell ref="J1666:J1668"/>
    <mergeCell ref="K1666:K1668"/>
    <mergeCell ref="L1666:L1668"/>
    <mergeCell ref="M1666:M1668"/>
    <mergeCell ref="N1666:N1668"/>
    <mergeCell ref="O1666:O1668"/>
    <mergeCell ref="P1666:P1668"/>
    <mergeCell ref="Q1666:Q1668"/>
    <mergeCell ref="R1666:R1668"/>
    <mergeCell ref="S1666:S1668"/>
    <mergeCell ref="T1666:T1668"/>
    <mergeCell ref="U1666:U1668"/>
    <mergeCell ref="V1666:V1668"/>
    <mergeCell ref="W1666:W1668"/>
    <mergeCell ref="X1666:X1668"/>
    <mergeCell ref="Y1666:Y1668"/>
    <mergeCell ref="Z1666:Z1668"/>
    <mergeCell ref="AA1666:AA1668"/>
    <mergeCell ref="AB1666:AB1668"/>
    <mergeCell ref="AC1666:AC1668"/>
    <mergeCell ref="AW1666:AW1668"/>
    <mergeCell ref="AX1666:AX1668"/>
    <mergeCell ref="AY1666:AY1668"/>
    <mergeCell ref="B1671:B1673"/>
    <mergeCell ref="C1671:C1673"/>
    <mergeCell ref="D1671:D1673"/>
    <mergeCell ref="E1671:E1673"/>
    <mergeCell ref="F1671:F1673"/>
    <mergeCell ref="G1671:G1673"/>
    <mergeCell ref="H1671:H1673"/>
    <mergeCell ref="I1671:I1673"/>
    <mergeCell ref="J1671:J1673"/>
    <mergeCell ref="K1671:K1673"/>
    <mergeCell ref="L1671:L1673"/>
    <mergeCell ref="M1671:M1673"/>
    <mergeCell ref="N1671:N1673"/>
    <mergeCell ref="O1671:O1673"/>
    <mergeCell ref="P1671:P1673"/>
    <mergeCell ref="Q1671:Q1673"/>
    <mergeCell ref="R1671:R1673"/>
    <mergeCell ref="S1671:S1673"/>
    <mergeCell ref="T1671:T1673"/>
    <mergeCell ref="U1671:U1673"/>
    <mergeCell ref="V1671:V1673"/>
    <mergeCell ref="W1671:W1673"/>
    <mergeCell ref="X1671:X1673"/>
    <mergeCell ref="Y1671:Y1673"/>
    <mergeCell ref="Z1671:Z1673"/>
    <mergeCell ref="AA1671:AA1673"/>
    <mergeCell ref="AB1671:AB1673"/>
    <mergeCell ref="AC1671:AC1673"/>
    <mergeCell ref="AW1671:AW1673"/>
    <mergeCell ref="AX1671:AX1673"/>
    <mergeCell ref="AY1671:AY1672"/>
    <mergeCell ref="AC1669:AC1670"/>
    <mergeCell ref="B1669:B1670"/>
    <mergeCell ref="Y1669:Y1670"/>
    <mergeCell ref="AW1669:AW1670"/>
    <mergeCell ref="D1676:D1678"/>
    <mergeCell ref="E1676:E1678"/>
    <mergeCell ref="F1676:F1678"/>
    <mergeCell ref="G1676:G1678"/>
    <mergeCell ref="H1676:H1678"/>
    <mergeCell ref="I1676:I1678"/>
    <mergeCell ref="J1676:J1678"/>
    <mergeCell ref="K1676:K1678"/>
    <mergeCell ref="L1676:L1678"/>
    <mergeCell ref="M1676:M1678"/>
    <mergeCell ref="N1676:N1678"/>
    <mergeCell ref="O1676:O1678"/>
    <mergeCell ref="P1676:P1678"/>
    <mergeCell ref="Q1676:Q1678"/>
    <mergeCell ref="R1676:R1678"/>
    <mergeCell ref="S1676:S1678"/>
    <mergeCell ref="T1676:T1678"/>
    <mergeCell ref="U1676:U1678"/>
    <mergeCell ref="V1676:V1678"/>
    <mergeCell ref="W1676:W1678"/>
    <mergeCell ref="X1676:X1678"/>
    <mergeCell ref="Y1676:Y1678"/>
    <mergeCell ref="Z1676:Z1678"/>
    <mergeCell ref="AA1676:AA1678"/>
    <mergeCell ref="AB1676:AB1678"/>
    <mergeCell ref="AC1676:AC1678"/>
    <mergeCell ref="AW1676:AW1678"/>
    <mergeCell ref="AX1676:AX1678"/>
    <mergeCell ref="AY1676:AY1677"/>
    <mergeCell ref="S1674:S1675"/>
    <mergeCell ref="T1674:T1675"/>
    <mergeCell ref="B1681:B1683"/>
    <mergeCell ref="C1681:C1683"/>
    <mergeCell ref="D1681:D1683"/>
    <mergeCell ref="E1681:E1683"/>
    <mergeCell ref="F1681:F1683"/>
    <mergeCell ref="G1681:G1683"/>
    <mergeCell ref="H1681:H1683"/>
    <mergeCell ref="I1681:I1683"/>
    <mergeCell ref="J1681:J1683"/>
    <mergeCell ref="K1681:K1683"/>
    <mergeCell ref="L1681:L1683"/>
    <mergeCell ref="M1681:M1683"/>
    <mergeCell ref="N1681:N1683"/>
    <mergeCell ref="O1681:O1683"/>
    <mergeCell ref="P1681:P1683"/>
    <mergeCell ref="Q1681:Q1683"/>
    <mergeCell ref="R1681:R1683"/>
    <mergeCell ref="S1681:S1683"/>
    <mergeCell ref="T1681:T1683"/>
    <mergeCell ref="U1681:U1683"/>
    <mergeCell ref="V1681:V1683"/>
    <mergeCell ref="W1681:W1683"/>
    <mergeCell ref="X1681:X1683"/>
    <mergeCell ref="Y1681:Y1683"/>
    <mergeCell ref="Z1681:Z1683"/>
    <mergeCell ref="AA1681:AA1683"/>
    <mergeCell ref="AB1681:AB1683"/>
    <mergeCell ref="AC1681:AC1683"/>
    <mergeCell ref="AW1681:AW1683"/>
    <mergeCell ref="AX1681:AX1683"/>
    <mergeCell ref="AY1681:AY1682"/>
    <mergeCell ref="B1679:B1680"/>
    <mergeCell ref="H1674:H1675"/>
    <mergeCell ref="C1686:C1688"/>
    <mergeCell ref="D1686:D1688"/>
    <mergeCell ref="E1686:E1688"/>
    <mergeCell ref="F1686:F1688"/>
    <mergeCell ref="G1686:G1688"/>
    <mergeCell ref="H1686:H1688"/>
    <mergeCell ref="I1686:I1688"/>
    <mergeCell ref="J1686:J1688"/>
    <mergeCell ref="K1686:K1688"/>
    <mergeCell ref="L1686:L1688"/>
    <mergeCell ref="M1686:M1688"/>
    <mergeCell ref="N1686:N1688"/>
    <mergeCell ref="O1686:O1688"/>
    <mergeCell ref="P1686:P1688"/>
    <mergeCell ref="Q1686:Q1688"/>
    <mergeCell ref="R1686:R1688"/>
    <mergeCell ref="S1686:S1688"/>
    <mergeCell ref="T1686:T1688"/>
    <mergeCell ref="U1686:U1688"/>
    <mergeCell ref="V1686:V1688"/>
    <mergeCell ref="W1686:W1688"/>
    <mergeCell ref="X1686:X1688"/>
    <mergeCell ref="Y1686:Y1688"/>
    <mergeCell ref="Z1686:Z1688"/>
    <mergeCell ref="AA1686:AA1688"/>
    <mergeCell ref="AB1686:AB1688"/>
    <mergeCell ref="AC1686:AC1688"/>
    <mergeCell ref="AW1686:AW1688"/>
    <mergeCell ref="AX1686:AX1688"/>
    <mergeCell ref="AY1686:AY1688"/>
    <mergeCell ref="B1691:B1693"/>
    <mergeCell ref="C1691:C1693"/>
    <mergeCell ref="D1691:D1693"/>
    <mergeCell ref="E1691:E1693"/>
    <mergeCell ref="F1691:F1693"/>
    <mergeCell ref="G1691:G1693"/>
    <mergeCell ref="H1691:H1693"/>
    <mergeCell ref="I1691:I1693"/>
    <mergeCell ref="J1691:J1693"/>
    <mergeCell ref="K1691:K1693"/>
    <mergeCell ref="L1691:L1693"/>
    <mergeCell ref="M1691:M1693"/>
    <mergeCell ref="N1691:N1693"/>
    <mergeCell ref="O1691:O1693"/>
    <mergeCell ref="P1691:P1693"/>
    <mergeCell ref="Q1691:Q1693"/>
    <mergeCell ref="R1691:R1693"/>
    <mergeCell ref="S1691:S1693"/>
    <mergeCell ref="T1691:T1693"/>
    <mergeCell ref="U1691:U1693"/>
    <mergeCell ref="V1691:V1693"/>
    <mergeCell ref="W1691:W1693"/>
    <mergeCell ref="X1691:X1693"/>
    <mergeCell ref="Y1691:Y1693"/>
    <mergeCell ref="Z1691:Z1693"/>
    <mergeCell ref="AA1691:AA1693"/>
    <mergeCell ref="AB1691:AB1693"/>
    <mergeCell ref="AC1691:AC1693"/>
    <mergeCell ref="AW1691:AW1693"/>
    <mergeCell ref="AX1691:AX1693"/>
    <mergeCell ref="AY1691:AY1693"/>
    <mergeCell ref="AB1689:AB1690"/>
    <mergeCell ref="AC1689:AC1690"/>
    <mergeCell ref="AW1689:AW1690"/>
    <mergeCell ref="C1696:C1698"/>
    <mergeCell ref="D1696:D1698"/>
    <mergeCell ref="E1696:E1698"/>
    <mergeCell ref="F1696:F1698"/>
    <mergeCell ref="G1696:G1698"/>
    <mergeCell ref="H1696:H1698"/>
    <mergeCell ref="I1696:I1698"/>
    <mergeCell ref="J1696:J1698"/>
    <mergeCell ref="K1696:K1698"/>
    <mergeCell ref="L1696:L1698"/>
    <mergeCell ref="M1696:M1698"/>
    <mergeCell ref="N1696:N1698"/>
    <mergeCell ref="O1696:O1698"/>
    <mergeCell ref="P1696:P1698"/>
    <mergeCell ref="Q1696:Q1698"/>
    <mergeCell ref="R1696:R1698"/>
    <mergeCell ref="S1696:S1698"/>
    <mergeCell ref="T1696:T1698"/>
    <mergeCell ref="U1696:U1698"/>
    <mergeCell ref="V1696:V1698"/>
    <mergeCell ref="W1696:W1698"/>
    <mergeCell ref="X1696:X1698"/>
    <mergeCell ref="Y1696:Y1698"/>
    <mergeCell ref="Z1696:Z1698"/>
    <mergeCell ref="AA1696:AA1698"/>
    <mergeCell ref="AB1696:AB1698"/>
    <mergeCell ref="AC1696:AC1698"/>
    <mergeCell ref="AW1696:AW1698"/>
    <mergeCell ref="AX1696:AX1698"/>
    <mergeCell ref="AY1696:AY1698"/>
    <mergeCell ref="AY1694:AY1695"/>
    <mergeCell ref="AC1694:AC1695"/>
    <mergeCell ref="B1701:B1703"/>
    <mergeCell ref="C1701:C1703"/>
    <mergeCell ref="D1701:D1703"/>
    <mergeCell ref="E1701:E1703"/>
    <mergeCell ref="F1701:F1703"/>
    <mergeCell ref="G1701:G1703"/>
    <mergeCell ref="H1701:H1703"/>
    <mergeCell ref="I1701:I1703"/>
    <mergeCell ref="J1701:J1703"/>
    <mergeCell ref="K1701:K1703"/>
    <mergeCell ref="L1701:L1703"/>
    <mergeCell ref="M1701:M1703"/>
    <mergeCell ref="N1701:N1703"/>
    <mergeCell ref="O1701:O1703"/>
    <mergeCell ref="P1701:P1703"/>
    <mergeCell ref="Q1701:Q1703"/>
    <mergeCell ref="R1701:R1703"/>
    <mergeCell ref="S1701:S1703"/>
    <mergeCell ref="T1701:T1703"/>
    <mergeCell ref="U1701:U1703"/>
    <mergeCell ref="V1701:V1703"/>
    <mergeCell ref="W1701:W1703"/>
    <mergeCell ref="X1701:X1703"/>
    <mergeCell ref="Y1701:Y1703"/>
    <mergeCell ref="Z1701:Z1703"/>
    <mergeCell ref="AA1701:AA1703"/>
    <mergeCell ref="AB1701:AB1703"/>
    <mergeCell ref="AC1701:AC1703"/>
    <mergeCell ref="AW1701:AW1703"/>
    <mergeCell ref="AX1701:AX1703"/>
    <mergeCell ref="AY1701:AY1703"/>
    <mergeCell ref="AC1699:AC1700"/>
    <mergeCell ref="C1706:C1708"/>
    <mergeCell ref="D1706:D1708"/>
    <mergeCell ref="E1706:E1708"/>
    <mergeCell ref="F1706:F1708"/>
    <mergeCell ref="G1706:G1708"/>
    <mergeCell ref="H1706:H1708"/>
    <mergeCell ref="I1706:I1708"/>
    <mergeCell ref="J1706:J1708"/>
    <mergeCell ref="K1706:K1708"/>
    <mergeCell ref="L1706:L1708"/>
    <mergeCell ref="M1706:M1708"/>
    <mergeCell ref="N1706:N1708"/>
    <mergeCell ref="O1706:O1708"/>
    <mergeCell ref="P1706:P1708"/>
    <mergeCell ref="Q1706:Q1708"/>
    <mergeCell ref="R1706:R1708"/>
    <mergeCell ref="S1706:S1708"/>
    <mergeCell ref="T1706:T1708"/>
    <mergeCell ref="U1706:U1708"/>
    <mergeCell ref="V1706:V1708"/>
    <mergeCell ref="W1706:W1708"/>
    <mergeCell ref="X1706:X1708"/>
    <mergeCell ref="Y1706:Y1708"/>
    <mergeCell ref="Z1706:Z1708"/>
    <mergeCell ref="AA1706:AA1708"/>
    <mergeCell ref="AB1706:AB1708"/>
    <mergeCell ref="AC1706:AC1708"/>
    <mergeCell ref="AW1706:AW1708"/>
    <mergeCell ref="AX1706:AX1708"/>
    <mergeCell ref="AY1706:AY1707"/>
    <mergeCell ref="Y1704:Y1705"/>
    <mergeCell ref="B1711:B1713"/>
    <mergeCell ref="C1711:C1713"/>
    <mergeCell ref="D1711:D1713"/>
    <mergeCell ref="E1711:E1713"/>
    <mergeCell ref="F1711:F1713"/>
    <mergeCell ref="G1711:G1713"/>
    <mergeCell ref="H1711:H1713"/>
    <mergeCell ref="I1711:I1713"/>
    <mergeCell ref="J1711:J1713"/>
    <mergeCell ref="K1711:K1713"/>
    <mergeCell ref="L1711:L1713"/>
    <mergeCell ref="M1711:M1713"/>
    <mergeCell ref="N1711:N1713"/>
    <mergeCell ref="O1711:O1713"/>
    <mergeCell ref="P1711:P1713"/>
    <mergeCell ref="Q1711:Q1713"/>
    <mergeCell ref="R1711:R1713"/>
    <mergeCell ref="S1711:S1713"/>
    <mergeCell ref="T1711:T1713"/>
    <mergeCell ref="U1711:U1713"/>
    <mergeCell ref="V1711:V1713"/>
    <mergeCell ref="W1711:W1713"/>
    <mergeCell ref="X1711:X1713"/>
    <mergeCell ref="Y1711:Y1713"/>
    <mergeCell ref="Z1711:Z1713"/>
    <mergeCell ref="AA1711:AA1713"/>
    <mergeCell ref="AB1711:AB1713"/>
    <mergeCell ref="AC1711:AC1713"/>
    <mergeCell ref="AW1711:AW1713"/>
    <mergeCell ref="AX1711:AX1713"/>
    <mergeCell ref="AY1711:AY1712"/>
    <mergeCell ref="M1709:M1710"/>
    <mergeCell ref="J1709:J1710"/>
    <mergeCell ref="C1716:C1718"/>
    <mergeCell ref="D1716:D1718"/>
    <mergeCell ref="E1716:E1718"/>
    <mergeCell ref="F1716:F1718"/>
    <mergeCell ref="G1716:G1718"/>
    <mergeCell ref="H1716:H1718"/>
    <mergeCell ref="I1716:I1718"/>
    <mergeCell ref="J1716:J1718"/>
    <mergeCell ref="K1716:K1718"/>
    <mergeCell ref="L1716:L1718"/>
    <mergeCell ref="M1716:M1718"/>
    <mergeCell ref="N1716:N1718"/>
    <mergeCell ref="O1716:O1718"/>
    <mergeCell ref="P1716:P1718"/>
    <mergeCell ref="Q1716:Q1718"/>
    <mergeCell ref="R1716:R1718"/>
    <mergeCell ref="S1716:S1718"/>
    <mergeCell ref="T1716:T1718"/>
    <mergeCell ref="U1716:U1718"/>
    <mergeCell ref="V1716:V1718"/>
    <mergeCell ref="W1716:W1718"/>
    <mergeCell ref="X1716:X1718"/>
    <mergeCell ref="Y1716:Y1718"/>
    <mergeCell ref="Z1716:Z1718"/>
    <mergeCell ref="AA1716:AA1718"/>
    <mergeCell ref="AB1716:AB1718"/>
    <mergeCell ref="AC1716:AC1718"/>
    <mergeCell ref="AW1716:AW1718"/>
    <mergeCell ref="AX1716:AX1718"/>
    <mergeCell ref="AY1716:AY1717"/>
    <mergeCell ref="C1714:C1715"/>
    <mergeCell ref="S1714:S1715"/>
    <mergeCell ref="K1714:K1715"/>
    <mergeCell ref="X1714:X1715"/>
    <mergeCell ref="P1714:P1715"/>
    <mergeCell ref="M1714:M1715"/>
    <mergeCell ref="N1714:N1715"/>
    <mergeCell ref="L1714:L1715"/>
    <mergeCell ref="AC1714:AC1715"/>
    <mergeCell ref="V1714:V1715"/>
    <mergeCell ref="C1721:C1723"/>
    <mergeCell ref="D1721:D1723"/>
    <mergeCell ref="E1721:E1723"/>
    <mergeCell ref="F1721:F1723"/>
    <mergeCell ref="G1721:G1723"/>
    <mergeCell ref="H1721:H1723"/>
    <mergeCell ref="I1721:I1723"/>
    <mergeCell ref="J1721:J1723"/>
    <mergeCell ref="K1721:K1723"/>
    <mergeCell ref="L1721:L1723"/>
    <mergeCell ref="M1721:M1723"/>
    <mergeCell ref="N1721:N1723"/>
    <mergeCell ref="O1721:O1723"/>
    <mergeCell ref="P1721:P1723"/>
    <mergeCell ref="Q1721:Q1723"/>
    <mergeCell ref="R1721:R1723"/>
    <mergeCell ref="S1721:S1723"/>
    <mergeCell ref="T1721:T1723"/>
    <mergeCell ref="U1721:U1723"/>
    <mergeCell ref="V1721:V1723"/>
    <mergeCell ref="W1721:W1723"/>
    <mergeCell ref="X1721:X1723"/>
    <mergeCell ref="Y1721:Y1723"/>
    <mergeCell ref="Z1721:Z1723"/>
    <mergeCell ref="AA1721:AA1723"/>
    <mergeCell ref="AB1721:AB1723"/>
    <mergeCell ref="AC1721:AC1723"/>
    <mergeCell ref="AW1721:AW1723"/>
    <mergeCell ref="AX1721:AX1723"/>
    <mergeCell ref="AY1721:AY1722"/>
    <mergeCell ref="B1726:B1728"/>
    <mergeCell ref="C1726:C1728"/>
    <mergeCell ref="D1726:D1728"/>
    <mergeCell ref="E1726:E1728"/>
    <mergeCell ref="F1726:F1728"/>
    <mergeCell ref="G1726:G1728"/>
    <mergeCell ref="H1726:H1728"/>
    <mergeCell ref="I1726:I1728"/>
    <mergeCell ref="J1726:J1728"/>
    <mergeCell ref="K1726:K1728"/>
    <mergeCell ref="L1726:L1728"/>
    <mergeCell ref="M1726:M1728"/>
    <mergeCell ref="N1726:N1728"/>
    <mergeCell ref="O1726:O1728"/>
    <mergeCell ref="P1726:P1728"/>
    <mergeCell ref="Q1726:Q1728"/>
    <mergeCell ref="R1726:R1728"/>
    <mergeCell ref="S1726:S1728"/>
    <mergeCell ref="T1726:T1728"/>
    <mergeCell ref="U1726:U1728"/>
    <mergeCell ref="V1726:V1728"/>
    <mergeCell ref="W1726:W1728"/>
    <mergeCell ref="X1726:X1728"/>
    <mergeCell ref="Y1726:Y1728"/>
    <mergeCell ref="Z1726:Z1728"/>
    <mergeCell ref="AA1726:AA1728"/>
    <mergeCell ref="AB1726:AB1728"/>
    <mergeCell ref="AC1726:AC1728"/>
    <mergeCell ref="AW1726:AW1728"/>
    <mergeCell ref="AX1726:AX1728"/>
    <mergeCell ref="AY1726:AY1727"/>
    <mergeCell ref="G1724:G1725"/>
    <mergeCell ref="Y1724:Y1725"/>
    <mergeCell ref="U1724:U1725"/>
    <mergeCell ref="AY1741:AY1742"/>
    <mergeCell ref="B1731:B1733"/>
    <mergeCell ref="C1731:C1733"/>
    <mergeCell ref="D1731:D1733"/>
    <mergeCell ref="E1731:E1733"/>
    <mergeCell ref="F1731:F1733"/>
    <mergeCell ref="G1731:G1733"/>
    <mergeCell ref="H1731:H1733"/>
    <mergeCell ref="I1731:I1733"/>
    <mergeCell ref="J1731:J1733"/>
    <mergeCell ref="K1731:K1733"/>
    <mergeCell ref="L1731:L1733"/>
    <mergeCell ref="M1731:M1733"/>
    <mergeCell ref="N1731:N1733"/>
    <mergeCell ref="O1731:O1733"/>
    <mergeCell ref="P1731:P1733"/>
    <mergeCell ref="Q1731:Q1733"/>
    <mergeCell ref="R1731:R1733"/>
    <mergeCell ref="S1731:S1733"/>
    <mergeCell ref="T1731:T1733"/>
    <mergeCell ref="U1731:U1733"/>
    <mergeCell ref="V1731:V1733"/>
    <mergeCell ref="W1731:W1733"/>
    <mergeCell ref="X1731:X1733"/>
    <mergeCell ref="Y1731:Y1733"/>
    <mergeCell ref="Z1731:Z1733"/>
    <mergeCell ref="AA1731:AA1733"/>
    <mergeCell ref="AB1731:AB1733"/>
    <mergeCell ref="AC1731:AC1733"/>
    <mergeCell ref="AW1731:AW1733"/>
    <mergeCell ref="AX1731:AX1733"/>
    <mergeCell ref="AY1731:AY1732"/>
    <mergeCell ref="B1736:B1738"/>
    <mergeCell ref="C1736:C1738"/>
    <mergeCell ref="D1736:D1738"/>
    <mergeCell ref="E1736:E1738"/>
    <mergeCell ref="F1736:F1738"/>
    <mergeCell ref="G1736:G1738"/>
    <mergeCell ref="H1736:H1738"/>
    <mergeCell ref="I1736:I1738"/>
    <mergeCell ref="J1736:J1738"/>
    <mergeCell ref="K1736:K1738"/>
    <mergeCell ref="L1736:L1738"/>
    <mergeCell ref="M1736:M1738"/>
    <mergeCell ref="N1736:N1738"/>
    <mergeCell ref="O1736:O1738"/>
    <mergeCell ref="P1736:P1738"/>
    <mergeCell ref="Q1736:Q1738"/>
    <mergeCell ref="R1736:R1738"/>
    <mergeCell ref="S1736:S1738"/>
    <mergeCell ref="T1736:T1738"/>
    <mergeCell ref="U1736:U1738"/>
    <mergeCell ref="V1736:V1738"/>
    <mergeCell ref="W1736:W1738"/>
    <mergeCell ref="X1736:X1738"/>
    <mergeCell ref="Y1736:Y1738"/>
    <mergeCell ref="Z1736:Z1738"/>
    <mergeCell ref="AA1736:AA1738"/>
    <mergeCell ref="AB1736:AB1738"/>
    <mergeCell ref="AC1736:AC1738"/>
    <mergeCell ref="AW1736:AW1738"/>
    <mergeCell ref="AX1736:AX1738"/>
    <mergeCell ref="AY1736:AY1737"/>
    <mergeCell ref="B1739:B1740"/>
    <mergeCell ref="B1746:B1748"/>
    <mergeCell ref="C1746:C1748"/>
    <mergeCell ref="D1746:D1748"/>
    <mergeCell ref="E1746:E1748"/>
    <mergeCell ref="F1746:F1748"/>
    <mergeCell ref="G1746:G1748"/>
    <mergeCell ref="H1746:H1748"/>
    <mergeCell ref="I1746:I1748"/>
    <mergeCell ref="J1746:J1748"/>
    <mergeCell ref="K1746:K1748"/>
    <mergeCell ref="L1746:L1748"/>
    <mergeCell ref="M1746:M1748"/>
    <mergeCell ref="N1746:N1748"/>
    <mergeCell ref="O1746:O1748"/>
    <mergeCell ref="P1746:P1748"/>
    <mergeCell ref="Q1746:Q1748"/>
    <mergeCell ref="R1746:R1748"/>
    <mergeCell ref="S1746:S1748"/>
    <mergeCell ref="T1746:T1748"/>
    <mergeCell ref="U1746:U1748"/>
    <mergeCell ref="V1746:V1748"/>
    <mergeCell ref="W1746:W1748"/>
    <mergeCell ref="X1746:X1748"/>
    <mergeCell ref="Y1746:Y1748"/>
    <mergeCell ref="Z1746:Z1748"/>
    <mergeCell ref="AA1746:AA1748"/>
    <mergeCell ref="AB1746:AB1748"/>
    <mergeCell ref="AC1746:AC1748"/>
    <mergeCell ref="AW1746:AW1748"/>
    <mergeCell ref="AX1746:AX1748"/>
    <mergeCell ref="AY1746:AY1747"/>
    <mergeCell ref="A1719:A1748"/>
    <mergeCell ref="A1605:A1613"/>
    <mergeCell ref="A1614:A1718"/>
    <mergeCell ref="B1741:B1743"/>
    <mergeCell ref="C1741:C1743"/>
    <mergeCell ref="D1741:D1743"/>
    <mergeCell ref="E1741:E1743"/>
    <mergeCell ref="F1741:F1743"/>
    <mergeCell ref="G1741:G1743"/>
    <mergeCell ref="H1741:H1743"/>
    <mergeCell ref="I1741:I1743"/>
    <mergeCell ref="J1741:J1743"/>
    <mergeCell ref="K1741:K1743"/>
    <mergeCell ref="L1741:L1743"/>
    <mergeCell ref="M1741:M1743"/>
    <mergeCell ref="N1741:N1743"/>
    <mergeCell ref="O1741:O1743"/>
    <mergeCell ref="P1741:P1743"/>
    <mergeCell ref="Q1741:Q1743"/>
    <mergeCell ref="R1741:R1743"/>
    <mergeCell ref="S1741:S1743"/>
    <mergeCell ref="T1741:T1743"/>
    <mergeCell ref="U1741:U1743"/>
    <mergeCell ref="V1741:V1743"/>
    <mergeCell ref="W1741:W1743"/>
    <mergeCell ref="X1741:X1743"/>
    <mergeCell ref="Y1741:Y1743"/>
    <mergeCell ref="Z1741:Z1743"/>
    <mergeCell ref="AA1741:AA1743"/>
    <mergeCell ref="AB1741:AB1743"/>
    <mergeCell ref="AC1741:AC1743"/>
    <mergeCell ref="AW1741:AW1743"/>
    <mergeCell ref="AX1741:AX1743"/>
    <mergeCell ref="AY1327:AY1329"/>
    <mergeCell ref="AY1330:AY1332"/>
    <mergeCell ref="B1327:B1329"/>
    <mergeCell ref="C1327:C1329"/>
    <mergeCell ref="D1327:D1329"/>
    <mergeCell ref="E1327:E1329"/>
    <mergeCell ref="F1327:F1329"/>
    <mergeCell ref="G1327:G1329"/>
    <mergeCell ref="H1327:H1329"/>
    <mergeCell ref="I1327:I1329"/>
    <mergeCell ref="J1327:J1329"/>
    <mergeCell ref="K1327:K1329"/>
    <mergeCell ref="L1327:L1329"/>
    <mergeCell ref="M1327:M1329"/>
    <mergeCell ref="N1327:N1329"/>
    <mergeCell ref="O1327:O1329"/>
    <mergeCell ref="P1327:P1329"/>
    <mergeCell ref="Q1327:Q1329"/>
    <mergeCell ref="R1327:R1329"/>
    <mergeCell ref="S1327:S1329"/>
    <mergeCell ref="T1327:T1329"/>
    <mergeCell ref="U1327:U1329"/>
    <mergeCell ref="V1327:V1329"/>
    <mergeCell ref="W1327:W1329"/>
    <mergeCell ref="X1327:X1329"/>
    <mergeCell ref="Y1327:Y1329"/>
    <mergeCell ref="Z1327:Z1329"/>
    <mergeCell ref="AA1327:AA1329"/>
    <mergeCell ref="AB1327:AB1329"/>
    <mergeCell ref="AC1327:AC1329"/>
    <mergeCell ref="AW1327:AW1329"/>
    <mergeCell ref="AX1327:AX1329"/>
    <mergeCell ref="B1330:B1332"/>
    <mergeCell ref="C1330:C1332"/>
    <mergeCell ref="D1330:D1332"/>
    <mergeCell ref="E1330:E1332"/>
    <mergeCell ref="F1330:F1332"/>
    <mergeCell ref="G1330:G1332"/>
    <mergeCell ref="H1330:H1332"/>
    <mergeCell ref="I1330:I1332"/>
    <mergeCell ref="J1330:J1332"/>
    <mergeCell ref="K1330:K1332"/>
    <mergeCell ref="L1330:L1332"/>
    <mergeCell ref="M1330:M1332"/>
    <mergeCell ref="N1330:N1332"/>
    <mergeCell ref="O1330:O1332"/>
    <mergeCell ref="P1330:P1332"/>
    <mergeCell ref="Q1330:Q1332"/>
    <mergeCell ref="R1330:R1332"/>
    <mergeCell ref="S1330:S1332"/>
    <mergeCell ref="T1330:T1332"/>
    <mergeCell ref="U1330:U1332"/>
    <mergeCell ref="V1330:V1332"/>
    <mergeCell ref="W1330:W1332"/>
    <mergeCell ref="X1330:X1332"/>
    <mergeCell ref="Y1330:Y1332"/>
    <mergeCell ref="Z1330:Z1332"/>
    <mergeCell ref="AA1330:AA1332"/>
    <mergeCell ref="AB1330:AB1332"/>
    <mergeCell ref="AC1330:AC1332"/>
    <mergeCell ref="AW1330:AW1332"/>
    <mergeCell ref="AX1330:AX133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609"/>
  <sheetViews>
    <sheetView tabSelected="1" zoomScale="80" zoomScaleNormal="80" workbookViewId="0">
      <pane ySplit="2" topLeftCell="A3" activePane="bottomLeft" state="frozen"/>
      <selection pane="bottomLeft" activeCell="A3" sqref="A3:A10"/>
    </sheetView>
  </sheetViews>
  <sheetFormatPr defaultRowHeight="12.75"/>
  <cols>
    <col min="1" max="1" width="30.28515625" style="17" customWidth="1"/>
    <col min="2" max="2" width="16.5703125" style="235" bestFit="1" customWidth="1"/>
    <col min="3" max="3" width="61.7109375" style="235" customWidth="1"/>
    <col min="4" max="4" width="29.140625" style="235" customWidth="1"/>
    <col min="5" max="5" width="33" style="235" bestFit="1" customWidth="1"/>
    <col min="6" max="6" width="20.140625" style="235" customWidth="1"/>
    <col min="7" max="7" width="25.7109375" style="235" customWidth="1"/>
    <col min="8" max="8" width="10" style="235" bestFit="1" customWidth="1"/>
    <col min="9" max="9" width="10.28515625" style="235" customWidth="1"/>
    <col min="10" max="10" width="9" style="40" customWidth="1"/>
    <col min="11" max="11" width="13.85546875" style="40" bestFit="1" customWidth="1"/>
    <col min="12" max="12" width="10.85546875" style="40" bestFit="1" customWidth="1"/>
    <col min="13" max="13" width="10.85546875" style="40" customWidth="1"/>
    <col min="14" max="14" width="17.140625" style="235" customWidth="1"/>
    <col min="15" max="15" width="16.140625" style="235" customWidth="1"/>
    <col min="16" max="256" width="9.140625" style="17"/>
    <col min="257" max="257" width="34.5703125" style="17" customWidth="1"/>
    <col min="258" max="260" width="27.5703125" style="17" customWidth="1"/>
    <col min="261" max="261" width="34.7109375" style="17" customWidth="1"/>
    <col min="262" max="262" width="10.28515625" style="17" customWidth="1"/>
    <col min="263" max="263" width="12.85546875" style="17" customWidth="1"/>
    <col min="264" max="264" width="11" style="17" customWidth="1"/>
    <col min="265" max="265" width="13" style="17" customWidth="1"/>
    <col min="266" max="266" width="10.42578125" style="17" customWidth="1"/>
    <col min="267" max="267" width="41.140625" style="17" customWidth="1"/>
    <col min="268" max="512" width="9.140625" style="17"/>
    <col min="513" max="513" width="34.5703125" style="17" customWidth="1"/>
    <col min="514" max="516" width="27.5703125" style="17" customWidth="1"/>
    <col min="517" max="517" width="34.7109375" style="17" customWidth="1"/>
    <col min="518" max="518" width="10.28515625" style="17" customWidth="1"/>
    <col min="519" max="519" width="12.85546875" style="17" customWidth="1"/>
    <col min="520" max="520" width="11" style="17" customWidth="1"/>
    <col min="521" max="521" width="13" style="17" customWidth="1"/>
    <col min="522" max="522" width="10.42578125" style="17" customWidth="1"/>
    <col min="523" max="523" width="41.140625" style="17" customWidth="1"/>
    <col min="524" max="768" width="9.140625" style="17"/>
    <col min="769" max="769" width="34.5703125" style="17" customWidth="1"/>
    <col min="770" max="772" width="27.5703125" style="17" customWidth="1"/>
    <col min="773" max="773" width="34.7109375" style="17" customWidth="1"/>
    <col min="774" max="774" width="10.28515625" style="17" customWidth="1"/>
    <col min="775" max="775" width="12.85546875" style="17" customWidth="1"/>
    <col min="776" max="776" width="11" style="17" customWidth="1"/>
    <col min="777" max="777" width="13" style="17" customWidth="1"/>
    <col min="778" max="778" width="10.42578125" style="17" customWidth="1"/>
    <col min="779" max="779" width="41.140625" style="17" customWidth="1"/>
    <col min="780" max="1024" width="9.140625" style="17"/>
    <col min="1025" max="1025" width="34.5703125" style="17" customWidth="1"/>
    <col min="1026" max="1028" width="27.5703125" style="17" customWidth="1"/>
    <col min="1029" max="1029" width="34.7109375" style="17" customWidth="1"/>
    <col min="1030" max="1030" width="10.28515625" style="17" customWidth="1"/>
    <col min="1031" max="1031" width="12.85546875" style="17" customWidth="1"/>
    <col min="1032" max="1032" width="11" style="17" customWidth="1"/>
    <col min="1033" max="1033" width="13" style="17" customWidth="1"/>
    <col min="1034" max="1034" width="10.42578125" style="17" customWidth="1"/>
    <col min="1035" max="1035" width="41.140625" style="17" customWidth="1"/>
    <col min="1036" max="1280" width="9.140625" style="17"/>
    <col min="1281" max="1281" width="34.5703125" style="17" customWidth="1"/>
    <col min="1282" max="1284" width="27.5703125" style="17" customWidth="1"/>
    <col min="1285" max="1285" width="34.7109375" style="17" customWidth="1"/>
    <col min="1286" max="1286" width="10.28515625" style="17" customWidth="1"/>
    <col min="1287" max="1287" width="12.85546875" style="17" customWidth="1"/>
    <col min="1288" max="1288" width="11" style="17" customWidth="1"/>
    <col min="1289" max="1289" width="13" style="17" customWidth="1"/>
    <col min="1290" max="1290" width="10.42578125" style="17" customWidth="1"/>
    <col min="1291" max="1291" width="41.140625" style="17" customWidth="1"/>
    <col min="1292" max="1536" width="9.140625" style="17"/>
    <col min="1537" max="1537" width="34.5703125" style="17" customWidth="1"/>
    <col min="1538" max="1540" width="27.5703125" style="17" customWidth="1"/>
    <col min="1541" max="1541" width="34.7109375" style="17" customWidth="1"/>
    <col min="1542" max="1542" width="10.28515625" style="17" customWidth="1"/>
    <col min="1543" max="1543" width="12.85546875" style="17" customWidth="1"/>
    <col min="1544" max="1544" width="11" style="17" customWidth="1"/>
    <col min="1545" max="1545" width="13" style="17" customWidth="1"/>
    <col min="1546" max="1546" width="10.42578125" style="17" customWidth="1"/>
    <col min="1547" max="1547" width="41.140625" style="17" customWidth="1"/>
    <col min="1548" max="1792" width="9.140625" style="17"/>
    <col min="1793" max="1793" width="34.5703125" style="17" customWidth="1"/>
    <col min="1794" max="1796" width="27.5703125" style="17" customWidth="1"/>
    <col min="1797" max="1797" width="34.7109375" style="17" customWidth="1"/>
    <col min="1798" max="1798" width="10.28515625" style="17" customWidth="1"/>
    <col min="1799" max="1799" width="12.85546875" style="17" customWidth="1"/>
    <col min="1800" max="1800" width="11" style="17" customWidth="1"/>
    <col min="1801" max="1801" width="13" style="17" customWidth="1"/>
    <col min="1802" max="1802" width="10.42578125" style="17" customWidth="1"/>
    <col min="1803" max="1803" width="41.140625" style="17" customWidth="1"/>
    <col min="1804" max="2048" width="9.140625" style="17"/>
    <col min="2049" max="2049" width="34.5703125" style="17" customWidth="1"/>
    <col min="2050" max="2052" width="27.5703125" style="17" customWidth="1"/>
    <col min="2053" max="2053" width="34.7109375" style="17" customWidth="1"/>
    <col min="2054" max="2054" width="10.28515625" style="17" customWidth="1"/>
    <col min="2055" max="2055" width="12.85546875" style="17" customWidth="1"/>
    <col min="2056" max="2056" width="11" style="17" customWidth="1"/>
    <col min="2057" max="2057" width="13" style="17" customWidth="1"/>
    <col min="2058" max="2058" width="10.42578125" style="17" customWidth="1"/>
    <col min="2059" max="2059" width="41.140625" style="17" customWidth="1"/>
    <col min="2060" max="2304" width="9.140625" style="17"/>
    <col min="2305" max="2305" width="34.5703125" style="17" customWidth="1"/>
    <col min="2306" max="2308" width="27.5703125" style="17" customWidth="1"/>
    <col min="2309" max="2309" width="34.7109375" style="17" customWidth="1"/>
    <col min="2310" max="2310" width="10.28515625" style="17" customWidth="1"/>
    <col min="2311" max="2311" width="12.85546875" style="17" customWidth="1"/>
    <col min="2312" max="2312" width="11" style="17" customWidth="1"/>
    <col min="2313" max="2313" width="13" style="17" customWidth="1"/>
    <col min="2314" max="2314" width="10.42578125" style="17" customWidth="1"/>
    <col min="2315" max="2315" width="41.140625" style="17" customWidth="1"/>
    <col min="2316" max="2560" width="9.140625" style="17"/>
    <col min="2561" max="2561" width="34.5703125" style="17" customWidth="1"/>
    <col min="2562" max="2564" width="27.5703125" style="17" customWidth="1"/>
    <col min="2565" max="2565" width="34.7109375" style="17" customWidth="1"/>
    <col min="2566" max="2566" width="10.28515625" style="17" customWidth="1"/>
    <col min="2567" max="2567" width="12.85546875" style="17" customWidth="1"/>
    <col min="2568" max="2568" width="11" style="17" customWidth="1"/>
    <col min="2569" max="2569" width="13" style="17" customWidth="1"/>
    <col min="2570" max="2570" width="10.42578125" style="17" customWidth="1"/>
    <col min="2571" max="2571" width="41.140625" style="17" customWidth="1"/>
    <col min="2572" max="2816" width="9.140625" style="17"/>
    <col min="2817" max="2817" width="34.5703125" style="17" customWidth="1"/>
    <col min="2818" max="2820" width="27.5703125" style="17" customWidth="1"/>
    <col min="2821" max="2821" width="34.7109375" style="17" customWidth="1"/>
    <col min="2822" max="2822" width="10.28515625" style="17" customWidth="1"/>
    <col min="2823" max="2823" width="12.85546875" style="17" customWidth="1"/>
    <col min="2824" max="2824" width="11" style="17" customWidth="1"/>
    <col min="2825" max="2825" width="13" style="17" customWidth="1"/>
    <col min="2826" max="2826" width="10.42578125" style="17" customWidth="1"/>
    <col min="2827" max="2827" width="41.140625" style="17" customWidth="1"/>
    <col min="2828" max="3072" width="9.140625" style="17"/>
    <col min="3073" max="3073" width="34.5703125" style="17" customWidth="1"/>
    <col min="3074" max="3076" width="27.5703125" style="17" customWidth="1"/>
    <col min="3077" max="3077" width="34.7109375" style="17" customWidth="1"/>
    <col min="3078" max="3078" width="10.28515625" style="17" customWidth="1"/>
    <col min="3079" max="3079" width="12.85546875" style="17" customWidth="1"/>
    <col min="3080" max="3080" width="11" style="17" customWidth="1"/>
    <col min="3081" max="3081" width="13" style="17" customWidth="1"/>
    <col min="3082" max="3082" width="10.42578125" style="17" customWidth="1"/>
    <col min="3083" max="3083" width="41.140625" style="17" customWidth="1"/>
    <col min="3084" max="3328" width="9.140625" style="17"/>
    <col min="3329" max="3329" width="34.5703125" style="17" customWidth="1"/>
    <col min="3330" max="3332" width="27.5703125" style="17" customWidth="1"/>
    <col min="3333" max="3333" width="34.7109375" style="17" customWidth="1"/>
    <col min="3334" max="3334" width="10.28515625" style="17" customWidth="1"/>
    <col min="3335" max="3335" width="12.85546875" style="17" customWidth="1"/>
    <col min="3336" max="3336" width="11" style="17" customWidth="1"/>
    <col min="3337" max="3337" width="13" style="17" customWidth="1"/>
    <col min="3338" max="3338" width="10.42578125" style="17" customWidth="1"/>
    <col min="3339" max="3339" width="41.140625" style="17" customWidth="1"/>
    <col min="3340" max="3584" width="9.140625" style="17"/>
    <col min="3585" max="3585" width="34.5703125" style="17" customWidth="1"/>
    <col min="3586" max="3588" width="27.5703125" style="17" customWidth="1"/>
    <col min="3589" max="3589" width="34.7109375" style="17" customWidth="1"/>
    <col min="3590" max="3590" width="10.28515625" style="17" customWidth="1"/>
    <col min="3591" max="3591" width="12.85546875" style="17" customWidth="1"/>
    <col min="3592" max="3592" width="11" style="17" customWidth="1"/>
    <col min="3593" max="3593" width="13" style="17" customWidth="1"/>
    <col min="3594" max="3594" width="10.42578125" style="17" customWidth="1"/>
    <col min="3595" max="3595" width="41.140625" style="17" customWidth="1"/>
    <col min="3596" max="3840" width="9.140625" style="17"/>
    <col min="3841" max="3841" width="34.5703125" style="17" customWidth="1"/>
    <col min="3842" max="3844" width="27.5703125" style="17" customWidth="1"/>
    <col min="3845" max="3845" width="34.7109375" style="17" customWidth="1"/>
    <col min="3846" max="3846" width="10.28515625" style="17" customWidth="1"/>
    <col min="3847" max="3847" width="12.85546875" style="17" customWidth="1"/>
    <col min="3848" max="3848" width="11" style="17" customWidth="1"/>
    <col min="3849" max="3849" width="13" style="17" customWidth="1"/>
    <col min="3850" max="3850" width="10.42578125" style="17" customWidth="1"/>
    <col min="3851" max="3851" width="41.140625" style="17" customWidth="1"/>
    <col min="3852" max="4096" width="9.140625" style="17"/>
    <col min="4097" max="4097" width="34.5703125" style="17" customWidth="1"/>
    <col min="4098" max="4100" width="27.5703125" style="17" customWidth="1"/>
    <col min="4101" max="4101" width="34.7109375" style="17" customWidth="1"/>
    <col min="4102" max="4102" width="10.28515625" style="17" customWidth="1"/>
    <col min="4103" max="4103" width="12.85546875" style="17" customWidth="1"/>
    <col min="4104" max="4104" width="11" style="17" customWidth="1"/>
    <col min="4105" max="4105" width="13" style="17" customWidth="1"/>
    <col min="4106" max="4106" width="10.42578125" style="17" customWidth="1"/>
    <col min="4107" max="4107" width="41.140625" style="17" customWidth="1"/>
    <col min="4108" max="4352" width="9.140625" style="17"/>
    <col min="4353" max="4353" width="34.5703125" style="17" customWidth="1"/>
    <col min="4354" max="4356" width="27.5703125" style="17" customWidth="1"/>
    <col min="4357" max="4357" width="34.7109375" style="17" customWidth="1"/>
    <col min="4358" max="4358" width="10.28515625" style="17" customWidth="1"/>
    <col min="4359" max="4359" width="12.85546875" style="17" customWidth="1"/>
    <col min="4360" max="4360" width="11" style="17" customWidth="1"/>
    <col min="4361" max="4361" width="13" style="17" customWidth="1"/>
    <col min="4362" max="4362" width="10.42578125" style="17" customWidth="1"/>
    <col min="4363" max="4363" width="41.140625" style="17" customWidth="1"/>
    <col min="4364" max="4608" width="9.140625" style="17"/>
    <col min="4609" max="4609" width="34.5703125" style="17" customWidth="1"/>
    <col min="4610" max="4612" width="27.5703125" style="17" customWidth="1"/>
    <col min="4613" max="4613" width="34.7109375" style="17" customWidth="1"/>
    <col min="4614" max="4614" width="10.28515625" style="17" customWidth="1"/>
    <col min="4615" max="4615" width="12.85546875" style="17" customWidth="1"/>
    <col min="4616" max="4616" width="11" style="17" customWidth="1"/>
    <col min="4617" max="4617" width="13" style="17" customWidth="1"/>
    <col min="4618" max="4618" width="10.42578125" style="17" customWidth="1"/>
    <col min="4619" max="4619" width="41.140625" style="17" customWidth="1"/>
    <col min="4620" max="4864" width="9.140625" style="17"/>
    <col min="4865" max="4865" width="34.5703125" style="17" customWidth="1"/>
    <col min="4866" max="4868" width="27.5703125" style="17" customWidth="1"/>
    <col min="4869" max="4869" width="34.7109375" style="17" customWidth="1"/>
    <col min="4870" max="4870" width="10.28515625" style="17" customWidth="1"/>
    <col min="4871" max="4871" width="12.85546875" style="17" customWidth="1"/>
    <col min="4872" max="4872" width="11" style="17" customWidth="1"/>
    <col min="4873" max="4873" width="13" style="17" customWidth="1"/>
    <col min="4874" max="4874" width="10.42578125" style="17" customWidth="1"/>
    <col min="4875" max="4875" width="41.140625" style="17" customWidth="1"/>
    <col min="4876" max="5120" width="9.140625" style="17"/>
    <col min="5121" max="5121" width="34.5703125" style="17" customWidth="1"/>
    <col min="5122" max="5124" width="27.5703125" style="17" customWidth="1"/>
    <col min="5125" max="5125" width="34.7109375" style="17" customWidth="1"/>
    <col min="5126" max="5126" width="10.28515625" style="17" customWidth="1"/>
    <col min="5127" max="5127" width="12.85546875" style="17" customWidth="1"/>
    <col min="5128" max="5128" width="11" style="17" customWidth="1"/>
    <col min="5129" max="5129" width="13" style="17" customWidth="1"/>
    <col min="5130" max="5130" width="10.42578125" style="17" customWidth="1"/>
    <col min="5131" max="5131" width="41.140625" style="17" customWidth="1"/>
    <col min="5132" max="5376" width="9.140625" style="17"/>
    <col min="5377" max="5377" width="34.5703125" style="17" customWidth="1"/>
    <col min="5378" max="5380" width="27.5703125" style="17" customWidth="1"/>
    <col min="5381" max="5381" width="34.7109375" style="17" customWidth="1"/>
    <col min="5382" max="5382" width="10.28515625" style="17" customWidth="1"/>
    <col min="5383" max="5383" width="12.85546875" style="17" customWidth="1"/>
    <col min="5384" max="5384" width="11" style="17" customWidth="1"/>
    <col min="5385" max="5385" width="13" style="17" customWidth="1"/>
    <col min="5386" max="5386" width="10.42578125" style="17" customWidth="1"/>
    <col min="5387" max="5387" width="41.140625" style="17" customWidth="1"/>
    <col min="5388" max="5632" width="9.140625" style="17"/>
    <col min="5633" max="5633" width="34.5703125" style="17" customWidth="1"/>
    <col min="5634" max="5636" width="27.5703125" style="17" customWidth="1"/>
    <col min="5637" max="5637" width="34.7109375" style="17" customWidth="1"/>
    <col min="5638" max="5638" width="10.28515625" style="17" customWidth="1"/>
    <col min="5639" max="5639" width="12.85546875" style="17" customWidth="1"/>
    <col min="5640" max="5640" width="11" style="17" customWidth="1"/>
    <col min="5641" max="5641" width="13" style="17" customWidth="1"/>
    <col min="5642" max="5642" width="10.42578125" style="17" customWidth="1"/>
    <col min="5643" max="5643" width="41.140625" style="17" customWidth="1"/>
    <col min="5644" max="5888" width="9.140625" style="17"/>
    <col min="5889" max="5889" width="34.5703125" style="17" customWidth="1"/>
    <col min="5890" max="5892" width="27.5703125" style="17" customWidth="1"/>
    <col min="5893" max="5893" width="34.7109375" style="17" customWidth="1"/>
    <col min="5894" max="5894" width="10.28515625" style="17" customWidth="1"/>
    <col min="5895" max="5895" width="12.85546875" style="17" customWidth="1"/>
    <col min="5896" max="5896" width="11" style="17" customWidth="1"/>
    <col min="5897" max="5897" width="13" style="17" customWidth="1"/>
    <col min="5898" max="5898" width="10.42578125" style="17" customWidth="1"/>
    <col min="5899" max="5899" width="41.140625" style="17" customWidth="1"/>
    <col min="5900" max="6144" width="9.140625" style="17"/>
    <col min="6145" max="6145" width="34.5703125" style="17" customWidth="1"/>
    <col min="6146" max="6148" width="27.5703125" style="17" customWidth="1"/>
    <col min="6149" max="6149" width="34.7109375" style="17" customWidth="1"/>
    <col min="6150" max="6150" width="10.28515625" style="17" customWidth="1"/>
    <col min="6151" max="6151" width="12.85546875" style="17" customWidth="1"/>
    <col min="6152" max="6152" width="11" style="17" customWidth="1"/>
    <col min="6153" max="6153" width="13" style="17" customWidth="1"/>
    <col min="6154" max="6154" width="10.42578125" style="17" customWidth="1"/>
    <col min="6155" max="6155" width="41.140625" style="17" customWidth="1"/>
    <col min="6156" max="6400" width="9.140625" style="17"/>
    <col min="6401" max="6401" width="34.5703125" style="17" customWidth="1"/>
    <col min="6402" max="6404" width="27.5703125" style="17" customWidth="1"/>
    <col min="6405" max="6405" width="34.7109375" style="17" customWidth="1"/>
    <col min="6406" max="6406" width="10.28515625" style="17" customWidth="1"/>
    <col min="6407" max="6407" width="12.85546875" style="17" customWidth="1"/>
    <col min="6408" max="6408" width="11" style="17" customWidth="1"/>
    <col min="6409" max="6409" width="13" style="17" customWidth="1"/>
    <col min="6410" max="6410" width="10.42578125" style="17" customWidth="1"/>
    <col min="6411" max="6411" width="41.140625" style="17" customWidth="1"/>
    <col min="6412" max="6656" width="9.140625" style="17"/>
    <col min="6657" max="6657" width="34.5703125" style="17" customWidth="1"/>
    <col min="6658" max="6660" width="27.5703125" style="17" customWidth="1"/>
    <col min="6661" max="6661" width="34.7109375" style="17" customWidth="1"/>
    <col min="6662" max="6662" width="10.28515625" style="17" customWidth="1"/>
    <col min="6663" max="6663" width="12.85546875" style="17" customWidth="1"/>
    <col min="6664" max="6664" width="11" style="17" customWidth="1"/>
    <col min="6665" max="6665" width="13" style="17" customWidth="1"/>
    <col min="6666" max="6666" width="10.42578125" style="17" customWidth="1"/>
    <col min="6667" max="6667" width="41.140625" style="17" customWidth="1"/>
    <col min="6668" max="6912" width="9.140625" style="17"/>
    <col min="6913" max="6913" width="34.5703125" style="17" customWidth="1"/>
    <col min="6914" max="6916" width="27.5703125" style="17" customWidth="1"/>
    <col min="6917" max="6917" width="34.7109375" style="17" customWidth="1"/>
    <col min="6918" max="6918" width="10.28515625" style="17" customWidth="1"/>
    <col min="6919" max="6919" width="12.85546875" style="17" customWidth="1"/>
    <col min="6920" max="6920" width="11" style="17" customWidth="1"/>
    <col min="6921" max="6921" width="13" style="17" customWidth="1"/>
    <col min="6922" max="6922" width="10.42578125" style="17" customWidth="1"/>
    <col min="6923" max="6923" width="41.140625" style="17" customWidth="1"/>
    <col min="6924" max="7168" width="9.140625" style="17"/>
    <col min="7169" max="7169" width="34.5703125" style="17" customWidth="1"/>
    <col min="7170" max="7172" width="27.5703125" style="17" customWidth="1"/>
    <col min="7173" max="7173" width="34.7109375" style="17" customWidth="1"/>
    <col min="7174" max="7174" width="10.28515625" style="17" customWidth="1"/>
    <col min="7175" max="7175" width="12.85546875" style="17" customWidth="1"/>
    <col min="7176" max="7176" width="11" style="17" customWidth="1"/>
    <col min="7177" max="7177" width="13" style="17" customWidth="1"/>
    <col min="7178" max="7178" width="10.42578125" style="17" customWidth="1"/>
    <col min="7179" max="7179" width="41.140625" style="17" customWidth="1"/>
    <col min="7180" max="7424" width="9.140625" style="17"/>
    <col min="7425" max="7425" width="34.5703125" style="17" customWidth="1"/>
    <col min="7426" max="7428" width="27.5703125" style="17" customWidth="1"/>
    <col min="7429" max="7429" width="34.7109375" style="17" customWidth="1"/>
    <col min="7430" max="7430" width="10.28515625" style="17" customWidth="1"/>
    <col min="7431" max="7431" width="12.85546875" style="17" customWidth="1"/>
    <col min="7432" max="7432" width="11" style="17" customWidth="1"/>
    <col min="7433" max="7433" width="13" style="17" customWidth="1"/>
    <col min="7434" max="7434" width="10.42578125" style="17" customWidth="1"/>
    <col min="7435" max="7435" width="41.140625" style="17" customWidth="1"/>
    <col min="7436" max="7680" width="9.140625" style="17"/>
    <col min="7681" max="7681" width="34.5703125" style="17" customWidth="1"/>
    <col min="7682" max="7684" width="27.5703125" style="17" customWidth="1"/>
    <col min="7685" max="7685" width="34.7109375" style="17" customWidth="1"/>
    <col min="7686" max="7686" width="10.28515625" style="17" customWidth="1"/>
    <col min="7687" max="7687" width="12.85546875" style="17" customWidth="1"/>
    <col min="7688" max="7688" width="11" style="17" customWidth="1"/>
    <col min="7689" max="7689" width="13" style="17" customWidth="1"/>
    <col min="7690" max="7690" width="10.42578125" style="17" customWidth="1"/>
    <col min="7691" max="7691" width="41.140625" style="17" customWidth="1"/>
    <col min="7692" max="7936" width="9.140625" style="17"/>
    <col min="7937" max="7937" width="34.5703125" style="17" customWidth="1"/>
    <col min="7938" max="7940" width="27.5703125" style="17" customWidth="1"/>
    <col min="7941" max="7941" width="34.7109375" style="17" customWidth="1"/>
    <col min="7942" max="7942" width="10.28515625" style="17" customWidth="1"/>
    <col min="7943" max="7943" width="12.85546875" style="17" customWidth="1"/>
    <col min="7944" max="7944" width="11" style="17" customWidth="1"/>
    <col min="7945" max="7945" width="13" style="17" customWidth="1"/>
    <col min="7946" max="7946" width="10.42578125" style="17" customWidth="1"/>
    <col min="7947" max="7947" width="41.140625" style="17" customWidth="1"/>
    <col min="7948" max="8192" width="9.140625" style="17"/>
    <col min="8193" max="8193" width="34.5703125" style="17" customWidth="1"/>
    <col min="8194" max="8196" width="27.5703125" style="17" customWidth="1"/>
    <col min="8197" max="8197" width="34.7109375" style="17" customWidth="1"/>
    <col min="8198" max="8198" width="10.28515625" style="17" customWidth="1"/>
    <col min="8199" max="8199" width="12.85546875" style="17" customWidth="1"/>
    <col min="8200" max="8200" width="11" style="17" customWidth="1"/>
    <col min="8201" max="8201" width="13" style="17" customWidth="1"/>
    <col min="8202" max="8202" width="10.42578125" style="17" customWidth="1"/>
    <col min="8203" max="8203" width="41.140625" style="17" customWidth="1"/>
    <col min="8204" max="8448" width="9.140625" style="17"/>
    <col min="8449" max="8449" width="34.5703125" style="17" customWidth="1"/>
    <col min="8450" max="8452" width="27.5703125" style="17" customWidth="1"/>
    <col min="8453" max="8453" width="34.7109375" style="17" customWidth="1"/>
    <col min="8454" max="8454" width="10.28515625" style="17" customWidth="1"/>
    <col min="8455" max="8455" width="12.85546875" style="17" customWidth="1"/>
    <col min="8456" max="8456" width="11" style="17" customWidth="1"/>
    <col min="8457" max="8457" width="13" style="17" customWidth="1"/>
    <col min="8458" max="8458" width="10.42578125" style="17" customWidth="1"/>
    <col min="8459" max="8459" width="41.140625" style="17" customWidth="1"/>
    <col min="8460" max="8704" width="9.140625" style="17"/>
    <col min="8705" max="8705" width="34.5703125" style="17" customWidth="1"/>
    <col min="8706" max="8708" width="27.5703125" style="17" customWidth="1"/>
    <col min="8709" max="8709" width="34.7109375" style="17" customWidth="1"/>
    <col min="8710" max="8710" width="10.28515625" style="17" customWidth="1"/>
    <col min="8711" max="8711" width="12.85546875" style="17" customWidth="1"/>
    <col min="8712" max="8712" width="11" style="17" customWidth="1"/>
    <col min="8713" max="8713" width="13" style="17" customWidth="1"/>
    <col min="8714" max="8714" width="10.42578125" style="17" customWidth="1"/>
    <col min="8715" max="8715" width="41.140625" style="17" customWidth="1"/>
    <col min="8716" max="8960" width="9.140625" style="17"/>
    <col min="8961" max="8961" width="34.5703125" style="17" customWidth="1"/>
    <col min="8962" max="8964" width="27.5703125" style="17" customWidth="1"/>
    <col min="8965" max="8965" width="34.7109375" style="17" customWidth="1"/>
    <col min="8966" max="8966" width="10.28515625" style="17" customWidth="1"/>
    <col min="8967" max="8967" width="12.85546875" style="17" customWidth="1"/>
    <col min="8968" max="8968" width="11" style="17" customWidth="1"/>
    <col min="8969" max="8969" width="13" style="17" customWidth="1"/>
    <col min="8970" max="8970" width="10.42578125" style="17" customWidth="1"/>
    <col min="8971" max="8971" width="41.140625" style="17" customWidth="1"/>
    <col min="8972" max="9216" width="9.140625" style="17"/>
    <col min="9217" max="9217" width="34.5703125" style="17" customWidth="1"/>
    <col min="9218" max="9220" width="27.5703125" style="17" customWidth="1"/>
    <col min="9221" max="9221" width="34.7109375" style="17" customWidth="1"/>
    <col min="9222" max="9222" width="10.28515625" style="17" customWidth="1"/>
    <col min="9223" max="9223" width="12.85546875" style="17" customWidth="1"/>
    <col min="9224" max="9224" width="11" style="17" customWidth="1"/>
    <col min="9225" max="9225" width="13" style="17" customWidth="1"/>
    <col min="9226" max="9226" width="10.42578125" style="17" customWidth="1"/>
    <col min="9227" max="9227" width="41.140625" style="17" customWidth="1"/>
    <col min="9228" max="9472" width="9.140625" style="17"/>
    <col min="9473" max="9473" width="34.5703125" style="17" customWidth="1"/>
    <col min="9474" max="9476" width="27.5703125" style="17" customWidth="1"/>
    <col min="9477" max="9477" width="34.7109375" style="17" customWidth="1"/>
    <col min="9478" max="9478" width="10.28515625" style="17" customWidth="1"/>
    <col min="9479" max="9479" width="12.85546875" style="17" customWidth="1"/>
    <col min="9480" max="9480" width="11" style="17" customWidth="1"/>
    <col min="9481" max="9481" width="13" style="17" customWidth="1"/>
    <col min="9482" max="9482" width="10.42578125" style="17" customWidth="1"/>
    <col min="9483" max="9483" width="41.140625" style="17" customWidth="1"/>
    <col min="9484" max="9728" width="9.140625" style="17"/>
    <col min="9729" max="9729" width="34.5703125" style="17" customWidth="1"/>
    <col min="9730" max="9732" width="27.5703125" style="17" customWidth="1"/>
    <col min="9733" max="9733" width="34.7109375" style="17" customWidth="1"/>
    <col min="9734" max="9734" width="10.28515625" style="17" customWidth="1"/>
    <col min="9735" max="9735" width="12.85546875" style="17" customWidth="1"/>
    <col min="9736" max="9736" width="11" style="17" customWidth="1"/>
    <col min="9737" max="9737" width="13" style="17" customWidth="1"/>
    <col min="9738" max="9738" width="10.42578125" style="17" customWidth="1"/>
    <col min="9739" max="9739" width="41.140625" style="17" customWidth="1"/>
    <col min="9740" max="9984" width="9.140625" style="17"/>
    <col min="9985" max="9985" width="34.5703125" style="17" customWidth="1"/>
    <col min="9986" max="9988" width="27.5703125" style="17" customWidth="1"/>
    <col min="9989" max="9989" width="34.7109375" style="17" customWidth="1"/>
    <col min="9990" max="9990" width="10.28515625" style="17" customWidth="1"/>
    <col min="9991" max="9991" width="12.85546875" style="17" customWidth="1"/>
    <col min="9992" max="9992" width="11" style="17" customWidth="1"/>
    <col min="9993" max="9993" width="13" style="17" customWidth="1"/>
    <col min="9994" max="9994" width="10.42578125" style="17" customWidth="1"/>
    <col min="9995" max="9995" width="41.140625" style="17" customWidth="1"/>
    <col min="9996" max="10240" width="9.140625" style="17"/>
    <col min="10241" max="10241" width="34.5703125" style="17" customWidth="1"/>
    <col min="10242" max="10244" width="27.5703125" style="17" customWidth="1"/>
    <col min="10245" max="10245" width="34.7109375" style="17" customWidth="1"/>
    <col min="10246" max="10246" width="10.28515625" style="17" customWidth="1"/>
    <col min="10247" max="10247" width="12.85546875" style="17" customWidth="1"/>
    <col min="10248" max="10248" width="11" style="17" customWidth="1"/>
    <col min="10249" max="10249" width="13" style="17" customWidth="1"/>
    <col min="10250" max="10250" width="10.42578125" style="17" customWidth="1"/>
    <col min="10251" max="10251" width="41.140625" style="17" customWidth="1"/>
    <col min="10252" max="10496" width="9.140625" style="17"/>
    <col min="10497" max="10497" width="34.5703125" style="17" customWidth="1"/>
    <col min="10498" max="10500" width="27.5703125" style="17" customWidth="1"/>
    <col min="10501" max="10501" width="34.7109375" style="17" customWidth="1"/>
    <col min="10502" max="10502" width="10.28515625" style="17" customWidth="1"/>
    <col min="10503" max="10503" width="12.85546875" style="17" customWidth="1"/>
    <col min="10504" max="10504" width="11" style="17" customWidth="1"/>
    <col min="10505" max="10505" width="13" style="17" customWidth="1"/>
    <col min="10506" max="10506" width="10.42578125" style="17" customWidth="1"/>
    <col min="10507" max="10507" width="41.140625" style="17" customWidth="1"/>
    <col min="10508" max="10752" width="9.140625" style="17"/>
    <col min="10753" max="10753" width="34.5703125" style="17" customWidth="1"/>
    <col min="10754" max="10756" width="27.5703125" style="17" customWidth="1"/>
    <col min="10757" max="10757" width="34.7109375" style="17" customWidth="1"/>
    <col min="10758" max="10758" width="10.28515625" style="17" customWidth="1"/>
    <col min="10759" max="10759" width="12.85546875" style="17" customWidth="1"/>
    <col min="10760" max="10760" width="11" style="17" customWidth="1"/>
    <col min="10761" max="10761" width="13" style="17" customWidth="1"/>
    <col min="10762" max="10762" width="10.42578125" style="17" customWidth="1"/>
    <col min="10763" max="10763" width="41.140625" style="17" customWidth="1"/>
    <col min="10764" max="11008" width="9.140625" style="17"/>
    <col min="11009" max="11009" width="34.5703125" style="17" customWidth="1"/>
    <col min="11010" max="11012" width="27.5703125" style="17" customWidth="1"/>
    <col min="11013" max="11013" width="34.7109375" style="17" customWidth="1"/>
    <col min="11014" max="11014" width="10.28515625" style="17" customWidth="1"/>
    <col min="11015" max="11015" width="12.85546875" style="17" customWidth="1"/>
    <col min="11016" max="11016" width="11" style="17" customWidth="1"/>
    <col min="11017" max="11017" width="13" style="17" customWidth="1"/>
    <col min="11018" max="11018" width="10.42578125" style="17" customWidth="1"/>
    <col min="11019" max="11019" width="41.140625" style="17" customWidth="1"/>
    <col min="11020" max="11264" width="9.140625" style="17"/>
    <col min="11265" max="11265" width="34.5703125" style="17" customWidth="1"/>
    <col min="11266" max="11268" width="27.5703125" style="17" customWidth="1"/>
    <col min="11269" max="11269" width="34.7109375" style="17" customWidth="1"/>
    <col min="11270" max="11270" width="10.28515625" style="17" customWidth="1"/>
    <col min="11271" max="11271" width="12.85546875" style="17" customWidth="1"/>
    <col min="11272" max="11272" width="11" style="17" customWidth="1"/>
    <col min="11273" max="11273" width="13" style="17" customWidth="1"/>
    <col min="11274" max="11274" width="10.42578125" style="17" customWidth="1"/>
    <col min="11275" max="11275" width="41.140625" style="17" customWidth="1"/>
    <col min="11276" max="11520" width="9.140625" style="17"/>
    <col min="11521" max="11521" width="34.5703125" style="17" customWidth="1"/>
    <col min="11522" max="11524" width="27.5703125" style="17" customWidth="1"/>
    <col min="11525" max="11525" width="34.7109375" style="17" customWidth="1"/>
    <col min="11526" max="11526" width="10.28515625" style="17" customWidth="1"/>
    <col min="11527" max="11527" width="12.85546875" style="17" customWidth="1"/>
    <col min="11528" max="11528" width="11" style="17" customWidth="1"/>
    <col min="11529" max="11529" width="13" style="17" customWidth="1"/>
    <col min="11530" max="11530" width="10.42578125" style="17" customWidth="1"/>
    <col min="11531" max="11531" width="41.140625" style="17" customWidth="1"/>
    <col min="11532" max="11776" width="9.140625" style="17"/>
    <col min="11777" max="11777" width="34.5703125" style="17" customWidth="1"/>
    <col min="11778" max="11780" width="27.5703125" style="17" customWidth="1"/>
    <col min="11781" max="11781" width="34.7109375" style="17" customWidth="1"/>
    <col min="11782" max="11782" width="10.28515625" style="17" customWidth="1"/>
    <col min="11783" max="11783" width="12.85546875" style="17" customWidth="1"/>
    <col min="11784" max="11784" width="11" style="17" customWidth="1"/>
    <col min="11785" max="11785" width="13" style="17" customWidth="1"/>
    <col min="11786" max="11786" width="10.42578125" style="17" customWidth="1"/>
    <col min="11787" max="11787" width="41.140625" style="17" customWidth="1"/>
    <col min="11788" max="12032" width="9.140625" style="17"/>
    <col min="12033" max="12033" width="34.5703125" style="17" customWidth="1"/>
    <col min="12034" max="12036" width="27.5703125" style="17" customWidth="1"/>
    <col min="12037" max="12037" width="34.7109375" style="17" customWidth="1"/>
    <col min="12038" max="12038" width="10.28515625" style="17" customWidth="1"/>
    <col min="12039" max="12039" width="12.85546875" style="17" customWidth="1"/>
    <col min="12040" max="12040" width="11" style="17" customWidth="1"/>
    <col min="12041" max="12041" width="13" style="17" customWidth="1"/>
    <col min="12042" max="12042" width="10.42578125" style="17" customWidth="1"/>
    <col min="12043" max="12043" width="41.140625" style="17" customWidth="1"/>
    <col min="12044" max="12288" width="9.140625" style="17"/>
    <col min="12289" max="12289" width="34.5703125" style="17" customWidth="1"/>
    <col min="12290" max="12292" width="27.5703125" style="17" customWidth="1"/>
    <col min="12293" max="12293" width="34.7109375" style="17" customWidth="1"/>
    <col min="12294" max="12294" width="10.28515625" style="17" customWidth="1"/>
    <col min="12295" max="12295" width="12.85546875" style="17" customWidth="1"/>
    <col min="12296" max="12296" width="11" style="17" customWidth="1"/>
    <col min="12297" max="12297" width="13" style="17" customWidth="1"/>
    <col min="12298" max="12298" width="10.42578125" style="17" customWidth="1"/>
    <col min="12299" max="12299" width="41.140625" style="17" customWidth="1"/>
    <col min="12300" max="12544" width="9.140625" style="17"/>
    <col min="12545" max="12545" width="34.5703125" style="17" customWidth="1"/>
    <col min="12546" max="12548" width="27.5703125" style="17" customWidth="1"/>
    <col min="12549" max="12549" width="34.7109375" style="17" customWidth="1"/>
    <col min="12550" max="12550" width="10.28515625" style="17" customWidth="1"/>
    <col min="12551" max="12551" width="12.85546875" style="17" customWidth="1"/>
    <col min="12552" max="12552" width="11" style="17" customWidth="1"/>
    <col min="12553" max="12553" width="13" style="17" customWidth="1"/>
    <col min="12554" max="12554" width="10.42578125" style="17" customWidth="1"/>
    <col min="12555" max="12555" width="41.140625" style="17" customWidth="1"/>
    <col min="12556" max="12800" width="9.140625" style="17"/>
    <col min="12801" max="12801" width="34.5703125" style="17" customWidth="1"/>
    <col min="12802" max="12804" width="27.5703125" style="17" customWidth="1"/>
    <col min="12805" max="12805" width="34.7109375" style="17" customWidth="1"/>
    <col min="12806" max="12806" width="10.28515625" style="17" customWidth="1"/>
    <col min="12807" max="12807" width="12.85546875" style="17" customWidth="1"/>
    <col min="12808" max="12808" width="11" style="17" customWidth="1"/>
    <col min="12809" max="12809" width="13" style="17" customWidth="1"/>
    <col min="12810" max="12810" width="10.42578125" style="17" customWidth="1"/>
    <col min="12811" max="12811" width="41.140625" style="17" customWidth="1"/>
    <col min="12812" max="13056" width="9.140625" style="17"/>
    <col min="13057" max="13057" width="34.5703125" style="17" customWidth="1"/>
    <col min="13058" max="13060" width="27.5703125" style="17" customWidth="1"/>
    <col min="13061" max="13061" width="34.7109375" style="17" customWidth="1"/>
    <col min="13062" max="13062" width="10.28515625" style="17" customWidth="1"/>
    <col min="13063" max="13063" width="12.85546875" style="17" customWidth="1"/>
    <col min="13064" max="13064" width="11" style="17" customWidth="1"/>
    <col min="13065" max="13065" width="13" style="17" customWidth="1"/>
    <col min="13066" max="13066" width="10.42578125" style="17" customWidth="1"/>
    <col min="13067" max="13067" width="41.140625" style="17" customWidth="1"/>
    <col min="13068" max="13312" width="9.140625" style="17"/>
    <col min="13313" max="13313" width="34.5703125" style="17" customWidth="1"/>
    <col min="13314" max="13316" width="27.5703125" style="17" customWidth="1"/>
    <col min="13317" max="13317" width="34.7109375" style="17" customWidth="1"/>
    <col min="13318" max="13318" width="10.28515625" style="17" customWidth="1"/>
    <col min="13319" max="13319" width="12.85546875" style="17" customWidth="1"/>
    <col min="13320" max="13320" width="11" style="17" customWidth="1"/>
    <col min="13321" max="13321" width="13" style="17" customWidth="1"/>
    <col min="13322" max="13322" width="10.42578125" style="17" customWidth="1"/>
    <col min="13323" max="13323" width="41.140625" style="17" customWidth="1"/>
    <col min="13324" max="13568" width="9.140625" style="17"/>
    <col min="13569" max="13569" width="34.5703125" style="17" customWidth="1"/>
    <col min="13570" max="13572" width="27.5703125" style="17" customWidth="1"/>
    <col min="13573" max="13573" width="34.7109375" style="17" customWidth="1"/>
    <col min="13574" max="13574" width="10.28515625" style="17" customWidth="1"/>
    <col min="13575" max="13575" width="12.85546875" style="17" customWidth="1"/>
    <col min="13576" max="13576" width="11" style="17" customWidth="1"/>
    <col min="13577" max="13577" width="13" style="17" customWidth="1"/>
    <col min="13578" max="13578" width="10.42578125" style="17" customWidth="1"/>
    <col min="13579" max="13579" width="41.140625" style="17" customWidth="1"/>
    <col min="13580" max="13824" width="9.140625" style="17"/>
    <col min="13825" max="13825" width="34.5703125" style="17" customWidth="1"/>
    <col min="13826" max="13828" width="27.5703125" style="17" customWidth="1"/>
    <col min="13829" max="13829" width="34.7109375" style="17" customWidth="1"/>
    <col min="13830" max="13830" width="10.28515625" style="17" customWidth="1"/>
    <col min="13831" max="13831" width="12.85546875" style="17" customWidth="1"/>
    <col min="13832" max="13832" width="11" style="17" customWidth="1"/>
    <col min="13833" max="13833" width="13" style="17" customWidth="1"/>
    <col min="13834" max="13834" width="10.42578125" style="17" customWidth="1"/>
    <col min="13835" max="13835" width="41.140625" style="17" customWidth="1"/>
    <col min="13836" max="14080" width="9.140625" style="17"/>
    <col min="14081" max="14081" width="34.5703125" style="17" customWidth="1"/>
    <col min="14082" max="14084" width="27.5703125" style="17" customWidth="1"/>
    <col min="14085" max="14085" width="34.7109375" style="17" customWidth="1"/>
    <col min="14086" max="14086" width="10.28515625" style="17" customWidth="1"/>
    <col min="14087" max="14087" width="12.85546875" style="17" customWidth="1"/>
    <col min="14088" max="14088" width="11" style="17" customWidth="1"/>
    <col min="14089" max="14089" width="13" style="17" customWidth="1"/>
    <col min="14090" max="14090" width="10.42578125" style="17" customWidth="1"/>
    <col min="14091" max="14091" width="41.140625" style="17" customWidth="1"/>
    <col min="14092" max="14336" width="9.140625" style="17"/>
    <col min="14337" max="14337" width="34.5703125" style="17" customWidth="1"/>
    <col min="14338" max="14340" width="27.5703125" style="17" customWidth="1"/>
    <col min="14341" max="14341" width="34.7109375" style="17" customWidth="1"/>
    <col min="14342" max="14342" width="10.28515625" style="17" customWidth="1"/>
    <col min="14343" max="14343" width="12.85546875" style="17" customWidth="1"/>
    <col min="14344" max="14344" width="11" style="17" customWidth="1"/>
    <col min="14345" max="14345" width="13" style="17" customWidth="1"/>
    <col min="14346" max="14346" width="10.42578125" style="17" customWidth="1"/>
    <col min="14347" max="14347" width="41.140625" style="17" customWidth="1"/>
    <col min="14348" max="14592" width="9.140625" style="17"/>
    <col min="14593" max="14593" width="34.5703125" style="17" customWidth="1"/>
    <col min="14594" max="14596" width="27.5703125" style="17" customWidth="1"/>
    <col min="14597" max="14597" width="34.7109375" style="17" customWidth="1"/>
    <col min="14598" max="14598" width="10.28515625" style="17" customWidth="1"/>
    <col min="14599" max="14599" width="12.85546875" style="17" customWidth="1"/>
    <col min="14600" max="14600" width="11" style="17" customWidth="1"/>
    <col min="14601" max="14601" width="13" style="17" customWidth="1"/>
    <col min="14602" max="14602" width="10.42578125" style="17" customWidth="1"/>
    <col min="14603" max="14603" width="41.140625" style="17" customWidth="1"/>
    <col min="14604" max="14848" width="9.140625" style="17"/>
    <col min="14849" max="14849" width="34.5703125" style="17" customWidth="1"/>
    <col min="14850" max="14852" width="27.5703125" style="17" customWidth="1"/>
    <col min="14853" max="14853" width="34.7109375" style="17" customWidth="1"/>
    <col min="14854" max="14854" width="10.28515625" style="17" customWidth="1"/>
    <col min="14855" max="14855" width="12.85546875" style="17" customWidth="1"/>
    <col min="14856" max="14856" width="11" style="17" customWidth="1"/>
    <col min="14857" max="14857" width="13" style="17" customWidth="1"/>
    <col min="14858" max="14858" width="10.42578125" style="17" customWidth="1"/>
    <col min="14859" max="14859" width="41.140625" style="17" customWidth="1"/>
    <col min="14860" max="15104" width="9.140625" style="17"/>
    <col min="15105" max="15105" width="34.5703125" style="17" customWidth="1"/>
    <col min="15106" max="15108" width="27.5703125" style="17" customWidth="1"/>
    <col min="15109" max="15109" width="34.7109375" style="17" customWidth="1"/>
    <col min="15110" max="15110" width="10.28515625" style="17" customWidth="1"/>
    <col min="15111" max="15111" width="12.85546875" style="17" customWidth="1"/>
    <col min="15112" max="15112" width="11" style="17" customWidth="1"/>
    <col min="15113" max="15113" width="13" style="17" customWidth="1"/>
    <col min="15114" max="15114" width="10.42578125" style="17" customWidth="1"/>
    <col min="15115" max="15115" width="41.140625" style="17" customWidth="1"/>
    <col min="15116" max="15360" width="9.140625" style="17"/>
    <col min="15361" max="15361" width="34.5703125" style="17" customWidth="1"/>
    <col min="15362" max="15364" width="27.5703125" style="17" customWidth="1"/>
    <col min="15365" max="15365" width="34.7109375" style="17" customWidth="1"/>
    <col min="15366" max="15366" width="10.28515625" style="17" customWidth="1"/>
    <col min="15367" max="15367" width="12.85546875" style="17" customWidth="1"/>
    <col min="15368" max="15368" width="11" style="17" customWidth="1"/>
    <col min="15369" max="15369" width="13" style="17" customWidth="1"/>
    <col min="15370" max="15370" width="10.42578125" style="17" customWidth="1"/>
    <col min="15371" max="15371" width="41.140625" style="17" customWidth="1"/>
    <col min="15372" max="15616" width="9.140625" style="17"/>
    <col min="15617" max="15617" width="34.5703125" style="17" customWidth="1"/>
    <col min="15618" max="15620" width="27.5703125" style="17" customWidth="1"/>
    <col min="15621" max="15621" width="34.7109375" style="17" customWidth="1"/>
    <col min="15622" max="15622" width="10.28515625" style="17" customWidth="1"/>
    <col min="15623" max="15623" width="12.85546875" style="17" customWidth="1"/>
    <col min="15624" max="15624" width="11" style="17" customWidth="1"/>
    <col min="15625" max="15625" width="13" style="17" customWidth="1"/>
    <col min="15626" max="15626" width="10.42578125" style="17" customWidth="1"/>
    <col min="15627" max="15627" width="41.140625" style="17" customWidth="1"/>
    <col min="15628" max="15872" width="9.140625" style="17"/>
    <col min="15873" max="15873" width="34.5703125" style="17" customWidth="1"/>
    <col min="15874" max="15876" width="27.5703125" style="17" customWidth="1"/>
    <col min="15877" max="15877" width="34.7109375" style="17" customWidth="1"/>
    <col min="15878" max="15878" width="10.28515625" style="17" customWidth="1"/>
    <col min="15879" max="15879" width="12.85546875" style="17" customWidth="1"/>
    <col min="15880" max="15880" width="11" style="17" customWidth="1"/>
    <col min="15881" max="15881" width="13" style="17" customWidth="1"/>
    <col min="15882" max="15882" width="10.42578125" style="17" customWidth="1"/>
    <col min="15883" max="15883" width="41.140625" style="17" customWidth="1"/>
    <col min="15884" max="16128" width="9.140625" style="17"/>
    <col min="16129" max="16129" width="34.5703125" style="17" customWidth="1"/>
    <col min="16130" max="16132" width="27.5703125" style="17" customWidth="1"/>
    <col min="16133" max="16133" width="34.7109375" style="17" customWidth="1"/>
    <col min="16134" max="16134" width="10.28515625" style="17" customWidth="1"/>
    <col min="16135" max="16135" width="12.85546875" style="17" customWidth="1"/>
    <col min="16136" max="16136" width="11" style="17" customWidth="1"/>
    <col min="16137" max="16137" width="13" style="17" customWidth="1"/>
    <col min="16138" max="16138" width="10.42578125" style="17" customWidth="1"/>
    <col min="16139" max="16139" width="41.140625" style="17" customWidth="1"/>
    <col min="16140" max="16384" width="9.140625" style="17"/>
  </cols>
  <sheetData>
    <row r="1" spans="1:15" ht="12.75" customHeight="1">
      <c r="A1" s="5914" t="s">
        <v>617</v>
      </c>
      <c r="B1" s="5894" t="s">
        <v>2606</v>
      </c>
      <c r="C1" s="5894" t="s">
        <v>827</v>
      </c>
      <c r="D1" s="5916" t="s">
        <v>1806</v>
      </c>
      <c r="E1" s="5892" t="s">
        <v>955</v>
      </c>
      <c r="F1" s="5892" t="s">
        <v>1807</v>
      </c>
      <c r="G1" s="5892" t="s">
        <v>699</v>
      </c>
      <c r="H1" s="5902" t="s">
        <v>622</v>
      </c>
      <c r="I1" s="5904" t="s">
        <v>619</v>
      </c>
      <c r="J1" s="5905"/>
      <c r="K1" s="5899" t="s">
        <v>620</v>
      </c>
      <c r="L1" s="5900"/>
      <c r="M1" s="5906" t="s">
        <v>6171</v>
      </c>
      <c r="N1" s="5892" t="s">
        <v>2450</v>
      </c>
      <c r="O1" s="5894" t="s">
        <v>2462</v>
      </c>
    </row>
    <row r="2" spans="1:15" ht="36.75" customHeight="1" thickBot="1">
      <c r="A2" s="5915"/>
      <c r="B2" s="5895"/>
      <c r="C2" s="5895"/>
      <c r="D2" s="5917"/>
      <c r="E2" s="5901"/>
      <c r="F2" s="5893"/>
      <c r="G2" s="5901"/>
      <c r="H2" s="5903"/>
      <c r="I2" s="808" t="s">
        <v>1009</v>
      </c>
      <c r="J2" s="809" t="s">
        <v>618</v>
      </c>
      <c r="K2" s="808" t="s">
        <v>1009</v>
      </c>
      <c r="L2" s="810" t="s">
        <v>618</v>
      </c>
      <c r="M2" s="5907"/>
      <c r="N2" s="5893"/>
      <c r="O2" s="5895"/>
    </row>
    <row r="3" spans="1:15" ht="25.5">
      <c r="A3" s="5896" t="s">
        <v>404</v>
      </c>
      <c r="B3" s="1016" t="s">
        <v>6168</v>
      </c>
      <c r="C3" s="1516" t="s">
        <v>339</v>
      </c>
      <c r="D3" s="2902" t="s">
        <v>1808</v>
      </c>
      <c r="E3" s="783" t="s">
        <v>6162</v>
      </c>
      <c r="F3" s="783" t="s">
        <v>1809</v>
      </c>
      <c r="G3" s="783" t="s">
        <v>1810</v>
      </c>
      <c r="H3" s="784" t="s">
        <v>1811</v>
      </c>
      <c r="I3" s="785">
        <v>11025</v>
      </c>
      <c r="J3" s="786">
        <v>720</v>
      </c>
      <c r="K3" s="783">
        <v>4477</v>
      </c>
      <c r="L3" s="805">
        <v>572</v>
      </c>
      <c r="M3" s="1497"/>
      <c r="N3" s="2994" t="s">
        <v>2466</v>
      </c>
      <c r="O3" s="783" t="s">
        <v>2452</v>
      </c>
    </row>
    <row r="4" spans="1:15">
      <c r="A4" s="5897"/>
      <c r="B4" s="1849"/>
      <c r="C4" s="1850"/>
      <c r="D4" s="2920"/>
      <c r="E4" s="2888"/>
      <c r="F4" s="2893"/>
      <c r="G4" s="2888" t="s">
        <v>1812</v>
      </c>
      <c r="H4" s="796"/>
      <c r="I4" s="797"/>
      <c r="J4" s="2891"/>
      <c r="K4" s="2888"/>
      <c r="L4" s="806"/>
      <c r="M4" s="3073"/>
      <c r="N4" s="794"/>
      <c r="O4" s="2893"/>
    </row>
    <row r="5" spans="1:15" ht="25.5">
      <c r="A5" s="5897"/>
      <c r="B5" s="2923" t="s">
        <v>2463</v>
      </c>
      <c r="C5" s="1517" t="s">
        <v>339</v>
      </c>
      <c r="D5" s="2928" t="s">
        <v>6104</v>
      </c>
      <c r="E5" s="2887" t="s">
        <v>6162</v>
      </c>
      <c r="F5" s="2887" t="s">
        <v>1809</v>
      </c>
      <c r="G5" s="792" t="s">
        <v>6105</v>
      </c>
      <c r="H5" s="99" t="s">
        <v>1811</v>
      </c>
      <c r="I5" s="788">
        <v>11025</v>
      </c>
      <c r="J5" s="2890">
        <v>720</v>
      </c>
      <c r="K5" s="2887">
        <v>4477</v>
      </c>
      <c r="L5" s="2898">
        <v>572</v>
      </c>
      <c r="M5" s="2925" t="s">
        <v>6172</v>
      </c>
      <c r="N5" s="2986" t="s">
        <v>2466</v>
      </c>
      <c r="O5" s="2887" t="s">
        <v>2452</v>
      </c>
    </row>
    <row r="6" spans="1:15">
      <c r="A6" s="5897"/>
      <c r="B6" s="1017"/>
      <c r="C6" s="1517"/>
      <c r="D6" s="2904"/>
      <c r="E6" s="2887"/>
      <c r="F6" s="2893"/>
      <c r="G6" s="2887" t="s">
        <v>1812</v>
      </c>
      <c r="H6" s="99"/>
      <c r="I6" s="788"/>
      <c r="J6" s="2890"/>
      <c r="K6" s="2887"/>
      <c r="L6" s="2898"/>
      <c r="M6" s="2925"/>
      <c r="N6" s="792"/>
      <c r="O6" s="2892"/>
    </row>
    <row r="7" spans="1:15" ht="25.5">
      <c r="A7" s="5897"/>
      <c r="B7" s="1019" t="s">
        <v>6168</v>
      </c>
      <c r="C7" s="1518" t="s">
        <v>588</v>
      </c>
      <c r="D7" s="781" t="s">
        <v>1813</v>
      </c>
      <c r="E7" s="478" t="s">
        <v>1814</v>
      </c>
      <c r="F7" s="479" t="s">
        <v>1809</v>
      </c>
      <c r="G7" s="478" t="s">
        <v>1815</v>
      </c>
      <c r="H7" s="453" t="s">
        <v>1811</v>
      </c>
      <c r="I7" s="790">
        <v>22020</v>
      </c>
      <c r="J7" s="782">
        <v>857</v>
      </c>
      <c r="K7" s="478">
        <v>11025</v>
      </c>
      <c r="L7" s="425">
        <v>720</v>
      </c>
      <c r="M7" s="1597"/>
      <c r="N7" s="2985" t="s">
        <v>2468</v>
      </c>
      <c r="O7" s="478" t="s">
        <v>2452</v>
      </c>
    </row>
    <row r="8" spans="1:15">
      <c r="A8" s="5897"/>
      <c r="B8" s="1017"/>
      <c r="C8" s="1517"/>
      <c r="D8" s="2904"/>
      <c r="E8" s="791"/>
      <c r="F8" s="792"/>
      <c r="G8" s="479" t="s">
        <v>1812</v>
      </c>
      <c r="H8" s="99"/>
      <c r="I8" s="788"/>
      <c r="J8" s="789"/>
      <c r="K8" s="479"/>
      <c r="L8" s="793"/>
      <c r="M8" s="2925"/>
      <c r="N8" s="792"/>
      <c r="O8" s="792"/>
    </row>
    <row r="9" spans="1:15" ht="25.5">
      <c r="A9" s="5897"/>
      <c r="B9" s="1597" t="s">
        <v>2463</v>
      </c>
      <c r="C9" s="1518" t="s">
        <v>588</v>
      </c>
      <c r="D9" s="2929" t="s">
        <v>6106</v>
      </c>
      <c r="E9" s="2886" t="s">
        <v>1814</v>
      </c>
      <c r="F9" s="2887" t="s">
        <v>1809</v>
      </c>
      <c r="G9" s="1848" t="s">
        <v>6107</v>
      </c>
      <c r="H9" s="453" t="s">
        <v>1811</v>
      </c>
      <c r="I9" s="790">
        <v>22020</v>
      </c>
      <c r="J9" s="2889">
        <v>857</v>
      </c>
      <c r="K9" s="2886">
        <v>11025</v>
      </c>
      <c r="L9" s="2901">
        <v>720</v>
      </c>
      <c r="M9" s="1597" t="s">
        <v>6173</v>
      </c>
      <c r="N9" s="2985" t="s">
        <v>2468</v>
      </c>
      <c r="O9" s="2886" t="s">
        <v>2452</v>
      </c>
    </row>
    <row r="10" spans="1:15" ht="13.5" thickBot="1">
      <c r="A10" s="5898"/>
      <c r="B10" s="1017"/>
      <c r="C10" s="1517"/>
      <c r="D10" s="2904"/>
      <c r="E10" s="791"/>
      <c r="F10" s="792"/>
      <c r="G10" s="2887" t="s">
        <v>1812</v>
      </c>
      <c r="H10" s="99"/>
      <c r="I10" s="788"/>
      <c r="J10" s="2890"/>
      <c r="K10" s="2887"/>
      <c r="L10" s="2898"/>
      <c r="M10" s="2925"/>
      <c r="N10" s="792"/>
      <c r="O10" s="792"/>
    </row>
    <row r="11" spans="1:15" ht="25.5">
      <c r="A11" s="5908" t="s">
        <v>6234</v>
      </c>
      <c r="B11" s="1014" t="s">
        <v>2463</v>
      </c>
      <c r="C11" s="1516" t="s">
        <v>6226</v>
      </c>
      <c r="D11" s="2902" t="s">
        <v>6227</v>
      </c>
      <c r="E11" s="3173" t="s">
        <v>6228</v>
      </c>
      <c r="F11" s="3173" t="s">
        <v>1809</v>
      </c>
      <c r="G11" s="3173" t="s">
        <v>6229</v>
      </c>
      <c r="H11" s="784" t="s">
        <v>1811</v>
      </c>
      <c r="I11" s="785">
        <v>23322</v>
      </c>
      <c r="J11" s="3172">
        <v>3143</v>
      </c>
      <c r="K11" s="3173">
        <v>11015</v>
      </c>
      <c r="L11" s="805">
        <v>900</v>
      </c>
      <c r="M11" s="1014" t="s">
        <v>6173</v>
      </c>
      <c r="N11" s="3173" t="s">
        <v>2468</v>
      </c>
      <c r="O11" s="3173" t="s">
        <v>2452</v>
      </c>
    </row>
    <row r="12" spans="1:15">
      <c r="A12" s="5909"/>
      <c r="B12" s="1015"/>
      <c r="C12" s="1517"/>
      <c r="D12" s="2920"/>
      <c r="E12" s="3161"/>
      <c r="F12" s="3168"/>
      <c r="G12" s="3161" t="s">
        <v>1812</v>
      </c>
      <c r="H12" s="99"/>
      <c r="I12" s="788"/>
      <c r="J12" s="3164"/>
      <c r="K12" s="3161"/>
      <c r="L12" s="3171"/>
      <c r="M12" s="2925"/>
      <c r="N12" s="792"/>
      <c r="O12" s="3167"/>
    </row>
    <row r="13" spans="1:15" ht="25.5">
      <c r="A13" s="5909"/>
      <c r="B13" s="1019" t="s">
        <v>2463</v>
      </c>
      <c r="C13" s="1518" t="s">
        <v>6519</v>
      </c>
      <c r="D13" s="2904" t="s">
        <v>6565</v>
      </c>
      <c r="E13" s="3160" t="s">
        <v>6566</v>
      </c>
      <c r="F13" s="3161" t="s">
        <v>1809</v>
      </c>
      <c r="G13" s="3160" t="s">
        <v>6567</v>
      </c>
      <c r="H13" s="453" t="s">
        <v>1811</v>
      </c>
      <c r="I13" s="790">
        <v>34343</v>
      </c>
      <c r="J13" s="3163">
        <v>6514</v>
      </c>
      <c r="K13" s="3160">
        <v>21000</v>
      </c>
      <c r="L13" s="3174">
        <v>2500</v>
      </c>
      <c r="M13" s="1019" t="s">
        <v>6231</v>
      </c>
      <c r="N13" s="3160" t="s">
        <v>2468</v>
      </c>
      <c r="O13" s="3160" t="s">
        <v>2452</v>
      </c>
    </row>
    <row r="14" spans="1:15">
      <c r="A14" s="5909"/>
      <c r="B14" s="1015"/>
      <c r="C14" s="1517"/>
      <c r="D14" s="2904"/>
      <c r="E14" s="791"/>
      <c r="F14" s="3168"/>
      <c r="G14" s="3161" t="s">
        <v>1812</v>
      </c>
      <c r="H14" s="99"/>
      <c r="I14" s="788"/>
      <c r="J14" s="3164"/>
      <c r="K14" s="3161"/>
      <c r="L14" s="3171"/>
      <c r="M14" s="2925"/>
      <c r="N14" s="792"/>
      <c r="O14" s="792"/>
    </row>
    <row r="15" spans="1:15" ht="25.5">
      <c r="A15" s="5909"/>
      <c r="B15" s="1019" t="s">
        <v>2463</v>
      </c>
      <c r="C15" s="1518" t="s">
        <v>6522</v>
      </c>
      <c r="D15" s="781" t="s">
        <v>6568</v>
      </c>
      <c r="E15" s="3160" t="s">
        <v>6569</v>
      </c>
      <c r="F15" s="3161" t="s">
        <v>1809</v>
      </c>
      <c r="G15" s="3160" t="s">
        <v>6570</v>
      </c>
      <c r="H15" s="453" t="s">
        <v>1811</v>
      </c>
      <c r="I15" s="790">
        <v>45364</v>
      </c>
      <c r="J15" s="3163">
        <v>7637</v>
      </c>
      <c r="K15" s="3160">
        <v>28000</v>
      </c>
      <c r="L15" s="3174">
        <v>3000</v>
      </c>
      <c r="M15" s="1019" t="s">
        <v>6233</v>
      </c>
      <c r="N15" s="3160" t="s">
        <v>2468</v>
      </c>
      <c r="O15" s="3160" t="s">
        <v>2452</v>
      </c>
    </row>
    <row r="16" spans="1:15" ht="13.5" thickBot="1">
      <c r="A16" s="5910"/>
      <c r="B16" s="3175"/>
      <c r="C16" s="1517"/>
      <c r="D16" s="777"/>
      <c r="E16" s="791"/>
      <c r="F16" s="792"/>
      <c r="G16" s="3161" t="s">
        <v>1812</v>
      </c>
      <c r="H16" s="99"/>
      <c r="I16" s="788"/>
      <c r="J16" s="3164"/>
      <c r="K16" s="3161"/>
      <c r="L16" s="3171"/>
      <c r="M16" s="2925"/>
      <c r="N16" s="792"/>
      <c r="O16" s="792"/>
    </row>
    <row r="17" spans="1:15">
      <c r="A17" s="5896" t="s">
        <v>3879</v>
      </c>
      <c r="B17" s="1016" t="s">
        <v>2463</v>
      </c>
      <c r="C17" s="1516" t="s">
        <v>2651</v>
      </c>
      <c r="D17" s="2902" t="s">
        <v>1816</v>
      </c>
      <c r="E17" s="783" t="s">
        <v>1817</v>
      </c>
      <c r="F17" s="783" t="s">
        <v>1818</v>
      </c>
      <c r="G17" s="783" t="s">
        <v>1819</v>
      </c>
      <c r="H17" s="784" t="s">
        <v>1811</v>
      </c>
      <c r="I17" s="785">
        <v>7997</v>
      </c>
      <c r="J17" s="786">
        <v>828</v>
      </c>
      <c r="K17" s="783">
        <v>3904</v>
      </c>
      <c r="L17" s="805">
        <v>384</v>
      </c>
      <c r="M17" s="1497"/>
      <c r="N17" s="2994" t="s">
        <v>2466</v>
      </c>
      <c r="O17" s="783" t="s">
        <v>2452</v>
      </c>
    </row>
    <row r="18" spans="1:15">
      <c r="A18" s="5897"/>
      <c r="B18" s="1017"/>
      <c r="C18" s="1517"/>
      <c r="D18" s="2904"/>
      <c r="E18" s="791"/>
      <c r="F18" s="792"/>
      <c r="G18" s="479" t="s">
        <v>1820</v>
      </c>
      <c r="H18" s="99"/>
      <c r="I18" s="788"/>
      <c r="J18" s="789"/>
      <c r="K18" s="479"/>
      <c r="L18" s="793"/>
      <c r="M18" s="2925"/>
      <c r="N18" s="792"/>
      <c r="O18" s="792"/>
    </row>
    <row r="19" spans="1:15">
      <c r="A19" s="5897"/>
      <c r="B19" s="1849"/>
      <c r="C19" s="1850"/>
      <c r="D19" s="2920"/>
      <c r="E19" s="795"/>
      <c r="F19" s="794"/>
      <c r="G19" s="2888" t="s">
        <v>1812</v>
      </c>
      <c r="H19" s="796"/>
      <c r="I19" s="797"/>
      <c r="J19" s="2891"/>
      <c r="K19" s="2888"/>
      <c r="L19" s="806"/>
      <c r="M19" s="3073"/>
      <c r="N19" s="794"/>
      <c r="O19" s="794"/>
    </row>
    <row r="20" spans="1:15">
      <c r="A20" s="5897"/>
      <c r="B20" s="1019" t="s">
        <v>6168</v>
      </c>
      <c r="C20" s="1518" t="s">
        <v>3627</v>
      </c>
      <c r="D20" s="781" t="s">
        <v>1821</v>
      </c>
      <c r="E20" s="478" t="s">
        <v>1822</v>
      </c>
      <c r="F20" s="478" t="s">
        <v>1818</v>
      </c>
      <c r="G20" s="478" t="s">
        <v>1810</v>
      </c>
      <c r="H20" s="453" t="s">
        <v>1811</v>
      </c>
      <c r="I20" s="790">
        <v>14545</v>
      </c>
      <c r="J20" s="782">
        <v>976</v>
      </c>
      <c r="K20" s="478">
        <v>7997</v>
      </c>
      <c r="L20" s="425">
        <v>828</v>
      </c>
      <c r="M20" s="1597"/>
      <c r="N20" s="2985" t="s">
        <v>2468</v>
      </c>
      <c r="O20" s="478" t="s">
        <v>2452</v>
      </c>
    </row>
    <row r="21" spans="1:15">
      <c r="A21" s="5897"/>
      <c r="B21" s="1017"/>
      <c r="C21" s="1517"/>
      <c r="D21" s="2904"/>
      <c r="E21" s="791"/>
      <c r="F21" s="792"/>
      <c r="G21" s="479" t="s">
        <v>1820</v>
      </c>
      <c r="H21" s="99"/>
      <c r="I21" s="788"/>
      <c r="J21" s="789"/>
      <c r="K21" s="479"/>
      <c r="L21" s="793"/>
      <c r="M21" s="2925"/>
      <c r="N21" s="792"/>
      <c r="O21" s="792"/>
    </row>
    <row r="22" spans="1:15">
      <c r="A22" s="5897"/>
      <c r="B22" s="2924"/>
      <c r="C22" s="1517"/>
      <c r="D22" s="2904"/>
      <c r="E22" s="791"/>
      <c r="F22" s="792"/>
      <c r="G22" s="479" t="s">
        <v>1812</v>
      </c>
      <c r="H22" s="99"/>
      <c r="I22" s="788"/>
      <c r="J22" s="789"/>
      <c r="K22" s="479"/>
      <c r="L22" s="793"/>
      <c r="M22" s="2925"/>
      <c r="N22" s="794"/>
      <c r="O22" s="794"/>
    </row>
    <row r="23" spans="1:15">
      <c r="A23" s="5897"/>
      <c r="B23" s="2923" t="s">
        <v>2463</v>
      </c>
      <c r="C23" s="1518" t="s">
        <v>3627</v>
      </c>
      <c r="D23" s="2929" t="s">
        <v>6108</v>
      </c>
      <c r="E23" s="2886" t="s">
        <v>1822</v>
      </c>
      <c r="F23" s="2886" t="s">
        <v>1818</v>
      </c>
      <c r="G23" s="1848" t="s">
        <v>6105</v>
      </c>
      <c r="H23" s="453" t="s">
        <v>1811</v>
      </c>
      <c r="I23" s="790">
        <v>14545</v>
      </c>
      <c r="J23" s="2889">
        <v>976</v>
      </c>
      <c r="K23" s="2886">
        <v>7997</v>
      </c>
      <c r="L23" s="2901">
        <v>828</v>
      </c>
      <c r="M23" s="1597" t="s">
        <v>6172</v>
      </c>
      <c r="N23" s="2985" t="s">
        <v>2468</v>
      </c>
      <c r="O23" s="2886" t="s">
        <v>2452</v>
      </c>
    </row>
    <row r="24" spans="1:15">
      <c r="A24" s="5897"/>
      <c r="B24" s="1017"/>
      <c r="C24" s="1517"/>
      <c r="D24" s="2904"/>
      <c r="E24" s="791"/>
      <c r="F24" s="792"/>
      <c r="G24" s="2887" t="s">
        <v>1820</v>
      </c>
      <c r="H24" s="99"/>
      <c r="I24" s="788"/>
      <c r="J24" s="2890"/>
      <c r="K24" s="2887"/>
      <c r="L24" s="2898"/>
      <c r="M24" s="2925"/>
      <c r="N24" s="792"/>
      <c r="O24" s="792"/>
    </row>
    <row r="25" spans="1:15">
      <c r="A25" s="5897"/>
      <c r="B25" s="1017"/>
      <c r="C25" s="1517"/>
      <c r="D25" s="2904"/>
      <c r="E25" s="791"/>
      <c r="F25" s="792"/>
      <c r="G25" s="2887" t="s">
        <v>1812</v>
      </c>
      <c r="H25" s="99"/>
      <c r="I25" s="788"/>
      <c r="J25" s="2890"/>
      <c r="K25" s="2887"/>
      <c r="L25" s="2898"/>
      <c r="M25" s="3073"/>
      <c r="N25" s="794"/>
      <c r="O25" s="794"/>
    </row>
    <row r="26" spans="1:15">
      <c r="A26" s="5897"/>
      <c r="B26" s="1019" t="s">
        <v>6168</v>
      </c>
      <c r="C26" s="1518" t="s">
        <v>3628</v>
      </c>
      <c r="D26" s="781" t="s">
        <v>1823</v>
      </c>
      <c r="E26" s="478" t="s">
        <v>1824</v>
      </c>
      <c r="F26" s="478" t="s">
        <v>1818</v>
      </c>
      <c r="G26" s="478" t="s">
        <v>1815</v>
      </c>
      <c r="H26" s="453" t="s">
        <v>1811</v>
      </c>
      <c r="I26" s="790">
        <v>25540</v>
      </c>
      <c r="J26" s="782">
        <v>1113</v>
      </c>
      <c r="K26" s="478">
        <v>14545</v>
      </c>
      <c r="L26" s="425">
        <v>976</v>
      </c>
      <c r="M26" s="2925"/>
      <c r="N26" s="2986" t="s">
        <v>2468</v>
      </c>
      <c r="O26" s="479" t="s">
        <v>2452</v>
      </c>
    </row>
    <row r="27" spans="1:15">
      <c r="A27" s="5897"/>
      <c r="B27" s="1017"/>
      <c r="C27" s="1517"/>
      <c r="D27" s="2904"/>
      <c r="E27" s="791"/>
      <c r="F27" s="792"/>
      <c r="G27" s="479" t="s">
        <v>1820</v>
      </c>
      <c r="H27" s="99"/>
      <c r="I27" s="788"/>
      <c r="J27" s="789"/>
      <c r="K27" s="479"/>
      <c r="L27" s="793"/>
      <c r="M27" s="2925"/>
      <c r="N27" s="792"/>
      <c r="O27" s="792"/>
    </row>
    <row r="28" spans="1:15">
      <c r="A28" s="5897"/>
      <c r="B28" s="2924"/>
      <c r="C28" s="1517"/>
      <c r="D28" s="2904"/>
      <c r="E28" s="791"/>
      <c r="F28" s="792"/>
      <c r="G28" s="479" t="s">
        <v>1812</v>
      </c>
      <c r="H28" s="99"/>
      <c r="I28" s="788"/>
      <c r="J28" s="789"/>
      <c r="K28" s="479"/>
      <c r="L28" s="793"/>
      <c r="M28" s="2925"/>
      <c r="N28" s="794"/>
      <c r="O28" s="794"/>
    </row>
    <row r="29" spans="1:15">
      <c r="A29" s="5897"/>
      <c r="B29" s="2923" t="s">
        <v>2463</v>
      </c>
      <c r="C29" s="1518" t="s">
        <v>3628</v>
      </c>
      <c r="D29" s="2929" t="s">
        <v>6109</v>
      </c>
      <c r="E29" s="2886" t="s">
        <v>1824</v>
      </c>
      <c r="F29" s="2886" t="s">
        <v>1818</v>
      </c>
      <c r="G29" s="1848" t="s">
        <v>6107</v>
      </c>
      <c r="H29" s="453" t="s">
        <v>1811</v>
      </c>
      <c r="I29" s="790">
        <v>25540</v>
      </c>
      <c r="J29" s="2889">
        <v>1113</v>
      </c>
      <c r="K29" s="2886">
        <v>14545</v>
      </c>
      <c r="L29" s="2901">
        <v>976</v>
      </c>
      <c r="M29" s="1597" t="s">
        <v>6173</v>
      </c>
      <c r="N29" s="2986" t="s">
        <v>2468</v>
      </c>
      <c r="O29" s="2887" t="s">
        <v>2452</v>
      </c>
    </row>
    <row r="30" spans="1:15">
      <c r="A30" s="5897"/>
      <c r="B30" s="1017"/>
      <c r="C30" s="1517"/>
      <c r="D30" s="2904"/>
      <c r="E30" s="791"/>
      <c r="F30" s="792"/>
      <c r="G30" s="2887" t="s">
        <v>1820</v>
      </c>
      <c r="H30" s="99"/>
      <c r="I30" s="788"/>
      <c r="J30" s="2890"/>
      <c r="K30" s="2887"/>
      <c r="L30" s="2898"/>
      <c r="M30" s="2925"/>
      <c r="N30" s="792"/>
      <c r="O30" s="792"/>
    </row>
    <row r="31" spans="1:15" ht="13.5" thickBot="1">
      <c r="A31" s="5898"/>
      <c r="B31" s="1017"/>
      <c r="C31" s="1517"/>
      <c r="D31" s="2904"/>
      <c r="E31" s="791"/>
      <c r="F31" s="792"/>
      <c r="G31" s="2887" t="s">
        <v>1812</v>
      </c>
      <c r="H31" s="99"/>
      <c r="I31" s="788"/>
      <c r="J31" s="2890"/>
      <c r="K31" s="2887"/>
      <c r="L31" s="2898"/>
      <c r="M31" s="2925"/>
      <c r="N31" s="792"/>
      <c r="O31" s="792"/>
    </row>
    <row r="32" spans="1:15">
      <c r="A32" s="5896" t="s">
        <v>6248</v>
      </c>
      <c r="B32" s="1016" t="s">
        <v>2463</v>
      </c>
      <c r="C32" s="1516" t="s">
        <v>6243</v>
      </c>
      <c r="D32" s="2902" t="s">
        <v>6244</v>
      </c>
      <c r="E32" s="3173" t="s">
        <v>6245</v>
      </c>
      <c r="F32" s="3173" t="s">
        <v>1818</v>
      </c>
      <c r="G32" s="3173" t="s">
        <v>6229</v>
      </c>
      <c r="H32" s="784" t="s">
        <v>1811</v>
      </c>
      <c r="I32" s="785">
        <v>27418</v>
      </c>
      <c r="J32" s="3172">
        <v>3719</v>
      </c>
      <c r="K32" s="3173">
        <v>11015</v>
      </c>
      <c r="L32" s="805">
        <v>900</v>
      </c>
      <c r="M32" s="1014" t="s">
        <v>6173</v>
      </c>
      <c r="N32" s="3208" t="s">
        <v>2468</v>
      </c>
      <c r="O32" s="3173" t="s">
        <v>2452</v>
      </c>
    </row>
    <row r="33" spans="1:15">
      <c r="A33" s="5897"/>
      <c r="B33" s="1017"/>
      <c r="C33" s="1517"/>
      <c r="D33" s="2904"/>
      <c r="E33" s="791"/>
      <c r="F33" s="792"/>
      <c r="G33" s="3161" t="s">
        <v>1820</v>
      </c>
      <c r="H33" s="99"/>
      <c r="I33" s="788"/>
      <c r="J33" s="3164"/>
      <c r="K33" s="3161"/>
      <c r="L33" s="3171"/>
      <c r="M33" s="2925"/>
      <c r="N33" s="792"/>
      <c r="O33" s="792"/>
    </row>
    <row r="34" spans="1:15">
      <c r="A34" s="5897"/>
      <c r="B34" s="1017"/>
      <c r="C34" s="1517"/>
      <c r="D34" s="2904"/>
      <c r="E34" s="791"/>
      <c r="F34" s="792"/>
      <c r="G34" s="3161" t="s">
        <v>1812</v>
      </c>
      <c r="H34" s="99"/>
      <c r="I34" s="788"/>
      <c r="J34" s="3164"/>
      <c r="K34" s="3161"/>
      <c r="L34" s="3171"/>
      <c r="M34" s="2925"/>
      <c r="N34" s="792"/>
      <c r="O34" s="792"/>
    </row>
    <row r="35" spans="1:15">
      <c r="A35" s="5897"/>
      <c r="B35" s="1019" t="s">
        <v>2463</v>
      </c>
      <c r="C35" s="1518" t="s">
        <v>6533</v>
      </c>
      <c r="D35" s="781" t="s">
        <v>6571</v>
      </c>
      <c r="E35" s="3160" t="s">
        <v>6572</v>
      </c>
      <c r="F35" s="3160" t="s">
        <v>1818</v>
      </c>
      <c r="G35" s="3160" t="s">
        <v>6567</v>
      </c>
      <c r="H35" s="453" t="s">
        <v>1811</v>
      </c>
      <c r="I35" s="790">
        <v>38439</v>
      </c>
      <c r="J35" s="3163">
        <v>7090</v>
      </c>
      <c r="K35" s="3160">
        <v>21000</v>
      </c>
      <c r="L35" s="3174">
        <v>2500</v>
      </c>
      <c r="M35" s="1019" t="s">
        <v>6231</v>
      </c>
      <c r="N35" s="3160" t="s">
        <v>2468</v>
      </c>
      <c r="O35" s="3160" t="s">
        <v>2452</v>
      </c>
    </row>
    <row r="36" spans="1:15">
      <c r="A36" s="5897"/>
      <c r="B36" s="1017"/>
      <c r="C36" s="1517"/>
      <c r="D36" s="2904"/>
      <c r="E36" s="791"/>
      <c r="F36" s="792"/>
      <c r="G36" s="3161" t="s">
        <v>1820</v>
      </c>
      <c r="H36" s="99"/>
      <c r="I36" s="788"/>
      <c r="J36" s="3164"/>
      <c r="K36" s="3161"/>
      <c r="L36" s="3171"/>
      <c r="M36" s="2925"/>
      <c r="N36" s="792"/>
      <c r="O36" s="792"/>
    </row>
    <row r="37" spans="1:15">
      <c r="A37" s="5897"/>
      <c r="B37" s="1017"/>
      <c r="C37" s="1517"/>
      <c r="D37" s="2904"/>
      <c r="E37" s="791"/>
      <c r="F37" s="792"/>
      <c r="G37" s="3161" t="s">
        <v>1812</v>
      </c>
      <c r="H37" s="99"/>
      <c r="I37" s="788"/>
      <c r="J37" s="3164"/>
      <c r="K37" s="3162"/>
      <c r="L37" s="806"/>
      <c r="M37" s="3073"/>
      <c r="N37" s="794"/>
      <c r="O37" s="794"/>
    </row>
    <row r="38" spans="1:15">
      <c r="A38" s="5897"/>
      <c r="B38" s="1019" t="s">
        <v>2463</v>
      </c>
      <c r="C38" s="1518" t="s">
        <v>6536</v>
      </c>
      <c r="D38" s="781" t="s">
        <v>6573</v>
      </c>
      <c r="E38" s="3160" t="s">
        <v>6574</v>
      </c>
      <c r="F38" s="3160" t="s">
        <v>1818</v>
      </c>
      <c r="G38" s="3160" t="s">
        <v>6570</v>
      </c>
      <c r="H38" s="453" t="s">
        <v>1811</v>
      </c>
      <c r="I38" s="790">
        <v>49460</v>
      </c>
      <c r="J38" s="3163">
        <v>8213</v>
      </c>
      <c r="K38" s="3160">
        <v>28000</v>
      </c>
      <c r="L38" s="3174">
        <v>3000</v>
      </c>
      <c r="M38" s="1019" t="s">
        <v>6233</v>
      </c>
      <c r="N38" s="3161" t="s">
        <v>2468</v>
      </c>
      <c r="O38" s="3161" t="s">
        <v>2452</v>
      </c>
    </row>
    <row r="39" spans="1:15">
      <c r="A39" s="5897"/>
      <c r="B39" s="1017"/>
      <c r="C39" s="1517"/>
      <c r="D39" s="2904"/>
      <c r="E39" s="791"/>
      <c r="F39" s="792"/>
      <c r="G39" s="3161" t="s">
        <v>1820</v>
      </c>
      <c r="H39" s="99"/>
      <c r="I39" s="788"/>
      <c r="J39" s="3164"/>
      <c r="K39" s="3161"/>
      <c r="L39" s="3171"/>
      <c r="M39" s="2925"/>
      <c r="N39" s="792"/>
      <c r="O39" s="792"/>
    </row>
    <row r="40" spans="1:15" ht="13.5" thickBot="1">
      <c r="A40" s="5898"/>
      <c r="B40" s="1017"/>
      <c r="C40" s="1517"/>
      <c r="D40" s="2904"/>
      <c r="E40" s="791"/>
      <c r="F40" s="792"/>
      <c r="G40" s="3161" t="s">
        <v>1812</v>
      </c>
      <c r="H40" s="99"/>
      <c r="I40" s="788"/>
      <c r="J40" s="3164"/>
      <c r="K40" s="3161"/>
      <c r="L40" s="3171"/>
      <c r="M40" s="2925"/>
      <c r="N40" s="792"/>
      <c r="O40" s="792"/>
    </row>
    <row r="41" spans="1:15">
      <c r="A41" s="5896" t="s">
        <v>3829</v>
      </c>
      <c r="B41" s="1016" t="s">
        <v>2463</v>
      </c>
      <c r="C41" s="1516" t="s">
        <v>1399</v>
      </c>
      <c r="D41" s="2902" t="s">
        <v>1825</v>
      </c>
      <c r="E41" s="783" t="s">
        <v>1826</v>
      </c>
      <c r="F41" s="783" t="s">
        <v>1827</v>
      </c>
      <c r="G41" s="783" t="s">
        <v>1819</v>
      </c>
      <c r="H41" s="784" t="s">
        <v>1811</v>
      </c>
      <c r="I41" s="785">
        <v>11517</v>
      </c>
      <c r="J41" s="786">
        <v>828</v>
      </c>
      <c r="K41" s="783">
        <v>7424</v>
      </c>
      <c r="L41" s="805">
        <v>384</v>
      </c>
      <c r="M41" s="1497"/>
      <c r="N41" s="2994" t="s">
        <v>2466</v>
      </c>
      <c r="O41" s="783" t="s">
        <v>2452</v>
      </c>
    </row>
    <row r="42" spans="1:15">
      <c r="A42" s="5897"/>
      <c r="B42" s="1017"/>
      <c r="C42" s="1517"/>
      <c r="D42" s="2904"/>
      <c r="E42" s="791"/>
      <c r="F42" s="792"/>
      <c r="G42" s="479" t="s">
        <v>1828</v>
      </c>
      <c r="H42" s="99"/>
      <c r="I42" s="788"/>
      <c r="J42" s="789"/>
      <c r="K42" s="479"/>
      <c r="L42" s="793"/>
      <c r="M42" s="2925"/>
      <c r="N42" s="792"/>
      <c r="O42" s="792"/>
    </row>
    <row r="43" spans="1:15">
      <c r="A43" s="5897"/>
      <c r="B43" s="1849"/>
      <c r="C43" s="1850"/>
      <c r="D43" s="2920"/>
      <c r="E43" s="795"/>
      <c r="F43" s="794"/>
      <c r="G43" s="2888" t="s">
        <v>1812</v>
      </c>
      <c r="H43" s="796"/>
      <c r="I43" s="797"/>
      <c r="J43" s="2891"/>
      <c r="K43" s="2888"/>
      <c r="L43" s="806"/>
      <c r="M43" s="3073"/>
      <c r="N43" s="794"/>
      <c r="O43" s="794"/>
    </row>
    <row r="44" spans="1:15">
      <c r="A44" s="5897"/>
      <c r="B44" s="1019" t="s">
        <v>6168</v>
      </c>
      <c r="C44" s="1518" t="s">
        <v>1392</v>
      </c>
      <c r="D44" s="781" t="s">
        <v>1829</v>
      </c>
      <c r="E44" s="478" t="s">
        <v>1830</v>
      </c>
      <c r="F44" s="478" t="s">
        <v>1827</v>
      </c>
      <c r="G44" s="478" t="s">
        <v>1810</v>
      </c>
      <c r="H44" s="453" t="s">
        <v>1811</v>
      </c>
      <c r="I44" s="790">
        <v>18065</v>
      </c>
      <c r="J44" s="782">
        <v>976</v>
      </c>
      <c r="K44" s="478">
        <v>11517</v>
      </c>
      <c r="L44" s="425">
        <v>828</v>
      </c>
      <c r="M44" s="1597"/>
      <c r="N44" s="2985" t="s">
        <v>2468</v>
      </c>
      <c r="O44" s="478" t="s">
        <v>2452</v>
      </c>
    </row>
    <row r="45" spans="1:15">
      <c r="A45" s="5897"/>
      <c r="B45" s="1017"/>
      <c r="C45" s="1517"/>
      <c r="D45" s="2904"/>
      <c r="E45" s="791"/>
      <c r="F45" s="792"/>
      <c r="G45" s="479" t="s">
        <v>1828</v>
      </c>
      <c r="H45" s="99"/>
      <c r="I45" s="788"/>
      <c r="J45" s="789"/>
      <c r="K45" s="479"/>
      <c r="L45" s="793"/>
      <c r="M45" s="2925"/>
      <c r="N45" s="792"/>
      <c r="O45" s="792"/>
    </row>
    <row r="46" spans="1:15">
      <c r="A46" s="5897"/>
      <c r="B46" s="1017"/>
      <c r="C46" s="1517"/>
      <c r="D46" s="2904"/>
      <c r="E46" s="791"/>
      <c r="F46" s="792"/>
      <c r="G46" s="479" t="s">
        <v>1812</v>
      </c>
      <c r="H46" s="99"/>
      <c r="I46" s="788"/>
      <c r="J46" s="789"/>
      <c r="K46" s="479"/>
      <c r="L46" s="793"/>
      <c r="M46" s="2925"/>
      <c r="N46" s="794"/>
      <c r="O46" s="794"/>
    </row>
    <row r="47" spans="1:15">
      <c r="A47" s="5897"/>
      <c r="B47" s="1597" t="s">
        <v>2463</v>
      </c>
      <c r="C47" s="1518" t="s">
        <v>1392</v>
      </c>
      <c r="D47" s="2929" t="s">
        <v>6110</v>
      </c>
      <c r="E47" s="2886" t="s">
        <v>1830</v>
      </c>
      <c r="F47" s="2886" t="s">
        <v>1827</v>
      </c>
      <c r="G47" s="1848" t="s">
        <v>6105</v>
      </c>
      <c r="H47" s="453" t="s">
        <v>1811</v>
      </c>
      <c r="I47" s="790">
        <v>18065</v>
      </c>
      <c r="J47" s="2889">
        <v>976</v>
      </c>
      <c r="K47" s="2886">
        <v>11517</v>
      </c>
      <c r="L47" s="2901">
        <v>828</v>
      </c>
      <c r="M47" s="1597" t="s">
        <v>6172</v>
      </c>
      <c r="N47" s="2985" t="s">
        <v>2468</v>
      </c>
      <c r="O47" s="2886" t="s">
        <v>2452</v>
      </c>
    </row>
    <row r="48" spans="1:15">
      <c r="A48" s="5897"/>
      <c r="B48" s="1017"/>
      <c r="C48" s="1517"/>
      <c r="D48" s="2904"/>
      <c r="E48" s="791"/>
      <c r="F48" s="792"/>
      <c r="G48" s="2887" t="s">
        <v>1828</v>
      </c>
      <c r="H48" s="99"/>
      <c r="I48" s="788"/>
      <c r="J48" s="2890"/>
      <c r="K48" s="2887"/>
      <c r="L48" s="2898"/>
      <c r="M48" s="2925"/>
      <c r="N48" s="792"/>
      <c r="O48" s="792"/>
    </row>
    <row r="49" spans="1:15">
      <c r="A49" s="5897"/>
      <c r="B49" s="1017"/>
      <c r="C49" s="1517"/>
      <c r="D49" s="2904"/>
      <c r="E49" s="791"/>
      <c r="F49" s="792"/>
      <c r="G49" s="2887" t="s">
        <v>1812</v>
      </c>
      <c r="H49" s="99"/>
      <c r="I49" s="788"/>
      <c r="J49" s="2890"/>
      <c r="K49" s="2887"/>
      <c r="L49" s="2898"/>
      <c r="M49" s="3073"/>
      <c r="N49" s="794"/>
      <c r="O49" s="794"/>
    </row>
    <row r="50" spans="1:15">
      <c r="A50" s="5897"/>
      <c r="B50" s="1020" t="s">
        <v>6168</v>
      </c>
      <c r="C50" s="1519" t="s">
        <v>3629</v>
      </c>
      <c r="D50" s="781" t="s">
        <v>1831</v>
      </c>
      <c r="E50" s="478" t="s">
        <v>1832</v>
      </c>
      <c r="F50" s="478" t="s">
        <v>1827</v>
      </c>
      <c r="G50" s="478" t="s">
        <v>1815</v>
      </c>
      <c r="H50" s="453" t="s">
        <v>1811</v>
      </c>
      <c r="I50" s="790">
        <v>29060</v>
      </c>
      <c r="J50" s="782">
        <v>1113</v>
      </c>
      <c r="K50" s="478">
        <v>18065</v>
      </c>
      <c r="L50" s="425">
        <v>976</v>
      </c>
      <c r="M50" s="2925"/>
      <c r="N50" s="2986" t="s">
        <v>2468</v>
      </c>
      <c r="O50" s="479" t="s">
        <v>2452</v>
      </c>
    </row>
    <row r="51" spans="1:15">
      <c r="A51" s="5897"/>
      <c r="B51" s="1017"/>
      <c r="C51" s="1517"/>
      <c r="D51" s="2904"/>
      <c r="E51" s="791"/>
      <c r="F51" s="792"/>
      <c r="G51" s="479" t="s">
        <v>1828</v>
      </c>
      <c r="H51" s="99"/>
      <c r="I51" s="788"/>
      <c r="J51" s="789"/>
      <c r="K51" s="479"/>
      <c r="L51" s="793"/>
      <c r="M51" s="2925"/>
      <c r="N51" s="792"/>
      <c r="O51" s="792"/>
    </row>
    <row r="52" spans="1:15">
      <c r="A52" s="5897"/>
      <c r="B52" s="1017"/>
      <c r="C52" s="1517"/>
      <c r="D52" s="2904"/>
      <c r="E52" s="791"/>
      <c r="F52" s="792"/>
      <c r="G52" s="479" t="s">
        <v>1812</v>
      </c>
      <c r="H52" s="99"/>
      <c r="I52" s="788"/>
      <c r="J52" s="789"/>
      <c r="K52" s="479"/>
      <c r="L52" s="793"/>
      <c r="M52" s="2925"/>
      <c r="N52" s="794"/>
      <c r="O52" s="794"/>
    </row>
    <row r="53" spans="1:15">
      <c r="A53" s="5897"/>
      <c r="B53" s="1597" t="s">
        <v>2463</v>
      </c>
      <c r="C53" s="1519" t="s">
        <v>3629</v>
      </c>
      <c r="D53" s="2929" t="s">
        <v>6111</v>
      </c>
      <c r="E53" s="2886" t="s">
        <v>1832</v>
      </c>
      <c r="F53" s="2886" t="s">
        <v>1827</v>
      </c>
      <c r="G53" s="1848" t="s">
        <v>6107</v>
      </c>
      <c r="H53" s="453" t="s">
        <v>1811</v>
      </c>
      <c r="I53" s="790">
        <v>29060</v>
      </c>
      <c r="J53" s="2889">
        <v>1113</v>
      </c>
      <c r="K53" s="2886">
        <v>18065</v>
      </c>
      <c r="L53" s="2901">
        <v>976</v>
      </c>
      <c r="M53" s="1597" t="s">
        <v>6173</v>
      </c>
      <c r="N53" s="2986" t="s">
        <v>2468</v>
      </c>
      <c r="O53" s="2887" t="s">
        <v>2452</v>
      </c>
    </row>
    <row r="54" spans="1:15">
      <c r="A54" s="5897"/>
      <c r="B54" s="1017"/>
      <c r="C54" s="1517"/>
      <c r="D54" s="2904"/>
      <c r="E54" s="791"/>
      <c r="F54" s="792"/>
      <c r="G54" s="2887" t="s">
        <v>1828</v>
      </c>
      <c r="H54" s="99"/>
      <c r="I54" s="788"/>
      <c r="J54" s="2890"/>
      <c r="K54" s="2887"/>
      <c r="L54" s="2898"/>
      <c r="M54" s="2925"/>
      <c r="N54" s="792"/>
      <c r="O54" s="792"/>
    </row>
    <row r="55" spans="1:15" ht="13.5" thickBot="1">
      <c r="A55" s="5898"/>
      <c r="B55" s="1017"/>
      <c r="C55" s="1517"/>
      <c r="D55" s="2904"/>
      <c r="E55" s="791"/>
      <c r="F55" s="792"/>
      <c r="G55" s="2887" t="s">
        <v>1812</v>
      </c>
      <c r="H55" s="99"/>
      <c r="I55" s="788"/>
      <c r="J55" s="2890"/>
      <c r="K55" s="2887"/>
      <c r="L55" s="2898"/>
      <c r="M55" s="2925"/>
      <c r="N55" s="792"/>
      <c r="O55" s="792"/>
    </row>
    <row r="56" spans="1:15">
      <c r="A56" s="5896" t="s">
        <v>6260</v>
      </c>
      <c r="B56" s="1016" t="s">
        <v>2463</v>
      </c>
      <c r="C56" s="1516" t="s">
        <v>6255</v>
      </c>
      <c r="D56" s="2902" t="s">
        <v>6256</v>
      </c>
      <c r="E56" s="3173" t="s">
        <v>6257</v>
      </c>
      <c r="F56" s="3173" t="s">
        <v>1827</v>
      </c>
      <c r="G56" s="3173" t="s">
        <v>6229</v>
      </c>
      <c r="H56" s="784" t="s">
        <v>1811</v>
      </c>
      <c r="I56" s="785">
        <v>33434</v>
      </c>
      <c r="J56" s="3172">
        <v>3719</v>
      </c>
      <c r="K56" s="3173">
        <v>11015</v>
      </c>
      <c r="L56" s="805">
        <v>900</v>
      </c>
      <c r="M56" s="1014" t="s">
        <v>6173</v>
      </c>
      <c r="N56" s="3208" t="s">
        <v>2468</v>
      </c>
      <c r="O56" s="3173" t="s">
        <v>2452</v>
      </c>
    </row>
    <row r="57" spans="1:15">
      <c r="A57" s="5897"/>
      <c r="B57" s="1017"/>
      <c r="C57" s="1517"/>
      <c r="D57" s="2904"/>
      <c r="E57" s="791"/>
      <c r="F57" s="792"/>
      <c r="G57" s="3161" t="s">
        <v>1828</v>
      </c>
      <c r="H57" s="99"/>
      <c r="I57" s="788"/>
      <c r="J57" s="3164"/>
      <c r="K57" s="3161"/>
      <c r="L57" s="3171"/>
      <c r="M57" s="2925"/>
      <c r="N57" s="792"/>
      <c r="O57" s="792"/>
    </row>
    <row r="58" spans="1:15">
      <c r="A58" s="5897"/>
      <c r="B58" s="1017"/>
      <c r="C58" s="1517"/>
      <c r="D58" s="2904"/>
      <c r="E58" s="791"/>
      <c r="F58" s="792"/>
      <c r="G58" s="3161" t="s">
        <v>1812</v>
      </c>
      <c r="H58" s="99"/>
      <c r="I58" s="788"/>
      <c r="J58" s="3164"/>
      <c r="K58" s="3161"/>
      <c r="L58" s="3171"/>
      <c r="M58" s="2925"/>
      <c r="N58" s="792"/>
      <c r="O58" s="792"/>
    </row>
    <row r="59" spans="1:15">
      <c r="A59" s="5897"/>
      <c r="B59" s="1019" t="s">
        <v>2463</v>
      </c>
      <c r="C59" s="1518" t="s">
        <v>6543</v>
      </c>
      <c r="D59" s="781" t="s">
        <v>6575</v>
      </c>
      <c r="E59" s="3160" t="s">
        <v>6576</v>
      </c>
      <c r="F59" s="3160" t="s">
        <v>1827</v>
      </c>
      <c r="G59" s="3160" t="s">
        <v>6567</v>
      </c>
      <c r="H59" s="453" t="s">
        <v>1811</v>
      </c>
      <c r="I59" s="790">
        <v>44455</v>
      </c>
      <c r="J59" s="3163">
        <v>7090</v>
      </c>
      <c r="K59" s="3160">
        <v>21000</v>
      </c>
      <c r="L59" s="3174">
        <v>2500</v>
      </c>
      <c r="M59" s="1019" t="s">
        <v>6231</v>
      </c>
      <c r="N59" s="3160" t="s">
        <v>2468</v>
      </c>
      <c r="O59" s="3160" t="s">
        <v>2452</v>
      </c>
    </row>
    <row r="60" spans="1:15">
      <c r="A60" s="5897"/>
      <c r="B60" s="1017"/>
      <c r="C60" s="1517"/>
      <c r="D60" s="2904"/>
      <c r="E60" s="791"/>
      <c r="F60" s="792"/>
      <c r="G60" s="3161" t="s">
        <v>1828</v>
      </c>
      <c r="H60" s="99"/>
      <c r="I60" s="788"/>
      <c r="J60" s="3164"/>
      <c r="K60" s="3161"/>
      <c r="L60" s="3171"/>
      <c r="M60" s="2925"/>
      <c r="N60" s="792"/>
      <c r="O60" s="792"/>
    </row>
    <row r="61" spans="1:15">
      <c r="A61" s="5897"/>
      <c r="B61" s="1017"/>
      <c r="C61" s="1517"/>
      <c r="D61" s="2904"/>
      <c r="E61" s="791"/>
      <c r="F61" s="792"/>
      <c r="G61" s="3161" t="s">
        <v>1812</v>
      </c>
      <c r="H61" s="99"/>
      <c r="I61" s="788"/>
      <c r="J61" s="3164"/>
      <c r="K61" s="3162"/>
      <c r="L61" s="806"/>
      <c r="M61" s="3073"/>
      <c r="N61" s="794"/>
      <c r="O61" s="794"/>
    </row>
    <row r="62" spans="1:15">
      <c r="A62" s="5897"/>
      <c r="B62" s="1020" t="s">
        <v>2463</v>
      </c>
      <c r="C62" s="1519" t="s">
        <v>6546</v>
      </c>
      <c r="D62" s="781" t="s">
        <v>6577</v>
      </c>
      <c r="E62" s="3160" t="s">
        <v>6578</v>
      </c>
      <c r="F62" s="3160" t="s">
        <v>1827</v>
      </c>
      <c r="G62" s="3160" t="s">
        <v>6570</v>
      </c>
      <c r="H62" s="453" t="s">
        <v>1811</v>
      </c>
      <c r="I62" s="790">
        <v>55476</v>
      </c>
      <c r="J62" s="3163">
        <v>8213</v>
      </c>
      <c r="K62" s="3160">
        <v>28000</v>
      </c>
      <c r="L62" s="3174">
        <v>3000</v>
      </c>
      <c r="M62" s="1019" t="s">
        <v>6233</v>
      </c>
      <c r="N62" s="3161" t="s">
        <v>2468</v>
      </c>
      <c r="O62" s="3161" t="s">
        <v>2452</v>
      </c>
    </row>
    <row r="63" spans="1:15">
      <c r="A63" s="5897"/>
      <c r="B63" s="1017"/>
      <c r="C63" s="1517"/>
      <c r="D63" s="777"/>
      <c r="E63" s="791"/>
      <c r="F63" s="792"/>
      <c r="G63" s="3161" t="s">
        <v>1828</v>
      </c>
      <c r="H63" s="99"/>
      <c r="I63" s="788"/>
      <c r="J63" s="3164"/>
      <c r="K63" s="3161"/>
      <c r="L63" s="3171"/>
      <c r="M63" s="2925"/>
      <c r="N63" s="792"/>
      <c r="O63" s="792"/>
    </row>
    <row r="64" spans="1:15" ht="13.5" thickBot="1">
      <c r="A64" s="5898"/>
      <c r="B64" s="1017"/>
      <c r="C64" s="1517"/>
      <c r="D64" s="777"/>
      <c r="E64" s="791"/>
      <c r="F64" s="792"/>
      <c r="G64" s="3161" t="s">
        <v>1812</v>
      </c>
      <c r="H64" s="99"/>
      <c r="I64" s="788"/>
      <c r="J64" s="3164"/>
      <c r="K64" s="3161"/>
      <c r="L64" s="3171"/>
      <c r="M64" s="2925"/>
      <c r="N64" s="792"/>
      <c r="O64" s="792"/>
    </row>
    <row r="65" spans="1:15" ht="25.5">
      <c r="A65" s="5896" t="s">
        <v>220</v>
      </c>
      <c r="B65" s="1016" t="s">
        <v>6168</v>
      </c>
      <c r="C65" s="1516" t="s">
        <v>1092</v>
      </c>
      <c r="D65" s="2902" t="s">
        <v>1833</v>
      </c>
      <c r="E65" s="783" t="s">
        <v>1834</v>
      </c>
      <c r="F65" s="783" t="s">
        <v>1809</v>
      </c>
      <c r="G65" s="783" t="s">
        <v>1810</v>
      </c>
      <c r="H65" s="784" t="s">
        <v>1811</v>
      </c>
      <c r="I65" s="785">
        <v>11281</v>
      </c>
      <c r="J65" s="786">
        <v>976</v>
      </c>
      <c r="K65" s="783">
        <v>4733</v>
      </c>
      <c r="L65" s="805">
        <v>828</v>
      </c>
      <c r="M65" s="1497"/>
      <c r="N65" s="2994" t="s">
        <v>2466</v>
      </c>
      <c r="O65" s="783" t="s">
        <v>2452</v>
      </c>
    </row>
    <row r="66" spans="1:15">
      <c r="A66" s="5897"/>
      <c r="B66" s="1017"/>
      <c r="C66" s="1517"/>
      <c r="D66" s="2904"/>
      <c r="E66" s="791"/>
      <c r="F66" s="792"/>
      <c r="G66" s="479" t="s">
        <v>1835</v>
      </c>
      <c r="H66" s="99"/>
      <c r="I66" s="788"/>
      <c r="J66" s="789"/>
      <c r="K66" s="479"/>
      <c r="L66" s="793"/>
      <c r="M66" s="2925"/>
      <c r="N66" s="792"/>
      <c r="O66" s="792"/>
    </row>
    <row r="67" spans="1:15">
      <c r="A67" s="5897"/>
      <c r="B67" s="1849"/>
      <c r="C67" s="1850"/>
      <c r="D67" s="2920"/>
      <c r="E67" s="795"/>
      <c r="F67" s="2893"/>
      <c r="G67" s="2888" t="s">
        <v>1812</v>
      </c>
      <c r="H67" s="796"/>
      <c r="I67" s="797"/>
      <c r="J67" s="2891"/>
      <c r="K67" s="2888"/>
      <c r="L67" s="806"/>
      <c r="M67" s="3073"/>
      <c r="N67" s="794"/>
      <c r="O67" s="2893"/>
    </row>
    <row r="68" spans="1:15" ht="25.5">
      <c r="A68" s="5897"/>
      <c r="B68" s="2923" t="s">
        <v>2463</v>
      </c>
      <c r="C68" s="1517" t="s">
        <v>1092</v>
      </c>
      <c r="D68" s="2928" t="s">
        <v>6112</v>
      </c>
      <c r="E68" s="2887" t="s">
        <v>1834</v>
      </c>
      <c r="F68" s="2887" t="s">
        <v>1809</v>
      </c>
      <c r="G68" s="792" t="s">
        <v>6105</v>
      </c>
      <c r="H68" s="99" t="s">
        <v>1811</v>
      </c>
      <c r="I68" s="788">
        <v>11281</v>
      </c>
      <c r="J68" s="2890">
        <v>976</v>
      </c>
      <c r="K68" s="2887">
        <v>4733</v>
      </c>
      <c r="L68" s="2898">
        <v>828</v>
      </c>
      <c r="M68" s="1597" t="s">
        <v>6172</v>
      </c>
      <c r="N68" s="2986" t="s">
        <v>2466</v>
      </c>
      <c r="O68" s="2887" t="s">
        <v>2452</v>
      </c>
    </row>
    <row r="69" spans="1:15">
      <c r="A69" s="5897"/>
      <c r="B69" s="1017"/>
      <c r="C69" s="1517"/>
      <c r="D69" s="2904"/>
      <c r="E69" s="791"/>
      <c r="F69" s="792"/>
      <c r="G69" s="2887" t="s">
        <v>1835</v>
      </c>
      <c r="H69" s="99"/>
      <c r="I69" s="788"/>
      <c r="J69" s="2890"/>
      <c r="K69" s="2887"/>
      <c r="L69" s="2898"/>
      <c r="M69" s="2925"/>
      <c r="N69" s="792"/>
      <c r="O69" s="792"/>
    </row>
    <row r="70" spans="1:15">
      <c r="A70" s="5897"/>
      <c r="B70" s="1017"/>
      <c r="C70" s="1517"/>
      <c r="D70" s="2904"/>
      <c r="E70" s="791"/>
      <c r="F70" s="2893"/>
      <c r="G70" s="2887" t="s">
        <v>1812</v>
      </c>
      <c r="H70" s="99"/>
      <c r="I70" s="788"/>
      <c r="J70" s="2890"/>
      <c r="K70" s="2887"/>
      <c r="L70" s="2898"/>
      <c r="M70" s="2925"/>
      <c r="N70" s="792"/>
      <c r="O70" s="2892"/>
    </row>
    <row r="71" spans="1:15" ht="25.5">
      <c r="A71" s="5897"/>
      <c r="B71" s="1019" t="s">
        <v>6168</v>
      </c>
      <c r="C71" s="1518" t="s">
        <v>3630</v>
      </c>
      <c r="D71" s="781" t="s">
        <v>1836</v>
      </c>
      <c r="E71" s="478" t="s">
        <v>1837</v>
      </c>
      <c r="F71" s="479" t="s">
        <v>1809</v>
      </c>
      <c r="G71" s="478" t="s">
        <v>1815</v>
      </c>
      <c r="H71" s="453" t="s">
        <v>1811</v>
      </c>
      <c r="I71" s="790">
        <v>22276</v>
      </c>
      <c r="J71" s="782">
        <v>1113</v>
      </c>
      <c r="K71" s="478">
        <v>11281</v>
      </c>
      <c r="L71" s="425">
        <v>976</v>
      </c>
      <c r="M71" s="1597"/>
      <c r="N71" s="2985" t="s">
        <v>2468</v>
      </c>
      <c r="O71" s="478" t="s">
        <v>2452</v>
      </c>
    </row>
    <row r="72" spans="1:15">
      <c r="A72" s="5897"/>
      <c r="B72" s="1017"/>
      <c r="C72" s="1517"/>
      <c r="D72" s="2904"/>
      <c r="E72" s="791"/>
      <c r="F72" s="792"/>
      <c r="G72" s="479" t="s">
        <v>1835</v>
      </c>
      <c r="H72" s="99"/>
      <c r="I72" s="788"/>
      <c r="J72" s="789"/>
      <c r="K72" s="479"/>
      <c r="L72" s="793"/>
      <c r="M72" s="2925"/>
      <c r="N72" s="792"/>
      <c r="O72" s="792"/>
    </row>
    <row r="73" spans="1:15">
      <c r="A73" s="5897"/>
      <c r="B73" s="1017"/>
      <c r="C73" s="1517"/>
      <c r="D73" s="2904"/>
      <c r="E73" s="791"/>
      <c r="F73" s="792"/>
      <c r="G73" s="479" t="s">
        <v>1812</v>
      </c>
      <c r="H73" s="99"/>
      <c r="I73" s="788"/>
      <c r="J73" s="789"/>
      <c r="K73" s="479"/>
      <c r="L73" s="793"/>
      <c r="M73" s="2925"/>
      <c r="N73" s="792"/>
      <c r="O73" s="792"/>
    </row>
    <row r="74" spans="1:15" ht="25.5">
      <c r="A74" s="5897"/>
      <c r="B74" s="1597" t="s">
        <v>2463</v>
      </c>
      <c r="C74" s="1518" t="s">
        <v>3630</v>
      </c>
      <c r="D74" s="2929" t="s">
        <v>6113</v>
      </c>
      <c r="E74" s="2886" t="s">
        <v>1837</v>
      </c>
      <c r="F74" s="2887" t="s">
        <v>1809</v>
      </c>
      <c r="G74" s="1848" t="s">
        <v>6107</v>
      </c>
      <c r="H74" s="453" t="s">
        <v>1811</v>
      </c>
      <c r="I74" s="790">
        <v>22276</v>
      </c>
      <c r="J74" s="2889">
        <v>1113</v>
      </c>
      <c r="K74" s="2886">
        <v>11281</v>
      </c>
      <c r="L74" s="2901">
        <v>976</v>
      </c>
      <c r="M74" s="1597" t="s">
        <v>6173</v>
      </c>
      <c r="N74" s="2985" t="s">
        <v>2468</v>
      </c>
      <c r="O74" s="2886" t="s">
        <v>2452</v>
      </c>
    </row>
    <row r="75" spans="1:15">
      <c r="A75" s="5897"/>
      <c r="B75" s="1017"/>
      <c r="C75" s="1517"/>
      <c r="D75" s="2904"/>
      <c r="E75" s="791"/>
      <c r="F75" s="792"/>
      <c r="G75" s="2887" t="s">
        <v>1835</v>
      </c>
      <c r="H75" s="99"/>
      <c r="I75" s="788"/>
      <c r="J75" s="2890"/>
      <c r="K75" s="2887"/>
      <c r="L75" s="2898"/>
      <c r="M75" s="2925"/>
      <c r="N75" s="792"/>
      <c r="O75" s="792"/>
    </row>
    <row r="76" spans="1:15" ht="13.5" thickBot="1">
      <c r="A76" s="5898"/>
      <c r="B76" s="1017"/>
      <c r="C76" s="1517"/>
      <c r="D76" s="2904"/>
      <c r="E76" s="791"/>
      <c r="F76" s="792"/>
      <c r="G76" s="2887" t="s">
        <v>1812</v>
      </c>
      <c r="H76" s="99"/>
      <c r="I76" s="788"/>
      <c r="J76" s="2890"/>
      <c r="K76" s="2887"/>
      <c r="L76" s="2898"/>
      <c r="M76" s="2925"/>
      <c r="N76" s="792"/>
      <c r="O76" s="792"/>
    </row>
    <row r="77" spans="1:15" ht="25.5">
      <c r="A77" s="5908" t="s">
        <v>6237</v>
      </c>
      <c r="B77" s="1014" t="s">
        <v>2463</v>
      </c>
      <c r="C77" s="1516" t="s">
        <v>6235</v>
      </c>
      <c r="D77" s="2902" t="s">
        <v>6236</v>
      </c>
      <c r="E77" s="3173" t="s">
        <v>6228</v>
      </c>
      <c r="F77" s="3173" t="s">
        <v>1809</v>
      </c>
      <c r="G77" s="3173" t="s">
        <v>6229</v>
      </c>
      <c r="H77" s="784" t="s">
        <v>1811</v>
      </c>
      <c r="I77" s="785">
        <v>23322</v>
      </c>
      <c r="J77" s="3172">
        <v>3143</v>
      </c>
      <c r="K77" s="3173">
        <v>11015</v>
      </c>
      <c r="L77" s="805">
        <v>900</v>
      </c>
      <c r="M77" s="1014" t="s">
        <v>6173</v>
      </c>
      <c r="N77" s="3208" t="s">
        <v>2468</v>
      </c>
      <c r="O77" s="3173" t="s">
        <v>2452</v>
      </c>
    </row>
    <row r="78" spans="1:15">
      <c r="A78" s="5909"/>
      <c r="B78" s="1015"/>
      <c r="C78" s="1517"/>
      <c r="D78" s="2904"/>
      <c r="E78" s="791"/>
      <c r="F78" s="792"/>
      <c r="G78" s="3161" t="s">
        <v>1835</v>
      </c>
      <c r="H78" s="99"/>
      <c r="I78" s="788"/>
      <c r="J78" s="3164"/>
      <c r="K78" s="3161"/>
      <c r="L78" s="3171"/>
      <c r="M78" s="2925"/>
      <c r="N78" s="792"/>
      <c r="O78" s="792"/>
    </row>
    <row r="79" spans="1:15">
      <c r="A79" s="5909"/>
      <c r="B79" s="1015"/>
      <c r="C79" s="1517"/>
      <c r="D79" s="2904"/>
      <c r="E79" s="791"/>
      <c r="F79" s="3168"/>
      <c r="G79" s="3161" t="s">
        <v>1812</v>
      </c>
      <c r="H79" s="99"/>
      <c r="I79" s="788"/>
      <c r="J79" s="3164"/>
      <c r="K79" s="3161"/>
      <c r="L79" s="3171"/>
      <c r="M79" s="2925"/>
      <c r="N79" s="792"/>
      <c r="O79" s="3167"/>
    </row>
    <row r="80" spans="1:15" ht="25.5">
      <c r="A80" s="5909"/>
      <c r="B80" s="1019" t="s">
        <v>2463</v>
      </c>
      <c r="C80" s="1518" t="s">
        <v>6527</v>
      </c>
      <c r="D80" s="781" t="s">
        <v>6579</v>
      </c>
      <c r="E80" s="3160" t="s">
        <v>6566</v>
      </c>
      <c r="F80" s="3161" t="s">
        <v>1809</v>
      </c>
      <c r="G80" s="3160" t="s">
        <v>6567</v>
      </c>
      <c r="H80" s="453" t="s">
        <v>1811</v>
      </c>
      <c r="I80" s="790">
        <v>34343</v>
      </c>
      <c r="J80" s="3163">
        <v>6514</v>
      </c>
      <c r="K80" s="3160">
        <v>21000</v>
      </c>
      <c r="L80" s="3174">
        <v>2500</v>
      </c>
      <c r="M80" s="1019" t="s">
        <v>6231</v>
      </c>
      <c r="N80" s="3160" t="s">
        <v>2468</v>
      </c>
      <c r="O80" s="3160" t="s">
        <v>2452</v>
      </c>
    </row>
    <row r="81" spans="1:15">
      <c r="A81" s="5909"/>
      <c r="B81" s="1015"/>
      <c r="C81" s="1517"/>
      <c r="D81" s="2904"/>
      <c r="E81" s="791"/>
      <c r="F81" s="792"/>
      <c r="G81" s="3161" t="s">
        <v>1835</v>
      </c>
      <c r="H81" s="99"/>
      <c r="I81" s="788"/>
      <c r="J81" s="3164"/>
      <c r="K81" s="3161"/>
      <c r="L81" s="3171"/>
      <c r="M81" s="2925"/>
      <c r="N81" s="792"/>
      <c r="O81" s="792"/>
    </row>
    <row r="82" spans="1:15">
      <c r="A82" s="5909"/>
      <c r="B82" s="2924"/>
      <c r="C82" s="1517"/>
      <c r="D82" s="2904"/>
      <c r="E82" s="791"/>
      <c r="F82" s="3168"/>
      <c r="G82" s="3161" t="s">
        <v>1812</v>
      </c>
      <c r="H82" s="99"/>
      <c r="I82" s="788"/>
      <c r="J82" s="3164"/>
      <c r="K82" s="3161"/>
      <c r="L82" s="3171"/>
      <c r="M82" s="2925"/>
      <c r="N82" s="792"/>
      <c r="O82" s="792"/>
    </row>
    <row r="83" spans="1:15" ht="25.5">
      <c r="A83" s="5909"/>
      <c r="B83" s="1015" t="s">
        <v>2463</v>
      </c>
      <c r="C83" s="1518" t="s">
        <v>6528</v>
      </c>
      <c r="D83" s="781" t="s">
        <v>6580</v>
      </c>
      <c r="E83" s="3160" t="s">
        <v>6569</v>
      </c>
      <c r="F83" s="3161" t="s">
        <v>1809</v>
      </c>
      <c r="G83" s="3160" t="s">
        <v>6570</v>
      </c>
      <c r="H83" s="453" t="s">
        <v>1811</v>
      </c>
      <c r="I83" s="790">
        <v>45364</v>
      </c>
      <c r="J83" s="3163">
        <v>7637</v>
      </c>
      <c r="K83" s="3160">
        <v>28000</v>
      </c>
      <c r="L83" s="3174">
        <v>3000</v>
      </c>
      <c r="M83" s="1019" t="s">
        <v>6233</v>
      </c>
      <c r="N83" s="3160" t="s">
        <v>2468</v>
      </c>
      <c r="O83" s="3160" t="s">
        <v>2452</v>
      </c>
    </row>
    <row r="84" spans="1:15">
      <c r="A84" s="5909"/>
      <c r="B84" s="1017"/>
      <c r="C84" s="1517"/>
      <c r="D84" s="2904"/>
      <c r="E84" s="791"/>
      <c r="F84" s="792"/>
      <c r="G84" s="3161" t="s">
        <v>1835</v>
      </c>
      <c r="H84" s="99"/>
      <c r="I84" s="788"/>
      <c r="J84" s="3164"/>
      <c r="K84" s="3161"/>
      <c r="L84" s="3171"/>
      <c r="M84" s="2925"/>
      <c r="N84" s="792"/>
      <c r="O84" s="792"/>
    </row>
    <row r="85" spans="1:15" ht="13.5" thickBot="1">
      <c r="A85" s="5910"/>
      <c r="B85" s="1017"/>
      <c r="C85" s="1517"/>
      <c r="D85" s="2904"/>
      <c r="E85" s="791"/>
      <c r="F85" s="792"/>
      <c r="G85" s="3161" t="s">
        <v>1812</v>
      </c>
      <c r="H85" s="99"/>
      <c r="I85" s="788"/>
      <c r="J85" s="3164"/>
      <c r="K85" s="3161"/>
      <c r="L85" s="3171"/>
      <c r="M85" s="2925"/>
      <c r="N85" s="792"/>
      <c r="O85" s="792"/>
    </row>
    <row r="86" spans="1:15">
      <c r="A86" s="5896" t="s">
        <v>3886</v>
      </c>
      <c r="B86" s="1016" t="s">
        <v>2463</v>
      </c>
      <c r="C86" s="1516" t="s">
        <v>2650</v>
      </c>
      <c r="D86" s="2902" t="s">
        <v>1838</v>
      </c>
      <c r="E86" s="783" t="s">
        <v>1839</v>
      </c>
      <c r="F86" s="783" t="s">
        <v>1818</v>
      </c>
      <c r="G86" s="2899" t="s">
        <v>1819</v>
      </c>
      <c r="H86" s="784" t="s">
        <v>1811</v>
      </c>
      <c r="I86" s="785">
        <v>8253</v>
      </c>
      <c r="J86" s="786">
        <v>1084</v>
      </c>
      <c r="K86" s="783">
        <v>4160</v>
      </c>
      <c r="L86" s="805">
        <v>640</v>
      </c>
      <c r="M86" s="1497"/>
      <c r="N86" s="2994" t="s">
        <v>2466</v>
      </c>
      <c r="O86" s="783" t="s">
        <v>2452</v>
      </c>
    </row>
    <row r="87" spans="1:15">
      <c r="A87" s="5897"/>
      <c r="B87" s="1017"/>
      <c r="C87" s="1517"/>
      <c r="D87" s="2904"/>
      <c r="E87" s="791"/>
      <c r="F87" s="792"/>
      <c r="G87" s="479" t="s">
        <v>1820</v>
      </c>
      <c r="H87" s="99"/>
      <c r="I87" s="788"/>
      <c r="J87" s="789"/>
      <c r="K87" s="479"/>
      <c r="L87" s="793"/>
      <c r="M87" s="2925"/>
      <c r="N87" s="792"/>
      <c r="O87" s="792"/>
    </row>
    <row r="88" spans="1:15">
      <c r="A88" s="5897"/>
      <c r="B88" s="1017"/>
      <c r="C88" s="1517"/>
      <c r="D88" s="2904"/>
      <c r="E88" s="791"/>
      <c r="F88" s="792"/>
      <c r="G88" s="479" t="s">
        <v>1835</v>
      </c>
      <c r="H88" s="99"/>
      <c r="I88" s="788"/>
      <c r="J88" s="789"/>
      <c r="K88" s="479"/>
      <c r="L88" s="793"/>
      <c r="M88" s="2925"/>
      <c r="N88" s="792"/>
      <c r="O88" s="792"/>
    </row>
    <row r="89" spans="1:15">
      <c r="A89" s="5897"/>
      <c r="B89" s="1017"/>
      <c r="C89" s="1517"/>
      <c r="D89" s="2920"/>
      <c r="E89" s="795"/>
      <c r="F89" s="794"/>
      <c r="G89" s="479" t="s">
        <v>1812</v>
      </c>
      <c r="H89" s="796"/>
      <c r="I89" s="797"/>
      <c r="J89" s="798"/>
      <c r="K89" s="497"/>
      <c r="L89" s="806"/>
      <c r="M89" s="2925"/>
      <c r="N89" s="792"/>
      <c r="O89" s="792"/>
    </row>
    <row r="90" spans="1:15">
      <c r="A90" s="5897"/>
      <c r="B90" s="1019" t="s">
        <v>6168</v>
      </c>
      <c r="C90" s="1518" t="s">
        <v>3636</v>
      </c>
      <c r="D90" s="781" t="s">
        <v>1840</v>
      </c>
      <c r="E90" s="478" t="s">
        <v>1841</v>
      </c>
      <c r="F90" s="478" t="s">
        <v>1818</v>
      </c>
      <c r="G90" s="478" t="s">
        <v>1810</v>
      </c>
      <c r="H90" s="453" t="s">
        <v>1811</v>
      </c>
      <c r="I90" s="790">
        <v>14801</v>
      </c>
      <c r="J90" s="782">
        <v>1232</v>
      </c>
      <c r="K90" s="478">
        <v>8253</v>
      </c>
      <c r="L90" s="425">
        <v>1084</v>
      </c>
      <c r="M90" s="1597"/>
      <c r="N90" s="2985" t="s">
        <v>2468</v>
      </c>
      <c r="O90" s="478" t="s">
        <v>2452</v>
      </c>
    </row>
    <row r="91" spans="1:15">
      <c r="A91" s="5897"/>
      <c r="B91" s="1017"/>
      <c r="C91" s="1517"/>
      <c r="D91" s="2904"/>
      <c r="E91" s="791"/>
      <c r="F91" s="792"/>
      <c r="G91" s="479" t="s">
        <v>1820</v>
      </c>
      <c r="H91" s="99"/>
      <c r="I91" s="788"/>
      <c r="J91" s="789"/>
      <c r="K91" s="479"/>
      <c r="L91" s="793"/>
      <c r="M91" s="2925"/>
      <c r="N91" s="792"/>
      <c r="O91" s="792"/>
    </row>
    <row r="92" spans="1:15">
      <c r="A92" s="5897"/>
      <c r="B92" s="1017"/>
      <c r="C92" s="1517"/>
      <c r="D92" s="2904"/>
      <c r="E92" s="791"/>
      <c r="F92" s="792"/>
      <c r="G92" s="479" t="s">
        <v>1835</v>
      </c>
      <c r="H92" s="99"/>
      <c r="I92" s="788"/>
      <c r="J92" s="789"/>
      <c r="K92" s="479"/>
      <c r="L92" s="793"/>
      <c r="M92" s="2925"/>
      <c r="N92" s="792"/>
      <c r="O92" s="792"/>
    </row>
    <row r="93" spans="1:15">
      <c r="A93" s="5897"/>
      <c r="B93" s="1017"/>
      <c r="C93" s="1517"/>
      <c r="D93" s="2904"/>
      <c r="E93" s="791"/>
      <c r="F93" s="792"/>
      <c r="G93" s="479" t="s">
        <v>1812</v>
      </c>
      <c r="H93" s="99"/>
      <c r="I93" s="788"/>
      <c r="J93" s="789"/>
      <c r="K93" s="479"/>
      <c r="L93" s="793"/>
      <c r="M93" s="2925"/>
      <c r="N93" s="794"/>
      <c r="O93" s="794"/>
    </row>
    <row r="94" spans="1:15">
      <c r="A94" s="5897"/>
      <c r="B94" s="1597" t="s">
        <v>2463</v>
      </c>
      <c r="C94" s="1518" t="s">
        <v>3636</v>
      </c>
      <c r="D94" s="2929" t="s">
        <v>6114</v>
      </c>
      <c r="E94" s="2886" t="s">
        <v>1841</v>
      </c>
      <c r="F94" s="2886" t="s">
        <v>1818</v>
      </c>
      <c r="G94" s="1848" t="s">
        <v>6105</v>
      </c>
      <c r="H94" s="453" t="s">
        <v>1811</v>
      </c>
      <c r="I94" s="790">
        <v>14801</v>
      </c>
      <c r="J94" s="2889">
        <v>1232</v>
      </c>
      <c r="K94" s="2886">
        <v>8253</v>
      </c>
      <c r="L94" s="2901">
        <v>1084</v>
      </c>
      <c r="M94" s="1597" t="s">
        <v>6172</v>
      </c>
      <c r="N94" s="2985" t="s">
        <v>2468</v>
      </c>
      <c r="O94" s="2886" t="s">
        <v>2452</v>
      </c>
    </row>
    <row r="95" spans="1:15">
      <c r="A95" s="5897"/>
      <c r="B95" s="1017"/>
      <c r="C95" s="1517"/>
      <c r="D95" s="2904"/>
      <c r="E95" s="791"/>
      <c r="F95" s="792"/>
      <c r="G95" s="2887" t="s">
        <v>1820</v>
      </c>
      <c r="H95" s="99"/>
      <c r="I95" s="788"/>
      <c r="J95" s="2890"/>
      <c r="K95" s="2887"/>
      <c r="L95" s="2898"/>
      <c r="M95" s="2925"/>
      <c r="N95" s="792"/>
      <c r="O95" s="792"/>
    </row>
    <row r="96" spans="1:15">
      <c r="A96" s="5897"/>
      <c r="B96" s="1017"/>
      <c r="C96" s="1517"/>
      <c r="D96" s="2904"/>
      <c r="E96" s="791"/>
      <c r="F96" s="792"/>
      <c r="G96" s="2887" t="s">
        <v>1835</v>
      </c>
      <c r="H96" s="99"/>
      <c r="I96" s="788"/>
      <c r="J96" s="2890"/>
      <c r="K96" s="2887"/>
      <c r="L96" s="2898"/>
      <c r="M96" s="2925"/>
      <c r="N96" s="792"/>
      <c r="O96" s="792"/>
    </row>
    <row r="97" spans="1:15">
      <c r="A97" s="5897"/>
      <c r="B97" s="1017"/>
      <c r="C97" s="1517"/>
      <c r="D97" s="2904"/>
      <c r="E97" s="791"/>
      <c r="F97" s="792"/>
      <c r="G97" s="2887" t="s">
        <v>1812</v>
      </c>
      <c r="H97" s="99"/>
      <c r="I97" s="788"/>
      <c r="J97" s="2890"/>
      <c r="K97" s="2887"/>
      <c r="L97" s="2898"/>
      <c r="M97" s="3073"/>
      <c r="N97" s="794"/>
      <c r="O97" s="794"/>
    </row>
    <row r="98" spans="1:15">
      <c r="A98" s="5897"/>
      <c r="B98" s="1019" t="s">
        <v>6168</v>
      </c>
      <c r="C98" s="1518" t="s">
        <v>3637</v>
      </c>
      <c r="D98" s="781" t="s">
        <v>1842</v>
      </c>
      <c r="E98" s="478" t="s">
        <v>1843</v>
      </c>
      <c r="F98" s="478" t="s">
        <v>1818</v>
      </c>
      <c r="G98" s="478" t="s">
        <v>1815</v>
      </c>
      <c r="H98" s="453" t="s">
        <v>1811</v>
      </c>
      <c r="I98" s="790">
        <v>25796</v>
      </c>
      <c r="J98" s="782">
        <v>1369</v>
      </c>
      <c r="K98" s="478">
        <v>14801</v>
      </c>
      <c r="L98" s="425">
        <v>1232</v>
      </c>
      <c r="M98" s="2925"/>
      <c r="N98" s="2986" t="s">
        <v>2468</v>
      </c>
      <c r="O98" s="479" t="s">
        <v>2452</v>
      </c>
    </row>
    <row r="99" spans="1:15">
      <c r="A99" s="5897"/>
      <c r="B99" s="1017"/>
      <c r="C99" s="1517"/>
      <c r="D99" s="2904"/>
      <c r="E99" s="791"/>
      <c r="F99" s="792"/>
      <c r="G99" s="479" t="s">
        <v>1820</v>
      </c>
      <c r="H99" s="99"/>
      <c r="I99" s="788"/>
      <c r="J99" s="789"/>
      <c r="K99" s="479"/>
      <c r="L99" s="793"/>
      <c r="M99" s="2925"/>
      <c r="N99" s="792"/>
      <c r="O99" s="792"/>
    </row>
    <row r="100" spans="1:15">
      <c r="A100" s="5897"/>
      <c r="B100" s="1017"/>
      <c r="C100" s="1517"/>
      <c r="D100" s="2904"/>
      <c r="E100" s="791"/>
      <c r="F100" s="792"/>
      <c r="G100" s="479" t="s">
        <v>1835</v>
      </c>
      <c r="H100" s="99"/>
      <c r="I100" s="788"/>
      <c r="J100" s="789"/>
      <c r="K100" s="479"/>
      <c r="L100" s="793"/>
      <c r="M100" s="2925"/>
      <c r="N100" s="792"/>
      <c r="O100" s="792"/>
    </row>
    <row r="101" spans="1:15">
      <c r="A101" s="5897"/>
      <c r="B101" s="1017"/>
      <c r="C101" s="1517"/>
      <c r="D101" s="2904"/>
      <c r="E101" s="791"/>
      <c r="F101" s="792"/>
      <c r="G101" s="479" t="s">
        <v>1812</v>
      </c>
      <c r="H101" s="99"/>
      <c r="I101" s="788"/>
      <c r="J101" s="789"/>
      <c r="K101" s="479"/>
      <c r="L101" s="793"/>
      <c r="M101" s="2925"/>
      <c r="N101" s="794"/>
      <c r="O101" s="794"/>
    </row>
    <row r="102" spans="1:15">
      <c r="A102" s="5897"/>
      <c r="B102" s="1597" t="s">
        <v>2463</v>
      </c>
      <c r="C102" s="1518" t="s">
        <v>3637</v>
      </c>
      <c r="D102" s="2929" t="s">
        <v>6115</v>
      </c>
      <c r="E102" s="2886" t="s">
        <v>1843</v>
      </c>
      <c r="F102" s="2886" t="s">
        <v>1818</v>
      </c>
      <c r="G102" s="1848" t="s">
        <v>6107</v>
      </c>
      <c r="H102" s="453" t="s">
        <v>1811</v>
      </c>
      <c r="I102" s="790">
        <v>25796</v>
      </c>
      <c r="J102" s="2889">
        <v>1369</v>
      </c>
      <c r="K102" s="2886">
        <v>14801</v>
      </c>
      <c r="L102" s="2901">
        <v>1232</v>
      </c>
      <c r="M102" s="1597" t="s">
        <v>6173</v>
      </c>
      <c r="N102" s="2986" t="s">
        <v>2468</v>
      </c>
      <c r="O102" s="2887" t="s">
        <v>2452</v>
      </c>
    </row>
    <row r="103" spans="1:15">
      <c r="A103" s="5897"/>
      <c r="B103" s="1017"/>
      <c r="C103" s="1517"/>
      <c r="D103" s="2904"/>
      <c r="E103" s="791"/>
      <c r="F103" s="792"/>
      <c r="G103" s="2887" t="s">
        <v>1820</v>
      </c>
      <c r="H103" s="99"/>
      <c r="I103" s="788"/>
      <c r="J103" s="2890"/>
      <c r="K103" s="2887"/>
      <c r="L103" s="2898"/>
      <c r="M103" s="2925"/>
      <c r="N103" s="792"/>
      <c r="O103" s="792"/>
    </row>
    <row r="104" spans="1:15">
      <c r="A104" s="5897"/>
      <c r="B104" s="1017"/>
      <c r="C104" s="1517"/>
      <c r="D104" s="2904"/>
      <c r="E104" s="791"/>
      <c r="F104" s="792"/>
      <c r="G104" s="2887" t="s">
        <v>1835</v>
      </c>
      <c r="H104" s="99"/>
      <c r="I104" s="788"/>
      <c r="J104" s="2890"/>
      <c r="K104" s="2887"/>
      <c r="L104" s="2898"/>
      <c r="M104" s="2925"/>
      <c r="N104" s="792"/>
      <c r="O104" s="792"/>
    </row>
    <row r="105" spans="1:15" ht="13.5" thickBot="1">
      <c r="A105" s="5898"/>
      <c r="B105" s="1017"/>
      <c r="C105" s="1517"/>
      <c r="D105" s="2904"/>
      <c r="E105" s="791"/>
      <c r="F105" s="792"/>
      <c r="G105" s="2887" t="s">
        <v>1812</v>
      </c>
      <c r="H105" s="99"/>
      <c r="I105" s="788"/>
      <c r="J105" s="2890"/>
      <c r="K105" s="2887"/>
      <c r="L105" s="2898"/>
      <c r="M105" s="2925"/>
      <c r="N105" s="792"/>
      <c r="O105" s="792"/>
    </row>
    <row r="106" spans="1:15">
      <c r="A106" s="5896" t="s">
        <v>6251</v>
      </c>
      <c r="B106" s="1016" t="s">
        <v>2463</v>
      </c>
      <c r="C106" s="1516" t="s">
        <v>6249</v>
      </c>
      <c r="D106" s="2902" t="s">
        <v>6250</v>
      </c>
      <c r="E106" s="3173" t="s">
        <v>6245</v>
      </c>
      <c r="F106" s="3173" t="s">
        <v>1818</v>
      </c>
      <c r="G106" s="3173" t="s">
        <v>6229</v>
      </c>
      <c r="H106" s="784" t="s">
        <v>1811</v>
      </c>
      <c r="I106" s="785">
        <v>27418</v>
      </c>
      <c r="J106" s="3172">
        <v>3719</v>
      </c>
      <c r="K106" s="3173">
        <v>11015</v>
      </c>
      <c r="L106" s="805">
        <v>900</v>
      </c>
      <c r="M106" s="1014" t="s">
        <v>6173</v>
      </c>
      <c r="N106" s="3208" t="s">
        <v>2468</v>
      </c>
      <c r="O106" s="3173" t="s">
        <v>2452</v>
      </c>
    </row>
    <row r="107" spans="1:15">
      <c r="A107" s="5897"/>
      <c r="B107" s="1017"/>
      <c r="C107" s="1517"/>
      <c r="D107" s="2904"/>
      <c r="E107" s="791"/>
      <c r="F107" s="792"/>
      <c r="G107" s="3161" t="s">
        <v>1820</v>
      </c>
      <c r="H107" s="99"/>
      <c r="I107" s="788"/>
      <c r="J107" s="3164"/>
      <c r="K107" s="3161"/>
      <c r="L107" s="3171"/>
      <c r="M107" s="2925"/>
      <c r="N107" s="792"/>
      <c r="O107" s="792"/>
    </row>
    <row r="108" spans="1:15">
      <c r="A108" s="5897"/>
      <c r="B108" s="1017"/>
      <c r="C108" s="1517"/>
      <c r="D108" s="2904"/>
      <c r="E108" s="791"/>
      <c r="F108" s="792"/>
      <c r="G108" s="3161" t="s">
        <v>1835</v>
      </c>
      <c r="H108" s="99"/>
      <c r="I108" s="788"/>
      <c r="J108" s="3164"/>
      <c r="K108" s="3161"/>
      <c r="L108" s="3171"/>
      <c r="M108" s="2925"/>
      <c r="N108" s="792"/>
      <c r="O108" s="792"/>
    </row>
    <row r="109" spans="1:15">
      <c r="A109" s="5897"/>
      <c r="B109" s="1017"/>
      <c r="C109" s="1517"/>
      <c r="D109" s="2920"/>
      <c r="E109" s="795"/>
      <c r="F109" s="794"/>
      <c r="G109" s="3161" t="s">
        <v>1812</v>
      </c>
      <c r="H109" s="796"/>
      <c r="I109" s="797"/>
      <c r="J109" s="3165"/>
      <c r="K109" s="3162"/>
      <c r="L109" s="806"/>
      <c r="M109" s="2925"/>
      <c r="N109" s="792"/>
      <c r="O109" s="792"/>
    </row>
    <row r="110" spans="1:15">
      <c r="A110" s="5897"/>
      <c r="B110" s="1019" t="s">
        <v>2463</v>
      </c>
      <c r="C110" s="1518" t="s">
        <v>6539</v>
      </c>
      <c r="D110" s="781" t="s">
        <v>6581</v>
      </c>
      <c r="E110" s="3160" t="s">
        <v>6572</v>
      </c>
      <c r="F110" s="3160" t="s">
        <v>1818</v>
      </c>
      <c r="G110" s="3160" t="s">
        <v>6567</v>
      </c>
      <c r="H110" s="453" t="s">
        <v>1811</v>
      </c>
      <c r="I110" s="790">
        <v>38439</v>
      </c>
      <c r="J110" s="3163">
        <v>7090</v>
      </c>
      <c r="K110" s="3160">
        <v>21000</v>
      </c>
      <c r="L110" s="3174">
        <v>2500</v>
      </c>
      <c r="M110" s="1019" t="s">
        <v>6231</v>
      </c>
      <c r="N110" s="3160" t="s">
        <v>2468</v>
      </c>
      <c r="O110" s="3160" t="s">
        <v>2452</v>
      </c>
    </row>
    <row r="111" spans="1:15">
      <c r="A111" s="5897"/>
      <c r="B111" s="1017"/>
      <c r="C111" s="1517"/>
      <c r="D111" s="2904"/>
      <c r="E111" s="791"/>
      <c r="F111" s="792"/>
      <c r="G111" s="3161" t="s">
        <v>1820</v>
      </c>
      <c r="H111" s="99"/>
      <c r="I111" s="788"/>
      <c r="J111" s="3164"/>
      <c r="K111" s="3161"/>
      <c r="L111" s="3171"/>
      <c r="M111" s="2925"/>
      <c r="N111" s="792"/>
      <c r="O111" s="792"/>
    </row>
    <row r="112" spans="1:15">
      <c r="A112" s="5897"/>
      <c r="B112" s="1017"/>
      <c r="C112" s="1517"/>
      <c r="D112" s="2904"/>
      <c r="E112" s="791"/>
      <c r="F112" s="792"/>
      <c r="G112" s="3161" t="s">
        <v>1835</v>
      </c>
      <c r="H112" s="99"/>
      <c r="I112" s="788"/>
      <c r="J112" s="3164"/>
      <c r="K112" s="3161"/>
      <c r="L112" s="3171"/>
      <c r="M112" s="2925"/>
      <c r="N112" s="792"/>
      <c r="O112" s="792"/>
    </row>
    <row r="113" spans="1:15">
      <c r="A113" s="5897"/>
      <c r="B113" s="1017"/>
      <c r="C113" s="1517"/>
      <c r="D113" s="2904"/>
      <c r="E113" s="791"/>
      <c r="F113" s="792"/>
      <c r="G113" s="3161" t="s">
        <v>1812</v>
      </c>
      <c r="H113" s="99"/>
      <c r="I113" s="788"/>
      <c r="J113" s="3164"/>
      <c r="K113" s="3161"/>
      <c r="L113" s="3171"/>
      <c r="M113" s="3073"/>
      <c r="N113" s="794"/>
      <c r="O113" s="794"/>
    </row>
    <row r="114" spans="1:15">
      <c r="A114" s="5897"/>
      <c r="B114" s="1019" t="s">
        <v>2463</v>
      </c>
      <c r="C114" s="1518" t="s">
        <v>6540</v>
      </c>
      <c r="D114" s="781" t="s">
        <v>6582</v>
      </c>
      <c r="E114" s="3160" t="s">
        <v>6574</v>
      </c>
      <c r="F114" s="3160" t="s">
        <v>1818</v>
      </c>
      <c r="G114" s="3160" t="s">
        <v>6570</v>
      </c>
      <c r="H114" s="453" t="s">
        <v>1811</v>
      </c>
      <c r="I114" s="790">
        <v>49460</v>
      </c>
      <c r="J114" s="3163">
        <v>8213</v>
      </c>
      <c r="K114" s="3160">
        <v>28000</v>
      </c>
      <c r="L114" s="3174">
        <v>3000</v>
      </c>
      <c r="M114" s="1019" t="s">
        <v>6233</v>
      </c>
      <c r="N114" s="3161" t="s">
        <v>2468</v>
      </c>
      <c r="O114" s="3161" t="s">
        <v>2452</v>
      </c>
    </row>
    <row r="115" spans="1:15">
      <c r="A115" s="5897"/>
      <c r="B115" s="1017"/>
      <c r="C115" s="1517"/>
      <c r="D115" s="2904"/>
      <c r="E115" s="791"/>
      <c r="F115" s="792"/>
      <c r="G115" s="3161" t="s">
        <v>1820</v>
      </c>
      <c r="H115" s="99"/>
      <c r="I115" s="788"/>
      <c r="J115" s="3164"/>
      <c r="K115" s="3161"/>
      <c r="L115" s="3171"/>
      <c r="M115" s="2925"/>
      <c r="N115" s="792"/>
      <c r="O115" s="792"/>
    </row>
    <row r="116" spans="1:15">
      <c r="A116" s="5897"/>
      <c r="B116" s="1017"/>
      <c r="C116" s="1517"/>
      <c r="D116" s="2904"/>
      <c r="E116" s="791"/>
      <c r="F116" s="792"/>
      <c r="G116" s="3161" t="s">
        <v>1835</v>
      </c>
      <c r="H116" s="99"/>
      <c r="I116" s="788"/>
      <c r="J116" s="3164"/>
      <c r="K116" s="3161"/>
      <c r="L116" s="3171"/>
      <c r="M116" s="2925"/>
      <c r="N116" s="792"/>
      <c r="O116" s="792"/>
    </row>
    <row r="117" spans="1:15" ht="13.5" thickBot="1">
      <c r="A117" s="5898"/>
      <c r="B117" s="1017"/>
      <c r="C117" s="1517"/>
      <c r="D117" s="777"/>
      <c r="E117" s="791"/>
      <c r="F117" s="792"/>
      <c r="G117" s="3161" t="s">
        <v>1812</v>
      </c>
      <c r="H117" s="99"/>
      <c r="I117" s="788"/>
      <c r="J117" s="3164"/>
      <c r="K117" s="3161"/>
      <c r="L117" s="3171"/>
      <c r="M117" s="2925"/>
      <c r="N117" s="792"/>
      <c r="O117" s="792"/>
    </row>
    <row r="118" spans="1:15">
      <c r="A118" s="5896" t="s">
        <v>3916</v>
      </c>
      <c r="B118" s="1016" t="s">
        <v>2463</v>
      </c>
      <c r="C118" s="1516" t="s">
        <v>3638</v>
      </c>
      <c r="D118" s="2902" t="s">
        <v>1844</v>
      </c>
      <c r="E118" s="783" t="s">
        <v>1845</v>
      </c>
      <c r="F118" s="783" t="s">
        <v>1827</v>
      </c>
      <c r="G118" s="783" t="s">
        <v>1819</v>
      </c>
      <c r="H118" s="784" t="s">
        <v>1811</v>
      </c>
      <c r="I118" s="785">
        <v>11773</v>
      </c>
      <c r="J118" s="786">
        <v>1084</v>
      </c>
      <c r="K118" s="783">
        <v>7680</v>
      </c>
      <c r="L118" s="805">
        <v>640</v>
      </c>
      <c r="M118" s="1497"/>
      <c r="N118" s="2994" t="s">
        <v>2468</v>
      </c>
      <c r="O118" s="783" t="s">
        <v>2452</v>
      </c>
    </row>
    <row r="119" spans="1:15">
      <c r="A119" s="5897"/>
      <c r="B119" s="1017"/>
      <c r="C119" s="1517"/>
      <c r="D119" s="2904"/>
      <c r="E119" s="791"/>
      <c r="F119" s="792"/>
      <c r="G119" s="479" t="s">
        <v>1828</v>
      </c>
      <c r="H119" s="99"/>
      <c r="I119" s="788"/>
      <c r="J119" s="789"/>
      <c r="K119" s="479"/>
      <c r="L119" s="793"/>
      <c r="M119" s="2925"/>
      <c r="N119" s="792"/>
      <c r="O119" s="792"/>
    </row>
    <row r="120" spans="1:15">
      <c r="A120" s="5897"/>
      <c r="B120" s="1017"/>
      <c r="C120" s="1517"/>
      <c r="D120" s="2904"/>
      <c r="E120" s="791"/>
      <c r="F120" s="792"/>
      <c r="G120" s="479" t="s">
        <v>1835</v>
      </c>
      <c r="H120" s="99"/>
      <c r="I120" s="788"/>
      <c r="J120" s="789"/>
      <c r="K120" s="479"/>
      <c r="L120" s="793"/>
      <c r="M120" s="2925"/>
      <c r="N120" s="792"/>
      <c r="O120" s="792"/>
    </row>
    <row r="121" spans="1:15">
      <c r="A121" s="5897"/>
      <c r="B121" s="1017"/>
      <c r="C121" s="1517"/>
      <c r="D121" s="2920"/>
      <c r="E121" s="795"/>
      <c r="F121" s="794"/>
      <c r="G121" s="479" t="s">
        <v>1812</v>
      </c>
      <c r="H121" s="796"/>
      <c r="I121" s="797"/>
      <c r="J121" s="798"/>
      <c r="K121" s="497"/>
      <c r="L121" s="806"/>
      <c r="M121" s="2925"/>
      <c r="N121" s="792"/>
      <c r="O121" s="792"/>
    </row>
    <row r="122" spans="1:15">
      <c r="A122" s="5897"/>
      <c r="B122" s="1019" t="s">
        <v>6168</v>
      </c>
      <c r="C122" s="1518" t="s">
        <v>3639</v>
      </c>
      <c r="D122" s="781" t="s">
        <v>1846</v>
      </c>
      <c r="E122" s="478" t="s">
        <v>1847</v>
      </c>
      <c r="F122" s="478" t="s">
        <v>1827</v>
      </c>
      <c r="G122" s="478" t="s">
        <v>1810</v>
      </c>
      <c r="H122" s="453" t="s">
        <v>1811</v>
      </c>
      <c r="I122" s="790">
        <v>18321</v>
      </c>
      <c r="J122" s="782">
        <v>1232</v>
      </c>
      <c r="K122" s="478">
        <v>11773</v>
      </c>
      <c r="L122" s="425">
        <v>1084</v>
      </c>
      <c r="M122" s="1597"/>
      <c r="N122" s="2985" t="s">
        <v>2468</v>
      </c>
      <c r="O122" s="478" t="s">
        <v>2452</v>
      </c>
    </row>
    <row r="123" spans="1:15">
      <c r="A123" s="5897"/>
      <c r="B123" s="1017"/>
      <c r="C123" s="1517"/>
      <c r="D123" s="2904"/>
      <c r="E123" s="791"/>
      <c r="F123" s="792"/>
      <c r="G123" s="479" t="s">
        <v>1828</v>
      </c>
      <c r="H123" s="99"/>
      <c r="I123" s="788"/>
      <c r="J123" s="789"/>
      <c r="K123" s="479"/>
      <c r="L123" s="793"/>
      <c r="M123" s="2925"/>
      <c r="N123" s="792"/>
      <c r="O123" s="792"/>
    </row>
    <row r="124" spans="1:15">
      <c r="A124" s="5897"/>
      <c r="B124" s="1017"/>
      <c r="C124" s="1517"/>
      <c r="D124" s="2904"/>
      <c r="E124" s="791"/>
      <c r="F124" s="792"/>
      <c r="G124" s="479" t="s">
        <v>1835</v>
      </c>
      <c r="H124" s="99"/>
      <c r="I124" s="788"/>
      <c r="J124" s="789"/>
      <c r="K124" s="479"/>
      <c r="L124" s="793"/>
      <c r="M124" s="2925"/>
      <c r="N124" s="792"/>
      <c r="O124" s="792"/>
    </row>
    <row r="125" spans="1:15">
      <c r="A125" s="5897"/>
      <c r="B125" s="1017"/>
      <c r="C125" s="1517"/>
      <c r="D125" s="2904"/>
      <c r="E125" s="791"/>
      <c r="F125" s="792"/>
      <c r="G125" s="479" t="s">
        <v>1812</v>
      </c>
      <c r="H125" s="99"/>
      <c r="I125" s="788"/>
      <c r="J125" s="789"/>
      <c r="K125" s="479"/>
      <c r="L125" s="793"/>
      <c r="M125" s="2925"/>
      <c r="N125" s="792"/>
      <c r="O125" s="792"/>
    </row>
    <row r="126" spans="1:15">
      <c r="A126" s="5897"/>
      <c r="B126" s="1597" t="s">
        <v>2463</v>
      </c>
      <c r="C126" s="1518" t="s">
        <v>3639</v>
      </c>
      <c r="D126" s="2929" t="s">
        <v>6116</v>
      </c>
      <c r="E126" s="2886" t="s">
        <v>1847</v>
      </c>
      <c r="F126" s="2886" t="s">
        <v>1827</v>
      </c>
      <c r="G126" s="1848" t="s">
        <v>6105</v>
      </c>
      <c r="H126" s="453" t="s">
        <v>1811</v>
      </c>
      <c r="I126" s="790">
        <v>18321</v>
      </c>
      <c r="J126" s="2889">
        <v>1232</v>
      </c>
      <c r="K126" s="2886">
        <v>11773</v>
      </c>
      <c r="L126" s="2901">
        <v>1084</v>
      </c>
      <c r="M126" s="1597" t="s">
        <v>6172</v>
      </c>
      <c r="N126" s="2985" t="s">
        <v>2468</v>
      </c>
      <c r="O126" s="2886" t="s">
        <v>2452</v>
      </c>
    </row>
    <row r="127" spans="1:15">
      <c r="A127" s="5897"/>
      <c r="B127" s="1017"/>
      <c r="C127" s="1517"/>
      <c r="D127" s="2904"/>
      <c r="E127" s="791"/>
      <c r="F127" s="792"/>
      <c r="G127" s="2887" t="s">
        <v>1828</v>
      </c>
      <c r="H127" s="99"/>
      <c r="I127" s="788"/>
      <c r="J127" s="2890"/>
      <c r="K127" s="2887"/>
      <c r="L127" s="2898"/>
      <c r="M127" s="2925"/>
      <c r="N127" s="792"/>
      <c r="O127" s="792"/>
    </row>
    <row r="128" spans="1:15">
      <c r="A128" s="5897"/>
      <c r="B128" s="1017"/>
      <c r="C128" s="1517"/>
      <c r="D128" s="2904"/>
      <c r="E128" s="791"/>
      <c r="F128" s="792"/>
      <c r="G128" s="2887" t="s">
        <v>1835</v>
      </c>
      <c r="H128" s="99"/>
      <c r="I128" s="788"/>
      <c r="J128" s="2890"/>
      <c r="K128" s="2887"/>
      <c r="L128" s="2898"/>
      <c r="M128" s="2925"/>
      <c r="N128" s="792"/>
      <c r="O128" s="792"/>
    </row>
    <row r="129" spans="1:15">
      <c r="A129" s="5897"/>
      <c r="B129" s="1017"/>
      <c r="C129" s="1517"/>
      <c r="D129" s="2904"/>
      <c r="E129" s="791"/>
      <c r="F129" s="792"/>
      <c r="G129" s="2887" t="s">
        <v>1812</v>
      </c>
      <c r="H129" s="99"/>
      <c r="I129" s="788"/>
      <c r="J129" s="2890"/>
      <c r="K129" s="2887"/>
      <c r="L129" s="2898"/>
      <c r="M129" s="2925"/>
      <c r="N129" s="792"/>
      <c r="O129" s="792"/>
    </row>
    <row r="130" spans="1:15">
      <c r="A130" s="5897"/>
      <c r="B130" s="1019" t="s">
        <v>6168</v>
      </c>
      <c r="C130" s="1518" t="s">
        <v>3640</v>
      </c>
      <c r="D130" s="781" t="s">
        <v>1848</v>
      </c>
      <c r="E130" s="478" t="s">
        <v>1849</v>
      </c>
      <c r="F130" s="478" t="s">
        <v>1827</v>
      </c>
      <c r="G130" s="478" t="s">
        <v>1815</v>
      </c>
      <c r="H130" s="453" t="s">
        <v>1811</v>
      </c>
      <c r="I130" s="790">
        <v>29316</v>
      </c>
      <c r="J130" s="782">
        <v>1369</v>
      </c>
      <c r="K130" s="478">
        <v>18321</v>
      </c>
      <c r="L130" s="425">
        <v>1232</v>
      </c>
      <c r="M130" s="1597"/>
      <c r="N130" s="2985" t="s">
        <v>2468</v>
      </c>
      <c r="O130" s="478" t="s">
        <v>2452</v>
      </c>
    </row>
    <row r="131" spans="1:15">
      <c r="A131" s="5897"/>
      <c r="B131" s="1017"/>
      <c r="C131" s="1517"/>
      <c r="D131" s="2904"/>
      <c r="E131" s="791"/>
      <c r="F131" s="792"/>
      <c r="G131" s="479" t="s">
        <v>1828</v>
      </c>
      <c r="H131" s="99"/>
      <c r="I131" s="788"/>
      <c r="J131" s="789"/>
      <c r="K131" s="479"/>
      <c r="L131" s="793"/>
      <c r="M131" s="2925"/>
      <c r="N131" s="792"/>
      <c r="O131" s="792"/>
    </row>
    <row r="132" spans="1:15">
      <c r="A132" s="5897"/>
      <c r="B132" s="1017"/>
      <c r="C132" s="1517"/>
      <c r="D132" s="2904"/>
      <c r="E132" s="791"/>
      <c r="F132" s="792"/>
      <c r="G132" s="479" t="s">
        <v>1835</v>
      </c>
      <c r="H132" s="99"/>
      <c r="I132" s="788"/>
      <c r="J132" s="789"/>
      <c r="K132" s="479"/>
      <c r="L132" s="793"/>
      <c r="M132" s="2925"/>
      <c r="N132" s="792"/>
      <c r="O132" s="792"/>
    </row>
    <row r="133" spans="1:15">
      <c r="A133" s="5897"/>
      <c r="B133" s="1017"/>
      <c r="C133" s="1517"/>
      <c r="D133" s="2904"/>
      <c r="E133" s="791"/>
      <c r="F133" s="792"/>
      <c r="G133" s="479" t="s">
        <v>1812</v>
      </c>
      <c r="H133" s="99"/>
      <c r="I133" s="788"/>
      <c r="J133" s="789"/>
      <c r="K133" s="479"/>
      <c r="L133" s="793"/>
      <c r="M133" s="2925"/>
      <c r="N133" s="792"/>
      <c r="O133" s="792"/>
    </row>
    <row r="134" spans="1:15">
      <c r="A134" s="5897"/>
      <c r="B134" s="1597" t="s">
        <v>2463</v>
      </c>
      <c r="C134" s="1518" t="s">
        <v>3640</v>
      </c>
      <c r="D134" s="2929" t="s">
        <v>6117</v>
      </c>
      <c r="E134" s="2886" t="s">
        <v>1849</v>
      </c>
      <c r="F134" s="2886" t="s">
        <v>1827</v>
      </c>
      <c r="G134" s="1848" t="s">
        <v>6107</v>
      </c>
      <c r="H134" s="453" t="s">
        <v>1811</v>
      </c>
      <c r="I134" s="790">
        <v>29316</v>
      </c>
      <c r="J134" s="2889">
        <v>1369</v>
      </c>
      <c r="K134" s="2886">
        <v>18321</v>
      </c>
      <c r="L134" s="2901">
        <v>1232</v>
      </c>
      <c r="M134" s="1597" t="s">
        <v>6173</v>
      </c>
      <c r="N134" s="2985" t="s">
        <v>2468</v>
      </c>
      <c r="O134" s="2886" t="s">
        <v>2452</v>
      </c>
    </row>
    <row r="135" spans="1:15">
      <c r="A135" s="5897"/>
      <c r="B135" s="1017"/>
      <c r="C135" s="1517"/>
      <c r="D135" s="2904"/>
      <c r="E135" s="791"/>
      <c r="F135" s="792"/>
      <c r="G135" s="2887" t="s">
        <v>1828</v>
      </c>
      <c r="H135" s="99"/>
      <c r="I135" s="788"/>
      <c r="J135" s="2890"/>
      <c r="K135" s="2887"/>
      <c r="L135" s="2898"/>
      <c r="M135" s="2925"/>
      <c r="N135" s="792"/>
      <c r="O135" s="792"/>
    </row>
    <row r="136" spans="1:15">
      <c r="A136" s="5897"/>
      <c r="B136" s="1017"/>
      <c r="C136" s="1517"/>
      <c r="D136" s="2904"/>
      <c r="E136" s="791"/>
      <c r="F136" s="792"/>
      <c r="G136" s="2887" t="s">
        <v>1835</v>
      </c>
      <c r="H136" s="99"/>
      <c r="I136" s="788"/>
      <c r="J136" s="2890"/>
      <c r="K136" s="2887"/>
      <c r="L136" s="2898"/>
      <c r="M136" s="2925"/>
      <c r="N136" s="792"/>
      <c r="O136" s="792"/>
    </row>
    <row r="137" spans="1:15" ht="13.5" thickBot="1">
      <c r="A137" s="5898"/>
      <c r="B137" s="1017"/>
      <c r="C137" s="1517"/>
      <c r="D137" s="2904"/>
      <c r="E137" s="791"/>
      <c r="F137" s="792"/>
      <c r="G137" s="2887" t="s">
        <v>1812</v>
      </c>
      <c r="H137" s="99"/>
      <c r="I137" s="788"/>
      <c r="J137" s="2890"/>
      <c r="K137" s="2887"/>
      <c r="L137" s="2898"/>
      <c r="M137" s="2925"/>
      <c r="N137" s="792"/>
      <c r="O137" s="792"/>
    </row>
    <row r="138" spans="1:15">
      <c r="A138" s="5896" t="s">
        <v>6263</v>
      </c>
      <c r="B138" s="1016" t="s">
        <v>2463</v>
      </c>
      <c r="C138" s="1516" t="s">
        <v>6261</v>
      </c>
      <c r="D138" s="2902" t="s">
        <v>6262</v>
      </c>
      <c r="E138" s="3173" t="s">
        <v>6257</v>
      </c>
      <c r="F138" s="3173" t="s">
        <v>1827</v>
      </c>
      <c r="G138" s="3173" t="s">
        <v>6229</v>
      </c>
      <c r="H138" s="784" t="s">
        <v>1811</v>
      </c>
      <c r="I138" s="785">
        <v>33434</v>
      </c>
      <c r="J138" s="3172">
        <v>3719</v>
      </c>
      <c r="K138" s="3173">
        <v>11015</v>
      </c>
      <c r="L138" s="805">
        <v>900</v>
      </c>
      <c r="M138" s="1014" t="s">
        <v>6173</v>
      </c>
      <c r="N138" s="3173" t="s">
        <v>2468</v>
      </c>
      <c r="O138" s="3173" t="s">
        <v>2452</v>
      </c>
    </row>
    <row r="139" spans="1:15">
      <c r="A139" s="5897"/>
      <c r="B139" s="1017"/>
      <c r="C139" s="1517"/>
      <c r="D139" s="2904"/>
      <c r="E139" s="791"/>
      <c r="F139" s="792"/>
      <c r="G139" s="3161" t="s">
        <v>1828</v>
      </c>
      <c r="H139" s="99"/>
      <c r="I139" s="788"/>
      <c r="J139" s="3164"/>
      <c r="K139" s="3161"/>
      <c r="L139" s="3171"/>
      <c r="M139" s="2925"/>
      <c r="N139" s="792"/>
      <c r="O139" s="792"/>
    </row>
    <row r="140" spans="1:15">
      <c r="A140" s="5897"/>
      <c r="B140" s="1017"/>
      <c r="C140" s="1517"/>
      <c r="D140" s="2904"/>
      <c r="E140" s="791"/>
      <c r="F140" s="792"/>
      <c r="G140" s="3161" t="s">
        <v>1835</v>
      </c>
      <c r="H140" s="99"/>
      <c r="I140" s="788"/>
      <c r="J140" s="3164"/>
      <c r="K140" s="3161"/>
      <c r="L140" s="3171"/>
      <c r="M140" s="2925"/>
      <c r="N140" s="792"/>
      <c r="O140" s="792"/>
    </row>
    <row r="141" spans="1:15">
      <c r="A141" s="5897"/>
      <c r="B141" s="1017"/>
      <c r="C141" s="1517"/>
      <c r="D141" s="2920"/>
      <c r="E141" s="795"/>
      <c r="F141" s="794"/>
      <c r="G141" s="3161" t="s">
        <v>1812</v>
      </c>
      <c r="H141" s="796"/>
      <c r="I141" s="797"/>
      <c r="J141" s="3165"/>
      <c r="K141" s="3162"/>
      <c r="L141" s="806"/>
      <c r="M141" s="2925"/>
      <c r="N141" s="792"/>
      <c r="O141" s="792"/>
    </row>
    <row r="142" spans="1:15">
      <c r="A142" s="5897"/>
      <c r="B142" s="1019" t="s">
        <v>2463</v>
      </c>
      <c r="C142" s="1518" t="s">
        <v>6549</v>
      </c>
      <c r="D142" s="781" t="s">
        <v>6583</v>
      </c>
      <c r="E142" s="3160" t="s">
        <v>6576</v>
      </c>
      <c r="F142" s="3160" t="s">
        <v>1827</v>
      </c>
      <c r="G142" s="3160" t="s">
        <v>6567</v>
      </c>
      <c r="H142" s="453" t="s">
        <v>1811</v>
      </c>
      <c r="I142" s="790">
        <v>44455</v>
      </c>
      <c r="J142" s="3163">
        <v>7090</v>
      </c>
      <c r="K142" s="3160">
        <v>21000</v>
      </c>
      <c r="L142" s="3174">
        <v>2500</v>
      </c>
      <c r="M142" s="1019" t="s">
        <v>6231</v>
      </c>
      <c r="N142" s="3160" t="s">
        <v>2468</v>
      </c>
      <c r="O142" s="3160" t="s">
        <v>2452</v>
      </c>
    </row>
    <row r="143" spans="1:15">
      <c r="A143" s="5897"/>
      <c r="B143" s="1017"/>
      <c r="C143" s="1517"/>
      <c r="D143" s="2904"/>
      <c r="E143" s="791"/>
      <c r="F143" s="792"/>
      <c r="G143" s="3161" t="s">
        <v>1828</v>
      </c>
      <c r="H143" s="99"/>
      <c r="I143" s="788"/>
      <c r="J143" s="3164"/>
      <c r="K143" s="3161"/>
      <c r="L143" s="3171"/>
      <c r="M143" s="2925"/>
      <c r="N143" s="792"/>
      <c r="O143" s="792"/>
    </row>
    <row r="144" spans="1:15">
      <c r="A144" s="5897"/>
      <c r="B144" s="1017"/>
      <c r="C144" s="1517"/>
      <c r="D144" s="2904"/>
      <c r="E144" s="791"/>
      <c r="F144" s="792"/>
      <c r="G144" s="3161" t="s">
        <v>1835</v>
      </c>
      <c r="H144" s="99"/>
      <c r="I144" s="788"/>
      <c r="J144" s="3164"/>
      <c r="K144" s="3161"/>
      <c r="L144" s="3171"/>
      <c r="M144" s="2925"/>
      <c r="N144" s="792"/>
      <c r="O144" s="792"/>
    </row>
    <row r="145" spans="1:15">
      <c r="A145" s="5897"/>
      <c r="B145" s="1017"/>
      <c r="C145" s="1517"/>
      <c r="D145" s="2904"/>
      <c r="E145" s="791"/>
      <c r="F145" s="792"/>
      <c r="G145" s="3161" t="s">
        <v>1812</v>
      </c>
      <c r="H145" s="99"/>
      <c r="I145" s="788"/>
      <c r="J145" s="3164"/>
      <c r="K145" s="3161"/>
      <c r="L145" s="3171"/>
      <c r="M145" s="2925"/>
      <c r="N145" s="792"/>
      <c r="O145" s="792"/>
    </row>
    <row r="146" spans="1:15">
      <c r="A146" s="5897"/>
      <c r="B146" s="1019" t="s">
        <v>2463</v>
      </c>
      <c r="C146" s="1518" t="s">
        <v>6550</v>
      </c>
      <c r="D146" s="781" t="s">
        <v>6584</v>
      </c>
      <c r="E146" s="3160" t="s">
        <v>6578</v>
      </c>
      <c r="F146" s="3160" t="s">
        <v>1827</v>
      </c>
      <c r="G146" s="3160" t="s">
        <v>6570</v>
      </c>
      <c r="H146" s="453" t="s">
        <v>1811</v>
      </c>
      <c r="I146" s="790">
        <v>55476</v>
      </c>
      <c r="J146" s="3163">
        <v>8213</v>
      </c>
      <c r="K146" s="3160">
        <v>28000</v>
      </c>
      <c r="L146" s="3174">
        <v>3000</v>
      </c>
      <c r="M146" s="1019" t="s">
        <v>6233</v>
      </c>
      <c r="N146" s="3160" t="s">
        <v>2468</v>
      </c>
      <c r="O146" s="3160" t="s">
        <v>2452</v>
      </c>
    </row>
    <row r="147" spans="1:15">
      <c r="A147" s="5897"/>
      <c r="B147" s="1017"/>
      <c r="C147" s="1517"/>
      <c r="D147" s="777"/>
      <c r="E147" s="791"/>
      <c r="F147" s="792"/>
      <c r="G147" s="3161" t="s">
        <v>1828</v>
      </c>
      <c r="H147" s="99"/>
      <c r="I147" s="788"/>
      <c r="J147" s="3164"/>
      <c r="K147" s="3161"/>
      <c r="L147" s="3171"/>
      <c r="M147" s="2925"/>
      <c r="N147" s="792"/>
      <c r="O147" s="792"/>
    </row>
    <row r="148" spans="1:15">
      <c r="A148" s="5897"/>
      <c r="B148" s="1017"/>
      <c r="C148" s="1517"/>
      <c r="D148" s="777"/>
      <c r="E148" s="791"/>
      <c r="F148" s="792"/>
      <c r="G148" s="3161" t="s">
        <v>1835</v>
      </c>
      <c r="H148" s="99"/>
      <c r="I148" s="788"/>
      <c r="J148" s="3164"/>
      <c r="K148" s="3161"/>
      <c r="L148" s="3171"/>
      <c r="M148" s="2925"/>
      <c r="N148" s="792"/>
      <c r="O148" s="792"/>
    </row>
    <row r="149" spans="1:15" ht="13.5" thickBot="1">
      <c r="A149" s="5898"/>
      <c r="B149" s="1017"/>
      <c r="C149" s="1517"/>
      <c r="D149" s="777"/>
      <c r="E149" s="791"/>
      <c r="F149" s="792"/>
      <c r="G149" s="3161" t="s">
        <v>1812</v>
      </c>
      <c r="H149" s="99"/>
      <c r="I149" s="788"/>
      <c r="J149" s="3164"/>
      <c r="K149" s="3161"/>
      <c r="L149" s="3171"/>
      <c r="M149" s="2925"/>
      <c r="N149" s="792"/>
      <c r="O149" s="792"/>
    </row>
    <row r="150" spans="1:15">
      <c r="A150" s="5896" t="s">
        <v>3890</v>
      </c>
      <c r="B150" s="1016" t="s">
        <v>2463</v>
      </c>
      <c r="C150" s="1516" t="s">
        <v>1091</v>
      </c>
      <c r="D150" s="2902" t="s">
        <v>1850</v>
      </c>
      <c r="E150" s="783" t="s">
        <v>1851</v>
      </c>
      <c r="F150" s="783" t="s">
        <v>1852</v>
      </c>
      <c r="G150" s="783" t="s">
        <v>1819</v>
      </c>
      <c r="H150" s="784" t="s">
        <v>1811</v>
      </c>
      <c r="I150" s="785">
        <v>13821</v>
      </c>
      <c r="J150" s="786">
        <v>828</v>
      </c>
      <c r="K150" s="783">
        <v>9728</v>
      </c>
      <c r="L150" s="805">
        <v>384</v>
      </c>
      <c r="M150" s="1497"/>
      <c r="N150" s="2994" t="s">
        <v>2468</v>
      </c>
      <c r="O150" s="783" t="s">
        <v>2452</v>
      </c>
    </row>
    <row r="151" spans="1:15">
      <c r="A151" s="5897"/>
      <c r="B151" s="1017"/>
      <c r="C151" s="1517"/>
      <c r="D151" s="2904"/>
      <c r="E151" s="791"/>
      <c r="F151" s="792"/>
      <c r="G151" s="479" t="s">
        <v>1853</v>
      </c>
      <c r="H151" s="99"/>
      <c r="I151" s="788"/>
      <c r="J151" s="789"/>
      <c r="K151" s="479"/>
      <c r="L151" s="793"/>
      <c r="M151" s="2925"/>
      <c r="N151" s="792"/>
      <c r="O151" s="792"/>
    </row>
    <row r="152" spans="1:15">
      <c r="A152" s="5897"/>
      <c r="B152" s="1017"/>
      <c r="C152" s="1517"/>
      <c r="D152" s="2904"/>
      <c r="E152" s="791"/>
      <c r="F152" s="792"/>
      <c r="G152" s="479" t="s">
        <v>1812</v>
      </c>
      <c r="H152" s="99"/>
      <c r="I152" s="788"/>
      <c r="J152" s="789"/>
      <c r="K152" s="479"/>
      <c r="L152" s="793"/>
      <c r="M152" s="2925"/>
      <c r="N152" s="792"/>
      <c r="O152" s="792"/>
    </row>
    <row r="153" spans="1:15">
      <c r="A153" s="5897"/>
      <c r="B153" s="1019" t="s">
        <v>6168</v>
      </c>
      <c r="C153" s="1518" t="s">
        <v>3641</v>
      </c>
      <c r="D153" s="2897" t="s">
        <v>1854</v>
      </c>
      <c r="E153" s="478" t="s">
        <v>1855</v>
      </c>
      <c r="F153" s="478" t="s">
        <v>1852</v>
      </c>
      <c r="G153" s="2886" t="s">
        <v>1810</v>
      </c>
      <c r="H153" s="453" t="s">
        <v>1811</v>
      </c>
      <c r="I153" s="790">
        <v>20369</v>
      </c>
      <c r="J153" s="782">
        <v>976</v>
      </c>
      <c r="K153" s="478">
        <v>13821</v>
      </c>
      <c r="L153" s="425">
        <v>828</v>
      </c>
      <c r="M153" s="1597"/>
      <c r="N153" s="2985" t="s">
        <v>2468</v>
      </c>
      <c r="O153" s="478" t="s">
        <v>2452</v>
      </c>
    </row>
    <row r="154" spans="1:15">
      <c r="A154" s="5897"/>
      <c r="B154" s="1017"/>
      <c r="C154" s="1517"/>
      <c r="D154" s="2904"/>
      <c r="E154" s="791"/>
      <c r="F154" s="792"/>
      <c r="G154" s="479" t="s">
        <v>1853</v>
      </c>
      <c r="H154" s="99"/>
      <c r="I154" s="788"/>
      <c r="J154" s="789"/>
      <c r="K154" s="479"/>
      <c r="L154" s="793"/>
      <c r="M154" s="2925"/>
      <c r="N154" s="792"/>
      <c r="O154" s="792"/>
    </row>
    <row r="155" spans="1:15">
      <c r="A155" s="5897"/>
      <c r="B155" s="1017"/>
      <c r="C155" s="1517"/>
      <c r="D155" s="2904"/>
      <c r="E155" s="791"/>
      <c r="F155" s="792"/>
      <c r="G155" s="479" t="s">
        <v>1812</v>
      </c>
      <c r="H155" s="99"/>
      <c r="I155" s="788"/>
      <c r="J155" s="789"/>
      <c r="K155" s="479"/>
      <c r="L155" s="793"/>
      <c r="M155" s="2925"/>
      <c r="N155" s="794"/>
      <c r="O155" s="794"/>
    </row>
    <row r="156" spans="1:15">
      <c r="A156" s="5897"/>
      <c r="B156" s="1597" t="s">
        <v>2463</v>
      </c>
      <c r="C156" s="1518" t="s">
        <v>3641</v>
      </c>
      <c r="D156" s="2929" t="s">
        <v>6118</v>
      </c>
      <c r="E156" s="2886" t="s">
        <v>1855</v>
      </c>
      <c r="F156" s="2886" t="s">
        <v>1852</v>
      </c>
      <c r="G156" s="1848" t="s">
        <v>6105</v>
      </c>
      <c r="H156" s="453" t="s">
        <v>1811</v>
      </c>
      <c r="I156" s="790">
        <v>20369</v>
      </c>
      <c r="J156" s="2889">
        <v>976</v>
      </c>
      <c r="K156" s="2886">
        <v>13821</v>
      </c>
      <c r="L156" s="2901">
        <v>828</v>
      </c>
      <c r="M156" s="1597" t="s">
        <v>6172</v>
      </c>
      <c r="N156" s="2985" t="s">
        <v>2468</v>
      </c>
      <c r="O156" s="2886" t="s">
        <v>2452</v>
      </c>
    </row>
    <row r="157" spans="1:15">
      <c r="A157" s="5897"/>
      <c r="B157" s="1017"/>
      <c r="C157" s="1517"/>
      <c r="D157" s="2904"/>
      <c r="E157" s="791"/>
      <c r="F157" s="792"/>
      <c r="G157" s="2887" t="s">
        <v>1853</v>
      </c>
      <c r="H157" s="99"/>
      <c r="I157" s="788"/>
      <c r="J157" s="2890"/>
      <c r="K157" s="2887"/>
      <c r="L157" s="2898"/>
      <c r="M157" s="2925"/>
      <c r="N157" s="792"/>
      <c r="O157" s="792"/>
    </row>
    <row r="158" spans="1:15">
      <c r="A158" s="5897"/>
      <c r="B158" s="1017"/>
      <c r="C158" s="1517"/>
      <c r="D158" s="2904"/>
      <c r="E158" s="791"/>
      <c r="F158" s="792"/>
      <c r="G158" s="2887" t="s">
        <v>1812</v>
      </c>
      <c r="H158" s="99"/>
      <c r="I158" s="788"/>
      <c r="J158" s="2890"/>
      <c r="K158" s="2887"/>
      <c r="L158" s="2898"/>
      <c r="M158" s="3073"/>
      <c r="N158" s="794"/>
      <c r="O158" s="794"/>
    </row>
    <row r="159" spans="1:15">
      <c r="A159" s="5897"/>
      <c r="B159" s="1020" t="s">
        <v>6168</v>
      </c>
      <c r="C159" s="1519" t="s">
        <v>3642</v>
      </c>
      <c r="D159" s="781" t="s">
        <v>1856</v>
      </c>
      <c r="E159" s="478" t="s">
        <v>1857</v>
      </c>
      <c r="F159" s="478" t="s">
        <v>1852</v>
      </c>
      <c r="G159" s="478" t="s">
        <v>1815</v>
      </c>
      <c r="H159" s="453" t="s">
        <v>1811</v>
      </c>
      <c r="I159" s="790">
        <v>31364</v>
      </c>
      <c r="J159" s="782">
        <v>1113</v>
      </c>
      <c r="K159" s="478">
        <v>20369</v>
      </c>
      <c r="L159" s="425">
        <v>976</v>
      </c>
      <c r="M159" s="2925"/>
      <c r="N159" s="2986" t="s">
        <v>2468</v>
      </c>
      <c r="O159" s="479" t="s">
        <v>2452</v>
      </c>
    </row>
    <row r="160" spans="1:15">
      <c r="A160" s="5897"/>
      <c r="B160" s="1017"/>
      <c r="C160" s="1517"/>
      <c r="D160" s="2904"/>
      <c r="E160" s="791"/>
      <c r="F160" s="792"/>
      <c r="G160" s="479" t="s">
        <v>1853</v>
      </c>
      <c r="H160" s="99"/>
      <c r="I160" s="788"/>
      <c r="J160" s="789"/>
      <c r="K160" s="479"/>
      <c r="L160" s="793"/>
      <c r="M160" s="2925"/>
      <c r="N160" s="792"/>
      <c r="O160" s="792"/>
    </row>
    <row r="161" spans="1:15">
      <c r="A161" s="5897"/>
      <c r="B161" s="1017"/>
      <c r="C161" s="1517"/>
      <c r="D161" s="2904"/>
      <c r="E161" s="791"/>
      <c r="F161" s="792"/>
      <c r="G161" s="479" t="s">
        <v>1812</v>
      </c>
      <c r="H161" s="99"/>
      <c r="I161" s="788"/>
      <c r="J161" s="789"/>
      <c r="K161" s="479"/>
      <c r="L161" s="793"/>
      <c r="M161" s="3073"/>
      <c r="N161" s="794"/>
      <c r="O161" s="794"/>
    </row>
    <row r="162" spans="1:15">
      <c r="A162" s="5897"/>
      <c r="B162" s="2922" t="s">
        <v>2463</v>
      </c>
      <c r="C162" s="1519" t="s">
        <v>3642</v>
      </c>
      <c r="D162" s="2929" t="s">
        <v>6119</v>
      </c>
      <c r="E162" s="2886" t="s">
        <v>1857</v>
      </c>
      <c r="F162" s="2886" t="s">
        <v>1852</v>
      </c>
      <c r="G162" s="1848" t="s">
        <v>6107</v>
      </c>
      <c r="H162" s="453" t="s">
        <v>1811</v>
      </c>
      <c r="I162" s="790">
        <v>31364</v>
      </c>
      <c r="J162" s="2889">
        <v>1113</v>
      </c>
      <c r="K162" s="2886">
        <v>20369</v>
      </c>
      <c r="L162" s="2901">
        <v>976</v>
      </c>
      <c r="M162" s="1597" t="s">
        <v>6173</v>
      </c>
      <c r="N162" s="2986" t="s">
        <v>2468</v>
      </c>
      <c r="O162" s="2887" t="s">
        <v>2452</v>
      </c>
    </row>
    <row r="163" spans="1:15">
      <c r="A163" s="5897"/>
      <c r="B163" s="1017"/>
      <c r="C163" s="1517"/>
      <c r="D163" s="2904"/>
      <c r="E163" s="791"/>
      <c r="F163" s="792"/>
      <c r="G163" s="2887" t="s">
        <v>1853</v>
      </c>
      <c r="H163" s="99"/>
      <c r="I163" s="788"/>
      <c r="J163" s="2890"/>
      <c r="K163" s="2887"/>
      <c r="L163" s="2898"/>
      <c r="M163" s="2925"/>
      <c r="N163" s="792"/>
      <c r="O163" s="792"/>
    </row>
    <row r="164" spans="1:15" ht="13.5" thickBot="1">
      <c r="A164" s="5898"/>
      <c r="B164" s="1017"/>
      <c r="C164" s="1517"/>
      <c r="D164" s="2904"/>
      <c r="E164" s="791"/>
      <c r="F164" s="792"/>
      <c r="G164" s="2887" t="s">
        <v>1812</v>
      </c>
      <c r="H164" s="99"/>
      <c r="I164" s="788"/>
      <c r="J164" s="2890"/>
      <c r="K164" s="2887"/>
      <c r="L164" s="2898"/>
      <c r="M164" s="2925"/>
      <c r="N164" s="792"/>
      <c r="O164" s="792"/>
    </row>
    <row r="165" spans="1:15">
      <c r="A165" s="5896" t="s">
        <v>6269</v>
      </c>
      <c r="B165" s="1016" t="s">
        <v>2463</v>
      </c>
      <c r="C165" s="1516" t="s">
        <v>6267</v>
      </c>
      <c r="D165" s="2902" t="s">
        <v>6268</v>
      </c>
      <c r="E165" s="3173" t="s">
        <v>6257</v>
      </c>
      <c r="F165" s="3173" t="s">
        <v>1852</v>
      </c>
      <c r="G165" s="3173" t="s">
        <v>6229</v>
      </c>
      <c r="H165" s="784" t="s">
        <v>1811</v>
      </c>
      <c r="I165" s="785">
        <v>33434</v>
      </c>
      <c r="J165" s="3172">
        <v>3719</v>
      </c>
      <c r="K165" s="3173">
        <v>11015</v>
      </c>
      <c r="L165" s="805">
        <v>900</v>
      </c>
      <c r="M165" s="1014" t="s">
        <v>6173</v>
      </c>
      <c r="N165" s="3173" t="s">
        <v>2468</v>
      </c>
      <c r="O165" s="3173" t="s">
        <v>2452</v>
      </c>
    </row>
    <row r="166" spans="1:15">
      <c r="A166" s="5897"/>
      <c r="B166" s="1017"/>
      <c r="C166" s="1517"/>
      <c r="D166" s="2904"/>
      <c r="E166" s="791"/>
      <c r="F166" s="792"/>
      <c r="G166" s="3161" t="s">
        <v>1853</v>
      </c>
      <c r="H166" s="99"/>
      <c r="I166" s="788"/>
      <c r="J166" s="3164"/>
      <c r="K166" s="3161"/>
      <c r="L166" s="3171"/>
      <c r="M166" s="2925"/>
      <c r="N166" s="792"/>
      <c r="O166" s="792"/>
    </row>
    <row r="167" spans="1:15">
      <c r="A167" s="5897"/>
      <c r="B167" s="1017"/>
      <c r="C167" s="1517"/>
      <c r="D167" s="2904"/>
      <c r="E167" s="791"/>
      <c r="F167" s="792"/>
      <c r="G167" s="3161" t="s">
        <v>1812</v>
      </c>
      <c r="H167" s="99"/>
      <c r="I167" s="788"/>
      <c r="J167" s="3164"/>
      <c r="K167" s="3161"/>
      <c r="L167" s="3171"/>
      <c r="M167" s="2925"/>
      <c r="N167" s="792"/>
      <c r="O167" s="792"/>
    </row>
    <row r="168" spans="1:15">
      <c r="A168" s="5897"/>
      <c r="B168" s="1019" t="s">
        <v>2463</v>
      </c>
      <c r="C168" s="1518" t="s">
        <v>6553</v>
      </c>
      <c r="D168" s="781" t="s">
        <v>6585</v>
      </c>
      <c r="E168" s="3160" t="s">
        <v>6576</v>
      </c>
      <c r="F168" s="3160" t="s">
        <v>1852</v>
      </c>
      <c r="G168" s="3160" t="s">
        <v>6567</v>
      </c>
      <c r="H168" s="453" t="s">
        <v>1811</v>
      </c>
      <c r="I168" s="790">
        <v>44455</v>
      </c>
      <c r="J168" s="3163">
        <v>7090</v>
      </c>
      <c r="K168" s="3160">
        <v>21000</v>
      </c>
      <c r="L168" s="3174">
        <v>2500</v>
      </c>
      <c r="M168" s="1019" t="s">
        <v>6231</v>
      </c>
      <c r="N168" s="3160" t="s">
        <v>2468</v>
      </c>
      <c r="O168" s="3160" t="s">
        <v>2452</v>
      </c>
    </row>
    <row r="169" spans="1:15">
      <c r="A169" s="5897"/>
      <c r="B169" s="1017"/>
      <c r="C169" s="1517"/>
      <c r="D169" s="2904"/>
      <c r="E169" s="791"/>
      <c r="F169" s="792"/>
      <c r="G169" s="3161" t="s">
        <v>1853</v>
      </c>
      <c r="H169" s="99"/>
      <c r="I169" s="788"/>
      <c r="J169" s="3164"/>
      <c r="K169" s="3161"/>
      <c r="L169" s="3171"/>
      <c r="M169" s="2925"/>
      <c r="N169" s="792"/>
      <c r="O169" s="792"/>
    </row>
    <row r="170" spans="1:15">
      <c r="A170" s="5897"/>
      <c r="B170" s="1017"/>
      <c r="C170" s="1517"/>
      <c r="D170" s="2904"/>
      <c r="E170" s="791"/>
      <c r="F170" s="792"/>
      <c r="G170" s="3161" t="s">
        <v>1812</v>
      </c>
      <c r="H170" s="99"/>
      <c r="I170" s="788"/>
      <c r="J170" s="3164"/>
      <c r="K170" s="3162"/>
      <c r="L170" s="806"/>
      <c r="M170" s="3073"/>
      <c r="N170" s="794"/>
      <c r="O170" s="794"/>
    </row>
    <row r="171" spans="1:15">
      <c r="A171" s="5897"/>
      <c r="B171" s="1020" t="s">
        <v>2463</v>
      </c>
      <c r="C171" s="1519" t="s">
        <v>6554</v>
      </c>
      <c r="D171" s="781" t="s">
        <v>6586</v>
      </c>
      <c r="E171" s="3160" t="s">
        <v>6578</v>
      </c>
      <c r="F171" s="3160" t="s">
        <v>1852</v>
      </c>
      <c r="G171" s="3160" t="s">
        <v>6570</v>
      </c>
      <c r="H171" s="453" t="s">
        <v>1811</v>
      </c>
      <c r="I171" s="790">
        <v>55476</v>
      </c>
      <c r="J171" s="3163">
        <v>8213</v>
      </c>
      <c r="K171" s="3160">
        <v>28000</v>
      </c>
      <c r="L171" s="3174">
        <v>3000</v>
      </c>
      <c r="M171" s="1019" t="s">
        <v>6233</v>
      </c>
      <c r="N171" s="3161" t="s">
        <v>2468</v>
      </c>
      <c r="O171" s="3161" t="s">
        <v>2452</v>
      </c>
    </row>
    <row r="172" spans="1:15">
      <c r="A172" s="5897"/>
      <c r="B172" s="1017"/>
      <c r="C172" s="1517"/>
      <c r="D172" s="777"/>
      <c r="E172" s="791"/>
      <c r="F172" s="792"/>
      <c r="G172" s="3161" t="s">
        <v>1853</v>
      </c>
      <c r="H172" s="99"/>
      <c r="I172" s="788"/>
      <c r="J172" s="3164"/>
      <c r="K172" s="3161"/>
      <c r="L172" s="3171"/>
      <c r="M172" s="2925"/>
      <c r="N172" s="792"/>
      <c r="O172" s="792"/>
    </row>
    <row r="173" spans="1:15" ht="13.5" thickBot="1">
      <c r="A173" s="5898"/>
      <c r="B173" s="1017"/>
      <c r="C173" s="1517"/>
      <c r="D173" s="777"/>
      <c r="E173" s="791"/>
      <c r="F173" s="792"/>
      <c r="G173" s="3161" t="s">
        <v>1812</v>
      </c>
      <c r="H173" s="99"/>
      <c r="I173" s="788"/>
      <c r="J173" s="3164"/>
      <c r="K173" s="3161"/>
      <c r="L173" s="3171"/>
      <c r="M173" s="2925"/>
      <c r="N173" s="792"/>
      <c r="O173" s="792"/>
    </row>
    <row r="174" spans="1:15">
      <c r="A174" s="5896" t="s">
        <v>3892</v>
      </c>
      <c r="B174" s="1016" t="s">
        <v>2463</v>
      </c>
      <c r="C174" s="1516" t="s">
        <v>3643</v>
      </c>
      <c r="D174" s="2902" t="s">
        <v>1858</v>
      </c>
      <c r="E174" s="783" t="s">
        <v>1859</v>
      </c>
      <c r="F174" s="783" t="s">
        <v>1852</v>
      </c>
      <c r="G174" s="783" t="s">
        <v>1819</v>
      </c>
      <c r="H174" s="784" t="s">
        <v>1811</v>
      </c>
      <c r="I174" s="785">
        <v>14077</v>
      </c>
      <c r="J174" s="786">
        <v>1084</v>
      </c>
      <c r="K174" s="783">
        <v>9984</v>
      </c>
      <c r="L174" s="805">
        <v>640</v>
      </c>
      <c r="M174" s="1497"/>
      <c r="N174" s="2994" t="s">
        <v>2468</v>
      </c>
      <c r="O174" s="783" t="s">
        <v>2452</v>
      </c>
    </row>
    <row r="175" spans="1:15">
      <c r="A175" s="5897"/>
      <c r="B175" s="1017"/>
      <c r="C175" s="1517"/>
      <c r="D175" s="2904"/>
      <c r="E175" s="791"/>
      <c r="F175" s="792"/>
      <c r="G175" s="479" t="s">
        <v>1853</v>
      </c>
      <c r="H175" s="99"/>
      <c r="I175" s="788"/>
      <c r="J175" s="789"/>
      <c r="K175" s="479"/>
      <c r="L175" s="793"/>
      <c r="M175" s="2925"/>
      <c r="N175" s="792"/>
      <c r="O175" s="792"/>
    </row>
    <row r="176" spans="1:15">
      <c r="A176" s="5897"/>
      <c r="B176" s="1017"/>
      <c r="C176" s="1517"/>
      <c r="D176" s="2904"/>
      <c r="E176" s="791"/>
      <c r="F176" s="792"/>
      <c r="G176" s="479" t="s">
        <v>1835</v>
      </c>
      <c r="H176" s="99"/>
      <c r="I176" s="788"/>
      <c r="J176" s="789"/>
      <c r="K176" s="479"/>
      <c r="L176" s="793"/>
      <c r="M176" s="2925"/>
      <c r="N176" s="792"/>
      <c r="O176" s="792"/>
    </row>
    <row r="177" spans="1:15">
      <c r="A177" s="5897"/>
      <c r="B177" s="1017"/>
      <c r="C177" s="1517"/>
      <c r="D177" s="2920"/>
      <c r="E177" s="795"/>
      <c r="F177" s="794"/>
      <c r="G177" s="479" t="s">
        <v>1812</v>
      </c>
      <c r="H177" s="796"/>
      <c r="I177" s="797"/>
      <c r="J177" s="798"/>
      <c r="K177" s="497"/>
      <c r="L177" s="806"/>
      <c r="M177" s="2925"/>
      <c r="N177" s="792"/>
      <c r="O177" s="792"/>
    </row>
    <row r="178" spans="1:15">
      <c r="A178" s="5897"/>
      <c r="B178" s="1019" t="s">
        <v>6168</v>
      </c>
      <c r="C178" s="1518" t="s">
        <v>3644</v>
      </c>
      <c r="D178" s="781" t="s">
        <v>1860</v>
      </c>
      <c r="E178" s="478" t="s">
        <v>1861</v>
      </c>
      <c r="F178" s="478" t="s">
        <v>1852</v>
      </c>
      <c r="G178" s="478" t="s">
        <v>1810</v>
      </c>
      <c r="H178" s="453" t="s">
        <v>1811</v>
      </c>
      <c r="I178" s="790">
        <v>20625</v>
      </c>
      <c r="J178" s="782">
        <v>1232</v>
      </c>
      <c r="K178" s="478">
        <v>14077</v>
      </c>
      <c r="L178" s="425">
        <v>1084</v>
      </c>
      <c r="M178" s="1597"/>
      <c r="N178" s="2985" t="s">
        <v>2468</v>
      </c>
      <c r="O178" s="478" t="s">
        <v>2452</v>
      </c>
    </row>
    <row r="179" spans="1:15">
      <c r="A179" s="5897"/>
      <c r="B179" s="1017"/>
      <c r="C179" s="1517"/>
      <c r="D179" s="2904"/>
      <c r="E179" s="791"/>
      <c r="F179" s="792"/>
      <c r="G179" s="479" t="s">
        <v>1853</v>
      </c>
      <c r="H179" s="99"/>
      <c r="I179" s="788"/>
      <c r="J179" s="789"/>
      <c r="K179" s="479"/>
      <c r="L179" s="793"/>
      <c r="M179" s="2925"/>
      <c r="N179" s="792"/>
      <c r="O179" s="792"/>
    </row>
    <row r="180" spans="1:15">
      <c r="A180" s="5897"/>
      <c r="B180" s="1017"/>
      <c r="C180" s="1517"/>
      <c r="D180" s="2904"/>
      <c r="E180" s="791"/>
      <c r="F180" s="792"/>
      <c r="G180" s="479" t="s">
        <v>1835</v>
      </c>
      <c r="H180" s="99"/>
      <c r="I180" s="788"/>
      <c r="J180" s="789"/>
      <c r="K180" s="479"/>
      <c r="L180" s="793"/>
      <c r="M180" s="2925"/>
      <c r="N180" s="792"/>
      <c r="O180" s="792"/>
    </row>
    <row r="181" spans="1:15">
      <c r="A181" s="5897"/>
      <c r="B181" s="1017"/>
      <c r="C181" s="1517"/>
      <c r="D181" s="2904"/>
      <c r="E181" s="791"/>
      <c r="F181" s="792"/>
      <c r="G181" s="479" t="s">
        <v>1812</v>
      </c>
      <c r="H181" s="99"/>
      <c r="I181" s="788"/>
      <c r="J181" s="789"/>
      <c r="K181" s="479"/>
      <c r="L181" s="793"/>
      <c r="M181" s="2925"/>
      <c r="N181" s="794"/>
      <c r="O181" s="794"/>
    </row>
    <row r="182" spans="1:15">
      <c r="A182" s="5897"/>
      <c r="B182" s="1597" t="s">
        <v>2463</v>
      </c>
      <c r="C182" s="1518" t="s">
        <v>3644</v>
      </c>
      <c r="D182" s="2929" t="s">
        <v>6120</v>
      </c>
      <c r="E182" s="2886" t="s">
        <v>1861</v>
      </c>
      <c r="F182" s="2886" t="s">
        <v>1852</v>
      </c>
      <c r="G182" s="1848" t="s">
        <v>6105</v>
      </c>
      <c r="H182" s="453" t="s">
        <v>1811</v>
      </c>
      <c r="I182" s="790">
        <v>20625</v>
      </c>
      <c r="J182" s="2889">
        <v>1232</v>
      </c>
      <c r="K182" s="2886">
        <v>14077</v>
      </c>
      <c r="L182" s="2901">
        <v>1084</v>
      </c>
      <c r="M182" s="1597" t="s">
        <v>6172</v>
      </c>
      <c r="N182" s="2985" t="s">
        <v>2468</v>
      </c>
      <c r="O182" s="2886" t="s">
        <v>2452</v>
      </c>
    </row>
    <row r="183" spans="1:15">
      <c r="A183" s="5897"/>
      <c r="B183" s="1017"/>
      <c r="C183" s="1517"/>
      <c r="D183" s="2904"/>
      <c r="E183" s="791"/>
      <c r="F183" s="792"/>
      <c r="G183" s="2887" t="s">
        <v>1853</v>
      </c>
      <c r="H183" s="99"/>
      <c r="I183" s="788"/>
      <c r="J183" s="2890"/>
      <c r="K183" s="2887"/>
      <c r="L183" s="2898"/>
      <c r="M183" s="2925"/>
      <c r="N183" s="792"/>
      <c r="O183" s="792"/>
    </row>
    <row r="184" spans="1:15">
      <c r="A184" s="5897"/>
      <c r="B184" s="1017"/>
      <c r="C184" s="1517"/>
      <c r="D184" s="2904"/>
      <c r="E184" s="791"/>
      <c r="F184" s="792"/>
      <c r="G184" s="2887" t="s">
        <v>1835</v>
      </c>
      <c r="H184" s="99"/>
      <c r="I184" s="788"/>
      <c r="J184" s="2890"/>
      <c r="K184" s="2887"/>
      <c r="L184" s="2898"/>
      <c r="M184" s="2925"/>
      <c r="N184" s="792"/>
      <c r="O184" s="792"/>
    </row>
    <row r="185" spans="1:15">
      <c r="A185" s="5897"/>
      <c r="B185" s="1017"/>
      <c r="C185" s="1517"/>
      <c r="D185" s="2904"/>
      <c r="E185" s="791"/>
      <c r="F185" s="792"/>
      <c r="G185" s="2887" t="s">
        <v>1812</v>
      </c>
      <c r="H185" s="99"/>
      <c r="I185" s="788"/>
      <c r="J185" s="2890"/>
      <c r="K185" s="2887"/>
      <c r="L185" s="2898"/>
      <c r="M185" s="3073"/>
      <c r="N185" s="794"/>
      <c r="O185" s="794"/>
    </row>
    <row r="186" spans="1:15">
      <c r="A186" s="5897"/>
      <c r="B186" s="1019" t="s">
        <v>6168</v>
      </c>
      <c r="C186" s="1518" t="s">
        <v>3645</v>
      </c>
      <c r="D186" s="781" t="s">
        <v>1862</v>
      </c>
      <c r="E186" s="478" t="s">
        <v>1863</v>
      </c>
      <c r="F186" s="478" t="s">
        <v>1852</v>
      </c>
      <c r="G186" s="478" t="s">
        <v>1815</v>
      </c>
      <c r="H186" s="453" t="s">
        <v>1811</v>
      </c>
      <c r="I186" s="790">
        <v>31620</v>
      </c>
      <c r="J186" s="782">
        <v>1369</v>
      </c>
      <c r="K186" s="478">
        <v>20625</v>
      </c>
      <c r="L186" s="425">
        <v>1232</v>
      </c>
      <c r="M186" s="2925"/>
      <c r="N186" s="2986" t="s">
        <v>2468</v>
      </c>
      <c r="O186" s="479" t="s">
        <v>2452</v>
      </c>
    </row>
    <row r="187" spans="1:15">
      <c r="A187" s="5897"/>
      <c r="B187" s="1017"/>
      <c r="C187" s="1517"/>
      <c r="D187" s="2904"/>
      <c r="E187" s="791"/>
      <c r="F187" s="792"/>
      <c r="G187" s="479" t="s">
        <v>1853</v>
      </c>
      <c r="H187" s="99"/>
      <c r="I187" s="788"/>
      <c r="J187" s="789"/>
      <c r="K187" s="479"/>
      <c r="L187" s="793"/>
      <c r="M187" s="2925"/>
      <c r="N187" s="792"/>
      <c r="O187" s="792"/>
    </row>
    <row r="188" spans="1:15">
      <c r="A188" s="5897"/>
      <c r="B188" s="1017"/>
      <c r="C188" s="1517"/>
      <c r="D188" s="2904"/>
      <c r="E188" s="791"/>
      <c r="F188" s="792"/>
      <c r="G188" s="479" t="s">
        <v>1835</v>
      </c>
      <c r="H188" s="99"/>
      <c r="I188" s="788"/>
      <c r="J188" s="789"/>
      <c r="K188" s="479"/>
      <c r="L188" s="793"/>
      <c r="M188" s="2925"/>
      <c r="N188" s="792"/>
      <c r="O188" s="792"/>
    </row>
    <row r="189" spans="1:15">
      <c r="A189" s="5897"/>
      <c r="B189" s="1017"/>
      <c r="C189" s="1517"/>
      <c r="D189" s="2904"/>
      <c r="E189" s="791"/>
      <c r="F189" s="792"/>
      <c r="G189" s="479" t="s">
        <v>1812</v>
      </c>
      <c r="H189" s="99"/>
      <c r="I189" s="788"/>
      <c r="J189" s="789"/>
      <c r="K189" s="479"/>
      <c r="L189" s="793"/>
      <c r="M189" s="2925"/>
      <c r="N189" s="794"/>
      <c r="O189" s="794"/>
    </row>
    <row r="190" spans="1:15">
      <c r="A190" s="5897"/>
      <c r="B190" s="1597" t="s">
        <v>2463</v>
      </c>
      <c r="C190" s="1518" t="s">
        <v>3645</v>
      </c>
      <c r="D190" s="2929" t="s">
        <v>6121</v>
      </c>
      <c r="E190" s="2886" t="s">
        <v>1863</v>
      </c>
      <c r="F190" s="2886" t="s">
        <v>1852</v>
      </c>
      <c r="G190" s="1848" t="s">
        <v>6107</v>
      </c>
      <c r="H190" s="453" t="s">
        <v>1811</v>
      </c>
      <c r="I190" s="790">
        <v>31620</v>
      </c>
      <c r="J190" s="2889">
        <v>1369</v>
      </c>
      <c r="K190" s="2886">
        <v>20625</v>
      </c>
      <c r="L190" s="2901">
        <v>1232</v>
      </c>
      <c r="M190" s="1597" t="s">
        <v>6173</v>
      </c>
      <c r="N190" s="2986" t="s">
        <v>2468</v>
      </c>
      <c r="O190" s="2887" t="s">
        <v>2452</v>
      </c>
    </row>
    <row r="191" spans="1:15">
      <c r="A191" s="5897"/>
      <c r="B191" s="1017"/>
      <c r="C191" s="1517"/>
      <c r="D191" s="2904"/>
      <c r="E191" s="791"/>
      <c r="F191" s="792"/>
      <c r="G191" s="2887" t="s">
        <v>1853</v>
      </c>
      <c r="H191" s="99"/>
      <c r="I191" s="788"/>
      <c r="J191" s="2890"/>
      <c r="K191" s="2887"/>
      <c r="L191" s="2898"/>
      <c r="M191" s="2925"/>
      <c r="N191" s="792"/>
      <c r="O191" s="792"/>
    </row>
    <row r="192" spans="1:15">
      <c r="A192" s="5897"/>
      <c r="B192" s="1017"/>
      <c r="C192" s="1517"/>
      <c r="D192" s="2904"/>
      <c r="E192" s="791"/>
      <c r="F192" s="792"/>
      <c r="G192" s="2887" t="s">
        <v>1835</v>
      </c>
      <c r="H192" s="99"/>
      <c r="I192" s="788"/>
      <c r="J192" s="2890"/>
      <c r="K192" s="2887"/>
      <c r="L192" s="2898"/>
      <c r="M192" s="2925"/>
      <c r="N192" s="792"/>
      <c r="O192" s="792"/>
    </row>
    <row r="193" spans="1:15" ht="13.5" thickBot="1">
      <c r="A193" s="5898"/>
      <c r="B193" s="1017"/>
      <c r="C193" s="1517"/>
      <c r="D193" s="2904"/>
      <c r="E193" s="791"/>
      <c r="F193" s="792"/>
      <c r="G193" s="2887" t="s">
        <v>1812</v>
      </c>
      <c r="H193" s="99"/>
      <c r="I193" s="788"/>
      <c r="J193" s="2890"/>
      <c r="K193" s="2887"/>
      <c r="L193" s="2898"/>
      <c r="M193" s="2925"/>
      <c r="N193" s="792"/>
      <c r="O193" s="792"/>
    </row>
    <row r="194" spans="1:15">
      <c r="A194" s="5896" t="s">
        <v>6272</v>
      </c>
      <c r="B194" s="1016" t="s">
        <v>2463</v>
      </c>
      <c r="C194" s="1516" t="s">
        <v>6270</v>
      </c>
      <c r="D194" s="2902" t="s">
        <v>6271</v>
      </c>
      <c r="E194" s="3173" t="s">
        <v>6257</v>
      </c>
      <c r="F194" s="3173" t="s">
        <v>1852</v>
      </c>
      <c r="G194" s="3173" t="s">
        <v>6229</v>
      </c>
      <c r="H194" s="784" t="s">
        <v>1811</v>
      </c>
      <c r="I194" s="785">
        <v>33434</v>
      </c>
      <c r="J194" s="3172">
        <v>3719</v>
      </c>
      <c r="K194" s="3173">
        <v>11015</v>
      </c>
      <c r="L194" s="805">
        <v>900</v>
      </c>
      <c r="M194" s="1014" t="s">
        <v>6173</v>
      </c>
      <c r="N194" s="3173" t="s">
        <v>2468</v>
      </c>
      <c r="O194" s="3173" t="s">
        <v>2452</v>
      </c>
    </row>
    <row r="195" spans="1:15">
      <c r="A195" s="5897"/>
      <c r="B195" s="1017"/>
      <c r="C195" s="1517"/>
      <c r="D195" s="2904"/>
      <c r="E195" s="791"/>
      <c r="F195" s="792"/>
      <c r="G195" s="3161" t="s">
        <v>1853</v>
      </c>
      <c r="H195" s="99"/>
      <c r="I195" s="788"/>
      <c r="J195" s="3164"/>
      <c r="K195" s="3161"/>
      <c r="L195" s="3171"/>
      <c r="M195" s="2925"/>
      <c r="N195" s="792"/>
      <c r="O195" s="792"/>
    </row>
    <row r="196" spans="1:15">
      <c r="A196" s="5897"/>
      <c r="B196" s="1017"/>
      <c r="C196" s="1517"/>
      <c r="D196" s="2904"/>
      <c r="E196" s="791"/>
      <c r="F196" s="792"/>
      <c r="G196" s="3161" t="s">
        <v>1835</v>
      </c>
      <c r="H196" s="99"/>
      <c r="I196" s="788"/>
      <c r="J196" s="3164"/>
      <c r="K196" s="3161"/>
      <c r="L196" s="3171"/>
      <c r="M196" s="2925"/>
      <c r="N196" s="792"/>
      <c r="O196" s="792"/>
    </row>
    <row r="197" spans="1:15">
      <c r="A197" s="5897"/>
      <c r="B197" s="1017"/>
      <c r="C197" s="1517"/>
      <c r="D197" s="2920"/>
      <c r="E197" s="795"/>
      <c r="F197" s="794"/>
      <c r="G197" s="3161" t="s">
        <v>1812</v>
      </c>
      <c r="H197" s="796"/>
      <c r="I197" s="797"/>
      <c r="J197" s="3165"/>
      <c r="K197" s="3162"/>
      <c r="L197" s="806"/>
      <c r="M197" s="2925"/>
      <c r="N197" s="792"/>
      <c r="O197" s="792"/>
    </row>
    <row r="198" spans="1:15">
      <c r="A198" s="5897"/>
      <c r="B198" s="1019" t="s">
        <v>2463</v>
      </c>
      <c r="C198" s="1518" t="s">
        <v>6555</v>
      </c>
      <c r="D198" s="781" t="s">
        <v>6587</v>
      </c>
      <c r="E198" s="3160" t="s">
        <v>6576</v>
      </c>
      <c r="F198" s="3160" t="s">
        <v>1852</v>
      </c>
      <c r="G198" s="3160" t="s">
        <v>6567</v>
      </c>
      <c r="H198" s="453" t="s">
        <v>1811</v>
      </c>
      <c r="I198" s="790">
        <v>44455</v>
      </c>
      <c r="J198" s="3163">
        <v>7090</v>
      </c>
      <c r="K198" s="3160">
        <v>21000</v>
      </c>
      <c r="L198" s="3174">
        <v>2500</v>
      </c>
      <c r="M198" s="1019" t="s">
        <v>6231</v>
      </c>
      <c r="N198" s="3160" t="s">
        <v>2468</v>
      </c>
      <c r="O198" s="3160" t="s">
        <v>2452</v>
      </c>
    </row>
    <row r="199" spans="1:15">
      <c r="A199" s="5897"/>
      <c r="B199" s="1017"/>
      <c r="C199" s="1517"/>
      <c r="D199" s="2904"/>
      <c r="E199" s="791"/>
      <c r="F199" s="792"/>
      <c r="G199" s="3161" t="s">
        <v>1853</v>
      </c>
      <c r="H199" s="99"/>
      <c r="I199" s="788"/>
      <c r="J199" s="3164"/>
      <c r="K199" s="3161"/>
      <c r="L199" s="3171"/>
      <c r="M199" s="2925"/>
      <c r="N199" s="792"/>
      <c r="O199" s="792"/>
    </row>
    <row r="200" spans="1:15">
      <c r="A200" s="5897"/>
      <c r="B200" s="1017"/>
      <c r="C200" s="1517"/>
      <c r="D200" s="2904"/>
      <c r="E200" s="791"/>
      <c r="F200" s="792"/>
      <c r="G200" s="3161" t="s">
        <v>1835</v>
      </c>
      <c r="H200" s="99"/>
      <c r="I200" s="788"/>
      <c r="J200" s="3164"/>
      <c r="K200" s="3161"/>
      <c r="L200" s="3171"/>
      <c r="M200" s="2925"/>
      <c r="N200" s="792"/>
      <c r="O200" s="792"/>
    </row>
    <row r="201" spans="1:15">
      <c r="A201" s="5897"/>
      <c r="B201" s="1017"/>
      <c r="C201" s="1517"/>
      <c r="D201" s="2904"/>
      <c r="E201" s="791"/>
      <c r="F201" s="792"/>
      <c r="G201" s="3161" t="s">
        <v>1812</v>
      </c>
      <c r="H201" s="99"/>
      <c r="I201" s="788"/>
      <c r="J201" s="3164"/>
      <c r="K201" s="3161"/>
      <c r="L201" s="3171"/>
      <c r="M201" s="3073"/>
      <c r="N201" s="794"/>
      <c r="O201" s="794"/>
    </row>
    <row r="202" spans="1:15">
      <c r="A202" s="5897"/>
      <c r="B202" s="1019" t="s">
        <v>2463</v>
      </c>
      <c r="C202" s="1518" t="s">
        <v>6556</v>
      </c>
      <c r="D202" s="781" t="s">
        <v>6588</v>
      </c>
      <c r="E202" s="3160" t="s">
        <v>6578</v>
      </c>
      <c r="F202" s="3160" t="s">
        <v>1852</v>
      </c>
      <c r="G202" s="3160" t="s">
        <v>6570</v>
      </c>
      <c r="H202" s="453" t="s">
        <v>1811</v>
      </c>
      <c r="I202" s="790">
        <v>55476</v>
      </c>
      <c r="J202" s="3163">
        <v>8213</v>
      </c>
      <c r="K202" s="3160">
        <v>28000</v>
      </c>
      <c r="L202" s="3174">
        <v>3000</v>
      </c>
      <c r="M202" s="1019" t="s">
        <v>6233</v>
      </c>
      <c r="N202" s="3161" t="s">
        <v>2468</v>
      </c>
      <c r="O202" s="3161" t="s">
        <v>2452</v>
      </c>
    </row>
    <row r="203" spans="1:15">
      <c r="A203" s="5897"/>
      <c r="B203" s="1017"/>
      <c r="C203" s="1517"/>
      <c r="D203" s="777"/>
      <c r="E203" s="791"/>
      <c r="F203" s="792"/>
      <c r="G203" s="3161" t="s">
        <v>1853</v>
      </c>
      <c r="H203" s="99"/>
      <c r="I203" s="788"/>
      <c r="J203" s="3164"/>
      <c r="K203" s="3161"/>
      <c r="L203" s="3171"/>
      <c r="M203" s="2925"/>
      <c r="N203" s="792"/>
      <c r="O203" s="792"/>
    </row>
    <row r="204" spans="1:15">
      <c r="A204" s="5897"/>
      <c r="B204" s="1017"/>
      <c r="C204" s="1517"/>
      <c r="D204" s="777"/>
      <c r="E204" s="791"/>
      <c r="F204" s="792"/>
      <c r="G204" s="3161" t="s">
        <v>1835</v>
      </c>
      <c r="H204" s="99"/>
      <c r="I204" s="788"/>
      <c r="J204" s="3164"/>
      <c r="K204" s="3161"/>
      <c r="L204" s="3171"/>
      <c r="M204" s="2925"/>
      <c r="N204" s="792"/>
      <c r="O204" s="792"/>
    </row>
    <row r="205" spans="1:15" ht="13.5" thickBot="1">
      <c r="A205" s="5898"/>
      <c r="B205" s="1017"/>
      <c r="C205" s="1517"/>
      <c r="D205" s="777"/>
      <c r="E205" s="791"/>
      <c r="F205" s="792"/>
      <c r="G205" s="3161" t="s">
        <v>1812</v>
      </c>
      <c r="H205" s="99"/>
      <c r="I205" s="788"/>
      <c r="J205" s="3164"/>
      <c r="K205" s="3161"/>
      <c r="L205" s="3171"/>
      <c r="M205" s="2925"/>
      <c r="N205" s="792"/>
      <c r="O205" s="792"/>
    </row>
    <row r="206" spans="1:15">
      <c r="A206" s="5896" t="s">
        <v>886</v>
      </c>
      <c r="B206" s="1016" t="s">
        <v>2463</v>
      </c>
      <c r="C206" s="1516" t="s">
        <v>410</v>
      </c>
      <c r="D206" s="2902" t="s">
        <v>1864</v>
      </c>
      <c r="E206" s="783" t="s">
        <v>1865</v>
      </c>
      <c r="F206" s="783" t="s">
        <v>1818</v>
      </c>
      <c r="G206" s="783" t="s">
        <v>1820</v>
      </c>
      <c r="H206" s="784" t="s">
        <v>1811</v>
      </c>
      <c r="I206" s="785">
        <v>5088</v>
      </c>
      <c r="J206" s="786">
        <v>320</v>
      </c>
      <c r="K206" s="783">
        <v>5024</v>
      </c>
      <c r="L206" s="805">
        <v>256</v>
      </c>
      <c r="M206" s="1497"/>
      <c r="N206" s="2994" t="s">
        <v>2466</v>
      </c>
      <c r="O206" s="783" t="s">
        <v>2452</v>
      </c>
    </row>
    <row r="207" spans="1:15">
      <c r="A207" s="5897"/>
      <c r="B207" s="1017"/>
      <c r="C207" s="1517"/>
      <c r="D207" s="2904"/>
      <c r="E207" s="791"/>
      <c r="F207" s="792"/>
      <c r="G207" s="479" t="s">
        <v>1812</v>
      </c>
      <c r="H207" s="99"/>
      <c r="I207" s="788"/>
      <c r="J207" s="789"/>
      <c r="K207" s="479"/>
      <c r="L207" s="793"/>
      <c r="M207" s="2925"/>
      <c r="N207" s="792"/>
      <c r="O207" s="792"/>
    </row>
    <row r="208" spans="1:15">
      <c r="A208" s="5897"/>
      <c r="B208" s="1019" t="s">
        <v>2463</v>
      </c>
      <c r="C208" s="1518" t="s">
        <v>3646</v>
      </c>
      <c r="D208" s="781" t="s">
        <v>1866</v>
      </c>
      <c r="E208" s="478" t="s">
        <v>1867</v>
      </c>
      <c r="F208" s="478" t="s">
        <v>1827</v>
      </c>
      <c r="G208" s="478" t="s">
        <v>1828</v>
      </c>
      <c r="H208" s="453" t="s">
        <v>1811</v>
      </c>
      <c r="I208" s="790">
        <v>7104</v>
      </c>
      <c r="J208" s="782">
        <v>320</v>
      </c>
      <c r="K208" s="478">
        <v>7040</v>
      </c>
      <c r="L208" s="425">
        <v>256</v>
      </c>
      <c r="M208" s="1597"/>
      <c r="N208" s="2985" t="s">
        <v>2466</v>
      </c>
      <c r="O208" s="478" t="s">
        <v>2452</v>
      </c>
    </row>
    <row r="209" spans="1:15">
      <c r="A209" s="5897"/>
      <c r="B209" s="1017"/>
      <c r="C209" s="1517"/>
      <c r="D209" s="2904"/>
      <c r="E209" s="791"/>
      <c r="F209" s="792"/>
      <c r="G209" s="479" t="s">
        <v>1812</v>
      </c>
      <c r="H209" s="99"/>
      <c r="I209" s="788"/>
      <c r="J209" s="789"/>
      <c r="K209" s="479"/>
      <c r="L209" s="793"/>
      <c r="M209" s="3073"/>
      <c r="N209" s="794"/>
      <c r="O209" s="794"/>
    </row>
    <row r="210" spans="1:15">
      <c r="A210" s="5897"/>
      <c r="B210" s="1020" t="s">
        <v>2463</v>
      </c>
      <c r="C210" s="1519" t="s">
        <v>3647</v>
      </c>
      <c r="D210" s="781" t="s">
        <v>1868</v>
      </c>
      <c r="E210" s="478" t="s">
        <v>1869</v>
      </c>
      <c r="F210" s="478" t="s">
        <v>1852</v>
      </c>
      <c r="G210" s="478" t="s">
        <v>1853</v>
      </c>
      <c r="H210" s="453" t="s">
        <v>1811</v>
      </c>
      <c r="I210" s="790">
        <v>9408</v>
      </c>
      <c r="J210" s="782">
        <v>320</v>
      </c>
      <c r="K210" s="478">
        <v>9334</v>
      </c>
      <c r="L210" s="425">
        <v>256</v>
      </c>
      <c r="M210" s="2925"/>
      <c r="N210" s="2986" t="s">
        <v>2466</v>
      </c>
      <c r="O210" s="479" t="s">
        <v>2452</v>
      </c>
    </row>
    <row r="211" spans="1:15" ht="13.5" thickBot="1">
      <c r="A211" s="5898"/>
      <c r="B211" s="1017"/>
      <c r="C211" s="1517"/>
      <c r="D211" s="2904"/>
      <c r="E211" s="791"/>
      <c r="F211" s="792"/>
      <c r="G211" s="479" t="s">
        <v>1812</v>
      </c>
      <c r="H211" s="99"/>
      <c r="I211" s="788"/>
      <c r="J211" s="789"/>
      <c r="K211" s="479"/>
      <c r="L211" s="793"/>
      <c r="M211" s="2925"/>
      <c r="N211" s="792"/>
      <c r="O211" s="792"/>
    </row>
    <row r="212" spans="1:15">
      <c r="A212" s="5896" t="s">
        <v>3894</v>
      </c>
      <c r="B212" s="1016" t="s">
        <v>2463</v>
      </c>
      <c r="C212" s="1516" t="s">
        <v>3648</v>
      </c>
      <c r="D212" s="2902" t="s">
        <v>1870</v>
      </c>
      <c r="E212" s="783" t="s">
        <v>1871</v>
      </c>
      <c r="F212" s="783" t="s">
        <v>1818</v>
      </c>
      <c r="G212" s="783" t="s">
        <v>1820</v>
      </c>
      <c r="H212" s="784" t="s">
        <v>1811</v>
      </c>
      <c r="I212" s="785">
        <v>5088</v>
      </c>
      <c r="J212" s="786">
        <v>576</v>
      </c>
      <c r="K212" s="783">
        <v>5024</v>
      </c>
      <c r="L212" s="805">
        <v>512</v>
      </c>
      <c r="M212" s="1497"/>
      <c r="N212" s="2994" t="s">
        <v>2466</v>
      </c>
      <c r="O212" s="783" t="s">
        <v>2452</v>
      </c>
    </row>
    <row r="213" spans="1:15">
      <c r="A213" s="5897"/>
      <c r="B213" s="1017"/>
      <c r="C213" s="1517"/>
      <c r="D213" s="2904"/>
      <c r="E213" s="791"/>
      <c r="F213" s="792"/>
      <c r="G213" s="479" t="s">
        <v>1835</v>
      </c>
      <c r="H213" s="99"/>
      <c r="I213" s="788"/>
      <c r="J213" s="789"/>
      <c r="K213" s="479"/>
      <c r="L213" s="793"/>
      <c r="M213" s="2925"/>
      <c r="N213" s="792"/>
      <c r="O213" s="792"/>
    </row>
    <row r="214" spans="1:15">
      <c r="A214" s="5897"/>
      <c r="B214" s="1017"/>
      <c r="C214" s="1517"/>
      <c r="D214" s="2904"/>
      <c r="E214" s="791"/>
      <c r="F214" s="792"/>
      <c r="G214" s="479" t="s">
        <v>1812</v>
      </c>
      <c r="H214" s="99"/>
      <c r="I214" s="788"/>
      <c r="J214" s="789"/>
      <c r="K214" s="479"/>
      <c r="L214" s="793"/>
      <c r="M214" s="2925"/>
      <c r="N214" s="792"/>
      <c r="O214" s="792"/>
    </row>
    <row r="215" spans="1:15">
      <c r="A215" s="5897"/>
      <c r="B215" s="1019" t="s">
        <v>2463</v>
      </c>
      <c r="C215" s="1518" t="s">
        <v>3649</v>
      </c>
      <c r="D215" s="781" t="s">
        <v>1872</v>
      </c>
      <c r="E215" s="478" t="s">
        <v>1873</v>
      </c>
      <c r="F215" s="478" t="s">
        <v>1827</v>
      </c>
      <c r="G215" s="478" t="s">
        <v>1828</v>
      </c>
      <c r="H215" s="453" t="s">
        <v>1811</v>
      </c>
      <c r="I215" s="790">
        <v>7360</v>
      </c>
      <c r="J215" s="782">
        <v>576</v>
      </c>
      <c r="K215" s="478">
        <v>7296</v>
      </c>
      <c r="L215" s="425">
        <v>512</v>
      </c>
      <c r="M215" s="1597"/>
      <c r="N215" s="2985" t="s">
        <v>2466</v>
      </c>
      <c r="O215" s="478" t="s">
        <v>2452</v>
      </c>
    </row>
    <row r="216" spans="1:15">
      <c r="A216" s="5897"/>
      <c r="B216" s="1017"/>
      <c r="C216" s="1517"/>
      <c r="D216" s="2904"/>
      <c r="E216" s="791"/>
      <c r="F216" s="792"/>
      <c r="G216" s="479" t="s">
        <v>1835</v>
      </c>
      <c r="H216" s="99"/>
      <c r="I216" s="788"/>
      <c r="J216" s="789"/>
      <c r="K216" s="479"/>
      <c r="L216" s="793"/>
      <c r="M216" s="2925"/>
      <c r="N216" s="792"/>
      <c r="O216" s="792"/>
    </row>
    <row r="217" spans="1:15">
      <c r="A217" s="5897"/>
      <c r="B217" s="1017"/>
      <c r="C217" s="1517"/>
      <c r="D217" s="2904"/>
      <c r="E217" s="791"/>
      <c r="F217" s="792"/>
      <c r="G217" s="479" t="s">
        <v>1812</v>
      </c>
      <c r="H217" s="99"/>
      <c r="I217" s="788"/>
      <c r="J217" s="789"/>
      <c r="K217" s="479"/>
      <c r="L217" s="793"/>
      <c r="M217" s="3073"/>
      <c r="N217" s="794"/>
      <c r="O217" s="794"/>
    </row>
    <row r="218" spans="1:15">
      <c r="A218" s="5897"/>
      <c r="B218" s="1020" t="s">
        <v>2463</v>
      </c>
      <c r="C218" s="1519" t="s">
        <v>3650</v>
      </c>
      <c r="D218" s="781" t="s">
        <v>1874</v>
      </c>
      <c r="E218" s="478" t="s">
        <v>1875</v>
      </c>
      <c r="F218" s="478" t="s">
        <v>1852</v>
      </c>
      <c r="G218" s="478" t="s">
        <v>1853</v>
      </c>
      <c r="H218" s="453" t="s">
        <v>1811</v>
      </c>
      <c r="I218" s="790">
        <v>9664</v>
      </c>
      <c r="J218" s="782">
        <v>576</v>
      </c>
      <c r="K218" s="478">
        <v>9600</v>
      </c>
      <c r="L218" s="425">
        <v>512</v>
      </c>
      <c r="M218" s="2925"/>
      <c r="N218" s="2986" t="s">
        <v>2466</v>
      </c>
      <c r="O218" s="479" t="s">
        <v>2452</v>
      </c>
    </row>
    <row r="219" spans="1:15">
      <c r="A219" s="5897"/>
      <c r="B219" s="1017"/>
      <c r="C219" s="1517"/>
      <c r="D219" s="2904"/>
      <c r="E219" s="791"/>
      <c r="F219" s="792"/>
      <c r="G219" s="479" t="s">
        <v>1835</v>
      </c>
      <c r="H219" s="99"/>
      <c r="I219" s="788"/>
      <c r="J219" s="789"/>
      <c r="K219" s="479"/>
      <c r="L219" s="793"/>
      <c r="M219" s="2925"/>
      <c r="N219" s="792"/>
      <c r="O219" s="792"/>
    </row>
    <row r="220" spans="1:15" ht="13.5" thickBot="1">
      <c r="A220" s="5897"/>
      <c r="B220" s="1017"/>
      <c r="C220" s="1517"/>
      <c r="D220" s="2904"/>
      <c r="E220" s="791"/>
      <c r="F220" s="792"/>
      <c r="G220" s="479" t="s">
        <v>1812</v>
      </c>
      <c r="H220" s="99"/>
      <c r="I220" s="788"/>
      <c r="J220" s="789"/>
      <c r="K220" s="479"/>
      <c r="L220" s="793"/>
      <c r="M220" s="2925"/>
      <c r="N220" s="792"/>
      <c r="O220" s="792"/>
    </row>
    <row r="221" spans="1:15" ht="25.5">
      <c r="A221" s="5896" t="s">
        <v>3895</v>
      </c>
      <c r="B221" s="1016" t="s">
        <v>6168</v>
      </c>
      <c r="C221" s="1516" t="s">
        <v>3086</v>
      </c>
      <c r="D221" s="2902" t="s">
        <v>1876</v>
      </c>
      <c r="E221" s="783" t="s">
        <v>1877</v>
      </c>
      <c r="F221" s="783" t="s">
        <v>1809</v>
      </c>
      <c r="G221" s="783" t="s">
        <v>1810</v>
      </c>
      <c r="H221" s="784" t="s">
        <v>1811</v>
      </c>
      <c r="I221" s="785">
        <v>11409</v>
      </c>
      <c r="J221" s="786">
        <v>1104</v>
      </c>
      <c r="K221" s="783">
        <v>4861</v>
      </c>
      <c r="L221" s="805">
        <v>956</v>
      </c>
      <c r="M221" s="1497"/>
      <c r="N221" s="2994" t="s">
        <v>2466</v>
      </c>
      <c r="O221" s="783" t="s">
        <v>2452</v>
      </c>
    </row>
    <row r="222" spans="1:15">
      <c r="A222" s="5897"/>
      <c r="B222" s="1017"/>
      <c r="C222" s="1517"/>
      <c r="D222" s="2904"/>
      <c r="E222" s="791"/>
      <c r="F222" s="792"/>
      <c r="G222" s="479" t="s">
        <v>1878</v>
      </c>
      <c r="H222" s="99"/>
      <c r="I222" s="788"/>
      <c r="J222" s="789"/>
      <c r="K222" s="479"/>
      <c r="L222" s="793"/>
      <c r="M222" s="2925"/>
      <c r="N222" s="792"/>
      <c r="O222" s="792"/>
    </row>
    <row r="223" spans="1:15">
      <c r="A223" s="5897"/>
      <c r="B223" s="1849"/>
      <c r="C223" s="1850"/>
      <c r="D223" s="2920"/>
      <c r="E223" s="795"/>
      <c r="F223" s="2893"/>
      <c r="G223" s="2888" t="s">
        <v>1812</v>
      </c>
      <c r="H223" s="796"/>
      <c r="I223" s="797"/>
      <c r="J223" s="2891"/>
      <c r="K223" s="2888"/>
      <c r="L223" s="806"/>
      <c r="M223" s="3073"/>
      <c r="N223" s="794"/>
      <c r="O223" s="2893"/>
    </row>
    <row r="224" spans="1:15" ht="25.5">
      <c r="A224" s="5897"/>
      <c r="B224" s="2923" t="s">
        <v>2463</v>
      </c>
      <c r="C224" s="1517" t="s">
        <v>3086</v>
      </c>
      <c r="D224" s="2928" t="s">
        <v>6122</v>
      </c>
      <c r="E224" s="2887" t="s">
        <v>1877</v>
      </c>
      <c r="F224" s="2887" t="s">
        <v>1809</v>
      </c>
      <c r="G224" s="792" t="s">
        <v>6105</v>
      </c>
      <c r="H224" s="99" t="s">
        <v>1811</v>
      </c>
      <c r="I224" s="788">
        <v>11409</v>
      </c>
      <c r="J224" s="2890">
        <v>1104</v>
      </c>
      <c r="K224" s="2887">
        <v>4861</v>
      </c>
      <c r="L224" s="2898">
        <v>956</v>
      </c>
      <c r="M224" s="1597" t="s">
        <v>6172</v>
      </c>
      <c r="N224" s="2986" t="s">
        <v>2466</v>
      </c>
      <c r="O224" s="2887" t="s">
        <v>2452</v>
      </c>
    </row>
    <row r="225" spans="1:15">
      <c r="A225" s="5897"/>
      <c r="B225" s="1017"/>
      <c r="C225" s="1517"/>
      <c r="D225" s="2904"/>
      <c r="E225" s="791"/>
      <c r="F225" s="792"/>
      <c r="G225" s="2887" t="s">
        <v>1878</v>
      </c>
      <c r="H225" s="99"/>
      <c r="I225" s="788"/>
      <c r="J225" s="2890"/>
      <c r="K225" s="2887"/>
      <c r="L225" s="2898"/>
      <c r="M225" s="2925"/>
      <c r="N225" s="792"/>
      <c r="O225" s="792"/>
    </row>
    <row r="226" spans="1:15">
      <c r="A226" s="5897"/>
      <c r="B226" s="1017"/>
      <c r="C226" s="1517"/>
      <c r="D226" s="2904"/>
      <c r="E226" s="791"/>
      <c r="F226" s="2893"/>
      <c r="G226" s="2887" t="s">
        <v>1812</v>
      </c>
      <c r="H226" s="99"/>
      <c r="I226" s="788"/>
      <c r="J226" s="2890"/>
      <c r="K226" s="2887"/>
      <c r="L226" s="2898"/>
      <c r="M226" s="2925"/>
      <c r="N226" s="792"/>
      <c r="O226" s="2892"/>
    </row>
    <row r="227" spans="1:15" ht="25.5">
      <c r="A227" s="5897"/>
      <c r="B227" s="1019" t="s">
        <v>6168</v>
      </c>
      <c r="C227" s="1518" t="s">
        <v>3682</v>
      </c>
      <c r="D227" s="781" t="s">
        <v>1879</v>
      </c>
      <c r="E227" s="478" t="s">
        <v>1880</v>
      </c>
      <c r="F227" s="479" t="s">
        <v>1809</v>
      </c>
      <c r="G227" s="478" t="s">
        <v>1815</v>
      </c>
      <c r="H227" s="453" t="s">
        <v>1811</v>
      </c>
      <c r="I227" s="790">
        <v>22404</v>
      </c>
      <c r="J227" s="782">
        <v>1241</v>
      </c>
      <c r="K227" s="478">
        <v>11409</v>
      </c>
      <c r="L227" s="425">
        <v>1104</v>
      </c>
      <c r="M227" s="1597"/>
      <c r="N227" s="2985" t="s">
        <v>2466</v>
      </c>
      <c r="O227" s="478" t="s">
        <v>2452</v>
      </c>
    </row>
    <row r="228" spans="1:15">
      <c r="A228" s="5897"/>
      <c r="B228" s="1017"/>
      <c r="C228" s="1517"/>
      <c r="D228" s="2904"/>
      <c r="E228" s="791"/>
      <c r="F228" s="792"/>
      <c r="G228" s="479" t="s">
        <v>1878</v>
      </c>
      <c r="H228" s="99"/>
      <c r="I228" s="788"/>
      <c r="J228" s="789"/>
      <c r="K228" s="479"/>
      <c r="L228" s="793"/>
      <c r="M228" s="2925"/>
      <c r="N228" s="792"/>
      <c r="O228" s="792"/>
    </row>
    <row r="229" spans="1:15">
      <c r="A229" s="5897"/>
      <c r="B229" s="1849"/>
      <c r="C229" s="1850"/>
      <c r="D229" s="2920"/>
      <c r="E229" s="795"/>
      <c r="F229" s="2893"/>
      <c r="G229" s="2888" t="s">
        <v>1812</v>
      </c>
      <c r="H229" s="796"/>
      <c r="I229" s="797"/>
      <c r="J229" s="2891"/>
      <c r="K229" s="2888"/>
      <c r="L229" s="806"/>
      <c r="M229" s="3073"/>
      <c r="N229" s="794"/>
      <c r="O229" s="794"/>
    </row>
    <row r="230" spans="1:15" ht="25.5">
      <c r="A230" s="5897"/>
      <c r="B230" s="2925" t="s">
        <v>2463</v>
      </c>
      <c r="C230" s="1522" t="s">
        <v>3682</v>
      </c>
      <c r="D230" s="2928" t="s">
        <v>6123</v>
      </c>
      <c r="E230" s="2887" t="s">
        <v>1880</v>
      </c>
      <c r="F230" s="2887" t="s">
        <v>1809</v>
      </c>
      <c r="G230" s="792" t="s">
        <v>6107</v>
      </c>
      <c r="H230" s="99" t="s">
        <v>1811</v>
      </c>
      <c r="I230" s="788">
        <v>22404</v>
      </c>
      <c r="J230" s="2890">
        <v>1241</v>
      </c>
      <c r="K230" s="2887">
        <v>11409</v>
      </c>
      <c r="L230" s="2898">
        <v>1104</v>
      </c>
      <c r="M230" s="1597" t="s">
        <v>6173</v>
      </c>
      <c r="N230" s="2986" t="s">
        <v>2466</v>
      </c>
      <c r="O230" s="2887" t="s">
        <v>2452</v>
      </c>
    </row>
    <row r="231" spans="1:15">
      <c r="A231" s="5897"/>
      <c r="B231" s="1017"/>
      <c r="C231" s="1517"/>
      <c r="D231" s="2904"/>
      <c r="E231" s="791"/>
      <c r="F231" s="792"/>
      <c r="G231" s="2887" t="s">
        <v>1878</v>
      </c>
      <c r="H231" s="99"/>
      <c r="I231" s="788"/>
      <c r="J231" s="2890"/>
      <c r="K231" s="2887"/>
      <c r="L231" s="2898"/>
      <c r="M231" s="2925"/>
      <c r="N231" s="792"/>
      <c r="O231" s="792"/>
    </row>
    <row r="232" spans="1:15" ht="13.5" thickBot="1">
      <c r="A232" s="5898"/>
      <c r="B232" s="1018"/>
      <c r="C232" s="1520"/>
      <c r="D232" s="2903"/>
      <c r="E232" s="800"/>
      <c r="F232" s="792"/>
      <c r="G232" s="2895" t="s">
        <v>1812</v>
      </c>
      <c r="H232" s="454"/>
      <c r="I232" s="801"/>
      <c r="J232" s="2896"/>
      <c r="K232" s="2895"/>
      <c r="L232" s="807"/>
      <c r="M232" s="2925"/>
      <c r="N232" s="792"/>
      <c r="O232" s="792"/>
    </row>
    <row r="233" spans="1:15" ht="25.5">
      <c r="A233" s="5908" t="s">
        <v>6240</v>
      </c>
      <c r="B233" s="1014" t="s">
        <v>2463</v>
      </c>
      <c r="C233" s="3176" t="s">
        <v>6238</v>
      </c>
      <c r="D233" s="2902" t="s">
        <v>6239</v>
      </c>
      <c r="E233" s="3173" t="s">
        <v>6228</v>
      </c>
      <c r="F233" s="3173" t="s">
        <v>1809</v>
      </c>
      <c r="G233" s="3173" t="s">
        <v>6229</v>
      </c>
      <c r="H233" s="784" t="s">
        <v>1811</v>
      </c>
      <c r="I233" s="785">
        <v>23322</v>
      </c>
      <c r="J233" s="3172">
        <v>3143</v>
      </c>
      <c r="K233" s="3173">
        <v>11015</v>
      </c>
      <c r="L233" s="805">
        <v>900</v>
      </c>
      <c r="M233" s="1014" t="s">
        <v>6173</v>
      </c>
      <c r="N233" s="3208" t="s">
        <v>2468</v>
      </c>
      <c r="O233" s="3173" t="s">
        <v>2452</v>
      </c>
    </row>
    <row r="234" spans="1:15">
      <c r="A234" s="5909"/>
      <c r="B234" s="1015"/>
      <c r="C234" s="3177"/>
      <c r="D234" s="2904"/>
      <c r="E234" s="791"/>
      <c r="F234" s="792"/>
      <c r="G234" s="3161" t="s">
        <v>1878</v>
      </c>
      <c r="H234" s="99"/>
      <c r="I234" s="788"/>
      <c r="J234" s="3164"/>
      <c r="K234" s="3161"/>
      <c r="L234" s="3171"/>
      <c r="M234" s="2925"/>
      <c r="N234" s="792"/>
      <c r="O234" s="792"/>
    </row>
    <row r="235" spans="1:15">
      <c r="A235" s="5909"/>
      <c r="B235" s="1015"/>
      <c r="C235" s="3177"/>
      <c r="D235" s="2904"/>
      <c r="E235" s="791"/>
      <c r="F235" s="3168"/>
      <c r="G235" s="3161" t="s">
        <v>1812</v>
      </c>
      <c r="H235" s="99"/>
      <c r="I235" s="788"/>
      <c r="J235" s="3164"/>
      <c r="K235" s="3161"/>
      <c r="L235" s="3171"/>
      <c r="M235" s="2925"/>
      <c r="N235" s="792"/>
      <c r="O235" s="3167"/>
    </row>
    <row r="236" spans="1:15" ht="25.5">
      <c r="A236" s="5909"/>
      <c r="B236" s="1019" t="s">
        <v>2463</v>
      </c>
      <c r="C236" s="3178" t="s">
        <v>6529</v>
      </c>
      <c r="D236" s="781" t="s">
        <v>6589</v>
      </c>
      <c r="E236" s="3160" t="s">
        <v>6566</v>
      </c>
      <c r="F236" s="3161" t="s">
        <v>1809</v>
      </c>
      <c r="G236" s="3160" t="s">
        <v>6567</v>
      </c>
      <c r="H236" s="453" t="s">
        <v>1811</v>
      </c>
      <c r="I236" s="790">
        <v>34343</v>
      </c>
      <c r="J236" s="3163">
        <v>6514</v>
      </c>
      <c r="K236" s="3160">
        <v>21000</v>
      </c>
      <c r="L236" s="3174">
        <v>2500</v>
      </c>
      <c r="M236" s="1019" t="s">
        <v>6231</v>
      </c>
      <c r="N236" s="3192" t="s">
        <v>2466</v>
      </c>
      <c r="O236" s="3160" t="s">
        <v>2452</v>
      </c>
    </row>
    <row r="237" spans="1:15">
      <c r="A237" s="5909"/>
      <c r="B237" s="1015"/>
      <c r="C237" s="3177"/>
      <c r="D237" s="2904"/>
      <c r="E237" s="791"/>
      <c r="F237" s="792"/>
      <c r="G237" s="3161" t="s">
        <v>1878</v>
      </c>
      <c r="H237" s="99"/>
      <c r="I237" s="788"/>
      <c r="J237" s="3164"/>
      <c r="K237" s="3161"/>
      <c r="L237" s="3171"/>
      <c r="M237" s="2925"/>
      <c r="N237" s="792"/>
      <c r="O237" s="792"/>
    </row>
    <row r="238" spans="1:15">
      <c r="A238" s="5909"/>
      <c r="B238" s="2924"/>
      <c r="C238" s="3179"/>
      <c r="D238" s="2920"/>
      <c r="E238" s="795"/>
      <c r="F238" s="794"/>
      <c r="G238" s="3162" t="s">
        <v>1812</v>
      </c>
      <c r="H238" s="796"/>
      <c r="I238" s="797"/>
      <c r="J238" s="3165"/>
      <c r="K238" s="3162"/>
      <c r="L238" s="806"/>
      <c r="M238" s="3073"/>
      <c r="N238" s="794"/>
      <c r="O238" s="794"/>
    </row>
    <row r="239" spans="1:15" ht="25.5">
      <c r="A239" s="5909"/>
      <c r="B239" s="1015" t="s">
        <v>2463</v>
      </c>
      <c r="C239" s="3180" t="s">
        <v>6530</v>
      </c>
      <c r="D239" s="2904" t="s">
        <v>6590</v>
      </c>
      <c r="E239" s="3160" t="s">
        <v>6569</v>
      </c>
      <c r="F239" s="3161" t="s">
        <v>1809</v>
      </c>
      <c r="G239" s="3160" t="s">
        <v>6570</v>
      </c>
      <c r="H239" s="99" t="s">
        <v>1811</v>
      </c>
      <c r="I239" s="790">
        <v>45364</v>
      </c>
      <c r="J239" s="3163">
        <v>7637</v>
      </c>
      <c r="K239" s="3160">
        <v>28000</v>
      </c>
      <c r="L239" s="3174">
        <v>3000</v>
      </c>
      <c r="M239" s="1019" t="s">
        <v>6233</v>
      </c>
      <c r="N239" s="3193" t="s">
        <v>2466</v>
      </c>
      <c r="O239" s="3161" t="s">
        <v>2452</v>
      </c>
    </row>
    <row r="240" spans="1:15">
      <c r="A240" s="5909"/>
      <c r="B240" s="1015"/>
      <c r="C240" s="3177"/>
      <c r="D240" s="2904"/>
      <c r="E240" s="791"/>
      <c r="F240" s="792"/>
      <c r="G240" s="3161" t="s">
        <v>1878</v>
      </c>
      <c r="H240" s="99"/>
      <c r="I240" s="788"/>
      <c r="J240" s="3164"/>
      <c r="K240" s="3161"/>
      <c r="L240" s="3171"/>
      <c r="M240" s="2925"/>
      <c r="N240" s="792"/>
      <c r="O240" s="792"/>
    </row>
    <row r="241" spans="1:15" ht="13.5" thickBot="1">
      <c r="A241" s="5910"/>
      <c r="B241" s="3175"/>
      <c r="C241" s="3181"/>
      <c r="D241" s="2903"/>
      <c r="E241" s="800"/>
      <c r="F241" s="792"/>
      <c r="G241" s="3166" t="s">
        <v>1812</v>
      </c>
      <c r="H241" s="454"/>
      <c r="I241" s="801"/>
      <c r="J241" s="3170"/>
      <c r="K241" s="3166"/>
      <c r="L241" s="807"/>
      <c r="M241" s="3096"/>
      <c r="N241" s="792"/>
      <c r="O241" s="792"/>
    </row>
    <row r="242" spans="1:15">
      <c r="A242" s="5896" t="s">
        <v>3897</v>
      </c>
      <c r="B242" s="1016" t="s">
        <v>2463</v>
      </c>
      <c r="C242" s="1516" t="s">
        <v>3683</v>
      </c>
      <c r="D242" s="2902" t="s">
        <v>1881</v>
      </c>
      <c r="E242" s="783" t="s">
        <v>1882</v>
      </c>
      <c r="F242" s="783" t="s">
        <v>1818</v>
      </c>
      <c r="G242" s="783" t="s">
        <v>1819</v>
      </c>
      <c r="H242" s="784" t="s">
        <v>1811</v>
      </c>
      <c r="I242" s="785">
        <v>8381</v>
      </c>
      <c r="J242" s="786">
        <v>1212</v>
      </c>
      <c r="K242" s="783">
        <v>4288</v>
      </c>
      <c r="L242" s="805">
        <v>768</v>
      </c>
      <c r="M242" s="1497"/>
      <c r="N242" s="2994" t="s">
        <v>2466</v>
      </c>
      <c r="O242" s="783" t="s">
        <v>2452</v>
      </c>
    </row>
    <row r="243" spans="1:15">
      <c r="A243" s="5897"/>
      <c r="B243" s="1017"/>
      <c r="C243" s="1517"/>
      <c r="D243" s="2904"/>
      <c r="E243" s="791"/>
      <c r="F243" s="792"/>
      <c r="G243" s="479" t="s">
        <v>1820</v>
      </c>
      <c r="H243" s="99"/>
      <c r="I243" s="788"/>
      <c r="J243" s="789"/>
      <c r="K243" s="479"/>
      <c r="L243" s="793"/>
      <c r="M243" s="2925"/>
      <c r="N243" s="792"/>
      <c r="O243" s="792"/>
    </row>
    <row r="244" spans="1:15">
      <c r="A244" s="5897"/>
      <c r="B244" s="1017"/>
      <c r="C244" s="1517"/>
      <c r="D244" s="2904"/>
      <c r="E244" s="791"/>
      <c r="F244" s="792"/>
      <c r="G244" s="479" t="s">
        <v>1878</v>
      </c>
      <c r="H244" s="99"/>
      <c r="I244" s="788"/>
      <c r="J244" s="789"/>
      <c r="K244" s="479"/>
      <c r="L244" s="793"/>
      <c r="M244" s="2925"/>
      <c r="N244" s="792"/>
      <c r="O244" s="792"/>
    </row>
    <row r="245" spans="1:15">
      <c r="A245" s="5897"/>
      <c r="B245" s="1017"/>
      <c r="C245" s="1517"/>
      <c r="D245" s="2920"/>
      <c r="E245" s="795"/>
      <c r="F245" s="794"/>
      <c r="G245" s="479" t="s">
        <v>1812</v>
      </c>
      <c r="H245" s="796"/>
      <c r="I245" s="797"/>
      <c r="J245" s="798"/>
      <c r="K245" s="497"/>
      <c r="L245" s="806"/>
      <c r="M245" s="2925"/>
      <c r="N245" s="792"/>
      <c r="O245" s="792"/>
    </row>
    <row r="246" spans="1:15">
      <c r="A246" s="5897"/>
      <c r="B246" s="1019" t="s">
        <v>6168</v>
      </c>
      <c r="C246" s="1518" t="s">
        <v>3684</v>
      </c>
      <c r="D246" s="781" t="s">
        <v>1883</v>
      </c>
      <c r="E246" s="478" t="s">
        <v>1884</v>
      </c>
      <c r="F246" s="478" t="s">
        <v>1818</v>
      </c>
      <c r="G246" s="478" t="s">
        <v>1810</v>
      </c>
      <c r="H246" s="453" t="s">
        <v>1811</v>
      </c>
      <c r="I246" s="790">
        <v>14929</v>
      </c>
      <c r="J246" s="782">
        <v>1360</v>
      </c>
      <c r="K246" s="478">
        <v>8381</v>
      </c>
      <c r="L246" s="425">
        <v>1212</v>
      </c>
      <c r="M246" s="1597"/>
      <c r="N246" s="2985" t="s">
        <v>2468</v>
      </c>
      <c r="O246" s="478" t="s">
        <v>2452</v>
      </c>
    </row>
    <row r="247" spans="1:15">
      <c r="A247" s="5897"/>
      <c r="B247" s="1017"/>
      <c r="C247" s="1517"/>
      <c r="D247" s="2904"/>
      <c r="E247" s="791"/>
      <c r="F247" s="792"/>
      <c r="G247" s="479" t="s">
        <v>1820</v>
      </c>
      <c r="H247" s="99"/>
      <c r="I247" s="788"/>
      <c r="J247" s="789"/>
      <c r="K247" s="479"/>
      <c r="L247" s="793"/>
      <c r="M247" s="2925"/>
      <c r="N247" s="792"/>
      <c r="O247" s="792"/>
    </row>
    <row r="248" spans="1:15">
      <c r="A248" s="5897"/>
      <c r="B248" s="1017"/>
      <c r="C248" s="1517"/>
      <c r="D248" s="2904"/>
      <c r="E248" s="791"/>
      <c r="F248" s="792"/>
      <c r="G248" s="479" t="s">
        <v>1878</v>
      </c>
      <c r="H248" s="99"/>
      <c r="I248" s="788"/>
      <c r="J248" s="789"/>
      <c r="K248" s="479"/>
      <c r="L248" s="793"/>
      <c r="M248" s="2925"/>
      <c r="N248" s="792"/>
      <c r="O248" s="792"/>
    </row>
    <row r="249" spans="1:15">
      <c r="A249" s="5897"/>
      <c r="B249" s="1017"/>
      <c r="C249" s="1517"/>
      <c r="D249" s="2904"/>
      <c r="E249" s="791"/>
      <c r="F249" s="792"/>
      <c r="G249" s="479" t="s">
        <v>1812</v>
      </c>
      <c r="H249" s="99"/>
      <c r="I249" s="788"/>
      <c r="J249" s="789"/>
      <c r="K249" s="479"/>
      <c r="L249" s="793"/>
      <c r="M249" s="2925"/>
      <c r="N249" s="794"/>
      <c r="O249" s="794"/>
    </row>
    <row r="250" spans="1:15">
      <c r="A250" s="5897"/>
      <c r="B250" s="1597" t="s">
        <v>2463</v>
      </c>
      <c r="C250" s="1518" t="s">
        <v>3684</v>
      </c>
      <c r="D250" s="2929" t="s">
        <v>6124</v>
      </c>
      <c r="E250" s="2886" t="s">
        <v>1884</v>
      </c>
      <c r="F250" s="2886" t="s">
        <v>1818</v>
      </c>
      <c r="G250" s="1848" t="s">
        <v>6105</v>
      </c>
      <c r="H250" s="453" t="s">
        <v>1811</v>
      </c>
      <c r="I250" s="790">
        <v>14929</v>
      </c>
      <c r="J250" s="2889">
        <v>1360</v>
      </c>
      <c r="K250" s="2886">
        <v>8381</v>
      </c>
      <c r="L250" s="2901">
        <v>1212</v>
      </c>
      <c r="M250" s="1597" t="s">
        <v>6172</v>
      </c>
      <c r="N250" s="2985" t="s">
        <v>2468</v>
      </c>
      <c r="O250" s="2886" t="s">
        <v>2452</v>
      </c>
    </row>
    <row r="251" spans="1:15">
      <c r="A251" s="5897"/>
      <c r="B251" s="1017"/>
      <c r="C251" s="1517"/>
      <c r="D251" s="2904"/>
      <c r="E251" s="791"/>
      <c r="F251" s="792"/>
      <c r="G251" s="2887" t="s">
        <v>1820</v>
      </c>
      <c r="H251" s="99"/>
      <c r="I251" s="788"/>
      <c r="J251" s="2890"/>
      <c r="K251" s="2887"/>
      <c r="L251" s="2898"/>
      <c r="M251" s="2925"/>
      <c r="N251" s="792"/>
      <c r="O251" s="792"/>
    </row>
    <row r="252" spans="1:15">
      <c r="A252" s="5897"/>
      <c r="B252" s="1017"/>
      <c r="C252" s="1517"/>
      <c r="D252" s="2904"/>
      <c r="E252" s="791"/>
      <c r="F252" s="792"/>
      <c r="G252" s="2887" t="s">
        <v>1878</v>
      </c>
      <c r="H252" s="99"/>
      <c r="I252" s="788"/>
      <c r="J252" s="2890"/>
      <c r="K252" s="2887"/>
      <c r="L252" s="2898"/>
      <c r="M252" s="2925"/>
      <c r="N252" s="792"/>
      <c r="O252" s="792"/>
    </row>
    <row r="253" spans="1:15">
      <c r="A253" s="5897"/>
      <c r="B253" s="1017"/>
      <c r="C253" s="1517"/>
      <c r="D253" s="2904"/>
      <c r="E253" s="791"/>
      <c r="F253" s="792"/>
      <c r="G253" s="2887" t="s">
        <v>1812</v>
      </c>
      <c r="H253" s="99"/>
      <c r="I253" s="788"/>
      <c r="J253" s="2890"/>
      <c r="K253" s="2887"/>
      <c r="L253" s="2898"/>
      <c r="M253" s="3073"/>
      <c r="N253" s="794"/>
      <c r="O253" s="794"/>
    </row>
    <row r="254" spans="1:15">
      <c r="A254" s="5897"/>
      <c r="B254" s="1019" t="s">
        <v>6168</v>
      </c>
      <c r="C254" s="1518" t="s">
        <v>3685</v>
      </c>
      <c r="D254" s="781" t="s">
        <v>1885</v>
      </c>
      <c r="E254" s="478" t="s">
        <v>1886</v>
      </c>
      <c r="F254" s="478" t="s">
        <v>1818</v>
      </c>
      <c r="G254" s="478" t="s">
        <v>1815</v>
      </c>
      <c r="H254" s="453" t="s">
        <v>1811</v>
      </c>
      <c r="I254" s="790">
        <v>25924</v>
      </c>
      <c r="J254" s="782">
        <v>1497</v>
      </c>
      <c r="K254" s="478">
        <v>14929</v>
      </c>
      <c r="L254" s="425">
        <v>1360</v>
      </c>
      <c r="M254" s="2925"/>
      <c r="N254" s="2986" t="s">
        <v>2468</v>
      </c>
      <c r="O254" s="479" t="s">
        <v>2452</v>
      </c>
    </row>
    <row r="255" spans="1:15">
      <c r="A255" s="5897"/>
      <c r="B255" s="1017"/>
      <c r="C255" s="1517"/>
      <c r="D255" s="2904"/>
      <c r="E255" s="791"/>
      <c r="F255" s="792"/>
      <c r="G255" s="479" t="s">
        <v>1820</v>
      </c>
      <c r="H255" s="99"/>
      <c r="I255" s="788"/>
      <c r="J255" s="789"/>
      <c r="K255" s="479"/>
      <c r="L255" s="793"/>
      <c r="M255" s="2925"/>
      <c r="N255" s="792"/>
      <c r="O255" s="792"/>
    </row>
    <row r="256" spans="1:15">
      <c r="A256" s="5897"/>
      <c r="B256" s="1017"/>
      <c r="C256" s="1517"/>
      <c r="D256" s="2904"/>
      <c r="E256" s="791"/>
      <c r="F256" s="792"/>
      <c r="G256" s="479" t="s">
        <v>1878</v>
      </c>
      <c r="H256" s="99"/>
      <c r="I256" s="788"/>
      <c r="J256" s="789"/>
      <c r="K256" s="479"/>
      <c r="L256" s="793"/>
      <c r="M256" s="2925"/>
      <c r="N256" s="792"/>
      <c r="O256" s="792"/>
    </row>
    <row r="257" spans="1:15">
      <c r="A257" s="5897"/>
      <c r="B257" s="1849"/>
      <c r="C257" s="1850"/>
      <c r="D257" s="2920"/>
      <c r="E257" s="795"/>
      <c r="F257" s="794"/>
      <c r="G257" s="2888" t="s">
        <v>1812</v>
      </c>
      <c r="H257" s="796"/>
      <c r="I257" s="797"/>
      <c r="J257" s="2891"/>
      <c r="K257" s="2888"/>
      <c r="L257" s="806"/>
      <c r="M257" s="3073"/>
      <c r="N257" s="794"/>
      <c r="O257" s="794"/>
    </row>
    <row r="258" spans="1:15">
      <c r="A258" s="5897"/>
      <c r="B258" s="2925" t="s">
        <v>2463</v>
      </c>
      <c r="C258" s="1522" t="s">
        <v>3685</v>
      </c>
      <c r="D258" s="2928" t="s">
        <v>6125</v>
      </c>
      <c r="E258" s="2887" t="s">
        <v>1886</v>
      </c>
      <c r="F258" s="2887" t="s">
        <v>1818</v>
      </c>
      <c r="G258" s="792" t="s">
        <v>6107</v>
      </c>
      <c r="H258" s="99" t="s">
        <v>1811</v>
      </c>
      <c r="I258" s="788">
        <v>25924</v>
      </c>
      <c r="J258" s="2890">
        <v>1497</v>
      </c>
      <c r="K258" s="2887">
        <v>14929</v>
      </c>
      <c r="L258" s="2898">
        <v>1360</v>
      </c>
      <c r="M258" s="1597" t="s">
        <v>6173</v>
      </c>
      <c r="N258" s="2986" t="s">
        <v>2468</v>
      </c>
      <c r="O258" s="2887" t="s">
        <v>2452</v>
      </c>
    </row>
    <row r="259" spans="1:15">
      <c r="A259" s="5897"/>
      <c r="B259" s="1017"/>
      <c r="C259" s="1517"/>
      <c r="D259" s="2904"/>
      <c r="E259" s="791"/>
      <c r="F259" s="792"/>
      <c r="G259" s="2887" t="s">
        <v>1820</v>
      </c>
      <c r="H259" s="99"/>
      <c r="I259" s="788"/>
      <c r="J259" s="2890"/>
      <c r="K259" s="2887"/>
      <c r="L259" s="2898"/>
      <c r="M259" s="2925"/>
      <c r="N259" s="792"/>
      <c r="O259" s="792"/>
    </row>
    <row r="260" spans="1:15">
      <c r="A260" s="5897"/>
      <c r="B260" s="1017"/>
      <c r="C260" s="1517"/>
      <c r="D260" s="2904"/>
      <c r="E260" s="791"/>
      <c r="F260" s="792"/>
      <c r="G260" s="2887" t="s">
        <v>1878</v>
      </c>
      <c r="H260" s="99"/>
      <c r="I260" s="788"/>
      <c r="J260" s="2890"/>
      <c r="K260" s="2887"/>
      <c r="L260" s="2898"/>
      <c r="M260" s="2925"/>
      <c r="N260" s="792"/>
      <c r="O260" s="792"/>
    </row>
    <row r="261" spans="1:15" ht="13.5" thickBot="1">
      <c r="A261" s="5898"/>
      <c r="B261" s="1018"/>
      <c r="C261" s="1520"/>
      <c r="D261" s="2903"/>
      <c r="E261" s="800"/>
      <c r="F261" s="792"/>
      <c r="G261" s="2895" t="s">
        <v>1812</v>
      </c>
      <c r="H261" s="454"/>
      <c r="I261" s="801"/>
      <c r="J261" s="2896"/>
      <c r="K261" s="2895"/>
      <c r="L261" s="807"/>
      <c r="M261" s="2925"/>
      <c r="N261" s="792"/>
      <c r="O261" s="792"/>
    </row>
    <row r="262" spans="1:15">
      <c r="A262" s="5896" t="s">
        <v>6254</v>
      </c>
      <c r="B262" s="1016" t="s">
        <v>2463</v>
      </c>
      <c r="C262" s="1516" t="s">
        <v>6252</v>
      </c>
      <c r="D262" s="2902" t="s">
        <v>6253</v>
      </c>
      <c r="E262" s="3173" t="s">
        <v>6245</v>
      </c>
      <c r="F262" s="3173" t="s">
        <v>1818</v>
      </c>
      <c r="G262" s="3173" t="s">
        <v>6229</v>
      </c>
      <c r="H262" s="784" t="s">
        <v>1811</v>
      </c>
      <c r="I262" s="785">
        <v>27418</v>
      </c>
      <c r="J262" s="3172">
        <v>3719</v>
      </c>
      <c r="K262" s="3173">
        <v>11015</v>
      </c>
      <c r="L262" s="805">
        <v>900</v>
      </c>
      <c r="M262" s="1014" t="s">
        <v>6173</v>
      </c>
      <c r="N262" s="3208" t="s">
        <v>2468</v>
      </c>
      <c r="O262" s="3173" t="s">
        <v>2452</v>
      </c>
    </row>
    <row r="263" spans="1:15">
      <c r="A263" s="5897"/>
      <c r="B263" s="1017"/>
      <c r="C263" s="1517"/>
      <c r="D263" s="2904"/>
      <c r="E263" s="791"/>
      <c r="F263" s="792"/>
      <c r="G263" s="3161" t="s">
        <v>1820</v>
      </c>
      <c r="H263" s="99"/>
      <c r="I263" s="788"/>
      <c r="J263" s="3164"/>
      <c r="K263" s="3161"/>
      <c r="L263" s="3171"/>
      <c r="M263" s="2925"/>
      <c r="N263" s="792"/>
      <c r="O263" s="792"/>
    </row>
    <row r="264" spans="1:15">
      <c r="A264" s="5897"/>
      <c r="B264" s="1017"/>
      <c r="C264" s="1517"/>
      <c r="D264" s="2904"/>
      <c r="E264" s="791"/>
      <c r="F264" s="792"/>
      <c r="G264" s="3161" t="s">
        <v>1878</v>
      </c>
      <c r="H264" s="99"/>
      <c r="I264" s="788"/>
      <c r="J264" s="3164"/>
      <c r="K264" s="3161"/>
      <c r="L264" s="3171"/>
      <c r="M264" s="2925"/>
      <c r="N264" s="792"/>
      <c r="O264" s="792"/>
    </row>
    <row r="265" spans="1:15">
      <c r="A265" s="5897"/>
      <c r="B265" s="1017"/>
      <c r="C265" s="1517"/>
      <c r="D265" s="2920"/>
      <c r="E265" s="795"/>
      <c r="F265" s="794"/>
      <c r="G265" s="3161" t="s">
        <v>1812</v>
      </c>
      <c r="H265" s="796"/>
      <c r="I265" s="797"/>
      <c r="J265" s="3165"/>
      <c r="K265" s="3162"/>
      <c r="L265" s="806"/>
      <c r="M265" s="2925"/>
      <c r="N265" s="792"/>
      <c r="O265" s="792"/>
    </row>
    <row r="266" spans="1:15">
      <c r="A266" s="5897"/>
      <c r="B266" s="1019" t="s">
        <v>2463</v>
      </c>
      <c r="C266" s="1518" t="s">
        <v>6541</v>
      </c>
      <c r="D266" s="781" t="s">
        <v>6591</v>
      </c>
      <c r="E266" s="3160" t="s">
        <v>6572</v>
      </c>
      <c r="F266" s="3160" t="s">
        <v>1818</v>
      </c>
      <c r="G266" s="3160" t="s">
        <v>6567</v>
      </c>
      <c r="H266" s="453" t="s">
        <v>1811</v>
      </c>
      <c r="I266" s="790">
        <v>38439</v>
      </c>
      <c r="J266" s="3163">
        <v>7090</v>
      </c>
      <c r="K266" s="3160">
        <v>21000</v>
      </c>
      <c r="L266" s="3174">
        <v>2500</v>
      </c>
      <c r="M266" s="1019" t="s">
        <v>6231</v>
      </c>
      <c r="N266" s="3160" t="s">
        <v>2468</v>
      </c>
      <c r="O266" s="3160" t="s">
        <v>2452</v>
      </c>
    </row>
    <row r="267" spans="1:15">
      <c r="A267" s="5897"/>
      <c r="B267" s="1017"/>
      <c r="C267" s="1517"/>
      <c r="D267" s="2904"/>
      <c r="E267" s="791"/>
      <c r="F267" s="792"/>
      <c r="G267" s="3161" t="s">
        <v>1820</v>
      </c>
      <c r="H267" s="99"/>
      <c r="I267" s="788"/>
      <c r="J267" s="3164"/>
      <c r="K267" s="3161"/>
      <c r="L267" s="3171"/>
      <c r="M267" s="2925"/>
      <c r="N267" s="792"/>
      <c r="O267" s="792"/>
    </row>
    <row r="268" spans="1:15">
      <c r="A268" s="5897"/>
      <c r="B268" s="1017"/>
      <c r="C268" s="1517"/>
      <c r="D268" s="2904"/>
      <c r="E268" s="791"/>
      <c r="F268" s="792"/>
      <c r="G268" s="3161" t="s">
        <v>1878</v>
      </c>
      <c r="H268" s="99"/>
      <c r="I268" s="788"/>
      <c r="J268" s="3164"/>
      <c r="K268" s="3161"/>
      <c r="L268" s="3171"/>
      <c r="M268" s="2925"/>
      <c r="N268" s="792"/>
      <c r="O268" s="792"/>
    </row>
    <row r="269" spans="1:15">
      <c r="A269" s="5897"/>
      <c r="B269" s="1017"/>
      <c r="C269" s="1517"/>
      <c r="D269" s="2904"/>
      <c r="E269" s="791"/>
      <c r="F269" s="792"/>
      <c r="G269" s="3161" t="s">
        <v>1812</v>
      </c>
      <c r="H269" s="99"/>
      <c r="I269" s="788"/>
      <c r="J269" s="3164"/>
      <c r="K269" s="3161"/>
      <c r="L269" s="3171"/>
      <c r="M269" s="3073"/>
      <c r="N269" s="794"/>
      <c r="O269" s="794"/>
    </row>
    <row r="270" spans="1:15">
      <c r="A270" s="5897"/>
      <c r="B270" s="1019" t="s">
        <v>2463</v>
      </c>
      <c r="C270" s="1518" t="s">
        <v>6542</v>
      </c>
      <c r="D270" s="781" t="s">
        <v>6592</v>
      </c>
      <c r="E270" s="3160" t="s">
        <v>6574</v>
      </c>
      <c r="F270" s="3160" t="s">
        <v>1818</v>
      </c>
      <c r="G270" s="3160" t="s">
        <v>6570</v>
      </c>
      <c r="H270" s="453" t="s">
        <v>1811</v>
      </c>
      <c r="I270" s="790">
        <v>49460</v>
      </c>
      <c r="J270" s="3163">
        <v>8213</v>
      </c>
      <c r="K270" s="3160">
        <v>28000</v>
      </c>
      <c r="L270" s="3174">
        <v>3000</v>
      </c>
      <c r="M270" s="1019" t="s">
        <v>6233</v>
      </c>
      <c r="N270" s="3161" t="s">
        <v>2468</v>
      </c>
      <c r="O270" s="3161" t="s">
        <v>2452</v>
      </c>
    </row>
    <row r="271" spans="1:15">
      <c r="A271" s="5897"/>
      <c r="B271" s="1017"/>
      <c r="C271" s="1517"/>
      <c r="D271" s="2904"/>
      <c r="E271" s="791"/>
      <c r="F271" s="792"/>
      <c r="G271" s="3161" t="s">
        <v>1820</v>
      </c>
      <c r="H271" s="99"/>
      <c r="I271" s="788"/>
      <c r="J271" s="3164"/>
      <c r="K271" s="3161"/>
      <c r="L271" s="3171"/>
      <c r="M271" s="2925"/>
      <c r="N271" s="792"/>
      <c r="O271" s="792"/>
    </row>
    <row r="272" spans="1:15">
      <c r="A272" s="5897"/>
      <c r="B272" s="1017"/>
      <c r="C272" s="1517"/>
      <c r="D272" s="777"/>
      <c r="E272" s="791"/>
      <c r="F272" s="792"/>
      <c r="G272" s="3161" t="s">
        <v>1878</v>
      </c>
      <c r="H272" s="99"/>
      <c r="I272" s="788"/>
      <c r="J272" s="3164"/>
      <c r="K272" s="3161"/>
      <c r="L272" s="3171"/>
      <c r="M272" s="2925"/>
      <c r="N272" s="792"/>
      <c r="O272" s="792"/>
    </row>
    <row r="273" spans="1:15" ht="13.5" thickBot="1">
      <c r="A273" s="5898"/>
      <c r="B273" s="1018"/>
      <c r="C273" s="1520"/>
      <c r="D273" s="780"/>
      <c r="E273" s="800"/>
      <c r="F273" s="792"/>
      <c r="G273" s="3166" t="s">
        <v>1812</v>
      </c>
      <c r="H273" s="454"/>
      <c r="I273" s="801"/>
      <c r="J273" s="3170"/>
      <c r="K273" s="3166"/>
      <c r="L273" s="807"/>
      <c r="M273" s="2925"/>
      <c r="N273" s="792"/>
      <c r="O273" s="792"/>
    </row>
    <row r="274" spans="1:15">
      <c r="A274" s="5896" t="s">
        <v>3975</v>
      </c>
      <c r="B274" s="1016" t="s">
        <v>2463</v>
      </c>
      <c r="C274" s="1516" t="s">
        <v>3686</v>
      </c>
      <c r="D274" s="2902" t="s">
        <v>1887</v>
      </c>
      <c r="E274" s="783" t="s">
        <v>1888</v>
      </c>
      <c r="F274" s="783" t="s">
        <v>1827</v>
      </c>
      <c r="G274" s="783" t="s">
        <v>1819</v>
      </c>
      <c r="H274" s="784" t="s">
        <v>1811</v>
      </c>
      <c r="I274" s="785">
        <v>11901</v>
      </c>
      <c r="J274" s="786">
        <v>1212</v>
      </c>
      <c r="K274" s="783">
        <v>7808</v>
      </c>
      <c r="L274" s="805">
        <v>768</v>
      </c>
      <c r="M274" s="1497"/>
      <c r="N274" s="2994" t="s">
        <v>2468</v>
      </c>
      <c r="O274" s="783" t="s">
        <v>2452</v>
      </c>
    </row>
    <row r="275" spans="1:15">
      <c r="A275" s="5897"/>
      <c r="B275" s="1017"/>
      <c r="C275" s="1517"/>
      <c r="D275" s="2904"/>
      <c r="E275" s="791"/>
      <c r="F275" s="792"/>
      <c r="G275" s="479" t="s">
        <v>1828</v>
      </c>
      <c r="H275" s="99"/>
      <c r="I275" s="788"/>
      <c r="J275" s="789"/>
      <c r="K275" s="479"/>
      <c r="L275" s="793"/>
      <c r="M275" s="2925"/>
      <c r="N275" s="792"/>
      <c r="O275" s="792"/>
    </row>
    <row r="276" spans="1:15">
      <c r="A276" s="5897"/>
      <c r="B276" s="1017"/>
      <c r="C276" s="1517"/>
      <c r="D276" s="2904"/>
      <c r="E276" s="791"/>
      <c r="F276" s="792"/>
      <c r="G276" s="479" t="s">
        <v>1878</v>
      </c>
      <c r="H276" s="99"/>
      <c r="I276" s="788"/>
      <c r="J276" s="789"/>
      <c r="K276" s="479"/>
      <c r="L276" s="793"/>
      <c r="M276" s="2925"/>
      <c r="N276" s="792"/>
      <c r="O276" s="792"/>
    </row>
    <row r="277" spans="1:15">
      <c r="A277" s="5897"/>
      <c r="B277" s="1017"/>
      <c r="C277" s="1517"/>
      <c r="D277" s="2920"/>
      <c r="E277" s="795"/>
      <c r="F277" s="794"/>
      <c r="G277" s="479" t="s">
        <v>1812</v>
      </c>
      <c r="H277" s="796"/>
      <c r="I277" s="797"/>
      <c r="J277" s="798"/>
      <c r="K277" s="497"/>
      <c r="L277" s="806"/>
      <c r="M277" s="2925"/>
      <c r="N277" s="792"/>
      <c r="O277" s="792"/>
    </row>
    <row r="278" spans="1:15">
      <c r="A278" s="5897"/>
      <c r="B278" s="1019" t="s">
        <v>6168</v>
      </c>
      <c r="C278" s="1518" t="s">
        <v>3687</v>
      </c>
      <c r="D278" s="781" t="s">
        <v>1889</v>
      </c>
      <c r="E278" s="478" t="s">
        <v>1890</v>
      </c>
      <c r="F278" s="478" t="s">
        <v>1827</v>
      </c>
      <c r="G278" s="478" t="s">
        <v>1810</v>
      </c>
      <c r="H278" s="453" t="s">
        <v>1811</v>
      </c>
      <c r="I278" s="790">
        <v>18449</v>
      </c>
      <c r="J278" s="782">
        <v>1360</v>
      </c>
      <c r="K278" s="478">
        <v>11901</v>
      </c>
      <c r="L278" s="425">
        <v>1212</v>
      </c>
      <c r="M278" s="1597"/>
      <c r="N278" s="2985" t="s">
        <v>2468</v>
      </c>
      <c r="O278" s="478" t="s">
        <v>2452</v>
      </c>
    </row>
    <row r="279" spans="1:15">
      <c r="A279" s="5897"/>
      <c r="B279" s="1017"/>
      <c r="C279" s="1517"/>
      <c r="D279" s="2904"/>
      <c r="E279" s="791"/>
      <c r="F279" s="792"/>
      <c r="G279" s="479" t="s">
        <v>1828</v>
      </c>
      <c r="H279" s="99"/>
      <c r="I279" s="788"/>
      <c r="J279" s="789"/>
      <c r="K279" s="479"/>
      <c r="L279" s="793"/>
      <c r="M279" s="2925"/>
      <c r="N279" s="792"/>
      <c r="O279" s="792"/>
    </row>
    <row r="280" spans="1:15">
      <c r="A280" s="5897"/>
      <c r="B280" s="1017"/>
      <c r="C280" s="1517"/>
      <c r="D280" s="2904"/>
      <c r="E280" s="791"/>
      <c r="F280" s="792"/>
      <c r="G280" s="479" t="s">
        <v>1878</v>
      </c>
      <c r="H280" s="99"/>
      <c r="I280" s="788"/>
      <c r="J280" s="789"/>
      <c r="K280" s="479"/>
      <c r="L280" s="793"/>
      <c r="M280" s="2925"/>
      <c r="N280" s="792"/>
      <c r="O280" s="792"/>
    </row>
    <row r="281" spans="1:15">
      <c r="A281" s="5897"/>
      <c r="B281" s="1017"/>
      <c r="C281" s="1517"/>
      <c r="D281" s="2904"/>
      <c r="E281" s="791"/>
      <c r="F281" s="792"/>
      <c r="G281" s="479" t="s">
        <v>1812</v>
      </c>
      <c r="H281" s="99"/>
      <c r="I281" s="788"/>
      <c r="J281" s="789"/>
      <c r="K281" s="479"/>
      <c r="L281" s="793"/>
      <c r="M281" s="2925"/>
      <c r="N281" s="794"/>
      <c r="O281" s="794"/>
    </row>
    <row r="282" spans="1:15">
      <c r="A282" s="5897"/>
      <c r="B282" s="1597" t="s">
        <v>2463</v>
      </c>
      <c r="C282" s="1518" t="s">
        <v>3687</v>
      </c>
      <c r="D282" s="2929" t="s">
        <v>6126</v>
      </c>
      <c r="E282" s="2886" t="s">
        <v>1890</v>
      </c>
      <c r="F282" s="2886" t="s">
        <v>1827</v>
      </c>
      <c r="G282" s="1848" t="s">
        <v>6105</v>
      </c>
      <c r="H282" s="453" t="s">
        <v>1811</v>
      </c>
      <c r="I282" s="790">
        <v>18449</v>
      </c>
      <c r="J282" s="2889">
        <v>1360</v>
      </c>
      <c r="K282" s="2886">
        <v>11901</v>
      </c>
      <c r="L282" s="2901">
        <v>1212</v>
      </c>
      <c r="M282" s="1597" t="s">
        <v>6172</v>
      </c>
      <c r="N282" s="2985" t="s">
        <v>2468</v>
      </c>
      <c r="O282" s="2886" t="s">
        <v>2452</v>
      </c>
    </row>
    <row r="283" spans="1:15">
      <c r="A283" s="5897"/>
      <c r="B283" s="1017"/>
      <c r="C283" s="1517"/>
      <c r="D283" s="2904"/>
      <c r="E283" s="791"/>
      <c r="F283" s="792"/>
      <c r="G283" s="2887" t="s">
        <v>1828</v>
      </c>
      <c r="H283" s="99"/>
      <c r="I283" s="788"/>
      <c r="J283" s="2890"/>
      <c r="K283" s="2887"/>
      <c r="L283" s="2898"/>
      <c r="M283" s="2925"/>
      <c r="N283" s="792"/>
      <c r="O283" s="792"/>
    </row>
    <row r="284" spans="1:15">
      <c r="A284" s="5897"/>
      <c r="B284" s="1017"/>
      <c r="C284" s="1517"/>
      <c r="D284" s="2904"/>
      <c r="E284" s="791"/>
      <c r="F284" s="792"/>
      <c r="G284" s="2887" t="s">
        <v>1878</v>
      </c>
      <c r="H284" s="99"/>
      <c r="I284" s="788"/>
      <c r="J284" s="2890"/>
      <c r="K284" s="2887"/>
      <c r="L284" s="2898"/>
      <c r="M284" s="2925"/>
      <c r="N284" s="792"/>
      <c r="O284" s="792"/>
    </row>
    <row r="285" spans="1:15">
      <c r="A285" s="5897"/>
      <c r="B285" s="1017"/>
      <c r="C285" s="1517"/>
      <c r="D285" s="2904"/>
      <c r="E285" s="791"/>
      <c r="F285" s="792"/>
      <c r="G285" s="2887" t="s">
        <v>1812</v>
      </c>
      <c r="H285" s="99"/>
      <c r="I285" s="788"/>
      <c r="J285" s="2890"/>
      <c r="K285" s="2887"/>
      <c r="L285" s="2898"/>
      <c r="M285" s="3073"/>
      <c r="N285" s="794"/>
      <c r="O285" s="794"/>
    </row>
    <row r="286" spans="1:15">
      <c r="A286" s="5897"/>
      <c r="B286" s="1019" t="s">
        <v>6168</v>
      </c>
      <c r="C286" s="1518" t="s">
        <v>3688</v>
      </c>
      <c r="D286" s="781" t="s">
        <v>1891</v>
      </c>
      <c r="E286" s="478" t="s">
        <v>1892</v>
      </c>
      <c r="F286" s="478" t="s">
        <v>1827</v>
      </c>
      <c r="G286" s="478" t="s">
        <v>1815</v>
      </c>
      <c r="H286" s="453" t="s">
        <v>1811</v>
      </c>
      <c r="I286" s="790">
        <v>29444</v>
      </c>
      <c r="J286" s="782">
        <v>1497</v>
      </c>
      <c r="K286" s="478">
        <v>18449</v>
      </c>
      <c r="L286" s="425">
        <v>1360</v>
      </c>
      <c r="M286" s="2925"/>
      <c r="N286" s="2986" t="s">
        <v>2468</v>
      </c>
      <c r="O286" s="479" t="s">
        <v>2452</v>
      </c>
    </row>
    <row r="287" spans="1:15">
      <c r="A287" s="5897"/>
      <c r="B287" s="1017"/>
      <c r="C287" s="1517"/>
      <c r="D287" s="2904"/>
      <c r="E287" s="791"/>
      <c r="F287" s="792"/>
      <c r="G287" s="479" t="s">
        <v>1828</v>
      </c>
      <c r="H287" s="99"/>
      <c r="I287" s="788"/>
      <c r="J287" s="789"/>
      <c r="K287" s="479"/>
      <c r="L287" s="793"/>
      <c r="M287" s="2925"/>
      <c r="N287" s="792"/>
      <c r="O287" s="792"/>
    </row>
    <row r="288" spans="1:15">
      <c r="A288" s="5897"/>
      <c r="B288" s="1017"/>
      <c r="C288" s="1517"/>
      <c r="D288" s="2904"/>
      <c r="E288" s="791"/>
      <c r="F288" s="792"/>
      <c r="G288" s="479" t="s">
        <v>1878</v>
      </c>
      <c r="H288" s="99"/>
      <c r="I288" s="788"/>
      <c r="J288" s="789"/>
      <c r="K288" s="479"/>
      <c r="L288" s="793"/>
      <c r="M288" s="2925"/>
      <c r="N288" s="792"/>
      <c r="O288" s="792"/>
    </row>
    <row r="289" spans="1:15">
      <c r="A289" s="5897"/>
      <c r="B289" s="1849"/>
      <c r="C289" s="1850"/>
      <c r="D289" s="2920"/>
      <c r="E289" s="795"/>
      <c r="F289" s="794"/>
      <c r="G289" s="2888" t="s">
        <v>1812</v>
      </c>
      <c r="H289" s="796"/>
      <c r="I289" s="797"/>
      <c r="J289" s="2891"/>
      <c r="K289" s="2888"/>
      <c r="L289" s="806"/>
      <c r="M289" s="3073"/>
      <c r="N289" s="794"/>
      <c r="O289" s="794"/>
    </row>
    <row r="290" spans="1:15">
      <c r="A290" s="5897"/>
      <c r="B290" s="2925" t="s">
        <v>2463</v>
      </c>
      <c r="C290" s="1522" t="s">
        <v>3688</v>
      </c>
      <c r="D290" s="2928" t="s">
        <v>6127</v>
      </c>
      <c r="E290" s="2887" t="s">
        <v>1892</v>
      </c>
      <c r="F290" s="2887" t="s">
        <v>1827</v>
      </c>
      <c r="G290" s="792" t="s">
        <v>6107</v>
      </c>
      <c r="H290" s="99" t="s">
        <v>1811</v>
      </c>
      <c r="I290" s="788">
        <v>29444</v>
      </c>
      <c r="J290" s="2890">
        <v>1497</v>
      </c>
      <c r="K290" s="2887">
        <v>18449</v>
      </c>
      <c r="L290" s="2898">
        <v>1360</v>
      </c>
      <c r="M290" s="1597" t="s">
        <v>6173</v>
      </c>
      <c r="N290" s="2986" t="s">
        <v>2468</v>
      </c>
      <c r="O290" s="2887" t="s">
        <v>2452</v>
      </c>
    </row>
    <row r="291" spans="1:15">
      <c r="A291" s="5897"/>
      <c r="B291" s="1017"/>
      <c r="C291" s="1517"/>
      <c r="D291" s="2904"/>
      <c r="E291" s="791"/>
      <c r="F291" s="792"/>
      <c r="G291" s="2887" t="s">
        <v>1828</v>
      </c>
      <c r="H291" s="99"/>
      <c r="I291" s="788"/>
      <c r="J291" s="2890"/>
      <c r="K291" s="2887"/>
      <c r="L291" s="2898"/>
      <c r="M291" s="2925"/>
      <c r="N291" s="792"/>
      <c r="O291" s="792"/>
    </row>
    <row r="292" spans="1:15">
      <c r="A292" s="5897"/>
      <c r="B292" s="1017"/>
      <c r="C292" s="1517"/>
      <c r="D292" s="2904"/>
      <c r="E292" s="791"/>
      <c r="F292" s="792"/>
      <c r="G292" s="2887" t="s">
        <v>1878</v>
      </c>
      <c r="H292" s="99"/>
      <c r="I292" s="788"/>
      <c r="J292" s="2890"/>
      <c r="K292" s="2887"/>
      <c r="L292" s="2898"/>
      <c r="M292" s="2925"/>
      <c r="N292" s="792"/>
      <c r="O292" s="792"/>
    </row>
    <row r="293" spans="1:15" ht="13.5" thickBot="1">
      <c r="A293" s="5898"/>
      <c r="B293" s="1018"/>
      <c r="C293" s="1520"/>
      <c r="D293" s="2903"/>
      <c r="E293" s="800"/>
      <c r="F293" s="792"/>
      <c r="G293" s="2895" t="s">
        <v>1812</v>
      </c>
      <c r="H293" s="454"/>
      <c r="I293" s="801"/>
      <c r="J293" s="2896"/>
      <c r="K293" s="2895"/>
      <c r="L293" s="807"/>
      <c r="M293" s="2925"/>
      <c r="N293" s="792"/>
      <c r="O293" s="792"/>
    </row>
    <row r="294" spans="1:15">
      <c r="A294" s="5896" t="s">
        <v>6266</v>
      </c>
      <c r="B294" s="1016" t="s">
        <v>2463</v>
      </c>
      <c r="C294" s="1516" t="s">
        <v>6264</v>
      </c>
      <c r="D294" s="2902" t="s">
        <v>6265</v>
      </c>
      <c r="E294" s="3173" t="s">
        <v>6257</v>
      </c>
      <c r="F294" s="3173" t="s">
        <v>1827</v>
      </c>
      <c r="G294" s="3173" t="s">
        <v>6229</v>
      </c>
      <c r="H294" s="784" t="s">
        <v>1811</v>
      </c>
      <c r="I294" s="785">
        <v>33434</v>
      </c>
      <c r="J294" s="3172">
        <v>3719</v>
      </c>
      <c r="K294" s="3173">
        <v>11015</v>
      </c>
      <c r="L294" s="805">
        <v>900</v>
      </c>
      <c r="M294" s="1014" t="s">
        <v>6173</v>
      </c>
      <c r="N294" s="3173" t="s">
        <v>2468</v>
      </c>
      <c r="O294" s="3173" t="s">
        <v>2452</v>
      </c>
    </row>
    <row r="295" spans="1:15">
      <c r="A295" s="5897"/>
      <c r="B295" s="1017"/>
      <c r="C295" s="1517"/>
      <c r="D295" s="2904"/>
      <c r="E295" s="791"/>
      <c r="F295" s="792"/>
      <c r="G295" s="3161" t="s">
        <v>1828</v>
      </c>
      <c r="H295" s="99"/>
      <c r="I295" s="788"/>
      <c r="J295" s="3164"/>
      <c r="K295" s="3161"/>
      <c r="L295" s="3171"/>
      <c r="M295" s="2925"/>
      <c r="N295" s="792"/>
      <c r="O295" s="792"/>
    </row>
    <row r="296" spans="1:15">
      <c r="A296" s="5897"/>
      <c r="B296" s="1017"/>
      <c r="C296" s="1517"/>
      <c r="D296" s="2904"/>
      <c r="E296" s="791"/>
      <c r="F296" s="792"/>
      <c r="G296" s="3161" t="s">
        <v>1878</v>
      </c>
      <c r="H296" s="99"/>
      <c r="I296" s="788"/>
      <c r="J296" s="3164"/>
      <c r="K296" s="3161"/>
      <c r="L296" s="3171"/>
      <c r="M296" s="2925"/>
      <c r="N296" s="792"/>
      <c r="O296" s="792"/>
    </row>
    <row r="297" spans="1:15">
      <c r="A297" s="5897"/>
      <c r="B297" s="1017"/>
      <c r="C297" s="1517"/>
      <c r="D297" s="2920"/>
      <c r="E297" s="795"/>
      <c r="F297" s="794"/>
      <c r="G297" s="3161" t="s">
        <v>1812</v>
      </c>
      <c r="H297" s="796"/>
      <c r="I297" s="797"/>
      <c r="J297" s="3165"/>
      <c r="K297" s="3162"/>
      <c r="L297" s="806"/>
      <c r="M297" s="2925"/>
      <c r="N297" s="792"/>
      <c r="O297" s="792"/>
    </row>
    <row r="298" spans="1:15">
      <c r="A298" s="5897"/>
      <c r="B298" s="1019" t="s">
        <v>2463</v>
      </c>
      <c r="C298" s="1518" t="s">
        <v>6551</v>
      </c>
      <c r="D298" s="781" t="s">
        <v>6593</v>
      </c>
      <c r="E298" s="3160" t="s">
        <v>6576</v>
      </c>
      <c r="F298" s="3160" t="s">
        <v>1827</v>
      </c>
      <c r="G298" s="3160" t="s">
        <v>6567</v>
      </c>
      <c r="H298" s="453" t="s">
        <v>1811</v>
      </c>
      <c r="I298" s="790">
        <v>44455</v>
      </c>
      <c r="J298" s="3163">
        <v>7090</v>
      </c>
      <c r="K298" s="3160">
        <v>21000</v>
      </c>
      <c r="L298" s="3174">
        <v>2500</v>
      </c>
      <c r="M298" s="1019" t="s">
        <v>6231</v>
      </c>
      <c r="N298" s="3160" t="s">
        <v>2468</v>
      </c>
      <c r="O298" s="3160" t="s">
        <v>2452</v>
      </c>
    </row>
    <row r="299" spans="1:15">
      <c r="A299" s="5897"/>
      <c r="B299" s="1017"/>
      <c r="C299" s="1517"/>
      <c r="D299" s="2904"/>
      <c r="E299" s="791"/>
      <c r="F299" s="792"/>
      <c r="G299" s="3161" t="s">
        <v>1828</v>
      </c>
      <c r="H299" s="99"/>
      <c r="I299" s="788"/>
      <c r="J299" s="3164"/>
      <c r="K299" s="3161"/>
      <c r="L299" s="3171"/>
      <c r="M299" s="2925"/>
      <c r="N299" s="792"/>
      <c r="O299" s="792"/>
    </row>
    <row r="300" spans="1:15">
      <c r="A300" s="5897"/>
      <c r="B300" s="1017"/>
      <c r="C300" s="1517"/>
      <c r="D300" s="2904"/>
      <c r="E300" s="791"/>
      <c r="F300" s="792"/>
      <c r="G300" s="3161" t="s">
        <v>1878</v>
      </c>
      <c r="H300" s="99"/>
      <c r="I300" s="788"/>
      <c r="J300" s="3164"/>
      <c r="K300" s="3161"/>
      <c r="L300" s="3171"/>
      <c r="M300" s="2925"/>
      <c r="N300" s="792"/>
      <c r="O300" s="792"/>
    </row>
    <row r="301" spans="1:15">
      <c r="A301" s="5897"/>
      <c r="B301" s="1017"/>
      <c r="C301" s="1517"/>
      <c r="D301" s="2904"/>
      <c r="E301" s="791"/>
      <c r="F301" s="792"/>
      <c r="G301" s="3161" t="s">
        <v>1812</v>
      </c>
      <c r="H301" s="99"/>
      <c r="I301" s="788"/>
      <c r="J301" s="3164"/>
      <c r="K301" s="3161"/>
      <c r="L301" s="3171"/>
      <c r="M301" s="3073"/>
      <c r="N301" s="794"/>
      <c r="O301" s="794"/>
    </row>
    <row r="302" spans="1:15">
      <c r="A302" s="5897"/>
      <c r="B302" s="1019" t="s">
        <v>2463</v>
      </c>
      <c r="C302" s="1518" t="s">
        <v>6552</v>
      </c>
      <c r="D302" s="781" t="s">
        <v>6594</v>
      </c>
      <c r="E302" s="3160" t="s">
        <v>6578</v>
      </c>
      <c r="F302" s="3160" t="s">
        <v>1827</v>
      </c>
      <c r="G302" s="3160" t="s">
        <v>6570</v>
      </c>
      <c r="H302" s="453" t="s">
        <v>1811</v>
      </c>
      <c r="I302" s="790">
        <v>55476</v>
      </c>
      <c r="J302" s="3163">
        <v>8213</v>
      </c>
      <c r="K302" s="3160">
        <v>28000</v>
      </c>
      <c r="L302" s="3174">
        <v>3000</v>
      </c>
      <c r="M302" s="1019" t="s">
        <v>6233</v>
      </c>
      <c r="N302" s="3161" t="s">
        <v>2468</v>
      </c>
      <c r="O302" s="3161" t="s">
        <v>2452</v>
      </c>
    </row>
    <row r="303" spans="1:15">
      <c r="A303" s="5897"/>
      <c r="B303" s="1017"/>
      <c r="C303" s="1517"/>
      <c r="D303" s="777"/>
      <c r="E303" s="791"/>
      <c r="F303" s="792"/>
      <c r="G303" s="3161" t="s">
        <v>1828</v>
      </c>
      <c r="H303" s="99"/>
      <c r="I303" s="788"/>
      <c r="J303" s="3164"/>
      <c r="K303" s="3161"/>
      <c r="L303" s="3171"/>
      <c r="M303" s="2925"/>
      <c r="N303" s="792"/>
      <c r="O303" s="792"/>
    </row>
    <row r="304" spans="1:15">
      <c r="A304" s="5897"/>
      <c r="B304" s="1017"/>
      <c r="C304" s="1517"/>
      <c r="D304" s="777"/>
      <c r="E304" s="791"/>
      <c r="F304" s="792"/>
      <c r="G304" s="3161" t="s">
        <v>1878</v>
      </c>
      <c r="H304" s="99"/>
      <c r="I304" s="788"/>
      <c r="J304" s="3164"/>
      <c r="K304" s="3161"/>
      <c r="L304" s="3171"/>
      <c r="M304" s="2925"/>
      <c r="N304" s="792"/>
      <c r="O304" s="792"/>
    </row>
    <row r="305" spans="1:15" ht="13.5" thickBot="1">
      <c r="A305" s="5898"/>
      <c r="B305" s="1018"/>
      <c r="C305" s="1517"/>
      <c r="D305" s="780"/>
      <c r="E305" s="800"/>
      <c r="F305" s="792"/>
      <c r="G305" s="3166" t="s">
        <v>1812</v>
      </c>
      <c r="H305" s="454"/>
      <c r="I305" s="801"/>
      <c r="J305" s="3170"/>
      <c r="K305" s="3166"/>
      <c r="L305" s="807"/>
      <c r="M305" s="2925"/>
      <c r="N305" s="792"/>
      <c r="O305" s="792"/>
    </row>
    <row r="306" spans="1:15">
      <c r="A306" s="5896" t="s">
        <v>3900</v>
      </c>
      <c r="B306" s="1016" t="s">
        <v>2463</v>
      </c>
      <c r="C306" s="1516" t="s">
        <v>3689</v>
      </c>
      <c r="D306" s="2902" t="s">
        <v>1893</v>
      </c>
      <c r="E306" s="783" t="s">
        <v>1894</v>
      </c>
      <c r="F306" s="783" t="s">
        <v>1852</v>
      </c>
      <c r="G306" s="783" t="s">
        <v>1819</v>
      </c>
      <c r="H306" s="784" t="s">
        <v>1811</v>
      </c>
      <c r="I306" s="785">
        <v>14205</v>
      </c>
      <c r="J306" s="786">
        <v>1212</v>
      </c>
      <c r="K306" s="783">
        <v>10112</v>
      </c>
      <c r="L306" s="805">
        <v>768</v>
      </c>
      <c r="M306" s="1497"/>
      <c r="N306" s="2994" t="s">
        <v>2468</v>
      </c>
      <c r="O306" s="783" t="s">
        <v>2452</v>
      </c>
    </row>
    <row r="307" spans="1:15">
      <c r="A307" s="5897"/>
      <c r="B307" s="1017"/>
      <c r="C307" s="1517"/>
      <c r="D307" s="2904"/>
      <c r="E307" s="791"/>
      <c r="F307" s="792"/>
      <c r="G307" s="479" t="s">
        <v>1853</v>
      </c>
      <c r="H307" s="99"/>
      <c r="I307" s="788"/>
      <c r="J307" s="789"/>
      <c r="K307" s="479"/>
      <c r="L307" s="793"/>
      <c r="M307" s="2925"/>
      <c r="N307" s="792"/>
      <c r="O307" s="792"/>
    </row>
    <row r="308" spans="1:15">
      <c r="A308" s="5897"/>
      <c r="B308" s="1017"/>
      <c r="C308" s="1517"/>
      <c r="D308" s="2904"/>
      <c r="E308" s="791"/>
      <c r="F308" s="792"/>
      <c r="G308" s="479" t="s">
        <v>1878</v>
      </c>
      <c r="H308" s="99"/>
      <c r="I308" s="788"/>
      <c r="J308" s="789"/>
      <c r="K308" s="479"/>
      <c r="L308" s="793"/>
      <c r="M308" s="2925"/>
      <c r="N308" s="792"/>
      <c r="O308" s="792"/>
    </row>
    <row r="309" spans="1:15">
      <c r="A309" s="5897"/>
      <c r="B309" s="1017"/>
      <c r="C309" s="1517"/>
      <c r="D309" s="2920"/>
      <c r="E309" s="795"/>
      <c r="F309" s="794"/>
      <c r="G309" s="479" t="s">
        <v>1812</v>
      </c>
      <c r="H309" s="796"/>
      <c r="I309" s="797"/>
      <c r="J309" s="798"/>
      <c r="K309" s="497"/>
      <c r="L309" s="806"/>
      <c r="M309" s="2925"/>
      <c r="N309" s="792"/>
      <c r="O309" s="792"/>
    </row>
    <row r="310" spans="1:15">
      <c r="A310" s="5897"/>
      <c r="B310" s="1019" t="s">
        <v>6168</v>
      </c>
      <c r="C310" s="1518" t="s">
        <v>3690</v>
      </c>
      <c r="D310" s="781" t="s">
        <v>1895</v>
      </c>
      <c r="E310" s="478" t="s">
        <v>1896</v>
      </c>
      <c r="F310" s="478" t="s">
        <v>1852</v>
      </c>
      <c r="G310" s="478" t="s">
        <v>1810</v>
      </c>
      <c r="H310" s="453" t="s">
        <v>1811</v>
      </c>
      <c r="I310" s="790">
        <v>20753</v>
      </c>
      <c r="J310" s="782">
        <v>1360</v>
      </c>
      <c r="K310" s="478">
        <v>14205</v>
      </c>
      <c r="L310" s="425">
        <v>1212</v>
      </c>
      <c r="M310" s="1597"/>
      <c r="N310" s="2985" t="s">
        <v>2468</v>
      </c>
      <c r="O310" s="478" t="s">
        <v>2452</v>
      </c>
    </row>
    <row r="311" spans="1:15">
      <c r="A311" s="5897"/>
      <c r="B311" s="1017"/>
      <c r="C311" s="1517"/>
      <c r="D311" s="2904"/>
      <c r="E311" s="791"/>
      <c r="F311" s="792"/>
      <c r="G311" s="479" t="s">
        <v>1853</v>
      </c>
      <c r="H311" s="99"/>
      <c r="I311" s="788"/>
      <c r="J311" s="789"/>
      <c r="K311" s="479"/>
      <c r="L311" s="793"/>
      <c r="M311" s="2925"/>
      <c r="N311" s="792"/>
      <c r="O311" s="792"/>
    </row>
    <row r="312" spans="1:15">
      <c r="A312" s="5897"/>
      <c r="B312" s="1017"/>
      <c r="C312" s="1517"/>
      <c r="D312" s="2904"/>
      <c r="E312" s="791"/>
      <c r="F312" s="792"/>
      <c r="G312" s="479" t="s">
        <v>1878</v>
      </c>
      <c r="H312" s="99"/>
      <c r="I312" s="788"/>
      <c r="J312" s="789"/>
      <c r="K312" s="479"/>
      <c r="L312" s="793"/>
      <c r="M312" s="2925"/>
      <c r="N312" s="792"/>
      <c r="O312" s="792"/>
    </row>
    <row r="313" spans="1:15">
      <c r="A313" s="5897"/>
      <c r="B313" s="1017"/>
      <c r="C313" s="1517"/>
      <c r="D313" s="2904"/>
      <c r="E313" s="791"/>
      <c r="F313" s="792"/>
      <c r="G313" s="479" t="s">
        <v>1812</v>
      </c>
      <c r="H313" s="99"/>
      <c r="I313" s="788"/>
      <c r="J313" s="789"/>
      <c r="K313" s="479"/>
      <c r="L313" s="793"/>
      <c r="M313" s="2925"/>
      <c r="N313" s="794"/>
      <c r="O313" s="794"/>
    </row>
    <row r="314" spans="1:15">
      <c r="A314" s="5897"/>
      <c r="B314" s="1597" t="s">
        <v>2463</v>
      </c>
      <c r="C314" s="1518" t="s">
        <v>3690</v>
      </c>
      <c r="D314" s="2929" t="s">
        <v>6128</v>
      </c>
      <c r="E314" s="2886" t="s">
        <v>1896</v>
      </c>
      <c r="F314" s="2886" t="s">
        <v>1852</v>
      </c>
      <c r="G314" s="1848" t="s">
        <v>6105</v>
      </c>
      <c r="H314" s="453" t="s">
        <v>1811</v>
      </c>
      <c r="I314" s="790">
        <v>20753</v>
      </c>
      <c r="J314" s="2889">
        <v>1360</v>
      </c>
      <c r="K314" s="2886">
        <v>14205</v>
      </c>
      <c r="L314" s="2901">
        <v>1212</v>
      </c>
      <c r="M314" s="1597" t="s">
        <v>6172</v>
      </c>
      <c r="N314" s="2985" t="s">
        <v>2468</v>
      </c>
      <c r="O314" s="2886" t="s">
        <v>2452</v>
      </c>
    </row>
    <row r="315" spans="1:15">
      <c r="A315" s="5897"/>
      <c r="B315" s="1017"/>
      <c r="C315" s="1517"/>
      <c r="D315" s="2904"/>
      <c r="E315" s="791"/>
      <c r="F315" s="792"/>
      <c r="G315" s="2887" t="s">
        <v>1853</v>
      </c>
      <c r="H315" s="99"/>
      <c r="I315" s="788"/>
      <c r="J315" s="2890"/>
      <c r="K315" s="2887"/>
      <c r="L315" s="2898"/>
      <c r="M315" s="2925"/>
      <c r="N315" s="792"/>
      <c r="O315" s="792"/>
    </row>
    <row r="316" spans="1:15">
      <c r="A316" s="5897"/>
      <c r="B316" s="1017"/>
      <c r="C316" s="1517"/>
      <c r="D316" s="2904"/>
      <c r="E316" s="791"/>
      <c r="F316" s="792"/>
      <c r="G316" s="2887" t="s">
        <v>1878</v>
      </c>
      <c r="H316" s="99"/>
      <c r="I316" s="788"/>
      <c r="J316" s="2890"/>
      <c r="K316" s="2887"/>
      <c r="L316" s="2898"/>
      <c r="M316" s="2925"/>
      <c r="N316" s="792"/>
      <c r="O316" s="792"/>
    </row>
    <row r="317" spans="1:15">
      <c r="A317" s="5897"/>
      <c r="B317" s="1017"/>
      <c r="C317" s="1517"/>
      <c r="D317" s="2904"/>
      <c r="E317" s="791"/>
      <c r="F317" s="792"/>
      <c r="G317" s="2887" t="s">
        <v>1812</v>
      </c>
      <c r="H317" s="99"/>
      <c r="I317" s="788"/>
      <c r="J317" s="2890"/>
      <c r="K317" s="2887"/>
      <c r="L317" s="2898"/>
      <c r="M317" s="3073"/>
      <c r="N317" s="794"/>
      <c r="O317" s="794"/>
    </row>
    <row r="318" spans="1:15">
      <c r="A318" s="5897"/>
      <c r="B318" s="1019" t="s">
        <v>6168</v>
      </c>
      <c r="C318" s="1518" t="s">
        <v>3691</v>
      </c>
      <c r="D318" s="781" t="s">
        <v>1897</v>
      </c>
      <c r="E318" s="478" t="s">
        <v>1898</v>
      </c>
      <c r="F318" s="478" t="s">
        <v>1852</v>
      </c>
      <c r="G318" s="478" t="s">
        <v>1815</v>
      </c>
      <c r="H318" s="453" t="s">
        <v>1811</v>
      </c>
      <c r="I318" s="790">
        <v>31748</v>
      </c>
      <c r="J318" s="782">
        <v>1497</v>
      </c>
      <c r="K318" s="478">
        <v>20753</v>
      </c>
      <c r="L318" s="425">
        <v>1360</v>
      </c>
      <c r="M318" s="2925"/>
      <c r="N318" s="2986" t="s">
        <v>2468</v>
      </c>
      <c r="O318" s="479" t="s">
        <v>2452</v>
      </c>
    </row>
    <row r="319" spans="1:15">
      <c r="A319" s="5897"/>
      <c r="B319" s="1017"/>
      <c r="C319" s="1517"/>
      <c r="D319" s="2904"/>
      <c r="E319" s="791"/>
      <c r="F319" s="792"/>
      <c r="G319" s="479" t="s">
        <v>1853</v>
      </c>
      <c r="H319" s="99"/>
      <c r="I319" s="788"/>
      <c r="J319" s="789"/>
      <c r="K319" s="479"/>
      <c r="L319" s="793"/>
      <c r="M319" s="2925"/>
      <c r="N319" s="792"/>
      <c r="O319" s="792"/>
    </row>
    <row r="320" spans="1:15">
      <c r="A320" s="5897"/>
      <c r="B320" s="1017"/>
      <c r="C320" s="1517"/>
      <c r="D320" s="2904"/>
      <c r="E320" s="791"/>
      <c r="F320" s="792"/>
      <c r="G320" s="479" t="s">
        <v>1878</v>
      </c>
      <c r="H320" s="99"/>
      <c r="I320" s="788"/>
      <c r="J320" s="789"/>
      <c r="K320" s="479"/>
      <c r="L320" s="793"/>
      <c r="M320" s="2925"/>
      <c r="N320" s="792"/>
      <c r="O320" s="792"/>
    </row>
    <row r="321" spans="1:15">
      <c r="A321" s="5897"/>
      <c r="B321" s="1849"/>
      <c r="C321" s="1850"/>
      <c r="D321" s="2920"/>
      <c r="E321" s="795"/>
      <c r="F321" s="794"/>
      <c r="G321" s="2888" t="s">
        <v>1812</v>
      </c>
      <c r="H321" s="796"/>
      <c r="I321" s="797"/>
      <c r="J321" s="2891"/>
      <c r="K321" s="2888"/>
      <c r="L321" s="806"/>
      <c r="M321" s="3073"/>
      <c r="N321" s="794"/>
      <c r="O321" s="794"/>
    </row>
    <row r="322" spans="1:15">
      <c r="A322" s="5897"/>
      <c r="B322" s="2925" t="s">
        <v>2463</v>
      </c>
      <c r="C322" s="1522" t="s">
        <v>3691</v>
      </c>
      <c r="D322" s="2928" t="s">
        <v>6129</v>
      </c>
      <c r="E322" s="2887" t="s">
        <v>1898</v>
      </c>
      <c r="F322" s="2887" t="s">
        <v>1852</v>
      </c>
      <c r="G322" s="792" t="s">
        <v>6107</v>
      </c>
      <c r="H322" s="99" t="s">
        <v>1811</v>
      </c>
      <c r="I322" s="788">
        <v>31748</v>
      </c>
      <c r="J322" s="2890">
        <v>1497</v>
      </c>
      <c r="K322" s="2887">
        <v>20753</v>
      </c>
      <c r="L322" s="2898">
        <v>1360</v>
      </c>
      <c r="M322" s="1597" t="s">
        <v>6173</v>
      </c>
      <c r="N322" s="2986" t="s">
        <v>2468</v>
      </c>
      <c r="O322" s="2887" t="s">
        <v>2452</v>
      </c>
    </row>
    <row r="323" spans="1:15">
      <c r="A323" s="5897"/>
      <c r="B323" s="1017"/>
      <c r="C323" s="1517"/>
      <c r="D323" s="2904"/>
      <c r="E323" s="791"/>
      <c r="F323" s="792"/>
      <c r="G323" s="2887" t="s">
        <v>1853</v>
      </c>
      <c r="H323" s="99"/>
      <c r="I323" s="788"/>
      <c r="J323" s="2890"/>
      <c r="K323" s="2887"/>
      <c r="L323" s="2898"/>
      <c r="M323" s="2925"/>
      <c r="N323" s="792"/>
      <c r="O323" s="792"/>
    </row>
    <row r="324" spans="1:15">
      <c r="A324" s="5897"/>
      <c r="B324" s="1017"/>
      <c r="C324" s="1517"/>
      <c r="D324" s="2904"/>
      <c r="E324" s="791"/>
      <c r="F324" s="792"/>
      <c r="G324" s="2887" t="s">
        <v>1878</v>
      </c>
      <c r="H324" s="99"/>
      <c r="I324" s="788"/>
      <c r="J324" s="2890"/>
      <c r="K324" s="2887"/>
      <c r="L324" s="2898"/>
      <c r="M324" s="2925"/>
      <c r="N324" s="792"/>
      <c r="O324" s="792"/>
    </row>
    <row r="325" spans="1:15" ht="13.5" thickBot="1">
      <c r="A325" s="5898"/>
      <c r="B325" s="1018"/>
      <c r="C325" s="1520"/>
      <c r="D325" s="2903"/>
      <c r="E325" s="800"/>
      <c r="F325" s="792"/>
      <c r="G325" s="2895" t="s">
        <v>1812</v>
      </c>
      <c r="H325" s="454"/>
      <c r="I325" s="801"/>
      <c r="J325" s="2896"/>
      <c r="K325" s="2895"/>
      <c r="L325" s="807"/>
      <c r="M325" s="2925"/>
      <c r="N325" s="792"/>
      <c r="O325" s="792"/>
    </row>
    <row r="326" spans="1:15">
      <c r="A326" s="5896" t="s">
        <v>6275</v>
      </c>
      <c r="B326" s="1016" t="s">
        <v>2463</v>
      </c>
      <c r="C326" s="1516" t="s">
        <v>6273</v>
      </c>
      <c r="D326" s="2902" t="s">
        <v>6274</v>
      </c>
      <c r="E326" s="3173" t="s">
        <v>6257</v>
      </c>
      <c r="F326" s="3173" t="s">
        <v>1852</v>
      </c>
      <c r="G326" s="3173" t="s">
        <v>6229</v>
      </c>
      <c r="H326" s="784" t="s">
        <v>1811</v>
      </c>
      <c r="I326" s="785">
        <v>33434</v>
      </c>
      <c r="J326" s="3172">
        <v>3719</v>
      </c>
      <c r="K326" s="3173">
        <v>11015</v>
      </c>
      <c r="L326" s="805">
        <v>900</v>
      </c>
      <c r="M326" s="1014" t="s">
        <v>6173</v>
      </c>
      <c r="N326" s="3173" t="s">
        <v>2468</v>
      </c>
      <c r="O326" s="3173" t="s">
        <v>2452</v>
      </c>
    </row>
    <row r="327" spans="1:15">
      <c r="A327" s="5897"/>
      <c r="B327" s="1017"/>
      <c r="C327" s="1517"/>
      <c r="D327" s="2904"/>
      <c r="E327" s="791"/>
      <c r="F327" s="792"/>
      <c r="G327" s="3161" t="s">
        <v>1853</v>
      </c>
      <c r="H327" s="99"/>
      <c r="I327" s="788"/>
      <c r="J327" s="3164"/>
      <c r="K327" s="3161"/>
      <c r="L327" s="3171"/>
      <c r="M327" s="2925"/>
      <c r="N327" s="792"/>
      <c r="O327" s="792"/>
    </row>
    <row r="328" spans="1:15">
      <c r="A328" s="5897"/>
      <c r="B328" s="1017"/>
      <c r="C328" s="1517"/>
      <c r="D328" s="2904"/>
      <c r="E328" s="791"/>
      <c r="F328" s="792"/>
      <c r="G328" s="3161" t="s">
        <v>1878</v>
      </c>
      <c r="H328" s="99"/>
      <c r="I328" s="788"/>
      <c r="J328" s="3164"/>
      <c r="K328" s="3161"/>
      <c r="L328" s="3171"/>
      <c r="M328" s="2925"/>
      <c r="N328" s="792"/>
      <c r="O328" s="792"/>
    </row>
    <row r="329" spans="1:15">
      <c r="A329" s="5897"/>
      <c r="B329" s="1017"/>
      <c r="C329" s="1517"/>
      <c r="D329" s="2920"/>
      <c r="E329" s="795"/>
      <c r="F329" s="794"/>
      <c r="G329" s="3161" t="s">
        <v>1812</v>
      </c>
      <c r="H329" s="796"/>
      <c r="I329" s="797"/>
      <c r="J329" s="3165"/>
      <c r="K329" s="3162"/>
      <c r="L329" s="806"/>
      <c r="M329" s="2925"/>
      <c r="N329" s="792"/>
      <c r="O329" s="792"/>
    </row>
    <row r="330" spans="1:15">
      <c r="A330" s="5897"/>
      <c r="B330" s="1019" t="s">
        <v>2463</v>
      </c>
      <c r="C330" s="1518" t="s">
        <v>6557</v>
      </c>
      <c r="D330" s="781" t="s">
        <v>6595</v>
      </c>
      <c r="E330" s="3160" t="s">
        <v>6576</v>
      </c>
      <c r="F330" s="3160" t="s">
        <v>1852</v>
      </c>
      <c r="G330" s="3160" t="s">
        <v>6567</v>
      </c>
      <c r="H330" s="453" t="s">
        <v>1811</v>
      </c>
      <c r="I330" s="790">
        <v>44455</v>
      </c>
      <c r="J330" s="3163">
        <v>7090</v>
      </c>
      <c r="K330" s="3160">
        <v>21000</v>
      </c>
      <c r="L330" s="3174">
        <v>2500</v>
      </c>
      <c r="M330" s="1019" t="s">
        <v>6231</v>
      </c>
      <c r="N330" s="3160" t="s">
        <v>2468</v>
      </c>
      <c r="O330" s="3160" t="s">
        <v>2452</v>
      </c>
    </row>
    <row r="331" spans="1:15">
      <c r="A331" s="5897"/>
      <c r="B331" s="1017"/>
      <c r="C331" s="1517"/>
      <c r="D331" s="2904"/>
      <c r="E331" s="791"/>
      <c r="F331" s="792"/>
      <c r="G331" s="3161" t="s">
        <v>1853</v>
      </c>
      <c r="H331" s="99"/>
      <c r="I331" s="788"/>
      <c r="J331" s="3164"/>
      <c r="K331" s="3161"/>
      <c r="L331" s="3171"/>
      <c r="M331" s="2925"/>
      <c r="N331" s="792"/>
      <c r="O331" s="792"/>
    </row>
    <row r="332" spans="1:15">
      <c r="A332" s="5897"/>
      <c r="B332" s="1017"/>
      <c r="C332" s="1517"/>
      <c r="D332" s="2904"/>
      <c r="E332" s="791"/>
      <c r="F332" s="792"/>
      <c r="G332" s="3161" t="s">
        <v>1878</v>
      </c>
      <c r="H332" s="99"/>
      <c r="I332" s="788"/>
      <c r="J332" s="3164"/>
      <c r="K332" s="3161"/>
      <c r="L332" s="3171"/>
      <c r="M332" s="2925"/>
      <c r="N332" s="792"/>
      <c r="O332" s="792"/>
    </row>
    <row r="333" spans="1:15">
      <c r="A333" s="5897"/>
      <c r="B333" s="1017"/>
      <c r="C333" s="1517"/>
      <c r="D333" s="2904"/>
      <c r="E333" s="791"/>
      <c r="F333" s="792"/>
      <c r="G333" s="3161" t="s">
        <v>1812</v>
      </c>
      <c r="H333" s="99"/>
      <c r="I333" s="788"/>
      <c r="J333" s="3164"/>
      <c r="K333" s="3161"/>
      <c r="L333" s="3171"/>
      <c r="M333" s="3073"/>
      <c r="N333" s="794"/>
      <c r="O333" s="794"/>
    </row>
    <row r="334" spans="1:15">
      <c r="A334" s="5897"/>
      <c r="B334" s="1019" t="s">
        <v>2463</v>
      </c>
      <c r="C334" s="1518" t="s">
        <v>6558</v>
      </c>
      <c r="D334" s="781" t="s">
        <v>6596</v>
      </c>
      <c r="E334" s="3160" t="s">
        <v>6578</v>
      </c>
      <c r="F334" s="3160" t="s">
        <v>1852</v>
      </c>
      <c r="G334" s="3160" t="s">
        <v>6570</v>
      </c>
      <c r="H334" s="453" t="s">
        <v>1811</v>
      </c>
      <c r="I334" s="790">
        <v>55476</v>
      </c>
      <c r="J334" s="3163">
        <v>8213</v>
      </c>
      <c r="K334" s="3160">
        <v>28000</v>
      </c>
      <c r="L334" s="3174">
        <v>3000</v>
      </c>
      <c r="M334" s="1019" t="s">
        <v>6233</v>
      </c>
      <c r="N334" s="3161" t="s">
        <v>2468</v>
      </c>
      <c r="O334" s="3161" t="s">
        <v>2452</v>
      </c>
    </row>
    <row r="335" spans="1:15">
      <c r="A335" s="5897"/>
      <c r="B335" s="1017"/>
      <c r="C335" s="1517"/>
      <c r="D335" s="777"/>
      <c r="E335" s="791"/>
      <c r="F335" s="792"/>
      <c r="G335" s="3161" t="s">
        <v>1853</v>
      </c>
      <c r="H335" s="99"/>
      <c r="I335" s="788"/>
      <c r="J335" s="3164"/>
      <c r="K335" s="3161"/>
      <c r="L335" s="3171"/>
      <c r="M335" s="2925"/>
      <c r="N335" s="792"/>
      <c r="O335" s="792"/>
    </row>
    <row r="336" spans="1:15">
      <c r="A336" s="5897"/>
      <c r="B336" s="1017"/>
      <c r="C336" s="1517"/>
      <c r="D336" s="777"/>
      <c r="E336" s="791"/>
      <c r="F336" s="792"/>
      <c r="G336" s="3161" t="s">
        <v>1878</v>
      </c>
      <c r="H336" s="99"/>
      <c r="I336" s="788"/>
      <c r="J336" s="3164"/>
      <c r="K336" s="3161"/>
      <c r="L336" s="3171"/>
      <c r="M336" s="2925"/>
      <c r="N336" s="792"/>
      <c r="O336" s="792"/>
    </row>
    <row r="337" spans="1:15" ht="13.5" thickBot="1">
      <c r="A337" s="5898"/>
      <c r="B337" s="1018"/>
      <c r="C337" s="1520"/>
      <c r="D337" s="780"/>
      <c r="E337" s="800"/>
      <c r="F337" s="3169"/>
      <c r="G337" s="3166" t="s">
        <v>1812</v>
      </c>
      <c r="H337" s="454"/>
      <c r="I337" s="801"/>
      <c r="J337" s="3170"/>
      <c r="K337" s="3166"/>
      <c r="L337" s="807"/>
      <c r="M337" s="3096"/>
      <c r="N337" s="803"/>
      <c r="O337" s="803"/>
    </row>
    <row r="338" spans="1:15">
      <c r="A338" s="5896" t="s">
        <v>3901</v>
      </c>
      <c r="B338" s="1016" t="s">
        <v>2463</v>
      </c>
      <c r="C338" s="1516" t="s">
        <v>3651</v>
      </c>
      <c r="D338" s="2902" t="s">
        <v>1899</v>
      </c>
      <c r="E338" s="783" t="s">
        <v>1900</v>
      </c>
      <c r="F338" s="783" t="s">
        <v>1818</v>
      </c>
      <c r="G338" s="783" t="s">
        <v>1820</v>
      </c>
      <c r="H338" s="784" t="s">
        <v>1811</v>
      </c>
      <c r="I338" s="785">
        <v>5088</v>
      </c>
      <c r="J338" s="786">
        <v>704</v>
      </c>
      <c r="K338" s="783">
        <v>5024</v>
      </c>
      <c r="L338" s="805">
        <v>640</v>
      </c>
      <c r="M338" s="1497"/>
      <c r="N338" s="2994" t="s">
        <v>2466</v>
      </c>
      <c r="O338" s="783" t="s">
        <v>2452</v>
      </c>
    </row>
    <row r="339" spans="1:15">
      <c r="A339" s="5897"/>
      <c r="B339" s="1017"/>
      <c r="C339" s="1517"/>
      <c r="D339" s="2904"/>
      <c r="E339" s="791"/>
      <c r="F339" s="792"/>
      <c r="G339" s="479" t="s">
        <v>1878</v>
      </c>
      <c r="H339" s="99"/>
      <c r="I339" s="788"/>
      <c r="J339" s="789"/>
      <c r="K339" s="479"/>
      <c r="L339" s="793"/>
      <c r="M339" s="2925"/>
      <c r="N339" s="792"/>
      <c r="O339" s="792"/>
    </row>
    <row r="340" spans="1:15">
      <c r="A340" s="5897"/>
      <c r="B340" s="1017"/>
      <c r="C340" s="1517"/>
      <c r="D340" s="2904"/>
      <c r="E340" s="791"/>
      <c r="F340" s="792"/>
      <c r="G340" s="479" t="s">
        <v>1812</v>
      </c>
      <c r="H340" s="99"/>
      <c r="I340" s="788"/>
      <c r="J340" s="789"/>
      <c r="K340" s="479"/>
      <c r="L340" s="793"/>
      <c r="M340" s="2925"/>
      <c r="N340" s="792"/>
      <c r="O340" s="792"/>
    </row>
    <row r="341" spans="1:15">
      <c r="A341" s="5897"/>
      <c r="B341" s="1019" t="s">
        <v>2463</v>
      </c>
      <c r="C341" s="1518" t="s">
        <v>3692</v>
      </c>
      <c r="D341" s="781" t="s">
        <v>1901</v>
      </c>
      <c r="E341" s="478" t="s">
        <v>1902</v>
      </c>
      <c r="F341" s="478" t="s">
        <v>1827</v>
      </c>
      <c r="G341" s="478" t="s">
        <v>1828</v>
      </c>
      <c r="H341" s="453" t="s">
        <v>1811</v>
      </c>
      <c r="I341" s="790">
        <v>7488</v>
      </c>
      <c r="J341" s="782">
        <v>704</v>
      </c>
      <c r="K341" s="478">
        <v>7424</v>
      </c>
      <c r="L341" s="425">
        <v>640</v>
      </c>
      <c r="M341" s="1597"/>
      <c r="N341" s="2985" t="s">
        <v>2466</v>
      </c>
      <c r="O341" s="478" t="s">
        <v>2452</v>
      </c>
    </row>
    <row r="342" spans="1:15">
      <c r="A342" s="5897"/>
      <c r="B342" s="1017"/>
      <c r="C342" s="1517"/>
      <c r="D342" s="2904"/>
      <c r="E342" s="791"/>
      <c r="F342" s="792"/>
      <c r="G342" s="479" t="s">
        <v>1878</v>
      </c>
      <c r="H342" s="99"/>
      <c r="I342" s="788"/>
      <c r="J342" s="789"/>
      <c r="K342" s="479"/>
      <c r="L342" s="793"/>
      <c r="M342" s="2925"/>
      <c r="N342" s="792"/>
      <c r="O342" s="792"/>
    </row>
    <row r="343" spans="1:15">
      <c r="A343" s="5897"/>
      <c r="B343" s="1017"/>
      <c r="C343" s="1517"/>
      <c r="D343" s="2904"/>
      <c r="E343" s="791"/>
      <c r="F343" s="792"/>
      <c r="G343" s="479" t="s">
        <v>1812</v>
      </c>
      <c r="H343" s="99"/>
      <c r="I343" s="788"/>
      <c r="J343" s="789"/>
      <c r="K343" s="479"/>
      <c r="L343" s="793"/>
      <c r="M343" s="3073"/>
      <c r="N343" s="794"/>
      <c r="O343" s="794"/>
    </row>
    <row r="344" spans="1:15">
      <c r="A344" s="5897"/>
      <c r="B344" s="1020" t="s">
        <v>2463</v>
      </c>
      <c r="C344" s="1519" t="s">
        <v>3693</v>
      </c>
      <c r="D344" s="781" t="s">
        <v>1903</v>
      </c>
      <c r="E344" s="478" t="s">
        <v>1904</v>
      </c>
      <c r="F344" s="478" t="s">
        <v>1852</v>
      </c>
      <c r="G344" s="478" t="s">
        <v>1853</v>
      </c>
      <c r="H344" s="453" t="s">
        <v>1811</v>
      </c>
      <c r="I344" s="790">
        <v>9792</v>
      </c>
      <c r="J344" s="782">
        <v>704</v>
      </c>
      <c r="K344" s="478">
        <v>9728</v>
      </c>
      <c r="L344" s="425">
        <v>640</v>
      </c>
      <c r="M344" s="2925"/>
      <c r="N344" s="2986" t="s">
        <v>2466</v>
      </c>
      <c r="O344" s="479" t="s">
        <v>2452</v>
      </c>
    </row>
    <row r="345" spans="1:15">
      <c r="A345" s="5897"/>
      <c r="B345" s="1017"/>
      <c r="C345" s="1517"/>
      <c r="D345" s="2904"/>
      <c r="E345" s="791"/>
      <c r="F345" s="792"/>
      <c r="G345" s="479" t="s">
        <v>1878</v>
      </c>
      <c r="H345" s="99"/>
      <c r="I345" s="788"/>
      <c r="J345" s="789"/>
      <c r="K345" s="479"/>
      <c r="L345" s="793"/>
      <c r="M345" s="2925"/>
      <c r="N345" s="792"/>
      <c r="O345" s="792"/>
    </row>
    <row r="346" spans="1:15" ht="13.5" thickBot="1">
      <c r="A346" s="5898"/>
      <c r="B346" s="1018"/>
      <c r="C346" s="1520"/>
      <c r="D346" s="2903"/>
      <c r="E346" s="800"/>
      <c r="F346" s="492"/>
      <c r="G346" s="498" t="s">
        <v>1812</v>
      </c>
      <c r="H346" s="454"/>
      <c r="I346" s="801"/>
      <c r="J346" s="802"/>
      <c r="K346" s="498"/>
      <c r="L346" s="807"/>
      <c r="M346" s="3096"/>
      <c r="N346" s="803"/>
      <c r="O346" s="492"/>
    </row>
    <row r="347" spans="1:15" ht="25.5">
      <c r="A347" s="5896" t="s">
        <v>3882</v>
      </c>
      <c r="B347" s="1016" t="s">
        <v>6168</v>
      </c>
      <c r="C347" s="1516" t="s">
        <v>1905</v>
      </c>
      <c r="D347" s="2902" t="s">
        <v>1906</v>
      </c>
      <c r="E347" s="783" t="s">
        <v>1907</v>
      </c>
      <c r="F347" s="783" t="s">
        <v>1809</v>
      </c>
      <c r="G347" s="783" t="s">
        <v>1810</v>
      </c>
      <c r="H347" s="784" t="s">
        <v>1811</v>
      </c>
      <c r="I347" s="785">
        <v>11537</v>
      </c>
      <c r="J347" s="786">
        <v>1232</v>
      </c>
      <c r="K347" s="783">
        <v>4989</v>
      </c>
      <c r="L347" s="805">
        <v>1084</v>
      </c>
      <c r="M347" s="1497"/>
      <c r="N347" s="2994" t="s">
        <v>2466</v>
      </c>
      <c r="O347" s="783" t="s">
        <v>2452</v>
      </c>
    </row>
    <row r="348" spans="1:15">
      <c r="A348" s="5897"/>
      <c r="B348" s="1017"/>
      <c r="C348" s="1517"/>
      <c r="D348" s="2904"/>
      <c r="E348" s="791"/>
      <c r="F348" s="792"/>
      <c r="G348" s="479" t="s">
        <v>1908</v>
      </c>
      <c r="H348" s="99"/>
      <c r="I348" s="788"/>
      <c r="J348" s="789"/>
      <c r="K348" s="479"/>
      <c r="L348" s="793"/>
      <c r="M348" s="2925"/>
      <c r="N348" s="792"/>
      <c r="O348" s="792"/>
    </row>
    <row r="349" spans="1:15">
      <c r="A349" s="5897"/>
      <c r="B349" s="1849"/>
      <c r="C349" s="1850"/>
      <c r="D349" s="2920"/>
      <c r="E349" s="795"/>
      <c r="F349" s="2893"/>
      <c r="G349" s="2888" t="s">
        <v>1812</v>
      </c>
      <c r="H349" s="796"/>
      <c r="I349" s="797"/>
      <c r="J349" s="2891"/>
      <c r="K349" s="2888"/>
      <c r="L349" s="806"/>
      <c r="M349" s="3073"/>
      <c r="N349" s="794"/>
      <c r="O349" s="2893"/>
    </row>
    <row r="350" spans="1:15" ht="25.5">
      <c r="A350" s="5897"/>
      <c r="B350" s="2923" t="s">
        <v>2463</v>
      </c>
      <c r="C350" s="1517" t="s">
        <v>1905</v>
      </c>
      <c r="D350" s="2928" t="s">
        <v>6130</v>
      </c>
      <c r="E350" s="2887" t="s">
        <v>1907</v>
      </c>
      <c r="F350" s="2887" t="s">
        <v>1809</v>
      </c>
      <c r="G350" s="792" t="s">
        <v>6105</v>
      </c>
      <c r="H350" s="99" t="s">
        <v>1811</v>
      </c>
      <c r="I350" s="788">
        <v>11537</v>
      </c>
      <c r="J350" s="2890">
        <v>1232</v>
      </c>
      <c r="K350" s="2887">
        <v>4989</v>
      </c>
      <c r="L350" s="2898">
        <v>1084</v>
      </c>
      <c r="M350" s="1597" t="s">
        <v>6172</v>
      </c>
      <c r="N350" s="2986" t="s">
        <v>2466</v>
      </c>
      <c r="O350" s="2887" t="s">
        <v>2452</v>
      </c>
    </row>
    <row r="351" spans="1:15">
      <c r="A351" s="5897"/>
      <c r="B351" s="1017"/>
      <c r="C351" s="1517"/>
      <c r="D351" s="2904"/>
      <c r="E351" s="791"/>
      <c r="F351" s="792"/>
      <c r="G351" s="2887" t="s">
        <v>1908</v>
      </c>
      <c r="H351" s="99"/>
      <c r="I351" s="788"/>
      <c r="J351" s="2890"/>
      <c r="K351" s="2887"/>
      <c r="L351" s="2898"/>
      <c r="M351" s="2925"/>
      <c r="N351" s="792"/>
      <c r="O351" s="792"/>
    </row>
    <row r="352" spans="1:15">
      <c r="A352" s="5897"/>
      <c r="B352" s="1017"/>
      <c r="C352" s="1517"/>
      <c r="D352" s="2904"/>
      <c r="E352" s="791"/>
      <c r="F352" s="2893"/>
      <c r="G352" s="2887" t="s">
        <v>1812</v>
      </c>
      <c r="H352" s="99"/>
      <c r="I352" s="788"/>
      <c r="J352" s="2890"/>
      <c r="K352" s="2887"/>
      <c r="L352" s="2898"/>
      <c r="M352" s="2925"/>
      <c r="N352" s="792"/>
      <c r="O352" s="2892"/>
    </row>
    <row r="353" spans="1:15" ht="25.5">
      <c r="A353" s="5897"/>
      <c r="B353" s="1019" t="s">
        <v>6168</v>
      </c>
      <c r="C353" s="1518" t="s">
        <v>3632</v>
      </c>
      <c r="D353" s="781" t="s">
        <v>1909</v>
      </c>
      <c r="E353" s="478" t="s">
        <v>1910</v>
      </c>
      <c r="F353" s="479" t="s">
        <v>1809</v>
      </c>
      <c r="G353" s="478" t="s">
        <v>1815</v>
      </c>
      <c r="H353" s="453" t="s">
        <v>1811</v>
      </c>
      <c r="I353" s="790">
        <v>22532</v>
      </c>
      <c r="J353" s="782">
        <v>1369</v>
      </c>
      <c r="K353" s="478">
        <v>11537</v>
      </c>
      <c r="L353" s="425">
        <v>1232</v>
      </c>
      <c r="M353" s="1597"/>
      <c r="N353" s="2985" t="s">
        <v>2468</v>
      </c>
      <c r="O353" s="478" t="s">
        <v>2452</v>
      </c>
    </row>
    <row r="354" spans="1:15">
      <c r="A354" s="5897"/>
      <c r="B354" s="1017"/>
      <c r="C354" s="1517"/>
      <c r="D354" s="2904"/>
      <c r="E354" s="791"/>
      <c r="F354" s="792"/>
      <c r="G354" s="479" t="s">
        <v>1908</v>
      </c>
      <c r="H354" s="99"/>
      <c r="I354" s="788"/>
      <c r="J354" s="789"/>
      <c r="K354" s="479"/>
      <c r="L354" s="793"/>
      <c r="M354" s="2925"/>
      <c r="N354" s="792"/>
      <c r="O354" s="792"/>
    </row>
    <row r="355" spans="1:15">
      <c r="A355" s="5897"/>
      <c r="B355" s="1017"/>
      <c r="C355" s="1517"/>
      <c r="D355" s="2904"/>
      <c r="E355" s="791"/>
      <c r="F355" s="792"/>
      <c r="G355" s="479" t="s">
        <v>1812</v>
      </c>
      <c r="H355" s="99"/>
      <c r="I355" s="788"/>
      <c r="J355" s="789"/>
      <c r="K355" s="479"/>
      <c r="L355" s="793"/>
      <c r="M355" s="2925"/>
      <c r="N355" s="792"/>
      <c r="O355" s="792"/>
    </row>
    <row r="356" spans="1:15" ht="25.5">
      <c r="A356" s="2900"/>
      <c r="B356" s="1597" t="s">
        <v>2463</v>
      </c>
      <c r="C356" s="1518" t="s">
        <v>3632</v>
      </c>
      <c r="D356" s="2929" t="s">
        <v>6131</v>
      </c>
      <c r="E356" s="2886" t="s">
        <v>1910</v>
      </c>
      <c r="F356" s="2887" t="s">
        <v>1809</v>
      </c>
      <c r="G356" s="1848" t="s">
        <v>6107</v>
      </c>
      <c r="H356" s="453" t="s">
        <v>1811</v>
      </c>
      <c r="I356" s="790">
        <v>22532</v>
      </c>
      <c r="J356" s="2889">
        <v>1369</v>
      </c>
      <c r="K356" s="2886">
        <v>11537</v>
      </c>
      <c r="L356" s="2901">
        <v>1232</v>
      </c>
      <c r="M356" s="1597" t="s">
        <v>6173</v>
      </c>
      <c r="N356" s="2985" t="s">
        <v>2468</v>
      </c>
      <c r="O356" s="2886" t="s">
        <v>2452</v>
      </c>
    </row>
    <row r="357" spans="1:15">
      <c r="A357" s="2900"/>
      <c r="B357" s="1017"/>
      <c r="C357" s="1517"/>
      <c r="D357" s="2904"/>
      <c r="E357" s="791"/>
      <c r="F357" s="792"/>
      <c r="G357" s="2887" t="s">
        <v>1908</v>
      </c>
      <c r="H357" s="99"/>
      <c r="I357" s="788"/>
      <c r="J357" s="2890"/>
      <c r="K357" s="2887"/>
      <c r="L357" s="2898"/>
      <c r="M357" s="2925"/>
      <c r="N357" s="792"/>
      <c r="O357" s="792"/>
    </row>
    <row r="358" spans="1:15" ht="13.5" thickBot="1">
      <c r="A358" s="2900"/>
      <c r="B358" s="1017"/>
      <c r="C358" s="1517"/>
      <c r="D358" s="2903"/>
      <c r="E358" s="791"/>
      <c r="F358" s="792"/>
      <c r="G358" s="2887" t="s">
        <v>1812</v>
      </c>
      <c r="H358" s="99"/>
      <c r="I358" s="788"/>
      <c r="J358" s="2890"/>
      <c r="K358" s="2887"/>
      <c r="L358" s="807"/>
      <c r="M358" s="3096"/>
      <c r="N358" s="792"/>
      <c r="O358" s="792"/>
    </row>
    <row r="359" spans="1:15" ht="25.5">
      <c r="A359" s="5896" t="s">
        <v>6241</v>
      </c>
      <c r="B359" s="1016" t="s">
        <v>2463</v>
      </c>
      <c r="C359" s="1516" t="s">
        <v>6531</v>
      </c>
      <c r="D359" s="2904" t="s">
        <v>6597</v>
      </c>
      <c r="E359" s="3160" t="s">
        <v>6569</v>
      </c>
      <c r="F359" s="3173" t="s">
        <v>1809</v>
      </c>
      <c r="G359" s="3160" t="s">
        <v>6570</v>
      </c>
      <c r="H359" s="784" t="s">
        <v>1811</v>
      </c>
      <c r="I359" s="790">
        <v>45364</v>
      </c>
      <c r="J359" s="3163">
        <v>7637</v>
      </c>
      <c r="K359" s="3160">
        <v>28000</v>
      </c>
      <c r="L359" s="3205">
        <v>2500</v>
      </c>
      <c r="M359" s="1015" t="s">
        <v>6233</v>
      </c>
      <c r="N359" s="3208" t="s">
        <v>2466</v>
      </c>
      <c r="O359" s="3173" t="s">
        <v>2452</v>
      </c>
    </row>
    <row r="360" spans="1:15">
      <c r="A360" s="5897"/>
      <c r="B360" s="1017"/>
      <c r="C360" s="1517"/>
      <c r="D360" s="777"/>
      <c r="E360" s="791"/>
      <c r="F360" s="792"/>
      <c r="G360" s="3161" t="s">
        <v>1908</v>
      </c>
      <c r="H360" s="99"/>
      <c r="I360" s="788"/>
      <c r="J360" s="3164"/>
      <c r="K360" s="3161"/>
      <c r="L360" s="3171"/>
      <c r="M360" s="2925"/>
      <c r="N360" s="792"/>
      <c r="O360" s="792"/>
    </row>
    <row r="361" spans="1:15" ht="13.5" thickBot="1">
      <c r="A361" s="5898"/>
      <c r="B361" s="1017"/>
      <c r="C361" s="1517"/>
      <c r="D361" s="780"/>
      <c r="E361" s="3182"/>
      <c r="F361" s="3168"/>
      <c r="G361" s="3159" t="s">
        <v>1812</v>
      </c>
      <c r="H361" s="99"/>
      <c r="I361" s="801"/>
      <c r="J361" s="3170"/>
      <c r="K361" s="3166"/>
      <c r="L361" s="3170"/>
      <c r="M361" s="3096"/>
      <c r="N361" s="792"/>
      <c r="O361" s="3167"/>
    </row>
    <row r="362" spans="1:15" ht="25.5">
      <c r="A362" s="5896" t="s">
        <v>4129</v>
      </c>
      <c r="B362" s="1014" t="s">
        <v>6168</v>
      </c>
      <c r="C362" s="1521" t="s">
        <v>3634</v>
      </c>
      <c r="D362" s="2902" t="s">
        <v>1911</v>
      </c>
      <c r="E362" s="783" t="s">
        <v>1912</v>
      </c>
      <c r="F362" s="783" t="s">
        <v>1809</v>
      </c>
      <c r="G362" s="783" t="s">
        <v>1810</v>
      </c>
      <c r="H362" s="784" t="s">
        <v>1811</v>
      </c>
      <c r="I362" s="785">
        <v>11793</v>
      </c>
      <c r="J362" s="786">
        <v>1488</v>
      </c>
      <c r="K362" s="783">
        <v>5245</v>
      </c>
      <c r="L362" s="805">
        <v>1340</v>
      </c>
      <c r="M362" s="1497"/>
      <c r="N362" s="2994" t="s">
        <v>2466</v>
      </c>
      <c r="O362" s="783" t="s">
        <v>2452</v>
      </c>
    </row>
    <row r="363" spans="1:15">
      <c r="A363" s="5897"/>
      <c r="B363" s="1017"/>
      <c r="C363" s="1517"/>
      <c r="D363" s="2904"/>
      <c r="E363" s="791"/>
      <c r="F363" s="792"/>
      <c r="G363" s="479" t="s">
        <v>1835</v>
      </c>
      <c r="H363" s="99"/>
      <c r="I363" s="788"/>
      <c r="J363" s="789"/>
      <c r="K363" s="479"/>
      <c r="L363" s="793"/>
      <c r="M363" s="2925"/>
      <c r="N363" s="792"/>
      <c r="O363" s="792"/>
    </row>
    <row r="364" spans="1:15">
      <c r="A364" s="5897"/>
      <c r="B364" s="1017"/>
      <c r="C364" s="1517"/>
      <c r="D364" s="2904"/>
      <c r="E364" s="791"/>
      <c r="F364" s="792"/>
      <c r="G364" s="479" t="s">
        <v>1908</v>
      </c>
      <c r="H364" s="99"/>
      <c r="I364" s="788"/>
      <c r="J364" s="789"/>
      <c r="K364" s="479"/>
      <c r="L364" s="793"/>
      <c r="M364" s="2925"/>
      <c r="N364" s="792"/>
      <c r="O364" s="792"/>
    </row>
    <row r="365" spans="1:15">
      <c r="A365" s="5897"/>
      <c r="B365" s="1849"/>
      <c r="C365" s="1850"/>
      <c r="D365" s="2920"/>
      <c r="E365" s="795"/>
      <c r="F365" s="794"/>
      <c r="G365" s="2888" t="s">
        <v>1812</v>
      </c>
      <c r="H365" s="796"/>
      <c r="I365" s="797"/>
      <c r="J365" s="2891"/>
      <c r="K365" s="2888"/>
      <c r="L365" s="806"/>
      <c r="M365" s="3073"/>
      <c r="N365" s="794"/>
      <c r="O365" s="794"/>
    </row>
    <row r="366" spans="1:15" ht="25.5">
      <c r="A366" s="5897"/>
      <c r="B366" s="2925" t="s">
        <v>2463</v>
      </c>
      <c r="C366" s="1522" t="s">
        <v>3634</v>
      </c>
      <c r="D366" s="2928" t="s">
        <v>6132</v>
      </c>
      <c r="E366" s="2887" t="s">
        <v>1912</v>
      </c>
      <c r="F366" s="2887" t="s">
        <v>1809</v>
      </c>
      <c r="G366" s="792" t="s">
        <v>6105</v>
      </c>
      <c r="H366" s="99" t="s">
        <v>1811</v>
      </c>
      <c r="I366" s="788">
        <v>11793</v>
      </c>
      <c r="J366" s="2890">
        <v>1488</v>
      </c>
      <c r="K366" s="2887">
        <v>5245</v>
      </c>
      <c r="L366" s="2898">
        <v>1340</v>
      </c>
      <c r="M366" s="1597" t="s">
        <v>6172</v>
      </c>
      <c r="N366" s="2986" t="s">
        <v>2466</v>
      </c>
      <c r="O366" s="2887" t="s">
        <v>2452</v>
      </c>
    </row>
    <row r="367" spans="1:15">
      <c r="A367" s="5897"/>
      <c r="B367" s="1017"/>
      <c r="C367" s="1517"/>
      <c r="D367" s="2904"/>
      <c r="E367" s="791"/>
      <c r="F367" s="792"/>
      <c r="G367" s="2887" t="s">
        <v>1835</v>
      </c>
      <c r="H367" s="99"/>
      <c r="I367" s="788"/>
      <c r="J367" s="2890"/>
      <c r="K367" s="2887"/>
      <c r="L367" s="2898"/>
      <c r="M367" s="2925"/>
      <c r="N367" s="792"/>
      <c r="O367" s="792"/>
    </row>
    <row r="368" spans="1:15">
      <c r="A368" s="5897"/>
      <c r="B368" s="1017"/>
      <c r="C368" s="1517"/>
      <c r="D368" s="2904"/>
      <c r="E368" s="791"/>
      <c r="F368" s="792"/>
      <c r="G368" s="2887" t="s">
        <v>1908</v>
      </c>
      <c r="H368" s="99"/>
      <c r="I368" s="788"/>
      <c r="J368" s="2890"/>
      <c r="K368" s="2887"/>
      <c r="L368" s="2898"/>
      <c r="M368" s="2925"/>
      <c r="N368" s="792"/>
      <c r="O368" s="792"/>
    </row>
    <row r="369" spans="1:15">
      <c r="A369" s="5897"/>
      <c r="B369" s="1017"/>
      <c r="C369" s="1517"/>
      <c r="D369" s="2904"/>
      <c r="E369" s="791"/>
      <c r="F369" s="792"/>
      <c r="G369" s="2887" t="s">
        <v>1812</v>
      </c>
      <c r="H369" s="99"/>
      <c r="I369" s="788"/>
      <c r="J369" s="2890"/>
      <c r="K369" s="2887"/>
      <c r="L369" s="2898"/>
      <c r="M369" s="2925"/>
      <c r="N369" s="792"/>
      <c r="O369" s="792"/>
    </row>
    <row r="370" spans="1:15" ht="25.5">
      <c r="A370" s="5897"/>
      <c r="B370" s="1019" t="s">
        <v>6168</v>
      </c>
      <c r="C370" s="1518" t="s">
        <v>3635</v>
      </c>
      <c r="D370" s="781" t="s">
        <v>1913</v>
      </c>
      <c r="E370" s="478" t="s">
        <v>1914</v>
      </c>
      <c r="F370" s="478" t="s">
        <v>1809</v>
      </c>
      <c r="G370" s="478" t="s">
        <v>1815</v>
      </c>
      <c r="H370" s="453" t="s">
        <v>1811</v>
      </c>
      <c r="I370" s="790">
        <v>22788</v>
      </c>
      <c r="J370" s="782">
        <v>1625</v>
      </c>
      <c r="K370" s="478">
        <v>11793</v>
      </c>
      <c r="L370" s="425">
        <v>1488</v>
      </c>
      <c r="M370" s="1597"/>
      <c r="N370" s="2985" t="s">
        <v>2468</v>
      </c>
      <c r="O370" s="478" t="s">
        <v>2452</v>
      </c>
    </row>
    <row r="371" spans="1:15">
      <c r="A371" s="5897"/>
      <c r="B371" s="1017"/>
      <c r="C371" s="1517"/>
      <c r="D371" s="2904"/>
      <c r="E371" s="791"/>
      <c r="F371" s="792"/>
      <c r="G371" s="479" t="s">
        <v>1835</v>
      </c>
      <c r="H371" s="99"/>
      <c r="I371" s="788"/>
      <c r="J371" s="789"/>
      <c r="K371" s="479"/>
      <c r="L371" s="793"/>
      <c r="M371" s="2925"/>
      <c r="N371" s="792"/>
      <c r="O371" s="792"/>
    </row>
    <row r="372" spans="1:15">
      <c r="A372" s="5897"/>
      <c r="B372" s="1017"/>
      <c r="C372" s="1517"/>
      <c r="D372" s="2904"/>
      <c r="E372" s="791"/>
      <c r="F372" s="792"/>
      <c r="G372" s="479" t="s">
        <v>1908</v>
      </c>
      <c r="H372" s="99"/>
      <c r="I372" s="788"/>
      <c r="J372" s="789"/>
      <c r="K372" s="479"/>
      <c r="L372" s="793"/>
      <c r="M372" s="2925"/>
      <c r="N372" s="792"/>
      <c r="O372" s="792"/>
    </row>
    <row r="373" spans="1:15">
      <c r="A373" s="5897"/>
      <c r="B373" s="1849"/>
      <c r="C373" s="1850"/>
      <c r="D373" s="2920"/>
      <c r="E373" s="795"/>
      <c r="F373" s="794"/>
      <c r="G373" s="2888" t="s">
        <v>1812</v>
      </c>
      <c r="H373" s="796"/>
      <c r="I373" s="797"/>
      <c r="J373" s="2891"/>
      <c r="K373" s="2888"/>
      <c r="L373" s="806"/>
      <c r="M373" s="3073"/>
      <c r="N373" s="794"/>
      <c r="O373" s="794"/>
    </row>
    <row r="374" spans="1:15" ht="25.5">
      <c r="A374" s="5897"/>
      <c r="B374" s="2925" t="s">
        <v>2463</v>
      </c>
      <c r="C374" s="1522" t="s">
        <v>3635</v>
      </c>
      <c r="D374" s="2928" t="s">
        <v>6133</v>
      </c>
      <c r="E374" s="2887" t="s">
        <v>1914</v>
      </c>
      <c r="F374" s="2887" t="s">
        <v>1809</v>
      </c>
      <c r="G374" s="792" t="s">
        <v>6107</v>
      </c>
      <c r="H374" s="99" t="s">
        <v>1811</v>
      </c>
      <c r="I374" s="788">
        <v>22788</v>
      </c>
      <c r="J374" s="2890">
        <v>1625</v>
      </c>
      <c r="K374" s="2887">
        <v>11793</v>
      </c>
      <c r="L374" s="2898">
        <v>1488</v>
      </c>
      <c r="M374" s="1597" t="s">
        <v>6173</v>
      </c>
      <c r="N374" s="2986" t="s">
        <v>2468</v>
      </c>
      <c r="O374" s="2887" t="s">
        <v>2452</v>
      </c>
    </row>
    <row r="375" spans="1:15">
      <c r="A375" s="5897"/>
      <c r="B375" s="1017"/>
      <c r="C375" s="1517"/>
      <c r="D375" s="2904"/>
      <c r="E375" s="791"/>
      <c r="F375" s="792"/>
      <c r="G375" s="2887" t="s">
        <v>1835</v>
      </c>
      <c r="H375" s="99"/>
      <c r="I375" s="788"/>
      <c r="J375" s="2890"/>
      <c r="K375" s="2887"/>
      <c r="L375" s="2898"/>
      <c r="M375" s="2925"/>
      <c r="N375" s="792"/>
      <c r="O375" s="792"/>
    </row>
    <row r="376" spans="1:15">
      <c r="A376" s="5897"/>
      <c r="B376" s="1017"/>
      <c r="C376" s="1517"/>
      <c r="D376" s="2904"/>
      <c r="E376" s="791"/>
      <c r="F376" s="792"/>
      <c r="G376" s="2887" t="s">
        <v>1908</v>
      </c>
      <c r="H376" s="99"/>
      <c r="I376" s="788"/>
      <c r="J376" s="2890"/>
      <c r="K376" s="2887"/>
      <c r="L376" s="2898"/>
      <c r="M376" s="2925"/>
      <c r="N376" s="792"/>
      <c r="O376" s="792"/>
    </row>
    <row r="377" spans="1:15" ht="13.5" thickBot="1">
      <c r="A377" s="5898"/>
      <c r="B377" s="1018"/>
      <c r="C377" s="1520"/>
      <c r="D377" s="2903"/>
      <c r="E377" s="800"/>
      <c r="F377" s="803"/>
      <c r="G377" s="2895" t="s">
        <v>1812</v>
      </c>
      <c r="H377" s="454"/>
      <c r="I377" s="801"/>
      <c r="J377" s="2896"/>
      <c r="K377" s="2895"/>
      <c r="L377" s="807"/>
      <c r="M377" s="3096"/>
      <c r="N377" s="803"/>
      <c r="O377" s="803"/>
    </row>
    <row r="378" spans="1:15" ht="25.5">
      <c r="A378" s="5896" t="s">
        <v>6242</v>
      </c>
      <c r="B378" s="1014" t="s">
        <v>2463</v>
      </c>
      <c r="C378" s="1521" t="s">
        <v>6532</v>
      </c>
      <c r="D378" s="2904" t="s">
        <v>6598</v>
      </c>
      <c r="E378" s="3161" t="s">
        <v>6569</v>
      </c>
      <c r="F378" s="3173" t="s">
        <v>1809</v>
      </c>
      <c r="G378" s="3161" t="s">
        <v>6570</v>
      </c>
      <c r="H378" s="784" t="s">
        <v>1811</v>
      </c>
      <c r="I378" s="788">
        <v>45364</v>
      </c>
      <c r="J378" s="3164">
        <v>7637</v>
      </c>
      <c r="K378" s="3161">
        <v>28000</v>
      </c>
      <c r="L378" s="3171">
        <v>3000</v>
      </c>
      <c r="M378" s="1015" t="s">
        <v>6233</v>
      </c>
      <c r="N378" s="3208" t="s">
        <v>2466</v>
      </c>
      <c r="O378" s="3173" t="s">
        <v>2452</v>
      </c>
    </row>
    <row r="379" spans="1:15">
      <c r="A379" s="5897"/>
      <c r="B379" s="1017"/>
      <c r="C379" s="1517"/>
      <c r="D379" s="777"/>
      <c r="E379" s="791"/>
      <c r="F379" s="792"/>
      <c r="G379" s="3161" t="s">
        <v>1835</v>
      </c>
      <c r="H379" s="99"/>
      <c r="I379" s="788"/>
      <c r="J379" s="3164"/>
      <c r="K379" s="3161"/>
      <c r="L379" s="3171"/>
      <c r="M379" s="2925"/>
      <c r="N379" s="792"/>
      <c r="O379" s="792"/>
    </row>
    <row r="380" spans="1:15">
      <c r="A380" s="5897"/>
      <c r="B380" s="1017"/>
      <c r="C380" s="1517"/>
      <c r="D380" s="777"/>
      <c r="E380" s="791"/>
      <c r="F380" s="792"/>
      <c r="G380" s="3161" t="s">
        <v>1908</v>
      </c>
      <c r="H380" s="99"/>
      <c r="I380" s="788"/>
      <c r="J380" s="3164"/>
      <c r="K380" s="3161"/>
      <c r="L380" s="3171"/>
      <c r="M380" s="2925"/>
      <c r="N380" s="792"/>
      <c r="O380" s="792"/>
    </row>
    <row r="381" spans="1:15" ht="13.5" thickBot="1">
      <c r="A381" s="5898"/>
      <c r="B381" s="1017"/>
      <c r="C381" s="1517"/>
      <c r="D381" s="777"/>
      <c r="E381" s="791"/>
      <c r="F381" s="792"/>
      <c r="G381" s="3161" t="s">
        <v>1812</v>
      </c>
      <c r="H381" s="99"/>
      <c r="I381" s="788"/>
      <c r="J381" s="3164"/>
      <c r="K381" s="3161"/>
      <c r="L381" s="3171"/>
      <c r="M381" s="2925"/>
      <c r="N381" s="792"/>
      <c r="O381" s="792"/>
    </row>
    <row r="382" spans="1:15">
      <c r="A382" s="5896" t="s">
        <v>4077</v>
      </c>
      <c r="B382" s="1784" t="s">
        <v>2464</v>
      </c>
      <c r="C382" s="1516" t="s">
        <v>3810</v>
      </c>
      <c r="D382" s="3004" t="s">
        <v>1915</v>
      </c>
      <c r="E382" s="1785" t="s">
        <v>1916</v>
      </c>
      <c r="F382" s="1785" t="s">
        <v>1818</v>
      </c>
      <c r="G382" s="1785" t="s">
        <v>1819</v>
      </c>
      <c r="H382" s="1786" t="s">
        <v>1811</v>
      </c>
      <c r="I382" s="1787">
        <v>8509</v>
      </c>
      <c r="J382" s="1788">
        <v>1340</v>
      </c>
      <c r="K382" s="1785">
        <v>4416</v>
      </c>
      <c r="L382" s="3022">
        <v>896</v>
      </c>
      <c r="M382" s="3097"/>
      <c r="N382" s="1785" t="s">
        <v>2466</v>
      </c>
      <c r="O382" s="1785" t="s">
        <v>2452</v>
      </c>
    </row>
    <row r="383" spans="1:15">
      <c r="A383" s="5897"/>
      <c r="B383" s="1776"/>
      <c r="C383" s="1517"/>
      <c r="D383" s="3005"/>
      <c r="E383" s="1777"/>
      <c r="F383" s="1778"/>
      <c r="G383" s="1765" t="s">
        <v>1820</v>
      </c>
      <c r="H383" s="1712"/>
      <c r="I383" s="1772"/>
      <c r="J383" s="1769"/>
      <c r="K383" s="1765"/>
      <c r="L383" s="3023"/>
      <c r="M383" s="3098"/>
      <c r="N383" s="1778"/>
      <c r="O383" s="1778"/>
    </row>
    <row r="384" spans="1:15">
      <c r="A384" s="5897"/>
      <c r="B384" s="1776"/>
      <c r="C384" s="1517"/>
      <c r="D384" s="3005"/>
      <c r="E384" s="1777"/>
      <c r="F384" s="1778"/>
      <c r="G384" s="1765" t="s">
        <v>1908</v>
      </c>
      <c r="H384" s="1712"/>
      <c r="I384" s="1772"/>
      <c r="J384" s="1769"/>
      <c r="K384" s="1765"/>
      <c r="L384" s="3023"/>
      <c r="M384" s="3098"/>
      <c r="N384" s="1778"/>
      <c r="O384" s="1778"/>
    </row>
    <row r="385" spans="1:15" ht="13.5" thickBot="1">
      <c r="A385" s="5898"/>
      <c r="B385" s="1779"/>
      <c r="C385" s="1520"/>
      <c r="D385" s="3006"/>
      <c r="E385" s="1780"/>
      <c r="F385" s="1781"/>
      <c r="G385" s="1766" t="s">
        <v>1812</v>
      </c>
      <c r="H385" s="1782"/>
      <c r="I385" s="1783"/>
      <c r="J385" s="1770"/>
      <c r="K385" s="1766"/>
      <c r="L385" s="2984"/>
      <c r="M385" s="3099"/>
      <c r="N385" s="1781"/>
      <c r="O385" s="1781"/>
    </row>
    <row r="386" spans="1:15">
      <c r="A386" s="5896" t="s">
        <v>4080</v>
      </c>
      <c r="B386" s="1784" t="s">
        <v>2464</v>
      </c>
      <c r="C386" s="1516" t="s">
        <v>3811</v>
      </c>
      <c r="D386" s="3004" t="s">
        <v>1917</v>
      </c>
      <c r="E386" s="1785" t="s">
        <v>1918</v>
      </c>
      <c r="F386" s="1785" t="s">
        <v>1852</v>
      </c>
      <c r="G386" s="1785" t="s">
        <v>1819</v>
      </c>
      <c r="H386" s="1786" t="s">
        <v>1811</v>
      </c>
      <c r="I386" s="1787">
        <v>14333</v>
      </c>
      <c r="J386" s="1788">
        <v>1340</v>
      </c>
      <c r="K386" s="1785">
        <v>10240</v>
      </c>
      <c r="L386" s="3022">
        <v>896</v>
      </c>
      <c r="M386" s="3097"/>
      <c r="N386" s="1785" t="s">
        <v>2468</v>
      </c>
      <c r="O386" s="1785" t="s">
        <v>2452</v>
      </c>
    </row>
    <row r="387" spans="1:15">
      <c r="A387" s="5897"/>
      <c r="B387" s="1776"/>
      <c r="C387" s="1517"/>
      <c r="D387" s="3005"/>
      <c r="E387" s="1777"/>
      <c r="F387" s="1778"/>
      <c r="G387" s="1765" t="s">
        <v>1853</v>
      </c>
      <c r="H387" s="1712"/>
      <c r="I387" s="1772"/>
      <c r="J387" s="1769"/>
      <c r="K387" s="1765"/>
      <c r="L387" s="3023"/>
      <c r="M387" s="3098"/>
      <c r="N387" s="1778"/>
      <c r="O387" s="1778"/>
    </row>
    <row r="388" spans="1:15">
      <c r="A388" s="5897"/>
      <c r="B388" s="1776"/>
      <c r="C388" s="1517"/>
      <c r="D388" s="3005"/>
      <c r="E388" s="1777"/>
      <c r="F388" s="1778"/>
      <c r="G388" s="1765" t="s">
        <v>1908</v>
      </c>
      <c r="H388" s="1712"/>
      <c r="I388" s="1772"/>
      <c r="J388" s="1769"/>
      <c r="K388" s="1765"/>
      <c r="L388" s="3023"/>
      <c r="M388" s="3098"/>
      <c r="N388" s="1778"/>
      <c r="O388" s="1778"/>
    </row>
    <row r="389" spans="1:15" ht="13.5" thickBot="1">
      <c r="A389" s="5898"/>
      <c r="B389" s="1779"/>
      <c r="C389" s="1520"/>
      <c r="D389" s="3006"/>
      <c r="E389" s="1780"/>
      <c r="F389" s="1781"/>
      <c r="G389" s="1766" t="s">
        <v>1812</v>
      </c>
      <c r="H389" s="1782"/>
      <c r="I389" s="1783"/>
      <c r="J389" s="1770"/>
      <c r="K389" s="1766"/>
      <c r="L389" s="2984"/>
      <c r="M389" s="3099"/>
      <c r="N389" s="1781"/>
      <c r="O389" s="1781"/>
    </row>
    <row r="390" spans="1:15">
      <c r="A390" s="5896" t="s">
        <v>4127</v>
      </c>
      <c r="B390" s="1784" t="s">
        <v>2464</v>
      </c>
      <c r="C390" s="1516" t="s">
        <v>3812</v>
      </c>
      <c r="D390" s="3004" t="s">
        <v>1919</v>
      </c>
      <c r="E390" s="1785" t="s">
        <v>1920</v>
      </c>
      <c r="F390" s="1785" t="s">
        <v>1827</v>
      </c>
      <c r="G390" s="1785" t="s">
        <v>1819</v>
      </c>
      <c r="H390" s="1786" t="s">
        <v>1811</v>
      </c>
      <c r="I390" s="1787">
        <v>12029</v>
      </c>
      <c r="J390" s="1788">
        <v>1340</v>
      </c>
      <c r="K390" s="1785">
        <v>7936</v>
      </c>
      <c r="L390" s="3022">
        <v>896</v>
      </c>
      <c r="M390" s="3097"/>
      <c r="N390" s="1785" t="s">
        <v>2468</v>
      </c>
      <c r="O390" s="1785" t="s">
        <v>2452</v>
      </c>
    </row>
    <row r="391" spans="1:15">
      <c r="A391" s="5897"/>
      <c r="B391" s="1776"/>
      <c r="C391" s="1517"/>
      <c r="D391" s="3005"/>
      <c r="E391" s="1777"/>
      <c r="F391" s="1778"/>
      <c r="G391" s="1765" t="s">
        <v>1828</v>
      </c>
      <c r="H391" s="1712"/>
      <c r="I391" s="1772"/>
      <c r="J391" s="1769"/>
      <c r="K391" s="1765"/>
      <c r="L391" s="3023"/>
      <c r="M391" s="3098"/>
      <c r="N391" s="1778"/>
      <c r="O391" s="1778"/>
    </row>
    <row r="392" spans="1:15">
      <c r="A392" s="5897"/>
      <c r="B392" s="1776"/>
      <c r="C392" s="1517"/>
      <c r="D392" s="3005"/>
      <c r="E392" s="1777"/>
      <c r="F392" s="1778"/>
      <c r="G392" s="1765" t="s">
        <v>1908</v>
      </c>
      <c r="H392" s="1712"/>
      <c r="I392" s="1772"/>
      <c r="J392" s="1769"/>
      <c r="K392" s="1765"/>
      <c r="L392" s="3023"/>
      <c r="M392" s="3098"/>
      <c r="N392" s="1778"/>
      <c r="O392" s="1778"/>
    </row>
    <row r="393" spans="1:15" ht="13.5" thickBot="1">
      <c r="A393" s="5898"/>
      <c r="B393" s="1779"/>
      <c r="C393" s="1520"/>
      <c r="D393" s="3006"/>
      <c r="E393" s="1780"/>
      <c r="F393" s="1781"/>
      <c r="G393" s="1766" t="s">
        <v>1812</v>
      </c>
      <c r="H393" s="1782"/>
      <c r="I393" s="1783"/>
      <c r="J393" s="1770"/>
      <c r="K393" s="1766"/>
      <c r="L393" s="2984"/>
      <c r="M393" s="3099"/>
      <c r="N393" s="1781"/>
      <c r="O393" s="1781"/>
    </row>
    <row r="394" spans="1:15">
      <c r="A394" s="5896" t="s">
        <v>4076</v>
      </c>
      <c r="B394" s="1784" t="s">
        <v>2464</v>
      </c>
      <c r="C394" s="1516" t="s">
        <v>3813</v>
      </c>
      <c r="D394" s="3004" t="s">
        <v>1921</v>
      </c>
      <c r="E394" s="1785" t="s">
        <v>1922</v>
      </c>
      <c r="F394" s="1785" t="s">
        <v>1818</v>
      </c>
      <c r="G394" s="1785" t="s">
        <v>1820</v>
      </c>
      <c r="H394" s="1786" t="s">
        <v>1811</v>
      </c>
      <c r="I394" s="1787">
        <v>5088</v>
      </c>
      <c r="J394" s="1788">
        <v>832</v>
      </c>
      <c r="K394" s="1785">
        <v>5024</v>
      </c>
      <c r="L394" s="3022">
        <v>768</v>
      </c>
      <c r="M394" s="3097"/>
      <c r="N394" s="1785" t="s">
        <v>2466</v>
      </c>
      <c r="O394" s="1785" t="s">
        <v>2452</v>
      </c>
    </row>
    <row r="395" spans="1:15">
      <c r="A395" s="5897"/>
      <c r="B395" s="1776"/>
      <c r="C395" s="1517"/>
      <c r="D395" s="3005"/>
      <c r="E395" s="1777"/>
      <c r="F395" s="1778"/>
      <c r="G395" s="1765" t="s">
        <v>1908</v>
      </c>
      <c r="H395" s="1712"/>
      <c r="I395" s="1772"/>
      <c r="J395" s="1769"/>
      <c r="K395" s="1765"/>
      <c r="L395" s="3023"/>
      <c r="M395" s="3098"/>
      <c r="N395" s="1778"/>
      <c r="O395" s="1778"/>
    </row>
    <row r="396" spans="1:15">
      <c r="A396" s="5897"/>
      <c r="B396" s="1776"/>
      <c r="C396" s="1517"/>
      <c r="D396" s="3005"/>
      <c r="E396" s="1777"/>
      <c r="F396" s="1778"/>
      <c r="G396" s="1765" t="s">
        <v>1812</v>
      </c>
      <c r="H396" s="1712"/>
      <c r="I396" s="1772"/>
      <c r="J396" s="1769"/>
      <c r="K396" s="1765"/>
      <c r="L396" s="3023"/>
      <c r="M396" s="3098"/>
      <c r="N396" s="1778"/>
      <c r="O396" s="1778"/>
    </row>
    <row r="397" spans="1:15">
      <c r="A397" s="5897"/>
      <c r="B397" s="1789" t="s">
        <v>2464</v>
      </c>
      <c r="C397" s="1518" t="s">
        <v>3681</v>
      </c>
      <c r="D397" s="3007" t="s">
        <v>1923</v>
      </c>
      <c r="E397" s="1764" t="s">
        <v>1924</v>
      </c>
      <c r="F397" s="1764" t="s">
        <v>1827</v>
      </c>
      <c r="G397" s="1764" t="s">
        <v>1828</v>
      </c>
      <c r="H397" s="1737" t="s">
        <v>1811</v>
      </c>
      <c r="I397" s="1771">
        <v>7616</v>
      </c>
      <c r="J397" s="1768">
        <v>832</v>
      </c>
      <c r="K397" s="1764">
        <v>7552</v>
      </c>
      <c r="L397" s="3024">
        <v>768</v>
      </c>
      <c r="M397" s="1789"/>
      <c r="N397" s="2992" t="s">
        <v>2466</v>
      </c>
      <c r="O397" s="1764" t="s">
        <v>2452</v>
      </c>
    </row>
    <row r="398" spans="1:15">
      <c r="A398" s="5897"/>
      <c r="B398" s="1776"/>
      <c r="C398" s="1517"/>
      <c r="D398" s="3005"/>
      <c r="E398" s="1777"/>
      <c r="F398" s="1778"/>
      <c r="G398" s="1765" t="s">
        <v>1908</v>
      </c>
      <c r="H398" s="1712"/>
      <c r="I398" s="1772"/>
      <c r="J398" s="1769"/>
      <c r="K398" s="1765"/>
      <c r="L398" s="3023"/>
      <c r="M398" s="3098"/>
      <c r="N398" s="1778"/>
      <c r="O398" s="1778"/>
    </row>
    <row r="399" spans="1:15">
      <c r="A399" s="5897"/>
      <c r="B399" s="1776"/>
      <c r="C399" s="1517"/>
      <c r="D399" s="3005"/>
      <c r="E399" s="1777"/>
      <c r="F399" s="1778"/>
      <c r="G399" s="1765" t="s">
        <v>1812</v>
      </c>
      <c r="H399" s="1712"/>
      <c r="I399" s="1772"/>
      <c r="J399" s="1769"/>
      <c r="K399" s="1765"/>
      <c r="L399" s="3023"/>
      <c r="M399" s="3098"/>
      <c r="N399" s="1778"/>
      <c r="O399" s="1778"/>
    </row>
    <row r="400" spans="1:15">
      <c r="A400" s="5897"/>
      <c r="B400" s="1790" t="s">
        <v>2464</v>
      </c>
      <c r="C400" s="1519" t="s">
        <v>3680</v>
      </c>
      <c r="D400" s="3007" t="s">
        <v>1925</v>
      </c>
      <c r="E400" s="1764" t="s">
        <v>1926</v>
      </c>
      <c r="F400" s="1764" t="s">
        <v>1852</v>
      </c>
      <c r="G400" s="1764" t="s">
        <v>1853</v>
      </c>
      <c r="H400" s="1737" t="s">
        <v>1811</v>
      </c>
      <c r="I400" s="1771">
        <v>9920</v>
      </c>
      <c r="J400" s="1768">
        <v>832</v>
      </c>
      <c r="K400" s="1764">
        <v>9856</v>
      </c>
      <c r="L400" s="3024">
        <v>768</v>
      </c>
      <c r="M400" s="1789"/>
      <c r="N400" s="2992" t="s">
        <v>2466</v>
      </c>
      <c r="O400" s="1764" t="s">
        <v>2452</v>
      </c>
    </row>
    <row r="401" spans="1:15">
      <c r="A401" s="5897"/>
      <c r="B401" s="1776"/>
      <c r="C401" s="1517"/>
      <c r="D401" s="3005"/>
      <c r="E401" s="1777"/>
      <c r="F401" s="1778"/>
      <c r="G401" s="1765" t="s">
        <v>1908</v>
      </c>
      <c r="H401" s="1712"/>
      <c r="I401" s="1772"/>
      <c r="J401" s="1769"/>
      <c r="K401" s="1765"/>
      <c r="L401" s="3023"/>
      <c r="M401" s="3098"/>
      <c r="N401" s="1778"/>
      <c r="O401" s="1778"/>
    </row>
    <row r="402" spans="1:15" ht="13.5" thickBot="1">
      <c r="A402" s="5898"/>
      <c r="B402" s="1791"/>
      <c r="C402" s="1520"/>
      <c r="D402" s="3006"/>
      <c r="E402" s="1780"/>
      <c r="F402" s="1767"/>
      <c r="G402" s="1766" t="s">
        <v>1812</v>
      </c>
      <c r="H402" s="1782"/>
      <c r="I402" s="1783"/>
      <c r="J402" s="1770"/>
      <c r="K402" s="1766"/>
      <c r="L402" s="2984"/>
      <c r="M402" s="3099"/>
      <c r="N402" s="1781"/>
      <c r="O402" s="1767"/>
    </row>
    <row r="403" spans="1:15" ht="25.5">
      <c r="A403" s="5896" t="s">
        <v>1927</v>
      </c>
      <c r="B403" s="1016" t="s">
        <v>6168</v>
      </c>
      <c r="C403" s="1516" t="s">
        <v>3652</v>
      </c>
      <c r="D403" s="2902" t="s">
        <v>1928</v>
      </c>
      <c r="E403" s="783" t="s">
        <v>1929</v>
      </c>
      <c r="F403" s="783" t="s">
        <v>1809</v>
      </c>
      <c r="G403" s="783" t="s">
        <v>1930</v>
      </c>
      <c r="H403" s="784" t="s">
        <v>1811</v>
      </c>
      <c r="I403" s="785">
        <v>11025</v>
      </c>
      <c r="J403" s="786">
        <v>1128</v>
      </c>
      <c r="K403" s="783">
        <v>4477</v>
      </c>
      <c r="L403" s="805">
        <v>572</v>
      </c>
      <c r="M403" s="1497"/>
      <c r="N403" s="783" t="s">
        <v>2466</v>
      </c>
      <c r="O403" s="783" t="s">
        <v>2452</v>
      </c>
    </row>
    <row r="404" spans="1:15">
      <c r="A404" s="5897"/>
      <c r="B404" s="1849"/>
      <c r="C404" s="1850"/>
      <c r="D404" s="2920"/>
      <c r="E404" s="2888"/>
      <c r="F404" s="2893"/>
      <c r="G404" s="2888" t="s">
        <v>1812</v>
      </c>
      <c r="H404" s="796"/>
      <c r="I404" s="797"/>
      <c r="J404" s="2891"/>
      <c r="K404" s="2888"/>
      <c r="L404" s="806"/>
      <c r="M404" s="3073"/>
      <c r="N404" s="794"/>
      <c r="O404" s="2893"/>
    </row>
    <row r="405" spans="1:15" ht="25.5">
      <c r="A405" s="5897"/>
      <c r="B405" s="2923" t="s">
        <v>2463</v>
      </c>
      <c r="C405" s="1517" t="s">
        <v>3652</v>
      </c>
      <c r="D405" s="2928" t="s">
        <v>6134</v>
      </c>
      <c r="E405" s="2887" t="s">
        <v>1929</v>
      </c>
      <c r="F405" s="2887" t="s">
        <v>1809</v>
      </c>
      <c r="G405" s="792" t="s">
        <v>6135</v>
      </c>
      <c r="H405" s="99" t="s">
        <v>1811</v>
      </c>
      <c r="I405" s="788">
        <v>11025</v>
      </c>
      <c r="J405" s="2890">
        <v>1128</v>
      </c>
      <c r="K405" s="2887">
        <v>4477</v>
      </c>
      <c r="L405" s="2993">
        <v>572</v>
      </c>
      <c r="M405" s="1597" t="s">
        <v>6172</v>
      </c>
      <c r="N405" s="2887" t="s">
        <v>2466</v>
      </c>
      <c r="O405" s="2887" t="s">
        <v>2452</v>
      </c>
    </row>
    <row r="406" spans="1:15">
      <c r="A406" s="5897"/>
      <c r="B406" s="1017"/>
      <c r="C406" s="1517"/>
      <c r="D406" s="2904"/>
      <c r="E406" s="2887"/>
      <c r="F406" s="2893"/>
      <c r="G406" s="2887" t="s">
        <v>1812</v>
      </c>
      <c r="H406" s="99"/>
      <c r="I406" s="788"/>
      <c r="J406" s="2890"/>
      <c r="K406" s="2887"/>
      <c r="L406" s="2993"/>
      <c r="M406" s="2925"/>
      <c r="N406" s="792"/>
      <c r="O406" s="2892"/>
    </row>
    <row r="407" spans="1:15" ht="25.5">
      <c r="A407" s="5897"/>
      <c r="B407" s="1019" t="s">
        <v>6168</v>
      </c>
      <c r="C407" s="1518" t="s">
        <v>3653</v>
      </c>
      <c r="D407" s="781" t="s">
        <v>1931</v>
      </c>
      <c r="E407" s="478" t="s">
        <v>1932</v>
      </c>
      <c r="F407" s="479" t="s">
        <v>1809</v>
      </c>
      <c r="G407" s="478" t="s">
        <v>1933</v>
      </c>
      <c r="H407" s="453" t="s">
        <v>1811</v>
      </c>
      <c r="I407" s="790">
        <v>22020</v>
      </c>
      <c r="J407" s="782">
        <v>1128</v>
      </c>
      <c r="K407" s="478">
        <v>11025</v>
      </c>
      <c r="L407" s="2996">
        <v>572</v>
      </c>
      <c r="M407" s="1597"/>
      <c r="N407" s="2985" t="s">
        <v>2468</v>
      </c>
      <c r="O407" s="478" t="s">
        <v>2452</v>
      </c>
    </row>
    <row r="408" spans="1:15">
      <c r="A408" s="5897"/>
      <c r="B408" s="1849"/>
      <c r="C408" s="1850"/>
      <c r="D408" s="2920"/>
      <c r="E408" s="795"/>
      <c r="F408" s="794"/>
      <c r="G408" s="2888" t="s">
        <v>1812</v>
      </c>
      <c r="H408" s="796"/>
      <c r="I408" s="797"/>
      <c r="J408" s="2891"/>
      <c r="K408" s="2888"/>
      <c r="L408" s="806"/>
      <c r="M408" s="3073"/>
      <c r="N408" s="794"/>
      <c r="O408" s="794"/>
    </row>
    <row r="409" spans="1:15" ht="25.5">
      <c r="A409" s="5897"/>
      <c r="B409" s="2925" t="s">
        <v>2463</v>
      </c>
      <c r="C409" s="1522" t="s">
        <v>3653</v>
      </c>
      <c r="D409" s="2928" t="s">
        <v>6137</v>
      </c>
      <c r="E409" s="2887" t="s">
        <v>1932</v>
      </c>
      <c r="F409" s="2887" t="s">
        <v>1809</v>
      </c>
      <c r="G409" s="792" t="s">
        <v>6136</v>
      </c>
      <c r="H409" s="99" t="s">
        <v>1811</v>
      </c>
      <c r="I409" s="788">
        <v>22020</v>
      </c>
      <c r="J409" s="2890">
        <v>1128</v>
      </c>
      <c r="K409" s="2887">
        <v>11025</v>
      </c>
      <c r="L409" s="2993">
        <v>572</v>
      </c>
      <c r="M409" s="1597" t="s">
        <v>6173</v>
      </c>
      <c r="N409" s="2986" t="s">
        <v>2468</v>
      </c>
      <c r="O409" s="2887" t="s">
        <v>2452</v>
      </c>
    </row>
    <row r="410" spans="1:15" ht="13.5" thickBot="1">
      <c r="A410" s="5898"/>
      <c r="B410" s="1018"/>
      <c r="C410" s="1520"/>
      <c r="D410" s="2903"/>
      <c r="E410" s="800"/>
      <c r="F410" s="803"/>
      <c r="G410" s="2895" t="s">
        <v>1812</v>
      </c>
      <c r="H410" s="454"/>
      <c r="I410" s="801"/>
      <c r="J410" s="2896"/>
      <c r="K410" s="2895"/>
      <c r="L410" s="807"/>
      <c r="M410" s="3096"/>
      <c r="N410" s="803"/>
      <c r="O410" s="803"/>
    </row>
    <row r="411" spans="1:15" ht="25.5">
      <c r="A411" s="5896" t="s">
        <v>4130</v>
      </c>
      <c r="B411" s="1016" t="s">
        <v>6168</v>
      </c>
      <c r="C411" s="1516" t="s">
        <v>3657</v>
      </c>
      <c r="D411" s="2902" t="s">
        <v>1934</v>
      </c>
      <c r="E411" s="783" t="s">
        <v>1935</v>
      </c>
      <c r="F411" s="783" t="s">
        <v>1809</v>
      </c>
      <c r="G411" s="783" t="s">
        <v>1930</v>
      </c>
      <c r="H411" s="784" t="s">
        <v>1811</v>
      </c>
      <c r="I411" s="785">
        <v>11281</v>
      </c>
      <c r="J411" s="786">
        <v>1384</v>
      </c>
      <c r="K411" s="783">
        <v>4733</v>
      </c>
      <c r="L411" s="805">
        <v>828</v>
      </c>
      <c r="M411" s="1497"/>
      <c r="N411" s="783" t="s">
        <v>2466</v>
      </c>
      <c r="O411" s="783" t="s">
        <v>2452</v>
      </c>
    </row>
    <row r="412" spans="1:15">
      <c r="A412" s="5897"/>
      <c r="B412" s="1017"/>
      <c r="C412" s="1517"/>
      <c r="D412" s="2904"/>
      <c r="E412" s="791"/>
      <c r="F412" s="792"/>
      <c r="G412" s="479" t="s">
        <v>1835</v>
      </c>
      <c r="H412" s="99"/>
      <c r="I412" s="788"/>
      <c r="J412" s="789"/>
      <c r="K412" s="479"/>
      <c r="L412" s="2993"/>
      <c r="M412" s="2925"/>
      <c r="N412" s="792"/>
      <c r="O412" s="792"/>
    </row>
    <row r="413" spans="1:15">
      <c r="A413" s="5897"/>
      <c r="B413" s="1849"/>
      <c r="C413" s="1850"/>
      <c r="D413" s="2920"/>
      <c r="E413" s="795"/>
      <c r="F413" s="2893"/>
      <c r="G413" s="2888" t="s">
        <v>1812</v>
      </c>
      <c r="H413" s="796"/>
      <c r="I413" s="797"/>
      <c r="J413" s="2891"/>
      <c r="K413" s="2888"/>
      <c r="L413" s="806"/>
      <c r="M413" s="3073"/>
      <c r="N413" s="794"/>
      <c r="O413" s="2893"/>
    </row>
    <row r="414" spans="1:15" ht="25.5">
      <c r="A414" s="5897"/>
      <c r="B414" s="2923" t="s">
        <v>2463</v>
      </c>
      <c r="C414" s="1517" t="s">
        <v>3657</v>
      </c>
      <c r="D414" s="2928" t="s">
        <v>6138</v>
      </c>
      <c r="E414" s="2887" t="s">
        <v>1935</v>
      </c>
      <c r="F414" s="2887" t="s">
        <v>1809</v>
      </c>
      <c r="G414" s="792" t="s">
        <v>6135</v>
      </c>
      <c r="H414" s="99" t="s">
        <v>1811</v>
      </c>
      <c r="I414" s="788">
        <v>11281</v>
      </c>
      <c r="J414" s="2890">
        <v>1384</v>
      </c>
      <c r="K414" s="2887">
        <v>4733</v>
      </c>
      <c r="L414" s="2993">
        <v>828</v>
      </c>
      <c r="M414" s="1597" t="s">
        <v>6172</v>
      </c>
      <c r="N414" s="2887" t="s">
        <v>2466</v>
      </c>
      <c r="O414" s="2887" t="s">
        <v>2452</v>
      </c>
    </row>
    <row r="415" spans="1:15">
      <c r="A415" s="5897"/>
      <c r="B415" s="1017"/>
      <c r="C415" s="1517"/>
      <c r="D415" s="2904"/>
      <c r="E415" s="791"/>
      <c r="F415" s="792"/>
      <c r="G415" s="2887" t="s">
        <v>1835</v>
      </c>
      <c r="H415" s="99"/>
      <c r="I415" s="788"/>
      <c r="J415" s="2890"/>
      <c r="K415" s="2887"/>
      <c r="L415" s="2993"/>
      <c r="M415" s="2925"/>
      <c r="N415" s="792"/>
      <c r="O415" s="792"/>
    </row>
    <row r="416" spans="1:15">
      <c r="A416" s="5897"/>
      <c r="B416" s="1017"/>
      <c r="C416" s="1517"/>
      <c r="D416" s="2904"/>
      <c r="E416" s="791"/>
      <c r="F416" s="2893"/>
      <c r="G416" s="2887" t="s">
        <v>1812</v>
      </c>
      <c r="H416" s="99"/>
      <c r="I416" s="788"/>
      <c r="J416" s="2890"/>
      <c r="K416" s="2887"/>
      <c r="L416" s="2993"/>
      <c r="M416" s="2925"/>
      <c r="N416" s="792"/>
      <c r="O416" s="2892"/>
    </row>
    <row r="417" spans="1:15" ht="25.5">
      <c r="A417" s="5897"/>
      <c r="B417" s="1019" t="s">
        <v>6168</v>
      </c>
      <c r="C417" s="1518" t="s">
        <v>3658</v>
      </c>
      <c r="D417" s="781" t="s">
        <v>1936</v>
      </c>
      <c r="E417" s="478" t="s">
        <v>1937</v>
      </c>
      <c r="F417" s="479" t="s">
        <v>1809</v>
      </c>
      <c r="G417" s="478" t="s">
        <v>1933</v>
      </c>
      <c r="H417" s="453" t="s">
        <v>1811</v>
      </c>
      <c r="I417" s="790">
        <v>22276</v>
      </c>
      <c r="J417" s="782">
        <v>1384</v>
      </c>
      <c r="K417" s="478">
        <v>11281</v>
      </c>
      <c r="L417" s="2996">
        <v>828</v>
      </c>
      <c r="M417" s="1597"/>
      <c r="N417" s="2985" t="s">
        <v>2468</v>
      </c>
      <c r="O417" s="478" t="s">
        <v>2452</v>
      </c>
    </row>
    <row r="418" spans="1:15">
      <c r="A418" s="5897"/>
      <c r="B418" s="1017"/>
      <c r="C418" s="1517"/>
      <c r="D418" s="2904"/>
      <c r="E418" s="791"/>
      <c r="F418" s="792"/>
      <c r="G418" s="479" t="s">
        <v>1835</v>
      </c>
      <c r="H418" s="99"/>
      <c r="I418" s="788"/>
      <c r="J418" s="789"/>
      <c r="K418" s="479"/>
      <c r="L418" s="2993"/>
      <c r="M418" s="2925"/>
      <c r="N418" s="792"/>
      <c r="O418" s="792"/>
    </row>
    <row r="419" spans="1:15">
      <c r="A419" s="5897"/>
      <c r="B419" s="1017"/>
      <c r="C419" s="1517"/>
      <c r="D419" s="2904"/>
      <c r="E419" s="791"/>
      <c r="F419" s="2893"/>
      <c r="G419" s="479" t="s">
        <v>1812</v>
      </c>
      <c r="H419" s="99"/>
      <c r="I419" s="788"/>
      <c r="J419" s="789"/>
      <c r="K419" s="479"/>
      <c r="L419" s="2993"/>
      <c r="M419" s="2925"/>
      <c r="N419" s="792"/>
      <c r="O419" s="792"/>
    </row>
    <row r="420" spans="1:15" ht="25.5">
      <c r="A420" s="5897"/>
      <c r="B420" s="1597" t="s">
        <v>2463</v>
      </c>
      <c r="C420" s="1518" t="s">
        <v>3658</v>
      </c>
      <c r="D420" s="2929" t="s">
        <v>1936</v>
      </c>
      <c r="E420" s="2886" t="s">
        <v>1937</v>
      </c>
      <c r="F420" s="2887" t="s">
        <v>1809</v>
      </c>
      <c r="G420" s="1848" t="s">
        <v>6136</v>
      </c>
      <c r="H420" s="453" t="s">
        <v>1811</v>
      </c>
      <c r="I420" s="790">
        <v>22276</v>
      </c>
      <c r="J420" s="2889">
        <v>1384</v>
      </c>
      <c r="K420" s="2886">
        <v>11281</v>
      </c>
      <c r="L420" s="2996">
        <v>828</v>
      </c>
      <c r="M420" s="1597" t="s">
        <v>6173</v>
      </c>
      <c r="N420" s="2985" t="s">
        <v>2468</v>
      </c>
      <c r="O420" s="2886" t="s">
        <v>2452</v>
      </c>
    </row>
    <row r="421" spans="1:15">
      <c r="A421" s="5897"/>
      <c r="B421" s="1017"/>
      <c r="C421" s="1517"/>
      <c r="D421" s="2904"/>
      <c r="E421" s="791"/>
      <c r="F421" s="792"/>
      <c r="G421" s="2887" t="s">
        <v>1835</v>
      </c>
      <c r="H421" s="99"/>
      <c r="I421" s="788"/>
      <c r="J421" s="2890"/>
      <c r="K421" s="2887"/>
      <c r="L421" s="2993"/>
      <c r="M421" s="2925"/>
      <c r="N421" s="792"/>
      <c r="O421" s="792"/>
    </row>
    <row r="422" spans="1:15" ht="13.5" thickBot="1">
      <c r="A422" s="5898"/>
      <c r="B422" s="1017"/>
      <c r="C422" s="1517"/>
      <c r="D422" s="2904"/>
      <c r="E422" s="791"/>
      <c r="F422" s="792"/>
      <c r="G422" s="2887" t="s">
        <v>1812</v>
      </c>
      <c r="H422" s="99"/>
      <c r="I422" s="788"/>
      <c r="J422" s="2890"/>
      <c r="K422" s="2887"/>
      <c r="L422" s="2993"/>
      <c r="M422" s="2925"/>
      <c r="N422" s="792"/>
      <c r="O422" s="792"/>
    </row>
    <row r="423" spans="1:15" ht="25.5">
      <c r="A423" s="5896" t="s">
        <v>4128</v>
      </c>
      <c r="B423" s="1016" t="s">
        <v>6168</v>
      </c>
      <c r="C423" s="1516" t="s">
        <v>3659</v>
      </c>
      <c r="D423" s="2902" t="s">
        <v>1938</v>
      </c>
      <c r="E423" s="783" t="s">
        <v>1939</v>
      </c>
      <c r="F423" s="783" t="s">
        <v>1809</v>
      </c>
      <c r="G423" s="783" t="s">
        <v>1930</v>
      </c>
      <c r="H423" s="784" t="s">
        <v>1811</v>
      </c>
      <c r="I423" s="785">
        <v>11537</v>
      </c>
      <c r="J423" s="786">
        <v>1640</v>
      </c>
      <c r="K423" s="783">
        <v>4989</v>
      </c>
      <c r="L423" s="805">
        <v>1084</v>
      </c>
      <c r="M423" s="1497"/>
      <c r="N423" s="783" t="s">
        <v>2466</v>
      </c>
      <c r="O423" s="783" t="s">
        <v>2452</v>
      </c>
    </row>
    <row r="424" spans="1:15">
      <c r="A424" s="5897"/>
      <c r="B424" s="1017"/>
      <c r="C424" s="1517"/>
      <c r="D424" s="2904"/>
      <c r="E424" s="791"/>
      <c r="F424" s="792"/>
      <c r="G424" s="479" t="s">
        <v>1908</v>
      </c>
      <c r="H424" s="99"/>
      <c r="I424" s="788"/>
      <c r="J424" s="789"/>
      <c r="K424" s="479"/>
      <c r="L424" s="2993"/>
      <c r="M424" s="2925"/>
      <c r="N424" s="792"/>
      <c r="O424" s="792"/>
    </row>
    <row r="425" spans="1:15">
      <c r="A425" s="5897"/>
      <c r="B425" s="1849"/>
      <c r="C425" s="1850"/>
      <c r="D425" s="2920"/>
      <c r="E425" s="795"/>
      <c r="F425" s="2893"/>
      <c r="G425" s="2888" t="s">
        <v>1812</v>
      </c>
      <c r="H425" s="796"/>
      <c r="I425" s="797"/>
      <c r="J425" s="2891"/>
      <c r="K425" s="2888"/>
      <c r="L425" s="806"/>
      <c r="M425" s="3073"/>
      <c r="N425" s="794"/>
      <c r="O425" s="2893"/>
    </row>
    <row r="426" spans="1:15" ht="25.5">
      <c r="A426" s="5897"/>
      <c r="B426" s="2923" t="s">
        <v>2463</v>
      </c>
      <c r="C426" s="1517" t="s">
        <v>3659</v>
      </c>
      <c r="D426" s="2928" t="s">
        <v>6139</v>
      </c>
      <c r="E426" s="2887" t="s">
        <v>1939</v>
      </c>
      <c r="F426" s="2887" t="s">
        <v>1809</v>
      </c>
      <c r="G426" s="792" t="s">
        <v>6135</v>
      </c>
      <c r="H426" s="99" t="s">
        <v>1811</v>
      </c>
      <c r="I426" s="788">
        <v>11537</v>
      </c>
      <c r="J426" s="2890">
        <v>1640</v>
      </c>
      <c r="K426" s="2887">
        <v>4989</v>
      </c>
      <c r="L426" s="2993">
        <v>1084</v>
      </c>
      <c r="M426" s="1597" t="s">
        <v>6172</v>
      </c>
      <c r="N426" s="2887" t="s">
        <v>2466</v>
      </c>
      <c r="O426" s="2887" t="s">
        <v>2452</v>
      </c>
    </row>
    <row r="427" spans="1:15">
      <c r="A427" s="5897"/>
      <c r="B427" s="1017"/>
      <c r="C427" s="1517"/>
      <c r="D427" s="2904"/>
      <c r="E427" s="791"/>
      <c r="F427" s="792"/>
      <c r="G427" s="2887" t="s">
        <v>1908</v>
      </c>
      <c r="H427" s="99"/>
      <c r="I427" s="788"/>
      <c r="J427" s="2890"/>
      <c r="K427" s="2887"/>
      <c r="L427" s="2993"/>
      <c r="M427" s="2925"/>
      <c r="N427" s="792"/>
      <c r="O427" s="792"/>
    </row>
    <row r="428" spans="1:15">
      <c r="A428" s="5897"/>
      <c r="B428" s="1017"/>
      <c r="C428" s="1517"/>
      <c r="D428" s="2904"/>
      <c r="E428" s="791"/>
      <c r="F428" s="2893"/>
      <c r="G428" s="2887" t="s">
        <v>1812</v>
      </c>
      <c r="H428" s="99"/>
      <c r="I428" s="788"/>
      <c r="J428" s="2890"/>
      <c r="K428" s="2887"/>
      <c r="L428" s="2993"/>
      <c r="M428" s="2925"/>
      <c r="N428" s="792"/>
      <c r="O428" s="2892"/>
    </row>
    <row r="429" spans="1:15" ht="25.5">
      <c r="A429" s="5897"/>
      <c r="B429" s="1019" t="s">
        <v>6168</v>
      </c>
      <c r="C429" s="1518" t="s">
        <v>3660</v>
      </c>
      <c r="D429" s="781" t="s">
        <v>1940</v>
      </c>
      <c r="E429" s="478" t="s">
        <v>1941</v>
      </c>
      <c r="F429" s="479" t="s">
        <v>1809</v>
      </c>
      <c r="G429" s="478" t="s">
        <v>1933</v>
      </c>
      <c r="H429" s="453" t="s">
        <v>1811</v>
      </c>
      <c r="I429" s="790">
        <v>22532</v>
      </c>
      <c r="J429" s="782">
        <v>1640</v>
      </c>
      <c r="K429" s="478">
        <v>11537</v>
      </c>
      <c r="L429" s="2996">
        <v>1084</v>
      </c>
      <c r="M429" s="1597"/>
      <c r="N429" s="2985" t="s">
        <v>2468</v>
      </c>
      <c r="O429" s="478" t="s">
        <v>2452</v>
      </c>
    </row>
    <row r="430" spans="1:15">
      <c r="A430" s="5897"/>
      <c r="B430" s="1017"/>
      <c r="C430" s="1517"/>
      <c r="D430" s="2904"/>
      <c r="E430" s="791"/>
      <c r="F430" s="792"/>
      <c r="G430" s="479" t="s">
        <v>1908</v>
      </c>
      <c r="H430" s="99"/>
      <c r="I430" s="788"/>
      <c r="J430" s="789"/>
      <c r="K430" s="479"/>
      <c r="L430" s="2993"/>
      <c r="M430" s="2925"/>
      <c r="N430" s="792"/>
      <c r="O430" s="792"/>
    </row>
    <row r="431" spans="1:15">
      <c r="A431" s="5897"/>
      <c r="B431" s="1849"/>
      <c r="C431" s="1850"/>
      <c r="D431" s="2920"/>
      <c r="E431" s="795"/>
      <c r="F431" s="794"/>
      <c r="G431" s="2888" t="s">
        <v>1812</v>
      </c>
      <c r="H431" s="796"/>
      <c r="I431" s="797"/>
      <c r="J431" s="2891"/>
      <c r="K431" s="2888"/>
      <c r="L431" s="806"/>
      <c r="M431" s="3073"/>
      <c r="N431" s="794"/>
      <c r="O431" s="794"/>
    </row>
    <row r="432" spans="1:15" ht="25.5">
      <c r="A432" s="5897"/>
      <c r="B432" s="2925" t="s">
        <v>2463</v>
      </c>
      <c r="C432" s="1522" t="s">
        <v>3660</v>
      </c>
      <c r="D432" s="2928" t="s">
        <v>6140</v>
      </c>
      <c r="E432" s="2887" t="s">
        <v>1941</v>
      </c>
      <c r="F432" s="2887" t="s">
        <v>1809</v>
      </c>
      <c r="G432" s="792" t="s">
        <v>6136</v>
      </c>
      <c r="H432" s="99" t="s">
        <v>1811</v>
      </c>
      <c r="I432" s="788">
        <v>22532</v>
      </c>
      <c r="J432" s="2890">
        <v>1640</v>
      </c>
      <c r="K432" s="2887">
        <v>11537</v>
      </c>
      <c r="L432" s="2993">
        <v>1084</v>
      </c>
      <c r="M432" s="1597" t="s">
        <v>6173</v>
      </c>
      <c r="N432" s="2986" t="s">
        <v>2468</v>
      </c>
      <c r="O432" s="2887" t="s">
        <v>2452</v>
      </c>
    </row>
    <row r="433" spans="1:15">
      <c r="A433" s="5897"/>
      <c r="B433" s="1017"/>
      <c r="C433" s="1517"/>
      <c r="D433" s="2904"/>
      <c r="E433" s="791"/>
      <c r="F433" s="792"/>
      <c r="G433" s="2887" t="s">
        <v>1908</v>
      </c>
      <c r="H433" s="99"/>
      <c r="I433" s="788"/>
      <c r="J433" s="2890"/>
      <c r="K433" s="2887"/>
      <c r="L433" s="2993"/>
      <c r="M433" s="2925"/>
      <c r="N433" s="792"/>
      <c r="O433" s="792"/>
    </row>
    <row r="434" spans="1:15" ht="13.5" thickBot="1">
      <c r="A434" s="5898"/>
      <c r="B434" s="1018"/>
      <c r="C434" s="1520"/>
      <c r="D434" s="2903"/>
      <c r="E434" s="800"/>
      <c r="F434" s="803"/>
      <c r="G434" s="2895" t="s">
        <v>1812</v>
      </c>
      <c r="H434" s="454"/>
      <c r="I434" s="801"/>
      <c r="J434" s="2896"/>
      <c r="K434" s="2895"/>
      <c r="L434" s="807"/>
      <c r="M434" s="3096"/>
      <c r="N434" s="803"/>
      <c r="O434" s="803"/>
    </row>
    <row r="435" spans="1:15" ht="25.5">
      <c r="A435" s="5896" t="s">
        <v>4131</v>
      </c>
      <c r="B435" s="1014" t="s">
        <v>6168</v>
      </c>
      <c r="C435" s="1521" t="s">
        <v>3666</v>
      </c>
      <c r="D435" s="2902" t="s">
        <v>1942</v>
      </c>
      <c r="E435" s="783" t="s">
        <v>1943</v>
      </c>
      <c r="F435" s="783" t="s">
        <v>1809</v>
      </c>
      <c r="G435" s="783" t="s">
        <v>1930</v>
      </c>
      <c r="H435" s="784" t="s">
        <v>1811</v>
      </c>
      <c r="I435" s="785">
        <v>11793</v>
      </c>
      <c r="J435" s="786">
        <v>1896</v>
      </c>
      <c r="K435" s="783">
        <v>5245</v>
      </c>
      <c r="L435" s="805">
        <v>1340</v>
      </c>
      <c r="M435" s="1497"/>
      <c r="N435" s="783" t="s">
        <v>2466</v>
      </c>
      <c r="O435" s="783" t="s">
        <v>2452</v>
      </c>
    </row>
    <row r="436" spans="1:15">
      <c r="A436" s="5897"/>
      <c r="B436" s="1017"/>
      <c r="C436" s="1517"/>
      <c r="D436" s="2904"/>
      <c r="E436" s="791"/>
      <c r="F436" s="792"/>
      <c r="G436" s="479" t="s">
        <v>1835</v>
      </c>
      <c r="H436" s="99"/>
      <c r="I436" s="788"/>
      <c r="J436" s="789"/>
      <c r="K436" s="479"/>
      <c r="L436" s="2993"/>
      <c r="M436" s="2925"/>
      <c r="N436" s="792"/>
      <c r="O436" s="792"/>
    </row>
    <row r="437" spans="1:15">
      <c r="A437" s="5897"/>
      <c r="B437" s="1017"/>
      <c r="C437" s="1517"/>
      <c r="D437" s="2904"/>
      <c r="E437" s="791"/>
      <c r="F437" s="792"/>
      <c r="G437" s="479" t="s">
        <v>1908</v>
      </c>
      <c r="H437" s="99"/>
      <c r="I437" s="788"/>
      <c r="J437" s="789"/>
      <c r="K437" s="479"/>
      <c r="L437" s="2993"/>
      <c r="M437" s="2925"/>
      <c r="N437" s="792"/>
      <c r="O437" s="792"/>
    </row>
    <row r="438" spans="1:15">
      <c r="A438" s="5897"/>
      <c r="B438" s="1849"/>
      <c r="C438" s="1850"/>
      <c r="D438" s="2920"/>
      <c r="E438" s="795"/>
      <c r="F438" s="794"/>
      <c r="G438" s="2932" t="s">
        <v>1812</v>
      </c>
      <c r="H438" s="796"/>
      <c r="I438" s="797"/>
      <c r="J438" s="2934"/>
      <c r="K438" s="2932"/>
      <c r="L438" s="806"/>
      <c r="M438" s="3073"/>
      <c r="N438" s="794"/>
      <c r="O438" s="794"/>
    </row>
    <row r="439" spans="1:15" ht="25.5">
      <c r="A439" s="5897"/>
      <c r="B439" s="2925" t="s">
        <v>2463</v>
      </c>
      <c r="C439" s="1522" t="s">
        <v>3666</v>
      </c>
      <c r="D439" s="2928" t="s">
        <v>6141</v>
      </c>
      <c r="E439" s="2931" t="s">
        <v>1943</v>
      </c>
      <c r="F439" s="2931" t="s">
        <v>1809</v>
      </c>
      <c r="G439" s="792" t="s">
        <v>6135</v>
      </c>
      <c r="H439" s="99" t="s">
        <v>1811</v>
      </c>
      <c r="I439" s="788">
        <v>11793</v>
      </c>
      <c r="J439" s="2933">
        <v>1896</v>
      </c>
      <c r="K439" s="2931">
        <v>5245</v>
      </c>
      <c r="L439" s="2993">
        <v>1340</v>
      </c>
      <c r="M439" s="1597" t="s">
        <v>6172</v>
      </c>
      <c r="N439" s="2931" t="s">
        <v>2466</v>
      </c>
      <c r="O439" s="2931" t="s">
        <v>2452</v>
      </c>
    </row>
    <row r="440" spans="1:15">
      <c r="A440" s="5897"/>
      <c r="B440" s="1017"/>
      <c r="C440" s="1517"/>
      <c r="D440" s="2904"/>
      <c r="E440" s="791"/>
      <c r="F440" s="792"/>
      <c r="G440" s="2887" t="s">
        <v>1835</v>
      </c>
      <c r="H440" s="99"/>
      <c r="I440" s="788"/>
      <c r="J440" s="2890"/>
      <c r="K440" s="2887"/>
      <c r="L440" s="2993"/>
      <c r="M440" s="2925"/>
      <c r="N440" s="792"/>
      <c r="O440" s="792"/>
    </row>
    <row r="441" spans="1:15">
      <c r="A441" s="5897"/>
      <c r="B441" s="1017"/>
      <c r="C441" s="1517"/>
      <c r="D441" s="2904"/>
      <c r="E441" s="791"/>
      <c r="F441" s="792"/>
      <c r="G441" s="2887" t="s">
        <v>1908</v>
      </c>
      <c r="H441" s="99"/>
      <c r="I441" s="788"/>
      <c r="J441" s="2890"/>
      <c r="K441" s="2887"/>
      <c r="L441" s="2993"/>
      <c r="M441" s="2925"/>
      <c r="N441" s="792"/>
      <c r="O441" s="792"/>
    </row>
    <row r="442" spans="1:15">
      <c r="A442" s="5897"/>
      <c r="B442" s="1017"/>
      <c r="C442" s="1517"/>
      <c r="D442" s="2904"/>
      <c r="E442" s="791"/>
      <c r="F442" s="792"/>
      <c r="G442" s="2887" t="s">
        <v>1812</v>
      </c>
      <c r="H442" s="99"/>
      <c r="I442" s="788"/>
      <c r="J442" s="2890"/>
      <c r="K442" s="2887"/>
      <c r="L442" s="2993"/>
      <c r="M442" s="2925"/>
      <c r="N442" s="792"/>
      <c r="O442" s="792"/>
    </row>
    <row r="443" spans="1:15" ht="25.5">
      <c r="A443" s="5897"/>
      <c r="B443" s="1019" t="s">
        <v>6168</v>
      </c>
      <c r="C443" s="1518" t="s">
        <v>3667</v>
      </c>
      <c r="D443" s="781" t="s">
        <v>1944</v>
      </c>
      <c r="E443" s="478" t="s">
        <v>1945</v>
      </c>
      <c r="F443" s="478" t="s">
        <v>1809</v>
      </c>
      <c r="G443" s="478" t="s">
        <v>1933</v>
      </c>
      <c r="H443" s="453" t="s">
        <v>1811</v>
      </c>
      <c r="I443" s="790">
        <v>22788</v>
      </c>
      <c r="J443" s="782">
        <v>1896</v>
      </c>
      <c r="K443" s="478">
        <v>11793</v>
      </c>
      <c r="L443" s="2996">
        <v>1340</v>
      </c>
      <c r="M443" s="1597"/>
      <c r="N443" s="2985" t="s">
        <v>2468</v>
      </c>
      <c r="O443" s="478" t="s">
        <v>2452</v>
      </c>
    </row>
    <row r="444" spans="1:15">
      <c r="A444" s="5897"/>
      <c r="B444" s="1017"/>
      <c r="C444" s="1517"/>
      <c r="D444" s="2904"/>
      <c r="E444" s="791"/>
      <c r="F444" s="792"/>
      <c r="G444" s="479" t="s">
        <v>1835</v>
      </c>
      <c r="H444" s="99"/>
      <c r="I444" s="788"/>
      <c r="J444" s="789"/>
      <c r="K444" s="479"/>
      <c r="L444" s="2993"/>
      <c r="M444" s="2925"/>
      <c r="N444" s="792"/>
      <c r="O444" s="792"/>
    </row>
    <row r="445" spans="1:15">
      <c r="A445" s="5897"/>
      <c r="B445" s="1017"/>
      <c r="C445" s="1517"/>
      <c r="D445" s="2904"/>
      <c r="E445" s="791"/>
      <c r="F445" s="792"/>
      <c r="G445" s="479" t="s">
        <v>1908</v>
      </c>
      <c r="H445" s="99"/>
      <c r="I445" s="788"/>
      <c r="J445" s="789"/>
      <c r="K445" s="479"/>
      <c r="L445" s="2993"/>
      <c r="M445" s="2925"/>
      <c r="N445" s="792"/>
      <c r="O445" s="792"/>
    </row>
    <row r="446" spans="1:15">
      <c r="A446" s="5897"/>
      <c r="B446" s="1849"/>
      <c r="C446" s="1850"/>
      <c r="D446" s="2920"/>
      <c r="E446" s="795"/>
      <c r="F446" s="794"/>
      <c r="G446" s="2888" t="s">
        <v>1812</v>
      </c>
      <c r="H446" s="796"/>
      <c r="I446" s="797"/>
      <c r="J446" s="2891"/>
      <c r="K446" s="2888"/>
      <c r="L446" s="806"/>
      <c r="M446" s="3073"/>
      <c r="N446" s="794"/>
      <c r="O446" s="794"/>
    </row>
    <row r="447" spans="1:15" ht="25.5">
      <c r="A447" s="5897"/>
      <c r="B447" s="2925" t="s">
        <v>2463</v>
      </c>
      <c r="C447" s="1522" t="s">
        <v>3667</v>
      </c>
      <c r="D447" s="2928" t="s">
        <v>6142</v>
      </c>
      <c r="E447" s="2887" t="s">
        <v>1945</v>
      </c>
      <c r="F447" s="2887" t="s">
        <v>1809</v>
      </c>
      <c r="G447" s="792" t="s">
        <v>6136</v>
      </c>
      <c r="H447" s="99" t="s">
        <v>1811</v>
      </c>
      <c r="I447" s="788">
        <v>22788</v>
      </c>
      <c r="J447" s="2890">
        <v>1896</v>
      </c>
      <c r="K447" s="2887">
        <v>11793</v>
      </c>
      <c r="L447" s="2993">
        <v>1340</v>
      </c>
      <c r="M447" s="1597" t="s">
        <v>6173</v>
      </c>
      <c r="N447" s="2986" t="s">
        <v>2468</v>
      </c>
      <c r="O447" s="2887" t="s">
        <v>2452</v>
      </c>
    </row>
    <row r="448" spans="1:15">
      <c r="A448" s="5897"/>
      <c r="B448" s="1017"/>
      <c r="C448" s="1517"/>
      <c r="D448" s="2904"/>
      <c r="E448" s="791"/>
      <c r="F448" s="792"/>
      <c r="G448" s="2887" t="s">
        <v>1835</v>
      </c>
      <c r="H448" s="99"/>
      <c r="I448" s="788"/>
      <c r="J448" s="2890"/>
      <c r="K448" s="2887"/>
      <c r="L448" s="2993"/>
      <c r="M448" s="2925"/>
      <c r="N448" s="792"/>
      <c r="O448" s="792"/>
    </row>
    <row r="449" spans="1:15">
      <c r="A449" s="5897"/>
      <c r="B449" s="1017"/>
      <c r="C449" s="1517"/>
      <c r="D449" s="2904"/>
      <c r="E449" s="791"/>
      <c r="F449" s="792"/>
      <c r="G449" s="2887" t="s">
        <v>1908</v>
      </c>
      <c r="H449" s="99"/>
      <c r="I449" s="788"/>
      <c r="J449" s="2890"/>
      <c r="K449" s="2887"/>
      <c r="L449" s="2993"/>
      <c r="M449" s="2925"/>
      <c r="N449" s="792"/>
      <c r="O449" s="792"/>
    </row>
    <row r="450" spans="1:15" ht="13.5" thickBot="1">
      <c r="A450" s="5898"/>
      <c r="B450" s="1018"/>
      <c r="C450" s="1520"/>
      <c r="D450" s="2903"/>
      <c r="E450" s="800"/>
      <c r="F450" s="803"/>
      <c r="G450" s="2895" t="s">
        <v>1812</v>
      </c>
      <c r="H450" s="454"/>
      <c r="I450" s="801"/>
      <c r="J450" s="2896"/>
      <c r="K450" s="2895"/>
      <c r="L450" s="807"/>
      <c r="M450" s="3096"/>
      <c r="N450" s="803"/>
      <c r="O450" s="803"/>
    </row>
    <row r="451" spans="1:15" ht="25.5">
      <c r="A451" s="5896" t="s">
        <v>4132</v>
      </c>
      <c r="B451" s="1016" t="s">
        <v>6168</v>
      </c>
      <c r="C451" s="1516" t="s">
        <v>3694</v>
      </c>
      <c r="D451" s="2902" t="s">
        <v>1946</v>
      </c>
      <c r="E451" s="783" t="s">
        <v>1947</v>
      </c>
      <c r="F451" s="783" t="s">
        <v>1809</v>
      </c>
      <c r="G451" s="783" t="s">
        <v>1930</v>
      </c>
      <c r="H451" s="784" t="s">
        <v>1811</v>
      </c>
      <c r="I451" s="785">
        <v>11409</v>
      </c>
      <c r="J451" s="786">
        <v>1512</v>
      </c>
      <c r="K451" s="783">
        <v>4861</v>
      </c>
      <c r="L451" s="805">
        <v>956</v>
      </c>
      <c r="M451" s="1497"/>
      <c r="N451" s="783" t="s">
        <v>2466</v>
      </c>
      <c r="O451" s="783" t="s">
        <v>2452</v>
      </c>
    </row>
    <row r="452" spans="1:15">
      <c r="A452" s="5897"/>
      <c r="B452" s="1017"/>
      <c r="C452" s="1517"/>
      <c r="D452" s="2904"/>
      <c r="E452" s="791"/>
      <c r="F452" s="792"/>
      <c r="G452" s="479" t="s">
        <v>1878</v>
      </c>
      <c r="H452" s="99"/>
      <c r="I452" s="788"/>
      <c r="J452" s="789"/>
      <c r="K452" s="479"/>
      <c r="L452" s="2993"/>
      <c r="M452" s="2925"/>
      <c r="N452" s="792"/>
      <c r="O452" s="792"/>
    </row>
    <row r="453" spans="1:15">
      <c r="A453" s="5897"/>
      <c r="B453" s="1849"/>
      <c r="C453" s="1850"/>
      <c r="D453" s="2920"/>
      <c r="E453" s="795"/>
      <c r="F453" s="2893"/>
      <c r="G453" s="2888" t="s">
        <v>1812</v>
      </c>
      <c r="H453" s="796"/>
      <c r="I453" s="797"/>
      <c r="J453" s="2891"/>
      <c r="K453" s="2888"/>
      <c r="L453" s="806"/>
      <c r="M453" s="3073"/>
      <c r="N453" s="794"/>
      <c r="O453" s="2893"/>
    </row>
    <row r="454" spans="1:15" ht="25.5">
      <c r="A454" s="5897"/>
      <c r="B454" s="2923" t="s">
        <v>2463</v>
      </c>
      <c r="C454" s="1517" t="s">
        <v>3694</v>
      </c>
      <c r="D454" s="2928" t="s">
        <v>6143</v>
      </c>
      <c r="E454" s="2887" t="s">
        <v>1947</v>
      </c>
      <c r="F454" s="2887" t="s">
        <v>1809</v>
      </c>
      <c r="G454" s="792" t="s">
        <v>6135</v>
      </c>
      <c r="H454" s="99" t="s">
        <v>1811</v>
      </c>
      <c r="I454" s="788">
        <v>11409</v>
      </c>
      <c r="J454" s="2890">
        <v>1512</v>
      </c>
      <c r="K454" s="2887">
        <v>4861</v>
      </c>
      <c r="L454" s="2993">
        <v>956</v>
      </c>
      <c r="M454" s="1597" t="s">
        <v>6172</v>
      </c>
      <c r="N454" s="2887" t="s">
        <v>2466</v>
      </c>
      <c r="O454" s="2887" t="s">
        <v>2452</v>
      </c>
    </row>
    <row r="455" spans="1:15">
      <c r="A455" s="5897"/>
      <c r="B455" s="1017"/>
      <c r="C455" s="1517"/>
      <c r="D455" s="2904"/>
      <c r="E455" s="791"/>
      <c r="F455" s="792"/>
      <c r="G455" s="2887" t="s">
        <v>1878</v>
      </c>
      <c r="H455" s="99"/>
      <c r="I455" s="788"/>
      <c r="J455" s="2890"/>
      <c r="K455" s="2887"/>
      <c r="L455" s="2993"/>
      <c r="M455" s="2925"/>
      <c r="N455" s="792"/>
      <c r="O455" s="792"/>
    </row>
    <row r="456" spans="1:15">
      <c r="A456" s="5897"/>
      <c r="B456" s="1017"/>
      <c r="C456" s="1517"/>
      <c r="D456" s="2904"/>
      <c r="E456" s="791"/>
      <c r="F456" s="2893"/>
      <c r="G456" s="2887" t="s">
        <v>1812</v>
      </c>
      <c r="H456" s="99"/>
      <c r="I456" s="788"/>
      <c r="J456" s="2890"/>
      <c r="K456" s="2887"/>
      <c r="L456" s="2993"/>
      <c r="M456" s="2925"/>
      <c r="N456" s="792"/>
      <c r="O456" s="2892"/>
    </row>
    <row r="457" spans="1:15" ht="25.5">
      <c r="A457" s="5897"/>
      <c r="B457" s="1019" t="s">
        <v>6168</v>
      </c>
      <c r="C457" s="1518" t="s">
        <v>3695</v>
      </c>
      <c r="D457" s="781" t="s">
        <v>1948</v>
      </c>
      <c r="E457" s="478" t="s">
        <v>1949</v>
      </c>
      <c r="F457" s="479" t="s">
        <v>1809</v>
      </c>
      <c r="G457" s="478" t="s">
        <v>1933</v>
      </c>
      <c r="H457" s="453" t="s">
        <v>1811</v>
      </c>
      <c r="I457" s="790">
        <v>22404</v>
      </c>
      <c r="J457" s="782">
        <v>1512</v>
      </c>
      <c r="K457" s="478">
        <v>11409</v>
      </c>
      <c r="L457" s="2996">
        <v>956</v>
      </c>
      <c r="M457" s="1597"/>
      <c r="N457" s="2985" t="s">
        <v>2468</v>
      </c>
      <c r="O457" s="478" t="s">
        <v>2452</v>
      </c>
    </row>
    <row r="458" spans="1:15">
      <c r="A458" s="5897"/>
      <c r="B458" s="1017"/>
      <c r="C458" s="1517"/>
      <c r="D458" s="2904"/>
      <c r="E458" s="791"/>
      <c r="F458" s="792"/>
      <c r="G458" s="479" t="s">
        <v>1878</v>
      </c>
      <c r="H458" s="99"/>
      <c r="I458" s="788"/>
      <c r="J458" s="789"/>
      <c r="K458" s="479"/>
      <c r="L458" s="2993"/>
      <c r="M458" s="2925"/>
      <c r="N458" s="792"/>
      <c r="O458" s="792"/>
    </row>
    <row r="459" spans="1:15">
      <c r="A459" s="5897"/>
      <c r="B459" s="1849"/>
      <c r="C459" s="1850"/>
      <c r="D459" s="2920"/>
      <c r="E459" s="795"/>
      <c r="F459" s="2893"/>
      <c r="G459" s="2888" t="s">
        <v>1812</v>
      </c>
      <c r="H459" s="796"/>
      <c r="I459" s="797"/>
      <c r="J459" s="2891"/>
      <c r="K459" s="2888"/>
      <c r="L459" s="806"/>
      <c r="M459" s="3073"/>
      <c r="N459" s="794"/>
      <c r="O459" s="2893"/>
    </row>
    <row r="460" spans="1:15" ht="25.5">
      <c r="A460" s="5897"/>
      <c r="B460" s="2925" t="s">
        <v>2463</v>
      </c>
      <c r="C460" s="1522" t="s">
        <v>3695</v>
      </c>
      <c r="D460" s="2928" t="s">
        <v>6144</v>
      </c>
      <c r="E460" s="2887" t="s">
        <v>1949</v>
      </c>
      <c r="F460" s="2887" t="s">
        <v>1809</v>
      </c>
      <c r="G460" s="792" t="s">
        <v>6136</v>
      </c>
      <c r="H460" s="99" t="s">
        <v>1811</v>
      </c>
      <c r="I460" s="788">
        <v>22404</v>
      </c>
      <c r="J460" s="2890">
        <v>1512</v>
      </c>
      <c r="K460" s="2887">
        <v>11409</v>
      </c>
      <c r="L460" s="2993">
        <v>956</v>
      </c>
      <c r="M460" s="1597" t="s">
        <v>6173</v>
      </c>
      <c r="N460" s="2986" t="s">
        <v>2468</v>
      </c>
      <c r="O460" s="2887" t="s">
        <v>2452</v>
      </c>
    </row>
    <row r="461" spans="1:15">
      <c r="A461" s="5897"/>
      <c r="B461" s="1017"/>
      <c r="C461" s="1517"/>
      <c r="D461" s="2904"/>
      <c r="E461" s="791"/>
      <c r="F461" s="792"/>
      <c r="G461" s="2887" t="s">
        <v>1878</v>
      </c>
      <c r="H461" s="99"/>
      <c r="I461" s="788"/>
      <c r="J461" s="2890"/>
      <c r="K461" s="2887"/>
      <c r="L461" s="2993"/>
      <c r="M461" s="2925"/>
      <c r="N461" s="792"/>
      <c r="O461" s="792"/>
    </row>
    <row r="462" spans="1:15" ht="13.5" thickBot="1">
      <c r="A462" s="5898"/>
      <c r="B462" s="1018"/>
      <c r="C462" s="1520"/>
      <c r="D462" s="2903"/>
      <c r="E462" s="800"/>
      <c r="F462" s="2894"/>
      <c r="G462" s="2895" t="s">
        <v>1812</v>
      </c>
      <c r="H462" s="454"/>
      <c r="I462" s="801"/>
      <c r="J462" s="2896"/>
      <c r="K462" s="2895"/>
      <c r="L462" s="807"/>
      <c r="M462" s="3096"/>
      <c r="N462" s="803"/>
      <c r="O462" s="2894"/>
    </row>
    <row r="463" spans="1:15" ht="12.75" customHeight="1">
      <c r="A463" s="5896" t="s">
        <v>4133</v>
      </c>
      <c r="B463" s="1019" t="s">
        <v>6168</v>
      </c>
      <c r="C463" s="1518" t="s">
        <v>3696</v>
      </c>
      <c r="D463" s="781" t="s">
        <v>1950</v>
      </c>
      <c r="E463" s="478" t="s">
        <v>1951</v>
      </c>
      <c r="F463" s="479" t="s">
        <v>1818</v>
      </c>
      <c r="G463" s="783" t="s">
        <v>1930</v>
      </c>
      <c r="H463" s="453" t="s">
        <v>1811</v>
      </c>
      <c r="I463" s="790">
        <v>14929</v>
      </c>
      <c r="J463" s="782">
        <v>1768</v>
      </c>
      <c r="K463" s="478">
        <v>8381</v>
      </c>
      <c r="L463" s="2996">
        <v>1212</v>
      </c>
      <c r="M463" s="2925"/>
      <c r="N463" s="783" t="s">
        <v>2468</v>
      </c>
      <c r="O463" s="783" t="s">
        <v>2452</v>
      </c>
    </row>
    <row r="464" spans="1:15">
      <c r="A464" s="5897"/>
      <c r="B464" s="1017"/>
      <c r="C464" s="1517"/>
      <c r="D464" s="2904"/>
      <c r="E464" s="791"/>
      <c r="F464" s="792"/>
      <c r="G464" s="479" t="s">
        <v>1820</v>
      </c>
      <c r="H464" s="99"/>
      <c r="I464" s="788"/>
      <c r="J464" s="789"/>
      <c r="K464" s="479"/>
      <c r="L464" s="2993"/>
      <c r="M464" s="2925"/>
      <c r="N464" s="792"/>
      <c r="O464" s="792"/>
    </row>
    <row r="465" spans="1:15">
      <c r="A465" s="5897"/>
      <c r="B465" s="1017"/>
      <c r="C465" s="1517"/>
      <c r="D465" s="2904"/>
      <c r="E465" s="791"/>
      <c r="F465" s="792"/>
      <c r="G465" s="479" t="s">
        <v>1878</v>
      </c>
      <c r="H465" s="99"/>
      <c r="I465" s="788"/>
      <c r="J465" s="789"/>
      <c r="K465" s="479"/>
      <c r="L465" s="2993"/>
      <c r="M465" s="2925"/>
      <c r="N465" s="792"/>
      <c r="O465" s="792"/>
    </row>
    <row r="466" spans="1:15">
      <c r="A466" s="5897"/>
      <c r="B466" s="1017"/>
      <c r="C466" s="1517"/>
      <c r="D466" s="2904"/>
      <c r="E466" s="791"/>
      <c r="F466" s="2893"/>
      <c r="G466" s="2884" t="s">
        <v>1812</v>
      </c>
      <c r="H466" s="99"/>
      <c r="I466" s="788"/>
      <c r="J466" s="789"/>
      <c r="K466" s="479"/>
      <c r="L466" s="2993"/>
      <c r="M466" s="2925"/>
      <c r="N466" s="794"/>
      <c r="O466" s="794"/>
    </row>
    <row r="467" spans="1:15">
      <c r="A467" s="5897"/>
      <c r="B467" s="1597" t="s">
        <v>2463</v>
      </c>
      <c r="C467" s="1518" t="s">
        <v>3696</v>
      </c>
      <c r="D467" s="2929" t="s">
        <v>6146</v>
      </c>
      <c r="E467" s="2886" t="s">
        <v>1951</v>
      </c>
      <c r="F467" s="2887" t="s">
        <v>1818</v>
      </c>
      <c r="G467" s="792" t="s">
        <v>6135</v>
      </c>
      <c r="H467" s="453" t="s">
        <v>1811</v>
      </c>
      <c r="I467" s="790">
        <v>14929</v>
      </c>
      <c r="J467" s="2889">
        <v>1768</v>
      </c>
      <c r="K467" s="2886">
        <v>8381</v>
      </c>
      <c r="L467" s="2996">
        <v>1212</v>
      </c>
      <c r="M467" s="1597" t="s">
        <v>6172</v>
      </c>
      <c r="N467" s="2931" t="s">
        <v>2468</v>
      </c>
      <c r="O467" s="2931" t="s">
        <v>2452</v>
      </c>
    </row>
    <row r="468" spans="1:15">
      <c r="A468" s="5897"/>
      <c r="B468" s="1017"/>
      <c r="C468" s="1517"/>
      <c r="D468" s="2904"/>
      <c r="E468" s="791"/>
      <c r="F468" s="792"/>
      <c r="G468" s="2887" t="s">
        <v>1820</v>
      </c>
      <c r="H468" s="99"/>
      <c r="I468" s="788"/>
      <c r="J468" s="2890"/>
      <c r="K468" s="2887"/>
      <c r="L468" s="2993"/>
      <c r="M468" s="2925"/>
      <c r="N468" s="792"/>
      <c r="O468" s="792"/>
    </row>
    <row r="469" spans="1:15">
      <c r="A469" s="5897"/>
      <c r="B469" s="1017"/>
      <c r="C469" s="1517"/>
      <c r="D469" s="2904"/>
      <c r="E469" s="791"/>
      <c r="F469" s="792"/>
      <c r="G469" s="2887" t="s">
        <v>1878</v>
      </c>
      <c r="H469" s="99"/>
      <c r="I469" s="788"/>
      <c r="J469" s="2890"/>
      <c r="K469" s="2887"/>
      <c r="L469" s="2993"/>
      <c r="M469" s="2925"/>
      <c r="N469" s="792"/>
      <c r="O469" s="792"/>
    </row>
    <row r="470" spans="1:15">
      <c r="A470" s="5897"/>
      <c r="B470" s="1017"/>
      <c r="C470" s="1517"/>
      <c r="D470" s="2904"/>
      <c r="E470" s="791"/>
      <c r="F470" s="792"/>
      <c r="G470" s="2887" t="s">
        <v>1812</v>
      </c>
      <c r="H470" s="99"/>
      <c r="I470" s="788"/>
      <c r="J470" s="2890"/>
      <c r="K470" s="2887"/>
      <c r="L470" s="2993"/>
      <c r="M470" s="2925"/>
      <c r="N470" s="792"/>
      <c r="O470" s="792"/>
    </row>
    <row r="471" spans="1:15">
      <c r="A471" s="5897"/>
      <c r="B471" s="1019" t="s">
        <v>6168</v>
      </c>
      <c r="C471" s="1518" t="s">
        <v>3697</v>
      </c>
      <c r="D471" s="781" t="s">
        <v>1952</v>
      </c>
      <c r="E471" s="478" t="s">
        <v>1953</v>
      </c>
      <c r="F471" s="478" t="s">
        <v>1818</v>
      </c>
      <c r="G471" s="478" t="s">
        <v>1933</v>
      </c>
      <c r="H471" s="453" t="s">
        <v>1811</v>
      </c>
      <c r="I471" s="790">
        <v>25924</v>
      </c>
      <c r="J471" s="782">
        <v>1768</v>
      </c>
      <c r="K471" s="478">
        <v>14929</v>
      </c>
      <c r="L471" s="2996">
        <v>1212</v>
      </c>
      <c r="M471" s="1597"/>
      <c r="N471" s="2985" t="s">
        <v>2468</v>
      </c>
      <c r="O471" s="478" t="s">
        <v>2452</v>
      </c>
    </row>
    <row r="472" spans="1:15">
      <c r="A472" s="5897"/>
      <c r="B472" s="1017"/>
      <c r="C472" s="1517"/>
      <c r="D472" s="2904"/>
      <c r="E472" s="791"/>
      <c r="F472" s="792"/>
      <c r="G472" s="479" t="s">
        <v>1820</v>
      </c>
      <c r="H472" s="99"/>
      <c r="I472" s="788"/>
      <c r="J472" s="789"/>
      <c r="K472" s="479"/>
      <c r="L472" s="2993"/>
      <c r="M472" s="2925"/>
      <c r="N472" s="792"/>
      <c r="O472" s="792"/>
    </row>
    <row r="473" spans="1:15">
      <c r="A473" s="5897"/>
      <c r="B473" s="1017"/>
      <c r="C473" s="1517"/>
      <c r="D473" s="2904"/>
      <c r="E473" s="791"/>
      <c r="F473" s="792"/>
      <c r="G473" s="479" t="s">
        <v>1878</v>
      </c>
      <c r="H473" s="99"/>
      <c r="I473" s="788"/>
      <c r="J473" s="789"/>
      <c r="K473" s="479"/>
      <c r="L473" s="2993"/>
      <c r="M473" s="2925"/>
      <c r="N473" s="792"/>
      <c r="O473" s="792"/>
    </row>
    <row r="474" spans="1:15">
      <c r="A474" s="5897"/>
      <c r="B474" s="1849"/>
      <c r="C474" s="1850"/>
      <c r="D474" s="2920"/>
      <c r="E474" s="795"/>
      <c r="F474" s="2893"/>
      <c r="G474" s="2888" t="s">
        <v>1812</v>
      </c>
      <c r="H474" s="796"/>
      <c r="I474" s="797"/>
      <c r="J474" s="2891"/>
      <c r="K474" s="2888"/>
      <c r="L474" s="806"/>
      <c r="M474" s="3073"/>
      <c r="N474" s="794"/>
      <c r="O474" s="2893"/>
    </row>
    <row r="475" spans="1:15">
      <c r="A475" s="5897"/>
      <c r="B475" s="2925" t="s">
        <v>2463</v>
      </c>
      <c r="C475" s="1522" t="s">
        <v>3697</v>
      </c>
      <c r="D475" s="2928" t="s">
        <v>6145</v>
      </c>
      <c r="E475" s="2887" t="s">
        <v>1953</v>
      </c>
      <c r="F475" s="2887" t="s">
        <v>1818</v>
      </c>
      <c r="G475" s="792" t="s">
        <v>6136</v>
      </c>
      <c r="H475" s="99" t="s">
        <v>1811</v>
      </c>
      <c r="I475" s="788">
        <v>25924</v>
      </c>
      <c r="J475" s="2890">
        <v>1768</v>
      </c>
      <c r="K475" s="2887">
        <v>14929</v>
      </c>
      <c r="L475" s="2993">
        <v>1212</v>
      </c>
      <c r="M475" s="1597" t="s">
        <v>6173</v>
      </c>
      <c r="N475" s="2986" t="s">
        <v>2468</v>
      </c>
      <c r="O475" s="2887" t="s">
        <v>2452</v>
      </c>
    </row>
    <row r="476" spans="1:15">
      <c r="A476" s="5897"/>
      <c r="B476" s="1017"/>
      <c r="C476" s="1517"/>
      <c r="D476" s="2904"/>
      <c r="E476" s="791"/>
      <c r="F476" s="792"/>
      <c r="G476" s="2887" t="s">
        <v>1820</v>
      </c>
      <c r="H476" s="99"/>
      <c r="I476" s="788"/>
      <c r="J476" s="2890"/>
      <c r="K476" s="2887"/>
      <c r="L476" s="2993"/>
      <c r="M476" s="2925"/>
      <c r="N476" s="792"/>
      <c r="O476" s="792"/>
    </row>
    <row r="477" spans="1:15">
      <c r="A477" s="5897"/>
      <c r="B477" s="1017"/>
      <c r="C477" s="1517"/>
      <c r="D477" s="2904"/>
      <c r="E477" s="791"/>
      <c r="F477" s="792"/>
      <c r="G477" s="2887" t="s">
        <v>1878</v>
      </c>
      <c r="H477" s="99"/>
      <c r="I477" s="788"/>
      <c r="J477" s="2890"/>
      <c r="K477" s="2887"/>
      <c r="L477" s="2993"/>
      <c r="M477" s="2925"/>
      <c r="N477" s="792"/>
      <c r="O477" s="792"/>
    </row>
    <row r="478" spans="1:15" ht="13.5" thickBot="1">
      <c r="A478" s="5898"/>
      <c r="B478" s="1018"/>
      <c r="C478" s="1520"/>
      <c r="D478" s="2903"/>
      <c r="E478" s="800"/>
      <c r="F478" s="2894"/>
      <c r="G478" s="2895" t="s">
        <v>1812</v>
      </c>
      <c r="H478" s="454"/>
      <c r="I478" s="801"/>
      <c r="J478" s="2896"/>
      <c r="K478" s="2895"/>
      <c r="L478" s="807"/>
      <c r="M478" s="3096"/>
      <c r="N478" s="803"/>
      <c r="O478" s="2894"/>
    </row>
    <row r="479" spans="1:15" ht="12.75" customHeight="1">
      <c r="A479" s="5896" t="s">
        <v>4134</v>
      </c>
      <c r="B479" s="1019" t="s">
        <v>6168</v>
      </c>
      <c r="C479" s="1518" t="s">
        <v>3698</v>
      </c>
      <c r="D479" s="781" t="s">
        <v>1954</v>
      </c>
      <c r="E479" s="478" t="s">
        <v>1955</v>
      </c>
      <c r="F479" s="479" t="s">
        <v>1827</v>
      </c>
      <c r="G479" s="783" t="s">
        <v>1930</v>
      </c>
      <c r="H479" s="453" t="s">
        <v>1811</v>
      </c>
      <c r="I479" s="790">
        <v>18449</v>
      </c>
      <c r="J479" s="782">
        <v>1768</v>
      </c>
      <c r="K479" s="478">
        <v>11901</v>
      </c>
      <c r="L479" s="2996">
        <v>1212</v>
      </c>
      <c r="M479" s="2925"/>
      <c r="N479" s="783" t="s">
        <v>2468</v>
      </c>
      <c r="O479" s="783" t="s">
        <v>2452</v>
      </c>
    </row>
    <row r="480" spans="1:15">
      <c r="A480" s="5897"/>
      <c r="B480" s="1017"/>
      <c r="C480" s="1517"/>
      <c r="D480" s="2904"/>
      <c r="E480" s="791"/>
      <c r="F480" s="792"/>
      <c r="G480" s="479" t="s">
        <v>1828</v>
      </c>
      <c r="H480" s="99"/>
      <c r="I480" s="788"/>
      <c r="J480" s="789"/>
      <c r="K480" s="479"/>
      <c r="L480" s="2993"/>
      <c r="M480" s="2925"/>
      <c r="N480" s="792"/>
      <c r="O480" s="792"/>
    </row>
    <row r="481" spans="1:15">
      <c r="A481" s="5897"/>
      <c r="B481" s="1017"/>
      <c r="C481" s="1517"/>
      <c r="D481" s="2904"/>
      <c r="E481" s="791"/>
      <c r="F481" s="792"/>
      <c r="G481" s="479" t="s">
        <v>1878</v>
      </c>
      <c r="H481" s="99"/>
      <c r="I481" s="788"/>
      <c r="J481" s="789"/>
      <c r="K481" s="479"/>
      <c r="L481" s="2993"/>
      <c r="M481" s="2925"/>
      <c r="N481" s="792"/>
      <c r="O481" s="792"/>
    </row>
    <row r="482" spans="1:15">
      <c r="A482" s="5897"/>
      <c r="B482" s="1017"/>
      <c r="C482" s="1517"/>
      <c r="D482" s="2904"/>
      <c r="E482" s="791"/>
      <c r="F482" s="2893"/>
      <c r="G482" s="2884" t="s">
        <v>1812</v>
      </c>
      <c r="H482" s="99"/>
      <c r="I482" s="788"/>
      <c r="J482" s="789"/>
      <c r="K482" s="479"/>
      <c r="L482" s="2993"/>
      <c r="M482" s="2925"/>
      <c r="N482" s="794"/>
      <c r="O482" s="794"/>
    </row>
    <row r="483" spans="1:15">
      <c r="A483" s="5897"/>
      <c r="B483" s="1597" t="s">
        <v>2463</v>
      </c>
      <c r="C483" s="1518" t="s">
        <v>3698</v>
      </c>
      <c r="D483" s="2929" t="s">
        <v>6147</v>
      </c>
      <c r="E483" s="2886" t="s">
        <v>1955</v>
      </c>
      <c r="F483" s="2887" t="s">
        <v>1827</v>
      </c>
      <c r="G483" s="792" t="s">
        <v>6135</v>
      </c>
      <c r="H483" s="453" t="s">
        <v>1811</v>
      </c>
      <c r="I483" s="790">
        <v>18449</v>
      </c>
      <c r="J483" s="2889">
        <v>1768</v>
      </c>
      <c r="K483" s="2886">
        <v>11901</v>
      </c>
      <c r="L483" s="2996">
        <v>1212</v>
      </c>
      <c r="M483" s="1597" t="s">
        <v>6172</v>
      </c>
      <c r="N483" s="2931" t="s">
        <v>2468</v>
      </c>
      <c r="O483" s="2931" t="s">
        <v>2452</v>
      </c>
    </row>
    <row r="484" spans="1:15">
      <c r="A484" s="5897"/>
      <c r="B484" s="1017"/>
      <c r="C484" s="1517"/>
      <c r="D484" s="2904"/>
      <c r="E484" s="791"/>
      <c r="F484" s="792"/>
      <c r="G484" s="2887" t="s">
        <v>1828</v>
      </c>
      <c r="H484" s="99"/>
      <c r="I484" s="788"/>
      <c r="J484" s="2890"/>
      <c r="K484" s="2887"/>
      <c r="L484" s="2993"/>
      <c r="M484" s="2925"/>
      <c r="N484" s="792"/>
      <c r="O484" s="792"/>
    </row>
    <row r="485" spans="1:15">
      <c r="A485" s="5897"/>
      <c r="B485" s="1017"/>
      <c r="C485" s="1517"/>
      <c r="D485" s="2904"/>
      <c r="E485" s="791"/>
      <c r="F485" s="792"/>
      <c r="G485" s="2887" t="s">
        <v>1878</v>
      </c>
      <c r="H485" s="99"/>
      <c r="I485" s="788"/>
      <c r="J485" s="2890"/>
      <c r="K485" s="2887"/>
      <c r="L485" s="2993"/>
      <c r="M485" s="2925"/>
      <c r="N485" s="792"/>
      <c r="O485" s="792"/>
    </row>
    <row r="486" spans="1:15">
      <c r="A486" s="5897"/>
      <c r="B486" s="1017"/>
      <c r="C486" s="1517"/>
      <c r="D486" s="2904"/>
      <c r="E486" s="791"/>
      <c r="F486" s="792"/>
      <c r="G486" s="2887" t="s">
        <v>1812</v>
      </c>
      <c r="H486" s="99"/>
      <c r="I486" s="788"/>
      <c r="J486" s="2890"/>
      <c r="K486" s="2887"/>
      <c r="L486" s="2993"/>
      <c r="M486" s="2925"/>
      <c r="N486" s="792"/>
      <c r="O486" s="792"/>
    </row>
    <row r="487" spans="1:15">
      <c r="A487" s="5897"/>
      <c r="B487" s="1019" t="s">
        <v>6168</v>
      </c>
      <c r="C487" s="1518" t="s">
        <v>3699</v>
      </c>
      <c r="D487" s="781" t="s">
        <v>1956</v>
      </c>
      <c r="E487" s="478" t="s">
        <v>1957</v>
      </c>
      <c r="F487" s="478" t="s">
        <v>1827</v>
      </c>
      <c r="G487" s="478" t="s">
        <v>1933</v>
      </c>
      <c r="H487" s="453" t="s">
        <v>1811</v>
      </c>
      <c r="I487" s="790">
        <v>29444</v>
      </c>
      <c r="J487" s="782">
        <v>1768</v>
      </c>
      <c r="K487" s="478">
        <v>18449</v>
      </c>
      <c r="L487" s="2996">
        <v>1212</v>
      </c>
      <c r="M487" s="1597"/>
      <c r="N487" s="2985" t="s">
        <v>2468</v>
      </c>
      <c r="O487" s="478" t="s">
        <v>2452</v>
      </c>
    </row>
    <row r="488" spans="1:15">
      <c r="A488" s="5897"/>
      <c r="B488" s="1017"/>
      <c r="C488" s="1517"/>
      <c r="D488" s="2904"/>
      <c r="E488" s="791"/>
      <c r="F488" s="792"/>
      <c r="G488" s="479" t="s">
        <v>1828</v>
      </c>
      <c r="H488" s="99"/>
      <c r="I488" s="788"/>
      <c r="J488" s="789"/>
      <c r="K488" s="479"/>
      <c r="L488" s="2993"/>
      <c r="M488" s="2925"/>
      <c r="N488" s="792"/>
      <c r="O488" s="792"/>
    </row>
    <row r="489" spans="1:15">
      <c r="A489" s="5897"/>
      <c r="B489" s="1017"/>
      <c r="C489" s="1517"/>
      <c r="D489" s="2904"/>
      <c r="E489" s="791"/>
      <c r="F489" s="792"/>
      <c r="G489" s="479" t="s">
        <v>1878</v>
      </c>
      <c r="H489" s="99"/>
      <c r="I489" s="788"/>
      <c r="J489" s="789"/>
      <c r="K489" s="479"/>
      <c r="L489" s="2993"/>
      <c r="M489" s="2925"/>
      <c r="N489" s="792"/>
      <c r="O489" s="792"/>
    </row>
    <row r="490" spans="1:15">
      <c r="A490" s="5897"/>
      <c r="B490" s="1849"/>
      <c r="C490" s="1850"/>
      <c r="D490" s="2920"/>
      <c r="E490" s="795"/>
      <c r="F490" s="2893"/>
      <c r="G490" s="2888" t="s">
        <v>1812</v>
      </c>
      <c r="H490" s="796"/>
      <c r="I490" s="797"/>
      <c r="J490" s="2891"/>
      <c r="K490" s="2888"/>
      <c r="L490" s="806"/>
      <c r="M490" s="3073"/>
      <c r="N490" s="794"/>
      <c r="O490" s="2893"/>
    </row>
    <row r="491" spans="1:15">
      <c r="A491" s="5897"/>
      <c r="B491" s="2925" t="s">
        <v>2463</v>
      </c>
      <c r="C491" s="1522" t="s">
        <v>3699</v>
      </c>
      <c r="D491" s="2928" t="s">
        <v>6148</v>
      </c>
      <c r="E491" s="2887" t="s">
        <v>1957</v>
      </c>
      <c r="F491" s="2887" t="s">
        <v>1827</v>
      </c>
      <c r="G491" s="792" t="s">
        <v>6136</v>
      </c>
      <c r="H491" s="99" t="s">
        <v>1811</v>
      </c>
      <c r="I491" s="788">
        <v>29444</v>
      </c>
      <c r="J491" s="2890">
        <v>1768</v>
      </c>
      <c r="K491" s="2887">
        <v>18449</v>
      </c>
      <c r="L491" s="2993">
        <v>1212</v>
      </c>
      <c r="M491" s="1597" t="s">
        <v>6173</v>
      </c>
      <c r="N491" s="2986" t="s">
        <v>2468</v>
      </c>
      <c r="O491" s="2887" t="s">
        <v>2452</v>
      </c>
    </row>
    <row r="492" spans="1:15">
      <c r="A492" s="5897"/>
      <c r="B492" s="1017"/>
      <c r="C492" s="1517"/>
      <c r="D492" s="2904"/>
      <c r="E492" s="791"/>
      <c r="F492" s="792"/>
      <c r="G492" s="2887" t="s">
        <v>1828</v>
      </c>
      <c r="H492" s="99"/>
      <c r="I492" s="788"/>
      <c r="J492" s="2890"/>
      <c r="K492" s="2887"/>
      <c r="L492" s="2993"/>
      <c r="M492" s="2925"/>
      <c r="N492" s="792"/>
      <c r="O492" s="792"/>
    </row>
    <row r="493" spans="1:15">
      <c r="A493" s="5897"/>
      <c r="B493" s="1017"/>
      <c r="C493" s="1517"/>
      <c r="D493" s="2904"/>
      <c r="E493" s="791"/>
      <c r="F493" s="792"/>
      <c r="G493" s="2887" t="s">
        <v>1878</v>
      </c>
      <c r="H493" s="99"/>
      <c r="I493" s="788"/>
      <c r="J493" s="2890"/>
      <c r="K493" s="2887"/>
      <c r="L493" s="2993"/>
      <c r="M493" s="2925"/>
      <c r="N493" s="792"/>
      <c r="O493" s="792"/>
    </row>
    <row r="494" spans="1:15" ht="13.5" thickBot="1">
      <c r="A494" s="5898"/>
      <c r="B494" s="1018"/>
      <c r="C494" s="1520"/>
      <c r="D494" s="2903"/>
      <c r="E494" s="800"/>
      <c r="F494" s="2894"/>
      <c r="G494" s="2895" t="s">
        <v>1812</v>
      </c>
      <c r="H494" s="454"/>
      <c r="I494" s="801"/>
      <c r="J494" s="2896"/>
      <c r="K494" s="2895"/>
      <c r="L494" s="807"/>
      <c r="M494" s="3096"/>
      <c r="N494" s="803"/>
      <c r="O494" s="2894"/>
    </row>
    <row r="495" spans="1:15" ht="12.75" customHeight="1">
      <c r="A495" s="5896" t="s">
        <v>4135</v>
      </c>
      <c r="B495" s="1019" t="s">
        <v>6168</v>
      </c>
      <c r="C495" s="1518" t="s">
        <v>3700</v>
      </c>
      <c r="D495" s="781" t="s">
        <v>1958</v>
      </c>
      <c r="E495" s="478" t="s">
        <v>1959</v>
      </c>
      <c r="F495" s="479" t="s">
        <v>1852</v>
      </c>
      <c r="G495" s="783" t="s">
        <v>1930</v>
      </c>
      <c r="H495" s="453" t="s">
        <v>1811</v>
      </c>
      <c r="I495" s="790">
        <v>20753</v>
      </c>
      <c r="J495" s="782">
        <v>1768</v>
      </c>
      <c r="K495" s="478">
        <v>14205</v>
      </c>
      <c r="L495" s="2996">
        <v>1212</v>
      </c>
      <c r="M495" s="2925"/>
      <c r="N495" s="783" t="s">
        <v>2468</v>
      </c>
      <c r="O495" s="783" t="s">
        <v>2452</v>
      </c>
    </row>
    <row r="496" spans="1:15">
      <c r="A496" s="5897"/>
      <c r="B496" s="1017"/>
      <c r="C496" s="1517"/>
      <c r="D496" s="2904"/>
      <c r="E496" s="791"/>
      <c r="F496" s="792"/>
      <c r="G496" s="479" t="s">
        <v>1853</v>
      </c>
      <c r="H496" s="99"/>
      <c r="I496" s="788"/>
      <c r="J496" s="789"/>
      <c r="K496" s="479"/>
      <c r="L496" s="2993"/>
      <c r="M496" s="2925"/>
      <c r="N496" s="792"/>
      <c r="O496" s="792"/>
    </row>
    <row r="497" spans="1:15">
      <c r="A497" s="5897"/>
      <c r="B497" s="1017"/>
      <c r="C497" s="1517"/>
      <c r="D497" s="2904"/>
      <c r="E497" s="791"/>
      <c r="F497" s="792"/>
      <c r="G497" s="479" t="s">
        <v>1878</v>
      </c>
      <c r="H497" s="99"/>
      <c r="I497" s="788"/>
      <c r="J497" s="789"/>
      <c r="K497" s="479"/>
      <c r="L497" s="2993"/>
      <c r="M497" s="2925"/>
      <c r="N497" s="792"/>
      <c r="O497" s="792"/>
    </row>
    <row r="498" spans="1:15">
      <c r="A498" s="5897"/>
      <c r="B498" s="1017"/>
      <c r="C498" s="1517"/>
      <c r="D498" s="2904"/>
      <c r="E498" s="791"/>
      <c r="F498" s="2893"/>
      <c r="G498" s="2884" t="s">
        <v>1812</v>
      </c>
      <c r="H498" s="99"/>
      <c r="I498" s="788"/>
      <c r="J498" s="789"/>
      <c r="K498" s="479"/>
      <c r="L498" s="2993"/>
      <c r="M498" s="2925"/>
      <c r="N498" s="794"/>
      <c r="O498" s="794"/>
    </row>
    <row r="499" spans="1:15">
      <c r="A499" s="5897"/>
      <c r="B499" s="1597" t="s">
        <v>2463</v>
      </c>
      <c r="C499" s="1518" t="s">
        <v>3700</v>
      </c>
      <c r="D499" s="2929" t="s">
        <v>6149</v>
      </c>
      <c r="E499" s="2886" t="s">
        <v>1959</v>
      </c>
      <c r="F499" s="2887" t="s">
        <v>1852</v>
      </c>
      <c r="G499" s="792" t="s">
        <v>6135</v>
      </c>
      <c r="H499" s="453" t="s">
        <v>1811</v>
      </c>
      <c r="I499" s="790">
        <v>20753</v>
      </c>
      <c r="J499" s="2889">
        <v>1768</v>
      </c>
      <c r="K499" s="2886">
        <v>14205</v>
      </c>
      <c r="L499" s="2996">
        <v>1212</v>
      </c>
      <c r="M499" s="1597" t="s">
        <v>6172</v>
      </c>
      <c r="N499" s="2931" t="s">
        <v>2468</v>
      </c>
      <c r="O499" s="2931" t="s">
        <v>2452</v>
      </c>
    </row>
    <row r="500" spans="1:15">
      <c r="A500" s="5897"/>
      <c r="B500" s="1017"/>
      <c r="C500" s="1517"/>
      <c r="D500" s="2904"/>
      <c r="E500" s="791"/>
      <c r="F500" s="792"/>
      <c r="G500" s="2887" t="s">
        <v>1853</v>
      </c>
      <c r="H500" s="99"/>
      <c r="I500" s="788"/>
      <c r="J500" s="2890"/>
      <c r="K500" s="2887"/>
      <c r="L500" s="2993"/>
      <c r="M500" s="2925"/>
      <c r="N500" s="792"/>
      <c r="O500" s="792"/>
    </row>
    <row r="501" spans="1:15">
      <c r="A501" s="5897"/>
      <c r="B501" s="1017"/>
      <c r="C501" s="1517"/>
      <c r="D501" s="2904"/>
      <c r="E501" s="791"/>
      <c r="F501" s="792"/>
      <c r="G501" s="2887" t="s">
        <v>1878</v>
      </c>
      <c r="H501" s="99"/>
      <c r="I501" s="788"/>
      <c r="J501" s="2890"/>
      <c r="K501" s="2887"/>
      <c r="L501" s="2993"/>
      <c r="M501" s="2925"/>
      <c r="N501" s="792"/>
      <c r="O501" s="792"/>
    </row>
    <row r="502" spans="1:15">
      <c r="A502" s="5897"/>
      <c r="B502" s="1017"/>
      <c r="C502" s="1517"/>
      <c r="D502" s="2904"/>
      <c r="E502" s="791"/>
      <c r="F502" s="792"/>
      <c r="G502" s="2887" t="s">
        <v>1812</v>
      </c>
      <c r="H502" s="99"/>
      <c r="I502" s="788"/>
      <c r="J502" s="2890"/>
      <c r="K502" s="2887"/>
      <c r="L502" s="2993"/>
      <c r="M502" s="2925"/>
      <c r="N502" s="792"/>
      <c r="O502" s="792"/>
    </row>
    <row r="503" spans="1:15">
      <c r="A503" s="5897"/>
      <c r="B503" s="1019" t="s">
        <v>6168</v>
      </c>
      <c r="C503" s="1518" t="s">
        <v>3701</v>
      </c>
      <c r="D503" s="781" t="s">
        <v>1960</v>
      </c>
      <c r="E503" s="478" t="s">
        <v>1961</v>
      </c>
      <c r="F503" s="478" t="s">
        <v>1852</v>
      </c>
      <c r="G503" s="478" t="s">
        <v>1933</v>
      </c>
      <c r="H503" s="453" t="s">
        <v>1811</v>
      </c>
      <c r="I503" s="790">
        <v>31748</v>
      </c>
      <c r="J503" s="782">
        <v>1768</v>
      </c>
      <c r="K503" s="478">
        <v>20753</v>
      </c>
      <c r="L503" s="2996">
        <v>1212</v>
      </c>
      <c r="M503" s="1597"/>
      <c r="N503" s="2985" t="s">
        <v>2468</v>
      </c>
      <c r="O503" s="478" t="s">
        <v>2452</v>
      </c>
    </row>
    <row r="504" spans="1:15">
      <c r="A504" s="5897"/>
      <c r="B504" s="1017"/>
      <c r="C504" s="1517"/>
      <c r="D504" s="2904"/>
      <c r="E504" s="791"/>
      <c r="F504" s="792"/>
      <c r="G504" s="479" t="s">
        <v>1853</v>
      </c>
      <c r="H504" s="99"/>
      <c r="I504" s="788"/>
      <c r="J504" s="789"/>
      <c r="K504" s="479"/>
      <c r="L504" s="2993"/>
      <c r="M504" s="2925"/>
      <c r="N504" s="792"/>
      <c r="O504" s="792"/>
    </row>
    <row r="505" spans="1:15">
      <c r="A505" s="5897"/>
      <c r="B505" s="1017"/>
      <c r="C505" s="1517"/>
      <c r="D505" s="2904"/>
      <c r="E505" s="791"/>
      <c r="F505" s="792"/>
      <c r="G505" s="479" t="s">
        <v>1878</v>
      </c>
      <c r="H505" s="99"/>
      <c r="I505" s="788"/>
      <c r="J505" s="789"/>
      <c r="K505" s="479"/>
      <c r="L505" s="2993"/>
      <c r="M505" s="2925"/>
      <c r="N505" s="792"/>
      <c r="O505" s="792"/>
    </row>
    <row r="506" spans="1:15">
      <c r="A506" s="5897"/>
      <c r="B506" s="1849"/>
      <c r="C506" s="1850"/>
      <c r="D506" s="2920"/>
      <c r="E506" s="795"/>
      <c r="F506" s="2893"/>
      <c r="G506" s="2888" t="s">
        <v>1812</v>
      </c>
      <c r="H506" s="796"/>
      <c r="I506" s="797"/>
      <c r="J506" s="2891"/>
      <c r="K506" s="2888"/>
      <c r="L506" s="806"/>
      <c r="M506" s="3073"/>
      <c r="N506" s="794"/>
      <c r="O506" s="2893"/>
    </row>
    <row r="507" spans="1:15">
      <c r="A507" s="5897"/>
      <c r="B507" s="2925" t="s">
        <v>2463</v>
      </c>
      <c r="C507" s="1522" t="s">
        <v>3701</v>
      </c>
      <c r="D507" s="2928" t="s">
        <v>6150</v>
      </c>
      <c r="E507" s="2887" t="s">
        <v>1961</v>
      </c>
      <c r="F507" s="2887" t="s">
        <v>1852</v>
      </c>
      <c r="G507" s="792" t="s">
        <v>6136</v>
      </c>
      <c r="H507" s="99" t="s">
        <v>1811</v>
      </c>
      <c r="I507" s="788">
        <v>31748</v>
      </c>
      <c r="J507" s="2890">
        <v>1768</v>
      </c>
      <c r="K507" s="2887">
        <v>20753</v>
      </c>
      <c r="L507" s="2993">
        <v>1212</v>
      </c>
      <c r="M507" s="1597" t="s">
        <v>6173</v>
      </c>
      <c r="N507" s="2986" t="s">
        <v>2468</v>
      </c>
      <c r="O507" s="2887" t="s">
        <v>2452</v>
      </c>
    </row>
    <row r="508" spans="1:15">
      <c r="A508" s="5897"/>
      <c r="B508" s="1017"/>
      <c r="C508" s="1517"/>
      <c r="D508" s="2904"/>
      <c r="E508" s="791"/>
      <c r="F508" s="792"/>
      <c r="G508" s="2887" t="s">
        <v>1853</v>
      </c>
      <c r="H508" s="99"/>
      <c r="I508" s="788"/>
      <c r="J508" s="2890"/>
      <c r="K508" s="2887"/>
      <c r="L508" s="2993"/>
      <c r="M508" s="2925"/>
      <c r="N508" s="792"/>
      <c r="O508" s="792"/>
    </row>
    <row r="509" spans="1:15">
      <c r="A509" s="5897"/>
      <c r="B509" s="1017"/>
      <c r="C509" s="1517"/>
      <c r="D509" s="2904"/>
      <c r="E509" s="791"/>
      <c r="F509" s="792"/>
      <c r="G509" s="2887" t="s">
        <v>1878</v>
      </c>
      <c r="H509" s="99"/>
      <c r="I509" s="788"/>
      <c r="J509" s="2890"/>
      <c r="K509" s="2887"/>
      <c r="L509" s="2993"/>
      <c r="M509" s="2925"/>
      <c r="N509" s="792"/>
      <c r="O509" s="792"/>
    </row>
    <row r="510" spans="1:15" ht="13.5" thickBot="1">
      <c r="A510" s="5898"/>
      <c r="B510" s="1018"/>
      <c r="C510" s="1520"/>
      <c r="D510" s="2903"/>
      <c r="E510" s="800"/>
      <c r="F510" s="2894"/>
      <c r="G510" s="2895" t="s">
        <v>1812</v>
      </c>
      <c r="H510" s="454"/>
      <c r="I510" s="801"/>
      <c r="J510" s="2896"/>
      <c r="K510" s="2895"/>
      <c r="L510" s="807"/>
      <c r="M510" s="3096"/>
      <c r="N510" s="803"/>
      <c r="O510" s="2894"/>
    </row>
    <row r="511" spans="1:15">
      <c r="A511" s="5896" t="s">
        <v>4124</v>
      </c>
      <c r="B511" s="1019" t="s">
        <v>6168</v>
      </c>
      <c r="C511" s="1518" t="s">
        <v>3654</v>
      </c>
      <c r="D511" s="781" t="s">
        <v>1962</v>
      </c>
      <c r="E511" s="478" t="s">
        <v>1963</v>
      </c>
      <c r="F511" s="479" t="s">
        <v>1818</v>
      </c>
      <c r="G511" s="783" t="s">
        <v>1930</v>
      </c>
      <c r="H511" s="453" t="s">
        <v>1811</v>
      </c>
      <c r="I511" s="790">
        <v>14545</v>
      </c>
      <c r="J511" s="782">
        <v>1384</v>
      </c>
      <c r="K511" s="478">
        <v>7997</v>
      </c>
      <c r="L511" s="2996">
        <v>828</v>
      </c>
      <c r="M511" s="2925"/>
      <c r="N511" s="783" t="s">
        <v>2468</v>
      </c>
      <c r="O511" s="783" t="s">
        <v>2452</v>
      </c>
    </row>
    <row r="512" spans="1:15">
      <c r="A512" s="5897"/>
      <c r="B512" s="1017"/>
      <c r="C512" s="1517"/>
      <c r="D512" s="2904"/>
      <c r="E512" s="791"/>
      <c r="F512" s="792"/>
      <c r="G512" s="479" t="s">
        <v>1820</v>
      </c>
      <c r="H512" s="99"/>
      <c r="I512" s="788"/>
      <c r="J512" s="789"/>
      <c r="K512" s="479"/>
      <c r="L512" s="2993"/>
      <c r="M512" s="2925"/>
      <c r="N512" s="792"/>
      <c r="O512" s="792"/>
    </row>
    <row r="513" spans="1:15" ht="13.5" thickBot="1">
      <c r="A513" s="5897"/>
      <c r="B513" s="1017"/>
      <c r="C513" s="1517"/>
      <c r="D513" s="2904"/>
      <c r="E513" s="791"/>
      <c r="F513" s="2893"/>
      <c r="G513" s="479" t="s">
        <v>1812</v>
      </c>
      <c r="H513" s="99"/>
      <c r="I513" s="788"/>
      <c r="J513" s="789"/>
      <c r="K513" s="479"/>
      <c r="L513" s="2993"/>
      <c r="M513" s="2925"/>
      <c r="N513" s="794"/>
      <c r="O513" s="794"/>
    </row>
    <row r="514" spans="1:15">
      <c r="A514" s="5897"/>
      <c r="B514" s="1597" t="s">
        <v>2463</v>
      </c>
      <c r="C514" s="1518" t="s">
        <v>3654</v>
      </c>
      <c r="D514" s="2929" t="s">
        <v>6151</v>
      </c>
      <c r="E514" s="2886" t="s">
        <v>1963</v>
      </c>
      <c r="F514" s="2887" t="s">
        <v>1818</v>
      </c>
      <c r="G514" s="2921" t="s">
        <v>6135</v>
      </c>
      <c r="H514" s="453" t="s">
        <v>1811</v>
      </c>
      <c r="I514" s="790">
        <v>14545</v>
      </c>
      <c r="J514" s="2889">
        <v>1384</v>
      </c>
      <c r="K514" s="2886">
        <v>7997</v>
      </c>
      <c r="L514" s="2996">
        <v>828</v>
      </c>
      <c r="M514" s="1597" t="s">
        <v>6172</v>
      </c>
      <c r="N514" s="2931" t="s">
        <v>2468</v>
      </c>
      <c r="O514" s="2931" t="s">
        <v>2452</v>
      </c>
    </row>
    <row r="515" spans="1:15">
      <c r="A515" s="5897"/>
      <c r="B515" s="1017"/>
      <c r="C515" s="1517"/>
      <c r="D515" s="2904"/>
      <c r="E515" s="791"/>
      <c r="F515" s="792"/>
      <c r="G515" s="2887" t="s">
        <v>1820</v>
      </c>
      <c r="H515" s="99"/>
      <c r="I515" s="788"/>
      <c r="J515" s="2890"/>
      <c r="K515" s="2887"/>
      <c r="L515" s="2993"/>
      <c r="M515" s="2925"/>
      <c r="N515" s="792"/>
      <c r="O515" s="792"/>
    </row>
    <row r="516" spans="1:15">
      <c r="A516" s="5897"/>
      <c r="B516" s="1017"/>
      <c r="C516" s="1517"/>
      <c r="D516" s="2904"/>
      <c r="E516" s="791"/>
      <c r="F516" s="792"/>
      <c r="G516" s="2887" t="s">
        <v>1812</v>
      </c>
      <c r="H516" s="99"/>
      <c r="I516" s="788"/>
      <c r="J516" s="2890"/>
      <c r="K516" s="2887"/>
      <c r="L516" s="2993"/>
      <c r="M516" s="2925"/>
      <c r="N516" s="792"/>
      <c r="O516" s="792"/>
    </row>
    <row r="517" spans="1:15">
      <c r="A517" s="5897"/>
      <c r="B517" s="1019" t="s">
        <v>6168</v>
      </c>
      <c r="C517" s="1518" t="s">
        <v>3655</v>
      </c>
      <c r="D517" s="781" t="s">
        <v>1964</v>
      </c>
      <c r="E517" s="478" t="s">
        <v>1965</v>
      </c>
      <c r="F517" s="478" t="s">
        <v>1818</v>
      </c>
      <c r="G517" s="478" t="s">
        <v>1933</v>
      </c>
      <c r="H517" s="453" t="s">
        <v>1811</v>
      </c>
      <c r="I517" s="790">
        <v>25540</v>
      </c>
      <c r="J517" s="782">
        <v>1384</v>
      </c>
      <c r="K517" s="478">
        <v>14545</v>
      </c>
      <c r="L517" s="2996">
        <v>828</v>
      </c>
      <c r="M517" s="1597"/>
      <c r="N517" s="2985" t="s">
        <v>2468</v>
      </c>
      <c r="O517" s="478" t="s">
        <v>2452</v>
      </c>
    </row>
    <row r="518" spans="1:15">
      <c r="A518" s="5897"/>
      <c r="B518" s="1017"/>
      <c r="C518" s="1517"/>
      <c r="D518" s="2904"/>
      <c r="E518" s="791"/>
      <c r="F518" s="792"/>
      <c r="G518" s="479" t="s">
        <v>1820</v>
      </c>
      <c r="H518" s="99"/>
      <c r="I518" s="788"/>
      <c r="J518" s="789"/>
      <c r="K518" s="479"/>
      <c r="L518" s="2993"/>
      <c r="M518" s="2925"/>
      <c r="N518" s="792"/>
      <c r="O518" s="792"/>
    </row>
    <row r="519" spans="1:15">
      <c r="A519" s="5897"/>
      <c r="B519" s="1849"/>
      <c r="C519" s="1850"/>
      <c r="D519" s="2920"/>
      <c r="E519" s="795"/>
      <c r="F519" s="794"/>
      <c r="G519" s="2888" t="s">
        <v>1812</v>
      </c>
      <c r="H519" s="796"/>
      <c r="I519" s="797"/>
      <c r="J519" s="2891"/>
      <c r="K519" s="2888"/>
      <c r="L519" s="806"/>
      <c r="M519" s="3073"/>
      <c r="N519" s="794"/>
      <c r="O519" s="794"/>
    </row>
    <row r="520" spans="1:15">
      <c r="A520" s="5897"/>
      <c r="B520" s="2925" t="s">
        <v>2463</v>
      </c>
      <c r="C520" s="1522" t="s">
        <v>3655</v>
      </c>
      <c r="D520" s="2928" t="s">
        <v>6152</v>
      </c>
      <c r="E520" s="2887" t="s">
        <v>1965</v>
      </c>
      <c r="F520" s="2887" t="s">
        <v>1818</v>
      </c>
      <c r="G520" s="792" t="s">
        <v>6136</v>
      </c>
      <c r="H520" s="99" t="s">
        <v>1811</v>
      </c>
      <c r="I520" s="788">
        <v>25540</v>
      </c>
      <c r="J520" s="2890">
        <v>1384</v>
      </c>
      <c r="K520" s="2887">
        <v>14545</v>
      </c>
      <c r="L520" s="2993">
        <v>828</v>
      </c>
      <c r="M520" s="1597" t="s">
        <v>6173</v>
      </c>
      <c r="N520" s="2986" t="s">
        <v>2468</v>
      </c>
      <c r="O520" s="2887" t="s">
        <v>2452</v>
      </c>
    </row>
    <row r="521" spans="1:15">
      <c r="A521" s="5897"/>
      <c r="B521" s="1017"/>
      <c r="C521" s="1517"/>
      <c r="D521" s="2904"/>
      <c r="E521" s="791"/>
      <c r="F521" s="792"/>
      <c r="G521" s="2887" t="s">
        <v>1820</v>
      </c>
      <c r="H521" s="99"/>
      <c r="I521" s="788"/>
      <c r="J521" s="2890"/>
      <c r="K521" s="2887"/>
      <c r="L521" s="2993"/>
      <c r="M521" s="2925"/>
      <c r="N521" s="792"/>
      <c r="O521" s="792"/>
    </row>
    <row r="522" spans="1:15" ht="13.5" thickBot="1">
      <c r="A522" s="5898"/>
      <c r="B522" s="1018"/>
      <c r="C522" s="1520"/>
      <c r="D522" s="2903"/>
      <c r="E522" s="800"/>
      <c r="F522" s="803"/>
      <c r="G522" s="2895" t="s">
        <v>1812</v>
      </c>
      <c r="H522" s="454"/>
      <c r="I522" s="801"/>
      <c r="J522" s="2896"/>
      <c r="K522" s="2895"/>
      <c r="L522" s="807"/>
      <c r="M522" s="3096"/>
      <c r="N522" s="803"/>
      <c r="O522" s="803"/>
    </row>
    <row r="523" spans="1:15" ht="12.75" customHeight="1">
      <c r="A523" s="5896" t="s">
        <v>4125</v>
      </c>
      <c r="B523" s="1015" t="s">
        <v>6168</v>
      </c>
      <c r="C523" s="1522" t="s">
        <v>3656</v>
      </c>
      <c r="D523" s="2904" t="s">
        <v>1966</v>
      </c>
      <c r="E523" s="479" t="s">
        <v>1967</v>
      </c>
      <c r="F523" s="479" t="s">
        <v>1827</v>
      </c>
      <c r="G523" s="479" t="s">
        <v>1930</v>
      </c>
      <c r="H523" s="99" t="s">
        <v>1811</v>
      </c>
      <c r="I523" s="788">
        <v>18065</v>
      </c>
      <c r="J523" s="789">
        <v>1384</v>
      </c>
      <c r="K523" s="479">
        <v>11517</v>
      </c>
      <c r="L523" s="2993">
        <v>828</v>
      </c>
      <c r="M523" s="2925"/>
      <c r="N523" s="783" t="s">
        <v>2468</v>
      </c>
      <c r="O523" s="783" t="s">
        <v>2452</v>
      </c>
    </row>
    <row r="524" spans="1:15">
      <c r="A524" s="5897"/>
      <c r="B524" s="1017"/>
      <c r="C524" s="1517"/>
      <c r="D524" s="2904"/>
      <c r="E524" s="791"/>
      <c r="F524" s="792"/>
      <c r="G524" s="479" t="s">
        <v>1828</v>
      </c>
      <c r="H524" s="99"/>
      <c r="I524" s="788"/>
      <c r="J524" s="789"/>
      <c r="K524" s="479"/>
      <c r="L524" s="2993"/>
      <c r="M524" s="2925"/>
      <c r="N524" s="792"/>
      <c r="O524" s="792"/>
    </row>
    <row r="525" spans="1:15">
      <c r="A525" s="5897"/>
      <c r="B525" s="1849"/>
      <c r="C525" s="1850"/>
      <c r="D525" s="2920"/>
      <c r="E525" s="795"/>
      <c r="F525" s="794"/>
      <c r="G525" s="2888" t="s">
        <v>1812</v>
      </c>
      <c r="H525" s="796"/>
      <c r="I525" s="797"/>
      <c r="J525" s="2891"/>
      <c r="K525" s="2888"/>
      <c r="L525" s="806"/>
      <c r="M525" s="3073"/>
      <c r="N525" s="794"/>
      <c r="O525" s="794"/>
    </row>
    <row r="526" spans="1:15">
      <c r="A526" s="5897"/>
      <c r="B526" s="2925" t="s">
        <v>2463</v>
      </c>
      <c r="C526" s="1522" t="s">
        <v>3656</v>
      </c>
      <c r="D526" s="2928" t="s">
        <v>6153</v>
      </c>
      <c r="E526" s="2887" t="s">
        <v>1967</v>
      </c>
      <c r="F526" s="2887" t="s">
        <v>1827</v>
      </c>
      <c r="G526" s="792" t="s">
        <v>6135</v>
      </c>
      <c r="H526" s="99" t="s">
        <v>1811</v>
      </c>
      <c r="I526" s="788">
        <v>18065</v>
      </c>
      <c r="J526" s="2890">
        <v>1384</v>
      </c>
      <c r="K526" s="2887">
        <v>11517</v>
      </c>
      <c r="L526" s="2993">
        <v>828</v>
      </c>
      <c r="M526" s="1597" t="s">
        <v>6172</v>
      </c>
      <c r="N526" s="2887" t="s">
        <v>2468</v>
      </c>
      <c r="O526" s="2887" t="s">
        <v>2452</v>
      </c>
    </row>
    <row r="527" spans="1:15">
      <c r="A527" s="5897"/>
      <c r="B527" s="1017"/>
      <c r="C527" s="1517"/>
      <c r="D527" s="2904"/>
      <c r="E527" s="791"/>
      <c r="F527" s="792"/>
      <c r="G527" s="2887" t="s">
        <v>1828</v>
      </c>
      <c r="H527" s="99"/>
      <c r="I527" s="788"/>
      <c r="J527" s="2890"/>
      <c r="K527" s="2887"/>
      <c r="L527" s="2993"/>
      <c r="M527" s="2925"/>
      <c r="N527" s="792"/>
      <c r="O527" s="792"/>
    </row>
    <row r="528" spans="1:15">
      <c r="A528" s="5897"/>
      <c r="B528" s="1017"/>
      <c r="C528" s="1517"/>
      <c r="D528" s="2904"/>
      <c r="E528" s="791"/>
      <c r="F528" s="792"/>
      <c r="G528" s="2887" t="s">
        <v>1812</v>
      </c>
      <c r="H528" s="99"/>
      <c r="I528" s="788"/>
      <c r="J528" s="2890"/>
      <c r="K528" s="2887"/>
      <c r="L528" s="2993"/>
      <c r="M528" s="2925"/>
      <c r="N528" s="792"/>
      <c r="O528" s="792"/>
    </row>
    <row r="529" spans="1:15">
      <c r="A529" s="5897"/>
      <c r="B529" s="1020" t="s">
        <v>6168</v>
      </c>
      <c r="C529" s="1519" t="s">
        <v>3665</v>
      </c>
      <c r="D529" s="781" t="s">
        <v>1968</v>
      </c>
      <c r="E529" s="478" t="s">
        <v>1969</v>
      </c>
      <c r="F529" s="478" t="s">
        <v>1827</v>
      </c>
      <c r="G529" s="478" t="s">
        <v>1933</v>
      </c>
      <c r="H529" s="453" t="s">
        <v>1811</v>
      </c>
      <c r="I529" s="790">
        <v>29060</v>
      </c>
      <c r="J529" s="782">
        <v>1384</v>
      </c>
      <c r="K529" s="478">
        <v>18065</v>
      </c>
      <c r="L529" s="2996">
        <v>828</v>
      </c>
      <c r="M529" s="1597"/>
      <c r="N529" s="2985" t="s">
        <v>2468</v>
      </c>
      <c r="O529" s="478" t="s">
        <v>2452</v>
      </c>
    </row>
    <row r="530" spans="1:15">
      <c r="A530" s="5897"/>
      <c r="B530" s="1017"/>
      <c r="C530" s="1517"/>
      <c r="D530" s="2904"/>
      <c r="E530" s="791"/>
      <c r="F530" s="792"/>
      <c r="G530" s="479" t="s">
        <v>1828</v>
      </c>
      <c r="H530" s="99"/>
      <c r="I530" s="788"/>
      <c r="J530" s="789"/>
      <c r="K530" s="479"/>
      <c r="L530" s="2993"/>
      <c r="M530" s="2925"/>
      <c r="N530" s="792"/>
      <c r="O530" s="792"/>
    </row>
    <row r="531" spans="1:15">
      <c r="A531" s="5897"/>
      <c r="B531" s="1849"/>
      <c r="C531" s="1850"/>
      <c r="D531" s="2920"/>
      <c r="E531" s="795"/>
      <c r="F531" s="794"/>
      <c r="G531" s="2888" t="s">
        <v>1812</v>
      </c>
      <c r="H531" s="796"/>
      <c r="I531" s="797"/>
      <c r="J531" s="2891"/>
      <c r="K531" s="2888"/>
      <c r="L531" s="806"/>
      <c r="M531" s="3073"/>
      <c r="N531" s="794"/>
      <c r="O531" s="794"/>
    </row>
    <row r="532" spans="1:15">
      <c r="A532" s="5897"/>
      <c r="B532" s="2923" t="s">
        <v>2463</v>
      </c>
      <c r="C532" s="1517" t="s">
        <v>3665</v>
      </c>
      <c r="D532" s="2928" t="s">
        <v>6154</v>
      </c>
      <c r="E532" s="2887" t="s">
        <v>1969</v>
      </c>
      <c r="F532" s="2887" t="s">
        <v>1827</v>
      </c>
      <c r="G532" s="792" t="s">
        <v>6136</v>
      </c>
      <c r="H532" s="99" t="s">
        <v>1811</v>
      </c>
      <c r="I532" s="788">
        <v>29060</v>
      </c>
      <c r="J532" s="2890">
        <v>1384</v>
      </c>
      <c r="K532" s="2887">
        <v>18065</v>
      </c>
      <c r="L532" s="2993">
        <v>828</v>
      </c>
      <c r="M532" s="1597" t="s">
        <v>6173</v>
      </c>
      <c r="N532" s="2986" t="s">
        <v>2468</v>
      </c>
      <c r="O532" s="2887" t="s">
        <v>2452</v>
      </c>
    </row>
    <row r="533" spans="1:15">
      <c r="A533" s="5897"/>
      <c r="B533" s="1017"/>
      <c r="C533" s="1517"/>
      <c r="D533" s="2904"/>
      <c r="E533" s="791"/>
      <c r="F533" s="792"/>
      <c r="G533" s="2887" t="s">
        <v>1828</v>
      </c>
      <c r="H533" s="99"/>
      <c r="I533" s="788"/>
      <c r="J533" s="2890"/>
      <c r="K533" s="2887"/>
      <c r="L533" s="2993"/>
      <c r="M533" s="2925"/>
      <c r="N533" s="792"/>
      <c r="O533" s="792"/>
    </row>
    <row r="534" spans="1:15" ht="13.5" thickBot="1">
      <c r="A534" s="5898"/>
      <c r="B534" s="1018"/>
      <c r="C534" s="1520"/>
      <c r="D534" s="2903"/>
      <c r="E534" s="800"/>
      <c r="F534" s="803"/>
      <c r="G534" s="2895" t="s">
        <v>1812</v>
      </c>
      <c r="H534" s="454"/>
      <c r="I534" s="801"/>
      <c r="J534" s="2896"/>
      <c r="K534" s="2895"/>
      <c r="L534" s="807"/>
      <c r="M534" s="3096"/>
      <c r="N534" s="803"/>
      <c r="O534" s="803"/>
    </row>
    <row r="535" spans="1:15">
      <c r="A535" s="5896" t="s">
        <v>4126</v>
      </c>
      <c r="B535" s="1014" t="s">
        <v>6168</v>
      </c>
      <c r="C535" s="1521" t="s">
        <v>3663</v>
      </c>
      <c r="D535" s="2902" t="s">
        <v>1970</v>
      </c>
      <c r="E535" s="783" t="s">
        <v>1971</v>
      </c>
      <c r="F535" s="783" t="s">
        <v>1852</v>
      </c>
      <c r="G535" s="783" t="s">
        <v>1930</v>
      </c>
      <c r="H535" s="784" t="s">
        <v>1811</v>
      </c>
      <c r="I535" s="785">
        <v>20369</v>
      </c>
      <c r="J535" s="786">
        <v>1384</v>
      </c>
      <c r="K535" s="783">
        <v>13821</v>
      </c>
      <c r="L535" s="805">
        <v>828</v>
      </c>
      <c r="M535" s="1497"/>
      <c r="N535" s="783" t="s">
        <v>2468</v>
      </c>
      <c r="O535" s="783" t="s">
        <v>2452</v>
      </c>
    </row>
    <row r="536" spans="1:15">
      <c r="A536" s="5897"/>
      <c r="B536" s="1017"/>
      <c r="C536" s="1517"/>
      <c r="D536" s="2904"/>
      <c r="E536" s="791"/>
      <c r="F536" s="792"/>
      <c r="G536" s="479" t="s">
        <v>1853</v>
      </c>
      <c r="H536" s="99"/>
      <c r="I536" s="788"/>
      <c r="J536" s="789"/>
      <c r="K536" s="479"/>
      <c r="L536" s="2993"/>
      <c r="M536" s="2925"/>
      <c r="N536" s="792"/>
      <c r="O536" s="792"/>
    </row>
    <row r="537" spans="1:15">
      <c r="A537" s="5897"/>
      <c r="B537" s="1849"/>
      <c r="C537" s="1850"/>
      <c r="D537" s="2920"/>
      <c r="E537" s="795"/>
      <c r="F537" s="794"/>
      <c r="G537" s="2888" t="s">
        <v>1812</v>
      </c>
      <c r="H537" s="796"/>
      <c r="I537" s="797"/>
      <c r="J537" s="2891"/>
      <c r="K537" s="2888"/>
      <c r="L537" s="806"/>
      <c r="M537" s="3073"/>
      <c r="N537" s="794"/>
      <c r="O537" s="794"/>
    </row>
    <row r="538" spans="1:15">
      <c r="A538" s="5897"/>
      <c r="B538" s="2925" t="s">
        <v>2463</v>
      </c>
      <c r="C538" s="1522" t="s">
        <v>3663</v>
      </c>
      <c r="D538" s="2928" t="s">
        <v>6155</v>
      </c>
      <c r="E538" s="2887" t="s">
        <v>1971</v>
      </c>
      <c r="F538" s="2887" t="s">
        <v>1852</v>
      </c>
      <c r="G538" s="792" t="s">
        <v>6135</v>
      </c>
      <c r="H538" s="99" t="s">
        <v>1811</v>
      </c>
      <c r="I538" s="788">
        <v>20369</v>
      </c>
      <c r="J538" s="2890">
        <v>1384</v>
      </c>
      <c r="K538" s="2887">
        <v>13821</v>
      </c>
      <c r="L538" s="2993">
        <v>828</v>
      </c>
      <c r="M538" s="1597" t="s">
        <v>6172</v>
      </c>
      <c r="N538" s="2887" t="s">
        <v>2468</v>
      </c>
      <c r="O538" s="2887" t="s">
        <v>2452</v>
      </c>
    </row>
    <row r="539" spans="1:15">
      <c r="A539" s="5897"/>
      <c r="B539" s="1017"/>
      <c r="C539" s="1517"/>
      <c r="D539" s="2904"/>
      <c r="E539" s="791"/>
      <c r="F539" s="792"/>
      <c r="G539" s="2887" t="s">
        <v>1853</v>
      </c>
      <c r="H539" s="99"/>
      <c r="I539" s="788"/>
      <c r="J539" s="2890"/>
      <c r="K539" s="2887"/>
      <c r="L539" s="2993"/>
      <c r="M539" s="2925"/>
      <c r="N539" s="792"/>
      <c r="O539" s="792"/>
    </row>
    <row r="540" spans="1:15">
      <c r="A540" s="5897"/>
      <c r="B540" s="1017"/>
      <c r="C540" s="1517"/>
      <c r="D540" s="2904"/>
      <c r="E540" s="791"/>
      <c r="F540" s="792"/>
      <c r="G540" s="2887" t="s">
        <v>1812</v>
      </c>
      <c r="H540" s="99"/>
      <c r="I540" s="788"/>
      <c r="J540" s="2890"/>
      <c r="K540" s="2887"/>
      <c r="L540" s="2993"/>
      <c r="M540" s="2925"/>
      <c r="N540" s="792"/>
      <c r="O540" s="792"/>
    </row>
    <row r="541" spans="1:15">
      <c r="A541" s="5897"/>
      <c r="B541" s="1020" t="s">
        <v>6168</v>
      </c>
      <c r="C541" s="1519" t="s">
        <v>3664</v>
      </c>
      <c r="D541" s="781" t="s">
        <v>1972</v>
      </c>
      <c r="E541" s="478" t="s">
        <v>1973</v>
      </c>
      <c r="F541" s="478" t="s">
        <v>1852</v>
      </c>
      <c r="G541" s="478" t="s">
        <v>1933</v>
      </c>
      <c r="H541" s="453" t="s">
        <v>1811</v>
      </c>
      <c r="I541" s="790">
        <v>31364</v>
      </c>
      <c r="J541" s="782">
        <v>1384</v>
      </c>
      <c r="K541" s="478">
        <v>20369</v>
      </c>
      <c r="L541" s="2996">
        <v>828</v>
      </c>
      <c r="M541" s="1597"/>
      <c r="N541" s="2985" t="s">
        <v>2468</v>
      </c>
      <c r="O541" s="478" t="s">
        <v>2452</v>
      </c>
    </row>
    <row r="542" spans="1:15">
      <c r="A542" s="5897"/>
      <c r="B542" s="1017"/>
      <c r="C542" s="1517"/>
      <c r="D542" s="2904"/>
      <c r="E542" s="791"/>
      <c r="F542" s="792"/>
      <c r="G542" s="479" t="s">
        <v>1853</v>
      </c>
      <c r="H542" s="99"/>
      <c r="I542" s="788"/>
      <c r="J542" s="789"/>
      <c r="K542" s="479"/>
      <c r="L542" s="2993"/>
      <c r="M542" s="2925"/>
      <c r="N542" s="792"/>
      <c r="O542" s="792"/>
    </row>
    <row r="543" spans="1:15">
      <c r="A543" s="5897"/>
      <c r="B543" s="1849"/>
      <c r="C543" s="1850"/>
      <c r="D543" s="2920"/>
      <c r="E543" s="795"/>
      <c r="F543" s="794"/>
      <c r="G543" s="2888" t="s">
        <v>1812</v>
      </c>
      <c r="H543" s="796"/>
      <c r="I543" s="797"/>
      <c r="J543" s="2891"/>
      <c r="K543" s="2888"/>
      <c r="L543" s="806"/>
      <c r="M543" s="3073"/>
      <c r="N543" s="794"/>
      <c r="O543" s="794"/>
    </row>
    <row r="544" spans="1:15">
      <c r="A544" s="5897"/>
      <c r="B544" s="2923" t="s">
        <v>2463</v>
      </c>
      <c r="C544" s="1517" t="s">
        <v>3664</v>
      </c>
      <c r="D544" s="2928" t="s">
        <v>6156</v>
      </c>
      <c r="E544" s="2887" t="s">
        <v>1973</v>
      </c>
      <c r="F544" s="2887" t="s">
        <v>1852</v>
      </c>
      <c r="G544" s="792" t="s">
        <v>6136</v>
      </c>
      <c r="H544" s="99" t="s">
        <v>1811</v>
      </c>
      <c r="I544" s="788">
        <v>31364</v>
      </c>
      <c r="J544" s="2890">
        <v>1384</v>
      </c>
      <c r="K544" s="2887">
        <v>20369</v>
      </c>
      <c r="L544" s="2993">
        <v>828</v>
      </c>
      <c r="M544" s="1597" t="s">
        <v>6173</v>
      </c>
      <c r="N544" s="2986" t="s">
        <v>2468</v>
      </c>
      <c r="O544" s="2887" t="s">
        <v>2452</v>
      </c>
    </row>
    <row r="545" spans="1:15">
      <c r="A545" s="5897"/>
      <c r="B545" s="1017"/>
      <c r="C545" s="1517"/>
      <c r="D545" s="2904"/>
      <c r="E545" s="791"/>
      <c r="F545" s="792"/>
      <c r="G545" s="2887" t="s">
        <v>1853</v>
      </c>
      <c r="H545" s="99"/>
      <c r="I545" s="788"/>
      <c r="J545" s="2890"/>
      <c r="K545" s="2887"/>
      <c r="L545" s="2993"/>
      <c r="M545" s="2925"/>
      <c r="N545" s="792"/>
      <c r="O545" s="792"/>
    </row>
    <row r="546" spans="1:15" ht="13.5" thickBot="1">
      <c r="A546" s="5898"/>
      <c r="B546" s="1018"/>
      <c r="C546" s="1520"/>
      <c r="D546" s="2903"/>
      <c r="E546" s="800"/>
      <c r="F546" s="803"/>
      <c r="G546" s="2895" t="s">
        <v>1812</v>
      </c>
      <c r="H546" s="454"/>
      <c r="I546" s="801"/>
      <c r="J546" s="2896"/>
      <c r="K546" s="2895"/>
      <c r="L546" s="807"/>
      <c r="M546" s="3096"/>
      <c r="N546" s="803"/>
      <c r="O546" s="803"/>
    </row>
    <row r="547" spans="1:15">
      <c r="A547" s="5896" t="s">
        <v>4136</v>
      </c>
      <c r="B547" s="1014" t="s">
        <v>6168</v>
      </c>
      <c r="C547" s="1524" t="s">
        <v>3661</v>
      </c>
      <c r="D547" s="2902" t="s">
        <v>1974</v>
      </c>
      <c r="E547" s="783" t="s">
        <v>1975</v>
      </c>
      <c r="F547" s="783" t="s">
        <v>1818</v>
      </c>
      <c r="G547" s="783" t="s">
        <v>1930</v>
      </c>
      <c r="H547" s="784" t="s">
        <v>1811</v>
      </c>
      <c r="I547" s="785">
        <v>14801</v>
      </c>
      <c r="J547" s="786">
        <v>1640</v>
      </c>
      <c r="K547" s="783">
        <v>8253</v>
      </c>
      <c r="L547" s="805">
        <v>1084</v>
      </c>
      <c r="M547" s="1497"/>
      <c r="N547" s="783" t="s">
        <v>2468</v>
      </c>
      <c r="O547" s="783" t="s">
        <v>2452</v>
      </c>
    </row>
    <row r="548" spans="1:15">
      <c r="A548" s="5897"/>
      <c r="B548" s="1017"/>
      <c r="C548" s="1517"/>
      <c r="D548" s="2904"/>
      <c r="E548" s="791"/>
      <c r="F548" s="792"/>
      <c r="G548" s="479" t="s">
        <v>1820</v>
      </c>
      <c r="H548" s="99"/>
      <c r="I548" s="788"/>
      <c r="J548" s="789"/>
      <c r="K548" s="479"/>
      <c r="L548" s="2993"/>
      <c r="M548" s="2925"/>
      <c r="N548" s="792"/>
      <c r="O548" s="792"/>
    </row>
    <row r="549" spans="1:15">
      <c r="A549" s="5897"/>
      <c r="B549" s="1017"/>
      <c r="C549" s="1517"/>
      <c r="D549" s="2904"/>
      <c r="E549" s="791"/>
      <c r="F549" s="792"/>
      <c r="G549" s="479" t="s">
        <v>1835</v>
      </c>
      <c r="H549" s="99"/>
      <c r="I549" s="788"/>
      <c r="J549" s="789"/>
      <c r="K549" s="479"/>
      <c r="L549" s="2993"/>
      <c r="M549" s="2925"/>
      <c r="N549" s="792"/>
      <c r="O549" s="792"/>
    </row>
    <row r="550" spans="1:15">
      <c r="A550" s="5897"/>
      <c r="B550" s="1849"/>
      <c r="C550" s="1850"/>
      <c r="D550" s="2920"/>
      <c r="E550" s="795"/>
      <c r="F550" s="794"/>
      <c r="G550" s="2888" t="s">
        <v>1812</v>
      </c>
      <c r="H550" s="796"/>
      <c r="I550" s="797"/>
      <c r="J550" s="2891"/>
      <c r="K550" s="2888"/>
      <c r="L550" s="806"/>
      <c r="M550" s="3073"/>
      <c r="N550" s="794"/>
      <c r="O550" s="794"/>
    </row>
    <row r="551" spans="1:15">
      <c r="A551" s="5897"/>
      <c r="B551" s="2925" t="s">
        <v>2463</v>
      </c>
      <c r="C551" s="1525" t="s">
        <v>3661</v>
      </c>
      <c r="D551" s="2928" t="s">
        <v>6157</v>
      </c>
      <c r="E551" s="2887" t="s">
        <v>1975</v>
      </c>
      <c r="F551" s="2887" t="s">
        <v>1818</v>
      </c>
      <c r="G551" s="792" t="s">
        <v>6135</v>
      </c>
      <c r="H551" s="99" t="s">
        <v>1811</v>
      </c>
      <c r="I551" s="788">
        <v>14801</v>
      </c>
      <c r="J551" s="2890">
        <v>1640</v>
      </c>
      <c r="K551" s="2887">
        <v>8253</v>
      </c>
      <c r="L551" s="2993">
        <v>1084</v>
      </c>
      <c r="M551" s="1597" t="s">
        <v>6172</v>
      </c>
      <c r="N551" s="2887" t="s">
        <v>2468</v>
      </c>
      <c r="O551" s="2887" t="s">
        <v>2452</v>
      </c>
    </row>
    <row r="552" spans="1:15">
      <c r="A552" s="5897"/>
      <c r="B552" s="1017"/>
      <c r="C552" s="1517"/>
      <c r="D552" s="2904"/>
      <c r="E552" s="791"/>
      <c r="F552" s="792"/>
      <c r="G552" s="2887" t="s">
        <v>1820</v>
      </c>
      <c r="H552" s="99"/>
      <c r="I552" s="788"/>
      <c r="J552" s="2890"/>
      <c r="K552" s="2887"/>
      <c r="L552" s="2993"/>
      <c r="M552" s="2925"/>
      <c r="N552" s="792"/>
      <c r="O552" s="792"/>
    </row>
    <row r="553" spans="1:15">
      <c r="A553" s="5897"/>
      <c r="B553" s="1017"/>
      <c r="C553" s="1517"/>
      <c r="D553" s="2904"/>
      <c r="E553" s="791"/>
      <c r="F553" s="792"/>
      <c r="G553" s="2887" t="s">
        <v>1835</v>
      </c>
      <c r="H553" s="99"/>
      <c r="I553" s="788"/>
      <c r="J553" s="2890"/>
      <c r="K553" s="2887"/>
      <c r="L553" s="2993"/>
      <c r="M553" s="2925"/>
      <c r="N553" s="792"/>
      <c r="O553" s="792"/>
    </row>
    <row r="554" spans="1:15">
      <c r="A554" s="5897"/>
      <c r="B554" s="1017"/>
      <c r="C554" s="1517"/>
      <c r="D554" s="2904"/>
      <c r="E554" s="791"/>
      <c r="F554" s="792"/>
      <c r="G554" s="2887" t="s">
        <v>1812</v>
      </c>
      <c r="H554" s="99"/>
      <c r="I554" s="788"/>
      <c r="J554" s="2890"/>
      <c r="K554" s="2887"/>
      <c r="L554" s="2993"/>
      <c r="M554" s="2925"/>
      <c r="N554" s="792"/>
      <c r="O554" s="792"/>
    </row>
    <row r="555" spans="1:15">
      <c r="A555" s="5897"/>
      <c r="B555" s="1019" t="s">
        <v>6168</v>
      </c>
      <c r="C555" s="1518" t="s">
        <v>3668</v>
      </c>
      <c r="D555" s="781" t="s">
        <v>1976</v>
      </c>
      <c r="E555" s="478" t="s">
        <v>1977</v>
      </c>
      <c r="F555" s="478" t="s">
        <v>1818</v>
      </c>
      <c r="G555" s="478" t="s">
        <v>1933</v>
      </c>
      <c r="H555" s="453" t="s">
        <v>1811</v>
      </c>
      <c r="I555" s="790">
        <v>25796</v>
      </c>
      <c r="J555" s="782">
        <v>1640</v>
      </c>
      <c r="K555" s="478">
        <v>14801</v>
      </c>
      <c r="L555" s="2996">
        <v>1084</v>
      </c>
      <c r="M555" s="1597"/>
      <c r="N555" s="2985" t="s">
        <v>2468</v>
      </c>
      <c r="O555" s="478" t="s">
        <v>2452</v>
      </c>
    </row>
    <row r="556" spans="1:15">
      <c r="A556" s="5897"/>
      <c r="B556" s="1017"/>
      <c r="C556" s="1517"/>
      <c r="D556" s="2904"/>
      <c r="E556" s="791"/>
      <c r="F556" s="792"/>
      <c r="G556" s="479" t="s">
        <v>1820</v>
      </c>
      <c r="H556" s="99"/>
      <c r="I556" s="788"/>
      <c r="J556" s="789"/>
      <c r="K556" s="479"/>
      <c r="L556" s="2993"/>
      <c r="M556" s="2925"/>
      <c r="N556" s="792"/>
      <c r="O556" s="792"/>
    </row>
    <row r="557" spans="1:15">
      <c r="A557" s="5897"/>
      <c r="B557" s="1017"/>
      <c r="C557" s="1517"/>
      <c r="D557" s="2904"/>
      <c r="E557" s="791"/>
      <c r="F557" s="792"/>
      <c r="G557" s="479" t="s">
        <v>1835</v>
      </c>
      <c r="H557" s="99"/>
      <c r="I557" s="788"/>
      <c r="J557" s="789"/>
      <c r="K557" s="479"/>
      <c r="L557" s="2993"/>
      <c r="M557" s="2925"/>
      <c r="N557" s="792"/>
      <c r="O557" s="792"/>
    </row>
    <row r="558" spans="1:15">
      <c r="A558" s="5897"/>
      <c r="B558" s="1849"/>
      <c r="C558" s="1850"/>
      <c r="D558" s="2920"/>
      <c r="E558" s="795"/>
      <c r="F558" s="794"/>
      <c r="G558" s="2888" t="s">
        <v>1812</v>
      </c>
      <c r="H558" s="796"/>
      <c r="I558" s="797"/>
      <c r="J558" s="2891"/>
      <c r="K558" s="2888"/>
      <c r="L558" s="806"/>
      <c r="M558" s="3073"/>
      <c r="N558" s="794"/>
      <c r="O558" s="794"/>
    </row>
    <row r="559" spans="1:15">
      <c r="A559" s="5897"/>
      <c r="B559" s="2925" t="s">
        <v>2463</v>
      </c>
      <c r="C559" s="1522" t="s">
        <v>3668</v>
      </c>
      <c r="D559" s="2928" t="s">
        <v>6163</v>
      </c>
      <c r="E559" s="2887" t="s">
        <v>1977</v>
      </c>
      <c r="F559" s="2887" t="s">
        <v>1818</v>
      </c>
      <c r="G559" s="792" t="s">
        <v>6136</v>
      </c>
      <c r="H559" s="99" t="s">
        <v>1811</v>
      </c>
      <c r="I559" s="788">
        <v>25796</v>
      </c>
      <c r="J559" s="2890">
        <v>1640</v>
      </c>
      <c r="K559" s="2887">
        <v>14801</v>
      </c>
      <c r="L559" s="2993">
        <v>1084</v>
      </c>
      <c r="M559" s="1597" t="s">
        <v>6173</v>
      </c>
      <c r="N559" s="2986" t="s">
        <v>2468</v>
      </c>
      <c r="O559" s="2887" t="s">
        <v>2452</v>
      </c>
    </row>
    <row r="560" spans="1:15">
      <c r="A560" s="5897"/>
      <c r="B560" s="1017"/>
      <c r="C560" s="1517"/>
      <c r="D560" s="2904"/>
      <c r="E560" s="791"/>
      <c r="F560" s="792"/>
      <c r="G560" s="2887" t="s">
        <v>1820</v>
      </c>
      <c r="H560" s="99"/>
      <c r="I560" s="788"/>
      <c r="J560" s="2890"/>
      <c r="K560" s="2887"/>
      <c r="L560" s="2993"/>
      <c r="M560" s="2925"/>
      <c r="N560" s="792"/>
      <c r="O560" s="792"/>
    </row>
    <row r="561" spans="1:15">
      <c r="A561" s="5897"/>
      <c r="B561" s="1017"/>
      <c r="C561" s="1517"/>
      <c r="D561" s="2904"/>
      <c r="E561" s="791"/>
      <c r="F561" s="792"/>
      <c r="G561" s="2887" t="s">
        <v>1835</v>
      </c>
      <c r="H561" s="99"/>
      <c r="I561" s="788"/>
      <c r="J561" s="2890"/>
      <c r="K561" s="2887"/>
      <c r="L561" s="2993"/>
      <c r="M561" s="2925"/>
      <c r="N561" s="792"/>
      <c r="O561" s="792"/>
    </row>
    <row r="562" spans="1:15" ht="13.5" thickBot="1">
      <c r="A562" s="5898"/>
      <c r="B562" s="1018"/>
      <c r="C562" s="1520"/>
      <c r="D562" s="2903"/>
      <c r="E562" s="800"/>
      <c r="F562" s="803"/>
      <c r="G562" s="2895" t="s">
        <v>1812</v>
      </c>
      <c r="H562" s="454"/>
      <c r="I562" s="801"/>
      <c r="J562" s="2896"/>
      <c r="K562" s="2895"/>
      <c r="L562" s="807"/>
      <c r="M562" s="3096"/>
      <c r="N562" s="803"/>
      <c r="O562" s="803"/>
    </row>
    <row r="563" spans="1:15" ht="12.75" customHeight="1">
      <c r="A563" s="5896" t="s">
        <v>4137</v>
      </c>
      <c r="B563" s="1015" t="s">
        <v>6168</v>
      </c>
      <c r="C563" s="1525" t="s">
        <v>3662</v>
      </c>
      <c r="D563" s="2904" t="s">
        <v>1978</v>
      </c>
      <c r="E563" s="479" t="s">
        <v>1979</v>
      </c>
      <c r="F563" s="479" t="s">
        <v>1827</v>
      </c>
      <c r="G563" s="479" t="s">
        <v>1930</v>
      </c>
      <c r="H563" s="99" t="s">
        <v>1811</v>
      </c>
      <c r="I563" s="788">
        <v>18321</v>
      </c>
      <c r="J563" s="789">
        <v>1640</v>
      </c>
      <c r="K563" s="479">
        <v>11773</v>
      </c>
      <c r="L563" s="2993">
        <v>1084</v>
      </c>
      <c r="M563" s="2925"/>
      <c r="N563" s="783" t="s">
        <v>2468</v>
      </c>
      <c r="O563" s="783" t="s">
        <v>2452</v>
      </c>
    </row>
    <row r="564" spans="1:15">
      <c r="A564" s="5897"/>
      <c r="B564" s="1017"/>
      <c r="C564" s="1517"/>
      <c r="D564" s="2904"/>
      <c r="E564" s="791"/>
      <c r="F564" s="792"/>
      <c r="G564" s="479" t="s">
        <v>1828</v>
      </c>
      <c r="H564" s="99"/>
      <c r="I564" s="788"/>
      <c r="J564" s="789"/>
      <c r="K564" s="479"/>
      <c r="L564" s="2993"/>
      <c r="M564" s="2925"/>
      <c r="N564" s="792"/>
      <c r="O564" s="792"/>
    </row>
    <row r="565" spans="1:15">
      <c r="A565" s="5897"/>
      <c r="B565" s="1017"/>
      <c r="C565" s="1517"/>
      <c r="D565" s="2904"/>
      <c r="E565" s="791"/>
      <c r="F565" s="792"/>
      <c r="G565" s="479" t="s">
        <v>1835</v>
      </c>
      <c r="H565" s="99"/>
      <c r="I565" s="788"/>
      <c r="J565" s="789"/>
      <c r="K565" s="479"/>
      <c r="L565" s="2993"/>
      <c r="M565" s="2925"/>
      <c r="N565" s="792"/>
      <c r="O565" s="792"/>
    </row>
    <row r="566" spans="1:15">
      <c r="A566" s="5897"/>
      <c r="B566" s="1849"/>
      <c r="C566" s="1850"/>
      <c r="D566" s="2920"/>
      <c r="E566" s="795"/>
      <c r="F566" s="794"/>
      <c r="G566" s="2888" t="s">
        <v>1812</v>
      </c>
      <c r="H566" s="796"/>
      <c r="I566" s="797"/>
      <c r="J566" s="2891"/>
      <c r="K566" s="2888"/>
      <c r="L566" s="806"/>
      <c r="M566" s="3073"/>
      <c r="N566" s="794"/>
      <c r="O566" s="794"/>
    </row>
    <row r="567" spans="1:15">
      <c r="A567" s="5897"/>
      <c r="B567" s="2925" t="s">
        <v>2463</v>
      </c>
      <c r="C567" s="1525" t="s">
        <v>3662</v>
      </c>
      <c r="D567" s="2928" t="s">
        <v>6158</v>
      </c>
      <c r="E567" s="2887" t="s">
        <v>1979</v>
      </c>
      <c r="F567" s="2887" t="s">
        <v>1827</v>
      </c>
      <c r="G567" s="792" t="s">
        <v>6135</v>
      </c>
      <c r="H567" s="99" t="s">
        <v>1811</v>
      </c>
      <c r="I567" s="788">
        <v>18321</v>
      </c>
      <c r="J567" s="2890">
        <v>1640</v>
      </c>
      <c r="K567" s="2887">
        <v>11773</v>
      </c>
      <c r="L567" s="2993">
        <v>1084</v>
      </c>
      <c r="M567" s="1597" t="s">
        <v>6172</v>
      </c>
      <c r="N567" s="2887" t="s">
        <v>2468</v>
      </c>
      <c r="O567" s="2887" t="s">
        <v>2452</v>
      </c>
    </row>
    <row r="568" spans="1:15">
      <c r="A568" s="5897"/>
      <c r="B568" s="1017"/>
      <c r="C568" s="1517"/>
      <c r="D568" s="2904"/>
      <c r="E568" s="791"/>
      <c r="F568" s="792"/>
      <c r="G568" s="2887" t="s">
        <v>1828</v>
      </c>
      <c r="H568" s="99"/>
      <c r="I568" s="788"/>
      <c r="J568" s="2890"/>
      <c r="K568" s="2887"/>
      <c r="L568" s="2993"/>
      <c r="M568" s="2925"/>
      <c r="N568" s="792"/>
      <c r="O568" s="792"/>
    </row>
    <row r="569" spans="1:15">
      <c r="A569" s="5897"/>
      <c r="B569" s="1017"/>
      <c r="C569" s="1517"/>
      <c r="D569" s="2904"/>
      <c r="E569" s="791"/>
      <c r="F569" s="792"/>
      <c r="G569" s="2887" t="s">
        <v>1835</v>
      </c>
      <c r="H569" s="99"/>
      <c r="I569" s="788"/>
      <c r="J569" s="2890"/>
      <c r="K569" s="2887"/>
      <c r="L569" s="2993"/>
      <c r="M569" s="2925"/>
      <c r="N569" s="792"/>
      <c r="O569" s="792"/>
    </row>
    <row r="570" spans="1:15">
      <c r="A570" s="5897"/>
      <c r="B570" s="1017"/>
      <c r="C570" s="1517"/>
      <c r="D570" s="2904"/>
      <c r="E570" s="791"/>
      <c r="F570" s="792"/>
      <c r="G570" s="2887" t="s">
        <v>1812</v>
      </c>
      <c r="H570" s="99"/>
      <c r="I570" s="788"/>
      <c r="J570" s="2890"/>
      <c r="K570" s="2887"/>
      <c r="L570" s="2993"/>
      <c r="M570" s="2925"/>
      <c r="N570" s="792"/>
      <c r="O570" s="792"/>
    </row>
    <row r="571" spans="1:15">
      <c r="A571" s="5897"/>
      <c r="B571" s="1019" t="s">
        <v>6168</v>
      </c>
      <c r="C571" s="1526" t="s">
        <v>3669</v>
      </c>
      <c r="D571" s="781" t="s">
        <v>1980</v>
      </c>
      <c r="E571" s="478" t="s">
        <v>1981</v>
      </c>
      <c r="F571" s="478" t="s">
        <v>1827</v>
      </c>
      <c r="G571" s="478" t="s">
        <v>1933</v>
      </c>
      <c r="H571" s="453" t="s">
        <v>1811</v>
      </c>
      <c r="I571" s="790">
        <v>29316</v>
      </c>
      <c r="J571" s="782">
        <v>1640</v>
      </c>
      <c r="K571" s="478">
        <v>18321</v>
      </c>
      <c r="L571" s="2996">
        <v>1084</v>
      </c>
      <c r="M571" s="1597"/>
      <c r="N571" s="2985" t="s">
        <v>2468</v>
      </c>
      <c r="O571" s="478" t="s">
        <v>2452</v>
      </c>
    </row>
    <row r="572" spans="1:15">
      <c r="A572" s="5897"/>
      <c r="B572" s="1017"/>
      <c r="C572" s="1517"/>
      <c r="D572" s="2904"/>
      <c r="E572" s="791"/>
      <c r="F572" s="792"/>
      <c r="G572" s="479" t="s">
        <v>1828</v>
      </c>
      <c r="H572" s="99"/>
      <c r="I572" s="788"/>
      <c r="J572" s="789"/>
      <c r="K572" s="479"/>
      <c r="L572" s="2993"/>
      <c r="M572" s="2925"/>
      <c r="N572" s="792"/>
      <c r="O572" s="792"/>
    </row>
    <row r="573" spans="1:15">
      <c r="A573" s="5897"/>
      <c r="B573" s="1017"/>
      <c r="C573" s="1517"/>
      <c r="D573" s="2904"/>
      <c r="E573" s="791"/>
      <c r="F573" s="792"/>
      <c r="G573" s="479" t="s">
        <v>1835</v>
      </c>
      <c r="H573" s="99"/>
      <c r="I573" s="788"/>
      <c r="J573" s="789"/>
      <c r="K573" s="479"/>
      <c r="L573" s="2993"/>
      <c r="M573" s="2925"/>
      <c r="N573" s="792"/>
      <c r="O573" s="792"/>
    </row>
    <row r="574" spans="1:15">
      <c r="A574" s="5897"/>
      <c r="B574" s="1017"/>
      <c r="C574" s="1517"/>
      <c r="D574" s="2904"/>
      <c r="E574" s="791"/>
      <c r="F574" s="792"/>
      <c r="G574" s="2884" t="s">
        <v>1812</v>
      </c>
      <c r="H574" s="99"/>
      <c r="I574" s="788"/>
      <c r="J574" s="789"/>
      <c r="K574" s="479"/>
      <c r="L574" s="2993"/>
      <c r="M574" s="2925"/>
      <c r="N574" s="792"/>
      <c r="O574" s="792"/>
    </row>
    <row r="575" spans="1:15">
      <c r="A575" s="5897"/>
      <c r="B575" s="1597" t="s">
        <v>2463</v>
      </c>
      <c r="C575" s="1526" t="s">
        <v>3669</v>
      </c>
      <c r="D575" s="2929" t="s">
        <v>6159</v>
      </c>
      <c r="E575" s="2886" t="s">
        <v>1981</v>
      </c>
      <c r="F575" s="2886" t="s">
        <v>1827</v>
      </c>
      <c r="G575" s="792" t="s">
        <v>6136</v>
      </c>
      <c r="H575" s="453" t="s">
        <v>1811</v>
      </c>
      <c r="I575" s="790">
        <v>29316</v>
      </c>
      <c r="J575" s="2889">
        <v>1640</v>
      </c>
      <c r="K575" s="2886">
        <v>18321</v>
      </c>
      <c r="L575" s="2996">
        <v>1084</v>
      </c>
      <c r="M575" s="1597" t="s">
        <v>6173</v>
      </c>
      <c r="N575" s="2985" t="s">
        <v>2468</v>
      </c>
      <c r="O575" s="2886" t="s">
        <v>2452</v>
      </c>
    </row>
    <row r="576" spans="1:15">
      <c r="A576" s="5897"/>
      <c r="B576" s="1017"/>
      <c r="C576" s="1517"/>
      <c r="D576" s="2904"/>
      <c r="E576" s="791"/>
      <c r="F576" s="792"/>
      <c r="G576" s="2887" t="s">
        <v>1828</v>
      </c>
      <c r="H576" s="99"/>
      <c r="I576" s="788"/>
      <c r="J576" s="2890"/>
      <c r="K576" s="2887"/>
      <c r="L576" s="2993"/>
      <c r="M576" s="2925"/>
      <c r="N576" s="792"/>
      <c r="O576" s="792"/>
    </row>
    <row r="577" spans="1:15">
      <c r="A577" s="5897"/>
      <c r="B577" s="1017"/>
      <c r="C577" s="1517"/>
      <c r="D577" s="2904"/>
      <c r="E577" s="791"/>
      <c r="F577" s="792"/>
      <c r="G577" s="2887" t="s">
        <v>1835</v>
      </c>
      <c r="H577" s="99"/>
      <c r="I577" s="788"/>
      <c r="J577" s="2890"/>
      <c r="K577" s="2887"/>
      <c r="L577" s="2993"/>
      <c r="M577" s="2925"/>
      <c r="N577" s="792"/>
      <c r="O577" s="792"/>
    </row>
    <row r="578" spans="1:15" ht="13.5" thickBot="1">
      <c r="A578" s="5898"/>
      <c r="B578" s="1017"/>
      <c r="C578" s="1517"/>
      <c r="D578" s="2904"/>
      <c r="E578" s="791"/>
      <c r="F578" s="792"/>
      <c r="G578" s="2885" t="s">
        <v>1812</v>
      </c>
      <c r="H578" s="99"/>
      <c r="I578" s="788"/>
      <c r="J578" s="2890"/>
      <c r="K578" s="2887"/>
      <c r="L578" s="2993"/>
      <c r="M578" s="2925"/>
      <c r="N578" s="792"/>
      <c r="O578" s="792"/>
    </row>
    <row r="579" spans="1:15" ht="12.75" customHeight="1">
      <c r="A579" s="5908" t="s">
        <v>4138</v>
      </c>
      <c r="B579" s="1014" t="s">
        <v>6168</v>
      </c>
      <c r="C579" s="1524" t="s">
        <v>3670</v>
      </c>
      <c r="D579" s="2902" t="s">
        <v>1982</v>
      </c>
      <c r="E579" s="783" t="s">
        <v>1983</v>
      </c>
      <c r="F579" s="783" t="s">
        <v>1852</v>
      </c>
      <c r="G579" s="479" t="s">
        <v>1930</v>
      </c>
      <c r="H579" s="784" t="s">
        <v>1811</v>
      </c>
      <c r="I579" s="785">
        <v>20625</v>
      </c>
      <c r="J579" s="786">
        <v>1640</v>
      </c>
      <c r="K579" s="783">
        <v>14077</v>
      </c>
      <c r="L579" s="805">
        <v>1084</v>
      </c>
      <c r="M579" s="1497"/>
      <c r="N579" s="783" t="s">
        <v>2468</v>
      </c>
      <c r="O579" s="783" t="s">
        <v>2452</v>
      </c>
    </row>
    <row r="580" spans="1:15">
      <c r="A580" s="5909"/>
      <c r="B580" s="1017"/>
      <c r="C580" s="1517"/>
      <c r="D580" s="2904"/>
      <c r="E580" s="791"/>
      <c r="F580" s="792"/>
      <c r="G580" s="479" t="s">
        <v>1853</v>
      </c>
      <c r="H580" s="99"/>
      <c r="I580" s="788"/>
      <c r="J580" s="789"/>
      <c r="K580" s="479"/>
      <c r="L580" s="2993"/>
      <c r="M580" s="2925"/>
      <c r="N580" s="792"/>
      <c r="O580" s="792"/>
    </row>
    <row r="581" spans="1:15">
      <c r="A581" s="5909"/>
      <c r="B581" s="1017"/>
      <c r="C581" s="1517"/>
      <c r="D581" s="2904"/>
      <c r="E581" s="791"/>
      <c r="F581" s="792"/>
      <c r="G581" s="479" t="s">
        <v>1835</v>
      </c>
      <c r="H581" s="99"/>
      <c r="I581" s="788"/>
      <c r="J581" s="789"/>
      <c r="K581" s="479"/>
      <c r="L581" s="2993"/>
      <c r="M581" s="2925"/>
      <c r="N581" s="792"/>
      <c r="O581" s="792"/>
    </row>
    <row r="582" spans="1:15">
      <c r="A582" s="5909"/>
      <c r="B582" s="1849"/>
      <c r="C582" s="1850"/>
      <c r="D582" s="2920"/>
      <c r="E582" s="795"/>
      <c r="F582" s="794"/>
      <c r="G582" s="2888" t="s">
        <v>1812</v>
      </c>
      <c r="H582" s="796"/>
      <c r="I582" s="797"/>
      <c r="J582" s="2891"/>
      <c r="K582" s="2888"/>
      <c r="L582" s="806"/>
      <c r="M582" s="3073"/>
      <c r="N582" s="794"/>
      <c r="O582" s="794"/>
    </row>
    <row r="583" spans="1:15">
      <c r="A583" s="5909"/>
      <c r="B583" s="2925" t="s">
        <v>2463</v>
      </c>
      <c r="C583" s="1525" t="s">
        <v>3670</v>
      </c>
      <c r="D583" s="2928" t="s">
        <v>6160</v>
      </c>
      <c r="E583" s="2887" t="s">
        <v>1983</v>
      </c>
      <c r="F583" s="2887" t="s">
        <v>1852</v>
      </c>
      <c r="G583" s="792" t="s">
        <v>6135</v>
      </c>
      <c r="H583" s="99" t="s">
        <v>1811</v>
      </c>
      <c r="I583" s="788">
        <v>20625</v>
      </c>
      <c r="J583" s="2890">
        <v>1640</v>
      </c>
      <c r="K583" s="2887">
        <v>14077</v>
      </c>
      <c r="L583" s="2993">
        <v>1084</v>
      </c>
      <c r="M583" s="1597" t="s">
        <v>6172</v>
      </c>
      <c r="N583" s="2887" t="s">
        <v>2468</v>
      </c>
      <c r="O583" s="2887" t="s">
        <v>2452</v>
      </c>
    </row>
    <row r="584" spans="1:15">
      <c r="A584" s="5909"/>
      <c r="B584" s="1017"/>
      <c r="C584" s="1517"/>
      <c r="D584" s="2904"/>
      <c r="E584" s="791"/>
      <c r="F584" s="792"/>
      <c r="G584" s="2887" t="s">
        <v>1853</v>
      </c>
      <c r="H584" s="99"/>
      <c r="I584" s="788"/>
      <c r="J584" s="2890"/>
      <c r="K584" s="2887"/>
      <c r="L584" s="2993"/>
      <c r="M584" s="2925"/>
      <c r="N584" s="792"/>
      <c r="O584" s="792"/>
    </row>
    <row r="585" spans="1:15">
      <c r="A585" s="5909"/>
      <c r="B585" s="1017"/>
      <c r="C585" s="1517"/>
      <c r="D585" s="2904"/>
      <c r="E585" s="791"/>
      <c r="F585" s="792"/>
      <c r="G585" s="2887" t="s">
        <v>1835</v>
      </c>
      <c r="H585" s="99"/>
      <c r="I585" s="788"/>
      <c r="J585" s="2890"/>
      <c r="K585" s="2887"/>
      <c r="L585" s="2993"/>
      <c r="M585" s="2925"/>
      <c r="N585" s="792"/>
      <c r="O585" s="792"/>
    </row>
    <row r="586" spans="1:15">
      <c r="A586" s="5909"/>
      <c r="B586" s="1017"/>
      <c r="C586" s="1517"/>
      <c r="D586" s="2904"/>
      <c r="E586" s="791"/>
      <c r="F586" s="792"/>
      <c r="G586" s="2887" t="s">
        <v>1812</v>
      </c>
      <c r="H586" s="99"/>
      <c r="I586" s="788"/>
      <c r="J586" s="2890"/>
      <c r="K586" s="2887"/>
      <c r="L586" s="2993"/>
      <c r="M586" s="2925"/>
      <c r="N586" s="792"/>
      <c r="O586" s="792"/>
    </row>
    <row r="587" spans="1:15">
      <c r="A587" s="5909"/>
      <c r="B587" s="1019" t="s">
        <v>6168</v>
      </c>
      <c r="C587" s="1526" t="s">
        <v>3671</v>
      </c>
      <c r="D587" s="781" t="s">
        <v>1984</v>
      </c>
      <c r="E587" s="478" t="s">
        <v>1985</v>
      </c>
      <c r="F587" s="478" t="s">
        <v>1852</v>
      </c>
      <c r="G587" s="478" t="s">
        <v>1933</v>
      </c>
      <c r="H587" s="453" t="s">
        <v>1811</v>
      </c>
      <c r="I587" s="790">
        <v>31620</v>
      </c>
      <c r="J587" s="782">
        <v>1640</v>
      </c>
      <c r="K587" s="478">
        <v>20625</v>
      </c>
      <c r="L587" s="2996">
        <v>1084</v>
      </c>
      <c r="M587" s="1597"/>
      <c r="N587" s="2985" t="s">
        <v>2468</v>
      </c>
      <c r="O587" s="478" t="s">
        <v>2452</v>
      </c>
    </row>
    <row r="588" spans="1:15">
      <c r="A588" s="5909"/>
      <c r="B588" s="1017"/>
      <c r="C588" s="1517"/>
      <c r="D588" s="2904"/>
      <c r="E588" s="791"/>
      <c r="F588" s="792"/>
      <c r="G588" s="479" t="s">
        <v>1853</v>
      </c>
      <c r="H588" s="99"/>
      <c r="I588" s="788"/>
      <c r="J588" s="789"/>
      <c r="K588" s="479"/>
      <c r="L588" s="2993"/>
      <c r="M588" s="2925"/>
      <c r="N588" s="792"/>
      <c r="O588" s="792"/>
    </row>
    <row r="589" spans="1:15">
      <c r="A589" s="5909"/>
      <c r="B589" s="1017"/>
      <c r="C589" s="787"/>
      <c r="D589" s="2904"/>
      <c r="E589" s="791"/>
      <c r="F589" s="792"/>
      <c r="G589" s="479" t="s">
        <v>1835</v>
      </c>
      <c r="H589" s="99"/>
      <c r="I589" s="788"/>
      <c r="J589" s="789"/>
      <c r="K589" s="479"/>
      <c r="L589" s="2993"/>
      <c r="M589" s="2925"/>
      <c r="N589" s="792"/>
      <c r="O589" s="792"/>
    </row>
    <row r="590" spans="1:15">
      <c r="A590" s="5909"/>
      <c r="B590" s="1849"/>
      <c r="C590" s="2926"/>
      <c r="D590" s="2920"/>
      <c r="E590" s="795"/>
      <c r="F590" s="794"/>
      <c r="G590" s="2888" t="s">
        <v>1812</v>
      </c>
      <c r="H590" s="796"/>
      <c r="I590" s="797"/>
      <c r="J590" s="2891"/>
      <c r="K590" s="2888"/>
      <c r="L590" s="806"/>
      <c r="M590" s="3073"/>
      <c r="N590" s="794"/>
      <c r="O590" s="794"/>
    </row>
    <row r="591" spans="1:15">
      <c r="A591" s="5909"/>
      <c r="B591" s="2925" t="s">
        <v>2463</v>
      </c>
      <c r="C591" s="1526" t="s">
        <v>3671</v>
      </c>
      <c r="D591" s="2928" t="s">
        <v>6161</v>
      </c>
      <c r="E591" s="2887" t="s">
        <v>1985</v>
      </c>
      <c r="F591" s="2887" t="s">
        <v>1852</v>
      </c>
      <c r="G591" s="792" t="s">
        <v>6136</v>
      </c>
      <c r="H591" s="99" t="s">
        <v>1811</v>
      </c>
      <c r="I591" s="788">
        <v>31620</v>
      </c>
      <c r="J591" s="2890">
        <v>1640</v>
      </c>
      <c r="K591" s="2887">
        <v>20625</v>
      </c>
      <c r="L591" s="2993">
        <v>1084</v>
      </c>
      <c r="M591" s="1597" t="s">
        <v>6173</v>
      </c>
      <c r="N591" s="2986" t="s">
        <v>2468</v>
      </c>
      <c r="O591" s="2887" t="s">
        <v>2452</v>
      </c>
    </row>
    <row r="592" spans="1:15">
      <c r="A592" s="5909"/>
      <c r="B592" s="1017"/>
      <c r="C592" s="1517"/>
      <c r="D592" s="2904"/>
      <c r="E592" s="791"/>
      <c r="F592" s="792"/>
      <c r="G592" s="2887" t="s">
        <v>1853</v>
      </c>
      <c r="H592" s="99"/>
      <c r="I592" s="788"/>
      <c r="J592" s="2890"/>
      <c r="K592" s="2887"/>
      <c r="L592" s="2993"/>
      <c r="M592" s="2925"/>
      <c r="N592" s="792"/>
      <c r="O592" s="792"/>
    </row>
    <row r="593" spans="1:15">
      <c r="A593" s="5909"/>
      <c r="B593" s="1017"/>
      <c r="C593" s="804"/>
      <c r="D593" s="2927"/>
      <c r="E593" s="2887"/>
      <c r="F593" s="792"/>
      <c r="G593" s="2887" t="s">
        <v>1835</v>
      </c>
      <c r="H593" s="99"/>
      <c r="I593" s="788"/>
      <c r="J593" s="2890"/>
      <c r="K593" s="2887"/>
      <c r="L593" s="2993"/>
      <c r="M593" s="2925"/>
      <c r="N593" s="792"/>
      <c r="O593" s="792"/>
    </row>
    <row r="594" spans="1:15" ht="13.5" thickBot="1">
      <c r="A594" s="5910"/>
      <c r="B594" s="1018"/>
      <c r="C594" s="799"/>
      <c r="D594" s="2903"/>
      <c r="E594" s="800"/>
      <c r="F594" s="803"/>
      <c r="G594" s="2895" t="s">
        <v>1812</v>
      </c>
      <c r="H594" s="454"/>
      <c r="I594" s="801"/>
      <c r="J594" s="2896"/>
      <c r="K594" s="2895"/>
      <c r="L594" s="807"/>
      <c r="M594" s="3096"/>
      <c r="N594" s="803"/>
      <c r="O594" s="803"/>
    </row>
    <row r="595" spans="1:15">
      <c r="A595" s="5911" t="s">
        <v>4139</v>
      </c>
      <c r="B595" s="3112" t="s">
        <v>2464</v>
      </c>
      <c r="C595" s="3075" t="s">
        <v>3814</v>
      </c>
      <c r="D595" s="3115" t="s">
        <v>3815</v>
      </c>
      <c r="E595" s="1493" t="s">
        <v>1843</v>
      </c>
      <c r="F595" s="1493" t="s">
        <v>1818</v>
      </c>
      <c r="G595" s="1584" t="s">
        <v>4244</v>
      </c>
      <c r="H595" s="784" t="s">
        <v>1811</v>
      </c>
      <c r="I595" s="785">
        <v>25796</v>
      </c>
      <c r="J595" s="1491">
        <v>1369</v>
      </c>
      <c r="K595" s="1493">
        <v>14801</v>
      </c>
      <c r="L595" s="805">
        <v>1232</v>
      </c>
      <c r="M595" s="1497"/>
      <c r="N595" s="2994" t="s">
        <v>2468</v>
      </c>
      <c r="O595" s="1493" t="s">
        <v>3816</v>
      </c>
    </row>
    <row r="596" spans="1:15">
      <c r="A596" s="5912"/>
      <c r="B596" s="3113"/>
      <c r="C596" s="804"/>
      <c r="D596" s="777"/>
      <c r="E596" s="791"/>
      <c r="F596" s="792"/>
      <c r="G596" s="1582" t="s">
        <v>4245</v>
      </c>
      <c r="H596" s="99"/>
      <c r="I596" s="788"/>
      <c r="J596" s="1492"/>
      <c r="K596" s="1490"/>
      <c r="L596" s="1496"/>
      <c r="M596" s="2925"/>
      <c r="N596" s="792"/>
      <c r="O596" s="792"/>
    </row>
    <row r="597" spans="1:15" ht="29.25" customHeight="1" thickBot="1">
      <c r="A597" s="5913"/>
      <c r="B597" s="3114"/>
      <c r="C597" s="1498"/>
      <c r="D597" s="780"/>
      <c r="E597" s="800"/>
      <c r="F597" s="803"/>
      <c r="G597" s="1583" t="s">
        <v>4246</v>
      </c>
      <c r="H597" s="454"/>
      <c r="I597" s="801"/>
      <c r="J597" s="1494"/>
      <c r="K597" s="1495"/>
      <c r="L597" s="807"/>
      <c r="M597" s="3096"/>
      <c r="N597" s="803"/>
      <c r="O597" s="803"/>
    </row>
    <row r="598" spans="1:15" ht="25.5" customHeight="1">
      <c r="A598" s="5911" t="s">
        <v>4249</v>
      </c>
      <c r="B598" s="3080" t="s">
        <v>2464</v>
      </c>
      <c r="C598" s="1789" t="s">
        <v>3731</v>
      </c>
      <c r="D598" s="778" t="s">
        <v>4250</v>
      </c>
      <c r="E598" s="1591" t="s">
        <v>4808</v>
      </c>
      <c r="F598" s="1585" t="s">
        <v>1818</v>
      </c>
      <c r="G598" s="1585" t="s">
        <v>1810</v>
      </c>
      <c r="H598" s="453" t="s">
        <v>1811</v>
      </c>
      <c r="I598" s="790">
        <v>15537</v>
      </c>
      <c r="J598" s="1588">
        <v>1488</v>
      </c>
      <c r="K598" s="1585">
        <v>8989</v>
      </c>
      <c r="L598" s="1590">
        <v>1340</v>
      </c>
      <c r="M598" s="2925"/>
      <c r="N598" s="2994" t="s">
        <v>2468</v>
      </c>
      <c r="O598" s="1585" t="s">
        <v>4248</v>
      </c>
    </row>
    <row r="599" spans="1:15">
      <c r="A599" s="5912"/>
      <c r="B599" s="1017"/>
      <c r="C599" s="1517"/>
      <c r="D599" s="777"/>
      <c r="E599" s="791"/>
      <c r="F599" s="792"/>
      <c r="G599" s="2887" t="s">
        <v>4807</v>
      </c>
      <c r="H599" s="99"/>
      <c r="I599" s="788"/>
      <c r="J599" s="1587"/>
      <c r="K599" s="1586"/>
      <c r="L599" s="1589"/>
      <c r="M599" s="2925"/>
      <c r="N599" s="792"/>
      <c r="O599" s="792"/>
    </row>
    <row r="600" spans="1:15">
      <c r="A600" s="5912"/>
      <c r="B600" s="1017"/>
      <c r="C600" s="1517"/>
      <c r="D600" s="777"/>
      <c r="E600" s="791"/>
      <c r="F600" s="792"/>
      <c r="G600" s="1592" t="s">
        <v>4247</v>
      </c>
      <c r="H600" s="99"/>
      <c r="I600" s="788"/>
      <c r="J600" s="1594"/>
      <c r="K600" s="1592"/>
      <c r="L600" s="1596"/>
      <c r="M600" s="2925"/>
      <c r="N600" s="792"/>
      <c r="O600" s="792"/>
    </row>
    <row r="601" spans="1:15" ht="13.5" thickBot="1">
      <c r="A601" s="5913"/>
      <c r="B601" s="1018"/>
      <c r="C601" s="1520"/>
      <c r="D601" s="780"/>
      <c r="E601" s="800"/>
      <c r="F601" s="803"/>
      <c r="G601" s="1593" t="s">
        <v>4251</v>
      </c>
      <c r="H601" s="454"/>
      <c r="I601" s="801"/>
      <c r="J601" s="1595"/>
      <c r="K601" s="1593"/>
      <c r="L601" s="807"/>
      <c r="M601" s="3096"/>
      <c r="N601" s="803"/>
      <c r="O601" s="803"/>
    </row>
    <row r="602" spans="1:15" ht="25.5" customHeight="1">
      <c r="A602" s="5911" t="s">
        <v>4359</v>
      </c>
      <c r="B602" s="1597" t="s">
        <v>2464</v>
      </c>
      <c r="C602" s="1598" t="s">
        <v>4360</v>
      </c>
      <c r="D602" s="778" t="s">
        <v>4361</v>
      </c>
      <c r="E602" s="1848" t="s">
        <v>4362</v>
      </c>
      <c r="F602" s="1818" t="s">
        <v>1809</v>
      </c>
      <c r="G602" s="1848" t="s">
        <v>4372</v>
      </c>
      <c r="H602" s="453" t="s">
        <v>1811</v>
      </c>
      <c r="I602" s="790">
        <v>10512</v>
      </c>
      <c r="J602" s="1820">
        <v>4128</v>
      </c>
      <c r="K602" s="1818">
        <v>3598</v>
      </c>
      <c r="L602" s="1824">
        <v>3214</v>
      </c>
      <c r="M602" s="2925"/>
      <c r="N602" s="2994" t="s">
        <v>2466</v>
      </c>
      <c r="O602" s="1818" t="s">
        <v>2452</v>
      </c>
    </row>
    <row r="603" spans="1:15">
      <c r="A603" s="5912"/>
      <c r="B603" s="1849"/>
      <c r="C603" s="1850"/>
      <c r="D603" s="779"/>
      <c r="E603" s="795"/>
      <c r="F603" s="794"/>
      <c r="G603" s="1817" t="s">
        <v>1812</v>
      </c>
      <c r="H603" s="796"/>
      <c r="I603" s="797"/>
      <c r="J603" s="1821"/>
      <c r="K603" s="1819"/>
      <c r="L603" s="806"/>
      <c r="M603" s="3073"/>
      <c r="N603" s="794"/>
      <c r="O603" s="794"/>
    </row>
    <row r="604" spans="1:15" ht="25.5" customHeight="1">
      <c r="A604" s="5912"/>
      <c r="B604" s="1597" t="s">
        <v>2464</v>
      </c>
      <c r="C604" s="1598" t="s">
        <v>4363</v>
      </c>
      <c r="D604" s="778" t="s">
        <v>4364</v>
      </c>
      <c r="E604" s="1848" t="s">
        <v>4365</v>
      </c>
      <c r="F604" s="1818" t="s">
        <v>1809</v>
      </c>
      <c r="G604" s="792" t="s">
        <v>4373</v>
      </c>
      <c r="H604" s="453" t="s">
        <v>1811</v>
      </c>
      <c r="I604" s="790">
        <v>20512</v>
      </c>
      <c r="J604" s="1820">
        <v>8128</v>
      </c>
      <c r="K604" s="1818">
        <v>6748</v>
      </c>
      <c r="L604" s="1824">
        <v>6364</v>
      </c>
      <c r="M604" s="2925"/>
      <c r="N604" s="2986" t="s">
        <v>2468</v>
      </c>
      <c r="O604" s="1818" t="s">
        <v>2452</v>
      </c>
    </row>
    <row r="605" spans="1:15">
      <c r="A605" s="5912"/>
      <c r="B605" s="1849"/>
      <c r="C605" s="1850"/>
      <c r="D605" s="779"/>
      <c r="E605" s="795"/>
      <c r="F605" s="794"/>
      <c r="G605" s="1817" t="s">
        <v>1812</v>
      </c>
      <c r="H605" s="796"/>
      <c r="I605" s="797"/>
      <c r="J605" s="1821"/>
      <c r="K605" s="1819"/>
      <c r="L605" s="806"/>
      <c r="M605" s="3073"/>
      <c r="N605" s="794"/>
      <c r="O605" s="794"/>
    </row>
    <row r="606" spans="1:15" ht="25.5" customHeight="1">
      <c r="A606" s="5912"/>
      <c r="B606" s="1597" t="s">
        <v>2464</v>
      </c>
      <c r="C606" s="1598" t="s">
        <v>4366</v>
      </c>
      <c r="D606" s="778" t="s">
        <v>4367</v>
      </c>
      <c r="E606" s="1848" t="s">
        <v>4368</v>
      </c>
      <c r="F606" s="1818" t="s">
        <v>1809</v>
      </c>
      <c r="G606" s="792" t="s">
        <v>4374</v>
      </c>
      <c r="H606" s="453" t="s">
        <v>1811</v>
      </c>
      <c r="I606" s="790">
        <v>30512</v>
      </c>
      <c r="J606" s="1820">
        <v>8128</v>
      </c>
      <c r="K606" s="1818">
        <v>10948</v>
      </c>
      <c r="L606" s="1824">
        <v>3214</v>
      </c>
      <c r="M606" s="2925"/>
      <c r="N606" s="2986" t="s">
        <v>2468</v>
      </c>
      <c r="O606" s="1818" t="s">
        <v>2452</v>
      </c>
    </row>
    <row r="607" spans="1:15">
      <c r="A607" s="5912"/>
      <c r="B607" s="1849"/>
      <c r="C607" s="1850"/>
      <c r="D607" s="779"/>
      <c r="E607" s="795"/>
      <c r="F607" s="794"/>
      <c r="G607" s="1817" t="s">
        <v>1812</v>
      </c>
      <c r="H607" s="796"/>
      <c r="I607" s="797"/>
      <c r="J607" s="1821"/>
      <c r="K607" s="1819"/>
      <c r="L607" s="806"/>
      <c r="M607" s="3073"/>
      <c r="N607" s="794"/>
      <c r="O607" s="794"/>
    </row>
    <row r="608" spans="1:15" ht="25.5" customHeight="1">
      <c r="A608" s="5912"/>
      <c r="B608" s="1597" t="s">
        <v>2464</v>
      </c>
      <c r="C608" s="1598" t="s">
        <v>4369</v>
      </c>
      <c r="D608" s="778" t="s">
        <v>4370</v>
      </c>
      <c r="E608" s="1848" t="s">
        <v>4371</v>
      </c>
      <c r="F608" s="1818" t="s">
        <v>1809</v>
      </c>
      <c r="G608" s="792" t="s">
        <v>4375</v>
      </c>
      <c r="H608" s="453" t="s">
        <v>1811</v>
      </c>
      <c r="I608" s="790">
        <v>50512</v>
      </c>
      <c r="J608" s="1820">
        <v>16128</v>
      </c>
      <c r="K608" s="1818">
        <v>21448</v>
      </c>
      <c r="L608" s="1824">
        <v>6364</v>
      </c>
      <c r="M608" s="2925"/>
      <c r="N608" s="2986" t="s">
        <v>2468</v>
      </c>
      <c r="O608" s="1818" t="s">
        <v>2452</v>
      </c>
    </row>
    <row r="609" spans="1:15" ht="13.5" thickBot="1">
      <c r="A609" s="5913"/>
      <c r="B609" s="1018"/>
      <c r="C609" s="1520"/>
      <c r="D609" s="780"/>
      <c r="E609" s="800"/>
      <c r="F609" s="803"/>
      <c r="G609" s="1822" t="s">
        <v>1812</v>
      </c>
      <c r="H609" s="454"/>
      <c r="I609" s="801"/>
      <c r="J609" s="1823"/>
      <c r="K609" s="1822"/>
      <c r="L609" s="807"/>
      <c r="M609" s="3096"/>
      <c r="N609" s="803"/>
      <c r="O609" s="803"/>
    </row>
  </sheetData>
  <autoFilter ref="A2:O609"/>
  <mergeCells count="65">
    <mergeCell ref="A138:A149"/>
    <mergeCell ref="A294:A305"/>
    <mergeCell ref="A165:A173"/>
    <mergeCell ref="A194:A205"/>
    <mergeCell ref="A326:A337"/>
    <mergeCell ref="A451:A462"/>
    <mergeCell ref="A463:A478"/>
    <mergeCell ref="A479:A494"/>
    <mergeCell ref="A495:A510"/>
    <mergeCell ref="A403:A410"/>
    <mergeCell ref="A411:A422"/>
    <mergeCell ref="A423:A434"/>
    <mergeCell ref="A362:A377"/>
    <mergeCell ref="A435:A450"/>
    <mergeCell ref="A174:A193"/>
    <mergeCell ref="A221:A232"/>
    <mergeCell ref="A242:A261"/>
    <mergeCell ref="A274:A293"/>
    <mergeCell ref="A306:A325"/>
    <mergeCell ref="A233:A241"/>
    <mergeCell ref="A359:A361"/>
    <mergeCell ref="A378:A381"/>
    <mergeCell ref="A262:A273"/>
    <mergeCell ref="A602:A609"/>
    <mergeCell ref="A595:A597"/>
    <mergeCell ref="E1:E2"/>
    <mergeCell ref="A1:A2"/>
    <mergeCell ref="D1:D2"/>
    <mergeCell ref="B1:B2"/>
    <mergeCell ref="C1:C2"/>
    <mergeCell ref="A511:A522"/>
    <mergeCell ref="A523:A534"/>
    <mergeCell ref="A535:A546"/>
    <mergeCell ref="A547:A562"/>
    <mergeCell ref="A563:A578"/>
    <mergeCell ref="A579:A594"/>
    <mergeCell ref="A598:A601"/>
    <mergeCell ref="A65:A76"/>
    <mergeCell ref="A150:A164"/>
    <mergeCell ref="A3:A10"/>
    <mergeCell ref="A17:A31"/>
    <mergeCell ref="A41:A55"/>
    <mergeCell ref="A118:A137"/>
    <mergeCell ref="A86:A105"/>
    <mergeCell ref="A11:A16"/>
    <mergeCell ref="A77:A85"/>
    <mergeCell ref="A32:A40"/>
    <mergeCell ref="A106:A117"/>
    <mergeCell ref="A56:A64"/>
    <mergeCell ref="N1:N2"/>
    <mergeCell ref="O1:O2"/>
    <mergeCell ref="A390:A393"/>
    <mergeCell ref="A394:A402"/>
    <mergeCell ref="A338:A346"/>
    <mergeCell ref="A382:A385"/>
    <mergeCell ref="A386:A389"/>
    <mergeCell ref="A347:A355"/>
    <mergeCell ref="K1:L1"/>
    <mergeCell ref="A212:A220"/>
    <mergeCell ref="A206:A211"/>
    <mergeCell ref="F1:F2"/>
    <mergeCell ref="G1:G2"/>
    <mergeCell ref="H1:H2"/>
    <mergeCell ref="I1:J1"/>
    <mergeCell ref="M1:M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Y2099"/>
  <sheetViews>
    <sheetView zoomScale="80" zoomScaleNormal="80" workbookViewId="0">
      <pane ySplit="3" topLeftCell="A4" activePane="bottomLeft" state="frozen"/>
      <selection pane="bottomLeft" activeCell="A4" sqref="A4:A7"/>
    </sheetView>
  </sheetViews>
  <sheetFormatPr defaultRowHeight="12.75"/>
  <cols>
    <col min="1" max="1" width="32.28515625" style="112" bestFit="1" customWidth="1"/>
    <col min="2" max="2" width="22" style="112" bestFit="1" customWidth="1"/>
    <col min="3" max="3" width="50.85546875" style="112" bestFit="1" customWidth="1"/>
    <col min="4" max="4" width="28.7109375" style="112" customWidth="1"/>
    <col min="5" max="5" width="14.5703125" style="817" customWidth="1"/>
    <col min="6" max="6" width="29.85546875" style="112" bestFit="1" customWidth="1"/>
    <col min="7" max="8" width="17.140625" style="111" bestFit="1" customWidth="1"/>
    <col min="9" max="10" width="8.7109375" style="208" customWidth="1"/>
    <col min="11" max="11" width="7.28515625" style="111" customWidth="1"/>
    <col min="12" max="12" width="6.5703125" style="111" customWidth="1"/>
    <col min="13" max="13" width="5.28515625" style="111" customWidth="1"/>
    <col min="14" max="14" width="7.5703125" style="111" customWidth="1"/>
    <col min="15" max="15" width="6.42578125" style="111" customWidth="1"/>
    <col min="16" max="16" width="5.42578125" style="111" customWidth="1"/>
    <col min="17" max="17" width="29.28515625" style="208" customWidth="1"/>
    <col min="18" max="18" width="26" style="208" customWidth="1"/>
    <col min="19" max="21" width="14.85546875" style="112" customWidth="1"/>
    <col min="22" max="23" width="14.140625" style="112" customWidth="1"/>
    <col min="24" max="24" width="14.42578125" style="112" customWidth="1"/>
    <col min="25" max="25" width="13.5703125" style="112" customWidth="1"/>
    <col min="26" max="26" width="12.5703125" style="112" customWidth="1"/>
    <col min="27" max="29" width="14.42578125" style="112" customWidth="1"/>
    <col min="30" max="30" width="12.7109375" style="112" customWidth="1"/>
    <col min="31" max="31" width="12.7109375" style="3401" customWidth="1"/>
    <col min="32" max="32" width="12.7109375" style="112" customWidth="1"/>
    <col min="33" max="33" width="12.140625" style="112" customWidth="1"/>
    <col min="34" max="35" width="9.140625" style="112"/>
    <col min="36" max="36" width="21.42578125" style="112" customWidth="1"/>
    <col min="37" max="37" width="9.140625" style="112"/>
    <col min="38" max="38" width="29.140625" style="112" customWidth="1"/>
    <col min="39" max="39" width="29.7109375" style="112" customWidth="1"/>
    <col min="40" max="40" width="9.85546875" style="112" customWidth="1"/>
    <col min="41" max="41" width="11.42578125" style="111" customWidth="1"/>
    <col min="42" max="42" width="13.28515625" style="112" customWidth="1"/>
    <col min="43" max="43" width="13.85546875" style="112" customWidth="1"/>
    <col min="44" max="44" width="11" style="112" customWidth="1"/>
    <col min="45" max="45" width="13.5703125" style="112" customWidth="1"/>
    <col min="46" max="46" width="11.85546875" style="112" customWidth="1"/>
    <col min="47" max="47" width="19.28515625" style="112" customWidth="1"/>
    <col min="48" max="48" width="11.42578125" style="112" customWidth="1"/>
    <col min="49" max="50" width="14.5703125" style="817" customWidth="1"/>
    <col min="51" max="51" width="15.28515625" style="112" customWidth="1"/>
    <col min="52" max="213" width="9.140625" style="112"/>
    <col min="214" max="214" width="21.28515625" style="112" customWidth="1"/>
    <col min="215" max="215" width="23.28515625" style="112" customWidth="1"/>
    <col min="216" max="216" width="26.85546875" style="112" customWidth="1"/>
    <col min="217" max="217" width="28" style="112" customWidth="1"/>
    <col min="218" max="218" width="25.7109375" style="112" customWidth="1"/>
    <col min="219" max="219" width="30.7109375" style="112" customWidth="1"/>
    <col min="220" max="220" width="9.5703125" style="112" customWidth="1"/>
    <col min="221" max="221" width="9.42578125" style="112" customWidth="1"/>
    <col min="222" max="223" width="17.140625" style="112" bestFit="1" customWidth="1"/>
    <col min="224" max="225" width="8.7109375" style="112" customWidth="1"/>
    <col min="226" max="226" width="7.28515625" style="112" customWidth="1"/>
    <col min="227" max="227" width="6.5703125" style="112" customWidth="1"/>
    <col min="228" max="228" width="5.28515625" style="112" customWidth="1"/>
    <col min="229" max="229" width="7.5703125" style="112" customWidth="1"/>
    <col min="230" max="230" width="6.42578125" style="112" customWidth="1"/>
    <col min="231" max="231" width="5.42578125" style="112" customWidth="1"/>
    <col min="232" max="239" width="7.28515625" style="112" customWidth="1"/>
    <col min="240" max="240" width="8.5703125" style="112" customWidth="1"/>
    <col min="241" max="241" width="8.7109375" style="112" customWidth="1"/>
    <col min="242" max="253" width="8.5703125" style="112" customWidth="1"/>
    <col min="254" max="256" width="9.42578125" style="112" customWidth="1"/>
    <col min="257" max="257" width="9.5703125" style="112" customWidth="1"/>
    <col min="258" max="267" width="8.7109375" style="112" customWidth="1"/>
    <col min="268" max="268" width="29.28515625" style="112" customWidth="1"/>
    <col min="269" max="269" width="22.5703125" style="112" customWidth="1"/>
    <col min="270" max="272" width="14.85546875" style="112" customWidth="1"/>
    <col min="273" max="273" width="14.140625" style="112" customWidth="1"/>
    <col min="274" max="274" width="14.5703125" style="112" customWidth="1"/>
    <col min="275" max="275" width="14.42578125" style="112" customWidth="1"/>
    <col min="276" max="276" width="12.7109375" style="112" customWidth="1"/>
    <col min="277" max="277" width="13.5703125" style="112" customWidth="1"/>
    <col min="278" max="278" width="12.5703125" style="112" customWidth="1"/>
    <col min="279" max="285" width="14.42578125" style="112" customWidth="1"/>
    <col min="286" max="287" width="12.7109375" style="112" customWidth="1"/>
    <col min="288" max="288" width="12.140625" style="112" customWidth="1"/>
    <col min="289" max="291" width="9.140625" style="112"/>
    <col min="292" max="292" width="21.42578125" style="112" customWidth="1"/>
    <col min="293" max="293" width="29.140625" style="112" customWidth="1"/>
    <col min="294" max="294" width="29.7109375" style="112" customWidth="1"/>
    <col min="295" max="295" width="9.85546875" style="112" customWidth="1"/>
    <col min="296" max="296" width="11.42578125" style="112" customWidth="1"/>
    <col min="297" max="297" width="13.28515625" style="112" customWidth="1"/>
    <col min="298" max="298" width="13.85546875" style="112" customWidth="1"/>
    <col min="299" max="299" width="11" style="112" customWidth="1"/>
    <col min="300" max="300" width="13.5703125" style="112" customWidth="1"/>
    <col min="301" max="301" width="11.85546875" style="112" customWidth="1"/>
    <col min="302" max="302" width="19.28515625" style="112" customWidth="1"/>
    <col min="303" max="303" width="11.42578125" style="112" customWidth="1"/>
    <col min="304" max="304" width="67" style="112" customWidth="1"/>
    <col min="305" max="469" width="9.140625" style="112"/>
    <col min="470" max="470" width="21.28515625" style="112" customWidth="1"/>
    <col min="471" max="471" width="23.28515625" style="112" customWidth="1"/>
    <col min="472" max="472" width="26.85546875" style="112" customWidth="1"/>
    <col min="473" max="473" width="28" style="112" customWidth="1"/>
    <col min="474" max="474" width="25.7109375" style="112" customWidth="1"/>
    <col min="475" max="475" width="30.7109375" style="112" customWidth="1"/>
    <col min="476" max="476" width="9.5703125" style="112" customWidth="1"/>
    <col min="477" max="477" width="9.42578125" style="112" customWidth="1"/>
    <col min="478" max="479" width="17.140625" style="112" bestFit="1" customWidth="1"/>
    <col min="480" max="481" width="8.7109375" style="112" customWidth="1"/>
    <col min="482" max="482" width="7.28515625" style="112" customWidth="1"/>
    <col min="483" max="483" width="6.5703125" style="112" customWidth="1"/>
    <col min="484" max="484" width="5.28515625" style="112" customWidth="1"/>
    <col min="485" max="485" width="7.5703125" style="112" customWidth="1"/>
    <col min="486" max="486" width="6.42578125" style="112" customWidth="1"/>
    <col min="487" max="487" width="5.42578125" style="112" customWidth="1"/>
    <col min="488" max="495" width="7.28515625" style="112" customWidth="1"/>
    <col min="496" max="496" width="8.5703125" style="112" customWidth="1"/>
    <col min="497" max="497" width="8.7109375" style="112" customWidth="1"/>
    <col min="498" max="509" width="8.5703125" style="112" customWidth="1"/>
    <col min="510" max="512" width="9.42578125" style="112" customWidth="1"/>
    <col min="513" max="513" width="9.5703125" style="112" customWidth="1"/>
    <col min="514" max="523" width="8.7109375" style="112" customWidth="1"/>
    <col min="524" max="524" width="29.28515625" style="112" customWidth="1"/>
    <col min="525" max="525" width="22.5703125" style="112" customWidth="1"/>
    <col min="526" max="528" width="14.85546875" style="112" customWidth="1"/>
    <col min="529" max="529" width="14.140625" style="112" customWidth="1"/>
    <col min="530" max="530" width="14.5703125" style="112" customWidth="1"/>
    <col min="531" max="531" width="14.42578125" style="112" customWidth="1"/>
    <col min="532" max="532" width="12.7109375" style="112" customWidth="1"/>
    <col min="533" max="533" width="13.5703125" style="112" customWidth="1"/>
    <col min="534" max="534" width="12.5703125" style="112" customWidth="1"/>
    <col min="535" max="541" width="14.42578125" style="112" customWidth="1"/>
    <col min="542" max="543" width="12.7109375" style="112" customWidth="1"/>
    <col min="544" max="544" width="12.140625" style="112" customWidth="1"/>
    <col min="545" max="547" width="9.140625" style="112"/>
    <col min="548" max="548" width="21.42578125" style="112" customWidth="1"/>
    <col min="549" max="549" width="29.140625" style="112" customWidth="1"/>
    <col min="550" max="550" width="29.7109375" style="112" customWidth="1"/>
    <col min="551" max="551" width="9.85546875" style="112" customWidth="1"/>
    <col min="552" max="552" width="11.42578125" style="112" customWidth="1"/>
    <col min="553" max="553" width="13.28515625" style="112" customWidth="1"/>
    <col min="554" max="554" width="13.85546875" style="112" customWidth="1"/>
    <col min="555" max="555" width="11" style="112" customWidth="1"/>
    <col min="556" max="556" width="13.5703125" style="112" customWidth="1"/>
    <col min="557" max="557" width="11.85546875" style="112" customWidth="1"/>
    <col min="558" max="558" width="19.28515625" style="112" customWidth="1"/>
    <col min="559" max="559" width="11.42578125" style="112" customWidth="1"/>
    <col min="560" max="560" width="67" style="112" customWidth="1"/>
    <col min="561" max="725" width="9.140625" style="112"/>
    <col min="726" max="726" width="21.28515625" style="112" customWidth="1"/>
    <col min="727" max="727" width="23.28515625" style="112" customWidth="1"/>
    <col min="728" max="728" width="26.85546875" style="112" customWidth="1"/>
    <col min="729" max="729" width="28" style="112" customWidth="1"/>
    <col min="730" max="730" width="25.7109375" style="112" customWidth="1"/>
    <col min="731" max="731" width="30.7109375" style="112" customWidth="1"/>
    <col min="732" max="732" width="9.5703125" style="112" customWidth="1"/>
    <col min="733" max="733" width="9.42578125" style="112" customWidth="1"/>
    <col min="734" max="735" width="17.140625" style="112" bestFit="1" customWidth="1"/>
    <col min="736" max="737" width="8.7109375" style="112" customWidth="1"/>
    <col min="738" max="738" width="7.28515625" style="112" customWidth="1"/>
    <col min="739" max="739" width="6.5703125" style="112" customWidth="1"/>
    <col min="740" max="740" width="5.28515625" style="112" customWidth="1"/>
    <col min="741" max="741" width="7.5703125" style="112" customWidth="1"/>
    <col min="742" max="742" width="6.42578125" style="112" customWidth="1"/>
    <col min="743" max="743" width="5.42578125" style="112" customWidth="1"/>
    <col min="744" max="751" width="7.28515625" style="112" customWidth="1"/>
    <col min="752" max="752" width="8.5703125" style="112" customWidth="1"/>
    <col min="753" max="753" width="8.7109375" style="112" customWidth="1"/>
    <col min="754" max="765" width="8.5703125" style="112" customWidth="1"/>
    <col min="766" max="768" width="9.42578125" style="112" customWidth="1"/>
    <col min="769" max="769" width="9.5703125" style="112" customWidth="1"/>
    <col min="770" max="779" width="8.7109375" style="112" customWidth="1"/>
    <col min="780" max="780" width="29.28515625" style="112" customWidth="1"/>
    <col min="781" max="781" width="22.5703125" style="112" customWidth="1"/>
    <col min="782" max="784" width="14.85546875" style="112" customWidth="1"/>
    <col min="785" max="785" width="14.140625" style="112" customWidth="1"/>
    <col min="786" max="786" width="14.5703125" style="112" customWidth="1"/>
    <col min="787" max="787" width="14.42578125" style="112" customWidth="1"/>
    <col min="788" max="788" width="12.7109375" style="112" customWidth="1"/>
    <col min="789" max="789" width="13.5703125" style="112" customWidth="1"/>
    <col min="790" max="790" width="12.5703125" style="112" customWidth="1"/>
    <col min="791" max="797" width="14.42578125" style="112" customWidth="1"/>
    <col min="798" max="799" width="12.7109375" style="112" customWidth="1"/>
    <col min="800" max="800" width="12.140625" style="112" customWidth="1"/>
    <col min="801" max="803" width="9.140625" style="112"/>
    <col min="804" max="804" width="21.42578125" style="112" customWidth="1"/>
    <col min="805" max="805" width="29.140625" style="112" customWidth="1"/>
    <col min="806" max="806" width="29.7109375" style="112" customWidth="1"/>
    <col min="807" max="807" width="9.85546875" style="112" customWidth="1"/>
    <col min="808" max="808" width="11.42578125" style="112" customWidth="1"/>
    <col min="809" max="809" width="13.28515625" style="112" customWidth="1"/>
    <col min="810" max="810" width="13.85546875" style="112" customWidth="1"/>
    <col min="811" max="811" width="11" style="112" customWidth="1"/>
    <col min="812" max="812" width="13.5703125" style="112" customWidth="1"/>
    <col min="813" max="813" width="11.85546875" style="112" customWidth="1"/>
    <col min="814" max="814" width="19.28515625" style="112" customWidth="1"/>
    <col min="815" max="815" width="11.42578125" style="112" customWidth="1"/>
    <col min="816" max="816" width="67" style="112" customWidth="1"/>
    <col min="817" max="981" width="9.140625" style="112"/>
    <col min="982" max="982" width="21.28515625" style="112" customWidth="1"/>
    <col min="983" max="983" width="23.28515625" style="112" customWidth="1"/>
    <col min="984" max="984" width="26.85546875" style="112" customWidth="1"/>
    <col min="985" max="985" width="28" style="112" customWidth="1"/>
    <col min="986" max="986" width="25.7109375" style="112" customWidth="1"/>
    <col min="987" max="987" width="30.7109375" style="112" customWidth="1"/>
    <col min="988" max="988" width="9.5703125" style="112" customWidth="1"/>
    <col min="989" max="989" width="9.42578125" style="112" customWidth="1"/>
    <col min="990" max="991" width="17.140625" style="112" bestFit="1" customWidth="1"/>
    <col min="992" max="993" width="8.7109375" style="112" customWidth="1"/>
    <col min="994" max="994" width="7.28515625" style="112" customWidth="1"/>
    <col min="995" max="995" width="6.5703125" style="112" customWidth="1"/>
    <col min="996" max="996" width="5.28515625" style="112" customWidth="1"/>
    <col min="997" max="997" width="7.5703125" style="112" customWidth="1"/>
    <col min="998" max="998" width="6.42578125" style="112" customWidth="1"/>
    <col min="999" max="999" width="5.42578125" style="112" customWidth="1"/>
    <col min="1000" max="1007" width="7.28515625" style="112" customWidth="1"/>
    <col min="1008" max="1008" width="8.5703125" style="112" customWidth="1"/>
    <col min="1009" max="1009" width="8.7109375" style="112" customWidth="1"/>
    <col min="1010" max="1021" width="8.5703125" style="112" customWidth="1"/>
    <col min="1022" max="1024" width="9.42578125" style="112" customWidth="1"/>
    <col min="1025" max="1025" width="9.5703125" style="112" customWidth="1"/>
    <col min="1026" max="1035" width="8.7109375" style="112" customWidth="1"/>
    <col min="1036" max="1036" width="29.28515625" style="112" customWidth="1"/>
    <col min="1037" max="1037" width="22.5703125" style="112" customWidth="1"/>
    <col min="1038" max="1040" width="14.85546875" style="112" customWidth="1"/>
    <col min="1041" max="1041" width="14.140625" style="112" customWidth="1"/>
    <col min="1042" max="1042" width="14.5703125" style="112" customWidth="1"/>
    <col min="1043" max="1043" width="14.42578125" style="112" customWidth="1"/>
    <col min="1044" max="1044" width="12.7109375" style="112" customWidth="1"/>
    <col min="1045" max="1045" width="13.5703125" style="112" customWidth="1"/>
    <col min="1046" max="1046" width="12.5703125" style="112" customWidth="1"/>
    <col min="1047" max="1053" width="14.42578125" style="112" customWidth="1"/>
    <col min="1054" max="1055" width="12.7109375" style="112" customWidth="1"/>
    <col min="1056" max="1056" width="12.140625" style="112" customWidth="1"/>
    <col min="1057" max="1059" width="9.140625" style="112"/>
    <col min="1060" max="1060" width="21.42578125" style="112" customWidth="1"/>
    <col min="1061" max="1061" width="29.140625" style="112" customWidth="1"/>
    <col min="1062" max="1062" width="29.7109375" style="112" customWidth="1"/>
    <col min="1063" max="1063" width="9.85546875" style="112" customWidth="1"/>
    <col min="1064" max="1064" width="11.42578125" style="112" customWidth="1"/>
    <col min="1065" max="1065" width="13.28515625" style="112" customWidth="1"/>
    <col min="1066" max="1066" width="13.85546875" style="112" customWidth="1"/>
    <col min="1067" max="1067" width="11" style="112" customWidth="1"/>
    <col min="1068" max="1068" width="13.5703125" style="112" customWidth="1"/>
    <col min="1069" max="1069" width="11.85546875" style="112" customWidth="1"/>
    <col min="1070" max="1070" width="19.28515625" style="112" customWidth="1"/>
    <col min="1071" max="1071" width="11.42578125" style="112" customWidth="1"/>
    <col min="1072" max="1072" width="67" style="112" customWidth="1"/>
    <col min="1073" max="1237" width="9.140625" style="112"/>
    <col min="1238" max="1238" width="21.28515625" style="112" customWidth="1"/>
    <col min="1239" max="1239" width="23.28515625" style="112" customWidth="1"/>
    <col min="1240" max="1240" width="26.85546875" style="112" customWidth="1"/>
    <col min="1241" max="1241" width="28" style="112" customWidth="1"/>
    <col min="1242" max="1242" width="25.7109375" style="112" customWidth="1"/>
    <col min="1243" max="1243" width="30.7109375" style="112" customWidth="1"/>
    <col min="1244" max="1244" width="9.5703125" style="112" customWidth="1"/>
    <col min="1245" max="1245" width="9.42578125" style="112" customWidth="1"/>
    <col min="1246" max="1247" width="17.140625" style="112" bestFit="1" customWidth="1"/>
    <col min="1248" max="1249" width="8.7109375" style="112" customWidth="1"/>
    <col min="1250" max="1250" width="7.28515625" style="112" customWidth="1"/>
    <col min="1251" max="1251" width="6.5703125" style="112" customWidth="1"/>
    <col min="1252" max="1252" width="5.28515625" style="112" customWidth="1"/>
    <col min="1253" max="1253" width="7.5703125" style="112" customWidth="1"/>
    <col min="1254" max="1254" width="6.42578125" style="112" customWidth="1"/>
    <col min="1255" max="1255" width="5.42578125" style="112" customWidth="1"/>
    <col min="1256" max="1263" width="7.28515625" style="112" customWidth="1"/>
    <col min="1264" max="1264" width="8.5703125" style="112" customWidth="1"/>
    <col min="1265" max="1265" width="8.7109375" style="112" customWidth="1"/>
    <col min="1266" max="1277" width="8.5703125" style="112" customWidth="1"/>
    <col min="1278" max="1280" width="9.42578125" style="112" customWidth="1"/>
    <col min="1281" max="1281" width="9.5703125" style="112" customWidth="1"/>
    <col min="1282" max="1291" width="8.7109375" style="112" customWidth="1"/>
    <col min="1292" max="1292" width="29.28515625" style="112" customWidth="1"/>
    <col min="1293" max="1293" width="22.5703125" style="112" customWidth="1"/>
    <col min="1294" max="1296" width="14.85546875" style="112" customWidth="1"/>
    <col min="1297" max="1297" width="14.140625" style="112" customWidth="1"/>
    <col min="1298" max="1298" width="14.5703125" style="112" customWidth="1"/>
    <col min="1299" max="1299" width="14.42578125" style="112" customWidth="1"/>
    <col min="1300" max="1300" width="12.7109375" style="112" customWidth="1"/>
    <col min="1301" max="1301" width="13.5703125" style="112" customWidth="1"/>
    <col min="1302" max="1302" width="12.5703125" style="112" customWidth="1"/>
    <col min="1303" max="1309" width="14.42578125" style="112" customWidth="1"/>
    <col min="1310" max="1311" width="12.7109375" style="112" customWidth="1"/>
    <col min="1312" max="1312" width="12.140625" style="112" customWidth="1"/>
    <col min="1313" max="1315" width="9.140625" style="112"/>
    <col min="1316" max="1316" width="21.42578125" style="112" customWidth="1"/>
    <col min="1317" max="1317" width="29.140625" style="112" customWidth="1"/>
    <col min="1318" max="1318" width="29.7109375" style="112" customWidth="1"/>
    <col min="1319" max="1319" width="9.85546875" style="112" customWidth="1"/>
    <col min="1320" max="1320" width="11.42578125" style="112" customWidth="1"/>
    <col min="1321" max="1321" width="13.28515625" style="112" customWidth="1"/>
    <col min="1322" max="1322" width="13.85546875" style="112" customWidth="1"/>
    <col min="1323" max="1323" width="11" style="112" customWidth="1"/>
    <col min="1324" max="1324" width="13.5703125" style="112" customWidth="1"/>
    <col min="1325" max="1325" width="11.85546875" style="112" customWidth="1"/>
    <col min="1326" max="1326" width="19.28515625" style="112" customWidth="1"/>
    <col min="1327" max="1327" width="11.42578125" style="112" customWidth="1"/>
    <col min="1328" max="1328" width="67" style="112" customWidth="1"/>
    <col min="1329" max="1493" width="9.140625" style="112"/>
    <col min="1494" max="1494" width="21.28515625" style="112" customWidth="1"/>
    <col min="1495" max="1495" width="23.28515625" style="112" customWidth="1"/>
    <col min="1496" max="1496" width="26.85546875" style="112" customWidth="1"/>
    <col min="1497" max="1497" width="28" style="112" customWidth="1"/>
    <col min="1498" max="1498" width="25.7109375" style="112" customWidth="1"/>
    <col min="1499" max="1499" width="30.7109375" style="112" customWidth="1"/>
    <col min="1500" max="1500" width="9.5703125" style="112" customWidth="1"/>
    <col min="1501" max="1501" width="9.42578125" style="112" customWidth="1"/>
    <col min="1502" max="1503" width="17.140625" style="112" bestFit="1" customWidth="1"/>
    <col min="1504" max="1505" width="8.7109375" style="112" customWidth="1"/>
    <col min="1506" max="1506" width="7.28515625" style="112" customWidth="1"/>
    <col min="1507" max="1507" width="6.5703125" style="112" customWidth="1"/>
    <col min="1508" max="1508" width="5.28515625" style="112" customWidth="1"/>
    <col min="1509" max="1509" width="7.5703125" style="112" customWidth="1"/>
    <col min="1510" max="1510" width="6.42578125" style="112" customWidth="1"/>
    <col min="1511" max="1511" width="5.42578125" style="112" customWidth="1"/>
    <col min="1512" max="1519" width="7.28515625" style="112" customWidth="1"/>
    <col min="1520" max="1520" width="8.5703125" style="112" customWidth="1"/>
    <col min="1521" max="1521" width="8.7109375" style="112" customWidth="1"/>
    <col min="1522" max="1533" width="8.5703125" style="112" customWidth="1"/>
    <col min="1534" max="1536" width="9.42578125" style="112" customWidth="1"/>
    <col min="1537" max="1537" width="9.5703125" style="112" customWidth="1"/>
    <col min="1538" max="1547" width="8.7109375" style="112" customWidth="1"/>
    <col min="1548" max="1548" width="29.28515625" style="112" customWidth="1"/>
    <col min="1549" max="1549" width="22.5703125" style="112" customWidth="1"/>
    <col min="1550" max="1552" width="14.85546875" style="112" customWidth="1"/>
    <col min="1553" max="1553" width="14.140625" style="112" customWidth="1"/>
    <col min="1554" max="1554" width="14.5703125" style="112" customWidth="1"/>
    <col min="1555" max="1555" width="14.42578125" style="112" customWidth="1"/>
    <col min="1556" max="1556" width="12.7109375" style="112" customWidth="1"/>
    <col min="1557" max="1557" width="13.5703125" style="112" customWidth="1"/>
    <col min="1558" max="1558" width="12.5703125" style="112" customWidth="1"/>
    <col min="1559" max="1565" width="14.42578125" style="112" customWidth="1"/>
    <col min="1566" max="1567" width="12.7109375" style="112" customWidth="1"/>
    <col min="1568" max="1568" width="12.140625" style="112" customWidth="1"/>
    <col min="1569" max="1571" width="9.140625" style="112"/>
    <col min="1572" max="1572" width="21.42578125" style="112" customWidth="1"/>
    <col min="1573" max="1573" width="29.140625" style="112" customWidth="1"/>
    <col min="1574" max="1574" width="29.7109375" style="112" customWidth="1"/>
    <col min="1575" max="1575" width="9.85546875" style="112" customWidth="1"/>
    <col min="1576" max="1576" width="11.42578125" style="112" customWidth="1"/>
    <col min="1577" max="1577" width="13.28515625" style="112" customWidth="1"/>
    <col min="1578" max="1578" width="13.85546875" style="112" customWidth="1"/>
    <col min="1579" max="1579" width="11" style="112" customWidth="1"/>
    <col min="1580" max="1580" width="13.5703125" style="112" customWidth="1"/>
    <col min="1581" max="1581" width="11.85546875" style="112" customWidth="1"/>
    <col min="1582" max="1582" width="19.28515625" style="112" customWidth="1"/>
    <col min="1583" max="1583" width="11.42578125" style="112" customWidth="1"/>
    <col min="1584" max="1584" width="67" style="112" customWidth="1"/>
    <col min="1585" max="1749" width="9.140625" style="112"/>
    <col min="1750" max="1750" width="21.28515625" style="112" customWidth="1"/>
    <col min="1751" max="1751" width="23.28515625" style="112" customWidth="1"/>
    <col min="1752" max="1752" width="26.85546875" style="112" customWidth="1"/>
    <col min="1753" max="1753" width="28" style="112" customWidth="1"/>
    <col min="1754" max="1754" width="25.7109375" style="112" customWidth="1"/>
    <col min="1755" max="1755" width="30.7109375" style="112" customWidth="1"/>
    <col min="1756" max="1756" width="9.5703125" style="112" customWidth="1"/>
    <col min="1757" max="1757" width="9.42578125" style="112" customWidth="1"/>
    <col min="1758" max="1759" width="17.140625" style="112" bestFit="1" customWidth="1"/>
    <col min="1760" max="1761" width="8.7109375" style="112" customWidth="1"/>
    <col min="1762" max="1762" width="7.28515625" style="112" customWidth="1"/>
    <col min="1763" max="1763" width="6.5703125" style="112" customWidth="1"/>
    <col min="1764" max="1764" width="5.28515625" style="112" customWidth="1"/>
    <col min="1765" max="1765" width="7.5703125" style="112" customWidth="1"/>
    <col min="1766" max="1766" width="6.42578125" style="112" customWidth="1"/>
    <col min="1767" max="1767" width="5.42578125" style="112" customWidth="1"/>
    <col min="1768" max="1775" width="7.28515625" style="112" customWidth="1"/>
    <col min="1776" max="1776" width="8.5703125" style="112" customWidth="1"/>
    <col min="1777" max="1777" width="8.7109375" style="112" customWidth="1"/>
    <col min="1778" max="1789" width="8.5703125" style="112" customWidth="1"/>
    <col min="1790" max="1792" width="9.42578125" style="112" customWidth="1"/>
    <col min="1793" max="1793" width="9.5703125" style="112" customWidth="1"/>
    <col min="1794" max="1803" width="8.7109375" style="112" customWidth="1"/>
    <col min="1804" max="1804" width="29.28515625" style="112" customWidth="1"/>
    <col min="1805" max="1805" width="22.5703125" style="112" customWidth="1"/>
    <col min="1806" max="1808" width="14.85546875" style="112" customWidth="1"/>
    <col min="1809" max="1809" width="14.140625" style="112" customWidth="1"/>
    <col min="1810" max="1810" width="14.5703125" style="112" customWidth="1"/>
    <col min="1811" max="1811" width="14.42578125" style="112" customWidth="1"/>
    <col min="1812" max="1812" width="12.7109375" style="112" customWidth="1"/>
    <col min="1813" max="1813" width="13.5703125" style="112" customWidth="1"/>
    <col min="1814" max="1814" width="12.5703125" style="112" customWidth="1"/>
    <col min="1815" max="1821" width="14.42578125" style="112" customWidth="1"/>
    <col min="1822" max="1823" width="12.7109375" style="112" customWidth="1"/>
    <col min="1824" max="1824" width="12.140625" style="112" customWidth="1"/>
    <col min="1825" max="1827" width="9.140625" style="112"/>
    <col min="1828" max="1828" width="21.42578125" style="112" customWidth="1"/>
    <col min="1829" max="1829" width="29.140625" style="112" customWidth="1"/>
    <col min="1830" max="1830" width="29.7109375" style="112" customWidth="1"/>
    <col min="1831" max="1831" width="9.85546875" style="112" customWidth="1"/>
    <col min="1832" max="1832" width="11.42578125" style="112" customWidth="1"/>
    <col min="1833" max="1833" width="13.28515625" style="112" customWidth="1"/>
    <col min="1834" max="1834" width="13.85546875" style="112" customWidth="1"/>
    <col min="1835" max="1835" width="11" style="112" customWidth="1"/>
    <col min="1836" max="1836" width="13.5703125" style="112" customWidth="1"/>
    <col min="1837" max="1837" width="11.85546875" style="112" customWidth="1"/>
    <col min="1838" max="1838" width="19.28515625" style="112" customWidth="1"/>
    <col min="1839" max="1839" width="11.42578125" style="112" customWidth="1"/>
    <col min="1840" max="1840" width="67" style="112" customWidth="1"/>
    <col min="1841" max="2005" width="9.140625" style="112"/>
    <col min="2006" max="2006" width="21.28515625" style="112" customWidth="1"/>
    <col min="2007" max="2007" width="23.28515625" style="112" customWidth="1"/>
    <col min="2008" max="2008" width="26.85546875" style="112" customWidth="1"/>
    <col min="2009" max="2009" width="28" style="112" customWidth="1"/>
    <col min="2010" max="2010" width="25.7109375" style="112" customWidth="1"/>
    <col min="2011" max="2011" width="30.7109375" style="112" customWidth="1"/>
    <col min="2012" max="2012" width="9.5703125" style="112" customWidth="1"/>
    <col min="2013" max="2013" width="9.42578125" style="112" customWidth="1"/>
    <col min="2014" max="2015" width="17.140625" style="112" bestFit="1" customWidth="1"/>
    <col min="2016" max="2017" width="8.7109375" style="112" customWidth="1"/>
    <col min="2018" max="2018" width="7.28515625" style="112" customWidth="1"/>
    <col min="2019" max="2019" width="6.5703125" style="112" customWidth="1"/>
    <col min="2020" max="2020" width="5.28515625" style="112" customWidth="1"/>
    <col min="2021" max="2021" width="7.5703125" style="112" customWidth="1"/>
    <col min="2022" max="2022" width="6.42578125" style="112" customWidth="1"/>
    <col min="2023" max="2023" width="5.42578125" style="112" customWidth="1"/>
    <col min="2024" max="2031" width="7.28515625" style="112" customWidth="1"/>
    <col min="2032" max="2032" width="8.5703125" style="112" customWidth="1"/>
    <col min="2033" max="2033" width="8.7109375" style="112" customWidth="1"/>
    <col min="2034" max="2045" width="8.5703125" style="112" customWidth="1"/>
    <col min="2046" max="2048" width="9.42578125" style="112" customWidth="1"/>
    <col min="2049" max="2049" width="9.5703125" style="112" customWidth="1"/>
    <col min="2050" max="2059" width="8.7109375" style="112" customWidth="1"/>
    <col min="2060" max="2060" width="29.28515625" style="112" customWidth="1"/>
    <col min="2061" max="2061" width="22.5703125" style="112" customWidth="1"/>
    <col min="2062" max="2064" width="14.85546875" style="112" customWidth="1"/>
    <col min="2065" max="2065" width="14.140625" style="112" customWidth="1"/>
    <col min="2066" max="2066" width="14.5703125" style="112" customWidth="1"/>
    <col min="2067" max="2067" width="14.42578125" style="112" customWidth="1"/>
    <col min="2068" max="2068" width="12.7109375" style="112" customWidth="1"/>
    <col min="2069" max="2069" width="13.5703125" style="112" customWidth="1"/>
    <col min="2070" max="2070" width="12.5703125" style="112" customWidth="1"/>
    <col min="2071" max="2077" width="14.42578125" style="112" customWidth="1"/>
    <col min="2078" max="2079" width="12.7109375" style="112" customWidth="1"/>
    <col min="2080" max="2080" width="12.140625" style="112" customWidth="1"/>
    <col min="2081" max="2083" width="9.140625" style="112"/>
    <col min="2084" max="2084" width="21.42578125" style="112" customWidth="1"/>
    <col min="2085" max="2085" width="29.140625" style="112" customWidth="1"/>
    <col min="2086" max="2086" width="29.7109375" style="112" customWidth="1"/>
    <col min="2087" max="2087" width="9.85546875" style="112" customWidth="1"/>
    <col min="2088" max="2088" width="11.42578125" style="112" customWidth="1"/>
    <col min="2089" max="2089" width="13.28515625" style="112" customWidth="1"/>
    <col min="2090" max="2090" width="13.85546875" style="112" customWidth="1"/>
    <col min="2091" max="2091" width="11" style="112" customWidth="1"/>
    <col min="2092" max="2092" width="13.5703125" style="112" customWidth="1"/>
    <col min="2093" max="2093" width="11.85546875" style="112" customWidth="1"/>
    <col min="2094" max="2094" width="19.28515625" style="112" customWidth="1"/>
    <col min="2095" max="2095" width="11.42578125" style="112" customWidth="1"/>
    <col min="2096" max="2096" width="67" style="112" customWidth="1"/>
    <col min="2097" max="2261" width="9.140625" style="112"/>
    <col min="2262" max="2262" width="21.28515625" style="112" customWidth="1"/>
    <col min="2263" max="2263" width="23.28515625" style="112" customWidth="1"/>
    <col min="2264" max="2264" width="26.85546875" style="112" customWidth="1"/>
    <col min="2265" max="2265" width="28" style="112" customWidth="1"/>
    <col min="2266" max="2266" width="25.7109375" style="112" customWidth="1"/>
    <col min="2267" max="2267" width="30.7109375" style="112" customWidth="1"/>
    <col min="2268" max="2268" width="9.5703125" style="112" customWidth="1"/>
    <col min="2269" max="2269" width="9.42578125" style="112" customWidth="1"/>
    <col min="2270" max="2271" width="17.140625" style="112" bestFit="1" customWidth="1"/>
    <col min="2272" max="2273" width="8.7109375" style="112" customWidth="1"/>
    <col min="2274" max="2274" width="7.28515625" style="112" customWidth="1"/>
    <col min="2275" max="2275" width="6.5703125" style="112" customWidth="1"/>
    <col min="2276" max="2276" width="5.28515625" style="112" customWidth="1"/>
    <col min="2277" max="2277" width="7.5703125" style="112" customWidth="1"/>
    <col min="2278" max="2278" width="6.42578125" style="112" customWidth="1"/>
    <col min="2279" max="2279" width="5.42578125" style="112" customWidth="1"/>
    <col min="2280" max="2287" width="7.28515625" style="112" customWidth="1"/>
    <col min="2288" max="2288" width="8.5703125" style="112" customWidth="1"/>
    <col min="2289" max="2289" width="8.7109375" style="112" customWidth="1"/>
    <col min="2290" max="2301" width="8.5703125" style="112" customWidth="1"/>
    <col min="2302" max="2304" width="9.42578125" style="112" customWidth="1"/>
    <col min="2305" max="2305" width="9.5703125" style="112" customWidth="1"/>
    <col min="2306" max="2315" width="8.7109375" style="112" customWidth="1"/>
    <col min="2316" max="2316" width="29.28515625" style="112" customWidth="1"/>
    <col min="2317" max="2317" width="22.5703125" style="112" customWidth="1"/>
    <col min="2318" max="2320" width="14.85546875" style="112" customWidth="1"/>
    <col min="2321" max="2321" width="14.140625" style="112" customWidth="1"/>
    <col min="2322" max="2322" width="14.5703125" style="112" customWidth="1"/>
    <col min="2323" max="2323" width="14.42578125" style="112" customWidth="1"/>
    <col min="2324" max="2324" width="12.7109375" style="112" customWidth="1"/>
    <col min="2325" max="2325" width="13.5703125" style="112" customWidth="1"/>
    <col min="2326" max="2326" width="12.5703125" style="112" customWidth="1"/>
    <col min="2327" max="2333" width="14.42578125" style="112" customWidth="1"/>
    <col min="2334" max="2335" width="12.7109375" style="112" customWidth="1"/>
    <col min="2336" max="2336" width="12.140625" style="112" customWidth="1"/>
    <col min="2337" max="2339" width="9.140625" style="112"/>
    <col min="2340" max="2340" width="21.42578125" style="112" customWidth="1"/>
    <col min="2341" max="2341" width="29.140625" style="112" customWidth="1"/>
    <col min="2342" max="2342" width="29.7109375" style="112" customWidth="1"/>
    <col min="2343" max="2343" width="9.85546875" style="112" customWidth="1"/>
    <col min="2344" max="2344" width="11.42578125" style="112" customWidth="1"/>
    <col min="2345" max="2345" width="13.28515625" style="112" customWidth="1"/>
    <col min="2346" max="2346" width="13.85546875" style="112" customWidth="1"/>
    <col min="2347" max="2347" width="11" style="112" customWidth="1"/>
    <col min="2348" max="2348" width="13.5703125" style="112" customWidth="1"/>
    <col min="2349" max="2349" width="11.85546875" style="112" customWidth="1"/>
    <col min="2350" max="2350" width="19.28515625" style="112" customWidth="1"/>
    <col min="2351" max="2351" width="11.42578125" style="112" customWidth="1"/>
    <col min="2352" max="2352" width="67" style="112" customWidth="1"/>
    <col min="2353" max="2517" width="9.140625" style="112"/>
    <col min="2518" max="2518" width="21.28515625" style="112" customWidth="1"/>
    <col min="2519" max="2519" width="23.28515625" style="112" customWidth="1"/>
    <col min="2520" max="2520" width="26.85546875" style="112" customWidth="1"/>
    <col min="2521" max="2521" width="28" style="112" customWidth="1"/>
    <col min="2522" max="2522" width="25.7109375" style="112" customWidth="1"/>
    <col min="2523" max="2523" width="30.7109375" style="112" customWidth="1"/>
    <col min="2524" max="2524" width="9.5703125" style="112" customWidth="1"/>
    <col min="2525" max="2525" width="9.42578125" style="112" customWidth="1"/>
    <col min="2526" max="2527" width="17.140625" style="112" bestFit="1" customWidth="1"/>
    <col min="2528" max="2529" width="8.7109375" style="112" customWidth="1"/>
    <col min="2530" max="2530" width="7.28515625" style="112" customWidth="1"/>
    <col min="2531" max="2531" width="6.5703125" style="112" customWidth="1"/>
    <col min="2532" max="2532" width="5.28515625" style="112" customWidth="1"/>
    <col min="2533" max="2533" width="7.5703125" style="112" customWidth="1"/>
    <col min="2534" max="2534" width="6.42578125" style="112" customWidth="1"/>
    <col min="2535" max="2535" width="5.42578125" style="112" customWidth="1"/>
    <col min="2536" max="2543" width="7.28515625" style="112" customWidth="1"/>
    <col min="2544" max="2544" width="8.5703125" style="112" customWidth="1"/>
    <col min="2545" max="2545" width="8.7109375" style="112" customWidth="1"/>
    <col min="2546" max="2557" width="8.5703125" style="112" customWidth="1"/>
    <col min="2558" max="2560" width="9.42578125" style="112" customWidth="1"/>
    <col min="2561" max="2561" width="9.5703125" style="112" customWidth="1"/>
    <col min="2562" max="2571" width="8.7109375" style="112" customWidth="1"/>
    <col min="2572" max="2572" width="29.28515625" style="112" customWidth="1"/>
    <col min="2573" max="2573" width="22.5703125" style="112" customWidth="1"/>
    <col min="2574" max="2576" width="14.85546875" style="112" customWidth="1"/>
    <col min="2577" max="2577" width="14.140625" style="112" customWidth="1"/>
    <col min="2578" max="2578" width="14.5703125" style="112" customWidth="1"/>
    <col min="2579" max="2579" width="14.42578125" style="112" customWidth="1"/>
    <col min="2580" max="2580" width="12.7109375" style="112" customWidth="1"/>
    <col min="2581" max="2581" width="13.5703125" style="112" customWidth="1"/>
    <col min="2582" max="2582" width="12.5703125" style="112" customWidth="1"/>
    <col min="2583" max="2589" width="14.42578125" style="112" customWidth="1"/>
    <col min="2590" max="2591" width="12.7109375" style="112" customWidth="1"/>
    <col min="2592" max="2592" width="12.140625" style="112" customWidth="1"/>
    <col min="2593" max="2595" width="9.140625" style="112"/>
    <col min="2596" max="2596" width="21.42578125" style="112" customWidth="1"/>
    <col min="2597" max="2597" width="29.140625" style="112" customWidth="1"/>
    <col min="2598" max="2598" width="29.7109375" style="112" customWidth="1"/>
    <col min="2599" max="2599" width="9.85546875" style="112" customWidth="1"/>
    <col min="2600" max="2600" width="11.42578125" style="112" customWidth="1"/>
    <col min="2601" max="2601" width="13.28515625" style="112" customWidth="1"/>
    <col min="2602" max="2602" width="13.85546875" style="112" customWidth="1"/>
    <col min="2603" max="2603" width="11" style="112" customWidth="1"/>
    <col min="2604" max="2604" width="13.5703125" style="112" customWidth="1"/>
    <col min="2605" max="2605" width="11.85546875" style="112" customWidth="1"/>
    <col min="2606" max="2606" width="19.28515625" style="112" customWidth="1"/>
    <col min="2607" max="2607" width="11.42578125" style="112" customWidth="1"/>
    <col min="2608" max="2608" width="67" style="112" customWidth="1"/>
    <col min="2609" max="2773" width="9.140625" style="112"/>
    <col min="2774" max="2774" width="21.28515625" style="112" customWidth="1"/>
    <col min="2775" max="2775" width="23.28515625" style="112" customWidth="1"/>
    <col min="2776" max="2776" width="26.85546875" style="112" customWidth="1"/>
    <col min="2777" max="2777" width="28" style="112" customWidth="1"/>
    <col min="2778" max="2778" width="25.7109375" style="112" customWidth="1"/>
    <col min="2779" max="2779" width="30.7109375" style="112" customWidth="1"/>
    <col min="2780" max="2780" width="9.5703125" style="112" customWidth="1"/>
    <col min="2781" max="2781" width="9.42578125" style="112" customWidth="1"/>
    <col min="2782" max="2783" width="17.140625" style="112" bestFit="1" customWidth="1"/>
    <col min="2784" max="2785" width="8.7109375" style="112" customWidth="1"/>
    <col min="2786" max="2786" width="7.28515625" style="112" customWidth="1"/>
    <col min="2787" max="2787" width="6.5703125" style="112" customWidth="1"/>
    <col min="2788" max="2788" width="5.28515625" style="112" customWidth="1"/>
    <col min="2789" max="2789" width="7.5703125" style="112" customWidth="1"/>
    <col min="2790" max="2790" width="6.42578125" style="112" customWidth="1"/>
    <col min="2791" max="2791" width="5.42578125" style="112" customWidth="1"/>
    <col min="2792" max="2799" width="7.28515625" style="112" customWidth="1"/>
    <col min="2800" max="2800" width="8.5703125" style="112" customWidth="1"/>
    <col min="2801" max="2801" width="8.7109375" style="112" customWidth="1"/>
    <col min="2802" max="2813" width="8.5703125" style="112" customWidth="1"/>
    <col min="2814" max="2816" width="9.42578125" style="112" customWidth="1"/>
    <col min="2817" max="2817" width="9.5703125" style="112" customWidth="1"/>
    <col min="2818" max="2827" width="8.7109375" style="112" customWidth="1"/>
    <col min="2828" max="2828" width="29.28515625" style="112" customWidth="1"/>
    <col min="2829" max="2829" width="22.5703125" style="112" customWidth="1"/>
    <col min="2830" max="2832" width="14.85546875" style="112" customWidth="1"/>
    <col min="2833" max="2833" width="14.140625" style="112" customWidth="1"/>
    <col min="2834" max="2834" width="14.5703125" style="112" customWidth="1"/>
    <col min="2835" max="2835" width="14.42578125" style="112" customWidth="1"/>
    <col min="2836" max="2836" width="12.7109375" style="112" customWidth="1"/>
    <col min="2837" max="2837" width="13.5703125" style="112" customWidth="1"/>
    <col min="2838" max="2838" width="12.5703125" style="112" customWidth="1"/>
    <col min="2839" max="2845" width="14.42578125" style="112" customWidth="1"/>
    <col min="2846" max="2847" width="12.7109375" style="112" customWidth="1"/>
    <col min="2848" max="2848" width="12.140625" style="112" customWidth="1"/>
    <col min="2849" max="2851" width="9.140625" style="112"/>
    <col min="2852" max="2852" width="21.42578125" style="112" customWidth="1"/>
    <col min="2853" max="2853" width="29.140625" style="112" customWidth="1"/>
    <col min="2854" max="2854" width="29.7109375" style="112" customWidth="1"/>
    <col min="2855" max="2855" width="9.85546875" style="112" customWidth="1"/>
    <col min="2856" max="2856" width="11.42578125" style="112" customWidth="1"/>
    <col min="2857" max="2857" width="13.28515625" style="112" customWidth="1"/>
    <col min="2858" max="2858" width="13.85546875" style="112" customWidth="1"/>
    <col min="2859" max="2859" width="11" style="112" customWidth="1"/>
    <col min="2860" max="2860" width="13.5703125" style="112" customWidth="1"/>
    <col min="2861" max="2861" width="11.85546875" style="112" customWidth="1"/>
    <col min="2862" max="2862" width="19.28515625" style="112" customWidth="1"/>
    <col min="2863" max="2863" width="11.42578125" style="112" customWidth="1"/>
    <col min="2864" max="2864" width="67" style="112" customWidth="1"/>
    <col min="2865" max="3029" width="9.140625" style="112"/>
    <col min="3030" max="3030" width="21.28515625" style="112" customWidth="1"/>
    <col min="3031" max="3031" width="23.28515625" style="112" customWidth="1"/>
    <col min="3032" max="3032" width="26.85546875" style="112" customWidth="1"/>
    <col min="3033" max="3033" width="28" style="112" customWidth="1"/>
    <col min="3034" max="3034" width="25.7109375" style="112" customWidth="1"/>
    <col min="3035" max="3035" width="30.7109375" style="112" customWidth="1"/>
    <col min="3036" max="3036" width="9.5703125" style="112" customWidth="1"/>
    <col min="3037" max="3037" width="9.42578125" style="112" customWidth="1"/>
    <col min="3038" max="3039" width="17.140625" style="112" bestFit="1" customWidth="1"/>
    <col min="3040" max="3041" width="8.7109375" style="112" customWidth="1"/>
    <col min="3042" max="3042" width="7.28515625" style="112" customWidth="1"/>
    <col min="3043" max="3043" width="6.5703125" style="112" customWidth="1"/>
    <col min="3044" max="3044" width="5.28515625" style="112" customWidth="1"/>
    <col min="3045" max="3045" width="7.5703125" style="112" customWidth="1"/>
    <col min="3046" max="3046" width="6.42578125" style="112" customWidth="1"/>
    <col min="3047" max="3047" width="5.42578125" style="112" customWidth="1"/>
    <col min="3048" max="3055" width="7.28515625" style="112" customWidth="1"/>
    <col min="3056" max="3056" width="8.5703125" style="112" customWidth="1"/>
    <col min="3057" max="3057" width="8.7109375" style="112" customWidth="1"/>
    <col min="3058" max="3069" width="8.5703125" style="112" customWidth="1"/>
    <col min="3070" max="3072" width="9.42578125" style="112" customWidth="1"/>
    <col min="3073" max="3073" width="9.5703125" style="112" customWidth="1"/>
    <col min="3074" max="3083" width="8.7109375" style="112" customWidth="1"/>
    <col min="3084" max="3084" width="29.28515625" style="112" customWidth="1"/>
    <col min="3085" max="3085" width="22.5703125" style="112" customWidth="1"/>
    <col min="3086" max="3088" width="14.85546875" style="112" customWidth="1"/>
    <col min="3089" max="3089" width="14.140625" style="112" customWidth="1"/>
    <col min="3090" max="3090" width="14.5703125" style="112" customWidth="1"/>
    <col min="3091" max="3091" width="14.42578125" style="112" customWidth="1"/>
    <col min="3092" max="3092" width="12.7109375" style="112" customWidth="1"/>
    <col min="3093" max="3093" width="13.5703125" style="112" customWidth="1"/>
    <col min="3094" max="3094" width="12.5703125" style="112" customWidth="1"/>
    <col min="3095" max="3101" width="14.42578125" style="112" customWidth="1"/>
    <col min="3102" max="3103" width="12.7109375" style="112" customWidth="1"/>
    <col min="3104" max="3104" width="12.140625" style="112" customWidth="1"/>
    <col min="3105" max="3107" width="9.140625" style="112"/>
    <col min="3108" max="3108" width="21.42578125" style="112" customWidth="1"/>
    <col min="3109" max="3109" width="29.140625" style="112" customWidth="1"/>
    <col min="3110" max="3110" width="29.7109375" style="112" customWidth="1"/>
    <col min="3111" max="3111" width="9.85546875" style="112" customWidth="1"/>
    <col min="3112" max="3112" width="11.42578125" style="112" customWidth="1"/>
    <col min="3113" max="3113" width="13.28515625" style="112" customWidth="1"/>
    <col min="3114" max="3114" width="13.85546875" style="112" customWidth="1"/>
    <col min="3115" max="3115" width="11" style="112" customWidth="1"/>
    <col min="3116" max="3116" width="13.5703125" style="112" customWidth="1"/>
    <col min="3117" max="3117" width="11.85546875" style="112" customWidth="1"/>
    <col min="3118" max="3118" width="19.28515625" style="112" customWidth="1"/>
    <col min="3119" max="3119" width="11.42578125" style="112" customWidth="1"/>
    <col min="3120" max="3120" width="67" style="112" customWidth="1"/>
    <col min="3121" max="3285" width="9.140625" style="112"/>
    <col min="3286" max="3286" width="21.28515625" style="112" customWidth="1"/>
    <col min="3287" max="3287" width="23.28515625" style="112" customWidth="1"/>
    <col min="3288" max="3288" width="26.85546875" style="112" customWidth="1"/>
    <col min="3289" max="3289" width="28" style="112" customWidth="1"/>
    <col min="3290" max="3290" width="25.7109375" style="112" customWidth="1"/>
    <col min="3291" max="3291" width="30.7109375" style="112" customWidth="1"/>
    <col min="3292" max="3292" width="9.5703125" style="112" customWidth="1"/>
    <col min="3293" max="3293" width="9.42578125" style="112" customWidth="1"/>
    <col min="3294" max="3295" width="17.140625" style="112" bestFit="1" customWidth="1"/>
    <col min="3296" max="3297" width="8.7109375" style="112" customWidth="1"/>
    <col min="3298" max="3298" width="7.28515625" style="112" customWidth="1"/>
    <col min="3299" max="3299" width="6.5703125" style="112" customWidth="1"/>
    <col min="3300" max="3300" width="5.28515625" style="112" customWidth="1"/>
    <col min="3301" max="3301" width="7.5703125" style="112" customWidth="1"/>
    <col min="3302" max="3302" width="6.42578125" style="112" customWidth="1"/>
    <col min="3303" max="3303" width="5.42578125" style="112" customWidth="1"/>
    <col min="3304" max="3311" width="7.28515625" style="112" customWidth="1"/>
    <col min="3312" max="3312" width="8.5703125" style="112" customWidth="1"/>
    <col min="3313" max="3313" width="8.7109375" style="112" customWidth="1"/>
    <col min="3314" max="3325" width="8.5703125" style="112" customWidth="1"/>
    <col min="3326" max="3328" width="9.42578125" style="112" customWidth="1"/>
    <col min="3329" max="3329" width="9.5703125" style="112" customWidth="1"/>
    <col min="3330" max="3339" width="8.7109375" style="112" customWidth="1"/>
    <col min="3340" max="3340" width="29.28515625" style="112" customWidth="1"/>
    <col min="3341" max="3341" width="22.5703125" style="112" customWidth="1"/>
    <col min="3342" max="3344" width="14.85546875" style="112" customWidth="1"/>
    <col min="3345" max="3345" width="14.140625" style="112" customWidth="1"/>
    <col min="3346" max="3346" width="14.5703125" style="112" customWidth="1"/>
    <col min="3347" max="3347" width="14.42578125" style="112" customWidth="1"/>
    <col min="3348" max="3348" width="12.7109375" style="112" customWidth="1"/>
    <col min="3349" max="3349" width="13.5703125" style="112" customWidth="1"/>
    <col min="3350" max="3350" width="12.5703125" style="112" customWidth="1"/>
    <col min="3351" max="3357" width="14.42578125" style="112" customWidth="1"/>
    <col min="3358" max="3359" width="12.7109375" style="112" customWidth="1"/>
    <col min="3360" max="3360" width="12.140625" style="112" customWidth="1"/>
    <col min="3361" max="3363" width="9.140625" style="112"/>
    <col min="3364" max="3364" width="21.42578125" style="112" customWidth="1"/>
    <col min="3365" max="3365" width="29.140625" style="112" customWidth="1"/>
    <col min="3366" max="3366" width="29.7109375" style="112" customWidth="1"/>
    <col min="3367" max="3367" width="9.85546875" style="112" customWidth="1"/>
    <col min="3368" max="3368" width="11.42578125" style="112" customWidth="1"/>
    <col min="3369" max="3369" width="13.28515625" style="112" customWidth="1"/>
    <col min="3370" max="3370" width="13.85546875" style="112" customWidth="1"/>
    <col min="3371" max="3371" width="11" style="112" customWidth="1"/>
    <col min="3372" max="3372" width="13.5703125" style="112" customWidth="1"/>
    <col min="3373" max="3373" width="11.85546875" style="112" customWidth="1"/>
    <col min="3374" max="3374" width="19.28515625" style="112" customWidth="1"/>
    <col min="3375" max="3375" width="11.42578125" style="112" customWidth="1"/>
    <col min="3376" max="3376" width="67" style="112" customWidth="1"/>
    <col min="3377" max="3541" width="9.140625" style="112"/>
    <col min="3542" max="3542" width="21.28515625" style="112" customWidth="1"/>
    <col min="3543" max="3543" width="23.28515625" style="112" customWidth="1"/>
    <col min="3544" max="3544" width="26.85546875" style="112" customWidth="1"/>
    <col min="3545" max="3545" width="28" style="112" customWidth="1"/>
    <col min="3546" max="3546" width="25.7109375" style="112" customWidth="1"/>
    <col min="3547" max="3547" width="30.7109375" style="112" customWidth="1"/>
    <col min="3548" max="3548" width="9.5703125" style="112" customWidth="1"/>
    <col min="3549" max="3549" width="9.42578125" style="112" customWidth="1"/>
    <col min="3550" max="3551" width="17.140625" style="112" bestFit="1" customWidth="1"/>
    <col min="3552" max="3553" width="8.7109375" style="112" customWidth="1"/>
    <col min="3554" max="3554" width="7.28515625" style="112" customWidth="1"/>
    <col min="3555" max="3555" width="6.5703125" style="112" customWidth="1"/>
    <col min="3556" max="3556" width="5.28515625" style="112" customWidth="1"/>
    <col min="3557" max="3557" width="7.5703125" style="112" customWidth="1"/>
    <col min="3558" max="3558" width="6.42578125" style="112" customWidth="1"/>
    <col min="3559" max="3559" width="5.42578125" style="112" customWidth="1"/>
    <col min="3560" max="3567" width="7.28515625" style="112" customWidth="1"/>
    <col min="3568" max="3568" width="8.5703125" style="112" customWidth="1"/>
    <col min="3569" max="3569" width="8.7109375" style="112" customWidth="1"/>
    <col min="3570" max="3581" width="8.5703125" style="112" customWidth="1"/>
    <col min="3582" max="3584" width="9.42578125" style="112" customWidth="1"/>
    <col min="3585" max="3585" width="9.5703125" style="112" customWidth="1"/>
    <col min="3586" max="3595" width="8.7109375" style="112" customWidth="1"/>
    <col min="3596" max="3596" width="29.28515625" style="112" customWidth="1"/>
    <col min="3597" max="3597" width="22.5703125" style="112" customWidth="1"/>
    <col min="3598" max="3600" width="14.85546875" style="112" customWidth="1"/>
    <col min="3601" max="3601" width="14.140625" style="112" customWidth="1"/>
    <col min="3602" max="3602" width="14.5703125" style="112" customWidth="1"/>
    <col min="3603" max="3603" width="14.42578125" style="112" customWidth="1"/>
    <col min="3604" max="3604" width="12.7109375" style="112" customWidth="1"/>
    <col min="3605" max="3605" width="13.5703125" style="112" customWidth="1"/>
    <col min="3606" max="3606" width="12.5703125" style="112" customWidth="1"/>
    <col min="3607" max="3613" width="14.42578125" style="112" customWidth="1"/>
    <col min="3614" max="3615" width="12.7109375" style="112" customWidth="1"/>
    <col min="3616" max="3616" width="12.140625" style="112" customWidth="1"/>
    <col min="3617" max="3619" width="9.140625" style="112"/>
    <col min="3620" max="3620" width="21.42578125" style="112" customWidth="1"/>
    <col min="3621" max="3621" width="29.140625" style="112" customWidth="1"/>
    <col min="3622" max="3622" width="29.7109375" style="112" customWidth="1"/>
    <col min="3623" max="3623" width="9.85546875" style="112" customWidth="1"/>
    <col min="3624" max="3624" width="11.42578125" style="112" customWidth="1"/>
    <col min="3625" max="3625" width="13.28515625" style="112" customWidth="1"/>
    <col min="3626" max="3626" width="13.85546875" style="112" customWidth="1"/>
    <col min="3627" max="3627" width="11" style="112" customWidth="1"/>
    <col min="3628" max="3628" width="13.5703125" style="112" customWidth="1"/>
    <col min="3629" max="3629" width="11.85546875" style="112" customWidth="1"/>
    <col min="3630" max="3630" width="19.28515625" style="112" customWidth="1"/>
    <col min="3631" max="3631" width="11.42578125" style="112" customWidth="1"/>
    <col min="3632" max="3632" width="67" style="112" customWidth="1"/>
    <col min="3633" max="3797" width="9.140625" style="112"/>
    <col min="3798" max="3798" width="21.28515625" style="112" customWidth="1"/>
    <col min="3799" max="3799" width="23.28515625" style="112" customWidth="1"/>
    <col min="3800" max="3800" width="26.85546875" style="112" customWidth="1"/>
    <col min="3801" max="3801" width="28" style="112" customWidth="1"/>
    <col min="3802" max="3802" width="25.7109375" style="112" customWidth="1"/>
    <col min="3803" max="3803" width="30.7109375" style="112" customWidth="1"/>
    <col min="3804" max="3804" width="9.5703125" style="112" customWidth="1"/>
    <col min="3805" max="3805" width="9.42578125" style="112" customWidth="1"/>
    <col min="3806" max="3807" width="17.140625" style="112" bestFit="1" customWidth="1"/>
    <col min="3808" max="3809" width="8.7109375" style="112" customWidth="1"/>
    <col min="3810" max="3810" width="7.28515625" style="112" customWidth="1"/>
    <col min="3811" max="3811" width="6.5703125" style="112" customWidth="1"/>
    <col min="3812" max="3812" width="5.28515625" style="112" customWidth="1"/>
    <col min="3813" max="3813" width="7.5703125" style="112" customWidth="1"/>
    <col min="3814" max="3814" width="6.42578125" style="112" customWidth="1"/>
    <col min="3815" max="3815" width="5.42578125" style="112" customWidth="1"/>
    <col min="3816" max="3823" width="7.28515625" style="112" customWidth="1"/>
    <col min="3824" max="3824" width="8.5703125" style="112" customWidth="1"/>
    <col min="3825" max="3825" width="8.7109375" style="112" customWidth="1"/>
    <col min="3826" max="3837" width="8.5703125" style="112" customWidth="1"/>
    <col min="3838" max="3840" width="9.42578125" style="112" customWidth="1"/>
    <col min="3841" max="3841" width="9.5703125" style="112" customWidth="1"/>
    <col min="3842" max="3851" width="8.7109375" style="112" customWidth="1"/>
    <col min="3852" max="3852" width="29.28515625" style="112" customWidth="1"/>
    <col min="3853" max="3853" width="22.5703125" style="112" customWidth="1"/>
    <col min="3854" max="3856" width="14.85546875" style="112" customWidth="1"/>
    <col min="3857" max="3857" width="14.140625" style="112" customWidth="1"/>
    <col min="3858" max="3858" width="14.5703125" style="112" customWidth="1"/>
    <col min="3859" max="3859" width="14.42578125" style="112" customWidth="1"/>
    <col min="3860" max="3860" width="12.7109375" style="112" customWidth="1"/>
    <col min="3861" max="3861" width="13.5703125" style="112" customWidth="1"/>
    <col min="3862" max="3862" width="12.5703125" style="112" customWidth="1"/>
    <col min="3863" max="3869" width="14.42578125" style="112" customWidth="1"/>
    <col min="3870" max="3871" width="12.7109375" style="112" customWidth="1"/>
    <col min="3872" max="3872" width="12.140625" style="112" customWidth="1"/>
    <col min="3873" max="3875" width="9.140625" style="112"/>
    <col min="3876" max="3876" width="21.42578125" style="112" customWidth="1"/>
    <col min="3877" max="3877" width="29.140625" style="112" customWidth="1"/>
    <col min="3878" max="3878" width="29.7109375" style="112" customWidth="1"/>
    <col min="3879" max="3879" width="9.85546875" style="112" customWidth="1"/>
    <col min="3880" max="3880" width="11.42578125" style="112" customWidth="1"/>
    <col min="3881" max="3881" width="13.28515625" style="112" customWidth="1"/>
    <col min="3882" max="3882" width="13.85546875" style="112" customWidth="1"/>
    <col min="3883" max="3883" width="11" style="112" customWidth="1"/>
    <col min="3884" max="3884" width="13.5703125" style="112" customWidth="1"/>
    <col min="3885" max="3885" width="11.85546875" style="112" customWidth="1"/>
    <col min="3886" max="3886" width="19.28515625" style="112" customWidth="1"/>
    <col min="3887" max="3887" width="11.42578125" style="112" customWidth="1"/>
    <col min="3888" max="3888" width="67" style="112" customWidth="1"/>
    <col min="3889" max="4053" width="9.140625" style="112"/>
    <col min="4054" max="4054" width="21.28515625" style="112" customWidth="1"/>
    <col min="4055" max="4055" width="23.28515625" style="112" customWidth="1"/>
    <col min="4056" max="4056" width="26.85546875" style="112" customWidth="1"/>
    <col min="4057" max="4057" width="28" style="112" customWidth="1"/>
    <col min="4058" max="4058" width="25.7109375" style="112" customWidth="1"/>
    <col min="4059" max="4059" width="30.7109375" style="112" customWidth="1"/>
    <col min="4060" max="4060" width="9.5703125" style="112" customWidth="1"/>
    <col min="4061" max="4061" width="9.42578125" style="112" customWidth="1"/>
    <col min="4062" max="4063" width="17.140625" style="112" bestFit="1" customWidth="1"/>
    <col min="4064" max="4065" width="8.7109375" style="112" customWidth="1"/>
    <col min="4066" max="4066" width="7.28515625" style="112" customWidth="1"/>
    <col min="4067" max="4067" width="6.5703125" style="112" customWidth="1"/>
    <col min="4068" max="4068" width="5.28515625" style="112" customWidth="1"/>
    <col min="4069" max="4069" width="7.5703125" style="112" customWidth="1"/>
    <col min="4070" max="4070" width="6.42578125" style="112" customWidth="1"/>
    <col min="4071" max="4071" width="5.42578125" style="112" customWidth="1"/>
    <col min="4072" max="4079" width="7.28515625" style="112" customWidth="1"/>
    <col min="4080" max="4080" width="8.5703125" style="112" customWidth="1"/>
    <col min="4081" max="4081" width="8.7109375" style="112" customWidth="1"/>
    <col min="4082" max="4093" width="8.5703125" style="112" customWidth="1"/>
    <col min="4094" max="4096" width="9.42578125" style="112" customWidth="1"/>
    <col min="4097" max="4097" width="9.5703125" style="112" customWidth="1"/>
    <col min="4098" max="4107" width="8.7109375" style="112" customWidth="1"/>
    <col min="4108" max="4108" width="29.28515625" style="112" customWidth="1"/>
    <col min="4109" max="4109" width="22.5703125" style="112" customWidth="1"/>
    <col min="4110" max="4112" width="14.85546875" style="112" customWidth="1"/>
    <col min="4113" max="4113" width="14.140625" style="112" customWidth="1"/>
    <col min="4114" max="4114" width="14.5703125" style="112" customWidth="1"/>
    <col min="4115" max="4115" width="14.42578125" style="112" customWidth="1"/>
    <col min="4116" max="4116" width="12.7109375" style="112" customWidth="1"/>
    <col min="4117" max="4117" width="13.5703125" style="112" customWidth="1"/>
    <col min="4118" max="4118" width="12.5703125" style="112" customWidth="1"/>
    <col min="4119" max="4125" width="14.42578125" style="112" customWidth="1"/>
    <col min="4126" max="4127" width="12.7109375" style="112" customWidth="1"/>
    <col min="4128" max="4128" width="12.140625" style="112" customWidth="1"/>
    <col min="4129" max="4131" width="9.140625" style="112"/>
    <col min="4132" max="4132" width="21.42578125" style="112" customWidth="1"/>
    <col min="4133" max="4133" width="29.140625" style="112" customWidth="1"/>
    <col min="4134" max="4134" width="29.7109375" style="112" customWidth="1"/>
    <col min="4135" max="4135" width="9.85546875" style="112" customWidth="1"/>
    <col min="4136" max="4136" width="11.42578125" style="112" customWidth="1"/>
    <col min="4137" max="4137" width="13.28515625" style="112" customWidth="1"/>
    <col min="4138" max="4138" width="13.85546875" style="112" customWidth="1"/>
    <col min="4139" max="4139" width="11" style="112" customWidth="1"/>
    <col min="4140" max="4140" width="13.5703125" style="112" customWidth="1"/>
    <col min="4141" max="4141" width="11.85546875" style="112" customWidth="1"/>
    <col min="4142" max="4142" width="19.28515625" style="112" customWidth="1"/>
    <col min="4143" max="4143" width="11.42578125" style="112" customWidth="1"/>
    <col min="4144" max="4144" width="67" style="112" customWidth="1"/>
    <col min="4145" max="4309" width="9.140625" style="112"/>
    <col min="4310" max="4310" width="21.28515625" style="112" customWidth="1"/>
    <col min="4311" max="4311" width="23.28515625" style="112" customWidth="1"/>
    <col min="4312" max="4312" width="26.85546875" style="112" customWidth="1"/>
    <col min="4313" max="4313" width="28" style="112" customWidth="1"/>
    <col min="4314" max="4314" width="25.7109375" style="112" customWidth="1"/>
    <col min="4315" max="4315" width="30.7109375" style="112" customWidth="1"/>
    <col min="4316" max="4316" width="9.5703125" style="112" customWidth="1"/>
    <col min="4317" max="4317" width="9.42578125" style="112" customWidth="1"/>
    <col min="4318" max="4319" width="17.140625" style="112" bestFit="1" customWidth="1"/>
    <col min="4320" max="4321" width="8.7109375" style="112" customWidth="1"/>
    <col min="4322" max="4322" width="7.28515625" style="112" customWidth="1"/>
    <col min="4323" max="4323" width="6.5703125" style="112" customWidth="1"/>
    <col min="4324" max="4324" width="5.28515625" style="112" customWidth="1"/>
    <col min="4325" max="4325" width="7.5703125" style="112" customWidth="1"/>
    <col min="4326" max="4326" width="6.42578125" style="112" customWidth="1"/>
    <col min="4327" max="4327" width="5.42578125" style="112" customWidth="1"/>
    <col min="4328" max="4335" width="7.28515625" style="112" customWidth="1"/>
    <col min="4336" max="4336" width="8.5703125" style="112" customWidth="1"/>
    <col min="4337" max="4337" width="8.7109375" style="112" customWidth="1"/>
    <col min="4338" max="4349" width="8.5703125" style="112" customWidth="1"/>
    <col min="4350" max="4352" width="9.42578125" style="112" customWidth="1"/>
    <col min="4353" max="4353" width="9.5703125" style="112" customWidth="1"/>
    <col min="4354" max="4363" width="8.7109375" style="112" customWidth="1"/>
    <col min="4364" max="4364" width="29.28515625" style="112" customWidth="1"/>
    <col min="4365" max="4365" width="22.5703125" style="112" customWidth="1"/>
    <col min="4366" max="4368" width="14.85546875" style="112" customWidth="1"/>
    <col min="4369" max="4369" width="14.140625" style="112" customWidth="1"/>
    <col min="4370" max="4370" width="14.5703125" style="112" customWidth="1"/>
    <col min="4371" max="4371" width="14.42578125" style="112" customWidth="1"/>
    <col min="4372" max="4372" width="12.7109375" style="112" customWidth="1"/>
    <col min="4373" max="4373" width="13.5703125" style="112" customWidth="1"/>
    <col min="4374" max="4374" width="12.5703125" style="112" customWidth="1"/>
    <col min="4375" max="4381" width="14.42578125" style="112" customWidth="1"/>
    <col min="4382" max="4383" width="12.7109375" style="112" customWidth="1"/>
    <col min="4384" max="4384" width="12.140625" style="112" customWidth="1"/>
    <col min="4385" max="4387" width="9.140625" style="112"/>
    <col min="4388" max="4388" width="21.42578125" style="112" customWidth="1"/>
    <col min="4389" max="4389" width="29.140625" style="112" customWidth="1"/>
    <col min="4390" max="4390" width="29.7109375" style="112" customWidth="1"/>
    <col min="4391" max="4391" width="9.85546875" style="112" customWidth="1"/>
    <col min="4392" max="4392" width="11.42578125" style="112" customWidth="1"/>
    <col min="4393" max="4393" width="13.28515625" style="112" customWidth="1"/>
    <col min="4394" max="4394" width="13.85546875" style="112" customWidth="1"/>
    <col min="4395" max="4395" width="11" style="112" customWidth="1"/>
    <col min="4396" max="4396" width="13.5703125" style="112" customWidth="1"/>
    <col min="4397" max="4397" width="11.85546875" style="112" customWidth="1"/>
    <col min="4398" max="4398" width="19.28515625" style="112" customWidth="1"/>
    <col min="4399" max="4399" width="11.42578125" style="112" customWidth="1"/>
    <col min="4400" max="4400" width="67" style="112" customWidth="1"/>
    <col min="4401" max="4565" width="9.140625" style="112"/>
    <col min="4566" max="4566" width="21.28515625" style="112" customWidth="1"/>
    <col min="4567" max="4567" width="23.28515625" style="112" customWidth="1"/>
    <col min="4568" max="4568" width="26.85546875" style="112" customWidth="1"/>
    <col min="4569" max="4569" width="28" style="112" customWidth="1"/>
    <col min="4570" max="4570" width="25.7109375" style="112" customWidth="1"/>
    <col min="4571" max="4571" width="30.7109375" style="112" customWidth="1"/>
    <col min="4572" max="4572" width="9.5703125" style="112" customWidth="1"/>
    <col min="4573" max="4573" width="9.42578125" style="112" customWidth="1"/>
    <col min="4574" max="4575" width="17.140625" style="112" bestFit="1" customWidth="1"/>
    <col min="4576" max="4577" width="8.7109375" style="112" customWidth="1"/>
    <col min="4578" max="4578" width="7.28515625" style="112" customWidth="1"/>
    <col min="4579" max="4579" width="6.5703125" style="112" customWidth="1"/>
    <col min="4580" max="4580" width="5.28515625" style="112" customWidth="1"/>
    <col min="4581" max="4581" width="7.5703125" style="112" customWidth="1"/>
    <col min="4582" max="4582" width="6.42578125" style="112" customWidth="1"/>
    <col min="4583" max="4583" width="5.42578125" style="112" customWidth="1"/>
    <col min="4584" max="4591" width="7.28515625" style="112" customWidth="1"/>
    <col min="4592" max="4592" width="8.5703125" style="112" customWidth="1"/>
    <col min="4593" max="4593" width="8.7109375" style="112" customWidth="1"/>
    <col min="4594" max="4605" width="8.5703125" style="112" customWidth="1"/>
    <col min="4606" max="4608" width="9.42578125" style="112" customWidth="1"/>
    <col min="4609" max="4609" width="9.5703125" style="112" customWidth="1"/>
    <col min="4610" max="4619" width="8.7109375" style="112" customWidth="1"/>
    <col min="4620" max="4620" width="29.28515625" style="112" customWidth="1"/>
    <col min="4621" max="4621" width="22.5703125" style="112" customWidth="1"/>
    <col min="4622" max="4624" width="14.85546875" style="112" customWidth="1"/>
    <col min="4625" max="4625" width="14.140625" style="112" customWidth="1"/>
    <col min="4626" max="4626" width="14.5703125" style="112" customWidth="1"/>
    <col min="4627" max="4627" width="14.42578125" style="112" customWidth="1"/>
    <col min="4628" max="4628" width="12.7109375" style="112" customWidth="1"/>
    <col min="4629" max="4629" width="13.5703125" style="112" customWidth="1"/>
    <col min="4630" max="4630" width="12.5703125" style="112" customWidth="1"/>
    <col min="4631" max="4637" width="14.42578125" style="112" customWidth="1"/>
    <col min="4638" max="4639" width="12.7109375" style="112" customWidth="1"/>
    <col min="4640" max="4640" width="12.140625" style="112" customWidth="1"/>
    <col min="4641" max="4643" width="9.140625" style="112"/>
    <col min="4644" max="4644" width="21.42578125" style="112" customWidth="1"/>
    <col min="4645" max="4645" width="29.140625" style="112" customWidth="1"/>
    <col min="4646" max="4646" width="29.7109375" style="112" customWidth="1"/>
    <col min="4647" max="4647" width="9.85546875" style="112" customWidth="1"/>
    <col min="4648" max="4648" width="11.42578125" style="112" customWidth="1"/>
    <col min="4649" max="4649" width="13.28515625" style="112" customWidth="1"/>
    <col min="4650" max="4650" width="13.85546875" style="112" customWidth="1"/>
    <col min="4651" max="4651" width="11" style="112" customWidth="1"/>
    <col min="4652" max="4652" width="13.5703125" style="112" customWidth="1"/>
    <col min="4653" max="4653" width="11.85546875" style="112" customWidth="1"/>
    <col min="4654" max="4654" width="19.28515625" style="112" customWidth="1"/>
    <col min="4655" max="4655" width="11.42578125" style="112" customWidth="1"/>
    <col min="4656" max="4656" width="67" style="112" customWidth="1"/>
    <col min="4657" max="4821" width="9.140625" style="112"/>
    <col min="4822" max="4822" width="21.28515625" style="112" customWidth="1"/>
    <col min="4823" max="4823" width="23.28515625" style="112" customWidth="1"/>
    <col min="4824" max="4824" width="26.85546875" style="112" customWidth="1"/>
    <col min="4825" max="4825" width="28" style="112" customWidth="1"/>
    <col min="4826" max="4826" width="25.7109375" style="112" customWidth="1"/>
    <col min="4827" max="4827" width="30.7109375" style="112" customWidth="1"/>
    <col min="4828" max="4828" width="9.5703125" style="112" customWidth="1"/>
    <col min="4829" max="4829" width="9.42578125" style="112" customWidth="1"/>
    <col min="4830" max="4831" width="17.140625" style="112" bestFit="1" customWidth="1"/>
    <col min="4832" max="4833" width="8.7109375" style="112" customWidth="1"/>
    <col min="4834" max="4834" width="7.28515625" style="112" customWidth="1"/>
    <col min="4835" max="4835" width="6.5703125" style="112" customWidth="1"/>
    <col min="4836" max="4836" width="5.28515625" style="112" customWidth="1"/>
    <col min="4837" max="4837" width="7.5703125" style="112" customWidth="1"/>
    <col min="4838" max="4838" width="6.42578125" style="112" customWidth="1"/>
    <col min="4839" max="4839" width="5.42578125" style="112" customWidth="1"/>
    <col min="4840" max="4847" width="7.28515625" style="112" customWidth="1"/>
    <col min="4848" max="4848" width="8.5703125" style="112" customWidth="1"/>
    <col min="4849" max="4849" width="8.7109375" style="112" customWidth="1"/>
    <col min="4850" max="4861" width="8.5703125" style="112" customWidth="1"/>
    <col min="4862" max="4864" width="9.42578125" style="112" customWidth="1"/>
    <col min="4865" max="4865" width="9.5703125" style="112" customWidth="1"/>
    <col min="4866" max="4875" width="8.7109375" style="112" customWidth="1"/>
    <col min="4876" max="4876" width="29.28515625" style="112" customWidth="1"/>
    <col min="4877" max="4877" width="22.5703125" style="112" customWidth="1"/>
    <col min="4878" max="4880" width="14.85546875" style="112" customWidth="1"/>
    <col min="4881" max="4881" width="14.140625" style="112" customWidth="1"/>
    <col min="4882" max="4882" width="14.5703125" style="112" customWidth="1"/>
    <col min="4883" max="4883" width="14.42578125" style="112" customWidth="1"/>
    <col min="4884" max="4884" width="12.7109375" style="112" customWidth="1"/>
    <col min="4885" max="4885" width="13.5703125" style="112" customWidth="1"/>
    <col min="4886" max="4886" width="12.5703125" style="112" customWidth="1"/>
    <col min="4887" max="4893" width="14.42578125" style="112" customWidth="1"/>
    <col min="4894" max="4895" width="12.7109375" style="112" customWidth="1"/>
    <col min="4896" max="4896" width="12.140625" style="112" customWidth="1"/>
    <col min="4897" max="4899" width="9.140625" style="112"/>
    <col min="4900" max="4900" width="21.42578125" style="112" customWidth="1"/>
    <col min="4901" max="4901" width="29.140625" style="112" customWidth="1"/>
    <col min="4902" max="4902" width="29.7109375" style="112" customWidth="1"/>
    <col min="4903" max="4903" width="9.85546875" style="112" customWidth="1"/>
    <col min="4904" max="4904" width="11.42578125" style="112" customWidth="1"/>
    <col min="4905" max="4905" width="13.28515625" style="112" customWidth="1"/>
    <col min="4906" max="4906" width="13.85546875" style="112" customWidth="1"/>
    <col min="4907" max="4907" width="11" style="112" customWidth="1"/>
    <col min="4908" max="4908" width="13.5703125" style="112" customWidth="1"/>
    <col min="4909" max="4909" width="11.85546875" style="112" customWidth="1"/>
    <col min="4910" max="4910" width="19.28515625" style="112" customWidth="1"/>
    <col min="4911" max="4911" width="11.42578125" style="112" customWidth="1"/>
    <col min="4912" max="4912" width="67" style="112" customWidth="1"/>
    <col min="4913" max="5077" width="9.140625" style="112"/>
    <col min="5078" max="5078" width="21.28515625" style="112" customWidth="1"/>
    <col min="5079" max="5079" width="23.28515625" style="112" customWidth="1"/>
    <col min="5080" max="5080" width="26.85546875" style="112" customWidth="1"/>
    <col min="5081" max="5081" width="28" style="112" customWidth="1"/>
    <col min="5082" max="5082" width="25.7109375" style="112" customWidth="1"/>
    <col min="5083" max="5083" width="30.7109375" style="112" customWidth="1"/>
    <col min="5084" max="5084" width="9.5703125" style="112" customWidth="1"/>
    <col min="5085" max="5085" width="9.42578125" style="112" customWidth="1"/>
    <col min="5086" max="5087" width="17.140625" style="112" bestFit="1" customWidth="1"/>
    <col min="5088" max="5089" width="8.7109375" style="112" customWidth="1"/>
    <col min="5090" max="5090" width="7.28515625" style="112" customWidth="1"/>
    <col min="5091" max="5091" width="6.5703125" style="112" customWidth="1"/>
    <col min="5092" max="5092" width="5.28515625" style="112" customWidth="1"/>
    <col min="5093" max="5093" width="7.5703125" style="112" customWidth="1"/>
    <col min="5094" max="5094" width="6.42578125" style="112" customWidth="1"/>
    <col min="5095" max="5095" width="5.42578125" style="112" customWidth="1"/>
    <col min="5096" max="5103" width="7.28515625" style="112" customWidth="1"/>
    <col min="5104" max="5104" width="8.5703125" style="112" customWidth="1"/>
    <col min="5105" max="5105" width="8.7109375" style="112" customWidth="1"/>
    <col min="5106" max="5117" width="8.5703125" style="112" customWidth="1"/>
    <col min="5118" max="5120" width="9.42578125" style="112" customWidth="1"/>
    <col min="5121" max="5121" width="9.5703125" style="112" customWidth="1"/>
    <col min="5122" max="5131" width="8.7109375" style="112" customWidth="1"/>
    <col min="5132" max="5132" width="29.28515625" style="112" customWidth="1"/>
    <col min="5133" max="5133" width="22.5703125" style="112" customWidth="1"/>
    <col min="5134" max="5136" width="14.85546875" style="112" customWidth="1"/>
    <col min="5137" max="5137" width="14.140625" style="112" customWidth="1"/>
    <col min="5138" max="5138" width="14.5703125" style="112" customWidth="1"/>
    <col min="5139" max="5139" width="14.42578125" style="112" customWidth="1"/>
    <col min="5140" max="5140" width="12.7109375" style="112" customWidth="1"/>
    <col min="5141" max="5141" width="13.5703125" style="112" customWidth="1"/>
    <col min="5142" max="5142" width="12.5703125" style="112" customWidth="1"/>
    <col min="5143" max="5149" width="14.42578125" style="112" customWidth="1"/>
    <col min="5150" max="5151" width="12.7109375" style="112" customWidth="1"/>
    <col min="5152" max="5152" width="12.140625" style="112" customWidth="1"/>
    <col min="5153" max="5155" width="9.140625" style="112"/>
    <col min="5156" max="5156" width="21.42578125" style="112" customWidth="1"/>
    <col min="5157" max="5157" width="29.140625" style="112" customWidth="1"/>
    <col min="5158" max="5158" width="29.7109375" style="112" customWidth="1"/>
    <col min="5159" max="5159" width="9.85546875" style="112" customWidth="1"/>
    <col min="5160" max="5160" width="11.42578125" style="112" customWidth="1"/>
    <col min="5161" max="5161" width="13.28515625" style="112" customWidth="1"/>
    <col min="5162" max="5162" width="13.85546875" style="112" customWidth="1"/>
    <col min="5163" max="5163" width="11" style="112" customWidth="1"/>
    <col min="5164" max="5164" width="13.5703125" style="112" customWidth="1"/>
    <col min="5165" max="5165" width="11.85546875" style="112" customWidth="1"/>
    <col min="5166" max="5166" width="19.28515625" style="112" customWidth="1"/>
    <col min="5167" max="5167" width="11.42578125" style="112" customWidth="1"/>
    <col min="5168" max="5168" width="67" style="112" customWidth="1"/>
    <col min="5169" max="5333" width="9.140625" style="112"/>
    <col min="5334" max="5334" width="21.28515625" style="112" customWidth="1"/>
    <col min="5335" max="5335" width="23.28515625" style="112" customWidth="1"/>
    <col min="5336" max="5336" width="26.85546875" style="112" customWidth="1"/>
    <col min="5337" max="5337" width="28" style="112" customWidth="1"/>
    <col min="5338" max="5338" width="25.7109375" style="112" customWidth="1"/>
    <col min="5339" max="5339" width="30.7109375" style="112" customWidth="1"/>
    <col min="5340" max="5340" width="9.5703125" style="112" customWidth="1"/>
    <col min="5341" max="5341" width="9.42578125" style="112" customWidth="1"/>
    <col min="5342" max="5343" width="17.140625" style="112" bestFit="1" customWidth="1"/>
    <col min="5344" max="5345" width="8.7109375" style="112" customWidth="1"/>
    <col min="5346" max="5346" width="7.28515625" style="112" customWidth="1"/>
    <col min="5347" max="5347" width="6.5703125" style="112" customWidth="1"/>
    <col min="5348" max="5348" width="5.28515625" style="112" customWidth="1"/>
    <col min="5349" max="5349" width="7.5703125" style="112" customWidth="1"/>
    <col min="5350" max="5350" width="6.42578125" style="112" customWidth="1"/>
    <col min="5351" max="5351" width="5.42578125" style="112" customWidth="1"/>
    <col min="5352" max="5359" width="7.28515625" style="112" customWidth="1"/>
    <col min="5360" max="5360" width="8.5703125" style="112" customWidth="1"/>
    <col min="5361" max="5361" width="8.7109375" style="112" customWidth="1"/>
    <col min="5362" max="5373" width="8.5703125" style="112" customWidth="1"/>
    <col min="5374" max="5376" width="9.42578125" style="112" customWidth="1"/>
    <col min="5377" max="5377" width="9.5703125" style="112" customWidth="1"/>
    <col min="5378" max="5387" width="8.7109375" style="112" customWidth="1"/>
    <col min="5388" max="5388" width="29.28515625" style="112" customWidth="1"/>
    <col min="5389" max="5389" width="22.5703125" style="112" customWidth="1"/>
    <col min="5390" max="5392" width="14.85546875" style="112" customWidth="1"/>
    <col min="5393" max="5393" width="14.140625" style="112" customWidth="1"/>
    <col min="5394" max="5394" width="14.5703125" style="112" customWidth="1"/>
    <col min="5395" max="5395" width="14.42578125" style="112" customWidth="1"/>
    <col min="5396" max="5396" width="12.7109375" style="112" customWidth="1"/>
    <col min="5397" max="5397" width="13.5703125" style="112" customWidth="1"/>
    <col min="5398" max="5398" width="12.5703125" style="112" customWidth="1"/>
    <col min="5399" max="5405" width="14.42578125" style="112" customWidth="1"/>
    <col min="5406" max="5407" width="12.7109375" style="112" customWidth="1"/>
    <col min="5408" max="5408" width="12.140625" style="112" customWidth="1"/>
    <col min="5409" max="5411" width="9.140625" style="112"/>
    <col min="5412" max="5412" width="21.42578125" style="112" customWidth="1"/>
    <col min="5413" max="5413" width="29.140625" style="112" customWidth="1"/>
    <col min="5414" max="5414" width="29.7109375" style="112" customWidth="1"/>
    <col min="5415" max="5415" width="9.85546875" style="112" customWidth="1"/>
    <col min="5416" max="5416" width="11.42578125" style="112" customWidth="1"/>
    <col min="5417" max="5417" width="13.28515625" style="112" customWidth="1"/>
    <col min="5418" max="5418" width="13.85546875" style="112" customWidth="1"/>
    <col min="5419" max="5419" width="11" style="112" customWidth="1"/>
    <col min="5420" max="5420" width="13.5703125" style="112" customWidth="1"/>
    <col min="5421" max="5421" width="11.85546875" style="112" customWidth="1"/>
    <col min="5422" max="5422" width="19.28515625" style="112" customWidth="1"/>
    <col min="5423" max="5423" width="11.42578125" style="112" customWidth="1"/>
    <col min="5424" max="5424" width="67" style="112" customWidth="1"/>
    <col min="5425" max="5589" width="9.140625" style="112"/>
    <col min="5590" max="5590" width="21.28515625" style="112" customWidth="1"/>
    <col min="5591" max="5591" width="23.28515625" style="112" customWidth="1"/>
    <col min="5592" max="5592" width="26.85546875" style="112" customWidth="1"/>
    <col min="5593" max="5593" width="28" style="112" customWidth="1"/>
    <col min="5594" max="5594" width="25.7109375" style="112" customWidth="1"/>
    <col min="5595" max="5595" width="30.7109375" style="112" customWidth="1"/>
    <col min="5596" max="5596" width="9.5703125" style="112" customWidth="1"/>
    <col min="5597" max="5597" width="9.42578125" style="112" customWidth="1"/>
    <col min="5598" max="5599" width="17.140625" style="112" bestFit="1" customWidth="1"/>
    <col min="5600" max="5601" width="8.7109375" style="112" customWidth="1"/>
    <col min="5602" max="5602" width="7.28515625" style="112" customWidth="1"/>
    <col min="5603" max="5603" width="6.5703125" style="112" customWidth="1"/>
    <col min="5604" max="5604" width="5.28515625" style="112" customWidth="1"/>
    <col min="5605" max="5605" width="7.5703125" style="112" customWidth="1"/>
    <col min="5606" max="5606" width="6.42578125" style="112" customWidth="1"/>
    <col min="5607" max="5607" width="5.42578125" style="112" customWidth="1"/>
    <col min="5608" max="5615" width="7.28515625" style="112" customWidth="1"/>
    <col min="5616" max="5616" width="8.5703125" style="112" customWidth="1"/>
    <col min="5617" max="5617" width="8.7109375" style="112" customWidth="1"/>
    <col min="5618" max="5629" width="8.5703125" style="112" customWidth="1"/>
    <col min="5630" max="5632" width="9.42578125" style="112" customWidth="1"/>
    <col min="5633" max="5633" width="9.5703125" style="112" customWidth="1"/>
    <col min="5634" max="5643" width="8.7109375" style="112" customWidth="1"/>
    <col min="5644" max="5644" width="29.28515625" style="112" customWidth="1"/>
    <col min="5645" max="5645" width="22.5703125" style="112" customWidth="1"/>
    <col min="5646" max="5648" width="14.85546875" style="112" customWidth="1"/>
    <col min="5649" max="5649" width="14.140625" style="112" customWidth="1"/>
    <col min="5650" max="5650" width="14.5703125" style="112" customWidth="1"/>
    <col min="5651" max="5651" width="14.42578125" style="112" customWidth="1"/>
    <col min="5652" max="5652" width="12.7109375" style="112" customWidth="1"/>
    <col min="5653" max="5653" width="13.5703125" style="112" customWidth="1"/>
    <col min="5654" max="5654" width="12.5703125" style="112" customWidth="1"/>
    <col min="5655" max="5661" width="14.42578125" style="112" customWidth="1"/>
    <col min="5662" max="5663" width="12.7109375" style="112" customWidth="1"/>
    <col min="5664" max="5664" width="12.140625" style="112" customWidth="1"/>
    <col min="5665" max="5667" width="9.140625" style="112"/>
    <col min="5668" max="5668" width="21.42578125" style="112" customWidth="1"/>
    <col min="5669" max="5669" width="29.140625" style="112" customWidth="1"/>
    <col min="5670" max="5670" width="29.7109375" style="112" customWidth="1"/>
    <col min="5671" max="5671" width="9.85546875" style="112" customWidth="1"/>
    <col min="5672" max="5672" width="11.42578125" style="112" customWidth="1"/>
    <col min="5673" max="5673" width="13.28515625" style="112" customWidth="1"/>
    <col min="5674" max="5674" width="13.85546875" style="112" customWidth="1"/>
    <col min="5675" max="5675" width="11" style="112" customWidth="1"/>
    <col min="5676" max="5676" width="13.5703125" style="112" customWidth="1"/>
    <col min="5677" max="5677" width="11.85546875" style="112" customWidth="1"/>
    <col min="5678" max="5678" width="19.28515625" style="112" customWidth="1"/>
    <col min="5679" max="5679" width="11.42578125" style="112" customWidth="1"/>
    <col min="5680" max="5680" width="67" style="112" customWidth="1"/>
    <col min="5681" max="5845" width="9.140625" style="112"/>
    <col min="5846" max="5846" width="21.28515625" style="112" customWidth="1"/>
    <col min="5847" max="5847" width="23.28515625" style="112" customWidth="1"/>
    <col min="5848" max="5848" width="26.85546875" style="112" customWidth="1"/>
    <col min="5849" max="5849" width="28" style="112" customWidth="1"/>
    <col min="5850" max="5850" width="25.7109375" style="112" customWidth="1"/>
    <col min="5851" max="5851" width="30.7109375" style="112" customWidth="1"/>
    <col min="5852" max="5852" width="9.5703125" style="112" customWidth="1"/>
    <col min="5853" max="5853" width="9.42578125" style="112" customWidth="1"/>
    <col min="5854" max="5855" width="17.140625" style="112" bestFit="1" customWidth="1"/>
    <col min="5856" max="5857" width="8.7109375" style="112" customWidth="1"/>
    <col min="5858" max="5858" width="7.28515625" style="112" customWidth="1"/>
    <col min="5859" max="5859" width="6.5703125" style="112" customWidth="1"/>
    <col min="5860" max="5860" width="5.28515625" style="112" customWidth="1"/>
    <col min="5861" max="5861" width="7.5703125" style="112" customWidth="1"/>
    <col min="5862" max="5862" width="6.42578125" style="112" customWidth="1"/>
    <col min="5863" max="5863" width="5.42578125" style="112" customWidth="1"/>
    <col min="5864" max="5871" width="7.28515625" style="112" customWidth="1"/>
    <col min="5872" max="5872" width="8.5703125" style="112" customWidth="1"/>
    <col min="5873" max="5873" width="8.7109375" style="112" customWidth="1"/>
    <col min="5874" max="5885" width="8.5703125" style="112" customWidth="1"/>
    <col min="5886" max="5888" width="9.42578125" style="112" customWidth="1"/>
    <col min="5889" max="5889" width="9.5703125" style="112" customWidth="1"/>
    <col min="5890" max="5899" width="8.7109375" style="112" customWidth="1"/>
    <col min="5900" max="5900" width="29.28515625" style="112" customWidth="1"/>
    <col min="5901" max="5901" width="22.5703125" style="112" customWidth="1"/>
    <col min="5902" max="5904" width="14.85546875" style="112" customWidth="1"/>
    <col min="5905" max="5905" width="14.140625" style="112" customWidth="1"/>
    <col min="5906" max="5906" width="14.5703125" style="112" customWidth="1"/>
    <col min="5907" max="5907" width="14.42578125" style="112" customWidth="1"/>
    <col min="5908" max="5908" width="12.7109375" style="112" customWidth="1"/>
    <col min="5909" max="5909" width="13.5703125" style="112" customWidth="1"/>
    <col min="5910" max="5910" width="12.5703125" style="112" customWidth="1"/>
    <col min="5911" max="5917" width="14.42578125" style="112" customWidth="1"/>
    <col min="5918" max="5919" width="12.7109375" style="112" customWidth="1"/>
    <col min="5920" max="5920" width="12.140625" style="112" customWidth="1"/>
    <col min="5921" max="5923" width="9.140625" style="112"/>
    <col min="5924" max="5924" width="21.42578125" style="112" customWidth="1"/>
    <col min="5925" max="5925" width="29.140625" style="112" customWidth="1"/>
    <col min="5926" max="5926" width="29.7109375" style="112" customWidth="1"/>
    <col min="5927" max="5927" width="9.85546875" style="112" customWidth="1"/>
    <col min="5928" max="5928" width="11.42578125" style="112" customWidth="1"/>
    <col min="5929" max="5929" width="13.28515625" style="112" customWidth="1"/>
    <col min="5930" max="5930" width="13.85546875" style="112" customWidth="1"/>
    <col min="5931" max="5931" width="11" style="112" customWidth="1"/>
    <col min="5932" max="5932" width="13.5703125" style="112" customWidth="1"/>
    <col min="5933" max="5933" width="11.85546875" style="112" customWidth="1"/>
    <col min="5934" max="5934" width="19.28515625" style="112" customWidth="1"/>
    <col min="5935" max="5935" width="11.42578125" style="112" customWidth="1"/>
    <col min="5936" max="5936" width="67" style="112" customWidth="1"/>
    <col min="5937" max="6101" width="9.140625" style="112"/>
    <col min="6102" max="6102" width="21.28515625" style="112" customWidth="1"/>
    <col min="6103" max="6103" width="23.28515625" style="112" customWidth="1"/>
    <col min="6104" max="6104" width="26.85546875" style="112" customWidth="1"/>
    <col min="6105" max="6105" width="28" style="112" customWidth="1"/>
    <col min="6106" max="6106" width="25.7109375" style="112" customWidth="1"/>
    <col min="6107" max="6107" width="30.7109375" style="112" customWidth="1"/>
    <col min="6108" max="6108" width="9.5703125" style="112" customWidth="1"/>
    <col min="6109" max="6109" width="9.42578125" style="112" customWidth="1"/>
    <col min="6110" max="6111" width="17.140625" style="112" bestFit="1" customWidth="1"/>
    <col min="6112" max="6113" width="8.7109375" style="112" customWidth="1"/>
    <col min="6114" max="6114" width="7.28515625" style="112" customWidth="1"/>
    <col min="6115" max="6115" width="6.5703125" style="112" customWidth="1"/>
    <col min="6116" max="6116" width="5.28515625" style="112" customWidth="1"/>
    <col min="6117" max="6117" width="7.5703125" style="112" customWidth="1"/>
    <col min="6118" max="6118" width="6.42578125" style="112" customWidth="1"/>
    <col min="6119" max="6119" width="5.42578125" style="112" customWidth="1"/>
    <col min="6120" max="6127" width="7.28515625" style="112" customWidth="1"/>
    <col min="6128" max="6128" width="8.5703125" style="112" customWidth="1"/>
    <col min="6129" max="6129" width="8.7109375" style="112" customWidth="1"/>
    <col min="6130" max="6141" width="8.5703125" style="112" customWidth="1"/>
    <col min="6142" max="6144" width="9.42578125" style="112" customWidth="1"/>
    <col min="6145" max="6145" width="9.5703125" style="112" customWidth="1"/>
    <col min="6146" max="6155" width="8.7109375" style="112" customWidth="1"/>
    <col min="6156" max="6156" width="29.28515625" style="112" customWidth="1"/>
    <col min="6157" max="6157" width="22.5703125" style="112" customWidth="1"/>
    <col min="6158" max="6160" width="14.85546875" style="112" customWidth="1"/>
    <col min="6161" max="6161" width="14.140625" style="112" customWidth="1"/>
    <col min="6162" max="6162" width="14.5703125" style="112" customWidth="1"/>
    <col min="6163" max="6163" width="14.42578125" style="112" customWidth="1"/>
    <col min="6164" max="6164" width="12.7109375" style="112" customWidth="1"/>
    <col min="6165" max="6165" width="13.5703125" style="112" customWidth="1"/>
    <col min="6166" max="6166" width="12.5703125" style="112" customWidth="1"/>
    <col min="6167" max="6173" width="14.42578125" style="112" customWidth="1"/>
    <col min="6174" max="6175" width="12.7109375" style="112" customWidth="1"/>
    <col min="6176" max="6176" width="12.140625" style="112" customWidth="1"/>
    <col min="6177" max="6179" width="9.140625" style="112"/>
    <col min="6180" max="6180" width="21.42578125" style="112" customWidth="1"/>
    <col min="6181" max="6181" width="29.140625" style="112" customWidth="1"/>
    <col min="6182" max="6182" width="29.7109375" style="112" customWidth="1"/>
    <col min="6183" max="6183" width="9.85546875" style="112" customWidth="1"/>
    <col min="6184" max="6184" width="11.42578125" style="112" customWidth="1"/>
    <col min="6185" max="6185" width="13.28515625" style="112" customWidth="1"/>
    <col min="6186" max="6186" width="13.85546875" style="112" customWidth="1"/>
    <col min="6187" max="6187" width="11" style="112" customWidth="1"/>
    <col min="6188" max="6188" width="13.5703125" style="112" customWidth="1"/>
    <col min="6189" max="6189" width="11.85546875" style="112" customWidth="1"/>
    <col min="6190" max="6190" width="19.28515625" style="112" customWidth="1"/>
    <col min="6191" max="6191" width="11.42578125" style="112" customWidth="1"/>
    <col min="6192" max="6192" width="67" style="112" customWidth="1"/>
    <col min="6193" max="6357" width="9.140625" style="112"/>
    <col min="6358" max="6358" width="21.28515625" style="112" customWidth="1"/>
    <col min="6359" max="6359" width="23.28515625" style="112" customWidth="1"/>
    <col min="6360" max="6360" width="26.85546875" style="112" customWidth="1"/>
    <col min="6361" max="6361" width="28" style="112" customWidth="1"/>
    <col min="6362" max="6362" width="25.7109375" style="112" customWidth="1"/>
    <col min="6363" max="6363" width="30.7109375" style="112" customWidth="1"/>
    <col min="6364" max="6364" width="9.5703125" style="112" customWidth="1"/>
    <col min="6365" max="6365" width="9.42578125" style="112" customWidth="1"/>
    <col min="6366" max="6367" width="17.140625" style="112" bestFit="1" customWidth="1"/>
    <col min="6368" max="6369" width="8.7109375" style="112" customWidth="1"/>
    <col min="6370" max="6370" width="7.28515625" style="112" customWidth="1"/>
    <col min="6371" max="6371" width="6.5703125" style="112" customWidth="1"/>
    <col min="6372" max="6372" width="5.28515625" style="112" customWidth="1"/>
    <col min="6373" max="6373" width="7.5703125" style="112" customWidth="1"/>
    <col min="6374" max="6374" width="6.42578125" style="112" customWidth="1"/>
    <col min="6375" max="6375" width="5.42578125" style="112" customWidth="1"/>
    <col min="6376" max="6383" width="7.28515625" style="112" customWidth="1"/>
    <col min="6384" max="6384" width="8.5703125" style="112" customWidth="1"/>
    <col min="6385" max="6385" width="8.7109375" style="112" customWidth="1"/>
    <col min="6386" max="6397" width="8.5703125" style="112" customWidth="1"/>
    <col min="6398" max="6400" width="9.42578125" style="112" customWidth="1"/>
    <col min="6401" max="6401" width="9.5703125" style="112" customWidth="1"/>
    <col min="6402" max="6411" width="8.7109375" style="112" customWidth="1"/>
    <col min="6412" max="6412" width="29.28515625" style="112" customWidth="1"/>
    <col min="6413" max="6413" width="22.5703125" style="112" customWidth="1"/>
    <col min="6414" max="6416" width="14.85546875" style="112" customWidth="1"/>
    <col min="6417" max="6417" width="14.140625" style="112" customWidth="1"/>
    <col min="6418" max="6418" width="14.5703125" style="112" customWidth="1"/>
    <col min="6419" max="6419" width="14.42578125" style="112" customWidth="1"/>
    <col min="6420" max="6420" width="12.7109375" style="112" customWidth="1"/>
    <col min="6421" max="6421" width="13.5703125" style="112" customWidth="1"/>
    <col min="6422" max="6422" width="12.5703125" style="112" customWidth="1"/>
    <col min="6423" max="6429" width="14.42578125" style="112" customWidth="1"/>
    <col min="6430" max="6431" width="12.7109375" style="112" customWidth="1"/>
    <col min="6432" max="6432" width="12.140625" style="112" customWidth="1"/>
    <col min="6433" max="6435" width="9.140625" style="112"/>
    <col min="6436" max="6436" width="21.42578125" style="112" customWidth="1"/>
    <col min="6437" max="6437" width="29.140625" style="112" customWidth="1"/>
    <col min="6438" max="6438" width="29.7109375" style="112" customWidth="1"/>
    <col min="6439" max="6439" width="9.85546875" style="112" customWidth="1"/>
    <col min="6440" max="6440" width="11.42578125" style="112" customWidth="1"/>
    <col min="6441" max="6441" width="13.28515625" style="112" customWidth="1"/>
    <col min="6442" max="6442" width="13.85546875" style="112" customWidth="1"/>
    <col min="6443" max="6443" width="11" style="112" customWidth="1"/>
    <col min="6444" max="6444" width="13.5703125" style="112" customWidth="1"/>
    <col min="6445" max="6445" width="11.85546875" style="112" customWidth="1"/>
    <col min="6446" max="6446" width="19.28515625" style="112" customWidth="1"/>
    <col min="6447" max="6447" width="11.42578125" style="112" customWidth="1"/>
    <col min="6448" max="6448" width="67" style="112" customWidth="1"/>
    <col min="6449" max="6613" width="9.140625" style="112"/>
    <col min="6614" max="6614" width="21.28515625" style="112" customWidth="1"/>
    <col min="6615" max="6615" width="23.28515625" style="112" customWidth="1"/>
    <col min="6616" max="6616" width="26.85546875" style="112" customWidth="1"/>
    <col min="6617" max="6617" width="28" style="112" customWidth="1"/>
    <col min="6618" max="6618" width="25.7109375" style="112" customWidth="1"/>
    <col min="6619" max="6619" width="30.7109375" style="112" customWidth="1"/>
    <col min="6620" max="6620" width="9.5703125" style="112" customWidth="1"/>
    <col min="6621" max="6621" width="9.42578125" style="112" customWidth="1"/>
    <col min="6622" max="6623" width="17.140625" style="112" bestFit="1" customWidth="1"/>
    <col min="6624" max="6625" width="8.7109375" style="112" customWidth="1"/>
    <col min="6626" max="6626" width="7.28515625" style="112" customWidth="1"/>
    <col min="6627" max="6627" width="6.5703125" style="112" customWidth="1"/>
    <col min="6628" max="6628" width="5.28515625" style="112" customWidth="1"/>
    <col min="6629" max="6629" width="7.5703125" style="112" customWidth="1"/>
    <col min="6630" max="6630" width="6.42578125" style="112" customWidth="1"/>
    <col min="6631" max="6631" width="5.42578125" style="112" customWidth="1"/>
    <col min="6632" max="6639" width="7.28515625" style="112" customWidth="1"/>
    <col min="6640" max="6640" width="8.5703125" style="112" customWidth="1"/>
    <col min="6641" max="6641" width="8.7109375" style="112" customWidth="1"/>
    <col min="6642" max="6653" width="8.5703125" style="112" customWidth="1"/>
    <col min="6654" max="6656" width="9.42578125" style="112" customWidth="1"/>
    <col min="6657" max="6657" width="9.5703125" style="112" customWidth="1"/>
    <col min="6658" max="6667" width="8.7109375" style="112" customWidth="1"/>
    <col min="6668" max="6668" width="29.28515625" style="112" customWidth="1"/>
    <col min="6669" max="6669" width="22.5703125" style="112" customWidth="1"/>
    <col min="6670" max="6672" width="14.85546875" style="112" customWidth="1"/>
    <col min="6673" max="6673" width="14.140625" style="112" customWidth="1"/>
    <col min="6674" max="6674" width="14.5703125" style="112" customWidth="1"/>
    <col min="6675" max="6675" width="14.42578125" style="112" customWidth="1"/>
    <col min="6676" max="6676" width="12.7109375" style="112" customWidth="1"/>
    <col min="6677" max="6677" width="13.5703125" style="112" customWidth="1"/>
    <col min="6678" max="6678" width="12.5703125" style="112" customWidth="1"/>
    <col min="6679" max="6685" width="14.42578125" style="112" customWidth="1"/>
    <col min="6686" max="6687" width="12.7109375" style="112" customWidth="1"/>
    <col min="6688" max="6688" width="12.140625" style="112" customWidth="1"/>
    <col min="6689" max="6691" width="9.140625" style="112"/>
    <col min="6692" max="6692" width="21.42578125" style="112" customWidth="1"/>
    <col min="6693" max="6693" width="29.140625" style="112" customWidth="1"/>
    <col min="6694" max="6694" width="29.7109375" style="112" customWidth="1"/>
    <col min="6695" max="6695" width="9.85546875" style="112" customWidth="1"/>
    <col min="6696" max="6696" width="11.42578125" style="112" customWidth="1"/>
    <col min="6697" max="6697" width="13.28515625" style="112" customWidth="1"/>
    <col min="6698" max="6698" width="13.85546875" style="112" customWidth="1"/>
    <col min="6699" max="6699" width="11" style="112" customWidth="1"/>
    <col min="6700" max="6700" width="13.5703125" style="112" customWidth="1"/>
    <col min="6701" max="6701" width="11.85546875" style="112" customWidth="1"/>
    <col min="6702" max="6702" width="19.28515625" style="112" customWidth="1"/>
    <col min="6703" max="6703" width="11.42578125" style="112" customWidth="1"/>
    <col min="6704" max="6704" width="67" style="112" customWidth="1"/>
    <col min="6705" max="6869" width="9.140625" style="112"/>
    <col min="6870" max="6870" width="21.28515625" style="112" customWidth="1"/>
    <col min="6871" max="6871" width="23.28515625" style="112" customWidth="1"/>
    <col min="6872" max="6872" width="26.85546875" style="112" customWidth="1"/>
    <col min="6873" max="6873" width="28" style="112" customWidth="1"/>
    <col min="6874" max="6874" width="25.7109375" style="112" customWidth="1"/>
    <col min="6875" max="6875" width="30.7109375" style="112" customWidth="1"/>
    <col min="6876" max="6876" width="9.5703125" style="112" customWidth="1"/>
    <col min="6877" max="6877" width="9.42578125" style="112" customWidth="1"/>
    <col min="6878" max="6879" width="17.140625" style="112" bestFit="1" customWidth="1"/>
    <col min="6880" max="6881" width="8.7109375" style="112" customWidth="1"/>
    <col min="6882" max="6882" width="7.28515625" style="112" customWidth="1"/>
    <col min="6883" max="6883" width="6.5703125" style="112" customWidth="1"/>
    <col min="6884" max="6884" width="5.28515625" style="112" customWidth="1"/>
    <col min="6885" max="6885" width="7.5703125" style="112" customWidth="1"/>
    <col min="6886" max="6886" width="6.42578125" style="112" customWidth="1"/>
    <col min="6887" max="6887" width="5.42578125" style="112" customWidth="1"/>
    <col min="6888" max="6895" width="7.28515625" style="112" customWidth="1"/>
    <col min="6896" max="6896" width="8.5703125" style="112" customWidth="1"/>
    <col min="6897" max="6897" width="8.7109375" style="112" customWidth="1"/>
    <col min="6898" max="6909" width="8.5703125" style="112" customWidth="1"/>
    <col min="6910" max="6912" width="9.42578125" style="112" customWidth="1"/>
    <col min="6913" max="6913" width="9.5703125" style="112" customWidth="1"/>
    <col min="6914" max="6923" width="8.7109375" style="112" customWidth="1"/>
    <col min="6924" max="6924" width="29.28515625" style="112" customWidth="1"/>
    <col min="6925" max="6925" width="22.5703125" style="112" customWidth="1"/>
    <col min="6926" max="6928" width="14.85546875" style="112" customWidth="1"/>
    <col min="6929" max="6929" width="14.140625" style="112" customWidth="1"/>
    <col min="6930" max="6930" width="14.5703125" style="112" customWidth="1"/>
    <col min="6931" max="6931" width="14.42578125" style="112" customWidth="1"/>
    <col min="6932" max="6932" width="12.7109375" style="112" customWidth="1"/>
    <col min="6933" max="6933" width="13.5703125" style="112" customWidth="1"/>
    <col min="6934" max="6934" width="12.5703125" style="112" customWidth="1"/>
    <col min="6935" max="6941" width="14.42578125" style="112" customWidth="1"/>
    <col min="6942" max="6943" width="12.7109375" style="112" customWidth="1"/>
    <col min="6944" max="6944" width="12.140625" style="112" customWidth="1"/>
    <col min="6945" max="6947" width="9.140625" style="112"/>
    <col min="6948" max="6948" width="21.42578125" style="112" customWidth="1"/>
    <col min="6949" max="6949" width="29.140625" style="112" customWidth="1"/>
    <col min="6950" max="6950" width="29.7109375" style="112" customWidth="1"/>
    <col min="6951" max="6951" width="9.85546875" style="112" customWidth="1"/>
    <col min="6952" max="6952" width="11.42578125" style="112" customWidth="1"/>
    <col min="6953" max="6953" width="13.28515625" style="112" customWidth="1"/>
    <col min="6954" max="6954" width="13.85546875" style="112" customWidth="1"/>
    <col min="6955" max="6955" width="11" style="112" customWidth="1"/>
    <col min="6956" max="6956" width="13.5703125" style="112" customWidth="1"/>
    <col min="6957" max="6957" width="11.85546875" style="112" customWidth="1"/>
    <col min="6958" max="6958" width="19.28515625" style="112" customWidth="1"/>
    <col min="6959" max="6959" width="11.42578125" style="112" customWidth="1"/>
    <col min="6960" max="6960" width="67" style="112" customWidth="1"/>
    <col min="6961" max="7125" width="9.140625" style="112"/>
    <col min="7126" max="7126" width="21.28515625" style="112" customWidth="1"/>
    <col min="7127" max="7127" width="23.28515625" style="112" customWidth="1"/>
    <col min="7128" max="7128" width="26.85546875" style="112" customWidth="1"/>
    <col min="7129" max="7129" width="28" style="112" customWidth="1"/>
    <col min="7130" max="7130" width="25.7109375" style="112" customWidth="1"/>
    <col min="7131" max="7131" width="30.7109375" style="112" customWidth="1"/>
    <col min="7132" max="7132" width="9.5703125" style="112" customWidth="1"/>
    <col min="7133" max="7133" width="9.42578125" style="112" customWidth="1"/>
    <col min="7134" max="7135" width="17.140625" style="112" bestFit="1" customWidth="1"/>
    <col min="7136" max="7137" width="8.7109375" style="112" customWidth="1"/>
    <col min="7138" max="7138" width="7.28515625" style="112" customWidth="1"/>
    <col min="7139" max="7139" width="6.5703125" style="112" customWidth="1"/>
    <col min="7140" max="7140" width="5.28515625" style="112" customWidth="1"/>
    <col min="7141" max="7141" width="7.5703125" style="112" customWidth="1"/>
    <col min="7142" max="7142" width="6.42578125" style="112" customWidth="1"/>
    <col min="7143" max="7143" width="5.42578125" style="112" customWidth="1"/>
    <col min="7144" max="7151" width="7.28515625" style="112" customWidth="1"/>
    <col min="7152" max="7152" width="8.5703125" style="112" customWidth="1"/>
    <col min="7153" max="7153" width="8.7109375" style="112" customWidth="1"/>
    <col min="7154" max="7165" width="8.5703125" style="112" customWidth="1"/>
    <col min="7166" max="7168" width="9.42578125" style="112" customWidth="1"/>
    <col min="7169" max="7169" width="9.5703125" style="112" customWidth="1"/>
    <col min="7170" max="7179" width="8.7109375" style="112" customWidth="1"/>
    <col min="7180" max="7180" width="29.28515625" style="112" customWidth="1"/>
    <col min="7181" max="7181" width="22.5703125" style="112" customWidth="1"/>
    <col min="7182" max="7184" width="14.85546875" style="112" customWidth="1"/>
    <col min="7185" max="7185" width="14.140625" style="112" customWidth="1"/>
    <col min="7186" max="7186" width="14.5703125" style="112" customWidth="1"/>
    <col min="7187" max="7187" width="14.42578125" style="112" customWidth="1"/>
    <col min="7188" max="7188" width="12.7109375" style="112" customWidth="1"/>
    <col min="7189" max="7189" width="13.5703125" style="112" customWidth="1"/>
    <col min="7190" max="7190" width="12.5703125" style="112" customWidth="1"/>
    <col min="7191" max="7197" width="14.42578125" style="112" customWidth="1"/>
    <col min="7198" max="7199" width="12.7109375" style="112" customWidth="1"/>
    <col min="7200" max="7200" width="12.140625" style="112" customWidth="1"/>
    <col min="7201" max="7203" width="9.140625" style="112"/>
    <col min="7204" max="7204" width="21.42578125" style="112" customWidth="1"/>
    <col min="7205" max="7205" width="29.140625" style="112" customWidth="1"/>
    <col min="7206" max="7206" width="29.7109375" style="112" customWidth="1"/>
    <col min="7207" max="7207" width="9.85546875" style="112" customWidth="1"/>
    <col min="7208" max="7208" width="11.42578125" style="112" customWidth="1"/>
    <col min="7209" max="7209" width="13.28515625" style="112" customWidth="1"/>
    <col min="7210" max="7210" width="13.85546875" style="112" customWidth="1"/>
    <col min="7211" max="7211" width="11" style="112" customWidth="1"/>
    <col min="7212" max="7212" width="13.5703125" style="112" customWidth="1"/>
    <col min="7213" max="7213" width="11.85546875" style="112" customWidth="1"/>
    <col min="7214" max="7214" width="19.28515625" style="112" customWidth="1"/>
    <col min="7215" max="7215" width="11.42578125" style="112" customWidth="1"/>
    <col min="7216" max="7216" width="67" style="112" customWidth="1"/>
    <col min="7217" max="7381" width="9.140625" style="112"/>
    <col min="7382" max="7382" width="21.28515625" style="112" customWidth="1"/>
    <col min="7383" max="7383" width="23.28515625" style="112" customWidth="1"/>
    <col min="7384" max="7384" width="26.85546875" style="112" customWidth="1"/>
    <col min="7385" max="7385" width="28" style="112" customWidth="1"/>
    <col min="7386" max="7386" width="25.7109375" style="112" customWidth="1"/>
    <col min="7387" max="7387" width="30.7109375" style="112" customWidth="1"/>
    <col min="7388" max="7388" width="9.5703125" style="112" customWidth="1"/>
    <col min="7389" max="7389" width="9.42578125" style="112" customWidth="1"/>
    <col min="7390" max="7391" width="17.140625" style="112" bestFit="1" customWidth="1"/>
    <col min="7392" max="7393" width="8.7109375" style="112" customWidth="1"/>
    <col min="7394" max="7394" width="7.28515625" style="112" customWidth="1"/>
    <col min="7395" max="7395" width="6.5703125" style="112" customWidth="1"/>
    <col min="7396" max="7396" width="5.28515625" style="112" customWidth="1"/>
    <col min="7397" max="7397" width="7.5703125" style="112" customWidth="1"/>
    <col min="7398" max="7398" width="6.42578125" style="112" customWidth="1"/>
    <col min="7399" max="7399" width="5.42578125" style="112" customWidth="1"/>
    <col min="7400" max="7407" width="7.28515625" style="112" customWidth="1"/>
    <col min="7408" max="7408" width="8.5703125" style="112" customWidth="1"/>
    <col min="7409" max="7409" width="8.7109375" style="112" customWidth="1"/>
    <col min="7410" max="7421" width="8.5703125" style="112" customWidth="1"/>
    <col min="7422" max="7424" width="9.42578125" style="112" customWidth="1"/>
    <col min="7425" max="7425" width="9.5703125" style="112" customWidth="1"/>
    <col min="7426" max="7435" width="8.7109375" style="112" customWidth="1"/>
    <col min="7436" max="7436" width="29.28515625" style="112" customWidth="1"/>
    <col min="7437" max="7437" width="22.5703125" style="112" customWidth="1"/>
    <col min="7438" max="7440" width="14.85546875" style="112" customWidth="1"/>
    <col min="7441" max="7441" width="14.140625" style="112" customWidth="1"/>
    <col min="7442" max="7442" width="14.5703125" style="112" customWidth="1"/>
    <col min="7443" max="7443" width="14.42578125" style="112" customWidth="1"/>
    <col min="7444" max="7444" width="12.7109375" style="112" customWidth="1"/>
    <col min="7445" max="7445" width="13.5703125" style="112" customWidth="1"/>
    <col min="7446" max="7446" width="12.5703125" style="112" customWidth="1"/>
    <col min="7447" max="7453" width="14.42578125" style="112" customWidth="1"/>
    <col min="7454" max="7455" width="12.7109375" style="112" customWidth="1"/>
    <col min="7456" max="7456" width="12.140625" style="112" customWidth="1"/>
    <col min="7457" max="7459" width="9.140625" style="112"/>
    <col min="7460" max="7460" width="21.42578125" style="112" customWidth="1"/>
    <col min="7461" max="7461" width="29.140625" style="112" customWidth="1"/>
    <col min="7462" max="7462" width="29.7109375" style="112" customWidth="1"/>
    <col min="7463" max="7463" width="9.85546875" style="112" customWidth="1"/>
    <col min="7464" max="7464" width="11.42578125" style="112" customWidth="1"/>
    <col min="7465" max="7465" width="13.28515625" style="112" customWidth="1"/>
    <col min="7466" max="7466" width="13.85546875" style="112" customWidth="1"/>
    <col min="7467" max="7467" width="11" style="112" customWidth="1"/>
    <col min="7468" max="7468" width="13.5703125" style="112" customWidth="1"/>
    <col min="7469" max="7469" width="11.85546875" style="112" customWidth="1"/>
    <col min="7470" max="7470" width="19.28515625" style="112" customWidth="1"/>
    <col min="7471" max="7471" width="11.42578125" style="112" customWidth="1"/>
    <col min="7472" max="7472" width="67" style="112" customWidth="1"/>
    <col min="7473" max="7637" width="9.140625" style="112"/>
    <col min="7638" max="7638" width="21.28515625" style="112" customWidth="1"/>
    <col min="7639" max="7639" width="23.28515625" style="112" customWidth="1"/>
    <col min="7640" max="7640" width="26.85546875" style="112" customWidth="1"/>
    <col min="7641" max="7641" width="28" style="112" customWidth="1"/>
    <col min="7642" max="7642" width="25.7109375" style="112" customWidth="1"/>
    <col min="7643" max="7643" width="30.7109375" style="112" customWidth="1"/>
    <col min="7644" max="7644" width="9.5703125" style="112" customWidth="1"/>
    <col min="7645" max="7645" width="9.42578125" style="112" customWidth="1"/>
    <col min="7646" max="7647" width="17.140625" style="112" bestFit="1" customWidth="1"/>
    <col min="7648" max="7649" width="8.7109375" style="112" customWidth="1"/>
    <col min="7650" max="7650" width="7.28515625" style="112" customWidth="1"/>
    <col min="7651" max="7651" width="6.5703125" style="112" customWidth="1"/>
    <col min="7652" max="7652" width="5.28515625" style="112" customWidth="1"/>
    <col min="7653" max="7653" width="7.5703125" style="112" customWidth="1"/>
    <col min="7654" max="7654" width="6.42578125" style="112" customWidth="1"/>
    <col min="7655" max="7655" width="5.42578125" style="112" customWidth="1"/>
    <col min="7656" max="7663" width="7.28515625" style="112" customWidth="1"/>
    <col min="7664" max="7664" width="8.5703125" style="112" customWidth="1"/>
    <col min="7665" max="7665" width="8.7109375" style="112" customWidth="1"/>
    <col min="7666" max="7677" width="8.5703125" style="112" customWidth="1"/>
    <col min="7678" max="7680" width="9.42578125" style="112" customWidth="1"/>
    <col min="7681" max="7681" width="9.5703125" style="112" customWidth="1"/>
    <col min="7682" max="7691" width="8.7109375" style="112" customWidth="1"/>
    <col min="7692" max="7692" width="29.28515625" style="112" customWidth="1"/>
    <col min="7693" max="7693" width="22.5703125" style="112" customWidth="1"/>
    <col min="7694" max="7696" width="14.85546875" style="112" customWidth="1"/>
    <col min="7697" max="7697" width="14.140625" style="112" customWidth="1"/>
    <col min="7698" max="7698" width="14.5703125" style="112" customWidth="1"/>
    <col min="7699" max="7699" width="14.42578125" style="112" customWidth="1"/>
    <col min="7700" max="7700" width="12.7109375" style="112" customWidth="1"/>
    <col min="7701" max="7701" width="13.5703125" style="112" customWidth="1"/>
    <col min="7702" max="7702" width="12.5703125" style="112" customWidth="1"/>
    <col min="7703" max="7709" width="14.42578125" style="112" customWidth="1"/>
    <col min="7710" max="7711" width="12.7109375" style="112" customWidth="1"/>
    <col min="7712" max="7712" width="12.140625" style="112" customWidth="1"/>
    <col min="7713" max="7715" width="9.140625" style="112"/>
    <col min="7716" max="7716" width="21.42578125" style="112" customWidth="1"/>
    <col min="7717" max="7717" width="29.140625" style="112" customWidth="1"/>
    <col min="7718" max="7718" width="29.7109375" style="112" customWidth="1"/>
    <col min="7719" max="7719" width="9.85546875" style="112" customWidth="1"/>
    <col min="7720" max="7720" width="11.42578125" style="112" customWidth="1"/>
    <col min="7721" max="7721" width="13.28515625" style="112" customWidth="1"/>
    <col min="7722" max="7722" width="13.85546875" style="112" customWidth="1"/>
    <col min="7723" max="7723" width="11" style="112" customWidth="1"/>
    <col min="7724" max="7724" width="13.5703125" style="112" customWidth="1"/>
    <col min="7725" max="7725" width="11.85546875" style="112" customWidth="1"/>
    <col min="7726" max="7726" width="19.28515625" style="112" customWidth="1"/>
    <col min="7727" max="7727" width="11.42578125" style="112" customWidth="1"/>
    <col min="7728" max="7728" width="67" style="112" customWidth="1"/>
    <col min="7729" max="7893" width="9.140625" style="112"/>
    <col min="7894" max="7894" width="21.28515625" style="112" customWidth="1"/>
    <col min="7895" max="7895" width="23.28515625" style="112" customWidth="1"/>
    <col min="7896" max="7896" width="26.85546875" style="112" customWidth="1"/>
    <col min="7897" max="7897" width="28" style="112" customWidth="1"/>
    <col min="7898" max="7898" width="25.7109375" style="112" customWidth="1"/>
    <col min="7899" max="7899" width="30.7109375" style="112" customWidth="1"/>
    <col min="7900" max="7900" width="9.5703125" style="112" customWidth="1"/>
    <col min="7901" max="7901" width="9.42578125" style="112" customWidth="1"/>
    <col min="7902" max="7903" width="17.140625" style="112" bestFit="1" customWidth="1"/>
    <col min="7904" max="7905" width="8.7109375" style="112" customWidth="1"/>
    <col min="7906" max="7906" width="7.28515625" style="112" customWidth="1"/>
    <col min="7907" max="7907" width="6.5703125" style="112" customWidth="1"/>
    <col min="7908" max="7908" width="5.28515625" style="112" customWidth="1"/>
    <col min="7909" max="7909" width="7.5703125" style="112" customWidth="1"/>
    <col min="7910" max="7910" width="6.42578125" style="112" customWidth="1"/>
    <col min="7911" max="7911" width="5.42578125" style="112" customWidth="1"/>
    <col min="7912" max="7919" width="7.28515625" style="112" customWidth="1"/>
    <col min="7920" max="7920" width="8.5703125" style="112" customWidth="1"/>
    <col min="7921" max="7921" width="8.7109375" style="112" customWidth="1"/>
    <col min="7922" max="7933" width="8.5703125" style="112" customWidth="1"/>
    <col min="7934" max="7936" width="9.42578125" style="112" customWidth="1"/>
    <col min="7937" max="7937" width="9.5703125" style="112" customWidth="1"/>
    <col min="7938" max="7947" width="8.7109375" style="112" customWidth="1"/>
    <col min="7948" max="7948" width="29.28515625" style="112" customWidth="1"/>
    <col min="7949" max="7949" width="22.5703125" style="112" customWidth="1"/>
    <col min="7950" max="7952" width="14.85546875" style="112" customWidth="1"/>
    <col min="7953" max="7953" width="14.140625" style="112" customWidth="1"/>
    <col min="7954" max="7954" width="14.5703125" style="112" customWidth="1"/>
    <col min="7955" max="7955" width="14.42578125" style="112" customWidth="1"/>
    <col min="7956" max="7956" width="12.7109375" style="112" customWidth="1"/>
    <col min="7957" max="7957" width="13.5703125" style="112" customWidth="1"/>
    <col min="7958" max="7958" width="12.5703125" style="112" customWidth="1"/>
    <col min="7959" max="7965" width="14.42578125" style="112" customWidth="1"/>
    <col min="7966" max="7967" width="12.7109375" style="112" customWidth="1"/>
    <col min="7968" max="7968" width="12.140625" style="112" customWidth="1"/>
    <col min="7969" max="7971" width="9.140625" style="112"/>
    <col min="7972" max="7972" width="21.42578125" style="112" customWidth="1"/>
    <col min="7973" max="7973" width="29.140625" style="112" customWidth="1"/>
    <col min="7974" max="7974" width="29.7109375" style="112" customWidth="1"/>
    <col min="7975" max="7975" width="9.85546875" style="112" customWidth="1"/>
    <col min="7976" max="7976" width="11.42578125" style="112" customWidth="1"/>
    <col min="7977" max="7977" width="13.28515625" style="112" customWidth="1"/>
    <col min="7978" max="7978" width="13.85546875" style="112" customWidth="1"/>
    <col min="7979" max="7979" width="11" style="112" customWidth="1"/>
    <col min="7980" max="7980" width="13.5703125" style="112" customWidth="1"/>
    <col min="7981" max="7981" width="11.85546875" style="112" customWidth="1"/>
    <col min="7982" max="7982" width="19.28515625" style="112" customWidth="1"/>
    <col min="7983" max="7983" width="11.42578125" style="112" customWidth="1"/>
    <col min="7984" max="7984" width="67" style="112" customWidth="1"/>
    <col min="7985" max="8149" width="9.140625" style="112"/>
    <col min="8150" max="8150" width="21.28515625" style="112" customWidth="1"/>
    <col min="8151" max="8151" width="23.28515625" style="112" customWidth="1"/>
    <col min="8152" max="8152" width="26.85546875" style="112" customWidth="1"/>
    <col min="8153" max="8153" width="28" style="112" customWidth="1"/>
    <col min="8154" max="8154" width="25.7109375" style="112" customWidth="1"/>
    <col min="8155" max="8155" width="30.7109375" style="112" customWidth="1"/>
    <col min="8156" max="8156" width="9.5703125" style="112" customWidth="1"/>
    <col min="8157" max="8157" width="9.42578125" style="112" customWidth="1"/>
    <col min="8158" max="8159" width="17.140625" style="112" bestFit="1" customWidth="1"/>
    <col min="8160" max="8161" width="8.7109375" style="112" customWidth="1"/>
    <col min="8162" max="8162" width="7.28515625" style="112" customWidth="1"/>
    <col min="8163" max="8163" width="6.5703125" style="112" customWidth="1"/>
    <col min="8164" max="8164" width="5.28515625" style="112" customWidth="1"/>
    <col min="8165" max="8165" width="7.5703125" style="112" customWidth="1"/>
    <col min="8166" max="8166" width="6.42578125" style="112" customWidth="1"/>
    <col min="8167" max="8167" width="5.42578125" style="112" customWidth="1"/>
    <col min="8168" max="8175" width="7.28515625" style="112" customWidth="1"/>
    <col min="8176" max="8176" width="8.5703125" style="112" customWidth="1"/>
    <col min="8177" max="8177" width="8.7109375" style="112" customWidth="1"/>
    <col min="8178" max="8189" width="8.5703125" style="112" customWidth="1"/>
    <col min="8190" max="8192" width="9.42578125" style="112" customWidth="1"/>
    <col min="8193" max="8193" width="9.5703125" style="112" customWidth="1"/>
    <col min="8194" max="8203" width="8.7109375" style="112" customWidth="1"/>
    <col min="8204" max="8204" width="29.28515625" style="112" customWidth="1"/>
    <col min="8205" max="8205" width="22.5703125" style="112" customWidth="1"/>
    <col min="8206" max="8208" width="14.85546875" style="112" customWidth="1"/>
    <col min="8209" max="8209" width="14.140625" style="112" customWidth="1"/>
    <col min="8210" max="8210" width="14.5703125" style="112" customWidth="1"/>
    <col min="8211" max="8211" width="14.42578125" style="112" customWidth="1"/>
    <col min="8212" max="8212" width="12.7109375" style="112" customWidth="1"/>
    <col min="8213" max="8213" width="13.5703125" style="112" customWidth="1"/>
    <col min="8214" max="8214" width="12.5703125" style="112" customWidth="1"/>
    <col min="8215" max="8221" width="14.42578125" style="112" customWidth="1"/>
    <col min="8222" max="8223" width="12.7109375" style="112" customWidth="1"/>
    <col min="8224" max="8224" width="12.140625" style="112" customWidth="1"/>
    <col min="8225" max="8227" width="9.140625" style="112"/>
    <col min="8228" max="8228" width="21.42578125" style="112" customWidth="1"/>
    <col min="8229" max="8229" width="29.140625" style="112" customWidth="1"/>
    <col min="8230" max="8230" width="29.7109375" style="112" customWidth="1"/>
    <col min="8231" max="8231" width="9.85546875" style="112" customWidth="1"/>
    <col min="8232" max="8232" width="11.42578125" style="112" customWidth="1"/>
    <col min="8233" max="8233" width="13.28515625" style="112" customWidth="1"/>
    <col min="8234" max="8234" width="13.85546875" style="112" customWidth="1"/>
    <col min="8235" max="8235" width="11" style="112" customWidth="1"/>
    <col min="8236" max="8236" width="13.5703125" style="112" customWidth="1"/>
    <col min="8237" max="8237" width="11.85546875" style="112" customWidth="1"/>
    <col min="8238" max="8238" width="19.28515625" style="112" customWidth="1"/>
    <col min="8239" max="8239" width="11.42578125" style="112" customWidth="1"/>
    <col min="8240" max="8240" width="67" style="112" customWidth="1"/>
    <col min="8241" max="8405" width="9.140625" style="112"/>
    <col min="8406" max="8406" width="21.28515625" style="112" customWidth="1"/>
    <col min="8407" max="8407" width="23.28515625" style="112" customWidth="1"/>
    <col min="8408" max="8408" width="26.85546875" style="112" customWidth="1"/>
    <col min="8409" max="8409" width="28" style="112" customWidth="1"/>
    <col min="8410" max="8410" width="25.7109375" style="112" customWidth="1"/>
    <col min="8411" max="8411" width="30.7109375" style="112" customWidth="1"/>
    <col min="8412" max="8412" width="9.5703125" style="112" customWidth="1"/>
    <col min="8413" max="8413" width="9.42578125" style="112" customWidth="1"/>
    <col min="8414" max="8415" width="17.140625" style="112" bestFit="1" customWidth="1"/>
    <col min="8416" max="8417" width="8.7109375" style="112" customWidth="1"/>
    <col min="8418" max="8418" width="7.28515625" style="112" customWidth="1"/>
    <col min="8419" max="8419" width="6.5703125" style="112" customWidth="1"/>
    <col min="8420" max="8420" width="5.28515625" style="112" customWidth="1"/>
    <col min="8421" max="8421" width="7.5703125" style="112" customWidth="1"/>
    <col min="8422" max="8422" width="6.42578125" style="112" customWidth="1"/>
    <col min="8423" max="8423" width="5.42578125" style="112" customWidth="1"/>
    <col min="8424" max="8431" width="7.28515625" style="112" customWidth="1"/>
    <col min="8432" max="8432" width="8.5703125" style="112" customWidth="1"/>
    <col min="8433" max="8433" width="8.7109375" style="112" customWidth="1"/>
    <col min="8434" max="8445" width="8.5703125" style="112" customWidth="1"/>
    <col min="8446" max="8448" width="9.42578125" style="112" customWidth="1"/>
    <col min="8449" max="8449" width="9.5703125" style="112" customWidth="1"/>
    <col min="8450" max="8459" width="8.7109375" style="112" customWidth="1"/>
    <col min="8460" max="8460" width="29.28515625" style="112" customWidth="1"/>
    <col min="8461" max="8461" width="22.5703125" style="112" customWidth="1"/>
    <col min="8462" max="8464" width="14.85546875" style="112" customWidth="1"/>
    <col min="8465" max="8465" width="14.140625" style="112" customWidth="1"/>
    <col min="8466" max="8466" width="14.5703125" style="112" customWidth="1"/>
    <col min="8467" max="8467" width="14.42578125" style="112" customWidth="1"/>
    <col min="8468" max="8468" width="12.7109375" style="112" customWidth="1"/>
    <col min="8469" max="8469" width="13.5703125" style="112" customWidth="1"/>
    <col min="8470" max="8470" width="12.5703125" style="112" customWidth="1"/>
    <col min="8471" max="8477" width="14.42578125" style="112" customWidth="1"/>
    <col min="8478" max="8479" width="12.7109375" style="112" customWidth="1"/>
    <col min="8480" max="8480" width="12.140625" style="112" customWidth="1"/>
    <col min="8481" max="8483" width="9.140625" style="112"/>
    <col min="8484" max="8484" width="21.42578125" style="112" customWidth="1"/>
    <col min="8485" max="8485" width="29.140625" style="112" customWidth="1"/>
    <col min="8486" max="8486" width="29.7109375" style="112" customWidth="1"/>
    <col min="8487" max="8487" width="9.85546875" style="112" customWidth="1"/>
    <col min="8488" max="8488" width="11.42578125" style="112" customWidth="1"/>
    <col min="8489" max="8489" width="13.28515625" style="112" customWidth="1"/>
    <col min="8490" max="8490" width="13.85546875" style="112" customWidth="1"/>
    <col min="8491" max="8491" width="11" style="112" customWidth="1"/>
    <col min="8492" max="8492" width="13.5703125" style="112" customWidth="1"/>
    <col min="8493" max="8493" width="11.85546875" style="112" customWidth="1"/>
    <col min="8494" max="8494" width="19.28515625" style="112" customWidth="1"/>
    <col min="8495" max="8495" width="11.42578125" style="112" customWidth="1"/>
    <col min="8496" max="8496" width="67" style="112" customWidth="1"/>
    <col min="8497" max="8661" width="9.140625" style="112"/>
    <col min="8662" max="8662" width="21.28515625" style="112" customWidth="1"/>
    <col min="8663" max="8663" width="23.28515625" style="112" customWidth="1"/>
    <col min="8664" max="8664" width="26.85546875" style="112" customWidth="1"/>
    <col min="8665" max="8665" width="28" style="112" customWidth="1"/>
    <col min="8666" max="8666" width="25.7109375" style="112" customWidth="1"/>
    <col min="8667" max="8667" width="30.7109375" style="112" customWidth="1"/>
    <col min="8668" max="8668" width="9.5703125" style="112" customWidth="1"/>
    <col min="8669" max="8669" width="9.42578125" style="112" customWidth="1"/>
    <col min="8670" max="8671" width="17.140625" style="112" bestFit="1" customWidth="1"/>
    <col min="8672" max="8673" width="8.7109375" style="112" customWidth="1"/>
    <col min="8674" max="8674" width="7.28515625" style="112" customWidth="1"/>
    <col min="8675" max="8675" width="6.5703125" style="112" customWidth="1"/>
    <col min="8676" max="8676" width="5.28515625" style="112" customWidth="1"/>
    <col min="8677" max="8677" width="7.5703125" style="112" customWidth="1"/>
    <col min="8678" max="8678" width="6.42578125" style="112" customWidth="1"/>
    <col min="8679" max="8679" width="5.42578125" style="112" customWidth="1"/>
    <col min="8680" max="8687" width="7.28515625" style="112" customWidth="1"/>
    <col min="8688" max="8688" width="8.5703125" style="112" customWidth="1"/>
    <col min="8689" max="8689" width="8.7109375" style="112" customWidth="1"/>
    <col min="8690" max="8701" width="8.5703125" style="112" customWidth="1"/>
    <col min="8702" max="8704" width="9.42578125" style="112" customWidth="1"/>
    <col min="8705" max="8705" width="9.5703125" style="112" customWidth="1"/>
    <col min="8706" max="8715" width="8.7109375" style="112" customWidth="1"/>
    <col min="8716" max="8716" width="29.28515625" style="112" customWidth="1"/>
    <col min="8717" max="8717" width="22.5703125" style="112" customWidth="1"/>
    <col min="8718" max="8720" width="14.85546875" style="112" customWidth="1"/>
    <col min="8721" max="8721" width="14.140625" style="112" customWidth="1"/>
    <col min="8722" max="8722" width="14.5703125" style="112" customWidth="1"/>
    <col min="8723" max="8723" width="14.42578125" style="112" customWidth="1"/>
    <col min="8724" max="8724" width="12.7109375" style="112" customWidth="1"/>
    <col min="8725" max="8725" width="13.5703125" style="112" customWidth="1"/>
    <col min="8726" max="8726" width="12.5703125" style="112" customWidth="1"/>
    <col min="8727" max="8733" width="14.42578125" style="112" customWidth="1"/>
    <col min="8734" max="8735" width="12.7109375" style="112" customWidth="1"/>
    <col min="8736" max="8736" width="12.140625" style="112" customWidth="1"/>
    <col min="8737" max="8739" width="9.140625" style="112"/>
    <col min="8740" max="8740" width="21.42578125" style="112" customWidth="1"/>
    <col min="8741" max="8741" width="29.140625" style="112" customWidth="1"/>
    <col min="8742" max="8742" width="29.7109375" style="112" customWidth="1"/>
    <col min="8743" max="8743" width="9.85546875" style="112" customWidth="1"/>
    <col min="8744" max="8744" width="11.42578125" style="112" customWidth="1"/>
    <col min="8745" max="8745" width="13.28515625" style="112" customWidth="1"/>
    <col min="8746" max="8746" width="13.85546875" style="112" customWidth="1"/>
    <col min="8747" max="8747" width="11" style="112" customWidth="1"/>
    <col min="8748" max="8748" width="13.5703125" style="112" customWidth="1"/>
    <col min="8749" max="8749" width="11.85546875" style="112" customWidth="1"/>
    <col min="8750" max="8750" width="19.28515625" style="112" customWidth="1"/>
    <col min="8751" max="8751" width="11.42578125" style="112" customWidth="1"/>
    <col min="8752" max="8752" width="67" style="112" customWidth="1"/>
    <col min="8753" max="8917" width="9.140625" style="112"/>
    <col min="8918" max="8918" width="21.28515625" style="112" customWidth="1"/>
    <col min="8919" max="8919" width="23.28515625" style="112" customWidth="1"/>
    <col min="8920" max="8920" width="26.85546875" style="112" customWidth="1"/>
    <col min="8921" max="8921" width="28" style="112" customWidth="1"/>
    <col min="8922" max="8922" width="25.7109375" style="112" customWidth="1"/>
    <col min="8923" max="8923" width="30.7109375" style="112" customWidth="1"/>
    <col min="8924" max="8924" width="9.5703125" style="112" customWidth="1"/>
    <col min="8925" max="8925" width="9.42578125" style="112" customWidth="1"/>
    <col min="8926" max="8927" width="17.140625" style="112" bestFit="1" customWidth="1"/>
    <col min="8928" max="8929" width="8.7109375" style="112" customWidth="1"/>
    <col min="8930" max="8930" width="7.28515625" style="112" customWidth="1"/>
    <col min="8931" max="8931" width="6.5703125" style="112" customWidth="1"/>
    <col min="8932" max="8932" width="5.28515625" style="112" customWidth="1"/>
    <col min="8933" max="8933" width="7.5703125" style="112" customWidth="1"/>
    <col min="8934" max="8934" width="6.42578125" style="112" customWidth="1"/>
    <col min="8935" max="8935" width="5.42578125" style="112" customWidth="1"/>
    <col min="8936" max="8943" width="7.28515625" style="112" customWidth="1"/>
    <col min="8944" max="8944" width="8.5703125" style="112" customWidth="1"/>
    <col min="8945" max="8945" width="8.7109375" style="112" customWidth="1"/>
    <col min="8946" max="8957" width="8.5703125" style="112" customWidth="1"/>
    <col min="8958" max="8960" width="9.42578125" style="112" customWidth="1"/>
    <col min="8961" max="8961" width="9.5703125" style="112" customWidth="1"/>
    <col min="8962" max="8971" width="8.7109375" style="112" customWidth="1"/>
    <col min="8972" max="8972" width="29.28515625" style="112" customWidth="1"/>
    <col min="8973" max="8973" width="22.5703125" style="112" customWidth="1"/>
    <col min="8974" max="8976" width="14.85546875" style="112" customWidth="1"/>
    <col min="8977" max="8977" width="14.140625" style="112" customWidth="1"/>
    <col min="8978" max="8978" width="14.5703125" style="112" customWidth="1"/>
    <col min="8979" max="8979" width="14.42578125" style="112" customWidth="1"/>
    <col min="8980" max="8980" width="12.7109375" style="112" customWidth="1"/>
    <col min="8981" max="8981" width="13.5703125" style="112" customWidth="1"/>
    <col min="8982" max="8982" width="12.5703125" style="112" customWidth="1"/>
    <col min="8983" max="8989" width="14.42578125" style="112" customWidth="1"/>
    <col min="8990" max="8991" width="12.7109375" style="112" customWidth="1"/>
    <col min="8992" max="8992" width="12.140625" style="112" customWidth="1"/>
    <col min="8993" max="8995" width="9.140625" style="112"/>
    <col min="8996" max="8996" width="21.42578125" style="112" customWidth="1"/>
    <col min="8997" max="8997" width="29.140625" style="112" customWidth="1"/>
    <col min="8998" max="8998" width="29.7109375" style="112" customWidth="1"/>
    <col min="8999" max="8999" width="9.85546875" style="112" customWidth="1"/>
    <col min="9000" max="9000" width="11.42578125" style="112" customWidth="1"/>
    <col min="9001" max="9001" width="13.28515625" style="112" customWidth="1"/>
    <col min="9002" max="9002" width="13.85546875" style="112" customWidth="1"/>
    <col min="9003" max="9003" width="11" style="112" customWidth="1"/>
    <col min="9004" max="9004" width="13.5703125" style="112" customWidth="1"/>
    <col min="9005" max="9005" width="11.85546875" style="112" customWidth="1"/>
    <col min="9006" max="9006" width="19.28515625" style="112" customWidth="1"/>
    <col min="9007" max="9007" width="11.42578125" style="112" customWidth="1"/>
    <col min="9008" max="9008" width="67" style="112" customWidth="1"/>
    <col min="9009" max="9173" width="9.140625" style="112"/>
    <col min="9174" max="9174" width="21.28515625" style="112" customWidth="1"/>
    <col min="9175" max="9175" width="23.28515625" style="112" customWidth="1"/>
    <col min="9176" max="9176" width="26.85546875" style="112" customWidth="1"/>
    <col min="9177" max="9177" width="28" style="112" customWidth="1"/>
    <col min="9178" max="9178" width="25.7109375" style="112" customWidth="1"/>
    <col min="9179" max="9179" width="30.7109375" style="112" customWidth="1"/>
    <col min="9180" max="9180" width="9.5703125" style="112" customWidth="1"/>
    <col min="9181" max="9181" width="9.42578125" style="112" customWidth="1"/>
    <col min="9182" max="9183" width="17.140625" style="112" bestFit="1" customWidth="1"/>
    <col min="9184" max="9185" width="8.7109375" style="112" customWidth="1"/>
    <col min="9186" max="9186" width="7.28515625" style="112" customWidth="1"/>
    <col min="9187" max="9187" width="6.5703125" style="112" customWidth="1"/>
    <col min="9188" max="9188" width="5.28515625" style="112" customWidth="1"/>
    <col min="9189" max="9189" width="7.5703125" style="112" customWidth="1"/>
    <col min="9190" max="9190" width="6.42578125" style="112" customWidth="1"/>
    <col min="9191" max="9191" width="5.42578125" style="112" customWidth="1"/>
    <col min="9192" max="9199" width="7.28515625" style="112" customWidth="1"/>
    <col min="9200" max="9200" width="8.5703125" style="112" customWidth="1"/>
    <col min="9201" max="9201" width="8.7109375" style="112" customWidth="1"/>
    <col min="9202" max="9213" width="8.5703125" style="112" customWidth="1"/>
    <col min="9214" max="9216" width="9.42578125" style="112" customWidth="1"/>
    <col min="9217" max="9217" width="9.5703125" style="112" customWidth="1"/>
    <col min="9218" max="9227" width="8.7109375" style="112" customWidth="1"/>
    <col min="9228" max="9228" width="29.28515625" style="112" customWidth="1"/>
    <col min="9229" max="9229" width="22.5703125" style="112" customWidth="1"/>
    <col min="9230" max="9232" width="14.85546875" style="112" customWidth="1"/>
    <col min="9233" max="9233" width="14.140625" style="112" customWidth="1"/>
    <col min="9234" max="9234" width="14.5703125" style="112" customWidth="1"/>
    <col min="9235" max="9235" width="14.42578125" style="112" customWidth="1"/>
    <col min="9236" max="9236" width="12.7109375" style="112" customWidth="1"/>
    <col min="9237" max="9237" width="13.5703125" style="112" customWidth="1"/>
    <col min="9238" max="9238" width="12.5703125" style="112" customWidth="1"/>
    <col min="9239" max="9245" width="14.42578125" style="112" customWidth="1"/>
    <col min="9246" max="9247" width="12.7109375" style="112" customWidth="1"/>
    <col min="9248" max="9248" width="12.140625" style="112" customWidth="1"/>
    <col min="9249" max="9251" width="9.140625" style="112"/>
    <col min="9252" max="9252" width="21.42578125" style="112" customWidth="1"/>
    <col min="9253" max="9253" width="29.140625" style="112" customWidth="1"/>
    <col min="9254" max="9254" width="29.7109375" style="112" customWidth="1"/>
    <col min="9255" max="9255" width="9.85546875" style="112" customWidth="1"/>
    <col min="9256" max="9256" width="11.42578125" style="112" customWidth="1"/>
    <col min="9257" max="9257" width="13.28515625" style="112" customWidth="1"/>
    <col min="9258" max="9258" width="13.85546875" style="112" customWidth="1"/>
    <col min="9259" max="9259" width="11" style="112" customWidth="1"/>
    <col min="9260" max="9260" width="13.5703125" style="112" customWidth="1"/>
    <col min="9261" max="9261" width="11.85546875" style="112" customWidth="1"/>
    <col min="9262" max="9262" width="19.28515625" style="112" customWidth="1"/>
    <col min="9263" max="9263" width="11.42578125" style="112" customWidth="1"/>
    <col min="9264" max="9264" width="67" style="112" customWidth="1"/>
    <col min="9265" max="9429" width="9.140625" style="112"/>
    <col min="9430" max="9430" width="21.28515625" style="112" customWidth="1"/>
    <col min="9431" max="9431" width="23.28515625" style="112" customWidth="1"/>
    <col min="9432" max="9432" width="26.85546875" style="112" customWidth="1"/>
    <col min="9433" max="9433" width="28" style="112" customWidth="1"/>
    <col min="9434" max="9434" width="25.7109375" style="112" customWidth="1"/>
    <col min="9435" max="9435" width="30.7109375" style="112" customWidth="1"/>
    <col min="9436" max="9436" width="9.5703125" style="112" customWidth="1"/>
    <col min="9437" max="9437" width="9.42578125" style="112" customWidth="1"/>
    <col min="9438" max="9439" width="17.140625" style="112" bestFit="1" customWidth="1"/>
    <col min="9440" max="9441" width="8.7109375" style="112" customWidth="1"/>
    <col min="9442" max="9442" width="7.28515625" style="112" customWidth="1"/>
    <col min="9443" max="9443" width="6.5703125" style="112" customWidth="1"/>
    <col min="9444" max="9444" width="5.28515625" style="112" customWidth="1"/>
    <col min="9445" max="9445" width="7.5703125" style="112" customWidth="1"/>
    <col min="9446" max="9446" width="6.42578125" style="112" customWidth="1"/>
    <col min="9447" max="9447" width="5.42578125" style="112" customWidth="1"/>
    <col min="9448" max="9455" width="7.28515625" style="112" customWidth="1"/>
    <col min="9456" max="9456" width="8.5703125" style="112" customWidth="1"/>
    <col min="9457" max="9457" width="8.7109375" style="112" customWidth="1"/>
    <col min="9458" max="9469" width="8.5703125" style="112" customWidth="1"/>
    <col min="9470" max="9472" width="9.42578125" style="112" customWidth="1"/>
    <col min="9473" max="9473" width="9.5703125" style="112" customWidth="1"/>
    <col min="9474" max="9483" width="8.7109375" style="112" customWidth="1"/>
    <col min="9484" max="9484" width="29.28515625" style="112" customWidth="1"/>
    <col min="9485" max="9485" width="22.5703125" style="112" customWidth="1"/>
    <col min="9486" max="9488" width="14.85546875" style="112" customWidth="1"/>
    <col min="9489" max="9489" width="14.140625" style="112" customWidth="1"/>
    <col min="9490" max="9490" width="14.5703125" style="112" customWidth="1"/>
    <col min="9491" max="9491" width="14.42578125" style="112" customWidth="1"/>
    <col min="9492" max="9492" width="12.7109375" style="112" customWidth="1"/>
    <col min="9493" max="9493" width="13.5703125" style="112" customWidth="1"/>
    <col min="9494" max="9494" width="12.5703125" style="112" customWidth="1"/>
    <col min="9495" max="9501" width="14.42578125" style="112" customWidth="1"/>
    <col min="9502" max="9503" width="12.7109375" style="112" customWidth="1"/>
    <col min="9504" max="9504" width="12.140625" style="112" customWidth="1"/>
    <col min="9505" max="9507" width="9.140625" style="112"/>
    <col min="9508" max="9508" width="21.42578125" style="112" customWidth="1"/>
    <col min="9509" max="9509" width="29.140625" style="112" customWidth="1"/>
    <col min="9510" max="9510" width="29.7109375" style="112" customWidth="1"/>
    <col min="9511" max="9511" width="9.85546875" style="112" customWidth="1"/>
    <col min="9512" max="9512" width="11.42578125" style="112" customWidth="1"/>
    <col min="9513" max="9513" width="13.28515625" style="112" customWidth="1"/>
    <col min="9514" max="9514" width="13.85546875" style="112" customWidth="1"/>
    <col min="9515" max="9515" width="11" style="112" customWidth="1"/>
    <col min="9516" max="9516" width="13.5703125" style="112" customWidth="1"/>
    <col min="9517" max="9517" width="11.85546875" style="112" customWidth="1"/>
    <col min="9518" max="9518" width="19.28515625" style="112" customWidth="1"/>
    <col min="9519" max="9519" width="11.42578125" style="112" customWidth="1"/>
    <col min="9520" max="9520" width="67" style="112" customWidth="1"/>
    <col min="9521" max="9685" width="9.140625" style="112"/>
    <col min="9686" max="9686" width="21.28515625" style="112" customWidth="1"/>
    <col min="9687" max="9687" width="23.28515625" style="112" customWidth="1"/>
    <col min="9688" max="9688" width="26.85546875" style="112" customWidth="1"/>
    <col min="9689" max="9689" width="28" style="112" customWidth="1"/>
    <col min="9690" max="9690" width="25.7109375" style="112" customWidth="1"/>
    <col min="9691" max="9691" width="30.7109375" style="112" customWidth="1"/>
    <col min="9692" max="9692" width="9.5703125" style="112" customWidth="1"/>
    <col min="9693" max="9693" width="9.42578125" style="112" customWidth="1"/>
    <col min="9694" max="9695" width="17.140625" style="112" bestFit="1" customWidth="1"/>
    <col min="9696" max="9697" width="8.7109375" style="112" customWidth="1"/>
    <col min="9698" max="9698" width="7.28515625" style="112" customWidth="1"/>
    <col min="9699" max="9699" width="6.5703125" style="112" customWidth="1"/>
    <col min="9700" max="9700" width="5.28515625" style="112" customWidth="1"/>
    <col min="9701" max="9701" width="7.5703125" style="112" customWidth="1"/>
    <col min="9702" max="9702" width="6.42578125" style="112" customWidth="1"/>
    <col min="9703" max="9703" width="5.42578125" style="112" customWidth="1"/>
    <col min="9704" max="9711" width="7.28515625" style="112" customWidth="1"/>
    <col min="9712" max="9712" width="8.5703125" style="112" customWidth="1"/>
    <col min="9713" max="9713" width="8.7109375" style="112" customWidth="1"/>
    <col min="9714" max="9725" width="8.5703125" style="112" customWidth="1"/>
    <col min="9726" max="9728" width="9.42578125" style="112" customWidth="1"/>
    <col min="9729" max="9729" width="9.5703125" style="112" customWidth="1"/>
    <col min="9730" max="9739" width="8.7109375" style="112" customWidth="1"/>
    <col min="9740" max="9740" width="29.28515625" style="112" customWidth="1"/>
    <col min="9741" max="9741" width="22.5703125" style="112" customWidth="1"/>
    <col min="9742" max="9744" width="14.85546875" style="112" customWidth="1"/>
    <col min="9745" max="9745" width="14.140625" style="112" customWidth="1"/>
    <col min="9746" max="9746" width="14.5703125" style="112" customWidth="1"/>
    <col min="9747" max="9747" width="14.42578125" style="112" customWidth="1"/>
    <col min="9748" max="9748" width="12.7109375" style="112" customWidth="1"/>
    <col min="9749" max="9749" width="13.5703125" style="112" customWidth="1"/>
    <col min="9750" max="9750" width="12.5703125" style="112" customWidth="1"/>
    <col min="9751" max="9757" width="14.42578125" style="112" customWidth="1"/>
    <col min="9758" max="9759" width="12.7109375" style="112" customWidth="1"/>
    <col min="9760" max="9760" width="12.140625" style="112" customWidth="1"/>
    <col min="9761" max="9763" width="9.140625" style="112"/>
    <col min="9764" max="9764" width="21.42578125" style="112" customWidth="1"/>
    <col min="9765" max="9765" width="29.140625" style="112" customWidth="1"/>
    <col min="9766" max="9766" width="29.7109375" style="112" customWidth="1"/>
    <col min="9767" max="9767" width="9.85546875" style="112" customWidth="1"/>
    <col min="9768" max="9768" width="11.42578125" style="112" customWidth="1"/>
    <col min="9769" max="9769" width="13.28515625" style="112" customWidth="1"/>
    <col min="9770" max="9770" width="13.85546875" style="112" customWidth="1"/>
    <col min="9771" max="9771" width="11" style="112" customWidth="1"/>
    <col min="9772" max="9772" width="13.5703125" style="112" customWidth="1"/>
    <col min="9773" max="9773" width="11.85546875" style="112" customWidth="1"/>
    <col min="9774" max="9774" width="19.28515625" style="112" customWidth="1"/>
    <col min="9775" max="9775" width="11.42578125" style="112" customWidth="1"/>
    <col min="9776" max="9776" width="67" style="112" customWidth="1"/>
    <col min="9777" max="9941" width="9.140625" style="112"/>
    <col min="9942" max="9942" width="21.28515625" style="112" customWidth="1"/>
    <col min="9943" max="9943" width="23.28515625" style="112" customWidth="1"/>
    <col min="9944" max="9944" width="26.85546875" style="112" customWidth="1"/>
    <col min="9945" max="9945" width="28" style="112" customWidth="1"/>
    <col min="9946" max="9946" width="25.7109375" style="112" customWidth="1"/>
    <col min="9947" max="9947" width="30.7109375" style="112" customWidth="1"/>
    <col min="9948" max="9948" width="9.5703125" style="112" customWidth="1"/>
    <col min="9949" max="9949" width="9.42578125" style="112" customWidth="1"/>
    <col min="9950" max="9951" width="17.140625" style="112" bestFit="1" customWidth="1"/>
    <col min="9952" max="9953" width="8.7109375" style="112" customWidth="1"/>
    <col min="9954" max="9954" width="7.28515625" style="112" customWidth="1"/>
    <col min="9955" max="9955" width="6.5703125" style="112" customWidth="1"/>
    <col min="9956" max="9956" width="5.28515625" style="112" customWidth="1"/>
    <col min="9957" max="9957" width="7.5703125" style="112" customWidth="1"/>
    <col min="9958" max="9958" width="6.42578125" style="112" customWidth="1"/>
    <col min="9959" max="9959" width="5.42578125" style="112" customWidth="1"/>
    <col min="9960" max="9967" width="7.28515625" style="112" customWidth="1"/>
    <col min="9968" max="9968" width="8.5703125" style="112" customWidth="1"/>
    <col min="9969" max="9969" width="8.7109375" style="112" customWidth="1"/>
    <col min="9970" max="9981" width="8.5703125" style="112" customWidth="1"/>
    <col min="9982" max="9984" width="9.42578125" style="112" customWidth="1"/>
    <col min="9985" max="9985" width="9.5703125" style="112" customWidth="1"/>
    <col min="9986" max="9995" width="8.7109375" style="112" customWidth="1"/>
    <col min="9996" max="9996" width="29.28515625" style="112" customWidth="1"/>
    <col min="9997" max="9997" width="22.5703125" style="112" customWidth="1"/>
    <col min="9998" max="10000" width="14.85546875" style="112" customWidth="1"/>
    <col min="10001" max="10001" width="14.140625" style="112" customWidth="1"/>
    <col min="10002" max="10002" width="14.5703125" style="112" customWidth="1"/>
    <col min="10003" max="10003" width="14.42578125" style="112" customWidth="1"/>
    <col min="10004" max="10004" width="12.7109375" style="112" customWidth="1"/>
    <col min="10005" max="10005" width="13.5703125" style="112" customWidth="1"/>
    <col min="10006" max="10006" width="12.5703125" style="112" customWidth="1"/>
    <col min="10007" max="10013" width="14.42578125" style="112" customWidth="1"/>
    <col min="10014" max="10015" width="12.7109375" style="112" customWidth="1"/>
    <col min="10016" max="10016" width="12.140625" style="112" customWidth="1"/>
    <col min="10017" max="10019" width="9.140625" style="112"/>
    <col min="10020" max="10020" width="21.42578125" style="112" customWidth="1"/>
    <col min="10021" max="10021" width="29.140625" style="112" customWidth="1"/>
    <col min="10022" max="10022" width="29.7109375" style="112" customWidth="1"/>
    <col min="10023" max="10023" width="9.85546875" style="112" customWidth="1"/>
    <col min="10024" max="10024" width="11.42578125" style="112" customWidth="1"/>
    <col min="10025" max="10025" width="13.28515625" style="112" customWidth="1"/>
    <col min="10026" max="10026" width="13.85546875" style="112" customWidth="1"/>
    <col min="10027" max="10027" width="11" style="112" customWidth="1"/>
    <col min="10028" max="10028" width="13.5703125" style="112" customWidth="1"/>
    <col min="10029" max="10029" width="11.85546875" style="112" customWidth="1"/>
    <col min="10030" max="10030" width="19.28515625" style="112" customWidth="1"/>
    <col min="10031" max="10031" width="11.42578125" style="112" customWidth="1"/>
    <col min="10032" max="10032" width="67" style="112" customWidth="1"/>
    <col min="10033" max="10197" width="9.140625" style="112"/>
    <col min="10198" max="10198" width="21.28515625" style="112" customWidth="1"/>
    <col min="10199" max="10199" width="23.28515625" style="112" customWidth="1"/>
    <col min="10200" max="10200" width="26.85546875" style="112" customWidth="1"/>
    <col min="10201" max="10201" width="28" style="112" customWidth="1"/>
    <col min="10202" max="10202" width="25.7109375" style="112" customWidth="1"/>
    <col min="10203" max="10203" width="30.7109375" style="112" customWidth="1"/>
    <col min="10204" max="10204" width="9.5703125" style="112" customWidth="1"/>
    <col min="10205" max="10205" width="9.42578125" style="112" customWidth="1"/>
    <col min="10206" max="10207" width="17.140625" style="112" bestFit="1" customWidth="1"/>
    <col min="10208" max="10209" width="8.7109375" style="112" customWidth="1"/>
    <col min="10210" max="10210" width="7.28515625" style="112" customWidth="1"/>
    <col min="10211" max="10211" width="6.5703125" style="112" customWidth="1"/>
    <col min="10212" max="10212" width="5.28515625" style="112" customWidth="1"/>
    <col min="10213" max="10213" width="7.5703125" style="112" customWidth="1"/>
    <col min="10214" max="10214" width="6.42578125" style="112" customWidth="1"/>
    <col min="10215" max="10215" width="5.42578125" style="112" customWidth="1"/>
    <col min="10216" max="10223" width="7.28515625" style="112" customWidth="1"/>
    <col min="10224" max="10224" width="8.5703125" style="112" customWidth="1"/>
    <col min="10225" max="10225" width="8.7109375" style="112" customWidth="1"/>
    <col min="10226" max="10237" width="8.5703125" style="112" customWidth="1"/>
    <col min="10238" max="10240" width="9.42578125" style="112" customWidth="1"/>
    <col min="10241" max="10241" width="9.5703125" style="112" customWidth="1"/>
    <col min="10242" max="10251" width="8.7109375" style="112" customWidth="1"/>
    <col min="10252" max="10252" width="29.28515625" style="112" customWidth="1"/>
    <col min="10253" max="10253" width="22.5703125" style="112" customWidth="1"/>
    <col min="10254" max="10256" width="14.85546875" style="112" customWidth="1"/>
    <col min="10257" max="10257" width="14.140625" style="112" customWidth="1"/>
    <col min="10258" max="10258" width="14.5703125" style="112" customWidth="1"/>
    <col min="10259" max="10259" width="14.42578125" style="112" customWidth="1"/>
    <col min="10260" max="10260" width="12.7109375" style="112" customWidth="1"/>
    <col min="10261" max="10261" width="13.5703125" style="112" customWidth="1"/>
    <col min="10262" max="10262" width="12.5703125" style="112" customWidth="1"/>
    <col min="10263" max="10269" width="14.42578125" style="112" customWidth="1"/>
    <col min="10270" max="10271" width="12.7109375" style="112" customWidth="1"/>
    <col min="10272" max="10272" width="12.140625" style="112" customWidth="1"/>
    <col min="10273" max="10275" width="9.140625" style="112"/>
    <col min="10276" max="10276" width="21.42578125" style="112" customWidth="1"/>
    <col min="10277" max="10277" width="29.140625" style="112" customWidth="1"/>
    <col min="10278" max="10278" width="29.7109375" style="112" customWidth="1"/>
    <col min="10279" max="10279" width="9.85546875" style="112" customWidth="1"/>
    <col min="10280" max="10280" width="11.42578125" style="112" customWidth="1"/>
    <col min="10281" max="10281" width="13.28515625" style="112" customWidth="1"/>
    <col min="10282" max="10282" width="13.85546875" style="112" customWidth="1"/>
    <col min="10283" max="10283" width="11" style="112" customWidth="1"/>
    <col min="10284" max="10284" width="13.5703125" style="112" customWidth="1"/>
    <col min="10285" max="10285" width="11.85546875" style="112" customWidth="1"/>
    <col min="10286" max="10286" width="19.28515625" style="112" customWidth="1"/>
    <col min="10287" max="10287" width="11.42578125" style="112" customWidth="1"/>
    <col min="10288" max="10288" width="67" style="112" customWidth="1"/>
    <col min="10289" max="10453" width="9.140625" style="112"/>
    <col min="10454" max="10454" width="21.28515625" style="112" customWidth="1"/>
    <col min="10455" max="10455" width="23.28515625" style="112" customWidth="1"/>
    <col min="10456" max="10456" width="26.85546875" style="112" customWidth="1"/>
    <col min="10457" max="10457" width="28" style="112" customWidth="1"/>
    <col min="10458" max="10458" width="25.7109375" style="112" customWidth="1"/>
    <col min="10459" max="10459" width="30.7109375" style="112" customWidth="1"/>
    <col min="10460" max="10460" width="9.5703125" style="112" customWidth="1"/>
    <col min="10461" max="10461" width="9.42578125" style="112" customWidth="1"/>
    <col min="10462" max="10463" width="17.140625" style="112" bestFit="1" customWidth="1"/>
    <col min="10464" max="10465" width="8.7109375" style="112" customWidth="1"/>
    <col min="10466" max="10466" width="7.28515625" style="112" customWidth="1"/>
    <col min="10467" max="10467" width="6.5703125" style="112" customWidth="1"/>
    <col min="10468" max="10468" width="5.28515625" style="112" customWidth="1"/>
    <col min="10469" max="10469" width="7.5703125" style="112" customWidth="1"/>
    <col min="10470" max="10470" width="6.42578125" style="112" customWidth="1"/>
    <col min="10471" max="10471" width="5.42578125" style="112" customWidth="1"/>
    <col min="10472" max="10479" width="7.28515625" style="112" customWidth="1"/>
    <col min="10480" max="10480" width="8.5703125" style="112" customWidth="1"/>
    <col min="10481" max="10481" width="8.7109375" style="112" customWidth="1"/>
    <col min="10482" max="10493" width="8.5703125" style="112" customWidth="1"/>
    <col min="10494" max="10496" width="9.42578125" style="112" customWidth="1"/>
    <col min="10497" max="10497" width="9.5703125" style="112" customWidth="1"/>
    <col min="10498" max="10507" width="8.7109375" style="112" customWidth="1"/>
    <col min="10508" max="10508" width="29.28515625" style="112" customWidth="1"/>
    <col min="10509" max="10509" width="22.5703125" style="112" customWidth="1"/>
    <col min="10510" max="10512" width="14.85546875" style="112" customWidth="1"/>
    <col min="10513" max="10513" width="14.140625" style="112" customWidth="1"/>
    <col min="10514" max="10514" width="14.5703125" style="112" customWidth="1"/>
    <col min="10515" max="10515" width="14.42578125" style="112" customWidth="1"/>
    <col min="10516" max="10516" width="12.7109375" style="112" customWidth="1"/>
    <col min="10517" max="10517" width="13.5703125" style="112" customWidth="1"/>
    <col min="10518" max="10518" width="12.5703125" style="112" customWidth="1"/>
    <col min="10519" max="10525" width="14.42578125" style="112" customWidth="1"/>
    <col min="10526" max="10527" width="12.7109375" style="112" customWidth="1"/>
    <col min="10528" max="10528" width="12.140625" style="112" customWidth="1"/>
    <col min="10529" max="10531" width="9.140625" style="112"/>
    <col min="10532" max="10532" width="21.42578125" style="112" customWidth="1"/>
    <col min="10533" max="10533" width="29.140625" style="112" customWidth="1"/>
    <col min="10534" max="10534" width="29.7109375" style="112" customWidth="1"/>
    <col min="10535" max="10535" width="9.85546875" style="112" customWidth="1"/>
    <col min="10536" max="10536" width="11.42578125" style="112" customWidth="1"/>
    <col min="10537" max="10537" width="13.28515625" style="112" customWidth="1"/>
    <col min="10538" max="10538" width="13.85546875" style="112" customWidth="1"/>
    <col min="10539" max="10539" width="11" style="112" customWidth="1"/>
    <col min="10540" max="10540" width="13.5703125" style="112" customWidth="1"/>
    <col min="10541" max="10541" width="11.85546875" style="112" customWidth="1"/>
    <col min="10542" max="10542" width="19.28515625" style="112" customWidth="1"/>
    <col min="10543" max="10543" width="11.42578125" style="112" customWidth="1"/>
    <col min="10544" max="10544" width="67" style="112" customWidth="1"/>
    <col min="10545" max="10709" width="9.140625" style="112"/>
    <col min="10710" max="10710" width="21.28515625" style="112" customWidth="1"/>
    <col min="10711" max="10711" width="23.28515625" style="112" customWidth="1"/>
    <col min="10712" max="10712" width="26.85546875" style="112" customWidth="1"/>
    <col min="10713" max="10713" width="28" style="112" customWidth="1"/>
    <col min="10714" max="10714" width="25.7109375" style="112" customWidth="1"/>
    <col min="10715" max="10715" width="30.7109375" style="112" customWidth="1"/>
    <col min="10716" max="10716" width="9.5703125" style="112" customWidth="1"/>
    <col min="10717" max="10717" width="9.42578125" style="112" customWidth="1"/>
    <col min="10718" max="10719" width="17.140625" style="112" bestFit="1" customWidth="1"/>
    <col min="10720" max="10721" width="8.7109375" style="112" customWidth="1"/>
    <col min="10722" max="10722" width="7.28515625" style="112" customWidth="1"/>
    <col min="10723" max="10723" width="6.5703125" style="112" customWidth="1"/>
    <col min="10724" max="10724" width="5.28515625" style="112" customWidth="1"/>
    <col min="10725" max="10725" width="7.5703125" style="112" customWidth="1"/>
    <col min="10726" max="10726" width="6.42578125" style="112" customWidth="1"/>
    <col min="10727" max="10727" width="5.42578125" style="112" customWidth="1"/>
    <col min="10728" max="10735" width="7.28515625" style="112" customWidth="1"/>
    <col min="10736" max="10736" width="8.5703125" style="112" customWidth="1"/>
    <col min="10737" max="10737" width="8.7109375" style="112" customWidth="1"/>
    <col min="10738" max="10749" width="8.5703125" style="112" customWidth="1"/>
    <col min="10750" max="10752" width="9.42578125" style="112" customWidth="1"/>
    <col min="10753" max="10753" width="9.5703125" style="112" customWidth="1"/>
    <col min="10754" max="10763" width="8.7109375" style="112" customWidth="1"/>
    <col min="10764" max="10764" width="29.28515625" style="112" customWidth="1"/>
    <col min="10765" max="10765" width="22.5703125" style="112" customWidth="1"/>
    <col min="10766" max="10768" width="14.85546875" style="112" customWidth="1"/>
    <col min="10769" max="10769" width="14.140625" style="112" customWidth="1"/>
    <col min="10770" max="10770" width="14.5703125" style="112" customWidth="1"/>
    <col min="10771" max="10771" width="14.42578125" style="112" customWidth="1"/>
    <col min="10772" max="10772" width="12.7109375" style="112" customWidth="1"/>
    <col min="10773" max="10773" width="13.5703125" style="112" customWidth="1"/>
    <col min="10774" max="10774" width="12.5703125" style="112" customWidth="1"/>
    <col min="10775" max="10781" width="14.42578125" style="112" customWidth="1"/>
    <col min="10782" max="10783" width="12.7109375" style="112" customWidth="1"/>
    <col min="10784" max="10784" width="12.140625" style="112" customWidth="1"/>
    <col min="10785" max="10787" width="9.140625" style="112"/>
    <col min="10788" max="10788" width="21.42578125" style="112" customWidth="1"/>
    <col min="10789" max="10789" width="29.140625" style="112" customWidth="1"/>
    <col min="10790" max="10790" width="29.7109375" style="112" customWidth="1"/>
    <col min="10791" max="10791" width="9.85546875" style="112" customWidth="1"/>
    <col min="10792" max="10792" width="11.42578125" style="112" customWidth="1"/>
    <col min="10793" max="10793" width="13.28515625" style="112" customWidth="1"/>
    <col min="10794" max="10794" width="13.85546875" style="112" customWidth="1"/>
    <col min="10795" max="10795" width="11" style="112" customWidth="1"/>
    <col min="10796" max="10796" width="13.5703125" style="112" customWidth="1"/>
    <col min="10797" max="10797" width="11.85546875" style="112" customWidth="1"/>
    <col min="10798" max="10798" width="19.28515625" style="112" customWidth="1"/>
    <col min="10799" max="10799" width="11.42578125" style="112" customWidth="1"/>
    <col min="10800" max="10800" width="67" style="112" customWidth="1"/>
    <col min="10801" max="10965" width="9.140625" style="112"/>
    <col min="10966" max="10966" width="21.28515625" style="112" customWidth="1"/>
    <col min="10967" max="10967" width="23.28515625" style="112" customWidth="1"/>
    <col min="10968" max="10968" width="26.85546875" style="112" customWidth="1"/>
    <col min="10969" max="10969" width="28" style="112" customWidth="1"/>
    <col min="10970" max="10970" width="25.7109375" style="112" customWidth="1"/>
    <col min="10971" max="10971" width="30.7109375" style="112" customWidth="1"/>
    <col min="10972" max="10972" width="9.5703125" style="112" customWidth="1"/>
    <col min="10973" max="10973" width="9.42578125" style="112" customWidth="1"/>
    <col min="10974" max="10975" width="17.140625" style="112" bestFit="1" customWidth="1"/>
    <col min="10976" max="10977" width="8.7109375" style="112" customWidth="1"/>
    <col min="10978" max="10978" width="7.28515625" style="112" customWidth="1"/>
    <col min="10979" max="10979" width="6.5703125" style="112" customWidth="1"/>
    <col min="10980" max="10980" width="5.28515625" style="112" customWidth="1"/>
    <col min="10981" max="10981" width="7.5703125" style="112" customWidth="1"/>
    <col min="10982" max="10982" width="6.42578125" style="112" customWidth="1"/>
    <col min="10983" max="10983" width="5.42578125" style="112" customWidth="1"/>
    <col min="10984" max="10991" width="7.28515625" style="112" customWidth="1"/>
    <col min="10992" max="10992" width="8.5703125" style="112" customWidth="1"/>
    <col min="10993" max="10993" width="8.7109375" style="112" customWidth="1"/>
    <col min="10994" max="11005" width="8.5703125" style="112" customWidth="1"/>
    <col min="11006" max="11008" width="9.42578125" style="112" customWidth="1"/>
    <col min="11009" max="11009" width="9.5703125" style="112" customWidth="1"/>
    <col min="11010" max="11019" width="8.7109375" style="112" customWidth="1"/>
    <col min="11020" max="11020" width="29.28515625" style="112" customWidth="1"/>
    <col min="11021" max="11021" width="22.5703125" style="112" customWidth="1"/>
    <col min="11022" max="11024" width="14.85546875" style="112" customWidth="1"/>
    <col min="11025" max="11025" width="14.140625" style="112" customWidth="1"/>
    <col min="11026" max="11026" width="14.5703125" style="112" customWidth="1"/>
    <col min="11027" max="11027" width="14.42578125" style="112" customWidth="1"/>
    <col min="11028" max="11028" width="12.7109375" style="112" customWidth="1"/>
    <col min="11029" max="11029" width="13.5703125" style="112" customWidth="1"/>
    <col min="11030" max="11030" width="12.5703125" style="112" customWidth="1"/>
    <col min="11031" max="11037" width="14.42578125" style="112" customWidth="1"/>
    <col min="11038" max="11039" width="12.7109375" style="112" customWidth="1"/>
    <col min="11040" max="11040" width="12.140625" style="112" customWidth="1"/>
    <col min="11041" max="11043" width="9.140625" style="112"/>
    <col min="11044" max="11044" width="21.42578125" style="112" customWidth="1"/>
    <col min="11045" max="11045" width="29.140625" style="112" customWidth="1"/>
    <col min="11046" max="11046" width="29.7109375" style="112" customWidth="1"/>
    <col min="11047" max="11047" width="9.85546875" style="112" customWidth="1"/>
    <col min="11048" max="11048" width="11.42578125" style="112" customWidth="1"/>
    <col min="11049" max="11049" width="13.28515625" style="112" customWidth="1"/>
    <col min="11050" max="11050" width="13.85546875" style="112" customWidth="1"/>
    <col min="11051" max="11051" width="11" style="112" customWidth="1"/>
    <col min="11052" max="11052" width="13.5703125" style="112" customWidth="1"/>
    <col min="11053" max="11053" width="11.85546875" style="112" customWidth="1"/>
    <col min="11054" max="11054" width="19.28515625" style="112" customWidth="1"/>
    <col min="11055" max="11055" width="11.42578125" style="112" customWidth="1"/>
    <col min="11056" max="11056" width="67" style="112" customWidth="1"/>
    <col min="11057" max="11221" width="9.140625" style="112"/>
    <col min="11222" max="11222" width="21.28515625" style="112" customWidth="1"/>
    <col min="11223" max="11223" width="23.28515625" style="112" customWidth="1"/>
    <col min="11224" max="11224" width="26.85546875" style="112" customWidth="1"/>
    <col min="11225" max="11225" width="28" style="112" customWidth="1"/>
    <col min="11226" max="11226" width="25.7109375" style="112" customWidth="1"/>
    <col min="11227" max="11227" width="30.7109375" style="112" customWidth="1"/>
    <col min="11228" max="11228" width="9.5703125" style="112" customWidth="1"/>
    <col min="11229" max="11229" width="9.42578125" style="112" customWidth="1"/>
    <col min="11230" max="11231" width="17.140625" style="112" bestFit="1" customWidth="1"/>
    <col min="11232" max="11233" width="8.7109375" style="112" customWidth="1"/>
    <col min="11234" max="11234" width="7.28515625" style="112" customWidth="1"/>
    <col min="11235" max="11235" width="6.5703125" style="112" customWidth="1"/>
    <col min="11236" max="11236" width="5.28515625" style="112" customWidth="1"/>
    <col min="11237" max="11237" width="7.5703125" style="112" customWidth="1"/>
    <col min="11238" max="11238" width="6.42578125" style="112" customWidth="1"/>
    <col min="11239" max="11239" width="5.42578125" style="112" customWidth="1"/>
    <col min="11240" max="11247" width="7.28515625" style="112" customWidth="1"/>
    <col min="11248" max="11248" width="8.5703125" style="112" customWidth="1"/>
    <col min="11249" max="11249" width="8.7109375" style="112" customWidth="1"/>
    <col min="11250" max="11261" width="8.5703125" style="112" customWidth="1"/>
    <col min="11262" max="11264" width="9.42578125" style="112" customWidth="1"/>
    <col min="11265" max="11265" width="9.5703125" style="112" customWidth="1"/>
    <col min="11266" max="11275" width="8.7109375" style="112" customWidth="1"/>
    <col min="11276" max="11276" width="29.28515625" style="112" customWidth="1"/>
    <col min="11277" max="11277" width="22.5703125" style="112" customWidth="1"/>
    <col min="11278" max="11280" width="14.85546875" style="112" customWidth="1"/>
    <col min="11281" max="11281" width="14.140625" style="112" customWidth="1"/>
    <col min="11282" max="11282" width="14.5703125" style="112" customWidth="1"/>
    <col min="11283" max="11283" width="14.42578125" style="112" customWidth="1"/>
    <col min="11284" max="11284" width="12.7109375" style="112" customWidth="1"/>
    <col min="11285" max="11285" width="13.5703125" style="112" customWidth="1"/>
    <col min="11286" max="11286" width="12.5703125" style="112" customWidth="1"/>
    <col min="11287" max="11293" width="14.42578125" style="112" customWidth="1"/>
    <col min="11294" max="11295" width="12.7109375" style="112" customWidth="1"/>
    <col min="11296" max="11296" width="12.140625" style="112" customWidth="1"/>
    <col min="11297" max="11299" width="9.140625" style="112"/>
    <col min="11300" max="11300" width="21.42578125" style="112" customWidth="1"/>
    <col min="11301" max="11301" width="29.140625" style="112" customWidth="1"/>
    <col min="11302" max="11302" width="29.7109375" style="112" customWidth="1"/>
    <col min="11303" max="11303" width="9.85546875" style="112" customWidth="1"/>
    <col min="11304" max="11304" width="11.42578125" style="112" customWidth="1"/>
    <col min="11305" max="11305" width="13.28515625" style="112" customWidth="1"/>
    <col min="11306" max="11306" width="13.85546875" style="112" customWidth="1"/>
    <col min="11307" max="11307" width="11" style="112" customWidth="1"/>
    <col min="11308" max="11308" width="13.5703125" style="112" customWidth="1"/>
    <col min="11309" max="11309" width="11.85546875" style="112" customWidth="1"/>
    <col min="11310" max="11310" width="19.28515625" style="112" customWidth="1"/>
    <col min="11311" max="11311" width="11.42578125" style="112" customWidth="1"/>
    <col min="11312" max="11312" width="67" style="112" customWidth="1"/>
    <col min="11313" max="11477" width="9.140625" style="112"/>
    <col min="11478" max="11478" width="21.28515625" style="112" customWidth="1"/>
    <col min="11479" max="11479" width="23.28515625" style="112" customWidth="1"/>
    <col min="11480" max="11480" width="26.85546875" style="112" customWidth="1"/>
    <col min="11481" max="11481" width="28" style="112" customWidth="1"/>
    <col min="11482" max="11482" width="25.7109375" style="112" customWidth="1"/>
    <col min="11483" max="11483" width="30.7109375" style="112" customWidth="1"/>
    <col min="11484" max="11484" width="9.5703125" style="112" customWidth="1"/>
    <col min="11485" max="11485" width="9.42578125" style="112" customWidth="1"/>
    <col min="11486" max="11487" width="17.140625" style="112" bestFit="1" customWidth="1"/>
    <col min="11488" max="11489" width="8.7109375" style="112" customWidth="1"/>
    <col min="11490" max="11490" width="7.28515625" style="112" customWidth="1"/>
    <col min="11491" max="11491" width="6.5703125" style="112" customWidth="1"/>
    <col min="11492" max="11492" width="5.28515625" style="112" customWidth="1"/>
    <col min="11493" max="11493" width="7.5703125" style="112" customWidth="1"/>
    <col min="11494" max="11494" width="6.42578125" style="112" customWidth="1"/>
    <col min="11495" max="11495" width="5.42578125" style="112" customWidth="1"/>
    <col min="11496" max="11503" width="7.28515625" style="112" customWidth="1"/>
    <col min="11504" max="11504" width="8.5703125" style="112" customWidth="1"/>
    <col min="11505" max="11505" width="8.7109375" style="112" customWidth="1"/>
    <col min="11506" max="11517" width="8.5703125" style="112" customWidth="1"/>
    <col min="11518" max="11520" width="9.42578125" style="112" customWidth="1"/>
    <col min="11521" max="11521" width="9.5703125" style="112" customWidth="1"/>
    <col min="11522" max="11531" width="8.7109375" style="112" customWidth="1"/>
    <col min="11532" max="11532" width="29.28515625" style="112" customWidth="1"/>
    <col min="11533" max="11533" width="22.5703125" style="112" customWidth="1"/>
    <col min="11534" max="11536" width="14.85546875" style="112" customWidth="1"/>
    <col min="11537" max="11537" width="14.140625" style="112" customWidth="1"/>
    <col min="11538" max="11538" width="14.5703125" style="112" customWidth="1"/>
    <col min="11539" max="11539" width="14.42578125" style="112" customWidth="1"/>
    <col min="11540" max="11540" width="12.7109375" style="112" customWidth="1"/>
    <col min="11541" max="11541" width="13.5703125" style="112" customWidth="1"/>
    <col min="11542" max="11542" width="12.5703125" style="112" customWidth="1"/>
    <col min="11543" max="11549" width="14.42578125" style="112" customWidth="1"/>
    <col min="11550" max="11551" width="12.7109375" style="112" customWidth="1"/>
    <col min="11552" max="11552" width="12.140625" style="112" customWidth="1"/>
    <col min="11553" max="11555" width="9.140625" style="112"/>
    <col min="11556" max="11556" width="21.42578125" style="112" customWidth="1"/>
    <col min="11557" max="11557" width="29.140625" style="112" customWidth="1"/>
    <col min="11558" max="11558" width="29.7109375" style="112" customWidth="1"/>
    <col min="11559" max="11559" width="9.85546875" style="112" customWidth="1"/>
    <col min="11560" max="11560" width="11.42578125" style="112" customWidth="1"/>
    <col min="11561" max="11561" width="13.28515625" style="112" customWidth="1"/>
    <col min="11562" max="11562" width="13.85546875" style="112" customWidth="1"/>
    <col min="11563" max="11563" width="11" style="112" customWidth="1"/>
    <col min="11564" max="11564" width="13.5703125" style="112" customWidth="1"/>
    <col min="11565" max="11565" width="11.85546875" style="112" customWidth="1"/>
    <col min="11566" max="11566" width="19.28515625" style="112" customWidth="1"/>
    <col min="11567" max="11567" width="11.42578125" style="112" customWidth="1"/>
    <col min="11568" max="11568" width="67" style="112" customWidth="1"/>
    <col min="11569" max="11733" width="9.140625" style="112"/>
    <col min="11734" max="11734" width="21.28515625" style="112" customWidth="1"/>
    <col min="11735" max="11735" width="23.28515625" style="112" customWidth="1"/>
    <col min="11736" max="11736" width="26.85546875" style="112" customWidth="1"/>
    <col min="11737" max="11737" width="28" style="112" customWidth="1"/>
    <col min="11738" max="11738" width="25.7109375" style="112" customWidth="1"/>
    <col min="11739" max="11739" width="30.7109375" style="112" customWidth="1"/>
    <col min="11740" max="11740" width="9.5703125" style="112" customWidth="1"/>
    <col min="11741" max="11741" width="9.42578125" style="112" customWidth="1"/>
    <col min="11742" max="11743" width="17.140625" style="112" bestFit="1" customWidth="1"/>
    <col min="11744" max="11745" width="8.7109375" style="112" customWidth="1"/>
    <col min="11746" max="11746" width="7.28515625" style="112" customWidth="1"/>
    <col min="11747" max="11747" width="6.5703125" style="112" customWidth="1"/>
    <col min="11748" max="11748" width="5.28515625" style="112" customWidth="1"/>
    <col min="11749" max="11749" width="7.5703125" style="112" customWidth="1"/>
    <col min="11750" max="11750" width="6.42578125" style="112" customWidth="1"/>
    <col min="11751" max="11751" width="5.42578125" style="112" customWidth="1"/>
    <col min="11752" max="11759" width="7.28515625" style="112" customWidth="1"/>
    <col min="11760" max="11760" width="8.5703125" style="112" customWidth="1"/>
    <col min="11761" max="11761" width="8.7109375" style="112" customWidth="1"/>
    <col min="11762" max="11773" width="8.5703125" style="112" customWidth="1"/>
    <col min="11774" max="11776" width="9.42578125" style="112" customWidth="1"/>
    <col min="11777" max="11777" width="9.5703125" style="112" customWidth="1"/>
    <col min="11778" max="11787" width="8.7109375" style="112" customWidth="1"/>
    <col min="11788" max="11788" width="29.28515625" style="112" customWidth="1"/>
    <col min="11789" max="11789" width="22.5703125" style="112" customWidth="1"/>
    <col min="11790" max="11792" width="14.85546875" style="112" customWidth="1"/>
    <col min="11793" max="11793" width="14.140625" style="112" customWidth="1"/>
    <col min="11794" max="11794" width="14.5703125" style="112" customWidth="1"/>
    <col min="11795" max="11795" width="14.42578125" style="112" customWidth="1"/>
    <col min="11796" max="11796" width="12.7109375" style="112" customWidth="1"/>
    <col min="11797" max="11797" width="13.5703125" style="112" customWidth="1"/>
    <col min="11798" max="11798" width="12.5703125" style="112" customWidth="1"/>
    <col min="11799" max="11805" width="14.42578125" style="112" customWidth="1"/>
    <col min="11806" max="11807" width="12.7109375" style="112" customWidth="1"/>
    <col min="11808" max="11808" width="12.140625" style="112" customWidth="1"/>
    <col min="11809" max="11811" width="9.140625" style="112"/>
    <col min="11812" max="11812" width="21.42578125" style="112" customWidth="1"/>
    <col min="11813" max="11813" width="29.140625" style="112" customWidth="1"/>
    <col min="11814" max="11814" width="29.7109375" style="112" customWidth="1"/>
    <col min="11815" max="11815" width="9.85546875" style="112" customWidth="1"/>
    <col min="11816" max="11816" width="11.42578125" style="112" customWidth="1"/>
    <col min="11817" max="11817" width="13.28515625" style="112" customWidth="1"/>
    <col min="11818" max="11818" width="13.85546875" style="112" customWidth="1"/>
    <col min="11819" max="11819" width="11" style="112" customWidth="1"/>
    <col min="11820" max="11820" width="13.5703125" style="112" customWidth="1"/>
    <col min="11821" max="11821" width="11.85546875" style="112" customWidth="1"/>
    <col min="11822" max="11822" width="19.28515625" style="112" customWidth="1"/>
    <col min="11823" max="11823" width="11.42578125" style="112" customWidth="1"/>
    <col min="11824" max="11824" width="67" style="112" customWidth="1"/>
    <col min="11825" max="11989" width="9.140625" style="112"/>
    <col min="11990" max="11990" width="21.28515625" style="112" customWidth="1"/>
    <col min="11991" max="11991" width="23.28515625" style="112" customWidth="1"/>
    <col min="11992" max="11992" width="26.85546875" style="112" customWidth="1"/>
    <col min="11993" max="11993" width="28" style="112" customWidth="1"/>
    <col min="11994" max="11994" width="25.7109375" style="112" customWidth="1"/>
    <col min="11995" max="11995" width="30.7109375" style="112" customWidth="1"/>
    <col min="11996" max="11996" width="9.5703125" style="112" customWidth="1"/>
    <col min="11997" max="11997" width="9.42578125" style="112" customWidth="1"/>
    <col min="11998" max="11999" width="17.140625" style="112" bestFit="1" customWidth="1"/>
    <col min="12000" max="12001" width="8.7109375" style="112" customWidth="1"/>
    <col min="12002" max="12002" width="7.28515625" style="112" customWidth="1"/>
    <col min="12003" max="12003" width="6.5703125" style="112" customWidth="1"/>
    <col min="12004" max="12004" width="5.28515625" style="112" customWidth="1"/>
    <col min="12005" max="12005" width="7.5703125" style="112" customWidth="1"/>
    <col min="12006" max="12006" width="6.42578125" style="112" customWidth="1"/>
    <col min="12007" max="12007" width="5.42578125" style="112" customWidth="1"/>
    <col min="12008" max="12015" width="7.28515625" style="112" customWidth="1"/>
    <col min="12016" max="12016" width="8.5703125" style="112" customWidth="1"/>
    <col min="12017" max="12017" width="8.7109375" style="112" customWidth="1"/>
    <col min="12018" max="12029" width="8.5703125" style="112" customWidth="1"/>
    <col min="12030" max="12032" width="9.42578125" style="112" customWidth="1"/>
    <col min="12033" max="12033" width="9.5703125" style="112" customWidth="1"/>
    <col min="12034" max="12043" width="8.7109375" style="112" customWidth="1"/>
    <col min="12044" max="12044" width="29.28515625" style="112" customWidth="1"/>
    <col min="12045" max="12045" width="22.5703125" style="112" customWidth="1"/>
    <col min="12046" max="12048" width="14.85546875" style="112" customWidth="1"/>
    <col min="12049" max="12049" width="14.140625" style="112" customWidth="1"/>
    <col min="12050" max="12050" width="14.5703125" style="112" customWidth="1"/>
    <col min="12051" max="12051" width="14.42578125" style="112" customWidth="1"/>
    <col min="12052" max="12052" width="12.7109375" style="112" customWidth="1"/>
    <col min="12053" max="12053" width="13.5703125" style="112" customWidth="1"/>
    <col min="12054" max="12054" width="12.5703125" style="112" customWidth="1"/>
    <col min="12055" max="12061" width="14.42578125" style="112" customWidth="1"/>
    <col min="12062" max="12063" width="12.7109375" style="112" customWidth="1"/>
    <col min="12064" max="12064" width="12.140625" style="112" customWidth="1"/>
    <col min="12065" max="12067" width="9.140625" style="112"/>
    <col min="12068" max="12068" width="21.42578125" style="112" customWidth="1"/>
    <col min="12069" max="12069" width="29.140625" style="112" customWidth="1"/>
    <col min="12070" max="12070" width="29.7109375" style="112" customWidth="1"/>
    <col min="12071" max="12071" width="9.85546875" style="112" customWidth="1"/>
    <col min="12072" max="12072" width="11.42578125" style="112" customWidth="1"/>
    <col min="12073" max="12073" width="13.28515625" style="112" customWidth="1"/>
    <col min="12074" max="12074" width="13.85546875" style="112" customWidth="1"/>
    <col min="12075" max="12075" width="11" style="112" customWidth="1"/>
    <col min="12076" max="12076" width="13.5703125" style="112" customWidth="1"/>
    <col min="12077" max="12077" width="11.85546875" style="112" customWidth="1"/>
    <col min="12078" max="12078" width="19.28515625" style="112" customWidth="1"/>
    <col min="12079" max="12079" width="11.42578125" style="112" customWidth="1"/>
    <col min="12080" max="12080" width="67" style="112" customWidth="1"/>
    <col min="12081" max="12245" width="9.140625" style="112"/>
    <col min="12246" max="12246" width="21.28515625" style="112" customWidth="1"/>
    <col min="12247" max="12247" width="23.28515625" style="112" customWidth="1"/>
    <col min="12248" max="12248" width="26.85546875" style="112" customWidth="1"/>
    <col min="12249" max="12249" width="28" style="112" customWidth="1"/>
    <col min="12250" max="12250" width="25.7109375" style="112" customWidth="1"/>
    <col min="12251" max="12251" width="30.7109375" style="112" customWidth="1"/>
    <col min="12252" max="12252" width="9.5703125" style="112" customWidth="1"/>
    <col min="12253" max="12253" width="9.42578125" style="112" customWidth="1"/>
    <col min="12254" max="12255" width="17.140625" style="112" bestFit="1" customWidth="1"/>
    <col min="12256" max="12257" width="8.7109375" style="112" customWidth="1"/>
    <col min="12258" max="12258" width="7.28515625" style="112" customWidth="1"/>
    <col min="12259" max="12259" width="6.5703125" style="112" customWidth="1"/>
    <col min="12260" max="12260" width="5.28515625" style="112" customWidth="1"/>
    <col min="12261" max="12261" width="7.5703125" style="112" customWidth="1"/>
    <col min="12262" max="12262" width="6.42578125" style="112" customWidth="1"/>
    <col min="12263" max="12263" width="5.42578125" style="112" customWidth="1"/>
    <col min="12264" max="12271" width="7.28515625" style="112" customWidth="1"/>
    <col min="12272" max="12272" width="8.5703125" style="112" customWidth="1"/>
    <col min="12273" max="12273" width="8.7109375" style="112" customWidth="1"/>
    <col min="12274" max="12285" width="8.5703125" style="112" customWidth="1"/>
    <col min="12286" max="12288" width="9.42578125" style="112" customWidth="1"/>
    <col min="12289" max="12289" width="9.5703125" style="112" customWidth="1"/>
    <col min="12290" max="12299" width="8.7109375" style="112" customWidth="1"/>
    <col min="12300" max="12300" width="29.28515625" style="112" customWidth="1"/>
    <col min="12301" max="12301" width="22.5703125" style="112" customWidth="1"/>
    <col min="12302" max="12304" width="14.85546875" style="112" customWidth="1"/>
    <col min="12305" max="12305" width="14.140625" style="112" customWidth="1"/>
    <col min="12306" max="12306" width="14.5703125" style="112" customWidth="1"/>
    <col min="12307" max="12307" width="14.42578125" style="112" customWidth="1"/>
    <col min="12308" max="12308" width="12.7109375" style="112" customWidth="1"/>
    <col min="12309" max="12309" width="13.5703125" style="112" customWidth="1"/>
    <col min="12310" max="12310" width="12.5703125" style="112" customWidth="1"/>
    <col min="12311" max="12317" width="14.42578125" style="112" customWidth="1"/>
    <col min="12318" max="12319" width="12.7109375" style="112" customWidth="1"/>
    <col min="12320" max="12320" width="12.140625" style="112" customWidth="1"/>
    <col min="12321" max="12323" width="9.140625" style="112"/>
    <col min="12324" max="12324" width="21.42578125" style="112" customWidth="1"/>
    <col min="12325" max="12325" width="29.140625" style="112" customWidth="1"/>
    <col min="12326" max="12326" width="29.7109375" style="112" customWidth="1"/>
    <col min="12327" max="12327" width="9.85546875" style="112" customWidth="1"/>
    <col min="12328" max="12328" width="11.42578125" style="112" customWidth="1"/>
    <col min="12329" max="12329" width="13.28515625" style="112" customWidth="1"/>
    <col min="12330" max="12330" width="13.85546875" style="112" customWidth="1"/>
    <col min="12331" max="12331" width="11" style="112" customWidth="1"/>
    <col min="12332" max="12332" width="13.5703125" style="112" customWidth="1"/>
    <col min="12333" max="12333" width="11.85546875" style="112" customWidth="1"/>
    <col min="12334" max="12334" width="19.28515625" style="112" customWidth="1"/>
    <col min="12335" max="12335" width="11.42578125" style="112" customWidth="1"/>
    <col min="12336" max="12336" width="67" style="112" customWidth="1"/>
    <col min="12337" max="12501" width="9.140625" style="112"/>
    <col min="12502" max="12502" width="21.28515625" style="112" customWidth="1"/>
    <col min="12503" max="12503" width="23.28515625" style="112" customWidth="1"/>
    <col min="12504" max="12504" width="26.85546875" style="112" customWidth="1"/>
    <col min="12505" max="12505" width="28" style="112" customWidth="1"/>
    <col min="12506" max="12506" width="25.7109375" style="112" customWidth="1"/>
    <col min="12507" max="12507" width="30.7109375" style="112" customWidth="1"/>
    <col min="12508" max="12508" width="9.5703125" style="112" customWidth="1"/>
    <col min="12509" max="12509" width="9.42578125" style="112" customWidth="1"/>
    <col min="12510" max="12511" width="17.140625" style="112" bestFit="1" customWidth="1"/>
    <col min="12512" max="12513" width="8.7109375" style="112" customWidth="1"/>
    <col min="12514" max="12514" width="7.28515625" style="112" customWidth="1"/>
    <col min="12515" max="12515" width="6.5703125" style="112" customWidth="1"/>
    <col min="12516" max="12516" width="5.28515625" style="112" customWidth="1"/>
    <col min="12517" max="12517" width="7.5703125" style="112" customWidth="1"/>
    <col min="12518" max="12518" width="6.42578125" style="112" customWidth="1"/>
    <col min="12519" max="12519" width="5.42578125" style="112" customWidth="1"/>
    <col min="12520" max="12527" width="7.28515625" style="112" customWidth="1"/>
    <col min="12528" max="12528" width="8.5703125" style="112" customWidth="1"/>
    <col min="12529" max="12529" width="8.7109375" style="112" customWidth="1"/>
    <col min="12530" max="12541" width="8.5703125" style="112" customWidth="1"/>
    <col min="12542" max="12544" width="9.42578125" style="112" customWidth="1"/>
    <col min="12545" max="12545" width="9.5703125" style="112" customWidth="1"/>
    <col min="12546" max="12555" width="8.7109375" style="112" customWidth="1"/>
    <col min="12556" max="12556" width="29.28515625" style="112" customWidth="1"/>
    <col min="12557" max="12557" width="22.5703125" style="112" customWidth="1"/>
    <col min="12558" max="12560" width="14.85546875" style="112" customWidth="1"/>
    <col min="12561" max="12561" width="14.140625" style="112" customWidth="1"/>
    <col min="12562" max="12562" width="14.5703125" style="112" customWidth="1"/>
    <col min="12563" max="12563" width="14.42578125" style="112" customWidth="1"/>
    <col min="12564" max="12564" width="12.7109375" style="112" customWidth="1"/>
    <col min="12565" max="12565" width="13.5703125" style="112" customWidth="1"/>
    <col min="12566" max="12566" width="12.5703125" style="112" customWidth="1"/>
    <col min="12567" max="12573" width="14.42578125" style="112" customWidth="1"/>
    <col min="12574" max="12575" width="12.7109375" style="112" customWidth="1"/>
    <col min="12576" max="12576" width="12.140625" style="112" customWidth="1"/>
    <col min="12577" max="12579" width="9.140625" style="112"/>
    <col min="12580" max="12580" width="21.42578125" style="112" customWidth="1"/>
    <col min="12581" max="12581" width="29.140625" style="112" customWidth="1"/>
    <col min="12582" max="12582" width="29.7109375" style="112" customWidth="1"/>
    <col min="12583" max="12583" width="9.85546875" style="112" customWidth="1"/>
    <col min="12584" max="12584" width="11.42578125" style="112" customWidth="1"/>
    <col min="12585" max="12585" width="13.28515625" style="112" customWidth="1"/>
    <col min="12586" max="12586" width="13.85546875" style="112" customWidth="1"/>
    <col min="12587" max="12587" width="11" style="112" customWidth="1"/>
    <col min="12588" max="12588" width="13.5703125" style="112" customWidth="1"/>
    <col min="12589" max="12589" width="11.85546875" style="112" customWidth="1"/>
    <col min="12590" max="12590" width="19.28515625" style="112" customWidth="1"/>
    <col min="12591" max="12591" width="11.42578125" style="112" customWidth="1"/>
    <col min="12592" max="12592" width="67" style="112" customWidth="1"/>
    <col min="12593" max="12757" width="9.140625" style="112"/>
    <col min="12758" max="12758" width="21.28515625" style="112" customWidth="1"/>
    <col min="12759" max="12759" width="23.28515625" style="112" customWidth="1"/>
    <col min="12760" max="12760" width="26.85546875" style="112" customWidth="1"/>
    <col min="12761" max="12761" width="28" style="112" customWidth="1"/>
    <col min="12762" max="12762" width="25.7109375" style="112" customWidth="1"/>
    <col min="12763" max="12763" width="30.7109375" style="112" customWidth="1"/>
    <col min="12764" max="12764" width="9.5703125" style="112" customWidth="1"/>
    <col min="12765" max="12765" width="9.42578125" style="112" customWidth="1"/>
    <col min="12766" max="12767" width="17.140625" style="112" bestFit="1" customWidth="1"/>
    <col min="12768" max="12769" width="8.7109375" style="112" customWidth="1"/>
    <col min="12770" max="12770" width="7.28515625" style="112" customWidth="1"/>
    <col min="12771" max="12771" width="6.5703125" style="112" customWidth="1"/>
    <col min="12772" max="12772" width="5.28515625" style="112" customWidth="1"/>
    <col min="12773" max="12773" width="7.5703125" style="112" customWidth="1"/>
    <col min="12774" max="12774" width="6.42578125" style="112" customWidth="1"/>
    <col min="12775" max="12775" width="5.42578125" style="112" customWidth="1"/>
    <col min="12776" max="12783" width="7.28515625" style="112" customWidth="1"/>
    <col min="12784" max="12784" width="8.5703125" style="112" customWidth="1"/>
    <col min="12785" max="12785" width="8.7109375" style="112" customWidth="1"/>
    <col min="12786" max="12797" width="8.5703125" style="112" customWidth="1"/>
    <col min="12798" max="12800" width="9.42578125" style="112" customWidth="1"/>
    <col min="12801" max="12801" width="9.5703125" style="112" customWidth="1"/>
    <col min="12802" max="12811" width="8.7109375" style="112" customWidth="1"/>
    <col min="12812" max="12812" width="29.28515625" style="112" customWidth="1"/>
    <col min="12813" max="12813" width="22.5703125" style="112" customWidth="1"/>
    <col min="12814" max="12816" width="14.85546875" style="112" customWidth="1"/>
    <col min="12817" max="12817" width="14.140625" style="112" customWidth="1"/>
    <col min="12818" max="12818" width="14.5703125" style="112" customWidth="1"/>
    <col min="12819" max="12819" width="14.42578125" style="112" customWidth="1"/>
    <col min="12820" max="12820" width="12.7109375" style="112" customWidth="1"/>
    <col min="12821" max="12821" width="13.5703125" style="112" customWidth="1"/>
    <col min="12822" max="12822" width="12.5703125" style="112" customWidth="1"/>
    <col min="12823" max="12829" width="14.42578125" style="112" customWidth="1"/>
    <col min="12830" max="12831" width="12.7109375" style="112" customWidth="1"/>
    <col min="12832" max="12832" width="12.140625" style="112" customWidth="1"/>
    <col min="12833" max="12835" width="9.140625" style="112"/>
    <col min="12836" max="12836" width="21.42578125" style="112" customWidth="1"/>
    <col min="12837" max="12837" width="29.140625" style="112" customWidth="1"/>
    <col min="12838" max="12838" width="29.7109375" style="112" customWidth="1"/>
    <col min="12839" max="12839" width="9.85546875" style="112" customWidth="1"/>
    <col min="12840" max="12840" width="11.42578125" style="112" customWidth="1"/>
    <col min="12841" max="12841" width="13.28515625" style="112" customWidth="1"/>
    <col min="12842" max="12842" width="13.85546875" style="112" customWidth="1"/>
    <col min="12843" max="12843" width="11" style="112" customWidth="1"/>
    <col min="12844" max="12844" width="13.5703125" style="112" customWidth="1"/>
    <col min="12845" max="12845" width="11.85546875" style="112" customWidth="1"/>
    <col min="12846" max="12846" width="19.28515625" style="112" customWidth="1"/>
    <col min="12847" max="12847" width="11.42578125" style="112" customWidth="1"/>
    <col min="12848" max="12848" width="67" style="112" customWidth="1"/>
    <col min="12849" max="13013" width="9.140625" style="112"/>
    <col min="13014" max="13014" width="21.28515625" style="112" customWidth="1"/>
    <col min="13015" max="13015" width="23.28515625" style="112" customWidth="1"/>
    <col min="13016" max="13016" width="26.85546875" style="112" customWidth="1"/>
    <col min="13017" max="13017" width="28" style="112" customWidth="1"/>
    <col min="13018" max="13018" width="25.7109375" style="112" customWidth="1"/>
    <col min="13019" max="13019" width="30.7109375" style="112" customWidth="1"/>
    <col min="13020" max="13020" width="9.5703125" style="112" customWidth="1"/>
    <col min="13021" max="13021" width="9.42578125" style="112" customWidth="1"/>
    <col min="13022" max="13023" width="17.140625" style="112" bestFit="1" customWidth="1"/>
    <col min="13024" max="13025" width="8.7109375" style="112" customWidth="1"/>
    <col min="13026" max="13026" width="7.28515625" style="112" customWidth="1"/>
    <col min="13027" max="13027" width="6.5703125" style="112" customWidth="1"/>
    <col min="13028" max="13028" width="5.28515625" style="112" customWidth="1"/>
    <col min="13029" max="13029" width="7.5703125" style="112" customWidth="1"/>
    <col min="13030" max="13030" width="6.42578125" style="112" customWidth="1"/>
    <col min="13031" max="13031" width="5.42578125" style="112" customWidth="1"/>
    <col min="13032" max="13039" width="7.28515625" style="112" customWidth="1"/>
    <col min="13040" max="13040" width="8.5703125" style="112" customWidth="1"/>
    <col min="13041" max="13041" width="8.7109375" style="112" customWidth="1"/>
    <col min="13042" max="13053" width="8.5703125" style="112" customWidth="1"/>
    <col min="13054" max="13056" width="9.42578125" style="112" customWidth="1"/>
    <col min="13057" max="13057" width="9.5703125" style="112" customWidth="1"/>
    <col min="13058" max="13067" width="8.7109375" style="112" customWidth="1"/>
    <col min="13068" max="13068" width="29.28515625" style="112" customWidth="1"/>
    <col min="13069" max="13069" width="22.5703125" style="112" customWidth="1"/>
    <col min="13070" max="13072" width="14.85546875" style="112" customWidth="1"/>
    <col min="13073" max="13073" width="14.140625" style="112" customWidth="1"/>
    <col min="13074" max="13074" width="14.5703125" style="112" customWidth="1"/>
    <col min="13075" max="13075" width="14.42578125" style="112" customWidth="1"/>
    <col min="13076" max="13076" width="12.7109375" style="112" customWidth="1"/>
    <col min="13077" max="13077" width="13.5703125" style="112" customWidth="1"/>
    <col min="13078" max="13078" width="12.5703125" style="112" customWidth="1"/>
    <col min="13079" max="13085" width="14.42578125" style="112" customWidth="1"/>
    <col min="13086" max="13087" width="12.7109375" style="112" customWidth="1"/>
    <col min="13088" max="13088" width="12.140625" style="112" customWidth="1"/>
    <col min="13089" max="13091" width="9.140625" style="112"/>
    <col min="13092" max="13092" width="21.42578125" style="112" customWidth="1"/>
    <col min="13093" max="13093" width="29.140625" style="112" customWidth="1"/>
    <col min="13094" max="13094" width="29.7109375" style="112" customWidth="1"/>
    <col min="13095" max="13095" width="9.85546875" style="112" customWidth="1"/>
    <col min="13096" max="13096" width="11.42578125" style="112" customWidth="1"/>
    <col min="13097" max="13097" width="13.28515625" style="112" customWidth="1"/>
    <col min="13098" max="13098" width="13.85546875" style="112" customWidth="1"/>
    <col min="13099" max="13099" width="11" style="112" customWidth="1"/>
    <col min="13100" max="13100" width="13.5703125" style="112" customWidth="1"/>
    <col min="13101" max="13101" width="11.85546875" style="112" customWidth="1"/>
    <col min="13102" max="13102" width="19.28515625" style="112" customWidth="1"/>
    <col min="13103" max="13103" width="11.42578125" style="112" customWidth="1"/>
    <col min="13104" max="13104" width="67" style="112" customWidth="1"/>
    <col min="13105" max="13269" width="9.140625" style="112"/>
    <col min="13270" max="13270" width="21.28515625" style="112" customWidth="1"/>
    <col min="13271" max="13271" width="23.28515625" style="112" customWidth="1"/>
    <col min="13272" max="13272" width="26.85546875" style="112" customWidth="1"/>
    <col min="13273" max="13273" width="28" style="112" customWidth="1"/>
    <col min="13274" max="13274" width="25.7109375" style="112" customWidth="1"/>
    <col min="13275" max="13275" width="30.7109375" style="112" customWidth="1"/>
    <col min="13276" max="13276" width="9.5703125" style="112" customWidth="1"/>
    <col min="13277" max="13277" width="9.42578125" style="112" customWidth="1"/>
    <col min="13278" max="13279" width="17.140625" style="112" bestFit="1" customWidth="1"/>
    <col min="13280" max="13281" width="8.7109375" style="112" customWidth="1"/>
    <col min="13282" max="13282" width="7.28515625" style="112" customWidth="1"/>
    <col min="13283" max="13283" width="6.5703125" style="112" customWidth="1"/>
    <col min="13284" max="13284" width="5.28515625" style="112" customWidth="1"/>
    <col min="13285" max="13285" width="7.5703125" style="112" customWidth="1"/>
    <col min="13286" max="13286" width="6.42578125" style="112" customWidth="1"/>
    <col min="13287" max="13287" width="5.42578125" style="112" customWidth="1"/>
    <col min="13288" max="13295" width="7.28515625" style="112" customWidth="1"/>
    <col min="13296" max="13296" width="8.5703125" style="112" customWidth="1"/>
    <col min="13297" max="13297" width="8.7109375" style="112" customWidth="1"/>
    <col min="13298" max="13309" width="8.5703125" style="112" customWidth="1"/>
    <col min="13310" max="13312" width="9.42578125" style="112" customWidth="1"/>
    <col min="13313" max="13313" width="9.5703125" style="112" customWidth="1"/>
    <col min="13314" max="13323" width="8.7109375" style="112" customWidth="1"/>
    <col min="13324" max="13324" width="29.28515625" style="112" customWidth="1"/>
    <col min="13325" max="13325" width="22.5703125" style="112" customWidth="1"/>
    <col min="13326" max="13328" width="14.85546875" style="112" customWidth="1"/>
    <col min="13329" max="13329" width="14.140625" style="112" customWidth="1"/>
    <col min="13330" max="13330" width="14.5703125" style="112" customWidth="1"/>
    <col min="13331" max="13331" width="14.42578125" style="112" customWidth="1"/>
    <col min="13332" max="13332" width="12.7109375" style="112" customWidth="1"/>
    <col min="13333" max="13333" width="13.5703125" style="112" customWidth="1"/>
    <col min="13334" max="13334" width="12.5703125" style="112" customWidth="1"/>
    <col min="13335" max="13341" width="14.42578125" style="112" customWidth="1"/>
    <col min="13342" max="13343" width="12.7109375" style="112" customWidth="1"/>
    <col min="13344" max="13344" width="12.140625" style="112" customWidth="1"/>
    <col min="13345" max="13347" width="9.140625" style="112"/>
    <col min="13348" max="13348" width="21.42578125" style="112" customWidth="1"/>
    <col min="13349" max="13349" width="29.140625" style="112" customWidth="1"/>
    <col min="13350" max="13350" width="29.7109375" style="112" customWidth="1"/>
    <col min="13351" max="13351" width="9.85546875" style="112" customWidth="1"/>
    <col min="13352" max="13352" width="11.42578125" style="112" customWidth="1"/>
    <col min="13353" max="13353" width="13.28515625" style="112" customWidth="1"/>
    <col min="13354" max="13354" width="13.85546875" style="112" customWidth="1"/>
    <col min="13355" max="13355" width="11" style="112" customWidth="1"/>
    <col min="13356" max="13356" width="13.5703125" style="112" customWidth="1"/>
    <col min="13357" max="13357" width="11.85546875" style="112" customWidth="1"/>
    <col min="13358" max="13358" width="19.28515625" style="112" customWidth="1"/>
    <col min="13359" max="13359" width="11.42578125" style="112" customWidth="1"/>
    <col min="13360" max="13360" width="67" style="112" customWidth="1"/>
    <col min="13361" max="13525" width="9.140625" style="112"/>
    <col min="13526" max="13526" width="21.28515625" style="112" customWidth="1"/>
    <col min="13527" max="13527" width="23.28515625" style="112" customWidth="1"/>
    <col min="13528" max="13528" width="26.85546875" style="112" customWidth="1"/>
    <col min="13529" max="13529" width="28" style="112" customWidth="1"/>
    <col min="13530" max="13530" width="25.7109375" style="112" customWidth="1"/>
    <col min="13531" max="13531" width="30.7109375" style="112" customWidth="1"/>
    <col min="13532" max="13532" width="9.5703125" style="112" customWidth="1"/>
    <col min="13533" max="13533" width="9.42578125" style="112" customWidth="1"/>
    <col min="13534" max="13535" width="17.140625" style="112" bestFit="1" customWidth="1"/>
    <col min="13536" max="13537" width="8.7109375" style="112" customWidth="1"/>
    <col min="13538" max="13538" width="7.28515625" style="112" customWidth="1"/>
    <col min="13539" max="13539" width="6.5703125" style="112" customWidth="1"/>
    <col min="13540" max="13540" width="5.28515625" style="112" customWidth="1"/>
    <col min="13541" max="13541" width="7.5703125" style="112" customWidth="1"/>
    <col min="13542" max="13542" width="6.42578125" style="112" customWidth="1"/>
    <col min="13543" max="13543" width="5.42578125" style="112" customWidth="1"/>
    <col min="13544" max="13551" width="7.28515625" style="112" customWidth="1"/>
    <col min="13552" max="13552" width="8.5703125" style="112" customWidth="1"/>
    <col min="13553" max="13553" width="8.7109375" style="112" customWidth="1"/>
    <col min="13554" max="13565" width="8.5703125" style="112" customWidth="1"/>
    <col min="13566" max="13568" width="9.42578125" style="112" customWidth="1"/>
    <col min="13569" max="13569" width="9.5703125" style="112" customWidth="1"/>
    <col min="13570" max="13579" width="8.7109375" style="112" customWidth="1"/>
    <col min="13580" max="13580" width="29.28515625" style="112" customWidth="1"/>
    <col min="13581" max="13581" width="22.5703125" style="112" customWidth="1"/>
    <col min="13582" max="13584" width="14.85546875" style="112" customWidth="1"/>
    <col min="13585" max="13585" width="14.140625" style="112" customWidth="1"/>
    <col min="13586" max="13586" width="14.5703125" style="112" customWidth="1"/>
    <col min="13587" max="13587" width="14.42578125" style="112" customWidth="1"/>
    <col min="13588" max="13588" width="12.7109375" style="112" customWidth="1"/>
    <col min="13589" max="13589" width="13.5703125" style="112" customWidth="1"/>
    <col min="13590" max="13590" width="12.5703125" style="112" customWidth="1"/>
    <col min="13591" max="13597" width="14.42578125" style="112" customWidth="1"/>
    <col min="13598" max="13599" width="12.7109375" style="112" customWidth="1"/>
    <col min="13600" max="13600" width="12.140625" style="112" customWidth="1"/>
    <col min="13601" max="13603" width="9.140625" style="112"/>
    <col min="13604" max="13604" width="21.42578125" style="112" customWidth="1"/>
    <col min="13605" max="13605" width="29.140625" style="112" customWidth="1"/>
    <col min="13606" max="13606" width="29.7109375" style="112" customWidth="1"/>
    <col min="13607" max="13607" width="9.85546875" style="112" customWidth="1"/>
    <col min="13608" max="13608" width="11.42578125" style="112" customWidth="1"/>
    <col min="13609" max="13609" width="13.28515625" style="112" customWidth="1"/>
    <col min="13610" max="13610" width="13.85546875" style="112" customWidth="1"/>
    <col min="13611" max="13611" width="11" style="112" customWidth="1"/>
    <col min="13612" max="13612" width="13.5703125" style="112" customWidth="1"/>
    <col min="13613" max="13613" width="11.85546875" style="112" customWidth="1"/>
    <col min="13614" max="13614" width="19.28515625" style="112" customWidth="1"/>
    <col min="13615" max="13615" width="11.42578125" style="112" customWidth="1"/>
    <col min="13616" max="13616" width="67" style="112" customWidth="1"/>
    <col min="13617" max="13781" width="9.140625" style="112"/>
    <col min="13782" max="13782" width="21.28515625" style="112" customWidth="1"/>
    <col min="13783" max="13783" width="23.28515625" style="112" customWidth="1"/>
    <col min="13784" max="13784" width="26.85546875" style="112" customWidth="1"/>
    <col min="13785" max="13785" width="28" style="112" customWidth="1"/>
    <col min="13786" max="13786" width="25.7109375" style="112" customWidth="1"/>
    <col min="13787" max="13787" width="30.7109375" style="112" customWidth="1"/>
    <col min="13788" max="13788" width="9.5703125" style="112" customWidth="1"/>
    <col min="13789" max="13789" width="9.42578125" style="112" customWidth="1"/>
    <col min="13790" max="13791" width="17.140625" style="112" bestFit="1" customWidth="1"/>
    <col min="13792" max="13793" width="8.7109375" style="112" customWidth="1"/>
    <col min="13794" max="13794" width="7.28515625" style="112" customWidth="1"/>
    <col min="13795" max="13795" width="6.5703125" style="112" customWidth="1"/>
    <col min="13796" max="13796" width="5.28515625" style="112" customWidth="1"/>
    <col min="13797" max="13797" width="7.5703125" style="112" customWidth="1"/>
    <col min="13798" max="13798" width="6.42578125" style="112" customWidth="1"/>
    <col min="13799" max="13799" width="5.42578125" style="112" customWidth="1"/>
    <col min="13800" max="13807" width="7.28515625" style="112" customWidth="1"/>
    <col min="13808" max="13808" width="8.5703125" style="112" customWidth="1"/>
    <col min="13809" max="13809" width="8.7109375" style="112" customWidth="1"/>
    <col min="13810" max="13821" width="8.5703125" style="112" customWidth="1"/>
    <col min="13822" max="13824" width="9.42578125" style="112" customWidth="1"/>
    <col min="13825" max="13825" width="9.5703125" style="112" customWidth="1"/>
    <col min="13826" max="13835" width="8.7109375" style="112" customWidth="1"/>
    <col min="13836" max="13836" width="29.28515625" style="112" customWidth="1"/>
    <col min="13837" max="13837" width="22.5703125" style="112" customWidth="1"/>
    <col min="13838" max="13840" width="14.85546875" style="112" customWidth="1"/>
    <col min="13841" max="13841" width="14.140625" style="112" customWidth="1"/>
    <col min="13842" max="13842" width="14.5703125" style="112" customWidth="1"/>
    <col min="13843" max="13843" width="14.42578125" style="112" customWidth="1"/>
    <col min="13844" max="13844" width="12.7109375" style="112" customWidth="1"/>
    <col min="13845" max="13845" width="13.5703125" style="112" customWidth="1"/>
    <col min="13846" max="13846" width="12.5703125" style="112" customWidth="1"/>
    <col min="13847" max="13853" width="14.42578125" style="112" customWidth="1"/>
    <col min="13854" max="13855" width="12.7109375" style="112" customWidth="1"/>
    <col min="13856" max="13856" width="12.140625" style="112" customWidth="1"/>
    <col min="13857" max="13859" width="9.140625" style="112"/>
    <col min="13860" max="13860" width="21.42578125" style="112" customWidth="1"/>
    <col min="13861" max="13861" width="29.140625" style="112" customWidth="1"/>
    <col min="13862" max="13862" width="29.7109375" style="112" customWidth="1"/>
    <col min="13863" max="13863" width="9.85546875" style="112" customWidth="1"/>
    <col min="13864" max="13864" width="11.42578125" style="112" customWidth="1"/>
    <col min="13865" max="13865" width="13.28515625" style="112" customWidth="1"/>
    <col min="13866" max="13866" width="13.85546875" style="112" customWidth="1"/>
    <col min="13867" max="13867" width="11" style="112" customWidth="1"/>
    <col min="13868" max="13868" width="13.5703125" style="112" customWidth="1"/>
    <col min="13869" max="13869" width="11.85546875" style="112" customWidth="1"/>
    <col min="13870" max="13870" width="19.28515625" style="112" customWidth="1"/>
    <col min="13871" max="13871" width="11.42578125" style="112" customWidth="1"/>
    <col min="13872" max="13872" width="67" style="112" customWidth="1"/>
    <col min="13873" max="14037" width="9.140625" style="112"/>
    <col min="14038" max="14038" width="21.28515625" style="112" customWidth="1"/>
    <col min="14039" max="14039" width="23.28515625" style="112" customWidth="1"/>
    <col min="14040" max="14040" width="26.85546875" style="112" customWidth="1"/>
    <col min="14041" max="14041" width="28" style="112" customWidth="1"/>
    <col min="14042" max="14042" width="25.7109375" style="112" customWidth="1"/>
    <col min="14043" max="14043" width="30.7109375" style="112" customWidth="1"/>
    <col min="14044" max="14044" width="9.5703125" style="112" customWidth="1"/>
    <col min="14045" max="14045" width="9.42578125" style="112" customWidth="1"/>
    <col min="14046" max="14047" width="17.140625" style="112" bestFit="1" customWidth="1"/>
    <col min="14048" max="14049" width="8.7109375" style="112" customWidth="1"/>
    <col min="14050" max="14050" width="7.28515625" style="112" customWidth="1"/>
    <col min="14051" max="14051" width="6.5703125" style="112" customWidth="1"/>
    <col min="14052" max="14052" width="5.28515625" style="112" customWidth="1"/>
    <col min="14053" max="14053" width="7.5703125" style="112" customWidth="1"/>
    <col min="14054" max="14054" width="6.42578125" style="112" customWidth="1"/>
    <col min="14055" max="14055" width="5.42578125" style="112" customWidth="1"/>
    <col min="14056" max="14063" width="7.28515625" style="112" customWidth="1"/>
    <col min="14064" max="14064" width="8.5703125" style="112" customWidth="1"/>
    <col min="14065" max="14065" width="8.7109375" style="112" customWidth="1"/>
    <col min="14066" max="14077" width="8.5703125" style="112" customWidth="1"/>
    <col min="14078" max="14080" width="9.42578125" style="112" customWidth="1"/>
    <col min="14081" max="14081" width="9.5703125" style="112" customWidth="1"/>
    <col min="14082" max="14091" width="8.7109375" style="112" customWidth="1"/>
    <col min="14092" max="14092" width="29.28515625" style="112" customWidth="1"/>
    <col min="14093" max="14093" width="22.5703125" style="112" customWidth="1"/>
    <col min="14094" max="14096" width="14.85546875" style="112" customWidth="1"/>
    <col min="14097" max="14097" width="14.140625" style="112" customWidth="1"/>
    <col min="14098" max="14098" width="14.5703125" style="112" customWidth="1"/>
    <col min="14099" max="14099" width="14.42578125" style="112" customWidth="1"/>
    <col min="14100" max="14100" width="12.7109375" style="112" customWidth="1"/>
    <col min="14101" max="14101" width="13.5703125" style="112" customWidth="1"/>
    <col min="14102" max="14102" width="12.5703125" style="112" customWidth="1"/>
    <col min="14103" max="14109" width="14.42578125" style="112" customWidth="1"/>
    <col min="14110" max="14111" width="12.7109375" style="112" customWidth="1"/>
    <col min="14112" max="14112" width="12.140625" style="112" customWidth="1"/>
    <col min="14113" max="14115" width="9.140625" style="112"/>
    <col min="14116" max="14116" width="21.42578125" style="112" customWidth="1"/>
    <col min="14117" max="14117" width="29.140625" style="112" customWidth="1"/>
    <col min="14118" max="14118" width="29.7109375" style="112" customWidth="1"/>
    <col min="14119" max="14119" width="9.85546875" style="112" customWidth="1"/>
    <col min="14120" max="14120" width="11.42578125" style="112" customWidth="1"/>
    <col min="14121" max="14121" width="13.28515625" style="112" customWidth="1"/>
    <col min="14122" max="14122" width="13.85546875" style="112" customWidth="1"/>
    <col min="14123" max="14123" width="11" style="112" customWidth="1"/>
    <col min="14124" max="14124" width="13.5703125" style="112" customWidth="1"/>
    <col min="14125" max="14125" width="11.85546875" style="112" customWidth="1"/>
    <col min="14126" max="14126" width="19.28515625" style="112" customWidth="1"/>
    <col min="14127" max="14127" width="11.42578125" style="112" customWidth="1"/>
    <col min="14128" max="14128" width="67" style="112" customWidth="1"/>
    <col min="14129" max="14293" width="9.140625" style="112"/>
    <col min="14294" max="14294" width="21.28515625" style="112" customWidth="1"/>
    <col min="14295" max="14295" width="23.28515625" style="112" customWidth="1"/>
    <col min="14296" max="14296" width="26.85546875" style="112" customWidth="1"/>
    <col min="14297" max="14297" width="28" style="112" customWidth="1"/>
    <col min="14298" max="14298" width="25.7109375" style="112" customWidth="1"/>
    <col min="14299" max="14299" width="30.7109375" style="112" customWidth="1"/>
    <col min="14300" max="14300" width="9.5703125" style="112" customWidth="1"/>
    <col min="14301" max="14301" width="9.42578125" style="112" customWidth="1"/>
    <col min="14302" max="14303" width="17.140625" style="112" bestFit="1" customWidth="1"/>
    <col min="14304" max="14305" width="8.7109375" style="112" customWidth="1"/>
    <col min="14306" max="14306" width="7.28515625" style="112" customWidth="1"/>
    <col min="14307" max="14307" width="6.5703125" style="112" customWidth="1"/>
    <col min="14308" max="14308" width="5.28515625" style="112" customWidth="1"/>
    <col min="14309" max="14309" width="7.5703125" style="112" customWidth="1"/>
    <col min="14310" max="14310" width="6.42578125" style="112" customWidth="1"/>
    <col min="14311" max="14311" width="5.42578125" style="112" customWidth="1"/>
    <col min="14312" max="14319" width="7.28515625" style="112" customWidth="1"/>
    <col min="14320" max="14320" width="8.5703125" style="112" customWidth="1"/>
    <col min="14321" max="14321" width="8.7109375" style="112" customWidth="1"/>
    <col min="14322" max="14333" width="8.5703125" style="112" customWidth="1"/>
    <col min="14334" max="14336" width="9.42578125" style="112" customWidth="1"/>
    <col min="14337" max="14337" width="9.5703125" style="112" customWidth="1"/>
    <col min="14338" max="14347" width="8.7109375" style="112" customWidth="1"/>
    <col min="14348" max="14348" width="29.28515625" style="112" customWidth="1"/>
    <col min="14349" max="14349" width="22.5703125" style="112" customWidth="1"/>
    <col min="14350" max="14352" width="14.85546875" style="112" customWidth="1"/>
    <col min="14353" max="14353" width="14.140625" style="112" customWidth="1"/>
    <col min="14354" max="14354" width="14.5703125" style="112" customWidth="1"/>
    <col min="14355" max="14355" width="14.42578125" style="112" customWidth="1"/>
    <col min="14356" max="14356" width="12.7109375" style="112" customWidth="1"/>
    <col min="14357" max="14357" width="13.5703125" style="112" customWidth="1"/>
    <col min="14358" max="14358" width="12.5703125" style="112" customWidth="1"/>
    <col min="14359" max="14365" width="14.42578125" style="112" customWidth="1"/>
    <col min="14366" max="14367" width="12.7109375" style="112" customWidth="1"/>
    <col min="14368" max="14368" width="12.140625" style="112" customWidth="1"/>
    <col min="14369" max="14371" width="9.140625" style="112"/>
    <col min="14372" max="14372" width="21.42578125" style="112" customWidth="1"/>
    <col min="14373" max="14373" width="29.140625" style="112" customWidth="1"/>
    <col min="14374" max="14374" width="29.7109375" style="112" customWidth="1"/>
    <col min="14375" max="14375" width="9.85546875" style="112" customWidth="1"/>
    <col min="14376" max="14376" width="11.42578125" style="112" customWidth="1"/>
    <col min="14377" max="14377" width="13.28515625" style="112" customWidth="1"/>
    <col min="14378" max="14378" width="13.85546875" style="112" customWidth="1"/>
    <col min="14379" max="14379" width="11" style="112" customWidth="1"/>
    <col min="14380" max="14380" width="13.5703125" style="112" customWidth="1"/>
    <col min="14381" max="14381" width="11.85546875" style="112" customWidth="1"/>
    <col min="14382" max="14382" width="19.28515625" style="112" customWidth="1"/>
    <col min="14383" max="14383" width="11.42578125" style="112" customWidth="1"/>
    <col min="14384" max="14384" width="67" style="112" customWidth="1"/>
    <col min="14385" max="14549" width="9.140625" style="112"/>
    <col min="14550" max="14550" width="21.28515625" style="112" customWidth="1"/>
    <col min="14551" max="14551" width="23.28515625" style="112" customWidth="1"/>
    <col min="14552" max="14552" width="26.85546875" style="112" customWidth="1"/>
    <col min="14553" max="14553" width="28" style="112" customWidth="1"/>
    <col min="14554" max="14554" width="25.7109375" style="112" customWidth="1"/>
    <col min="14555" max="14555" width="30.7109375" style="112" customWidth="1"/>
    <col min="14556" max="14556" width="9.5703125" style="112" customWidth="1"/>
    <col min="14557" max="14557" width="9.42578125" style="112" customWidth="1"/>
    <col min="14558" max="14559" width="17.140625" style="112" bestFit="1" customWidth="1"/>
    <col min="14560" max="14561" width="8.7109375" style="112" customWidth="1"/>
    <col min="14562" max="14562" width="7.28515625" style="112" customWidth="1"/>
    <col min="14563" max="14563" width="6.5703125" style="112" customWidth="1"/>
    <col min="14564" max="14564" width="5.28515625" style="112" customWidth="1"/>
    <col min="14565" max="14565" width="7.5703125" style="112" customWidth="1"/>
    <col min="14566" max="14566" width="6.42578125" style="112" customWidth="1"/>
    <col min="14567" max="14567" width="5.42578125" style="112" customWidth="1"/>
    <col min="14568" max="14575" width="7.28515625" style="112" customWidth="1"/>
    <col min="14576" max="14576" width="8.5703125" style="112" customWidth="1"/>
    <col min="14577" max="14577" width="8.7109375" style="112" customWidth="1"/>
    <col min="14578" max="14589" width="8.5703125" style="112" customWidth="1"/>
    <col min="14590" max="14592" width="9.42578125" style="112" customWidth="1"/>
    <col min="14593" max="14593" width="9.5703125" style="112" customWidth="1"/>
    <col min="14594" max="14603" width="8.7109375" style="112" customWidth="1"/>
    <col min="14604" max="14604" width="29.28515625" style="112" customWidth="1"/>
    <col min="14605" max="14605" width="22.5703125" style="112" customWidth="1"/>
    <col min="14606" max="14608" width="14.85546875" style="112" customWidth="1"/>
    <col min="14609" max="14609" width="14.140625" style="112" customWidth="1"/>
    <col min="14610" max="14610" width="14.5703125" style="112" customWidth="1"/>
    <col min="14611" max="14611" width="14.42578125" style="112" customWidth="1"/>
    <col min="14612" max="14612" width="12.7109375" style="112" customWidth="1"/>
    <col min="14613" max="14613" width="13.5703125" style="112" customWidth="1"/>
    <col min="14614" max="14614" width="12.5703125" style="112" customWidth="1"/>
    <col min="14615" max="14621" width="14.42578125" style="112" customWidth="1"/>
    <col min="14622" max="14623" width="12.7109375" style="112" customWidth="1"/>
    <col min="14624" max="14624" width="12.140625" style="112" customWidth="1"/>
    <col min="14625" max="14627" width="9.140625" style="112"/>
    <col min="14628" max="14628" width="21.42578125" style="112" customWidth="1"/>
    <col min="14629" max="14629" width="29.140625" style="112" customWidth="1"/>
    <col min="14630" max="14630" width="29.7109375" style="112" customWidth="1"/>
    <col min="14631" max="14631" width="9.85546875" style="112" customWidth="1"/>
    <col min="14632" max="14632" width="11.42578125" style="112" customWidth="1"/>
    <col min="14633" max="14633" width="13.28515625" style="112" customWidth="1"/>
    <col min="14634" max="14634" width="13.85546875" style="112" customWidth="1"/>
    <col min="14635" max="14635" width="11" style="112" customWidth="1"/>
    <col min="14636" max="14636" width="13.5703125" style="112" customWidth="1"/>
    <col min="14637" max="14637" width="11.85546875" style="112" customWidth="1"/>
    <col min="14638" max="14638" width="19.28515625" style="112" customWidth="1"/>
    <col min="14639" max="14639" width="11.42578125" style="112" customWidth="1"/>
    <col min="14640" max="14640" width="67" style="112" customWidth="1"/>
    <col min="14641" max="14805" width="9.140625" style="112"/>
    <col min="14806" max="14806" width="21.28515625" style="112" customWidth="1"/>
    <col min="14807" max="14807" width="23.28515625" style="112" customWidth="1"/>
    <col min="14808" max="14808" width="26.85546875" style="112" customWidth="1"/>
    <col min="14809" max="14809" width="28" style="112" customWidth="1"/>
    <col min="14810" max="14810" width="25.7109375" style="112" customWidth="1"/>
    <col min="14811" max="14811" width="30.7109375" style="112" customWidth="1"/>
    <col min="14812" max="14812" width="9.5703125" style="112" customWidth="1"/>
    <col min="14813" max="14813" width="9.42578125" style="112" customWidth="1"/>
    <col min="14814" max="14815" width="17.140625" style="112" bestFit="1" customWidth="1"/>
    <col min="14816" max="14817" width="8.7109375" style="112" customWidth="1"/>
    <col min="14818" max="14818" width="7.28515625" style="112" customWidth="1"/>
    <col min="14819" max="14819" width="6.5703125" style="112" customWidth="1"/>
    <col min="14820" max="14820" width="5.28515625" style="112" customWidth="1"/>
    <col min="14821" max="14821" width="7.5703125" style="112" customWidth="1"/>
    <col min="14822" max="14822" width="6.42578125" style="112" customWidth="1"/>
    <col min="14823" max="14823" width="5.42578125" style="112" customWidth="1"/>
    <col min="14824" max="14831" width="7.28515625" style="112" customWidth="1"/>
    <col min="14832" max="14832" width="8.5703125" style="112" customWidth="1"/>
    <col min="14833" max="14833" width="8.7109375" style="112" customWidth="1"/>
    <col min="14834" max="14845" width="8.5703125" style="112" customWidth="1"/>
    <col min="14846" max="14848" width="9.42578125" style="112" customWidth="1"/>
    <col min="14849" max="14849" width="9.5703125" style="112" customWidth="1"/>
    <col min="14850" max="14859" width="8.7109375" style="112" customWidth="1"/>
    <col min="14860" max="14860" width="29.28515625" style="112" customWidth="1"/>
    <col min="14861" max="14861" width="22.5703125" style="112" customWidth="1"/>
    <col min="14862" max="14864" width="14.85546875" style="112" customWidth="1"/>
    <col min="14865" max="14865" width="14.140625" style="112" customWidth="1"/>
    <col min="14866" max="14866" width="14.5703125" style="112" customWidth="1"/>
    <col min="14867" max="14867" width="14.42578125" style="112" customWidth="1"/>
    <col min="14868" max="14868" width="12.7109375" style="112" customWidth="1"/>
    <col min="14869" max="14869" width="13.5703125" style="112" customWidth="1"/>
    <col min="14870" max="14870" width="12.5703125" style="112" customWidth="1"/>
    <col min="14871" max="14877" width="14.42578125" style="112" customWidth="1"/>
    <col min="14878" max="14879" width="12.7109375" style="112" customWidth="1"/>
    <col min="14880" max="14880" width="12.140625" style="112" customWidth="1"/>
    <col min="14881" max="14883" width="9.140625" style="112"/>
    <col min="14884" max="14884" width="21.42578125" style="112" customWidth="1"/>
    <col min="14885" max="14885" width="29.140625" style="112" customWidth="1"/>
    <col min="14886" max="14886" width="29.7109375" style="112" customWidth="1"/>
    <col min="14887" max="14887" width="9.85546875" style="112" customWidth="1"/>
    <col min="14888" max="14888" width="11.42578125" style="112" customWidth="1"/>
    <col min="14889" max="14889" width="13.28515625" style="112" customWidth="1"/>
    <col min="14890" max="14890" width="13.85546875" style="112" customWidth="1"/>
    <col min="14891" max="14891" width="11" style="112" customWidth="1"/>
    <col min="14892" max="14892" width="13.5703125" style="112" customWidth="1"/>
    <col min="14893" max="14893" width="11.85546875" style="112" customWidth="1"/>
    <col min="14894" max="14894" width="19.28515625" style="112" customWidth="1"/>
    <col min="14895" max="14895" width="11.42578125" style="112" customWidth="1"/>
    <col min="14896" max="14896" width="67" style="112" customWidth="1"/>
    <col min="14897" max="15061" width="9.140625" style="112"/>
    <col min="15062" max="15062" width="21.28515625" style="112" customWidth="1"/>
    <col min="15063" max="15063" width="23.28515625" style="112" customWidth="1"/>
    <col min="15064" max="15064" width="26.85546875" style="112" customWidth="1"/>
    <col min="15065" max="15065" width="28" style="112" customWidth="1"/>
    <col min="15066" max="15066" width="25.7109375" style="112" customWidth="1"/>
    <col min="15067" max="15067" width="30.7109375" style="112" customWidth="1"/>
    <col min="15068" max="15068" width="9.5703125" style="112" customWidth="1"/>
    <col min="15069" max="15069" width="9.42578125" style="112" customWidth="1"/>
    <col min="15070" max="15071" width="17.140625" style="112" bestFit="1" customWidth="1"/>
    <col min="15072" max="15073" width="8.7109375" style="112" customWidth="1"/>
    <col min="15074" max="15074" width="7.28515625" style="112" customWidth="1"/>
    <col min="15075" max="15075" width="6.5703125" style="112" customWidth="1"/>
    <col min="15076" max="15076" width="5.28515625" style="112" customWidth="1"/>
    <col min="15077" max="15077" width="7.5703125" style="112" customWidth="1"/>
    <col min="15078" max="15078" width="6.42578125" style="112" customWidth="1"/>
    <col min="15079" max="15079" width="5.42578125" style="112" customWidth="1"/>
    <col min="15080" max="15087" width="7.28515625" style="112" customWidth="1"/>
    <col min="15088" max="15088" width="8.5703125" style="112" customWidth="1"/>
    <col min="15089" max="15089" width="8.7109375" style="112" customWidth="1"/>
    <col min="15090" max="15101" width="8.5703125" style="112" customWidth="1"/>
    <col min="15102" max="15104" width="9.42578125" style="112" customWidth="1"/>
    <col min="15105" max="15105" width="9.5703125" style="112" customWidth="1"/>
    <col min="15106" max="15115" width="8.7109375" style="112" customWidth="1"/>
    <col min="15116" max="15116" width="29.28515625" style="112" customWidth="1"/>
    <col min="15117" max="15117" width="22.5703125" style="112" customWidth="1"/>
    <col min="15118" max="15120" width="14.85546875" style="112" customWidth="1"/>
    <col min="15121" max="15121" width="14.140625" style="112" customWidth="1"/>
    <col min="15122" max="15122" width="14.5703125" style="112" customWidth="1"/>
    <col min="15123" max="15123" width="14.42578125" style="112" customWidth="1"/>
    <col min="15124" max="15124" width="12.7109375" style="112" customWidth="1"/>
    <col min="15125" max="15125" width="13.5703125" style="112" customWidth="1"/>
    <col min="15126" max="15126" width="12.5703125" style="112" customWidth="1"/>
    <col min="15127" max="15133" width="14.42578125" style="112" customWidth="1"/>
    <col min="15134" max="15135" width="12.7109375" style="112" customWidth="1"/>
    <col min="15136" max="15136" width="12.140625" style="112" customWidth="1"/>
    <col min="15137" max="15139" width="9.140625" style="112"/>
    <col min="15140" max="15140" width="21.42578125" style="112" customWidth="1"/>
    <col min="15141" max="15141" width="29.140625" style="112" customWidth="1"/>
    <col min="15142" max="15142" width="29.7109375" style="112" customWidth="1"/>
    <col min="15143" max="15143" width="9.85546875" style="112" customWidth="1"/>
    <col min="15144" max="15144" width="11.42578125" style="112" customWidth="1"/>
    <col min="15145" max="15145" width="13.28515625" style="112" customWidth="1"/>
    <col min="15146" max="15146" width="13.85546875" style="112" customWidth="1"/>
    <col min="15147" max="15147" width="11" style="112" customWidth="1"/>
    <col min="15148" max="15148" width="13.5703125" style="112" customWidth="1"/>
    <col min="15149" max="15149" width="11.85546875" style="112" customWidth="1"/>
    <col min="15150" max="15150" width="19.28515625" style="112" customWidth="1"/>
    <col min="15151" max="15151" width="11.42578125" style="112" customWidth="1"/>
    <col min="15152" max="15152" width="67" style="112" customWidth="1"/>
    <col min="15153" max="15317" width="9.140625" style="112"/>
    <col min="15318" max="15318" width="21.28515625" style="112" customWidth="1"/>
    <col min="15319" max="15319" width="23.28515625" style="112" customWidth="1"/>
    <col min="15320" max="15320" width="26.85546875" style="112" customWidth="1"/>
    <col min="15321" max="15321" width="28" style="112" customWidth="1"/>
    <col min="15322" max="15322" width="25.7109375" style="112" customWidth="1"/>
    <col min="15323" max="15323" width="30.7109375" style="112" customWidth="1"/>
    <col min="15324" max="15324" width="9.5703125" style="112" customWidth="1"/>
    <col min="15325" max="15325" width="9.42578125" style="112" customWidth="1"/>
    <col min="15326" max="15327" width="17.140625" style="112" bestFit="1" customWidth="1"/>
    <col min="15328" max="15329" width="8.7109375" style="112" customWidth="1"/>
    <col min="15330" max="15330" width="7.28515625" style="112" customWidth="1"/>
    <col min="15331" max="15331" width="6.5703125" style="112" customWidth="1"/>
    <col min="15332" max="15332" width="5.28515625" style="112" customWidth="1"/>
    <col min="15333" max="15333" width="7.5703125" style="112" customWidth="1"/>
    <col min="15334" max="15334" width="6.42578125" style="112" customWidth="1"/>
    <col min="15335" max="15335" width="5.42578125" style="112" customWidth="1"/>
    <col min="15336" max="15343" width="7.28515625" style="112" customWidth="1"/>
    <col min="15344" max="15344" width="8.5703125" style="112" customWidth="1"/>
    <col min="15345" max="15345" width="8.7109375" style="112" customWidth="1"/>
    <col min="15346" max="15357" width="8.5703125" style="112" customWidth="1"/>
    <col min="15358" max="15360" width="9.42578125" style="112" customWidth="1"/>
    <col min="15361" max="15361" width="9.5703125" style="112" customWidth="1"/>
    <col min="15362" max="15371" width="8.7109375" style="112" customWidth="1"/>
    <col min="15372" max="15372" width="29.28515625" style="112" customWidth="1"/>
    <col min="15373" max="15373" width="22.5703125" style="112" customWidth="1"/>
    <col min="15374" max="15376" width="14.85546875" style="112" customWidth="1"/>
    <col min="15377" max="15377" width="14.140625" style="112" customWidth="1"/>
    <col min="15378" max="15378" width="14.5703125" style="112" customWidth="1"/>
    <col min="15379" max="15379" width="14.42578125" style="112" customWidth="1"/>
    <col min="15380" max="15380" width="12.7109375" style="112" customWidth="1"/>
    <col min="15381" max="15381" width="13.5703125" style="112" customWidth="1"/>
    <col min="15382" max="15382" width="12.5703125" style="112" customWidth="1"/>
    <col min="15383" max="15389" width="14.42578125" style="112" customWidth="1"/>
    <col min="15390" max="15391" width="12.7109375" style="112" customWidth="1"/>
    <col min="15392" max="15392" width="12.140625" style="112" customWidth="1"/>
    <col min="15393" max="15395" width="9.140625" style="112"/>
    <col min="15396" max="15396" width="21.42578125" style="112" customWidth="1"/>
    <col min="15397" max="15397" width="29.140625" style="112" customWidth="1"/>
    <col min="15398" max="15398" width="29.7109375" style="112" customWidth="1"/>
    <col min="15399" max="15399" width="9.85546875" style="112" customWidth="1"/>
    <col min="15400" max="15400" width="11.42578125" style="112" customWidth="1"/>
    <col min="15401" max="15401" width="13.28515625" style="112" customWidth="1"/>
    <col min="15402" max="15402" width="13.85546875" style="112" customWidth="1"/>
    <col min="15403" max="15403" width="11" style="112" customWidth="1"/>
    <col min="15404" max="15404" width="13.5703125" style="112" customWidth="1"/>
    <col min="15405" max="15405" width="11.85546875" style="112" customWidth="1"/>
    <col min="15406" max="15406" width="19.28515625" style="112" customWidth="1"/>
    <col min="15407" max="15407" width="11.42578125" style="112" customWidth="1"/>
    <col min="15408" max="15408" width="67" style="112" customWidth="1"/>
    <col min="15409" max="15573" width="9.140625" style="112"/>
    <col min="15574" max="15574" width="21.28515625" style="112" customWidth="1"/>
    <col min="15575" max="15575" width="23.28515625" style="112" customWidth="1"/>
    <col min="15576" max="15576" width="26.85546875" style="112" customWidth="1"/>
    <col min="15577" max="15577" width="28" style="112" customWidth="1"/>
    <col min="15578" max="15578" width="25.7109375" style="112" customWidth="1"/>
    <col min="15579" max="15579" width="30.7109375" style="112" customWidth="1"/>
    <col min="15580" max="15580" width="9.5703125" style="112" customWidth="1"/>
    <col min="15581" max="15581" width="9.42578125" style="112" customWidth="1"/>
    <col min="15582" max="15583" width="17.140625" style="112" bestFit="1" customWidth="1"/>
    <col min="15584" max="15585" width="8.7109375" style="112" customWidth="1"/>
    <col min="15586" max="15586" width="7.28515625" style="112" customWidth="1"/>
    <col min="15587" max="15587" width="6.5703125" style="112" customWidth="1"/>
    <col min="15588" max="15588" width="5.28515625" style="112" customWidth="1"/>
    <col min="15589" max="15589" width="7.5703125" style="112" customWidth="1"/>
    <col min="15590" max="15590" width="6.42578125" style="112" customWidth="1"/>
    <col min="15591" max="15591" width="5.42578125" style="112" customWidth="1"/>
    <col min="15592" max="15599" width="7.28515625" style="112" customWidth="1"/>
    <col min="15600" max="15600" width="8.5703125" style="112" customWidth="1"/>
    <col min="15601" max="15601" width="8.7109375" style="112" customWidth="1"/>
    <col min="15602" max="15613" width="8.5703125" style="112" customWidth="1"/>
    <col min="15614" max="15616" width="9.42578125" style="112" customWidth="1"/>
    <col min="15617" max="15617" width="9.5703125" style="112" customWidth="1"/>
    <col min="15618" max="15627" width="8.7109375" style="112" customWidth="1"/>
    <col min="15628" max="15628" width="29.28515625" style="112" customWidth="1"/>
    <col min="15629" max="15629" width="22.5703125" style="112" customWidth="1"/>
    <col min="15630" max="15632" width="14.85546875" style="112" customWidth="1"/>
    <col min="15633" max="15633" width="14.140625" style="112" customWidth="1"/>
    <col min="15634" max="15634" width="14.5703125" style="112" customWidth="1"/>
    <col min="15635" max="15635" width="14.42578125" style="112" customWidth="1"/>
    <col min="15636" max="15636" width="12.7109375" style="112" customWidth="1"/>
    <col min="15637" max="15637" width="13.5703125" style="112" customWidth="1"/>
    <col min="15638" max="15638" width="12.5703125" style="112" customWidth="1"/>
    <col min="15639" max="15645" width="14.42578125" style="112" customWidth="1"/>
    <col min="15646" max="15647" width="12.7109375" style="112" customWidth="1"/>
    <col min="15648" max="15648" width="12.140625" style="112" customWidth="1"/>
    <col min="15649" max="15651" width="9.140625" style="112"/>
    <col min="15652" max="15652" width="21.42578125" style="112" customWidth="1"/>
    <col min="15653" max="15653" width="29.140625" style="112" customWidth="1"/>
    <col min="15654" max="15654" width="29.7109375" style="112" customWidth="1"/>
    <col min="15655" max="15655" width="9.85546875" style="112" customWidth="1"/>
    <col min="15656" max="15656" width="11.42578125" style="112" customWidth="1"/>
    <col min="15657" max="15657" width="13.28515625" style="112" customWidth="1"/>
    <col min="15658" max="15658" width="13.85546875" style="112" customWidth="1"/>
    <col min="15659" max="15659" width="11" style="112" customWidth="1"/>
    <col min="15660" max="15660" width="13.5703125" style="112" customWidth="1"/>
    <col min="15661" max="15661" width="11.85546875" style="112" customWidth="1"/>
    <col min="15662" max="15662" width="19.28515625" style="112" customWidth="1"/>
    <col min="15663" max="15663" width="11.42578125" style="112" customWidth="1"/>
    <col min="15664" max="15664" width="67" style="112" customWidth="1"/>
    <col min="15665" max="15829" width="9.140625" style="112"/>
    <col min="15830" max="15830" width="21.28515625" style="112" customWidth="1"/>
    <col min="15831" max="15831" width="23.28515625" style="112" customWidth="1"/>
    <col min="15832" max="15832" width="26.85546875" style="112" customWidth="1"/>
    <col min="15833" max="15833" width="28" style="112" customWidth="1"/>
    <col min="15834" max="15834" width="25.7109375" style="112" customWidth="1"/>
    <col min="15835" max="15835" width="30.7109375" style="112" customWidth="1"/>
    <col min="15836" max="15836" width="9.5703125" style="112" customWidth="1"/>
    <col min="15837" max="15837" width="9.42578125" style="112" customWidth="1"/>
    <col min="15838" max="15839" width="17.140625" style="112" bestFit="1" customWidth="1"/>
    <col min="15840" max="15841" width="8.7109375" style="112" customWidth="1"/>
    <col min="15842" max="15842" width="7.28515625" style="112" customWidth="1"/>
    <col min="15843" max="15843" width="6.5703125" style="112" customWidth="1"/>
    <col min="15844" max="15844" width="5.28515625" style="112" customWidth="1"/>
    <col min="15845" max="15845" width="7.5703125" style="112" customWidth="1"/>
    <col min="15846" max="15846" width="6.42578125" style="112" customWidth="1"/>
    <col min="15847" max="15847" width="5.42578125" style="112" customWidth="1"/>
    <col min="15848" max="15855" width="7.28515625" style="112" customWidth="1"/>
    <col min="15856" max="15856" width="8.5703125" style="112" customWidth="1"/>
    <col min="15857" max="15857" width="8.7109375" style="112" customWidth="1"/>
    <col min="15858" max="15869" width="8.5703125" style="112" customWidth="1"/>
    <col min="15870" max="15872" width="9.42578125" style="112" customWidth="1"/>
    <col min="15873" max="15873" width="9.5703125" style="112" customWidth="1"/>
    <col min="15874" max="15883" width="8.7109375" style="112" customWidth="1"/>
    <col min="15884" max="15884" width="29.28515625" style="112" customWidth="1"/>
    <col min="15885" max="15885" width="22.5703125" style="112" customWidth="1"/>
    <col min="15886" max="15888" width="14.85546875" style="112" customWidth="1"/>
    <col min="15889" max="15889" width="14.140625" style="112" customWidth="1"/>
    <col min="15890" max="15890" width="14.5703125" style="112" customWidth="1"/>
    <col min="15891" max="15891" width="14.42578125" style="112" customWidth="1"/>
    <col min="15892" max="15892" width="12.7109375" style="112" customWidth="1"/>
    <col min="15893" max="15893" width="13.5703125" style="112" customWidth="1"/>
    <col min="15894" max="15894" width="12.5703125" style="112" customWidth="1"/>
    <col min="15895" max="15901" width="14.42578125" style="112" customWidth="1"/>
    <col min="15902" max="15903" width="12.7109375" style="112" customWidth="1"/>
    <col min="15904" max="15904" width="12.140625" style="112" customWidth="1"/>
    <col min="15905" max="15907" width="9.140625" style="112"/>
    <col min="15908" max="15908" width="21.42578125" style="112" customWidth="1"/>
    <col min="15909" max="15909" width="29.140625" style="112" customWidth="1"/>
    <col min="15910" max="15910" width="29.7109375" style="112" customWidth="1"/>
    <col min="15911" max="15911" width="9.85546875" style="112" customWidth="1"/>
    <col min="15912" max="15912" width="11.42578125" style="112" customWidth="1"/>
    <col min="15913" max="15913" width="13.28515625" style="112" customWidth="1"/>
    <col min="15914" max="15914" width="13.85546875" style="112" customWidth="1"/>
    <col min="15915" max="15915" width="11" style="112" customWidth="1"/>
    <col min="15916" max="15916" width="13.5703125" style="112" customWidth="1"/>
    <col min="15917" max="15917" width="11.85546875" style="112" customWidth="1"/>
    <col min="15918" max="15918" width="19.28515625" style="112" customWidth="1"/>
    <col min="15919" max="15919" width="11.42578125" style="112" customWidth="1"/>
    <col min="15920" max="15920" width="67" style="112" customWidth="1"/>
    <col min="15921" max="16085" width="9.140625" style="112"/>
    <col min="16086" max="16086" width="21.28515625" style="112" customWidth="1"/>
    <col min="16087" max="16087" width="23.28515625" style="112" customWidth="1"/>
    <col min="16088" max="16088" width="26.85546875" style="112" customWidth="1"/>
    <col min="16089" max="16089" width="28" style="112" customWidth="1"/>
    <col min="16090" max="16090" width="25.7109375" style="112" customWidth="1"/>
    <col min="16091" max="16091" width="30.7109375" style="112" customWidth="1"/>
    <col min="16092" max="16092" width="9.5703125" style="112" customWidth="1"/>
    <col min="16093" max="16093" width="9.42578125" style="112" customWidth="1"/>
    <col min="16094" max="16095" width="17.140625" style="112" bestFit="1" customWidth="1"/>
    <col min="16096" max="16097" width="8.7109375" style="112" customWidth="1"/>
    <col min="16098" max="16098" width="7.28515625" style="112" customWidth="1"/>
    <col min="16099" max="16099" width="6.5703125" style="112" customWidth="1"/>
    <col min="16100" max="16100" width="5.28515625" style="112" customWidth="1"/>
    <col min="16101" max="16101" width="7.5703125" style="112" customWidth="1"/>
    <col min="16102" max="16102" width="6.42578125" style="112" customWidth="1"/>
    <col min="16103" max="16103" width="5.42578125" style="112" customWidth="1"/>
    <col min="16104" max="16111" width="7.28515625" style="112" customWidth="1"/>
    <col min="16112" max="16112" width="8.5703125" style="112" customWidth="1"/>
    <col min="16113" max="16113" width="8.7109375" style="112" customWidth="1"/>
    <col min="16114" max="16125" width="8.5703125" style="112" customWidth="1"/>
    <col min="16126" max="16128" width="9.42578125" style="112" customWidth="1"/>
    <col min="16129" max="16129" width="9.5703125" style="112" customWidth="1"/>
    <col min="16130" max="16139" width="8.7109375" style="112" customWidth="1"/>
    <col min="16140" max="16140" width="29.28515625" style="112" customWidth="1"/>
    <col min="16141" max="16141" width="22.5703125" style="112" customWidth="1"/>
    <col min="16142" max="16144" width="14.85546875" style="112" customWidth="1"/>
    <col min="16145" max="16145" width="14.140625" style="112" customWidth="1"/>
    <col min="16146" max="16146" width="14.5703125" style="112" customWidth="1"/>
    <col min="16147" max="16147" width="14.42578125" style="112" customWidth="1"/>
    <col min="16148" max="16148" width="12.7109375" style="112" customWidth="1"/>
    <col min="16149" max="16149" width="13.5703125" style="112" customWidth="1"/>
    <col min="16150" max="16150" width="12.5703125" style="112" customWidth="1"/>
    <col min="16151" max="16157" width="14.42578125" style="112" customWidth="1"/>
    <col min="16158" max="16159" width="12.7109375" style="112" customWidth="1"/>
    <col min="16160" max="16160" width="12.140625" style="112" customWidth="1"/>
    <col min="16161" max="16163" width="9.140625" style="112"/>
    <col min="16164" max="16164" width="21.42578125" style="112" customWidth="1"/>
    <col min="16165" max="16165" width="29.140625" style="112" customWidth="1"/>
    <col min="16166" max="16166" width="29.7109375" style="112" customWidth="1"/>
    <col min="16167" max="16167" width="9.85546875" style="112" customWidth="1"/>
    <col min="16168" max="16168" width="11.42578125" style="112" customWidth="1"/>
    <col min="16169" max="16169" width="13.28515625" style="112" customWidth="1"/>
    <col min="16170" max="16170" width="13.85546875" style="112" customWidth="1"/>
    <col min="16171" max="16171" width="11" style="112" customWidth="1"/>
    <col min="16172" max="16172" width="13.5703125" style="112" customWidth="1"/>
    <col min="16173" max="16173" width="11.85546875" style="112" customWidth="1"/>
    <col min="16174" max="16174" width="19.28515625" style="112" customWidth="1"/>
    <col min="16175" max="16175" width="11.42578125" style="112" customWidth="1"/>
    <col min="16176" max="16176" width="67" style="112" customWidth="1"/>
    <col min="16177" max="16384" width="9.140625" style="112"/>
  </cols>
  <sheetData>
    <row r="1" spans="1:50">
      <c r="A1" s="6025" t="s">
        <v>617</v>
      </c>
      <c r="B1" s="6026"/>
      <c r="C1" s="6026"/>
      <c r="D1" s="6029" t="s">
        <v>1986</v>
      </c>
      <c r="E1" s="6030"/>
      <c r="F1" s="6031"/>
      <c r="G1" s="6010" t="s">
        <v>1987</v>
      </c>
      <c r="H1" s="6011"/>
      <c r="I1" s="6011"/>
      <c r="J1" s="6011"/>
      <c r="K1" s="6011"/>
      <c r="L1" s="6011"/>
      <c r="M1" s="6011"/>
      <c r="N1" s="6011"/>
      <c r="O1" s="6011"/>
      <c r="P1" s="6011"/>
      <c r="Q1" s="6011"/>
      <c r="R1" s="6012"/>
      <c r="S1" s="6035" t="s">
        <v>1988</v>
      </c>
      <c r="T1" s="6036"/>
      <c r="U1" s="6036"/>
      <c r="V1" s="6036"/>
      <c r="W1" s="6036"/>
      <c r="X1" s="6036"/>
      <c r="Y1" s="6036"/>
      <c r="Z1" s="6036"/>
      <c r="AA1" s="6036"/>
      <c r="AB1" s="6036"/>
      <c r="AC1" s="6037"/>
      <c r="AD1" s="6045" t="s">
        <v>823</v>
      </c>
      <c r="AE1" s="6046"/>
      <c r="AF1" s="6046"/>
      <c r="AG1" s="6046"/>
      <c r="AH1" s="6046"/>
      <c r="AI1" s="6046"/>
      <c r="AJ1" s="6046"/>
      <c r="AK1" s="6046"/>
      <c r="AL1" s="6046"/>
      <c r="AM1" s="6047"/>
      <c r="AN1" s="6010" t="s">
        <v>824</v>
      </c>
      <c r="AO1" s="6011"/>
      <c r="AP1" s="6011"/>
      <c r="AQ1" s="6012"/>
      <c r="AR1" s="6013" t="s">
        <v>825</v>
      </c>
      <c r="AS1" s="6014"/>
      <c r="AT1" s="6014"/>
      <c r="AU1" s="6014"/>
      <c r="AV1" s="6015"/>
      <c r="AW1" s="112"/>
      <c r="AX1" s="112"/>
    </row>
    <row r="2" spans="1:50">
      <c r="A2" s="6027"/>
      <c r="B2" s="6028"/>
      <c r="C2" s="6028"/>
      <c r="D2" s="6032"/>
      <c r="E2" s="6033"/>
      <c r="F2" s="6034"/>
      <c r="G2" s="6016" t="s">
        <v>1989</v>
      </c>
      <c r="H2" s="6017"/>
      <c r="I2" s="6018" t="s">
        <v>1990</v>
      </c>
      <c r="J2" s="6018" t="s">
        <v>1991</v>
      </c>
      <c r="K2" s="6016" t="s">
        <v>1992</v>
      </c>
      <c r="L2" s="6020"/>
      <c r="M2" s="6020"/>
      <c r="N2" s="6020"/>
      <c r="O2" s="6020"/>
      <c r="P2" s="6021"/>
      <c r="Q2" s="6018" t="s">
        <v>1993</v>
      </c>
      <c r="R2" s="6018" t="s">
        <v>1994</v>
      </c>
      <c r="S2" s="6022" t="s">
        <v>1995</v>
      </c>
      <c r="T2" s="6023"/>
      <c r="U2" s="6023"/>
      <c r="V2" s="6023"/>
      <c r="W2" s="6023"/>
      <c r="X2" s="6024"/>
      <c r="Y2" s="6022" t="s">
        <v>1996</v>
      </c>
      <c r="Z2" s="6024"/>
      <c r="AA2" s="6022" t="s">
        <v>1997</v>
      </c>
      <c r="AB2" s="6024"/>
      <c r="AC2" s="6038" t="s">
        <v>1998</v>
      </c>
      <c r="AD2" s="6040" t="s">
        <v>1999</v>
      </c>
      <c r="AE2" s="3370"/>
      <c r="AF2" s="6042" t="s">
        <v>2000</v>
      </c>
      <c r="AG2" s="6043"/>
      <c r="AH2" s="6044"/>
      <c r="AI2" s="6042" t="s">
        <v>2001</v>
      </c>
      <c r="AJ2" s="6044"/>
      <c r="AK2" s="209"/>
      <c r="AL2" s="6042" t="s">
        <v>2002</v>
      </c>
      <c r="AM2" s="6044"/>
      <c r="AN2" s="210"/>
      <c r="AO2" s="211"/>
      <c r="AP2" s="211"/>
      <c r="AQ2" s="212"/>
      <c r="AR2" s="213"/>
      <c r="AS2" s="214"/>
      <c r="AT2" s="214"/>
      <c r="AU2" s="214"/>
      <c r="AV2" s="214"/>
      <c r="AW2" s="112"/>
      <c r="AX2" s="112"/>
    </row>
    <row r="3" spans="1:50" ht="51.75" thickBot="1">
      <c r="A3" s="215" t="s">
        <v>826</v>
      </c>
      <c r="B3" s="216" t="s">
        <v>2606</v>
      </c>
      <c r="C3" s="216" t="s">
        <v>827</v>
      </c>
      <c r="D3" s="217" t="s">
        <v>2003</v>
      </c>
      <c r="E3" s="217" t="s">
        <v>1987</v>
      </c>
      <c r="F3" s="217" t="s">
        <v>2004</v>
      </c>
      <c r="G3" s="212" t="s">
        <v>2005</v>
      </c>
      <c r="H3" s="212" t="s">
        <v>2006</v>
      </c>
      <c r="I3" s="6019"/>
      <c r="J3" s="6019"/>
      <c r="K3" s="212" t="s">
        <v>2007</v>
      </c>
      <c r="L3" s="212" t="s">
        <v>2008</v>
      </c>
      <c r="M3" s="212" t="s">
        <v>2009</v>
      </c>
      <c r="N3" s="212" t="s">
        <v>2010</v>
      </c>
      <c r="O3" s="212" t="s">
        <v>2011</v>
      </c>
      <c r="P3" s="212" t="s">
        <v>2012</v>
      </c>
      <c r="Q3" s="6019"/>
      <c r="R3" s="6019"/>
      <c r="S3" s="218" t="s">
        <v>2013</v>
      </c>
      <c r="T3" s="218" t="s">
        <v>2014</v>
      </c>
      <c r="U3" s="218" t="s">
        <v>2015</v>
      </c>
      <c r="V3" s="218" t="s">
        <v>2016</v>
      </c>
      <c r="W3" s="218" t="s">
        <v>2017</v>
      </c>
      <c r="X3" s="218" t="s">
        <v>2018</v>
      </c>
      <c r="Y3" s="218" t="s">
        <v>2006</v>
      </c>
      <c r="Z3" s="218" t="s">
        <v>2005</v>
      </c>
      <c r="AA3" s="218" t="s">
        <v>2006</v>
      </c>
      <c r="AB3" s="218" t="s">
        <v>2005</v>
      </c>
      <c r="AC3" s="6039"/>
      <c r="AD3" s="6041"/>
      <c r="AE3" s="3371" t="s">
        <v>6176</v>
      </c>
      <c r="AF3" s="219" t="s">
        <v>839</v>
      </c>
      <c r="AG3" s="219" t="s">
        <v>2019</v>
      </c>
      <c r="AH3" s="219" t="s">
        <v>2020</v>
      </c>
      <c r="AI3" s="219" t="s">
        <v>2021</v>
      </c>
      <c r="AJ3" s="219" t="s">
        <v>2022</v>
      </c>
      <c r="AK3" s="219" t="s">
        <v>2023</v>
      </c>
      <c r="AL3" s="219" t="s">
        <v>2024</v>
      </c>
      <c r="AM3" s="219" t="s">
        <v>2025</v>
      </c>
      <c r="AN3" s="220" t="s">
        <v>841</v>
      </c>
      <c r="AO3" s="220" t="s">
        <v>842</v>
      </c>
      <c r="AP3" s="220" t="s">
        <v>843</v>
      </c>
      <c r="AQ3" s="220" t="s">
        <v>844</v>
      </c>
      <c r="AR3" s="221" t="s">
        <v>845</v>
      </c>
      <c r="AS3" s="221" t="s">
        <v>846</v>
      </c>
      <c r="AT3" s="221" t="s">
        <v>847</v>
      </c>
      <c r="AU3" s="221" t="s">
        <v>848</v>
      </c>
      <c r="AV3" s="221" t="s">
        <v>849</v>
      </c>
      <c r="AW3" s="818" t="s">
        <v>2450</v>
      </c>
      <c r="AX3" s="818" t="s">
        <v>2462</v>
      </c>
    </row>
    <row r="4" spans="1:50" s="8" customFormat="1">
      <c r="A4" s="5962" t="s">
        <v>404</v>
      </c>
      <c r="B4" s="6048" t="s">
        <v>2463</v>
      </c>
      <c r="C4" s="6051" t="s">
        <v>339</v>
      </c>
      <c r="D4" s="5241" t="s">
        <v>1808</v>
      </c>
      <c r="E4" s="5156" t="s">
        <v>2026</v>
      </c>
      <c r="F4" s="5241" t="s">
        <v>2027</v>
      </c>
      <c r="G4" s="5156" t="s">
        <v>2028</v>
      </c>
      <c r="H4" s="5156" t="s">
        <v>2028</v>
      </c>
      <c r="I4" s="5156" t="s">
        <v>2029</v>
      </c>
      <c r="J4" s="5156" t="s">
        <v>2029</v>
      </c>
      <c r="K4" s="5156">
        <v>6</v>
      </c>
      <c r="L4" s="5156">
        <v>0</v>
      </c>
      <c r="M4" s="5156">
        <v>31</v>
      </c>
      <c r="N4" s="5156">
        <v>6</v>
      </c>
      <c r="O4" s="5156">
        <v>0</v>
      </c>
      <c r="P4" s="5156">
        <v>31</v>
      </c>
      <c r="Q4" s="5929" t="s">
        <v>2030</v>
      </c>
      <c r="R4" s="5929" t="s">
        <v>2031</v>
      </c>
      <c r="S4" s="5255">
        <v>4408</v>
      </c>
      <c r="T4" s="5255">
        <v>4408</v>
      </c>
      <c r="U4" s="5255">
        <v>11015</v>
      </c>
      <c r="V4" s="5255">
        <v>576</v>
      </c>
      <c r="W4" s="5255">
        <v>576</v>
      </c>
      <c r="X4" s="5255">
        <v>718</v>
      </c>
      <c r="Y4" s="5156">
        <v>4</v>
      </c>
      <c r="Z4" s="5156">
        <v>2</v>
      </c>
      <c r="AA4" s="5932" t="s">
        <v>2032</v>
      </c>
      <c r="AB4" s="5932" t="s">
        <v>2033</v>
      </c>
      <c r="AC4" s="5418" t="s">
        <v>2034</v>
      </c>
      <c r="AD4" s="3214" t="s">
        <v>2035</v>
      </c>
      <c r="AE4" s="3402" t="s">
        <v>6172</v>
      </c>
      <c r="AF4" s="3223" t="s">
        <v>857</v>
      </c>
      <c r="AG4" s="187"/>
      <c r="AH4" s="185">
        <v>1204</v>
      </c>
      <c r="AI4" s="48" t="s">
        <v>2034</v>
      </c>
      <c r="AJ4" s="48" t="s">
        <v>2036</v>
      </c>
      <c r="AK4" s="48">
        <v>1203</v>
      </c>
      <c r="AL4" s="188" t="s">
        <v>2037</v>
      </c>
      <c r="AM4" s="188" t="s">
        <v>2038</v>
      </c>
      <c r="AN4" s="189"/>
      <c r="AO4" s="3200">
        <v>2</v>
      </c>
      <c r="AP4" s="3200" t="s">
        <v>859</v>
      </c>
      <c r="AQ4" s="3200">
        <v>2</v>
      </c>
      <c r="AR4" s="222"/>
      <c r="AS4" s="222"/>
      <c r="AT4" s="222"/>
      <c r="AU4" s="222"/>
      <c r="AV4" s="3028"/>
      <c r="AW4" s="5156" t="s">
        <v>2466</v>
      </c>
      <c r="AX4" s="5813" t="s">
        <v>2452</v>
      </c>
    </row>
    <row r="5" spans="1:50" s="8" customFormat="1">
      <c r="A5" s="5963"/>
      <c r="B5" s="5774"/>
      <c r="C5" s="6052"/>
      <c r="D5" s="5154"/>
      <c r="E5" s="5085"/>
      <c r="F5" s="5154"/>
      <c r="G5" s="5086"/>
      <c r="H5" s="5086"/>
      <c r="I5" s="5086"/>
      <c r="J5" s="5086"/>
      <c r="K5" s="5086"/>
      <c r="L5" s="5086"/>
      <c r="M5" s="5086"/>
      <c r="N5" s="5086"/>
      <c r="O5" s="5086"/>
      <c r="P5" s="5086"/>
      <c r="Q5" s="5961"/>
      <c r="R5" s="5961"/>
      <c r="S5" s="5236"/>
      <c r="T5" s="5236"/>
      <c r="U5" s="5236"/>
      <c r="V5" s="5236"/>
      <c r="W5" s="5236"/>
      <c r="X5" s="5236"/>
      <c r="Y5" s="5085"/>
      <c r="Z5" s="5085"/>
      <c r="AA5" s="5933"/>
      <c r="AB5" s="5933"/>
      <c r="AC5" s="5401"/>
      <c r="AD5" s="3031" t="s">
        <v>2035</v>
      </c>
      <c r="AE5" s="3403"/>
      <c r="AF5" s="3202" t="s">
        <v>857</v>
      </c>
      <c r="AG5" s="190"/>
      <c r="AH5" s="3195">
        <v>1300</v>
      </c>
      <c r="AI5" s="28" t="s">
        <v>2034</v>
      </c>
      <c r="AJ5" s="28" t="s">
        <v>2036</v>
      </c>
      <c r="AK5" s="3195">
        <v>1300</v>
      </c>
      <c r="AL5" s="191" t="s">
        <v>646</v>
      </c>
      <c r="AM5" s="191" t="s">
        <v>647</v>
      </c>
      <c r="AN5" s="23"/>
      <c r="AO5" s="3195">
        <v>2</v>
      </c>
      <c r="AP5" s="3195" t="s">
        <v>859</v>
      </c>
      <c r="AQ5" s="3195">
        <v>2</v>
      </c>
      <c r="AR5" s="223"/>
      <c r="AS5" s="223"/>
      <c r="AT5" s="223"/>
      <c r="AU5" s="223"/>
      <c r="AV5" s="3029"/>
      <c r="AW5" s="5085"/>
      <c r="AX5" s="5807"/>
    </row>
    <row r="6" spans="1:50" s="17" customFormat="1">
      <c r="A6" s="5963"/>
      <c r="B6" s="6049" t="s">
        <v>2463</v>
      </c>
      <c r="C6" s="6053" t="s">
        <v>588</v>
      </c>
      <c r="D6" s="5153" t="s">
        <v>1813</v>
      </c>
      <c r="E6" s="5084" t="s">
        <v>2026</v>
      </c>
      <c r="F6" s="5978" t="s">
        <v>2039</v>
      </c>
      <c r="G6" s="5084" t="s">
        <v>2028</v>
      </c>
      <c r="H6" s="5084" t="s">
        <v>2028</v>
      </c>
      <c r="I6" s="5084" t="s">
        <v>2029</v>
      </c>
      <c r="J6" s="5084" t="s">
        <v>2029</v>
      </c>
      <c r="K6" s="5084">
        <v>6</v>
      </c>
      <c r="L6" s="5084">
        <v>0</v>
      </c>
      <c r="M6" s="5084">
        <v>31</v>
      </c>
      <c r="N6" s="5084">
        <v>6</v>
      </c>
      <c r="O6" s="5084">
        <v>0</v>
      </c>
      <c r="P6" s="5084">
        <v>31</v>
      </c>
      <c r="Q6" s="5960" t="s">
        <v>2030</v>
      </c>
      <c r="R6" s="5960" t="s">
        <v>2031</v>
      </c>
      <c r="S6" s="6008">
        <v>11015</v>
      </c>
      <c r="T6" s="6008">
        <v>11015</v>
      </c>
      <c r="U6" s="6008">
        <v>22042</v>
      </c>
      <c r="V6" s="6008">
        <v>718</v>
      </c>
      <c r="W6" s="6008">
        <v>718</v>
      </c>
      <c r="X6" s="6008">
        <v>863</v>
      </c>
      <c r="Y6" s="5084">
        <v>4</v>
      </c>
      <c r="Z6" s="5084">
        <v>2</v>
      </c>
      <c r="AA6" s="5957" t="s">
        <v>2032</v>
      </c>
      <c r="AB6" s="5957" t="s">
        <v>2033</v>
      </c>
      <c r="AC6" s="5957" t="s">
        <v>2034</v>
      </c>
      <c r="AD6" s="3031" t="s">
        <v>2035</v>
      </c>
      <c r="AE6" s="3404" t="s">
        <v>6173</v>
      </c>
      <c r="AF6" s="3202" t="s">
        <v>857</v>
      </c>
      <c r="AG6" s="190"/>
      <c r="AH6" s="3211">
        <v>1204</v>
      </c>
      <c r="AI6" s="28" t="s">
        <v>2034</v>
      </c>
      <c r="AJ6" s="28" t="s">
        <v>2036</v>
      </c>
      <c r="AK6" s="28">
        <v>1203</v>
      </c>
      <c r="AL6" s="192" t="s">
        <v>2040</v>
      </c>
      <c r="AM6" s="192" t="s">
        <v>2041</v>
      </c>
      <c r="AN6" s="23"/>
      <c r="AO6" s="3195">
        <v>2</v>
      </c>
      <c r="AP6" s="3195" t="s">
        <v>859</v>
      </c>
      <c r="AQ6" s="3195">
        <v>2</v>
      </c>
      <c r="AR6" s="223"/>
      <c r="AS6" s="223"/>
      <c r="AT6" s="223"/>
      <c r="AU6" s="223"/>
      <c r="AV6" s="3029"/>
      <c r="AW6" s="5084" t="s">
        <v>2468</v>
      </c>
      <c r="AX6" s="5136" t="s">
        <v>2452</v>
      </c>
    </row>
    <row r="7" spans="1:50" s="17" customFormat="1" ht="13.5" thickBot="1">
      <c r="A7" s="5964"/>
      <c r="B7" s="6050"/>
      <c r="C7" s="6054"/>
      <c r="D7" s="5208"/>
      <c r="E7" s="5121"/>
      <c r="F7" s="5754"/>
      <c r="G7" s="5121"/>
      <c r="H7" s="5121"/>
      <c r="I7" s="5121"/>
      <c r="J7" s="5121"/>
      <c r="K7" s="5121"/>
      <c r="L7" s="5121"/>
      <c r="M7" s="5121"/>
      <c r="N7" s="5121"/>
      <c r="O7" s="5121"/>
      <c r="P7" s="5121"/>
      <c r="Q7" s="5931"/>
      <c r="R7" s="5931"/>
      <c r="S7" s="6009"/>
      <c r="T7" s="6009"/>
      <c r="U7" s="6009"/>
      <c r="V7" s="6009"/>
      <c r="W7" s="6009"/>
      <c r="X7" s="6009"/>
      <c r="Y7" s="5121"/>
      <c r="Z7" s="5121"/>
      <c r="AA7" s="5934"/>
      <c r="AB7" s="5934"/>
      <c r="AC7" s="5934"/>
      <c r="AD7" s="3215" t="s">
        <v>2035</v>
      </c>
      <c r="AE7" s="3405"/>
      <c r="AF7" s="3224" t="s">
        <v>857</v>
      </c>
      <c r="AG7" s="193"/>
      <c r="AH7" s="3196">
        <v>1300</v>
      </c>
      <c r="AI7" s="30" t="s">
        <v>2034</v>
      </c>
      <c r="AJ7" s="30" t="s">
        <v>2036</v>
      </c>
      <c r="AK7" s="3196">
        <v>1300</v>
      </c>
      <c r="AL7" s="194" t="s">
        <v>646</v>
      </c>
      <c r="AM7" s="194" t="s">
        <v>647</v>
      </c>
      <c r="AN7" s="35"/>
      <c r="AO7" s="3196">
        <v>2</v>
      </c>
      <c r="AP7" s="3196" t="s">
        <v>859</v>
      </c>
      <c r="AQ7" s="3196">
        <v>2</v>
      </c>
      <c r="AR7" s="224"/>
      <c r="AS7" s="224"/>
      <c r="AT7" s="224"/>
      <c r="AU7" s="224"/>
      <c r="AV7" s="3030"/>
      <c r="AW7" s="5121"/>
      <c r="AX7" s="5137"/>
    </row>
    <row r="8" spans="1:50" s="8" customFormat="1">
      <c r="A8" s="5962" t="s">
        <v>6234</v>
      </c>
      <c r="B8" s="6048" t="s">
        <v>2463</v>
      </c>
      <c r="C8" s="6051" t="s">
        <v>6226</v>
      </c>
      <c r="D8" s="5241" t="s">
        <v>6276</v>
      </c>
      <c r="E8" s="5156" t="s">
        <v>2026</v>
      </c>
      <c r="F8" s="5241" t="s">
        <v>6277</v>
      </c>
      <c r="G8" s="5156" t="s">
        <v>2028</v>
      </c>
      <c r="H8" s="5156" t="s">
        <v>2028</v>
      </c>
      <c r="I8" s="5156" t="s">
        <v>2029</v>
      </c>
      <c r="J8" s="5156" t="s">
        <v>2029</v>
      </c>
      <c r="K8" s="5156">
        <v>6</v>
      </c>
      <c r="L8" s="5156">
        <v>0</v>
      </c>
      <c r="M8" s="5156">
        <v>31</v>
      </c>
      <c r="N8" s="5156">
        <v>6</v>
      </c>
      <c r="O8" s="5156">
        <v>0</v>
      </c>
      <c r="P8" s="5156">
        <v>31</v>
      </c>
      <c r="Q8" s="5929" t="s">
        <v>2030</v>
      </c>
      <c r="R8" s="5929" t="s">
        <v>2031</v>
      </c>
      <c r="S8" s="5255">
        <v>11015</v>
      </c>
      <c r="T8" s="5255">
        <v>11015</v>
      </c>
      <c r="U8" s="5255">
        <v>23322</v>
      </c>
      <c r="V8" s="5255">
        <v>900</v>
      </c>
      <c r="W8" s="5255">
        <v>900</v>
      </c>
      <c r="X8" s="5255">
        <v>3143</v>
      </c>
      <c r="Y8" s="5156">
        <v>4</v>
      </c>
      <c r="Z8" s="5156">
        <v>2</v>
      </c>
      <c r="AA8" s="5932" t="s">
        <v>2032</v>
      </c>
      <c r="AB8" s="5932" t="s">
        <v>2033</v>
      </c>
      <c r="AC8" s="5957" t="s">
        <v>2034</v>
      </c>
      <c r="AD8" s="3214" t="s">
        <v>2035</v>
      </c>
      <c r="AE8" s="3183" t="s">
        <v>6173</v>
      </c>
      <c r="AF8" s="3223" t="s">
        <v>857</v>
      </c>
      <c r="AG8" s="187"/>
      <c r="AH8" s="185">
        <v>1204</v>
      </c>
      <c r="AI8" s="48" t="s">
        <v>2034</v>
      </c>
      <c r="AJ8" s="48" t="s">
        <v>2036</v>
      </c>
      <c r="AK8" s="48">
        <v>1203</v>
      </c>
      <c r="AL8" s="3183" t="s">
        <v>2040</v>
      </c>
      <c r="AM8" s="3183" t="s">
        <v>6278</v>
      </c>
      <c r="AN8" s="189"/>
      <c r="AO8" s="3200">
        <v>2</v>
      </c>
      <c r="AP8" s="3200" t="s">
        <v>859</v>
      </c>
      <c r="AQ8" s="3200">
        <v>2</v>
      </c>
      <c r="AR8" s="222"/>
      <c r="AS8" s="222"/>
      <c r="AT8" s="222"/>
      <c r="AU8" s="222"/>
      <c r="AV8" s="3028"/>
      <c r="AW8" s="5084" t="s">
        <v>2468</v>
      </c>
      <c r="AX8" s="5813" t="s">
        <v>2452</v>
      </c>
    </row>
    <row r="9" spans="1:50" s="8" customFormat="1">
      <c r="A9" s="5963"/>
      <c r="B9" s="5774"/>
      <c r="C9" s="6052"/>
      <c r="D9" s="5154"/>
      <c r="E9" s="5085"/>
      <c r="F9" s="5154"/>
      <c r="G9" s="5086"/>
      <c r="H9" s="5086"/>
      <c r="I9" s="5086"/>
      <c r="J9" s="5086"/>
      <c r="K9" s="5086"/>
      <c r="L9" s="5086"/>
      <c r="M9" s="5086"/>
      <c r="N9" s="5086"/>
      <c r="O9" s="5086"/>
      <c r="P9" s="5086"/>
      <c r="Q9" s="5961"/>
      <c r="R9" s="5961"/>
      <c r="S9" s="5236"/>
      <c r="T9" s="5236"/>
      <c r="U9" s="5236"/>
      <c r="V9" s="5236"/>
      <c r="W9" s="5236"/>
      <c r="X9" s="5236"/>
      <c r="Y9" s="5085"/>
      <c r="Z9" s="5085"/>
      <c r="AA9" s="5933"/>
      <c r="AB9" s="5933"/>
      <c r="AC9" s="5958"/>
      <c r="AD9" s="3031" t="s">
        <v>2035</v>
      </c>
      <c r="AE9" s="812"/>
      <c r="AF9" s="3202" t="s">
        <v>857</v>
      </c>
      <c r="AG9" s="190"/>
      <c r="AH9" s="3195">
        <v>1300</v>
      </c>
      <c r="AI9" s="28" t="s">
        <v>2034</v>
      </c>
      <c r="AJ9" s="28" t="s">
        <v>2036</v>
      </c>
      <c r="AK9" s="3195">
        <v>1300</v>
      </c>
      <c r="AL9" s="191" t="s">
        <v>646</v>
      </c>
      <c r="AM9" s="191" t="s">
        <v>647</v>
      </c>
      <c r="AN9" s="23"/>
      <c r="AO9" s="3195">
        <v>2</v>
      </c>
      <c r="AP9" s="3195" t="s">
        <v>859</v>
      </c>
      <c r="AQ9" s="3195">
        <v>2</v>
      </c>
      <c r="AR9" s="223"/>
      <c r="AS9" s="223"/>
      <c r="AT9" s="223"/>
      <c r="AU9" s="223"/>
      <c r="AV9" s="3029"/>
      <c r="AW9" s="5086"/>
      <c r="AX9" s="5807"/>
    </row>
    <row r="10" spans="1:50" s="17" customFormat="1">
      <c r="A10" s="5963"/>
      <c r="B10" s="6049" t="s">
        <v>2463</v>
      </c>
      <c r="C10" s="6053" t="s">
        <v>6519</v>
      </c>
      <c r="D10" s="5153" t="s">
        <v>6520</v>
      </c>
      <c r="E10" s="5084" t="s">
        <v>2026</v>
      </c>
      <c r="F10" s="5978" t="s">
        <v>6521</v>
      </c>
      <c r="G10" s="5084" t="s">
        <v>2028</v>
      </c>
      <c r="H10" s="5084" t="s">
        <v>2028</v>
      </c>
      <c r="I10" s="5084" t="s">
        <v>2029</v>
      </c>
      <c r="J10" s="5084" t="s">
        <v>2029</v>
      </c>
      <c r="K10" s="5084">
        <v>6</v>
      </c>
      <c r="L10" s="5084">
        <v>0</v>
      </c>
      <c r="M10" s="5084">
        <v>31</v>
      </c>
      <c r="N10" s="5084">
        <v>6</v>
      </c>
      <c r="O10" s="5084">
        <v>0</v>
      </c>
      <c r="P10" s="5084">
        <v>31</v>
      </c>
      <c r="Q10" s="5960" t="s">
        <v>2030</v>
      </c>
      <c r="R10" s="5960" t="s">
        <v>2031</v>
      </c>
      <c r="S10" s="5300">
        <v>21000</v>
      </c>
      <c r="T10" s="6008">
        <v>21000</v>
      </c>
      <c r="U10" s="6008">
        <v>34343</v>
      </c>
      <c r="V10" s="5300">
        <v>2500</v>
      </c>
      <c r="W10" s="5300">
        <v>2500</v>
      </c>
      <c r="X10" s="5300">
        <v>6514</v>
      </c>
      <c r="Y10" s="5084">
        <v>4</v>
      </c>
      <c r="Z10" s="5084">
        <v>2</v>
      </c>
      <c r="AA10" s="5957" t="s">
        <v>2032</v>
      </c>
      <c r="AB10" s="5957" t="s">
        <v>2033</v>
      </c>
      <c r="AC10" s="5957" t="s">
        <v>2034</v>
      </c>
      <c r="AD10" s="28" t="s">
        <v>2035</v>
      </c>
      <c r="AE10" s="192" t="s">
        <v>6231</v>
      </c>
      <c r="AF10" s="3369" t="s">
        <v>857</v>
      </c>
      <c r="AG10" s="190"/>
      <c r="AH10" s="3368">
        <v>1204</v>
      </c>
      <c r="AI10" s="28" t="s">
        <v>2034</v>
      </c>
      <c r="AJ10" s="28" t="s">
        <v>2036</v>
      </c>
      <c r="AK10" s="28">
        <v>1203</v>
      </c>
      <c r="AL10" s="192" t="s">
        <v>6281</v>
      </c>
      <c r="AM10" s="812" t="s">
        <v>6525</v>
      </c>
      <c r="AN10" s="23"/>
      <c r="AO10" s="3365">
        <v>2</v>
      </c>
      <c r="AP10" s="3365" t="s">
        <v>859</v>
      </c>
      <c r="AQ10" s="3365">
        <v>2</v>
      </c>
      <c r="AR10" s="223"/>
      <c r="AS10" s="223"/>
      <c r="AT10" s="223"/>
      <c r="AU10" s="223"/>
      <c r="AV10" s="3416"/>
      <c r="AW10" s="5084" t="s">
        <v>2468</v>
      </c>
      <c r="AX10" s="5136" t="s">
        <v>2452</v>
      </c>
    </row>
    <row r="11" spans="1:50" s="17" customFormat="1">
      <c r="A11" s="5963"/>
      <c r="B11" s="5774"/>
      <c r="C11" s="6052"/>
      <c r="D11" s="6107"/>
      <c r="E11" s="5086"/>
      <c r="F11" s="6108"/>
      <c r="G11" s="5086"/>
      <c r="H11" s="5086"/>
      <c r="I11" s="5086"/>
      <c r="J11" s="5086"/>
      <c r="K11" s="5086"/>
      <c r="L11" s="5086"/>
      <c r="M11" s="5086"/>
      <c r="N11" s="5086"/>
      <c r="O11" s="5086"/>
      <c r="P11" s="5086"/>
      <c r="Q11" s="5961"/>
      <c r="R11" s="5961"/>
      <c r="S11" s="5283"/>
      <c r="T11" s="6095"/>
      <c r="U11" s="6095"/>
      <c r="V11" s="5283"/>
      <c r="W11" s="5283"/>
      <c r="X11" s="5283"/>
      <c r="Y11" s="5086"/>
      <c r="Z11" s="5086"/>
      <c r="AA11" s="5958"/>
      <c r="AB11" s="5958"/>
      <c r="AC11" s="5958"/>
      <c r="AD11" s="28" t="s">
        <v>2035</v>
      </c>
      <c r="AE11" s="28"/>
      <c r="AF11" s="3369" t="s">
        <v>857</v>
      </c>
      <c r="AG11" s="190"/>
      <c r="AH11" s="3365">
        <v>1300</v>
      </c>
      <c r="AI11" s="28" t="s">
        <v>2034</v>
      </c>
      <c r="AJ11" s="28" t="s">
        <v>2036</v>
      </c>
      <c r="AK11" s="3365">
        <v>1300</v>
      </c>
      <c r="AL11" s="191" t="s">
        <v>646</v>
      </c>
      <c r="AM11" s="191" t="s">
        <v>647</v>
      </c>
      <c r="AN11" s="23"/>
      <c r="AO11" s="3365">
        <v>2</v>
      </c>
      <c r="AP11" s="3365" t="s">
        <v>859</v>
      </c>
      <c r="AQ11" s="3365">
        <v>2</v>
      </c>
      <c r="AR11" s="223"/>
      <c r="AS11" s="223"/>
      <c r="AT11" s="223"/>
      <c r="AU11" s="223"/>
      <c r="AV11" s="3416"/>
      <c r="AW11" s="5086"/>
      <c r="AX11" s="5808"/>
    </row>
    <row r="12" spans="1:50" s="17" customFormat="1">
      <c r="A12" s="5963"/>
      <c r="B12" s="5773" t="s">
        <v>2463</v>
      </c>
      <c r="C12" s="6104" t="s">
        <v>6522</v>
      </c>
      <c r="D12" s="5154" t="s">
        <v>6523</v>
      </c>
      <c r="E12" s="5085" t="s">
        <v>2026</v>
      </c>
      <c r="F12" s="5753" t="s">
        <v>6524</v>
      </c>
      <c r="G12" s="5085" t="s">
        <v>2028</v>
      </c>
      <c r="H12" s="5085" t="s">
        <v>2028</v>
      </c>
      <c r="I12" s="5085" t="s">
        <v>2029</v>
      </c>
      <c r="J12" s="5085" t="s">
        <v>2029</v>
      </c>
      <c r="K12" s="5085">
        <v>6</v>
      </c>
      <c r="L12" s="5085">
        <v>0</v>
      </c>
      <c r="M12" s="5085">
        <v>31</v>
      </c>
      <c r="N12" s="5085">
        <v>6</v>
      </c>
      <c r="O12" s="5085">
        <v>0</v>
      </c>
      <c r="P12" s="5085">
        <v>31</v>
      </c>
      <c r="Q12" s="5930" t="s">
        <v>2030</v>
      </c>
      <c r="R12" s="5930" t="s">
        <v>2031</v>
      </c>
      <c r="S12" s="5282">
        <v>28000</v>
      </c>
      <c r="T12" s="6106">
        <v>28000</v>
      </c>
      <c r="U12" s="6106">
        <v>45364</v>
      </c>
      <c r="V12" s="5282">
        <v>3000</v>
      </c>
      <c r="W12" s="5282">
        <v>3000</v>
      </c>
      <c r="X12" s="5282">
        <v>7637</v>
      </c>
      <c r="Y12" s="5085">
        <v>4</v>
      </c>
      <c r="Z12" s="5085">
        <v>2</v>
      </c>
      <c r="AA12" s="5933" t="s">
        <v>2032</v>
      </c>
      <c r="AB12" s="5933" t="s">
        <v>2033</v>
      </c>
      <c r="AC12" s="5933" t="s">
        <v>2034</v>
      </c>
      <c r="AD12" s="1082" t="s">
        <v>2035</v>
      </c>
      <c r="AE12" s="192" t="s">
        <v>6233</v>
      </c>
      <c r="AF12" s="3363" t="s">
        <v>857</v>
      </c>
      <c r="AG12" s="1085"/>
      <c r="AH12" s="3367">
        <v>1204</v>
      </c>
      <c r="AI12" s="1082" t="s">
        <v>2034</v>
      </c>
      <c r="AJ12" s="1082" t="s">
        <v>2036</v>
      </c>
      <c r="AK12" s="1082">
        <v>1203</v>
      </c>
      <c r="AL12" s="192" t="s">
        <v>6285</v>
      </c>
      <c r="AM12" s="812" t="s">
        <v>6526</v>
      </c>
      <c r="AN12" s="32"/>
      <c r="AO12" s="3360">
        <v>2</v>
      </c>
      <c r="AP12" s="3360" t="s">
        <v>859</v>
      </c>
      <c r="AQ12" s="3360">
        <v>2</v>
      </c>
      <c r="AR12" s="3184"/>
      <c r="AS12" s="3184"/>
      <c r="AT12" s="3184"/>
      <c r="AU12" s="3184"/>
      <c r="AV12" s="3417"/>
      <c r="AW12" s="5085" t="s">
        <v>2468</v>
      </c>
      <c r="AX12" s="5807" t="s">
        <v>2452</v>
      </c>
    </row>
    <row r="13" spans="1:50" s="17" customFormat="1" ht="13.5" thickBot="1">
      <c r="A13" s="5964"/>
      <c r="B13" s="6050"/>
      <c r="C13" s="6054"/>
      <c r="D13" s="6105"/>
      <c r="E13" s="5121"/>
      <c r="F13" s="5754"/>
      <c r="G13" s="5121"/>
      <c r="H13" s="5121"/>
      <c r="I13" s="5121"/>
      <c r="J13" s="5121"/>
      <c r="K13" s="5121"/>
      <c r="L13" s="5121"/>
      <c r="M13" s="5121"/>
      <c r="N13" s="5121"/>
      <c r="O13" s="5121"/>
      <c r="P13" s="5121"/>
      <c r="Q13" s="5931"/>
      <c r="R13" s="5931"/>
      <c r="S13" s="5304"/>
      <c r="T13" s="6009"/>
      <c r="U13" s="6009"/>
      <c r="V13" s="5304"/>
      <c r="W13" s="5304"/>
      <c r="X13" s="5304"/>
      <c r="Y13" s="5121"/>
      <c r="Z13" s="5121"/>
      <c r="AA13" s="5934"/>
      <c r="AB13" s="5934"/>
      <c r="AC13" s="5934"/>
      <c r="AD13" s="30" t="s">
        <v>2035</v>
      </c>
      <c r="AE13" s="30"/>
      <c r="AF13" s="34" t="s">
        <v>857</v>
      </c>
      <c r="AG13" s="193"/>
      <c r="AH13" s="3366">
        <v>1300</v>
      </c>
      <c r="AI13" s="30" t="s">
        <v>2034</v>
      </c>
      <c r="AJ13" s="30" t="s">
        <v>2036</v>
      </c>
      <c r="AK13" s="3366">
        <v>1300</v>
      </c>
      <c r="AL13" s="194" t="s">
        <v>646</v>
      </c>
      <c r="AM13" s="194" t="s">
        <v>647</v>
      </c>
      <c r="AN13" s="35"/>
      <c r="AO13" s="3366">
        <v>2</v>
      </c>
      <c r="AP13" s="3366" t="s">
        <v>859</v>
      </c>
      <c r="AQ13" s="3366">
        <v>2</v>
      </c>
      <c r="AR13" s="224"/>
      <c r="AS13" s="224"/>
      <c r="AT13" s="224"/>
      <c r="AU13" s="224"/>
      <c r="AV13" s="3418"/>
      <c r="AW13" s="5121"/>
      <c r="AX13" s="5137"/>
    </row>
    <row r="14" spans="1:50" s="17" customFormat="1">
      <c r="A14" s="5962" t="s">
        <v>3879</v>
      </c>
      <c r="B14" s="5241" t="s">
        <v>2463</v>
      </c>
      <c r="C14" s="6058" t="s">
        <v>2651</v>
      </c>
      <c r="D14" s="5472" t="s">
        <v>2042</v>
      </c>
      <c r="E14" s="5156" t="s">
        <v>2043</v>
      </c>
      <c r="F14" s="5472" t="s">
        <v>2044</v>
      </c>
      <c r="G14" s="5156" t="s">
        <v>2028</v>
      </c>
      <c r="H14" s="5156" t="s">
        <v>2028</v>
      </c>
      <c r="I14" s="5156" t="s">
        <v>2029</v>
      </c>
      <c r="J14" s="5156" t="s">
        <v>2029</v>
      </c>
      <c r="K14" s="5156">
        <v>8</v>
      </c>
      <c r="L14" s="5156">
        <v>0</v>
      </c>
      <c r="M14" s="5156">
        <v>31</v>
      </c>
      <c r="N14" s="5156">
        <v>8</v>
      </c>
      <c r="O14" s="5156">
        <v>0</v>
      </c>
      <c r="P14" s="5156">
        <v>31</v>
      </c>
      <c r="Q14" s="5156" t="s">
        <v>2030</v>
      </c>
      <c r="R14" s="5929" t="s">
        <v>2031</v>
      </c>
      <c r="S14" s="5932">
        <v>3968</v>
      </c>
      <c r="T14" s="5932">
        <v>3968</v>
      </c>
      <c r="U14" s="5932">
        <v>8056</v>
      </c>
      <c r="V14" s="5932">
        <v>384</v>
      </c>
      <c r="W14" s="5932">
        <v>384</v>
      </c>
      <c r="X14" s="5932">
        <f>576+256</f>
        <v>832</v>
      </c>
      <c r="Y14" s="5932">
        <v>9</v>
      </c>
      <c r="Z14" s="5932">
        <v>2</v>
      </c>
      <c r="AA14" s="5932" t="s">
        <v>2045</v>
      </c>
      <c r="AB14" s="5932" t="s">
        <v>2033</v>
      </c>
      <c r="AC14" s="5932" t="s">
        <v>2034</v>
      </c>
      <c r="AD14" s="3214" t="s">
        <v>2035</v>
      </c>
      <c r="AE14" s="3402"/>
      <c r="AF14" s="3223" t="s">
        <v>857</v>
      </c>
      <c r="AG14" s="187"/>
      <c r="AH14" s="185">
        <v>1204</v>
      </c>
      <c r="AI14" s="48" t="s">
        <v>2034</v>
      </c>
      <c r="AJ14" s="48" t="s">
        <v>2036</v>
      </c>
      <c r="AK14" s="48">
        <v>1203</v>
      </c>
      <c r="AL14" s="225" t="s">
        <v>1218</v>
      </c>
      <c r="AM14" s="225" t="s">
        <v>1219</v>
      </c>
      <c r="AN14" s="189"/>
      <c r="AO14" s="3200">
        <v>2</v>
      </c>
      <c r="AP14" s="3200" t="s">
        <v>859</v>
      </c>
      <c r="AQ14" s="3200">
        <v>2</v>
      </c>
      <c r="AR14" s="222"/>
      <c r="AS14" s="222"/>
      <c r="AT14" s="222"/>
      <c r="AU14" s="222"/>
      <c r="AV14" s="3028"/>
      <c r="AW14" s="5156" t="s">
        <v>2466</v>
      </c>
      <c r="AX14" s="5813" t="s">
        <v>2452</v>
      </c>
    </row>
    <row r="15" spans="1:50" s="17" customFormat="1">
      <c r="A15" s="5963"/>
      <c r="B15" s="5154"/>
      <c r="C15" s="5729"/>
      <c r="D15" s="5119"/>
      <c r="E15" s="5085"/>
      <c r="F15" s="5119"/>
      <c r="G15" s="5085"/>
      <c r="H15" s="5085"/>
      <c r="I15" s="5085"/>
      <c r="J15" s="5085"/>
      <c r="K15" s="5085"/>
      <c r="L15" s="5085"/>
      <c r="M15" s="5085"/>
      <c r="N15" s="5085"/>
      <c r="O15" s="5085"/>
      <c r="P15" s="5085"/>
      <c r="Q15" s="5085"/>
      <c r="R15" s="5930"/>
      <c r="S15" s="5933"/>
      <c r="T15" s="5933"/>
      <c r="U15" s="5933"/>
      <c r="V15" s="5933"/>
      <c r="W15" s="5933"/>
      <c r="X15" s="5933"/>
      <c r="Y15" s="5933"/>
      <c r="Z15" s="5933"/>
      <c r="AA15" s="5933"/>
      <c r="AB15" s="5933"/>
      <c r="AC15" s="5933"/>
      <c r="AD15" s="3031" t="s">
        <v>2035</v>
      </c>
      <c r="AE15" s="3396"/>
      <c r="AF15" s="3202" t="s">
        <v>857</v>
      </c>
      <c r="AG15" s="190"/>
      <c r="AH15" s="3195">
        <v>1500</v>
      </c>
      <c r="AI15" s="28" t="s">
        <v>2034</v>
      </c>
      <c r="AJ15" s="28" t="s">
        <v>2036</v>
      </c>
      <c r="AK15" s="3195">
        <v>1500</v>
      </c>
      <c r="AL15" s="31" t="s">
        <v>342</v>
      </c>
      <c r="AM15" s="31" t="s">
        <v>341</v>
      </c>
      <c r="AN15" s="23"/>
      <c r="AO15" s="3195">
        <v>2</v>
      </c>
      <c r="AP15" s="3195" t="s">
        <v>859</v>
      </c>
      <c r="AQ15" s="3195">
        <v>2</v>
      </c>
      <c r="AR15" s="28">
        <v>3</v>
      </c>
      <c r="AS15" s="28" t="s">
        <v>875</v>
      </c>
      <c r="AT15" s="28" t="s">
        <v>859</v>
      </c>
      <c r="AU15" s="28" t="s">
        <v>876</v>
      </c>
      <c r="AV15" s="3031" t="s">
        <v>877</v>
      </c>
      <c r="AW15" s="5085"/>
      <c r="AX15" s="5807"/>
    </row>
    <row r="16" spans="1:50" s="17" customFormat="1">
      <c r="A16" s="5963"/>
      <c r="B16" s="5155"/>
      <c r="C16" s="5730"/>
      <c r="D16" s="5120"/>
      <c r="E16" s="5086"/>
      <c r="F16" s="5120"/>
      <c r="G16" s="5086"/>
      <c r="H16" s="5086"/>
      <c r="I16" s="5086"/>
      <c r="J16" s="5086"/>
      <c r="K16" s="5086"/>
      <c r="L16" s="5086"/>
      <c r="M16" s="5086"/>
      <c r="N16" s="5086"/>
      <c r="O16" s="5086"/>
      <c r="P16" s="5086"/>
      <c r="Q16" s="5086"/>
      <c r="R16" s="5961"/>
      <c r="S16" s="5958"/>
      <c r="T16" s="5958"/>
      <c r="U16" s="5958"/>
      <c r="V16" s="5958"/>
      <c r="W16" s="5958"/>
      <c r="X16" s="5958"/>
      <c r="Y16" s="5958"/>
      <c r="Z16" s="5958"/>
      <c r="AA16" s="5958"/>
      <c r="AB16" s="5958"/>
      <c r="AC16" s="5958"/>
      <c r="AD16" s="3031" t="s">
        <v>2035</v>
      </c>
      <c r="AE16" s="3406"/>
      <c r="AF16" s="3202" t="s">
        <v>857</v>
      </c>
      <c r="AG16" s="190"/>
      <c r="AH16" s="3195">
        <v>1300</v>
      </c>
      <c r="AI16" s="28" t="s">
        <v>2034</v>
      </c>
      <c r="AJ16" s="28" t="s">
        <v>2036</v>
      </c>
      <c r="AK16" s="3195">
        <v>1300</v>
      </c>
      <c r="AL16" s="23" t="s">
        <v>646</v>
      </c>
      <c r="AM16" s="23" t="s">
        <v>647</v>
      </c>
      <c r="AN16" s="23"/>
      <c r="AO16" s="3195">
        <v>2</v>
      </c>
      <c r="AP16" s="3195" t="s">
        <v>859</v>
      </c>
      <c r="AQ16" s="3195">
        <v>2</v>
      </c>
      <c r="AR16" s="226"/>
      <c r="AS16" s="226"/>
      <c r="AT16" s="226"/>
      <c r="AU16" s="226"/>
      <c r="AV16" s="3032"/>
      <c r="AW16" s="5086"/>
      <c r="AX16" s="5808"/>
    </row>
    <row r="17" spans="1:50" s="17" customFormat="1">
      <c r="A17" s="5963"/>
      <c r="B17" s="6055" t="s">
        <v>2463</v>
      </c>
      <c r="C17" s="6059" t="s">
        <v>3627</v>
      </c>
      <c r="D17" s="5123" t="s">
        <v>2046</v>
      </c>
      <c r="E17" s="5084" t="s">
        <v>2043</v>
      </c>
      <c r="F17" s="5123" t="s">
        <v>2047</v>
      </c>
      <c r="G17" s="5084" t="s">
        <v>2028</v>
      </c>
      <c r="H17" s="5084" t="s">
        <v>2028</v>
      </c>
      <c r="I17" s="5084" t="s">
        <v>2029</v>
      </c>
      <c r="J17" s="5084" t="s">
        <v>2029</v>
      </c>
      <c r="K17" s="5084">
        <v>8</v>
      </c>
      <c r="L17" s="5084">
        <v>0</v>
      </c>
      <c r="M17" s="5084">
        <v>31</v>
      </c>
      <c r="N17" s="5084">
        <v>8</v>
      </c>
      <c r="O17" s="5084">
        <v>0</v>
      </c>
      <c r="P17" s="5084">
        <v>31</v>
      </c>
      <c r="Q17" s="5084" t="s">
        <v>2030</v>
      </c>
      <c r="R17" s="5960" t="s">
        <v>2031</v>
      </c>
      <c r="S17" s="5957">
        <v>7992</v>
      </c>
      <c r="T17" s="5957">
        <v>7992</v>
      </c>
      <c r="U17" s="5957">
        <v>14663</v>
      </c>
      <c r="V17" s="5957">
        <v>832</v>
      </c>
      <c r="W17" s="5957">
        <v>832</v>
      </c>
      <c r="X17" s="5957">
        <f>718+256</f>
        <v>974</v>
      </c>
      <c r="Y17" s="5957">
        <v>9</v>
      </c>
      <c r="Z17" s="5957">
        <v>2</v>
      </c>
      <c r="AA17" s="5957" t="s">
        <v>2045</v>
      </c>
      <c r="AB17" s="5957" t="s">
        <v>2033</v>
      </c>
      <c r="AC17" s="5957" t="s">
        <v>2034</v>
      </c>
      <c r="AD17" s="3031" t="s">
        <v>2035</v>
      </c>
      <c r="AE17" s="3404" t="s">
        <v>6172</v>
      </c>
      <c r="AF17" s="3202" t="s">
        <v>857</v>
      </c>
      <c r="AG17" s="190"/>
      <c r="AH17" s="3211">
        <v>1204</v>
      </c>
      <c r="AI17" s="28" t="s">
        <v>2034</v>
      </c>
      <c r="AJ17" s="28" t="s">
        <v>2036</v>
      </c>
      <c r="AK17" s="28">
        <v>1203</v>
      </c>
      <c r="AL17" s="227" t="s">
        <v>2037</v>
      </c>
      <c r="AM17" s="227" t="s">
        <v>2038</v>
      </c>
      <c r="AN17" s="23"/>
      <c r="AO17" s="3195">
        <v>2</v>
      </c>
      <c r="AP17" s="3195" t="s">
        <v>859</v>
      </c>
      <c r="AQ17" s="3195">
        <v>2</v>
      </c>
      <c r="AR17" s="223"/>
      <c r="AS17" s="223"/>
      <c r="AT17" s="223"/>
      <c r="AU17" s="223"/>
      <c r="AV17" s="3029"/>
      <c r="AW17" s="5084" t="s">
        <v>2468</v>
      </c>
      <c r="AX17" s="5136" t="s">
        <v>2452</v>
      </c>
    </row>
    <row r="18" spans="1:50" s="17" customFormat="1">
      <c r="A18" s="5963"/>
      <c r="B18" s="6056"/>
      <c r="C18" s="6060"/>
      <c r="D18" s="5119"/>
      <c r="E18" s="5085"/>
      <c r="F18" s="5119"/>
      <c r="G18" s="5085"/>
      <c r="H18" s="5085"/>
      <c r="I18" s="5085"/>
      <c r="J18" s="5085"/>
      <c r="K18" s="5085"/>
      <c r="L18" s="5085"/>
      <c r="M18" s="5085"/>
      <c r="N18" s="5085"/>
      <c r="O18" s="5085"/>
      <c r="P18" s="5085"/>
      <c r="Q18" s="5085"/>
      <c r="R18" s="5930"/>
      <c r="S18" s="5933"/>
      <c r="T18" s="5933"/>
      <c r="U18" s="5933"/>
      <c r="V18" s="5933"/>
      <c r="W18" s="5933"/>
      <c r="X18" s="5933"/>
      <c r="Y18" s="5933"/>
      <c r="Z18" s="5933"/>
      <c r="AA18" s="5933"/>
      <c r="AB18" s="5933"/>
      <c r="AC18" s="5933"/>
      <c r="AD18" s="3031" t="s">
        <v>2035</v>
      </c>
      <c r="AE18" s="3396"/>
      <c r="AF18" s="3202" t="s">
        <v>857</v>
      </c>
      <c r="AG18" s="190"/>
      <c r="AH18" s="3195">
        <v>1500</v>
      </c>
      <c r="AI18" s="28" t="s">
        <v>2034</v>
      </c>
      <c r="AJ18" s="28" t="s">
        <v>2036</v>
      </c>
      <c r="AK18" s="3195">
        <v>1500</v>
      </c>
      <c r="AL18" s="31" t="s">
        <v>342</v>
      </c>
      <c r="AM18" s="31" t="s">
        <v>341</v>
      </c>
      <c r="AN18" s="23"/>
      <c r="AO18" s="3195">
        <v>2</v>
      </c>
      <c r="AP18" s="3195" t="s">
        <v>859</v>
      </c>
      <c r="AQ18" s="3195">
        <v>2</v>
      </c>
      <c r="AR18" s="28">
        <v>3</v>
      </c>
      <c r="AS18" s="28" t="s">
        <v>875</v>
      </c>
      <c r="AT18" s="28" t="s">
        <v>859</v>
      </c>
      <c r="AU18" s="28" t="s">
        <v>876</v>
      </c>
      <c r="AV18" s="3031" t="s">
        <v>877</v>
      </c>
      <c r="AW18" s="5085"/>
      <c r="AX18" s="5807"/>
    </row>
    <row r="19" spans="1:50" s="17" customFormat="1">
      <c r="A19" s="5963"/>
      <c r="B19" s="6055"/>
      <c r="C19" s="6059"/>
      <c r="D19" s="5120"/>
      <c r="E19" s="5086"/>
      <c r="F19" s="5120"/>
      <c r="G19" s="5086"/>
      <c r="H19" s="5086"/>
      <c r="I19" s="5086"/>
      <c r="J19" s="5086"/>
      <c r="K19" s="5086"/>
      <c r="L19" s="5086"/>
      <c r="M19" s="5086"/>
      <c r="N19" s="5086"/>
      <c r="O19" s="5086"/>
      <c r="P19" s="5086"/>
      <c r="Q19" s="5086"/>
      <c r="R19" s="5961"/>
      <c r="S19" s="5958"/>
      <c r="T19" s="5958"/>
      <c r="U19" s="5958"/>
      <c r="V19" s="5958"/>
      <c r="W19" s="5958"/>
      <c r="X19" s="5958"/>
      <c r="Y19" s="5958"/>
      <c r="Z19" s="5958"/>
      <c r="AA19" s="5958"/>
      <c r="AB19" s="5958"/>
      <c r="AC19" s="5958"/>
      <c r="AD19" s="3031" t="s">
        <v>2035</v>
      </c>
      <c r="AE19" s="3406"/>
      <c r="AF19" s="3202" t="s">
        <v>857</v>
      </c>
      <c r="AG19" s="190"/>
      <c r="AH19" s="3195">
        <v>1300</v>
      </c>
      <c r="AI19" s="28" t="s">
        <v>2034</v>
      </c>
      <c r="AJ19" s="28" t="s">
        <v>2036</v>
      </c>
      <c r="AK19" s="3195">
        <v>1300</v>
      </c>
      <c r="AL19" s="23" t="s">
        <v>646</v>
      </c>
      <c r="AM19" s="23" t="s">
        <v>647</v>
      </c>
      <c r="AN19" s="23"/>
      <c r="AO19" s="3195">
        <v>2</v>
      </c>
      <c r="AP19" s="3195" t="s">
        <v>859</v>
      </c>
      <c r="AQ19" s="3195">
        <v>2</v>
      </c>
      <c r="AR19" s="226"/>
      <c r="AS19" s="226"/>
      <c r="AT19" s="226"/>
      <c r="AU19" s="226"/>
      <c r="AV19" s="3032"/>
      <c r="AW19" s="5086"/>
      <c r="AX19" s="5808"/>
    </row>
    <row r="20" spans="1:50" s="17" customFormat="1">
      <c r="A20" s="5963"/>
      <c r="B20" s="5153" t="s">
        <v>2463</v>
      </c>
      <c r="C20" s="5731" t="s">
        <v>3628</v>
      </c>
      <c r="D20" s="5123" t="s">
        <v>2048</v>
      </c>
      <c r="E20" s="5084" t="s">
        <v>2043</v>
      </c>
      <c r="F20" s="5123" t="s">
        <v>2049</v>
      </c>
      <c r="G20" s="5084" t="s">
        <v>2028</v>
      </c>
      <c r="H20" s="5084" t="s">
        <v>2028</v>
      </c>
      <c r="I20" s="5084" t="s">
        <v>2029</v>
      </c>
      <c r="J20" s="5084" t="s">
        <v>2029</v>
      </c>
      <c r="K20" s="5084">
        <v>8</v>
      </c>
      <c r="L20" s="5084">
        <v>0</v>
      </c>
      <c r="M20" s="5084">
        <v>31</v>
      </c>
      <c r="N20" s="5084">
        <v>8</v>
      </c>
      <c r="O20" s="5084">
        <v>0</v>
      </c>
      <c r="P20" s="5084">
        <v>31</v>
      </c>
      <c r="Q20" s="5084" t="s">
        <v>2030</v>
      </c>
      <c r="R20" s="5960" t="s">
        <v>2031</v>
      </c>
      <c r="S20" s="5957">
        <v>14599</v>
      </c>
      <c r="T20" s="5957">
        <v>14599</v>
      </c>
      <c r="U20" s="5957">
        <v>25690</v>
      </c>
      <c r="V20" s="5957">
        <v>974</v>
      </c>
      <c r="W20" s="5957">
        <v>974</v>
      </c>
      <c r="X20" s="5957">
        <v>1119</v>
      </c>
      <c r="Y20" s="5957">
        <v>9</v>
      </c>
      <c r="Z20" s="5957">
        <v>2</v>
      </c>
      <c r="AA20" s="5957" t="s">
        <v>2045</v>
      </c>
      <c r="AB20" s="5957" t="s">
        <v>2033</v>
      </c>
      <c r="AC20" s="5957" t="s">
        <v>2034</v>
      </c>
      <c r="AD20" s="3031" t="s">
        <v>2035</v>
      </c>
      <c r="AE20" s="3404" t="s">
        <v>6173</v>
      </c>
      <c r="AF20" s="3202" t="s">
        <v>857</v>
      </c>
      <c r="AG20" s="190"/>
      <c r="AH20" s="3211">
        <v>1204</v>
      </c>
      <c r="AI20" s="28" t="s">
        <v>2034</v>
      </c>
      <c r="AJ20" s="28" t="s">
        <v>2036</v>
      </c>
      <c r="AK20" s="28">
        <v>1203</v>
      </c>
      <c r="AL20" s="192" t="s">
        <v>2040</v>
      </c>
      <c r="AM20" s="192" t="s">
        <v>2041</v>
      </c>
      <c r="AN20" s="23"/>
      <c r="AO20" s="3195">
        <v>2</v>
      </c>
      <c r="AP20" s="3195" t="s">
        <v>859</v>
      </c>
      <c r="AQ20" s="3195">
        <v>2</v>
      </c>
      <c r="AR20" s="223"/>
      <c r="AS20" s="223"/>
      <c r="AT20" s="223"/>
      <c r="AU20" s="223"/>
      <c r="AV20" s="3029"/>
      <c r="AW20" s="5084" t="s">
        <v>2468</v>
      </c>
      <c r="AX20" s="5136" t="s">
        <v>2452</v>
      </c>
    </row>
    <row r="21" spans="1:50" s="17" customFormat="1">
      <c r="A21" s="5963"/>
      <c r="B21" s="6057"/>
      <c r="C21" s="6061"/>
      <c r="D21" s="5119"/>
      <c r="E21" s="5085"/>
      <c r="F21" s="5119"/>
      <c r="G21" s="5085"/>
      <c r="H21" s="5085"/>
      <c r="I21" s="5085"/>
      <c r="J21" s="5085"/>
      <c r="K21" s="5085"/>
      <c r="L21" s="5085"/>
      <c r="M21" s="5085"/>
      <c r="N21" s="5085"/>
      <c r="O21" s="5085"/>
      <c r="P21" s="5085"/>
      <c r="Q21" s="5085"/>
      <c r="R21" s="5930"/>
      <c r="S21" s="5933"/>
      <c r="T21" s="5933"/>
      <c r="U21" s="5933"/>
      <c r="V21" s="5933"/>
      <c r="W21" s="5933"/>
      <c r="X21" s="5933"/>
      <c r="Y21" s="5933"/>
      <c r="Z21" s="5933"/>
      <c r="AA21" s="5933"/>
      <c r="AB21" s="5933"/>
      <c r="AC21" s="5933"/>
      <c r="AD21" s="3031" t="s">
        <v>2035</v>
      </c>
      <c r="AE21" s="3396"/>
      <c r="AF21" s="3202" t="s">
        <v>857</v>
      </c>
      <c r="AG21" s="190"/>
      <c r="AH21" s="3195">
        <v>1500</v>
      </c>
      <c r="AI21" s="28" t="s">
        <v>2034</v>
      </c>
      <c r="AJ21" s="28" t="s">
        <v>2036</v>
      </c>
      <c r="AK21" s="3195">
        <v>1500</v>
      </c>
      <c r="AL21" s="31" t="s">
        <v>342</v>
      </c>
      <c r="AM21" s="31" t="s">
        <v>341</v>
      </c>
      <c r="AN21" s="23"/>
      <c r="AO21" s="3195">
        <v>2</v>
      </c>
      <c r="AP21" s="3195" t="s">
        <v>859</v>
      </c>
      <c r="AQ21" s="3195">
        <v>2</v>
      </c>
      <c r="AR21" s="28">
        <v>3</v>
      </c>
      <c r="AS21" s="28" t="s">
        <v>875</v>
      </c>
      <c r="AT21" s="28" t="s">
        <v>859</v>
      </c>
      <c r="AU21" s="28" t="s">
        <v>876</v>
      </c>
      <c r="AV21" s="3031" t="s">
        <v>877</v>
      </c>
      <c r="AW21" s="5085"/>
      <c r="AX21" s="5807"/>
    </row>
    <row r="22" spans="1:50" s="17" customFormat="1" ht="13.5" thickBot="1">
      <c r="A22" s="5964"/>
      <c r="B22" s="5208"/>
      <c r="C22" s="6062"/>
      <c r="D22" s="5473"/>
      <c r="E22" s="5121"/>
      <c r="F22" s="5473"/>
      <c r="G22" s="5121"/>
      <c r="H22" s="5121"/>
      <c r="I22" s="5121"/>
      <c r="J22" s="5121"/>
      <c r="K22" s="5121"/>
      <c r="L22" s="5121"/>
      <c r="M22" s="5121"/>
      <c r="N22" s="5121"/>
      <c r="O22" s="5121"/>
      <c r="P22" s="5121"/>
      <c r="Q22" s="5121"/>
      <c r="R22" s="5931"/>
      <c r="S22" s="5934"/>
      <c r="T22" s="5934"/>
      <c r="U22" s="5934"/>
      <c r="V22" s="5934"/>
      <c r="W22" s="5934"/>
      <c r="X22" s="5934"/>
      <c r="Y22" s="5934"/>
      <c r="Z22" s="5934"/>
      <c r="AA22" s="5934"/>
      <c r="AB22" s="5934"/>
      <c r="AC22" s="5934"/>
      <c r="AD22" s="3215" t="s">
        <v>2035</v>
      </c>
      <c r="AE22" s="3405"/>
      <c r="AF22" s="3224" t="s">
        <v>857</v>
      </c>
      <c r="AG22" s="193"/>
      <c r="AH22" s="3196">
        <v>1300</v>
      </c>
      <c r="AI22" s="30" t="s">
        <v>2034</v>
      </c>
      <c r="AJ22" s="30" t="s">
        <v>2036</v>
      </c>
      <c r="AK22" s="3196">
        <v>1300</v>
      </c>
      <c r="AL22" s="35" t="s">
        <v>646</v>
      </c>
      <c r="AM22" s="35" t="s">
        <v>647</v>
      </c>
      <c r="AN22" s="35"/>
      <c r="AO22" s="3196">
        <v>2</v>
      </c>
      <c r="AP22" s="3196" t="s">
        <v>859</v>
      </c>
      <c r="AQ22" s="3196">
        <v>2</v>
      </c>
      <c r="AR22" s="228"/>
      <c r="AS22" s="228"/>
      <c r="AT22" s="228"/>
      <c r="AU22" s="228"/>
      <c r="AV22" s="3033"/>
      <c r="AW22" s="5121"/>
      <c r="AX22" s="5137"/>
    </row>
    <row r="23" spans="1:50" s="17" customFormat="1">
      <c r="A23" s="5962" t="s">
        <v>6248</v>
      </c>
      <c r="B23" s="5241" t="s">
        <v>2463</v>
      </c>
      <c r="C23" s="6058" t="s">
        <v>6243</v>
      </c>
      <c r="D23" s="5472" t="s">
        <v>6287</v>
      </c>
      <c r="E23" s="5156" t="s">
        <v>2043</v>
      </c>
      <c r="F23" s="5472" t="s">
        <v>6288</v>
      </c>
      <c r="G23" s="5156" t="s">
        <v>2028</v>
      </c>
      <c r="H23" s="5156" t="s">
        <v>2028</v>
      </c>
      <c r="I23" s="5156" t="s">
        <v>2029</v>
      </c>
      <c r="J23" s="5156" t="s">
        <v>2029</v>
      </c>
      <c r="K23" s="5156">
        <v>8</v>
      </c>
      <c r="L23" s="5156">
        <v>0</v>
      </c>
      <c r="M23" s="5156">
        <v>31</v>
      </c>
      <c r="N23" s="5156">
        <v>8</v>
      </c>
      <c r="O23" s="5156">
        <v>0</v>
      </c>
      <c r="P23" s="5156">
        <v>31</v>
      </c>
      <c r="Q23" s="5156" t="s">
        <v>2030</v>
      </c>
      <c r="R23" s="5929" t="s">
        <v>2031</v>
      </c>
      <c r="S23" s="5932">
        <v>11015</v>
      </c>
      <c r="T23" s="5932">
        <v>11015</v>
      </c>
      <c r="U23" s="5932">
        <v>27418</v>
      </c>
      <c r="V23" s="5932">
        <v>900</v>
      </c>
      <c r="W23" s="5932">
        <v>900</v>
      </c>
      <c r="X23" s="5932">
        <v>3719</v>
      </c>
      <c r="Y23" s="5932">
        <v>9</v>
      </c>
      <c r="Z23" s="5932">
        <v>2</v>
      </c>
      <c r="AA23" s="5932" t="s">
        <v>2045</v>
      </c>
      <c r="AB23" s="5932" t="s">
        <v>2033</v>
      </c>
      <c r="AC23" s="5932" t="s">
        <v>2034</v>
      </c>
      <c r="AD23" s="3214" t="s">
        <v>2035</v>
      </c>
      <c r="AE23" s="192" t="s">
        <v>6173</v>
      </c>
      <c r="AF23" s="3223" t="s">
        <v>857</v>
      </c>
      <c r="AG23" s="187"/>
      <c r="AH23" s="185">
        <v>1204</v>
      </c>
      <c r="AI23" s="48" t="s">
        <v>2034</v>
      </c>
      <c r="AJ23" s="48" t="s">
        <v>2036</v>
      </c>
      <c r="AK23" s="48">
        <v>1203</v>
      </c>
      <c r="AL23" s="192" t="s">
        <v>2040</v>
      </c>
      <c r="AM23" s="192" t="s">
        <v>6278</v>
      </c>
      <c r="AN23" s="189"/>
      <c r="AO23" s="3200">
        <v>2</v>
      </c>
      <c r="AP23" s="3200" t="s">
        <v>859</v>
      </c>
      <c r="AQ23" s="3200">
        <v>2</v>
      </c>
      <c r="AR23" s="222"/>
      <c r="AS23" s="222"/>
      <c r="AT23" s="222"/>
      <c r="AU23" s="222"/>
      <c r="AV23" s="3028"/>
      <c r="AW23" s="5156" t="s">
        <v>2468</v>
      </c>
      <c r="AX23" s="5813" t="s">
        <v>2452</v>
      </c>
    </row>
    <row r="24" spans="1:50" s="17" customFormat="1">
      <c r="A24" s="5963"/>
      <c r="B24" s="5154"/>
      <c r="C24" s="5729"/>
      <c r="D24" s="5119"/>
      <c r="E24" s="5085"/>
      <c r="F24" s="5119"/>
      <c r="G24" s="5085"/>
      <c r="H24" s="5085"/>
      <c r="I24" s="5085"/>
      <c r="J24" s="5085"/>
      <c r="K24" s="5085"/>
      <c r="L24" s="5085"/>
      <c r="M24" s="5085"/>
      <c r="N24" s="5085"/>
      <c r="O24" s="5085"/>
      <c r="P24" s="5085"/>
      <c r="Q24" s="5085"/>
      <c r="R24" s="5930"/>
      <c r="S24" s="5933"/>
      <c r="T24" s="5933"/>
      <c r="U24" s="5933"/>
      <c r="V24" s="5933"/>
      <c r="W24" s="5933"/>
      <c r="X24" s="5933"/>
      <c r="Y24" s="5933"/>
      <c r="Z24" s="5933"/>
      <c r="AA24" s="5933"/>
      <c r="AB24" s="5933"/>
      <c r="AC24" s="5933"/>
      <c r="AD24" s="3031" t="s">
        <v>2035</v>
      </c>
      <c r="AE24" s="31"/>
      <c r="AF24" s="3202" t="s">
        <v>857</v>
      </c>
      <c r="AG24" s="190"/>
      <c r="AH24" s="3195">
        <v>1500</v>
      </c>
      <c r="AI24" s="28" t="s">
        <v>2034</v>
      </c>
      <c r="AJ24" s="28" t="s">
        <v>2036</v>
      </c>
      <c r="AK24" s="3195">
        <v>1500</v>
      </c>
      <c r="AL24" s="31" t="s">
        <v>342</v>
      </c>
      <c r="AM24" s="31" t="s">
        <v>341</v>
      </c>
      <c r="AN24" s="23"/>
      <c r="AO24" s="3195">
        <v>2</v>
      </c>
      <c r="AP24" s="3195" t="s">
        <v>859</v>
      </c>
      <c r="AQ24" s="3195">
        <v>2</v>
      </c>
      <c r="AR24" s="28">
        <v>3</v>
      </c>
      <c r="AS24" s="28" t="s">
        <v>875</v>
      </c>
      <c r="AT24" s="28" t="s">
        <v>859</v>
      </c>
      <c r="AU24" s="28" t="s">
        <v>876</v>
      </c>
      <c r="AV24" s="3031" t="s">
        <v>877</v>
      </c>
      <c r="AW24" s="5085"/>
      <c r="AX24" s="5807"/>
    </row>
    <row r="25" spans="1:50" s="17" customFormat="1">
      <c r="A25" s="5963"/>
      <c r="B25" s="5155"/>
      <c r="C25" s="5730"/>
      <c r="D25" s="5120"/>
      <c r="E25" s="5086"/>
      <c r="F25" s="5120"/>
      <c r="G25" s="5086"/>
      <c r="H25" s="5086"/>
      <c r="I25" s="5086"/>
      <c r="J25" s="5086"/>
      <c r="K25" s="5086"/>
      <c r="L25" s="5086"/>
      <c r="M25" s="5086"/>
      <c r="N25" s="5086"/>
      <c r="O25" s="5086"/>
      <c r="P25" s="5086"/>
      <c r="Q25" s="5086"/>
      <c r="R25" s="5961"/>
      <c r="S25" s="5958"/>
      <c r="T25" s="5958"/>
      <c r="U25" s="5958"/>
      <c r="V25" s="5958"/>
      <c r="W25" s="5958"/>
      <c r="X25" s="5958"/>
      <c r="Y25" s="5958"/>
      <c r="Z25" s="5958"/>
      <c r="AA25" s="5958"/>
      <c r="AB25" s="5958"/>
      <c r="AC25" s="5958"/>
      <c r="AD25" s="3031" t="s">
        <v>2035</v>
      </c>
      <c r="AE25" s="3378"/>
      <c r="AF25" s="3202" t="s">
        <v>857</v>
      </c>
      <c r="AG25" s="190"/>
      <c r="AH25" s="3195">
        <v>1300</v>
      </c>
      <c r="AI25" s="28" t="s">
        <v>2034</v>
      </c>
      <c r="AJ25" s="28" t="s">
        <v>2036</v>
      </c>
      <c r="AK25" s="3195">
        <v>1300</v>
      </c>
      <c r="AL25" s="23" t="s">
        <v>646</v>
      </c>
      <c r="AM25" s="23" t="s">
        <v>647</v>
      </c>
      <c r="AN25" s="23"/>
      <c r="AO25" s="3195">
        <v>2</v>
      </c>
      <c r="AP25" s="3195" t="s">
        <v>859</v>
      </c>
      <c r="AQ25" s="3195">
        <v>2</v>
      </c>
      <c r="AR25" s="226"/>
      <c r="AS25" s="226"/>
      <c r="AT25" s="226"/>
      <c r="AU25" s="226"/>
      <c r="AV25" s="3032"/>
      <c r="AW25" s="5086"/>
      <c r="AX25" s="5808"/>
    </row>
    <row r="26" spans="1:50" s="17" customFormat="1">
      <c r="A26" s="5963"/>
      <c r="B26" s="6055" t="s">
        <v>2463</v>
      </c>
      <c r="C26" s="6097" t="s">
        <v>6533</v>
      </c>
      <c r="D26" s="5123" t="s">
        <v>6534</v>
      </c>
      <c r="E26" s="5084" t="s">
        <v>2043</v>
      </c>
      <c r="F26" s="5123" t="s">
        <v>6535</v>
      </c>
      <c r="G26" s="5084" t="s">
        <v>2028</v>
      </c>
      <c r="H26" s="5084" t="s">
        <v>2028</v>
      </c>
      <c r="I26" s="5084" t="s">
        <v>2029</v>
      </c>
      <c r="J26" s="5084" t="s">
        <v>2029</v>
      </c>
      <c r="K26" s="5084">
        <v>8</v>
      </c>
      <c r="L26" s="5084">
        <v>0</v>
      </c>
      <c r="M26" s="5084">
        <v>31</v>
      </c>
      <c r="N26" s="5084">
        <v>8</v>
      </c>
      <c r="O26" s="5084">
        <v>0</v>
      </c>
      <c r="P26" s="5084">
        <v>31</v>
      </c>
      <c r="Q26" s="5084" t="s">
        <v>2030</v>
      </c>
      <c r="R26" s="5930" t="s">
        <v>2031</v>
      </c>
      <c r="S26" s="5084">
        <v>21000</v>
      </c>
      <c r="T26" s="5957">
        <v>21000</v>
      </c>
      <c r="U26" s="5957">
        <v>38439</v>
      </c>
      <c r="V26" s="5084">
        <v>2500</v>
      </c>
      <c r="W26" s="5084">
        <v>2500</v>
      </c>
      <c r="X26" s="5084">
        <v>7090</v>
      </c>
      <c r="Y26" s="5957">
        <v>9</v>
      </c>
      <c r="Z26" s="5957">
        <v>2</v>
      </c>
      <c r="AA26" s="5957" t="s">
        <v>2045</v>
      </c>
      <c r="AB26" s="5957" t="s">
        <v>2033</v>
      </c>
      <c r="AC26" s="5957" t="s">
        <v>2034</v>
      </c>
      <c r="AD26" s="28" t="s">
        <v>2035</v>
      </c>
      <c r="AE26" s="192" t="s">
        <v>6231</v>
      </c>
      <c r="AF26" s="3369" t="s">
        <v>857</v>
      </c>
      <c r="AG26" s="190"/>
      <c r="AH26" s="3368">
        <v>1204</v>
      </c>
      <c r="AI26" s="28" t="s">
        <v>2034</v>
      </c>
      <c r="AJ26" s="28" t="s">
        <v>2036</v>
      </c>
      <c r="AK26" s="28">
        <v>1203</v>
      </c>
      <c r="AL26" s="192" t="s">
        <v>6281</v>
      </c>
      <c r="AM26" s="812" t="s">
        <v>6525</v>
      </c>
      <c r="AN26" s="23"/>
      <c r="AO26" s="3365">
        <v>2</v>
      </c>
      <c r="AP26" s="3365" t="s">
        <v>859</v>
      </c>
      <c r="AQ26" s="3365">
        <v>2</v>
      </c>
      <c r="AR26" s="223"/>
      <c r="AS26" s="223"/>
      <c r="AT26" s="223"/>
      <c r="AU26" s="223"/>
      <c r="AV26" s="3416"/>
      <c r="AW26" s="5084" t="s">
        <v>2468</v>
      </c>
      <c r="AX26" s="5136" t="s">
        <v>2452</v>
      </c>
    </row>
    <row r="27" spans="1:50" s="17" customFormat="1">
      <c r="A27" s="5963"/>
      <c r="B27" s="6056"/>
      <c r="C27" s="6098"/>
      <c r="D27" s="5676"/>
      <c r="E27" s="5085"/>
      <c r="F27" s="5119"/>
      <c r="G27" s="5085"/>
      <c r="H27" s="5085"/>
      <c r="I27" s="5085"/>
      <c r="J27" s="5085"/>
      <c r="K27" s="5085"/>
      <c r="L27" s="5085"/>
      <c r="M27" s="5085"/>
      <c r="N27" s="5085"/>
      <c r="O27" s="5085"/>
      <c r="P27" s="5085"/>
      <c r="Q27" s="5085"/>
      <c r="R27" s="5930"/>
      <c r="S27" s="5085"/>
      <c r="T27" s="5933"/>
      <c r="U27" s="5933"/>
      <c r="V27" s="5085"/>
      <c r="W27" s="5085"/>
      <c r="X27" s="5085"/>
      <c r="Y27" s="5933"/>
      <c r="Z27" s="5933"/>
      <c r="AA27" s="5933"/>
      <c r="AB27" s="5933"/>
      <c r="AC27" s="5933"/>
      <c r="AD27" s="28" t="s">
        <v>2035</v>
      </c>
      <c r="AE27" s="28"/>
      <c r="AF27" s="3369" t="s">
        <v>857</v>
      </c>
      <c r="AG27" s="190"/>
      <c r="AH27" s="3365">
        <v>1500</v>
      </c>
      <c r="AI27" s="28" t="s">
        <v>2034</v>
      </c>
      <c r="AJ27" s="28" t="s">
        <v>2036</v>
      </c>
      <c r="AK27" s="3365">
        <v>1500</v>
      </c>
      <c r="AL27" s="31" t="s">
        <v>342</v>
      </c>
      <c r="AM27" s="31" t="s">
        <v>341</v>
      </c>
      <c r="AN27" s="23"/>
      <c r="AO27" s="3365">
        <v>2</v>
      </c>
      <c r="AP27" s="3365" t="s">
        <v>859</v>
      </c>
      <c r="AQ27" s="3365">
        <v>2</v>
      </c>
      <c r="AR27" s="28">
        <v>3</v>
      </c>
      <c r="AS27" s="28" t="s">
        <v>875</v>
      </c>
      <c r="AT27" s="28" t="s">
        <v>859</v>
      </c>
      <c r="AU27" s="28" t="s">
        <v>876</v>
      </c>
      <c r="AV27" s="3422" t="s">
        <v>877</v>
      </c>
      <c r="AW27" s="5085"/>
      <c r="AX27" s="5807"/>
    </row>
    <row r="28" spans="1:50" s="17" customFormat="1">
      <c r="A28" s="5963"/>
      <c r="B28" s="6055"/>
      <c r="C28" s="6097"/>
      <c r="D28" s="5677"/>
      <c r="E28" s="5086"/>
      <c r="F28" s="5120"/>
      <c r="G28" s="5086"/>
      <c r="H28" s="5086"/>
      <c r="I28" s="5086"/>
      <c r="J28" s="5086"/>
      <c r="K28" s="5086"/>
      <c r="L28" s="5086"/>
      <c r="M28" s="5086"/>
      <c r="N28" s="5086"/>
      <c r="O28" s="5086"/>
      <c r="P28" s="5086"/>
      <c r="Q28" s="5086"/>
      <c r="R28" s="5961"/>
      <c r="S28" s="5086"/>
      <c r="T28" s="5958"/>
      <c r="U28" s="5958"/>
      <c r="V28" s="5086"/>
      <c r="W28" s="5086"/>
      <c r="X28" s="5086"/>
      <c r="Y28" s="5958"/>
      <c r="Z28" s="5958"/>
      <c r="AA28" s="5958"/>
      <c r="AB28" s="5958"/>
      <c r="AC28" s="5958"/>
      <c r="AD28" s="28" t="s">
        <v>2035</v>
      </c>
      <c r="AE28" s="28"/>
      <c r="AF28" s="3369" t="s">
        <v>857</v>
      </c>
      <c r="AG28" s="190"/>
      <c r="AH28" s="3365">
        <v>1300</v>
      </c>
      <c r="AI28" s="28" t="s">
        <v>2034</v>
      </c>
      <c r="AJ28" s="28" t="s">
        <v>2036</v>
      </c>
      <c r="AK28" s="3365">
        <v>1300</v>
      </c>
      <c r="AL28" s="23" t="s">
        <v>646</v>
      </c>
      <c r="AM28" s="23" t="s">
        <v>647</v>
      </c>
      <c r="AN28" s="23"/>
      <c r="AO28" s="3365">
        <v>2</v>
      </c>
      <c r="AP28" s="3365" t="s">
        <v>859</v>
      </c>
      <c r="AQ28" s="3365">
        <v>2</v>
      </c>
      <c r="AR28" s="226"/>
      <c r="AS28" s="226"/>
      <c r="AT28" s="226"/>
      <c r="AU28" s="226"/>
      <c r="AV28" s="3423"/>
      <c r="AW28" s="5086"/>
      <c r="AX28" s="5808"/>
    </row>
    <row r="29" spans="1:50" s="17" customFormat="1">
      <c r="A29" s="5963"/>
      <c r="B29" s="5153" t="s">
        <v>2463</v>
      </c>
      <c r="C29" s="5731" t="s">
        <v>6536</v>
      </c>
      <c r="D29" s="5123" t="s">
        <v>6537</v>
      </c>
      <c r="E29" s="5084" t="s">
        <v>2043</v>
      </c>
      <c r="F29" s="5123" t="s">
        <v>6538</v>
      </c>
      <c r="G29" s="5084" t="s">
        <v>2028</v>
      </c>
      <c r="H29" s="5084" t="s">
        <v>2028</v>
      </c>
      <c r="I29" s="5084" t="s">
        <v>2029</v>
      </c>
      <c r="J29" s="5084" t="s">
        <v>2029</v>
      </c>
      <c r="K29" s="5084">
        <v>8</v>
      </c>
      <c r="L29" s="5084">
        <v>0</v>
      </c>
      <c r="M29" s="5084">
        <v>31</v>
      </c>
      <c r="N29" s="5084">
        <v>8</v>
      </c>
      <c r="O29" s="5084">
        <v>0</v>
      </c>
      <c r="P29" s="5084">
        <v>31</v>
      </c>
      <c r="Q29" s="5084" t="s">
        <v>2030</v>
      </c>
      <c r="R29" s="5960" t="s">
        <v>2031</v>
      </c>
      <c r="S29" s="5084">
        <v>28000</v>
      </c>
      <c r="T29" s="5084">
        <v>28000</v>
      </c>
      <c r="U29" s="5957">
        <v>49460</v>
      </c>
      <c r="V29" s="5085">
        <v>3000</v>
      </c>
      <c r="W29" s="5085">
        <v>3000</v>
      </c>
      <c r="X29" s="5084">
        <v>8213</v>
      </c>
      <c r="Y29" s="5957">
        <v>9</v>
      </c>
      <c r="Z29" s="5957">
        <v>2</v>
      </c>
      <c r="AA29" s="5957" t="s">
        <v>2045</v>
      </c>
      <c r="AB29" s="5957" t="s">
        <v>2033</v>
      </c>
      <c r="AC29" s="5957" t="s">
        <v>2034</v>
      </c>
      <c r="AD29" s="28" t="s">
        <v>2035</v>
      </c>
      <c r="AE29" s="192" t="s">
        <v>6233</v>
      </c>
      <c r="AF29" s="3369" t="s">
        <v>857</v>
      </c>
      <c r="AG29" s="190"/>
      <c r="AH29" s="3368">
        <v>1204</v>
      </c>
      <c r="AI29" s="28" t="s">
        <v>2034</v>
      </c>
      <c r="AJ29" s="28" t="s">
        <v>2036</v>
      </c>
      <c r="AK29" s="28">
        <v>1203</v>
      </c>
      <c r="AL29" s="192" t="s">
        <v>6285</v>
      </c>
      <c r="AM29" s="812" t="s">
        <v>6526</v>
      </c>
      <c r="AN29" s="23"/>
      <c r="AO29" s="3365">
        <v>2</v>
      </c>
      <c r="AP29" s="3365" t="s">
        <v>859</v>
      </c>
      <c r="AQ29" s="3365">
        <v>2</v>
      </c>
      <c r="AR29" s="223"/>
      <c r="AS29" s="223"/>
      <c r="AT29" s="223"/>
      <c r="AU29" s="223"/>
      <c r="AV29" s="3416"/>
      <c r="AW29" s="5084" t="s">
        <v>2468</v>
      </c>
      <c r="AX29" s="5136" t="s">
        <v>2452</v>
      </c>
    </row>
    <row r="30" spans="1:50" s="17" customFormat="1">
      <c r="A30" s="5963"/>
      <c r="B30" s="6057"/>
      <c r="C30" s="6061"/>
      <c r="D30" s="5676"/>
      <c r="E30" s="5085"/>
      <c r="F30" s="5119"/>
      <c r="G30" s="5085"/>
      <c r="H30" s="5085"/>
      <c r="I30" s="5085"/>
      <c r="J30" s="5085"/>
      <c r="K30" s="5085"/>
      <c r="L30" s="5085"/>
      <c r="M30" s="5085"/>
      <c r="N30" s="5085"/>
      <c r="O30" s="5085"/>
      <c r="P30" s="5085"/>
      <c r="Q30" s="5085"/>
      <c r="R30" s="5930"/>
      <c r="S30" s="5085"/>
      <c r="T30" s="5085"/>
      <c r="U30" s="5933"/>
      <c r="V30" s="5085"/>
      <c r="W30" s="5085"/>
      <c r="X30" s="5085"/>
      <c r="Y30" s="5933"/>
      <c r="Z30" s="5933"/>
      <c r="AA30" s="5933"/>
      <c r="AB30" s="5933"/>
      <c r="AC30" s="5933"/>
      <c r="AD30" s="28" t="s">
        <v>2035</v>
      </c>
      <c r="AE30" s="28"/>
      <c r="AF30" s="3369" t="s">
        <v>857</v>
      </c>
      <c r="AG30" s="190"/>
      <c r="AH30" s="3365">
        <v>1500</v>
      </c>
      <c r="AI30" s="28" t="s">
        <v>2034</v>
      </c>
      <c r="AJ30" s="28" t="s">
        <v>2036</v>
      </c>
      <c r="AK30" s="3365">
        <v>1500</v>
      </c>
      <c r="AL30" s="31" t="s">
        <v>342</v>
      </c>
      <c r="AM30" s="31" t="s">
        <v>341</v>
      </c>
      <c r="AN30" s="23"/>
      <c r="AO30" s="3365">
        <v>2</v>
      </c>
      <c r="AP30" s="3365" t="s">
        <v>859</v>
      </c>
      <c r="AQ30" s="3365">
        <v>2</v>
      </c>
      <c r="AR30" s="28">
        <v>3</v>
      </c>
      <c r="AS30" s="28" t="s">
        <v>875</v>
      </c>
      <c r="AT30" s="28" t="s">
        <v>859</v>
      </c>
      <c r="AU30" s="28" t="s">
        <v>876</v>
      </c>
      <c r="AV30" s="3422" t="s">
        <v>877</v>
      </c>
      <c r="AW30" s="5085"/>
      <c r="AX30" s="5807"/>
    </row>
    <row r="31" spans="1:50" s="17" customFormat="1" ht="13.5" thickBot="1">
      <c r="A31" s="5964"/>
      <c r="B31" s="5208"/>
      <c r="C31" s="6062"/>
      <c r="D31" s="5681"/>
      <c r="E31" s="5121"/>
      <c r="F31" s="5473"/>
      <c r="G31" s="5121"/>
      <c r="H31" s="5121"/>
      <c r="I31" s="5121"/>
      <c r="J31" s="5121"/>
      <c r="K31" s="5121"/>
      <c r="L31" s="5121"/>
      <c r="M31" s="5121"/>
      <c r="N31" s="5121"/>
      <c r="O31" s="5121"/>
      <c r="P31" s="5121"/>
      <c r="Q31" s="5121"/>
      <c r="R31" s="5931"/>
      <c r="S31" s="5121"/>
      <c r="T31" s="5121"/>
      <c r="U31" s="5934"/>
      <c r="V31" s="5121"/>
      <c r="W31" s="5121"/>
      <c r="X31" s="5121"/>
      <c r="Y31" s="5934"/>
      <c r="Z31" s="5934"/>
      <c r="AA31" s="5934"/>
      <c r="AB31" s="5934"/>
      <c r="AC31" s="5934"/>
      <c r="AD31" s="30" t="s">
        <v>2035</v>
      </c>
      <c r="AE31" s="30"/>
      <c r="AF31" s="34" t="s">
        <v>857</v>
      </c>
      <c r="AG31" s="193"/>
      <c r="AH31" s="3366">
        <v>1300</v>
      </c>
      <c r="AI31" s="30" t="s">
        <v>2034</v>
      </c>
      <c r="AJ31" s="30" t="s">
        <v>2036</v>
      </c>
      <c r="AK31" s="3366">
        <v>1300</v>
      </c>
      <c r="AL31" s="35" t="s">
        <v>646</v>
      </c>
      <c r="AM31" s="35" t="s">
        <v>647</v>
      </c>
      <c r="AN31" s="35"/>
      <c r="AO31" s="3366">
        <v>2</v>
      </c>
      <c r="AP31" s="3366" t="s">
        <v>859</v>
      </c>
      <c r="AQ31" s="3366">
        <v>2</v>
      </c>
      <c r="AR31" s="228"/>
      <c r="AS31" s="228"/>
      <c r="AT31" s="228"/>
      <c r="AU31" s="228"/>
      <c r="AV31" s="3424"/>
      <c r="AW31" s="5121"/>
      <c r="AX31" s="5137"/>
    </row>
    <row r="32" spans="1:50">
      <c r="A32" s="5962" t="s">
        <v>3829</v>
      </c>
      <c r="B32" s="5241" t="s">
        <v>2463</v>
      </c>
      <c r="C32" s="6058" t="s">
        <v>1399</v>
      </c>
      <c r="D32" s="5241" t="s">
        <v>1825</v>
      </c>
      <c r="E32" s="5156" t="s">
        <v>2050</v>
      </c>
      <c r="F32" s="5241" t="s">
        <v>2051</v>
      </c>
      <c r="G32" s="5156" t="s">
        <v>2028</v>
      </c>
      <c r="H32" s="5156" t="s">
        <v>2028</v>
      </c>
      <c r="I32" s="5156" t="s">
        <v>2029</v>
      </c>
      <c r="J32" s="5156" t="s">
        <v>2029</v>
      </c>
      <c r="K32" s="5156">
        <v>9</v>
      </c>
      <c r="L32" s="5156">
        <v>0</v>
      </c>
      <c r="M32" s="5156">
        <v>31</v>
      </c>
      <c r="N32" s="5156">
        <v>9</v>
      </c>
      <c r="O32" s="5156">
        <v>0</v>
      </c>
      <c r="P32" s="5156">
        <v>31</v>
      </c>
      <c r="Q32" s="5156" t="s">
        <v>2030</v>
      </c>
      <c r="R32" s="5929" t="s">
        <v>2031</v>
      </c>
      <c r="S32" s="5932">
        <v>7552</v>
      </c>
      <c r="T32" s="5932">
        <v>7552</v>
      </c>
      <c r="U32" s="5932">
        <v>11640</v>
      </c>
      <c r="V32" s="5932">
        <v>384</v>
      </c>
      <c r="W32" s="5932">
        <v>384</v>
      </c>
      <c r="X32" s="5932">
        <v>832</v>
      </c>
      <c r="Y32" s="5932">
        <v>9</v>
      </c>
      <c r="Z32" s="5932">
        <v>2</v>
      </c>
      <c r="AA32" s="5932" t="s">
        <v>2045</v>
      </c>
      <c r="AB32" s="5932" t="s">
        <v>2033</v>
      </c>
      <c r="AC32" s="5932" t="s">
        <v>2034</v>
      </c>
      <c r="AD32" s="3214" t="s">
        <v>2035</v>
      </c>
      <c r="AE32" s="3402"/>
      <c r="AF32" s="3223" t="s">
        <v>857</v>
      </c>
      <c r="AG32" s="187"/>
      <c r="AH32" s="185">
        <v>1204</v>
      </c>
      <c r="AI32" s="48" t="s">
        <v>2034</v>
      </c>
      <c r="AJ32" s="48" t="s">
        <v>2036</v>
      </c>
      <c r="AK32" s="3203">
        <v>1203</v>
      </c>
      <c r="AL32" s="196" t="s">
        <v>1218</v>
      </c>
      <c r="AM32" s="189" t="s">
        <v>1219</v>
      </c>
      <c r="AN32" s="189"/>
      <c r="AO32" s="3200">
        <v>2</v>
      </c>
      <c r="AP32" s="3200" t="s">
        <v>859</v>
      </c>
      <c r="AQ32" s="3200">
        <v>2</v>
      </c>
      <c r="AR32" s="229"/>
      <c r="AS32" s="229"/>
      <c r="AT32" s="229"/>
      <c r="AU32" s="229"/>
      <c r="AV32" s="3034"/>
      <c r="AW32" s="5156" t="s">
        <v>2468</v>
      </c>
      <c r="AX32" s="5813" t="s">
        <v>2452</v>
      </c>
    </row>
    <row r="33" spans="1:50">
      <c r="A33" s="5963"/>
      <c r="B33" s="5154"/>
      <c r="C33" s="5729"/>
      <c r="D33" s="5154"/>
      <c r="E33" s="5085"/>
      <c r="F33" s="5154"/>
      <c r="G33" s="5085"/>
      <c r="H33" s="5085"/>
      <c r="I33" s="5085"/>
      <c r="J33" s="5085"/>
      <c r="K33" s="5085"/>
      <c r="L33" s="5085"/>
      <c r="M33" s="5085"/>
      <c r="N33" s="5085"/>
      <c r="O33" s="5085"/>
      <c r="P33" s="5085"/>
      <c r="Q33" s="5085"/>
      <c r="R33" s="5930"/>
      <c r="S33" s="5933"/>
      <c r="T33" s="5933"/>
      <c r="U33" s="5933"/>
      <c r="V33" s="5933"/>
      <c r="W33" s="5933"/>
      <c r="X33" s="5933"/>
      <c r="Y33" s="5933"/>
      <c r="Z33" s="5933"/>
      <c r="AA33" s="5933"/>
      <c r="AB33" s="5933"/>
      <c r="AC33" s="5933"/>
      <c r="AD33" s="3031" t="s">
        <v>2035</v>
      </c>
      <c r="AE33" s="3396"/>
      <c r="AF33" s="3202" t="s">
        <v>857</v>
      </c>
      <c r="AG33" s="190"/>
      <c r="AH33" s="3195">
        <v>1500</v>
      </c>
      <c r="AI33" s="28" t="s">
        <v>2034</v>
      </c>
      <c r="AJ33" s="28" t="s">
        <v>2036</v>
      </c>
      <c r="AK33" s="3190">
        <v>1500</v>
      </c>
      <c r="AL33" s="197" t="s">
        <v>1158</v>
      </c>
      <c r="AM33" s="32" t="s">
        <v>341</v>
      </c>
      <c r="AN33" s="23"/>
      <c r="AO33" s="3195">
        <v>4</v>
      </c>
      <c r="AP33" s="3195" t="s">
        <v>859</v>
      </c>
      <c r="AQ33" s="3195">
        <v>4</v>
      </c>
      <c r="AR33" s="28">
        <v>6</v>
      </c>
      <c r="AS33" s="28" t="s">
        <v>875</v>
      </c>
      <c r="AT33" s="28" t="s">
        <v>859</v>
      </c>
      <c r="AU33" s="28" t="s">
        <v>876</v>
      </c>
      <c r="AV33" s="3031" t="s">
        <v>877</v>
      </c>
      <c r="AW33" s="5085"/>
      <c r="AX33" s="5807"/>
    </row>
    <row r="34" spans="1:50">
      <c r="A34" s="5963"/>
      <c r="B34" s="5155"/>
      <c r="C34" s="5730"/>
      <c r="D34" s="5973"/>
      <c r="E34" s="5947"/>
      <c r="F34" s="5973"/>
      <c r="G34" s="5086"/>
      <c r="H34" s="5086"/>
      <c r="I34" s="5086"/>
      <c r="J34" s="5086"/>
      <c r="K34" s="5086"/>
      <c r="L34" s="5086"/>
      <c r="M34" s="5086"/>
      <c r="N34" s="5086"/>
      <c r="O34" s="5086"/>
      <c r="P34" s="5086"/>
      <c r="Q34" s="5086"/>
      <c r="R34" s="5961"/>
      <c r="S34" s="5958"/>
      <c r="T34" s="5958"/>
      <c r="U34" s="5958"/>
      <c r="V34" s="5958"/>
      <c r="W34" s="5958"/>
      <c r="X34" s="5958"/>
      <c r="Y34" s="5958"/>
      <c r="Z34" s="5958"/>
      <c r="AA34" s="5958"/>
      <c r="AB34" s="5958"/>
      <c r="AC34" s="5958"/>
      <c r="AD34" s="3031" t="s">
        <v>2035</v>
      </c>
      <c r="AE34" s="3403"/>
      <c r="AF34" s="3202" t="s">
        <v>857</v>
      </c>
      <c r="AG34" s="190"/>
      <c r="AH34" s="3195">
        <v>1300</v>
      </c>
      <c r="AI34" s="28" t="s">
        <v>2034</v>
      </c>
      <c r="AJ34" s="28" t="s">
        <v>2036</v>
      </c>
      <c r="AK34" s="3190">
        <v>1300</v>
      </c>
      <c r="AL34" s="197" t="s">
        <v>646</v>
      </c>
      <c r="AM34" s="32" t="s">
        <v>647</v>
      </c>
      <c r="AN34" s="23"/>
      <c r="AO34" s="3195">
        <v>2</v>
      </c>
      <c r="AP34" s="3195" t="s">
        <v>859</v>
      </c>
      <c r="AQ34" s="3195">
        <v>2</v>
      </c>
      <c r="AR34" s="226"/>
      <c r="AS34" s="226"/>
      <c r="AT34" s="226"/>
      <c r="AU34" s="226"/>
      <c r="AV34" s="3032"/>
      <c r="AW34" s="5947"/>
      <c r="AX34" s="5926"/>
    </row>
    <row r="35" spans="1:50">
      <c r="A35" s="5963"/>
      <c r="B35" s="5153" t="s">
        <v>2463</v>
      </c>
      <c r="C35" s="5731" t="s">
        <v>1392</v>
      </c>
      <c r="D35" s="5153" t="s">
        <v>1829</v>
      </c>
      <c r="E35" s="5084" t="s">
        <v>2050</v>
      </c>
      <c r="F35" s="5153" t="s">
        <v>2052</v>
      </c>
      <c r="G35" s="5084" t="s">
        <v>2028</v>
      </c>
      <c r="H35" s="5084" t="s">
        <v>2028</v>
      </c>
      <c r="I35" s="5084" t="s">
        <v>2029</v>
      </c>
      <c r="J35" s="5084" t="s">
        <v>2029</v>
      </c>
      <c r="K35" s="5084">
        <v>9</v>
      </c>
      <c r="L35" s="5084">
        <v>0</v>
      </c>
      <c r="M35" s="5084">
        <v>31</v>
      </c>
      <c r="N35" s="5084">
        <v>9</v>
      </c>
      <c r="O35" s="5084">
        <v>0</v>
      </c>
      <c r="P35" s="5084">
        <v>31</v>
      </c>
      <c r="Q35" s="5084" t="s">
        <v>2030</v>
      </c>
      <c r="R35" s="5960" t="s">
        <v>2031</v>
      </c>
      <c r="S35" s="5084">
        <v>11576</v>
      </c>
      <c r="T35" s="5084">
        <v>11576</v>
      </c>
      <c r="U35" s="5084">
        <v>18247</v>
      </c>
      <c r="V35" s="5957">
        <v>832</v>
      </c>
      <c r="W35" s="5957">
        <v>832</v>
      </c>
      <c r="X35" s="5957">
        <v>974</v>
      </c>
      <c r="Y35" s="5957">
        <v>9</v>
      </c>
      <c r="Z35" s="5957">
        <v>2</v>
      </c>
      <c r="AA35" s="5957" t="s">
        <v>2045</v>
      </c>
      <c r="AB35" s="5957" t="s">
        <v>2033</v>
      </c>
      <c r="AC35" s="5957" t="s">
        <v>2034</v>
      </c>
      <c r="AD35" s="3031" t="s">
        <v>2035</v>
      </c>
      <c r="AE35" s="3404" t="s">
        <v>6172</v>
      </c>
      <c r="AF35" s="3202" t="s">
        <v>857</v>
      </c>
      <c r="AG35" s="190"/>
      <c r="AH35" s="3211">
        <v>1204</v>
      </c>
      <c r="AI35" s="28" t="s">
        <v>2034</v>
      </c>
      <c r="AJ35" s="28" t="s">
        <v>2036</v>
      </c>
      <c r="AK35" s="28">
        <v>1203</v>
      </c>
      <c r="AL35" s="197" t="s">
        <v>2037</v>
      </c>
      <c r="AM35" s="3207" t="s">
        <v>2038</v>
      </c>
      <c r="AN35" s="23"/>
      <c r="AO35" s="3195">
        <v>2</v>
      </c>
      <c r="AP35" s="3195" t="s">
        <v>859</v>
      </c>
      <c r="AQ35" s="3195">
        <v>2</v>
      </c>
      <c r="AR35" s="230"/>
      <c r="AS35" s="230"/>
      <c r="AT35" s="230"/>
      <c r="AU35" s="230"/>
      <c r="AV35" s="3026"/>
      <c r="AW35" s="5084" t="s">
        <v>2468</v>
      </c>
      <c r="AX35" s="5136" t="s">
        <v>2452</v>
      </c>
    </row>
    <row r="36" spans="1:50">
      <c r="A36" s="5963"/>
      <c r="B36" s="5154"/>
      <c r="C36" s="5729"/>
      <c r="D36" s="5154"/>
      <c r="E36" s="5085"/>
      <c r="F36" s="5154"/>
      <c r="G36" s="5085"/>
      <c r="H36" s="5085"/>
      <c r="I36" s="5085"/>
      <c r="J36" s="5085"/>
      <c r="K36" s="5085"/>
      <c r="L36" s="5085"/>
      <c r="M36" s="5085"/>
      <c r="N36" s="5085"/>
      <c r="O36" s="5085"/>
      <c r="P36" s="5085"/>
      <c r="Q36" s="5085"/>
      <c r="R36" s="5930"/>
      <c r="S36" s="5085"/>
      <c r="T36" s="5085"/>
      <c r="U36" s="5085"/>
      <c r="V36" s="5933"/>
      <c r="W36" s="5933"/>
      <c r="X36" s="5933"/>
      <c r="Y36" s="5933"/>
      <c r="Z36" s="5933"/>
      <c r="AA36" s="5933"/>
      <c r="AB36" s="5933"/>
      <c r="AC36" s="5933"/>
      <c r="AD36" s="3031" t="s">
        <v>2035</v>
      </c>
      <c r="AE36" s="3396"/>
      <c r="AF36" s="3202" t="s">
        <v>857</v>
      </c>
      <c r="AG36" s="190"/>
      <c r="AH36" s="3195">
        <v>1500</v>
      </c>
      <c r="AI36" s="28" t="s">
        <v>2034</v>
      </c>
      <c r="AJ36" s="28" t="s">
        <v>2036</v>
      </c>
      <c r="AK36" s="3190">
        <v>1500</v>
      </c>
      <c r="AL36" s="197" t="s">
        <v>1158</v>
      </c>
      <c r="AM36" s="32" t="s">
        <v>341</v>
      </c>
      <c r="AN36" s="23"/>
      <c r="AO36" s="3195">
        <v>4</v>
      </c>
      <c r="AP36" s="3195" t="s">
        <v>859</v>
      </c>
      <c r="AQ36" s="3195">
        <v>4</v>
      </c>
      <c r="AR36" s="24">
        <v>6</v>
      </c>
      <c r="AS36" s="28" t="s">
        <v>875</v>
      </c>
      <c r="AT36" s="28" t="s">
        <v>859</v>
      </c>
      <c r="AU36" s="28" t="s">
        <v>876</v>
      </c>
      <c r="AV36" s="3031" t="s">
        <v>877</v>
      </c>
      <c r="AW36" s="5085"/>
      <c r="AX36" s="5807"/>
    </row>
    <row r="37" spans="1:50">
      <c r="A37" s="5963"/>
      <c r="B37" s="5155"/>
      <c r="C37" s="5730"/>
      <c r="D37" s="5973"/>
      <c r="E37" s="5947"/>
      <c r="F37" s="5973"/>
      <c r="G37" s="5086"/>
      <c r="H37" s="5086"/>
      <c r="I37" s="5086"/>
      <c r="J37" s="5086"/>
      <c r="K37" s="5086"/>
      <c r="L37" s="5086"/>
      <c r="M37" s="5086"/>
      <c r="N37" s="5086"/>
      <c r="O37" s="5086"/>
      <c r="P37" s="5086"/>
      <c r="Q37" s="5086"/>
      <c r="R37" s="5961"/>
      <c r="S37" s="5086"/>
      <c r="T37" s="5086"/>
      <c r="U37" s="5086"/>
      <c r="V37" s="5933"/>
      <c r="W37" s="5933"/>
      <c r="X37" s="5933"/>
      <c r="Y37" s="5958"/>
      <c r="Z37" s="5958"/>
      <c r="AA37" s="5958"/>
      <c r="AB37" s="5958"/>
      <c r="AC37" s="5933"/>
      <c r="AD37" s="3031" t="s">
        <v>2035</v>
      </c>
      <c r="AE37" s="3403"/>
      <c r="AF37" s="3202" t="s">
        <v>857</v>
      </c>
      <c r="AG37" s="190"/>
      <c r="AH37" s="3195">
        <v>1300</v>
      </c>
      <c r="AI37" s="28" t="s">
        <v>2034</v>
      </c>
      <c r="AJ37" s="28" t="s">
        <v>2036</v>
      </c>
      <c r="AK37" s="3190">
        <v>1300</v>
      </c>
      <c r="AL37" s="197" t="s">
        <v>646</v>
      </c>
      <c r="AM37" s="32" t="s">
        <v>647</v>
      </c>
      <c r="AN37" s="23"/>
      <c r="AO37" s="3195">
        <v>2</v>
      </c>
      <c r="AP37" s="3195" t="s">
        <v>859</v>
      </c>
      <c r="AQ37" s="3195">
        <v>2</v>
      </c>
      <c r="AR37" s="226"/>
      <c r="AS37" s="226"/>
      <c r="AT37" s="226"/>
      <c r="AU37" s="226"/>
      <c r="AV37" s="3032"/>
      <c r="AW37" s="5947"/>
      <c r="AX37" s="5926"/>
    </row>
    <row r="38" spans="1:50">
      <c r="A38" s="5963"/>
      <c r="B38" s="5153" t="s">
        <v>2463</v>
      </c>
      <c r="C38" s="5731" t="s">
        <v>3629</v>
      </c>
      <c r="D38" s="5153" t="s">
        <v>1831</v>
      </c>
      <c r="E38" s="5084" t="s">
        <v>2050</v>
      </c>
      <c r="F38" s="5153" t="s">
        <v>2053</v>
      </c>
      <c r="G38" s="5084" t="s">
        <v>2028</v>
      </c>
      <c r="H38" s="5084" t="s">
        <v>2028</v>
      </c>
      <c r="I38" s="5084" t="s">
        <v>2029</v>
      </c>
      <c r="J38" s="5084" t="s">
        <v>2029</v>
      </c>
      <c r="K38" s="5084">
        <v>9</v>
      </c>
      <c r="L38" s="5084">
        <v>0</v>
      </c>
      <c r="M38" s="5084">
        <v>31</v>
      </c>
      <c r="N38" s="5084">
        <v>9</v>
      </c>
      <c r="O38" s="5084">
        <v>0</v>
      </c>
      <c r="P38" s="5084">
        <v>31</v>
      </c>
      <c r="Q38" s="5084" t="s">
        <v>2030</v>
      </c>
      <c r="R38" s="5960" t="s">
        <v>2031</v>
      </c>
      <c r="S38" s="5957">
        <v>18183</v>
      </c>
      <c r="T38" s="5957">
        <v>18183</v>
      </c>
      <c r="U38" s="5291">
        <v>29274</v>
      </c>
      <c r="V38" s="5957">
        <v>974</v>
      </c>
      <c r="W38" s="5957">
        <v>974</v>
      </c>
      <c r="X38" s="5957">
        <v>1119</v>
      </c>
      <c r="Y38" s="5957">
        <v>9</v>
      </c>
      <c r="Z38" s="5957">
        <v>2</v>
      </c>
      <c r="AA38" s="5957" t="s">
        <v>2045</v>
      </c>
      <c r="AB38" s="5957" t="s">
        <v>2033</v>
      </c>
      <c r="AC38" s="5957" t="s">
        <v>2034</v>
      </c>
      <c r="AD38" s="3031" t="s">
        <v>2035</v>
      </c>
      <c r="AE38" s="3404" t="s">
        <v>6173</v>
      </c>
      <c r="AF38" s="3202" t="s">
        <v>857</v>
      </c>
      <c r="AG38" s="190"/>
      <c r="AH38" s="3211">
        <v>1204</v>
      </c>
      <c r="AI38" s="28" t="s">
        <v>2034</v>
      </c>
      <c r="AJ38" s="28" t="s">
        <v>2036</v>
      </c>
      <c r="AK38" s="28">
        <v>1203</v>
      </c>
      <c r="AL38" s="3209" t="s">
        <v>2040</v>
      </c>
      <c r="AM38" s="26" t="s">
        <v>2041</v>
      </c>
      <c r="AN38" s="23"/>
      <c r="AO38" s="3195">
        <v>2</v>
      </c>
      <c r="AP38" s="3195" t="s">
        <v>859</v>
      </c>
      <c r="AQ38" s="3195">
        <v>2</v>
      </c>
      <c r="AR38" s="230"/>
      <c r="AS38" s="230"/>
      <c r="AT38" s="230"/>
      <c r="AU38" s="230"/>
      <c r="AV38" s="3026"/>
      <c r="AW38" s="5084" t="s">
        <v>2468</v>
      </c>
      <c r="AX38" s="5136" t="s">
        <v>2452</v>
      </c>
    </row>
    <row r="39" spans="1:50">
      <c r="A39" s="5963"/>
      <c r="B39" s="5154"/>
      <c r="C39" s="5729"/>
      <c r="D39" s="5154"/>
      <c r="E39" s="5085"/>
      <c r="F39" s="5154"/>
      <c r="G39" s="5085"/>
      <c r="H39" s="5085"/>
      <c r="I39" s="5085"/>
      <c r="J39" s="5085"/>
      <c r="K39" s="5085"/>
      <c r="L39" s="5085"/>
      <c r="M39" s="5085"/>
      <c r="N39" s="5085"/>
      <c r="O39" s="5085"/>
      <c r="P39" s="5085"/>
      <c r="Q39" s="5085"/>
      <c r="R39" s="5930"/>
      <c r="S39" s="5933"/>
      <c r="T39" s="5933"/>
      <c r="U39" s="5236"/>
      <c r="V39" s="5933"/>
      <c r="W39" s="5933"/>
      <c r="X39" s="5933"/>
      <c r="Y39" s="5933"/>
      <c r="Z39" s="5933"/>
      <c r="AA39" s="5933"/>
      <c r="AB39" s="5933"/>
      <c r="AC39" s="5933"/>
      <c r="AD39" s="3031" t="s">
        <v>2035</v>
      </c>
      <c r="AE39" s="3396"/>
      <c r="AF39" s="3202" t="s">
        <v>857</v>
      </c>
      <c r="AG39" s="190"/>
      <c r="AH39" s="3195">
        <v>1500</v>
      </c>
      <c r="AI39" s="28" t="s">
        <v>2034</v>
      </c>
      <c r="AJ39" s="28" t="s">
        <v>2036</v>
      </c>
      <c r="AK39" s="3190">
        <v>1500</v>
      </c>
      <c r="AL39" s="31" t="s">
        <v>1158</v>
      </c>
      <c r="AM39" s="31" t="s">
        <v>341</v>
      </c>
      <c r="AN39" s="23"/>
      <c r="AO39" s="3195">
        <v>4</v>
      </c>
      <c r="AP39" s="3195" t="s">
        <v>859</v>
      </c>
      <c r="AQ39" s="3195">
        <v>4</v>
      </c>
      <c r="AR39" s="24">
        <v>6</v>
      </c>
      <c r="AS39" s="28" t="s">
        <v>875</v>
      </c>
      <c r="AT39" s="28" t="s">
        <v>859</v>
      </c>
      <c r="AU39" s="28" t="s">
        <v>876</v>
      </c>
      <c r="AV39" s="3031" t="s">
        <v>877</v>
      </c>
      <c r="AW39" s="5085"/>
      <c r="AX39" s="5807"/>
    </row>
    <row r="40" spans="1:50" ht="13.5" thickBot="1">
      <c r="A40" s="5964"/>
      <c r="B40" s="5208"/>
      <c r="C40" s="6062"/>
      <c r="D40" s="5208"/>
      <c r="E40" s="5948"/>
      <c r="F40" s="5959"/>
      <c r="G40" s="5121"/>
      <c r="H40" s="5121"/>
      <c r="I40" s="5121"/>
      <c r="J40" s="5121"/>
      <c r="K40" s="5121"/>
      <c r="L40" s="5121"/>
      <c r="M40" s="5121"/>
      <c r="N40" s="5121"/>
      <c r="O40" s="5121"/>
      <c r="P40" s="5121"/>
      <c r="Q40" s="5121"/>
      <c r="R40" s="5931"/>
      <c r="S40" s="5934"/>
      <c r="T40" s="5934"/>
      <c r="U40" s="5277"/>
      <c r="V40" s="5934"/>
      <c r="W40" s="5934"/>
      <c r="X40" s="5934"/>
      <c r="Y40" s="5934"/>
      <c r="Z40" s="5934"/>
      <c r="AA40" s="5934"/>
      <c r="AB40" s="5934"/>
      <c r="AC40" s="5934"/>
      <c r="AD40" s="3215" t="s">
        <v>2035</v>
      </c>
      <c r="AE40" s="3405"/>
      <c r="AF40" s="3224" t="s">
        <v>857</v>
      </c>
      <c r="AG40" s="193"/>
      <c r="AH40" s="3196">
        <v>1300</v>
      </c>
      <c r="AI40" s="30" t="s">
        <v>2034</v>
      </c>
      <c r="AJ40" s="30" t="s">
        <v>2036</v>
      </c>
      <c r="AK40" s="3201">
        <v>1300</v>
      </c>
      <c r="AL40" s="35" t="s">
        <v>646</v>
      </c>
      <c r="AM40" s="35" t="s">
        <v>647</v>
      </c>
      <c r="AN40" s="35"/>
      <c r="AO40" s="3196">
        <v>2</v>
      </c>
      <c r="AP40" s="3196" t="s">
        <v>859</v>
      </c>
      <c r="AQ40" s="3196">
        <v>2</v>
      </c>
      <c r="AR40" s="228"/>
      <c r="AS40" s="228"/>
      <c r="AT40" s="228"/>
      <c r="AU40" s="228"/>
      <c r="AV40" s="3033"/>
      <c r="AW40" s="5948"/>
      <c r="AX40" s="5927"/>
    </row>
    <row r="41" spans="1:50">
      <c r="A41" s="5962" t="s">
        <v>6260</v>
      </c>
      <c r="B41" s="5241" t="s">
        <v>2463</v>
      </c>
      <c r="C41" s="6058" t="s">
        <v>6255</v>
      </c>
      <c r="D41" s="5241" t="s">
        <v>6292</v>
      </c>
      <c r="E41" s="5156" t="s">
        <v>2050</v>
      </c>
      <c r="F41" s="5241" t="s">
        <v>6293</v>
      </c>
      <c r="G41" s="5156" t="s">
        <v>2028</v>
      </c>
      <c r="H41" s="5156" t="s">
        <v>2028</v>
      </c>
      <c r="I41" s="5156" t="s">
        <v>2029</v>
      </c>
      <c r="J41" s="5156" t="s">
        <v>2029</v>
      </c>
      <c r="K41" s="5156">
        <v>9</v>
      </c>
      <c r="L41" s="5156">
        <v>0</v>
      </c>
      <c r="M41" s="5156">
        <v>31</v>
      </c>
      <c r="N41" s="5156">
        <v>9</v>
      </c>
      <c r="O41" s="5156">
        <v>0</v>
      </c>
      <c r="P41" s="5156">
        <v>31</v>
      </c>
      <c r="Q41" s="5156" t="s">
        <v>2030</v>
      </c>
      <c r="R41" s="5929" t="s">
        <v>2031</v>
      </c>
      <c r="S41" s="5932">
        <v>11015</v>
      </c>
      <c r="T41" s="5932">
        <v>11015</v>
      </c>
      <c r="U41" s="5932">
        <v>33434</v>
      </c>
      <c r="V41" s="5932">
        <v>900</v>
      </c>
      <c r="W41" s="5932">
        <v>900</v>
      </c>
      <c r="X41" s="5932">
        <v>3719</v>
      </c>
      <c r="Y41" s="5932">
        <v>9</v>
      </c>
      <c r="Z41" s="5932">
        <v>2</v>
      </c>
      <c r="AA41" s="5932" t="s">
        <v>2045</v>
      </c>
      <c r="AB41" s="5932" t="s">
        <v>2033</v>
      </c>
      <c r="AC41" s="5932" t="s">
        <v>2034</v>
      </c>
      <c r="AD41" s="3214" t="s">
        <v>2035</v>
      </c>
      <c r="AE41" s="192" t="s">
        <v>6173</v>
      </c>
      <c r="AF41" s="3223" t="s">
        <v>857</v>
      </c>
      <c r="AG41" s="187"/>
      <c r="AH41" s="185">
        <v>1204</v>
      </c>
      <c r="AI41" s="48" t="s">
        <v>2034</v>
      </c>
      <c r="AJ41" s="48" t="s">
        <v>2036</v>
      </c>
      <c r="AK41" s="3203">
        <v>1203</v>
      </c>
      <c r="AL41" s="192" t="s">
        <v>2040</v>
      </c>
      <c r="AM41" s="192" t="s">
        <v>6278</v>
      </c>
      <c r="AN41" s="189"/>
      <c r="AO41" s="3200">
        <v>2</v>
      </c>
      <c r="AP41" s="3200" t="s">
        <v>859</v>
      </c>
      <c r="AQ41" s="3200">
        <v>2</v>
      </c>
      <c r="AR41" s="229"/>
      <c r="AS41" s="229"/>
      <c r="AT41" s="229"/>
      <c r="AU41" s="229"/>
      <c r="AV41" s="3034"/>
      <c r="AW41" s="5156" t="s">
        <v>2468</v>
      </c>
      <c r="AX41" s="5813" t="s">
        <v>2452</v>
      </c>
    </row>
    <row r="42" spans="1:50">
      <c r="A42" s="5963"/>
      <c r="B42" s="5154"/>
      <c r="C42" s="5729"/>
      <c r="D42" s="5154"/>
      <c r="E42" s="5085"/>
      <c r="F42" s="5154"/>
      <c r="G42" s="5085"/>
      <c r="H42" s="5085"/>
      <c r="I42" s="5085"/>
      <c r="J42" s="5085"/>
      <c r="K42" s="5085"/>
      <c r="L42" s="5085"/>
      <c r="M42" s="5085"/>
      <c r="N42" s="5085"/>
      <c r="O42" s="5085"/>
      <c r="P42" s="5085"/>
      <c r="Q42" s="5085"/>
      <c r="R42" s="5930"/>
      <c r="S42" s="5933"/>
      <c r="T42" s="5933"/>
      <c r="U42" s="5933"/>
      <c r="V42" s="5933"/>
      <c r="W42" s="5933"/>
      <c r="X42" s="5933"/>
      <c r="Y42" s="5933"/>
      <c r="Z42" s="5933"/>
      <c r="AA42" s="5933"/>
      <c r="AB42" s="5933"/>
      <c r="AC42" s="5933"/>
      <c r="AD42" s="3031" t="s">
        <v>2035</v>
      </c>
      <c r="AE42" s="3378"/>
      <c r="AF42" s="3202" t="s">
        <v>857</v>
      </c>
      <c r="AG42" s="190"/>
      <c r="AH42" s="3195">
        <v>1500</v>
      </c>
      <c r="AI42" s="28" t="s">
        <v>2034</v>
      </c>
      <c r="AJ42" s="28" t="s">
        <v>2036</v>
      </c>
      <c r="AK42" s="3190">
        <v>1500</v>
      </c>
      <c r="AL42" s="197" t="s">
        <v>1158</v>
      </c>
      <c r="AM42" s="32" t="s">
        <v>341</v>
      </c>
      <c r="AN42" s="23"/>
      <c r="AO42" s="3195">
        <v>4</v>
      </c>
      <c r="AP42" s="3195" t="s">
        <v>859</v>
      </c>
      <c r="AQ42" s="3195">
        <v>4</v>
      </c>
      <c r="AR42" s="28">
        <v>6</v>
      </c>
      <c r="AS42" s="28" t="s">
        <v>875</v>
      </c>
      <c r="AT42" s="28" t="s">
        <v>859</v>
      </c>
      <c r="AU42" s="28" t="s">
        <v>876</v>
      </c>
      <c r="AV42" s="3031" t="s">
        <v>877</v>
      </c>
      <c r="AW42" s="5085"/>
      <c r="AX42" s="5807"/>
    </row>
    <row r="43" spans="1:50">
      <c r="A43" s="5963"/>
      <c r="B43" s="5155"/>
      <c r="C43" s="5730"/>
      <c r="D43" s="5973"/>
      <c r="E43" s="5947"/>
      <c r="F43" s="5973"/>
      <c r="G43" s="5086"/>
      <c r="H43" s="5086"/>
      <c r="I43" s="5086"/>
      <c r="J43" s="5086"/>
      <c r="K43" s="5086"/>
      <c r="L43" s="5086"/>
      <c r="M43" s="5086"/>
      <c r="N43" s="5086"/>
      <c r="O43" s="5086"/>
      <c r="P43" s="5086"/>
      <c r="Q43" s="5086"/>
      <c r="R43" s="5961"/>
      <c r="S43" s="5958"/>
      <c r="T43" s="5958"/>
      <c r="U43" s="5958"/>
      <c r="V43" s="5958"/>
      <c r="W43" s="5958"/>
      <c r="X43" s="5958"/>
      <c r="Y43" s="5958"/>
      <c r="Z43" s="5958"/>
      <c r="AA43" s="5958"/>
      <c r="AB43" s="5958"/>
      <c r="AC43" s="5958"/>
      <c r="AD43" s="3031" t="s">
        <v>2035</v>
      </c>
      <c r="AE43" s="3378"/>
      <c r="AF43" s="3202" t="s">
        <v>857</v>
      </c>
      <c r="AG43" s="190"/>
      <c r="AH43" s="3195">
        <v>1300</v>
      </c>
      <c r="AI43" s="28" t="s">
        <v>2034</v>
      </c>
      <c r="AJ43" s="28" t="s">
        <v>2036</v>
      </c>
      <c r="AK43" s="3190">
        <v>1300</v>
      </c>
      <c r="AL43" s="197" t="s">
        <v>646</v>
      </c>
      <c r="AM43" s="32" t="s">
        <v>647</v>
      </c>
      <c r="AN43" s="23"/>
      <c r="AO43" s="3195">
        <v>2</v>
      </c>
      <c r="AP43" s="3195" t="s">
        <v>859</v>
      </c>
      <c r="AQ43" s="3195">
        <v>2</v>
      </c>
      <c r="AR43" s="226"/>
      <c r="AS43" s="226"/>
      <c r="AT43" s="226"/>
      <c r="AU43" s="226"/>
      <c r="AV43" s="3032"/>
      <c r="AW43" s="5947"/>
      <c r="AX43" s="5926"/>
    </row>
    <row r="44" spans="1:50">
      <c r="A44" s="5963"/>
      <c r="B44" s="5153" t="s">
        <v>2463</v>
      </c>
      <c r="C44" s="5731" t="s">
        <v>6543</v>
      </c>
      <c r="D44" s="5123" t="s">
        <v>6544</v>
      </c>
      <c r="E44" s="5084" t="s">
        <v>2050</v>
      </c>
      <c r="F44" s="5153" t="s">
        <v>6545</v>
      </c>
      <c r="G44" s="5084" t="s">
        <v>2028</v>
      </c>
      <c r="H44" s="5084" t="s">
        <v>2028</v>
      </c>
      <c r="I44" s="5084" t="s">
        <v>2029</v>
      </c>
      <c r="J44" s="5084" t="s">
        <v>2029</v>
      </c>
      <c r="K44" s="5084">
        <v>9</v>
      </c>
      <c r="L44" s="5084">
        <v>0</v>
      </c>
      <c r="M44" s="5084">
        <v>31</v>
      </c>
      <c r="N44" s="5084">
        <v>9</v>
      </c>
      <c r="O44" s="5084">
        <v>0</v>
      </c>
      <c r="P44" s="5084">
        <v>31</v>
      </c>
      <c r="Q44" s="5084" t="s">
        <v>2030</v>
      </c>
      <c r="R44" s="5930" t="s">
        <v>2031</v>
      </c>
      <c r="S44" s="5084">
        <v>21000</v>
      </c>
      <c r="T44" s="5957">
        <v>21000</v>
      </c>
      <c r="U44" s="5084">
        <v>44455</v>
      </c>
      <c r="V44" s="5084">
        <v>2500</v>
      </c>
      <c r="W44" s="5084">
        <v>2500</v>
      </c>
      <c r="X44" s="5084">
        <v>7090</v>
      </c>
      <c r="Y44" s="5957">
        <v>9</v>
      </c>
      <c r="Z44" s="5957">
        <v>2</v>
      </c>
      <c r="AA44" s="5957" t="s">
        <v>2045</v>
      </c>
      <c r="AB44" s="5957" t="s">
        <v>2033</v>
      </c>
      <c r="AC44" s="5957" t="s">
        <v>2034</v>
      </c>
      <c r="AD44" s="28" t="s">
        <v>2035</v>
      </c>
      <c r="AE44" s="192" t="s">
        <v>6231</v>
      </c>
      <c r="AF44" s="3369" t="s">
        <v>857</v>
      </c>
      <c r="AG44" s="190"/>
      <c r="AH44" s="3368">
        <v>1204</v>
      </c>
      <c r="AI44" s="28" t="s">
        <v>2034</v>
      </c>
      <c r="AJ44" s="28" t="s">
        <v>2036</v>
      </c>
      <c r="AK44" s="28">
        <v>1203</v>
      </c>
      <c r="AL44" s="192" t="s">
        <v>6281</v>
      </c>
      <c r="AM44" s="812" t="s">
        <v>6525</v>
      </c>
      <c r="AN44" s="23"/>
      <c r="AO44" s="3365">
        <v>2</v>
      </c>
      <c r="AP44" s="3365" t="s">
        <v>859</v>
      </c>
      <c r="AQ44" s="3365">
        <v>2</v>
      </c>
      <c r="AR44" s="230"/>
      <c r="AS44" s="230"/>
      <c r="AT44" s="230"/>
      <c r="AU44" s="230"/>
      <c r="AV44" s="3419"/>
      <c r="AW44" s="5084" t="s">
        <v>2468</v>
      </c>
      <c r="AX44" s="5136" t="s">
        <v>2452</v>
      </c>
    </row>
    <row r="45" spans="1:50">
      <c r="A45" s="5963"/>
      <c r="B45" s="5154"/>
      <c r="C45" s="5729"/>
      <c r="D45" s="5676"/>
      <c r="E45" s="5085"/>
      <c r="F45" s="5154"/>
      <c r="G45" s="5085"/>
      <c r="H45" s="5085"/>
      <c r="I45" s="5085"/>
      <c r="J45" s="5085"/>
      <c r="K45" s="5085"/>
      <c r="L45" s="5085"/>
      <c r="M45" s="5085"/>
      <c r="N45" s="5085"/>
      <c r="O45" s="5085"/>
      <c r="P45" s="5085"/>
      <c r="Q45" s="5085"/>
      <c r="R45" s="5930"/>
      <c r="S45" s="5085"/>
      <c r="T45" s="5933"/>
      <c r="U45" s="5085"/>
      <c r="V45" s="5085"/>
      <c r="W45" s="5085"/>
      <c r="X45" s="5085"/>
      <c r="Y45" s="5933"/>
      <c r="Z45" s="5933"/>
      <c r="AA45" s="5933"/>
      <c r="AB45" s="5933"/>
      <c r="AC45" s="5933"/>
      <c r="AD45" s="28" t="s">
        <v>2035</v>
      </c>
      <c r="AE45" s="28"/>
      <c r="AF45" s="3369" t="s">
        <v>857</v>
      </c>
      <c r="AG45" s="190"/>
      <c r="AH45" s="3365">
        <v>1500</v>
      </c>
      <c r="AI45" s="28" t="s">
        <v>2034</v>
      </c>
      <c r="AJ45" s="28" t="s">
        <v>2036</v>
      </c>
      <c r="AK45" s="3362">
        <v>1500</v>
      </c>
      <c r="AL45" s="197" t="s">
        <v>1158</v>
      </c>
      <c r="AM45" s="32" t="s">
        <v>341</v>
      </c>
      <c r="AN45" s="23"/>
      <c r="AO45" s="3365">
        <v>4</v>
      </c>
      <c r="AP45" s="3365" t="s">
        <v>859</v>
      </c>
      <c r="AQ45" s="3365">
        <v>4</v>
      </c>
      <c r="AR45" s="24">
        <v>6</v>
      </c>
      <c r="AS45" s="28" t="s">
        <v>875</v>
      </c>
      <c r="AT45" s="28" t="s">
        <v>859</v>
      </c>
      <c r="AU45" s="28" t="s">
        <v>876</v>
      </c>
      <c r="AV45" s="3422" t="s">
        <v>877</v>
      </c>
      <c r="AW45" s="5085"/>
      <c r="AX45" s="5807"/>
    </row>
    <row r="46" spans="1:50">
      <c r="A46" s="5963"/>
      <c r="B46" s="5155"/>
      <c r="C46" s="5730"/>
      <c r="D46" s="5677"/>
      <c r="E46" s="5947"/>
      <c r="F46" s="5973"/>
      <c r="G46" s="5086"/>
      <c r="H46" s="5086"/>
      <c r="I46" s="5086"/>
      <c r="J46" s="5086"/>
      <c r="K46" s="5086"/>
      <c r="L46" s="5086"/>
      <c r="M46" s="5086"/>
      <c r="N46" s="5086"/>
      <c r="O46" s="5086"/>
      <c r="P46" s="5086"/>
      <c r="Q46" s="5086"/>
      <c r="R46" s="5961"/>
      <c r="S46" s="5086"/>
      <c r="T46" s="5958"/>
      <c r="U46" s="5086"/>
      <c r="V46" s="5086"/>
      <c r="W46" s="5086"/>
      <c r="X46" s="5085"/>
      <c r="Y46" s="5958"/>
      <c r="Z46" s="5958"/>
      <c r="AA46" s="5958"/>
      <c r="AB46" s="5958"/>
      <c r="AC46" s="5933"/>
      <c r="AD46" s="28" t="s">
        <v>2035</v>
      </c>
      <c r="AE46" s="28"/>
      <c r="AF46" s="3369" t="s">
        <v>857</v>
      </c>
      <c r="AG46" s="190"/>
      <c r="AH46" s="3365">
        <v>1300</v>
      </c>
      <c r="AI46" s="28" t="s">
        <v>2034</v>
      </c>
      <c r="AJ46" s="28" t="s">
        <v>2036</v>
      </c>
      <c r="AK46" s="3362">
        <v>1300</v>
      </c>
      <c r="AL46" s="197" t="s">
        <v>646</v>
      </c>
      <c r="AM46" s="32" t="s">
        <v>647</v>
      </c>
      <c r="AN46" s="23"/>
      <c r="AO46" s="3365">
        <v>2</v>
      </c>
      <c r="AP46" s="3365" t="s">
        <v>859</v>
      </c>
      <c r="AQ46" s="3365">
        <v>2</v>
      </c>
      <c r="AR46" s="226"/>
      <c r="AS46" s="226"/>
      <c r="AT46" s="226"/>
      <c r="AU46" s="226"/>
      <c r="AV46" s="3423"/>
      <c r="AW46" s="5947"/>
      <c r="AX46" s="5926"/>
    </row>
    <row r="47" spans="1:50">
      <c r="A47" s="5963"/>
      <c r="B47" s="5153" t="s">
        <v>2463</v>
      </c>
      <c r="C47" s="5731" t="s">
        <v>6546</v>
      </c>
      <c r="D47" s="5123" t="s">
        <v>6547</v>
      </c>
      <c r="E47" s="5084" t="s">
        <v>2050</v>
      </c>
      <c r="F47" s="5153" t="s">
        <v>6548</v>
      </c>
      <c r="G47" s="5084" t="s">
        <v>2028</v>
      </c>
      <c r="H47" s="5084" t="s">
        <v>2028</v>
      </c>
      <c r="I47" s="5084" t="s">
        <v>2029</v>
      </c>
      <c r="J47" s="5084" t="s">
        <v>2029</v>
      </c>
      <c r="K47" s="5084">
        <v>9</v>
      </c>
      <c r="L47" s="5084">
        <v>0</v>
      </c>
      <c r="M47" s="5084">
        <v>31</v>
      </c>
      <c r="N47" s="5084">
        <v>9</v>
      </c>
      <c r="O47" s="5084">
        <v>0</v>
      </c>
      <c r="P47" s="5084">
        <v>31</v>
      </c>
      <c r="Q47" s="5084" t="s">
        <v>2030</v>
      </c>
      <c r="R47" s="5960" t="s">
        <v>2031</v>
      </c>
      <c r="S47" s="5084">
        <v>28000</v>
      </c>
      <c r="T47" s="5084">
        <v>28000</v>
      </c>
      <c r="U47" s="5291">
        <v>55476</v>
      </c>
      <c r="V47" s="5085">
        <v>3000</v>
      </c>
      <c r="W47" s="5085">
        <v>3000</v>
      </c>
      <c r="X47" s="5084">
        <v>8213</v>
      </c>
      <c r="Y47" s="5957">
        <v>9</v>
      </c>
      <c r="Z47" s="5957">
        <v>2</v>
      </c>
      <c r="AA47" s="5957" t="s">
        <v>2045</v>
      </c>
      <c r="AB47" s="5957" t="s">
        <v>2033</v>
      </c>
      <c r="AC47" s="5957" t="s">
        <v>2034</v>
      </c>
      <c r="AD47" s="28" t="s">
        <v>2035</v>
      </c>
      <c r="AE47" s="192" t="s">
        <v>6233</v>
      </c>
      <c r="AF47" s="3369" t="s">
        <v>857</v>
      </c>
      <c r="AG47" s="190"/>
      <c r="AH47" s="3368">
        <v>1204</v>
      </c>
      <c r="AI47" s="28" t="s">
        <v>2034</v>
      </c>
      <c r="AJ47" s="28" t="s">
        <v>2036</v>
      </c>
      <c r="AK47" s="28">
        <v>1203</v>
      </c>
      <c r="AL47" s="192" t="s">
        <v>6285</v>
      </c>
      <c r="AM47" s="812" t="s">
        <v>6526</v>
      </c>
      <c r="AN47" s="23"/>
      <c r="AO47" s="3365">
        <v>2</v>
      </c>
      <c r="AP47" s="3365" t="s">
        <v>859</v>
      </c>
      <c r="AQ47" s="3365">
        <v>2</v>
      </c>
      <c r="AR47" s="230"/>
      <c r="AS47" s="230"/>
      <c r="AT47" s="230"/>
      <c r="AU47" s="230"/>
      <c r="AV47" s="3419"/>
      <c r="AW47" s="5084" t="s">
        <v>2468</v>
      </c>
      <c r="AX47" s="5136" t="s">
        <v>2452</v>
      </c>
    </row>
    <row r="48" spans="1:50">
      <c r="A48" s="5963"/>
      <c r="B48" s="5154"/>
      <c r="C48" s="5729"/>
      <c r="D48" s="5676"/>
      <c r="E48" s="5085"/>
      <c r="F48" s="5154"/>
      <c r="G48" s="5085"/>
      <c r="H48" s="5085"/>
      <c r="I48" s="5085"/>
      <c r="J48" s="5085"/>
      <c r="K48" s="5085"/>
      <c r="L48" s="5085"/>
      <c r="M48" s="5085"/>
      <c r="N48" s="5085"/>
      <c r="O48" s="5085"/>
      <c r="P48" s="5085"/>
      <c r="Q48" s="5085"/>
      <c r="R48" s="5930"/>
      <c r="S48" s="5085"/>
      <c r="T48" s="5085"/>
      <c r="U48" s="5236"/>
      <c r="V48" s="5085"/>
      <c r="W48" s="5085"/>
      <c r="X48" s="5085"/>
      <c r="Y48" s="5933"/>
      <c r="Z48" s="5933"/>
      <c r="AA48" s="5933"/>
      <c r="AB48" s="5933"/>
      <c r="AC48" s="5933"/>
      <c r="AD48" s="28" t="s">
        <v>2035</v>
      </c>
      <c r="AE48" s="28"/>
      <c r="AF48" s="3369" t="s">
        <v>857</v>
      </c>
      <c r="AG48" s="190"/>
      <c r="AH48" s="3365">
        <v>1500</v>
      </c>
      <c r="AI48" s="28" t="s">
        <v>2034</v>
      </c>
      <c r="AJ48" s="28" t="s">
        <v>2036</v>
      </c>
      <c r="AK48" s="3362">
        <v>1500</v>
      </c>
      <c r="AL48" s="31" t="s">
        <v>1158</v>
      </c>
      <c r="AM48" s="31" t="s">
        <v>341</v>
      </c>
      <c r="AN48" s="23"/>
      <c r="AO48" s="3365">
        <v>4</v>
      </c>
      <c r="AP48" s="3365" t="s">
        <v>859</v>
      </c>
      <c r="AQ48" s="3365">
        <v>4</v>
      </c>
      <c r="AR48" s="24">
        <v>6</v>
      </c>
      <c r="AS48" s="28" t="s">
        <v>875</v>
      </c>
      <c r="AT48" s="28" t="s">
        <v>859</v>
      </c>
      <c r="AU48" s="28" t="s">
        <v>876</v>
      </c>
      <c r="AV48" s="3422" t="s">
        <v>877</v>
      </c>
      <c r="AW48" s="5085"/>
      <c r="AX48" s="5807"/>
    </row>
    <row r="49" spans="1:50" ht="13.5" thickBot="1">
      <c r="A49" s="5964"/>
      <c r="B49" s="5208"/>
      <c r="C49" s="6062"/>
      <c r="D49" s="5681"/>
      <c r="E49" s="5948"/>
      <c r="F49" s="5959"/>
      <c r="G49" s="5121"/>
      <c r="H49" s="5121"/>
      <c r="I49" s="5121"/>
      <c r="J49" s="5121"/>
      <c r="K49" s="5121"/>
      <c r="L49" s="5121"/>
      <c r="M49" s="5121"/>
      <c r="N49" s="5121"/>
      <c r="O49" s="5121"/>
      <c r="P49" s="5121"/>
      <c r="Q49" s="5121"/>
      <c r="R49" s="5931"/>
      <c r="S49" s="5121"/>
      <c r="T49" s="5121"/>
      <c r="U49" s="5277"/>
      <c r="V49" s="5121"/>
      <c r="W49" s="5121"/>
      <c r="X49" s="5121"/>
      <c r="Y49" s="5934"/>
      <c r="Z49" s="5934"/>
      <c r="AA49" s="5934"/>
      <c r="AB49" s="5934"/>
      <c r="AC49" s="5934"/>
      <c r="AD49" s="30" t="s">
        <v>2035</v>
      </c>
      <c r="AE49" s="30"/>
      <c r="AF49" s="34" t="s">
        <v>857</v>
      </c>
      <c r="AG49" s="193"/>
      <c r="AH49" s="3366">
        <v>1300</v>
      </c>
      <c r="AI49" s="30" t="s">
        <v>2034</v>
      </c>
      <c r="AJ49" s="30" t="s">
        <v>2036</v>
      </c>
      <c r="AK49" s="3364">
        <v>1300</v>
      </c>
      <c r="AL49" s="35" t="s">
        <v>646</v>
      </c>
      <c r="AM49" s="35" t="s">
        <v>647</v>
      </c>
      <c r="AN49" s="35"/>
      <c r="AO49" s="3366">
        <v>2</v>
      </c>
      <c r="AP49" s="3366" t="s">
        <v>859</v>
      </c>
      <c r="AQ49" s="3366">
        <v>2</v>
      </c>
      <c r="AR49" s="228"/>
      <c r="AS49" s="228"/>
      <c r="AT49" s="228"/>
      <c r="AU49" s="228"/>
      <c r="AV49" s="3424"/>
      <c r="AW49" s="5948"/>
      <c r="AX49" s="5927"/>
    </row>
    <row r="50" spans="1:50">
      <c r="A50" s="5962" t="s">
        <v>220</v>
      </c>
      <c r="B50" s="5241" t="s">
        <v>2463</v>
      </c>
      <c r="C50" s="6058" t="s">
        <v>1092</v>
      </c>
      <c r="D50" s="5241" t="s">
        <v>1833</v>
      </c>
      <c r="E50" s="5156" t="s">
        <v>2026</v>
      </c>
      <c r="F50" s="5241" t="s">
        <v>2054</v>
      </c>
      <c r="G50" s="5156" t="s">
        <v>2028</v>
      </c>
      <c r="H50" s="5156" t="s">
        <v>2028</v>
      </c>
      <c r="I50" s="5156" t="s">
        <v>2029</v>
      </c>
      <c r="J50" s="5156" t="s">
        <v>2029</v>
      </c>
      <c r="K50" s="5156">
        <v>6</v>
      </c>
      <c r="L50" s="5156">
        <v>0</v>
      </c>
      <c r="M50" s="5156">
        <v>31</v>
      </c>
      <c r="N50" s="5156">
        <v>6</v>
      </c>
      <c r="O50" s="5156">
        <v>0</v>
      </c>
      <c r="P50" s="5156">
        <v>31</v>
      </c>
      <c r="Q50" s="5156" t="s">
        <v>2030</v>
      </c>
      <c r="R50" s="5929" t="s">
        <v>2031</v>
      </c>
      <c r="S50" s="5932">
        <v>4664</v>
      </c>
      <c r="T50" s="5932">
        <v>4664</v>
      </c>
      <c r="U50" s="5932">
        <v>11271</v>
      </c>
      <c r="V50" s="5932">
        <v>832</v>
      </c>
      <c r="W50" s="5932">
        <v>832</v>
      </c>
      <c r="X50" s="5932">
        <v>974</v>
      </c>
      <c r="Y50" s="5932">
        <v>4</v>
      </c>
      <c r="Z50" s="5932">
        <v>2</v>
      </c>
      <c r="AA50" s="5932" t="s">
        <v>2032</v>
      </c>
      <c r="AB50" s="5932" t="s">
        <v>2033</v>
      </c>
      <c r="AC50" s="5932" t="s">
        <v>2034</v>
      </c>
      <c r="AD50" s="3214" t="s">
        <v>2035</v>
      </c>
      <c r="AE50" s="3404" t="s">
        <v>6172</v>
      </c>
      <c r="AF50" s="3223" t="s">
        <v>857</v>
      </c>
      <c r="AG50" s="187"/>
      <c r="AH50" s="185">
        <v>1204</v>
      </c>
      <c r="AI50" s="48" t="s">
        <v>2034</v>
      </c>
      <c r="AJ50" s="48" t="s">
        <v>2036</v>
      </c>
      <c r="AK50" s="48">
        <v>1203</v>
      </c>
      <c r="AL50" s="196" t="s">
        <v>2037</v>
      </c>
      <c r="AM50" s="47" t="s">
        <v>2038</v>
      </c>
      <c r="AN50" s="189"/>
      <c r="AO50" s="3200">
        <v>2</v>
      </c>
      <c r="AP50" s="3200" t="s">
        <v>859</v>
      </c>
      <c r="AQ50" s="3200">
        <v>2</v>
      </c>
      <c r="AR50" s="231"/>
      <c r="AS50" s="231"/>
      <c r="AT50" s="231"/>
      <c r="AU50" s="231"/>
      <c r="AV50" s="3035"/>
      <c r="AW50" s="5156" t="s">
        <v>2466</v>
      </c>
      <c r="AX50" s="5813" t="s">
        <v>2452</v>
      </c>
    </row>
    <row r="51" spans="1:50">
      <c r="A51" s="5970"/>
      <c r="B51" s="5966"/>
      <c r="C51" s="6063"/>
      <c r="D51" s="5966"/>
      <c r="E51" s="5953"/>
      <c r="F51" s="5966"/>
      <c r="G51" s="5966"/>
      <c r="H51" s="5966"/>
      <c r="I51" s="5966"/>
      <c r="J51" s="5966"/>
      <c r="K51" s="5966"/>
      <c r="L51" s="5966"/>
      <c r="M51" s="5966"/>
      <c r="N51" s="5966"/>
      <c r="O51" s="5966"/>
      <c r="P51" s="5966"/>
      <c r="Q51" s="5966"/>
      <c r="R51" s="5966"/>
      <c r="S51" s="5966"/>
      <c r="T51" s="5966"/>
      <c r="U51" s="5966"/>
      <c r="V51" s="5966"/>
      <c r="W51" s="5966"/>
      <c r="X51" s="5966"/>
      <c r="Y51" s="5966"/>
      <c r="Z51" s="5966"/>
      <c r="AA51" s="5966"/>
      <c r="AB51" s="5966"/>
      <c r="AC51" s="5933"/>
      <c r="AD51" s="3031" t="s">
        <v>2035</v>
      </c>
      <c r="AE51" s="3407"/>
      <c r="AF51" s="3202" t="s">
        <v>857</v>
      </c>
      <c r="AG51" s="190"/>
      <c r="AH51" s="3195">
        <v>1405</v>
      </c>
      <c r="AI51" s="28" t="s">
        <v>2034</v>
      </c>
      <c r="AJ51" s="28" t="s">
        <v>2036</v>
      </c>
      <c r="AK51" s="3190">
        <v>1405</v>
      </c>
      <c r="AL51" s="31" t="s">
        <v>869</v>
      </c>
      <c r="AM51" s="31" t="s">
        <v>869</v>
      </c>
      <c r="AN51" s="23"/>
      <c r="AO51" s="3195">
        <v>2</v>
      </c>
      <c r="AP51" s="3195" t="s">
        <v>859</v>
      </c>
      <c r="AQ51" s="3195">
        <v>2</v>
      </c>
      <c r="AR51" s="230"/>
      <c r="AS51" s="230"/>
      <c r="AT51" s="230"/>
      <c r="AU51" s="230"/>
      <c r="AV51" s="3026"/>
      <c r="AW51" s="5953"/>
      <c r="AX51" s="5940"/>
    </row>
    <row r="52" spans="1:50">
      <c r="A52" s="5970"/>
      <c r="B52" s="5972"/>
      <c r="C52" s="6064"/>
      <c r="D52" s="5972"/>
      <c r="E52" s="5954"/>
      <c r="F52" s="5972"/>
      <c r="G52" s="5972"/>
      <c r="H52" s="5972"/>
      <c r="I52" s="5972"/>
      <c r="J52" s="5972"/>
      <c r="K52" s="5972"/>
      <c r="L52" s="5972"/>
      <c r="M52" s="5972"/>
      <c r="N52" s="5972"/>
      <c r="O52" s="5972"/>
      <c r="P52" s="5972"/>
      <c r="Q52" s="5972"/>
      <c r="R52" s="5972"/>
      <c r="S52" s="5972"/>
      <c r="T52" s="5972"/>
      <c r="U52" s="5972"/>
      <c r="V52" s="5972"/>
      <c r="W52" s="5972"/>
      <c r="X52" s="5972"/>
      <c r="Y52" s="5972"/>
      <c r="Z52" s="5972"/>
      <c r="AA52" s="5972"/>
      <c r="AB52" s="5972"/>
      <c r="AC52" s="5933"/>
      <c r="AD52" s="3031" t="s">
        <v>2035</v>
      </c>
      <c r="AE52" s="3408"/>
      <c r="AF52" s="3202" t="s">
        <v>857</v>
      </c>
      <c r="AG52" s="190"/>
      <c r="AH52" s="3195">
        <v>1300</v>
      </c>
      <c r="AI52" s="28" t="s">
        <v>2034</v>
      </c>
      <c r="AJ52" s="28" t="s">
        <v>2036</v>
      </c>
      <c r="AK52" s="3190">
        <v>1300</v>
      </c>
      <c r="AL52" s="23" t="s">
        <v>646</v>
      </c>
      <c r="AM52" s="23" t="s">
        <v>647</v>
      </c>
      <c r="AN52" s="23"/>
      <c r="AO52" s="3195">
        <v>2</v>
      </c>
      <c r="AP52" s="3195" t="s">
        <v>859</v>
      </c>
      <c r="AQ52" s="3195">
        <v>2</v>
      </c>
      <c r="AR52" s="230"/>
      <c r="AS52" s="230"/>
      <c r="AT52" s="230"/>
      <c r="AU52" s="230"/>
      <c r="AV52" s="3026"/>
      <c r="AW52" s="5954"/>
      <c r="AX52" s="5941"/>
    </row>
    <row r="53" spans="1:50">
      <c r="A53" s="5970"/>
      <c r="B53" s="5153" t="s">
        <v>2463</v>
      </c>
      <c r="C53" s="5731" t="s">
        <v>3630</v>
      </c>
      <c r="D53" s="5153" t="s">
        <v>1836</v>
      </c>
      <c r="E53" s="5084" t="s">
        <v>2026</v>
      </c>
      <c r="F53" s="5153" t="s">
        <v>2055</v>
      </c>
      <c r="G53" s="5084" t="s">
        <v>2028</v>
      </c>
      <c r="H53" s="5084" t="s">
        <v>2028</v>
      </c>
      <c r="I53" s="5084" t="s">
        <v>2029</v>
      </c>
      <c r="J53" s="5084" t="s">
        <v>2029</v>
      </c>
      <c r="K53" s="5084">
        <v>6</v>
      </c>
      <c r="L53" s="5084">
        <v>0</v>
      </c>
      <c r="M53" s="5084">
        <v>31</v>
      </c>
      <c r="N53" s="5084">
        <v>6</v>
      </c>
      <c r="O53" s="5084">
        <v>0</v>
      </c>
      <c r="P53" s="5084">
        <v>31</v>
      </c>
      <c r="Q53" s="5084" t="s">
        <v>2030</v>
      </c>
      <c r="R53" s="5960" t="s">
        <v>2031</v>
      </c>
      <c r="S53" s="5957">
        <v>11271</v>
      </c>
      <c r="T53" s="5957">
        <v>11271</v>
      </c>
      <c r="U53" s="5957">
        <v>22298</v>
      </c>
      <c r="V53" s="5957">
        <v>974</v>
      </c>
      <c r="W53" s="5957">
        <v>974</v>
      </c>
      <c r="X53" s="5957">
        <v>1119</v>
      </c>
      <c r="Y53" s="5957">
        <v>4</v>
      </c>
      <c r="Z53" s="5957">
        <v>2</v>
      </c>
      <c r="AA53" s="5957" t="s">
        <v>2032</v>
      </c>
      <c r="AB53" s="5957" t="s">
        <v>2033</v>
      </c>
      <c r="AC53" s="5957" t="s">
        <v>2034</v>
      </c>
      <c r="AD53" s="3031" t="s">
        <v>2035</v>
      </c>
      <c r="AE53" s="3404" t="s">
        <v>6173</v>
      </c>
      <c r="AF53" s="3202" t="s">
        <v>857</v>
      </c>
      <c r="AG53" s="190"/>
      <c r="AH53" s="3211">
        <v>1204</v>
      </c>
      <c r="AI53" s="28" t="s">
        <v>2034</v>
      </c>
      <c r="AJ53" s="28" t="s">
        <v>2036</v>
      </c>
      <c r="AK53" s="28">
        <v>1203</v>
      </c>
      <c r="AL53" s="3209" t="s">
        <v>2040</v>
      </c>
      <c r="AM53" s="26" t="s">
        <v>2041</v>
      </c>
      <c r="AN53" s="23"/>
      <c r="AO53" s="3195">
        <v>2</v>
      </c>
      <c r="AP53" s="3195" t="s">
        <v>859</v>
      </c>
      <c r="AQ53" s="3195">
        <v>2</v>
      </c>
      <c r="AR53" s="230"/>
      <c r="AS53" s="230"/>
      <c r="AT53" s="230"/>
      <c r="AU53" s="230"/>
      <c r="AV53" s="3026"/>
      <c r="AW53" s="5084" t="s">
        <v>2468</v>
      </c>
      <c r="AX53" s="5136" t="s">
        <v>2452</v>
      </c>
    </row>
    <row r="54" spans="1:50">
      <c r="A54" s="5970"/>
      <c r="B54" s="5968"/>
      <c r="C54" s="6065"/>
      <c r="D54" s="5966"/>
      <c r="E54" s="5953"/>
      <c r="F54" s="5966"/>
      <c r="G54" s="5966"/>
      <c r="H54" s="5966"/>
      <c r="I54" s="5966"/>
      <c r="J54" s="5966"/>
      <c r="K54" s="5966"/>
      <c r="L54" s="5966"/>
      <c r="M54" s="5966"/>
      <c r="N54" s="5966"/>
      <c r="O54" s="5966"/>
      <c r="P54" s="5966"/>
      <c r="Q54" s="5966"/>
      <c r="R54" s="5966"/>
      <c r="S54" s="5968"/>
      <c r="T54" s="5968"/>
      <c r="U54" s="5968"/>
      <c r="V54" s="5968"/>
      <c r="W54" s="5968"/>
      <c r="X54" s="5968"/>
      <c r="Y54" s="5966"/>
      <c r="Z54" s="5966"/>
      <c r="AA54" s="5966"/>
      <c r="AB54" s="5966"/>
      <c r="AC54" s="5933"/>
      <c r="AD54" s="3031" t="s">
        <v>2035</v>
      </c>
      <c r="AE54" s="3407"/>
      <c r="AF54" s="3202" t="s">
        <v>857</v>
      </c>
      <c r="AG54" s="190"/>
      <c r="AH54" s="3195">
        <v>1405</v>
      </c>
      <c r="AI54" s="28" t="s">
        <v>2034</v>
      </c>
      <c r="AJ54" s="28" t="s">
        <v>2036</v>
      </c>
      <c r="AK54" s="3190">
        <v>1405</v>
      </c>
      <c r="AL54" s="31" t="s">
        <v>869</v>
      </c>
      <c r="AM54" s="31" t="s">
        <v>869</v>
      </c>
      <c r="AN54" s="23"/>
      <c r="AO54" s="3195">
        <v>2</v>
      </c>
      <c r="AP54" s="3195" t="s">
        <v>859</v>
      </c>
      <c r="AQ54" s="3195">
        <v>2</v>
      </c>
      <c r="AR54" s="230"/>
      <c r="AS54" s="230"/>
      <c r="AT54" s="230"/>
      <c r="AU54" s="230"/>
      <c r="AV54" s="3026"/>
      <c r="AW54" s="5953"/>
      <c r="AX54" s="5940"/>
    </row>
    <row r="55" spans="1:50" ht="13.5" thickBot="1">
      <c r="A55" s="5971"/>
      <c r="B55" s="5969"/>
      <c r="C55" s="6066"/>
      <c r="D55" s="5967"/>
      <c r="E55" s="5955"/>
      <c r="F55" s="5967"/>
      <c r="G55" s="5967"/>
      <c r="H55" s="5967"/>
      <c r="I55" s="5967"/>
      <c r="J55" s="5967"/>
      <c r="K55" s="5967"/>
      <c r="L55" s="5967"/>
      <c r="M55" s="5967"/>
      <c r="N55" s="5967"/>
      <c r="O55" s="5967"/>
      <c r="P55" s="5967"/>
      <c r="Q55" s="5967"/>
      <c r="R55" s="5967"/>
      <c r="S55" s="5969"/>
      <c r="T55" s="5969"/>
      <c r="U55" s="5969"/>
      <c r="V55" s="5969"/>
      <c r="W55" s="5969"/>
      <c r="X55" s="5969"/>
      <c r="Y55" s="5967"/>
      <c r="Z55" s="5967"/>
      <c r="AA55" s="5967"/>
      <c r="AB55" s="5967"/>
      <c r="AC55" s="5934"/>
      <c r="AD55" s="3215" t="s">
        <v>2035</v>
      </c>
      <c r="AE55" s="3397"/>
      <c r="AF55" s="3224" t="s">
        <v>857</v>
      </c>
      <c r="AG55" s="193"/>
      <c r="AH55" s="3196">
        <v>1300</v>
      </c>
      <c r="AI55" s="30" t="s">
        <v>2034</v>
      </c>
      <c r="AJ55" s="30" t="s">
        <v>2036</v>
      </c>
      <c r="AK55" s="3201">
        <v>1300</v>
      </c>
      <c r="AL55" s="35" t="s">
        <v>646</v>
      </c>
      <c r="AM55" s="35" t="s">
        <v>647</v>
      </c>
      <c r="AN55" s="35"/>
      <c r="AO55" s="3196">
        <v>2</v>
      </c>
      <c r="AP55" s="3196" t="s">
        <v>859</v>
      </c>
      <c r="AQ55" s="3196">
        <v>2</v>
      </c>
      <c r="AR55" s="232"/>
      <c r="AS55" s="232"/>
      <c r="AT55" s="232"/>
      <c r="AU55" s="232"/>
      <c r="AV55" s="3036"/>
      <c r="AW55" s="5955"/>
      <c r="AX55" s="5942"/>
    </row>
    <row r="56" spans="1:50">
      <c r="A56" s="5962" t="s">
        <v>6237</v>
      </c>
      <c r="B56" s="5241" t="s">
        <v>2463</v>
      </c>
      <c r="C56" s="6058" t="s">
        <v>6235</v>
      </c>
      <c r="D56" s="5241" t="s">
        <v>6276</v>
      </c>
      <c r="E56" s="5156" t="s">
        <v>2026</v>
      </c>
      <c r="F56" s="5241" t="s">
        <v>6277</v>
      </c>
      <c r="G56" s="5156" t="s">
        <v>2028</v>
      </c>
      <c r="H56" s="5156" t="s">
        <v>2028</v>
      </c>
      <c r="I56" s="5156" t="s">
        <v>2029</v>
      </c>
      <c r="J56" s="5156" t="s">
        <v>2029</v>
      </c>
      <c r="K56" s="5156">
        <v>6</v>
      </c>
      <c r="L56" s="5156">
        <v>0</v>
      </c>
      <c r="M56" s="5156">
        <v>31</v>
      </c>
      <c r="N56" s="5156">
        <v>6</v>
      </c>
      <c r="O56" s="5156">
        <v>0</v>
      </c>
      <c r="P56" s="5156">
        <v>31</v>
      </c>
      <c r="Q56" s="5156" t="s">
        <v>2030</v>
      </c>
      <c r="R56" s="5929" t="s">
        <v>2031</v>
      </c>
      <c r="S56" s="5932">
        <v>11015</v>
      </c>
      <c r="T56" s="5932">
        <v>11015</v>
      </c>
      <c r="U56" s="5932">
        <v>23322</v>
      </c>
      <c r="V56" s="5932">
        <v>900</v>
      </c>
      <c r="W56" s="5932">
        <v>900</v>
      </c>
      <c r="X56" s="5932">
        <v>3143</v>
      </c>
      <c r="Y56" s="5932">
        <v>4</v>
      </c>
      <c r="Z56" s="5932">
        <v>2</v>
      </c>
      <c r="AA56" s="5932" t="s">
        <v>2032</v>
      </c>
      <c r="AB56" s="5932" t="s">
        <v>2033</v>
      </c>
      <c r="AC56" s="5932" t="s">
        <v>2034</v>
      </c>
      <c r="AD56" s="3214" t="s">
        <v>2035</v>
      </c>
      <c r="AE56" s="192" t="s">
        <v>6173</v>
      </c>
      <c r="AF56" s="3223" t="s">
        <v>857</v>
      </c>
      <c r="AG56" s="187"/>
      <c r="AH56" s="185">
        <v>1204</v>
      </c>
      <c r="AI56" s="48" t="s">
        <v>2034</v>
      </c>
      <c r="AJ56" s="48" t="s">
        <v>2036</v>
      </c>
      <c r="AK56" s="48">
        <v>1203</v>
      </c>
      <c r="AL56" s="192" t="s">
        <v>2040</v>
      </c>
      <c r="AM56" s="192" t="s">
        <v>6278</v>
      </c>
      <c r="AN56" s="189"/>
      <c r="AO56" s="3200">
        <v>2</v>
      </c>
      <c r="AP56" s="3200" t="s">
        <v>859</v>
      </c>
      <c r="AQ56" s="3200">
        <v>2</v>
      </c>
      <c r="AR56" s="231"/>
      <c r="AS56" s="231"/>
      <c r="AT56" s="231"/>
      <c r="AU56" s="231"/>
      <c r="AV56" s="3035"/>
      <c r="AW56" s="5084" t="s">
        <v>2468</v>
      </c>
      <c r="AX56" s="5813" t="s">
        <v>2452</v>
      </c>
    </row>
    <row r="57" spans="1:50">
      <c r="A57" s="5963"/>
      <c r="B57" s="5966"/>
      <c r="C57" s="6063"/>
      <c r="D57" s="5966"/>
      <c r="E57" s="5953"/>
      <c r="F57" s="5966"/>
      <c r="G57" s="5966"/>
      <c r="H57" s="5966"/>
      <c r="I57" s="5966"/>
      <c r="J57" s="5966"/>
      <c r="K57" s="5966"/>
      <c r="L57" s="5966"/>
      <c r="M57" s="5966"/>
      <c r="N57" s="5966"/>
      <c r="O57" s="5966"/>
      <c r="P57" s="5966"/>
      <c r="Q57" s="5966"/>
      <c r="R57" s="5966"/>
      <c r="S57" s="5933"/>
      <c r="T57" s="5933"/>
      <c r="U57" s="5933"/>
      <c r="V57" s="5933"/>
      <c r="W57" s="5933"/>
      <c r="X57" s="5933"/>
      <c r="Y57" s="5966"/>
      <c r="Z57" s="5966"/>
      <c r="AA57" s="5966"/>
      <c r="AB57" s="5966"/>
      <c r="AC57" s="5933"/>
      <c r="AD57" s="3031" t="s">
        <v>2035</v>
      </c>
      <c r="AE57" s="31"/>
      <c r="AF57" s="3202" t="s">
        <v>857</v>
      </c>
      <c r="AG57" s="190"/>
      <c r="AH57" s="3195">
        <v>1405</v>
      </c>
      <c r="AI57" s="28" t="s">
        <v>2034</v>
      </c>
      <c r="AJ57" s="28" t="s">
        <v>2036</v>
      </c>
      <c r="AK57" s="3190">
        <v>1405</v>
      </c>
      <c r="AL57" s="31" t="s">
        <v>869</v>
      </c>
      <c r="AM57" s="31" t="s">
        <v>869</v>
      </c>
      <c r="AN57" s="23"/>
      <c r="AO57" s="3195">
        <v>2</v>
      </c>
      <c r="AP57" s="3195" t="s">
        <v>859</v>
      </c>
      <c r="AQ57" s="3195">
        <v>2</v>
      </c>
      <c r="AR57" s="230"/>
      <c r="AS57" s="230"/>
      <c r="AT57" s="230"/>
      <c r="AU57" s="230"/>
      <c r="AV57" s="3026"/>
      <c r="AW57" s="5953"/>
      <c r="AX57" s="5940"/>
    </row>
    <row r="58" spans="1:50">
      <c r="A58" s="5963"/>
      <c r="B58" s="5972"/>
      <c r="C58" s="6064"/>
      <c r="D58" s="5972"/>
      <c r="E58" s="5954"/>
      <c r="F58" s="5972"/>
      <c r="G58" s="5972"/>
      <c r="H58" s="5972"/>
      <c r="I58" s="5972"/>
      <c r="J58" s="5972"/>
      <c r="K58" s="5972"/>
      <c r="L58" s="5972"/>
      <c r="M58" s="5972"/>
      <c r="N58" s="5972"/>
      <c r="O58" s="5972"/>
      <c r="P58" s="5972"/>
      <c r="Q58" s="5972"/>
      <c r="R58" s="5972"/>
      <c r="S58" s="5958"/>
      <c r="T58" s="5958"/>
      <c r="U58" s="5958"/>
      <c r="V58" s="5958"/>
      <c r="W58" s="5958"/>
      <c r="X58" s="5958"/>
      <c r="Y58" s="5972"/>
      <c r="Z58" s="5972"/>
      <c r="AA58" s="5972"/>
      <c r="AB58" s="5972"/>
      <c r="AC58" s="5933"/>
      <c r="AD58" s="3031" t="s">
        <v>2035</v>
      </c>
      <c r="AE58" s="3378"/>
      <c r="AF58" s="3202" t="s">
        <v>857</v>
      </c>
      <c r="AG58" s="190"/>
      <c r="AH58" s="3195">
        <v>1300</v>
      </c>
      <c r="AI58" s="28" t="s">
        <v>2034</v>
      </c>
      <c r="AJ58" s="28" t="s">
        <v>2036</v>
      </c>
      <c r="AK58" s="3190">
        <v>1300</v>
      </c>
      <c r="AL58" s="23" t="s">
        <v>646</v>
      </c>
      <c r="AM58" s="23" t="s">
        <v>647</v>
      </c>
      <c r="AN58" s="23"/>
      <c r="AO58" s="3195">
        <v>2</v>
      </c>
      <c r="AP58" s="3195" t="s">
        <v>859</v>
      </c>
      <c r="AQ58" s="3195">
        <v>2</v>
      </c>
      <c r="AR58" s="230"/>
      <c r="AS58" s="230"/>
      <c r="AT58" s="230"/>
      <c r="AU58" s="230"/>
      <c r="AV58" s="3026"/>
      <c r="AW58" s="5954"/>
      <c r="AX58" s="5941"/>
    </row>
    <row r="59" spans="1:50" ht="12.75" customHeight="1">
      <c r="A59" s="5963"/>
      <c r="B59" s="5153" t="s">
        <v>2463</v>
      </c>
      <c r="C59" s="5731" t="s">
        <v>6527</v>
      </c>
      <c r="D59" s="5153" t="s">
        <v>6520</v>
      </c>
      <c r="E59" s="5084" t="s">
        <v>2026</v>
      </c>
      <c r="F59" s="5153" t="s">
        <v>6521</v>
      </c>
      <c r="G59" s="5084" t="s">
        <v>2028</v>
      </c>
      <c r="H59" s="5084" t="s">
        <v>2028</v>
      </c>
      <c r="I59" s="5084" t="s">
        <v>2029</v>
      </c>
      <c r="J59" s="5084" t="s">
        <v>2029</v>
      </c>
      <c r="K59" s="5084">
        <v>6</v>
      </c>
      <c r="L59" s="5084">
        <v>0</v>
      </c>
      <c r="M59" s="5084">
        <v>31</v>
      </c>
      <c r="N59" s="5084">
        <v>6</v>
      </c>
      <c r="O59" s="5084">
        <v>0</v>
      </c>
      <c r="P59" s="5084">
        <v>31</v>
      </c>
      <c r="Q59" s="5084" t="s">
        <v>2030</v>
      </c>
      <c r="R59" s="5960" t="s">
        <v>2031</v>
      </c>
      <c r="S59" s="5084">
        <v>21000</v>
      </c>
      <c r="T59" s="5957">
        <v>21000</v>
      </c>
      <c r="U59" s="5957">
        <v>34343</v>
      </c>
      <c r="V59" s="5084">
        <v>2500</v>
      </c>
      <c r="W59" s="5084">
        <v>2500</v>
      </c>
      <c r="X59" s="5084">
        <v>6514</v>
      </c>
      <c r="Y59" s="5957">
        <v>4</v>
      </c>
      <c r="Z59" s="5957">
        <v>2</v>
      </c>
      <c r="AA59" s="5957" t="s">
        <v>2032</v>
      </c>
      <c r="AB59" s="5957" t="s">
        <v>2033</v>
      </c>
      <c r="AC59" s="5957" t="s">
        <v>2034</v>
      </c>
      <c r="AD59" s="28" t="s">
        <v>2035</v>
      </c>
      <c r="AE59" s="192" t="s">
        <v>6231</v>
      </c>
      <c r="AF59" s="3369" t="s">
        <v>857</v>
      </c>
      <c r="AG59" s="190"/>
      <c r="AH59" s="3368">
        <v>1204</v>
      </c>
      <c r="AI59" s="28" t="s">
        <v>2034</v>
      </c>
      <c r="AJ59" s="28" t="s">
        <v>2036</v>
      </c>
      <c r="AK59" s="28">
        <v>1203</v>
      </c>
      <c r="AL59" s="192" t="s">
        <v>6281</v>
      </c>
      <c r="AM59" s="812" t="s">
        <v>6525</v>
      </c>
      <c r="AN59" s="23"/>
      <c r="AO59" s="3365">
        <v>2</v>
      </c>
      <c r="AP59" s="3365" t="s">
        <v>859</v>
      </c>
      <c r="AQ59" s="3365">
        <v>2</v>
      </c>
      <c r="AR59" s="230"/>
      <c r="AS59" s="230"/>
      <c r="AT59" s="230"/>
      <c r="AU59" s="230"/>
      <c r="AV59" s="3419"/>
      <c r="AW59" s="5084" t="s">
        <v>2468</v>
      </c>
      <c r="AX59" s="5136" t="s">
        <v>2452</v>
      </c>
    </row>
    <row r="60" spans="1:50">
      <c r="A60" s="5963"/>
      <c r="B60" s="5968"/>
      <c r="C60" s="6074"/>
      <c r="D60" s="6111"/>
      <c r="E60" s="5953"/>
      <c r="F60" s="5935"/>
      <c r="G60" s="5966"/>
      <c r="H60" s="5966"/>
      <c r="I60" s="5966"/>
      <c r="J60" s="5966"/>
      <c r="K60" s="5966"/>
      <c r="L60" s="5966"/>
      <c r="M60" s="5966"/>
      <c r="N60" s="5966"/>
      <c r="O60" s="5966"/>
      <c r="P60" s="5966"/>
      <c r="Q60" s="5966"/>
      <c r="R60" s="5966"/>
      <c r="S60" s="5085"/>
      <c r="T60" s="5968"/>
      <c r="U60" s="5933"/>
      <c r="V60" s="5085"/>
      <c r="W60" s="5085"/>
      <c r="X60" s="5085"/>
      <c r="Y60" s="5966"/>
      <c r="Z60" s="5966"/>
      <c r="AA60" s="5966"/>
      <c r="AB60" s="5966"/>
      <c r="AC60" s="5933"/>
      <c r="AD60" s="28" t="s">
        <v>2035</v>
      </c>
      <c r="AE60" s="28"/>
      <c r="AF60" s="3369" t="s">
        <v>857</v>
      </c>
      <c r="AG60" s="190"/>
      <c r="AH60" s="3365">
        <v>1405</v>
      </c>
      <c r="AI60" s="28" t="s">
        <v>2034</v>
      </c>
      <c r="AJ60" s="28" t="s">
        <v>2036</v>
      </c>
      <c r="AK60" s="3362">
        <v>1405</v>
      </c>
      <c r="AL60" s="31" t="s">
        <v>869</v>
      </c>
      <c r="AM60" s="31" t="s">
        <v>869</v>
      </c>
      <c r="AN60" s="23"/>
      <c r="AO60" s="3365">
        <v>2</v>
      </c>
      <c r="AP60" s="3365" t="s">
        <v>859</v>
      </c>
      <c r="AQ60" s="3365">
        <v>2</v>
      </c>
      <c r="AR60" s="230"/>
      <c r="AS60" s="230"/>
      <c r="AT60" s="230"/>
      <c r="AU60" s="230"/>
      <c r="AV60" s="3419"/>
      <c r="AW60" s="5085"/>
      <c r="AX60" s="5940"/>
    </row>
    <row r="61" spans="1:50">
      <c r="A61" s="5963"/>
      <c r="B61" s="6109"/>
      <c r="C61" s="6110"/>
      <c r="D61" s="6112"/>
      <c r="E61" s="5954"/>
      <c r="F61" s="5974"/>
      <c r="G61" s="5972"/>
      <c r="H61" s="5972"/>
      <c r="I61" s="5972"/>
      <c r="J61" s="5972"/>
      <c r="K61" s="5972"/>
      <c r="L61" s="5972"/>
      <c r="M61" s="5972"/>
      <c r="N61" s="5972"/>
      <c r="O61" s="5972"/>
      <c r="P61" s="5972"/>
      <c r="Q61" s="5972"/>
      <c r="R61" s="5972"/>
      <c r="S61" s="5086"/>
      <c r="T61" s="6109"/>
      <c r="U61" s="5958"/>
      <c r="V61" s="5086"/>
      <c r="W61" s="5086"/>
      <c r="X61" s="5086"/>
      <c r="Y61" s="5972"/>
      <c r="Z61" s="5972"/>
      <c r="AA61" s="5972"/>
      <c r="AB61" s="5972"/>
      <c r="AC61" s="5958"/>
      <c r="AD61" s="28" t="s">
        <v>2035</v>
      </c>
      <c r="AE61" s="28"/>
      <c r="AF61" s="3369" t="s">
        <v>857</v>
      </c>
      <c r="AG61" s="190"/>
      <c r="AH61" s="3365">
        <v>1300</v>
      </c>
      <c r="AI61" s="28" t="s">
        <v>2034</v>
      </c>
      <c r="AJ61" s="28" t="s">
        <v>2036</v>
      </c>
      <c r="AK61" s="3362">
        <v>1300</v>
      </c>
      <c r="AL61" s="23" t="s">
        <v>646</v>
      </c>
      <c r="AM61" s="23" t="s">
        <v>647</v>
      </c>
      <c r="AN61" s="23"/>
      <c r="AO61" s="3365">
        <v>2</v>
      </c>
      <c r="AP61" s="3365" t="s">
        <v>859</v>
      </c>
      <c r="AQ61" s="3365">
        <v>2</v>
      </c>
      <c r="AR61" s="230"/>
      <c r="AS61" s="230"/>
      <c r="AT61" s="230"/>
      <c r="AU61" s="230"/>
      <c r="AV61" s="3419"/>
      <c r="AW61" s="5086"/>
      <c r="AX61" s="5941"/>
    </row>
    <row r="62" spans="1:50" ht="12.75" customHeight="1">
      <c r="A62" s="5963"/>
      <c r="B62" s="5154" t="s">
        <v>2463</v>
      </c>
      <c r="C62" s="5729" t="s">
        <v>6528</v>
      </c>
      <c r="D62" s="5154" t="s">
        <v>6523</v>
      </c>
      <c r="E62" s="5085" t="s">
        <v>2026</v>
      </c>
      <c r="F62" s="5154" t="s">
        <v>6524</v>
      </c>
      <c r="G62" s="5085" t="s">
        <v>2028</v>
      </c>
      <c r="H62" s="5085" t="s">
        <v>2028</v>
      </c>
      <c r="I62" s="5085" t="s">
        <v>2029</v>
      </c>
      <c r="J62" s="5085" t="s">
        <v>2029</v>
      </c>
      <c r="K62" s="5085">
        <v>6</v>
      </c>
      <c r="L62" s="5085">
        <v>0</v>
      </c>
      <c r="M62" s="5085">
        <v>31</v>
      </c>
      <c r="N62" s="5085">
        <v>6</v>
      </c>
      <c r="O62" s="5085">
        <v>0</v>
      </c>
      <c r="P62" s="5085">
        <v>31</v>
      </c>
      <c r="Q62" s="5085" t="s">
        <v>2030</v>
      </c>
      <c r="R62" s="5930" t="s">
        <v>2031</v>
      </c>
      <c r="S62" s="5085">
        <v>28000</v>
      </c>
      <c r="T62" s="5933">
        <v>28000</v>
      </c>
      <c r="U62" s="5933">
        <v>45364</v>
      </c>
      <c r="V62" s="5085">
        <v>3000</v>
      </c>
      <c r="W62" s="5085">
        <v>3000</v>
      </c>
      <c r="X62" s="5085">
        <v>7637</v>
      </c>
      <c r="Y62" s="5933">
        <v>4</v>
      </c>
      <c r="Z62" s="5933">
        <v>2</v>
      </c>
      <c r="AA62" s="5933" t="s">
        <v>2032</v>
      </c>
      <c r="AB62" s="5933" t="s">
        <v>2033</v>
      </c>
      <c r="AC62" s="5933" t="s">
        <v>2034</v>
      </c>
      <c r="AD62" s="1082" t="s">
        <v>2035</v>
      </c>
      <c r="AE62" s="192" t="s">
        <v>6233</v>
      </c>
      <c r="AF62" s="3363" t="s">
        <v>857</v>
      </c>
      <c r="AG62" s="1085"/>
      <c r="AH62" s="3367">
        <v>1204</v>
      </c>
      <c r="AI62" s="1082" t="s">
        <v>2034</v>
      </c>
      <c r="AJ62" s="1082" t="s">
        <v>2036</v>
      </c>
      <c r="AK62" s="1082">
        <v>1203</v>
      </c>
      <c r="AL62" s="192" t="s">
        <v>6285</v>
      </c>
      <c r="AM62" s="812" t="s">
        <v>6526</v>
      </c>
      <c r="AN62" s="32"/>
      <c r="AO62" s="3360">
        <v>2</v>
      </c>
      <c r="AP62" s="3360" t="s">
        <v>859</v>
      </c>
      <c r="AQ62" s="3360">
        <v>2</v>
      </c>
      <c r="AR62" s="1086"/>
      <c r="AS62" s="1086"/>
      <c r="AT62" s="1086"/>
      <c r="AU62" s="1086"/>
      <c r="AV62" s="3420"/>
      <c r="AW62" s="5084" t="s">
        <v>2468</v>
      </c>
      <c r="AX62" s="5807" t="s">
        <v>2452</v>
      </c>
    </row>
    <row r="63" spans="1:50">
      <c r="A63" s="5963"/>
      <c r="B63" s="5968"/>
      <c r="C63" s="6074"/>
      <c r="D63" s="6111"/>
      <c r="E63" s="5953"/>
      <c r="F63" s="5935"/>
      <c r="G63" s="5966"/>
      <c r="H63" s="5966"/>
      <c r="I63" s="5966"/>
      <c r="J63" s="5966"/>
      <c r="K63" s="5966"/>
      <c r="L63" s="5966"/>
      <c r="M63" s="5966"/>
      <c r="N63" s="5966"/>
      <c r="O63" s="5966"/>
      <c r="P63" s="5966"/>
      <c r="Q63" s="5966"/>
      <c r="R63" s="5966"/>
      <c r="S63" s="5976"/>
      <c r="T63" s="5968"/>
      <c r="U63" s="5933"/>
      <c r="V63" s="5085"/>
      <c r="W63" s="5085"/>
      <c r="X63" s="5085"/>
      <c r="Y63" s="5966"/>
      <c r="Z63" s="5966"/>
      <c r="AA63" s="5966"/>
      <c r="AB63" s="5966"/>
      <c r="AC63" s="5933"/>
      <c r="AD63" s="28" t="s">
        <v>2035</v>
      </c>
      <c r="AE63" s="28"/>
      <c r="AF63" s="3369" t="s">
        <v>857</v>
      </c>
      <c r="AG63" s="190"/>
      <c r="AH63" s="3365">
        <v>1405</v>
      </c>
      <c r="AI63" s="28" t="s">
        <v>2034</v>
      </c>
      <c r="AJ63" s="28" t="s">
        <v>2036</v>
      </c>
      <c r="AK63" s="3362">
        <v>1405</v>
      </c>
      <c r="AL63" s="31" t="s">
        <v>869</v>
      </c>
      <c r="AM63" s="31" t="s">
        <v>869</v>
      </c>
      <c r="AN63" s="23"/>
      <c r="AO63" s="3365">
        <v>2</v>
      </c>
      <c r="AP63" s="3365" t="s">
        <v>859</v>
      </c>
      <c r="AQ63" s="3365">
        <v>2</v>
      </c>
      <c r="AR63" s="230"/>
      <c r="AS63" s="230"/>
      <c r="AT63" s="230"/>
      <c r="AU63" s="230"/>
      <c r="AV63" s="3419"/>
      <c r="AW63" s="5085"/>
      <c r="AX63" s="5940"/>
    </row>
    <row r="64" spans="1:50" ht="13.5" thickBot="1">
      <c r="A64" s="5964"/>
      <c r="B64" s="5969"/>
      <c r="C64" s="6075"/>
      <c r="D64" s="6113"/>
      <c r="E64" s="5955"/>
      <c r="F64" s="5936"/>
      <c r="G64" s="5967"/>
      <c r="H64" s="5967"/>
      <c r="I64" s="5967"/>
      <c r="J64" s="5967"/>
      <c r="K64" s="5967"/>
      <c r="L64" s="5967"/>
      <c r="M64" s="5967"/>
      <c r="N64" s="5967"/>
      <c r="O64" s="5967"/>
      <c r="P64" s="5967"/>
      <c r="Q64" s="5967"/>
      <c r="R64" s="5967"/>
      <c r="S64" s="5977"/>
      <c r="T64" s="5969"/>
      <c r="U64" s="5934"/>
      <c r="V64" s="5121"/>
      <c r="W64" s="5121"/>
      <c r="X64" s="5121"/>
      <c r="Y64" s="5967"/>
      <c r="Z64" s="5967"/>
      <c r="AA64" s="5967"/>
      <c r="AB64" s="5967"/>
      <c r="AC64" s="5934"/>
      <c r="AD64" s="30" t="s">
        <v>2035</v>
      </c>
      <c r="AE64" s="30"/>
      <c r="AF64" s="34" t="s">
        <v>857</v>
      </c>
      <c r="AG64" s="193"/>
      <c r="AH64" s="3366">
        <v>1300</v>
      </c>
      <c r="AI64" s="30" t="s">
        <v>2034</v>
      </c>
      <c r="AJ64" s="30" t="s">
        <v>2036</v>
      </c>
      <c r="AK64" s="3364">
        <v>1300</v>
      </c>
      <c r="AL64" s="35" t="s">
        <v>646</v>
      </c>
      <c r="AM64" s="35" t="s">
        <v>647</v>
      </c>
      <c r="AN64" s="35"/>
      <c r="AO64" s="3366">
        <v>2</v>
      </c>
      <c r="AP64" s="3366" t="s">
        <v>859</v>
      </c>
      <c r="AQ64" s="3366">
        <v>2</v>
      </c>
      <c r="AR64" s="232"/>
      <c r="AS64" s="232"/>
      <c r="AT64" s="232"/>
      <c r="AU64" s="232"/>
      <c r="AV64" s="3421"/>
      <c r="AW64" s="5121"/>
      <c r="AX64" s="5942"/>
    </row>
    <row r="65" spans="1:50">
      <c r="A65" s="5962" t="s">
        <v>3886</v>
      </c>
      <c r="B65" s="5241" t="s">
        <v>2463</v>
      </c>
      <c r="C65" s="6058" t="s">
        <v>2650</v>
      </c>
      <c r="D65" s="5241" t="s">
        <v>1838</v>
      </c>
      <c r="E65" s="5156" t="s">
        <v>2043</v>
      </c>
      <c r="F65" s="5241" t="s">
        <v>2056</v>
      </c>
      <c r="G65" s="5156" t="s">
        <v>2028</v>
      </c>
      <c r="H65" s="5156" t="s">
        <v>2028</v>
      </c>
      <c r="I65" s="5156" t="s">
        <v>2029</v>
      </c>
      <c r="J65" s="5156" t="s">
        <v>2029</v>
      </c>
      <c r="K65" s="5156">
        <v>8</v>
      </c>
      <c r="L65" s="5156">
        <v>0</v>
      </c>
      <c r="M65" s="5156">
        <v>31</v>
      </c>
      <c r="N65" s="5156">
        <v>8</v>
      </c>
      <c r="O65" s="5156">
        <v>0</v>
      </c>
      <c r="P65" s="5156">
        <v>31</v>
      </c>
      <c r="Q65" s="5156" t="s">
        <v>2030</v>
      </c>
      <c r="R65" s="5929" t="s">
        <v>2031</v>
      </c>
      <c r="S65" s="5932">
        <v>4224</v>
      </c>
      <c r="T65" s="5932">
        <v>4224</v>
      </c>
      <c r="U65" s="5932">
        <v>8312</v>
      </c>
      <c r="V65" s="5932">
        <v>640</v>
      </c>
      <c r="W65" s="5932">
        <v>640</v>
      </c>
      <c r="X65" s="5932">
        <v>1088</v>
      </c>
      <c r="Y65" s="5932">
        <v>9</v>
      </c>
      <c r="Z65" s="5932">
        <v>2</v>
      </c>
      <c r="AA65" s="5156" t="s">
        <v>2045</v>
      </c>
      <c r="AB65" s="5932" t="s">
        <v>2033</v>
      </c>
      <c r="AC65" s="5932" t="s">
        <v>2034</v>
      </c>
      <c r="AD65" s="3214" t="s">
        <v>2035</v>
      </c>
      <c r="AE65" s="3395"/>
      <c r="AF65" s="3223" t="s">
        <v>857</v>
      </c>
      <c r="AG65" s="187"/>
      <c r="AH65" s="185">
        <v>1204</v>
      </c>
      <c r="AI65" s="48" t="s">
        <v>2034</v>
      </c>
      <c r="AJ65" s="48" t="s">
        <v>2036</v>
      </c>
      <c r="AK65" s="48">
        <v>1203</v>
      </c>
      <c r="AL65" s="225" t="s">
        <v>1218</v>
      </c>
      <c r="AM65" s="225" t="s">
        <v>1219</v>
      </c>
      <c r="AN65" s="189"/>
      <c r="AO65" s="3200">
        <v>2</v>
      </c>
      <c r="AP65" s="3200" t="s">
        <v>859</v>
      </c>
      <c r="AQ65" s="3200">
        <v>2</v>
      </c>
      <c r="AR65" s="231"/>
      <c r="AS65" s="231"/>
      <c r="AT65" s="231"/>
      <c r="AU65" s="231"/>
      <c r="AV65" s="3035"/>
      <c r="AW65" s="5156" t="s">
        <v>2466</v>
      </c>
      <c r="AX65" s="5813" t="s">
        <v>2452</v>
      </c>
    </row>
    <row r="66" spans="1:50">
      <c r="A66" s="5963"/>
      <c r="B66" s="5154"/>
      <c r="C66" s="5729"/>
      <c r="D66" s="5154"/>
      <c r="E66" s="5085"/>
      <c r="F66" s="5154"/>
      <c r="G66" s="5085"/>
      <c r="H66" s="5085"/>
      <c r="I66" s="5085"/>
      <c r="J66" s="5085"/>
      <c r="K66" s="5085"/>
      <c r="L66" s="5085"/>
      <c r="M66" s="5085"/>
      <c r="N66" s="5085"/>
      <c r="O66" s="5085"/>
      <c r="P66" s="5085"/>
      <c r="Q66" s="5085"/>
      <c r="R66" s="5930"/>
      <c r="S66" s="5933"/>
      <c r="T66" s="5933"/>
      <c r="U66" s="5933"/>
      <c r="V66" s="5933"/>
      <c r="W66" s="5933"/>
      <c r="X66" s="5933"/>
      <c r="Y66" s="5933"/>
      <c r="Z66" s="5933"/>
      <c r="AA66" s="5085"/>
      <c r="AB66" s="5933"/>
      <c r="AC66" s="5933"/>
      <c r="AD66" s="3031" t="s">
        <v>2035</v>
      </c>
      <c r="AE66" s="3396"/>
      <c r="AF66" s="3202" t="s">
        <v>857</v>
      </c>
      <c r="AG66" s="190"/>
      <c r="AH66" s="3195">
        <v>1500</v>
      </c>
      <c r="AI66" s="28" t="s">
        <v>2034</v>
      </c>
      <c r="AJ66" s="198" t="s">
        <v>2036</v>
      </c>
      <c r="AK66" s="3190">
        <v>1500</v>
      </c>
      <c r="AL66" s="31" t="s">
        <v>342</v>
      </c>
      <c r="AM66" s="31" t="s">
        <v>341</v>
      </c>
      <c r="AN66" s="23"/>
      <c r="AO66" s="3195">
        <v>2</v>
      </c>
      <c r="AP66" s="3195" t="s">
        <v>859</v>
      </c>
      <c r="AQ66" s="3195">
        <v>2</v>
      </c>
      <c r="AR66" s="28">
        <v>3</v>
      </c>
      <c r="AS66" s="28" t="s">
        <v>875</v>
      </c>
      <c r="AT66" s="28" t="s">
        <v>859</v>
      </c>
      <c r="AU66" s="28" t="s">
        <v>876</v>
      </c>
      <c r="AV66" s="3031" t="s">
        <v>877</v>
      </c>
      <c r="AW66" s="5085"/>
      <c r="AX66" s="5807"/>
    </row>
    <row r="67" spans="1:50">
      <c r="A67" s="5963"/>
      <c r="B67" s="5154"/>
      <c r="C67" s="5729"/>
      <c r="D67" s="5154"/>
      <c r="E67" s="5085"/>
      <c r="F67" s="5154"/>
      <c r="G67" s="5085"/>
      <c r="H67" s="5085"/>
      <c r="I67" s="5085"/>
      <c r="J67" s="5085"/>
      <c r="K67" s="5085"/>
      <c r="L67" s="5085"/>
      <c r="M67" s="5085"/>
      <c r="N67" s="5085"/>
      <c r="O67" s="5085"/>
      <c r="P67" s="5085"/>
      <c r="Q67" s="5085"/>
      <c r="R67" s="5930"/>
      <c r="S67" s="5933"/>
      <c r="T67" s="5933"/>
      <c r="U67" s="5933"/>
      <c r="V67" s="5933"/>
      <c r="W67" s="5933"/>
      <c r="X67" s="5933"/>
      <c r="Y67" s="5933"/>
      <c r="Z67" s="5933"/>
      <c r="AA67" s="5085"/>
      <c r="AB67" s="5933"/>
      <c r="AC67" s="5933"/>
      <c r="AD67" s="3031" t="s">
        <v>2035</v>
      </c>
      <c r="AE67" s="3407"/>
      <c r="AF67" s="3202" t="s">
        <v>857</v>
      </c>
      <c r="AG67" s="190"/>
      <c r="AH67" s="3195">
        <v>1405</v>
      </c>
      <c r="AI67" s="28" t="s">
        <v>2034</v>
      </c>
      <c r="AJ67" s="198" t="s">
        <v>2036</v>
      </c>
      <c r="AK67" s="3190">
        <v>1405</v>
      </c>
      <c r="AL67" s="31" t="s">
        <v>869</v>
      </c>
      <c r="AM67" s="31" t="s">
        <v>869</v>
      </c>
      <c r="AN67" s="23"/>
      <c r="AO67" s="3195">
        <v>2</v>
      </c>
      <c r="AP67" s="3195" t="s">
        <v>859</v>
      </c>
      <c r="AQ67" s="3195">
        <v>2</v>
      </c>
      <c r="AR67" s="230"/>
      <c r="AS67" s="230"/>
      <c r="AT67" s="230"/>
      <c r="AU67" s="230"/>
      <c r="AV67" s="3026"/>
      <c r="AW67" s="5085"/>
      <c r="AX67" s="5807"/>
    </row>
    <row r="68" spans="1:50">
      <c r="A68" s="5963"/>
      <c r="B68" s="5155"/>
      <c r="C68" s="5730"/>
      <c r="D68" s="5965"/>
      <c r="E68" s="5949"/>
      <c r="F68" s="5965"/>
      <c r="G68" s="5086"/>
      <c r="H68" s="5086"/>
      <c r="I68" s="5086"/>
      <c r="J68" s="5086"/>
      <c r="K68" s="5086"/>
      <c r="L68" s="5086"/>
      <c r="M68" s="5086"/>
      <c r="N68" s="5086"/>
      <c r="O68" s="5086"/>
      <c r="P68" s="5086"/>
      <c r="Q68" s="5086"/>
      <c r="R68" s="5930"/>
      <c r="S68" s="5958"/>
      <c r="T68" s="5958"/>
      <c r="U68" s="5958"/>
      <c r="V68" s="5958"/>
      <c r="W68" s="5958"/>
      <c r="X68" s="5958"/>
      <c r="Y68" s="5958"/>
      <c r="Z68" s="5958"/>
      <c r="AA68" s="5086"/>
      <c r="AB68" s="5958"/>
      <c r="AC68" s="5958"/>
      <c r="AD68" s="3031" t="s">
        <v>2035</v>
      </c>
      <c r="AE68" s="3408"/>
      <c r="AF68" s="3202" t="s">
        <v>857</v>
      </c>
      <c r="AG68" s="190"/>
      <c r="AH68" s="3195">
        <v>1300</v>
      </c>
      <c r="AI68" s="28" t="s">
        <v>2034</v>
      </c>
      <c r="AJ68" s="198" t="s">
        <v>2036</v>
      </c>
      <c r="AK68" s="3190">
        <v>1300</v>
      </c>
      <c r="AL68" s="23" t="s">
        <v>646</v>
      </c>
      <c r="AM68" s="23" t="s">
        <v>647</v>
      </c>
      <c r="AN68" s="23"/>
      <c r="AO68" s="3195">
        <v>2</v>
      </c>
      <c r="AP68" s="3195" t="s">
        <v>859</v>
      </c>
      <c r="AQ68" s="3195">
        <v>2</v>
      </c>
      <c r="AR68" s="230"/>
      <c r="AS68" s="230"/>
      <c r="AT68" s="230"/>
      <c r="AU68" s="230"/>
      <c r="AV68" s="3026"/>
      <c r="AW68" s="5949"/>
      <c r="AX68" s="5928"/>
    </row>
    <row r="69" spans="1:50">
      <c r="A69" s="5963"/>
      <c r="B69" s="5153" t="s">
        <v>2463</v>
      </c>
      <c r="C69" s="5731" t="s">
        <v>3636</v>
      </c>
      <c r="D69" s="5153" t="s">
        <v>1840</v>
      </c>
      <c r="E69" s="5084" t="s">
        <v>2043</v>
      </c>
      <c r="F69" s="5153" t="s">
        <v>2057</v>
      </c>
      <c r="G69" s="5084" t="s">
        <v>2028</v>
      </c>
      <c r="H69" s="5084" t="s">
        <v>2028</v>
      </c>
      <c r="I69" s="5084" t="s">
        <v>2029</v>
      </c>
      <c r="J69" s="5084" t="s">
        <v>2029</v>
      </c>
      <c r="K69" s="5084">
        <v>8</v>
      </c>
      <c r="L69" s="5084">
        <v>0</v>
      </c>
      <c r="M69" s="5084">
        <v>31</v>
      </c>
      <c r="N69" s="5084">
        <v>8</v>
      </c>
      <c r="O69" s="5084">
        <v>0</v>
      </c>
      <c r="P69" s="5084">
        <v>31</v>
      </c>
      <c r="Q69" s="5084" t="s">
        <v>2030</v>
      </c>
      <c r="R69" s="5960" t="s">
        <v>2031</v>
      </c>
      <c r="S69" s="5957">
        <v>8248</v>
      </c>
      <c r="T69" s="5957">
        <v>8248</v>
      </c>
      <c r="U69" s="5957">
        <v>14919</v>
      </c>
      <c r="V69" s="5957">
        <v>1088</v>
      </c>
      <c r="W69" s="5957">
        <v>1088</v>
      </c>
      <c r="X69" s="5957">
        <v>1230</v>
      </c>
      <c r="Y69" s="5957">
        <v>9</v>
      </c>
      <c r="Z69" s="5957">
        <v>2</v>
      </c>
      <c r="AA69" s="5084" t="s">
        <v>2045</v>
      </c>
      <c r="AB69" s="5957" t="s">
        <v>2033</v>
      </c>
      <c r="AC69" s="5957" t="s">
        <v>2034</v>
      </c>
      <c r="AD69" s="3031" t="s">
        <v>2035</v>
      </c>
      <c r="AE69" s="3404" t="s">
        <v>6172</v>
      </c>
      <c r="AF69" s="3202" t="s">
        <v>857</v>
      </c>
      <c r="AG69" s="190"/>
      <c r="AH69" s="3211">
        <v>1204</v>
      </c>
      <c r="AI69" s="28" t="s">
        <v>2034</v>
      </c>
      <c r="AJ69" s="28" t="s">
        <v>2036</v>
      </c>
      <c r="AK69" s="28">
        <v>1203</v>
      </c>
      <c r="AL69" s="197" t="s">
        <v>2037</v>
      </c>
      <c r="AM69" s="3207" t="s">
        <v>2038</v>
      </c>
      <c r="AN69" s="23"/>
      <c r="AO69" s="3195">
        <v>2</v>
      </c>
      <c r="AP69" s="3195" t="s">
        <v>859</v>
      </c>
      <c r="AQ69" s="3195">
        <v>2</v>
      </c>
      <c r="AR69" s="230"/>
      <c r="AS69" s="230"/>
      <c r="AT69" s="230"/>
      <c r="AU69" s="230"/>
      <c r="AV69" s="3026"/>
      <c r="AW69" s="5084" t="s">
        <v>2468</v>
      </c>
      <c r="AX69" s="5136" t="s">
        <v>2452</v>
      </c>
    </row>
    <row r="70" spans="1:50">
      <c r="A70" s="5963"/>
      <c r="B70" s="5154"/>
      <c r="C70" s="5729"/>
      <c r="D70" s="5154"/>
      <c r="E70" s="5085"/>
      <c r="F70" s="5154"/>
      <c r="G70" s="5085"/>
      <c r="H70" s="5085"/>
      <c r="I70" s="5085"/>
      <c r="J70" s="5085"/>
      <c r="K70" s="5085"/>
      <c r="L70" s="5085"/>
      <c r="M70" s="5085"/>
      <c r="N70" s="5085"/>
      <c r="O70" s="5085"/>
      <c r="P70" s="5085"/>
      <c r="Q70" s="5085"/>
      <c r="R70" s="5930"/>
      <c r="S70" s="5933"/>
      <c r="T70" s="5933"/>
      <c r="U70" s="5933"/>
      <c r="V70" s="5933"/>
      <c r="W70" s="5933"/>
      <c r="X70" s="5933"/>
      <c r="Y70" s="5933"/>
      <c r="Z70" s="5933"/>
      <c r="AA70" s="5085"/>
      <c r="AB70" s="5933"/>
      <c r="AC70" s="5933"/>
      <c r="AD70" s="3031" t="s">
        <v>2035</v>
      </c>
      <c r="AE70" s="3396"/>
      <c r="AF70" s="3202" t="s">
        <v>857</v>
      </c>
      <c r="AG70" s="190"/>
      <c r="AH70" s="3195">
        <v>1500</v>
      </c>
      <c r="AI70" s="28" t="s">
        <v>2034</v>
      </c>
      <c r="AJ70" s="198" t="s">
        <v>2036</v>
      </c>
      <c r="AK70" s="3190">
        <v>1500</v>
      </c>
      <c r="AL70" s="31" t="s">
        <v>342</v>
      </c>
      <c r="AM70" s="31" t="s">
        <v>341</v>
      </c>
      <c r="AN70" s="23"/>
      <c r="AO70" s="3195">
        <v>2</v>
      </c>
      <c r="AP70" s="3195" t="s">
        <v>859</v>
      </c>
      <c r="AQ70" s="3195">
        <v>2</v>
      </c>
      <c r="AR70" s="28">
        <v>3</v>
      </c>
      <c r="AS70" s="28" t="s">
        <v>875</v>
      </c>
      <c r="AT70" s="28" t="s">
        <v>859</v>
      </c>
      <c r="AU70" s="28" t="s">
        <v>876</v>
      </c>
      <c r="AV70" s="3031" t="s">
        <v>877</v>
      </c>
      <c r="AW70" s="5085"/>
      <c r="AX70" s="5807"/>
    </row>
    <row r="71" spans="1:50">
      <c r="A71" s="5963"/>
      <c r="B71" s="5154"/>
      <c r="C71" s="5729"/>
      <c r="D71" s="5154"/>
      <c r="E71" s="5085"/>
      <c r="F71" s="5154"/>
      <c r="G71" s="5085"/>
      <c r="H71" s="5085"/>
      <c r="I71" s="5085"/>
      <c r="J71" s="5085"/>
      <c r="K71" s="5085"/>
      <c r="L71" s="5085"/>
      <c r="M71" s="5085"/>
      <c r="N71" s="5085"/>
      <c r="O71" s="5085"/>
      <c r="P71" s="5085"/>
      <c r="Q71" s="5085"/>
      <c r="R71" s="5930"/>
      <c r="S71" s="5933"/>
      <c r="T71" s="5933"/>
      <c r="U71" s="5933"/>
      <c r="V71" s="5933"/>
      <c r="W71" s="5933"/>
      <c r="X71" s="5933"/>
      <c r="Y71" s="5933"/>
      <c r="Z71" s="5933"/>
      <c r="AA71" s="5085"/>
      <c r="AB71" s="5933"/>
      <c r="AC71" s="5933"/>
      <c r="AD71" s="3031" t="s">
        <v>2035</v>
      </c>
      <c r="AE71" s="3407"/>
      <c r="AF71" s="3202" t="s">
        <v>857</v>
      </c>
      <c r="AG71" s="190"/>
      <c r="AH71" s="3195">
        <v>1405</v>
      </c>
      <c r="AI71" s="28" t="s">
        <v>2034</v>
      </c>
      <c r="AJ71" s="198" t="s">
        <v>2036</v>
      </c>
      <c r="AK71" s="3190">
        <v>1405</v>
      </c>
      <c r="AL71" s="31" t="s">
        <v>869</v>
      </c>
      <c r="AM71" s="31" t="s">
        <v>869</v>
      </c>
      <c r="AN71" s="23"/>
      <c r="AO71" s="3195">
        <v>2</v>
      </c>
      <c r="AP71" s="3195" t="s">
        <v>859</v>
      </c>
      <c r="AQ71" s="3195">
        <v>2</v>
      </c>
      <c r="AR71" s="230"/>
      <c r="AS71" s="230"/>
      <c r="AT71" s="230"/>
      <c r="AU71" s="230"/>
      <c r="AV71" s="3026"/>
      <c r="AW71" s="5085"/>
      <c r="AX71" s="5807"/>
    </row>
    <row r="72" spans="1:50">
      <c r="A72" s="5963"/>
      <c r="B72" s="5155"/>
      <c r="C72" s="5730"/>
      <c r="D72" s="5965"/>
      <c r="E72" s="5949"/>
      <c r="F72" s="5965"/>
      <c r="G72" s="5086"/>
      <c r="H72" s="5086"/>
      <c r="I72" s="5086"/>
      <c r="J72" s="5086"/>
      <c r="K72" s="5086"/>
      <c r="L72" s="5086"/>
      <c r="M72" s="5086"/>
      <c r="N72" s="5086"/>
      <c r="O72" s="5086"/>
      <c r="P72" s="5086"/>
      <c r="Q72" s="5086"/>
      <c r="R72" s="5961"/>
      <c r="S72" s="5958"/>
      <c r="T72" s="5958"/>
      <c r="U72" s="5958"/>
      <c r="V72" s="5958"/>
      <c r="W72" s="5958"/>
      <c r="X72" s="5958"/>
      <c r="Y72" s="5958"/>
      <c r="Z72" s="5958"/>
      <c r="AA72" s="5086"/>
      <c r="AB72" s="5958"/>
      <c r="AC72" s="5958"/>
      <c r="AD72" s="3031" t="s">
        <v>2035</v>
      </c>
      <c r="AE72" s="3408"/>
      <c r="AF72" s="3202" t="s">
        <v>857</v>
      </c>
      <c r="AG72" s="190"/>
      <c r="AH72" s="3195">
        <v>1300</v>
      </c>
      <c r="AI72" s="28" t="s">
        <v>2034</v>
      </c>
      <c r="AJ72" s="198" t="s">
        <v>2036</v>
      </c>
      <c r="AK72" s="3190">
        <v>1300</v>
      </c>
      <c r="AL72" s="23" t="s">
        <v>646</v>
      </c>
      <c r="AM72" s="23" t="s">
        <v>647</v>
      </c>
      <c r="AN72" s="23"/>
      <c r="AO72" s="3195">
        <v>2</v>
      </c>
      <c r="AP72" s="3195" t="s">
        <v>859</v>
      </c>
      <c r="AQ72" s="3195">
        <v>2</v>
      </c>
      <c r="AR72" s="230"/>
      <c r="AS72" s="230"/>
      <c r="AT72" s="230"/>
      <c r="AU72" s="230"/>
      <c r="AV72" s="3026"/>
      <c r="AW72" s="5949"/>
      <c r="AX72" s="5928"/>
    </row>
    <row r="73" spans="1:50">
      <c r="A73" s="5963"/>
      <c r="B73" s="5153" t="s">
        <v>2463</v>
      </c>
      <c r="C73" s="5731" t="s">
        <v>3637</v>
      </c>
      <c r="D73" s="5153" t="s">
        <v>1842</v>
      </c>
      <c r="E73" s="5084" t="s">
        <v>2043</v>
      </c>
      <c r="F73" s="5153" t="s">
        <v>2058</v>
      </c>
      <c r="G73" s="5084" t="s">
        <v>2028</v>
      </c>
      <c r="H73" s="5084" t="s">
        <v>2028</v>
      </c>
      <c r="I73" s="5084" t="s">
        <v>2029</v>
      </c>
      <c r="J73" s="5084" t="s">
        <v>2029</v>
      </c>
      <c r="K73" s="5084">
        <v>8</v>
      </c>
      <c r="L73" s="5084">
        <v>0</v>
      </c>
      <c r="M73" s="5084">
        <v>31</v>
      </c>
      <c r="N73" s="5084">
        <v>8</v>
      </c>
      <c r="O73" s="5084">
        <v>0</v>
      </c>
      <c r="P73" s="5084">
        <v>31</v>
      </c>
      <c r="Q73" s="5084" t="s">
        <v>2030</v>
      </c>
      <c r="R73" s="5930" t="s">
        <v>2031</v>
      </c>
      <c r="S73" s="5957">
        <v>14855</v>
      </c>
      <c r="T73" s="5957">
        <v>14855</v>
      </c>
      <c r="U73" s="5957">
        <v>25946</v>
      </c>
      <c r="V73" s="5957">
        <v>1230</v>
      </c>
      <c r="W73" s="5957">
        <v>1230</v>
      </c>
      <c r="X73" s="5957">
        <v>1375</v>
      </c>
      <c r="Y73" s="5957">
        <v>9</v>
      </c>
      <c r="Z73" s="5957">
        <v>2</v>
      </c>
      <c r="AA73" s="5084" t="s">
        <v>2045</v>
      </c>
      <c r="AB73" s="5957" t="s">
        <v>2033</v>
      </c>
      <c r="AC73" s="5957" t="s">
        <v>2034</v>
      </c>
      <c r="AD73" s="3031" t="s">
        <v>2035</v>
      </c>
      <c r="AE73" s="3404" t="s">
        <v>6173</v>
      </c>
      <c r="AF73" s="3202" t="s">
        <v>857</v>
      </c>
      <c r="AG73" s="190"/>
      <c r="AH73" s="3211">
        <v>1204</v>
      </c>
      <c r="AI73" s="28" t="s">
        <v>2034</v>
      </c>
      <c r="AJ73" s="28" t="s">
        <v>2036</v>
      </c>
      <c r="AK73" s="28">
        <v>1203</v>
      </c>
      <c r="AL73" s="3209" t="s">
        <v>2040</v>
      </c>
      <c r="AM73" s="26" t="s">
        <v>2041</v>
      </c>
      <c r="AN73" s="23"/>
      <c r="AO73" s="3195">
        <v>2</v>
      </c>
      <c r="AP73" s="3195" t="s">
        <v>859</v>
      </c>
      <c r="AQ73" s="3195">
        <v>2</v>
      </c>
      <c r="AR73" s="230"/>
      <c r="AS73" s="230"/>
      <c r="AT73" s="230"/>
      <c r="AU73" s="230"/>
      <c r="AV73" s="3026"/>
      <c r="AW73" s="5084" t="s">
        <v>2468</v>
      </c>
      <c r="AX73" s="5136" t="s">
        <v>2452</v>
      </c>
    </row>
    <row r="74" spans="1:50">
      <c r="A74" s="5963"/>
      <c r="B74" s="5154"/>
      <c r="C74" s="5729"/>
      <c r="D74" s="5154"/>
      <c r="E74" s="5085"/>
      <c r="F74" s="5154"/>
      <c r="G74" s="5085"/>
      <c r="H74" s="5085"/>
      <c r="I74" s="5085"/>
      <c r="J74" s="5085"/>
      <c r="K74" s="5085"/>
      <c r="L74" s="5085"/>
      <c r="M74" s="5085"/>
      <c r="N74" s="5085"/>
      <c r="O74" s="5085"/>
      <c r="P74" s="5085"/>
      <c r="Q74" s="5085"/>
      <c r="R74" s="5930"/>
      <c r="S74" s="5933"/>
      <c r="T74" s="5933"/>
      <c r="U74" s="5933"/>
      <c r="V74" s="5933"/>
      <c r="W74" s="5933"/>
      <c r="X74" s="5933"/>
      <c r="Y74" s="5933"/>
      <c r="Z74" s="5933"/>
      <c r="AA74" s="5085"/>
      <c r="AB74" s="5933"/>
      <c r="AC74" s="5933"/>
      <c r="AD74" s="3031" t="s">
        <v>2035</v>
      </c>
      <c r="AE74" s="3396"/>
      <c r="AF74" s="3202" t="s">
        <v>857</v>
      </c>
      <c r="AG74" s="190"/>
      <c r="AH74" s="3195">
        <v>1500</v>
      </c>
      <c r="AI74" s="28" t="s">
        <v>2034</v>
      </c>
      <c r="AJ74" s="198" t="s">
        <v>2036</v>
      </c>
      <c r="AK74" s="3190">
        <v>1500</v>
      </c>
      <c r="AL74" s="31" t="s">
        <v>342</v>
      </c>
      <c r="AM74" s="31" t="s">
        <v>341</v>
      </c>
      <c r="AN74" s="23"/>
      <c r="AO74" s="3195">
        <v>2</v>
      </c>
      <c r="AP74" s="3195" t="s">
        <v>859</v>
      </c>
      <c r="AQ74" s="3195">
        <v>2</v>
      </c>
      <c r="AR74" s="28">
        <v>3</v>
      </c>
      <c r="AS74" s="28" t="s">
        <v>875</v>
      </c>
      <c r="AT74" s="28" t="s">
        <v>859</v>
      </c>
      <c r="AU74" s="28" t="s">
        <v>876</v>
      </c>
      <c r="AV74" s="3031" t="s">
        <v>877</v>
      </c>
      <c r="AW74" s="5085"/>
      <c r="AX74" s="5807"/>
    </row>
    <row r="75" spans="1:50">
      <c r="A75" s="5963"/>
      <c r="B75" s="5154"/>
      <c r="C75" s="5729"/>
      <c r="D75" s="5154"/>
      <c r="E75" s="5085"/>
      <c r="F75" s="5154"/>
      <c r="G75" s="5085"/>
      <c r="H75" s="5085"/>
      <c r="I75" s="5085"/>
      <c r="J75" s="5085"/>
      <c r="K75" s="5085"/>
      <c r="L75" s="5085"/>
      <c r="M75" s="5085"/>
      <c r="N75" s="5085"/>
      <c r="O75" s="5085"/>
      <c r="P75" s="5085"/>
      <c r="Q75" s="5085"/>
      <c r="R75" s="5930"/>
      <c r="S75" s="5933"/>
      <c r="T75" s="5933"/>
      <c r="U75" s="5933"/>
      <c r="V75" s="5933"/>
      <c r="W75" s="5933"/>
      <c r="X75" s="5933"/>
      <c r="Y75" s="5933"/>
      <c r="Z75" s="5933"/>
      <c r="AA75" s="5085"/>
      <c r="AB75" s="5933"/>
      <c r="AC75" s="5933"/>
      <c r="AD75" s="3031" t="s">
        <v>2035</v>
      </c>
      <c r="AE75" s="3407"/>
      <c r="AF75" s="3202" t="s">
        <v>857</v>
      </c>
      <c r="AG75" s="190"/>
      <c r="AH75" s="3195">
        <v>1405</v>
      </c>
      <c r="AI75" s="28" t="s">
        <v>2034</v>
      </c>
      <c r="AJ75" s="198" t="s">
        <v>2036</v>
      </c>
      <c r="AK75" s="3190">
        <v>1405</v>
      </c>
      <c r="AL75" s="31" t="s">
        <v>869</v>
      </c>
      <c r="AM75" s="31" t="s">
        <v>869</v>
      </c>
      <c r="AN75" s="23"/>
      <c r="AO75" s="3195">
        <v>2</v>
      </c>
      <c r="AP75" s="3195" t="s">
        <v>859</v>
      </c>
      <c r="AQ75" s="3195">
        <v>2</v>
      </c>
      <c r="AR75" s="230"/>
      <c r="AS75" s="230"/>
      <c r="AT75" s="230"/>
      <c r="AU75" s="230"/>
      <c r="AV75" s="3026"/>
      <c r="AW75" s="5085"/>
      <c r="AX75" s="5807"/>
    </row>
    <row r="76" spans="1:50" ht="13.5" thickBot="1">
      <c r="A76" s="5964"/>
      <c r="B76" s="5208"/>
      <c r="C76" s="6062"/>
      <c r="D76" s="5959"/>
      <c r="E76" s="5948"/>
      <c r="F76" s="5959"/>
      <c r="G76" s="5121"/>
      <c r="H76" s="5121"/>
      <c r="I76" s="5121"/>
      <c r="J76" s="5121"/>
      <c r="K76" s="5121"/>
      <c r="L76" s="5121"/>
      <c r="M76" s="5121"/>
      <c r="N76" s="5121"/>
      <c r="O76" s="5121"/>
      <c r="P76" s="5121"/>
      <c r="Q76" s="5121"/>
      <c r="R76" s="5961"/>
      <c r="S76" s="5934"/>
      <c r="T76" s="5934"/>
      <c r="U76" s="5934"/>
      <c r="V76" s="5934"/>
      <c r="W76" s="5934"/>
      <c r="X76" s="5934"/>
      <c r="Y76" s="5934"/>
      <c r="Z76" s="5934"/>
      <c r="AA76" s="5121"/>
      <c r="AB76" s="5934"/>
      <c r="AC76" s="5934"/>
      <c r="AD76" s="3215" t="s">
        <v>2035</v>
      </c>
      <c r="AE76" s="3397"/>
      <c r="AF76" s="3224" t="s">
        <v>857</v>
      </c>
      <c r="AG76" s="193"/>
      <c r="AH76" s="3196">
        <v>1300</v>
      </c>
      <c r="AI76" s="30" t="s">
        <v>2034</v>
      </c>
      <c r="AJ76" s="199" t="s">
        <v>2036</v>
      </c>
      <c r="AK76" s="3201">
        <v>1300</v>
      </c>
      <c r="AL76" s="35" t="s">
        <v>646</v>
      </c>
      <c r="AM76" s="35" t="s">
        <v>647</v>
      </c>
      <c r="AN76" s="35"/>
      <c r="AO76" s="3196">
        <v>2</v>
      </c>
      <c r="AP76" s="3196" t="s">
        <v>859</v>
      </c>
      <c r="AQ76" s="3196">
        <v>2</v>
      </c>
      <c r="AR76" s="232"/>
      <c r="AS76" s="232"/>
      <c r="AT76" s="232"/>
      <c r="AU76" s="232"/>
      <c r="AV76" s="3036"/>
      <c r="AW76" s="5948"/>
      <c r="AX76" s="5927"/>
    </row>
    <row r="77" spans="1:50">
      <c r="A77" s="5962" t="s">
        <v>6251</v>
      </c>
      <c r="B77" s="5241" t="s">
        <v>2463</v>
      </c>
      <c r="C77" s="6058" t="s">
        <v>6291</v>
      </c>
      <c r="D77" s="5241" t="s">
        <v>6287</v>
      </c>
      <c r="E77" s="5156" t="s">
        <v>2043</v>
      </c>
      <c r="F77" s="5241" t="s">
        <v>6288</v>
      </c>
      <c r="G77" s="5156" t="s">
        <v>2028</v>
      </c>
      <c r="H77" s="5156" t="s">
        <v>2028</v>
      </c>
      <c r="I77" s="5156" t="s">
        <v>2029</v>
      </c>
      <c r="J77" s="5156" t="s">
        <v>2029</v>
      </c>
      <c r="K77" s="5156">
        <v>8</v>
      </c>
      <c r="L77" s="5156">
        <v>0</v>
      </c>
      <c r="M77" s="5156">
        <v>31</v>
      </c>
      <c r="N77" s="5156">
        <v>8</v>
      </c>
      <c r="O77" s="5156">
        <v>0</v>
      </c>
      <c r="P77" s="5156">
        <v>31</v>
      </c>
      <c r="Q77" s="5156" t="s">
        <v>2030</v>
      </c>
      <c r="R77" s="5929" t="s">
        <v>2031</v>
      </c>
      <c r="S77" s="5156">
        <v>11015</v>
      </c>
      <c r="T77" s="5156">
        <v>11015</v>
      </c>
      <c r="U77" s="5932">
        <v>27418</v>
      </c>
      <c r="V77" s="5932">
        <v>900</v>
      </c>
      <c r="W77" s="5932">
        <v>900</v>
      </c>
      <c r="X77" s="5932">
        <v>3719</v>
      </c>
      <c r="Y77" s="5932">
        <v>9</v>
      </c>
      <c r="Z77" s="5932">
        <v>2</v>
      </c>
      <c r="AA77" s="5156" t="s">
        <v>2045</v>
      </c>
      <c r="AB77" s="5932" t="s">
        <v>2033</v>
      </c>
      <c r="AC77" s="5932" t="s">
        <v>2034</v>
      </c>
      <c r="AD77" s="3214" t="s">
        <v>2035</v>
      </c>
      <c r="AE77" s="192" t="s">
        <v>6173</v>
      </c>
      <c r="AF77" s="3223" t="s">
        <v>857</v>
      </c>
      <c r="AG77" s="187"/>
      <c r="AH77" s="185">
        <v>1204</v>
      </c>
      <c r="AI77" s="48" t="s">
        <v>2034</v>
      </c>
      <c r="AJ77" s="48" t="s">
        <v>2036</v>
      </c>
      <c r="AK77" s="48">
        <v>1203</v>
      </c>
      <c r="AL77" s="192" t="s">
        <v>2040</v>
      </c>
      <c r="AM77" s="192" t="s">
        <v>6278</v>
      </c>
      <c r="AN77" s="189"/>
      <c r="AO77" s="3200">
        <v>2</v>
      </c>
      <c r="AP77" s="3200" t="s">
        <v>859</v>
      </c>
      <c r="AQ77" s="3200">
        <v>2</v>
      </c>
      <c r="AR77" s="231"/>
      <c r="AS77" s="231"/>
      <c r="AT77" s="231"/>
      <c r="AU77" s="231"/>
      <c r="AV77" s="3035"/>
      <c r="AW77" s="5156" t="s">
        <v>2468</v>
      </c>
      <c r="AX77" s="5813" t="s">
        <v>2452</v>
      </c>
    </row>
    <row r="78" spans="1:50">
      <c r="A78" s="5963"/>
      <c r="B78" s="5154"/>
      <c r="C78" s="5729"/>
      <c r="D78" s="5154"/>
      <c r="E78" s="5085"/>
      <c r="F78" s="5154"/>
      <c r="G78" s="5085"/>
      <c r="H78" s="5085"/>
      <c r="I78" s="5085"/>
      <c r="J78" s="5085"/>
      <c r="K78" s="5085"/>
      <c r="L78" s="5085"/>
      <c r="M78" s="5085"/>
      <c r="N78" s="5085"/>
      <c r="O78" s="5085"/>
      <c r="P78" s="5085"/>
      <c r="Q78" s="5085"/>
      <c r="R78" s="5930"/>
      <c r="S78" s="5085"/>
      <c r="T78" s="5085"/>
      <c r="U78" s="5933"/>
      <c r="V78" s="5933"/>
      <c r="W78" s="5933"/>
      <c r="X78" s="5933"/>
      <c r="Y78" s="5933"/>
      <c r="Z78" s="5933"/>
      <c r="AA78" s="5085"/>
      <c r="AB78" s="5933"/>
      <c r="AC78" s="5933"/>
      <c r="AD78" s="3031" t="s">
        <v>2035</v>
      </c>
      <c r="AE78" s="31"/>
      <c r="AF78" s="3202" t="s">
        <v>857</v>
      </c>
      <c r="AG78" s="190"/>
      <c r="AH78" s="3195">
        <v>1500</v>
      </c>
      <c r="AI78" s="28" t="s">
        <v>2034</v>
      </c>
      <c r="AJ78" s="198" t="s">
        <v>2036</v>
      </c>
      <c r="AK78" s="3190">
        <v>1500</v>
      </c>
      <c r="AL78" s="31" t="s">
        <v>342</v>
      </c>
      <c r="AM78" s="31" t="s">
        <v>341</v>
      </c>
      <c r="AN78" s="23"/>
      <c r="AO78" s="3195">
        <v>2</v>
      </c>
      <c r="AP78" s="3195" t="s">
        <v>859</v>
      </c>
      <c r="AQ78" s="3195">
        <v>2</v>
      </c>
      <c r="AR78" s="28">
        <v>3</v>
      </c>
      <c r="AS78" s="28" t="s">
        <v>875</v>
      </c>
      <c r="AT78" s="28" t="s">
        <v>859</v>
      </c>
      <c r="AU78" s="28" t="s">
        <v>876</v>
      </c>
      <c r="AV78" s="3031" t="s">
        <v>877</v>
      </c>
      <c r="AW78" s="5085"/>
      <c r="AX78" s="5807"/>
    </row>
    <row r="79" spans="1:50">
      <c r="A79" s="5963"/>
      <c r="B79" s="5154"/>
      <c r="C79" s="5729"/>
      <c r="D79" s="5154"/>
      <c r="E79" s="5085"/>
      <c r="F79" s="5154"/>
      <c r="G79" s="5085"/>
      <c r="H79" s="5085"/>
      <c r="I79" s="5085"/>
      <c r="J79" s="5085"/>
      <c r="K79" s="5085"/>
      <c r="L79" s="5085"/>
      <c r="M79" s="5085"/>
      <c r="N79" s="5085"/>
      <c r="O79" s="5085"/>
      <c r="P79" s="5085"/>
      <c r="Q79" s="5085"/>
      <c r="R79" s="5930"/>
      <c r="S79" s="5085"/>
      <c r="T79" s="5085"/>
      <c r="U79" s="5933"/>
      <c r="V79" s="5933"/>
      <c r="W79" s="5933"/>
      <c r="X79" s="5933"/>
      <c r="Y79" s="5933"/>
      <c r="Z79" s="5933"/>
      <c r="AA79" s="5085"/>
      <c r="AB79" s="5933"/>
      <c r="AC79" s="5933"/>
      <c r="AD79" s="3031" t="s">
        <v>2035</v>
      </c>
      <c r="AE79" s="31"/>
      <c r="AF79" s="3202" t="s">
        <v>857</v>
      </c>
      <c r="AG79" s="190"/>
      <c r="AH79" s="3195">
        <v>1405</v>
      </c>
      <c r="AI79" s="28" t="s">
        <v>2034</v>
      </c>
      <c r="AJ79" s="198" t="s">
        <v>2036</v>
      </c>
      <c r="AK79" s="3190">
        <v>1405</v>
      </c>
      <c r="AL79" s="31" t="s">
        <v>869</v>
      </c>
      <c r="AM79" s="31" t="s">
        <v>869</v>
      </c>
      <c r="AN79" s="23"/>
      <c r="AO79" s="3195">
        <v>2</v>
      </c>
      <c r="AP79" s="3195" t="s">
        <v>859</v>
      </c>
      <c r="AQ79" s="3195">
        <v>2</v>
      </c>
      <c r="AR79" s="230"/>
      <c r="AS79" s="230"/>
      <c r="AT79" s="230"/>
      <c r="AU79" s="230"/>
      <c r="AV79" s="3026"/>
      <c r="AW79" s="5085"/>
      <c r="AX79" s="5807"/>
    </row>
    <row r="80" spans="1:50">
      <c r="A80" s="5963"/>
      <c r="B80" s="5155"/>
      <c r="C80" s="5730"/>
      <c r="D80" s="5965"/>
      <c r="E80" s="5949"/>
      <c r="F80" s="5155"/>
      <c r="G80" s="5086"/>
      <c r="H80" s="5086"/>
      <c r="I80" s="5086"/>
      <c r="J80" s="5086"/>
      <c r="K80" s="5086"/>
      <c r="L80" s="5086"/>
      <c r="M80" s="5086"/>
      <c r="N80" s="5086"/>
      <c r="O80" s="5086"/>
      <c r="P80" s="5086"/>
      <c r="Q80" s="5086"/>
      <c r="R80" s="5930"/>
      <c r="S80" s="5086"/>
      <c r="T80" s="5086"/>
      <c r="U80" s="5958"/>
      <c r="V80" s="5958"/>
      <c r="W80" s="5958"/>
      <c r="X80" s="5958"/>
      <c r="Y80" s="5958"/>
      <c r="Z80" s="5958"/>
      <c r="AA80" s="5086"/>
      <c r="AB80" s="5958"/>
      <c r="AC80" s="5958"/>
      <c r="AD80" s="3031" t="s">
        <v>2035</v>
      </c>
      <c r="AE80" s="3378"/>
      <c r="AF80" s="3202" t="s">
        <v>857</v>
      </c>
      <c r="AG80" s="190"/>
      <c r="AH80" s="3195">
        <v>1300</v>
      </c>
      <c r="AI80" s="28" t="s">
        <v>2034</v>
      </c>
      <c r="AJ80" s="198" t="s">
        <v>2036</v>
      </c>
      <c r="AK80" s="3190">
        <v>1300</v>
      </c>
      <c r="AL80" s="23" t="s">
        <v>646</v>
      </c>
      <c r="AM80" s="23" t="s">
        <v>647</v>
      </c>
      <c r="AN80" s="23"/>
      <c r="AO80" s="3195">
        <v>2</v>
      </c>
      <c r="AP80" s="3195" t="s">
        <v>859</v>
      </c>
      <c r="AQ80" s="3195">
        <v>2</v>
      </c>
      <c r="AR80" s="230"/>
      <c r="AS80" s="230"/>
      <c r="AT80" s="230"/>
      <c r="AU80" s="230"/>
      <c r="AV80" s="3026"/>
      <c r="AW80" s="5949"/>
      <c r="AX80" s="5928"/>
    </row>
    <row r="81" spans="1:50">
      <c r="A81" s="5963"/>
      <c r="B81" s="5153" t="s">
        <v>2463</v>
      </c>
      <c r="C81" s="5731" t="s">
        <v>6539</v>
      </c>
      <c r="D81" s="5153" t="s">
        <v>6534</v>
      </c>
      <c r="E81" s="5084" t="s">
        <v>2043</v>
      </c>
      <c r="F81" s="5153" t="s">
        <v>6535</v>
      </c>
      <c r="G81" s="5084" t="s">
        <v>2028</v>
      </c>
      <c r="H81" s="5084" t="s">
        <v>2028</v>
      </c>
      <c r="I81" s="5084" t="s">
        <v>2029</v>
      </c>
      <c r="J81" s="5084" t="s">
        <v>2029</v>
      </c>
      <c r="K81" s="5084">
        <v>8</v>
      </c>
      <c r="L81" s="5084">
        <v>0</v>
      </c>
      <c r="M81" s="5084">
        <v>31</v>
      </c>
      <c r="N81" s="5084">
        <v>8</v>
      </c>
      <c r="O81" s="5084">
        <v>0</v>
      </c>
      <c r="P81" s="5084">
        <v>31</v>
      </c>
      <c r="Q81" s="5084" t="s">
        <v>2030</v>
      </c>
      <c r="R81" s="5960" t="s">
        <v>2031</v>
      </c>
      <c r="S81" s="5084">
        <v>21000</v>
      </c>
      <c r="T81" s="5084">
        <v>21000</v>
      </c>
      <c r="U81" s="5957">
        <v>38439</v>
      </c>
      <c r="V81" s="5084">
        <v>2500</v>
      </c>
      <c r="W81" s="5084">
        <v>2500</v>
      </c>
      <c r="X81" s="5084">
        <v>7090</v>
      </c>
      <c r="Y81" s="5957">
        <v>9</v>
      </c>
      <c r="Z81" s="5957">
        <v>2</v>
      </c>
      <c r="AA81" s="5084" t="s">
        <v>2045</v>
      </c>
      <c r="AB81" s="5957" t="s">
        <v>2033</v>
      </c>
      <c r="AC81" s="5957" t="s">
        <v>2034</v>
      </c>
      <c r="AD81" s="28" t="s">
        <v>2035</v>
      </c>
      <c r="AE81" s="192" t="s">
        <v>6231</v>
      </c>
      <c r="AF81" s="3369" t="s">
        <v>857</v>
      </c>
      <c r="AG81" s="190"/>
      <c r="AH81" s="3368">
        <v>1204</v>
      </c>
      <c r="AI81" s="28" t="s">
        <v>2034</v>
      </c>
      <c r="AJ81" s="28" t="s">
        <v>2036</v>
      </c>
      <c r="AK81" s="28">
        <v>1203</v>
      </c>
      <c r="AL81" s="192" t="s">
        <v>6281</v>
      </c>
      <c r="AM81" s="812" t="s">
        <v>6525</v>
      </c>
      <c r="AN81" s="23"/>
      <c r="AO81" s="3365">
        <v>2</v>
      </c>
      <c r="AP81" s="3365" t="s">
        <v>859</v>
      </c>
      <c r="AQ81" s="3365">
        <v>2</v>
      </c>
      <c r="AR81" s="230"/>
      <c r="AS81" s="230"/>
      <c r="AT81" s="230"/>
      <c r="AU81" s="230"/>
      <c r="AV81" s="3419"/>
      <c r="AW81" s="5084" t="s">
        <v>2468</v>
      </c>
      <c r="AX81" s="5136" t="s">
        <v>2452</v>
      </c>
    </row>
    <row r="82" spans="1:50">
      <c r="A82" s="5963"/>
      <c r="B82" s="5154"/>
      <c r="C82" s="5729"/>
      <c r="D82" s="6093"/>
      <c r="E82" s="5085"/>
      <c r="F82" s="5154"/>
      <c r="G82" s="5085"/>
      <c r="H82" s="5085"/>
      <c r="I82" s="5085"/>
      <c r="J82" s="5085"/>
      <c r="K82" s="5085"/>
      <c r="L82" s="5085"/>
      <c r="M82" s="5085"/>
      <c r="N82" s="5085"/>
      <c r="O82" s="5085"/>
      <c r="P82" s="5085"/>
      <c r="Q82" s="5085"/>
      <c r="R82" s="5930"/>
      <c r="S82" s="5085"/>
      <c r="T82" s="5085"/>
      <c r="U82" s="5933"/>
      <c r="V82" s="5085"/>
      <c r="W82" s="5085"/>
      <c r="X82" s="5085"/>
      <c r="Y82" s="5933"/>
      <c r="Z82" s="5933"/>
      <c r="AA82" s="5085"/>
      <c r="AB82" s="5933"/>
      <c r="AC82" s="5933"/>
      <c r="AD82" s="28" t="s">
        <v>2035</v>
      </c>
      <c r="AE82" s="28"/>
      <c r="AF82" s="3369" t="s">
        <v>857</v>
      </c>
      <c r="AG82" s="190"/>
      <c r="AH82" s="3365">
        <v>1500</v>
      </c>
      <c r="AI82" s="28" t="s">
        <v>2034</v>
      </c>
      <c r="AJ82" s="198" t="s">
        <v>2036</v>
      </c>
      <c r="AK82" s="3362">
        <v>1500</v>
      </c>
      <c r="AL82" s="31" t="s">
        <v>342</v>
      </c>
      <c r="AM82" s="31" t="s">
        <v>341</v>
      </c>
      <c r="AN82" s="23"/>
      <c r="AO82" s="3365">
        <v>2</v>
      </c>
      <c r="AP82" s="3365" t="s">
        <v>859</v>
      </c>
      <c r="AQ82" s="3365">
        <v>2</v>
      </c>
      <c r="AR82" s="28">
        <v>3</v>
      </c>
      <c r="AS82" s="28" t="s">
        <v>875</v>
      </c>
      <c r="AT82" s="28" t="s">
        <v>859</v>
      </c>
      <c r="AU82" s="28" t="s">
        <v>876</v>
      </c>
      <c r="AV82" s="3422" t="s">
        <v>877</v>
      </c>
      <c r="AW82" s="5085"/>
      <c r="AX82" s="5807"/>
    </row>
    <row r="83" spans="1:50">
      <c r="A83" s="5963"/>
      <c r="B83" s="5154"/>
      <c r="C83" s="5729"/>
      <c r="D83" s="6093"/>
      <c r="E83" s="5085"/>
      <c r="F83" s="5154"/>
      <c r="G83" s="5085"/>
      <c r="H83" s="5085"/>
      <c r="I83" s="5085"/>
      <c r="J83" s="5085"/>
      <c r="K83" s="5085"/>
      <c r="L83" s="5085"/>
      <c r="M83" s="5085"/>
      <c r="N83" s="5085"/>
      <c r="O83" s="5085"/>
      <c r="P83" s="5085"/>
      <c r="Q83" s="5085"/>
      <c r="R83" s="5930"/>
      <c r="S83" s="5085"/>
      <c r="T83" s="5085"/>
      <c r="U83" s="5933"/>
      <c r="V83" s="5085"/>
      <c r="W83" s="5085"/>
      <c r="X83" s="5085"/>
      <c r="Y83" s="5933"/>
      <c r="Z83" s="5933"/>
      <c r="AA83" s="5085"/>
      <c r="AB83" s="5933"/>
      <c r="AC83" s="5933"/>
      <c r="AD83" s="28" t="s">
        <v>2035</v>
      </c>
      <c r="AE83" s="28"/>
      <c r="AF83" s="3369" t="s">
        <v>857</v>
      </c>
      <c r="AG83" s="190"/>
      <c r="AH83" s="3365">
        <v>1405</v>
      </c>
      <c r="AI83" s="28" t="s">
        <v>2034</v>
      </c>
      <c r="AJ83" s="198" t="s">
        <v>2036</v>
      </c>
      <c r="AK83" s="3362">
        <v>1405</v>
      </c>
      <c r="AL83" s="31" t="s">
        <v>869</v>
      </c>
      <c r="AM83" s="31" t="s">
        <v>869</v>
      </c>
      <c r="AN83" s="23"/>
      <c r="AO83" s="3365">
        <v>2</v>
      </c>
      <c r="AP83" s="3365" t="s">
        <v>859</v>
      </c>
      <c r="AQ83" s="3365">
        <v>2</v>
      </c>
      <c r="AR83" s="230"/>
      <c r="AS83" s="230"/>
      <c r="AT83" s="230"/>
      <c r="AU83" s="230"/>
      <c r="AV83" s="3419"/>
      <c r="AW83" s="5085"/>
      <c r="AX83" s="5807"/>
    </row>
    <row r="84" spans="1:50">
      <c r="A84" s="5963"/>
      <c r="B84" s="5155"/>
      <c r="C84" s="5730"/>
      <c r="D84" s="6094"/>
      <c r="E84" s="5949"/>
      <c r="F84" s="5155"/>
      <c r="G84" s="5086"/>
      <c r="H84" s="5086"/>
      <c r="I84" s="5086"/>
      <c r="J84" s="5086"/>
      <c r="K84" s="5086"/>
      <c r="L84" s="5086"/>
      <c r="M84" s="5086"/>
      <c r="N84" s="5086"/>
      <c r="O84" s="5086"/>
      <c r="P84" s="5086"/>
      <c r="Q84" s="5086"/>
      <c r="R84" s="5961"/>
      <c r="S84" s="5086"/>
      <c r="T84" s="5086"/>
      <c r="U84" s="5958"/>
      <c r="V84" s="5086"/>
      <c r="W84" s="5086"/>
      <c r="X84" s="5086"/>
      <c r="Y84" s="5958"/>
      <c r="Z84" s="5958"/>
      <c r="AA84" s="5086"/>
      <c r="AB84" s="5958"/>
      <c r="AC84" s="5958"/>
      <c r="AD84" s="28" t="s">
        <v>2035</v>
      </c>
      <c r="AE84" s="28"/>
      <c r="AF84" s="3369" t="s">
        <v>857</v>
      </c>
      <c r="AG84" s="190"/>
      <c r="AH84" s="3365">
        <v>1300</v>
      </c>
      <c r="AI84" s="28" t="s">
        <v>2034</v>
      </c>
      <c r="AJ84" s="198" t="s">
        <v>2036</v>
      </c>
      <c r="AK84" s="3362">
        <v>1300</v>
      </c>
      <c r="AL84" s="23" t="s">
        <v>646</v>
      </c>
      <c r="AM84" s="23" t="s">
        <v>647</v>
      </c>
      <c r="AN84" s="23"/>
      <c r="AO84" s="3365">
        <v>2</v>
      </c>
      <c r="AP84" s="3365" t="s">
        <v>859</v>
      </c>
      <c r="AQ84" s="3365">
        <v>2</v>
      </c>
      <c r="AR84" s="230"/>
      <c r="AS84" s="230"/>
      <c r="AT84" s="230"/>
      <c r="AU84" s="230"/>
      <c r="AV84" s="3419"/>
      <c r="AW84" s="5949"/>
      <c r="AX84" s="5928"/>
    </row>
    <row r="85" spans="1:50">
      <c r="A85" s="5963"/>
      <c r="B85" s="5153" t="s">
        <v>2463</v>
      </c>
      <c r="C85" s="5731" t="s">
        <v>6540</v>
      </c>
      <c r="D85" s="5153" t="s">
        <v>6537</v>
      </c>
      <c r="E85" s="5084" t="s">
        <v>2043</v>
      </c>
      <c r="F85" s="5153" t="s">
        <v>6538</v>
      </c>
      <c r="G85" s="5084" t="s">
        <v>2028</v>
      </c>
      <c r="H85" s="5084" t="s">
        <v>2028</v>
      </c>
      <c r="I85" s="5084" t="s">
        <v>2029</v>
      </c>
      <c r="J85" s="5084" t="s">
        <v>2029</v>
      </c>
      <c r="K85" s="5084">
        <v>8</v>
      </c>
      <c r="L85" s="5084">
        <v>0</v>
      </c>
      <c r="M85" s="5084">
        <v>31</v>
      </c>
      <c r="N85" s="5084">
        <v>8</v>
      </c>
      <c r="O85" s="5084">
        <v>0</v>
      </c>
      <c r="P85" s="5084">
        <v>31</v>
      </c>
      <c r="Q85" s="5084" t="s">
        <v>2030</v>
      </c>
      <c r="R85" s="5960" t="s">
        <v>2031</v>
      </c>
      <c r="S85" s="5084">
        <v>28000</v>
      </c>
      <c r="T85" s="5084">
        <v>28000</v>
      </c>
      <c r="U85" s="5957">
        <v>49460</v>
      </c>
      <c r="V85" s="5084">
        <v>3000</v>
      </c>
      <c r="W85" s="5084">
        <v>3000</v>
      </c>
      <c r="X85" s="5084">
        <v>8213</v>
      </c>
      <c r="Y85" s="5957">
        <v>9</v>
      </c>
      <c r="Z85" s="5957">
        <v>2</v>
      </c>
      <c r="AA85" s="5084" t="s">
        <v>2045</v>
      </c>
      <c r="AB85" s="5957" t="s">
        <v>2033</v>
      </c>
      <c r="AC85" s="5957" t="s">
        <v>2034</v>
      </c>
      <c r="AD85" s="28" t="s">
        <v>2035</v>
      </c>
      <c r="AE85" s="192" t="s">
        <v>6233</v>
      </c>
      <c r="AF85" s="3369" t="s">
        <v>857</v>
      </c>
      <c r="AG85" s="190"/>
      <c r="AH85" s="3368">
        <v>1204</v>
      </c>
      <c r="AI85" s="28" t="s">
        <v>2034</v>
      </c>
      <c r="AJ85" s="28" t="s">
        <v>2036</v>
      </c>
      <c r="AK85" s="28">
        <v>1203</v>
      </c>
      <c r="AL85" s="192" t="s">
        <v>6285</v>
      </c>
      <c r="AM85" s="812" t="s">
        <v>6526</v>
      </c>
      <c r="AN85" s="23"/>
      <c r="AO85" s="3365">
        <v>2</v>
      </c>
      <c r="AP85" s="3365" t="s">
        <v>859</v>
      </c>
      <c r="AQ85" s="3365">
        <v>2</v>
      </c>
      <c r="AR85" s="230"/>
      <c r="AS85" s="230"/>
      <c r="AT85" s="230"/>
      <c r="AU85" s="230"/>
      <c r="AV85" s="3419"/>
      <c r="AW85" s="5084" t="s">
        <v>2468</v>
      </c>
      <c r="AX85" s="5136" t="s">
        <v>2452</v>
      </c>
    </row>
    <row r="86" spans="1:50">
      <c r="A86" s="5963"/>
      <c r="B86" s="5154"/>
      <c r="C86" s="5729"/>
      <c r="D86" s="6093"/>
      <c r="E86" s="5085"/>
      <c r="F86" s="5154"/>
      <c r="G86" s="5085"/>
      <c r="H86" s="5085"/>
      <c r="I86" s="5085"/>
      <c r="J86" s="5085"/>
      <c r="K86" s="5085"/>
      <c r="L86" s="5085"/>
      <c r="M86" s="5085"/>
      <c r="N86" s="5085"/>
      <c r="O86" s="5085"/>
      <c r="P86" s="5085"/>
      <c r="Q86" s="5085"/>
      <c r="R86" s="5930"/>
      <c r="S86" s="5085"/>
      <c r="T86" s="5085"/>
      <c r="U86" s="5933"/>
      <c r="V86" s="5085"/>
      <c r="W86" s="5085"/>
      <c r="X86" s="5085"/>
      <c r="Y86" s="5933"/>
      <c r="Z86" s="5933"/>
      <c r="AA86" s="5085"/>
      <c r="AB86" s="5933"/>
      <c r="AC86" s="5933"/>
      <c r="AD86" s="28" t="s">
        <v>2035</v>
      </c>
      <c r="AE86" s="28"/>
      <c r="AF86" s="3369" t="s">
        <v>857</v>
      </c>
      <c r="AG86" s="190"/>
      <c r="AH86" s="3365">
        <v>1500</v>
      </c>
      <c r="AI86" s="28" t="s">
        <v>2034</v>
      </c>
      <c r="AJ86" s="198" t="s">
        <v>2036</v>
      </c>
      <c r="AK86" s="3362">
        <v>1500</v>
      </c>
      <c r="AL86" s="31" t="s">
        <v>342</v>
      </c>
      <c r="AM86" s="31" t="s">
        <v>341</v>
      </c>
      <c r="AN86" s="23"/>
      <c r="AO86" s="3365">
        <v>2</v>
      </c>
      <c r="AP86" s="3365" t="s">
        <v>859</v>
      </c>
      <c r="AQ86" s="3365">
        <v>2</v>
      </c>
      <c r="AR86" s="28">
        <v>3</v>
      </c>
      <c r="AS86" s="28" t="s">
        <v>875</v>
      </c>
      <c r="AT86" s="28" t="s">
        <v>859</v>
      </c>
      <c r="AU86" s="28" t="s">
        <v>876</v>
      </c>
      <c r="AV86" s="3422" t="s">
        <v>877</v>
      </c>
      <c r="AW86" s="5085"/>
      <c r="AX86" s="5807"/>
    </row>
    <row r="87" spans="1:50">
      <c r="A87" s="5963"/>
      <c r="B87" s="5154"/>
      <c r="C87" s="5729"/>
      <c r="D87" s="6093"/>
      <c r="E87" s="5085"/>
      <c r="F87" s="5154"/>
      <c r="G87" s="5085"/>
      <c r="H87" s="5085"/>
      <c r="I87" s="5085"/>
      <c r="J87" s="5085"/>
      <c r="K87" s="5085"/>
      <c r="L87" s="5085"/>
      <c r="M87" s="5085"/>
      <c r="N87" s="5085"/>
      <c r="O87" s="5085"/>
      <c r="P87" s="5085"/>
      <c r="Q87" s="5085"/>
      <c r="R87" s="5930"/>
      <c r="S87" s="5085"/>
      <c r="T87" s="5085"/>
      <c r="U87" s="5933"/>
      <c r="V87" s="5085"/>
      <c r="W87" s="5085"/>
      <c r="X87" s="5085"/>
      <c r="Y87" s="5933"/>
      <c r="Z87" s="5933"/>
      <c r="AA87" s="5085"/>
      <c r="AB87" s="5933"/>
      <c r="AC87" s="5933"/>
      <c r="AD87" s="28" t="s">
        <v>2035</v>
      </c>
      <c r="AE87" s="28"/>
      <c r="AF87" s="3369" t="s">
        <v>857</v>
      </c>
      <c r="AG87" s="190"/>
      <c r="AH87" s="3365">
        <v>1405</v>
      </c>
      <c r="AI87" s="28" t="s">
        <v>2034</v>
      </c>
      <c r="AJ87" s="198" t="s">
        <v>2036</v>
      </c>
      <c r="AK87" s="3362">
        <v>1405</v>
      </c>
      <c r="AL87" s="31" t="s">
        <v>869</v>
      </c>
      <c r="AM87" s="31" t="s">
        <v>869</v>
      </c>
      <c r="AN87" s="23"/>
      <c r="AO87" s="3365">
        <v>2</v>
      </c>
      <c r="AP87" s="3365" t="s">
        <v>859</v>
      </c>
      <c r="AQ87" s="3365">
        <v>2</v>
      </c>
      <c r="AR87" s="230"/>
      <c r="AS87" s="230"/>
      <c r="AT87" s="230"/>
      <c r="AU87" s="230"/>
      <c r="AV87" s="3419"/>
      <c r="AW87" s="5085"/>
      <c r="AX87" s="5807"/>
    </row>
    <row r="88" spans="1:50" ht="13.5" thickBot="1">
      <c r="A88" s="5964"/>
      <c r="B88" s="5208"/>
      <c r="C88" s="6062"/>
      <c r="D88" s="6114"/>
      <c r="E88" s="5948"/>
      <c r="F88" s="5208"/>
      <c r="G88" s="5121"/>
      <c r="H88" s="5121"/>
      <c r="I88" s="5121"/>
      <c r="J88" s="5121"/>
      <c r="K88" s="5121"/>
      <c r="L88" s="5121"/>
      <c r="M88" s="5121"/>
      <c r="N88" s="5121"/>
      <c r="O88" s="5121"/>
      <c r="P88" s="5121"/>
      <c r="Q88" s="5121"/>
      <c r="R88" s="5931"/>
      <c r="S88" s="5121"/>
      <c r="T88" s="5121"/>
      <c r="U88" s="5934"/>
      <c r="V88" s="5121"/>
      <c r="W88" s="5121"/>
      <c r="X88" s="5121"/>
      <c r="Y88" s="5934"/>
      <c r="Z88" s="5934"/>
      <c r="AA88" s="5121"/>
      <c r="AB88" s="5934"/>
      <c r="AC88" s="5934"/>
      <c r="AD88" s="30" t="s">
        <v>2035</v>
      </c>
      <c r="AE88" s="30"/>
      <c r="AF88" s="34" t="s">
        <v>857</v>
      </c>
      <c r="AG88" s="193"/>
      <c r="AH88" s="3366">
        <v>1300</v>
      </c>
      <c r="AI88" s="30" t="s">
        <v>2034</v>
      </c>
      <c r="AJ88" s="199" t="s">
        <v>2036</v>
      </c>
      <c r="AK88" s="3364">
        <v>1300</v>
      </c>
      <c r="AL88" s="35" t="s">
        <v>646</v>
      </c>
      <c r="AM88" s="35" t="s">
        <v>647</v>
      </c>
      <c r="AN88" s="35"/>
      <c r="AO88" s="3366">
        <v>2</v>
      </c>
      <c r="AP88" s="3366" t="s">
        <v>859</v>
      </c>
      <c r="AQ88" s="3366">
        <v>2</v>
      </c>
      <c r="AR88" s="232"/>
      <c r="AS88" s="232"/>
      <c r="AT88" s="232"/>
      <c r="AU88" s="232"/>
      <c r="AV88" s="3421"/>
      <c r="AW88" s="5948"/>
      <c r="AX88" s="5927"/>
    </row>
    <row r="89" spans="1:50">
      <c r="A89" s="5962" t="s">
        <v>3916</v>
      </c>
      <c r="B89" s="5241" t="s">
        <v>2463</v>
      </c>
      <c r="C89" s="6058" t="s">
        <v>3638</v>
      </c>
      <c r="D89" s="5241" t="s">
        <v>1844</v>
      </c>
      <c r="E89" s="5156" t="s">
        <v>2050</v>
      </c>
      <c r="F89" s="5241" t="s">
        <v>2059</v>
      </c>
      <c r="G89" s="5156" t="s">
        <v>2028</v>
      </c>
      <c r="H89" s="5156" t="s">
        <v>2028</v>
      </c>
      <c r="I89" s="5156" t="s">
        <v>2029</v>
      </c>
      <c r="J89" s="5156" t="s">
        <v>2029</v>
      </c>
      <c r="K89" s="5156">
        <v>9</v>
      </c>
      <c r="L89" s="5156">
        <v>0</v>
      </c>
      <c r="M89" s="5156">
        <v>31</v>
      </c>
      <c r="N89" s="5156">
        <v>9</v>
      </c>
      <c r="O89" s="5156">
        <v>0</v>
      </c>
      <c r="P89" s="5156">
        <v>31</v>
      </c>
      <c r="Q89" s="5156" t="s">
        <v>2030</v>
      </c>
      <c r="R89" s="5929" t="s">
        <v>2031</v>
      </c>
      <c r="S89" s="5418">
        <v>7808</v>
      </c>
      <c r="T89" s="5418">
        <v>7808</v>
      </c>
      <c r="U89" s="5255">
        <v>11896</v>
      </c>
      <c r="V89" s="5932">
        <v>640</v>
      </c>
      <c r="W89" s="5932">
        <v>640</v>
      </c>
      <c r="X89" s="5932">
        <v>1088</v>
      </c>
      <c r="Y89" s="5932">
        <v>9</v>
      </c>
      <c r="Z89" s="5932">
        <v>2</v>
      </c>
      <c r="AA89" s="5156" t="s">
        <v>2045</v>
      </c>
      <c r="AB89" s="5932" t="s">
        <v>2033</v>
      </c>
      <c r="AC89" s="5932" t="s">
        <v>2034</v>
      </c>
      <c r="AD89" s="3214" t="s">
        <v>2035</v>
      </c>
      <c r="AE89" s="3402"/>
      <c r="AF89" s="3223" t="s">
        <v>857</v>
      </c>
      <c r="AG89" s="187"/>
      <c r="AH89" s="185">
        <v>1204</v>
      </c>
      <c r="AI89" s="48" t="s">
        <v>2034</v>
      </c>
      <c r="AJ89" s="48" t="s">
        <v>2036</v>
      </c>
      <c r="AK89" s="48">
        <v>1203</v>
      </c>
      <c r="AL89" s="225" t="s">
        <v>1218</v>
      </c>
      <c r="AM89" s="225" t="s">
        <v>1219</v>
      </c>
      <c r="AN89" s="189"/>
      <c r="AO89" s="3200">
        <v>2</v>
      </c>
      <c r="AP89" s="3200" t="s">
        <v>859</v>
      </c>
      <c r="AQ89" s="3200">
        <v>2</v>
      </c>
      <c r="AR89" s="229"/>
      <c r="AS89" s="229"/>
      <c r="AT89" s="229"/>
      <c r="AU89" s="229"/>
      <c r="AV89" s="3034"/>
      <c r="AW89" s="5156" t="s">
        <v>2468</v>
      </c>
      <c r="AX89" s="5813" t="s">
        <v>2452</v>
      </c>
    </row>
    <row r="90" spans="1:50">
      <c r="A90" s="5963"/>
      <c r="B90" s="5154"/>
      <c r="C90" s="5729"/>
      <c r="D90" s="5154"/>
      <c r="E90" s="5085"/>
      <c r="F90" s="5154"/>
      <c r="G90" s="5085"/>
      <c r="H90" s="5085"/>
      <c r="I90" s="5085"/>
      <c r="J90" s="5085"/>
      <c r="K90" s="5085"/>
      <c r="L90" s="5085"/>
      <c r="M90" s="5085"/>
      <c r="N90" s="5085"/>
      <c r="O90" s="5085"/>
      <c r="P90" s="5085"/>
      <c r="Q90" s="5085"/>
      <c r="R90" s="5930"/>
      <c r="S90" s="5401"/>
      <c r="T90" s="5401"/>
      <c r="U90" s="5236"/>
      <c r="V90" s="5933"/>
      <c r="W90" s="5933"/>
      <c r="X90" s="5933"/>
      <c r="Y90" s="5933"/>
      <c r="Z90" s="5933"/>
      <c r="AA90" s="5085"/>
      <c r="AB90" s="5933"/>
      <c r="AC90" s="5933"/>
      <c r="AD90" s="3031" t="s">
        <v>2035</v>
      </c>
      <c r="AE90" s="3396"/>
      <c r="AF90" s="3202" t="s">
        <v>857</v>
      </c>
      <c r="AG90" s="190"/>
      <c r="AH90" s="3195">
        <v>1500</v>
      </c>
      <c r="AI90" s="28" t="s">
        <v>2034</v>
      </c>
      <c r="AJ90" s="198" t="s">
        <v>2036</v>
      </c>
      <c r="AK90" s="3190">
        <v>1500</v>
      </c>
      <c r="AL90" s="31" t="s">
        <v>1158</v>
      </c>
      <c r="AM90" s="31" t="s">
        <v>341</v>
      </c>
      <c r="AN90" s="23"/>
      <c r="AO90" s="3195">
        <v>4</v>
      </c>
      <c r="AP90" s="3195" t="s">
        <v>859</v>
      </c>
      <c r="AQ90" s="3195">
        <v>4</v>
      </c>
      <c r="AR90" s="28">
        <v>6</v>
      </c>
      <c r="AS90" s="28" t="s">
        <v>875</v>
      </c>
      <c r="AT90" s="28" t="s">
        <v>859</v>
      </c>
      <c r="AU90" s="28" t="s">
        <v>876</v>
      </c>
      <c r="AV90" s="3031" t="s">
        <v>877</v>
      </c>
      <c r="AW90" s="5085"/>
      <c r="AX90" s="5807"/>
    </row>
    <row r="91" spans="1:50">
      <c r="A91" s="5963"/>
      <c r="B91" s="5154"/>
      <c r="C91" s="5729"/>
      <c r="D91" s="5154"/>
      <c r="E91" s="5085"/>
      <c r="F91" s="5154"/>
      <c r="G91" s="5085"/>
      <c r="H91" s="5085"/>
      <c r="I91" s="5085"/>
      <c r="J91" s="5085"/>
      <c r="K91" s="5085"/>
      <c r="L91" s="5085"/>
      <c r="M91" s="5085"/>
      <c r="N91" s="5085"/>
      <c r="O91" s="5085"/>
      <c r="P91" s="5085"/>
      <c r="Q91" s="5085"/>
      <c r="R91" s="5930"/>
      <c r="S91" s="5401"/>
      <c r="T91" s="5401"/>
      <c r="U91" s="5236"/>
      <c r="V91" s="5933"/>
      <c r="W91" s="5933"/>
      <c r="X91" s="5933"/>
      <c r="Y91" s="5933"/>
      <c r="Z91" s="5933"/>
      <c r="AA91" s="5085"/>
      <c r="AB91" s="5933"/>
      <c r="AC91" s="5933"/>
      <c r="AD91" s="3031" t="s">
        <v>2035</v>
      </c>
      <c r="AE91" s="3403"/>
      <c r="AF91" s="3202" t="s">
        <v>857</v>
      </c>
      <c r="AG91" s="190"/>
      <c r="AH91" s="3195">
        <v>1405</v>
      </c>
      <c r="AI91" s="28" t="s">
        <v>2034</v>
      </c>
      <c r="AJ91" s="198" t="s">
        <v>2036</v>
      </c>
      <c r="AK91" s="3190">
        <v>1405</v>
      </c>
      <c r="AL91" s="31" t="s">
        <v>869</v>
      </c>
      <c r="AM91" s="31" t="s">
        <v>869</v>
      </c>
      <c r="AN91" s="23"/>
      <c r="AO91" s="3195">
        <v>2</v>
      </c>
      <c r="AP91" s="3195" t="s">
        <v>859</v>
      </c>
      <c r="AQ91" s="3195">
        <v>2</v>
      </c>
      <c r="AR91" s="226"/>
      <c r="AS91" s="226"/>
      <c r="AT91" s="226"/>
      <c r="AU91" s="226"/>
      <c r="AV91" s="3032"/>
      <c r="AW91" s="5085"/>
      <c r="AX91" s="5807"/>
    </row>
    <row r="92" spans="1:50">
      <c r="A92" s="5963"/>
      <c r="B92" s="5155"/>
      <c r="C92" s="5730"/>
      <c r="D92" s="5965"/>
      <c r="E92" s="5949"/>
      <c r="F92" s="5965"/>
      <c r="G92" s="5086"/>
      <c r="H92" s="5086"/>
      <c r="I92" s="5086"/>
      <c r="J92" s="5086"/>
      <c r="K92" s="5086"/>
      <c r="L92" s="5086"/>
      <c r="M92" s="5086"/>
      <c r="N92" s="5086"/>
      <c r="O92" s="5086"/>
      <c r="P92" s="5086"/>
      <c r="Q92" s="5086"/>
      <c r="R92" s="5930"/>
      <c r="S92" s="5402"/>
      <c r="T92" s="5402"/>
      <c r="U92" s="5237"/>
      <c r="V92" s="5958"/>
      <c r="W92" s="5958"/>
      <c r="X92" s="5958"/>
      <c r="Y92" s="5958"/>
      <c r="Z92" s="5958"/>
      <c r="AA92" s="5086"/>
      <c r="AB92" s="5958"/>
      <c r="AC92" s="5958"/>
      <c r="AD92" s="3031" t="s">
        <v>2035</v>
      </c>
      <c r="AE92" s="3408"/>
      <c r="AF92" s="3202" t="s">
        <v>857</v>
      </c>
      <c r="AG92" s="190"/>
      <c r="AH92" s="3195">
        <v>1300</v>
      </c>
      <c r="AI92" s="28" t="s">
        <v>2034</v>
      </c>
      <c r="AJ92" s="198" t="s">
        <v>2036</v>
      </c>
      <c r="AK92" s="3190">
        <v>1300</v>
      </c>
      <c r="AL92" s="23" t="s">
        <v>646</v>
      </c>
      <c r="AM92" s="23" t="s">
        <v>647</v>
      </c>
      <c r="AN92" s="23"/>
      <c r="AO92" s="3195">
        <v>2</v>
      </c>
      <c r="AP92" s="3195" t="s">
        <v>859</v>
      </c>
      <c r="AQ92" s="3195">
        <v>2</v>
      </c>
      <c r="AR92" s="230"/>
      <c r="AS92" s="230"/>
      <c r="AT92" s="230"/>
      <c r="AU92" s="230"/>
      <c r="AV92" s="3026"/>
      <c r="AW92" s="5949"/>
      <c r="AX92" s="5928"/>
    </row>
    <row r="93" spans="1:50">
      <c r="A93" s="5963"/>
      <c r="B93" s="5153" t="s">
        <v>2463</v>
      </c>
      <c r="C93" s="5731" t="s">
        <v>3639</v>
      </c>
      <c r="D93" s="5153" t="s">
        <v>1846</v>
      </c>
      <c r="E93" s="5084" t="s">
        <v>2050</v>
      </c>
      <c r="F93" s="5153" t="s">
        <v>2060</v>
      </c>
      <c r="G93" s="5084" t="s">
        <v>2028</v>
      </c>
      <c r="H93" s="5084" t="s">
        <v>2028</v>
      </c>
      <c r="I93" s="5084" t="s">
        <v>2029</v>
      </c>
      <c r="J93" s="5084" t="s">
        <v>2029</v>
      </c>
      <c r="K93" s="5084">
        <v>9</v>
      </c>
      <c r="L93" s="5084">
        <v>0</v>
      </c>
      <c r="M93" s="5084">
        <v>31</v>
      </c>
      <c r="N93" s="5084">
        <v>9</v>
      </c>
      <c r="O93" s="5084">
        <v>0</v>
      </c>
      <c r="P93" s="5084">
        <v>31</v>
      </c>
      <c r="Q93" s="5084" t="s">
        <v>2030</v>
      </c>
      <c r="R93" s="5960" t="s">
        <v>2031</v>
      </c>
      <c r="S93" s="5291">
        <v>11832</v>
      </c>
      <c r="T93" s="5291">
        <v>11832</v>
      </c>
      <c r="U93" s="5291">
        <v>18503</v>
      </c>
      <c r="V93" s="5957">
        <v>1088</v>
      </c>
      <c r="W93" s="5957">
        <v>1088</v>
      </c>
      <c r="X93" s="5957">
        <v>1230</v>
      </c>
      <c r="Y93" s="5957">
        <v>9</v>
      </c>
      <c r="Z93" s="5957">
        <v>2</v>
      </c>
      <c r="AA93" s="5084" t="s">
        <v>2045</v>
      </c>
      <c r="AB93" s="5957" t="s">
        <v>2033</v>
      </c>
      <c r="AC93" s="5957" t="s">
        <v>2034</v>
      </c>
      <c r="AD93" s="3031" t="s">
        <v>2035</v>
      </c>
      <c r="AE93" s="3404" t="s">
        <v>6172</v>
      </c>
      <c r="AF93" s="3202" t="s">
        <v>857</v>
      </c>
      <c r="AG93" s="190"/>
      <c r="AH93" s="3211">
        <v>1204</v>
      </c>
      <c r="AI93" s="28" t="s">
        <v>2034</v>
      </c>
      <c r="AJ93" s="28" t="s">
        <v>2036</v>
      </c>
      <c r="AK93" s="28">
        <v>1203</v>
      </c>
      <c r="AL93" s="197" t="s">
        <v>2037</v>
      </c>
      <c r="AM93" s="3207" t="s">
        <v>2038</v>
      </c>
      <c r="AN93" s="23"/>
      <c r="AO93" s="3195">
        <v>2</v>
      </c>
      <c r="AP93" s="3195" t="s">
        <v>859</v>
      </c>
      <c r="AQ93" s="3195">
        <v>2</v>
      </c>
      <c r="AR93" s="230"/>
      <c r="AS93" s="230"/>
      <c r="AT93" s="230"/>
      <c r="AU93" s="230"/>
      <c r="AV93" s="3026"/>
      <c r="AW93" s="5084" t="s">
        <v>2468</v>
      </c>
      <c r="AX93" s="5136" t="s">
        <v>2452</v>
      </c>
    </row>
    <row r="94" spans="1:50">
      <c r="A94" s="5963"/>
      <c r="B94" s="5154"/>
      <c r="C94" s="5729"/>
      <c r="D94" s="5154"/>
      <c r="E94" s="5085"/>
      <c r="F94" s="5154"/>
      <c r="G94" s="5085"/>
      <c r="H94" s="5085"/>
      <c r="I94" s="5085"/>
      <c r="J94" s="5085"/>
      <c r="K94" s="5085"/>
      <c r="L94" s="5085"/>
      <c r="M94" s="5085"/>
      <c r="N94" s="5085"/>
      <c r="O94" s="5085"/>
      <c r="P94" s="5085"/>
      <c r="Q94" s="5085"/>
      <c r="R94" s="5930"/>
      <c r="S94" s="5236"/>
      <c r="T94" s="5236"/>
      <c r="U94" s="5236"/>
      <c r="V94" s="5933"/>
      <c r="W94" s="5933"/>
      <c r="X94" s="5933"/>
      <c r="Y94" s="5933"/>
      <c r="Z94" s="5933"/>
      <c r="AA94" s="5085"/>
      <c r="AB94" s="5933"/>
      <c r="AC94" s="5933"/>
      <c r="AD94" s="3031" t="s">
        <v>2035</v>
      </c>
      <c r="AE94" s="3396"/>
      <c r="AF94" s="3202" t="s">
        <v>857</v>
      </c>
      <c r="AG94" s="190"/>
      <c r="AH94" s="3195">
        <v>1500</v>
      </c>
      <c r="AI94" s="28" t="s">
        <v>2034</v>
      </c>
      <c r="AJ94" s="198" t="s">
        <v>2036</v>
      </c>
      <c r="AK94" s="3190">
        <v>1500</v>
      </c>
      <c r="AL94" s="31" t="s">
        <v>1158</v>
      </c>
      <c r="AM94" s="31" t="s">
        <v>341</v>
      </c>
      <c r="AN94" s="23"/>
      <c r="AO94" s="3195">
        <v>4</v>
      </c>
      <c r="AP94" s="3195" t="s">
        <v>859</v>
      </c>
      <c r="AQ94" s="3195">
        <v>4</v>
      </c>
      <c r="AR94" s="24">
        <v>6</v>
      </c>
      <c r="AS94" s="28" t="s">
        <v>875</v>
      </c>
      <c r="AT94" s="28" t="s">
        <v>859</v>
      </c>
      <c r="AU94" s="28" t="s">
        <v>876</v>
      </c>
      <c r="AV94" s="3031" t="s">
        <v>877</v>
      </c>
      <c r="AW94" s="5085"/>
      <c r="AX94" s="5807"/>
    </row>
    <row r="95" spans="1:50">
      <c r="A95" s="5963"/>
      <c r="B95" s="5154"/>
      <c r="C95" s="5729"/>
      <c r="D95" s="5154"/>
      <c r="E95" s="5085"/>
      <c r="F95" s="5154"/>
      <c r="G95" s="5085"/>
      <c r="H95" s="5085"/>
      <c r="I95" s="5085"/>
      <c r="J95" s="5085"/>
      <c r="K95" s="5085"/>
      <c r="L95" s="5085"/>
      <c r="M95" s="5085"/>
      <c r="N95" s="5085"/>
      <c r="O95" s="5085"/>
      <c r="P95" s="5085"/>
      <c r="Q95" s="5085"/>
      <c r="R95" s="5930"/>
      <c r="S95" s="5236"/>
      <c r="T95" s="5236"/>
      <c r="U95" s="5236"/>
      <c r="V95" s="5933"/>
      <c r="W95" s="5933"/>
      <c r="X95" s="5933"/>
      <c r="Y95" s="5933"/>
      <c r="Z95" s="5933"/>
      <c r="AA95" s="5085"/>
      <c r="AB95" s="5933"/>
      <c r="AC95" s="5933"/>
      <c r="AD95" s="3031" t="s">
        <v>2035</v>
      </c>
      <c r="AE95" s="3407"/>
      <c r="AF95" s="3202" t="s">
        <v>857</v>
      </c>
      <c r="AG95" s="190"/>
      <c r="AH95" s="3195">
        <v>1405</v>
      </c>
      <c r="AI95" s="28" t="s">
        <v>2034</v>
      </c>
      <c r="AJ95" s="198" t="s">
        <v>2036</v>
      </c>
      <c r="AK95" s="3190">
        <v>1405</v>
      </c>
      <c r="AL95" s="31" t="s">
        <v>869</v>
      </c>
      <c r="AM95" s="31" t="s">
        <v>869</v>
      </c>
      <c r="AN95" s="23"/>
      <c r="AO95" s="3195">
        <v>2</v>
      </c>
      <c r="AP95" s="3195" t="s">
        <v>859</v>
      </c>
      <c r="AQ95" s="3195">
        <v>2</v>
      </c>
      <c r="AR95" s="230"/>
      <c r="AS95" s="230"/>
      <c r="AT95" s="230"/>
      <c r="AU95" s="230"/>
      <c r="AV95" s="3026"/>
      <c r="AW95" s="5085"/>
      <c r="AX95" s="5807"/>
    </row>
    <row r="96" spans="1:50">
      <c r="A96" s="5963"/>
      <c r="B96" s="5155"/>
      <c r="C96" s="5730"/>
      <c r="D96" s="5965"/>
      <c r="E96" s="5949"/>
      <c r="F96" s="5965"/>
      <c r="G96" s="5086"/>
      <c r="H96" s="5086"/>
      <c r="I96" s="5086"/>
      <c r="J96" s="5086"/>
      <c r="K96" s="5086"/>
      <c r="L96" s="5086"/>
      <c r="M96" s="5086"/>
      <c r="N96" s="5086"/>
      <c r="O96" s="5086"/>
      <c r="P96" s="5086"/>
      <c r="Q96" s="5086"/>
      <c r="R96" s="5961"/>
      <c r="S96" s="5237"/>
      <c r="T96" s="5237"/>
      <c r="U96" s="5237"/>
      <c r="V96" s="5958"/>
      <c r="W96" s="5958"/>
      <c r="X96" s="5958"/>
      <c r="Y96" s="5958"/>
      <c r="Z96" s="5958"/>
      <c r="AA96" s="5086"/>
      <c r="AB96" s="5958"/>
      <c r="AC96" s="5958"/>
      <c r="AD96" s="3031" t="s">
        <v>2035</v>
      </c>
      <c r="AE96" s="3408"/>
      <c r="AF96" s="3202" t="s">
        <v>857</v>
      </c>
      <c r="AG96" s="190"/>
      <c r="AH96" s="3195">
        <v>1300</v>
      </c>
      <c r="AI96" s="28" t="s">
        <v>2034</v>
      </c>
      <c r="AJ96" s="198" t="s">
        <v>2036</v>
      </c>
      <c r="AK96" s="3190">
        <v>1300</v>
      </c>
      <c r="AL96" s="23" t="s">
        <v>646</v>
      </c>
      <c r="AM96" s="23" t="s">
        <v>647</v>
      </c>
      <c r="AN96" s="23"/>
      <c r="AO96" s="3195">
        <v>2</v>
      </c>
      <c r="AP96" s="3195" t="s">
        <v>859</v>
      </c>
      <c r="AQ96" s="3195">
        <v>2</v>
      </c>
      <c r="AR96" s="230"/>
      <c r="AS96" s="230"/>
      <c r="AT96" s="230"/>
      <c r="AU96" s="230"/>
      <c r="AV96" s="3026"/>
      <c r="AW96" s="5949"/>
      <c r="AX96" s="5928"/>
    </row>
    <row r="97" spans="1:50">
      <c r="A97" s="5963"/>
      <c r="B97" s="5153" t="s">
        <v>2463</v>
      </c>
      <c r="C97" s="5731" t="s">
        <v>3640</v>
      </c>
      <c r="D97" s="5153" t="s">
        <v>1848</v>
      </c>
      <c r="E97" s="5084" t="s">
        <v>2050</v>
      </c>
      <c r="F97" s="5153" t="s">
        <v>2061</v>
      </c>
      <c r="G97" s="5084" t="s">
        <v>2028</v>
      </c>
      <c r="H97" s="5084" t="s">
        <v>2028</v>
      </c>
      <c r="I97" s="5084" t="s">
        <v>2029</v>
      </c>
      <c r="J97" s="5084" t="s">
        <v>2029</v>
      </c>
      <c r="K97" s="5084">
        <v>9</v>
      </c>
      <c r="L97" s="5084">
        <v>0</v>
      </c>
      <c r="M97" s="5084">
        <v>31</v>
      </c>
      <c r="N97" s="5084">
        <v>9</v>
      </c>
      <c r="O97" s="5084">
        <v>0</v>
      </c>
      <c r="P97" s="5084">
        <v>31</v>
      </c>
      <c r="Q97" s="5084" t="s">
        <v>2030</v>
      </c>
      <c r="R97" s="5930" t="s">
        <v>2031</v>
      </c>
      <c r="S97" s="5957">
        <v>18439</v>
      </c>
      <c r="T97" s="5957">
        <v>18439</v>
      </c>
      <c r="U97" s="5291">
        <v>29530</v>
      </c>
      <c r="V97" s="5957">
        <v>1230</v>
      </c>
      <c r="W97" s="5957">
        <v>1230</v>
      </c>
      <c r="X97" s="5957">
        <v>1375</v>
      </c>
      <c r="Y97" s="5957">
        <v>9</v>
      </c>
      <c r="Z97" s="5957">
        <v>2</v>
      </c>
      <c r="AA97" s="5084" t="s">
        <v>2045</v>
      </c>
      <c r="AB97" s="5957" t="s">
        <v>2033</v>
      </c>
      <c r="AC97" s="5957" t="s">
        <v>2034</v>
      </c>
      <c r="AD97" s="3031" t="s">
        <v>2035</v>
      </c>
      <c r="AE97" s="3404" t="s">
        <v>6173</v>
      </c>
      <c r="AF97" s="3202" t="s">
        <v>857</v>
      </c>
      <c r="AG97" s="190"/>
      <c r="AH97" s="3211">
        <v>1204</v>
      </c>
      <c r="AI97" s="28" t="s">
        <v>2034</v>
      </c>
      <c r="AJ97" s="28" t="s">
        <v>2036</v>
      </c>
      <c r="AK97" s="28">
        <v>1203</v>
      </c>
      <c r="AL97" s="3209" t="s">
        <v>2040</v>
      </c>
      <c r="AM97" s="26" t="s">
        <v>2041</v>
      </c>
      <c r="AN97" s="23"/>
      <c r="AO97" s="3195">
        <v>2</v>
      </c>
      <c r="AP97" s="3195" t="s">
        <v>859</v>
      </c>
      <c r="AQ97" s="3195">
        <v>2</v>
      </c>
      <c r="AR97" s="230"/>
      <c r="AS97" s="230"/>
      <c r="AT97" s="230"/>
      <c r="AU97" s="230"/>
      <c r="AV97" s="3026"/>
      <c r="AW97" s="5084" t="s">
        <v>2468</v>
      </c>
      <c r="AX97" s="5136" t="s">
        <v>2452</v>
      </c>
    </row>
    <row r="98" spans="1:50">
      <c r="A98" s="5963"/>
      <c r="B98" s="5154"/>
      <c r="C98" s="5729"/>
      <c r="D98" s="5154"/>
      <c r="E98" s="5085"/>
      <c r="F98" s="5154"/>
      <c r="G98" s="5085"/>
      <c r="H98" s="5085"/>
      <c r="I98" s="5085"/>
      <c r="J98" s="5085"/>
      <c r="K98" s="5085"/>
      <c r="L98" s="5085"/>
      <c r="M98" s="5085"/>
      <c r="N98" s="5085"/>
      <c r="O98" s="5085"/>
      <c r="P98" s="5085"/>
      <c r="Q98" s="5085"/>
      <c r="R98" s="5930"/>
      <c r="S98" s="5933"/>
      <c r="T98" s="5933"/>
      <c r="U98" s="5236"/>
      <c r="V98" s="5933"/>
      <c r="W98" s="5933"/>
      <c r="X98" s="5933"/>
      <c r="Y98" s="5933"/>
      <c r="Z98" s="5933"/>
      <c r="AA98" s="5085"/>
      <c r="AB98" s="5933"/>
      <c r="AC98" s="5933"/>
      <c r="AD98" s="3031" t="s">
        <v>2035</v>
      </c>
      <c r="AE98" s="3396"/>
      <c r="AF98" s="3202" t="s">
        <v>857</v>
      </c>
      <c r="AG98" s="190"/>
      <c r="AH98" s="3195">
        <v>1500</v>
      </c>
      <c r="AI98" s="28" t="s">
        <v>2034</v>
      </c>
      <c r="AJ98" s="198" t="s">
        <v>2036</v>
      </c>
      <c r="AK98" s="3190">
        <v>1500</v>
      </c>
      <c r="AL98" s="31" t="s">
        <v>1158</v>
      </c>
      <c r="AM98" s="31" t="s">
        <v>341</v>
      </c>
      <c r="AN98" s="23"/>
      <c r="AO98" s="3195">
        <v>4</v>
      </c>
      <c r="AP98" s="3195" t="s">
        <v>859</v>
      </c>
      <c r="AQ98" s="3195">
        <v>4</v>
      </c>
      <c r="AR98" s="24">
        <v>6</v>
      </c>
      <c r="AS98" s="28" t="s">
        <v>875</v>
      </c>
      <c r="AT98" s="28" t="s">
        <v>859</v>
      </c>
      <c r="AU98" s="28" t="s">
        <v>876</v>
      </c>
      <c r="AV98" s="3031" t="s">
        <v>877</v>
      </c>
      <c r="AW98" s="5085"/>
      <c r="AX98" s="5807"/>
    </row>
    <row r="99" spans="1:50">
      <c r="A99" s="5963"/>
      <c r="B99" s="5154"/>
      <c r="C99" s="5729"/>
      <c r="D99" s="5154"/>
      <c r="E99" s="5085"/>
      <c r="F99" s="5154"/>
      <c r="G99" s="5085"/>
      <c r="H99" s="5085"/>
      <c r="I99" s="5085"/>
      <c r="J99" s="5085"/>
      <c r="K99" s="5085"/>
      <c r="L99" s="5085"/>
      <c r="M99" s="5085"/>
      <c r="N99" s="5085"/>
      <c r="O99" s="5085"/>
      <c r="P99" s="5085"/>
      <c r="Q99" s="5085"/>
      <c r="R99" s="5930"/>
      <c r="S99" s="5933"/>
      <c r="T99" s="5933"/>
      <c r="U99" s="5236"/>
      <c r="V99" s="5933"/>
      <c r="W99" s="5933"/>
      <c r="X99" s="5933"/>
      <c r="Y99" s="5933"/>
      <c r="Z99" s="5933"/>
      <c r="AA99" s="5085"/>
      <c r="AB99" s="5933"/>
      <c r="AC99" s="5933"/>
      <c r="AD99" s="3031" t="s">
        <v>2035</v>
      </c>
      <c r="AE99" s="3407"/>
      <c r="AF99" s="3202" t="s">
        <v>857</v>
      </c>
      <c r="AG99" s="190"/>
      <c r="AH99" s="3195">
        <v>1405</v>
      </c>
      <c r="AI99" s="28" t="s">
        <v>2034</v>
      </c>
      <c r="AJ99" s="198" t="s">
        <v>2036</v>
      </c>
      <c r="AK99" s="3190">
        <v>1405</v>
      </c>
      <c r="AL99" s="31" t="s">
        <v>869</v>
      </c>
      <c r="AM99" s="31" t="s">
        <v>869</v>
      </c>
      <c r="AN99" s="23"/>
      <c r="AO99" s="3195">
        <v>2</v>
      </c>
      <c r="AP99" s="3195" t="s">
        <v>859</v>
      </c>
      <c r="AQ99" s="3195">
        <v>2</v>
      </c>
      <c r="AR99" s="230"/>
      <c r="AS99" s="230"/>
      <c r="AT99" s="230"/>
      <c r="AU99" s="230"/>
      <c r="AV99" s="3026"/>
      <c r="AW99" s="5085"/>
      <c r="AX99" s="5807"/>
    </row>
    <row r="100" spans="1:50" ht="13.5" thickBot="1">
      <c r="A100" s="5964"/>
      <c r="B100" s="5208"/>
      <c r="C100" s="6062"/>
      <c r="D100" s="5959"/>
      <c r="E100" s="5948"/>
      <c r="F100" s="5959"/>
      <c r="G100" s="5121"/>
      <c r="H100" s="5121"/>
      <c r="I100" s="5121"/>
      <c r="J100" s="5121"/>
      <c r="K100" s="5121"/>
      <c r="L100" s="5121"/>
      <c r="M100" s="5121"/>
      <c r="N100" s="5121"/>
      <c r="O100" s="5121"/>
      <c r="P100" s="5121"/>
      <c r="Q100" s="5121"/>
      <c r="R100" s="5961"/>
      <c r="S100" s="5934"/>
      <c r="T100" s="5934"/>
      <c r="U100" s="5277"/>
      <c r="V100" s="5934"/>
      <c r="W100" s="5934"/>
      <c r="X100" s="5934"/>
      <c r="Y100" s="5934"/>
      <c r="Z100" s="5934"/>
      <c r="AA100" s="5121"/>
      <c r="AB100" s="5934"/>
      <c r="AC100" s="5934"/>
      <c r="AD100" s="3215" t="s">
        <v>2035</v>
      </c>
      <c r="AE100" s="3397"/>
      <c r="AF100" s="3224" t="s">
        <v>857</v>
      </c>
      <c r="AG100" s="193"/>
      <c r="AH100" s="3196">
        <v>1300</v>
      </c>
      <c r="AI100" s="30" t="s">
        <v>2034</v>
      </c>
      <c r="AJ100" s="199" t="s">
        <v>2036</v>
      </c>
      <c r="AK100" s="3201">
        <v>1300</v>
      </c>
      <c r="AL100" s="35" t="s">
        <v>646</v>
      </c>
      <c r="AM100" s="35" t="s">
        <v>647</v>
      </c>
      <c r="AN100" s="35"/>
      <c r="AO100" s="3196">
        <v>2</v>
      </c>
      <c r="AP100" s="3196" t="s">
        <v>859</v>
      </c>
      <c r="AQ100" s="3196">
        <v>2</v>
      </c>
      <c r="AR100" s="232"/>
      <c r="AS100" s="232"/>
      <c r="AT100" s="232"/>
      <c r="AU100" s="232"/>
      <c r="AV100" s="3036"/>
      <c r="AW100" s="5948"/>
      <c r="AX100" s="5927"/>
    </row>
    <row r="101" spans="1:50">
      <c r="A101" s="5962" t="s">
        <v>6263</v>
      </c>
      <c r="B101" s="5241" t="s">
        <v>2463</v>
      </c>
      <c r="C101" s="6058" t="s">
        <v>6261</v>
      </c>
      <c r="D101" s="5241" t="s">
        <v>6292</v>
      </c>
      <c r="E101" s="5156" t="s">
        <v>2050</v>
      </c>
      <c r="F101" s="5241" t="s">
        <v>6293</v>
      </c>
      <c r="G101" s="5156" t="s">
        <v>2028</v>
      </c>
      <c r="H101" s="5156" t="s">
        <v>2028</v>
      </c>
      <c r="I101" s="5156" t="s">
        <v>2029</v>
      </c>
      <c r="J101" s="5156" t="s">
        <v>2029</v>
      </c>
      <c r="K101" s="5156">
        <v>9</v>
      </c>
      <c r="L101" s="5156">
        <v>0</v>
      </c>
      <c r="M101" s="5156">
        <v>31</v>
      </c>
      <c r="N101" s="5156">
        <v>9</v>
      </c>
      <c r="O101" s="5156">
        <v>0</v>
      </c>
      <c r="P101" s="5156">
        <v>31</v>
      </c>
      <c r="Q101" s="5156" t="s">
        <v>2030</v>
      </c>
      <c r="R101" s="5929" t="s">
        <v>2031</v>
      </c>
      <c r="S101" s="5156">
        <v>11015</v>
      </c>
      <c r="T101" s="5156">
        <v>11015</v>
      </c>
      <c r="U101" s="5255">
        <v>33434</v>
      </c>
      <c r="V101" s="5932">
        <v>900</v>
      </c>
      <c r="W101" s="5932">
        <v>900</v>
      </c>
      <c r="X101" s="5932">
        <v>3719</v>
      </c>
      <c r="Y101" s="5932">
        <v>9</v>
      </c>
      <c r="Z101" s="5932">
        <v>2</v>
      </c>
      <c r="AA101" s="5156" t="s">
        <v>2045</v>
      </c>
      <c r="AB101" s="5932" t="s">
        <v>2033</v>
      </c>
      <c r="AC101" s="5932" t="s">
        <v>2034</v>
      </c>
      <c r="AD101" s="3214" t="s">
        <v>2035</v>
      </c>
      <c r="AE101" s="192" t="s">
        <v>6173</v>
      </c>
      <c r="AF101" s="3223" t="s">
        <v>857</v>
      </c>
      <c r="AG101" s="187"/>
      <c r="AH101" s="185">
        <v>1204</v>
      </c>
      <c r="AI101" s="48" t="s">
        <v>2034</v>
      </c>
      <c r="AJ101" s="48" t="s">
        <v>2036</v>
      </c>
      <c r="AK101" s="48">
        <v>1203</v>
      </c>
      <c r="AL101" s="192" t="s">
        <v>2040</v>
      </c>
      <c r="AM101" s="192" t="s">
        <v>6278</v>
      </c>
      <c r="AN101" s="189"/>
      <c r="AO101" s="3200">
        <v>2</v>
      </c>
      <c r="AP101" s="3200" t="s">
        <v>859</v>
      </c>
      <c r="AQ101" s="3200">
        <v>2</v>
      </c>
      <c r="AR101" s="229"/>
      <c r="AS101" s="229"/>
      <c r="AT101" s="229"/>
      <c r="AU101" s="229"/>
      <c r="AV101" s="3034"/>
      <c r="AW101" s="5156" t="s">
        <v>2468</v>
      </c>
      <c r="AX101" s="5813" t="s">
        <v>2452</v>
      </c>
    </row>
    <row r="102" spans="1:50">
      <c r="A102" s="5963"/>
      <c r="B102" s="5154"/>
      <c r="C102" s="5729"/>
      <c r="D102" s="5154"/>
      <c r="E102" s="5085"/>
      <c r="F102" s="5154"/>
      <c r="G102" s="5085"/>
      <c r="H102" s="5085"/>
      <c r="I102" s="5085"/>
      <c r="J102" s="5085"/>
      <c r="K102" s="5085"/>
      <c r="L102" s="5085"/>
      <c r="M102" s="5085"/>
      <c r="N102" s="5085"/>
      <c r="O102" s="5085"/>
      <c r="P102" s="5085"/>
      <c r="Q102" s="5085"/>
      <c r="R102" s="5930"/>
      <c r="S102" s="5085"/>
      <c r="T102" s="5085"/>
      <c r="U102" s="5236"/>
      <c r="V102" s="5933"/>
      <c r="W102" s="5933"/>
      <c r="X102" s="5933"/>
      <c r="Y102" s="5933"/>
      <c r="Z102" s="5933"/>
      <c r="AA102" s="5085"/>
      <c r="AB102" s="5933"/>
      <c r="AC102" s="5933"/>
      <c r="AD102" s="3031" t="s">
        <v>2035</v>
      </c>
      <c r="AE102" s="31"/>
      <c r="AF102" s="3202" t="s">
        <v>857</v>
      </c>
      <c r="AG102" s="190"/>
      <c r="AH102" s="3195">
        <v>1500</v>
      </c>
      <c r="AI102" s="28" t="s">
        <v>2034</v>
      </c>
      <c r="AJ102" s="198" t="s">
        <v>2036</v>
      </c>
      <c r="AK102" s="3190">
        <v>1500</v>
      </c>
      <c r="AL102" s="31" t="s">
        <v>1158</v>
      </c>
      <c r="AM102" s="31" t="s">
        <v>341</v>
      </c>
      <c r="AN102" s="23"/>
      <c r="AO102" s="3195">
        <v>4</v>
      </c>
      <c r="AP102" s="3195" t="s">
        <v>859</v>
      </c>
      <c r="AQ102" s="3195">
        <v>4</v>
      </c>
      <c r="AR102" s="28">
        <v>6</v>
      </c>
      <c r="AS102" s="28" t="s">
        <v>875</v>
      </c>
      <c r="AT102" s="28" t="s">
        <v>859</v>
      </c>
      <c r="AU102" s="28" t="s">
        <v>876</v>
      </c>
      <c r="AV102" s="3031" t="s">
        <v>877</v>
      </c>
      <c r="AW102" s="5085"/>
      <c r="AX102" s="5807"/>
    </row>
    <row r="103" spans="1:50">
      <c r="A103" s="5963"/>
      <c r="B103" s="5154"/>
      <c r="C103" s="5729"/>
      <c r="D103" s="5154"/>
      <c r="E103" s="5085"/>
      <c r="F103" s="5154"/>
      <c r="G103" s="5085"/>
      <c r="H103" s="5085"/>
      <c r="I103" s="5085"/>
      <c r="J103" s="5085"/>
      <c r="K103" s="5085"/>
      <c r="L103" s="5085"/>
      <c r="M103" s="5085"/>
      <c r="N103" s="5085"/>
      <c r="O103" s="5085"/>
      <c r="P103" s="5085"/>
      <c r="Q103" s="5085"/>
      <c r="R103" s="5930"/>
      <c r="S103" s="5085"/>
      <c r="T103" s="5085"/>
      <c r="U103" s="5236"/>
      <c r="V103" s="5933"/>
      <c r="W103" s="5933"/>
      <c r="X103" s="5933"/>
      <c r="Y103" s="5933"/>
      <c r="Z103" s="5933"/>
      <c r="AA103" s="5085"/>
      <c r="AB103" s="5933"/>
      <c r="AC103" s="5933"/>
      <c r="AD103" s="3031" t="s">
        <v>2035</v>
      </c>
      <c r="AE103" s="31"/>
      <c r="AF103" s="3202" t="s">
        <v>857</v>
      </c>
      <c r="AG103" s="190"/>
      <c r="AH103" s="3195">
        <v>1405</v>
      </c>
      <c r="AI103" s="28" t="s">
        <v>2034</v>
      </c>
      <c r="AJ103" s="198" t="s">
        <v>2036</v>
      </c>
      <c r="AK103" s="3190">
        <v>1405</v>
      </c>
      <c r="AL103" s="31" t="s">
        <v>869</v>
      </c>
      <c r="AM103" s="31" t="s">
        <v>869</v>
      </c>
      <c r="AN103" s="23"/>
      <c r="AO103" s="3195">
        <v>2</v>
      </c>
      <c r="AP103" s="3195" t="s">
        <v>859</v>
      </c>
      <c r="AQ103" s="3195">
        <v>2</v>
      </c>
      <c r="AR103" s="226"/>
      <c r="AS103" s="226"/>
      <c r="AT103" s="226"/>
      <c r="AU103" s="226"/>
      <c r="AV103" s="3032"/>
      <c r="AW103" s="5085"/>
      <c r="AX103" s="5807"/>
    </row>
    <row r="104" spans="1:50">
      <c r="A104" s="5963"/>
      <c r="B104" s="5155"/>
      <c r="C104" s="5730"/>
      <c r="D104" s="5965"/>
      <c r="E104" s="5949"/>
      <c r="F104" s="5965"/>
      <c r="G104" s="5086"/>
      <c r="H104" s="5086"/>
      <c r="I104" s="5086"/>
      <c r="J104" s="5086"/>
      <c r="K104" s="5086"/>
      <c r="L104" s="5086"/>
      <c r="M104" s="5086"/>
      <c r="N104" s="5086"/>
      <c r="O104" s="5086"/>
      <c r="P104" s="5086"/>
      <c r="Q104" s="5086"/>
      <c r="R104" s="5930"/>
      <c r="S104" s="5086"/>
      <c r="T104" s="5086"/>
      <c r="U104" s="5237"/>
      <c r="V104" s="5958"/>
      <c r="W104" s="5958"/>
      <c r="X104" s="5958"/>
      <c r="Y104" s="5958"/>
      <c r="Z104" s="5958"/>
      <c r="AA104" s="5086"/>
      <c r="AB104" s="5958"/>
      <c r="AC104" s="5958"/>
      <c r="AD104" s="3031" t="s">
        <v>2035</v>
      </c>
      <c r="AE104" s="3378"/>
      <c r="AF104" s="3202" t="s">
        <v>857</v>
      </c>
      <c r="AG104" s="190"/>
      <c r="AH104" s="3195">
        <v>1300</v>
      </c>
      <c r="AI104" s="28" t="s">
        <v>2034</v>
      </c>
      <c r="AJ104" s="198" t="s">
        <v>2036</v>
      </c>
      <c r="AK104" s="3190">
        <v>1300</v>
      </c>
      <c r="AL104" s="23" t="s">
        <v>646</v>
      </c>
      <c r="AM104" s="23" t="s">
        <v>647</v>
      </c>
      <c r="AN104" s="23"/>
      <c r="AO104" s="3195">
        <v>2</v>
      </c>
      <c r="AP104" s="3195" t="s">
        <v>859</v>
      </c>
      <c r="AQ104" s="3195">
        <v>2</v>
      </c>
      <c r="AR104" s="230"/>
      <c r="AS104" s="230"/>
      <c r="AT104" s="230"/>
      <c r="AU104" s="230"/>
      <c r="AV104" s="3026"/>
      <c r="AW104" s="5949"/>
      <c r="AX104" s="5928"/>
    </row>
    <row r="105" spans="1:50">
      <c r="A105" s="5963"/>
      <c r="B105" s="5153" t="s">
        <v>2463</v>
      </c>
      <c r="C105" s="5731" t="s">
        <v>6549</v>
      </c>
      <c r="D105" s="5153" t="s">
        <v>6544</v>
      </c>
      <c r="E105" s="5084" t="s">
        <v>2050</v>
      </c>
      <c r="F105" s="5153" t="s">
        <v>6545</v>
      </c>
      <c r="G105" s="5084" t="s">
        <v>2028</v>
      </c>
      <c r="H105" s="5084" t="s">
        <v>2028</v>
      </c>
      <c r="I105" s="5084" t="s">
        <v>2029</v>
      </c>
      <c r="J105" s="5084" t="s">
        <v>2029</v>
      </c>
      <c r="K105" s="5084">
        <v>9</v>
      </c>
      <c r="L105" s="5084">
        <v>0</v>
      </c>
      <c r="M105" s="5084">
        <v>31</v>
      </c>
      <c r="N105" s="5084">
        <v>9</v>
      </c>
      <c r="O105" s="5084">
        <v>0</v>
      </c>
      <c r="P105" s="5084">
        <v>31</v>
      </c>
      <c r="Q105" s="5084" t="s">
        <v>2030</v>
      </c>
      <c r="R105" s="5960" t="s">
        <v>2031</v>
      </c>
      <c r="S105" s="5084">
        <v>21000</v>
      </c>
      <c r="T105" s="5084">
        <v>21000</v>
      </c>
      <c r="U105" s="5291">
        <v>44455</v>
      </c>
      <c r="V105" s="5084">
        <v>2500</v>
      </c>
      <c r="W105" s="5084">
        <v>2500</v>
      </c>
      <c r="X105" s="5084">
        <v>7090</v>
      </c>
      <c r="Y105" s="5957">
        <v>9</v>
      </c>
      <c r="Z105" s="5957">
        <v>2</v>
      </c>
      <c r="AA105" s="5084" t="s">
        <v>2045</v>
      </c>
      <c r="AB105" s="5957" t="s">
        <v>2033</v>
      </c>
      <c r="AC105" s="5957" t="s">
        <v>2034</v>
      </c>
      <c r="AD105" s="28" t="s">
        <v>2035</v>
      </c>
      <c r="AE105" s="192" t="s">
        <v>6231</v>
      </c>
      <c r="AF105" s="3369" t="s">
        <v>857</v>
      </c>
      <c r="AG105" s="190"/>
      <c r="AH105" s="3368">
        <v>1204</v>
      </c>
      <c r="AI105" s="28" t="s">
        <v>2034</v>
      </c>
      <c r="AJ105" s="28" t="s">
        <v>2036</v>
      </c>
      <c r="AK105" s="28">
        <v>1203</v>
      </c>
      <c r="AL105" s="192" t="s">
        <v>6281</v>
      </c>
      <c r="AM105" s="812" t="s">
        <v>6525</v>
      </c>
      <c r="AN105" s="23"/>
      <c r="AO105" s="3365">
        <v>2</v>
      </c>
      <c r="AP105" s="3365" t="s">
        <v>859</v>
      </c>
      <c r="AQ105" s="3365">
        <v>2</v>
      </c>
      <c r="AR105" s="230"/>
      <c r="AS105" s="230"/>
      <c r="AT105" s="230"/>
      <c r="AU105" s="230"/>
      <c r="AV105" s="3419"/>
      <c r="AW105" s="5084" t="s">
        <v>2468</v>
      </c>
      <c r="AX105" s="5136" t="s">
        <v>2452</v>
      </c>
    </row>
    <row r="106" spans="1:50">
      <c r="A106" s="5963"/>
      <c r="B106" s="5154"/>
      <c r="C106" s="5729"/>
      <c r="D106" s="6093"/>
      <c r="E106" s="5085"/>
      <c r="F106" s="5154"/>
      <c r="G106" s="5085"/>
      <c r="H106" s="5085"/>
      <c r="I106" s="5085"/>
      <c r="J106" s="5085"/>
      <c r="K106" s="5085"/>
      <c r="L106" s="5085"/>
      <c r="M106" s="5085"/>
      <c r="N106" s="5085"/>
      <c r="O106" s="5085"/>
      <c r="P106" s="5085"/>
      <c r="Q106" s="5085"/>
      <c r="R106" s="5930"/>
      <c r="S106" s="5085"/>
      <c r="T106" s="5085"/>
      <c r="U106" s="5236"/>
      <c r="V106" s="5085"/>
      <c r="W106" s="5085"/>
      <c r="X106" s="5085"/>
      <c r="Y106" s="5933"/>
      <c r="Z106" s="5933"/>
      <c r="AA106" s="5085"/>
      <c r="AB106" s="5933"/>
      <c r="AC106" s="5933"/>
      <c r="AD106" s="28" t="s">
        <v>2035</v>
      </c>
      <c r="AE106" s="28"/>
      <c r="AF106" s="3369" t="s">
        <v>857</v>
      </c>
      <c r="AG106" s="190"/>
      <c r="AH106" s="3365">
        <v>1500</v>
      </c>
      <c r="AI106" s="28" t="s">
        <v>2034</v>
      </c>
      <c r="AJ106" s="198" t="s">
        <v>2036</v>
      </c>
      <c r="AK106" s="3362">
        <v>1500</v>
      </c>
      <c r="AL106" s="31" t="s">
        <v>1158</v>
      </c>
      <c r="AM106" s="31" t="s">
        <v>341</v>
      </c>
      <c r="AN106" s="23"/>
      <c r="AO106" s="3365">
        <v>4</v>
      </c>
      <c r="AP106" s="3365" t="s">
        <v>859</v>
      </c>
      <c r="AQ106" s="3365">
        <v>4</v>
      </c>
      <c r="AR106" s="24">
        <v>6</v>
      </c>
      <c r="AS106" s="28" t="s">
        <v>875</v>
      </c>
      <c r="AT106" s="28" t="s">
        <v>859</v>
      </c>
      <c r="AU106" s="28" t="s">
        <v>876</v>
      </c>
      <c r="AV106" s="3422" t="s">
        <v>877</v>
      </c>
      <c r="AW106" s="5085"/>
      <c r="AX106" s="5807"/>
    </row>
    <row r="107" spans="1:50">
      <c r="A107" s="5963"/>
      <c r="B107" s="5154"/>
      <c r="C107" s="5729"/>
      <c r="D107" s="6093"/>
      <c r="E107" s="5085"/>
      <c r="F107" s="5154"/>
      <c r="G107" s="5085"/>
      <c r="H107" s="5085"/>
      <c r="I107" s="5085"/>
      <c r="J107" s="5085"/>
      <c r="K107" s="5085"/>
      <c r="L107" s="5085"/>
      <c r="M107" s="5085"/>
      <c r="N107" s="5085"/>
      <c r="O107" s="5085"/>
      <c r="P107" s="5085"/>
      <c r="Q107" s="5085"/>
      <c r="R107" s="5930"/>
      <c r="S107" s="5085"/>
      <c r="T107" s="5085"/>
      <c r="U107" s="5236"/>
      <c r="V107" s="5085"/>
      <c r="W107" s="5085"/>
      <c r="X107" s="5085"/>
      <c r="Y107" s="5933"/>
      <c r="Z107" s="5933"/>
      <c r="AA107" s="5085"/>
      <c r="AB107" s="5933"/>
      <c r="AC107" s="5933"/>
      <c r="AD107" s="28" t="s">
        <v>2035</v>
      </c>
      <c r="AE107" s="28"/>
      <c r="AF107" s="3369" t="s">
        <v>857</v>
      </c>
      <c r="AG107" s="190"/>
      <c r="AH107" s="3365">
        <v>1405</v>
      </c>
      <c r="AI107" s="28" t="s">
        <v>2034</v>
      </c>
      <c r="AJ107" s="198" t="s">
        <v>2036</v>
      </c>
      <c r="AK107" s="3362">
        <v>1405</v>
      </c>
      <c r="AL107" s="31" t="s">
        <v>869</v>
      </c>
      <c r="AM107" s="31" t="s">
        <v>869</v>
      </c>
      <c r="AN107" s="23"/>
      <c r="AO107" s="3365">
        <v>2</v>
      </c>
      <c r="AP107" s="3365" t="s">
        <v>859</v>
      </c>
      <c r="AQ107" s="3365">
        <v>2</v>
      </c>
      <c r="AR107" s="230"/>
      <c r="AS107" s="230"/>
      <c r="AT107" s="230"/>
      <c r="AU107" s="230"/>
      <c r="AV107" s="3419"/>
      <c r="AW107" s="5085"/>
      <c r="AX107" s="5807"/>
    </row>
    <row r="108" spans="1:50">
      <c r="A108" s="5963"/>
      <c r="B108" s="5155"/>
      <c r="C108" s="5730"/>
      <c r="D108" s="6094"/>
      <c r="E108" s="5949"/>
      <c r="F108" s="5965"/>
      <c r="G108" s="5086"/>
      <c r="H108" s="5086"/>
      <c r="I108" s="5086"/>
      <c r="J108" s="5086"/>
      <c r="K108" s="5086"/>
      <c r="L108" s="5086"/>
      <c r="M108" s="5086"/>
      <c r="N108" s="5086"/>
      <c r="O108" s="5086"/>
      <c r="P108" s="5086"/>
      <c r="Q108" s="5086"/>
      <c r="R108" s="5961"/>
      <c r="S108" s="5086"/>
      <c r="T108" s="5086"/>
      <c r="U108" s="5237"/>
      <c r="V108" s="5086"/>
      <c r="W108" s="5086"/>
      <c r="X108" s="5086"/>
      <c r="Y108" s="5958"/>
      <c r="Z108" s="5958"/>
      <c r="AA108" s="5086"/>
      <c r="AB108" s="5958"/>
      <c r="AC108" s="5958"/>
      <c r="AD108" s="28" t="s">
        <v>2035</v>
      </c>
      <c r="AE108" s="28"/>
      <c r="AF108" s="3369" t="s">
        <v>857</v>
      </c>
      <c r="AG108" s="190"/>
      <c r="AH108" s="3365">
        <v>1300</v>
      </c>
      <c r="AI108" s="28" t="s">
        <v>2034</v>
      </c>
      <c r="AJ108" s="198" t="s">
        <v>2036</v>
      </c>
      <c r="AK108" s="3362">
        <v>1300</v>
      </c>
      <c r="AL108" s="23" t="s">
        <v>646</v>
      </c>
      <c r="AM108" s="23" t="s">
        <v>647</v>
      </c>
      <c r="AN108" s="23"/>
      <c r="AO108" s="3365">
        <v>2</v>
      </c>
      <c r="AP108" s="3365" t="s">
        <v>859</v>
      </c>
      <c r="AQ108" s="3365">
        <v>2</v>
      </c>
      <c r="AR108" s="230"/>
      <c r="AS108" s="230"/>
      <c r="AT108" s="230"/>
      <c r="AU108" s="230"/>
      <c r="AV108" s="3419"/>
      <c r="AW108" s="5949"/>
      <c r="AX108" s="5928"/>
    </row>
    <row r="109" spans="1:50">
      <c r="A109" s="5963"/>
      <c r="B109" s="5153" t="s">
        <v>2463</v>
      </c>
      <c r="C109" s="5731" t="s">
        <v>6550</v>
      </c>
      <c r="D109" s="5153" t="s">
        <v>6547</v>
      </c>
      <c r="E109" s="5084" t="s">
        <v>2050</v>
      </c>
      <c r="F109" s="5153" t="s">
        <v>6548</v>
      </c>
      <c r="G109" s="5084" t="s">
        <v>2028</v>
      </c>
      <c r="H109" s="5084" t="s">
        <v>2028</v>
      </c>
      <c r="I109" s="5084" t="s">
        <v>2029</v>
      </c>
      <c r="J109" s="5084" t="s">
        <v>2029</v>
      </c>
      <c r="K109" s="5084">
        <v>9</v>
      </c>
      <c r="L109" s="5084">
        <v>0</v>
      </c>
      <c r="M109" s="5084">
        <v>31</v>
      </c>
      <c r="N109" s="5084">
        <v>9</v>
      </c>
      <c r="O109" s="5084">
        <v>0</v>
      </c>
      <c r="P109" s="5084">
        <v>31</v>
      </c>
      <c r="Q109" s="5084" t="s">
        <v>2030</v>
      </c>
      <c r="R109" s="5960" t="s">
        <v>2031</v>
      </c>
      <c r="S109" s="5084">
        <v>28000</v>
      </c>
      <c r="T109" s="5084">
        <v>28000</v>
      </c>
      <c r="U109" s="5291">
        <v>55476</v>
      </c>
      <c r="V109" s="5084">
        <v>3000</v>
      </c>
      <c r="W109" s="5084">
        <v>3000</v>
      </c>
      <c r="X109" s="5084">
        <v>8213</v>
      </c>
      <c r="Y109" s="5957">
        <v>9</v>
      </c>
      <c r="Z109" s="5957">
        <v>2</v>
      </c>
      <c r="AA109" s="5084" t="s">
        <v>2045</v>
      </c>
      <c r="AB109" s="5957" t="s">
        <v>2033</v>
      </c>
      <c r="AC109" s="5957" t="s">
        <v>2034</v>
      </c>
      <c r="AD109" s="28" t="s">
        <v>2035</v>
      </c>
      <c r="AE109" s="192" t="s">
        <v>6233</v>
      </c>
      <c r="AF109" s="3369" t="s">
        <v>857</v>
      </c>
      <c r="AG109" s="190"/>
      <c r="AH109" s="3368">
        <v>1204</v>
      </c>
      <c r="AI109" s="28" t="s">
        <v>2034</v>
      </c>
      <c r="AJ109" s="28" t="s">
        <v>2036</v>
      </c>
      <c r="AK109" s="28">
        <v>1203</v>
      </c>
      <c r="AL109" s="192" t="s">
        <v>6285</v>
      </c>
      <c r="AM109" s="812" t="s">
        <v>6526</v>
      </c>
      <c r="AN109" s="23"/>
      <c r="AO109" s="3365">
        <v>2</v>
      </c>
      <c r="AP109" s="3365" t="s">
        <v>859</v>
      </c>
      <c r="AQ109" s="3365">
        <v>2</v>
      </c>
      <c r="AR109" s="230"/>
      <c r="AS109" s="230"/>
      <c r="AT109" s="230"/>
      <c r="AU109" s="230"/>
      <c r="AV109" s="3419"/>
      <c r="AW109" s="5084" t="s">
        <v>2468</v>
      </c>
      <c r="AX109" s="5136" t="s">
        <v>2452</v>
      </c>
    </row>
    <row r="110" spans="1:50">
      <c r="A110" s="5963"/>
      <c r="B110" s="5154"/>
      <c r="C110" s="5729"/>
      <c r="D110" s="6093"/>
      <c r="E110" s="5085"/>
      <c r="F110" s="5973"/>
      <c r="G110" s="5085"/>
      <c r="H110" s="5085"/>
      <c r="I110" s="5085"/>
      <c r="J110" s="5085"/>
      <c r="K110" s="5085"/>
      <c r="L110" s="5085"/>
      <c r="M110" s="5085"/>
      <c r="N110" s="5085"/>
      <c r="O110" s="5085"/>
      <c r="P110" s="5085"/>
      <c r="Q110" s="5085"/>
      <c r="R110" s="5930"/>
      <c r="S110" s="5085"/>
      <c r="T110" s="5085"/>
      <c r="U110" s="5236"/>
      <c r="V110" s="5085"/>
      <c r="W110" s="5085"/>
      <c r="X110" s="5085"/>
      <c r="Y110" s="5933"/>
      <c r="Z110" s="5933"/>
      <c r="AA110" s="5085"/>
      <c r="AB110" s="5933"/>
      <c r="AC110" s="5933"/>
      <c r="AD110" s="28" t="s">
        <v>2035</v>
      </c>
      <c r="AE110" s="28"/>
      <c r="AF110" s="3369" t="s">
        <v>857</v>
      </c>
      <c r="AG110" s="190"/>
      <c r="AH110" s="3365">
        <v>1500</v>
      </c>
      <c r="AI110" s="28" t="s">
        <v>2034</v>
      </c>
      <c r="AJ110" s="198" t="s">
        <v>2036</v>
      </c>
      <c r="AK110" s="3362">
        <v>1500</v>
      </c>
      <c r="AL110" s="31" t="s">
        <v>1158</v>
      </c>
      <c r="AM110" s="31" t="s">
        <v>341</v>
      </c>
      <c r="AN110" s="23"/>
      <c r="AO110" s="3365">
        <v>4</v>
      </c>
      <c r="AP110" s="3365" t="s">
        <v>859</v>
      </c>
      <c r="AQ110" s="3365">
        <v>4</v>
      </c>
      <c r="AR110" s="24">
        <v>6</v>
      </c>
      <c r="AS110" s="28" t="s">
        <v>875</v>
      </c>
      <c r="AT110" s="28" t="s">
        <v>859</v>
      </c>
      <c r="AU110" s="28" t="s">
        <v>876</v>
      </c>
      <c r="AV110" s="3422" t="s">
        <v>877</v>
      </c>
      <c r="AW110" s="5085"/>
      <c r="AX110" s="5807"/>
    </row>
    <row r="111" spans="1:50">
      <c r="A111" s="5963"/>
      <c r="B111" s="5154"/>
      <c r="C111" s="5729"/>
      <c r="D111" s="6093"/>
      <c r="E111" s="5085"/>
      <c r="F111" s="5973"/>
      <c r="G111" s="5085"/>
      <c r="H111" s="5085"/>
      <c r="I111" s="5085"/>
      <c r="J111" s="5085"/>
      <c r="K111" s="5085"/>
      <c r="L111" s="5085"/>
      <c r="M111" s="5085"/>
      <c r="N111" s="5085"/>
      <c r="O111" s="5085"/>
      <c r="P111" s="5085"/>
      <c r="Q111" s="5085"/>
      <c r="R111" s="5930"/>
      <c r="S111" s="5085"/>
      <c r="T111" s="5085"/>
      <c r="U111" s="5236"/>
      <c r="V111" s="5085"/>
      <c r="W111" s="5085"/>
      <c r="X111" s="5085"/>
      <c r="Y111" s="5933"/>
      <c r="Z111" s="5933"/>
      <c r="AA111" s="5085"/>
      <c r="AB111" s="5933"/>
      <c r="AC111" s="5933"/>
      <c r="AD111" s="28" t="s">
        <v>2035</v>
      </c>
      <c r="AE111" s="28"/>
      <c r="AF111" s="3369" t="s">
        <v>857</v>
      </c>
      <c r="AG111" s="190"/>
      <c r="AH111" s="3365">
        <v>1405</v>
      </c>
      <c r="AI111" s="28" t="s">
        <v>2034</v>
      </c>
      <c r="AJ111" s="198" t="s">
        <v>2036</v>
      </c>
      <c r="AK111" s="3362">
        <v>1405</v>
      </c>
      <c r="AL111" s="31" t="s">
        <v>869</v>
      </c>
      <c r="AM111" s="31" t="s">
        <v>869</v>
      </c>
      <c r="AN111" s="23"/>
      <c r="AO111" s="3365">
        <v>2</v>
      </c>
      <c r="AP111" s="3365" t="s">
        <v>859</v>
      </c>
      <c r="AQ111" s="3365">
        <v>2</v>
      </c>
      <c r="AR111" s="230"/>
      <c r="AS111" s="230"/>
      <c r="AT111" s="230"/>
      <c r="AU111" s="230"/>
      <c r="AV111" s="3419"/>
      <c r="AW111" s="5085"/>
      <c r="AX111" s="5807"/>
    </row>
    <row r="112" spans="1:50" ht="13.5" thickBot="1">
      <c r="A112" s="5964"/>
      <c r="B112" s="5208"/>
      <c r="C112" s="6062"/>
      <c r="D112" s="6114"/>
      <c r="E112" s="5948"/>
      <c r="F112" s="5959"/>
      <c r="G112" s="5121"/>
      <c r="H112" s="5121"/>
      <c r="I112" s="5121"/>
      <c r="J112" s="5121"/>
      <c r="K112" s="5121"/>
      <c r="L112" s="5121"/>
      <c r="M112" s="5121"/>
      <c r="N112" s="5121"/>
      <c r="O112" s="5121"/>
      <c r="P112" s="5121"/>
      <c r="Q112" s="5121"/>
      <c r="R112" s="5931"/>
      <c r="S112" s="5121"/>
      <c r="T112" s="5121"/>
      <c r="U112" s="5277"/>
      <c r="V112" s="5121"/>
      <c r="W112" s="5121"/>
      <c r="X112" s="5121"/>
      <c r="Y112" s="5934"/>
      <c r="Z112" s="5934"/>
      <c r="AA112" s="5121"/>
      <c r="AB112" s="5934"/>
      <c r="AC112" s="5934"/>
      <c r="AD112" s="30" t="s">
        <v>2035</v>
      </c>
      <c r="AE112" s="30"/>
      <c r="AF112" s="34" t="s">
        <v>857</v>
      </c>
      <c r="AG112" s="193"/>
      <c r="AH112" s="3366">
        <v>1300</v>
      </c>
      <c r="AI112" s="30" t="s">
        <v>2034</v>
      </c>
      <c r="AJ112" s="199" t="s">
        <v>2036</v>
      </c>
      <c r="AK112" s="3364">
        <v>1300</v>
      </c>
      <c r="AL112" s="35" t="s">
        <v>646</v>
      </c>
      <c r="AM112" s="35" t="s">
        <v>647</v>
      </c>
      <c r="AN112" s="35"/>
      <c r="AO112" s="3366">
        <v>2</v>
      </c>
      <c r="AP112" s="3366" t="s">
        <v>859</v>
      </c>
      <c r="AQ112" s="3366">
        <v>2</v>
      </c>
      <c r="AR112" s="232"/>
      <c r="AS112" s="232"/>
      <c r="AT112" s="232"/>
      <c r="AU112" s="232"/>
      <c r="AV112" s="3421"/>
      <c r="AW112" s="5948"/>
      <c r="AX112" s="5927"/>
    </row>
    <row r="113" spans="1:50">
      <c r="A113" s="5962" t="s">
        <v>3890</v>
      </c>
      <c r="B113" s="5241" t="s">
        <v>2463</v>
      </c>
      <c r="C113" s="6058" t="s">
        <v>1091</v>
      </c>
      <c r="D113" s="5241" t="s">
        <v>1850</v>
      </c>
      <c r="E113" s="5156" t="s">
        <v>2050</v>
      </c>
      <c r="F113" s="5241" t="s">
        <v>2062</v>
      </c>
      <c r="G113" s="5156" t="s">
        <v>2028</v>
      </c>
      <c r="H113" s="5156" t="s">
        <v>2028</v>
      </c>
      <c r="I113" s="5156" t="s">
        <v>2029</v>
      </c>
      <c r="J113" s="5156" t="s">
        <v>2029</v>
      </c>
      <c r="K113" s="5156">
        <v>9</v>
      </c>
      <c r="L113" s="5156">
        <v>0</v>
      </c>
      <c r="M113" s="5156">
        <v>31</v>
      </c>
      <c r="N113" s="5156">
        <v>9</v>
      </c>
      <c r="O113" s="5156">
        <v>0</v>
      </c>
      <c r="P113" s="5156">
        <v>31</v>
      </c>
      <c r="Q113" s="5156" t="s">
        <v>2030</v>
      </c>
      <c r="R113" s="5929" t="s">
        <v>2031</v>
      </c>
      <c r="S113" s="5932">
        <v>9664</v>
      </c>
      <c r="T113" s="5932">
        <v>9664</v>
      </c>
      <c r="U113" s="5932">
        <v>13752</v>
      </c>
      <c r="V113" s="5932">
        <v>384</v>
      </c>
      <c r="W113" s="5932">
        <v>384</v>
      </c>
      <c r="X113" s="5932">
        <v>832</v>
      </c>
      <c r="Y113" s="5932">
        <v>9</v>
      </c>
      <c r="Z113" s="5932">
        <v>2</v>
      </c>
      <c r="AA113" s="5932" t="s">
        <v>2045</v>
      </c>
      <c r="AB113" s="5932" t="s">
        <v>2033</v>
      </c>
      <c r="AC113" s="5932" t="s">
        <v>2034</v>
      </c>
      <c r="AD113" s="3214" t="s">
        <v>2035</v>
      </c>
      <c r="AE113" s="3395"/>
      <c r="AF113" s="3223" t="s">
        <v>857</v>
      </c>
      <c r="AG113" s="187"/>
      <c r="AH113" s="185">
        <v>1204</v>
      </c>
      <c r="AI113" s="48" t="s">
        <v>2034</v>
      </c>
      <c r="AJ113" s="48" t="s">
        <v>2036</v>
      </c>
      <c r="AK113" s="48">
        <v>1203</v>
      </c>
      <c r="AL113" s="225" t="s">
        <v>1218</v>
      </c>
      <c r="AM113" s="225" t="s">
        <v>1219</v>
      </c>
      <c r="AN113" s="189"/>
      <c r="AO113" s="3200">
        <v>2</v>
      </c>
      <c r="AP113" s="3200" t="s">
        <v>859</v>
      </c>
      <c r="AQ113" s="3200">
        <v>2</v>
      </c>
      <c r="AR113" s="231"/>
      <c r="AS113" s="231"/>
      <c r="AT113" s="231"/>
      <c r="AU113" s="231"/>
      <c r="AV113" s="3035"/>
      <c r="AW113" s="5156" t="s">
        <v>2468</v>
      </c>
      <c r="AX113" s="5813" t="s">
        <v>2452</v>
      </c>
    </row>
    <row r="114" spans="1:50">
      <c r="A114" s="5963"/>
      <c r="B114" s="5154"/>
      <c r="C114" s="5729"/>
      <c r="D114" s="5154"/>
      <c r="E114" s="5085"/>
      <c r="F114" s="5154"/>
      <c r="G114" s="5966"/>
      <c r="H114" s="5966"/>
      <c r="I114" s="5966"/>
      <c r="J114" s="5966"/>
      <c r="K114" s="5966"/>
      <c r="L114" s="5966"/>
      <c r="M114" s="5966"/>
      <c r="N114" s="5966"/>
      <c r="O114" s="5966"/>
      <c r="P114" s="5966"/>
      <c r="Q114" s="5966"/>
      <c r="R114" s="5966"/>
      <c r="S114" s="5933"/>
      <c r="T114" s="5933"/>
      <c r="U114" s="5933"/>
      <c r="V114" s="5933"/>
      <c r="W114" s="5933"/>
      <c r="X114" s="5933"/>
      <c r="Y114" s="5966"/>
      <c r="Z114" s="5966"/>
      <c r="AA114" s="5966"/>
      <c r="AB114" s="5966"/>
      <c r="AC114" s="5933"/>
      <c r="AD114" s="3031" t="s">
        <v>2035</v>
      </c>
      <c r="AE114" s="3396"/>
      <c r="AF114" s="3202" t="s">
        <v>857</v>
      </c>
      <c r="AG114" s="190"/>
      <c r="AH114" s="3195">
        <v>1500</v>
      </c>
      <c r="AI114" s="28" t="s">
        <v>2034</v>
      </c>
      <c r="AJ114" s="198" t="s">
        <v>2036</v>
      </c>
      <c r="AK114" s="3190">
        <v>1500</v>
      </c>
      <c r="AL114" s="26" t="s">
        <v>344</v>
      </c>
      <c r="AM114" s="31" t="s">
        <v>341</v>
      </c>
      <c r="AN114" s="23"/>
      <c r="AO114" s="3195">
        <v>2</v>
      </c>
      <c r="AP114" s="3195" t="s">
        <v>859</v>
      </c>
      <c r="AQ114" s="3195">
        <v>2</v>
      </c>
      <c r="AR114" s="28">
        <v>3</v>
      </c>
      <c r="AS114" s="28" t="s">
        <v>875</v>
      </c>
      <c r="AT114" s="28" t="s">
        <v>859</v>
      </c>
      <c r="AU114" s="28" t="s">
        <v>876</v>
      </c>
      <c r="AV114" s="3031" t="s">
        <v>877</v>
      </c>
      <c r="AW114" s="5085"/>
      <c r="AX114" s="5807"/>
    </row>
    <row r="115" spans="1:50">
      <c r="A115" s="5963"/>
      <c r="B115" s="5154"/>
      <c r="C115" s="5729"/>
      <c r="D115" s="5973"/>
      <c r="E115" s="5947"/>
      <c r="F115" s="5973"/>
      <c r="G115" s="5972"/>
      <c r="H115" s="5972"/>
      <c r="I115" s="5972"/>
      <c r="J115" s="5972"/>
      <c r="K115" s="5972"/>
      <c r="L115" s="5972"/>
      <c r="M115" s="5972"/>
      <c r="N115" s="5972"/>
      <c r="O115" s="5972"/>
      <c r="P115" s="5972"/>
      <c r="Q115" s="5972"/>
      <c r="R115" s="5972"/>
      <c r="S115" s="6006"/>
      <c r="T115" s="5933"/>
      <c r="U115" s="5933"/>
      <c r="V115" s="5933"/>
      <c r="W115" s="5933"/>
      <c r="X115" s="5933"/>
      <c r="Y115" s="5966"/>
      <c r="Z115" s="5966"/>
      <c r="AA115" s="5966"/>
      <c r="AB115" s="5966"/>
      <c r="AC115" s="5933"/>
      <c r="AD115" s="3031" t="s">
        <v>2035</v>
      </c>
      <c r="AE115" s="3403"/>
      <c r="AF115" s="3202" t="s">
        <v>857</v>
      </c>
      <c r="AG115" s="190"/>
      <c r="AH115" s="3195">
        <v>1300</v>
      </c>
      <c r="AI115" s="28" t="s">
        <v>2034</v>
      </c>
      <c r="AJ115" s="198" t="s">
        <v>2036</v>
      </c>
      <c r="AK115" s="3190">
        <v>1300</v>
      </c>
      <c r="AL115" s="23" t="s">
        <v>646</v>
      </c>
      <c r="AM115" s="23" t="s">
        <v>647</v>
      </c>
      <c r="AN115" s="23"/>
      <c r="AO115" s="3195">
        <v>2</v>
      </c>
      <c r="AP115" s="3195" t="s">
        <v>859</v>
      </c>
      <c r="AQ115" s="3195">
        <v>2</v>
      </c>
      <c r="AR115" s="226"/>
      <c r="AS115" s="226"/>
      <c r="AT115" s="226"/>
      <c r="AU115" s="226"/>
      <c r="AV115" s="3032"/>
      <c r="AW115" s="5947"/>
      <c r="AX115" s="5926"/>
    </row>
    <row r="116" spans="1:50">
      <c r="A116" s="5963"/>
      <c r="B116" s="5153" t="s">
        <v>2463</v>
      </c>
      <c r="C116" s="5731" t="s">
        <v>3641</v>
      </c>
      <c r="D116" s="5153" t="s">
        <v>1854</v>
      </c>
      <c r="E116" s="5084" t="s">
        <v>2050</v>
      </c>
      <c r="F116" s="5153" t="s">
        <v>2063</v>
      </c>
      <c r="G116" s="5084" t="s">
        <v>2028</v>
      </c>
      <c r="H116" s="5084" t="s">
        <v>2028</v>
      </c>
      <c r="I116" s="5084" t="s">
        <v>2029</v>
      </c>
      <c r="J116" s="5084" t="s">
        <v>2029</v>
      </c>
      <c r="K116" s="5084">
        <v>9</v>
      </c>
      <c r="L116" s="5084">
        <v>0</v>
      </c>
      <c r="M116" s="5084">
        <v>31</v>
      </c>
      <c r="N116" s="5084">
        <v>9</v>
      </c>
      <c r="O116" s="5084">
        <v>0</v>
      </c>
      <c r="P116" s="5084">
        <v>31</v>
      </c>
      <c r="Q116" s="5975" t="s">
        <v>2030</v>
      </c>
      <c r="R116" s="5960" t="s">
        <v>2031</v>
      </c>
      <c r="S116" s="6007">
        <v>13688</v>
      </c>
      <c r="T116" s="5957">
        <v>13688</v>
      </c>
      <c r="U116" s="5957">
        <v>20359</v>
      </c>
      <c r="V116" s="5957">
        <v>832</v>
      </c>
      <c r="W116" s="5957">
        <v>832</v>
      </c>
      <c r="X116" s="5957">
        <v>974</v>
      </c>
      <c r="Y116" s="5957">
        <v>9</v>
      </c>
      <c r="Z116" s="5957">
        <v>2</v>
      </c>
      <c r="AA116" s="5957" t="s">
        <v>2045</v>
      </c>
      <c r="AB116" s="5957" t="s">
        <v>2033</v>
      </c>
      <c r="AC116" s="5957" t="s">
        <v>2034</v>
      </c>
      <c r="AD116" s="3031" t="s">
        <v>2035</v>
      </c>
      <c r="AE116" s="3404" t="s">
        <v>6172</v>
      </c>
      <c r="AF116" s="3202" t="s">
        <v>857</v>
      </c>
      <c r="AG116" s="190"/>
      <c r="AH116" s="3211">
        <v>1204</v>
      </c>
      <c r="AI116" s="28" t="s">
        <v>2034</v>
      </c>
      <c r="AJ116" s="28" t="s">
        <v>2036</v>
      </c>
      <c r="AK116" s="28">
        <v>1203</v>
      </c>
      <c r="AL116" s="197" t="s">
        <v>2037</v>
      </c>
      <c r="AM116" s="3207" t="s">
        <v>2038</v>
      </c>
      <c r="AN116" s="23"/>
      <c r="AO116" s="3195">
        <v>2</v>
      </c>
      <c r="AP116" s="3195" t="s">
        <v>859</v>
      </c>
      <c r="AQ116" s="3195">
        <v>2</v>
      </c>
      <c r="AR116" s="230"/>
      <c r="AS116" s="230"/>
      <c r="AT116" s="230"/>
      <c r="AU116" s="230"/>
      <c r="AV116" s="3026"/>
      <c r="AW116" s="5084" t="s">
        <v>2468</v>
      </c>
      <c r="AX116" s="5136" t="s">
        <v>2452</v>
      </c>
    </row>
    <row r="117" spans="1:50">
      <c r="A117" s="5963"/>
      <c r="B117" s="5154"/>
      <c r="C117" s="5729"/>
      <c r="D117" s="5154"/>
      <c r="E117" s="5085"/>
      <c r="F117" s="5154"/>
      <c r="G117" s="5085"/>
      <c r="H117" s="5085"/>
      <c r="I117" s="5085"/>
      <c r="J117" s="5085"/>
      <c r="K117" s="5085"/>
      <c r="L117" s="5085"/>
      <c r="M117" s="5085"/>
      <c r="N117" s="5085"/>
      <c r="O117" s="5085"/>
      <c r="P117" s="5085"/>
      <c r="Q117" s="5085"/>
      <c r="R117" s="5930"/>
      <c r="S117" s="5933"/>
      <c r="T117" s="5933"/>
      <c r="U117" s="5933"/>
      <c r="V117" s="5933"/>
      <c r="W117" s="5933"/>
      <c r="X117" s="5933"/>
      <c r="Y117" s="5966"/>
      <c r="Z117" s="5966"/>
      <c r="AA117" s="5966"/>
      <c r="AB117" s="5966"/>
      <c r="AC117" s="5933"/>
      <c r="AD117" s="3031" t="s">
        <v>2035</v>
      </c>
      <c r="AE117" s="3396"/>
      <c r="AF117" s="3225" t="s">
        <v>857</v>
      </c>
      <c r="AG117" s="190"/>
      <c r="AH117" s="3195">
        <v>1500</v>
      </c>
      <c r="AI117" s="28" t="s">
        <v>2034</v>
      </c>
      <c r="AJ117" s="198" t="s">
        <v>2036</v>
      </c>
      <c r="AK117" s="3190">
        <v>1500</v>
      </c>
      <c r="AL117" s="26" t="s">
        <v>344</v>
      </c>
      <c r="AM117" s="31" t="s">
        <v>341</v>
      </c>
      <c r="AN117" s="23"/>
      <c r="AO117" s="3195">
        <v>2</v>
      </c>
      <c r="AP117" s="3195" t="s">
        <v>859</v>
      </c>
      <c r="AQ117" s="3195">
        <v>2</v>
      </c>
      <c r="AR117" s="28">
        <v>3</v>
      </c>
      <c r="AS117" s="28" t="s">
        <v>875</v>
      </c>
      <c r="AT117" s="28" t="s">
        <v>859</v>
      </c>
      <c r="AU117" s="28" t="s">
        <v>876</v>
      </c>
      <c r="AV117" s="3031" t="s">
        <v>877</v>
      </c>
      <c r="AW117" s="5085"/>
      <c r="AX117" s="5807"/>
    </row>
    <row r="118" spans="1:50">
      <c r="A118" s="5963"/>
      <c r="B118" s="5154"/>
      <c r="C118" s="5729"/>
      <c r="D118" s="5973"/>
      <c r="E118" s="5947"/>
      <c r="F118" s="5973"/>
      <c r="G118" s="5086"/>
      <c r="H118" s="5086"/>
      <c r="I118" s="5086"/>
      <c r="J118" s="5086"/>
      <c r="K118" s="5086"/>
      <c r="L118" s="5086"/>
      <c r="M118" s="5086"/>
      <c r="N118" s="5086"/>
      <c r="O118" s="5086"/>
      <c r="P118" s="5086"/>
      <c r="Q118" s="5086"/>
      <c r="R118" s="5961"/>
      <c r="S118" s="5933"/>
      <c r="T118" s="5933"/>
      <c r="U118" s="5933"/>
      <c r="V118" s="5933"/>
      <c r="W118" s="5933"/>
      <c r="X118" s="5933"/>
      <c r="Y118" s="5972"/>
      <c r="Z118" s="5972"/>
      <c r="AA118" s="5972"/>
      <c r="AB118" s="5972"/>
      <c r="AC118" s="5958"/>
      <c r="AD118" s="3031" t="s">
        <v>2035</v>
      </c>
      <c r="AE118" s="3403"/>
      <c r="AF118" s="3202" t="s">
        <v>857</v>
      </c>
      <c r="AG118" s="190"/>
      <c r="AH118" s="3195">
        <v>1300</v>
      </c>
      <c r="AI118" s="28" t="s">
        <v>2034</v>
      </c>
      <c r="AJ118" s="198" t="s">
        <v>2036</v>
      </c>
      <c r="AK118" s="3190">
        <v>1300</v>
      </c>
      <c r="AL118" s="23" t="s">
        <v>646</v>
      </c>
      <c r="AM118" s="23" t="s">
        <v>647</v>
      </c>
      <c r="AN118" s="23"/>
      <c r="AO118" s="3195">
        <v>2</v>
      </c>
      <c r="AP118" s="3195" t="s">
        <v>859</v>
      </c>
      <c r="AQ118" s="3195">
        <v>2</v>
      </c>
      <c r="AR118" s="226"/>
      <c r="AS118" s="226"/>
      <c r="AT118" s="226"/>
      <c r="AU118" s="226"/>
      <c r="AV118" s="3032"/>
      <c r="AW118" s="5947"/>
      <c r="AX118" s="5926"/>
    </row>
    <row r="119" spans="1:50">
      <c r="A119" s="5963"/>
      <c r="B119" s="5153" t="s">
        <v>2463</v>
      </c>
      <c r="C119" s="5731" t="s">
        <v>3642</v>
      </c>
      <c r="D119" s="5153" t="s">
        <v>1856</v>
      </c>
      <c r="E119" s="5084" t="s">
        <v>2050</v>
      </c>
      <c r="F119" s="5153" t="s">
        <v>2064</v>
      </c>
      <c r="G119" s="5084" t="s">
        <v>2028</v>
      </c>
      <c r="H119" s="5084" t="s">
        <v>2028</v>
      </c>
      <c r="I119" s="5084" t="s">
        <v>2029</v>
      </c>
      <c r="J119" s="5084" t="s">
        <v>2029</v>
      </c>
      <c r="K119" s="5084">
        <v>9</v>
      </c>
      <c r="L119" s="5084">
        <v>0</v>
      </c>
      <c r="M119" s="5084">
        <v>31</v>
      </c>
      <c r="N119" s="5084">
        <v>9</v>
      </c>
      <c r="O119" s="5084">
        <v>0</v>
      </c>
      <c r="P119" s="5084">
        <v>31</v>
      </c>
      <c r="Q119" s="5975" t="s">
        <v>2030</v>
      </c>
      <c r="R119" s="5960" t="s">
        <v>2031</v>
      </c>
      <c r="S119" s="5957">
        <v>20295</v>
      </c>
      <c r="T119" s="5957">
        <v>20295</v>
      </c>
      <c r="U119" s="5957">
        <v>31386</v>
      </c>
      <c r="V119" s="5957">
        <v>974</v>
      </c>
      <c r="W119" s="5957">
        <v>974</v>
      </c>
      <c r="X119" s="5957">
        <v>1119</v>
      </c>
      <c r="Y119" s="5957">
        <v>9</v>
      </c>
      <c r="Z119" s="5957">
        <v>2</v>
      </c>
      <c r="AA119" s="5957" t="s">
        <v>2045</v>
      </c>
      <c r="AB119" s="5957" t="s">
        <v>2033</v>
      </c>
      <c r="AC119" s="5957" t="s">
        <v>2034</v>
      </c>
      <c r="AD119" s="3031" t="s">
        <v>2035</v>
      </c>
      <c r="AE119" s="3404" t="s">
        <v>6173</v>
      </c>
      <c r="AF119" s="3202" t="s">
        <v>857</v>
      </c>
      <c r="AG119" s="190"/>
      <c r="AH119" s="3211">
        <v>1204</v>
      </c>
      <c r="AI119" s="28" t="s">
        <v>2034</v>
      </c>
      <c r="AJ119" s="28" t="s">
        <v>2036</v>
      </c>
      <c r="AK119" s="28">
        <v>1203</v>
      </c>
      <c r="AL119" s="3209" t="s">
        <v>2040</v>
      </c>
      <c r="AM119" s="26" t="s">
        <v>2041</v>
      </c>
      <c r="AN119" s="23"/>
      <c r="AO119" s="3195">
        <v>2</v>
      </c>
      <c r="AP119" s="3195" t="s">
        <v>859</v>
      </c>
      <c r="AQ119" s="3195">
        <v>2</v>
      </c>
      <c r="AR119" s="230"/>
      <c r="AS119" s="230"/>
      <c r="AT119" s="230"/>
      <c r="AU119" s="230"/>
      <c r="AV119" s="3026"/>
      <c r="AW119" s="5084" t="s">
        <v>2468</v>
      </c>
      <c r="AX119" s="5136" t="s">
        <v>2452</v>
      </c>
    </row>
    <row r="120" spans="1:50">
      <c r="A120" s="5963"/>
      <c r="B120" s="5154"/>
      <c r="C120" s="5729"/>
      <c r="D120" s="5154"/>
      <c r="E120" s="5085"/>
      <c r="F120" s="5154"/>
      <c r="G120" s="5085"/>
      <c r="H120" s="5085"/>
      <c r="I120" s="5085"/>
      <c r="J120" s="5085"/>
      <c r="K120" s="5085"/>
      <c r="L120" s="5085"/>
      <c r="M120" s="5085"/>
      <c r="N120" s="5085"/>
      <c r="O120" s="5085"/>
      <c r="P120" s="5085"/>
      <c r="Q120" s="5085"/>
      <c r="R120" s="5930"/>
      <c r="S120" s="5933"/>
      <c r="T120" s="5933"/>
      <c r="U120" s="5933"/>
      <c r="V120" s="5933"/>
      <c r="W120" s="5933"/>
      <c r="X120" s="5933"/>
      <c r="Y120" s="5966"/>
      <c r="Z120" s="5966"/>
      <c r="AA120" s="5966"/>
      <c r="AB120" s="5966"/>
      <c r="AC120" s="5933"/>
      <c r="AD120" s="3031" t="s">
        <v>2035</v>
      </c>
      <c r="AE120" s="3396"/>
      <c r="AF120" s="3225" t="s">
        <v>857</v>
      </c>
      <c r="AG120" s="190"/>
      <c r="AH120" s="3195">
        <v>1500</v>
      </c>
      <c r="AI120" s="28" t="s">
        <v>2034</v>
      </c>
      <c r="AJ120" s="198" t="s">
        <v>2036</v>
      </c>
      <c r="AK120" s="3190">
        <v>1500</v>
      </c>
      <c r="AL120" s="26" t="s">
        <v>344</v>
      </c>
      <c r="AM120" s="31" t="s">
        <v>341</v>
      </c>
      <c r="AN120" s="23"/>
      <c r="AO120" s="3195">
        <v>2</v>
      </c>
      <c r="AP120" s="3195" t="s">
        <v>859</v>
      </c>
      <c r="AQ120" s="3195">
        <v>2</v>
      </c>
      <c r="AR120" s="28">
        <v>3</v>
      </c>
      <c r="AS120" s="28" t="s">
        <v>875</v>
      </c>
      <c r="AT120" s="28" t="s">
        <v>859</v>
      </c>
      <c r="AU120" s="28" t="s">
        <v>876</v>
      </c>
      <c r="AV120" s="3031" t="s">
        <v>877</v>
      </c>
      <c r="AW120" s="5085"/>
      <c r="AX120" s="5807"/>
    </row>
    <row r="121" spans="1:50" ht="13.5" thickBot="1">
      <c r="A121" s="5964"/>
      <c r="B121" s="5208"/>
      <c r="C121" s="6062"/>
      <c r="D121" s="5959"/>
      <c r="E121" s="5948"/>
      <c r="F121" s="5959"/>
      <c r="G121" s="5121"/>
      <c r="H121" s="5121"/>
      <c r="I121" s="5121"/>
      <c r="J121" s="5121"/>
      <c r="K121" s="5121"/>
      <c r="L121" s="5121"/>
      <c r="M121" s="5121"/>
      <c r="N121" s="5121"/>
      <c r="O121" s="5121"/>
      <c r="P121" s="5121"/>
      <c r="Q121" s="5121"/>
      <c r="R121" s="5931"/>
      <c r="S121" s="5934"/>
      <c r="T121" s="5934"/>
      <c r="U121" s="5934"/>
      <c r="V121" s="5934"/>
      <c r="W121" s="5934"/>
      <c r="X121" s="5934"/>
      <c r="Y121" s="5967"/>
      <c r="Z121" s="5967"/>
      <c r="AA121" s="5967"/>
      <c r="AB121" s="5967"/>
      <c r="AC121" s="5934"/>
      <c r="AD121" s="3215" t="s">
        <v>2035</v>
      </c>
      <c r="AE121" s="3405"/>
      <c r="AF121" s="3224" t="s">
        <v>857</v>
      </c>
      <c r="AG121" s="193"/>
      <c r="AH121" s="3196">
        <v>1300</v>
      </c>
      <c r="AI121" s="30" t="s">
        <v>2034</v>
      </c>
      <c r="AJ121" s="199" t="s">
        <v>2036</v>
      </c>
      <c r="AK121" s="3201">
        <v>1300</v>
      </c>
      <c r="AL121" s="35" t="s">
        <v>646</v>
      </c>
      <c r="AM121" s="35" t="s">
        <v>647</v>
      </c>
      <c r="AN121" s="35"/>
      <c r="AO121" s="3196">
        <v>2</v>
      </c>
      <c r="AP121" s="3196" t="s">
        <v>859</v>
      </c>
      <c r="AQ121" s="3196">
        <v>2</v>
      </c>
      <c r="AR121" s="228"/>
      <c r="AS121" s="228"/>
      <c r="AT121" s="228"/>
      <c r="AU121" s="228"/>
      <c r="AV121" s="3033"/>
      <c r="AW121" s="5948"/>
      <c r="AX121" s="5927"/>
    </row>
    <row r="122" spans="1:50">
      <c r="A122" s="5962" t="s">
        <v>6269</v>
      </c>
      <c r="B122" s="5241" t="s">
        <v>2463</v>
      </c>
      <c r="C122" s="6058" t="s">
        <v>6267</v>
      </c>
      <c r="D122" s="5241" t="s">
        <v>6292</v>
      </c>
      <c r="E122" s="5156" t="s">
        <v>2050</v>
      </c>
      <c r="F122" s="5241" t="s">
        <v>6293</v>
      </c>
      <c r="G122" s="5156" t="s">
        <v>2028</v>
      </c>
      <c r="H122" s="5156" t="s">
        <v>2028</v>
      </c>
      <c r="I122" s="5156" t="s">
        <v>2029</v>
      </c>
      <c r="J122" s="5156" t="s">
        <v>2029</v>
      </c>
      <c r="K122" s="5156">
        <v>9</v>
      </c>
      <c r="L122" s="5156">
        <v>0</v>
      </c>
      <c r="M122" s="5156">
        <v>31</v>
      </c>
      <c r="N122" s="5156">
        <v>9</v>
      </c>
      <c r="O122" s="5156">
        <v>0</v>
      </c>
      <c r="P122" s="5156">
        <v>31</v>
      </c>
      <c r="Q122" s="5156" t="s">
        <v>2030</v>
      </c>
      <c r="R122" s="5929" t="s">
        <v>2031</v>
      </c>
      <c r="S122" s="5932">
        <v>11015</v>
      </c>
      <c r="T122" s="5932">
        <v>11015</v>
      </c>
      <c r="U122" s="5932">
        <v>33434</v>
      </c>
      <c r="V122" s="5932">
        <v>900</v>
      </c>
      <c r="W122" s="5932">
        <v>900</v>
      </c>
      <c r="X122" s="5932">
        <v>3719</v>
      </c>
      <c r="Y122" s="5932">
        <v>9</v>
      </c>
      <c r="Z122" s="5932">
        <v>2</v>
      </c>
      <c r="AA122" s="5932" t="s">
        <v>2045</v>
      </c>
      <c r="AB122" s="5932" t="s">
        <v>2033</v>
      </c>
      <c r="AC122" s="5932" t="s">
        <v>2034</v>
      </c>
      <c r="AD122" s="3214" t="s">
        <v>2035</v>
      </c>
      <c r="AE122" s="192" t="s">
        <v>6173</v>
      </c>
      <c r="AF122" s="3223" t="s">
        <v>857</v>
      </c>
      <c r="AG122" s="187"/>
      <c r="AH122" s="185">
        <v>1204</v>
      </c>
      <c r="AI122" s="48" t="s">
        <v>2034</v>
      </c>
      <c r="AJ122" s="48" t="s">
        <v>2036</v>
      </c>
      <c r="AK122" s="48">
        <v>1203</v>
      </c>
      <c r="AL122" s="192" t="s">
        <v>2040</v>
      </c>
      <c r="AM122" s="192" t="s">
        <v>6278</v>
      </c>
      <c r="AN122" s="189"/>
      <c r="AO122" s="3200">
        <v>2</v>
      </c>
      <c r="AP122" s="3200" t="s">
        <v>859</v>
      </c>
      <c r="AQ122" s="3200">
        <v>2</v>
      </c>
      <c r="AR122" s="231"/>
      <c r="AS122" s="231"/>
      <c r="AT122" s="231"/>
      <c r="AU122" s="231"/>
      <c r="AV122" s="3035"/>
      <c r="AW122" s="5156" t="s">
        <v>2468</v>
      </c>
      <c r="AX122" s="5813" t="s">
        <v>2452</v>
      </c>
    </row>
    <row r="123" spans="1:50">
      <c r="A123" s="5963"/>
      <c r="B123" s="5154"/>
      <c r="C123" s="5729"/>
      <c r="D123" s="5154"/>
      <c r="E123" s="5085"/>
      <c r="F123" s="5154"/>
      <c r="G123" s="5966"/>
      <c r="H123" s="5966"/>
      <c r="I123" s="5966"/>
      <c r="J123" s="5966"/>
      <c r="K123" s="5966"/>
      <c r="L123" s="5966"/>
      <c r="M123" s="5966"/>
      <c r="N123" s="5966"/>
      <c r="O123" s="5966"/>
      <c r="P123" s="5966"/>
      <c r="Q123" s="5966"/>
      <c r="R123" s="5966"/>
      <c r="S123" s="5933"/>
      <c r="T123" s="5933"/>
      <c r="U123" s="5933"/>
      <c r="V123" s="5933"/>
      <c r="W123" s="5933"/>
      <c r="X123" s="5933"/>
      <c r="Y123" s="5966"/>
      <c r="Z123" s="5966"/>
      <c r="AA123" s="5966"/>
      <c r="AB123" s="5966"/>
      <c r="AC123" s="5933"/>
      <c r="AD123" s="3031" t="s">
        <v>2035</v>
      </c>
      <c r="AE123" s="26"/>
      <c r="AF123" s="3202" t="s">
        <v>857</v>
      </c>
      <c r="AG123" s="190"/>
      <c r="AH123" s="3195">
        <v>1500</v>
      </c>
      <c r="AI123" s="28" t="s">
        <v>2034</v>
      </c>
      <c r="AJ123" s="198" t="s">
        <v>2036</v>
      </c>
      <c r="AK123" s="3190">
        <v>1500</v>
      </c>
      <c r="AL123" s="26" t="s">
        <v>344</v>
      </c>
      <c r="AM123" s="31" t="s">
        <v>341</v>
      </c>
      <c r="AN123" s="23"/>
      <c r="AO123" s="3195">
        <v>2</v>
      </c>
      <c r="AP123" s="3195" t="s">
        <v>859</v>
      </c>
      <c r="AQ123" s="3195">
        <v>2</v>
      </c>
      <c r="AR123" s="28">
        <v>3</v>
      </c>
      <c r="AS123" s="28" t="s">
        <v>875</v>
      </c>
      <c r="AT123" s="28" t="s">
        <v>859</v>
      </c>
      <c r="AU123" s="28" t="s">
        <v>876</v>
      </c>
      <c r="AV123" s="3031" t="s">
        <v>877</v>
      </c>
      <c r="AW123" s="5085"/>
      <c r="AX123" s="5807"/>
    </row>
    <row r="124" spans="1:50">
      <c r="A124" s="5963"/>
      <c r="B124" s="5154"/>
      <c r="C124" s="5729"/>
      <c r="D124" s="5973"/>
      <c r="E124" s="5947"/>
      <c r="F124" s="5973"/>
      <c r="G124" s="5972"/>
      <c r="H124" s="5972"/>
      <c r="I124" s="5972"/>
      <c r="J124" s="5972"/>
      <c r="K124" s="5972"/>
      <c r="L124" s="5972"/>
      <c r="M124" s="5972"/>
      <c r="N124" s="5972"/>
      <c r="O124" s="5972"/>
      <c r="P124" s="5972"/>
      <c r="Q124" s="5972"/>
      <c r="R124" s="5972"/>
      <c r="S124" s="5958"/>
      <c r="T124" s="5958"/>
      <c r="U124" s="5933"/>
      <c r="V124" s="5958"/>
      <c r="W124" s="5958"/>
      <c r="X124" s="5933"/>
      <c r="Y124" s="5966"/>
      <c r="Z124" s="5966"/>
      <c r="AA124" s="5966"/>
      <c r="AB124" s="5966"/>
      <c r="AC124" s="5933"/>
      <c r="AD124" s="3031" t="s">
        <v>2035</v>
      </c>
      <c r="AE124" s="3378"/>
      <c r="AF124" s="3202" t="s">
        <v>857</v>
      </c>
      <c r="AG124" s="190"/>
      <c r="AH124" s="3195">
        <v>1300</v>
      </c>
      <c r="AI124" s="28" t="s">
        <v>2034</v>
      </c>
      <c r="AJ124" s="198" t="s">
        <v>2036</v>
      </c>
      <c r="AK124" s="3190">
        <v>1300</v>
      </c>
      <c r="AL124" s="23" t="s">
        <v>646</v>
      </c>
      <c r="AM124" s="23" t="s">
        <v>647</v>
      </c>
      <c r="AN124" s="23"/>
      <c r="AO124" s="3195">
        <v>2</v>
      </c>
      <c r="AP124" s="3195" t="s">
        <v>859</v>
      </c>
      <c r="AQ124" s="3195">
        <v>2</v>
      </c>
      <c r="AR124" s="226"/>
      <c r="AS124" s="226"/>
      <c r="AT124" s="226"/>
      <c r="AU124" s="226"/>
      <c r="AV124" s="3032"/>
      <c r="AW124" s="5947"/>
      <c r="AX124" s="5926"/>
    </row>
    <row r="125" spans="1:50">
      <c r="A125" s="5963"/>
      <c r="B125" s="5153" t="s">
        <v>2463</v>
      </c>
      <c r="C125" s="5731" t="s">
        <v>6553</v>
      </c>
      <c r="D125" s="5123" t="s">
        <v>6544</v>
      </c>
      <c r="E125" s="5084" t="s">
        <v>2050</v>
      </c>
      <c r="F125" s="5153" t="s">
        <v>6545</v>
      </c>
      <c r="G125" s="5084" t="s">
        <v>2028</v>
      </c>
      <c r="H125" s="5084" t="s">
        <v>2028</v>
      </c>
      <c r="I125" s="5084" t="s">
        <v>2029</v>
      </c>
      <c r="J125" s="5084" t="s">
        <v>2029</v>
      </c>
      <c r="K125" s="5084">
        <v>9</v>
      </c>
      <c r="L125" s="5084">
        <v>0</v>
      </c>
      <c r="M125" s="5084">
        <v>31</v>
      </c>
      <c r="N125" s="5084">
        <v>9</v>
      </c>
      <c r="O125" s="5084">
        <v>0</v>
      </c>
      <c r="P125" s="5084">
        <v>31</v>
      </c>
      <c r="Q125" s="5975" t="s">
        <v>2030</v>
      </c>
      <c r="R125" s="5930" t="s">
        <v>2031</v>
      </c>
      <c r="S125" s="5084">
        <v>21000</v>
      </c>
      <c r="T125" s="5957">
        <v>21000</v>
      </c>
      <c r="U125" s="5957">
        <v>44455</v>
      </c>
      <c r="V125" s="5084">
        <v>2500</v>
      </c>
      <c r="W125" s="5084">
        <v>2500</v>
      </c>
      <c r="X125" s="5084">
        <v>7090</v>
      </c>
      <c r="Y125" s="5957">
        <v>9</v>
      </c>
      <c r="Z125" s="5957">
        <v>2</v>
      </c>
      <c r="AA125" s="5957" t="s">
        <v>2045</v>
      </c>
      <c r="AB125" s="5957" t="s">
        <v>2033</v>
      </c>
      <c r="AC125" s="5957" t="s">
        <v>2034</v>
      </c>
      <c r="AD125" s="28" t="s">
        <v>2035</v>
      </c>
      <c r="AE125" s="192" t="s">
        <v>6231</v>
      </c>
      <c r="AF125" s="3369" t="s">
        <v>857</v>
      </c>
      <c r="AG125" s="190"/>
      <c r="AH125" s="3368">
        <v>1204</v>
      </c>
      <c r="AI125" s="28" t="s">
        <v>2034</v>
      </c>
      <c r="AJ125" s="28" t="s">
        <v>2036</v>
      </c>
      <c r="AK125" s="28">
        <v>1203</v>
      </c>
      <c r="AL125" s="192" t="s">
        <v>6281</v>
      </c>
      <c r="AM125" s="812" t="s">
        <v>6525</v>
      </c>
      <c r="AN125" s="23"/>
      <c r="AO125" s="3365">
        <v>2</v>
      </c>
      <c r="AP125" s="3365" t="s">
        <v>859</v>
      </c>
      <c r="AQ125" s="3365">
        <v>2</v>
      </c>
      <c r="AR125" s="230"/>
      <c r="AS125" s="230"/>
      <c r="AT125" s="230"/>
      <c r="AU125" s="230"/>
      <c r="AV125" s="3419"/>
      <c r="AW125" s="5084" t="s">
        <v>2468</v>
      </c>
      <c r="AX125" s="5136" t="s">
        <v>2452</v>
      </c>
    </row>
    <row r="126" spans="1:50">
      <c r="A126" s="5963"/>
      <c r="B126" s="5154"/>
      <c r="C126" s="5729"/>
      <c r="D126" s="5676"/>
      <c r="E126" s="5085"/>
      <c r="F126" s="5154"/>
      <c r="G126" s="5085"/>
      <c r="H126" s="5085"/>
      <c r="I126" s="5085"/>
      <c r="J126" s="5085"/>
      <c r="K126" s="5085"/>
      <c r="L126" s="5085"/>
      <c r="M126" s="5085"/>
      <c r="N126" s="5085"/>
      <c r="O126" s="5085"/>
      <c r="P126" s="5085"/>
      <c r="Q126" s="5085"/>
      <c r="R126" s="5930"/>
      <c r="S126" s="5085"/>
      <c r="T126" s="5933"/>
      <c r="U126" s="5933"/>
      <c r="V126" s="5085"/>
      <c r="W126" s="5085"/>
      <c r="X126" s="5085"/>
      <c r="Y126" s="5966"/>
      <c r="Z126" s="5966"/>
      <c r="AA126" s="5966"/>
      <c r="AB126" s="5966"/>
      <c r="AC126" s="5933"/>
      <c r="AD126" s="28" t="s">
        <v>2035</v>
      </c>
      <c r="AE126" s="28"/>
      <c r="AF126" s="26" t="s">
        <v>857</v>
      </c>
      <c r="AG126" s="190"/>
      <c r="AH126" s="3365">
        <v>1500</v>
      </c>
      <c r="AI126" s="28" t="s">
        <v>2034</v>
      </c>
      <c r="AJ126" s="198" t="s">
        <v>2036</v>
      </c>
      <c r="AK126" s="3362">
        <v>1500</v>
      </c>
      <c r="AL126" s="26" t="s">
        <v>344</v>
      </c>
      <c r="AM126" s="31" t="s">
        <v>341</v>
      </c>
      <c r="AN126" s="23"/>
      <c r="AO126" s="3365">
        <v>2</v>
      </c>
      <c r="AP126" s="3365" t="s">
        <v>859</v>
      </c>
      <c r="AQ126" s="3365">
        <v>2</v>
      </c>
      <c r="AR126" s="28">
        <v>3</v>
      </c>
      <c r="AS126" s="28" t="s">
        <v>875</v>
      </c>
      <c r="AT126" s="28" t="s">
        <v>859</v>
      </c>
      <c r="AU126" s="28" t="s">
        <v>876</v>
      </c>
      <c r="AV126" s="3422" t="s">
        <v>877</v>
      </c>
      <c r="AW126" s="5085"/>
      <c r="AX126" s="5807"/>
    </row>
    <row r="127" spans="1:50">
      <c r="A127" s="5963"/>
      <c r="B127" s="5154"/>
      <c r="C127" s="5729"/>
      <c r="D127" s="5677"/>
      <c r="E127" s="5947"/>
      <c r="F127" s="5973"/>
      <c r="G127" s="5086"/>
      <c r="H127" s="5086"/>
      <c r="I127" s="5086"/>
      <c r="J127" s="5086"/>
      <c r="K127" s="5086"/>
      <c r="L127" s="5086"/>
      <c r="M127" s="5086"/>
      <c r="N127" s="5086"/>
      <c r="O127" s="5086"/>
      <c r="P127" s="5086"/>
      <c r="Q127" s="5086"/>
      <c r="R127" s="5961"/>
      <c r="S127" s="5086"/>
      <c r="T127" s="5958"/>
      <c r="U127" s="5933"/>
      <c r="V127" s="5086"/>
      <c r="W127" s="5086"/>
      <c r="X127" s="5085"/>
      <c r="Y127" s="5972"/>
      <c r="Z127" s="5972"/>
      <c r="AA127" s="5972"/>
      <c r="AB127" s="5972"/>
      <c r="AC127" s="5958"/>
      <c r="AD127" s="28" t="s">
        <v>2035</v>
      </c>
      <c r="AE127" s="28"/>
      <c r="AF127" s="3369" t="s">
        <v>857</v>
      </c>
      <c r="AG127" s="190"/>
      <c r="AH127" s="3365">
        <v>1300</v>
      </c>
      <c r="AI127" s="28" t="s">
        <v>2034</v>
      </c>
      <c r="AJ127" s="198" t="s">
        <v>2036</v>
      </c>
      <c r="AK127" s="3362">
        <v>1300</v>
      </c>
      <c r="AL127" s="23" t="s">
        <v>646</v>
      </c>
      <c r="AM127" s="23" t="s">
        <v>647</v>
      </c>
      <c r="AN127" s="23"/>
      <c r="AO127" s="3365">
        <v>2</v>
      </c>
      <c r="AP127" s="3365" t="s">
        <v>859</v>
      </c>
      <c r="AQ127" s="3365">
        <v>2</v>
      </c>
      <c r="AR127" s="226"/>
      <c r="AS127" s="226"/>
      <c r="AT127" s="226"/>
      <c r="AU127" s="226"/>
      <c r="AV127" s="3423"/>
      <c r="AW127" s="5947"/>
      <c r="AX127" s="5926"/>
    </row>
    <row r="128" spans="1:50">
      <c r="A128" s="5963"/>
      <c r="B128" s="5153" t="s">
        <v>2463</v>
      </c>
      <c r="C128" s="5731" t="s">
        <v>6554</v>
      </c>
      <c r="D128" s="5123" t="s">
        <v>6547</v>
      </c>
      <c r="E128" s="5084" t="s">
        <v>2050</v>
      </c>
      <c r="F128" s="5153" t="s">
        <v>6548</v>
      </c>
      <c r="G128" s="5084" t="s">
        <v>2028</v>
      </c>
      <c r="H128" s="5084" t="s">
        <v>2028</v>
      </c>
      <c r="I128" s="5084" t="s">
        <v>2029</v>
      </c>
      <c r="J128" s="5084" t="s">
        <v>2029</v>
      </c>
      <c r="K128" s="5084">
        <v>9</v>
      </c>
      <c r="L128" s="5084">
        <v>0</v>
      </c>
      <c r="M128" s="5084">
        <v>31</v>
      </c>
      <c r="N128" s="5084">
        <v>9</v>
      </c>
      <c r="O128" s="5084">
        <v>0</v>
      </c>
      <c r="P128" s="5084">
        <v>31</v>
      </c>
      <c r="Q128" s="5975" t="s">
        <v>2030</v>
      </c>
      <c r="R128" s="5960" t="s">
        <v>2031</v>
      </c>
      <c r="S128" s="5084">
        <v>28000</v>
      </c>
      <c r="T128" s="5084">
        <v>28000</v>
      </c>
      <c r="U128" s="5957">
        <v>55476</v>
      </c>
      <c r="V128" s="5085">
        <v>3000</v>
      </c>
      <c r="W128" s="5085">
        <v>3000</v>
      </c>
      <c r="X128" s="5084">
        <v>8213</v>
      </c>
      <c r="Y128" s="5957">
        <v>9</v>
      </c>
      <c r="Z128" s="5957">
        <v>2</v>
      </c>
      <c r="AA128" s="5957" t="s">
        <v>2045</v>
      </c>
      <c r="AB128" s="5957" t="s">
        <v>2033</v>
      </c>
      <c r="AC128" s="5957" t="s">
        <v>2034</v>
      </c>
      <c r="AD128" s="28" t="s">
        <v>2035</v>
      </c>
      <c r="AE128" s="192" t="s">
        <v>6233</v>
      </c>
      <c r="AF128" s="3369" t="s">
        <v>857</v>
      </c>
      <c r="AG128" s="190"/>
      <c r="AH128" s="3368">
        <v>1204</v>
      </c>
      <c r="AI128" s="28" t="s">
        <v>2034</v>
      </c>
      <c r="AJ128" s="28" t="s">
        <v>2036</v>
      </c>
      <c r="AK128" s="28">
        <v>1203</v>
      </c>
      <c r="AL128" s="192" t="s">
        <v>6285</v>
      </c>
      <c r="AM128" s="812" t="s">
        <v>6526</v>
      </c>
      <c r="AN128" s="23"/>
      <c r="AO128" s="3365">
        <v>2</v>
      </c>
      <c r="AP128" s="3365" t="s">
        <v>859</v>
      </c>
      <c r="AQ128" s="3365">
        <v>2</v>
      </c>
      <c r="AR128" s="230"/>
      <c r="AS128" s="230"/>
      <c r="AT128" s="230"/>
      <c r="AU128" s="230"/>
      <c r="AV128" s="3419"/>
      <c r="AW128" s="5084" t="s">
        <v>2468</v>
      </c>
      <c r="AX128" s="5136" t="s">
        <v>2452</v>
      </c>
    </row>
    <row r="129" spans="1:50">
      <c r="A129" s="5963"/>
      <c r="B129" s="5154"/>
      <c r="C129" s="5729"/>
      <c r="D129" s="5676"/>
      <c r="E129" s="5085"/>
      <c r="F129" s="5154"/>
      <c r="G129" s="5085"/>
      <c r="H129" s="5085"/>
      <c r="I129" s="5085"/>
      <c r="J129" s="5085"/>
      <c r="K129" s="5085"/>
      <c r="L129" s="5085"/>
      <c r="M129" s="5085"/>
      <c r="N129" s="5085"/>
      <c r="O129" s="5085"/>
      <c r="P129" s="5085"/>
      <c r="Q129" s="5085"/>
      <c r="R129" s="5930"/>
      <c r="S129" s="5085"/>
      <c r="T129" s="5085"/>
      <c r="U129" s="5933"/>
      <c r="V129" s="5085"/>
      <c r="W129" s="5085"/>
      <c r="X129" s="5085"/>
      <c r="Y129" s="5966"/>
      <c r="Z129" s="5966"/>
      <c r="AA129" s="5966"/>
      <c r="AB129" s="5966"/>
      <c r="AC129" s="5933"/>
      <c r="AD129" s="28" t="s">
        <v>2035</v>
      </c>
      <c r="AE129" s="28"/>
      <c r="AF129" s="26" t="s">
        <v>857</v>
      </c>
      <c r="AG129" s="190"/>
      <c r="AH129" s="3365">
        <v>1500</v>
      </c>
      <c r="AI129" s="28" t="s">
        <v>2034</v>
      </c>
      <c r="AJ129" s="198" t="s">
        <v>2036</v>
      </c>
      <c r="AK129" s="3362">
        <v>1500</v>
      </c>
      <c r="AL129" s="26" t="s">
        <v>344</v>
      </c>
      <c r="AM129" s="31" t="s">
        <v>341</v>
      </c>
      <c r="AN129" s="23"/>
      <c r="AO129" s="3365">
        <v>2</v>
      </c>
      <c r="AP129" s="3365" t="s">
        <v>859</v>
      </c>
      <c r="AQ129" s="3365">
        <v>2</v>
      </c>
      <c r="AR129" s="28">
        <v>3</v>
      </c>
      <c r="AS129" s="28" t="s">
        <v>875</v>
      </c>
      <c r="AT129" s="28" t="s">
        <v>859</v>
      </c>
      <c r="AU129" s="28" t="s">
        <v>876</v>
      </c>
      <c r="AV129" s="3422" t="s">
        <v>877</v>
      </c>
      <c r="AW129" s="5085"/>
      <c r="AX129" s="5807"/>
    </row>
    <row r="130" spans="1:50" ht="13.5" thickBot="1">
      <c r="A130" s="5964"/>
      <c r="B130" s="5208"/>
      <c r="C130" s="6062"/>
      <c r="D130" s="5681"/>
      <c r="E130" s="5948"/>
      <c r="F130" s="5959"/>
      <c r="G130" s="5121"/>
      <c r="H130" s="5121"/>
      <c r="I130" s="5121"/>
      <c r="J130" s="5121"/>
      <c r="K130" s="5121"/>
      <c r="L130" s="5121"/>
      <c r="M130" s="5121"/>
      <c r="N130" s="5121"/>
      <c r="O130" s="5121"/>
      <c r="P130" s="5121"/>
      <c r="Q130" s="5121"/>
      <c r="R130" s="5931"/>
      <c r="S130" s="5121"/>
      <c r="T130" s="5121"/>
      <c r="U130" s="5934"/>
      <c r="V130" s="5121"/>
      <c r="W130" s="5121"/>
      <c r="X130" s="5121"/>
      <c r="Y130" s="5967"/>
      <c r="Z130" s="5967"/>
      <c r="AA130" s="5967"/>
      <c r="AB130" s="5967"/>
      <c r="AC130" s="5934"/>
      <c r="AD130" s="30" t="s">
        <v>2035</v>
      </c>
      <c r="AE130" s="30"/>
      <c r="AF130" s="34" t="s">
        <v>857</v>
      </c>
      <c r="AG130" s="193"/>
      <c r="AH130" s="3366">
        <v>1300</v>
      </c>
      <c r="AI130" s="30" t="s">
        <v>2034</v>
      </c>
      <c r="AJ130" s="199" t="s">
        <v>2036</v>
      </c>
      <c r="AK130" s="3364">
        <v>1300</v>
      </c>
      <c r="AL130" s="35" t="s">
        <v>646</v>
      </c>
      <c r="AM130" s="35" t="s">
        <v>647</v>
      </c>
      <c r="AN130" s="35"/>
      <c r="AO130" s="3366">
        <v>2</v>
      </c>
      <c r="AP130" s="3366" t="s">
        <v>859</v>
      </c>
      <c r="AQ130" s="3366">
        <v>2</v>
      </c>
      <c r="AR130" s="228"/>
      <c r="AS130" s="228"/>
      <c r="AT130" s="228"/>
      <c r="AU130" s="228"/>
      <c r="AV130" s="3424"/>
      <c r="AW130" s="5948"/>
      <c r="AX130" s="5927"/>
    </row>
    <row r="131" spans="1:50">
      <c r="A131" s="5962" t="s">
        <v>3892</v>
      </c>
      <c r="B131" s="5241" t="s">
        <v>2463</v>
      </c>
      <c r="C131" s="6058" t="s">
        <v>3643</v>
      </c>
      <c r="D131" s="5241" t="s">
        <v>1858</v>
      </c>
      <c r="E131" s="5156" t="s">
        <v>2050</v>
      </c>
      <c r="F131" s="5241" t="s">
        <v>2065</v>
      </c>
      <c r="G131" s="5156" t="s">
        <v>2028</v>
      </c>
      <c r="H131" s="5156" t="s">
        <v>2028</v>
      </c>
      <c r="I131" s="5156" t="s">
        <v>2029</v>
      </c>
      <c r="J131" s="5156" t="s">
        <v>2029</v>
      </c>
      <c r="K131" s="5156">
        <v>9</v>
      </c>
      <c r="L131" s="5156">
        <v>0</v>
      </c>
      <c r="M131" s="5156">
        <v>31</v>
      </c>
      <c r="N131" s="5156">
        <v>9</v>
      </c>
      <c r="O131" s="5156">
        <v>0</v>
      </c>
      <c r="P131" s="5156">
        <v>31</v>
      </c>
      <c r="Q131" s="5156" t="s">
        <v>2030</v>
      </c>
      <c r="R131" s="5929" t="s">
        <v>2031</v>
      </c>
      <c r="S131" s="5932">
        <v>9920</v>
      </c>
      <c r="T131" s="5932">
        <v>9920</v>
      </c>
      <c r="U131" s="5932">
        <v>14008</v>
      </c>
      <c r="V131" s="5932">
        <v>640</v>
      </c>
      <c r="W131" s="5932">
        <v>640</v>
      </c>
      <c r="X131" s="5932">
        <v>1088</v>
      </c>
      <c r="Y131" s="5932">
        <v>9</v>
      </c>
      <c r="Z131" s="5932">
        <v>2</v>
      </c>
      <c r="AA131" s="5156" t="s">
        <v>2045</v>
      </c>
      <c r="AB131" s="5932" t="s">
        <v>2033</v>
      </c>
      <c r="AC131" s="5932" t="s">
        <v>2034</v>
      </c>
      <c r="AD131" s="3214" t="s">
        <v>2035</v>
      </c>
      <c r="AE131" s="3395"/>
      <c r="AF131" s="3223" t="s">
        <v>857</v>
      </c>
      <c r="AG131" s="187"/>
      <c r="AH131" s="185">
        <v>1204</v>
      </c>
      <c r="AI131" s="48" t="s">
        <v>2034</v>
      </c>
      <c r="AJ131" s="48" t="s">
        <v>2036</v>
      </c>
      <c r="AK131" s="48">
        <v>1203</v>
      </c>
      <c r="AL131" s="225" t="s">
        <v>1218</v>
      </c>
      <c r="AM131" s="225" t="s">
        <v>1219</v>
      </c>
      <c r="AN131" s="47"/>
      <c r="AO131" s="3200">
        <v>2</v>
      </c>
      <c r="AP131" s="3200" t="s">
        <v>859</v>
      </c>
      <c r="AQ131" s="3200">
        <v>2</v>
      </c>
      <c r="AR131" s="231"/>
      <c r="AS131" s="231"/>
      <c r="AT131" s="231"/>
      <c r="AU131" s="231"/>
      <c r="AV131" s="3035"/>
      <c r="AW131" s="5156" t="s">
        <v>2468</v>
      </c>
      <c r="AX131" s="5813" t="s">
        <v>2452</v>
      </c>
    </row>
    <row r="132" spans="1:50">
      <c r="A132" s="5963"/>
      <c r="B132" s="5154"/>
      <c r="C132" s="5729"/>
      <c r="D132" s="5154"/>
      <c r="E132" s="5085"/>
      <c r="F132" s="5154"/>
      <c r="G132" s="5085"/>
      <c r="H132" s="5085"/>
      <c r="I132" s="5085"/>
      <c r="J132" s="5085"/>
      <c r="K132" s="5085"/>
      <c r="L132" s="5085"/>
      <c r="M132" s="5085"/>
      <c r="N132" s="5085"/>
      <c r="O132" s="5085"/>
      <c r="P132" s="5085"/>
      <c r="Q132" s="5085"/>
      <c r="R132" s="5930"/>
      <c r="S132" s="5933"/>
      <c r="T132" s="5933"/>
      <c r="U132" s="5933"/>
      <c r="V132" s="5933"/>
      <c r="W132" s="5933"/>
      <c r="X132" s="5933"/>
      <c r="Y132" s="5933"/>
      <c r="Z132" s="5933"/>
      <c r="AA132" s="5085"/>
      <c r="AB132" s="5933"/>
      <c r="AC132" s="5933"/>
      <c r="AD132" s="3031" t="s">
        <v>2035</v>
      </c>
      <c r="AE132" s="3396"/>
      <c r="AF132" s="3202" t="s">
        <v>857</v>
      </c>
      <c r="AG132" s="190"/>
      <c r="AH132" s="3195">
        <v>1500</v>
      </c>
      <c r="AI132" s="28" t="s">
        <v>2034</v>
      </c>
      <c r="AJ132" s="198" t="s">
        <v>2036</v>
      </c>
      <c r="AK132" s="3190">
        <v>1500</v>
      </c>
      <c r="AL132" s="26" t="s">
        <v>344</v>
      </c>
      <c r="AM132" s="31" t="s">
        <v>341</v>
      </c>
      <c r="AN132" s="27"/>
      <c r="AO132" s="3195">
        <v>2</v>
      </c>
      <c r="AP132" s="3195" t="s">
        <v>859</v>
      </c>
      <c r="AQ132" s="3195">
        <v>2</v>
      </c>
      <c r="AR132" s="28">
        <v>3</v>
      </c>
      <c r="AS132" s="28" t="s">
        <v>875</v>
      </c>
      <c r="AT132" s="28" t="s">
        <v>859</v>
      </c>
      <c r="AU132" s="28" t="s">
        <v>876</v>
      </c>
      <c r="AV132" s="3031" t="s">
        <v>877</v>
      </c>
      <c r="AW132" s="5085"/>
      <c r="AX132" s="5807"/>
    </row>
    <row r="133" spans="1:50">
      <c r="A133" s="5963"/>
      <c r="B133" s="5154"/>
      <c r="C133" s="5729"/>
      <c r="D133" s="5154"/>
      <c r="E133" s="5085"/>
      <c r="F133" s="5154"/>
      <c r="G133" s="5085"/>
      <c r="H133" s="5085"/>
      <c r="I133" s="5085"/>
      <c r="J133" s="5085"/>
      <c r="K133" s="5085"/>
      <c r="L133" s="5085"/>
      <c r="M133" s="5085"/>
      <c r="N133" s="5085"/>
      <c r="O133" s="5085"/>
      <c r="P133" s="5085"/>
      <c r="Q133" s="5085"/>
      <c r="R133" s="5930"/>
      <c r="S133" s="5933"/>
      <c r="T133" s="5933"/>
      <c r="U133" s="5933"/>
      <c r="V133" s="5933"/>
      <c r="W133" s="5933"/>
      <c r="X133" s="5933"/>
      <c r="Y133" s="5933"/>
      <c r="Z133" s="5933"/>
      <c r="AA133" s="5085"/>
      <c r="AB133" s="5933"/>
      <c r="AC133" s="5933"/>
      <c r="AD133" s="3031" t="s">
        <v>2035</v>
      </c>
      <c r="AE133" s="3407"/>
      <c r="AF133" s="3202" t="s">
        <v>857</v>
      </c>
      <c r="AG133" s="190"/>
      <c r="AH133" s="3195">
        <v>1405</v>
      </c>
      <c r="AI133" s="28" t="s">
        <v>2034</v>
      </c>
      <c r="AJ133" s="198" t="s">
        <v>2036</v>
      </c>
      <c r="AK133" s="3190">
        <v>1405</v>
      </c>
      <c r="AL133" s="31" t="s">
        <v>869</v>
      </c>
      <c r="AM133" s="31" t="s">
        <v>869</v>
      </c>
      <c r="AN133" s="27"/>
      <c r="AO133" s="3195">
        <v>2</v>
      </c>
      <c r="AP133" s="3195" t="s">
        <v>859</v>
      </c>
      <c r="AQ133" s="3195">
        <v>2</v>
      </c>
      <c r="AR133" s="230"/>
      <c r="AS133" s="230"/>
      <c r="AT133" s="230"/>
      <c r="AU133" s="230"/>
      <c r="AV133" s="3026"/>
      <c r="AW133" s="5085"/>
      <c r="AX133" s="5807"/>
    </row>
    <row r="134" spans="1:50">
      <c r="A134" s="5963"/>
      <c r="B134" s="5155"/>
      <c r="C134" s="5730"/>
      <c r="D134" s="5965"/>
      <c r="E134" s="5949"/>
      <c r="F134" s="5965"/>
      <c r="G134" s="5086"/>
      <c r="H134" s="5086"/>
      <c r="I134" s="5086"/>
      <c r="J134" s="5086"/>
      <c r="K134" s="5086"/>
      <c r="L134" s="5086"/>
      <c r="M134" s="5086"/>
      <c r="N134" s="5086"/>
      <c r="O134" s="5086"/>
      <c r="P134" s="5086"/>
      <c r="Q134" s="5086"/>
      <c r="R134" s="5930"/>
      <c r="S134" s="5958"/>
      <c r="T134" s="5958"/>
      <c r="U134" s="5958"/>
      <c r="V134" s="5958"/>
      <c r="W134" s="5958"/>
      <c r="X134" s="5958"/>
      <c r="Y134" s="5933"/>
      <c r="Z134" s="5933"/>
      <c r="AA134" s="5085"/>
      <c r="AB134" s="5933"/>
      <c r="AC134" s="5933"/>
      <c r="AD134" s="3025" t="s">
        <v>2035</v>
      </c>
      <c r="AE134" s="3408"/>
      <c r="AF134" s="3222" t="s">
        <v>857</v>
      </c>
      <c r="AG134" s="200"/>
      <c r="AH134" s="3186">
        <v>1300</v>
      </c>
      <c r="AI134" s="38" t="s">
        <v>2034</v>
      </c>
      <c r="AJ134" s="3187" t="s">
        <v>2036</v>
      </c>
      <c r="AK134" s="3189">
        <v>1300</v>
      </c>
      <c r="AL134" s="27" t="s">
        <v>646</v>
      </c>
      <c r="AM134" s="27" t="s">
        <v>647</v>
      </c>
      <c r="AN134" s="27"/>
      <c r="AO134" s="3195">
        <v>2</v>
      </c>
      <c r="AP134" s="3195" t="s">
        <v>859</v>
      </c>
      <c r="AQ134" s="3195">
        <v>2</v>
      </c>
      <c r="AR134" s="230"/>
      <c r="AS134" s="230"/>
      <c r="AT134" s="230"/>
      <c r="AU134" s="230"/>
      <c r="AV134" s="3026"/>
      <c r="AW134" s="5949"/>
      <c r="AX134" s="5928"/>
    </row>
    <row r="135" spans="1:50">
      <c r="A135" s="5963"/>
      <c r="B135" s="5153" t="s">
        <v>2463</v>
      </c>
      <c r="C135" s="5731" t="s">
        <v>3644</v>
      </c>
      <c r="D135" s="5153" t="s">
        <v>1860</v>
      </c>
      <c r="E135" s="5084" t="s">
        <v>2050</v>
      </c>
      <c r="F135" s="5153" t="s">
        <v>2066</v>
      </c>
      <c r="G135" s="5084" t="s">
        <v>2028</v>
      </c>
      <c r="H135" s="5084" t="s">
        <v>2028</v>
      </c>
      <c r="I135" s="5084" t="s">
        <v>2029</v>
      </c>
      <c r="J135" s="5084" t="s">
        <v>2029</v>
      </c>
      <c r="K135" s="5084">
        <v>9</v>
      </c>
      <c r="L135" s="5084">
        <v>0</v>
      </c>
      <c r="M135" s="5084">
        <v>31</v>
      </c>
      <c r="N135" s="5084">
        <v>9</v>
      </c>
      <c r="O135" s="5084">
        <v>0</v>
      </c>
      <c r="P135" s="5084">
        <v>31</v>
      </c>
      <c r="Q135" s="5084" t="s">
        <v>2030</v>
      </c>
      <c r="R135" s="5960" t="s">
        <v>2031</v>
      </c>
      <c r="S135" s="5957">
        <v>13944</v>
      </c>
      <c r="T135" s="5957">
        <v>13944</v>
      </c>
      <c r="U135" s="5957">
        <v>20615</v>
      </c>
      <c r="V135" s="5957">
        <v>1088</v>
      </c>
      <c r="W135" s="5957">
        <v>1088</v>
      </c>
      <c r="X135" s="5957">
        <v>1230</v>
      </c>
      <c r="Y135" s="5957">
        <v>9</v>
      </c>
      <c r="Z135" s="5957">
        <v>2</v>
      </c>
      <c r="AA135" s="5084" t="s">
        <v>2045</v>
      </c>
      <c r="AB135" s="5957" t="s">
        <v>2033</v>
      </c>
      <c r="AC135" s="5957" t="s">
        <v>2034</v>
      </c>
      <c r="AD135" s="3031" t="s">
        <v>2035</v>
      </c>
      <c r="AE135" s="3404" t="s">
        <v>6172</v>
      </c>
      <c r="AF135" s="3202" t="s">
        <v>857</v>
      </c>
      <c r="AG135" s="190"/>
      <c r="AH135" s="3211">
        <v>1204</v>
      </c>
      <c r="AI135" s="28" t="s">
        <v>2034</v>
      </c>
      <c r="AJ135" s="28" t="s">
        <v>2036</v>
      </c>
      <c r="AK135" s="28">
        <v>1203</v>
      </c>
      <c r="AL135" s="197" t="s">
        <v>2037</v>
      </c>
      <c r="AM135" s="3207" t="s">
        <v>2038</v>
      </c>
      <c r="AN135" s="27"/>
      <c r="AO135" s="3195">
        <v>2</v>
      </c>
      <c r="AP135" s="3195" t="s">
        <v>859</v>
      </c>
      <c r="AQ135" s="3195">
        <v>2</v>
      </c>
      <c r="AR135" s="230"/>
      <c r="AS135" s="230"/>
      <c r="AT135" s="230"/>
      <c r="AU135" s="230"/>
      <c r="AV135" s="3026"/>
      <c r="AW135" s="5084" t="s">
        <v>2468</v>
      </c>
      <c r="AX135" s="5136" t="s">
        <v>2452</v>
      </c>
    </row>
    <row r="136" spans="1:50">
      <c r="A136" s="5963"/>
      <c r="B136" s="5154"/>
      <c r="C136" s="5729"/>
      <c r="D136" s="5154"/>
      <c r="E136" s="5085"/>
      <c r="F136" s="5154"/>
      <c r="G136" s="5085"/>
      <c r="H136" s="5085"/>
      <c r="I136" s="5085"/>
      <c r="J136" s="5085"/>
      <c r="K136" s="5085"/>
      <c r="L136" s="5085"/>
      <c r="M136" s="5085"/>
      <c r="N136" s="5085"/>
      <c r="O136" s="5085"/>
      <c r="P136" s="5085"/>
      <c r="Q136" s="5085"/>
      <c r="R136" s="5930"/>
      <c r="S136" s="5933"/>
      <c r="T136" s="5933"/>
      <c r="U136" s="5933"/>
      <c r="V136" s="5933"/>
      <c r="W136" s="5933"/>
      <c r="X136" s="5933"/>
      <c r="Y136" s="5933"/>
      <c r="Z136" s="5933"/>
      <c r="AA136" s="5085"/>
      <c r="AB136" s="5933"/>
      <c r="AC136" s="5933"/>
      <c r="AD136" s="3031" t="s">
        <v>2035</v>
      </c>
      <c r="AE136" s="3396"/>
      <c r="AF136" s="3202" t="s">
        <v>857</v>
      </c>
      <c r="AG136" s="190"/>
      <c r="AH136" s="3195">
        <v>1500</v>
      </c>
      <c r="AI136" s="28" t="s">
        <v>2034</v>
      </c>
      <c r="AJ136" s="198" t="s">
        <v>2036</v>
      </c>
      <c r="AK136" s="3190">
        <v>1500</v>
      </c>
      <c r="AL136" s="26" t="s">
        <v>344</v>
      </c>
      <c r="AM136" s="31" t="s">
        <v>341</v>
      </c>
      <c r="AN136" s="27"/>
      <c r="AO136" s="3195">
        <v>2</v>
      </c>
      <c r="AP136" s="3195" t="s">
        <v>859</v>
      </c>
      <c r="AQ136" s="3195">
        <v>2</v>
      </c>
      <c r="AR136" s="28">
        <v>3</v>
      </c>
      <c r="AS136" s="28" t="s">
        <v>875</v>
      </c>
      <c r="AT136" s="28" t="s">
        <v>859</v>
      </c>
      <c r="AU136" s="28" t="s">
        <v>876</v>
      </c>
      <c r="AV136" s="3031" t="s">
        <v>877</v>
      </c>
      <c r="AW136" s="5085"/>
      <c r="AX136" s="5807"/>
    </row>
    <row r="137" spans="1:50">
      <c r="A137" s="5963"/>
      <c r="B137" s="5154"/>
      <c r="C137" s="5729"/>
      <c r="D137" s="5154"/>
      <c r="E137" s="5085"/>
      <c r="F137" s="5154"/>
      <c r="G137" s="5085"/>
      <c r="H137" s="5085"/>
      <c r="I137" s="5085"/>
      <c r="J137" s="5085"/>
      <c r="K137" s="5085"/>
      <c r="L137" s="5085"/>
      <c r="M137" s="5085"/>
      <c r="N137" s="5085"/>
      <c r="O137" s="5085"/>
      <c r="P137" s="5085"/>
      <c r="Q137" s="5085"/>
      <c r="R137" s="5930"/>
      <c r="S137" s="5933"/>
      <c r="T137" s="5933"/>
      <c r="U137" s="5933"/>
      <c r="V137" s="5933"/>
      <c r="W137" s="5933"/>
      <c r="X137" s="5933"/>
      <c r="Y137" s="5933"/>
      <c r="Z137" s="5933"/>
      <c r="AA137" s="5085"/>
      <c r="AB137" s="5933"/>
      <c r="AC137" s="5933"/>
      <c r="AD137" s="3031" t="s">
        <v>2035</v>
      </c>
      <c r="AE137" s="3407"/>
      <c r="AF137" s="3202" t="s">
        <v>857</v>
      </c>
      <c r="AG137" s="190"/>
      <c r="AH137" s="3195">
        <v>1405</v>
      </c>
      <c r="AI137" s="28" t="s">
        <v>2034</v>
      </c>
      <c r="AJ137" s="198" t="s">
        <v>2036</v>
      </c>
      <c r="AK137" s="3190">
        <v>1405</v>
      </c>
      <c r="AL137" s="31" t="s">
        <v>869</v>
      </c>
      <c r="AM137" s="31" t="s">
        <v>869</v>
      </c>
      <c r="AN137" s="27"/>
      <c r="AO137" s="3195">
        <v>2</v>
      </c>
      <c r="AP137" s="3195" t="s">
        <v>859</v>
      </c>
      <c r="AQ137" s="3195">
        <v>2</v>
      </c>
      <c r="AR137" s="230"/>
      <c r="AS137" s="230"/>
      <c r="AT137" s="230"/>
      <c r="AU137" s="230"/>
      <c r="AV137" s="3026"/>
      <c r="AW137" s="5085"/>
      <c r="AX137" s="5807"/>
    </row>
    <row r="138" spans="1:50">
      <c r="A138" s="5963"/>
      <c r="B138" s="5155"/>
      <c r="C138" s="5730"/>
      <c r="D138" s="5965"/>
      <c r="E138" s="5949"/>
      <c r="F138" s="5965"/>
      <c r="G138" s="5086"/>
      <c r="H138" s="5086"/>
      <c r="I138" s="5086"/>
      <c r="J138" s="5086"/>
      <c r="K138" s="5086"/>
      <c r="L138" s="5086"/>
      <c r="M138" s="5086"/>
      <c r="N138" s="5086"/>
      <c r="O138" s="5086"/>
      <c r="P138" s="5086"/>
      <c r="Q138" s="5086"/>
      <c r="R138" s="5961"/>
      <c r="S138" s="5958"/>
      <c r="T138" s="5958"/>
      <c r="U138" s="5958"/>
      <c r="V138" s="5958"/>
      <c r="W138" s="5958"/>
      <c r="X138" s="5958"/>
      <c r="Y138" s="5958"/>
      <c r="Z138" s="5958"/>
      <c r="AA138" s="5086"/>
      <c r="AB138" s="5958"/>
      <c r="AC138" s="5958"/>
      <c r="AD138" s="3031" t="s">
        <v>2035</v>
      </c>
      <c r="AE138" s="3408"/>
      <c r="AF138" s="3202" t="s">
        <v>857</v>
      </c>
      <c r="AG138" s="190"/>
      <c r="AH138" s="3195">
        <v>1300</v>
      </c>
      <c r="AI138" s="28" t="s">
        <v>2034</v>
      </c>
      <c r="AJ138" s="198" t="s">
        <v>2036</v>
      </c>
      <c r="AK138" s="3190">
        <v>1300</v>
      </c>
      <c r="AL138" s="27" t="s">
        <v>646</v>
      </c>
      <c r="AM138" s="27" t="s">
        <v>647</v>
      </c>
      <c r="AN138" s="27"/>
      <c r="AO138" s="3195">
        <v>2</v>
      </c>
      <c r="AP138" s="3195" t="s">
        <v>859</v>
      </c>
      <c r="AQ138" s="3195">
        <v>2</v>
      </c>
      <c r="AR138" s="230"/>
      <c r="AS138" s="230"/>
      <c r="AT138" s="230"/>
      <c r="AU138" s="230"/>
      <c r="AV138" s="3026"/>
      <c r="AW138" s="5949"/>
      <c r="AX138" s="5928"/>
    </row>
    <row r="139" spans="1:50">
      <c r="A139" s="5963"/>
      <c r="B139" s="5153" t="s">
        <v>2463</v>
      </c>
      <c r="C139" s="5731" t="s">
        <v>3645</v>
      </c>
      <c r="D139" s="5153" t="s">
        <v>1862</v>
      </c>
      <c r="E139" s="5084" t="s">
        <v>2050</v>
      </c>
      <c r="F139" s="5153" t="s">
        <v>2067</v>
      </c>
      <c r="G139" s="5084" t="s">
        <v>2028</v>
      </c>
      <c r="H139" s="5084" t="s">
        <v>2028</v>
      </c>
      <c r="I139" s="5084" t="s">
        <v>2029</v>
      </c>
      <c r="J139" s="5084" t="s">
        <v>2029</v>
      </c>
      <c r="K139" s="5084">
        <v>9</v>
      </c>
      <c r="L139" s="5084">
        <v>0</v>
      </c>
      <c r="M139" s="5084">
        <v>31</v>
      </c>
      <c r="N139" s="5084">
        <v>9</v>
      </c>
      <c r="O139" s="5084">
        <v>0</v>
      </c>
      <c r="P139" s="5084">
        <v>31</v>
      </c>
      <c r="Q139" s="5084" t="s">
        <v>2030</v>
      </c>
      <c r="R139" s="5960" t="s">
        <v>2031</v>
      </c>
      <c r="S139" s="5957">
        <v>20551</v>
      </c>
      <c r="T139" s="5957">
        <v>20551</v>
      </c>
      <c r="U139" s="5957">
        <v>31642</v>
      </c>
      <c r="V139" s="5957">
        <v>1230</v>
      </c>
      <c r="W139" s="5957">
        <v>1230</v>
      </c>
      <c r="X139" s="5957">
        <v>1375</v>
      </c>
      <c r="Y139" s="5957">
        <v>9</v>
      </c>
      <c r="Z139" s="5957">
        <v>2</v>
      </c>
      <c r="AA139" s="5084" t="s">
        <v>2045</v>
      </c>
      <c r="AB139" s="5957" t="s">
        <v>2033</v>
      </c>
      <c r="AC139" s="5957" t="s">
        <v>2034</v>
      </c>
      <c r="AD139" s="3031" t="s">
        <v>2035</v>
      </c>
      <c r="AE139" s="3404" t="s">
        <v>6173</v>
      </c>
      <c r="AF139" s="3202" t="s">
        <v>857</v>
      </c>
      <c r="AG139" s="190"/>
      <c r="AH139" s="3211">
        <v>1204</v>
      </c>
      <c r="AI139" s="28" t="s">
        <v>2034</v>
      </c>
      <c r="AJ139" s="28" t="s">
        <v>2036</v>
      </c>
      <c r="AK139" s="28">
        <v>1203</v>
      </c>
      <c r="AL139" s="3209" t="s">
        <v>2040</v>
      </c>
      <c r="AM139" s="26" t="s">
        <v>2041</v>
      </c>
      <c r="AN139" s="27"/>
      <c r="AO139" s="3195">
        <v>2</v>
      </c>
      <c r="AP139" s="3195" t="s">
        <v>859</v>
      </c>
      <c r="AQ139" s="3195">
        <v>2</v>
      </c>
      <c r="AR139" s="230"/>
      <c r="AS139" s="230"/>
      <c r="AT139" s="230"/>
      <c r="AU139" s="230"/>
      <c r="AV139" s="3026"/>
      <c r="AW139" s="5084" t="s">
        <v>2468</v>
      </c>
      <c r="AX139" s="5136" t="s">
        <v>2452</v>
      </c>
    </row>
    <row r="140" spans="1:50">
      <c r="A140" s="5963"/>
      <c r="B140" s="5154"/>
      <c r="C140" s="5729"/>
      <c r="D140" s="5973"/>
      <c r="E140" s="5085"/>
      <c r="F140" s="5973"/>
      <c r="G140" s="5085"/>
      <c r="H140" s="5085"/>
      <c r="I140" s="5085"/>
      <c r="J140" s="5085"/>
      <c r="K140" s="5085"/>
      <c r="L140" s="5085"/>
      <c r="M140" s="5085"/>
      <c r="N140" s="5085"/>
      <c r="O140" s="5085"/>
      <c r="P140" s="5085"/>
      <c r="Q140" s="5085"/>
      <c r="R140" s="5930"/>
      <c r="S140" s="5933"/>
      <c r="T140" s="5933"/>
      <c r="U140" s="5933"/>
      <c r="V140" s="5933"/>
      <c r="W140" s="5933"/>
      <c r="X140" s="5933"/>
      <c r="Y140" s="5933"/>
      <c r="Z140" s="5933"/>
      <c r="AA140" s="5085"/>
      <c r="AB140" s="5933"/>
      <c r="AC140" s="5933"/>
      <c r="AD140" s="3031" t="s">
        <v>2035</v>
      </c>
      <c r="AE140" s="3396"/>
      <c r="AF140" s="3202" t="s">
        <v>857</v>
      </c>
      <c r="AG140" s="190"/>
      <c r="AH140" s="3195">
        <v>1500</v>
      </c>
      <c r="AI140" s="28" t="s">
        <v>2034</v>
      </c>
      <c r="AJ140" s="198" t="s">
        <v>2036</v>
      </c>
      <c r="AK140" s="3190">
        <v>1500</v>
      </c>
      <c r="AL140" s="26" t="s">
        <v>344</v>
      </c>
      <c r="AM140" s="31" t="s">
        <v>341</v>
      </c>
      <c r="AN140" s="27"/>
      <c r="AO140" s="3195">
        <v>2</v>
      </c>
      <c r="AP140" s="3195" t="s">
        <v>859</v>
      </c>
      <c r="AQ140" s="3195">
        <v>2</v>
      </c>
      <c r="AR140" s="28">
        <v>3</v>
      </c>
      <c r="AS140" s="28" t="s">
        <v>875</v>
      </c>
      <c r="AT140" s="28" t="s">
        <v>859</v>
      </c>
      <c r="AU140" s="28" t="s">
        <v>876</v>
      </c>
      <c r="AV140" s="3031" t="s">
        <v>877</v>
      </c>
      <c r="AW140" s="5085"/>
      <c r="AX140" s="5807"/>
    </row>
    <row r="141" spans="1:50">
      <c r="A141" s="5963"/>
      <c r="B141" s="5154"/>
      <c r="C141" s="5729"/>
      <c r="D141" s="5973"/>
      <c r="E141" s="5085"/>
      <c r="F141" s="5973"/>
      <c r="G141" s="5085"/>
      <c r="H141" s="5085"/>
      <c r="I141" s="5085"/>
      <c r="J141" s="5085"/>
      <c r="K141" s="5085"/>
      <c r="L141" s="5085"/>
      <c r="M141" s="5085"/>
      <c r="N141" s="5085"/>
      <c r="O141" s="5085"/>
      <c r="P141" s="5085"/>
      <c r="Q141" s="5085"/>
      <c r="R141" s="5930"/>
      <c r="S141" s="5933"/>
      <c r="T141" s="5933"/>
      <c r="U141" s="5933"/>
      <c r="V141" s="5933"/>
      <c r="W141" s="5933"/>
      <c r="X141" s="5933"/>
      <c r="Y141" s="5933"/>
      <c r="Z141" s="5933"/>
      <c r="AA141" s="5085"/>
      <c r="AB141" s="5933"/>
      <c r="AC141" s="5933"/>
      <c r="AD141" s="3031" t="s">
        <v>2035</v>
      </c>
      <c r="AE141" s="3407"/>
      <c r="AF141" s="3202" t="s">
        <v>857</v>
      </c>
      <c r="AG141" s="190"/>
      <c r="AH141" s="3195">
        <v>1405</v>
      </c>
      <c r="AI141" s="28" t="s">
        <v>2034</v>
      </c>
      <c r="AJ141" s="198" t="s">
        <v>2036</v>
      </c>
      <c r="AK141" s="3190">
        <v>1405</v>
      </c>
      <c r="AL141" s="31" t="s">
        <v>869</v>
      </c>
      <c r="AM141" s="31" t="s">
        <v>869</v>
      </c>
      <c r="AN141" s="27"/>
      <c r="AO141" s="3195">
        <v>2</v>
      </c>
      <c r="AP141" s="3195" t="s">
        <v>859</v>
      </c>
      <c r="AQ141" s="3195">
        <v>2</v>
      </c>
      <c r="AR141" s="230"/>
      <c r="AS141" s="230"/>
      <c r="AT141" s="230"/>
      <c r="AU141" s="230"/>
      <c r="AV141" s="3026"/>
      <c r="AW141" s="5085"/>
      <c r="AX141" s="5807"/>
    </row>
    <row r="142" spans="1:50" ht="13.5" thickBot="1">
      <c r="A142" s="5964"/>
      <c r="B142" s="5208"/>
      <c r="C142" s="6062"/>
      <c r="D142" s="5959"/>
      <c r="E142" s="5948"/>
      <c r="F142" s="5959"/>
      <c r="G142" s="5121"/>
      <c r="H142" s="5121"/>
      <c r="I142" s="5121"/>
      <c r="J142" s="5121"/>
      <c r="K142" s="5121"/>
      <c r="L142" s="5121"/>
      <c r="M142" s="5121"/>
      <c r="N142" s="5121"/>
      <c r="O142" s="5121"/>
      <c r="P142" s="5121"/>
      <c r="Q142" s="5121"/>
      <c r="R142" s="5931"/>
      <c r="S142" s="5934"/>
      <c r="T142" s="5934"/>
      <c r="U142" s="5934"/>
      <c r="V142" s="5934"/>
      <c r="W142" s="5934"/>
      <c r="X142" s="5934"/>
      <c r="Y142" s="5934"/>
      <c r="Z142" s="5934"/>
      <c r="AA142" s="5121"/>
      <c r="AB142" s="5934"/>
      <c r="AC142" s="5934"/>
      <c r="AD142" s="3215" t="s">
        <v>2035</v>
      </c>
      <c r="AE142" s="3397"/>
      <c r="AF142" s="3224" t="s">
        <v>857</v>
      </c>
      <c r="AG142" s="193"/>
      <c r="AH142" s="3196">
        <v>1300</v>
      </c>
      <c r="AI142" s="30" t="s">
        <v>2034</v>
      </c>
      <c r="AJ142" s="199" t="s">
        <v>2036</v>
      </c>
      <c r="AK142" s="3201">
        <v>1300</v>
      </c>
      <c r="AL142" s="29" t="s">
        <v>646</v>
      </c>
      <c r="AM142" s="29" t="s">
        <v>647</v>
      </c>
      <c r="AN142" s="29"/>
      <c r="AO142" s="3196">
        <v>2</v>
      </c>
      <c r="AP142" s="3196" t="s">
        <v>859</v>
      </c>
      <c r="AQ142" s="3196">
        <v>2</v>
      </c>
      <c r="AR142" s="232"/>
      <c r="AS142" s="232"/>
      <c r="AT142" s="232"/>
      <c r="AU142" s="232"/>
      <c r="AV142" s="3036"/>
      <c r="AW142" s="5948"/>
      <c r="AX142" s="5927"/>
    </row>
    <row r="143" spans="1:50">
      <c r="A143" s="5962" t="s">
        <v>6272</v>
      </c>
      <c r="B143" s="5241" t="s">
        <v>2463</v>
      </c>
      <c r="C143" s="6058" t="s">
        <v>6270</v>
      </c>
      <c r="D143" s="5241" t="s">
        <v>6292</v>
      </c>
      <c r="E143" s="5156" t="s">
        <v>2050</v>
      </c>
      <c r="F143" s="5241" t="s">
        <v>6293</v>
      </c>
      <c r="G143" s="5156" t="s">
        <v>2028</v>
      </c>
      <c r="H143" s="5156" t="s">
        <v>2028</v>
      </c>
      <c r="I143" s="5156" t="s">
        <v>2029</v>
      </c>
      <c r="J143" s="5156" t="s">
        <v>2029</v>
      </c>
      <c r="K143" s="5156">
        <v>9</v>
      </c>
      <c r="L143" s="5156">
        <v>0</v>
      </c>
      <c r="M143" s="5156">
        <v>31</v>
      </c>
      <c r="N143" s="5156">
        <v>9</v>
      </c>
      <c r="O143" s="5156">
        <v>0</v>
      </c>
      <c r="P143" s="5156">
        <v>31</v>
      </c>
      <c r="Q143" s="5156" t="s">
        <v>2030</v>
      </c>
      <c r="R143" s="5929" t="s">
        <v>2031</v>
      </c>
      <c r="S143" s="5156">
        <v>11015</v>
      </c>
      <c r="T143" s="5156">
        <v>11015</v>
      </c>
      <c r="U143" s="5932">
        <v>33434</v>
      </c>
      <c r="V143" s="5932">
        <v>900</v>
      </c>
      <c r="W143" s="5932">
        <v>900</v>
      </c>
      <c r="X143" s="5932">
        <v>3719</v>
      </c>
      <c r="Y143" s="5932">
        <v>9</v>
      </c>
      <c r="Z143" s="5932">
        <v>2</v>
      </c>
      <c r="AA143" s="5156" t="s">
        <v>2045</v>
      </c>
      <c r="AB143" s="5932" t="s">
        <v>2033</v>
      </c>
      <c r="AC143" s="5932" t="s">
        <v>2034</v>
      </c>
      <c r="AD143" s="3214" t="s">
        <v>2035</v>
      </c>
      <c r="AE143" s="192" t="s">
        <v>6173</v>
      </c>
      <c r="AF143" s="3223" t="s">
        <v>857</v>
      </c>
      <c r="AG143" s="187"/>
      <c r="AH143" s="185">
        <v>1204</v>
      </c>
      <c r="AI143" s="48" t="s">
        <v>2034</v>
      </c>
      <c r="AJ143" s="48" t="s">
        <v>2036</v>
      </c>
      <c r="AK143" s="48">
        <v>1203</v>
      </c>
      <c r="AL143" s="192" t="s">
        <v>2040</v>
      </c>
      <c r="AM143" s="192" t="s">
        <v>6278</v>
      </c>
      <c r="AN143" s="47"/>
      <c r="AO143" s="3200">
        <v>2</v>
      </c>
      <c r="AP143" s="3200" t="s">
        <v>859</v>
      </c>
      <c r="AQ143" s="3200">
        <v>2</v>
      </c>
      <c r="AR143" s="231"/>
      <c r="AS143" s="231"/>
      <c r="AT143" s="231"/>
      <c r="AU143" s="231"/>
      <c r="AV143" s="3035"/>
      <c r="AW143" s="5156" t="s">
        <v>2468</v>
      </c>
      <c r="AX143" s="5813" t="s">
        <v>2452</v>
      </c>
    </row>
    <row r="144" spans="1:50">
      <c r="A144" s="5963"/>
      <c r="B144" s="5154"/>
      <c r="C144" s="5729"/>
      <c r="D144" s="5154"/>
      <c r="E144" s="5085"/>
      <c r="F144" s="5154"/>
      <c r="G144" s="5085"/>
      <c r="H144" s="5085"/>
      <c r="I144" s="5085"/>
      <c r="J144" s="5085"/>
      <c r="K144" s="5085"/>
      <c r="L144" s="5085"/>
      <c r="M144" s="5085"/>
      <c r="N144" s="5085"/>
      <c r="O144" s="5085"/>
      <c r="P144" s="5085"/>
      <c r="Q144" s="5085"/>
      <c r="R144" s="5930"/>
      <c r="S144" s="5085"/>
      <c r="T144" s="5085"/>
      <c r="U144" s="5933"/>
      <c r="V144" s="5933"/>
      <c r="W144" s="5933"/>
      <c r="X144" s="5933"/>
      <c r="Y144" s="5933"/>
      <c r="Z144" s="5933"/>
      <c r="AA144" s="5085"/>
      <c r="AB144" s="5933"/>
      <c r="AC144" s="5933"/>
      <c r="AD144" s="3031" t="s">
        <v>2035</v>
      </c>
      <c r="AE144" s="26"/>
      <c r="AF144" s="3202" t="s">
        <v>857</v>
      </c>
      <c r="AG144" s="190"/>
      <c r="AH144" s="3195">
        <v>1500</v>
      </c>
      <c r="AI144" s="28" t="s">
        <v>2034</v>
      </c>
      <c r="AJ144" s="198" t="s">
        <v>2036</v>
      </c>
      <c r="AK144" s="3190">
        <v>1500</v>
      </c>
      <c r="AL144" s="26" t="s">
        <v>344</v>
      </c>
      <c r="AM144" s="31" t="s">
        <v>341</v>
      </c>
      <c r="AN144" s="27"/>
      <c r="AO144" s="3195">
        <v>2</v>
      </c>
      <c r="AP144" s="3195" t="s">
        <v>859</v>
      </c>
      <c r="AQ144" s="3195">
        <v>2</v>
      </c>
      <c r="AR144" s="28">
        <v>3</v>
      </c>
      <c r="AS144" s="28" t="s">
        <v>875</v>
      </c>
      <c r="AT144" s="28" t="s">
        <v>859</v>
      </c>
      <c r="AU144" s="28" t="s">
        <v>876</v>
      </c>
      <c r="AV144" s="3031" t="s">
        <v>877</v>
      </c>
      <c r="AW144" s="5085"/>
      <c r="AX144" s="5807"/>
    </row>
    <row r="145" spans="1:50">
      <c r="A145" s="5963"/>
      <c r="B145" s="5154"/>
      <c r="C145" s="5729"/>
      <c r="D145" s="5154"/>
      <c r="E145" s="5085"/>
      <c r="F145" s="5154"/>
      <c r="G145" s="5085"/>
      <c r="H145" s="5085"/>
      <c r="I145" s="5085"/>
      <c r="J145" s="5085"/>
      <c r="K145" s="5085"/>
      <c r="L145" s="5085"/>
      <c r="M145" s="5085"/>
      <c r="N145" s="5085"/>
      <c r="O145" s="5085"/>
      <c r="P145" s="5085"/>
      <c r="Q145" s="5085"/>
      <c r="R145" s="5930"/>
      <c r="S145" s="5085"/>
      <c r="T145" s="5085"/>
      <c r="U145" s="5933"/>
      <c r="V145" s="5933"/>
      <c r="W145" s="5933"/>
      <c r="X145" s="5933"/>
      <c r="Y145" s="5933"/>
      <c r="Z145" s="5933"/>
      <c r="AA145" s="5085"/>
      <c r="AB145" s="5933"/>
      <c r="AC145" s="5933"/>
      <c r="AD145" s="3031" t="s">
        <v>2035</v>
      </c>
      <c r="AE145" s="31"/>
      <c r="AF145" s="3202" t="s">
        <v>857</v>
      </c>
      <c r="AG145" s="190"/>
      <c r="AH145" s="3195">
        <v>1405</v>
      </c>
      <c r="AI145" s="28" t="s">
        <v>2034</v>
      </c>
      <c r="AJ145" s="198" t="s">
        <v>2036</v>
      </c>
      <c r="AK145" s="3190">
        <v>1405</v>
      </c>
      <c r="AL145" s="31" t="s">
        <v>869</v>
      </c>
      <c r="AM145" s="31" t="s">
        <v>869</v>
      </c>
      <c r="AN145" s="27"/>
      <c r="AO145" s="3195">
        <v>2</v>
      </c>
      <c r="AP145" s="3195" t="s">
        <v>859</v>
      </c>
      <c r="AQ145" s="3195">
        <v>2</v>
      </c>
      <c r="AR145" s="230"/>
      <c r="AS145" s="230"/>
      <c r="AT145" s="230"/>
      <c r="AU145" s="230"/>
      <c r="AV145" s="3026"/>
      <c r="AW145" s="5085"/>
      <c r="AX145" s="5807"/>
    </row>
    <row r="146" spans="1:50">
      <c r="A146" s="5963"/>
      <c r="B146" s="5155"/>
      <c r="C146" s="5730"/>
      <c r="D146" s="5965"/>
      <c r="E146" s="5949"/>
      <c r="F146" s="5965"/>
      <c r="G146" s="5086"/>
      <c r="H146" s="5086"/>
      <c r="I146" s="5086"/>
      <c r="J146" s="5086"/>
      <c r="K146" s="5086"/>
      <c r="L146" s="5086"/>
      <c r="M146" s="5086"/>
      <c r="N146" s="5086"/>
      <c r="O146" s="5086"/>
      <c r="P146" s="5086"/>
      <c r="Q146" s="5086"/>
      <c r="R146" s="5930"/>
      <c r="S146" s="5086"/>
      <c r="T146" s="5086"/>
      <c r="U146" s="5958"/>
      <c r="V146" s="5958"/>
      <c r="W146" s="5958"/>
      <c r="X146" s="5958"/>
      <c r="Y146" s="5933"/>
      <c r="Z146" s="5933"/>
      <c r="AA146" s="5085"/>
      <c r="AB146" s="5933"/>
      <c r="AC146" s="5933"/>
      <c r="AD146" s="3025" t="s">
        <v>2035</v>
      </c>
      <c r="AE146" s="3383"/>
      <c r="AF146" s="3222" t="s">
        <v>857</v>
      </c>
      <c r="AG146" s="200"/>
      <c r="AH146" s="3186">
        <v>1300</v>
      </c>
      <c r="AI146" s="38" t="s">
        <v>2034</v>
      </c>
      <c r="AJ146" s="3187" t="s">
        <v>2036</v>
      </c>
      <c r="AK146" s="3189">
        <v>1300</v>
      </c>
      <c r="AL146" s="27" t="s">
        <v>646</v>
      </c>
      <c r="AM146" s="27" t="s">
        <v>647</v>
      </c>
      <c r="AN146" s="27"/>
      <c r="AO146" s="3195">
        <v>2</v>
      </c>
      <c r="AP146" s="3195" t="s">
        <v>859</v>
      </c>
      <c r="AQ146" s="3195">
        <v>2</v>
      </c>
      <c r="AR146" s="230"/>
      <c r="AS146" s="230"/>
      <c r="AT146" s="230"/>
      <c r="AU146" s="230"/>
      <c r="AV146" s="3026"/>
      <c r="AW146" s="5949"/>
      <c r="AX146" s="5928"/>
    </row>
    <row r="147" spans="1:50">
      <c r="A147" s="5963"/>
      <c r="B147" s="5153" t="s">
        <v>2463</v>
      </c>
      <c r="C147" s="5731" t="s">
        <v>6555</v>
      </c>
      <c r="D147" s="5153" t="s">
        <v>6544</v>
      </c>
      <c r="E147" s="5084" t="s">
        <v>2050</v>
      </c>
      <c r="F147" s="5153" t="s">
        <v>6545</v>
      </c>
      <c r="G147" s="5084" t="s">
        <v>2028</v>
      </c>
      <c r="H147" s="5084" t="s">
        <v>2028</v>
      </c>
      <c r="I147" s="5084" t="s">
        <v>2029</v>
      </c>
      <c r="J147" s="5084" t="s">
        <v>2029</v>
      </c>
      <c r="K147" s="5084">
        <v>9</v>
      </c>
      <c r="L147" s="5084">
        <v>0</v>
      </c>
      <c r="M147" s="5084">
        <v>31</v>
      </c>
      <c r="N147" s="5084">
        <v>9</v>
      </c>
      <c r="O147" s="5084">
        <v>0</v>
      </c>
      <c r="P147" s="5084">
        <v>31</v>
      </c>
      <c r="Q147" s="5084" t="s">
        <v>2030</v>
      </c>
      <c r="R147" s="5960" t="s">
        <v>2031</v>
      </c>
      <c r="S147" s="5084">
        <v>21000</v>
      </c>
      <c r="T147" s="5084">
        <v>21000</v>
      </c>
      <c r="U147" s="5957">
        <v>44455</v>
      </c>
      <c r="V147" s="5084">
        <v>2500</v>
      </c>
      <c r="W147" s="5084">
        <v>2500</v>
      </c>
      <c r="X147" s="5084">
        <v>7090</v>
      </c>
      <c r="Y147" s="5957">
        <v>9</v>
      </c>
      <c r="Z147" s="5957">
        <v>2</v>
      </c>
      <c r="AA147" s="5084" t="s">
        <v>2045</v>
      </c>
      <c r="AB147" s="5957" t="s">
        <v>2033</v>
      </c>
      <c r="AC147" s="5957" t="s">
        <v>2034</v>
      </c>
      <c r="AD147" s="28" t="s">
        <v>2035</v>
      </c>
      <c r="AE147" s="192" t="s">
        <v>6231</v>
      </c>
      <c r="AF147" s="3369" t="s">
        <v>857</v>
      </c>
      <c r="AG147" s="190"/>
      <c r="AH147" s="3368">
        <v>1204</v>
      </c>
      <c r="AI147" s="28" t="s">
        <v>2034</v>
      </c>
      <c r="AJ147" s="28" t="s">
        <v>2036</v>
      </c>
      <c r="AK147" s="28">
        <v>1203</v>
      </c>
      <c r="AL147" s="192" t="s">
        <v>6281</v>
      </c>
      <c r="AM147" s="812" t="s">
        <v>6525</v>
      </c>
      <c r="AN147" s="27"/>
      <c r="AO147" s="3365">
        <v>2</v>
      </c>
      <c r="AP147" s="3365" t="s">
        <v>859</v>
      </c>
      <c r="AQ147" s="3365">
        <v>2</v>
      </c>
      <c r="AR147" s="230"/>
      <c r="AS147" s="230"/>
      <c r="AT147" s="230"/>
      <c r="AU147" s="230"/>
      <c r="AV147" s="3419"/>
      <c r="AW147" s="5084" t="s">
        <v>2468</v>
      </c>
      <c r="AX147" s="5136" t="s">
        <v>2452</v>
      </c>
    </row>
    <row r="148" spans="1:50">
      <c r="A148" s="5963"/>
      <c r="B148" s="5154"/>
      <c r="C148" s="5729"/>
      <c r="D148" s="6093"/>
      <c r="E148" s="5085"/>
      <c r="F148" s="5154"/>
      <c r="G148" s="5085"/>
      <c r="H148" s="5085"/>
      <c r="I148" s="5085"/>
      <c r="J148" s="5085"/>
      <c r="K148" s="5085"/>
      <c r="L148" s="5085"/>
      <c r="M148" s="5085"/>
      <c r="N148" s="5085"/>
      <c r="O148" s="5085"/>
      <c r="P148" s="5085"/>
      <c r="Q148" s="5085"/>
      <c r="R148" s="5930"/>
      <c r="S148" s="5085"/>
      <c r="T148" s="5085"/>
      <c r="U148" s="5933"/>
      <c r="V148" s="5085"/>
      <c r="W148" s="5085"/>
      <c r="X148" s="5085"/>
      <c r="Y148" s="5933"/>
      <c r="Z148" s="5933"/>
      <c r="AA148" s="5085"/>
      <c r="AB148" s="5933"/>
      <c r="AC148" s="5933"/>
      <c r="AD148" s="28" t="s">
        <v>2035</v>
      </c>
      <c r="AE148" s="28"/>
      <c r="AF148" s="3369" t="s">
        <v>857</v>
      </c>
      <c r="AG148" s="190"/>
      <c r="AH148" s="3365">
        <v>1500</v>
      </c>
      <c r="AI148" s="28" t="s">
        <v>2034</v>
      </c>
      <c r="AJ148" s="198" t="s">
        <v>2036</v>
      </c>
      <c r="AK148" s="3362">
        <v>1500</v>
      </c>
      <c r="AL148" s="26" t="s">
        <v>344</v>
      </c>
      <c r="AM148" s="31" t="s">
        <v>341</v>
      </c>
      <c r="AN148" s="27"/>
      <c r="AO148" s="3365">
        <v>2</v>
      </c>
      <c r="AP148" s="3365" t="s">
        <v>859</v>
      </c>
      <c r="AQ148" s="3365">
        <v>2</v>
      </c>
      <c r="AR148" s="28">
        <v>3</v>
      </c>
      <c r="AS148" s="28" t="s">
        <v>875</v>
      </c>
      <c r="AT148" s="28" t="s">
        <v>859</v>
      </c>
      <c r="AU148" s="28" t="s">
        <v>876</v>
      </c>
      <c r="AV148" s="3422" t="s">
        <v>877</v>
      </c>
      <c r="AW148" s="5085"/>
      <c r="AX148" s="5807"/>
    </row>
    <row r="149" spans="1:50">
      <c r="A149" s="5963"/>
      <c r="B149" s="5154"/>
      <c r="C149" s="5729"/>
      <c r="D149" s="6093"/>
      <c r="E149" s="5085"/>
      <c r="F149" s="5154"/>
      <c r="G149" s="5085"/>
      <c r="H149" s="5085"/>
      <c r="I149" s="5085"/>
      <c r="J149" s="5085"/>
      <c r="K149" s="5085"/>
      <c r="L149" s="5085"/>
      <c r="M149" s="5085"/>
      <c r="N149" s="5085"/>
      <c r="O149" s="5085"/>
      <c r="P149" s="5085"/>
      <c r="Q149" s="5085"/>
      <c r="R149" s="5930"/>
      <c r="S149" s="5085"/>
      <c r="T149" s="5085"/>
      <c r="U149" s="5933"/>
      <c r="V149" s="5085"/>
      <c r="W149" s="5085"/>
      <c r="X149" s="5085"/>
      <c r="Y149" s="5933"/>
      <c r="Z149" s="5933"/>
      <c r="AA149" s="5085"/>
      <c r="AB149" s="5933"/>
      <c r="AC149" s="5933"/>
      <c r="AD149" s="28" t="s">
        <v>2035</v>
      </c>
      <c r="AE149" s="28"/>
      <c r="AF149" s="3369" t="s">
        <v>857</v>
      </c>
      <c r="AG149" s="190"/>
      <c r="AH149" s="3365">
        <v>1405</v>
      </c>
      <c r="AI149" s="28" t="s">
        <v>2034</v>
      </c>
      <c r="AJ149" s="198" t="s">
        <v>2036</v>
      </c>
      <c r="AK149" s="3362">
        <v>1405</v>
      </c>
      <c r="AL149" s="31" t="s">
        <v>869</v>
      </c>
      <c r="AM149" s="31" t="s">
        <v>869</v>
      </c>
      <c r="AN149" s="27"/>
      <c r="AO149" s="3365">
        <v>2</v>
      </c>
      <c r="AP149" s="3365" t="s">
        <v>859</v>
      </c>
      <c r="AQ149" s="3365">
        <v>2</v>
      </c>
      <c r="AR149" s="230"/>
      <c r="AS149" s="230"/>
      <c r="AT149" s="230"/>
      <c r="AU149" s="230"/>
      <c r="AV149" s="3419"/>
      <c r="AW149" s="5085"/>
      <c r="AX149" s="5807"/>
    </row>
    <row r="150" spans="1:50">
      <c r="A150" s="5963"/>
      <c r="B150" s="5155"/>
      <c r="C150" s="5730"/>
      <c r="D150" s="6094"/>
      <c r="E150" s="5949"/>
      <c r="F150" s="5965"/>
      <c r="G150" s="5086"/>
      <c r="H150" s="5086"/>
      <c r="I150" s="5086"/>
      <c r="J150" s="5086"/>
      <c r="K150" s="5086"/>
      <c r="L150" s="5086"/>
      <c r="M150" s="5086"/>
      <c r="N150" s="5086"/>
      <c r="O150" s="5086"/>
      <c r="P150" s="5086"/>
      <c r="Q150" s="5086"/>
      <c r="R150" s="5961"/>
      <c r="S150" s="5086"/>
      <c r="T150" s="5086"/>
      <c r="U150" s="5958"/>
      <c r="V150" s="5086"/>
      <c r="W150" s="5086"/>
      <c r="X150" s="5086"/>
      <c r="Y150" s="5958"/>
      <c r="Z150" s="5958"/>
      <c r="AA150" s="5086"/>
      <c r="AB150" s="5958"/>
      <c r="AC150" s="5958"/>
      <c r="AD150" s="28" t="s">
        <v>2035</v>
      </c>
      <c r="AE150" s="28"/>
      <c r="AF150" s="3369" t="s">
        <v>857</v>
      </c>
      <c r="AG150" s="190"/>
      <c r="AH150" s="3365">
        <v>1300</v>
      </c>
      <c r="AI150" s="28" t="s">
        <v>2034</v>
      </c>
      <c r="AJ150" s="198" t="s">
        <v>2036</v>
      </c>
      <c r="AK150" s="3362">
        <v>1300</v>
      </c>
      <c r="AL150" s="27" t="s">
        <v>646</v>
      </c>
      <c r="AM150" s="23" t="s">
        <v>647</v>
      </c>
      <c r="AN150" s="27"/>
      <c r="AO150" s="3365">
        <v>2</v>
      </c>
      <c r="AP150" s="3365" t="s">
        <v>859</v>
      </c>
      <c r="AQ150" s="3365">
        <v>2</v>
      </c>
      <c r="AR150" s="230"/>
      <c r="AS150" s="230"/>
      <c r="AT150" s="230"/>
      <c r="AU150" s="230"/>
      <c r="AV150" s="3419"/>
      <c r="AW150" s="5949"/>
      <c r="AX150" s="5928"/>
    </row>
    <row r="151" spans="1:50">
      <c r="A151" s="5963"/>
      <c r="B151" s="5153" t="s">
        <v>2463</v>
      </c>
      <c r="C151" s="5731" t="s">
        <v>6556</v>
      </c>
      <c r="D151" s="5153" t="s">
        <v>6547</v>
      </c>
      <c r="E151" s="5084" t="s">
        <v>2050</v>
      </c>
      <c r="F151" s="5153" t="s">
        <v>6548</v>
      </c>
      <c r="G151" s="5084" t="s">
        <v>2028</v>
      </c>
      <c r="H151" s="5084" t="s">
        <v>2028</v>
      </c>
      <c r="I151" s="5084" t="s">
        <v>2029</v>
      </c>
      <c r="J151" s="5084" t="s">
        <v>2029</v>
      </c>
      <c r="K151" s="5084">
        <v>9</v>
      </c>
      <c r="L151" s="5084">
        <v>0</v>
      </c>
      <c r="M151" s="5084">
        <v>31</v>
      </c>
      <c r="N151" s="5084">
        <v>9</v>
      </c>
      <c r="O151" s="5084">
        <v>0</v>
      </c>
      <c r="P151" s="5084">
        <v>31</v>
      </c>
      <c r="Q151" s="5084" t="s">
        <v>2030</v>
      </c>
      <c r="R151" s="5960" t="s">
        <v>2031</v>
      </c>
      <c r="S151" s="5084">
        <v>28000</v>
      </c>
      <c r="T151" s="5084">
        <v>28000</v>
      </c>
      <c r="U151" s="5957">
        <v>55476</v>
      </c>
      <c r="V151" s="5084">
        <v>3000</v>
      </c>
      <c r="W151" s="5084">
        <v>3000</v>
      </c>
      <c r="X151" s="5084">
        <v>8213</v>
      </c>
      <c r="Y151" s="5957">
        <v>9</v>
      </c>
      <c r="Z151" s="5957">
        <v>2</v>
      </c>
      <c r="AA151" s="5084" t="s">
        <v>2045</v>
      </c>
      <c r="AB151" s="5957" t="s">
        <v>2033</v>
      </c>
      <c r="AC151" s="5957" t="s">
        <v>2034</v>
      </c>
      <c r="AD151" s="28" t="s">
        <v>2035</v>
      </c>
      <c r="AE151" s="192" t="s">
        <v>6233</v>
      </c>
      <c r="AF151" s="3369" t="s">
        <v>857</v>
      </c>
      <c r="AG151" s="190"/>
      <c r="AH151" s="3368">
        <v>1204</v>
      </c>
      <c r="AI151" s="28" t="s">
        <v>2034</v>
      </c>
      <c r="AJ151" s="28" t="s">
        <v>2036</v>
      </c>
      <c r="AK151" s="28">
        <v>1203</v>
      </c>
      <c r="AL151" s="192" t="s">
        <v>6285</v>
      </c>
      <c r="AM151" s="812" t="s">
        <v>6526</v>
      </c>
      <c r="AN151" s="27"/>
      <c r="AO151" s="3365">
        <v>2</v>
      </c>
      <c r="AP151" s="3365" t="s">
        <v>859</v>
      </c>
      <c r="AQ151" s="3365">
        <v>2</v>
      </c>
      <c r="AR151" s="230"/>
      <c r="AS151" s="230"/>
      <c r="AT151" s="230"/>
      <c r="AU151" s="230"/>
      <c r="AV151" s="3419"/>
      <c r="AW151" s="5084" t="s">
        <v>2468</v>
      </c>
      <c r="AX151" s="5136" t="s">
        <v>2452</v>
      </c>
    </row>
    <row r="152" spans="1:50">
      <c r="A152" s="5963"/>
      <c r="B152" s="5154"/>
      <c r="C152" s="5729"/>
      <c r="D152" s="6115"/>
      <c r="E152" s="5085"/>
      <c r="F152" s="5973"/>
      <c r="G152" s="5085"/>
      <c r="H152" s="5085"/>
      <c r="I152" s="5085"/>
      <c r="J152" s="5085"/>
      <c r="K152" s="5085"/>
      <c r="L152" s="5085"/>
      <c r="M152" s="5085"/>
      <c r="N152" s="5085"/>
      <c r="O152" s="5085"/>
      <c r="P152" s="5085"/>
      <c r="Q152" s="5085"/>
      <c r="R152" s="5930"/>
      <c r="S152" s="5085"/>
      <c r="T152" s="5085"/>
      <c r="U152" s="5933"/>
      <c r="V152" s="5085"/>
      <c r="W152" s="5085"/>
      <c r="X152" s="5085"/>
      <c r="Y152" s="5933"/>
      <c r="Z152" s="5933"/>
      <c r="AA152" s="5085"/>
      <c r="AB152" s="5933"/>
      <c r="AC152" s="5933"/>
      <c r="AD152" s="28" t="s">
        <v>2035</v>
      </c>
      <c r="AE152" s="28"/>
      <c r="AF152" s="3369" t="s">
        <v>857</v>
      </c>
      <c r="AG152" s="190"/>
      <c r="AH152" s="3365">
        <v>1500</v>
      </c>
      <c r="AI152" s="28" t="s">
        <v>2034</v>
      </c>
      <c r="AJ152" s="198" t="s">
        <v>2036</v>
      </c>
      <c r="AK152" s="3362">
        <v>1500</v>
      </c>
      <c r="AL152" s="26" t="s">
        <v>344</v>
      </c>
      <c r="AM152" s="31" t="s">
        <v>341</v>
      </c>
      <c r="AN152" s="27"/>
      <c r="AO152" s="3365">
        <v>2</v>
      </c>
      <c r="AP152" s="3365" t="s">
        <v>859</v>
      </c>
      <c r="AQ152" s="3365">
        <v>2</v>
      </c>
      <c r="AR152" s="28">
        <v>3</v>
      </c>
      <c r="AS152" s="28" t="s">
        <v>875</v>
      </c>
      <c r="AT152" s="28" t="s">
        <v>859</v>
      </c>
      <c r="AU152" s="28" t="s">
        <v>876</v>
      </c>
      <c r="AV152" s="3422" t="s">
        <v>877</v>
      </c>
      <c r="AW152" s="5085"/>
      <c r="AX152" s="5807"/>
    </row>
    <row r="153" spans="1:50">
      <c r="A153" s="5963"/>
      <c r="B153" s="5154"/>
      <c r="C153" s="5729"/>
      <c r="D153" s="6115"/>
      <c r="E153" s="5085"/>
      <c r="F153" s="5973"/>
      <c r="G153" s="5085"/>
      <c r="H153" s="5085"/>
      <c r="I153" s="5085"/>
      <c r="J153" s="5085"/>
      <c r="K153" s="5085"/>
      <c r="L153" s="5085"/>
      <c r="M153" s="5085"/>
      <c r="N153" s="5085"/>
      <c r="O153" s="5085"/>
      <c r="P153" s="5085"/>
      <c r="Q153" s="5085"/>
      <c r="R153" s="5930"/>
      <c r="S153" s="5085"/>
      <c r="T153" s="5085"/>
      <c r="U153" s="5933"/>
      <c r="V153" s="5085"/>
      <c r="W153" s="5085"/>
      <c r="X153" s="5085"/>
      <c r="Y153" s="5933"/>
      <c r="Z153" s="5933"/>
      <c r="AA153" s="5085"/>
      <c r="AB153" s="5933"/>
      <c r="AC153" s="5933"/>
      <c r="AD153" s="28" t="s">
        <v>2035</v>
      </c>
      <c r="AE153" s="28"/>
      <c r="AF153" s="3369" t="s">
        <v>857</v>
      </c>
      <c r="AG153" s="190"/>
      <c r="AH153" s="3365">
        <v>1405</v>
      </c>
      <c r="AI153" s="28" t="s">
        <v>2034</v>
      </c>
      <c r="AJ153" s="198" t="s">
        <v>2036</v>
      </c>
      <c r="AK153" s="3362">
        <v>1405</v>
      </c>
      <c r="AL153" s="31" t="s">
        <v>869</v>
      </c>
      <c r="AM153" s="31" t="s">
        <v>869</v>
      </c>
      <c r="AN153" s="27"/>
      <c r="AO153" s="3365">
        <v>2</v>
      </c>
      <c r="AP153" s="3365" t="s">
        <v>859</v>
      </c>
      <c r="AQ153" s="3365">
        <v>2</v>
      </c>
      <c r="AR153" s="230"/>
      <c r="AS153" s="230"/>
      <c r="AT153" s="230"/>
      <c r="AU153" s="230"/>
      <c r="AV153" s="3419"/>
      <c r="AW153" s="5085"/>
      <c r="AX153" s="5807"/>
    </row>
    <row r="154" spans="1:50" ht="13.5" thickBot="1">
      <c r="A154" s="5964"/>
      <c r="B154" s="5208"/>
      <c r="C154" s="6062"/>
      <c r="D154" s="6114"/>
      <c r="E154" s="5948"/>
      <c r="F154" s="5959"/>
      <c r="G154" s="5121"/>
      <c r="H154" s="5121"/>
      <c r="I154" s="5121"/>
      <c r="J154" s="5121"/>
      <c r="K154" s="5121"/>
      <c r="L154" s="5121"/>
      <c r="M154" s="5121"/>
      <c r="N154" s="5121"/>
      <c r="O154" s="5121"/>
      <c r="P154" s="5121"/>
      <c r="Q154" s="5121"/>
      <c r="R154" s="5931"/>
      <c r="S154" s="5121"/>
      <c r="T154" s="5121"/>
      <c r="U154" s="5934"/>
      <c r="V154" s="5121"/>
      <c r="W154" s="5121"/>
      <c r="X154" s="5121"/>
      <c r="Y154" s="5934"/>
      <c r="Z154" s="5934"/>
      <c r="AA154" s="5121"/>
      <c r="AB154" s="5934"/>
      <c r="AC154" s="5934"/>
      <c r="AD154" s="30" t="s">
        <v>2035</v>
      </c>
      <c r="AE154" s="30"/>
      <c r="AF154" s="34" t="s">
        <v>857</v>
      </c>
      <c r="AG154" s="193"/>
      <c r="AH154" s="3366">
        <v>1300</v>
      </c>
      <c r="AI154" s="30" t="s">
        <v>2034</v>
      </c>
      <c r="AJ154" s="199" t="s">
        <v>2036</v>
      </c>
      <c r="AK154" s="3364">
        <v>1300</v>
      </c>
      <c r="AL154" s="29" t="s">
        <v>646</v>
      </c>
      <c r="AM154" s="35" t="s">
        <v>647</v>
      </c>
      <c r="AN154" s="29"/>
      <c r="AO154" s="3366">
        <v>2</v>
      </c>
      <c r="AP154" s="3366" t="s">
        <v>859</v>
      </c>
      <c r="AQ154" s="3366">
        <v>2</v>
      </c>
      <c r="AR154" s="232"/>
      <c r="AS154" s="232"/>
      <c r="AT154" s="232"/>
      <c r="AU154" s="232"/>
      <c r="AV154" s="3421"/>
      <c r="AW154" s="5948"/>
      <c r="AX154" s="5927"/>
    </row>
    <row r="155" spans="1:50">
      <c r="A155" s="6001" t="s">
        <v>886</v>
      </c>
      <c r="B155" s="6003" t="s">
        <v>2463</v>
      </c>
      <c r="C155" s="6070" t="s">
        <v>410</v>
      </c>
      <c r="D155" s="6003" t="s">
        <v>1864</v>
      </c>
      <c r="E155" s="5130" t="s">
        <v>2043</v>
      </c>
      <c r="F155" s="6003" t="s">
        <v>2068</v>
      </c>
      <c r="G155" s="5156" t="s">
        <v>2028</v>
      </c>
      <c r="H155" s="5156" t="s">
        <v>2028</v>
      </c>
      <c r="I155" s="5156" t="s">
        <v>2029</v>
      </c>
      <c r="J155" s="5156" t="s">
        <v>2029</v>
      </c>
      <c r="K155" s="5156">
        <v>8</v>
      </c>
      <c r="L155" s="5156">
        <v>0</v>
      </c>
      <c r="M155" s="5156">
        <v>31</v>
      </c>
      <c r="N155" s="5156">
        <v>8</v>
      </c>
      <c r="O155" s="5156">
        <v>0</v>
      </c>
      <c r="P155" s="5156">
        <v>31</v>
      </c>
      <c r="Q155" s="5929" t="s">
        <v>2030</v>
      </c>
      <c r="R155" s="5929" t="s">
        <v>2031</v>
      </c>
      <c r="S155" s="5999">
        <v>5024</v>
      </c>
      <c r="T155" s="5999">
        <v>5024</v>
      </c>
      <c r="U155" s="5572">
        <v>5088</v>
      </c>
      <c r="V155" s="5409">
        <v>256</v>
      </c>
      <c r="W155" s="5409">
        <v>256</v>
      </c>
      <c r="X155" s="5409">
        <v>320</v>
      </c>
      <c r="Y155" s="5409">
        <v>9</v>
      </c>
      <c r="Z155" s="5409">
        <v>2</v>
      </c>
      <c r="AA155" s="5409" t="s">
        <v>2045</v>
      </c>
      <c r="AB155" s="5409" t="s">
        <v>2033</v>
      </c>
      <c r="AC155" s="6004" t="s">
        <v>2034</v>
      </c>
      <c r="AD155" s="3214" t="s">
        <v>2035</v>
      </c>
      <c r="AE155" s="3409"/>
      <c r="AF155" s="3223" t="s">
        <v>857</v>
      </c>
      <c r="AG155" s="28"/>
      <c r="AH155" s="3195">
        <v>1500</v>
      </c>
      <c r="AI155" s="28" t="s">
        <v>2034</v>
      </c>
      <c r="AJ155" s="48" t="s">
        <v>2036</v>
      </c>
      <c r="AK155" s="3195">
        <v>1500</v>
      </c>
      <c r="AL155" s="3210" t="s">
        <v>342</v>
      </c>
      <c r="AM155" s="31" t="s">
        <v>341</v>
      </c>
      <c r="AN155" s="3195"/>
      <c r="AO155" s="3200">
        <v>2</v>
      </c>
      <c r="AP155" s="3200" t="s">
        <v>859</v>
      </c>
      <c r="AQ155" s="3200">
        <v>2</v>
      </c>
      <c r="AR155" s="38">
        <v>3</v>
      </c>
      <c r="AS155" s="38" t="s">
        <v>875</v>
      </c>
      <c r="AT155" s="38" t="s">
        <v>859</v>
      </c>
      <c r="AU155" s="38" t="s">
        <v>876</v>
      </c>
      <c r="AV155" s="3025" t="s">
        <v>877</v>
      </c>
      <c r="AW155" s="5130" t="s">
        <v>2466</v>
      </c>
      <c r="AX155" s="5945" t="s">
        <v>2452</v>
      </c>
    </row>
    <row r="156" spans="1:50">
      <c r="A156" s="6001"/>
      <c r="B156" s="6003"/>
      <c r="C156" s="6070"/>
      <c r="D156" s="6003"/>
      <c r="E156" s="5130"/>
      <c r="F156" s="6003"/>
      <c r="G156" s="5086"/>
      <c r="H156" s="5086"/>
      <c r="I156" s="5086"/>
      <c r="J156" s="5086"/>
      <c r="K156" s="5086"/>
      <c r="L156" s="5086"/>
      <c r="M156" s="5086"/>
      <c r="N156" s="5086"/>
      <c r="O156" s="5086"/>
      <c r="P156" s="5086"/>
      <c r="Q156" s="5961"/>
      <c r="R156" s="5961"/>
      <c r="S156" s="5999"/>
      <c r="T156" s="5999"/>
      <c r="U156" s="5572"/>
      <c r="V156" s="5411"/>
      <c r="W156" s="5411"/>
      <c r="X156" s="5411"/>
      <c r="Y156" s="5411"/>
      <c r="Z156" s="5411"/>
      <c r="AA156" s="5411"/>
      <c r="AB156" s="5411"/>
      <c r="AC156" s="6004"/>
      <c r="AD156" s="3025" t="s">
        <v>2035</v>
      </c>
      <c r="AE156" s="3410"/>
      <c r="AF156" s="3222" t="s">
        <v>857</v>
      </c>
      <c r="AG156" s="38"/>
      <c r="AH156" s="3186">
        <v>1300</v>
      </c>
      <c r="AI156" s="38" t="s">
        <v>2034</v>
      </c>
      <c r="AJ156" s="3187" t="s">
        <v>2036</v>
      </c>
      <c r="AK156" s="3186">
        <v>1300</v>
      </c>
      <c r="AL156" s="23" t="s">
        <v>646</v>
      </c>
      <c r="AM156" s="23" t="s">
        <v>647</v>
      </c>
      <c r="AN156" s="23"/>
      <c r="AO156" s="3186">
        <v>2</v>
      </c>
      <c r="AP156" s="3186" t="s">
        <v>859</v>
      </c>
      <c r="AQ156" s="3186">
        <v>2</v>
      </c>
      <c r="AR156" s="230"/>
      <c r="AS156" s="230"/>
      <c r="AT156" s="230"/>
      <c r="AU156" s="230"/>
      <c r="AV156" s="3026"/>
      <c r="AW156" s="5130"/>
      <c r="AX156" s="5945"/>
    </row>
    <row r="157" spans="1:50">
      <c r="A157" s="6001"/>
      <c r="B157" s="6003" t="s">
        <v>2463</v>
      </c>
      <c r="C157" s="6070" t="s">
        <v>3646</v>
      </c>
      <c r="D157" s="6003" t="s">
        <v>1866</v>
      </c>
      <c r="E157" s="5130" t="s">
        <v>2050</v>
      </c>
      <c r="F157" s="6003" t="s">
        <v>2069</v>
      </c>
      <c r="G157" s="5130" t="s">
        <v>2028</v>
      </c>
      <c r="H157" s="5130" t="s">
        <v>2028</v>
      </c>
      <c r="I157" s="5130" t="s">
        <v>2029</v>
      </c>
      <c r="J157" s="5130" t="s">
        <v>2029</v>
      </c>
      <c r="K157" s="5130">
        <v>9</v>
      </c>
      <c r="L157" s="5130">
        <v>0</v>
      </c>
      <c r="M157" s="5130">
        <v>31</v>
      </c>
      <c r="N157" s="5130">
        <v>9</v>
      </c>
      <c r="O157" s="5130">
        <v>0</v>
      </c>
      <c r="P157" s="5130">
        <v>31</v>
      </c>
      <c r="Q157" s="5130" t="s">
        <v>2030</v>
      </c>
      <c r="R157" s="5960" t="s">
        <v>2031</v>
      </c>
      <c r="S157" s="5572">
        <v>7168</v>
      </c>
      <c r="T157" s="5572">
        <v>7168</v>
      </c>
      <c r="U157" s="5572">
        <v>7232</v>
      </c>
      <c r="V157" s="5409">
        <v>256</v>
      </c>
      <c r="W157" s="5409">
        <v>256</v>
      </c>
      <c r="X157" s="5409">
        <v>320</v>
      </c>
      <c r="Y157" s="5409">
        <v>9</v>
      </c>
      <c r="Z157" s="5409">
        <v>2</v>
      </c>
      <c r="AA157" s="5409" t="s">
        <v>2045</v>
      </c>
      <c r="AB157" s="5409" t="s">
        <v>2033</v>
      </c>
      <c r="AC157" s="6004" t="s">
        <v>2034</v>
      </c>
      <c r="AD157" s="3031" t="s">
        <v>2035</v>
      </c>
      <c r="AE157" s="3409"/>
      <c r="AF157" s="3202" t="s">
        <v>857</v>
      </c>
      <c r="AG157" s="28"/>
      <c r="AH157" s="3195">
        <v>1500</v>
      </c>
      <c r="AI157" s="28" t="s">
        <v>2034</v>
      </c>
      <c r="AJ157" s="28" t="s">
        <v>2036</v>
      </c>
      <c r="AK157" s="3195">
        <v>1500</v>
      </c>
      <c r="AL157" s="3210" t="s">
        <v>1158</v>
      </c>
      <c r="AM157" s="31" t="s">
        <v>341</v>
      </c>
      <c r="AN157" s="3195"/>
      <c r="AO157" s="3195">
        <v>4</v>
      </c>
      <c r="AP157" s="3195" t="s">
        <v>859</v>
      </c>
      <c r="AQ157" s="3195">
        <v>4</v>
      </c>
      <c r="AR157" s="38">
        <v>6</v>
      </c>
      <c r="AS157" s="38" t="s">
        <v>875</v>
      </c>
      <c r="AT157" s="38" t="s">
        <v>859</v>
      </c>
      <c r="AU157" s="38" t="s">
        <v>876</v>
      </c>
      <c r="AV157" s="3025" t="s">
        <v>877</v>
      </c>
      <c r="AW157" s="5130" t="s">
        <v>2466</v>
      </c>
      <c r="AX157" s="5945" t="s">
        <v>2452</v>
      </c>
    </row>
    <row r="158" spans="1:50" s="201" customFormat="1" ht="13.5" thickBot="1">
      <c r="A158" s="6001"/>
      <c r="B158" s="6003"/>
      <c r="C158" s="6070"/>
      <c r="D158" s="6003"/>
      <c r="E158" s="5130"/>
      <c r="F158" s="6003"/>
      <c r="G158" s="5130"/>
      <c r="H158" s="5130"/>
      <c r="I158" s="5130"/>
      <c r="J158" s="5130"/>
      <c r="K158" s="5130"/>
      <c r="L158" s="5130"/>
      <c r="M158" s="5130"/>
      <c r="N158" s="5130"/>
      <c r="O158" s="5130"/>
      <c r="P158" s="5130"/>
      <c r="Q158" s="5130"/>
      <c r="R158" s="5961"/>
      <c r="S158" s="5572"/>
      <c r="T158" s="5572"/>
      <c r="U158" s="5572"/>
      <c r="V158" s="5410"/>
      <c r="W158" s="5410"/>
      <c r="X158" s="5410"/>
      <c r="Y158" s="5411"/>
      <c r="Z158" s="5411"/>
      <c r="AA158" s="5411"/>
      <c r="AB158" s="5411"/>
      <c r="AC158" s="6004"/>
      <c r="AD158" s="3031" t="s">
        <v>2035</v>
      </c>
      <c r="AE158" s="3410"/>
      <c r="AF158" s="3202" t="s">
        <v>857</v>
      </c>
      <c r="AG158" s="28"/>
      <c r="AH158" s="3195">
        <v>1300</v>
      </c>
      <c r="AI158" s="28" t="s">
        <v>2034</v>
      </c>
      <c r="AJ158" s="198" t="s">
        <v>2036</v>
      </c>
      <c r="AK158" s="3195">
        <v>1300</v>
      </c>
      <c r="AL158" s="23" t="s">
        <v>646</v>
      </c>
      <c r="AM158" s="23" t="s">
        <v>647</v>
      </c>
      <c r="AN158" s="23"/>
      <c r="AO158" s="3195">
        <v>2</v>
      </c>
      <c r="AP158" s="3195" t="s">
        <v>859</v>
      </c>
      <c r="AQ158" s="3195">
        <v>2</v>
      </c>
      <c r="AR158" s="230"/>
      <c r="AS158" s="230"/>
      <c r="AT158" s="230"/>
      <c r="AU158" s="230"/>
      <c r="AV158" s="3026"/>
      <c r="AW158" s="5130"/>
      <c r="AX158" s="5945"/>
    </row>
    <row r="159" spans="1:50">
      <c r="A159" s="6001"/>
      <c r="B159" s="6003" t="s">
        <v>2463</v>
      </c>
      <c r="C159" s="6070" t="s">
        <v>3647</v>
      </c>
      <c r="D159" s="5152" t="s">
        <v>1868</v>
      </c>
      <c r="E159" s="5130" t="s">
        <v>2050</v>
      </c>
      <c r="F159" s="5152" t="s">
        <v>2070</v>
      </c>
      <c r="G159" s="5130" t="s">
        <v>2028</v>
      </c>
      <c r="H159" s="5130" t="s">
        <v>2028</v>
      </c>
      <c r="I159" s="5130" t="s">
        <v>2029</v>
      </c>
      <c r="J159" s="5130" t="s">
        <v>2029</v>
      </c>
      <c r="K159" s="5130">
        <v>9</v>
      </c>
      <c r="L159" s="5130">
        <v>0</v>
      </c>
      <c r="M159" s="5130">
        <v>31</v>
      </c>
      <c r="N159" s="5130">
        <v>9</v>
      </c>
      <c r="O159" s="5130">
        <v>0</v>
      </c>
      <c r="P159" s="5130">
        <v>31</v>
      </c>
      <c r="Q159" s="5130" t="s">
        <v>2030</v>
      </c>
      <c r="R159" s="5960" t="s">
        <v>2031</v>
      </c>
      <c r="S159" s="5999">
        <v>9280</v>
      </c>
      <c r="T159" s="5999">
        <v>9280</v>
      </c>
      <c r="U159" s="5999">
        <v>9344</v>
      </c>
      <c r="V159" s="5409">
        <v>256</v>
      </c>
      <c r="W159" s="5409">
        <v>256</v>
      </c>
      <c r="X159" s="5409">
        <v>320</v>
      </c>
      <c r="Y159" s="5409">
        <v>9</v>
      </c>
      <c r="Z159" s="5409">
        <v>2</v>
      </c>
      <c r="AA159" s="5409" t="s">
        <v>2045</v>
      </c>
      <c r="AB159" s="5409" t="s">
        <v>2033</v>
      </c>
      <c r="AC159" s="6004" t="s">
        <v>2034</v>
      </c>
      <c r="AD159" s="3031" t="s">
        <v>2035</v>
      </c>
      <c r="AE159" s="1088"/>
      <c r="AF159" s="3202" t="s">
        <v>857</v>
      </c>
      <c r="AG159" s="28"/>
      <c r="AH159" s="3195">
        <v>1500</v>
      </c>
      <c r="AI159" s="28" t="s">
        <v>2034</v>
      </c>
      <c r="AJ159" s="28" t="s">
        <v>2036</v>
      </c>
      <c r="AK159" s="3195">
        <v>1500</v>
      </c>
      <c r="AL159" s="26" t="s">
        <v>344</v>
      </c>
      <c r="AM159" s="31" t="s">
        <v>341</v>
      </c>
      <c r="AN159" s="3195"/>
      <c r="AO159" s="3195">
        <v>2</v>
      </c>
      <c r="AP159" s="3195" t="s">
        <v>859</v>
      </c>
      <c r="AQ159" s="3195">
        <v>2</v>
      </c>
      <c r="AR159" s="3195">
        <v>3</v>
      </c>
      <c r="AS159" s="3195" t="s">
        <v>875</v>
      </c>
      <c r="AT159" s="3195" t="s">
        <v>859</v>
      </c>
      <c r="AU159" s="3195" t="s">
        <v>876</v>
      </c>
      <c r="AV159" s="504" t="s">
        <v>877</v>
      </c>
      <c r="AW159" s="5130" t="s">
        <v>2466</v>
      </c>
      <c r="AX159" s="5945" t="s">
        <v>2452</v>
      </c>
    </row>
    <row r="160" spans="1:50" ht="13.5" thickBot="1">
      <c r="A160" s="6002"/>
      <c r="B160" s="6067"/>
      <c r="C160" s="6071"/>
      <c r="D160" s="5509"/>
      <c r="E160" s="5280"/>
      <c r="F160" s="5509"/>
      <c r="G160" s="5280"/>
      <c r="H160" s="5280"/>
      <c r="I160" s="5280"/>
      <c r="J160" s="5280"/>
      <c r="K160" s="5280"/>
      <c r="L160" s="5280"/>
      <c r="M160" s="5280"/>
      <c r="N160" s="5280"/>
      <c r="O160" s="5280"/>
      <c r="P160" s="5280"/>
      <c r="Q160" s="5280"/>
      <c r="R160" s="5931"/>
      <c r="S160" s="6000"/>
      <c r="T160" s="6000"/>
      <c r="U160" s="6000"/>
      <c r="V160" s="5412"/>
      <c r="W160" s="5412"/>
      <c r="X160" s="5412"/>
      <c r="Y160" s="5412"/>
      <c r="Z160" s="5412"/>
      <c r="AA160" s="5412"/>
      <c r="AB160" s="5412"/>
      <c r="AC160" s="6005"/>
      <c r="AD160" s="3215" t="s">
        <v>2035</v>
      </c>
      <c r="AE160" s="3411"/>
      <c r="AF160" s="3224" t="s">
        <v>857</v>
      </c>
      <c r="AG160" s="30"/>
      <c r="AH160" s="3196">
        <v>1300</v>
      </c>
      <c r="AI160" s="30" t="s">
        <v>2034</v>
      </c>
      <c r="AJ160" s="199" t="s">
        <v>2036</v>
      </c>
      <c r="AK160" s="3196">
        <v>1300</v>
      </c>
      <c r="AL160" s="29" t="s">
        <v>646</v>
      </c>
      <c r="AM160" s="29" t="s">
        <v>647</v>
      </c>
      <c r="AN160" s="29"/>
      <c r="AO160" s="3212">
        <v>2</v>
      </c>
      <c r="AP160" s="3212" t="s">
        <v>859</v>
      </c>
      <c r="AQ160" s="3212">
        <v>2</v>
      </c>
      <c r="AR160" s="228"/>
      <c r="AS160" s="228"/>
      <c r="AT160" s="228"/>
      <c r="AU160" s="228"/>
      <c r="AV160" s="3033"/>
      <c r="AW160" s="5280"/>
      <c r="AX160" s="5946"/>
    </row>
    <row r="161" spans="1:50">
      <c r="A161" s="5962" t="s">
        <v>4053</v>
      </c>
      <c r="B161" s="5472" t="s">
        <v>2463</v>
      </c>
      <c r="C161" s="6072" t="s">
        <v>3648</v>
      </c>
      <c r="D161" s="5472" t="s">
        <v>1870</v>
      </c>
      <c r="E161" s="5156" t="s">
        <v>2043</v>
      </c>
      <c r="F161" s="5472" t="s">
        <v>2071</v>
      </c>
      <c r="G161" s="5156" t="s">
        <v>2028</v>
      </c>
      <c r="H161" s="5156" t="s">
        <v>2028</v>
      </c>
      <c r="I161" s="5156" t="s">
        <v>2029</v>
      </c>
      <c r="J161" s="5156" t="s">
        <v>2029</v>
      </c>
      <c r="K161" s="5156">
        <v>8</v>
      </c>
      <c r="L161" s="5156">
        <v>0</v>
      </c>
      <c r="M161" s="5156">
        <v>31</v>
      </c>
      <c r="N161" s="5156">
        <v>8</v>
      </c>
      <c r="O161" s="5156">
        <v>0</v>
      </c>
      <c r="P161" s="5156">
        <v>31</v>
      </c>
      <c r="Q161" s="5156" t="s">
        <v>2030</v>
      </c>
      <c r="R161" s="5929" t="s">
        <v>2031</v>
      </c>
      <c r="S161" s="5998">
        <v>5024</v>
      </c>
      <c r="T161" s="5998">
        <v>5024</v>
      </c>
      <c r="U161" s="5998">
        <v>5088</v>
      </c>
      <c r="V161" s="5998">
        <v>512</v>
      </c>
      <c r="W161" s="5998">
        <v>512</v>
      </c>
      <c r="X161" s="5998">
        <v>576</v>
      </c>
      <c r="Y161" s="5932">
        <v>9</v>
      </c>
      <c r="Z161" s="5932">
        <v>2</v>
      </c>
      <c r="AA161" s="5932" t="s">
        <v>2045</v>
      </c>
      <c r="AB161" s="5932" t="s">
        <v>2033</v>
      </c>
      <c r="AC161" s="5932" t="s">
        <v>2034</v>
      </c>
      <c r="AD161" s="3214" t="s">
        <v>2035</v>
      </c>
      <c r="AE161" s="3361"/>
      <c r="AF161" s="3223" t="s">
        <v>857</v>
      </c>
      <c r="AG161" s="202"/>
      <c r="AH161" s="3200">
        <v>1500</v>
      </c>
      <c r="AI161" s="48" t="s">
        <v>2034</v>
      </c>
      <c r="AJ161" s="48" t="s">
        <v>2036</v>
      </c>
      <c r="AK161" s="3200">
        <v>1500</v>
      </c>
      <c r="AL161" s="203" t="s">
        <v>342</v>
      </c>
      <c r="AM161" s="204" t="s">
        <v>341</v>
      </c>
      <c r="AN161" s="3200"/>
      <c r="AO161" s="3200">
        <v>2</v>
      </c>
      <c r="AP161" s="3200" t="s">
        <v>859</v>
      </c>
      <c r="AQ161" s="3200">
        <v>2</v>
      </c>
      <c r="AR161" s="3200">
        <v>3</v>
      </c>
      <c r="AS161" s="3200" t="s">
        <v>875</v>
      </c>
      <c r="AT161" s="3200" t="s">
        <v>859</v>
      </c>
      <c r="AU161" s="3200" t="s">
        <v>876</v>
      </c>
      <c r="AV161" s="513" t="s">
        <v>877</v>
      </c>
      <c r="AW161" s="5156" t="s">
        <v>2466</v>
      </c>
      <c r="AX161" s="5813" t="s">
        <v>2452</v>
      </c>
    </row>
    <row r="162" spans="1:50">
      <c r="A162" s="5963"/>
      <c r="B162" s="5119"/>
      <c r="C162" s="5695"/>
      <c r="D162" s="5119"/>
      <c r="E162" s="5085"/>
      <c r="F162" s="5119"/>
      <c r="G162" s="5966"/>
      <c r="H162" s="5966"/>
      <c r="I162" s="5966"/>
      <c r="J162" s="5966"/>
      <c r="K162" s="5966"/>
      <c r="L162" s="5966"/>
      <c r="M162" s="5966"/>
      <c r="N162" s="5966"/>
      <c r="O162" s="5966"/>
      <c r="P162" s="5966"/>
      <c r="Q162" s="5966"/>
      <c r="R162" s="5966"/>
      <c r="S162" s="5410"/>
      <c r="T162" s="5410"/>
      <c r="U162" s="5410"/>
      <c r="V162" s="5410"/>
      <c r="W162" s="5410"/>
      <c r="X162" s="5410"/>
      <c r="Y162" s="5966"/>
      <c r="Z162" s="5966"/>
      <c r="AA162" s="5966"/>
      <c r="AB162" s="5966"/>
      <c r="AC162" s="5933"/>
      <c r="AD162" s="3031" t="s">
        <v>2035</v>
      </c>
      <c r="AE162" s="3407"/>
      <c r="AF162" s="3202" t="s">
        <v>857</v>
      </c>
      <c r="AG162" s="205"/>
      <c r="AH162" s="3195">
        <v>1405</v>
      </c>
      <c r="AI162" s="28" t="s">
        <v>2034</v>
      </c>
      <c r="AJ162" s="3187" t="s">
        <v>2036</v>
      </c>
      <c r="AK162" s="3195">
        <v>1405</v>
      </c>
      <c r="AL162" s="31" t="s">
        <v>869</v>
      </c>
      <c r="AM162" s="31" t="s">
        <v>869</v>
      </c>
      <c r="AN162" s="23"/>
      <c r="AO162" s="3195">
        <v>2</v>
      </c>
      <c r="AP162" s="3195" t="s">
        <v>859</v>
      </c>
      <c r="AQ162" s="3195">
        <v>2</v>
      </c>
      <c r="AR162" s="230"/>
      <c r="AS162" s="230"/>
      <c r="AT162" s="230"/>
      <c r="AU162" s="230"/>
      <c r="AV162" s="3026"/>
      <c r="AW162" s="5085"/>
      <c r="AX162" s="5807"/>
    </row>
    <row r="163" spans="1:50">
      <c r="A163" s="5963"/>
      <c r="B163" s="5120"/>
      <c r="C163" s="5794"/>
      <c r="D163" s="5120"/>
      <c r="E163" s="5086"/>
      <c r="F163" s="5120"/>
      <c r="G163" s="5966"/>
      <c r="H163" s="5966"/>
      <c r="I163" s="5966"/>
      <c r="J163" s="5966"/>
      <c r="K163" s="5966"/>
      <c r="L163" s="5966"/>
      <c r="M163" s="5966"/>
      <c r="N163" s="5966"/>
      <c r="O163" s="5966"/>
      <c r="P163" s="5966"/>
      <c r="Q163" s="5966"/>
      <c r="R163" s="5966"/>
      <c r="S163" s="5411"/>
      <c r="T163" s="5411"/>
      <c r="U163" s="5411"/>
      <c r="V163" s="5411"/>
      <c r="W163" s="5411"/>
      <c r="X163" s="5411"/>
      <c r="Y163" s="5966"/>
      <c r="Z163" s="5966"/>
      <c r="AA163" s="5966"/>
      <c r="AB163" s="5966"/>
      <c r="AC163" s="5933"/>
      <c r="AD163" s="3025" t="s">
        <v>2035</v>
      </c>
      <c r="AE163" s="3408"/>
      <c r="AF163" s="3222" t="s">
        <v>857</v>
      </c>
      <c r="AG163" s="206"/>
      <c r="AH163" s="3186">
        <v>1300</v>
      </c>
      <c r="AI163" s="38" t="s">
        <v>2034</v>
      </c>
      <c r="AJ163" s="38" t="s">
        <v>2036</v>
      </c>
      <c r="AK163" s="3186">
        <v>1300</v>
      </c>
      <c r="AL163" s="23" t="s">
        <v>646</v>
      </c>
      <c r="AM163" s="23" t="s">
        <v>647</v>
      </c>
      <c r="AN163" s="23"/>
      <c r="AO163" s="3195">
        <v>2</v>
      </c>
      <c r="AP163" s="3195" t="s">
        <v>859</v>
      </c>
      <c r="AQ163" s="3195">
        <v>2</v>
      </c>
      <c r="AR163" s="230"/>
      <c r="AS163" s="230"/>
      <c r="AT163" s="230"/>
      <c r="AU163" s="230"/>
      <c r="AV163" s="3026"/>
      <c r="AW163" s="5086"/>
      <c r="AX163" s="5808"/>
    </row>
    <row r="164" spans="1:50">
      <c r="A164" s="5963"/>
      <c r="B164" s="5123" t="s">
        <v>2463</v>
      </c>
      <c r="C164" s="5694" t="s">
        <v>3649</v>
      </c>
      <c r="D164" s="5123" t="s">
        <v>1872</v>
      </c>
      <c r="E164" s="5084" t="s">
        <v>2050</v>
      </c>
      <c r="F164" s="5123" t="s">
        <v>2072</v>
      </c>
      <c r="G164" s="5084" t="s">
        <v>2028</v>
      </c>
      <c r="H164" s="5084" t="s">
        <v>2028</v>
      </c>
      <c r="I164" s="5084" t="s">
        <v>2029</v>
      </c>
      <c r="J164" s="5084" t="s">
        <v>2029</v>
      </c>
      <c r="K164" s="5084">
        <v>9</v>
      </c>
      <c r="L164" s="5084">
        <v>0</v>
      </c>
      <c r="M164" s="5084">
        <v>31</v>
      </c>
      <c r="N164" s="5084">
        <v>9</v>
      </c>
      <c r="O164" s="5084">
        <v>0</v>
      </c>
      <c r="P164" s="5084">
        <v>31</v>
      </c>
      <c r="Q164" s="5084" t="s">
        <v>2030</v>
      </c>
      <c r="R164" s="5960" t="s">
        <v>2031</v>
      </c>
      <c r="S164" s="3812">
        <v>7424</v>
      </c>
      <c r="T164" s="3812">
        <v>7424</v>
      </c>
      <c r="U164" s="3812">
        <v>7488</v>
      </c>
      <c r="V164" s="5409">
        <v>512</v>
      </c>
      <c r="W164" s="5409">
        <v>512</v>
      </c>
      <c r="X164" s="5409">
        <v>576</v>
      </c>
      <c r="Y164" s="5957">
        <v>9</v>
      </c>
      <c r="Z164" s="5957">
        <v>2</v>
      </c>
      <c r="AA164" s="5957" t="s">
        <v>2045</v>
      </c>
      <c r="AB164" s="5957" t="s">
        <v>2033</v>
      </c>
      <c r="AC164" s="5957" t="s">
        <v>2034</v>
      </c>
      <c r="AD164" s="3031" t="s">
        <v>2035</v>
      </c>
      <c r="AE164" s="3409"/>
      <c r="AF164" s="3202" t="s">
        <v>857</v>
      </c>
      <c r="AG164" s="205"/>
      <c r="AH164" s="3195">
        <v>1500</v>
      </c>
      <c r="AI164" s="28" t="s">
        <v>2034</v>
      </c>
      <c r="AJ164" s="28" t="s">
        <v>2036</v>
      </c>
      <c r="AK164" s="3195">
        <v>1500</v>
      </c>
      <c r="AL164" s="3210" t="s">
        <v>1158</v>
      </c>
      <c r="AM164" s="31" t="s">
        <v>341</v>
      </c>
      <c r="AN164" s="3195"/>
      <c r="AO164" s="3195">
        <v>4</v>
      </c>
      <c r="AP164" s="3195" t="s">
        <v>859</v>
      </c>
      <c r="AQ164" s="3195">
        <v>4</v>
      </c>
      <c r="AR164" s="38">
        <v>6</v>
      </c>
      <c r="AS164" s="38" t="s">
        <v>875</v>
      </c>
      <c r="AT164" s="38" t="s">
        <v>859</v>
      </c>
      <c r="AU164" s="38" t="s">
        <v>876</v>
      </c>
      <c r="AV164" s="3025" t="s">
        <v>877</v>
      </c>
      <c r="AW164" s="5084" t="s">
        <v>2466</v>
      </c>
      <c r="AX164" s="5136" t="s">
        <v>2452</v>
      </c>
    </row>
    <row r="165" spans="1:50">
      <c r="A165" s="5963"/>
      <c r="B165" s="5119"/>
      <c r="C165" s="5695"/>
      <c r="D165" s="5119"/>
      <c r="E165" s="5085"/>
      <c r="F165" s="5119"/>
      <c r="G165" s="5966"/>
      <c r="H165" s="5966"/>
      <c r="I165" s="5966"/>
      <c r="J165" s="5966"/>
      <c r="K165" s="5966"/>
      <c r="L165" s="5966"/>
      <c r="M165" s="5966"/>
      <c r="N165" s="5966"/>
      <c r="O165" s="5966"/>
      <c r="P165" s="5966"/>
      <c r="Q165" s="5966"/>
      <c r="R165" s="5966"/>
      <c r="S165" s="3742"/>
      <c r="T165" s="3742"/>
      <c r="U165" s="3742"/>
      <c r="V165" s="5410"/>
      <c r="W165" s="5410"/>
      <c r="X165" s="5410"/>
      <c r="Y165" s="5966"/>
      <c r="Z165" s="5966"/>
      <c r="AA165" s="5966"/>
      <c r="AB165" s="5966"/>
      <c r="AC165" s="5933"/>
      <c r="AD165" s="3031" t="s">
        <v>2035</v>
      </c>
      <c r="AE165" s="3407"/>
      <c r="AF165" s="3202" t="s">
        <v>857</v>
      </c>
      <c r="AG165" s="205"/>
      <c r="AH165" s="3195">
        <v>1405</v>
      </c>
      <c r="AI165" s="28" t="s">
        <v>2034</v>
      </c>
      <c r="AJ165" s="3187" t="s">
        <v>2036</v>
      </c>
      <c r="AK165" s="3195">
        <v>1405</v>
      </c>
      <c r="AL165" s="31" t="s">
        <v>869</v>
      </c>
      <c r="AM165" s="31" t="s">
        <v>869</v>
      </c>
      <c r="AN165" s="23"/>
      <c r="AO165" s="3195">
        <v>2</v>
      </c>
      <c r="AP165" s="3195" t="s">
        <v>859</v>
      </c>
      <c r="AQ165" s="3195">
        <v>2</v>
      </c>
      <c r="AR165" s="230"/>
      <c r="AS165" s="230"/>
      <c r="AT165" s="230"/>
      <c r="AU165" s="230"/>
      <c r="AV165" s="3026"/>
      <c r="AW165" s="5085"/>
      <c r="AX165" s="5807"/>
    </row>
    <row r="166" spans="1:50">
      <c r="A166" s="5963"/>
      <c r="B166" s="5120"/>
      <c r="C166" s="5794"/>
      <c r="D166" s="5120"/>
      <c r="E166" s="5086"/>
      <c r="F166" s="5120"/>
      <c r="G166" s="5972"/>
      <c r="H166" s="5972"/>
      <c r="I166" s="5972"/>
      <c r="J166" s="5972"/>
      <c r="K166" s="5972"/>
      <c r="L166" s="5972"/>
      <c r="M166" s="5972"/>
      <c r="N166" s="5972"/>
      <c r="O166" s="5972"/>
      <c r="P166" s="5972"/>
      <c r="Q166" s="5972"/>
      <c r="R166" s="5972"/>
      <c r="S166" s="3740"/>
      <c r="T166" s="3740"/>
      <c r="U166" s="3740"/>
      <c r="V166" s="5411"/>
      <c r="W166" s="5411"/>
      <c r="X166" s="5411"/>
      <c r="Y166" s="5972"/>
      <c r="Z166" s="5972"/>
      <c r="AA166" s="5972"/>
      <c r="AB166" s="5972"/>
      <c r="AC166" s="5958"/>
      <c r="AD166" s="3031" t="s">
        <v>2035</v>
      </c>
      <c r="AE166" s="3408"/>
      <c r="AF166" s="3202" t="s">
        <v>857</v>
      </c>
      <c r="AG166" s="205"/>
      <c r="AH166" s="3195">
        <v>1300</v>
      </c>
      <c r="AI166" s="28" t="s">
        <v>2034</v>
      </c>
      <c r="AJ166" s="28" t="s">
        <v>2036</v>
      </c>
      <c r="AK166" s="3195">
        <v>1300</v>
      </c>
      <c r="AL166" s="23" t="s">
        <v>646</v>
      </c>
      <c r="AM166" s="23" t="s">
        <v>647</v>
      </c>
      <c r="AN166" s="23"/>
      <c r="AO166" s="3195">
        <v>2</v>
      </c>
      <c r="AP166" s="3195" t="s">
        <v>859</v>
      </c>
      <c r="AQ166" s="3195">
        <v>2</v>
      </c>
      <c r="AR166" s="230"/>
      <c r="AS166" s="230"/>
      <c r="AT166" s="230"/>
      <c r="AU166" s="230"/>
      <c r="AV166" s="3026"/>
      <c r="AW166" s="5086"/>
      <c r="AX166" s="5808"/>
    </row>
    <row r="167" spans="1:50">
      <c r="A167" s="5963"/>
      <c r="B167" s="5123" t="s">
        <v>2463</v>
      </c>
      <c r="C167" s="5694" t="s">
        <v>3650</v>
      </c>
      <c r="D167" s="3806" t="s">
        <v>1874</v>
      </c>
      <c r="E167" s="5084" t="s">
        <v>2050</v>
      </c>
      <c r="F167" s="3806" t="s">
        <v>2073</v>
      </c>
      <c r="G167" s="5084" t="s">
        <v>2028</v>
      </c>
      <c r="H167" s="5084" t="s">
        <v>2028</v>
      </c>
      <c r="I167" s="5084" t="s">
        <v>2029</v>
      </c>
      <c r="J167" s="5084" t="s">
        <v>2029</v>
      </c>
      <c r="K167" s="5084">
        <v>9</v>
      </c>
      <c r="L167" s="5084">
        <v>0</v>
      </c>
      <c r="M167" s="5084">
        <v>31</v>
      </c>
      <c r="N167" s="5084">
        <v>9</v>
      </c>
      <c r="O167" s="5084">
        <v>0</v>
      </c>
      <c r="P167" s="5084">
        <v>31</v>
      </c>
      <c r="Q167" s="5084" t="s">
        <v>2030</v>
      </c>
      <c r="R167" s="5960" t="s">
        <v>2031</v>
      </c>
      <c r="S167" s="3812">
        <v>9536</v>
      </c>
      <c r="T167" s="3812">
        <v>9536</v>
      </c>
      <c r="U167" s="3812">
        <v>9600</v>
      </c>
      <c r="V167" s="5409">
        <v>512</v>
      </c>
      <c r="W167" s="5409">
        <v>512</v>
      </c>
      <c r="X167" s="5409">
        <v>576</v>
      </c>
      <c r="Y167" s="5957">
        <v>9</v>
      </c>
      <c r="Z167" s="5957">
        <v>2</v>
      </c>
      <c r="AA167" s="5957" t="s">
        <v>2045</v>
      </c>
      <c r="AB167" s="5957" t="s">
        <v>2033</v>
      </c>
      <c r="AC167" s="5957" t="s">
        <v>2034</v>
      </c>
      <c r="AD167" s="3031" t="s">
        <v>2035</v>
      </c>
      <c r="AE167" s="3412"/>
      <c r="AF167" s="3202" t="s">
        <v>857</v>
      </c>
      <c r="AG167" s="205"/>
      <c r="AH167" s="3195">
        <v>1500</v>
      </c>
      <c r="AI167" s="28" t="s">
        <v>2034</v>
      </c>
      <c r="AJ167" s="28" t="s">
        <v>2036</v>
      </c>
      <c r="AK167" s="3195">
        <v>1500</v>
      </c>
      <c r="AL167" s="26" t="s">
        <v>344</v>
      </c>
      <c r="AM167" s="31" t="s">
        <v>341</v>
      </c>
      <c r="AN167" s="3195"/>
      <c r="AO167" s="3195">
        <v>2</v>
      </c>
      <c r="AP167" s="3195" t="s">
        <v>859</v>
      </c>
      <c r="AQ167" s="3195">
        <v>2</v>
      </c>
      <c r="AR167" s="3195">
        <v>3</v>
      </c>
      <c r="AS167" s="3195" t="s">
        <v>875</v>
      </c>
      <c r="AT167" s="3195" t="s">
        <v>859</v>
      </c>
      <c r="AU167" s="3195" t="s">
        <v>876</v>
      </c>
      <c r="AV167" s="504" t="s">
        <v>877</v>
      </c>
      <c r="AW167" s="5084" t="s">
        <v>2466</v>
      </c>
      <c r="AX167" s="5136" t="s">
        <v>2452</v>
      </c>
    </row>
    <row r="168" spans="1:50">
      <c r="A168" s="5963"/>
      <c r="B168" s="5119"/>
      <c r="C168" s="5695"/>
      <c r="D168" s="3807"/>
      <c r="E168" s="5085"/>
      <c r="F168" s="3807"/>
      <c r="G168" s="5966"/>
      <c r="H168" s="5966"/>
      <c r="I168" s="5966"/>
      <c r="J168" s="5966"/>
      <c r="K168" s="5966"/>
      <c r="L168" s="5966"/>
      <c r="M168" s="5966"/>
      <c r="N168" s="5966"/>
      <c r="O168" s="5966"/>
      <c r="P168" s="5966"/>
      <c r="Q168" s="5966"/>
      <c r="R168" s="5966"/>
      <c r="S168" s="3742"/>
      <c r="T168" s="3742"/>
      <c r="U168" s="3742"/>
      <c r="V168" s="5410"/>
      <c r="W168" s="5410"/>
      <c r="X168" s="5410"/>
      <c r="Y168" s="5966"/>
      <c r="Z168" s="5966"/>
      <c r="AA168" s="5966"/>
      <c r="AB168" s="5966"/>
      <c r="AC168" s="5933"/>
      <c r="AD168" s="3031" t="s">
        <v>2035</v>
      </c>
      <c r="AE168" s="3407"/>
      <c r="AF168" s="3202" t="s">
        <v>857</v>
      </c>
      <c r="AG168" s="205"/>
      <c r="AH168" s="3195">
        <v>1405</v>
      </c>
      <c r="AI168" s="28" t="s">
        <v>2034</v>
      </c>
      <c r="AJ168" s="3187" t="s">
        <v>2036</v>
      </c>
      <c r="AK168" s="3195">
        <v>1405</v>
      </c>
      <c r="AL168" s="31" t="s">
        <v>869</v>
      </c>
      <c r="AM168" s="31" t="s">
        <v>869</v>
      </c>
      <c r="AN168" s="23"/>
      <c r="AO168" s="3195">
        <v>2</v>
      </c>
      <c r="AP168" s="3195" t="s">
        <v>859</v>
      </c>
      <c r="AQ168" s="3195">
        <v>2</v>
      </c>
      <c r="AR168" s="230"/>
      <c r="AS168" s="230"/>
      <c r="AT168" s="230"/>
      <c r="AU168" s="230"/>
      <c r="AV168" s="3026"/>
      <c r="AW168" s="5085"/>
      <c r="AX168" s="5807"/>
    </row>
    <row r="169" spans="1:50" ht="13.5" thickBot="1">
      <c r="A169" s="5964"/>
      <c r="B169" s="5473"/>
      <c r="C169" s="6073"/>
      <c r="D169" s="3808"/>
      <c r="E169" s="5121"/>
      <c r="F169" s="3808"/>
      <c r="G169" s="5967"/>
      <c r="H169" s="5967"/>
      <c r="I169" s="5967"/>
      <c r="J169" s="5967"/>
      <c r="K169" s="5967"/>
      <c r="L169" s="5967"/>
      <c r="M169" s="5967"/>
      <c r="N169" s="5967"/>
      <c r="O169" s="5967"/>
      <c r="P169" s="5967"/>
      <c r="Q169" s="5967"/>
      <c r="R169" s="5967"/>
      <c r="S169" s="3826"/>
      <c r="T169" s="3826"/>
      <c r="U169" s="3826"/>
      <c r="V169" s="5412"/>
      <c r="W169" s="5412"/>
      <c r="X169" s="5412"/>
      <c r="Y169" s="5967"/>
      <c r="Z169" s="5967"/>
      <c r="AA169" s="5967"/>
      <c r="AB169" s="5967"/>
      <c r="AC169" s="5934"/>
      <c r="AD169" s="3215" t="s">
        <v>2035</v>
      </c>
      <c r="AE169" s="3397"/>
      <c r="AF169" s="3224" t="s">
        <v>857</v>
      </c>
      <c r="AG169" s="207"/>
      <c r="AH169" s="3196">
        <v>1300</v>
      </c>
      <c r="AI169" s="30" t="s">
        <v>2034</v>
      </c>
      <c r="AJ169" s="30" t="s">
        <v>2036</v>
      </c>
      <c r="AK169" s="3196">
        <v>1300</v>
      </c>
      <c r="AL169" s="35" t="s">
        <v>646</v>
      </c>
      <c r="AM169" s="35" t="s">
        <v>647</v>
      </c>
      <c r="AN169" s="35"/>
      <c r="AO169" s="3196">
        <v>2</v>
      </c>
      <c r="AP169" s="3196" t="s">
        <v>859</v>
      </c>
      <c r="AQ169" s="3196">
        <v>2</v>
      </c>
      <c r="AR169" s="232"/>
      <c r="AS169" s="232"/>
      <c r="AT169" s="232"/>
      <c r="AU169" s="232"/>
      <c r="AV169" s="3036"/>
      <c r="AW169" s="5121"/>
      <c r="AX169" s="5137"/>
    </row>
    <row r="170" spans="1:50">
      <c r="A170" s="5962" t="s">
        <v>3895</v>
      </c>
      <c r="B170" s="5241" t="s">
        <v>2463</v>
      </c>
      <c r="C170" s="6058" t="s">
        <v>3086</v>
      </c>
      <c r="D170" s="5241" t="s">
        <v>1876</v>
      </c>
      <c r="E170" s="5156" t="s">
        <v>2026</v>
      </c>
      <c r="F170" s="5241" t="s">
        <v>2074</v>
      </c>
      <c r="G170" s="5156" t="s">
        <v>2028</v>
      </c>
      <c r="H170" s="5156" t="s">
        <v>2028</v>
      </c>
      <c r="I170" s="5156" t="s">
        <v>2029</v>
      </c>
      <c r="J170" s="5156" t="s">
        <v>2029</v>
      </c>
      <c r="K170" s="5156">
        <v>6</v>
      </c>
      <c r="L170" s="5156">
        <v>0</v>
      </c>
      <c r="M170" s="5156">
        <v>31</v>
      </c>
      <c r="N170" s="5156">
        <v>6</v>
      </c>
      <c r="O170" s="5156">
        <v>0</v>
      </c>
      <c r="P170" s="5156">
        <v>31</v>
      </c>
      <c r="Q170" s="5156" t="s">
        <v>2030</v>
      </c>
      <c r="R170" s="5929" t="s">
        <v>2031</v>
      </c>
      <c r="S170" s="5932">
        <v>4792</v>
      </c>
      <c r="T170" s="5932">
        <v>4792</v>
      </c>
      <c r="U170" s="5932">
        <v>11399</v>
      </c>
      <c r="V170" s="5932">
        <v>960</v>
      </c>
      <c r="W170" s="5932">
        <v>960</v>
      </c>
      <c r="X170" s="5932">
        <v>1102</v>
      </c>
      <c r="Y170" s="5932">
        <v>4</v>
      </c>
      <c r="Z170" s="5932">
        <v>2</v>
      </c>
      <c r="AA170" s="5932" t="s">
        <v>2032</v>
      </c>
      <c r="AB170" s="5932" t="s">
        <v>2033</v>
      </c>
      <c r="AC170" s="5932" t="s">
        <v>2034</v>
      </c>
      <c r="AD170" s="3214" t="s">
        <v>2035</v>
      </c>
      <c r="AE170" s="3404" t="s">
        <v>6172</v>
      </c>
      <c r="AF170" s="3223" t="s">
        <v>857</v>
      </c>
      <c r="AG170" s="187"/>
      <c r="AH170" s="185">
        <v>1204</v>
      </c>
      <c r="AI170" s="48" t="s">
        <v>2034</v>
      </c>
      <c r="AJ170" s="48" t="s">
        <v>2036</v>
      </c>
      <c r="AK170" s="48">
        <v>1203</v>
      </c>
      <c r="AL170" s="196" t="s">
        <v>2037</v>
      </c>
      <c r="AM170" s="47" t="s">
        <v>2038</v>
      </c>
      <c r="AN170" s="189"/>
      <c r="AO170" s="3200">
        <v>2</v>
      </c>
      <c r="AP170" s="3200" t="s">
        <v>859</v>
      </c>
      <c r="AQ170" s="3200">
        <v>2</v>
      </c>
      <c r="AR170" s="231"/>
      <c r="AS170" s="231"/>
      <c r="AT170" s="231"/>
      <c r="AU170" s="231"/>
      <c r="AV170" s="3035"/>
      <c r="AW170" s="5156" t="s">
        <v>2466</v>
      </c>
      <c r="AX170" s="5813" t="s">
        <v>2452</v>
      </c>
    </row>
    <row r="171" spans="1:50">
      <c r="A171" s="5970"/>
      <c r="B171" s="5966"/>
      <c r="C171" s="6063"/>
      <c r="D171" s="5966"/>
      <c r="E171" s="5953"/>
      <c r="F171" s="5966"/>
      <c r="G171" s="5966"/>
      <c r="H171" s="5966"/>
      <c r="I171" s="5966"/>
      <c r="J171" s="5966"/>
      <c r="K171" s="5966"/>
      <c r="L171" s="5966"/>
      <c r="M171" s="5966"/>
      <c r="N171" s="5966"/>
      <c r="O171" s="5966"/>
      <c r="P171" s="5966"/>
      <c r="Q171" s="5966"/>
      <c r="R171" s="5966"/>
      <c r="S171" s="5966"/>
      <c r="T171" s="5966"/>
      <c r="U171" s="5966"/>
      <c r="V171" s="5966"/>
      <c r="W171" s="5966"/>
      <c r="X171" s="5966"/>
      <c r="Y171" s="5966"/>
      <c r="Z171" s="5966"/>
      <c r="AA171" s="5966"/>
      <c r="AB171" s="5966"/>
      <c r="AC171" s="5933"/>
      <c r="AD171" s="3031" t="s">
        <v>2035</v>
      </c>
      <c r="AE171" s="3407"/>
      <c r="AF171" s="3202" t="s">
        <v>857</v>
      </c>
      <c r="AG171" s="190"/>
      <c r="AH171" s="3195">
        <v>1405</v>
      </c>
      <c r="AI171" s="28" t="s">
        <v>2034</v>
      </c>
      <c r="AJ171" s="28" t="s">
        <v>2036</v>
      </c>
      <c r="AK171" s="3190">
        <v>1405</v>
      </c>
      <c r="AL171" s="31" t="s">
        <v>2792</v>
      </c>
      <c r="AM171" s="31" t="s">
        <v>2792</v>
      </c>
      <c r="AN171" s="23"/>
      <c r="AO171" s="3195">
        <v>3</v>
      </c>
      <c r="AP171" s="3195" t="s">
        <v>859</v>
      </c>
      <c r="AQ171" s="3195">
        <v>3</v>
      </c>
      <c r="AR171" s="230"/>
      <c r="AS171" s="230"/>
      <c r="AT171" s="230"/>
      <c r="AU171" s="230"/>
      <c r="AV171" s="3026"/>
      <c r="AW171" s="5953"/>
      <c r="AX171" s="5940"/>
    </row>
    <row r="172" spans="1:50">
      <c r="A172" s="5970"/>
      <c r="B172" s="5972"/>
      <c r="C172" s="6064"/>
      <c r="D172" s="5972"/>
      <c r="E172" s="5954"/>
      <c r="F172" s="5972"/>
      <c r="G172" s="5972"/>
      <c r="H172" s="5972"/>
      <c r="I172" s="5972"/>
      <c r="J172" s="5972"/>
      <c r="K172" s="5972"/>
      <c r="L172" s="5972"/>
      <c r="M172" s="5972"/>
      <c r="N172" s="5972"/>
      <c r="O172" s="5972"/>
      <c r="P172" s="5972"/>
      <c r="Q172" s="5972"/>
      <c r="R172" s="5972"/>
      <c r="S172" s="5972"/>
      <c r="T172" s="5972"/>
      <c r="U172" s="5972"/>
      <c r="V172" s="5972"/>
      <c r="W172" s="5972"/>
      <c r="X172" s="5972"/>
      <c r="Y172" s="5972"/>
      <c r="Z172" s="5972"/>
      <c r="AA172" s="5972"/>
      <c r="AB172" s="5972"/>
      <c r="AC172" s="5933"/>
      <c r="AD172" s="3031" t="s">
        <v>2035</v>
      </c>
      <c r="AE172" s="3408"/>
      <c r="AF172" s="3202" t="s">
        <v>857</v>
      </c>
      <c r="AG172" s="190"/>
      <c r="AH172" s="3195">
        <v>1300</v>
      </c>
      <c r="AI172" s="28" t="s">
        <v>2034</v>
      </c>
      <c r="AJ172" s="28" t="s">
        <v>2036</v>
      </c>
      <c r="AK172" s="3190">
        <v>1300</v>
      </c>
      <c r="AL172" s="23" t="s">
        <v>646</v>
      </c>
      <c r="AM172" s="23" t="s">
        <v>647</v>
      </c>
      <c r="AN172" s="23"/>
      <c r="AO172" s="3195">
        <v>2</v>
      </c>
      <c r="AP172" s="3195" t="s">
        <v>859</v>
      </c>
      <c r="AQ172" s="3195">
        <v>2</v>
      </c>
      <c r="AR172" s="230"/>
      <c r="AS172" s="230"/>
      <c r="AT172" s="230"/>
      <c r="AU172" s="230"/>
      <c r="AV172" s="3026"/>
      <c r="AW172" s="5954"/>
      <c r="AX172" s="5941"/>
    </row>
    <row r="173" spans="1:50">
      <c r="A173" s="5970"/>
      <c r="B173" s="5153" t="s">
        <v>2463</v>
      </c>
      <c r="C173" s="5731" t="s">
        <v>3682</v>
      </c>
      <c r="D173" s="5153" t="s">
        <v>1879</v>
      </c>
      <c r="E173" s="5084" t="s">
        <v>2026</v>
      </c>
      <c r="F173" s="5153" t="s">
        <v>2075</v>
      </c>
      <c r="G173" s="5084" t="s">
        <v>2028</v>
      </c>
      <c r="H173" s="5084" t="s">
        <v>2028</v>
      </c>
      <c r="I173" s="5084" t="s">
        <v>2029</v>
      </c>
      <c r="J173" s="5084" t="s">
        <v>2029</v>
      </c>
      <c r="K173" s="5084">
        <v>6</v>
      </c>
      <c r="L173" s="5084">
        <v>0</v>
      </c>
      <c r="M173" s="5084">
        <v>31</v>
      </c>
      <c r="N173" s="5084">
        <v>6</v>
      </c>
      <c r="O173" s="5084">
        <v>0</v>
      </c>
      <c r="P173" s="5084">
        <v>31</v>
      </c>
      <c r="Q173" s="5084" t="s">
        <v>2030</v>
      </c>
      <c r="R173" s="5960" t="s">
        <v>2031</v>
      </c>
      <c r="S173" s="5957">
        <v>11399</v>
      </c>
      <c r="T173" s="5957">
        <v>11399</v>
      </c>
      <c r="U173" s="5957">
        <v>22426</v>
      </c>
      <c r="V173" s="5957">
        <v>1102</v>
      </c>
      <c r="W173" s="5957">
        <v>1102</v>
      </c>
      <c r="X173" s="5957">
        <v>1247</v>
      </c>
      <c r="Y173" s="5957">
        <v>4</v>
      </c>
      <c r="Z173" s="5957">
        <v>2</v>
      </c>
      <c r="AA173" s="5957" t="s">
        <v>2032</v>
      </c>
      <c r="AB173" s="5957" t="s">
        <v>2033</v>
      </c>
      <c r="AC173" s="5957" t="s">
        <v>2034</v>
      </c>
      <c r="AD173" s="3031" t="s">
        <v>2035</v>
      </c>
      <c r="AE173" s="3404" t="s">
        <v>6173</v>
      </c>
      <c r="AF173" s="3202" t="s">
        <v>857</v>
      </c>
      <c r="AG173" s="190"/>
      <c r="AH173" s="3211">
        <v>1204</v>
      </c>
      <c r="AI173" s="28" t="s">
        <v>2034</v>
      </c>
      <c r="AJ173" s="28" t="s">
        <v>2036</v>
      </c>
      <c r="AK173" s="28">
        <v>1203</v>
      </c>
      <c r="AL173" s="3209" t="s">
        <v>2040</v>
      </c>
      <c r="AM173" s="26" t="s">
        <v>2041</v>
      </c>
      <c r="AN173" s="23"/>
      <c r="AO173" s="3195">
        <v>2</v>
      </c>
      <c r="AP173" s="3195" t="s">
        <v>859</v>
      </c>
      <c r="AQ173" s="3195">
        <v>2</v>
      </c>
      <c r="AR173" s="230"/>
      <c r="AS173" s="230"/>
      <c r="AT173" s="230"/>
      <c r="AU173" s="230"/>
      <c r="AV173" s="3026"/>
      <c r="AW173" s="5084" t="s">
        <v>2468</v>
      </c>
      <c r="AX173" s="5136" t="s">
        <v>2452</v>
      </c>
    </row>
    <row r="174" spans="1:50">
      <c r="A174" s="5970"/>
      <c r="B174" s="5968"/>
      <c r="C174" s="6065"/>
      <c r="D174" s="5966"/>
      <c r="E174" s="5953"/>
      <c r="F174" s="5966"/>
      <c r="G174" s="5966"/>
      <c r="H174" s="5966"/>
      <c r="I174" s="5966"/>
      <c r="J174" s="5966"/>
      <c r="K174" s="5966"/>
      <c r="L174" s="5966"/>
      <c r="M174" s="5966"/>
      <c r="N174" s="5966"/>
      <c r="O174" s="5966"/>
      <c r="P174" s="5966"/>
      <c r="Q174" s="5966"/>
      <c r="R174" s="5966"/>
      <c r="S174" s="5968"/>
      <c r="T174" s="5968"/>
      <c r="U174" s="5968"/>
      <c r="V174" s="5968"/>
      <c r="W174" s="5968"/>
      <c r="X174" s="5968"/>
      <c r="Y174" s="5966"/>
      <c r="Z174" s="5966"/>
      <c r="AA174" s="5966"/>
      <c r="AB174" s="5966"/>
      <c r="AC174" s="5933"/>
      <c r="AD174" s="3031" t="s">
        <v>2035</v>
      </c>
      <c r="AE174" s="3407"/>
      <c r="AF174" s="3202" t="s">
        <v>857</v>
      </c>
      <c r="AG174" s="190"/>
      <c r="AH174" s="3195">
        <v>1405</v>
      </c>
      <c r="AI174" s="28" t="s">
        <v>2034</v>
      </c>
      <c r="AJ174" s="28" t="s">
        <v>2036</v>
      </c>
      <c r="AK174" s="3190">
        <v>1405</v>
      </c>
      <c r="AL174" s="31" t="s">
        <v>2792</v>
      </c>
      <c r="AM174" s="31" t="s">
        <v>2792</v>
      </c>
      <c r="AN174" s="23"/>
      <c r="AO174" s="3195">
        <v>3</v>
      </c>
      <c r="AP174" s="3195" t="s">
        <v>859</v>
      </c>
      <c r="AQ174" s="3195">
        <v>3</v>
      </c>
      <c r="AR174" s="230"/>
      <c r="AS174" s="230"/>
      <c r="AT174" s="230"/>
      <c r="AU174" s="230"/>
      <c r="AV174" s="3026"/>
      <c r="AW174" s="5953"/>
      <c r="AX174" s="5940"/>
    </row>
    <row r="175" spans="1:50" ht="13.5" thickBot="1">
      <c r="A175" s="5971"/>
      <c r="B175" s="5969"/>
      <c r="C175" s="6066"/>
      <c r="D175" s="5967"/>
      <c r="E175" s="5955"/>
      <c r="F175" s="5967"/>
      <c r="G175" s="5967"/>
      <c r="H175" s="5967"/>
      <c r="I175" s="5967"/>
      <c r="J175" s="5967"/>
      <c r="K175" s="5967"/>
      <c r="L175" s="5967"/>
      <c r="M175" s="5967"/>
      <c r="N175" s="5967"/>
      <c r="O175" s="5967"/>
      <c r="P175" s="5967"/>
      <c r="Q175" s="5967"/>
      <c r="R175" s="5967"/>
      <c r="S175" s="5969"/>
      <c r="T175" s="5969"/>
      <c r="U175" s="5969"/>
      <c r="V175" s="5969"/>
      <c r="W175" s="5969"/>
      <c r="X175" s="5969"/>
      <c r="Y175" s="5967"/>
      <c r="Z175" s="5967"/>
      <c r="AA175" s="5967"/>
      <c r="AB175" s="5967"/>
      <c r="AC175" s="5934"/>
      <c r="AD175" s="3215" t="s">
        <v>2035</v>
      </c>
      <c r="AE175" s="3397"/>
      <c r="AF175" s="3224" t="s">
        <v>857</v>
      </c>
      <c r="AG175" s="193"/>
      <c r="AH175" s="3196">
        <v>1300</v>
      </c>
      <c r="AI175" s="30" t="s">
        <v>2034</v>
      </c>
      <c r="AJ175" s="30" t="s">
        <v>2036</v>
      </c>
      <c r="AK175" s="3201">
        <v>1300</v>
      </c>
      <c r="AL175" s="35" t="s">
        <v>646</v>
      </c>
      <c r="AM175" s="35" t="s">
        <v>647</v>
      </c>
      <c r="AN175" s="35"/>
      <c r="AO175" s="3196">
        <v>2</v>
      </c>
      <c r="AP175" s="3196" t="s">
        <v>859</v>
      </c>
      <c r="AQ175" s="3196">
        <v>2</v>
      </c>
      <c r="AR175" s="232"/>
      <c r="AS175" s="232"/>
      <c r="AT175" s="232"/>
      <c r="AU175" s="232"/>
      <c r="AV175" s="3036"/>
      <c r="AW175" s="5955"/>
      <c r="AX175" s="5942"/>
    </row>
    <row r="176" spans="1:50">
      <c r="A176" s="5962" t="s">
        <v>6240</v>
      </c>
      <c r="B176" s="5241" t="s">
        <v>2463</v>
      </c>
      <c r="C176" s="6058" t="s">
        <v>6238</v>
      </c>
      <c r="D176" s="5241" t="s">
        <v>6276</v>
      </c>
      <c r="E176" s="5156" t="s">
        <v>2026</v>
      </c>
      <c r="F176" s="5241" t="s">
        <v>6277</v>
      </c>
      <c r="G176" s="5156" t="s">
        <v>2028</v>
      </c>
      <c r="H176" s="5156" t="s">
        <v>2028</v>
      </c>
      <c r="I176" s="5156" t="s">
        <v>2029</v>
      </c>
      <c r="J176" s="5156" t="s">
        <v>2029</v>
      </c>
      <c r="K176" s="5156">
        <v>6</v>
      </c>
      <c r="L176" s="5156">
        <v>0</v>
      </c>
      <c r="M176" s="5156">
        <v>31</v>
      </c>
      <c r="N176" s="5156">
        <v>6</v>
      </c>
      <c r="O176" s="5156">
        <v>0</v>
      </c>
      <c r="P176" s="5156">
        <v>31</v>
      </c>
      <c r="Q176" s="5156" t="s">
        <v>2030</v>
      </c>
      <c r="R176" s="5929" t="s">
        <v>2031</v>
      </c>
      <c r="S176" s="5932">
        <v>11015</v>
      </c>
      <c r="T176" s="5932">
        <v>11015</v>
      </c>
      <c r="U176" s="5932">
        <v>23322</v>
      </c>
      <c r="V176" s="5932">
        <v>900</v>
      </c>
      <c r="W176" s="5932">
        <v>900</v>
      </c>
      <c r="X176" s="5932">
        <v>3143</v>
      </c>
      <c r="Y176" s="5932">
        <v>4</v>
      </c>
      <c r="Z176" s="5932">
        <v>2</v>
      </c>
      <c r="AA176" s="5932" t="s">
        <v>2032</v>
      </c>
      <c r="AB176" s="5932" t="s">
        <v>2033</v>
      </c>
      <c r="AC176" s="5932" t="s">
        <v>2034</v>
      </c>
      <c r="AD176" s="3214" t="s">
        <v>2035</v>
      </c>
      <c r="AE176" s="192" t="s">
        <v>6173</v>
      </c>
      <c r="AF176" s="3223" t="s">
        <v>857</v>
      </c>
      <c r="AG176" s="187"/>
      <c r="AH176" s="185">
        <v>1204</v>
      </c>
      <c r="AI176" s="48" t="s">
        <v>2034</v>
      </c>
      <c r="AJ176" s="48" t="s">
        <v>2036</v>
      </c>
      <c r="AK176" s="48">
        <v>1203</v>
      </c>
      <c r="AL176" s="192" t="s">
        <v>2040</v>
      </c>
      <c r="AM176" s="192" t="s">
        <v>6278</v>
      </c>
      <c r="AN176" s="189"/>
      <c r="AO176" s="3200">
        <v>2</v>
      </c>
      <c r="AP176" s="3200" t="s">
        <v>859</v>
      </c>
      <c r="AQ176" s="3200">
        <v>2</v>
      </c>
      <c r="AR176" s="231"/>
      <c r="AS176" s="231"/>
      <c r="AT176" s="231"/>
      <c r="AU176" s="231"/>
      <c r="AV176" s="3035"/>
      <c r="AW176" s="5084" t="s">
        <v>2468</v>
      </c>
      <c r="AX176" s="5813" t="s">
        <v>2452</v>
      </c>
    </row>
    <row r="177" spans="1:50">
      <c r="A177" s="5963"/>
      <c r="B177" s="5966"/>
      <c r="C177" s="6063"/>
      <c r="D177" s="5966"/>
      <c r="E177" s="5953"/>
      <c r="F177" s="5966"/>
      <c r="G177" s="5966"/>
      <c r="H177" s="5966"/>
      <c r="I177" s="5966"/>
      <c r="J177" s="5966"/>
      <c r="K177" s="5966"/>
      <c r="L177" s="5966"/>
      <c r="M177" s="5966"/>
      <c r="N177" s="5966"/>
      <c r="O177" s="5966"/>
      <c r="P177" s="5966"/>
      <c r="Q177" s="5966"/>
      <c r="R177" s="5966"/>
      <c r="S177" s="5933"/>
      <c r="T177" s="5933"/>
      <c r="U177" s="5933"/>
      <c r="V177" s="5933"/>
      <c r="W177" s="5933"/>
      <c r="X177" s="5933"/>
      <c r="Y177" s="5966"/>
      <c r="Z177" s="5966"/>
      <c r="AA177" s="5966"/>
      <c r="AB177" s="5966"/>
      <c r="AC177" s="5933"/>
      <c r="AD177" s="3031" t="s">
        <v>2035</v>
      </c>
      <c r="AE177" s="31"/>
      <c r="AF177" s="3202" t="s">
        <v>857</v>
      </c>
      <c r="AG177" s="190"/>
      <c r="AH177" s="3195">
        <v>1405</v>
      </c>
      <c r="AI177" s="28" t="s">
        <v>2034</v>
      </c>
      <c r="AJ177" s="28" t="s">
        <v>2036</v>
      </c>
      <c r="AK177" s="3190">
        <v>1405</v>
      </c>
      <c r="AL177" s="31" t="s">
        <v>2792</v>
      </c>
      <c r="AM177" s="31" t="s">
        <v>2792</v>
      </c>
      <c r="AN177" s="23"/>
      <c r="AO177" s="3195">
        <v>3</v>
      </c>
      <c r="AP177" s="3195" t="s">
        <v>859</v>
      </c>
      <c r="AQ177" s="3195">
        <v>3</v>
      </c>
      <c r="AR177" s="230"/>
      <c r="AS177" s="230"/>
      <c r="AT177" s="230"/>
      <c r="AU177" s="230"/>
      <c r="AV177" s="3026"/>
      <c r="AW177" s="5953"/>
      <c r="AX177" s="5940"/>
    </row>
    <row r="178" spans="1:50">
      <c r="A178" s="5963"/>
      <c r="B178" s="5972"/>
      <c r="C178" s="6064"/>
      <c r="D178" s="5972"/>
      <c r="E178" s="5954"/>
      <c r="F178" s="5972"/>
      <c r="G178" s="5972"/>
      <c r="H178" s="5972"/>
      <c r="I178" s="5972"/>
      <c r="J178" s="5972"/>
      <c r="K178" s="5972"/>
      <c r="L178" s="5972"/>
      <c r="M178" s="5972"/>
      <c r="N178" s="5972"/>
      <c r="O178" s="5972"/>
      <c r="P178" s="5972"/>
      <c r="Q178" s="5972"/>
      <c r="R178" s="5972"/>
      <c r="S178" s="5958"/>
      <c r="T178" s="5958"/>
      <c r="U178" s="5958"/>
      <c r="V178" s="5958"/>
      <c r="W178" s="5958"/>
      <c r="X178" s="5958"/>
      <c r="Y178" s="5972"/>
      <c r="Z178" s="5972"/>
      <c r="AA178" s="5972"/>
      <c r="AB178" s="5972"/>
      <c r="AC178" s="5933"/>
      <c r="AD178" s="3031" t="s">
        <v>2035</v>
      </c>
      <c r="AE178" s="3378"/>
      <c r="AF178" s="3202" t="s">
        <v>857</v>
      </c>
      <c r="AG178" s="190"/>
      <c r="AH178" s="3195">
        <v>1300</v>
      </c>
      <c r="AI178" s="28" t="s">
        <v>2034</v>
      </c>
      <c r="AJ178" s="28" t="s">
        <v>2036</v>
      </c>
      <c r="AK178" s="3190">
        <v>1300</v>
      </c>
      <c r="AL178" s="23" t="s">
        <v>646</v>
      </c>
      <c r="AM178" s="23" t="s">
        <v>647</v>
      </c>
      <c r="AN178" s="23"/>
      <c r="AO178" s="3195">
        <v>2</v>
      </c>
      <c r="AP178" s="3195" t="s">
        <v>859</v>
      </c>
      <c r="AQ178" s="3195">
        <v>2</v>
      </c>
      <c r="AR178" s="230"/>
      <c r="AS178" s="230"/>
      <c r="AT178" s="230"/>
      <c r="AU178" s="230"/>
      <c r="AV178" s="3026"/>
      <c r="AW178" s="5954"/>
      <c r="AX178" s="5941"/>
    </row>
    <row r="179" spans="1:50">
      <c r="A179" s="5963"/>
      <c r="B179" s="5153" t="s">
        <v>2463</v>
      </c>
      <c r="C179" s="5731" t="s">
        <v>6529</v>
      </c>
      <c r="D179" s="5153" t="s">
        <v>6520</v>
      </c>
      <c r="E179" s="5084" t="s">
        <v>2026</v>
      </c>
      <c r="F179" s="5153" t="s">
        <v>6521</v>
      </c>
      <c r="G179" s="5084" t="s">
        <v>2028</v>
      </c>
      <c r="H179" s="5084" t="s">
        <v>2028</v>
      </c>
      <c r="I179" s="5084" t="s">
        <v>2029</v>
      </c>
      <c r="J179" s="5084" t="s">
        <v>2029</v>
      </c>
      <c r="K179" s="5084">
        <v>6</v>
      </c>
      <c r="L179" s="5084">
        <v>0</v>
      </c>
      <c r="M179" s="5084">
        <v>31</v>
      </c>
      <c r="N179" s="5084">
        <v>6</v>
      </c>
      <c r="O179" s="5084">
        <v>0</v>
      </c>
      <c r="P179" s="5084">
        <v>31</v>
      </c>
      <c r="Q179" s="5084" t="s">
        <v>2030</v>
      </c>
      <c r="R179" s="5960" t="s">
        <v>2031</v>
      </c>
      <c r="S179" s="5084">
        <v>21000</v>
      </c>
      <c r="T179" s="5957">
        <v>21000</v>
      </c>
      <c r="U179" s="5957">
        <v>34343</v>
      </c>
      <c r="V179" s="5084">
        <v>2500</v>
      </c>
      <c r="W179" s="5084">
        <v>2500</v>
      </c>
      <c r="X179" s="5084">
        <v>6514</v>
      </c>
      <c r="Y179" s="5957">
        <v>4</v>
      </c>
      <c r="Z179" s="5957">
        <v>2</v>
      </c>
      <c r="AA179" s="5957" t="s">
        <v>2032</v>
      </c>
      <c r="AB179" s="5957" t="s">
        <v>2033</v>
      </c>
      <c r="AC179" s="5957" t="s">
        <v>2034</v>
      </c>
      <c r="AD179" s="28" t="s">
        <v>2035</v>
      </c>
      <c r="AE179" s="192" t="s">
        <v>6231</v>
      </c>
      <c r="AF179" s="3369" t="s">
        <v>857</v>
      </c>
      <c r="AG179" s="190"/>
      <c r="AH179" s="3368">
        <v>1204</v>
      </c>
      <c r="AI179" s="28" t="s">
        <v>2034</v>
      </c>
      <c r="AJ179" s="28" t="s">
        <v>2036</v>
      </c>
      <c r="AK179" s="28">
        <v>1203</v>
      </c>
      <c r="AL179" s="192" t="s">
        <v>6281</v>
      </c>
      <c r="AM179" s="812" t="s">
        <v>6525</v>
      </c>
      <c r="AN179" s="23"/>
      <c r="AO179" s="3365">
        <v>2</v>
      </c>
      <c r="AP179" s="3365" t="s">
        <v>859</v>
      </c>
      <c r="AQ179" s="3365">
        <v>2</v>
      </c>
      <c r="AR179" s="230"/>
      <c r="AS179" s="230"/>
      <c r="AT179" s="230"/>
      <c r="AU179" s="230"/>
      <c r="AV179" s="3419"/>
      <c r="AW179" s="5084" t="s">
        <v>2468</v>
      </c>
      <c r="AX179" s="5136" t="s">
        <v>2452</v>
      </c>
    </row>
    <row r="180" spans="1:50">
      <c r="A180" s="5963"/>
      <c r="B180" s="5968"/>
      <c r="C180" s="6074"/>
      <c r="D180" s="6111"/>
      <c r="E180" s="5953"/>
      <c r="F180" s="5935"/>
      <c r="G180" s="5966"/>
      <c r="H180" s="5966"/>
      <c r="I180" s="5966"/>
      <c r="J180" s="5966"/>
      <c r="K180" s="5966"/>
      <c r="L180" s="5966"/>
      <c r="M180" s="5966"/>
      <c r="N180" s="5966"/>
      <c r="O180" s="5966"/>
      <c r="P180" s="5966"/>
      <c r="Q180" s="5966"/>
      <c r="R180" s="5966"/>
      <c r="S180" s="5085"/>
      <c r="T180" s="5968"/>
      <c r="U180" s="5933"/>
      <c r="V180" s="5085"/>
      <c r="W180" s="5085"/>
      <c r="X180" s="5085"/>
      <c r="Y180" s="5966"/>
      <c r="Z180" s="5966"/>
      <c r="AA180" s="5966"/>
      <c r="AB180" s="5966"/>
      <c r="AC180" s="5933"/>
      <c r="AD180" s="28" t="s">
        <v>2035</v>
      </c>
      <c r="AE180" s="28"/>
      <c r="AF180" s="3369" t="s">
        <v>857</v>
      </c>
      <c r="AG180" s="190"/>
      <c r="AH180" s="3365">
        <v>1405</v>
      </c>
      <c r="AI180" s="28" t="s">
        <v>2034</v>
      </c>
      <c r="AJ180" s="28" t="s">
        <v>2036</v>
      </c>
      <c r="AK180" s="3362">
        <v>1405</v>
      </c>
      <c r="AL180" s="31" t="s">
        <v>2792</v>
      </c>
      <c r="AM180" s="31" t="s">
        <v>2792</v>
      </c>
      <c r="AN180" s="23"/>
      <c r="AO180" s="3365">
        <v>3</v>
      </c>
      <c r="AP180" s="3365" t="s">
        <v>859</v>
      </c>
      <c r="AQ180" s="3365">
        <v>3</v>
      </c>
      <c r="AR180" s="230"/>
      <c r="AS180" s="230"/>
      <c r="AT180" s="230"/>
      <c r="AU180" s="230"/>
      <c r="AV180" s="3419"/>
      <c r="AW180" s="5953"/>
      <c r="AX180" s="5940"/>
    </row>
    <row r="181" spans="1:50">
      <c r="A181" s="5963"/>
      <c r="B181" s="6109"/>
      <c r="C181" s="6110"/>
      <c r="D181" s="6112"/>
      <c r="E181" s="5954"/>
      <c r="F181" s="5974"/>
      <c r="G181" s="5972"/>
      <c r="H181" s="5972"/>
      <c r="I181" s="5972"/>
      <c r="J181" s="5972"/>
      <c r="K181" s="5972"/>
      <c r="L181" s="5972"/>
      <c r="M181" s="5972"/>
      <c r="N181" s="5972"/>
      <c r="O181" s="5972"/>
      <c r="P181" s="5972"/>
      <c r="Q181" s="5972"/>
      <c r="R181" s="5972"/>
      <c r="S181" s="5086"/>
      <c r="T181" s="6109"/>
      <c r="U181" s="5958"/>
      <c r="V181" s="5086"/>
      <c r="W181" s="5086"/>
      <c r="X181" s="5086"/>
      <c r="Y181" s="5972"/>
      <c r="Z181" s="5972"/>
      <c r="AA181" s="5972"/>
      <c r="AB181" s="5972"/>
      <c r="AC181" s="5958"/>
      <c r="AD181" s="28" t="s">
        <v>2035</v>
      </c>
      <c r="AE181" s="28"/>
      <c r="AF181" s="3369" t="s">
        <v>857</v>
      </c>
      <c r="AG181" s="190"/>
      <c r="AH181" s="3365">
        <v>1300</v>
      </c>
      <c r="AI181" s="28" t="s">
        <v>2034</v>
      </c>
      <c r="AJ181" s="28" t="s">
        <v>2036</v>
      </c>
      <c r="AK181" s="3362">
        <v>1300</v>
      </c>
      <c r="AL181" s="23" t="s">
        <v>646</v>
      </c>
      <c r="AM181" s="23" t="s">
        <v>647</v>
      </c>
      <c r="AN181" s="23"/>
      <c r="AO181" s="3365">
        <v>2</v>
      </c>
      <c r="AP181" s="3365" t="s">
        <v>859</v>
      </c>
      <c r="AQ181" s="3365">
        <v>2</v>
      </c>
      <c r="AR181" s="230"/>
      <c r="AS181" s="230"/>
      <c r="AT181" s="230"/>
      <c r="AU181" s="230"/>
      <c r="AV181" s="3419"/>
      <c r="AW181" s="5954"/>
      <c r="AX181" s="5941"/>
    </row>
    <row r="182" spans="1:50">
      <c r="A182" s="5963"/>
      <c r="B182" s="5154" t="s">
        <v>2463</v>
      </c>
      <c r="C182" s="5729" t="s">
        <v>6530</v>
      </c>
      <c r="D182" s="5154" t="s">
        <v>6523</v>
      </c>
      <c r="E182" s="5085" t="s">
        <v>2026</v>
      </c>
      <c r="F182" s="5154" t="s">
        <v>6524</v>
      </c>
      <c r="G182" s="5085" t="s">
        <v>2028</v>
      </c>
      <c r="H182" s="5085" t="s">
        <v>2028</v>
      </c>
      <c r="I182" s="5085" t="s">
        <v>2029</v>
      </c>
      <c r="J182" s="5085" t="s">
        <v>2029</v>
      </c>
      <c r="K182" s="5085">
        <v>6</v>
      </c>
      <c r="L182" s="5085">
        <v>0</v>
      </c>
      <c r="M182" s="5085">
        <v>31</v>
      </c>
      <c r="N182" s="5085">
        <v>6</v>
      </c>
      <c r="O182" s="5085">
        <v>0</v>
      </c>
      <c r="P182" s="5085">
        <v>31</v>
      </c>
      <c r="Q182" s="5085" t="s">
        <v>2030</v>
      </c>
      <c r="R182" s="5930" t="s">
        <v>2031</v>
      </c>
      <c r="S182" s="5085">
        <v>28000</v>
      </c>
      <c r="T182" s="5933">
        <v>28000</v>
      </c>
      <c r="U182" s="5933">
        <v>45364</v>
      </c>
      <c r="V182" s="5085">
        <v>3000</v>
      </c>
      <c r="W182" s="5085">
        <v>3000</v>
      </c>
      <c r="X182" s="5085">
        <v>7637</v>
      </c>
      <c r="Y182" s="5933">
        <v>4</v>
      </c>
      <c r="Z182" s="5933">
        <v>2</v>
      </c>
      <c r="AA182" s="5933" t="s">
        <v>2032</v>
      </c>
      <c r="AB182" s="5933" t="s">
        <v>2033</v>
      </c>
      <c r="AC182" s="5933" t="s">
        <v>2034</v>
      </c>
      <c r="AD182" s="1082" t="s">
        <v>2035</v>
      </c>
      <c r="AE182" s="192" t="s">
        <v>6233</v>
      </c>
      <c r="AF182" s="3363" t="s">
        <v>857</v>
      </c>
      <c r="AG182" s="1085"/>
      <c r="AH182" s="3367">
        <v>1204</v>
      </c>
      <c r="AI182" s="1082" t="s">
        <v>2034</v>
      </c>
      <c r="AJ182" s="1082" t="s">
        <v>2036</v>
      </c>
      <c r="AK182" s="1082">
        <v>1203</v>
      </c>
      <c r="AL182" s="192" t="s">
        <v>6285</v>
      </c>
      <c r="AM182" s="812" t="s">
        <v>6526</v>
      </c>
      <c r="AN182" s="32"/>
      <c r="AO182" s="3360">
        <v>2</v>
      </c>
      <c r="AP182" s="3360" t="s">
        <v>859</v>
      </c>
      <c r="AQ182" s="3360">
        <v>2</v>
      </c>
      <c r="AR182" s="1086"/>
      <c r="AS182" s="1086"/>
      <c r="AT182" s="1086"/>
      <c r="AU182" s="1086"/>
      <c r="AV182" s="3420"/>
      <c r="AW182" s="5085" t="s">
        <v>2468</v>
      </c>
      <c r="AX182" s="5807" t="s">
        <v>2452</v>
      </c>
    </row>
    <row r="183" spans="1:50">
      <c r="A183" s="5963"/>
      <c r="B183" s="5968"/>
      <c r="C183" s="6074"/>
      <c r="D183" s="6111"/>
      <c r="E183" s="5953"/>
      <c r="F183" s="5935"/>
      <c r="G183" s="5966"/>
      <c r="H183" s="5966"/>
      <c r="I183" s="5966"/>
      <c r="J183" s="5966"/>
      <c r="K183" s="5966"/>
      <c r="L183" s="5966"/>
      <c r="M183" s="5966"/>
      <c r="N183" s="5966"/>
      <c r="O183" s="5966"/>
      <c r="P183" s="5966"/>
      <c r="Q183" s="5966"/>
      <c r="R183" s="5966"/>
      <c r="S183" s="5976"/>
      <c r="T183" s="5968"/>
      <c r="U183" s="5933"/>
      <c r="V183" s="5085"/>
      <c r="W183" s="5085"/>
      <c r="X183" s="5085"/>
      <c r="Y183" s="5966"/>
      <c r="Z183" s="5966"/>
      <c r="AA183" s="5966"/>
      <c r="AB183" s="5966"/>
      <c r="AC183" s="5933"/>
      <c r="AD183" s="28" t="s">
        <v>2035</v>
      </c>
      <c r="AE183" s="28"/>
      <c r="AF183" s="3369" t="s">
        <v>857</v>
      </c>
      <c r="AG183" s="190"/>
      <c r="AH183" s="3365">
        <v>1405</v>
      </c>
      <c r="AI183" s="28" t="s">
        <v>2034</v>
      </c>
      <c r="AJ183" s="28" t="s">
        <v>2036</v>
      </c>
      <c r="AK183" s="3362">
        <v>1405</v>
      </c>
      <c r="AL183" s="31" t="s">
        <v>2792</v>
      </c>
      <c r="AM183" s="31" t="s">
        <v>2792</v>
      </c>
      <c r="AN183" s="23"/>
      <c r="AO183" s="3365">
        <v>3</v>
      </c>
      <c r="AP183" s="3365" t="s">
        <v>859</v>
      </c>
      <c r="AQ183" s="3365">
        <v>3</v>
      </c>
      <c r="AR183" s="230"/>
      <c r="AS183" s="230"/>
      <c r="AT183" s="230"/>
      <c r="AU183" s="230"/>
      <c r="AV183" s="3419"/>
      <c r="AW183" s="5953"/>
      <c r="AX183" s="5940"/>
    </row>
    <row r="184" spans="1:50" ht="13.5" thickBot="1">
      <c r="A184" s="5964"/>
      <c r="B184" s="5969"/>
      <c r="C184" s="6075"/>
      <c r="D184" s="6113"/>
      <c r="E184" s="5955"/>
      <c r="F184" s="5936"/>
      <c r="G184" s="5967"/>
      <c r="H184" s="5967"/>
      <c r="I184" s="5967"/>
      <c r="J184" s="5967"/>
      <c r="K184" s="5967"/>
      <c r="L184" s="5967"/>
      <c r="M184" s="5967"/>
      <c r="N184" s="5967"/>
      <c r="O184" s="5967"/>
      <c r="P184" s="5967"/>
      <c r="Q184" s="5967"/>
      <c r="R184" s="5967"/>
      <c r="S184" s="5977"/>
      <c r="T184" s="5969"/>
      <c r="U184" s="5934"/>
      <c r="V184" s="5121"/>
      <c r="W184" s="5121"/>
      <c r="X184" s="5121"/>
      <c r="Y184" s="5967"/>
      <c r="Z184" s="5967"/>
      <c r="AA184" s="5967"/>
      <c r="AB184" s="5967"/>
      <c r="AC184" s="5934"/>
      <c r="AD184" s="30" t="s">
        <v>2035</v>
      </c>
      <c r="AE184" s="30"/>
      <c r="AF184" s="34" t="s">
        <v>857</v>
      </c>
      <c r="AG184" s="193"/>
      <c r="AH184" s="3366">
        <v>1300</v>
      </c>
      <c r="AI184" s="30" t="s">
        <v>2034</v>
      </c>
      <c r="AJ184" s="30" t="s">
        <v>2036</v>
      </c>
      <c r="AK184" s="3364">
        <v>1300</v>
      </c>
      <c r="AL184" s="35" t="s">
        <v>646</v>
      </c>
      <c r="AM184" s="35" t="s">
        <v>647</v>
      </c>
      <c r="AN184" s="35"/>
      <c r="AO184" s="3366">
        <v>2</v>
      </c>
      <c r="AP184" s="3366" t="s">
        <v>859</v>
      </c>
      <c r="AQ184" s="3366">
        <v>2</v>
      </c>
      <c r="AR184" s="232"/>
      <c r="AS184" s="232"/>
      <c r="AT184" s="232"/>
      <c r="AU184" s="232"/>
      <c r="AV184" s="3421"/>
      <c r="AW184" s="5955"/>
      <c r="AX184" s="5942"/>
    </row>
    <row r="185" spans="1:50">
      <c r="A185" s="5962" t="s">
        <v>3897</v>
      </c>
      <c r="B185" s="5241" t="s">
        <v>2463</v>
      </c>
      <c r="C185" s="6058" t="s">
        <v>3683</v>
      </c>
      <c r="D185" s="5241" t="s">
        <v>1881</v>
      </c>
      <c r="E185" s="5156" t="s">
        <v>2043</v>
      </c>
      <c r="F185" s="5241" t="s">
        <v>2076</v>
      </c>
      <c r="G185" s="5156" t="s">
        <v>2028</v>
      </c>
      <c r="H185" s="5156" t="s">
        <v>2028</v>
      </c>
      <c r="I185" s="5156" t="s">
        <v>2029</v>
      </c>
      <c r="J185" s="5156" t="s">
        <v>2029</v>
      </c>
      <c r="K185" s="5156">
        <v>8</v>
      </c>
      <c r="L185" s="5156">
        <v>0</v>
      </c>
      <c r="M185" s="5156">
        <v>31</v>
      </c>
      <c r="N185" s="5156">
        <v>8</v>
      </c>
      <c r="O185" s="5156">
        <v>0</v>
      </c>
      <c r="P185" s="5156">
        <v>31</v>
      </c>
      <c r="Q185" s="5156" t="s">
        <v>2030</v>
      </c>
      <c r="R185" s="5929" t="s">
        <v>2031</v>
      </c>
      <c r="S185" s="5932">
        <v>4352</v>
      </c>
      <c r="T185" s="5932">
        <v>4352</v>
      </c>
      <c r="U185" s="5932">
        <v>8440</v>
      </c>
      <c r="V185" s="5932">
        <v>768</v>
      </c>
      <c r="W185" s="5932">
        <v>768</v>
      </c>
      <c r="X185" s="5932">
        <v>1216</v>
      </c>
      <c r="Y185" s="5932">
        <v>9</v>
      </c>
      <c r="Z185" s="5932">
        <v>2</v>
      </c>
      <c r="AA185" s="5156" t="s">
        <v>2045</v>
      </c>
      <c r="AB185" s="5932" t="s">
        <v>2033</v>
      </c>
      <c r="AC185" s="5932" t="s">
        <v>2034</v>
      </c>
      <c r="AD185" s="3214" t="s">
        <v>2035</v>
      </c>
      <c r="AE185" s="3395"/>
      <c r="AF185" s="3223" t="s">
        <v>857</v>
      </c>
      <c r="AG185" s="187"/>
      <c r="AH185" s="185">
        <v>1204</v>
      </c>
      <c r="AI185" s="48" t="s">
        <v>2034</v>
      </c>
      <c r="AJ185" s="48" t="s">
        <v>2036</v>
      </c>
      <c r="AK185" s="48">
        <v>1203</v>
      </c>
      <c r="AL185" s="225" t="s">
        <v>1218</v>
      </c>
      <c r="AM185" s="225" t="s">
        <v>1219</v>
      </c>
      <c r="AN185" s="189"/>
      <c r="AO185" s="3200">
        <v>2</v>
      </c>
      <c r="AP185" s="3200" t="s">
        <v>859</v>
      </c>
      <c r="AQ185" s="3200">
        <v>2</v>
      </c>
      <c r="AR185" s="231"/>
      <c r="AS185" s="231"/>
      <c r="AT185" s="231"/>
      <c r="AU185" s="231"/>
      <c r="AV185" s="3035"/>
      <c r="AW185" s="5156" t="s">
        <v>2466</v>
      </c>
      <c r="AX185" s="5813" t="s">
        <v>2452</v>
      </c>
    </row>
    <row r="186" spans="1:50">
      <c r="A186" s="5963"/>
      <c r="B186" s="5154"/>
      <c r="C186" s="5729"/>
      <c r="D186" s="5154"/>
      <c r="E186" s="5085"/>
      <c r="F186" s="5154"/>
      <c r="G186" s="5085"/>
      <c r="H186" s="5085"/>
      <c r="I186" s="5085"/>
      <c r="J186" s="5085"/>
      <c r="K186" s="5085"/>
      <c r="L186" s="5085"/>
      <c r="M186" s="5085"/>
      <c r="N186" s="5085"/>
      <c r="O186" s="5085"/>
      <c r="P186" s="5085"/>
      <c r="Q186" s="5085"/>
      <c r="R186" s="5930"/>
      <c r="S186" s="5933"/>
      <c r="T186" s="5933"/>
      <c r="U186" s="5933"/>
      <c r="V186" s="5933"/>
      <c r="W186" s="5933"/>
      <c r="X186" s="5933"/>
      <c r="Y186" s="5933"/>
      <c r="Z186" s="5933"/>
      <c r="AA186" s="5085"/>
      <c r="AB186" s="5933"/>
      <c r="AC186" s="5933"/>
      <c r="AD186" s="3031" t="s">
        <v>2035</v>
      </c>
      <c r="AE186" s="3396"/>
      <c r="AF186" s="3202" t="s">
        <v>857</v>
      </c>
      <c r="AG186" s="190"/>
      <c r="AH186" s="3195">
        <v>1500</v>
      </c>
      <c r="AI186" s="28" t="s">
        <v>2034</v>
      </c>
      <c r="AJ186" s="198" t="s">
        <v>2036</v>
      </c>
      <c r="AK186" s="3190">
        <v>1500</v>
      </c>
      <c r="AL186" s="31" t="s">
        <v>342</v>
      </c>
      <c r="AM186" s="31" t="s">
        <v>341</v>
      </c>
      <c r="AN186" s="23"/>
      <c r="AO186" s="3195">
        <v>2</v>
      </c>
      <c r="AP186" s="3195" t="s">
        <v>859</v>
      </c>
      <c r="AQ186" s="3195">
        <v>2</v>
      </c>
      <c r="AR186" s="28">
        <v>3</v>
      </c>
      <c r="AS186" s="28" t="s">
        <v>875</v>
      </c>
      <c r="AT186" s="28" t="s">
        <v>859</v>
      </c>
      <c r="AU186" s="28" t="s">
        <v>876</v>
      </c>
      <c r="AV186" s="3031" t="s">
        <v>877</v>
      </c>
      <c r="AW186" s="5085"/>
      <c r="AX186" s="5807"/>
    </row>
    <row r="187" spans="1:50">
      <c r="A187" s="5963"/>
      <c r="B187" s="5154"/>
      <c r="C187" s="5729"/>
      <c r="D187" s="5154"/>
      <c r="E187" s="5085"/>
      <c r="F187" s="5154"/>
      <c r="G187" s="5085"/>
      <c r="H187" s="5085"/>
      <c r="I187" s="5085"/>
      <c r="J187" s="5085"/>
      <c r="K187" s="5085"/>
      <c r="L187" s="5085"/>
      <c r="M187" s="5085"/>
      <c r="N187" s="5085"/>
      <c r="O187" s="5085"/>
      <c r="P187" s="5085"/>
      <c r="Q187" s="5085"/>
      <c r="R187" s="5930"/>
      <c r="S187" s="5933"/>
      <c r="T187" s="5933"/>
      <c r="U187" s="5933"/>
      <c r="V187" s="5933"/>
      <c r="W187" s="5933"/>
      <c r="X187" s="5933"/>
      <c r="Y187" s="5933"/>
      <c r="Z187" s="5933"/>
      <c r="AA187" s="5085"/>
      <c r="AB187" s="5933"/>
      <c r="AC187" s="5933"/>
      <c r="AD187" s="3031" t="s">
        <v>2035</v>
      </c>
      <c r="AE187" s="3407"/>
      <c r="AF187" s="3202" t="s">
        <v>857</v>
      </c>
      <c r="AG187" s="190"/>
      <c r="AH187" s="3195">
        <v>1405</v>
      </c>
      <c r="AI187" s="28" t="s">
        <v>2034</v>
      </c>
      <c r="AJ187" s="198" t="s">
        <v>2036</v>
      </c>
      <c r="AK187" s="3190">
        <v>1405</v>
      </c>
      <c r="AL187" s="31" t="s">
        <v>2792</v>
      </c>
      <c r="AM187" s="31" t="s">
        <v>2792</v>
      </c>
      <c r="AN187" s="23"/>
      <c r="AO187" s="3195">
        <v>3</v>
      </c>
      <c r="AP187" s="3195" t="s">
        <v>859</v>
      </c>
      <c r="AQ187" s="3195">
        <v>3</v>
      </c>
      <c r="AR187" s="230"/>
      <c r="AS187" s="230"/>
      <c r="AT187" s="230"/>
      <c r="AU187" s="230"/>
      <c r="AV187" s="3026"/>
      <c r="AW187" s="5085"/>
      <c r="AX187" s="5807"/>
    </row>
    <row r="188" spans="1:50">
      <c r="A188" s="5963"/>
      <c r="B188" s="5155"/>
      <c r="C188" s="5730"/>
      <c r="D188" s="5965"/>
      <c r="E188" s="5949"/>
      <c r="F188" s="5965"/>
      <c r="G188" s="5086"/>
      <c r="H188" s="5086"/>
      <c r="I188" s="5086"/>
      <c r="J188" s="5086"/>
      <c r="K188" s="5086"/>
      <c r="L188" s="5086"/>
      <c r="M188" s="5086"/>
      <c r="N188" s="5086"/>
      <c r="O188" s="5086"/>
      <c r="P188" s="5086"/>
      <c r="Q188" s="5086"/>
      <c r="R188" s="5930"/>
      <c r="S188" s="5958"/>
      <c r="T188" s="5958"/>
      <c r="U188" s="5958"/>
      <c r="V188" s="5958"/>
      <c r="W188" s="5958"/>
      <c r="X188" s="5958"/>
      <c r="Y188" s="5958"/>
      <c r="Z188" s="5958"/>
      <c r="AA188" s="5086"/>
      <c r="AB188" s="5958"/>
      <c r="AC188" s="5958"/>
      <c r="AD188" s="3031" t="s">
        <v>2035</v>
      </c>
      <c r="AE188" s="3408"/>
      <c r="AF188" s="3202" t="s">
        <v>857</v>
      </c>
      <c r="AG188" s="190"/>
      <c r="AH188" s="3195">
        <v>1300</v>
      </c>
      <c r="AI188" s="28" t="s">
        <v>2034</v>
      </c>
      <c r="AJ188" s="198" t="s">
        <v>2036</v>
      </c>
      <c r="AK188" s="3190">
        <v>1300</v>
      </c>
      <c r="AL188" s="23" t="s">
        <v>646</v>
      </c>
      <c r="AM188" s="23" t="s">
        <v>647</v>
      </c>
      <c r="AN188" s="23"/>
      <c r="AO188" s="3195">
        <v>2</v>
      </c>
      <c r="AP188" s="3195" t="s">
        <v>859</v>
      </c>
      <c r="AQ188" s="3195">
        <v>2</v>
      </c>
      <c r="AR188" s="230"/>
      <c r="AS188" s="230"/>
      <c r="AT188" s="230"/>
      <c r="AU188" s="230"/>
      <c r="AV188" s="3026"/>
      <c r="AW188" s="5949"/>
      <c r="AX188" s="5928"/>
    </row>
    <row r="189" spans="1:50">
      <c r="A189" s="5963"/>
      <c r="B189" s="5153" t="s">
        <v>2463</v>
      </c>
      <c r="C189" s="5731" t="s">
        <v>3684</v>
      </c>
      <c r="D189" s="5153" t="s">
        <v>1883</v>
      </c>
      <c r="E189" s="5084" t="s">
        <v>2043</v>
      </c>
      <c r="F189" s="5153" t="s">
        <v>2077</v>
      </c>
      <c r="G189" s="5084" t="s">
        <v>2028</v>
      </c>
      <c r="H189" s="5084" t="s">
        <v>2028</v>
      </c>
      <c r="I189" s="5084" t="s">
        <v>2029</v>
      </c>
      <c r="J189" s="5084" t="s">
        <v>2029</v>
      </c>
      <c r="K189" s="5084">
        <v>8</v>
      </c>
      <c r="L189" s="5084">
        <v>0</v>
      </c>
      <c r="M189" s="5084">
        <v>31</v>
      </c>
      <c r="N189" s="5084">
        <v>8</v>
      </c>
      <c r="O189" s="5084">
        <v>0</v>
      </c>
      <c r="P189" s="5084">
        <v>31</v>
      </c>
      <c r="Q189" s="5084" t="s">
        <v>2030</v>
      </c>
      <c r="R189" s="5960" t="s">
        <v>2031</v>
      </c>
      <c r="S189" s="5957">
        <v>8376</v>
      </c>
      <c r="T189" s="5957">
        <v>8376</v>
      </c>
      <c r="U189" s="5957">
        <v>15047</v>
      </c>
      <c r="V189" s="5957">
        <v>1216</v>
      </c>
      <c r="W189" s="5957">
        <v>1216</v>
      </c>
      <c r="X189" s="5957">
        <v>1358</v>
      </c>
      <c r="Y189" s="5957">
        <v>9</v>
      </c>
      <c r="Z189" s="5957">
        <v>2</v>
      </c>
      <c r="AA189" s="5084" t="s">
        <v>2045</v>
      </c>
      <c r="AB189" s="5957" t="s">
        <v>2033</v>
      </c>
      <c r="AC189" s="5957" t="s">
        <v>2034</v>
      </c>
      <c r="AD189" s="3031" t="s">
        <v>2035</v>
      </c>
      <c r="AE189" s="3404" t="s">
        <v>6172</v>
      </c>
      <c r="AF189" s="3202" t="s">
        <v>857</v>
      </c>
      <c r="AG189" s="190"/>
      <c r="AH189" s="3211">
        <v>1204</v>
      </c>
      <c r="AI189" s="28" t="s">
        <v>2034</v>
      </c>
      <c r="AJ189" s="28" t="s">
        <v>2036</v>
      </c>
      <c r="AK189" s="28">
        <v>1203</v>
      </c>
      <c r="AL189" s="197" t="s">
        <v>2037</v>
      </c>
      <c r="AM189" s="3207" t="s">
        <v>2038</v>
      </c>
      <c r="AN189" s="23"/>
      <c r="AO189" s="3195">
        <v>2</v>
      </c>
      <c r="AP189" s="3195" t="s">
        <v>859</v>
      </c>
      <c r="AQ189" s="3195">
        <v>2</v>
      </c>
      <c r="AR189" s="230"/>
      <c r="AS189" s="230"/>
      <c r="AT189" s="230"/>
      <c r="AU189" s="230"/>
      <c r="AV189" s="3026"/>
      <c r="AW189" s="5084" t="s">
        <v>2468</v>
      </c>
      <c r="AX189" s="5136" t="s">
        <v>2452</v>
      </c>
    </row>
    <row r="190" spans="1:50">
      <c r="A190" s="5963"/>
      <c r="B190" s="5154"/>
      <c r="C190" s="5729"/>
      <c r="D190" s="5154"/>
      <c r="E190" s="5085"/>
      <c r="F190" s="5154"/>
      <c r="G190" s="5085"/>
      <c r="H190" s="5085"/>
      <c r="I190" s="5085"/>
      <c r="J190" s="5085"/>
      <c r="K190" s="5085"/>
      <c r="L190" s="5085"/>
      <c r="M190" s="5085"/>
      <c r="N190" s="5085"/>
      <c r="O190" s="5085"/>
      <c r="P190" s="5085"/>
      <c r="Q190" s="5085"/>
      <c r="R190" s="5930"/>
      <c r="S190" s="5933"/>
      <c r="T190" s="5933"/>
      <c r="U190" s="5933"/>
      <c r="V190" s="5933"/>
      <c r="W190" s="5933"/>
      <c r="X190" s="5933"/>
      <c r="Y190" s="5933"/>
      <c r="Z190" s="5933"/>
      <c r="AA190" s="5085"/>
      <c r="AB190" s="5933"/>
      <c r="AC190" s="5933"/>
      <c r="AD190" s="3031" t="s">
        <v>2035</v>
      </c>
      <c r="AE190" s="3396"/>
      <c r="AF190" s="3202" t="s">
        <v>857</v>
      </c>
      <c r="AG190" s="190"/>
      <c r="AH190" s="3195">
        <v>1500</v>
      </c>
      <c r="AI190" s="28" t="s">
        <v>2034</v>
      </c>
      <c r="AJ190" s="198" t="s">
        <v>2036</v>
      </c>
      <c r="AK190" s="3190">
        <v>1500</v>
      </c>
      <c r="AL190" s="31" t="s">
        <v>342</v>
      </c>
      <c r="AM190" s="31" t="s">
        <v>341</v>
      </c>
      <c r="AN190" s="23"/>
      <c r="AO190" s="3195">
        <v>2</v>
      </c>
      <c r="AP190" s="3195" t="s">
        <v>859</v>
      </c>
      <c r="AQ190" s="3195">
        <v>2</v>
      </c>
      <c r="AR190" s="28">
        <v>3</v>
      </c>
      <c r="AS190" s="28" t="s">
        <v>875</v>
      </c>
      <c r="AT190" s="28" t="s">
        <v>859</v>
      </c>
      <c r="AU190" s="28" t="s">
        <v>876</v>
      </c>
      <c r="AV190" s="3031" t="s">
        <v>877</v>
      </c>
      <c r="AW190" s="5085"/>
      <c r="AX190" s="5807"/>
    </row>
    <row r="191" spans="1:50">
      <c r="A191" s="5963"/>
      <c r="B191" s="5154"/>
      <c r="C191" s="5729"/>
      <c r="D191" s="5154"/>
      <c r="E191" s="5085"/>
      <c r="F191" s="5154"/>
      <c r="G191" s="5085"/>
      <c r="H191" s="5085"/>
      <c r="I191" s="5085"/>
      <c r="J191" s="5085"/>
      <c r="K191" s="5085"/>
      <c r="L191" s="5085"/>
      <c r="M191" s="5085"/>
      <c r="N191" s="5085"/>
      <c r="O191" s="5085"/>
      <c r="P191" s="5085"/>
      <c r="Q191" s="5085"/>
      <c r="R191" s="5930"/>
      <c r="S191" s="5933"/>
      <c r="T191" s="5933"/>
      <c r="U191" s="5933"/>
      <c r="V191" s="5933"/>
      <c r="W191" s="5933"/>
      <c r="X191" s="5933"/>
      <c r="Y191" s="5933"/>
      <c r="Z191" s="5933"/>
      <c r="AA191" s="5085"/>
      <c r="AB191" s="5933"/>
      <c r="AC191" s="5933"/>
      <c r="AD191" s="3031" t="s">
        <v>2035</v>
      </c>
      <c r="AE191" s="3407"/>
      <c r="AF191" s="3202" t="s">
        <v>857</v>
      </c>
      <c r="AG191" s="190"/>
      <c r="AH191" s="3195">
        <v>1405</v>
      </c>
      <c r="AI191" s="28" t="s">
        <v>2034</v>
      </c>
      <c r="AJ191" s="198" t="s">
        <v>2036</v>
      </c>
      <c r="AK191" s="3190">
        <v>1405</v>
      </c>
      <c r="AL191" s="31" t="s">
        <v>2792</v>
      </c>
      <c r="AM191" s="31" t="s">
        <v>2792</v>
      </c>
      <c r="AN191" s="23"/>
      <c r="AO191" s="3195">
        <v>3</v>
      </c>
      <c r="AP191" s="3195" t="s">
        <v>859</v>
      </c>
      <c r="AQ191" s="3195">
        <v>3</v>
      </c>
      <c r="AR191" s="230"/>
      <c r="AS191" s="230"/>
      <c r="AT191" s="230"/>
      <c r="AU191" s="230"/>
      <c r="AV191" s="3026"/>
      <c r="AW191" s="5085"/>
      <c r="AX191" s="5807"/>
    </row>
    <row r="192" spans="1:50">
      <c r="A192" s="5963"/>
      <c r="B192" s="5155"/>
      <c r="C192" s="5730"/>
      <c r="D192" s="5965"/>
      <c r="E192" s="5949"/>
      <c r="F192" s="5965"/>
      <c r="G192" s="5086"/>
      <c r="H192" s="5086"/>
      <c r="I192" s="5086"/>
      <c r="J192" s="5086"/>
      <c r="K192" s="5086"/>
      <c r="L192" s="5086"/>
      <c r="M192" s="5086"/>
      <c r="N192" s="5086"/>
      <c r="O192" s="5086"/>
      <c r="P192" s="5086"/>
      <c r="Q192" s="5086"/>
      <c r="R192" s="5961"/>
      <c r="S192" s="5958"/>
      <c r="T192" s="5958"/>
      <c r="U192" s="5958"/>
      <c r="V192" s="5958"/>
      <c r="W192" s="5958"/>
      <c r="X192" s="5958"/>
      <c r="Y192" s="5958"/>
      <c r="Z192" s="5958"/>
      <c r="AA192" s="5086"/>
      <c r="AB192" s="5958"/>
      <c r="AC192" s="5958"/>
      <c r="AD192" s="3031" t="s">
        <v>2035</v>
      </c>
      <c r="AE192" s="3408"/>
      <c r="AF192" s="3202" t="s">
        <v>857</v>
      </c>
      <c r="AG192" s="190"/>
      <c r="AH192" s="3195">
        <v>1300</v>
      </c>
      <c r="AI192" s="28" t="s">
        <v>2034</v>
      </c>
      <c r="AJ192" s="198" t="s">
        <v>2036</v>
      </c>
      <c r="AK192" s="3190">
        <v>1300</v>
      </c>
      <c r="AL192" s="23" t="s">
        <v>646</v>
      </c>
      <c r="AM192" s="23" t="s">
        <v>647</v>
      </c>
      <c r="AN192" s="23"/>
      <c r="AO192" s="3195">
        <v>2</v>
      </c>
      <c r="AP192" s="3195" t="s">
        <v>859</v>
      </c>
      <c r="AQ192" s="3195">
        <v>2</v>
      </c>
      <c r="AR192" s="230"/>
      <c r="AS192" s="230"/>
      <c r="AT192" s="230"/>
      <c r="AU192" s="230"/>
      <c r="AV192" s="3026"/>
      <c r="AW192" s="5949"/>
      <c r="AX192" s="5928"/>
    </row>
    <row r="193" spans="1:50">
      <c r="A193" s="5963"/>
      <c r="B193" s="5153" t="s">
        <v>2463</v>
      </c>
      <c r="C193" s="5731" t="s">
        <v>3685</v>
      </c>
      <c r="D193" s="5153" t="s">
        <v>1885</v>
      </c>
      <c r="E193" s="5084" t="s">
        <v>2043</v>
      </c>
      <c r="F193" s="5153" t="s">
        <v>2078</v>
      </c>
      <c r="G193" s="5084" t="s">
        <v>2028</v>
      </c>
      <c r="H193" s="5084" t="s">
        <v>2028</v>
      </c>
      <c r="I193" s="5084" t="s">
        <v>2029</v>
      </c>
      <c r="J193" s="5084" t="s">
        <v>2029</v>
      </c>
      <c r="K193" s="5084">
        <v>8</v>
      </c>
      <c r="L193" s="5084">
        <v>0</v>
      </c>
      <c r="M193" s="5084">
        <v>31</v>
      </c>
      <c r="N193" s="5084">
        <v>8</v>
      </c>
      <c r="O193" s="5084">
        <v>0</v>
      </c>
      <c r="P193" s="5084">
        <v>31</v>
      </c>
      <c r="Q193" s="5084" t="s">
        <v>2030</v>
      </c>
      <c r="R193" s="5930" t="s">
        <v>2031</v>
      </c>
      <c r="S193" s="5957">
        <v>14983</v>
      </c>
      <c r="T193" s="5957">
        <v>14983</v>
      </c>
      <c r="U193" s="5957">
        <v>26074</v>
      </c>
      <c r="V193" s="5957">
        <v>1358</v>
      </c>
      <c r="W193" s="5957">
        <v>1358</v>
      </c>
      <c r="X193" s="5957">
        <v>1503</v>
      </c>
      <c r="Y193" s="5957">
        <v>9</v>
      </c>
      <c r="Z193" s="5957">
        <v>2</v>
      </c>
      <c r="AA193" s="5084" t="s">
        <v>2045</v>
      </c>
      <c r="AB193" s="5957" t="s">
        <v>2033</v>
      </c>
      <c r="AC193" s="5957" t="s">
        <v>2034</v>
      </c>
      <c r="AD193" s="3031" t="s">
        <v>2035</v>
      </c>
      <c r="AE193" s="3404" t="s">
        <v>6173</v>
      </c>
      <c r="AF193" s="3202" t="s">
        <v>857</v>
      </c>
      <c r="AG193" s="190"/>
      <c r="AH193" s="3211">
        <v>1204</v>
      </c>
      <c r="AI193" s="28" t="s">
        <v>2034</v>
      </c>
      <c r="AJ193" s="28" t="s">
        <v>2036</v>
      </c>
      <c r="AK193" s="28">
        <v>1203</v>
      </c>
      <c r="AL193" s="3209" t="s">
        <v>2040</v>
      </c>
      <c r="AM193" s="26" t="s">
        <v>2041</v>
      </c>
      <c r="AN193" s="23"/>
      <c r="AO193" s="3195">
        <v>2</v>
      </c>
      <c r="AP193" s="3195" t="s">
        <v>859</v>
      </c>
      <c r="AQ193" s="3195">
        <v>2</v>
      </c>
      <c r="AR193" s="230"/>
      <c r="AS193" s="230"/>
      <c r="AT193" s="230"/>
      <c r="AU193" s="230"/>
      <c r="AV193" s="3026"/>
      <c r="AW193" s="5084" t="s">
        <v>2468</v>
      </c>
      <c r="AX193" s="5136" t="s">
        <v>2452</v>
      </c>
    </row>
    <row r="194" spans="1:50">
      <c r="A194" s="5963"/>
      <c r="B194" s="5154"/>
      <c r="C194" s="5729"/>
      <c r="D194" s="5154"/>
      <c r="E194" s="5085"/>
      <c r="F194" s="5154"/>
      <c r="G194" s="5085"/>
      <c r="H194" s="5085"/>
      <c r="I194" s="5085"/>
      <c r="J194" s="5085"/>
      <c r="K194" s="5085"/>
      <c r="L194" s="5085"/>
      <c r="M194" s="5085"/>
      <c r="N194" s="5085"/>
      <c r="O194" s="5085"/>
      <c r="P194" s="5085"/>
      <c r="Q194" s="5085"/>
      <c r="R194" s="5930"/>
      <c r="S194" s="5933"/>
      <c r="T194" s="5933"/>
      <c r="U194" s="5933"/>
      <c r="V194" s="5933"/>
      <c r="W194" s="5933"/>
      <c r="X194" s="5933"/>
      <c r="Y194" s="5933"/>
      <c r="Z194" s="5933"/>
      <c r="AA194" s="5085"/>
      <c r="AB194" s="5933"/>
      <c r="AC194" s="5933"/>
      <c r="AD194" s="3031" t="s">
        <v>2035</v>
      </c>
      <c r="AE194" s="3396"/>
      <c r="AF194" s="3202" t="s">
        <v>857</v>
      </c>
      <c r="AG194" s="190"/>
      <c r="AH194" s="3195">
        <v>1500</v>
      </c>
      <c r="AI194" s="28" t="s">
        <v>2034</v>
      </c>
      <c r="AJ194" s="198" t="s">
        <v>2036</v>
      </c>
      <c r="AK194" s="3190">
        <v>1500</v>
      </c>
      <c r="AL194" s="31" t="s">
        <v>342</v>
      </c>
      <c r="AM194" s="31" t="s">
        <v>341</v>
      </c>
      <c r="AN194" s="23"/>
      <c r="AO194" s="3195">
        <v>2</v>
      </c>
      <c r="AP194" s="3195" t="s">
        <v>859</v>
      </c>
      <c r="AQ194" s="3195">
        <v>2</v>
      </c>
      <c r="AR194" s="28">
        <v>3</v>
      </c>
      <c r="AS194" s="28" t="s">
        <v>875</v>
      </c>
      <c r="AT194" s="28" t="s">
        <v>859</v>
      </c>
      <c r="AU194" s="28" t="s">
        <v>876</v>
      </c>
      <c r="AV194" s="3031" t="s">
        <v>877</v>
      </c>
      <c r="AW194" s="5085"/>
      <c r="AX194" s="5807"/>
    </row>
    <row r="195" spans="1:50">
      <c r="A195" s="5963"/>
      <c r="B195" s="5154"/>
      <c r="C195" s="5729"/>
      <c r="D195" s="5154"/>
      <c r="E195" s="5085"/>
      <c r="F195" s="5154"/>
      <c r="G195" s="5085"/>
      <c r="H195" s="5085"/>
      <c r="I195" s="5085"/>
      <c r="J195" s="5085"/>
      <c r="K195" s="5085"/>
      <c r="L195" s="5085"/>
      <c r="M195" s="5085"/>
      <c r="N195" s="5085"/>
      <c r="O195" s="5085"/>
      <c r="P195" s="5085"/>
      <c r="Q195" s="5085"/>
      <c r="R195" s="5930"/>
      <c r="S195" s="5933"/>
      <c r="T195" s="5933"/>
      <c r="U195" s="5933"/>
      <c r="V195" s="5933"/>
      <c r="W195" s="5933"/>
      <c r="X195" s="5933"/>
      <c r="Y195" s="5933"/>
      <c r="Z195" s="5933"/>
      <c r="AA195" s="5085"/>
      <c r="AB195" s="5933"/>
      <c r="AC195" s="5933"/>
      <c r="AD195" s="3031" t="s">
        <v>2035</v>
      </c>
      <c r="AE195" s="3407"/>
      <c r="AF195" s="3202" t="s">
        <v>857</v>
      </c>
      <c r="AG195" s="190"/>
      <c r="AH195" s="3195">
        <v>1405</v>
      </c>
      <c r="AI195" s="28" t="s">
        <v>2034</v>
      </c>
      <c r="AJ195" s="198" t="s">
        <v>2036</v>
      </c>
      <c r="AK195" s="3190">
        <v>1405</v>
      </c>
      <c r="AL195" s="31" t="s">
        <v>2792</v>
      </c>
      <c r="AM195" s="31" t="s">
        <v>2792</v>
      </c>
      <c r="AN195" s="23"/>
      <c r="AO195" s="3195">
        <v>3</v>
      </c>
      <c r="AP195" s="3195" t="s">
        <v>859</v>
      </c>
      <c r="AQ195" s="3195">
        <v>3</v>
      </c>
      <c r="AR195" s="230"/>
      <c r="AS195" s="230"/>
      <c r="AT195" s="230"/>
      <c r="AU195" s="230"/>
      <c r="AV195" s="3026"/>
      <c r="AW195" s="5085"/>
      <c r="AX195" s="5807"/>
    </row>
    <row r="196" spans="1:50" ht="13.5" thickBot="1">
      <c r="A196" s="5964"/>
      <c r="B196" s="5208"/>
      <c r="C196" s="6062"/>
      <c r="D196" s="5959"/>
      <c r="E196" s="5948"/>
      <c r="F196" s="5959"/>
      <c r="G196" s="5121"/>
      <c r="H196" s="5121"/>
      <c r="I196" s="5121"/>
      <c r="J196" s="5121"/>
      <c r="K196" s="5121"/>
      <c r="L196" s="5121"/>
      <c r="M196" s="5121"/>
      <c r="N196" s="5121"/>
      <c r="O196" s="5121"/>
      <c r="P196" s="5121"/>
      <c r="Q196" s="5121"/>
      <c r="R196" s="5961"/>
      <c r="S196" s="5934"/>
      <c r="T196" s="5934"/>
      <c r="U196" s="5934"/>
      <c r="V196" s="5934"/>
      <c r="W196" s="5934"/>
      <c r="X196" s="5934"/>
      <c r="Y196" s="5934"/>
      <c r="Z196" s="5934"/>
      <c r="AA196" s="5121"/>
      <c r="AB196" s="5934"/>
      <c r="AC196" s="5934"/>
      <c r="AD196" s="3215" t="s">
        <v>2035</v>
      </c>
      <c r="AE196" s="3397"/>
      <c r="AF196" s="3224" t="s">
        <v>857</v>
      </c>
      <c r="AG196" s="193"/>
      <c r="AH196" s="3196">
        <v>1300</v>
      </c>
      <c r="AI196" s="30" t="s">
        <v>2034</v>
      </c>
      <c r="AJ196" s="199" t="s">
        <v>2036</v>
      </c>
      <c r="AK196" s="3201">
        <v>1300</v>
      </c>
      <c r="AL196" s="35" t="s">
        <v>646</v>
      </c>
      <c r="AM196" s="35" t="s">
        <v>647</v>
      </c>
      <c r="AN196" s="35"/>
      <c r="AO196" s="3196">
        <v>2</v>
      </c>
      <c r="AP196" s="3196" t="s">
        <v>859</v>
      </c>
      <c r="AQ196" s="3196">
        <v>2</v>
      </c>
      <c r="AR196" s="232"/>
      <c r="AS196" s="232"/>
      <c r="AT196" s="232"/>
      <c r="AU196" s="232"/>
      <c r="AV196" s="3036"/>
      <c r="AW196" s="5948"/>
      <c r="AX196" s="5927"/>
    </row>
    <row r="197" spans="1:50">
      <c r="A197" s="5962" t="s">
        <v>6254</v>
      </c>
      <c r="B197" s="5241" t="s">
        <v>2463</v>
      </c>
      <c r="C197" s="6058" t="s">
        <v>6252</v>
      </c>
      <c r="D197" s="5241" t="s">
        <v>6287</v>
      </c>
      <c r="E197" s="5156" t="s">
        <v>2043</v>
      </c>
      <c r="F197" s="5241" t="s">
        <v>6288</v>
      </c>
      <c r="G197" s="5156" t="s">
        <v>2028</v>
      </c>
      <c r="H197" s="5156" t="s">
        <v>2028</v>
      </c>
      <c r="I197" s="5156" t="s">
        <v>2029</v>
      </c>
      <c r="J197" s="5156" t="s">
        <v>2029</v>
      </c>
      <c r="K197" s="5156">
        <v>8</v>
      </c>
      <c r="L197" s="5156">
        <v>0</v>
      </c>
      <c r="M197" s="5156">
        <v>31</v>
      </c>
      <c r="N197" s="5156">
        <v>8</v>
      </c>
      <c r="O197" s="5156">
        <v>0</v>
      </c>
      <c r="P197" s="5156">
        <v>31</v>
      </c>
      <c r="Q197" s="5156" t="s">
        <v>2030</v>
      </c>
      <c r="R197" s="5929" t="s">
        <v>2031</v>
      </c>
      <c r="S197" s="5156">
        <v>11015</v>
      </c>
      <c r="T197" s="5156">
        <v>11015</v>
      </c>
      <c r="U197" s="5932">
        <v>27418</v>
      </c>
      <c r="V197" s="5932">
        <v>900</v>
      </c>
      <c r="W197" s="5932">
        <v>900</v>
      </c>
      <c r="X197" s="5932">
        <v>3719</v>
      </c>
      <c r="Y197" s="5932">
        <v>9</v>
      </c>
      <c r="Z197" s="5932">
        <v>2</v>
      </c>
      <c r="AA197" s="5156" t="s">
        <v>2045</v>
      </c>
      <c r="AB197" s="5932" t="s">
        <v>2033</v>
      </c>
      <c r="AC197" s="5932" t="s">
        <v>2034</v>
      </c>
      <c r="AD197" s="3214" t="s">
        <v>2035</v>
      </c>
      <c r="AE197" s="192" t="s">
        <v>6173</v>
      </c>
      <c r="AF197" s="3223" t="s">
        <v>857</v>
      </c>
      <c r="AG197" s="187"/>
      <c r="AH197" s="185">
        <v>1204</v>
      </c>
      <c r="AI197" s="48" t="s">
        <v>2034</v>
      </c>
      <c r="AJ197" s="48" t="s">
        <v>2036</v>
      </c>
      <c r="AK197" s="48">
        <v>1203</v>
      </c>
      <c r="AL197" s="192" t="s">
        <v>2040</v>
      </c>
      <c r="AM197" s="192" t="s">
        <v>6278</v>
      </c>
      <c r="AN197" s="189"/>
      <c r="AO197" s="3200">
        <v>2</v>
      </c>
      <c r="AP197" s="3200" t="s">
        <v>859</v>
      </c>
      <c r="AQ197" s="3200">
        <v>2</v>
      </c>
      <c r="AR197" s="231"/>
      <c r="AS197" s="231"/>
      <c r="AT197" s="231"/>
      <c r="AU197" s="231"/>
      <c r="AV197" s="3035"/>
      <c r="AW197" s="5156" t="s">
        <v>2468</v>
      </c>
      <c r="AX197" s="5813" t="s">
        <v>2452</v>
      </c>
    </row>
    <row r="198" spans="1:50">
      <c r="A198" s="5963"/>
      <c r="B198" s="5154"/>
      <c r="C198" s="5729"/>
      <c r="D198" s="5154"/>
      <c r="E198" s="5085"/>
      <c r="F198" s="5154"/>
      <c r="G198" s="5085"/>
      <c r="H198" s="5085"/>
      <c r="I198" s="5085"/>
      <c r="J198" s="5085"/>
      <c r="K198" s="5085"/>
      <c r="L198" s="5085"/>
      <c r="M198" s="5085"/>
      <c r="N198" s="5085"/>
      <c r="O198" s="5085"/>
      <c r="P198" s="5085"/>
      <c r="Q198" s="5085"/>
      <c r="R198" s="5930"/>
      <c r="S198" s="5085"/>
      <c r="T198" s="5085"/>
      <c r="U198" s="5933"/>
      <c r="V198" s="5933"/>
      <c r="W198" s="5933"/>
      <c r="X198" s="5933"/>
      <c r="Y198" s="5933"/>
      <c r="Z198" s="5933"/>
      <c r="AA198" s="5085"/>
      <c r="AB198" s="5933"/>
      <c r="AC198" s="5933"/>
      <c r="AD198" s="3031" t="s">
        <v>2035</v>
      </c>
      <c r="AE198" s="31"/>
      <c r="AF198" s="3202" t="s">
        <v>857</v>
      </c>
      <c r="AG198" s="190"/>
      <c r="AH198" s="3195">
        <v>1500</v>
      </c>
      <c r="AI198" s="28" t="s">
        <v>2034</v>
      </c>
      <c r="AJ198" s="198" t="s">
        <v>2036</v>
      </c>
      <c r="AK198" s="3190">
        <v>1500</v>
      </c>
      <c r="AL198" s="31" t="s">
        <v>342</v>
      </c>
      <c r="AM198" s="31" t="s">
        <v>341</v>
      </c>
      <c r="AN198" s="23"/>
      <c r="AO198" s="3195">
        <v>2</v>
      </c>
      <c r="AP198" s="3195" t="s">
        <v>859</v>
      </c>
      <c r="AQ198" s="3195">
        <v>2</v>
      </c>
      <c r="AR198" s="28">
        <v>3</v>
      </c>
      <c r="AS198" s="28" t="s">
        <v>875</v>
      </c>
      <c r="AT198" s="28" t="s">
        <v>859</v>
      </c>
      <c r="AU198" s="28" t="s">
        <v>876</v>
      </c>
      <c r="AV198" s="3031" t="s">
        <v>877</v>
      </c>
      <c r="AW198" s="5085"/>
      <c r="AX198" s="5807"/>
    </row>
    <row r="199" spans="1:50">
      <c r="A199" s="5963"/>
      <c r="B199" s="5154"/>
      <c r="C199" s="5729"/>
      <c r="D199" s="5154"/>
      <c r="E199" s="5085"/>
      <c r="F199" s="5154"/>
      <c r="G199" s="5085"/>
      <c r="H199" s="5085"/>
      <c r="I199" s="5085"/>
      <c r="J199" s="5085"/>
      <c r="K199" s="5085"/>
      <c r="L199" s="5085"/>
      <c r="M199" s="5085"/>
      <c r="N199" s="5085"/>
      <c r="O199" s="5085"/>
      <c r="P199" s="5085"/>
      <c r="Q199" s="5085"/>
      <c r="R199" s="5930"/>
      <c r="S199" s="5085"/>
      <c r="T199" s="5085"/>
      <c r="U199" s="5933"/>
      <c r="V199" s="5933"/>
      <c r="W199" s="5933"/>
      <c r="X199" s="5933"/>
      <c r="Y199" s="5933"/>
      <c r="Z199" s="5933"/>
      <c r="AA199" s="5085"/>
      <c r="AB199" s="5933"/>
      <c r="AC199" s="5933"/>
      <c r="AD199" s="3031" t="s">
        <v>2035</v>
      </c>
      <c r="AE199" s="31"/>
      <c r="AF199" s="3202" t="s">
        <v>857</v>
      </c>
      <c r="AG199" s="190"/>
      <c r="AH199" s="3195">
        <v>1405</v>
      </c>
      <c r="AI199" s="28" t="s">
        <v>2034</v>
      </c>
      <c r="AJ199" s="198" t="s">
        <v>2036</v>
      </c>
      <c r="AK199" s="3190">
        <v>1405</v>
      </c>
      <c r="AL199" s="31" t="s">
        <v>2792</v>
      </c>
      <c r="AM199" s="31" t="s">
        <v>2792</v>
      </c>
      <c r="AN199" s="23"/>
      <c r="AO199" s="3195">
        <v>3</v>
      </c>
      <c r="AP199" s="3195" t="s">
        <v>859</v>
      </c>
      <c r="AQ199" s="3195">
        <v>3</v>
      </c>
      <c r="AR199" s="230"/>
      <c r="AS199" s="230"/>
      <c r="AT199" s="230"/>
      <c r="AU199" s="230"/>
      <c r="AV199" s="3026"/>
      <c r="AW199" s="5085"/>
      <c r="AX199" s="5807"/>
    </row>
    <row r="200" spans="1:50">
      <c r="A200" s="5963"/>
      <c r="B200" s="5155"/>
      <c r="C200" s="5730"/>
      <c r="D200" s="5965"/>
      <c r="E200" s="5949"/>
      <c r="F200" s="5155"/>
      <c r="G200" s="5086"/>
      <c r="H200" s="5086"/>
      <c r="I200" s="5086"/>
      <c r="J200" s="5086"/>
      <c r="K200" s="5086"/>
      <c r="L200" s="5086"/>
      <c r="M200" s="5086"/>
      <c r="N200" s="5086"/>
      <c r="O200" s="5086"/>
      <c r="P200" s="5086"/>
      <c r="Q200" s="5086"/>
      <c r="R200" s="5930"/>
      <c r="S200" s="5086"/>
      <c r="T200" s="5086"/>
      <c r="U200" s="5958"/>
      <c r="V200" s="5958"/>
      <c r="W200" s="5958"/>
      <c r="X200" s="5958"/>
      <c r="Y200" s="5958"/>
      <c r="Z200" s="5958"/>
      <c r="AA200" s="5086"/>
      <c r="AB200" s="5958"/>
      <c r="AC200" s="5958"/>
      <c r="AD200" s="3031" t="s">
        <v>2035</v>
      </c>
      <c r="AE200" s="3378"/>
      <c r="AF200" s="3202" t="s">
        <v>857</v>
      </c>
      <c r="AG200" s="190"/>
      <c r="AH200" s="3195">
        <v>1300</v>
      </c>
      <c r="AI200" s="28" t="s">
        <v>2034</v>
      </c>
      <c r="AJ200" s="198" t="s">
        <v>2036</v>
      </c>
      <c r="AK200" s="3190">
        <v>1300</v>
      </c>
      <c r="AL200" s="23" t="s">
        <v>646</v>
      </c>
      <c r="AM200" s="23" t="s">
        <v>647</v>
      </c>
      <c r="AN200" s="23"/>
      <c r="AO200" s="3195">
        <v>2</v>
      </c>
      <c r="AP200" s="3195" t="s">
        <v>859</v>
      </c>
      <c r="AQ200" s="3195">
        <v>2</v>
      </c>
      <c r="AR200" s="230"/>
      <c r="AS200" s="230"/>
      <c r="AT200" s="230"/>
      <c r="AU200" s="230"/>
      <c r="AV200" s="3026"/>
      <c r="AW200" s="5949"/>
      <c r="AX200" s="5928"/>
    </row>
    <row r="201" spans="1:50">
      <c r="A201" s="5963"/>
      <c r="B201" s="5153" t="s">
        <v>2463</v>
      </c>
      <c r="C201" s="5731" t="s">
        <v>6541</v>
      </c>
      <c r="D201" s="5153" t="s">
        <v>6534</v>
      </c>
      <c r="E201" s="5084" t="s">
        <v>2043</v>
      </c>
      <c r="F201" s="5153" t="s">
        <v>6535</v>
      </c>
      <c r="G201" s="5084" t="s">
        <v>2028</v>
      </c>
      <c r="H201" s="5084" t="s">
        <v>2028</v>
      </c>
      <c r="I201" s="5084" t="s">
        <v>2029</v>
      </c>
      <c r="J201" s="5084" t="s">
        <v>2029</v>
      </c>
      <c r="K201" s="5084">
        <v>8</v>
      </c>
      <c r="L201" s="5084">
        <v>0</v>
      </c>
      <c r="M201" s="5084">
        <v>31</v>
      </c>
      <c r="N201" s="5084">
        <v>8</v>
      </c>
      <c r="O201" s="5084">
        <v>0</v>
      </c>
      <c r="P201" s="5084">
        <v>31</v>
      </c>
      <c r="Q201" s="5084" t="s">
        <v>2030</v>
      </c>
      <c r="R201" s="5930" t="s">
        <v>2031</v>
      </c>
      <c r="S201" s="5084">
        <v>21000</v>
      </c>
      <c r="T201" s="5084">
        <v>21000</v>
      </c>
      <c r="U201" s="5957">
        <v>38439</v>
      </c>
      <c r="V201" s="5084">
        <v>2500</v>
      </c>
      <c r="W201" s="5084">
        <v>2500</v>
      </c>
      <c r="X201" s="5084">
        <v>7090</v>
      </c>
      <c r="Y201" s="5957">
        <v>9</v>
      </c>
      <c r="Z201" s="5957">
        <v>2</v>
      </c>
      <c r="AA201" s="5084" t="s">
        <v>2045</v>
      </c>
      <c r="AB201" s="5957" t="s">
        <v>2033</v>
      </c>
      <c r="AC201" s="5957" t="s">
        <v>2034</v>
      </c>
      <c r="AD201" s="28" t="s">
        <v>2035</v>
      </c>
      <c r="AE201" s="192" t="s">
        <v>6231</v>
      </c>
      <c r="AF201" s="3369" t="s">
        <v>857</v>
      </c>
      <c r="AG201" s="190"/>
      <c r="AH201" s="3368">
        <v>1204</v>
      </c>
      <c r="AI201" s="28" t="s">
        <v>2034</v>
      </c>
      <c r="AJ201" s="28" t="s">
        <v>2036</v>
      </c>
      <c r="AK201" s="28">
        <v>1203</v>
      </c>
      <c r="AL201" s="192" t="s">
        <v>6281</v>
      </c>
      <c r="AM201" s="812" t="s">
        <v>6525</v>
      </c>
      <c r="AN201" s="23"/>
      <c r="AO201" s="3365">
        <v>2</v>
      </c>
      <c r="AP201" s="3365" t="s">
        <v>859</v>
      </c>
      <c r="AQ201" s="3365">
        <v>2</v>
      </c>
      <c r="AR201" s="230"/>
      <c r="AS201" s="230"/>
      <c r="AT201" s="230"/>
      <c r="AU201" s="230"/>
      <c r="AV201" s="3419"/>
      <c r="AW201" s="5084" t="s">
        <v>2468</v>
      </c>
      <c r="AX201" s="5136" t="s">
        <v>2452</v>
      </c>
    </row>
    <row r="202" spans="1:50">
      <c r="A202" s="5963"/>
      <c r="B202" s="5154"/>
      <c r="C202" s="5729"/>
      <c r="D202" s="6093"/>
      <c r="E202" s="5085"/>
      <c r="F202" s="5154"/>
      <c r="G202" s="5085"/>
      <c r="H202" s="5085"/>
      <c r="I202" s="5085"/>
      <c r="J202" s="5085"/>
      <c r="K202" s="5085"/>
      <c r="L202" s="5085"/>
      <c r="M202" s="5085"/>
      <c r="N202" s="5085"/>
      <c r="O202" s="5085"/>
      <c r="P202" s="5085"/>
      <c r="Q202" s="5085"/>
      <c r="R202" s="5930"/>
      <c r="S202" s="5085"/>
      <c r="T202" s="5085"/>
      <c r="U202" s="5933"/>
      <c r="V202" s="5085"/>
      <c r="W202" s="5085"/>
      <c r="X202" s="5085"/>
      <c r="Y202" s="5933"/>
      <c r="Z202" s="5933"/>
      <c r="AA202" s="5085"/>
      <c r="AB202" s="5933"/>
      <c r="AC202" s="5933"/>
      <c r="AD202" s="28" t="s">
        <v>2035</v>
      </c>
      <c r="AE202" s="28"/>
      <c r="AF202" s="3369" t="s">
        <v>857</v>
      </c>
      <c r="AG202" s="190"/>
      <c r="AH202" s="3365">
        <v>1500</v>
      </c>
      <c r="AI202" s="28" t="s">
        <v>2034</v>
      </c>
      <c r="AJ202" s="198" t="s">
        <v>2036</v>
      </c>
      <c r="AK202" s="3362">
        <v>1500</v>
      </c>
      <c r="AL202" s="31" t="s">
        <v>342</v>
      </c>
      <c r="AM202" s="31" t="s">
        <v>341</v>
      </c>
      <c r="AN202" s="23"/>
      <c r="AO202" s="3365">
        <v>2</v>
      </c>
      <c r="AP202" s="3365" t="s">
        <v>859</v>
      </c>
      <c r="AQ202" s="3365">
        <v>2</v>
      </c>
      <c r="AR202" s="28">
        <v>3</v>
      </c>
      <c r="AS202" s="28" t="s">
        <v>875</v>
      </c>
      <c r="AT202" s="28" t="s">
        <v>859</v>
      </c>
      <c r="AU202" s="28" t="s">
        <v>876</v>
      </c>
      <c r="AV202" s="3422" t="s">
        <v>877</v>
      </c>
      <c r="AW202" s="5085"/>
      <c r="AX202" s="5807"/>
    </row>
    <row r="203" spans="1:50">
      <c r="A203" s="5963"/>
      <c r="B203" s="5154"/>
      <c r="C203" s="5729"/>
      <c r="D203" s="6093"/>
      <c r="E203" s="5085"/>
      <c r="F203" s="5154"/>
      <c r="G203" s="5085"/>
      <c r="H203" s="5085"/>
      <c r="I203" s="5085"/>
      <c r="J203" s="5085"/>
      <c r="K203" s="5085"/>
      <c r="L203" s="5085"/>
      <c r="M203" s="5085"/>
      <c r="N203" s="5085"/>
      <c r="O203" s="5085"/>
      <c r="P203" s="5085"/>
      <c r="Q203" s="5085"/>
      <c r="R203" s="5930"/>
      <c r="S203" s="5085"/>
      <c r="T203" s="5085"/>
      <c r="U203" s="5933"/>
      <c r="V203" s="5085"/>
      <c r="W203" s="5085"/>
      <c r="X203" s="5085"/>
      <c r="Y203" s="5933"/>
      <c r="Z203" s="5933"/>
      <c r="AA203" s="5085"/>
      <c r="AB203" s="5933"/>
      <c r="AC203" s="5933"/>
      <c r="AD203" s="28" t="s">
        <v>2035</v>
      </c>
      <c r="AE203" s="28"/>
      <c r="AF203" s="3369" t="s">
        <v>857</v>
      </c>
      <c r="AG203" s="190"/>
      <c r="AH203" s="3365">
        <v>1405</v>
      </c>
      <c r="AI203" s="28" t="s">
        <v>2034</v>
      </c>
      <c r="AJ203" s="198" t="s">
        <v>2036</v>
      </c>
      <c r="AK203" s="3362">
        <v>1405</v>
      </c>
      <c r="AL203" s="31" t="s">
        <v>2792</v>
      </c>
      <c r="AM203" s="31" t="s">
        <v>2792</v>
      </c>
      <c r="AN203" s="23"/>
      <c r="AO203" s="3365">
        <v>3</v>
      </c>
      <c r="AP203" s="3365" t="s">
        <v>859</v>
      </c>
      <c r="AQ203" s="3365">
        <v>3</v>
      </c>
      <c r="AR203" s="230"/>
      <c r="AS203" s="230"/>
      <c r="AT203" s="230"/>
      <c r="AU203" s="230"/>
      <c r="AV203" s="3419"/>
      <c r="AW203" s="5085"/>
      <c r="AX203" s="5807"/>
    </row>
    <row r="204" spans="1:50">
      <c r="A204" s="5963"/>
      <c r="B204" s="5155"/>
      <c r="C204" s="5730"/>
      <c r="D204" s="6094"/>
      <c r="E204" s="5949"/>
      <c r="F204" s="5155"/>
      <c r="G204" s="5086"/>
      <c r="H204" s="5086"/>
      <c r="I204" s="5086"/>
      <c r="J204" s="5086"/>
      <c r="K204" s="5086"/>
      <c r="L204" s="5086"/>
      <c r="M204" s="5086"/>
      <c r="N204" s="5086"/>
      <c r="O204" s="5086"/>
      <c r="P204" s="5086"/>
      <c r="Q204" s="5086"/>
      <c r="R204" s="5961"/>
      <c r="S204" s="5086"/>
      <c r="T204" s="5086"/>
      <c r="U204" s="5958"/>
      <c r="V204" s="5086"/>
      <c r="W204" s="5086"/>
      <c r="X204" s="5086"/>
      <c r="Y204" s="5958"/>
      <c r="Z204" s="5958"/>
      <c r="AA204" s="5086"/>
      <c r="AB204" s="5958"/>
      <c r="AC204" s="5958"/>
      <c r="AD204" s="28" t="s">
        <v>2035</v>
      </c>
      <c r="AE204" s="28"/>
      <c r="AF204" s="3369" t="s">
        <v>857</v>
      </c>
      <c r="AG204" s="190"/>
      <c r="AH204" s="3365">
        <v>1300</v>
      </c>
      <c r="AI204" s="28" t="s">
        <v>2034</v>
      </c>
      <c r="AJ204" s="198" t="s">
        <v>2036</v>
      </c>
      <c r="AK204" s="3362">
        <v>1300</v>
      </c>
      <c r="AL204" s="23" t="s">
        <v>646</v>
      </c>
      <c r="AM204" s="23" t="s">
        <v>647</v>
      </c>
      <c r="AN204" s="23"/>
      <c r="AO204" s="3365">
        <v>2</v>
      </c>
      <c r="AP204" s="3365" t="s">
        <v>859</v>
      </c>
      <c r="AQ204" s="3365">
        <v>2</v>
      </c>
      <c r="AR204" s="230"/>
      <c r="AS204" s="230"/>
      <c r="AT204" s="230"/>
      <c r="AU204" s="230"/>
      <c r="AV204" s="3419"/>
      <c r="AW204" s="5949"/>
      <c r="AX204" s="5928"/>
    </row>
    <row r="205" spans="1:50">
      <c r="A205" s="5963"/>
      <c r="B205" s="5153" t="s">
        <v>2463</v>
      </c>
      <c r="C205" s="5731" t="s">
        <v>6542</v>
      </c>
      <c r="D205" s="5153" t="s">
        <v>6537</v>
      </c>
      <c r="E205" s="5084" t="s">
        <v>2043</v>
      </c>
      <c r="F205" s="5153" t="s">
        <v>6538</v>
      </c>
      <c r="G205" s="5084" t="s">
        <v>2028</v>
      </c>
      <c r="H205" s="5084" t="s">
        <v>2028</v>
      </c>
      <c r="I205" s="5084" t="s">
        <v>2029</v>
      </c>
      <c r="J205" s="5084" t="s">
        <v>2029</v>
      </c>
      <c r="K205" s="5084">
        <v>8</v>
      </c>
      <c r="L205" s="5084">
        <v>0</v>
      </c>
      <c r="M205" s="5084">
        <v>31</v>
      </c>
      <c r="N205" s="5084">
        <v>8</v>
      </c>
      <c r="O205" s="5084">
        <v>0</v>
      </c>
      <c r="P205" s="5084">
        <v>31</v>
      </c>
      <c r="Q205" s="5084" t="s">
        <v>2030</v>
      </c>
      <c r="R205" s="5960" t="s">
        <v>2031</v>
      </c>
      <c r="S205" s="5084">
        <v>28000</v>
      </c>
      <c r="T205" s="5084">
        <v>28000</v>
      </c>
      <c r="U205" s="5957">
        <v>49460</v>
      </c>
      <c r="V205" s="5084">
        <v>3000</v>
      </c>
      <c r="W205" s="5084">
        <v>3000</v>
      </c>
      <c r="X205" s="5084">
        <v>8213</v>
      </c>
      <c r="Y205" s="5957">
        <v>9</v>
      </c>
      <c r="Z205" s="5957">
        <v>2</v>
      </c>
      <c r="AA205" s="5084" t="s">
        <v>2045</v>
      </c>
      <c r="AB205" s="5957" t="s">
        <v>2033</v>
      </c>
      <c r="AC205" s="5957" t="s">
        <v>2034</v>
      </c>
      <c r="AD205" s="28" t="s">
        <v>2035</v>
      </c>
      <c r="AE205" s="192" t="s">
        <v>6233</v>
      </c>
      <c r="AF205" s="3369" t="s">
        <v>857</v>
      </c>
      <c r="AG205" s="190"/>
      <c r="AH205" s="3368">
        <v>1204</v>
      </c>
      <c r="AI205" s="28" t="s">
        <v>2034</v>
      </c>
      <c r="AJ205" s="28" t="s">
        <v>2036</v>
      </c>
      <c r="AK205" s="28">
        <v>1203</v>
      </c>
      <c r="AL205" s="192" t="s">
        <v>6285</v>
      </c>
      <c r="AM205" s="812" t="s">
        <v>6526</v>
      </c>
      <c r="AN205" s="23"/>
      <c r="AO205" s="3365">
        <v>2</v>
      </c>
      <c r="AP205" s="3365" t="s">
        <v>859</v>
      </c>
      <c r="AQ205" s="3365">
        <v>2</v>
      </c>
      <c r="AR205" s="230"/>
      <c r="AS205" s="230"/>
      <c r="AT205" s="230"/>
      <c r="AU205" s="230"/>
      <c r="AV205" s="3419"/>
      <c r="AW205" s="5084" t="s">
        <v>2468</v>
      </c>
      <c r="AX205" s="5136" t="s">
        <v>2452</v>
      </c>
    </row>
    <row r="206" spans="1:50">
      <c r="A206" s="5963"/>
      <c r="B206" s="5154"/>
      <c r="C206" s="5729"/>
      <c r="D206" s="6093"/>
      <c r="E206" s="5085"/>
      <c r="F206" s="5154"/>
      <c r="G206" s="5085"/>
      <c r="H206" s="5085"/>
      <c r="I206" s="5085"/>
      <c r="J206" s="5085"/>
      <c r="K206" s="5085"/>
      <c r="L206" s="5085"/>
      <c r="M206" s="5085"/>
      <c r="N206" s="5085"/>
      <c r="O206" s="5085"/>
      <c r="P206" s="5085"/>
      <c r="Q206" s="5085"/>
      <c r="R206" s="5930"/>
      <c r="S206" s="5085"/>
      <c r="T206" s="5085"/>
      <c r="U206" s="5933"/>
      <c r="V206" s="5085"/>
      <c r="W206" s="5085"/>
      <c r="X206" s="5085"/>
      <c r="Y206" s="5933"/>
      <c r="Z206" s="5933"/>
      <c r="AA206" s="5085"/>
      <c r="AB206" s="5933"/>
      <c r="AC206" s="5933"/>
      <c r="AD206" s="28" t="s">
        <v>2035</v>
      </c>
      <c r="AE206" s="28"/>
      <c r="AF206" s="3369" t="s">
        <v>857</v>
      </c>
      <c r="AG206" s="190"/>
      <c r="AH206" s="3365">
        <v>1500</v>
      </c>
      <c r="AI206" s="28" t="s">
        <v>2034</v>
      </c>
      <c r="AJ206" s="198" t="s">
        <v>2036</v>
      </c>
      <c r="AK206" s="3362">
        <v>1500</v>
      </c>
      <c r="AL206" s="31" t="s">
        <v>342</v>
      </c>
      <c r="AM206" s="31" t="s">
        <v>341</v>
      </c>
      <c r="AN206" s="23"/>
      <c r="AO206" s="3365">
        <v>2</v>
      </c>
      <c r="AP206" s="3365" t="s">
        <v>859</v>
      </c>
      <c r="AQ206" s="3365">
        <v>2</v>
      </c>
      <c r="AR206" s="28">
        <v>3</v>
      </c>
      <c r="AS206" s="28" t="s">
        <v>875</v>
      </c>
      <c r="AT206" s="28" t="s">
        <v>859</v>
      </c>
      <c r="AU206" s="28" t="s">
        <v>876</v>
      </c>
      <c r="AV206" s="3422" t="s">
        <v>877</v>
      </c>
      <c r="AW206" s="5085"/>
      <c r="AX206" s="5807"/>
    </row>
    <row r="207" spans="1:50">
      <c r="A207" s="5963"/>
      <c r="B207" s="5154"/>
      <c r="C207" s="5729"/>
      <c r="D207" s="6093"/>
      <c r="E207" s="5085"/>
      <c r="F207" s="5154"/>
      <c r="G207" s="5085"/>
      <c r="H207" s="5085"/>
      <c r="I207" s="5085"/>
      <c r="J207" s="5085"/>
      <c r="K207" s="5085"/>
      <c r="L207" s="5085"/>
      <c r="M207" s="5085"/>
      <c r="N207" s="5085"/>
      <c r="O207" s="5085"/>
      <c r="P207" s="5085"/>
      <c r="Q207" s="5085"/>
      <c r="R207" s="5930"/>
      <c r="S207" s="5085"/>
      <c r="T207" s="5085"/>
      <c r="U207" s="5933"/>
      <c r="V207" s="5085"/>
      <c r="W207" s="5085"/>
      <c r="X207" s="5085"/>
      <c r="Y207" s="5933"/>
      <c r="Z207" s="5933"/>
      <c r="AA207" s="5085"/>
      <c r="AB207" s="5933"/>
      <c r="AC207" s="5933"/>
      <c r="AD207" s="28" t="s">
        <v>2035</v>
      </c>
      <c r="AE207" s="28"/>
      <c r="AF207" s="3369" t="s">
        <v>857</v>
      </c>
      <c r="AG207" s="190"/>
      <c r="AH207" s="3365">
        <v>1405</v>
      </c>
      <c r="AI207" s="28" t="s">
        <v>2034</v>
      </c>
      <c r="AJ207" s="198" t="s">
        <v>2036</v>
      </c>
      <c r="AK207" s="3362">
        <v>1405</v>
      </c>
      <c r="AL207" s="31" t="s">
        <v>2792</v>
      </c>
      <c r="AM207" s="31" t="s">
        <v>2792</v>
      </c>
      <c r="AN207" s="23"/>
      <c r="AO207" s="3365">
        <v>3</v>
      </c>
      <c r="AP207" s="3365" t="s">
        <v>859</v>
      </c>
      <c r="AQ207" s="3365">
        <v>3</v>
      </c>
      <c r="AR207" s="230"/>
      <c r="AS207" s="230"/>
      <c r="AT207" s="230"/>
      <c r="AU207" s="230"/>
      <c r="AV207" s="3419"/>
      <c r="AW207" s="5085"/>
      <c r="AX207" s="5807"/>
    </row>
    <row r="208" spans="1:50" ht="13.5" thickBot="1">
      <c r="A208" s="5964"/>
      <c r="B208" s="5208"/>
      <c r="C208" s="6062"/>
      <c r="D208" s="6114"/>
      <c r="E208" s="5948"/>
      <c r="F208" s="5208"/>
      <c r="G208" s="5121"/>
      <c r="H208" s="5121"/>
      <c r="I208" s="5121"/>
      <c r="J208" s="5121"/>
      <c r="K208" s="5121"/>
      <c r="L208" s="5121"/>
      <c r="M208" s="5121"/>
      <c r="N208" s="5121"/>
      <c r="O208" s="5121"/>
      <c r="P208" s="5121"/>
      <c r="Q208" s="5121"/>
      <c r="R208" s="5931"/>
      <c r="S208" s="5121"/>
      <c r="T208" s="5121"/>
      <c r="U208" s="5934"/>
      <c r="V208" s="5121"/>
      <c r="W208" s="5121"/>
      <c r="X208" s="5121"/>
      <c r="Y208" s="5934"/>
      <c r="Z208" s="5934"/>
      <c r="AA208" s="5121"/>
      <c r="AB208" s="5934"/>
      <c r="AC208" s="5934"/>
      <c r="AD208" s="30" t="s">
        <v>2035</v>
      </c>
      <c r="AE208" s="30"/>
      <c r="AF208" s="34" t="s">
        <v>857</v>
      </c>
      <c r="AG208" s="193"/>
      <c r="AH208" s="3366">
        <v>1300</v>
      </c>
      <c r="AI208" s="30" t="s">
        <v>2034</v>
      </c>
      <c r="AJ208" s="199" t="s">
        <v>2036</v>
      </c>
      <c r="AK208" s="3364">
        <v>1300</v>
      </c>
      <c r="AL208" s="35" t="s">
        <v>646</v>
      </c>
      <c r="AM208" s="35" t="s">
        <v>647</v>
      </c>
      <c r="AN208" s="35"/>
      <c r="AO208" s="3366">
        <v>2</v>
      </c>
      <c r="AP208" s="3366" t="s">
        <v>859</v>
      </c>
      <c r="AQ208" s="3366">
        <v>2</v>
      </c>
      <c r="AR208" s="232"/>
      <c r="AS208" s="232"/>
      <c r="AT208" s="232"/>
      <c r="AU208" s="232"/>
      <c r="AV208" s="3421"/>
      <c r="AW208" s="5948"/>
      <c r="AX208" s="5927"/>
    </row>
    <row r="209" spans="1:50">
      <c r="A209" s="5962" t="s">
        <v>3975</v>
      </c>
      <c r="B209" s="5241" t="s">
        <v>2463</v>
      </c>
      <c r="C209" s="6058" t="s">
        <v>3686</v>
      </c>
      <c r="D209" s="5241" t="s">
        <v>1887</v>
      </c>
      <c r="E209" s="5156" t="s">
        <v>2050</v>
      </c>
      <c r="F209" s="5241" t="s">
        <v>2079</v>
      </c>
      <c r="G209" s="5156" t="s">
        <v>2028</v>
      </c>
      <c r="H209" s="5156" t="s">
        <v>2028</v>
      </c>
      <c r="I209" s="5156" t="s">
        <v>2029</v>
      </c>
      <c r="J209" s="5156" t="s">
        <v>2029</v>
      </c>
      <c r="K209" s="5156">
        <v>9</v>
      </c>
      <c r="L209" s="5156">
        <v>0</v>
      </c>
      <c r="M209" s="5156">
        <v>31</v>
      </c>
      <c r="N209" s="5156">
        <v>9</v>
      </c>
      <c r="O209" s="5156">
        <v>0</v>
      </c>
      <c r="P209" s="5156">
        <v>31</v>
      </c>
      <c r="Q209" s="5156" t="s">
        <v>2030</v>
      </c>
      <c r="R209" s="5929" t="s">
        <v>2031</v>
      </c>
      <c r="S209" s="5418">
        <v>7936</v>
      </c>
      <c r="T209" s="5418">
        <v>7936</v>
      </c>
      <c r="U209" s="5255">
        <v>11960</v>
      </c>
      <c r="V209" s="5932">
        <v>768</v>
      </c>
      <c r="W209" s="5932">
        <v>768</v>
      </c>
      <c r="X209" s="5932">
        <v>1216</v>
      </c>
      <c r="Y209" s="5932">
        <v>9</v>
      </c>
      <c r="Z209" s="5932">
        <v>2</v>
      </c>
      <c r="AA209" s="5156" t="s">
        <v>2045</v>
      </c>
      <c r="AB209" s="5932" t="s">
        <v>2033</v>
      </c>
      <c r="AC209" s="5932" t="s">
        <v>2034</v>
      </c>
      <c r="AD209" s="3214" t="s">
        <v>2035</v>
      </c>
      <c r="AE209" s="3402"/>
      <c r="AF209" s="3223" t="s">
        <v>857</v>
      </c>
      <c r="AG209" s="187"/>
      <c r="AH209" s="185">
        <v>1204</v>
      </c>
      <c r="AI209" s="48" t="s">
        <v>2034</v>
      </c>
      <c r="AJ209" s="48" t="s">
        <v>2036</v>
      </c>
      <c r="AK209" s="48">
        <v>1203</v>
      </c>
      <c r="AL209" s="225" t="s">
        <v>1218</v>
      </c>
      <c r="AM209" s="225" t="s">
        <v>1219</v>
      </c>
      <c r="AN209" s="189"/>
      <c r="AO209" s="3200">
        <v>2</v>
      </c>
      <c r="AP209" s="3200" t="s">
        <v>859</v>
      </c>
      <c r="AQ209" s="3200">
        <v>2</v>
      </c>
      <c r="AR209" s="229"/>
      <c r="AS209" s="229"/>
      <c r="AT209" s="229"/>
      <c r="AU209" s="229"/>
      <c r="AV209" s="3034"/>
      <c r="AW209" s="5156" t="s">
        <v>2468</v>
      </c>
      <c r="AX209" s="5813" t="s">
        <v>2452</v>
      </c>
    </row>
    <row r="210" spans="1:50">
      <c r="A210" s="5963"/>
      <c r="B210" s="5154"/>
      <c r="C210" s="5729"/>
      <c r="D210" s="5154"/>
      <c r="E210" s="5085"/>
      <c r="F210" s="5154"/>
      <c r="G210" s="5085"/>
      <c r="H210" s="5085"/>
      <c r="I210" s="5085"/>
      <c r="J210" s="5085"/>
      <c r="K210" s="5085"/>
      <c r="L210" s="5085"/>
      <c r="M210" s="5085"/>
      <c r="N210" s="5085"/>
      <c r="O210" s="5085"/>
      <c r="P210" s="5085"/>
      <c r="Q210" s="5085"/>
      <c r="R210" s="5930"/>
      <c r="S210" s="5401"/>
      <c r="T210" s="5401"/>
      <c r="U210" s="5236"/>
      <c r="V210" s="5933"/>
      <c r="W210" s="5933"/>
      <c r="X210" s="5933"/>
      <c r="Y210" s="5933"/>
      <c r="Z210" s="5933"/>
      <c r="AA210" s="5085"/>
      <c r="AB210" s="5933"/>
      <c r="AC210" s="5933"/>
      <c r="AD210" s="3031" t="s">
        <v>2035</v>
      </c>
      <c r="AE210" s="3396"/>
      <c r="AF210" s="3202" t="s">
        <v>857</v>
      </c>
      <c r="AG210" s="190"/>
      <c r="AH210" s="3195">
        <v>1500</v>
      </c>
      <c r="AI210" s="28" t="s">
        <v>2034</v>
      </c>
      <c r="AJ210" s="198" t="s">
        <v>2036</v>
      </c>
      <c r="AK210" s="3190">
        <v>1500</v>
      </c>
      <c r="AL210" s="31" t="s">
        <v>1158</v>
      </c>
      <c r="AM210" s="31" t="s">
        <v>341</v>
      </c>
      <c r="AN210" s="23"/>
      <c r="AO210" s="3195">
        <v>4</v>
      </c>
      <c r="AP210" s="3195" t="s">
        <v>859</v>
      </c>
      <c r="AQ210" s="3195">
        <v>4</v>
      </c>
      <c r="AR210" s="28">
        <v>6</v>
      </c>
      <c r="AS210" s="28" t="s">
        <v>875</v>
      </c>
      <c r="AT210" s="28" t="s">
        <v>859</v>
      </c>
      <c r="AU210" s="28" t="s">
        <v>876</v>
      </c>
      <c r="AV210" s="3031" t="s">
        <v>877</v>
      </c>
      <c r="AW210" s="5085"/>
      <c r="AX210" s="5807"/>
    </row>
    <row r="211" spans="1:50">
      <c r="A211" s="5963"/>
      <c r="B211" s="5154"/>
      <c r="C211" s="5729"/>
      <c r="D211" s="5154"/>
      <c r="E211" s="5085"/>
      <c r="F211" s="5154"/>
      <c r="G211" s="5085"/>
      <c r="H211" s="5085"/>
      <c r="I211" s="5085"/>
      <c r="J211" s="5085"/>
      <c r="K211" s="5085"/>
      <c r="L211" s="5085"/>
      <c r="M211" s="5085"/>
      <c r="N211" s="5085"/>
      <c r="O211" s="5085"/>
      <c r="P211" s="5085"/>
      <c r="Q211" s="5085"/>
      <c r="R211" s="5930"/>
      <c r="S211" s="5401"/>
      <c r="T211" s="5401"/>
      <c r="U211" s="5236"/>
      <c r="V211" s="5933"/>
      <c r="W211" s="5933"/>
      <c r="X211" s="5933"/>
      <c r="Y211" s="5933"/>
      <c r="Z211" s="5933"/>
      <c r="AA211" s="5085"/>
      <c r="AB211" s="5933"/>
      <c r="AC211" s="5933"/>
      <c r="AD211" s="3031" t="s">
        <v>2035</v>
      </c>
      <c r="AE211" s="3403"/>
      <c r="AF211" s="3202" t="s">
        <v>857</v>
      </c>
      <c r="AG211" s="190"/>
      <c r="AH211" s="3195">
        <v>1405</v>
      </c>
      <c r="AI211" s="28" t="s">
        <v>2034</v>
      </c>
      <c r="AJ211" s="198" t="s">
        <v>2036</v>
      </c>
      <c r="AK211" s="3190">
        <v>1405</v>
      </c>
      <c r="AL211" s="31" t="s">
        <v>2792</v>
      </c>
      <c r="AM211" s="31" t="s">
        <v>2792</v>
      </c>
      <c r="AN211" s="23"/>
      <c r="AO211" s="3195">
        <v>3</v>
      </c>
      <c r="AP211" s="3195" t="s">
        <v>859</v>
      </c>
      <c r="AQ211" s="3195">
        <v>3</v>
      </c>
      <c r="AR211" s="226"/>
      <c r="AS211" s="226"/>
      <c r="AT211" s="226"/>
      <c r="AU211" s="226"/>
      <c r="AV211" s="3032"/>
      <c r="AW211" s="5085"/>
      <c r="AX211" s="5807"/>
    </row>
    <row r="212" spans="1:50">
      <c r="A212" s="5963"/>
      <c r="B212" s="5155"/>
      <c r="C212" s="5730"/>
      <c r="D212" s="5965"/>
      <c r="E212" s="5949"/>
      <c r="F212" s="5965"/>
      <c r="G212" s="5086"/>
      <c r="H212" s="5086"/>
      <c r="I212" s="5086"/>
      <c r="J212" s="5086"/>
      <c r="K212" s="5086"/>
      <c r="L212" s="5086"/>
      <c r="M212" s="5086"/>
      <c r="N212" s="5086"/>
      <c r="O212" s="5086"/>
      <c r="P212" s="5086"/>
      <c r="Q212" s="5086"/>
      <c r="R212" s="5930"/>
      <c r="S212" s="5402"/>
      <c r="T212" s="5402"/>
      <c r="U212" s="5237"/>
      <c r="V212" s="5958"/>
      <c r="W212" s="5958"/>
      <c r="X212" s="5958"/>
      <c r="Y212" s="5958"/>
      <c r="Z212" s="5958"/>
      <c r="AA212" s="5086"/>
      <c r="AB212" s="5958"/>
      <c r="AC212" s="5958"/>
      <c r="AD212" s="3031" t="s">
        <v>2035</v>
      </c>
      <c r="AE212" s="3408"/>
      <c r="AF212" s="3202" t="s">
        <v>857</v>
      </c>
      <c r="AG212" s="190"/>
      <c r="AH212" s="3195">
        <v>1300</v>
      </c>
      <c r="AI212" s="28" t="s">
        <v>2034</v>
      </c>
      <c r="AJ212" s="198" t="s">
        <v>2036</v>
      </c>
      <c r="AK212" s="3190">
        <v>1300</v>
      </c>
      <c r="AL212" s="23" t="s">
        <v>646</v>
      </c>
      <c r="AM212" s="23" t="s">
        <v>647</v>
      </c>
      <c r="AN212" s="23"/>
      <c r="AO212" s="3195">
        <v>2</v>
      </c>
      <c r="AP212" s="3195" t="s">
        <v>859</v>
      </c>
      <c r="AQ212" s="3195">
        <v>2</v>
      </c>
      <c r="AR212" s="230"/>
      <c r="AS212" s="230"/>
      <c r="AT212" s="230"/>
      <c r="AU212" s="230"/>
      <c r="AV212" s="3026"/>
      <c r="AW212" s="5949"/>
      <c r="AX212" s="5928"/>
    </row>
    <row r="213" spans="1:50">
      <c r="A213" s="5963"/>
      <c r="B213" s="5153" t="s">
        <v>2463</v>
      </c>
      <c r="C213" s="5731" t="s">
        <v>3687</v>
      </c>
      <c r="D213" s="5153" t="s">
        <v>1889</v>
      </c>
      <c r="E213" s="5084" t="s">
        <v>2050</v>
      </c>
      <c r="F213" s="5153" t="s">
        <v>2080</v>
      </c>
      <c r="G213" s="5084" t="s">
        <v>2028</v>
      </c>
      <c r="H213" s="5084" t="s">
        <v>2028</v>
      </c>
      <c r="I213" s="5084" t="s">
        <v>2029</v>
      </c>
      <c r="J213" s="5084" t="s">
        <v>2029</v>
      </c>
      <c r="K213" s="5084">
        <v>9</v>
      </c>
      <c r="L213" s="5084">
        <v>0</v>
      </c>
      <c r="M213" s="5084">
        <v>31</v>
      </c>
      <c r="N213" s="5084">
        <v>9</v>
      </c>
      <c r="O213" s="5084">
        <v>0</v>
      </c>
      <c r="P213" s="5084">
        <v>31</v>
      </c>
      <c r="Q213" s="5084" t="s">
        <v>2030</v>
      </c>
      <c r="R213" s="5960" t="s">
        <v>2031</v>
      </c>
      <c r="S213" s="5291">
        <v>11960</v>
      </c>
      <c r="T213" s="5291">
        <v>11960</v>
      </c>
      <c r="U213" s="5291">
        <v>18631</v>
      </c>
      <c r="V213" s="5957">
        <v>1216</v>
      </c>
      <c r="W213" s="5957">
        <v>1216</v>
      </c>
      <c r="X213" s="5957">
        <v>1358</v>
      </c>
      <c r="Y213" s="5957">
        <v>9</v>
      </c>
      <c r="Z213" s="5957">
        <v>2</v>
      </c>
      <c r="AA213" s="5084" t="s">
        <v>2045</v>
      </c>
      <c r="AB213" s="5957" t="s">
        <v>2033</v>
      </c>
      <c r="AC213" s="5957" t="s">
        <v>2034</v>
      </c>
      <c r="AD213" s="3031" t="s">
        <v>2035</v>
      </c>
      <c r="AE213" s="3404" t="s">
        <v>6172</v>
      </c>
      <c r="AF213" s="3202" t="s">
        <v>857</v>
      </c>
      <c r="AG213" s="190"/>
      <c r="AH213" s="3211">
        <v>1204</v>
      </c>
      <c r="AI213" s="28" t="s">
        <v>2034</v>
      </c>
      <c r="AJ213" s="28" t="s">
        <v>2036</v>
      </c>
      <c r="AK213" s="28">
        <v>1203</v>
      </c>
      <c r="AL213" s="197" t="s">
        <v>2037</v>
      </c>
      <c r="AM213" s="3207" t="s">
        <v>2038</v>
      </c>
      <c r="AN213" s="23"/>
      <c r="AO213" s="3195">
        <v>2</v>
      </c>
      <c r="AP213" s="3195" t="s">
        <v>859</v>
      </c>
      <c r="AQ213" s="3195">
        <v>2</v>
      </c>
      <c r="AR213" s="230"/>
      <c r="AS213" s="230"/>
      <c r="AT213" s="230"/>
      <c r="AU213" s="230"/>
      <c r="AV213" s="3026"/>
      <c r="AW213" s="5084" t="s">
        <v>2468</v>
      </c>
      <c r="AX213" s="5136" t="s">
        <v>2452</v>
      </c>
    </row>
    <row r="214" spans="1:50">
      <c r="A214" s="5963"/>
      <c r="B214" s="5154"/>
      <c r="C214" s="5729"/>
      <c r="D214" s="5154"/>
      <c r="E214" s="5085"/>
      <c r="F214" s="5154"/>
      <c r="G214" s="5085"/>
      <c r="H214" s="5085"/>
      <c r="I214" s="5085"/>
      <c r="J214" s="5085"/>
      <c r="K214" s="5085"/>
      <c r="L214" s="5085"/>
      <c r="M214" s="5085"/>
      <c r="N214" s="5085"/>
      <c r="O214" s="5085"/>
      <c r="P214" s="5085"/>
      <c r="Q214" s="5085"/>
      <c r="R214" s="5930"/>
      <c r="S214" s="5236"/>
      <c r="T214" s="5236"/>
      <c r="U214" s="5236"/>
      <c r="V214" s="5933"/>
      <c r="W214" s="5933"/>
      <c r="X214" s="5933"/>
      <c r="Y214" s="5933"/>
      <c r="Z214" s="5933"/>
      <c r="AA214" s="5085"/>
      <c r="AB214" s="5933"/>
      <c r="AC214" s="5933"/>
      <c r="AD214" s="3031" t="s">
        <v>2035</v>
      </c>
      <c r="AE214" s="3396"/>
      <c r="AF214" s="3202" t="s">
        <v>857</v>
      </c>
      <c r="AG214" s="190"/>
      <c r="AH214" s="3195">
        <v>1500</v>
      </c>
      <c r="AI214" s="28" t="s">
        <v>2034</v>
      </c>
      <c r="AJ214" s="198" t="s">
        <v>2036</v>
      </c>
      <c r="AK214" s="3190">
        <v>1500</v>
      </c>
      <c r="AL214" s="31" t="s">
        <v>1158</v>
      </c>
      <c r="AM214" s="31" t="s">
        <v>341</v>
      </c>
      <c r="AN214" s="23"/>
      <c r="AO214" s="3195">
        <v>4</v>
      </c>
      <c r="AP214" s="3195" t="s">
        <v>859</v>
      </c>
      <c r="AQ214" s="3195">
        <v>4</v>
      </c>
      <c r="AR214" s="24">
        <v>6</v>
      </c>
      <c r="AS214" s="28" t="s">
        <v>875</v>
      </c>
      <c r="AT214" s="28" t="s">
        <v>859</v>
      </c>
      <c r="AU214" s="28" t="s">
        <v>876</v>
      </c>
      <c r="AV214" s="3031" t="s">
        <v>877</v>
      </c>
      <c r="AW214" s="5085"/>
      <c r="AX214" s="5807"/>
    </row>
    <row r="215" spans="1:50">
      <c r="A215" s="5963"/>
      <c r="B215" s="5154"/>
      <c r="C215" s="5729"/>
      <c r="D215" s="5154"/>
      <c r="E215" s="5085"/>
      <c r="F215" s="5154"/>
      <c r="G215" s="5085"/>
      <c r="H215" s="5085"/>
      <c r="I215" s="5085"/>
      <c r="J215" s="5085"/>
      <c r="K215" s="5085"/>
      <c r="L215" s="5085"/>
      <c r="M215" s="5085"/>
      <c r="N215" s="5085"/>
      <c r="O215" s="5085"/>
      <c r="P215" s="5085"/>
      <c r="Q215" s="5085"/>
      <c r="R215" s="5930"/>
      <c r="S215" s="5236"/>
      <c r="T215" s="5236"/>
      <c r="U215" s="5236"/>
      <c r="V215" s="5933"/>
      <c r="W215" s="5933"/>
      <c r="X215" s="5933"/>
      <c r="Y215" s="5933"/>
      <c r="Z215" s="5933"/>
      <c r="AA215" s="5085"/>
      <c r="AB215" s="5933"/>
      <c r="AC215" s="5933"/>
      <c r="AD215" s="3031" t="s">
        <v>2035</v>
      </c>
      <c r="AE215" s="3407"/>
      <c r="AF215" s="3202" t="s">
        <v>857</v>
      </c>
      <c r="AG215" s="190"/>
      <c r="AH215" s="3195">
        <v>1405</v>
      </c>
      <c r="AI215" s="28" t="s">
        <v>2034</v>
      </c>
      <c r="AJ215" s="198" t="s">
        <v>2036</v>
      </c>
      <c r="AK215" s="3190">
        <v>1405</v>
      </c>
      <c r="AL215" s="31" t="s">
        <v>2792</v>
      </c>
      <c r="AM215" s="31" t="s">
        <v>2792</v>
      </c>
      <c r="AN215" s="23"/>
      <c r="AO215" s="3195">
        <v>3</v>
      </c>
      <c r="AP215" s="3195" t="s">
        <v>859</v>
      </c>
      <c r="AQ215" s="3195">
        <v>3</v>
      </c>
      <c r="AR215" s="230"/>
      <c r="AS215" s="230"/>
      <c r="AT215" s="230"/>
      <c r="AU215" s="230"/>
      <c r="AV215" s="3026"/>
      <c r="AW215" s="5085"/>
      <c r="AX215" s="5807"/>
    </row>
    <row r="216" spans="1:50">
      <c r="A216" s="5963"/>
      <c r="B216" s="5155"/>
      <c r="C216" s="5730"/>
      <c r="D216" s="5965"/>
      <c r="E216" s="5949"/>
      <c r="F216" s="5965"/>
      <c r="G216" s="5086"/>
      <c r="H216" s="5086"/>
      <c r="I216" s="5086"/>
      <c r="J216" s="5086"/>
      <c r="K216" s="5086"/>
      <c r="L216" s="5086"/>
      <c r="M216" s="5086"/>
      <c r="N216" s="5086"/>
      <c r="O216" s="5086"/>
      <c r="P216" s="5086"/>
      <c r="Q216" s="5086"/>
      <c r="R216" s="5961"/>
      <c r="S216" s="5237"/>
      <c r="T216" s="5237"/>
      <c r="U216" s="5237"/>
      <c r="V216" s="5958"/>
      <c r="W216" s="5958"/>
      <c r="X216" s="5958"/>
      <c r="Y216" s="5958"/>
      <c r="Z216" s="5958"/>
      <c r="AA216" s="5086"/>
      <c r="AB216" s="5958"/>
      <c r="AC216" s="5958"/>
      <c r="AD216" s="3031" t="s">
        <v>2035</v>
      </c>
      <c r="AE216" s="3408"/>
      <c r="AF216" s="3202" t="s">
        <v>857</v>
      </c>
      <c r="AG216" s="190"/>
      <c r="AH216" s="3195">
        <v>1300</v>
      </c>
      <c r="AI216" s="28" t="s">
        <v>2034</v>
      </c>
      <c r="AJ216" s="198" t="s">
        <v>2036</v>
      </c>
      <c r="AK216" s="3190">
        <v>1300</v>
      </c>
      <c r="AL216" s="23" t="s">
        <v>646</v>
      </c>
      <c r="AM216" s="23" t="s">
        <v>647</v>
      </c>
      <c r="AN216" s="23"/>
      <c r="AO216" s="3195">
        <v>2</v>
      </c>
      <c r="AP216" s="3195" t="s">
        <v>859</v>
      </c>
      <c r="AQ216" s="3195">
        <v>2</v>
      </c>
      <c r="AR216" s="230"/>
      <c r="AS216" s="230"/>
      <c r="AT216" s="230"/>
      <c r="AU216" s="230"/>
      <c r="AV216" s="3026"/>
      <c r="AW216" s="5949"/>
      <c r="AX216" s="5928"/>
    </row>
    <row r="217" spans="1:50">
      <c r="A217" s="5963"/>
      <c r="B217" s="5153" t="s">
        <v>2463</v>
      </c>
      <c r="C217" s="5731" t="s">
        <v>3688</v>
      </c>
      <c r="D217" s="5153" t="s">
        <v>1891</v>
      </c>
      <c r="E217" s="5084" t="s">
        <v>2050</v>
      </c>
      <c r="F217" s="5153" t="s">
        <v>2081</v>
      </c>
      <c r="G217" s="5084" t="s">
        <v>2028</v>
      </c>
      <c r="H217" s="5084" t="s">
        <v>2028</v>
      </c>
      <c r="I217" s="5084" t="s">
        <v>2029</v>
      </c>
      <c r="J217" s="5084" t="s">
        <v>2029</v>
      </c>
      <c r="K217" s="5084">
        <v>9</v>
      </c>
      <c r="L217" s="5084">
        <v>0</v>
      </c>
      <c r="M217" s="5084">
        <v>31</v>
      </c>
      <c r="N217" s="5084">
        <v>9</v>
      </c>
      <c r="O217" s="5084">
        <v>0</v>
      </c>
      <c r="P217" s="5084">
        <v>31</v>
      </c>
      <c r="Q217" s="5084" t="s">
        <v>2030</v>
      </c>
      <c r="R217" s="5930" t="s">
        <v>2031</v>
      </c>
      <c r="S217" s="5957">
        <v>18567</v>
      </c>
      <c r="T217" s="5957">
        <v>18567</v>
      </c>
      <c r="U217" s="5291">
        <v>29658</v>
      </c>
      <c r="V217" s="5957">
        <v>1358</v>
      </c>
      <c r="W217" s="5957">
        <v>1358</v>
      </c>
      <c r="X217" s="5957">
        <v>1503</v>
      </c>
      <c r="Y217" s="5957">
        <v>9</v>
      </c>
      <c r="Z217" s="5957">
        <v>2</v>
      </c>
      <c r="AA217" s="5084" t="s">
        <v>2045</v>
      </c>
      <c r="AB217" s="5957" t="s">
        <v>2033</v>
      </c>
      <c r="AC217" s="5957" t="s">
        <v>2034</v>
      </c>
      <c r="AD217" s="3031" t="s">
        <v>2035</v>
      </c>
      <c r="AE217" s="3404" t="s">
        <v>6173</v>
      </c>
      <c r="AF217" s="3202" t="s">
        <v>857</v>
      </c>
      <c r="AG217" s="190"/>
      <c r="AH217" s="3211">
        <v>1204</v>
      </c>
      <c r="AI217" s="28" t="s">
        <v>2034</v>
      </c>
      <c r="AJ217" s="28" t="s">
        <v>2036</v>
      </c>
      <c r="AK217" s="28">
        <v>1203</v>
      </c>
      <c r="AL217" s="3209" t="s">
        <v>2040</v>
      </c>
      <c r="AM217" s="26" t="s">
        <v>2041</v>
      </c>
      <c r="AN217" s="23"/>
      <c r="AO217" s="3195">
        <v>2</v>
      </c>
      <c r="AP217" s="3195" t="s">
        <v>859</v>
      </c>
      <c r="AQ217" s="3195">
        <v>2</v>
      </c>
      <c r="AR217" s="230"/>
      <c r="AS217" s="230"/>
      <c r="AT217" s="230"/>
      <c r="AU217" s="230"/>
      <c r="AV217" s="3026"/>
      <c r="AW217" s="5084" t="s">
        <v>2468</v>
      </c>
      <c r="AX217" s="5136" t="s">
        <v>2452</v>
      </c>
    </row>
    <row r="218" spans="1:50">
      <c r="A218" s="5963"/>
      <c r="B218" s="5154"/>
      <c r="C218" s="5729"/>
      <c r="D218" s="5154"/>
      <c r="E218" s="5085"/>
      <c r="F218" s="5154"/>
      <c r="G218" s="5085"/>
      <c r="H218" s="5085"/>
      <c r="I218" s="5085"/>
      <c r="J218" s="5085"/>
      <c r="K218" s="5085"/>
      <c r="L218" s="5085"/>
      <c r="M218" s="5085"/>
      <c r="N218" s="5085"/>
      <c r="O218" s="5085"/>
      <c r="P218" s="5085"/>
      <c r="Q218" s="5085"/>
      <c r="R218" s="5930"/>
      <c r="S218" s="5933"/>
      <c r="T218" s="5933"/>
      <c r="U218" s="5236"/>
      <c r="V218" s="5933"/>
      <c r="W218" s="5933"/>
      <c r="X218" s="5933"/>
      <c r="Y218" s="5933"/>
      <c r="Z218" s="5933"/>
      <c r="AA218" s="5085"/>
      <c r="AB218" s="5933"/>
      <c r="AC218" s="5933"/>
      <c r="AD218" s="3031" t="s">
        <v>2035</v>
      </c>
      <c r="AE218" s="3396"/>
      <c r="AF218" s="3202" t="s">
        <v>857</v>
      </c>
      <c r="AG218" s="190"/>
      <c r="AH218" s="3195">
        <v>1500</v>
      </c>
      <c r="AI218" s="28" t="s">
        <v>2034</v>
      </c>
      <c r="AJ218" s="198" t="s">
        <v>2036</v>
      </c>
      <c r="AK218" s="3190">
        <v>1500</v>
      </c>
      <c r="AL218" s="31" t="s">
        <v>1158</v>
      </c>
      <c r="AM218" s="31" t="s">
        <v>341</v>
      </c>
      <c r="AN218" s="23"/>
      <c r="AO218" s="3195">
        <v>4</v>
      </c>
      <c r="AP218" s="3195" t="s">
        <v>859</v>
      </c>
      <c r="AQ218" s="3195">
        <v>4</v>
      </c>
      <c r="AR218" s="24">
        <v>6</v>
      </c>
      <c r="AS218" s="28" t="s">
        <v>875</v>
      </c>
      <c r="AT218" s="28" t="s">
        <v>859</v>
      </c>
      <c r="AU218" s="28" t="s">
        <v>876</v>
      </c>
      <c r="AV218" s="3031" t="s">
        <v>877</v>
      </c>
      <c r="AW218" s="5085"/>
      <c r="AX218" s="5807"/>
    </row>
    <row r="219" spans="1:50">
      <c r="A219" s="5963"/>
      <c r="B219" s="5154"/>
      <c r="C219" s="5729"/>
      <c r="D219" s="5154"/>
      <c r="E219" s="5085"/>
      <c r="F219" s="5154"/>
      <c r="G219" s="5085"/>
      <c r="H219" s="5085"/>
      <c r="I219" s="5085"/>
      <c r="J219" s="5085"/>
      <c r="K219" s="5085"/>
      <c r="L219" s="5085"/>
      <c r="M219" s="5085"/>
      <c r="N219" s="5085"/>
      <c r="O219" s="5085"/>
      <c r="P219" s="5085"/>
      <c r="Q219" s="5085"/>
      <c r="R219" s="5930"/>
      <c r="S219" s="5933"/>
      <c r="T219" s="5933"/>
      <c r="U219" s="5236"/>
      <c r="V219" s="5933"/>
      <c r="W219" s="5933"/>
      <c r="X219" s="5933"/>
      <c r="Y219" s="5933"/>
      <c r="Z219" s="5933"/>
      <c r="AA219" s="5085"/>
      <c r="AB219" s="5933"/>
      <c r="AC219" s="5933"/>
      <c r="AD219" s="3031" t="s">
        <v>2035</v>
      </c>
      <c r="AE219" s="3407"/>
      <c r="AF219" s="3202" t="s">
        <v>857</v>
      </c>
      <c r="AG219" s="190"/>
      <c r="AH219" s="3195">
        <v>1405</v>
      </c>
      <c r="AI219" s="28" t="s">
        <v>2034</v>
      </c>
      <c r="AJ219" s="198" t="s">
        <v>2036</v>
      </c>
      <c r="AK219" s="3190">
        <v>1405</v>
      </c>
      <c r="AL219" s="31" t="s">
        <v>2792</v>
      </c>
      <c r="AM219" s="31" t="s">
        <v>2792</v>
      </c>
      <c r="AN219" s="23"/>
      <c r="AO219" s="3195">
        <v>3</v>
      </c>
      <c r="AP219" s="3195" t="s">
        <v>859</v>
      </c>
      <c r="AQ219" s="3195">
        <v>3</v>
      </c>
      <c r="AR219" s="230"/>
      <c r="AS219" s="230"/>
      <c r="AT219" s="230"/>
      <c r="AU219" s="230"/>
      <c r="AV219" s="3026"/>
      <c r="AW219" s="5085"/>
      <c r="AX219" s="5807"/>
    </row>
    <row r="220" spans="1:50" ht="13.5" thickBot="1">
      <c r="A220" s="5964"/>
      <c r="B220" s="5208"/>
      <c r="C220" s="6062"/>
      <c r="D220" s="5959"/>
      <c r="E220" s="5948"/>
      <c r="F220" s="5959"/>
      <c r="G220" s="5121"/>
      <c r="H220" s="5121"/>
      <c r="I220" s="5121"/>
      <c r="J220" s="5121"/>
      <c r="K220" s="5121"/>
      <c r="L220" s="5121"/>
      <c r="M220" s="5121"/>
      <c r="N220" s="5121"/>
      <c r="O220" s="5121"/>
      <c r="P220" s="5121"/>
      <c r="Q220" s="5121"/>
      <c r="R220" s="5961"/>
      <c r="S220" s="5934"/>
      <c r="T220" s="5934"/>
      <c r="U220" s="5277"/>
      <c r="V220" s="5934"/>
      <c r="W220" s="5934"/>
      <c r="X220" s="5934"/>
      <c r="Y220" s="5934"/>
      <c r="Z220" s="5934"/>
      <c r="AA220" s="5121"/>
      <c r="AB220" s="5934"/>
      <c r="AC220" s="5934"/>
      <c r="AD220" s="3215" t="s">
        <v>2035</v>
      </c>
      <c r="AE220" s="3397"/>
      <c r="AF220" s="3224" t="s">
        <v>857</v>
      </c>
      <c r="AG220" s="193"/>
      <c r="AH220" s="3196">
        <v>1300</v>
      </c>
      <c r="AI220" s="30" t="s">
        <v>2034</v>
      </c>
      <c r="AJ220" s="199" t="s">
        <v>2036</v>
      </c>
      <c r="AK220" s="3201">
        <v>1300</v>
      </c>
      <c r="AL220" s="35" t="s">
        <v>646</v>
      </c>
      <c r="AM220" s="35" t="s">
        <v>647</v>
      </c>
      <c r="AN220" s="35"/>
      <c r="AO220" s="3196">
        <v>2</v>
      </c>
      <c r="AP220" s="3196" t="s">
        <v>859</v>
      </c>
      <c r="AQ220" s="3196">
        <v>2</v>
      </c>
      <c r="AR220" s="232"/>
      <c r="AS220" s="232"/>
      <c r="AT220" s="232"/>
      <c r="AU220" s="232"/>
      <c r="AV220" s="3036"/>
      <c r="AW220" s="5948"/>
      <c r="AX220" s="5927"/>
    </row>
    <row r="221" spans="1:50">
      <c r="A221" s="5962" t="s">
        <v>6266</v>
      </c>
      <c r="B221" s="5241" t="s">
        <v>2463</v>
      </c>
      <c r="C221" s="6058" t="s">
        <v>6264</v>
      </c>
      <c r="D221" s="5241" t="s">
        <v>6292</v>
      </c>
      <c r="E221" s="5156" t="s">
        <v>2050</v>
      </c>
      <c r="F221" s="5241" t="s">
        <v>6293</v>
      </c>
      <c r="G221" s="5156" t="s">
        <v>2028</v>
      </c>
      <c r="H221" s="5156" t="s">
        <v>2028</v>
      </c>
      <c r="I221" s="5156" t="s">
        <v>2029</v>
      </c>
      <c r="J221" s="5156" t="s">
        <v>2029</v>
      </c>
      <c r="K221" s="5156">
        <v>9</v>
      </c>
      <c r="L221" s="5156">
        <v>0</v>
      </c>
      <c r="M221" s="5156">
        <v>31</v>
      </c>
      <c r="N221" s="5156">
        <v>9</v>
      </c>
      <c r="O221" s="5156">
        <v>0</v>
      </c>
      <c r="P221" s="5156">
        <v>31</v>
      </c>
      <c r="Q221" s="5156" t="s">
        <v>2030</v>
      </c>
      <c r="R221" s="5929" t="s">
        <v>2031</v>
      </c>
      <c r="S221" s="5156">
        <v>11015</v>
      </c>
      <c r="T221" s="5156">
        <v>11015</v>
      </c>
      <c r="U221" s="5255">
        <v>33434</v>
      </c>
      <c r="V221" s="5932">
        <v>900</v>
      </c>
      <c r="W221" s="5932">
        <v>900</v>
      </c>
      <c r="X221" s="5932">
        <v>3719</v>
      </c>
      <c r="Y221" s="5932">
        <v>9</v>
      </c>
      <c r="Z221" s="5932">
        <v>2</v>
      </c>
      <c r="AA221" s="5156" t="s">
        <v>2045</v>
      </c>
      <c r="AB221" s="5932" t="s">
        <v>2033</v>
      </c>
      <c r="AC221" s="5932" t="s">
        <v>2034</v>
      </c>
      <c r="AD221" s="3214" t="s">
        <v>2035</v>
      </c>
      <c r="AE221" s="192" t="s">
        <v>6173</v>
      </c>
      <c r="AF221" s="3223" t="s">
        <v>857</v>
      </c>
      <c r="AG221" s="187"/>
      <c r="AH221" s="185">
        <v>1204</v>
      </c>
      <c r="AI221" s="48" t="s">
        <v>2034</v>
      </c>
      <c r="AJ221" s="48" t="s">
        <v>2036</v>
      </c>
      <c r="AK221" s="48">
        <v>1203</v>
      </c>
      <c r="AL221" s="192" t="s">
        <v>2040</v>
      </c>
      <c r="AM221" s="192" t="s">
        <v>6278</v>
      </c>
      <c r="AN221" s="189"/>
      <c r="AO221" s="3200">
        <v>2</v>
      </c>
      <c r="AP221" s="3200" t="s">
        <v>859</v>
      </c>
      <c r="AQ221" s="3200">
        <v>2</v>
      </c>
      <c r="AR221" s="229"/>
      <c r="AS221" s="229"/>
      <c r="AT221" s="229"/>
      <c r="AU221" s="229"/>
      <c r="AV221" s="3034"/>
      <c r="AW221" s="5156" t="s">
        <v>2468</v>
      </c>
      <c r="AX221" s="5813" t="s">
        <v>2452</v>
      </c>
    </row>
    <row r="222" spans="1:50">
      <c r="A222" s="5963"/>
      <c r="B222" s="5154"/>
      <c r="C222" s="5729"/>
      <c r="D222" s="5154"/>
      <c r="E222" s="5085"/>
      <c r="F222" s="5154"/>
      <c r="G222" s="5085"/>
      <c r="H222" s="5085"/>
      <c r="I222" s="5085"/>
      <c r="J222" s="5085"/>
      <c r="K222" s="5085"/>
      <c r="L222" s="5085"/>
      <c r="M222" s="5085"/>
      <c r="N222" s="5085"/>
      <c r="O222" s="5085"/>
      <c r="P222" s="5085"/>
      <c r="Q222" s="5085"/>
      <c r="R222" s="5930"/>
      <c r="S222" s="5085"/>
      <c r="T222" s="5085"/>
      <c r="U222" s="5236"/>
      <c r="V222" s="5933"/>
      <c r="W222" s="5933"/>
      <c r="X222" s="5933"/>
      <c r="Y222" s="5933"/>
      <c r="Z222" s="5933"/>
      <c r="AA222" s="5085"/>
      <c r="AB222" s="5933"/>
      <c r="AC222" s="5933"/>
      <c r="AD222" s="3031" t="s">
        <v>2035</v>
      </c>
      <c r="AE222" s="31"/>
      <c r="AF222" s="3202" t="s">
        <v>857</v>
      </c>
      <c r="AG222" s="190"/>
      <c r="AH222" s="3195">
        <v>1500</v>
      </c>
      <c r="AI222" s="28" t="s">
        <v>2034</v>
      </c>
      <c r="AJ222" s="198" t="s">
        <v>2036</v>
      </c>
      <c r="AK222" s="3190">
        <v>1500</v>
      </c>
      <c r="AL222" s="31" t="s">
        <v>1158</v>
      </c>
      <c r="AM222" s="31" t="s">
        <v>341</v>
      </c>
      <c r="AN222" s="23"/>
      <c r="AO222" s="3195">
        <v>4</v>
      </c>
      <c r="AP222" s="3195" t="s">
        <v>859</v>
      </c>
      <c r="AQ222" s="3195">
        <v>4</v>
      </c>
      <c r="AR222" s="28">
        <v>6</v>
      </c>
      <c r="AS222" s="28" t="s">
        <v>875</v>
      </c>
      <c r="AT222" s="28" t="s">
        <v>859</v>
      </c>
      <c r="AU222" s="28" t="s">
        <v>876</v>
      </c>
      <c r="AV222" s="3031" t="s">
        <v>877</v>
      </c>
      <c r="AW222" s="5085"/>
      <c r="AX222" s="5807"/>
    </row>
    <row r="223" spans="1:50">
      <c r="A223" s="5963"/>
      <c r="B223" s="5154"/>
      <c r="C223" s="5729"/>
      <c r="D223" s="5154"/>
      <c r="E223" s="5085"/>
      <c r="F223" s="5154"/>
      <c r="G223" s="5085"/>
      <c r="H223" s="5085"/>
      <c r="I223" s="5085"/>
      <c r="J223" s="5085"/>
      <c r="K223" s="5085"/>
      <c r="L223" s="5085"/>
      <c r="M223" s="5085"/>
      <c r="N223" s="5085"/>
      <c r="O223" s="5085"/>
      <c r="P223" s="5085"/>
      <c r="Q223" s="5085"/>
      <c r="R223" s="5930"/>
      <c r="S223" s="5085"/>
      <c r="T223" s="5085"/>
      <c r="U223" s="5236"/>
      <c r="V223" s="5933"/>
      <c r="W223" s="5933"/>
      <c r="X223" s="5933"/>
      <c r="Y223" s="5933"/>
      <c r="Z223" s="5933"/>
      <c r="AA223" s="5085"/>
      <c r="AB223" s="5933"/>
      <c r="AC223" s="5933"/>
      <c r="AD223" s="3031" t="s">
        <v>2035</v>
      </c>
      <c r="AE223" s="31"/>
      <c r="AF223" s="3202" t="s">
        <v>857</v>
      </c>
      <c r="AG223" s="190"/>
      <c r="AH223" s="3195">
        <v>1405</v>
      </c>
      <c r="AI223" s="28" t="s">
        <v>2034</v>
      </c>
      <c r="AJ223" s="198" t="s">
        <v>2036</v>
      </c>
      <c r="AK223" s="3190">
        <v>1405</v>
      </c>
      <c r="AL223" s="31" t="s">
        <v>2792</v>
      </c>
      <c r="AM223" s="31" t="s">
        <v>2792</v>
      </c>
      <c r="AN223" s="23"/>
      <c r="AO223" s="3195">
        <v>3</v>
      </c>
      <c r="AP223" s="3195" t="s">
        <v>859</v>
      </c>
      <c r="AQ223" s="3195">
        <v>3</v>
      </c>
      <c r="AR223" s="226"/>
      <c r="AS223" s="226"/>
      <c r="AT223" s="226"/>
      <c r="AU223" s="226"/>
      <c r="AV223" s="3032"/>
      <c r="AW223" s="5085"/>
      <c r="AX223" s="5807"/>
    </row>
    <row r="224" spans="1:50">
      <c r="A224" s="5963"/>
      <c r="B224" s="5155"/>
      <c r="C224" s="5730"/>
      <c r="D224" s="5965"/>
      <c r="E224" s="5949"/>
      <c r="F224" s="5965"/>
      <c r="G224" s="5086"/>
      <c r="H224" s="5086"/>
      <c r="I224" s="5086"/>
      <c r="J224" s="5086"/>
      <c r="K224" s="5086"/>
      <c r="L224" s="5086"/>
      <c r="M224" s="5086"/>
      <c r="N224" s="5086"/>
      <c r="O224" s="5086"/>
      <c r="P224" s="5086"/>
      <c r="Q224" s="5086"/>
      <c r="R224" s="5930"/>
      <c r="S224" s="5086"/>
      <c r="T224" s="5086"/>
      <c r="U224" s="5237"/>
      <c r="V224" s="5958"/>
      <c r="W224" s="5958"/>
      <c r="X224" s="5958"/>
      <c r="Y224" s="5958"/>
      <c r="Z224" s="5958"/>
      <c r="AA224" s="5086"/>
      <c r="AB224" s="5958"/>
      <c r="AC224" s="5958"/>
      <c r="AD224" s="3031" t="s">
        <v>2035</v>
      </c>
      <c r="AE224" s="3378"/>
      <c r="AF224" s="3202" t="s">
        <v>857</v>
      </c>
      <c r="AG224" s="190"/>
      <c r="AH224" s="3195">
        <v>1300</v>
      </c>
      <c r="AI224" s="28" t="s">
        <v>2034</v>
      </c>
      <c r="AJ224" s="198" t="s">
        <v>2036</v>
      </c>
      <c r="AK224" s="3190">
        <v>1300</v>
      </c>
      <c r="AL224" s="23" t="s">
        <v>646</v>
      </c>
      <c r="AM224" s="23" t="s">
        <v>647</v>
      </c>
      <c r="AN224" s="23"/>
      <c r="AO224" s="3195">
        <v>2</v>
      </c>
      <c r="AP224" s="3195" t="s">
        <v>859</v>
      </c>
      <c r="AQ224" s="3195">
        <v>2</v>
      </c>
      <c r="AR224" s="230"/>
      <c r="AS224" s="230"/>
      <c r="AT224" s="230"/>
      <c r="AU224" s="230"/>
      <c r="AV224" s="3026"/>
      <c r="AW224" s="5949"/>
      <c r="AX224" s="5928"/>
    </row>
    <row r="225" spans="1:50">
      <c r="A225" s="5963"/>
      <c r="B225" s="5153" t="s">
        <v>2463</v>
      </c>
      <c r="C225" s="5731" t="s">
        <v>6551</v>
      </c>
      <c r="D225" s="5153" t="s">
        <v>6544</v>
      </c>
      <c r="E225" s="5084" t="s">
        <v>2050</v>
      </c>
      <c r="F225" s="5153" t="s">
        <v>6545</v>
      </c>
      <c r="G225" s="5084" t="s">
        <v>2028</v>
      </c>
      <c r="H225" s="5084" t="s">
        <v>2028</v>
      </c>
      <c r="I225" s="5084" t="s">
        <v>2029</v>
      </c>
      <c r="J225" s="5084" t="s">
        <v>2029</v>
      </c>
      <c r="K225" s="5084">
        <v>9</v>
      </c>
      <c r="L225" s="5084">
        <v>0</v>
      </c>
      <c r="M225" s="5084">
        <v>31</v>
      </c>
      <c r="N225" s="5084">
        <v>9</v>
      </c>
      <c r="O225" s="5084">
        <v>0</v>
      </c>
      <c r="P225" s="5084">
        <v>31</v>
      </c>
      <c r="Q225" s="5084" t="s">
        <v>2030</v>
      </c>
      <c r="R225" s="5930" t="s">
        <v>2031</v>
      </c>
      <c r="S225" s="5084">
        <v>21000</v>
      </c>
      <c r="T225" s="5084">
        <v>21000</v>
      </c>
      <c r="U225" s="5291">
        <v>44455</v>
      </c>
      <c r="V225" s="5084">
        <v>2500</v>
      </c>
      <c r="W225" s="5084">
        <v>2500</v>
      </c>
      <c r="X225" s="5084">
        <v>7090</v>
      </c>
      <c r="Y225" s="5957">
        <v>9</v>
      </c>
      <c r="Z225" s="5957">
        <v>2</v>
      </c>
      <c r="AA225" s="5084" t="s">
        <v>2045</v>
      </c>
      <c r="AB225" s="5957" t="s">
        <v>2033</v>
      </c>
      <c r="AC225" s="5957" t="s">
        <v>2034</v>
      </c>
      <c r="AD225" s="28" t="s">
        <v>2035</v>
      </c>
      <c r="AE225" s="192" t="s">
        <v>6231</v>
      </c>
      <c r="AF225" s="3369" t="s">
        <v>857</v>
      </c>
      <c r="AG225" s="190"/>
      <c r="AH225" s="3368">
        <v>1204</v>
      </c>
      <c r="AI225" s="28" t="s">
        <v>2034</v>
      </c>
      <c r="AJ225" s="28" t="s">
        <v>2036</v>
      </c>
      <c r="AK225" s="28">
        <v>1203</v>
      </c>
      <c r="AL225" s="192" t="s">
        <v>6281</v>
      </c>
      <c r="AM225" s="812" t="s">
        <v>6525</v>
      </c>
      <c r="AN225" s="23"/>
      <c r="AO225" s="3365">
        <v>2</v>
      </c>
      <c r="AP225" s="3365" t="s">
        <v>859</v>
      </c>
      <c r="AQ225" s="3365">
        <v>2</v>
      </c>
      <c r="AR225" s="230"/>
      <c r="AS225" s="230"/>
      <c r="AT225" s="230"/>
      <c r="AU225" s="230"/>
      <c r="AV225" s="3419"/>
      <c r="AW225" s="5084" t="s">
        <v>2468</v>
      </c>
      <c r="AX225" s="5136" t="s">
        <v>2452</v>
      </c>
    </row>
    <row r="226" spans="1:50">
      <c r="A226" s="5963"/>
      <c r="B226" s="5154"/>
      <c r="C226" s="5729"/>
      <c r="D226" s="6093"/>
      <c r="E226" s="5085"/>
      <c r="F226" s="5154"/>
      <c r="G226" s="5085"/>
      <c r="H226" s="5085"/>
      <c r="I226" s="5085"/>
      <c r="J226" s="5085"/>
      <c r="K226" s="5085"/>
      <c r="L226" s="5085"/>
      <c r="M226" s="5085"/>
      <c r="N226" s="5085"/>
      <c r="O226" s="5085"/>
      <c r="P226" s="5085"/>
      <c r="Q226" s="5085"/>
      <c r="R226" s="5930"/>
      <c r="S226" s="5085"/>
      <c r="T226" s="5085"/>
      <c r="U226" s="5236"/>
      <c r="V226" s="5085"/>
      <c r="W226" s="5085"/>
      <c r="X226" s="5085"/>
      <c r="Y226" s="5933"/>
      <c r="Z226" s="5933"/>
      <c r="AA226" s="5085"/>
      <c r="AB226" s="5933"/>
      <c r="AC226" s="5933"/>
      <c r="AD226" s="28" t="s">
        <v>2035</v>
      </c>
      <c r="AE226" s="28"/>
      <c r="AF226" s="3369" t="s">
        <v>857</v>
      </c>
      <c r="AG226" s="190"/>
      <c r="AH226" s="3365">
        <v>1500</v>
      </c>
      <c r="AI226" s="28" t="s">
        <v>2034</v>
      </c>
      <c r="AJ226" s="198" t="s">
        <v>2036</v>
      </c>
      <c r="AK226" s="3362">
        <v>1500</v>
      </c>
      <c r="AL226" s="31" t="s">
        <v>1158</v>
      </c>
      <c r="AM226" s="31" t="s">
        <v>341</v>
      </c>
      <c r="AN226" s="23"/>
      <c r="AO226" s="3365">
        <v>4</v>
      </c>
      <c r="AP226" s="3365" t="s">
        <v>859</v>
      </c>
      <c r="AQ226" s="3365">
        <v>4</v>
      </c>
      <c r="AR226" s="24">
        <v>6</v>
      </c>
      <c r="AS226" s="28" t="s">
        <v>875</v>
      </c>
      <c r="AT226" s="28" t="s">
        <v>859</v>
      </c>
      <c r="AU226" s="28" t="s">
        <v>876</v>
      </c>
      <c r="AV226" s="3422" t="s">
        <v>877</v>
      </c>
      <c r="AW226" s="5085"/>
      <c r="AX226" s="5807"/>
    </row>
    <row r="227" spans="1:50">
      <c r="A227" s="5963"/>
      <c r="B227" s="5154"/>
      <c r="C227" s="5729"/>
      <c r="D227" s="6093"/>
      <c r="E227" s="5085"/>
      <c r="F227" s="5154"/>
      <c r="G227" s="5085"/>
      <c r="H227" s="5085"/>
      <c r="I227" s="5085"/>
      <c r="J227" s="5085"/>
      <c r="K227" s="5085"/>
      <c r="L227" s="5085"/>
      <c r="M227" s="5085"/>
      <c r="N227" s="5085"/>
      <c r="O227" s="5085"/>
      <c r="P227" s="5085"/>
      <c r="Q227" s="5085"/>
      <c r="R227" s="5930"/>
      <c r="S227" s="5085"/>
      <c r="T227" s="5085"/>
      <c r="U227" s="5236"/>
      <c r="V227" s="5085"/>
      <c r="W227" s="5085"/>
      <c r="X227" s="5085"/>
      <c r="Y227" s="5933"/>
      <c r="Z227" s="5933"/>
      <c r="AA227" s="5085"/>
      <c r="AB227" s="5933"/>
      <c r="AC227" s="5933"/>
      <c r="AD227" s="28" t="s">
        <v>2035</v>
      </c>
      <c r="AE227" s="28"/>
      <c r="AF227" s="3369" t="s">
        <v>857</v>
      </c>
      <c r="AG227" s="190"/>
      <c r="AH227" s="3365">
        <v>1405</v>
      </c>
      <c r="AI227" s="28" t="s">
        <v>2034</v>
      </c>
      <c r="AJ227" s="198" t="s">
        <v>2036</v>
      </c>
      <c r="AK227" s="3362">
        <v>1405</v>
      </c>
      <c r="AL227" s="31" t="s">
        <v>2792</v>
      </c>
      <c r="AM227" s="31" t="s">
        <v>2792</v>
      </c>
      <c r="AN227" s="23"/>
      <c r="AO227" s="3365">
        <v>3</v>
      </c>
      <c r="AP227" s="3365" t="s">
        <v>859</v>
      </c>
      <c r="AQ227" s="3365">
        <v>3</v>
      </c>
      <c r="AR227" s="230"/>
      <c r="AS227" s="230"/>
      <c r="AT227" s="230"/>
      <c r="AU227" s="230"/>
      <c r="AV227" s="3419"/>
      <c r="AW227" s="5085"/>
      <c r="AX227" s="5807"/>
    </row>
    <row r="228" spans="1:50">
      <c r="A228" s="5963"/>
      <c r="B228" s="5155"/>
      <c r="C228" s="5730"/>
      <c r="D228" s="6094"/>
      <c r="E228" s="5949"/>
      <c r="F228" s="5965"/>
      <c r="G228" s="5086"/>
      <c r="H228" s="5086"/>
      <c r="I228" s="5086"/>
      <c r="J228" s="5086"/>
      <c r="K228" s="5086"/>
      <c r="L228" s="5086"/>
      <c r="M228" s="5086"/>
      <c r="N228" s="5086"/>
      <c r="O228" s="5086"/>
      <c r="P228" s="5086"/>
      <c r="Q228" s="5086"/>
      <c r="R228" s="5961"/>
      <c r="S228" s="5086"/>
      <c r="T228" s="5086"/>
      <c r="U228" s="5237"/>
      <c r="V228" s="5086"/>
      <c r="W228" s="5086"/>
      <c r="X228" s="5086"/>
      <c r="Y228" s="5958"/>
      <c r="Z228" s="5958"/>
      <c r="AA228" s="5086"/>
      <c r="AB228" s="5958"/>
      <c r="AC228" s="5958"/>
      <c r="AD228" s="28" t="s">
        <v>2035</v>
      </c>
      <c r="AE228" s="28"/>
      <c r="AF228" s="3369" t="s">
        <v>857</v>
      </c>
      <c r="AG228" s="190"/>
      <c r="AH228" s="3365">
        <v>1300</v>
      </c>
      <c r="AI228" s="28" t="s">
        <v>2034</v>
      </c>
      <c r="AJ228" s="198" t="s">
        <v>2036</v>
      </c>
      <c r="AK228" s="3362">
        <v>1300</v>
      </c>
      <c r="AL228" s="23" t="s">
        <v>646</v>
      </c>
      <c r="AM228" s="23" t="s">
        <v>647</v>
      </c>
      <c r="AN228" s="23"/>
      <c r="AO228" s="3365">
        <v>2</v>
      </c>
      <c r="AP228" s="3365" t="s">
        <v>859</v>
      </c>
      <c r="AQ228" s="3365">
        <v>2</v>
      </c>
      <c r="AR228" s="230"/>
      <c r="AS228" s="230"/>
      <c r="AT228" s="230"/>
      <c r="AU228" s="230"/>
      <c r="AV228" s="3419"/>
      <c r="AW228" s="5949"/>
      <c r="AX228" s="5928"/>
    </row>
    <row r="229" spans="1:50">
      <c r="A229" s="5963"/>
      <c r="B229" s="5153" t="s">
        <v>2463</v>
      </c>
      <c r="C229" s="5731" t="s">
        <v>6552</v>
      </c>
      <c r="D229" s="5153" t="s">
        <v>6547</v>
      </c>
      <c r="E229" s="5084" t="s">
        <v>2050</v>
      </c>
      <c r="F229" s="5153" t="s">
        <v>6548</v>
      </c>
      <c r="G229" s="5084" t="s">
        <v>2028</v>
      </c>
      <c r="H229" s="5084" t="s">
        <v>2028</v>
      </c>
      <c r="I229" s="5084" t="s">
        <v>2029</v>
      </c>
      <c r="J229" s="5084" t="s">
        <v>2029</v>
      </c>
      <c r="K229" s="5084">
        <v>9</v>
      </c>
      <c r="L229" s="5084">
        <v>0</v>
      </c>
      <c r="M229" s="5084">
        <v>31</v>
      </c>
      <c r="N229" s="5084">
        <v>9</v>
      </c>
      <c r="O229" s="5084">
        <v>0</v>
      </c>
      <c r="P229" s="5084">
        <v>31</v>
      </c>
      <c r="Q229" s="5084" t="s">
        <v>2030</v>
      </c>
      <c r="R229" s="5960" t="s">
        <v>2031</v>
      </c>
      <c r="S229" s="5084">
        <v>28000</v>
      </c>
      <c r="T229" s="5084">
        <v>28000</v>
      </c>
      <c r="U229" s="5291">
        <v>55476</v>
      </c>
      <c r="V229" s="5084">
        <v>3000</v>
      </c>
      <c r="W229" s="5084">
        <v>3000</v>
      </c>
      <c r="X229" s="5084">
        <v>8213</v>
      </c>
      <c r="Y229" s="5957">
        <v>9</v>
      </c>
      <c r="Z229" s="5957">
        <v>2</v>
      </c>
      <c r="AA229" s="5084" t="s">
        <v>2045</v>
      </c>
      <c r="AB229" s="5957" t="s">
        <v>2033</v>
      </c>
      <c r="AC229" s="5957" t="s">
        <v>2034</v>
      </c>
      <c r="AD229" s="28" t="s">
        <v>2035</v>
      </c>
      <c r="AE229" s="192" t="s">
        <v>6233</v>
      </c>
      <c r="AF229" s="3369" t="s">
        <v>857</v>
      </c>
      <c r="AG229" s="190"/>
      <c r="AH229" s="3368">
        <v>1204</v>
      </c>
      <c r="AI229" s="28" t="s">
        <v>2034</v>
      </c>
      <c r="AJ229" s="28" t="s">
        <v>2036</v>
      </c>
      <c r="AK229" s="28">
        <v>1203</v>
      </c>
      <c r="AL229" s="192" t="s">
        <v>6285</v>
      </c>
      <c r="AM229" s="812" t="s">
        <v>6526</v>
      </c>
      <c r="AN229" s="23"/>
      <c r="AO229" s="3365">
        <v>2</v>
      </c>
      <c r="AP229" s="3365" t="s">
        <v>859</v>
      </c>
      <c r="AQ229" s="3365">
        <v>2</v>
      </c>
      <c r="AR229" s="230"/>
      <c r="AS229" s="230"/>
      <c r="AT229" s="230"/>
      <c r="AU229" s="230"/>
      <c r="AV229" s="3419"/>
      <c r="AW229" s="5084" t="s">
        <v>2468</v>
      </c>
      <c r="AX229" s="5136" t="s">
        <v>2452</v>
      </c>
    </row>
    <row r="230" spans="1:50">
      <c r="A230" s="5963"/>
      <c r="B230" s="5154"/>
      <c r="C230" s="5729"/>
      <c r="D230" s="6093"/>
      <c r="E230" s="5085"/>
      <c r="F230" s="5973"/>
      <c r="G230" s="5085"/>
      <c r="H230" s="5085"/>
      <c r="I230" s="5085"/>
      <c r="J230" s="5085"/>
      <c r="K230" s="5085"/>
      <c r="L230" s="5085"/>
      <c r="M230" s="5085"/>
      <c r="N230" s="5085"/>
      <c r="O230" s="5085"/>
      <c r="P230" s="5085"/>
      <c r="Q230" s="5085"/>
      <c r="R230" s="5930"/>
      <c r="S230" s="5085"/>
      <c r="T230" s="5085"/>
      <c r="U230" s="5236"/>
      <c r="V230" s="5085"/>
      <c r="W230" s="5085"/>
      <c r="X230" s="5085"/>
      <c r="Y230" s="5933"/>
      <c r="Z230" s="5933"/>
      <c r="AA230" s="5085"/>
      <c r="AB230" s="5933"/>
      <c r="AC230" s="5933"/>
      <c r="AD230" s="28" t="s">
        <v>2035</v>
      </c>
      <c r="AE230" s="28"/>
      <c r="AF230" s="3369" t="s">
        <v>857</v>
      </c>
      <c r="AG230" s="190"/>
      <c r="AH230" s="3365">
        <v>1500</v>
      </c>
      <c r="AI230" s="28" t="s">
        <v>2034</v>
      </c>
      <c r="AJ230" s="198" t="s">
        <v>2036</v>
      </c>
      <c r="AK230" s="3362">
        <v>1500</v>
      </c>
      <c r="AL230" s="31" t="s">
        <v>1158</v>
      </c>
      <c r="AM230" s="31" t="s">
        <v>341</v>
      </c>
      <c r="AN230" s="23"/>
      <c r="AO230" s="3365">
        <v>4</v>
      </c>
      <c r="AP230" s="3365" t="s">
        <v>859</v>
      </c>
      <c r="AQ230" s="3365">
        <v>4</v>
      </c>
      <c r="AR230" s="24">
        <v>6</v>
      </c>
      <c r="AS230" s="28" t="s">
        <v>875</v>
      </c>
      <c r="AT230" s="28" t="s">
        <v>859</v>
      </c>
      <c r="AU230" s="28" t="s">
        <v>876</v>
      </c>
      <c r="AV230" s="3422" t="s">
        <v>877</v>
      </c>
      <c r="AW230" s="5085"/>
      <c r="AX230" s="5807"/>
    </row>
    <row r="231" spans="1:50">
      <c r="A231" s="5963"/>
      <c r="B231" s="5154"/>
      <c r="C231" s="5729"/>
      <c r="D231" s="6093"/>
      <c r="E231" s="5085"/>
      <c r="F231" s="5973"/>
      <c r="G231" s="5085"/>
      <c r="H231" s="5085"/>
      <c r="I231" s="5085"/>
      <c r="J231" s="5085"/>
      <c r="K231" s="5085"/>
      <c r="L231" s="5085"/>
      <c r="M231" s="5085"/>
      <c r="N231" s="5085"/>
      <c r="O231" s="5085"/>
      <c r="P231" s="5085"/>
      <c r="Q231" s="5085"/>
      <c r="R231" s="5930"/>
      <c r="S231" s="5085"/>
      <c r="T231" s="5085"/>
      <c r="U231" s="5236"/>
      <c r="V231" s="5085"/>
      <c r="W231" s="5085"/>
      <c r="X231" s="5085"/>
      <c r="Y231" s="5933"/>
      <c r="Z231" s="5933"/>
      <c r="AA231" s="5085"/>
      <c r="AB231" s="5933"/>
      <c r="AC231" s="5933"/>
      <c r="AD231" s="28" t="s">
        <v>2035</v>
      </c>
      <c r="AE231" s="28"/>
      <c r="AF231" s="3369" t="s">
        <v>857</v>
      </c>
      <c r="AG231" s="190"/>
      <c r="AH231" s="3365">
        <v>1405</v>
      </c>
      <c r="AI231" s="28" t="s">
        <v>2034</v>
      </c>
      <c r="AJ231" s="198" t="s">
        <v>2036</v>
      </c>
      <c r="AK231" s="3362">
        <v>1405</v>
      </c>
      <c r="AL231" s="31" t="s">
        <v>2792</v>
      </c>
      <c r="AM231" s="31" t="s">
        <v>2792</v>
      </c>
      <c r="AN231" s="23"/>
      <c r="AO231" s="3365">
        <v>3</v>
      </c>
      <c r="AP231" s="3365" t="s">
        <v>859</v>
      </c>
      <c r="AQ231" s="3365">
        <v>3</v>
      </c>
      <c r="AR231" s="230"/>
      <c r="AS231" s="230"/>
      <c r="AT231" s="230"/>
      <c r="AU231" s="230"/>
      <c r="AV231" s="3419"/>
      <c r="AW231" s="5085"/>
      <c r="AX231" s="5807"/>
    </row>
    <row r="232" spans="1:50" ht="13.5" thickBot="1">
      <c r="A232" s="5964"/>
      <c r="B232" s="5208"/>
      <c r="C232" s="6062"/>
      <c r="D232" s="6114"/>
      <c r="E232" s="5948"/>
      <c r="F232" s="5959"/>
      <c r="G232" s="5121"/>
      <c r="H232" s="5121"/>
      <c r="I232" s="5121"/>
      <c r="J232" s="5121"/>
      <c r="K232" s="5121"/>
      <c r="L232" s="5121"/>
      <c r="M232" s="5121"/>
      <c r="N232" s="5121"/>
      <c r="O232" s="5121"/>
      <c r="P232" s="5121"/>
      <c r="Q232" s="5121"/>
      <c r="R232" s="5931"/>
      <c r="S232" s="5121"/>
      <c r="T232" s="5121"/>
      <c r="U232" s="5277"/>
      <c r="V232" s="5121"/>
      <c r="W232" s="5121"/>
      <c r="X232" s="5121"/>
      <c r="Y232" s="5934"/>
      <c r="Z232" s="5934"/>
      <c r="AA232" s="5121"/>
      <c r="AB232" s="5934"/>
      <c r="AC232" s="5934"/>
      <c r="AD232" s="30" t="s">
        <v>2035</v>
      </c>
      <c r="AE232" s="30"/>
      <c r="AF232" s="34" t="s">
        <v>857</v>
      </c>
      <c r="AG232" s="193"/>
      <c r="AH232" s="3366">
        <v>1300</v>
      </c>
      <c r="AI232" s="30" t="s">
        <v>2034</v>
      </c>
      <c r="AJ232" s="199" t="s">
        <v>2036</v>
      </c>
      <c r="AK232" s="3364">
        <v>1300</v>
      </c>
      <c r="AL232" s="35" t="s">
        <v>646</v>
      </c>
      <c r="AM232" s="35" t="s">
        <v>647</v>
      </c>
      <c r="AN232" s="35"/>
      <c r="AO232" s="3366">
        <v>2</v>
      </c>
      <c r="AP232" s="3366" t="s">
        <v>859</v>
      </c>
      <c r="AQ232" s="3366">
        <v>2</v>
      </c>
      <c r="AR232" s="232"/>
      <c r="AS232" s="232"/>
      <c r="AT232" s="232"/>
      <c r="AU232" s="232"/>
      <c r="AV232" s="3421"/>
      <c r="AW232" s="5948"/>
      <c r="AX232" s="5927"/>
    </row>
    <row r="233" spans="1:50">
      <c r="A233" s="5962" t="s">
        <v>3900</v>
      </c>
      <c r="B233" s="5241" t="s">
        <v>2463</v>
      </c>
      <c r="C233" s="6058" t="s">
        <v>3689</v>
      </c>
      <c r="D233" s="5241" t="s">
        <v>1893</v>
      </c>
      <c r="E233" s="5156" t="s">
        <v>2050</v>
      </c>
      <c r="F233" s="5241" t="s">
        <v>2082</v>
      </c>
      <c r="G233" s="5156" t="s">
        <v>2028</v>
      </c>
      <c r="H233" s="5156" t="s">
        <v>2028</v>
      </c>
      <c r="I233" s="5156" t="s">
        <v>2029</v>
      </c>
      <c r="J233" s="5156" t="s">
        <v>2029</v>
      </c>
      <c r="K233" s="5156">
        <v>9</v>
      </c>
      <c r="L233" s="5156">
        <v>0</v>
      </c>
      <c r="M233" s="5156">
        <v>31</v>
      </c>
      <c r="N233" s="5156">
        <v>9</v>
      </c>
      <c r="O233" s="5156">
        <v>0</v>
      </c>
      <c r="P233" s="5156">
        <v>31</v>
      </c>
      <c r="Q233" s="5156" t="s">
        <v>2030</v>
      </c>
      <c r="R233" s="5929" t="s">
        <v>2031</v>
      </c>
      <c r="S233" s="5932">
        <v>10048</v>
      </c>
      <c r="T233" s="5932">
        <v>10048</v>
      </c>
      <c r="U233" s="5932">
        <v>14136</v>
      </c>
      <c r="V233" s="5932">
        <v>768</v>
      </c>
      <c r="W233" s="5932">
        <v>768</v>
      </c>
      <c r="X233" s="5932">
        <v>1216</v>
      </c>
      <c r="Y233" s="5932">
        <v>9</v>
      </c>
      <c r="Z233" s="5932">
        <v>2</v>
      </c>
      <c r="AA233" s="5156" t="s">
        <v>2045</v>
      </c>
      <c r="AB233" s="5932" t="s">
        <v>2033</v>
      </c>
      <c r="AC233" s="5932" t="s">
        <v>2034</v>
      </c>
      <c r="AD233" s="3214" t="s">
        <v>2035</v>
      </c>
      <c r="AE233" s="3395"/>
      <c r="AF233" s="3223" t="s">
        <v>857</v>
      </c>
      <c r="AG233" s="187"/>
      <c r="AH233" s="185">
        <v>1204</v>
      </c>
      <c r="AI233" s="48" t="s">
        <v>2034</v>
      </c>
      <c r="AJ233" s="48" t="s">
        <v>2036</v>
      </c>
      <c r="AK233" s="48">
        <v>1203</v>
      </c>
      <c r="AL233" s="225" t="s">
        <v>1218</v>
      </c>
      <c r="AM233" s="225" t="s">
        <v>1219</v>
      </c>
      <c r="AN233" s="47"/>
      <c r="AO233" s="3200">
        <v>2</v>
      </c>
      <c r="AP233" s="3200" t="s">
        <v>859</v>
      </c>
      <c r="AQ233" s="3200">
        <v>2</v>
      </c>
      <c r="AR233" s="231"/>
      <c r="AS233" s="231"/>
      <c r="AT233" s="231"/>
      <c r="AU233" s="231"/>
      <c r="AV233" s="3035"/>
      <c r="AW233" s="5156" t="s">
        <v>2468</v>
      </c>
      <c r="AX233" s="5813" t="s">
        <v>2452</v>
      </c>
    </row>
    <row r="234" spans="1:50">
      <c r="A234" s="5963"/>
      <c r="B234" s="5154"/>
      <c r="C234" s="5729"/>
      <c r="D234" s="5154"/>
      <c r="E234" s="5085"/>
      <c r="F234" s="5154"/>
      <c r="G234" s="5085"/>
      <c r="H234" s="5085"/>
      <c r="I234" s="5085"/>
      <c r="J234" s="5085"/>
      <c r="K234" s="5085"/>
      <c r="L234" s="5085"/>
      <c r="M234" s="5085"/>
      <c r="N234" s="5085"/>
      <c r="O234" s="5085"/>
      <c r="P234" s="5085"/>
      <c r="Q234" s="5085"/>
      <c r="R234" s="5930"/>
      <c r="S234" s="5933"/>
      <c r="T234" s="5933"/>
      <c r="U234" s="5933"/>
      <c r="V234" s="5933"/>
      <c r="W234" s="5933"/>
      <c r="X234" s="5933"/>
      <c r="Y234" s="5933"/>
      <c r="Z234" s="5933"/>
      <c r="AA234" s="5085"/>
      <c r="AB234" s="5933"/>
      <c r="AC234" s="5933"/>
      <c r="AD234" s="3031" t="s">
        <v>2035</v>
      </c>
      <c r="AE234" s="3396"/>
      <c r="AF234" s="3202" t="s">
        <v>857</v>
      </c>
      <c r="AG234" s="190"/>
      <c r="AH234" s="3195">
        <v>1500</v>
      </c>
      <c r="AI234" s="28" t="s">
        <v>2034</v>
      </c>
      <c r="AJ234" s="198" t="s">
        <v>2036</v>
      </c>
      <c r="AK234" s="3190">
        <v>1500</v>
      </c>
      <c r="AL234" s="26" t="s">
        <v>344</v>
      </c>
      <c r="AM234" s="31" t="s">
        <v>341</v>
      </c>
      <c r="AN234" s="27"/>
      <c r="AO234" s="3195">
        <v>2</v>
      </c>
      <c r="AP234" s="3195" t="s">
        <v>859</v>
      </c>
      <c r="AQ234" s="3195">
        <v>2</v>
      </c>
      <c r="AR234" s="28">
        <v>3</v>
      </c>
      <c r="AS234" s="28" t="s">
        <v>875</v>
      </c>
      <c r="AT234" s="28" t="s">
        <v>859</v>
      </c>
      <c r="AU234" s="28" t="s">
        <v>876</v>
      </c>
      <c r="AV234" s="3031" t="s">
        <v>877</v>
      </c>
      <c r="AW234" s="5085"/>
      <c r="AX234" s="5807"/>
    </row>
    <row r="235" spans="1:50">
      <c r="A235" s="5963"/>
      <c r="B235" s="5154"/>
      <c r="C235" s="5729"/>
      <c r="D235" s="5154"/>
      <c r="E235" s="5085"/>
      <c r="F235" s="5154"/>
      <c r="G235" s="5085"/>
      <c r="H235" s="5085"/>
      <c r="I235" s="5085"/>
      <c r="J235" s="5085"/>
      <c r="K235" s="5085"/>
      <c r="L235" s="5085"/>
      <c r="M235" s="5085"/>
      <c r="N235" s="5085"/>
      <c r="O235" s="5085"/>
      <c r="P235" s="5085"/>
      <c r="Q235" s="5085"/>
      <c r="R235" s="5930"/>
      <c r="S235" s="5933"/>
      <c r="T235" s="5933"/>
      <c r="U235" s="5933"/>
      <c r="V235" s="5933"/>
      <c r="W235" s="5933"/>
      <c r="X235" s="5933"/>
      <c r="Y235" s="5933"/>
      <c r="Z235" s="5933"/>
      <c r="AA235" s="5085"/>
      <c r="AB235" s="5933"/>
      <c r="AC235" s="5933"/>
      <c r="AD235" s="3031" t="s">
        <v>2035</v>
      </c>
      <c r="AE235" s="3407"/>
      <c r="AF235" s="3202" t="s">
        <v>857</v>
      </c>
      <c r="AG235" s="190"/>
      <c r="AH235" s="3195">
        <v>1405</v>
      </c>
      <c r="AI235" s="28" t="s">
        <v>2034</v>
      </c>
      <c r="AJ235" s="198" t="s">
        <v>2036</v>
      </c>
      <c r="AK235" s="3190">
        <v>1405</v>
      </c>
      <c r="AL235" s="31" t="s">
        <v>2792</v>
      </c>
      <c r="AM235" s="31" t="s">
        <v>2792</v>
      </c>
      <c r="AN235" s="27"/>
      <c r="AO235" s="3195">
        <v>3</v>
      </c>
      <c r="AP235" s="3195" t="s">
        <v>859</v>
      </c>
      <c r="AQ235" s="3195">
        <v>3</v>
      </c>
      <c r="AR235" s="230"/>
      <c r="AS235" s="230"/>
      <c r="AT235" s="230"/>
      <c r="AU235" s="230"/>
      <c r="AV235" s="3026"/>
      <c r="AW235" s="5085"/>
      <c r="AX235" s="5807"/>
    </row>
    <row r="236" spans="1:50">
      <c r="A236" s="5963"/>
      <c r="B236" s="5155"/>
      <c r="C236" s="5730"/>
      <c r="D236" s="5965"/>
      <c r="E236" s="5949"/>
      <c r="F236" s="5965"/>
      <c r="G236" s="5086"/>
      <c r="H236" s="5086"/>
      <c r="I236" s="5086"/>
      <c r="J236" s="5086"/>
      <c r="K236" s="5086"/>
      <c r="L236" s="5086"/>
      <c r="M236" s="5086"/>
      <c r="N236" s="5086"/>
      <c r="O236" s="5086"/>
      <c r="P236" s="5086"/>
      <c r="Q236" s="5086"/>
      <c r="R236" s="5930"/>
      <c r="S236" s="5958"/>
      <c r="T236" s="5958"/>
      <c r="U236" s="5958"/>
      <c r="V236" s="5958"/>
      <c r="W236" s="5958"/>
      <c r="X236" s="5958"/>
      <c r="Y236" s="5933"/>
      <c r="Z236" s="5933"/>
      <c r="AA236" s="5085"/>
      <c r="AB236" s="5933"/>
      <c r="AC236" s="5933"/>
      <c r="AD236" s="3025" t="s">
        <v>2035</v>
      </c>
      <c r="AE236" s="3408"/>
      <c r="AF236" s="3222" t="s">
        <v>857</v>
      </c>
      <c r="AG236" s="200"/>
      <c r="AH236" s="3186">
        <v>1300</v>
      </c>
      <c r="AI236" s="38" t="s">
        <v>2034</v>
      </c>
      <c r="AJ236" s="3187" t="s">
        <v>2036</v>
      </c>
      <c r="AK236" s="3189">
        <v>1300</v>
      </c>
      <c r="AL236" s="27" t="s">
        <v>646</v>
      </c>
      <c r="AM236" s="27" t="s">
        <v>647</v>
      </c>
      <c r="AN236" s="27"/>
      <c r="AO236" s="3195">
        <v>2</v>
      </c>
      <c r="AP236" s="3195" t="s">
        <v>859</v>
      </c>
      <c r="AQ236" s="3195">
        <v>2</v>
      </c>
      <c r="AR236" s="230"/>
      <c r="AS236" s="230"/>
      <c r="AT236" s="230"/>
      <c r="AU236" s="230"/>
      <c r="AV236" s="3026"/>
      <c r="AW236" s="5949"/>
      <c r="AX236" s="5928"/>
    </row>
    <row r="237" spans="1:50">
      <c r="A237" s="5963"/>
      <c r="B237" s="5153" t="s">
        <v>2463</v>
      </c>
      <c r="C237" s="5731" t="s">
        <v>3690</v>
      </c>
      <c r="D237" s="5153" t="s">
        <v>1895</v>
      </c>
      <c r="E237" s="5084" t="s">
        <v>2050</v>
      </c>
      <c r="F237" s="5153" t="s">
        <v>2083</v>
      </c>
      <c r="G237" s="5084" t="s">
        <v>2028</v>
      </c>
      <c r="H237" s="5084" t="s">
        <v>2028</v>
      </c>
      <c r="I237" s="5084" t="s">
        <v>2029</v>
      </c>
      <c r="J237" s="5084" t="s">
        <v>2029</v>
      </c>
      <c r="K237" s="5084">
        <v>9</v>
      </c>
      <c r="L237" s="5084">
        <v>0</v>
      </c>
      <c r="M237" s="5084">
        <v>31</v>
      </c>
      <c r="N237" s="5084">
        <v>9</v>
      </c>
      <c r="O237" s="5084">
        <v>0</v>
      </c>
      <c r="P237" s="5084">
        <v>31</v>
      </c>
      <c r="Q237" s="5084" t="s">
        <v>2030</v>
      </c>
      <c r="R237" s="5960" t="s">
        <v>2031</v>
      </c>
      <c r="S237" s="5957">
        <v>14072</v>
      </c>
      <c r="T237" s="5957">
        <v>14072</v>
      </c>
      <c r="U237" s="5957">
        <v>20743</v>
      </c>
      <c r="V237" s="5957">
        <v>1216</v>
      </c>
      <c r="W237" s="5957">
        <v>1216</v>
      </c>
      <c r="X237" s="5957">
        <v>1358</v>
      </c>
      <c r="Y237" s="5957">
        <v>9</v>
      </c>
      <c r="Z237" s="5957">
        <v>2</v>
      </c>
      <c r="AA237" s="5084" t="s">
        <v>2045</v>
      </c>
      <c r="AB237" s="5957" t="s">
        <v>2033</v>
      </c>
      <c r="AC237" s="5957" t="s">
        <v>2034</v>
      </c>
      <c r="AD237" s="3031" t="s">
        <v>2035</v>
      </c>
      <c r="AE237" s="3404" t="s">
        <v>6172</v>
      </c>
      <c r="AF237" s="3202" t="s">
        <v>857</v>
      </c>
      <c r="AG237" s="190"/>
      <c r="AH237" s="3211">
        <v>1204</v>
      </c>
      <c r="AI237" s="28" t="s">
        <v>2034</v>
      </c>
      <c r="AJ237" s="28" t="s">
        <v>2036</v>
      </c>
      <c r="AK237" s="28">
        <v>1203</v>
      </c>
      <c r="AL237" s="197" t="s">
        <v>2037</v>
      </c>
      <c r="AM237" s="3207" t="s">
        <v>2038</v>
      </c>
      <c r="AN237" s="27"/>
      <c r="AO237" s="3195">
        <v>2</v>
      </c>
      <c r="AP237" s="3195" t="s">
        <v>859</v>
      </c>
      <c r="AQ237" s="3195">
        <v>2</v>
      </c>
      <c r="AR237" s="230"/>
      <c r="AS237" s="230"/>
      <c r="AT237" s="230"/>
      <c r="AU237" s="230"/>
      <c r="AV237" s="3026"/>
      <c r="AW237" s="5084" t="s">
        <v>2468</v>
      </c>
      <c r="AX237" s="5136" t="s">
        <v>2452</v>
      </c>
    </row>
    <row r="238" spans="1:50">
      <c r="A238" s="5963"/>
      <c r="B238" s="5154"/>
      <c r="C238" s="5729"/>
      <c r="D238" s="5154"/>
      <c r="E238" s="5085"/>
      <c r="F238" s="5154"/>
      <c r="G238" s="5085"/>
      <c r="H238" s="5085"/>
      <c r="I238" s="5085"/>
      <c r="J238" s="5085"/>
      <c r="K238" s="5085"/>
      <c r="L238" s="5085"/>
      <c r="M238" s="5085"/>
      <c r="N238" s="5085"/>
      <c r="O238" s="5085"/>
      <c r="P238" s="5085"/>
      <c r="Q238" s="5085"/>
      <c r="R238" s="5930"/>
      <c r="S238" s="5933"/>
      <c r="T238" s="5933"/>
      <c r="U238" s="5933"/>
      <c r="V238" s="5933"/>
      <c r="W238" s="5933"/>
      <c r="X238" s="5933"/>
      <c r="Y238" s="5933"/>
      <c r="Z238" s="5933"/>
      <c r="AA238" s="5085"/>
      <c r="AB238" s="5933"/>
      <c r="AC238" s="5933"/>
      <c r="AD238" s="3031" t="s">
        <v>2035</v>
      </c>
      <c r="AE238" s="3396"/>
      <c r="AF238" s="3202" t="s">
        <v>857</v>
      </c>
      <c r="AG238" s="190"/>
      <c r="AH238" s="3195">
        <v>1500</v>
      </c>
      <c r="AI238" s="28" t="s">
        <v>2034</v>
      </c>
      <c r="AJ238" s="198" t="s">
        <v>2036</v>
      </c>
      <c r="AK238" s="3190">
        <v>1500</v>
      </c>
      <c r="AL238" s="26" t="s">
        <v>344</v>
      </c>
      <c r="AM238" s="31" t="s">
        <v>341</v>
      </c>
      <c r="AN238" s="27"/>
      <c r="AO238" s="3195">
        <v>2</v>
      </c>
      <c r="AP238" s="3195" t="s">
        <v>859</v>
      </c>
      <c r="AQ238" s="3195">
        <v>2</v>
      </c>
      <c r="AR238" s="28">
        <v>3</v>
      </c>
      <c r="AS238" s="28" t="s">
        <v>875</v>
      </c>
      <c r="AT238" s="28" t="s">
        <v>859</v>
      </c>
      <c r="AU238" s="28" t="s">
        <v>876</v>
      </c>
      <c r="AV238" s="3031" t="s">
        <v>877</v>
      </c>
      <c r="AW238" s="5085"/>
      <c r="AX238" s="5807"/>
    </row>
    <row r="239" spans="1:50">
      <c r="A239" s="5963"/>
      <c r="B239" s="5154"/>
      <c r="C239" s="5729"/>
      <c r="D239" s="5154"/>
      <c r="E239" s="5085"/>
      <c r="F239" s="5154"/>
      <c r="G239" s="5085"/>
      <c r="H239" s="5085"/>
      <c r="I239" s="5085"/>
      <c r="J239" s="5085"/>
      <c r="K239" s="5085"/>
      <c r="L239" s="5085"/>
      <c r="M239" s="5085"/>
      <c r="N239" s="5085"/>
      <c r="O239" s="5085"/>
      <c r="P239" s="5085"/>
      <c r="Q239" s="5085"/>
      <c r="R239" s="5930"/>
      <c r="S239" s="5933"/>
      <c r="T239" s="5933"/>
      <c r="U239" s="5933"/>
      <c r="V239" s="5933"/>
      <c r="W239" s="5933"/>
      <c r="X239" s="5933"/>
      <c r="Y239" s="5933"/>
      <c r="Z239" s="5933"/>
      <c r="AA239" s="5085"/>
      <c r="AB239" s="5933"/>
      <c r="AC239" s="5933"/>
      <c r="AD239" s="3031" t="s">
        <v>2035</v>
      </c>
      <c r="AE239" s="3407"/>
      <c r="AF239" s="3202" t="s">
        <v>857</v>
      </c>
      <c r="AG239" s="190"/>
      <c r="AH239" s="3195">
        <v>1405</v>
      </c>
      <c r="AI239" s="28" t="s">
        <v>2034</v>
      </c>
      <c r="AJ239" s="198" t="s">
        <v>2036</v>
      </c>
      <c r="AK239" s="3190">
        <v>1405</v>
      </c>
      <c r="AL239" s="31" t="s">
        <v>2792</v>
      </c>
      <c r="AM239" s="31" t="s">
        <v>2792</v>
      </c>
      <c r="AN239" s="27"/>
      <c r="AO239" s="3195">
        <v>3</v>
      </c>
      <c r="AP239" s="3195" t="s">
        <v>859</v>
      </c>
      <c r="AQ239" s="3195">
        <v>3</v>
      </c>
      <c r="AR239" s="230"/>
      <c r="AS239" s="230"/>
      <c r="AT239" s="230"/>
      <c r="AU239" s="230"/>
      <c r="AV239" s="3026"/>
      <c r="AW239" s="5085"/>
      <c r="AX239" s="5807"/>
    </row>
    <row r="240" spans="1:50">
      <c r="A240" s="5963"/>
      <c r="B240" s="5155"/>
      <c r="C240" s="5730"/>
      <c r="D240" s="5965"/>
      <c r="E240" s="5949"/>
      <c r="F240" s="5965"/>
      <c r="G240" s="5086"/>
      <c r="H240" s="5086"/>
      <c r="I240" s="5086"/>
      <c r="J240" s="5086"/>
      <c r="K240" s="5086"/>
      <c r="L240" s="5086"/>
      <c r="M240" s="5086"/>
      <c r="N240" s="5086"/>
      <c r="O240" s="5086"/>
      <c r="P240" s="5086"/>
      <c r="Q240" s="5086"/>
      <c r="R240" s="5961"/>
      <c r="S240" s="5958"/>
      <c r="T240" s="5958"/>
      <c r="U240" s="5958"/>
      <c r="V240" s="5958"/>
      <c r="W240" s="5958"/>
      <c r="X240" s="5958"/>
      <c r="Y240" s="5958"/>
      <c r="Z240" s="5958"/>
      <c r="AA240" s="5086"/>
      <c r="AB240" s="5958"/>
      <c r="AC240" s="5958"/>
      <c r="AD240" s="3031" t="s">
        <v>2035</v>
      </c>
      <c r="AE240" s="3408"/>
      <c r="AF240" s="3202" t="s">
        <v>857</v>
      </c>
      <c r="AG240" s="190"/>
      <c r="AH240" s="3195">
        <v>1300</v>
      </c>
      <c r="AI240" s="28" t="s">
        <v>2034</v>
      </c>
      <c r="AJ240" s="198" t="s">
        <v>2036</v>
      </c>
      <c r="AK240" s="3190">
        <v>1300</v>
      </c>
      <c r="AL240" s="27" t="s">
        <v>646</v>
      </c>
      <c r="AM240" s="27" t="s">
        <v>647</v>
      </c>
      <c r="AN240" s="27"/>
      <c r="AO240" s="3195">
        <v>2</v>
      </c>
      <c r="AP240" s="3195" t="s">
        <v>859</v>
      </c>
      <c r="AQ240" s="3195">
        <v>2</v>
      </c>
      <c r="AR240" s="230"/>
      <c r="AS240" s="230"/>
      <c r="AT240" s="230"/>
      <c r="AU240" s="230"/>
      <c r="AV240" s="3026"/>
      <c r="AW240" s="5949"/>
      <c r="AX240" s="5928"/>
    </row>
    <row r="241" spans="1:50">
      <c r="A241" s="5963"/>
      <c r="B241" s="5153" t="s">
        <v>2463</v>
      </c>
      <c r="C241" s="5731" t="s">
        <v>3691</v>
      </c>
      <c r="D241" s="5153" t="s">
        <v>1897</v>
      </c>
      <c r="E241" s="5084" t="s">
        <v>2050</v>
      </c>
      <c r="F241" s="5153" t="s">
        <v>2084</v>
      </c>
      <c r="G241" s="5084" t="s">
        <v>2028</v>
      </c>
      <c r="H241" s="5084" t="s">
        <v>2028</v>
      </c>
      <c r="I241" s="5084" t="s">
        <v>2029</v>
      </c>
      <c r="J241" s="5084" t="s">
        <v>2029</v>
      </c>
      <c r="K241" s="5084">
        <v>9</v>
      </c>
      <c r="L241" s="5084">
        <v>0</v>
      </c>
      <c r="M241" s="5084">
        <v>31</v>
      </c>
      <c r="N241" s="5084">
        <v>9</v>
      </c>
      <c r="O241" s="5084">
        <v>0</v>
      </c>
      <c r="P241" s="5084">
        <v>31</v>
      </c>
      <c r="Q241" s="5084" t="s">
        <v>2030</v>
      </c>
      <c r="R241" s="5960" t="s">
        <v>2031</v>
      </c>
      <c r="S241" s="5957">
        <v>20679</v>
      </c>
      <c r="T241" s="5957">
        <v>20679</v>
      </c>
      <c r="U241" s="5957">
        <v>31770</v>
      </c>
      <c r="V241" s="5957">
        <v>1358</v>
      </c>
      <c r="W241" s="5957">
        <v>1358</v>
      </c>
      <c r="X241" s="5957">
        <v>1503</v>
      </c>
      <c r="Y241" s="5957">
        <v>9</v>
      </c>
      <c r="Z241" s="5957">
        <v>2</v>
      </c>
      <c r="AA241" s="5084" t="s">
        <v>2045</v>
      </c>
      <c r="AB241" s="5957" t="s">
        <v>2033</v>
      </c>
      <c r="AC241" s="5957" t="s">
        <v>2034</v>
      </c>
      <c r="AD241" s="3031" t="s">
        <v>2035</v>
      </c>
      <c r="AE241" s="3404" t="s">
        <v>6173</v>
      </c>
      <c r="AF241" s="3202" t="s">
        <v>857</v>
      </c>
      <c r="AG241" s="190"/>
      <c r="AH241" s="3211">
        <v>1204</v>
      </c>
      <c r="AI241" s="28" t="s">
        <v>2034</v>
      </c>
      <c r="AJ241" s="28" t="s">
        <v>2036</v>
      </c>
      <c r="AK241" s="28">
        <v>1203</v>
      </c>
      <c r="AL241" s="3209" t="s">
        <v>2040</v>
      </c>
      <c r="AM241" s="26" t="s">
        <v>2041</v>
      </c>
      <c r="AN241" s="27"/>
      <c r="AO241" s="3195">
        <v>2</v>
      </c>
      <c r="AP241" s="3195" t="s">
        <v>859</v>
      </c>
      <c r="AQ241" s="3195">
        <v>2</v>
      </c>
      <c r="AR241" s="230"/>
      <c r="AS241" s="230"/>
      <c r="AT241" s="230"/>
      <c r="AU241" s="230"/>
      <c r="AV241" s="3026"/>
      <c r="AW241" s="5084" t="s">
        <v>2468</v>
      </c>
      <c r="AX241" s="5136" t="s">
        <v>2452</v>
      </c>
    </row>
    <row r="242" spans="1:50">
      <c r="A242" s="5963"/>
      <c r="B242" s="5154"/>
      <c r="C242" s="5729"/>
      <c r="D242" s="5973"/>
      <c r="E242" s="5085"/>
      <c r="F242" s="5973"/>
      <c r="G242" s="5085"/>
      <c r="H242" s="5085"/>
      <c r="I242" s="5085"/>
      <c r="J242" s="5085"/>
      <c r="K242" s="5085"/>
      <c r="L242" s="5085"/>
      <c r="M242" s="5085"/>
      <c r="N242" s="5085"/>
      <c r="O242" s="5085"/>
      <c r="P242" s="5085"/>
      <c r="Q242" s="5085"/>
      <c r="R242" s="5930"/>
      <c r="S242" s="5933"/>
      <c r="T242" s="5933"/>
      <c r="U242" s="5933"/>
      <c r="V242" s="5933"/>
      <c r="W242" s="5933"/>
      <c r="X242" s="5933"/>
      <c r="Y242" s="5933"/>
      <c r="Z242" s="5933"/>
      <c r="AA242" s="5085"/>
      <c r="AB242" s="5933"/>
      <c r="AC242" s="5933"/>
      <c r="AD242" s="3031" t="s">
        <v>2035</v>
      </c>
      <c r="AE242" s="3396"/>
      <c r="AF242" s="3202" t="s">
        <v>857</v>
      </c>
      <c r="AG242" s="190"/>
      <c r="AH242" s="3195">
        <v>1500</v>
      </c>
      <c r="AI242" s="28" t="s">
        <v>2034</v>
      </c>
      <c r="AJ242" s="198" t="s">
        <v>2036</v>
      </c>
      <c r="AK242" s="3190">
        <v>1500</v>
      </c>
      <c r="AL242" s="26" t="s">
        <v>344</v>
      </c>
      <c r="AM242" s="31" t="s">
        <v>341</v>
      </c>
      <c r="AN242" s="27"/>
      <c r="AO242" s="3195">
        <v>2</v>
      </c>
      <c r="AP242" s="3195" t="s">
        <v>859</v>
      </c>
      <c r="AQ242" s="3195">
        <v>2</v>
      </c>
      <c r="AR242" s="28">
        <v>3</v>
      </c>
      <c r="AS242" s="28" t="s">
        <v>875</v>
      </c>
      <c r="AT242" s="28" t="s">
        <v>859</v>
      </c>
      <c r="AU242" s="28" t="s">
        <v>876</v>
      </c>
      <c r="AV242" s="3031" t="s">
        <v>877</v>
      </c>
      <c r="AW242" s="5085"/>
      <c r="AX242" s="5807"/>
    </row>
    <row r="243" spans="1:50">
      <c r="A243" s="5963"/>
      <c r="B243" s="5154"/>
      <c r="C243" s="5729"/>
      <c r="D243" s="5973"/>
      <c r="E243" s="5085"/>
      <c r="F243" s="5973"/>
      <c r="G243" s="5085"/>
      <c r="H243" s="5085"/>
      <c r="I243" s="5085"/>
      <c r="J243" s="5085"/>
      <c r="K243" s="5085"/>
      <c r="L243" s="5085"/>
      <c r="M243" s="5085"/>
      <c r="N243" s="5085"/>
      <c r="O243" s="5085"/>
      <c r="P243" s="5085"/>
      <c r="Q243" s="5085"/>
      <c r="R243" s="5930"/>
      <c r="S243" s="5933"/>
      <c r="T243" s="5933"/>
      <c r="U243" s="5933"/>
      <c r="V243" s="5933"/>
      <c r="W243" s="5933"/>
      <c r="X243" s="5933"/>
      <c r="Y243" s="5933"/>
      <c r="Z243" s="5933"/>
      <c r="AA243" s="5085"/>
      <c r="AB243" s="5933"/>
      <c r="AC243" s="5933"/>
      <c r="AD243" s="3031" t="s">
        <v>2035</v>
      </c>
      <c r="AE243" s="3407"/>
      <c r="AF243" s="3202" t="s">
        <v>857</v>
      </c>
      <c r="AG243" s="190"/>
      <c r="AH243" s="3195">
        <v>1405</v>
      </c>
      <c r="AI243" s="28" t="s">
        <v>2034</v>
      </c>
      <c r="AJ243" s="198" t="s">
        <v>2036</v>
      </c>
      <c r="AK243" s="3190">
        <v>1405</v>
      </c>
      <c r="AL243" s="31" t="s">
        <v>2792</v>
      </c>
      <c r="AM243" s="31" t="s">
        <v>2792</v>
      </c>
      <c r="AN243" s="27"/>
      <c r="AO243" s="3195">
        <v>3</v>
      </c>
      <c r="AP243" s="3195" t="s">
        <v>859</v>
      </c>
      <c r="AQ243" s="3195">
        <v>3</v>
      </c>
      <c r="AR243" s="230"/>
      <c r="AS243" s="230"/>
      <c r="AT243" s="230"/>
      <c r="AU243" s="230"/>
      <c r="AV243" s="3026"/>
      <c r="AW243" s="5085"/>
      <c r="AX243" s="5807"/>
    </row>
    <row r="244" spans="1:50" ht="13.5" thickBot="1">
      <c r="A244" s="5964"/>
      <c r="B244" s="5208"/>
      <c r="C244" s="6062"/>
      <c r="D244" s="5959"/>
      <c r="E244" s="5948"/>
      <c r="F244" s="5959"/>
      <c r="G244" s="5121"/>
      <c r="H244" s="5121"/>
      <c r="I244" s="5121"/>
      <c r="J244" s="5121"/>
      <c r="K244" s="5121"/>
      <c r="L244" s="5121"/>
      <c r="M244" s="5121"/>
      <c r="N244" s="5121"/>
      <c r="O244" s="5121"/>
      <c r="P244" s="5121"/>
      <c r="Q244" s="5121"/>
      <c r="R244" s="5931"/>
      <c r="S244" s="5934"/>
      <c r="T244" s="5934"/>
      <c r="U244" s="5934"/>
      <c r="V244" s="5934"/>
      <c r="W244" s="5934"/>
      <c r="X244" s="5934"/>
      <c r="Y244" s="5934"/>
      <c r="Z244" s="5934"/>
      <c r="AA244" s="5121"/>
      <c r="AB244" s="5934"/>
      <c r="AC244" s="5934"/>
      <c r="AD244" s="3215" t="s">
        <v>2035</v>
      </c>
      <c r="AE244" s="3397"/>
      <c r="AF244" s="3224" t="s">
        <v>857</v>
      </c>
      <c r="AG244" s="193"/>
      <c r="AH244" s="3196">
        <v>1300</v>
      </c>
      <c r="AI244" s="30" t="s">
        <v>2034</v>
      </c>
      <c r="AJ244" s="199" t="s">
        <v>2036</v>
      </c>
      <c r="AK244" s="3201">
        <v>1300</v>
      </c>
      <c r="AL244" s="29" t="s">
        <v>646</v>
      </c>
      <c r="AM244" s="29" t="s">
        <v>647</v>
      </c>
      <c r="AN244" s="29"/>
      <c r="AO244" s="3196">
        <v>2</v>
      </c>
      <c r="AP244" s="3196" t="s">
        <v>859</v>
      </c>
      <c r="AQ244" s="3196">
        <v>2</v>
      </c>
      <c r="AR244" s="232"/>
      <c r="AS244" s="232"/>
      <c r="AT244" s="232"/>
      <c r="AU244" s="232"/>
      <c r="AV244" s="3036"/>
      <c r="AW244" s="5948"/>
      <c r="AX244" s="5927"/>
    </row>
    <row r="245" spans="1:50">
      <c r="A245" s="5962" t="s">
        <v>6275</v>
      </c>
      <c r="B245" s="5241" t="s">
        <v>2463</v>
      </c>
      <c r="C245" s="6058" t="s">
        <v>6273</v>
      </c>
      <c r="D245" s="5241" t="s">
        <v>6292</v>
      </c>
      <c r="E245" s="5156" t="s">
        <v>2050</v>
      </c>
      <c r="F245" s="5241" t="s">
        <v>6293</v>
      </c>
      <c r="G245" s="5156" t="s">
        <v>2028</v>
      </c>
      <c r="H245" s="5156" t="s">
        <v>2028</v>
      </c>
      <c r="I245" s="5156" t="s">
        <v>2029</v>
      </c>
      <c r="J245" s="5156" t="s">
        <v>2029</v>
      </c>
      <c r="K245" s="5156">
        <v>9</v>
      </c>
      <c r="L245" s="5156">
        <v>0</v>
      </c>
      <c r="M245" s="5156">
        <v>31</v>
      </c>
      <c r="N245" s="5156">
        <v>9</v>
      </c>
      <c r="O245" s="5156">
        <v>0</v>
      </c>
      <c r="P245" s="5156">
        <v>31</v>
      </c>
      <c r="Q245" s="5156" t="s">
        <v>2030</v>
      </c>
      <c r="R245" s="5929" t="s">
        <v>2031</v>
      </c>
      <c r="S245" s="5156">
        <v>11015</v>
      </c>
      <c r="T245" s="5156">
        <v>11015</v>
      </c>
      <c r="U245" s="5932">
        <v>33434</v>
      </c>
      <c r="V245" s="5932">
        <v>900</v>
      </c>
      <c r="W245" s="5932">
        <v>900</v>
      </c>
      <c r="X245" s="5932">
        <v>3719</v>
      </c>
      <c r="Y245" s="5932">
        <v>9</v>
      </c>
      <c r="Z245" s="5932">
        <v>2</v>
      </c>
      <c r="AA245" s="5156" t="s">
        <v>2045</v>
      </c>
      <c r="AB245" s="5932" t="s">
        <v>2033</v>
      </c>
      <c r="AC245" s="5932" t="s">
        <v>2034</v>
      </c>
      <c r="AD245" s="3214" t="s">
        <v>2035</v>
      </c>
      <c r="AE245" s="192" t="s">
        <v>6173</v>
      </c>
      <c r="AF245" s="3223" t="s">
        <v>857</v>
      </c>
      <c r="AG245" s="187"/>
      <c r="AH245" s="185">
        <v>1204</v>
      </c>
      <c r="AI245" s="48" t="s">
        <v>2034</v>
      </c>
      <c r="AJ245" s="48" t="s">
        <v>2036</v>
      </c>
      <c r="AK245" s="48">
        <v>1203</v>
      </c>
      <c r="AL245" s="192" t="s">
        <v>2040</v>
      </c>
      <c r="AM245" s="192" t="s">
        <v>6278</v>
      </c>
      <c r="AN245" s="47"/>
      <c r="AO245" s="3200">
        <v>2</v>
      </c>
      <c r="AP245" s="3200" t="s">
        <v>859</v>
      </c>
      <c r="AQ245" s="3200">
        <v>2</v>
      </c>
      <c r="AR245" s="231"/>
      <c r="AS245" s="231"/>
      <c r="AT245" s="231"/>
      <c r="AU245" s="231"/>
      <c r="AV245" s="3035"/>
      <c r="AW245" s="5156" t="s">
        <v>2468</v>
      </c>
      <c r="AX245" s="5813" t="s">
        <v>2452</v>
      </c>
    </row>
    <row r="246" spans="1:50">
      <c r="A246" s="5963"/>
      <c r="B246" s="5154"/>
      <c r="C246" s="5729"/>
      <c r="D246" s="5154"/>
      <c r="E246" s="5085"/>
      <c r="F246" s="5154"/>
      <c r="G246" s="5085"/>
      <c r="H246" s="5085"/>
      <c r="I246" s="5085"/>
      <c r="J246" s="5085"/>
      <c r="K246" s="5085"/>
      <c r="L246" s="5085"/>
      <c r="M246" s="5085"/>
      <c r="N246" s="5085"/>
      <c r="O246" s="5085"/>
      <c r="P246" s="5085"/>
      <c r="Q246" s="5085"/>
      <c r="R246" s="5930"/>
      <c r="S246" s="5085"/>
      <c r="T246" s="5085"/>
      <c r="U246" s="5933"/>
      <c r="V246" s="5933"/>
      <c r="W246" s="5933"/>
      <c r="X246" s="5933"/>
      <c r="Y246" s="5933"/>
      <c r="Z246" s="5933"/>
      <c r="AA246" s="5085"/>
      <c r="AB246" s="5933"/>
      <c r="AC246" s="5933"/>
      <c r="AD246" s="3031" t="s">
        <v>2035</v>
      </c>
      <c r="AE246" s="26"/>
      <c r="AF246" s="3202" t="s">
        <v>857</v>
      </c>
      <c r="AG246" s="190"/>
      <c r="AH246" s="3195">
        <v>1500</v>
      </c>
      <c r="AI246" s="28" t="s">
        <v>2034</v>
      </c>
      <c r="AJ246" s="198" t="s">
        <v>2036</v>
      </c>
      <c r="AK246" s="3190">
        <v>1500</v>
      </c>
      <c r="AL246" s="26" t="s">
        <v>344</v>
      </c>
      <c r="AM246" s="31" t="s">
        <v>341</v>
      </c>
      <c r="AN246" s="27"/>
      <c r="AO246" s="3195">
        <v>2</v>
      </c>
      <c r="AP246" s="3195" t="s">
        <v>859</v>
      </c>
      <c r="AQ246" s="3195">
        <v>2</v>
      </c>
      <c r="AR246" s="28">
        <v>3</v>
      </c>
      <c r="AS246" s="28" t="s">
        <v>875</v>
      </c>
      <c r="AT246" s="28" t="s">
        <v>859</v>
      </c>
      <c r="AU246" s="28" t="s">
        <v>876</v>
      </c>
      <c r="AV246" s="3031" t="s">
        <v>877</v>
      </c>
      <c r="AW246" s="5085"/>
      <c r="AX246" s="5807"/>
    </row>
    <row r="247" spans="1:50">
      <c r="A247" s="5963"/>
      <c r="B247" s="5154"/>
      <c r="C247" s="5729"/>
      <c r="D247" s="5154"/>
      <c r="E247" s="5085"/>
      <c r="F247" s="5154"/>
      <c r="G247" s="5085"/>
      <c r="H247" s="5085"/>
      <c r="I247" s="5085"/>
      <c r="J247" s="5085"/>
      <c r="K247" s="5085"/>
      <c r="L247" s="5085"/>
      <c r="M247" s="5085"/>
      <c r="N247" s="5085"/>
      <c r="O247" s="5085"/>
      <c r="P247" s="5085"/>
      <c r="Q247" s="5085"/>
      <c r="R247" s="5930"/>
      <c r="S247" s="5085"/>
      <c r="T247" s="5085"/>
      <c r="U247" s="5933"/>
      <c r="V247" s="5933"/>
      <c r="W247" s="5933"/>
      <c r="X247" s="5933"/>
      <c r="Y247" s="5933"/>
      <c r="Z247" s="5933"/>
      <c r="AA247" s="5085"/>
      <c r="AB247" s="5933"/>
      <c r="AC247" s="5933"/>
      <c r="AD247" s="3031" t="s">
        <v>2035</v>
      </c>
      <c r="AE247" s="31"/>
      <c r="AF247" s="3202" t="s">
        <v>857</v>
      </c>
      <c r="AG247" s="190"/>
      <c r="AH247" s="3195">
        <v>1405</v>
      </c>
      <c r="AI247" s="28" t="s">
        <v>2034</v>
      </c>
      <c r="AJ247" s="198" t="s">
        <v>2036</v>
      </c>
      <c r="AK247" s="3190">
        <v>1405</v>
      </c>
      <c r="AL247" s="31" t="s">
        <v>2792</v>
      </c>
      <c r="AM247" s="31" t="s">
        <v>2792</v>
      </c>
      <c r="AN247" s="27"/>
      <c r="AO247" s="3195">
        <v>3</v>
      </c>
      <c r="AP247" s="3195" t="s">
        <v>859</v>
      </c>
      <c r="AQ247" s="3195">
        <v>3</v>
      </c>
      <c r="AR247" s="230"/>
      <c r="AS247" s="230"/>
      <c r="AT247" s="230"/>
      <c r="AU247" s="230"/>
      <c r="AV247" s="3026"/>
      <c r="AW247" s="5085"/>
      <c r="AX247" s="5807"/>
    </row>
    <row r="248" spans="1:50">
      <c r="A248" s="5963"/>
      <c r="B248" s="5155"/>
      <c r="C248" s="5730"/>
      <c r="D248" s="5965"/>
      <c r="E248" s="5949"/>
      <c r="F248" s="5965"/>
      <c r="G248" s="5086"/>
      <c r="H248" s="5086"/>
      <c r="I248" s="5086"/>
      <c r="J248" s="5086"/>
      <c r="K248" s="5086"/>
      <c r="L248" s="5086"/>
      <c r="M248" s="5086"/>
      <c r="N248" s="5086"/>
      <c r="O248" s="5086"/>
      <c r="P248" s="5086"/>
      <c r="Q248" s="5086"/>
      <c r="R248" s="5930"/>
      <c r="S248" s="5086"/>
      <c r="T248" s="5086"/>
      <c r="U248" s="5958"/>
      <c r="V248" s="5958"/>
      <c r="W248" s="5958"/>
      <c r="X248" s="5958"/>
      <c r="Y248" s="5933"/>
      <c r="Z248" s="5933"/>
      <c r="AA248" s="5085"/>
      <c r="AB248" s="5933"/>
      <c r="AC248" s="5933"/>
      <c r="AD248" s="3025" t="s">
        <v>2035</v>
      </c>
      <c r="AE248" s="3383"/>
      <c r="AF248" s="3222" t="s">
        <v>857</v>
      </c>
      <c r="AG248" s="200"/>
      <c r="AH248" s="3186">
        <v>1300</v>
      </c>
      <c r="AI248" s="38" t="s">
        <v>2034</v>
      </c>
      <c r="AJ248" s="3187" t="s">
        <v>2036</v>
      </c>
      <c r="AK248" s="3189">
        <v>1300</v>
      </c>
      <c r="AL248" s="27" t="s">
        <v>646</v>
      </c>
      <c r="AM248" s="27" t="s">
        <v>647</v>
      </c>
      <c r="AN248" s="27"/>
      <c r="AO248" s="3195">
        <v>2</v>
      </c>
      <c r="AP248" s="3195" t="s">
        <v>859</v>
      </c>
      <c r="AQ248" s="3195">
        <v>2</v>
      </c>
      <c r="AR248" s="230"/>
      <c r="AS248" s="230"/>
      <c r="AT248" s="230"/>
      <c r="AU248" s="230"/>
      <c r="AV248" s="3026"/>
      <c r="AW248" s="5949"/>
      <c r="AX248" s="5928"/>
    </row>
    <row r="249" spans="1:50">
      <c r="A249" s="5963"/>
      <c r="B249" s="5153" t="s">
        <v>2463</v>
      </c>
      <c r="C249" s="5731" t="s">
        <v>6557</v>
      </c>
      <c r="D249" s="5153" t="s">
        <v>6544</v>
      </c>
      <c r="E249" s="5084" t="s">
        <v>2050</v>
      </c>
      <c r="F249" s="5153" t="s">
        <v>6545</v>
      </c>
      <c r="G249" s="5084" t="s">
        <v>2028</v>
      </c>
      <c r="H249" s="5084" t="s">
        <v>2028</v>
      </c>
      <c r="I249" s="5084" t="s">
        <v>2029</v>
      </c>
      <c r="J249" s="5084" t="s">
        <v>2029</v>
      </c>
      <c r="K249" s="5084">
        <v>9</v>
      </c>
      <c r="L249" s="5084">
        <v>0</v>
      </c>
      <c r="M249" s="5084">
        <v>31</v>
      </c>
      <c r="N249" s="5084">
        <v>9</v>
      </c>
      <c r="O249" s="5084">
        <v>0</v>
      </c>
      <c r="P249" s="5084">
        <v>31</v>
      </c>
      <c r="Q249" s="5084" t="s">
        <v>2030</v>
      </c>
      <c r="R249" s="5960" t="s">
        <v>2031</v>
      </c>
      <c r="S249" s="5084">
        <v>21000</v>
      </c>
      <c r="T249" s="5084">
        <v>21000</v>
      </c>
      <c r="U249" s="5957">
        <v>44455</v>
      </c>
      <c r="V249" s="5084">
        <v>2500</v>
      </c>
      <c r="W249" s="5084">
        <v>2500</v>
      </c>
      <c r="X249" s="5084">
        <v>7090</v>
      </c>
      <c r="Y249" s="5957">
        <v>9</v>
      </c>
      <c r="Z249" s="5957">
        <v>2</v>
      </c>
      <c r="AA249" s="5084" t="s">
        <v>2045</v>
      </c>
      <c r="AB249" s="5957" t="s">
        <v>2033</v>
      </c>
      <c r="AC249" s="5957" t="s">
        <v>2034</v>
      </c>
      <c r="AD249" s="28" t="s">
        <v>2035</v>
      </c>
      <c r="AE249" s="192" t="s">
        <v>6231</v>
      </c>
      <c r="AF249" s="3369" t="s">
        <v>857</v>
      </c>
      <c r="AG249" s="190"/>
      <c r="AH249" s="3368">
        <v>1204</v>
      </c>
      <c r="AI249" s="28" t="s">
        <v>2034</v>
      </c>
      <c r="AJ249" s="28" t="s">
        <v>2036</v>
      </c>
      <c r="AK249" s="28">
        <v>1203</v>
      </c>
      <c r="AL249" s="192" t="s">
        <v>6281</v>
      </c>
      <c r="AM249" s="812" t="s">
        <v>6525</v>
      </c>
      <c r="AN249" s="27"/>
      <c r="AO249" s="3365">
        <v>2</v>
      </c>
      <c r="AP249" s="3365" t="s">
        <v>859</v>
      </c>
      <c r="AQ249" s="3365">
        <v>2</v>
      </c>
      <c r="AR249" s="230"/>
      <c r="AS249" s="230"/>
      <c r="AT249" s="230"/>
      <c r="AU249" s="230"/>
      <c r="AV249" s="3419"/>
      <c r="AW249" s="5084" t="s">
        <v>2468</v>
      </c>
      <c r="AX249" s="5136" t="s">
        <v>2452</v>
      </c>
    </row>
    <row r="250" spans="1:50">
      <c r="A250" s="5963"/>
      <c r="B250" s="5154"/>
      <c r="C250" s="5729"/>
      <c r="D250" s="6093"/>
      <c r="E250" s="5085"/>
      <c r="F250" s="5154"/>
      <c r="G250" s="5085"/>
      <c r="H250" s="5085"/>
      <c r="I250" s="5085"/>
      <c r="J250" s="5085"/>
      <c r="K250" s="5085"/>
      <c r="L250" s="5085"/>
      <c r="M250" s="5085"/>
      <c r="N250" s="5085"/>
      <c r="O250" s="5085"/>
      <c r="P250" s="5085"/>
      <c r="Q250" s="5085"/>
      <c r="R250" s="5930"/>
      <c r="S250" s="5085"/>
      <c r="T250" s="5085"/>
      <c r="U250" s="5933"/>
      <c r="V250" s="5085"/>
      <c r="W250" s="5085"/>
      <c r="X250" s="5085"/>
      <c r="Y250" s="5933"/>
      <c r="Z250" s="5933"/>
      <c r="AA250" s="5085"/>
      <c r="AB250" s="5933"/>
      <c r="AC250" s="5933"/>
      <c r="AD250" s="28" t="s">
        <v>2035</v>
      </c>
      <c r="AE250" s="28"/>
      <c r="AF250" s="3369" t="s">
        <v>857</v>
      </c>
      <c r="AG250" s="190"/>
      <c r="AH250" s="3365">
        <v>1500</v>
      </c>
      <c r="AI250" s="28" t="s">
        <v>2034</v>
      </c>
      <c r="AJ250" s="198" t="s">
        <v>2036</v>
      </c>
      <c r="AK250" s="3362">
        <v>1500</v>
      </c>
      <c r="AL250" s="26" t="s">
        <v>344</v>
      </c>
      <c r="AM250" s="31" t="s">
        <v>341</v>
      </c>
      <c r="AN250" s="27"/>
      <c r="AO250" s="3365">
        <v>2</v>
      </c>
      <c r="AP250" s="3365" t="s">
        <v>859</v>
      </c>
      <c r="AQ250" s="3365">
        <v>2</v>
      </c>
      <c r="AR250" s="28">
        <v>3</v>
      </c>
      <c r="AS250" s="28" t="s">
        <v>875</v>
      </c>
      <c r="AT250" s="28" t="s">
        <v>859</v>
      </c>
      <c r="AU250" s="28" t="s">
        <v>876</v>
      </c>
      <c r="AV250" s="3422" t="s">
        <v>877</v>
      </c>
      <c r="AW250" s="5085"/>
      <c r="AX250" s="5807"/>
    </row>
    <row r="251" spans="1:50">
      <c r="A251" s="5963"/>
      <c r="B251" s="5154"/>
      <c r="C251" s="5729"/>
      <c r="D251" s="6093"/>
      <c r="E251" s="5085"/>
      <c r="F251" s="5154"/>
      <c r="G251" s="5085"/>
      <c r="H251" s="5085"/>
      <c r="I251" s="5085"/>
      <c r="J251" s="5085"/>
      <c r="K251" s="5085"/>
      <c r="L251" s="5085"/>
      <c r="M251" s="5085"/>
      <c r="N251" s="5085"/>
      <c r="O251" s="5085"/>
      <c r="P251" s="5085"/>
      <c r="Q251" s="5085"/>
      <c r="R251" s="5930"/>
      <c r="S251" s="5085"/>
      <c r="T251" s="5085"/>
      <c r="U251" s="5933"/>
      <c r="V251" s="5085"/>
      <c r="W251" s="5085"/>
      <c r="X251" s="5085"/>
      <c r="Y251" s="5933"/>
      <c r="Z251" s="5933"/>
      <c r="AA251" s="5085"/>
      <c r="AB251" s="5933"/>
      <c r="AC251" s="5933"/>
      <c r="AD251" s="28" t="s">
        <v>2035</v>
      </c>
      <c r="AE251" s="28"/>
      <c r="AF251" s="3369" t="s">
        <v>857</v>
      </c>
      <c r="AG251" s="190"/>
      <c r="AH251" s="3365">
        <v>1405</v>
      </c>
      <c r="AI251" s="28" t="s">
        <v>2034</v>
      </c>
      <c r="AJ251" s="198" t="s">
        <v>2036</v>
      </c>
      <c r="AK251" s="3362">
        <v>1405</v>
      </c>
      <c r="AL251" s="31" t="s">
        <v>2792</v>
      </c>
      <c r="AM251" s="31" t="s">
        <v>2792</v>
      </c>
      <c r="AN251" s="27"/>
      <c r="AO251" s="3365">
        <v>3</v>
      </c>
      <c r="AP251" s="3365" t="s">
        <v>859</v>
      </c>
      <c r="AQ251" s="3365">
        <v>3</v>
      </c>
      <c r="AR251" s="230"/>
      <c r="AS251" s="230"/>
      <c r="AT251" s="230"/>
      <c r="AU251" s="230"/>
      <c r="AV251" s="3419"/>
      <c r="AW251" s="5085"/>
      <c r="AX251" s="5807"/>
    </row>
    <row r="252" spans="1:50">
      <c r="A252" s="5963"/>
      <c r="B252" s="5155"/>
      <c r="C252" s="5730"/>
      <c r="D252" s="6094"/>
      <c r="E252" s="5949"/>
      <c r="F252" s="5965"/>
      <c r="G252" s="5086"/>
      <c r="H252" s="5086"/>
      <c r="I252" s="5086"/>
      <c r="J252" s="5086"/>
      <c r="K252" s="5086"/>
      <c r="L252" s="5086"/>
      <c r="M252" s="5086"/>
      <c r="N252" s="5086"/>
      <c r="O252" s="5086"/>
      <c r="P252" s="5086"/>
      <c r="Q252" s="5086"/>
      <c r="R252" s="5961"/>
      <c r="S252" s="5086"/>
      <c r="T252" s="5086"/>
      <c r="U252" s="5958"/>
      <c r="V252" s="5086"/>
      <c r="W252" s="5086"/>
      <c r="X252" s="5086"/>
      <c r="Y252" s="5958"/>
      <c r="Z252" s="5958"/>
      <c r="AA252" s="5086"/>
      <c r="AB252" s="5958"/>
      <c r="AC252" s="5958"/>
      <c r="AD252" s="28" t="s">
        <v>2035</v>
      </c>
      <c r="AE252" s="28"/>
      <c r="AF252" s="3369" t="s">
        <v>857</v>
      </c>
      <c r="AG252" s="190"/>
      <c r="AH252" s="3365">
        <v>1300</v>
      </c>
      <c r="AI252" s="28" t="s">
        <v>2034</v>
      </c>
      <c r="AJ252" s="198" t="s">
        <v>2036</v>
      </c>
      <c r="AK252" s="3362">
        <v>1300</v>
      </c>
      <c r="AL252" s="27" t="s">
        <v>646</v>
      </c>
      <c r="AM252" s="23" t="s">
        <v>647</v>
      </c>
      <c r="AN252" s="27"/>
      <c r="AO252" s="3365">
        <v>2</v>
      </c>
      <c r="AP252" s="3365" t="s">
        <v>859</v>
      </c>
      <c r="AQ252" s="3365">
        <v>2</v>
      </c>
      <c r="AR252" s="230"/>
      <c r="AS252" s="230"/>
      <c r="AT252" s="230"/>
      <c r="AU252" s="230"/>
      <c r="AV252" s="3419"/>
      <c r="AW252" s="5949"/>
      <c r="AX252" s="5928"/>
    </row>
    <row r="253" spans="1:50">
      <c r="A253" s="5963"/>
      <c r="B253" s="5153" t="s">
        <v>2463</v>
      </c>
      <c r="C253" s="5731" t="s">
        <v>6558</v>
      </c>
      <c r="D253" s="5153" t="s">
        <v>6547</v>
      </c>
      <c r="E253" s="5084" t="s">
        <v>2050</v>
      </c>
      <c r="F253" s="5153" t="s">
        <v>6548</v>
      </c>
      <c r="G253" s="5084" t="s">
        <v>2028</v>
      </c>
      <c r="H253" s="5084" t="s">
        <v>2028</v>
      </c>
      <c r="I253" s="5084" t="s">
        <v>2029</v>
      </c>
      <c r="J253" s="5084" t="s">
        <v>2029</v>
      </c>
      <c r="K253" s="5084">
        <v>9</v>
      </c>
      <c r="L253" s="5084">
        <v>0</v>
      </c>
      <c r="M253" s="5084">
        <v>31</v>
      </c>
      <c r="N253" s="5084">
        <v>9</v>
      </c>
      <c r="O253" s="5084">
        <v>0</v>
      </c>
      <c r="P253" s="5084">
        <v>31</v>
      </c>
      <c r="Q253" s="5084" t="s">
        <v>2030</v>
      </c>
      <c r="R253" s="5960" t="s">
        <v>2031</v>
      </c>
      <c r="S253" s="5084">
        <v>28000</v>
      </c>
      <c r="T253" s="5084">
        <v>28000</v>
      </c>
      <c r="U253" s="5957">
        <v>55476</v>
      </c>
      <c r="V253" s="5084">
        <v>3000</v>
      </c>
      <c r="W253" s="5084">
        <v>3000</v>
      </c>
      <c r="X253" s="5084">
        <v>8213</v>
      </c>
      <c r="Y253" s="5957">
        <v>9</v>
      </c>
      <c r="Z253" s="5957">
        <v>2</v>
      </c>
      <c r="AA253" s="5084" t="s">
        <v>2045</v>
      </c>
      <c r="AB253" s="5957" t="s">
        <v>2033</v>
      </c>
      <c r="AC253" s="5957" t="s">
        <v>2034</v>
      </c>
      <c r="AD253" s="28" t="s">
        <v>2035</v>
      </c>
      <c r="AE253" s="192" t="s">
        <v>6233</v>
      </c>
      <c r="AF253" s="3369" t="s">
        <v>857</v>
      </c>
      <c r="AG253" s="190"/>
      <c r="AH253" s="3368">
        <v>1204</v>
      </c>
      <c r="AI253" s="28" t="s">
        <v>2034</v>
      </c>
      <c r="AJ253" s="28" t="s">
        <v>2036</v>
      </c>
      <c r="AK253" s="28">
        <v>1203</v>
      </c>
      <c r="AL253" s="192" t="s">
        <v>6285</v>
      </c>
      <c r="AM253" s="812" t="s">
        <v>6526</v>
      </c>
      <c r="AN253" s="27"/>
      <c r="AO253" s="3365">
        <v>2</v>
      </c>
      <c r="AP253" s="3365" t="s">
        <v>859</v>
      </c>
      <c r="AQ253" s="3365">
        <v>2</v>
      </c>
      <c r="AR253" s="230"/>
      <c r="AS253" s="230"/>
      <c r="AT253" s="230"/>
      <c r="AU253" s="230"/>
      <c r="AV253" s="3419"/>
      <c r="AW253" s="5084" t="s">
        <v>2468</v>
      </c>
      <c r="AX253" s="5136" t="s">
        <v>2452</v>
      </c>
    </row>
    <row r="254" spans="1:50">
      <c r="A254" s="5963"/>
      <c r="B254" s="5154"/>
      <c r="C254" s="5729"/>
      <c r="D254" s="6115"/>
      <c r="E254" s="5085"/>
      <c r="F254" s="5973"/>
      <c r="G254" s="5085"/>
      <c r="H254" s="5085"/>
      <c r="I254" s="5085"/>
      <c r="J254" s="5085"/>
      <c r="K254" s="5085"/>
      <c r="L254" s="5085"/>
      <c r="M254" s="5085"/>
      <c r="N254" s="5085"/>
      <c r="O254" s="5085"/>
      <c r="P254" s="5085"/>
      <c r="Q254" s="5085"/>
      <c r="R254" s="5930"/>
      <c r="S254" s="5085"/>
      <c r="T254" s="5085"/>
      <c r="U254" s="5933"/>
      <c r="V254" s="5085"/>
      <c r="W254" s="5085"/>
      <c r="X254" s="5085"/>
      <c r="Y254" s="5933"/>
      <c r="Z254" s="5933"/>
      <c r="AA254" s="5085"/>
      <c r="AB254" s="5933"/>
      <c r="AC254" s="5933"/>
      <c r="AD254" s="28" t="s">
        <v>2035</v>
      </c>
      <c r="AE254" s="28"/>
      <c r="AF254" s="3369" t="s">
        <v>857</v>
      </c>
      <c r="AG254" s="190"/>
      <c r="AH254" s="3365">
        <v>1500</v>
      </c>
      <c r="AI254" s="28" t="s">
        <v>2034</v>
      </c>
      <c r="AJ254" s="198" t="s">
        <v>2036</v>
      </c>
      <c r="AK254" s="3362">
        <v>1500</v>
      </c>
      <c r="AL254" s="26" t="s">
        <v>344</v>
      </c>
      <c r="AM254" s="31" t="s">
        <v>341</v>
      </c>
      <c r="AN254" s="27"/>
      <c r="AO254" s="3365">
        <v>2</v>
      </c>
      <c r="AP254" s="3365" t="s">
        <v>859</v>
      </c>
      <c r="AQ254" s="3365">
        <v>2</v>
      </c>
      <c r="AR254" s="28">
        <v>3</v>
      </c>
      <c r="AS254" s="28" t="s">
        <v>875</v>
      </c>
      <c r="AT254" s="28" t="s">
        <v>859</v>
      </c>
      <c r="AU254" s="28" t="s">
        <v>876</v>
      </c>
      <c r="AV254" s="3422" t="s">
        <v>877</v>
      </c>
      <c r="AW254" s="5085"/>
      <c r="AX254" s="5807"/>
    </row>
    <row r="255" spans="1:50">
      <c r="A255" s="5963"/>
      <c r="B255" s="5154"/>
      <c r="C255" s="5729"/>
      <c r="D255" s="6115"/>
      <c r="E255" s="5085"/>
      <c r="F255" s="5973"/>
      <c r="G255" s="5085"/>
      <c r="H255" s="5085"/>
      <c r="I255" s="5085"/>
      <c r="J255" s="5085"/>
      <c r="K255" s="5085"/>
      <c r="L255" s="5085"/>
      <c r="M255" s="5085"/>
      <c r="N255" s="5085"/>
      <c r="O255" s="5085"/>
      <c r="P255" s="5085"/>
      <c r="Q255" s="5085"/>
      <c r="R255" s="5930"/>
      <c r="S255" s="5085"/>
      <c r="T255" s="5085"/>
      <c r="U255" s="5933"/>
      <c r="V255" s="5085"/>
      <c r="W255" s="5085"/>
      <c r="X255" s="5085"/>
      <c r="Y255" s="5933"/>
      <c r="Z255" s="5933"/>
      <c r="AA255" s="5085"/>
      <c r="AB255" s="5933"/>
      <c r="AC255" s="5933"/>
      <c r="AD255" s="28" t="s">
        <v>2035</v>
      </c>
      <c r="AE255" s="28"/>
      <c r="AF255" s="3369" t="s">
        <v>857</v>
      </c>
      <c r="AG255" s="190"/>
      <c r="AH255" s="3365">
        <v>1405</v>
      </c>
      <c r="AI255" s="28" t="s">
        <v>2034</v>
      </c>
      <c r="AJ255" s="198" t="s">
        <v>2036</v>
      </c>
      <c r="AK255" s="3362">
        <v>1405</v>
      </c>
      <c r="AL255" s="31" t="s">
        <v>2792</v>
      </c>
      <c r="AM255" s="31" t="s">
        <v>2792</v>
      </c>
      <c r="AN255" s="27"/>
      <c r="AO255" s="3365">
        <v>3</v>
      </c>
      <c r="AP255" s="3365" t="s">
        <v>859</v>
      </c>
      <c r="AQ255" s="3365">
        <v>3</v>
      </c>
      <c r="AR255" s="230"/>
      <c r="AS255" s="230"/>
      <c r="AT255" s="230"/>
      <c r="AU255" s="230"/>
      <c r="AV255" s="3419"/>
      <c r="AW255" s="5085"/>
      <c r="AX255" s="5807"/>
    </row>
    <row r="256" spans="1:50" ht="13.5" thickBot="1">
      <c r="A256" s="5964"/>
      <c r="B256" s="5208"/>
      <c r="C256" s="6062"/>
      <c r="D256" s="6114"/>
      <c r="E256" s="5948"/>
      <c r="F256" s="5959"/>
      <c r="G256" s="5121"/>
      <c r="H256" s="5121"/>
      <c r="I256" s="5121"/>
      <c r="J256" s="5121"/>
      <c r="K256" s="5121"/>
      <c r="L256" s="5121"/>
      <c r="M256" s="5121"/>
      <c r="N256" s="5121"/>
      <c r="O256" s="5121"/>
      <c r="P256" s="5121"/>
      <c r="Q256" s="5121"/>
      <c r="R256" s="5931"/>
      <c r="S256" s="5121"/>
      <c r="T256" s="5121"/>
      <c r="U256" s="5934"/>
      <c r="V256" s="5121"/>
      <c r="W256" s="5121"/>
      <c r="X256" s="5121"/>
      <c r="Y256" s="5934"/>
      <c r="Z256" s="5934"/>
      <c r="AA256" s="5121"/>
      <c r="AB256" s="5934"/>
      <c r="AC256" s="5934"/>
      <c r="AD256" s="30" t="s">
        <v>2035</v>
      </c>
      <c r="AE256" s="30"/>
      <c r="AF256" s="34" t="s">
        <v>857</v>
      </c>
      <c r="AG256" s="193"/>
      <c r="AH256" s="3366">
        <v>1300</v>
      </c>
      <c r="AI256" s="30" t="s">
        <v>2034</v>
      </c>
      <c r="AJ256" s="199" t="s">
        <v>2036</v>
      </c>
      <c r="AK256" s="3364">
        <v>1300</v>
      </c>
      <c r="AL256" s="29" t="s">
        <v>646</v>
      </c>
      <c r="AM256" s="35" t="s">
        <v>647</v>
      </c>
      <c r="AN256" s="29"/>
      <c r="AO256" s="3366">
        <v>2</v>
      </c>
      <c r="AP256" s="3366" t="s">
        <v>859</v>
      </c>
      <c r="AQ256" s="3366">
        <v>2</v>
      </c>
      <c r="AR256" s="232"/>
      <c r="AS256" s="232"/>
      <c r="AT256" s="232"/>
      <c r="AU256" s="232"/>
      <c r="AV256" s="3421"/>
      <c r="AW256" s="5948"/>
      <c r="AX256" s="5927"/>
    </row>
    <row r="257" spans="1:50">
      <c r="A257" s="5962" t="s">
        <v>4140</v>
      </c>
      <c r="B257" s="5472" t="s">
        <v>2463</v>
      </c>
      <c r="C257" s="6072" t="s">
        <v>3651</v>
      </c>
      <c r="D257" s="5472" t="s">
        <v>1899</v>
      </c>
      <c r="E257" s="5156" t="s">
        <v>2043</v>
      </c>
      <c r="F257" s="5472" t="s">
        <v>2085</v>
      </c>
      <c r="G257" s="5156" t="s">
        <v>2028</v>
      </c>
      <c r="H257" s="5156" t="s">
        <v>2028</v>
      </c>
      <c r="I257" s="5156" t="s">
        <v>2029</v>
      </c>
      <c r="J257" s="5156" t="s">
        <v>2029</v>
      </c>
      <c r="K257" s="5156">
        <v>8</v>
      </c>
      <c r="L257" s="5156">
        <v>0</v>
      </c>
      <c r="M257" s="5156">
        <v>31</v>
      </c>
      <c r="N257" s="5156">
        <v>8</v>
      </c>
      <c r="O257" s="5156">
        <v>0</v>
      </c>
      <c r="P257" s="5156">
        <v>31</v>
      </c>
      <c r="Q257" s="5156" t="s">
        <v>2030</v>
      </c>
      <c r="R257" s="5929" t="s">
        <v>2031</v>
      </c>
      <c r="S257" s="5998">
        <v>5024</v>
      </c>
      <c r="T257" s="5998">
        <v>5024</v>
      </c>
      <c r="U257" s="5998">
        <v>5088</v>
      </c>
      <c r="V257" s="5998">
        <v>640</v>
      </c>
      <c r="W257" s="5998">
        <v>640</v>
      </c>
      <c r="X257" s="5998">
        <v>704</v>
      </c>
      <c r="Y257" s="5932">
        <v>9</v>
      </c>
      <c r="Z257" s="5932">
        <v>2</v>
      </c>
      <c r="AA257" s="5932" t="s">
        <v>2045</v>
      </c>
      <c r="AB257" s="5932" t="s">
        <v>2033</v>
      </c>
      <c r="AC257" s="5932" t="s">
        <v>2034</v>
      </c>
      <c r="AD257" s="3214" t="s">
        <v>2035</v>
      </c>
      <c r="AE257" s="3361"/>
      <c r="AF257" s="3223" t="s">
        <v>857</v>
      </c>
      <c r="AG257" s="202"/>
      <c r="AH257" s="3200">
        <v>1500</v>
      </c>
      <c r="AI257" s="48" t="s">
        <v>2034</v>
      </c>
      <c r="AJ257" s="48" t="s">
        <v>2036</v>
      </c>
      <c r="AK257" s="3200">
        <v>1500</v>
      </c>
      <c r="AL257" s="203" t="s">
        <v>342</v>
      </c>
      <c r="AM257" s="204" t="s">
        <v>341</v>
      </c>
      <c r="AN257" s="3200"/>
      <c r="AO257" s="3200">
        <v>2</v>
      </c>
      <c r="AP257" s="3200" t="s">
        <v>859</v>
      </c>
      <c r="AQ257" s="3200">
        <v>2</v>
      </c>
      <c r="AR257" s="3200">
        <v>3</v>
      </c>
      <c r="AS257" s="3200" t="s">
        <v>875</v>
      </c>
      <c r="AT257" s="3200" t="s">
        <v>859</v>
      </c>
      <c r="AU257" s="3200" t="s">
        <v>876</v>
      </c>
      <c r="AV257" s="513" t="s">
        <v>877</v>
      </c>
      <c r="AW257" s="5156" t="s">
        <v>2466</v>
      </c>
      <c r="AX257" s="5813" t="s">
        <v>2452</v>
      </c>
    </row>
    <row r="258" spans="1:50">
      <c r="A258" s="5963"/>
      <c r="B258" s="5119"/>
      <c r="C258" s="5695"/>
      <c r="D258" s="5119"/>
      <c r="E258" s="5085"/>
      <c r="F258" s="5119"/>
      <c r="G258" s="5966"/>
      <c r="H258" s="5966"/>
      <c r="I258" s="5966"/>
      <c r="J258" s="5966"/>
      <c r="K258" s="5966"/>
      <c r="L258" s="5966"/>
      <c r="M258" s="5966"/>
      <c r="N258" s="5966"/>
      <c r="O258" s="5966"/>
      <c r="P258" s="5966"/>
      <c r="Q258" s="5966"/>
      <c r="R258" s="5966"/>
      <c r="S258" s="5410"/>
      <c r="T258" s="5410"/>
      <c r="U258" s="5410"/>
      <c r="V258" s="5410"/>
      <c r="W258" s="5410"/>
      <c r="X258" s="5410"/>
      <c r="Y258" s="5966"/>
      <c r="Z258" s="5966"/>
      <c r="AA258" s="5966"/>
      <c r="AB258" s="5966"/>
      <c r="AC258" s="5933"/>
      <c r="AD258" s="3031" t="s">
        <v>2035</v>
      </c>
      <c r="AE258" s="3407"/>
      <c r="AF258" s="3202" t="s">
        <v>857</v>
      </c>
      <c r="AG258" s="205"/>
      <c r="AH258" s="3195">
        <v>1405</v>
      </c>
      <c r="AI258" s="28" t="s">
        <v>2034</v>
      </c>
      <c r="AJ258" s="3187" t="s">
        <v>2036</v>
      </c>
      <c r="AK258" s="3195">
        <v>1405</v>
      </c>
      <c r="AL258" s="31" t="s">
        <v>2792</v>
      </c>
      <c r="AM258" s="31" t="s">
        <v>2792</v>
      </c>
      <c r="AN258" s="23"/>
      <c r="AO258" s="3195">
        <v>3</v>
      </c>
      <c r="AP258" s="3195" t="s">
        <v>859</v>
      </c>
      <c r="AQ258" s="3195">
        <v>3</v>
      </c>
      <c r="AR258" s="230"/>
      <c r="AS258" s="230"/>
      <c r="AT258" s="230"/>
      <c r="AU258" s="230"/>
      <c r="AV258" s="3026"/>
      <c r="AW258" s="5085"/>
      <c r="AX258" s="5807"/>
    </row>
    <row r="259" spans="1:50">
      <c r="A259" s="5963"/>
      <c r="B259" s="5120"/>
      <c r="C259" s="5794"/>
      <c r="D259" s="5120"/>
      <c r="E259" s="5086"/>
      <c r="F259" s="5120"/>
      <c r="G259" s="5966"/>
      <c r="H259" s="5966"/>
      <c r="I259" s="5966"/>
      <c r="J259" s="5966"/>
      <c r="K259" s="5966"/>
      <c r="L259" s="5966"/>
      <c r="M259" s="5966"/>
      <c r="N259" s="5966"/>
      <c r="O259" s="5966"/>
      <c r="P259" s="5966"/>
      <c r="Q259" s="5966"/>
      <c r="R259" s="5966"/>
      <c r="S259" s="5411"/>
      <c r="T259" s="5411"/>
      <c r="U259" s="5411"/>
      <c r="V259" s="5411"/>
      <c r="W259" s="5411"/>
      <c r="X259" s="5411"/>
      <c r="Y259" s="5966"/>
      <c r="Z259" s="5966"/>
      <c r="AA259" s="5966"/>
      <c r="AB259" s="5966"/>
      <c r="AC259" s="5933"/>
      <c r="AD259" s="3025" t="s">
        <v>2035</v>
      </c>
      <c r="AE259" s="3408"/>
      <c r="AF259" s="3222" t="s">
        <v>857</v>
      </c>
      <c r="AG259" s="206"/>
      <c r="AH259" s="3186">
        <v>1300</v>
      </c>
      <c r="AI259" s="38" t="s">
        <v>2034</v>
      </c>
      <c r="AJ259" s="38" t="s">
        <v>2036</v>
      </c>
      <c r="AK259" s="3186">
        <v>1300</v>
      </c>
      <c r="AL259" s="23" t="s">
        <v>646</v>
      </c>
      <c r="AM259" s="23" t="s">
        <v>647</v>
      </c>
      <c r="AN259" s="23"/>
      <c r="AO259" s="3195">
        <v>2</v>
      </c>
      <c r="AP259" s="3195" t="s">
        <v>859</v>
      </c>
      <c r="AQ259" s="3195">
        <v>2</v>
      </c>
      <c r="AR259" s="230"/>
      <c r="AS259" s="230"/>
      <c r="AT259" s="230"/>
      <c r="AU259" s="230"/>
      <c r="AV259" s="3026"/>
      <c r="AW259" s="5086"/>
      <c r="AX259" s="5808"/>
    </row>
    <row r="260" spans="1:50">
      <c r="A260" s="5963"/>
      <c r="B260" s="5123" t="s">
        <v>2463</v>
      </c>
      <c r="C260" s="5694" t="s">
        <v>3692</v>
      </c>
      <c r="D260" s="5123" t="s">
        <v>1901</v>
      </c>
      <c r="E260" s="5084" t="s">
        <v>2050</v>
      </c>
      <c r="F260" s="5123" t="s">
        <v>2086</v>
      </c>
      <c r="G260" s="5084" t="s">
        <v>2028</v>
      </c>
      <c r="H260" s="5084" t="s">
        <v>2028</v>
      </c>
      <c r="I260" s="5084" t="s">
        <v>2029</v>
      </c>
      <c r="J260" s="5084" t="s">
        <v>2029</v>
      </c>
      <c r="K260" s="5084">
        <v>9</v>
      </c>
      <c r="L260" s="5084">
        <v>0</v>
      </c>
      <c r="M260" s="5084">
        <v>31</v>
      </c>
      <c r="N260" s="5084">
        <v>9</v>
      </c>
      <c r="O260" s="5084">
        <v>0</v>
      </c>
      <c r="P260" s="5084">
        <v>31</v>
      </c>
      <c r="Q260" s="5084" t="s">
        <v>2030</v>
      </c>
      <c r="R260" s="5960" t="s">
        <v>2031</v>
      </c>
      <c r="S260" s="3812">
        <v>7552</v>
      </c>
      <c r="T260" s="3812">
        <v>7552</v>
      </c>
      <c r="U260" s="3812">
        <v>7616</v>
      </c>
      <c r="V260" s="5409">
        <v>640</v>
      </c>
      <c r="W260" s="5409">
        <v>640</v>
      </c>
      <c r="X260" s="5409">
        <v>704</v>
      </c>
      <c r="Y260" s="5957">
        <v>9</v>
      </c>
      <c r="Z260" s="5957">
        <v>2</v>
      </c>
      <c r="AA260" s="5957" t="s">
        <v>2045</v>
      </c>
      <c r="AB260" s="5957" t="s">
        <v>2033</v>
      </c>
      <c r="AC260" s="5957" t="s">
        <v>2034</v>
      </c>
      <c r="AD260" s="3031" t="s">
        <v>2035</v>
      </c>
      <c r="AE260" s="3409"/>
      <c r="AF260" s="3202" t="s">
        <v>857</v>
      </c>
      <c r="AG260" s="205"/>
      <c r="AH260" s="3195">
        <v>1500</v>
      </c>
      <c r="AI260" s="28" t="s">
        <v>2034</v>
      </c>
      <c r="AJ260" s="28" t="s">
        <v>2036</v>
      </c>
      <c r="AK260" s="3195">
        <v>1500</v>
      </c>
      <c r="AL260" s="3210" t="s">
        <v>1158</v>
      </c>
      <c r="AM260" s="31" t="s">
        <v>341</v>
      </c>
      <c r="AN260" s="3195"/>
      <c r="AO260" s="3195">
        <v>4</v>
      </c>
      <c r="AP260" s="3195" t="s">
        <v>859</v>
      </c>
      <c r="AQ260" s="3195">
        <v>4</v>
      </c>
      <c r="AR260" s="38">
        <v>6</v>
      </c>
      <c r="AS260" s="38" t="s">
        <v>875</v>
      </c>
      <c r="AT260" s="38" t="s">
        <v>859</v>
      </c>
      <c r="AU260" s="38" t="s">
        <v>876</v>
      </c>
      <c r="AV260" s="3025" t="s">
        <v>877</v>
      </c>
      <c r="AW260" s="5084" t="s">
        <v>2466</v>
      </c>
      <c r="AX260" s="5136" t="s">
        <v>2452</v>
      </c>
    </row>
    <row r="261" spans="1:50">
      <c r="A261" s="5963"/>
      <c r="B261" s="5119"/>
      <c r="C261" s="5695"/>
      <c r="D261" s="5119"/>
      <c r="E261" s="5085"/>
      <c r="F261" s="5119"/>
      <c r="G261" s="5966"/>
      <c r="H261" s="5966"/>
      <c r="I261" s="5966"/>
      <c r="J261" s="5966"/>
      <c r="K261" s="5966"/>
      <c r="L261" s="5966"/>
      <c r="M261" s="5966"/>
      <c r="N261" s="5966"/>
      <c r="O261" s="5966"/>
      <c r="P261" s="5966"/>
      <c r="Q261" s="5966"/>
      <c r="R261" s="5966"/>
      <c r="S261" s="3742"/>
      <c r="T261" s="3742"/>
      <c r="U261" s="3742"/>
      <c r="V261" s="5410"/>
      <c r="W261" s="5410"/>
      <c r="X261" s="5410"/>
      <c r="Y261" s="5966"/>
      <c r="Z261" s="5966"/>
      <c r="AA261" s="5966"/>
      <c r="AB261" s="5966"/>
      <c r="AC261" s="5933"/>
      <c r="AD261" s="3031" t="s">
        <v>2035</v>
      </c>
      <c r="AE261" s="3407"/>
      <c r="AF261" s="3202" t="s">
        <v>857</v>
      </c>
      <c r="AG261" s="205"/>
      <c r="AH261" s="3195">
        <v>1405</v>
      </c>
      <c r="AI261" s="28" t="s">
        <v>2034</v>
      </c>
      <c r="AJ261" s="3187" t="s">
        <v>2036</v>
      </c>
      <c r="AK261" s="3195">
        <v>1405</v>
      </c>
      <c r="AL261" s="31" t="s">
        <v>2792</v>
      </c>
      <c r="AM261" s="31" t="s">
        <v>2792</v>
      </c>
      <c r="AN261" s="23"/>
      <c r="AO261" s="3195">
        <v>3</v>
      </c>
      <c r="AP261" s="3195" t="s">
        <v>859</v>
      </c>
      <c r="AQ261" s="3195">
        <v>3</v>
      </c>
      <c r="AR261" s="230"/>
      <c r="AS261" s="230"/>
      <c r="AT261" s="230"/>
      <c r="AU261" s="230"/>
      <c r="AV261" s="3026"/>
      <c r="AW261" s="5085"/>
      <c r="AX261" s="5807"/>
    </row>
    <row r="262" spans="1:50">
      <c r="A262" s="5963"/>
      <c r="B262" s="5120"/>
      <c r="C262" s="5794"/>
      <c r="D262" s="5120"/>
      <c r="E262" s="5086"/>
      <c r="F262" s="5120"/>
      <c r="G262" s="5972"/>
      <c r="H262" s="5972"/>
      <c r="I262" s="5972"/>
      <c r="J262" s="5972"/>
      <c r="K262" s="5972"/>
      <c r="L262" s="5972"/>
      <c r="M262" s="5972"/>
      <c r="N262" s="5972"/>
      <c r="O262" s="5972"/>
      <c r="P262" s="5972"/>
      <c r="Q262" s="5972"/>
      <c r="R262" s="5972"/>
      <c r="S262" s="3740"/>
      <c r="T262" s="3740"/>
      <c r="U262" s="3740"/>
      <c r="V262" s="5411"/>
      <c r="W262" s="5411"/>
      <c r="X262" s="5411"/>
      <c r="Y262" s="5972"/>
      <c r="Z262" s="5972"/>
      <c r="AA262" s="5972"/>
      <c r="AB262" s="5972"/>
      <c r="AC262" s="5958"/>
      <c r="AD262" s="3031" t="s">
        <v>2035</v>
      </c>
      <c r="AE262" s="3408"/>
      <c r="AF262" s="3202" t="s">
        <v>857</v>
      </c>
      <c r="AG262" s="205"/>
      <c r="AH262" s="3195">
        <v>1300</v>
      </c>
      <c r="AI262" s="28" t="s">
        <v>2034</v>
      </c>
      <c r="AJ262" s="28" t="s">
        <v>2036</v>
      </c>
      <c r="AK262" s="3195">
        <v>1300</v>
      </c>
      <c r="AL262" s="23" t="s">
        <v>646</v>
      </c>
      <c r="AM262" s="23" t="s">
        <v>647</v>
      </c>
      <c r="AN262" s="23"/>
      <c r="AO262" s="3195">
        <v>2</v>
      </c>
      <c r="AP262" s="3195" t="s">
        <v>859</v>
      </c>
      <c r="AQ262" s="3195">
        <v>2</v>
      </c>
      <c r="AR262" s="230"/>
      <c r="AS262" s="230"/>
      <c r="AT262" s="230"/>
      <c r="AU262" s="230"/>
      <c r="AV262" s="3026"/>
      <c r="AW262" s="5086"/>
      <c r="AX262" s="5808"/>
    </row>
    <row r="263" spans="1:50">
      <c r="A263" s="5963"/>
      <c r="B263" s="5123" t="s">
        <v>2463</v>
      </c>
      <c r="C263" s="5694" t="s">
        <v>3693</v>
      </c>
      <c r="D263" s="3806" t="s">
        <v>1903</v>
      </c>
      <c r="E263" s="5084" t="s">
        <v>2050</v>
      </c>
      <c r="F263" s="3806" t="s">
        <v>2087</v>
      </c>
      <c r="G263" s="5084" t="s">
        <v>2028</v>
      </c>
      <c r="H263" s="5084" t="s">
        <v>2028</v>
      </c>
      <c r="I263" s="5084" t="s">
        <v>2029</v>
      </c>
      <c r="J263" s="5084" t="s">
        <v>2029</v>
      </c>
      <c r="K263" s="5084">
        <v>9</v>
      </c>
      <c r="L263" s="5084">
        <v>0</v>
      </c>
      <c r="M263" s="5084">
        <v>31</v>
      </c>
      <c r="N263" s="5084">
        <v>9</v>
      </c>
      <c r="O263" s="5084">
        <v>0</v>
      </c>
      <c r="P263" s="5084">
        <v>31</v>
      </c>
      <c r="Q263" s="5084" t="s">
        <v>2030</v>
      </c>
      <c r="R263" s="5960" t="s">
        <v>2031</v>
      </c>
      <c r="S263" s="3812">
        <v>9664</v>
      </c>
      <c r="T263" s="3812">
        <v>9664</v>
      </c>
      <c r="U263" s="3812">
        <v>9728</v>
      </c>
      <c r="V263" s="5409">
        <v>640</v>
      </c>
      <c r="W263" s="5409">
        <v>640</v>
      </c>
      <c r="X263" s="5409">
        <v>704</v>
      </c>
      <c r="Y263" s="5957">
        <v>9</v>
      </c>
      <c r="Z263" s="5957">
        <v>2</v>
      </c>
      <c r="AA263" s="5957" t="s">
        <v>2045</v>
      </c>
      <c r="AB263" s="5957" t="s">
        <v>2033</v>
      </c>
      <c r="AC263" s="5957" t="s">
        <v>2034</v>
      </c>
      <c r="AD263" s="3031" t="s">
        <v>2035</v>
      </c>
      <c r="AE263" s="3412"/>
      <c r="AF263" s="3202" t="s">
        <v>857</v>
      </c>
      <c r="AG263" s="205"/>
      <c r="AH263" s="3195">
        <v>1500</v>
      </c>
      <c r="AI263" s="28" t="s">
        <v>2034</v>
      </c>
      <c r="AJ263" s="28" t="s">
        <v>2036</v>
      </c>
      <c r="AK263" s="3195">
        <v>1500</v>
      </c>
      <c r="AL263" s="26" t="s">
        <v>344</v>
      </c>
      <c r="AM263" s="31" t="s">
        <v>341</v>
      </c>
      <c r="AN263" s="3195"/>
      <c r="AO263" s="3195">
        <v>2</v>
      </c>
      <c r="AP263" s="3195" t="s">
        <v>859</v>
      </c>
      <c r="AQ263" s="3195">
        <v>2</v>
      </c>
      <c r="AR263" s="3195">
        <v>3</v>
      </c>
      <c r="AS263" s="3195" t="s">
        <v>875</v>
      </c>
      <c r="AT263" s="3195" t="s">
        <v>859</v>
      </c>
      <c r="AU263" s="3195" t="s">
        <v>876</v>
      </c>
      <c r="AV263" s="504" t="s">
        <v>877</v>
      </c>
      <c r="AW263" s="5084" t="s">
        <v>2466</v>
      </c>
      <c r="AX263" s="5136" t="s">
        <v>2452</v>
      </c>
    </row>
    <row r="264" spans="1:50">
      <c r="A264" s="5963"/>
      <c r="B264" s="5119"/>
      <c r="C264" s="5695"/>
      <c r="D264" s="3807"/>
      <c r="E264" s="5085"/>
      <c r="F264" s="3807"/>
      <c r="G264" s="5966"/>
      <c r="H264" s="5966"/>
      <c r="I264" s="5966"/>
      <c r="J264" s="5966"/>
      <c r="K264" s="5966"/>
      <c r="L264" s="5966"/>
      <c r="M264" s="5966"/>
      <c r="N264" s="5966"/>
      <c r="O264" s="5966"/>
      <c r="P264" s="5966"/>
      <c r="Q264" s="5966"/>
      <c r="R264" s="5966"/>
      <c r="S264" s="3742"/>
      <c r="T264" s="3742"/>
      <c r="U264" s="3742"/>
      <c r="V264" s="5410"/>
      <c r="W264" s="5410"/>
      <c r="X264" s="5410"/>
      <c r="Y264" s="5966"/>
      <c r="Z264" s="5966"/>
      <c r="AA264" s="5966"/>
      <c r="AB264" s="5966"/>
      <c r="AC264" s="5933"/>
      <c r="AD264" s="3031" t="s">
        <v>2035</v>
      </c>
      <c r="AE264" s="3407"/>
      <c r="AF264" s="3202" t="s">
        <v>857</v>
      </c>
      <c r="AG264" s="205"/>
      <c r="AH264" s="3195">
        <v>1405</v>
      </c>
      <c r="AI264" s="28" t="s">
        <v>2034</v>
      </c>
      <c r="AJ264" s="3187" t="s">
        <v>2036</v>
      </c>
      <c r="AK264" s="3195">
        <v>1405</v>
      </c>
      <c r="AL264" s="31" t="s">
        <v>2792</v>
      </c>
      <c r="AM264" s="31" t="s">
        <v>2792</v>
      </c>
      <c r="AN264" s="23"/>
      <c r="AO264" s="3195">
        <v>3</v>
      </c>
      <c r="AP264" s="3195" t="s">
        <v>859</v>
      </c>
      <c r="AQ264" s="3195">
        <v>3</v>
      </c>
      <c r="AR264" s="230"/>
      <c r="AS264" s="230"/>
      <c r="AT264" s="230"/>
      <c r="AU264" s="230"/>
      <c r="AV264" s="3026"/>
      <c r="AW264" s="5085"/>
      <c r="AX264" s="5807"/>
    </row>
    <row r="265" spans="1:50" ht="13.5" thickBot="1">
      <c r="A265" s="5964"/>
      <c r="B265" s="5473"/>
      <c r="C265" s="6073"/>
      <c r="D265" s="3808"/>
      <c r="E265" s="5121"/>
      <c r="F265" s="3808"/>
      <c r="G265" s="5967"/>
      <c r="H265" s="5967"/>
      <c r="I265" s="5967"/>
      <c r="J265" s="5967"/>
      <c r="K265" s="5967"/>
      <c r="L265" s="5967"/>
      <c r="M265" s="5967"/>
      <c r="N265" s="5967"/>
      <c r="O265" s="5967"/>
      <c r="P265" s="5967"/>
      <c r="Q265" s="5967"/>
      <c r="R265" s="5967"/>
      <c r="S265" s="3826"/>
      <c r="T265" s="3826"/>
      <c r="U265" s="3826"/>
      <c r="V265" s="5412"/>
      <c r="W265" s="5412"/>
      <c r="X265" s="5412"/>
      <c r="Y265" s="5967"/>
      <c r="Z265" s="5967"/>
      <c r="AA265" s="5967"/>
      <c r="AB265" s="5967"/>
      <c r="AC265" s="5934"/>
      <c r="AD265" s="3215" t="s">
        <v>2035</v>
      </c>
      <c r="AE265" s="3397"/>
      <c r="AF265" s="3224" t="s">
        <v>857</v>
      </c>
      <c r="AG265" s="207"/>
      <c r="AH265" s="3196">
        <v>1300</v>
      </c>
      <c r="AI265" s="30" t="s">
        <v>2034</v>
      </c>
      <c r="AJ265" s="30" t="s">
        <v>2036</v>
      </c>
      <c r="AK265" s="3196">
        <v>1300</v>
      </c>
      <c r="AL265" s="35" t="s">
        <v>646</v>
      </c>
      <c r="AM265" s="35" t="s">
        <v>647</v>
      </c>
      <c r="AN265" s="35"/>
      <c r="AO265" s="3196">
        <v>2</v>
      </c>
      <c r="AP265" s="3196" t="s">
        <v>859</v>
      </c>
      <c r="AQ265" s="3196">
        <v>2</v>
      </c>
      <c r="AR265" s="232"/>
      <c r="AS265" s="232"/>
      <c r="AT265" s="232"/>
      <c r="AU265" s="232"/>
      <c r="AV265" s="3036"/>
      <c r="AW265" s="5121"/>
      <c r="AX265" s="5137"/>
    </row>
    <row r="266" spans="1:50">
      <c r="A266" s="5962" t="s">
        <v>3882</v>
      </c>
      <c r="B266" s="5241" t="s">
        <v>2463</v>
      </c>
      <c r="C266" s="6058" t="s">
        <v>1905</v>
      </c>
      <c r="D266" s="5241" t="s">
        <v>1906</v>
      </c>
      <c r="E266" s="5156" t="s">
        <v>2026</v>
      </c>
      <c r="F266" s="5241" t="s">
        <v>2088</v>
      </c>
      <c r="G266" s="5156" t="s">
        <v>2028</v>
      </c>
      <c r="H266" s="5156" t="s">
        <v>2028</v>
      </c>
      <c r="I266" s="5156" t="s">
        <v>2029</v>
      </c>
      <c r="J266" s="5156" t="s">
        <v>2029</v>
      </c>
      <c r="K266" s="5156">
        <v>6</v>
      </c>
      <c r="L266" s="5156">
        <v>0</v>
      </c>
      <c r="M266" s="5156">
        <v>31</v>
      </c>
      <c r="N266" s="5156">
        <v>6</v>
      </c>
      <c r="O266" s="5156">
        <v>0</v>
      </c>
      <c r="P266" s="5156">
        <v>31</v>
      </c>
      <c r="Q266" s="5156" t="s">
        <v>2030</v>
      </c>
      <c r="R266" s="5929" t="s">
        <v>2031</v>
      </c>
      <c r="S266" s="5932">
        <v>4920</v>
      </c>
      <c r="T266" s="5932">
        <v>4920</v>
      </c>
      <c r="U266" s="5932">
        <v>11527</v>
      </c>
      <c r="V266" s="5932">
        <v>1088</v>
      </c>
      <c r="W266" s="5932">
        <v>1088</v>
      </c>
      <c r="X266" s="5932">
        <v>1230</v>
      </c>
      <c r="Y266" s="5932">
        <v>4</v>
      </c>
      <c r="Z266" s="5932">
        <v>2</v>
      </c>
      <c r="AA266" s="5932" t="s">
        <v>2032</v>
      </c>
      <c r="AB266" s="5932" t="s">
        <v>2033</v>
      </c>
      <c r="AC266" s="5932" t="s">
        <v>2034</v>
      </c>
      <c r="AD266" s="3214" t="s">
        <v>2035</v>
      </c>
      <c r="AE266" s="3404" t="s">
        <v>6172</v>
      </c>
      <c r="AF266" s="3223" t="s">
        <v>857</v>
      </c>
      <c r="AG266" s="187"/>
      <c r="AH266" s="185">
        <v>1204</v>
      </c>
      <c r="AI266" s="48" t="s">
        <v>2034</v>
      </c>
      <c r="AJ266" s="48" t="s">
        <v>2036</v>
      </c>
      <c r="AK266" s="48">
        <v>1203</v>
      </c>
      <c r="AL266" s="196" t="s">
        <v>2037</v>
      </c>
      <c r="AM266" s="47" t="s">
        <v>2038</v>
      </c>
      <c r="AN266" s="189"/>
      <c r="AO266" s="3200">
        <v>2</v>
      </c>
      <c r="AP266" s="3200" t="s">
        <v>859</v>
      </c>
      <c r="AQ266" s="3200">
        <v>2</v>
      </c>
      <c r="AR266" s="231"/>
      <c r="AS266" s="231"/>
      <c r="AT266" s="231"/>
      <c r="AU266" s="231"/>
      <c r="AV266" s="3035"/>
      <c r="AW266" s="5156" t="s">
        <v>2466</v>
      </c>
      <c r="AX266" s="5813" t="s">
        <v>2452</v>
      </c>
    </row>
    <row r="267" spans="1:50">
      <c r="A267" s="5970"/>
      <c r="B267" s="5966"/>
      <c r="C267" s="6063"/>
      <c r="D267" s="5966"/>
      <c r="E267" s="5953"/>
      <c r="F267" s="5966"/>
      <c r="G267" s="5966"/>
      <c r="H267" s="5966"/>
      <c r="I267" s="5966"/>
      <c r="J267" s="5966"/>
      <c r="K267" s="5966"/>
      <c r="L267" s="5966"/>
      <c r="M267" s="5966"/>
      <c r="N267" s="5966"/>
      <c r="O267" s="5966"/>
      <c r="P267" s="5966"/>
      <c r="Q267" s="5966"/>
      <c r="R267" s="5966"/>
      <c r="S267" s="5933"/>
      <c r="T267" s="5933"/>
      <c r="U267" s="5933"/>
      <c r="V267" s="5933"/>
      <c r="W267" s="5933"/>
      <c r="X267" s="5933"/>
      <c r="Y267" s="5966"/>
      <c r="Z267" s="5966"/>
      <c r="AA267" s="5966"/>
      <c r="AB267" s="5966"/>
      <c r="AC267" s="5933"/>
      <c r="AD267" s="3031" t="s">
        <v>2035</v>
      </c>
      <c r="AE267" s="3407"/>
      <c r="AF267" s="3202" t="s">
        <v>857</v>
      </c>
      <c r="AG267" s="190"/>
      <c r="AH267" s="3195">
        <v>1400</v>
      </c>
      <c r="AI267" s="28" t="s">
        <v>2034</v>
      </c>
      <c r="AJ267" s="28" t="s">
        <v>2036</v>
      </c>
      <c r="AK267" s="3195">
        <v>1400</v>
      </c>
      <c r="AL267" s="31" t="s">
        <v>2793</v>
      </c>
      <c r="AM267" s="31" t="s">
        <v>2793</v>
      </c>
      <c r="AN267" s="23"/>
      <c r="AO267" s="3195">
        <v>8</v>
      </c>
      <c r="AP267" s="3195" t="s">
        <v>859</v>
      </c>
      <c r="AQ267" s="3195">
        <v>8</v>
      </c>
      <c r="AR267" s="230"/>
      <c r="AS267" s="230"/>
      <c r="AT267" s="230"/>
      <c r="AU267" s="230"/>
      <c r="AV267" s="3026"/>
      <c r="AW267" s="5953"/>
      <c r="AX267" s="5940"/>
    </row>
    <row r="268" spans="1:50">
      <c r="A268" s="5970"/>
      <c r="B268" s="5972"/>
      <c r="C268" s="6064"/>
      <c r="D268" s="5972"/>
      <c r="E268" s="5954"/>
      <c r="F268" s="5972"/>
      <c r="G268" s="5972"/>
      <c r="H268" s="5972"/>
      <c r="I268" s="5972"/>
      <c r="J268" s="5972"/>
      <c r="K268" s="5972"/>
      <c r="L268" s="5972"/>
      <c r="M268" s="5972"/>
      <c r="N268" s="5972"/>
      <c r="O268" s="5972"/>
      <c r="P268" s="5972"/>
      <c r="Q268" s="5972"/>
      <c r="R268" s="5972"/>
      <c r="S268" s="5958"/>
      <c r="T268" s="5958"/>
      <c r="U268" s="5958"/>
      <c r="V268" s="5958"/>
      <c r="W268" s="5958"/>
      <c r="X268" s="5958"/>
      <c r="Y268" s="5972"/>
      <c r="Z268" s="5972"/>
      <c r="AA268" s="5972"/>
      <c r="AB268" s="5972"/>
      <c r="AC268" s="5933"/>
      <c r="AD268" s="3031" t="s">
        <v>2035</v>
      </c>
      <c r="AE268" s="3408"/>
      <c r="AF268" s="3202" t="s">
        <v>857</v>
      </c>
      <c r="AG268" s="190"/>
      <c r="AH268" s="3195">
        <v>1300</v>
      </c>
      <c r="AI268" s="28" t="s">
        <v>2034</v>
      </c>
      <c r="AJ268" s="28" t="s">
        <v>2036</v>
      </c>
      <c r="AK268" s="3190">
        <v>1300</v>
      </c>
      <c r="AL268" s="23" t="s">
        <v>646</v>
      </c>
      <c r="AM268" s="23" t="s">
        <v>647</v>
      </c>
      <c r="AN268" s="23"/>
      <c r="AO268" s="3195">
        <v>2</v>
      </c>
      <c r="AP268" s="3195" t="s">
        <v>859</v>
      </c>
      <c r="AQ268" s="3195">
        <v>2</v>
      </c>
      <c r="AR268" s="230"/>
      <c r="AS268" s="230"/>
      <c r="AT268" s="230"/>
      <c r="AU268" s="230"/>
      <c r="AV268" s="3026"/>
      <c r="AW268" s="5954"/>
      <c r="AX268" s="5941"/>
    </row>
    <row r="269" spans="1:50">
      <c r="A269" s="5970"/>
      <c r="B269" s="5153" t="s">
        <v>2463</v>
      </c>
      <c r="C269" s="5731" t="s">
        <v>3632</v>
      </c>
      <c r="D269" s="5153" t="s">
        <v>1909</v>
      </c>
      <c r="E269" s="5084" t="s">
        <v>2026</v>
      </c>
      <c r="F269" s="5153" t="s">
        <v>2089</v>
      </c>
      <c r="G269" s="5084" t="s">
        <v>2028</v>
      </c>
      <c r="H269" s="5084" t="s">
        <v>2028</v>
      </c>
      <c r="I269" s="5084" t="s">
        <v>2029</v>
      </c>
      <c r="J269" s="5084" t="s">
        <v>2029</v>
      </c>
      <c r="K269" s="5084">
        <v>6</v>
      </c>
      <c r="L269" s="5084">
        <v>0</v>
      </c>
      <c r="M269" s="5084">
        <v>31</v>
      </c>
      <c r="N269" s="5084">
        <v>6</v>
      </c>
      <c r="O269" s="5084">
        <v>0</v>
      </c>
      <c r="P269" s="5084">
        <v>31</v>
      </c>
      <c r="Q269" s="5084" t="s">
        <v>2030</v>
      </c>
      <c r="R269" s="5960" t="s">
        <v>2031</v>
      </c>
      <c r="S269" s="5957">
        <v>11527</v>
      </c>
      <c r="T269" s="5957">
        <v>11527</v>
      </c>
      <c r="U269" s="5957">
        <v>22554</v>
      </c>
      <c r="V269" s="5957">
        <v>1230</v>
      </c>
      <c r="W269" s="5957">
        <v>1230</v>
      </c>
      <c r="X269" s="5957">
        <v>1375</v>
      </c>
      <c r="Y269" s="5957">
        <v>4</v>
      </c>
      <c r="Z269" s="5957">
        <v>2</v>
      </c>
      <c r="AA269" s="5957" t="s">
        <v>2032</v>
      </c>
      <c r="AB269" s="5957" t="s">
        <v>2033</v>
      </c>
      <c r="AC269" s="5957" t="s">
        <v>2034</v>
      </c>
      <c r="AD269" s="3031" t="s">
        <v>2035</v>
      </c>
      <c r="AE269" s="3404" t="s">
        <v>6173</v>
      </c>
      <c r="AF269" s="3202" t="s">
        <v>857</v>
      </c>
      <c r="AG269" s="190"/>
      <c r="AH269" s="3211">
        <v>1204</v>
      </c>
      <c r="AI269" s="28" t="s">
        <v>2034</v>
      </c>
      <c r="AJ269" s="28" t="s">
        <v>2036</v>
      </c>
      <c r="AK269" s="28">
        <v>1203</v>
      </c>
      <c r="AL269" s="3209" t="s">
        <v>2040</v>
      </c>
      <c r="AM269" s="26" t="s">
        <v>2041</v>
      </c>
      <c r="AN269" s="23"/>
      <c r="AO269" s="3195">
        <v>2</v>
      </c>
      <c r="AP269" s="3195" t="s">
        <v>859</v>
      </c>
      <c r="AQ269" s="3195">
        <v>2</v>
      </c>
      <c r="AR269" s="230"/>
      <c r="AS269" s="230"/>
      <c r="AT269" s="230"/>
      <c r="AU269" s="230"/>
      <c r="AV269" s="3026"/>
      <c r="AW269" s="5084" t="s">
        <v>2468</v>
      </c>
      <c r="AX269" s="5136" t="s">
        <v>2452</v>
      </c>
    </row>
    <row r="270" spans="1:50">
      <c r="A270" s="5970"/>
      <c r="B270" s="5968"/>
      <c r="C270" s="6065"/>
      <c r="D270" s="5966"/>
      <c r="E270" s="5953"/>
      <c r="F270" s="5966"/>
      <c r="G270" s="5966"/>
      <c r="H270" s="5966"/>
      <c r="I270" s="5966"/>
      <c r="J270" s="5966"/>
      <c r="K270" s="5966"/>
      <c r="L270" s="5966"/>
      <c r="M270" s="5966"/>
      <c r="N270" s="5966"/>
      <c r="O270" s="5966"/>
      <c r="P270" s="5966"/>
      <c r="Q270" s="5966"/>
      <c r="R270" s="5966"/>
      <c r="S270" s="5968"/>
      <c r="T270" s="5968"/>
      <c r="U270" s="5933"/>
      <c r="V270" s="5933"/>
      <c r="W270" s="5933"/>
      <c r="X270" s="5933"/>
      <c r="Y270" s="5966"/>
      <c r="Z270" s="5966"/>
      <c r="AA270" s="5966"/>
      <c r="AB270" s="5966"/>
      <c r="AC270" s="5933"/>
      <c r="AD270" s="3031" t="s">
        <v>2035</v>
      </c>
      <c r="AE270" s="3407"/>
      <c r="AF270" s="3202" t="s">
        <v>857</v>
      </c>
      <c r="AG270" s="190"/>
      <c r="AH270" s="3195">
        <v>1400</v>
      </c>
      <c r="AI270" s="28" t="s">
        <v>2034</v>
      </c>
      <c r="AJ270" s="28" t="s">
        <v>2036</v>
      </c>
      <c r="AK270" s="3195">
        <v>1400</v>
      </c>
      <c r="AL270" s="31" t="s">
        <v>2793</v>
      </c>
      <c r="AM270" s="31" t="s">
        <v>2793</v>
      </c>
      <c r="AN270" s="23"/>
      <c r="AO270" s="3195">
        <v>8</v>
      </c>
      <c r="AP270" s="3195" t="s">
        <v>859</v>
      </c>
      <c r="AQ270" s="3195">
        <v>8</v>
      </c>
      <c r="AR270" s="230"/>
      <c r="AS270" s="230"/>
      <c r="AT270" s="230"/>
      <c r="AU270" s="230"/>
      <c r="AV270" s="3026"/>
      <c r="AW270" s="5953"/>
      <c r="AX270" s="5940"/>
    </row>
    <row r="271" spans="1:50" ht="13.5" thickBot="1">
      <c r="A271" s="5971"/>
      <c r="B271" s="5969"/>
      <c r="C271" s="6066"/>
      <c r="D271" s="5967"/>
      <c r="E271" s="5955"/>
      <c r="F271" s="5967"/>
      <c r="G271" s="5967"/>
      <c r="H271" s="5967"/>
      <c r="I271" s="5967"/>
      <c r="J271" s="5967"/>
      <c r="K271" s="5967"/>
      <c r="L271" s="5967"/>
      <c r="M271" s="5967"/>
      <c r="N271" s="5967"/>
      <c r="O271" s="5967"/>
      <c r="P271" s="5967"/>
      <c r="Q271" s="5967"/>
      <c r="R271" s="5967"/>
      <c r="S271" s="5969"/>
      <c r="T271" s="5969"/>
      <c r="U271" s="5934"/>
      <c r="V271" s="5934"/>
      <c r="W271" s="5934"/>
      <c r="X271" s="5934"/>
      <c r="Y271" s="5967"/>
      <c r="Z271" s="5967"/>
      <c r="AA271" s="5967"/>
      <c r="AB271" s="5967"/>
      <c r="AC271" s="5934"/>
      <c r="AD271" s="3215" t="s">
        <v>2035</v>
      </c>
      <c r="AE271" s="3397"/>
      <c r="AF271" s="3224" t="s">
        <v>857</v>
      </c>
      <c r="AG271" s="193"/>
      <c r="AH271" s="3196">
        <v>1300</v>
      </c>
      <c r="AI271" s="30" t="s">
        <v>2034</v>
      </c>
      <c r="AJ271" s="30" t="s">
        <v>2036</v>
      </c>
      <c r="AK271" s="3201">
        <v>1300</v>
      </c>
      <c r="AL271" s="35" t="s">
        <v>646</v>
      </c>
      <c r="AM271" s="35" t="s">
        <v>647</v>
      </c>
      <c r="AN271" s="35"/>
      <c r="AO271" s="3196">
        <v>2</v>
      </c>
      <c r="AP271" s="3196" t="s">
        <v>859</v>
      </c>
      <c r="AQ271" s="3196">
        <v>2</v>
      </c>
      <c r="AR271" s="232"/>
      <c r="AS271" s="232"/>
      <c r="AT271" s="232"/>
      <c r="AU271" s="232"/>
      <c r="AV271" s="3036"/>
      <c r="AW271" s="5955"/>
      <c r="AX271" s="5942"/>
    </row>
    <row r="272" spans="1:50" ht="12.75" customHeight="1">
      <c r="A272" s="5962" t="s">
        <v>6241</v>
      </c>
      <c r="B272" s="5241" t="s">
        <v>2463</v>
      </c>
      <c r="C272" s="6058" t="s">
        <v>6531</v>
      </c>
      <c r="D272" s="5241" t="s">
        <v>6523</v>
      </c>
      <c r="E272" s="5156" t="s">
        <v>2026</v>
      </c>
      <c r="F272" s="5241" t="s">
        <v>6524</v>
      </c>
      <c r="G272" s="5156" t="s">
        <v>2028</v>
      </c>
      <c r="H272" s="5156" t="s">
        <v>2028</v>
      </c>
      <c r="I272" s="5156" t="s">
        <v>2029</v>
      </c>
      <c r="J272" s="5156" t="s">
        <v>2029</v>
      </c>
      <c r="K272" s="5156">
        <v>6</v>
      </c>
      <c r="L272" s="5156">
        <v>0</v>
      </c>
      <c r="M272" s="5156">
        <v>31</v>
      </c>
      <c r="N272" s="5156">
        <v>6</v>
      </c>
      <c r="O272" s="5156">
        <v>0</v>
      </c>
      <c r="P272" s="5156">
        <v>31</v>
      </c>
      <c r="Q272" s="5156" t="s">
        <v>2030</v>
      </c>
      <c r="R272" s="5929" t="s">
        <v>2031</v>
      </c>
      <c r="S272" s="5156">
        <v>28000</v>
      </c>
      <c r="T272" s="5932">
        <v>28000</v>
      </c>
      <c r="U272" s="5932">
        <v>45364</v>
      </c>
      <c r="V272" s="5156">
        <v>3000</v>
      </c>
      <c r="W272" s="5156">
        <v>3000</v>
      </c>
      <c r="X272" s="5156">
        <v>7637</v>
      </c>
      <c r="Y272" s="5932">
        <v>4</v>
      </c>
      <c r="Z272" s="5932">
        <v>2</v>
      </c>
      <c r="AA272" s="5932" t="s">
        <v>2032</v>
      </c>
      <c r="AB272" s="5932" t="s">
        <v>2033</v>
      </c>
      <c r="AC272" s="5932" t="s">
        <v>2034</v>
      </c>
      <c r="AD272" s="1082" t="s">
        <v>2035</v>
      </c>
      <c r="AE272" s="192" t="s">
        <v>6233</v>
      </c>
      <c r="AF272" s="3363" t="s">
        <v>857</v>
      </c>
      <c r="AG272" s="1085"/>
      <c r="AH272" s="3367">
        <v>1204</v>
      </c>
      <c r="AI272" s="1082" t="s">
        <v>2034</v>
      </c>
      <c r="AJ272" s="1082" t="s">
        <v>2036</v>
      </c>
      <c r="AK272" s="1082">
        <v>1203</v>
      </c>
      <c r="AL272" s="192" t="s">
        <v>6285</v>
      </c>
      <c r="AM272" s="812" t="s">
        <v>6526</v>
      </c>
      <c r="AN272" s="32"/>
      <c r="AO272" s="3360">
        <v>2</v>
      </c>
      <c r="AP272" s="3360" t="s">
        <v>859</v>
      </c>
      <c r="AQ272" s="3360">
        <v>2</v>
      </c>
      <c r="AR272" s="1086"/>
      <c r="AS272" s="1086"/>
      <c r="AT272" s="1086"/>
      <c r="AU272" s="1086"/>
      <c r="AV272" s="3420"/>
      <c r="AW272" s="5085" t="s">
        <v>2468</v>
      </c>
      <c r="AX272" s="5807" t="s">
        <v>2452</v>
      </c>
    </row>
    <row r="273" spans="1:50">
      <c r="A273" s="5963"/>
      <c r="B273" s="5154"/>
      <c r="C273" s="5729"/>
      <c r="D273" s="6093"/>
      <c r="E273" s="5085"/>
      <c r="F273" s="5154"/>
      <c r="G273" s="5085"/>
      <c r="H273" s="5085"/>
      <c r="I273" s="5085"/>
      <c r="J273" s="5085"/>
      <c r="K273" s="5085"/>
      <c r="L273" s="5085"/>
      <c r="M273" s="5085"/>
      <c r="N273" s="5085"/>
      <c r="O273" s="5085"/>
      <c r="P273" s="5085"/>
      <c r="Q273" s="5085"/>
      <c r="R273" s="5930"/>
      <c r="S273" s="5085"/>
      <c r="T273" s="5933"/>
      <c r="U273" s="5933"/>
      <c r="V273" s="5085"/>
      <c r="W273" s="5085"/>
      <c r="X273" s="5085"/>
      <c r="Y273" s="5933"/>
      <c r="Z273" s="5933"/>
      <c r="AA273" s="5933"/>
      <c r="AB273" s="5933"/>
      <c r="AC273" s="5933"/>
      <c r="AD273" s="28" t="s">
        <v>2035</v>
      </c>
      <c r="AE273" s="28"/>
      <c r="AF273" s="3369" t="s">
        <v>857</v>
      </c>
      <c r="AG273" s="190"/>
      <c r="AH273" s="3365">
        <v>1400</v>
      </c>
      <c r="AI273" s="28" t="s">
        <v>2034</v>
      </c>
      <c r="AJ273" s="28" t="s">
        <v>2036</v>
      </c>
      <c r="AK273" s="3365">
        <v>1400</v>
      </c>
      <c r="AL273" s="31" t="s">
        <v>2793</v>
      </c>
      <c r="AM273" s="31" t="s">
        <v>2793</v>
      </c>
      <c r="AN273" s="23"/>
      <c r="AO273" s="3365">
        <v>8</v>
      </c>
      <c r="AP273" s="3365" t="s">
        <v>859</v>
      </c>
      <c r="AQ273" s="3365">
        <v>8</v>
      </c>
      <c r="AR273" s="230"/>
      <c r="AS273" s="230"/>
      <c r="AT273" s="230"/>
      <c r="AU273" s="230"/>
      <c r="AV273" s="3419"/>
      <c r="AW273" s="5953"/>
      <c r="AX273" s="5940"/>
    </row>
    <row r="274" spans="1:50" ht="13.5" thickBot="1">
      <c r="A274" s="5964"/>
      <c r="B274" s="5208"/>
      <c r="C274" s="6062"/>
      <c r="D274" s="6105"/>
      <c r="E274" s="5121"/>
      <c r="F274" s="5208"/>
      <c r="G274" s="5121"/>
      <c r="H274" s="5121"/>
      <c r="I274" s="5121"/>
      <c r="J274" s="5121"/>
      <c r="K274" s="5121"/>
      <c r="L274" s="5121"/>
      <c r="M274" s="5121"/>
      <c r="N274" s="5121"/>
      <c r="O274" s="5121"/>
      <c r="P274" s="5121"/>
      <c r="Q274" s="5121"/>
      <c r="R274" s="5931"/>
      <c r="S274" s="5121"/>
      <c r="T274" s="5934"/>
      <c r="U274" s="5934"/>
      <c r="V274" s="5121"/>
      <c r="W274" s="5121"/>
      <c r="X274" s="5121"/>
      <c r="Y274" s="5934"/>
      <c r="Z274" s="5934"/>
      <c r="AA274" s="5934"/>
      <c r="AB274" s="5934"/>
      <c r="AC274" s="5934"/>
      <c r="AD274" s="30" t="s">
        <v>2035</v>
      </c>
      <c r="AE274" s="30"/>
      <c r="AF274" s="34" t="s">
        <v>857</v>
      </c>
      <c r="AG274" s="193"/>
      <c r="AH274" s="3366">
        <v>1300</v>
      </c>
      <c r="AI274" s="30" t="s">
        <v>2034</v>
      </c>
      <c r="AJ274" s="30" t="s">
        <v>2036</v>
      </c>
      <c r="AK274" s="3364">
        <v>1300</v>
      </c>
      <c r="AL274" s="35" t="s">
        <v>646</v>
      </c>
      <c r="AM274" s="35" t="s">
        <v>647</v>
      </c>
      <c r="AN274" s="35"/>
      <c r="AO274" s="3366">
        <v>2</v>
      </c>
      <c r="AP274" s="3366" t="s">
        <v>859</v>
      </c>
      <c r="AQ274" s="3366">
        <v>2</v>
      </c>
      <c r="AR274" s="232"/>
      <c r="AS274" s="232"/>
      <c r="AT274" s="232"/>
      <c r="AU274" s="232"/>
      <c r="AV274" s="3421"/>
      <c r="AW274" s="5955"/>
      <c r="AX274" s="5942"/>
    </row>
    <row r="275" spans="1:50">
      <c r="A275" s="5962" t="s">
        <v>3884</v>
      </c>
      <c r="B275" s="5153" t="s">
        <v>2463</v>
      </c>
      <c r="C275" s="5731" t="s">
        <v>3634</v>
      </c>
      <c r="D275" s="5153" t="s">
        <v>1911</v>
      </c>
      <c r="E275" s="5084" t="s">
        <v>2026</v>
      </c>
      <c r="F275" s="5153" t="s">
        <v>2090</v>
      </c>
      <c r="G275" s="5084" t="s">
        <v>2028</v>
      </c>
      <c r="H275" s="5084" t="s">
        <v>2028</v>
      </c>
      <c r="I275" s="5084" t="s">
        <v>2029</v>
      </c>
      <c r="J275" s="5084" t="s">
        <v>2029</v>
      </c>
      <c r="K275" s="5084">
        <v>6</v>
      </c>
      <c r="L275" s="5084">
        <v>0</v>
      </c>
      <c r="M275" s="5084">
        <v>31</v>
      </c>
      <c r="N275" s="5084">
        <v>6</v>
      </c>
      <c r="O275" s="5084">
        <v>0</v>
      </c>
      <c r="P275" s="5084">
        <v>31</v>
      </c>
      <c r="Q275" s="5084" t="s">
        <v>2030</v>
      </c>
      <c r="R275" s="5960" t="s">
        <v>2031</v>
      </c>
      <c r="S275" s="5932">
        <v>5176</v>
      </c>
      <c r="T275" s="5932">
        <v>5176</v>
      </c>
      <c r="U275" s="5932">
        <v>11783</v>
      </c>
      <c r="V275" s="5932">
        <v>1344</v>
      </c>
      <c r="W275" s="5932">
        <v>1344</v>
      </c>
      <c r="X275" s="5932">
        <v>1486</v>
      </c>
      <c r="Y275" s="5957">
        <v>4</v>
      </c>
      <c r="Z275" s="5957">
        <v>2</v>
      </c>
      <c r="AA275" s="5084" t="s">
        <v>2032</v>
      </c>
      <c r="AB275" s="5957" t="s">
        <v>2033</v>
      </c>
      <c r="AC275" s="5957" t="s">
        <v>2034</v>
      </c>
      <c r="AD275" s="3031" t="s">
        <v>2035</v>
      </c>
      <c r="AE275" s="3404" t="s">
        <v>6172</v>
      </c>
      <c r="AF275" s="3202" t="s">
        <v>857</v>
      </c>
      <c r="AG275" s="190"/>
      <c r="AH275" s="3211">
        <v>1204</v>
      </c>
      <c r="AI275" s="28" t="s">
        <v>2034</v>
      </c>
      <c r="AJ275" s="28" t="s">
        <v>2036</v>
      </c>
      <c r="AK275" s="28">
        <v>1203</v>
      </c>
      <c r="AL275" s="197" t="s">
        <v>2037</v>
      </c>
      <c r="AM275" s="3207" t="s">
        <v>2038</v>
      </c>
      <c r="AN275" s="23"/>
      <c r="AO275" s="3195">
        <v>2</v>
      </c>
      <c r="AP275" s="3195" t="s">
        <v>859</v>
      </c>
      <c r="AQ275" s="3195">
        <v>2</v>
      </c>
      <c r="AR275" s="230"/>
      <c r="AS275" s="230"/>
      <c r="AT275" s="230"/>
      <c r="AU275" s="230"/>
      <c r="AV275" s="3026"/>
      <c r="AW275" s="5084" t="s">
        <v>2466</v>
      </c>
      <c r="AX275" s="5136" t="s">
        <v>2452</v>
      </c>
    </row>
    <row r="276" spans="1:50">
      <c r="A276" s="5963"/>
      <c r="B276" s="5154"/>
      <c r="C276" s="5729"/>
      <c r="D276" s="5154"/>
      <c r="E276" s="5085"/>
      <c r="F276" s="5154"/>
      <c r="G276" s="5085"/>
      <c r="H276" s="5085"/>
      <c r="I276" s="5085"/>
      <c r="J276" s="5085"/>
      <c r="K276" s="5085"/>
      <c r="L276" s="5085"/>
      <c r="M276" s="5085"/>
      <c r="N276" s="5085"/>
      <c r="O276" s="5085"/>
      <c r="P276" s="5085"/>
      <c r="Q276" s="5085"/>
      <c r="R276" s="5930"/>
      <c r="S276" s="5933"/>
      <c r="T276" s="5933"/>
      <c r="U276" s="5933"/>
      <c r="V276" s="5933"/>
      <c r="W276" s="5933"/>
      <c r="X276" s="5933"/>
      <c r="Y276" s="5933"/>
      <c r="Z276" s="5933"/>
      <c r="AA276" s="5085"/>
      <c r="AB276" s="5933"/>
      <c r="AC276" s="5933"/>
      <c r="AD276" s="3031" t="s">
        <v>2035</v>
      </c>
      <c r="AE276" s="3407"/>
      <c r="AF276" s="3202" t="s">
        <v>857</v>
      </c>
      <c r="AG276" s="190"/>
      <c r="AH276" s="3195">
        <v>1405</v>
      </c>
      <c r="AI276" s="28" t="s">
        <v>2034</v>
      </c>
      <c r="AJ276" s="198" t="s">
        <v>2036</v>
      </c>
      <c r="AK276" s="3190">
        <v>1405</v>
      </c>
      <c r="AL276" s="31" t="s">
        <v>869</v>
      </c>
      <c r="AM276" s="31" t="s">
        <v>869</v>
      </c>
      <c r="AN276" s="23"/>
      <c r="AO276" s="3195">
        <v>2</v>
      </c>
      <c r="AP276" s="3195" t="s">
        <v>859</v>
      </c>
      <c r="AQ276" s="3195">
        <v>2</v>
      </c>
      <c r="AR276" s="230"/>
      <c r="AS276" s="230"/>
      <c r="AT276" s="230"/>
      <c r="AU276" s="230"/>
      <c r="AV276" s="3026"/>
      <c r="AW276" s="5085"/>
      <c r="AX276" s="5807"/>
    </row>
    <row r="277" spans="1:50">
      <c r="A277" s="5963"/>
      <c r="B277" s="5154"/>
      <c r="C277" s="5729"/>
      <c r="D277" s="5154"/>
      <c r="E277" s="5085"/>
      <c r="F277" s="5154"/>
      <c r="G277" s="5085"/>
      <c r="H277" s="5085"/>
      <c r="I277" s="5085"/>
      <c r="J277" s="5085"/>
      <c r="K277" s="5085"/>
      <c r="L277" s="5085"/>
      <c r="M277" s="5085"/>
      <c r="N277" s="5085"/>
      <c r="O277" s="5085"/>
      <c r="P277" s="5085"/>
      <c r="Q277" s="5085"/>
      <c r="R277" s="5930"/>
      <c r="S277" s="5933"/>
      <c r="T277" s="5933"/>
      <c r="U277" s="5933"/>
      <c r="V277" s="5933"/>
      <c r="W277" s="5933"/>
      <c r="X277" s="5933"/>
      <c r="Y277" s="5933"/>
      <c r="Z277" s="5933"/>
      <c r="AA277" s="5085"/>
      <c r="AB277" s="5933"/>
      <c r="AC277" s="5933"/>
      <c r="AD277" s="3031" t="s">
        <v>2035</v>
      </c>
      <c r="AE277" s="3407"/>
      <c r="AF277" s="3202" t="s">
        <v>857</v>
      </c>
      <c r="AG277" s="190"/>
      <c r="AH277" s="3195">
        <v>1400</v>
      </c>
      <c r="AI277" s="28" t="s">
        <v>2034</v>
      </c>
      <c r="AJ277" s="28" t="s">
        <v>2036</v>
      </c>
      <c r="AK277" s="3195">
        <v>1400</v>
      </c>
      <c r="AL277" s="31" t="s">
        <v>2793</v>
      </c>
      <c r="AM277" s="31" t="s">
        <v>2793</v>
      </c>
      <c r="AN277" s="23"/>
      <c r="AO277" s="3195">
        <v>8</v>
      </c>
      <c r="AP277" s="3195" t="s">
        <v>859</v>
      </c>
      <c r="AQ277" s="3195">
        <v>8</v>
      </c>
      <c r="AR277" s="230"/>
      <c r="AS277" s="230"/>
      <c r="AT277" s="230"/>
      <c r="AU277" s="230"/>
      <c r="AV277" s="3026"/>
      <c r="AW277" s="5085"/>
      <c r="AX277" s="5807"/>
    </row>
    <row r="278" spans="1:50">
      <c r="A278" s="5963"/>
      <c r="B278" s="5155"/>
      <c r="C278" s="5730"/>
      <c r="D278" s="5965"/>
      <c r="E278" s="5949"/>
      <c r="F278" s="5965"/>
      <c r="G278" s="5086"/>
      <c r="H278" s="5086"/>
      <c r="I278" s="5086"/>
      <c r="J278" s="5086"/>
      <c r="K278" s="5086"/>
      <c r="L278" s="5086"/>
      <c r="M278" s="5086"/>
      <c r="N278" s="5086"/>
      <c r="O278" s="5086"/>
      <c r="P278" s="5086"/>
      <c r="Q278" s="5086"/>
      <c r="R278" s="5961"/>
      <c r="S278" s="5958"/>
      <c r="T278" s="5958"/>
      <c r="U278" s="5958"/>
      <c r="V278" s="5958"/>
      <c r="W278" s="5958"/>
      <c r="X278" s="5958"/>
      <c r="Y278" s="5958"/>
      <c r="Z278" s="5958"/>
      <c r="AA278" s="5086"/>
      <c r="AB278" s="5958"/>
      <c r="AC278" s="5958"/>
      <c r="AD278" s="3031" t="s">
        <v>2035</v>
      </c>
      <c r="AE278" s="3408"/>
      <c r="AF278" s="3202" t="s">
        <v>857</v>
      </c>
      <c r="AG278" s="190"/>
      <c r="AH278" s="3195">
        <v>1300</v>
      </c>
      <c r="AI278" s="28" t="s">
        <v>2034</v>
      </c>
      <c r="AJ278" s="198" t="s">
        <v>2036</v>
      </c>
      <c r="AK278" s="3190">
        <v>1300</v>
      </c>
      <c r="AL278" s="23" t="s">
        <v>646</v>
      </c>
      <c r="AM278" s="23" t="s">
        <v>647</v>
      </c>
      <c r="AN278" s="23"/>
      <c r="AO278" s="3195">
        <v>2</v>
      </c>
      <c r="AP278" s="3195" t="s">
        <v>859</v>
      </c>
      <c r="AQ278" s="3195">
        <v>2</v>
      </c>
      <c r="AR278" s="230"/>
      <c r="AS278" s="230"/>
      <c r="AT278" s="230"/>
      <c r="AU278" s="230"/>
      <c r="AV278" s="3026"/>
      <c r="AW278" s="5949"/>
      <c r="AX278" s="5928"/>
    </row>
    <row r="279" spans="1:50">
      <c r="A279" s="5963"/>
      <c r="B279" s="5153" t="s">
        <v>2463</v>
      </c>
      <c r="C279" s="5731" t="s">
        <v>3635</v>
      </c>
      <c r="D279" s="5153" t="s">
        <v>1913</v>
      </c>
      <c r="E279" s="5084" t="s">
        <v>2026</v>
      </c>
      <c r="F279" s="5153" t="s">
        <v>2091</v>
      </c>
      <c r="G279" s="5084" t="s">
        <v>2028</v>
      </c>
      <c r="H279" s="5084" t="s">
        <v>2028</v>
      </c>
      <c r="I279" s="5084" t="s">
        <v>2029</v>
      </c>
      <c r="J279" s="5084" t="s">
        <v>2029</v>
      </c>
      <c r="K279" s="5084">
        <v>6</v>
      </c>
      <c r="L279" s="5084">
        <v>0</v>
      </c>
      <c r="M279" s="5084">
        <v>31</v>
      </c>
      <c r="N279" s="5084">
        <v>6</v>
      </c>
      <c r="O279" s="5084">
        <v>0</v>
      </c>
      <c r="P279" s="5084">
        <v>31</v>
      </c>
      <c r="Q279" s="5084" t="s">
        <v>2030</v>
      </c>
      <c r="R279" s="5930" t="s">
        <v>2031</v>
      </c>
      <c r="S279" s="5957">
        <v>11783</v>
      </c>
      <c r="T279" s="5957">
        <v>11783</v>
      </c>
      <c r="U279" s="5957">
        <v>22810</v>
      </c>
      <c r="V279" s="5957">
        <v>1486</v>
      </c>
      <c r="W279" s="5957">
        <v>1486</v>
      </c>
      <c r="X279" s="5957">
        <v>1631</v>
      </c>
      <c r="Y279" s="5957">
        <v>4</v>
      </c>
      <c r="Z279" s="5957">
        <v>2</v>
      </c>
      <c r="AA279" s="5084" t="s">
        <v>2032</v>
      </c>
      <c r="AB279" s="5957" t="s">
        <v>2033</v>
      </c>
      <c r="AC279" s="5957" t="s">
        <v>2034</v>
      </c>
      <c r="AD279" s="3031" t="s">
        <v>2035</v>
      </c>
      <c r="AE279" s="3404" t="s">
        <v>6173</v>
      </c>
      <c r="AF279" s="3202" t="s">
        <v>857</v>
      </c>
      <c r="AG279" s="190"/>
      <c r="AH279" s="3211">
        <v>1204</v>
      </c>
      <c r="AI279" s="28" t="s">
        <v>2034</v>
      </c>
      <c r="AJ279" s="28" t="s">
        <v>2036</v>
      </c>
      <c r="AK279" s="28">
        <v>1203</v>
      </c>
      <c r="AL279" s="3209" t="s">
        <v>2040</v>
      </c>
      <c r="AM279" s="26" t="s">
        <v>2041</v>
      </c>
      <c r="AN279" s="23"/>
      <c r="AO279" s="3195">
        <v>2</v>
      </c>
      <c r="AP279" s="3195" t="s">
        <v>859</v>
      </c>
      <c r="AQ279" s="3195">
        <v>2</v>
      </c>
      <c r="AR279" s="230"/>
      <c r="AS279" s="230"/>
      <c r="AT279" s="230"/>
      <c r="AU279" s="230"/>
      <c r="AV279" s="3026"/>
      <c r="AW279" s="5084" t="s">
        <v>2468</v>
      </c>
      <c r="AX279" s="5136" t="s">
        <v>2452</v>
      </c>
    </row>
    <row r="280" spans="1:50">
      <c r="A280" s="5963"/>
      <c r="B280" s="5154"/>
      <c r="C280" s="5729"/>
      <c r="D280" s="5154"/>
      <c r="E280" s="5085"/>
      <c r="F280" s="5154"/>
      <c r="G280" s="5085"/>
      <c r="H280" s="5085"/>
      <c r="I280" s="5085"/>
      <c r="J280" s="5085"/>
      <c r="K280" s="5085"/>
      <c r="L280" s="5085"/>
      <c r="M280" s="5085"/>
      <c r="N280" s="5085"/>
      <c r="O280" s="5085"/>
      <c r="P280" s="5085"/>
      <c r="Q280" s="5085"/>
      <c r="R280" s="5930"/>
      <c r="S280" s="5933"/>
      <c r="T280" s="5933"/>
      <c r="U280" s="5933"/>
      <c r="V280" s="5933"/>
      <c r="W280" s="5933"/>
      <c r="X280" s="5933"/>
      <c r="Y280" s="5933"/>
      <c r="Z280" s="5933"/>
      <c r="AA280" s="5085"/>
      <c r="AB280" s="5933"/>
      <c r="AC280" s="5933"/>
      <c r="AD280" s="3031" t="s">
        <v>2035</v>
      </c>
      <c r="AE280" s="3407"/>
      <c r="AF280" s="3202" t="s">
        <v>857</v>
      </c>
      <c r="AG280" s="190"/>
      <c r="AH280" s="3195">
        <v>1405</v>
      </c>
      <c r="AI280" s="28" t="s">
        <v>2034</v>
      </c>
      <c r="AJ280" s="198" t="s">
        <v>2036</v>
      </c>
      <c r="AK280" s="3190">
        <v>1405</v>
      </c>
      <c r="AL280" s="31" t="s">
        <v>869</v>
      </c>
      <c r="AM280" s="31" t="s">
        <v>869</v>
      </c>
      <c r="AN280" s="23"/>
      <c r="AO280" s="3195">
        <v>2</v>
      </c>
      <c r="AP280" s="3195" t="s">
        <v>859</v>
      </c>
      <c r="AQ280" s="3195">
        <v>2</v>
      </c>
      <c r="AR280" s="230"/>
      <c r="AS280" s="230"/>
      <c r="AT280" s="230"/>
      <c r="AU280" s="230"/>
      <c r="AV280" s="3026"/>
      <c r="AW280" s="5085"/>
      <c r="AX280" s="5807"/>
    </row>
    <row r="281" spans="1:50">
      <c r="A281" s="5963"/>
      <c r="B281" s="5154"/>
      <c r="C281" s="5729"/>
      <c r="D281" s="5154"/>
      <c r="E281" s="5085"/>
      <c r="F281" s="5154"/>
      <c r="G281" s="5085"/>
      <c r="H281" s="5085"/>
      <c r="I281" s="5085"/>
      <c r="J281" s="5085"/>
      <c r="K281" s="5085"/>
      <c r="L281" s="5085"/>
      <c r="M281" s="5085"/>
      <c r="N281" s="5085"/>
      <c r="O281" s="5085"/>
      <c r="P281" s="5085"/>
      <c r="Q281" s="5085"/>
      <c r="R281" s="5930"/>
      <c r="S281" s="5933"/>
      <c r="T281" s="5933"/>
      <c r="U281" s="5933"/>
      <c r="V281" s="5933"/>
      <c r="W281" s="5933"/>
      <c r="X281" s="5933"/>
      <c r="Y281" s="5933"/>
      <c r="Z281" s="5933"/>
      <c r="AA281" s="5085"/>
      <c r="AB281" s="5933"/>
      <c r="AC281" s="5933"/>
      <c r="AD281" s="3031" t="s">
        <v>2035</v>
      </c>
      <c r="AE281" s="3407"/>
      <c r="AF281" s="3202" t="s">
        <v>857</v>
      </c>
      <c r="AG281" s="190"/>
      <c r="AH281" s="3195">
        <v>1400</v>
      </c>
      <c r="AI281" s="28" t="s">
        <v>2034</v>
      </c>
      <c r="AJ281" s="28" t="s">
        <v>2036</v>
      </c>
      <c r="AK281" s="3195">
        <v>1400</v>
      </c>
      <c r="AL281" s="31" t="s">
        <v>2793</v>
      </c>
      <c r="AM281" s="31" t="s">
        <v>2793</v>
      </c>
      <c r="AN281" s="23"/>
      <c r="AO281" s="3195">
        <v>8</v>
      </c>
      <c r="AP281" s="3195" t="s">
        <v>859</v>
      </c>
      <c r="AQ281" s="3195">
        <v>8</v>
      </c>
      <c r="AR281" s="230"/>
      <c r="AS281" s="230"/>
      <c r="AT281" s="230"/>
      <c r="AU281" s="230"/>
      <c r="AV281" s="3026"/>
      <c r="AW281" s="5085"/>
      <c r="AX281" s="5807"/>
    </row>
    <row r="282" spans="1:50" ht="13.5" thickBot="1">
      <c r="A282" s="5964"/>
      <c r="B282" s="5208"/>
      <c r="C282" s="6062"/>
      <c r="D282" s="5959"/>
      <c r="E282" s="5948"/>
      <c r="F282" s="5959"/>
      <c r="G282" s="5121"/>
      <c r="H282" s="5121"/>
      <c r="I282" s="5121"/>
      <c r="J282" s="5121"/>
      <c r="K282" s="5121"/>
      <c r="L282" s="5121"/>
      <c r="M282" s="5121"/>
      <c r="N282" s="5121"/>
      <c r="O282" s="5121"/>
      <c r="P282" s="5121"/>
      <c r="Q282" s="5121"/>
      <c r="R282" s="5961"/>
      <c r="S282" s="5934"/>
      <c r="T282" s="5934"/>
      <c r="U282" s="5934"/>
      <c r="V282" s="5934"/>
      <c r="W282" s="5934"/>
      <c r="X282" s="5934"/>
      <c r="Y282" s="5934"/>
      <c r="Z282" s="5934"/>
      <c r="AA282" s="5121"/>
      <c r="AB282" s="5934"/>
      <c r="AC282" s="5934"/>
      <c r="AD282" s="3215" t="s">
        <v>2035</v>
      </c>
      <c r="AE282" s="3397"/>
      <c r="AF282" s="3224" t="s">
        <v>857</v>
      </c>
      <c r="AG282" s="193"/>
      <c r="AH282" s="3196">
        <v>1300</v>
      </c>
      <c r="AI282" s="30" t="s">
        <v>2034</v>
      </c>
      <c r="AJ282" s="199" t="s">
        <v>2036</v>
      </c>
      <c r="AK282" s="3201">
        <v>1300</v>
      </c>
      <c r="AL282" s="35" t="s">
        <v>646</v>
      </c>
      <c r="AM282" s="35" t="s">
        <v>647</v>
      </c>
      <c r="AN282" s="35"/>
      <c r="AO282" s="3196">
        <v>2</v>
      </c>
      <c r="AP282" s="3196" t="s">
        <v>859</v>
      </c>
      <c r="AQ282" s="3196">
        <v>2</v>
      </c>
      <c r="AR282" s="232"/>
      <c r="AS282" s="232"/>
      <c r="AT282" s="232"/>
      <c r="AU282" s="232"/>
      <c r="AV282" s="3036"/>
      <c r="AW282" s="5948"/>
      <c r="AX282" s="5927"/>
    </row>
    <row r="283" spans="1:50" ht="12.75" customHeight="1">
      <c r="A283" s="5962" t="s">
        <v>6286</v>
      </c>
      <c r="B283" s="5154" t="s">
        <v>2463</v>
      </c>
      <c r="C283" s="5729" t="s">
        <v>6532</v>
      </c>
      <c r="D283" s="5154" t="s">
        <v>6523</v>
      </c>
      <c r="E283" s="5085" t="s">
        <v>2026</v>
      </c>
      <c r="F283" s="5154" t="s">
        <v>6524</v>
      </c>
      <c r="G283" s="5085" t="s">
        <v>2028</v>
      </c>
      <c r="H283" s="5085" t="s">
        <v>2028</v>
      </c>
      <c r="I283" s="5085" t="s">
        <v>2029</v>
      </c>
      <c r="J283" s="5085" t="s">
        <v>2029</v>
      </c>
      <c r="K283" s="5085">
        <v>6</v>
      </c>
      <c r="L283" s="5085">
        <v>0</v>
      </c>
      <c r="M283" s="5085">
        <v>31</v>
      </c>
      <c r="N283" s="5085">
        <v>6</v>
      </c>
      <c r="O283" s="5085">
        <v>0</v>
      </c>
      <c r="P283" s="5085">
        <v>31</v>
      </c>
      <c r="Q283" s="5085" t="s">
        <v>2030</v>
      </c>
      <c r="R283" s="5929" t="s">
        <v>2031</v>
      </c>
      <c r="S283" s="5085">
        <v>28000</v>
      </c>
      <c r="T283" s="5085">
        <v>28000</v>
      </c>
      <c r="U283" s="5085">
        <v>45364</v>
      </c>
      <c r="V283" s="5085">
        <v>3000</v>
      </c>
      <c r="W283" s="5085">
        <v>3000</v>
      </c>
      <c r="X283" s="5085">
        <v>7637</v>
      </c>
      <c r="Y283" s="5933">
        <v>4</v>
      </c>
      <c r="Z283" s="5933">
        <v>2</v>
      </c>
      <c r="AA283" s="5085" t="s">
        <v>2032</v>
      </c>
      <c r="AB283" s="5933" t="s">
        <v>2033</v>
      </c>
      <c r="AC283" s="5933" t="s">
        <v>2034</v>
      </c>
      <c r="AD283" s="1082" t="s">
        <v>2035</v>
      </c>
      <c r="AE283" s="192" t="s">
        <v>6233</v>
      </c>
      <c r="AF283" s="3363" t="s">
        <v>857</v>
      </c>
      <c r="AG283" s="1085"/>
      <c r="AH283" s="3367">
        <v>1204</v>
      </c>
      <c r="AI283" s="1082" t="s">
        <v>2034</v>
      </c>
      <c r="AJ283" s="1082" t="s">
        <v>2036</v>
      </c>
      <c r="AK283" s="1082">
        <v>1203</v>
      </c>
      <c r="AL283" s="192" t="s">
        <v>6285</v>
      </c>
      <c r="AM283" s="812" t="s">
        <v>6526</v>
      </c>
      <c r="AN283" s="32"/>
      <c r="AO283" s="3360">
        <v>2</v>
      </c>
      <c r="AP283" s="3360" t="s">
        <v>859</v>
      </c>
      <c r="AQ283" s="3360">
        <v>2</v>
      </c>
      <c r="AR283" s="1086"/>
      <c r="AS283" s="1086"/>
      <c r="AT283" s="1086"/>
      <c r="AU283" s="1086"/>
      <c r="AV283" s="3420"/>
      <c r="AW283" s="5085" t="s">
        <v>2468</v>
      </c>
      <c r="AX283" s="5807" t="s">
        <v>2452</v>
      </c>
    </row>
    <row r="284" spans="1:50">
      <c r="A284" s="5963"/>
      <c r="B284" s="5154"/>
      <c r="C284" s="5729"/>
      <c r="D284" s="6093"/>
      <c r="E284" s="5085"/>
      <c r="F284" s="5154"/>
      <c r="G284" s="5085"/>
      <c r="H284" s="5085"/>
      <c r="I284" s="5085"/>
      <c r="J284" s="5085"/>
      <c r="K284" s="5085"/>
      <c r="L284" s="5085"/>
      <c r="M284" s="5085"/>
      <c r="N284" s="5085"/>
      <c r="O284" s="5085"/>
      <c r="P284" s="5085"/>
      <c r="Q284" s="5085"/>
      <c r="R284" s="5930"/>
      <c r="S284" s="5085"/>
      <c r="T284" s="5085"/>
      <c r="U284" s="5085"/>
      <c r="V284" s="5085"/>
      <c r="W284" s="5085"/>
      <c r="X284" s="5085"/>
      <c r="Y284" s="5933"/>
      <c r="Z284" s="5933"/>
      <c r="AA284" s="5085"/>
      <c r="AB284" s="5933"/>
      <c r="AC284" s="5933"/>
      <c r="AD284" s="28" t="s">
        <v>2035</v>
      </c>
      <c r="AE284" s="28"/>
      <c r="AF284" s="3369" t="s">
        <v>857</v>
      </c>
      <c r="AG284" s="190"/>
      <c r="AH284" s="3365">
        <v>1405</v>
      </c>
      <c r="AI284" s="28" t="s">
        <v>2034</v>
      </c>
      <c r="AJ284" s="198" t="s">
        <v>2036</v>
      </c>
      <c r="AK284" s="3362">
        <v>1405</v>
      </c>
      <c r="AL284" s="31" t="s">
        <v>869</v>
      </c>
      <c r="AM284" s="31" t="s">
        <v>869</v>
      </c>
      <c r="AN284" s="23"/>
      <c r="AO284" s="3365">
        <v>2</v>
      </c>
      <c r="AP284" s="3365" t="s">
        <v>859</v>
      </c>
      <c r="AQ284" s="3365">
        <v>2</v>
      </c>
      <c r="AR284" s="230"/>
      <c r="AS284" s="230"/>
      <c r="AT284" s="230"/>
      <c r="AU284" s="230"/>
      <c r="AV284" s="3419"/>
      <c r="AW284" s="5085"/>
      <c r="AX284" s="5807"/>
    </row>
    <row r="285" spans="1:50">
      <c r="A285" s="5963"/>
      <c r="B285" s="5154"/>
      <c r="C285" s="5729"/>
      <c r="D285" s="6093"/>
      <c r="E285" s="5085"/>
      <c r="F285" s="5154"/>
      <c r="G285" s="5085"/>
      <c r="H285" s="5085"/>
      <c r="I285" s="5085"/>
      <c r="J285" s="5085"/>
      <c r="K285" s="5085"/>
      <c r="L285" s="5085"/>
      <c r="M285" s="5085"/>
      <c r="N285" s="5085"/>
      <c r="O285" s="5085"/>
      <c r="P285" s="5085"/>
      <c r="Q285" s="5085"/>
      <c r="R285" s="5930"/>
      <c r="S285" s="5085"/>
      <c r="T285" s="5085"/>
      <c r="U285" s="5085"/>
      <c r="V285" s="5085"/>
      <c r="W285" s="5085"/>
      <c r="X285" s="5085"/>
      <c r="Y285" s="5933"/>
      <c r="Z285" s="5933"/>
      <c r="AA285" s="5085"/>
      <c r="AB285" s="5933"/>
      <c r="AC285" s="5933"/>
      <c r="AD285" s="28" t="s">
        <v>2035</v>
      </c>
      <c r="AE285" s="28"/>
      <c r="AF285" s="3369" t="s">
        <v>857</v>
      </c>
      <c r="AG285" s="190"/>
      <c r="AH285" s="3365">
        <v>1400</v>
      </c>
      <c r="AI285" s="28" t="s">
        <v>2034</v>
      </c>
      <c r="AJ285" s="28" t="s">
        <v>2036</v>
      </c>
      <c r="AK285" s="3365">
        <v>1400</v>
      </c>
      <c r="AL285" s="31" t="s">
        <v>2793</v>
      </c>
      <c r="AM285" s="31" t="s">
        <v>2793</v>
      </c>
      <c r="AN285" s="23"/>
      <c r="AO285" s="3365">
        <v>8</v>
      </c>
      <c r="AP285" s="3365" t="s">
        <v>859</v>
      </c>
      <c r="AQ285" s="3365">
        <v>8</v>
      </c>
      <c r="AR285" s="230"/>
      <c r="AS285" s="230"/>
      <c r="AT285" s="230"/>
      <c r="AU285" s="230"/>
      <c r="AV285" s="3419"/>
      <c r="AW285" s="5085"/>
      <c r="AX285" s="5807"/>
    </row>
    <row r="286" spans="1:50" ht="13.5" thickBot="1">
      <c r="A286" s="5964"/>
      <c r="B286" s="5208"/>
      <c r="C286" s="6062"/>
      <c r="D286" s="6114"/>
      <c r="E286" s="5948"/>
      <c r="F286" s="5959"/>
      <c r="G286" s="5121"/>
      <c r="H286" s="5121"/>
      <c r="I286" s="5121"/>
      <c r="J286" s="5121"/>
      <c r="K286" s="5121"/>
      <c r="L286" s="5121"/>
      <c r="M286" s="5121"/>
      <c r="N286" s="5121"/>
      <c r="O286" s="5121"/>
      <c r="P286" s="5121"/>
      <c r="Q286" s="5121"/>
      <c r="R286" s="5931"/>
      <c r="S286" s="5121"/>
      <c r="T286" s="5121"/>
      <c r="U286" s="5121"/>
      <c r="V286" s="5121"/>
      <c r="W286" s="5121"/>
      <c r="X286" s="5121"/>
      <c r="Y286" s="5934"/>
      <c r="Z286" s="5934"/>
      <c r="AA286" s="5121"/>
      <c r="AB286" s="5934"/>
      <c r="AC286" s="5934"/>
      <c r="AD286" s="30" t="s">
        <v>2035</v>
      </c>
      <c r="AE286" s="30"/>
      <c r="AF286" s="34" t="s">
        <v>857</v>
      </c>
      <c r="AG286" s="193"/>
      <c r="AH286" s="3366">
        <v>1300</v>
      </c>
      <c r="AI286" s="30" t="s">
        <v>2034</v>
      </c>
      <c r="AJ286" s="199" t="s">
        <v>2036</v>
      </c>
      <c r="AK286" s="3364">
        <v>1300</v>
      </c>
      <c r="AL286" s="35" t="s">
        <v>646</v>
      </c>
      <c r="AM286" s="35" t="s">
        <v>647</v>
      </c>
      <c r="AN286" s="35"/>
      <c r="AO286" s="3366">
        <v>2</v>
      </c>
      <c r="AP286" s="3366" t="s">
        <v>859</v>
      </c>
      <c r="AQ286" s="3366">
        <v>2</v>
      </c>
      <c r="AR286" s="232"/>
      <c r="AS286" s="232"/>
      <c r="AT286" s="232"/>
      <c r="AU286" s="232"/>
      <c r="AV286" s="3421"/>
      <c r="AW286" s="5948"/>
      <c r="AX286" s="5927"/>
    </row>
    <row r="287" spans="1:50">
      <c r="A287" s="5962" t="s">
        <v>3968</v>
      </c>
      <c r="B287" s="5993" t="s">
        <v>2464</v>
      </c>
      <c r="C287" s="6099" t="s">
        <v>1565</v>
      </c>
      <c r="D287" s="5993" t="s">
        <v>1915</v>
      </c>
      <c r="E287" s="5728" t="s">
        <v>2043</v>
      </c>
      <c r="F287" s="5995" t="s">
        <v>2092</v>
      </c>
      <c r="G287" s="5728" t="s">
        <v>2028</v>
      </c>
      <c r="H287" s="5728" t="s">
        <v>2028</v>
      </c>
      <c r="I287" s="5728" t="s">
        <v>2029</v>
      </c>
      <c r="J287" s="5728" t="s">
        <v>2029</v>
      </c>
      <c r="K287" s="5728">
        <v>8</v>
      </c>
      <c r="L287" s="5728">
        <v>0</v>
      </c>
      <c r="M287" s="5728">
        <v>31</v>
      </c>
      <c r="N287" s="5728">
        <v>8</v>
      </c>
      <c r="O287" s="5728">
        <v>0</v>
      </c>
      <c r="P287" s="5728">
        <v>31</v>
      </c>
      <c r="Q287" s="5728" t="s">
        <v>2030</v>
      </c>
      <c r="R287" s="5983" t="s">
        <v>2031</v>
      </c>
      <c r="S287" s="5728">
        <v>4480</v>
      </c>
      <c r="T287" s="5728">
        <v>4480</v>
      </c>
      <c r="U287" s="5728">
        <v>8568</v>
      </c>
      <c r="V287" s="5728">
        <v>896</v>
      </c>
      <c r="W287" s="5728">
        <v>896</v>
      </c>
      <c r="X287" s="5728">
        <v>1344</v>
      </c>
      <c r="Y287" s="5728">
        <v>9</v>
      </c>
      <c r="Z287" s="5728">
        <v>2</v>
      </c>
      <c r="AA287" s="5728" t="s">
        <v>2045</v>
      </c>
      <c r="AB287" s="5728" t="s">
        <v>2033</v>
      </c>
      <c r="AC287" s="5728" t="s">
        <v>2034</v>
      </c>
      <c r="AD287" s="3219" t="s">
        <v>2035</v>
      </c>
      <c r="AE287" s="3395"/>
      <c r="AF287" s="3226" t="s">
        <v>857</v>
      </c>
      <c r="AG287" s="1793"/>
      <c r="AH287" s="934">
        <v>1204</v>
      </c>
      <c r="AI287" s="1792" t="s">
        <v>2034</v>
      </c>
      <c r="AJ287" s="1792" t="s">
        <v>2036</v>
      </c>
      <c r="AK287" s="1792">
        <v>1203</v>
      </c>
      <c r="AL287" s="1794" t="s">
        <v>1218</v>
      </c>
      <c r="AM287" s="1794" t="s">
        <v>1219</v>
      </c>
      <c r="AN287" s="1795"/>
      <c r="AO287" s="934">
        <v>2</v>
      </c>
      <c r="AP287" s="934" t="s">
        <v>859</v>
      </c>
      <c r="AQ287" s="934">
        <v>2</v>
      </c>
      <c r="AR287" s="1796"/>
      <c r="AS287" s="1796"/>
      <c r="AT287" s="1796"/>
      <c r="AU287" s="1796"/>
      <c r="AV287" s="3037"/>
      <c r="AW287" s="5728" t="s">
        <v>2466</v>
      </c>
      <c r="AX287" s="5943" t="s">
        <v>2452</v>
      </c>
    </row>
    <row r="288" spans="1:50">
      <c r="A288" s="5963"/>
      <c r="B288" s="5109"/>
      <c r="C288" s="6100"/>
      <c r="D288" s="5109"/>
      <c r="E288" s="4560"/>
      <c r="F288" s="5149"/>
      <c r="G288" s="4560"/>
      <c r="H288" s="4560"/>
      <c r="I288" s="4560"/>
      <c r="J288" s="4560"/>
      <c r="K288" s="4560"/>
      <c r="L288" s="4560"/>
      <c r="M288" s="4560"/>
      <c r="N288" s="4560"/>
      <c r="O288" s="4560"/>
      <c r="P288" s="4560"/>
      <c r="Q288" s="4560"/>
      <c r="R288" s="5985"/>
      <c r="S288" s="4560"/>
      <c r="T288" s="4560"/>
      <c r="U288" s="4560"/>
      <c r="V288" s="4560"/>
      <c r="W288" s="4560"/>
      <c r="X288" s="4560"/>
      <c r="Y288" s="4560"/>
      <c r="Z288" s="4560"/>
      <c r="AA288" s="4560"/>
      <c r="AB288" s="4560"/>
      <c r="AC288" s="4560"/>
      <c r="AD288" s="3038" t="s">
        <v>2035</v>
      </c>
      <c r="AE288" s="3396"/>
      <c r="AF288" s="3227" t="s">
        <v>857</v>
      </c>
      <c r="AG288" s="1798"/>
      <c r="AH288" s="935">
        <v>1500</v>
      </c>
      <c r="AI288" s="1797" t="s">
        <v>2034</v>
      </c>
      <c r="AJ288" s="1799" t="s">
        <v>2036</v>
      </c>
      <c r="AK288" s="825">
        <v>1500</v>
      </c>
      <c r="AL288" s="1800" t="s">
        <v>342</v>
      </c>
      <c r="AM288" s="1800" t="s">
        <v>341</v>
      </c>
      <c r="AN288" s="1801"/>
      <c r="AO288" s="935">
        <v>2</v>
      </c>
      <c r="AP288" s="935" t="s">
        <v>859</v>
      </c>
      <c r="AQ288" s="935">
        <v>2</v>
      </c>
      <c r="AR288" s="1797">
        <v>3</v>
      </c>
      <c r="AS288" s="1797" t="s">
        <v>875</v>
      </c>
      <c r="AT288" s="1797" t="s">
        <v>859</v>
      </c>
      <c r="AU288" s="1797" t="s">
        <v>876</v>
      </c>
      <c r="AV288" s="3038" t="s">
        <v>877</v>
      </c>
      <c r="AW288" s="4560"/>
      <c r="AX288" s="5816"/>
    </row>
    <row r="289" spans="1:50">
      <c r="A289" s="5963"/>
      <c r="B289" s="5109"/>
      <c r="C289" s="6100"/>
      <c r="D289" s="5109"/>
      <c r="E289" s="4560"/>
      <c r="F289" s="5149"/>
      <c r="G289" s="4560"/>
      <c r="H289" s="4560"/>
      <c r="I289" s="4560"/>
      <c r="J289" s="4560"/>
      <c r="K289" s="4560"/>
      <c r="L289" s="4560"/>
      <c r="M289" s="4560"/>
      <c r="N289" s="4560"/>
      <c r="O289" s="4560"/>
      <c r="P289" s="4560"/>
      <c r="Q289" s="4560"/>
      <c r="R289" s="5985"/>
      <c r="S289" s="4560"/>
      <c r="T289" s="4560"/>
      <c r="U289" s="4560"/>
      <c r="V289" s="4560"/>
      <c r="W289" s="4560"/>
      <c r="X289" s="4560"/>
      <c r="Y289" s="4560"/>
      <c r="Z289" s="4560"/>
      <c r="AA289" s="4560"/>
      <c r="AB289" s="4560"/>
      <c r="AC289" s="4560"/>
      <c r="AD289" s="3038" t="s">
        <v>2035</v>
      </c>
      <c r="AE289" s="3407"/>
      <c r="AF289" s="3227" t="s">
        <v>857</v>
      </c>
      <c r="AG289" s="1798"/>
      <c r="AH289" s="935">
        <v>1400</v>
      </c>
      <c r="AI289" s="1797" t="s">
        <v>2034</v>
      </c>
      <c r="AJ289" s="1797" t="s">
        <v>2036</v>
      </c>
      <c r="AK289" s="935">
        <v>1400</v>
      </c>
      <c r="AL289" s="1800" t="s">
        <v>2793</v>
      </c>
      <c r="AM289" s="1800" t="s">
        <v>2793</v>
      </c>
      <c r="AN289" s="1801"/>
      <c r="AO289" s="935">
        <v>8</v>
      </c>
      <c r="AP289" s="935" t="s">
        <v>859</v>
      </c>
      <c r="AQ289" s="935">
        <v>8</v>
      </c>
      <c r="AR289" s="1802"/>
      <c r="AS289" s="1802"/>
      <c r="AT289" s="1802"/>
      <c r="AU289" s="1802"/>
      <c r="AV289" s="3039"/>
      <c r="AW289" s="4560"/>
      <c r="AX289" s="5816"/>
    </row>
    <row r="290" spans="1:50" ht="13.5" thickBot="1">
      <c r="A290" s="5964"/>
      <c r="B290" s="5378"/>
      <c r="C290" s="6101"/>
      <c r="D290" s="5994"/>
      <c r="E290" s="5956"/>
      <c r="F290" s="5997"/>
      <c r="G290" s="5662"/>
      <c r="H290" s="5662"/>
      <c r="I290" s="5662"/>
      <c r="J290" s="5662"/>
      <c r="K290" s="5662"/>
      <c r="L290" s="5662"/>
      <c r="M290" s="5662"/>
      <c r="N290" s="5662"/>
      <c r="O290" s="5662"/>
      <c r="P290" s="5662"/>
      <c r="Q290" s="5662"/>
      <c r="R290" s="5986"/>
      <c r="S290" s="5662"/>
      <c r="T290" s="5662"/>
      <c r="U290" s="5662"/>
      <c r="V290" s="5662"/>
      <c r="W290" s="5662"/>
      <c r="X290" s="5662"/>
      <c r="Y290" s="5662"/>
      <c r="Z290" s="5662"/>
      <c r="AA290" s="5662"/>
      <c r="AB290" s="5662"/>
      <c r="AC290" s="5662"/>
      <c r="AD290" s="3220" t="s">
        <v>2035</v>
      </c>
      <c r="AE290" s="3397"/>
      <c r="AF290" s="3228" t="s">
        <v>857</v>
      </c>
      <c r="AG290" s="1804"/>
      <c r="AH290" s="933">
        <v>1300</v>
      </c>
      <c r="AI290" s="1803" t="s">
        <v>2034</v>
      </c>
      <c r="AJ290" s="1805" t="s">
        <v>2036</v>
      </c>
      <c r="AK290" s="826">
        <v>1300</v>
      </c>
      <c r="AL290" s="1806" t="s">
        <v>646</v>
      </c>
      <c r="AM290" s="1806" t="s">
        <v>647</v>
      </c>
      <c r="AN290" s="1806"/>
      <c r="AO290" s="933">
        <v>2</v>
      </c>
      <c r="AP290" s="933" t="s">
        <v>859</v>
      </c>
      <c r="AQ290" s="933">
        <v>2</v>
      </c>
      <c r="AR290" s="1807"/>
      <c r="AS290" s="1807"/>
      <c r="AT290" s="1807"/>
      <c r="AU290" s="1807"/>
      <c r="AV290" s="3040"/>
      <c r="AW290" s="5956"/>
      <c r="AX290" s="5944"/>
    </row>
    <row r="291" spans="1:50">
      <c r="A291" s="5962" t="s">
        <v>4080</v>
      </c>
      <c r="B291" s="5993" t="s">
        <v>2464</v>
      </c>
      <c r="C291" s="6099" t="s">
        <v>3811</v>
      </c>
      <c r="D291" s="5993" t="s">
        <v>1917</v>
      </c>
      <c r="E291" s="5728" t="s">
        <v>2050</v>
      </c>
      <c r="F291" s="5995" t="s">
        <v>2125</v>
      </c>
      <c r="G291" s="5728" t="s">
        <v>2028</v>
      </c>
      <c r="H291" s="5728" t="s">
        <v>2028</v>
      </c>
      <c r="I291" s="5728" t="s">
        <v>2029</v>
      </c>
      <c r="J291" s="5728" t="s">
        <v>2029</v>
      </c>
      <c r="K291" s="5728">
        <v>9</v>
      </c>
      <c r="L291" s="5728">
        <v>0</v>
      </c>
      <c r="M291" s="5728">
        <v>31</v>
      </c>
      <c r="N291" s="5728">
        <v>9</v>
      </c>
      <c r="O291" s="5728">
        <v>0</v>
      </c>
      <c r="P291" s="5728">
        <v>31</v>
      </c>
      <c r="Q291" s="5728" t="s">
        <v>2030</v>
      </c>
      <c r="R291" s="5983" t="s">
        <v>2031</v>
      </c>
      <c r="S291" s="5728">
        <v>10176</v>
      </c>
      <c r="T291" s="5728">
        <v>10176</v>
      </c>
      <c r="U291" s="5728">
        <v>14264</v>
      </c>
      <c r="V291" s="5728">
        <v>896</v>
      </c>
      <c r="W291" s="5728">
        <v>896</v>
      </c>
      <c r="X291" s="5728">
        <v>1344</v>
      </c>
      <c r="Y291" s="5728">
        <v>9</v>
      </c>
      <c r="Z291" s="5728">
        <v>2</v>
      </c>
      <c r="AA291" s="5728" t="s">
        <v>2045</v>
      </c>
      <c r="AB291" s="5728" t="s">
        <v>2033</v>
      </c>
      <c r="AC291" s="5728" t="s">
        <v>2034</v>
      </c>
      <c r="AD291" s="3219" t="s">
        <v>2035</v>
      </c>
      <c r="AE291" s="3395"/>
      <c r="AF291" s="3226" t="s">
        <v>857</v>
      </c>
      <c r="AG291" s="1793"/>
      <c r="AH291" s="934">
        <v>1204</v>
      </c>
      <c r="AI291" s="1792" t="s">
        <v>2034</v>
      </c>
      <c r="AJ291" s="1792" t="s">
        <v>2036</v>
      </c>
      <c r="AK291" s="1792">
        <v>1203</v>
      </c>
      <c r="AL291" s="1794" t="s">
        <v>1218</v>
      </c>
      <c r="AM291" s="1794" t="s">
        <v>1219</v>
      </c>
      <c r="AN291" s="1795"/>
      <c r="AO291" s="934">
        <v>2</v>
      </c>
      <c r="AP291" s="934" t="s">
        <v>859</v>
      </c>
      <c r="AQ291" s="934">
        <v>2</v>
      </c>
      <c r="AR291" s="1796"/>
      <c r="AS291" s="1796"/>
      <c r="AT291" s="1796"/>
      <c r="AU291" s="1796"/>
      <c r="AV291" s="3037"/>
      <c r="AW291" s="5728" t="s">
        <v>2468</v>
      </c>
      <c r="AX291" s="5943" t="s">
        <v>2452</v>
      </c>
    </row>
    <row r="292" spans="1:50">
      <c r="A292" s="5963"/>
      <c r="B292" s="5109"/>
      <c r="C292" s="6100"/>
      <c r="D292" s="5109"/>
      <c r="E292" s="4560"/>
      <c r="F292" s="5149"/>
      <c r="G292" s="4560"/>
      <c r="H292" s="4560"/>
      <c r="I292" s="4560"/>
      <c r="J292" s="4560"/>
      <c r="K292" s="4560"/>
      <c r="L292" s="4560"/>
      <c r="M292" s="4560"/>
      <c r="N292" s="4560"/>
      <c r="O292" s="4560"/>
      <c r="P292" s="4560"/>
      <c r="Q292" s="4560"/>
      <c r="R292" s="5985"/>
      <c r="S292" s="4560"/>
      <c r="T292" s="4560"/>
      <c r="U292" s="4560"/>
      <c r="V292" s="4560"/>
      <c r="W292" s="4560"/>
      <c r="X292" s="4560"/>
      <c r="Y292" s="4560"/>
      <c r="Z292" s="4560"/>
      <c r="AA292" s="4560"/>
      <c r="AB292" s="4560"/>
      <c r="AC292" s="4560"/>
      <c r="AD292" s="3038" t="s">
        <v>2035</v>
      </c>
      <c r="AE292" s="3396"/>
      <c r="AF292" s="3227" t="s">
        <v>857</v>
      </c>
      <c r="AG292" s="1798"/>
      <c r="AH292" s="935">
        <v>1500</v>
      </c>
      <c r="AI292" s="1797" t="s">
        <v>2034</v>
      </c>
      <c r="AJ292" s="1799" t="s">
        <v>2036</v>
      </c>
      <c r="AK292" s="825">
        <v>1500</v>
      </c>
      <c r="AL292" s="1088" t="s">
        <v>344</v>
      </c>
      <c r="AM292" s="1800" t="s">
        <v>341</v>
      </c>
      <c r="AN292" s="1801"/>
      <c r="AO292" s="935">
        <v>2</v>
      </c>
      <c r="AP292" s="935" t="s">
        <v>859</v>
      </c>
      <c r="AQ292" s="935">
        <v>2</v>
      </c>
      <c r="AR292" s="1797">
        <v>3</v>
      </c>
      <c r="AS292" s="1797" t="s">
        <v>875</v>
      </c>
      <c r="AT292" s="1797" t="s">
        <v>859</v>
      </c>
      <c r="AU292" s="1797" t="s">
        <v>876</v>
      </c>
      <c r="AV292" s="3038" t="s">
        <v>877</v>
      </c>
      <c r="AW292" s="4560"/>
      <c r="AX292" s="5816"/>
    </row>
    <row r="293" spans="1:50">
      <c r="A293" s="5963"/>
      <c r="B293" s="5109"/>
      <c r="C293" s="6100"/>
      <c r="D293" s="5109"/>
      <c r="E293" s="4560"/>
      <c r="F293" s="5149"/>
      <c r="G293" s="4560"/>
      <c r="H293" s="4560"/>
      <c r="I293" s="4560"/>
      <c r="J293" s="4560"/>
      <c r="K293" s="4560"/>
      <c r="L293" s="4560"/>
      <c r="M293" s="4560"/>
      <c r="N293" s="4560"/>
      <c r="O293" s="4560"/>
      <c r="P293" s="4560"/>
      <c r="Q293" s="4560"/>
      <c r="R293" s="5985"/>
      <c r="S293" s="4560"/>
      <c r="T293" s="4560"/>
      <c r="U293" s="4560"/>
      <c r="V293" s="4560"/>
      <c r="W293" s="4560"/>
      <c r="X293" s="4560"/>
      <c r="Y293" s="4560"/>
      <c r="Z293" s="4560"/>
      <c r="AA293" s="4560"/>
      <c r="AB293" s="4560"/>
      <c r="AC293" s="4560"/>
      <c r="AD293" s="3038" t="s">
        <v>2035</v>
      </c>
      <c r="AE293" s="3407"/>
      <c r="AF293" s="3227" t="s">
        <v>857</v>
      </c>
      <c r="AG293" s="1798"/>
      <c r="AH293" s="935">
        <v>1400</v>
      </c>
      <c r="AI293" s="1797" t="s">
        <v>2034</v>
      </c>
      <c r="AJ293" s="1797" t="s">
        <v>2036</v>
      </c>
      <c r="AK293" s="935">
        <v>1400</v>
      </c>
      <c r="AL293" s="1800" t="s">
        <v>2793</v>
      </c>
      <c r="AM293" s="1800" t="s">
        <v>2793</v>
      </c>
      <c r="AN293" s="1801"/>
      <c r="AO293" s="935">
        <v>8</v>
      </c>
      <c r="AP293" s="935" t="s">
        <v>859</v>
      </c>
      <c r="AQ293" s="935">
        <v>8</v>
      </c>
      <c r="AR293" s="1802"/>
      <c r="AS293" s="1802"/>
      <c r="AT293" s="1802"/>
      <c r="AU293" s="1802"/>
      <c r="AV293" s="3039"/>
      <c r="AW293" s="4560"/>
      <c r="AX293" s="5816"/>
    </row>
    <row r="294" spans="1:50" ht="13.5" thickBot="1">
      <c r="A294" s="5964"/>
      <c r="B294" s="5378"/>
      <c r="C294" s="6101"/>
      <c r="D294" s="5994"/>
      <c r="E294" s="5956"/>
      <c r="F294" s="5997"/>
      <c r="G294" s="5662"/>
      <c r="H294" s="5662"/>
      <c r="I294" s="5662"/>
      <c r="J294" s="5662"/>
      <c r="K294" s="5662"/>
      <c r="L294" s="5662"/>
      <c r="M294" s="5662"/>
      <c r="N294" s="5662"/>
      <c r="O294" s="5662"/>
      <c r="P294" s="5662"/>
      <c r="Q294" s="5662"/>
      <c r="R294" s="5986"/>
      <c r="S294" s="5662"/>
      <c r="T294" s="5662"/>
      <c r="U294" s="5662"/>
      <c r="V294" s="5662"/>
      <c r="W294" s="5662"/>
      <c r="X294" s="5662"/>
      <c r="Y294" s="5662"/>
      <c r="Z294" s="5662"/>
      <c r="AA294" s="5662"/>
      <c r="AB294" s="5662"/>
      <c r="AC294" s="5662"/>
      <c r="AD294" s="3220" t="s">
        <v>2035</v>
      </c>
      <c r="AE294" s="3397"/>
      <c r="AF294" s="3228" t="s">
        <v>857</v>
      </c>
      <c r="AG294" s="1804"/>
      <c r="AH294" s="933">
        <v>1300</v>
      </c>
      <c r="AI294" s="1803" t="s">
        <v>2034</v>
      </c>
      <c r="AJ294" s="1805" t="s">
        <v>2036</v>
      </c>
      <c r="AK294" s="826">
        <v>1300</v>
      </c>
      <c r="AL294" s="1806" t="s">
        <v>646</v>
      </c>
      <c r="AM294" s="1806" t="s">
        <v>647</v>
      </c>
      <c r="AN294" s="1806"/>
      <c r="AO294" s="933">
        <v>2</v>
      </c>
      <c r="AP294" s="933" t="s">
        <v>859</v>
      </c>
      <c r="AQ294" s="933">
        <v>2</v>
      </c>
      <c r="AR294" s="1807"/>
      <c r="AS294" s="1807"/>
      <c r="AT294" s="1807"/>
      <c r="AU294" s="1807"/>
      <c r="AV294" s="3040"/>
      <c r="AW294" s="5956"/>
      <c r="AX294" s="5944"/>
    </row>
    <row r="295" spans="1:50">
      <c r="A295" s="5962" t="s">
        <v>4127</v>
      </c>
      <c r="B295" s="5993" t="s">
        <v>2464</v>
      </c>
      <c r="C295" s="6099" t="s">
        <v>3812</v>
      </c>
      <c r="D295" s="5993" t="s">
        <v>1919</v>
      </c>
      <c r="E295" s="5728" t="s">
        <v>2050</v>
      </c>
      <c r="F295" s="5995" t="s">
        <v>2126</v>
      </c>
      <c r="G295" s="5728" t="s">
        <v>2028</v>
      </c>
      <c r="H295" s="5728" t="s">
        <v>2028</v>
      </c>
      <c r="I295" s="5728" t="s">
        <v>2029</v>
      </c>
      <c r="J295" s="5728" t="s">
        <v>2029</v>
      </c>
      <c r="K295" s="5728">
        <v>9</v>
      </c>
      <c r="L295" s="5728">
        <v>0</v>
      </c>
      <c r="M295" s="5728">
        <v>31</v>
      </c>
      <c r="N295" s="5728">
        <v>9</v>
      </c>
      <c r="O295" s="5728">
        <v>0</v>
      </c>
      <c r="P295" s="5728">
        <v>31</v>
      </c>
      <c r="Q295" s="5728" t="s">
        <v>2030</v>
      </c>
      <c r="R295" s="5983" t="s">
        <v>2031</v>
      </c>
      <c r="S295" s="5987">
        <v>8064</v>
      </c>
      <c r="T295" s="5987">
        <v>8064</v>
      </c>
      <c r="U295" s="5990">
        <v>12152</v>
      </c>
      <c r="V295" s="5728">
        <v>896</v>
      </c>
      <c r="W295" s="5728">
        <v>896</v>
      </c>
      <c r="X295" s="5728">
        <v>1344</v>
      </c>
      <c r="Y295" s="5728">
        <v>9</v>
      </c>
      <c r="Z295" s="5728">
        <v>2</v>
      </c>
      <c r="AA295" s="5728" t="s">
        <v>2045</v>
      </c>
      <c r="AB295" s="5728" t="s">
        <v>2033</v>
      </c>
      <c r="AC295" s="5728" t="s">
        <v>2034</v>
      </c>
      <c r="AD295" s="3219" t="s">
        <v>2035</v>
      </c>
      <c r="AE295" s="3402"/>
      <c r="AF295" s="3226" t="s">
        <v>857</v>
      </c>
      <c r="AG295" s="1793"/>
      <c r="AH295" s="934">
        <v>1204</v>
      </c>
      <c r="AI295" s="1792" t="s">
        <v>2034</v>
      </c>
      <c r="AJ295" s="1792" t="s">
        <v>2036</v>
      </c>
      <c r="AK295" s="1792">
        <v>1203</v>
      </c>
      <c r="AL295" s="1794" t="s">
        <v>1218</v>
      </c>
      <c r="AM295" s="1794" t="s">
        <v>1219</v>
      </c>
      <c r="AN295" s="1795"/>
      <c r="AO295" s="934">
        <v>2</v>
      </c>
      <c r="AP295" s="934" t="s">
        <v>859</v>
      </c>
      <c r="AQ295" s="934">
        <v>2</v>
      </c>
      <c r="AR295" s="1808"/>
      <c r="AS295" s="1808"/>
      <c r="AT295" s="1808"/>
      <c r="AU295" s="1808"/>
      <c r="AV295" s="3041"/>
      <c r="AW295" s="5728" t="s">
        <v>2468</v>
      </c>
      <c r="AX295" s="5943" t="s">
        <v>2452</v>
      </c>
    </row>
    <row r="296" spans="1:50">
      <c r="A296" s="5963"/>
      <c r="B296" s="5109"/>
      <c r="C296" s="6100"/>
      <c r="D296" s="5109"/>
      <c r="E296" s="4560"/>
      <c r="F296" s="5149"/>
      <c r="G296" s="4560"/>
      <c r="H296" s="4560"/>
      <c r="I296" s="4560"/>
      <c r="J296" s="4560"/>
      <c r="K296" s="4560"/>
      <c r="L296" s="4560"/>
      <c r="M296" s="4560"/>
      <c r="N296" s="4560"/>
      <c r="O296" s="4560"/>
      <c r="P296" s="4560"/>
      <c r="Q296" s="4560"/>
      <c r="R296" s="5985"/>
      <c r="S296" s="5988"/>
      <c r="T296" s="5988"/>
      <c r="U296" s="5991"/>
      <c r="V296" s="4560"/>
      <c r="W296" s="4560"/>
      <c r="X296" s="4560"/>
      <c r="Y296" s="4560"/>
      <c r="Z296" s="4560"/>
      <c r="AA296" s="4560"/>
      <c r="AB296" s="4560"/>
      <c r="AC296" s="4560"/>
      <c r="AD296" s="3038" t="s">
        <v>2035</v>
      </c>
      <c r="AE296" s="3396"/>
      <c r="AF296" s="3227" t="s">
        <v>857</v>
      </c>
      <c r="AG296" s="1798"/>
      <c r="AH296" s="935">
        <v>1500</v>
      </c>
      <c r="AI296" s="1797" t="s">
        <v>2034</v>
      </c>
      <c r="AJ296" s="1799" t="s">
        <v>2036</v>
      </c>
      <c r="AK296" s="825">
        <v>1500</v>
      </c>
      <c r="AL296" s="1800" t="s">
        <v>1158</v>
      </c>
      <c r="AM296" s="1800" t="s">
        <v>341</v>
      </c>
      <c r="AN296" s="1801"/>
      <c r="AO296" s="935">
        <v>4</v>
      </c>
      <c r="AP296" s="935" t="s">
        <v>859</v>
      </c>
      <c r="AQ296" s="935">
        <v>4</v>
      </c>
      <c r="AR296" s="1797">
        <v>6</v>
      </c>
      <c r="AS296" s="1797" t="s">
        <v>875</v>
      </c>
      <c r="AT296" s="1797" t="s">
        <v>859</v>
      </c>
      <c r="AU296" s="1797" t="s">
        <v>876</v>
      </c>
      <c r="AV296" s="3038" t="s">
        <v>877</v>
      </c>
      <c r="AW296" s="4560"/>
      <c r="AX296" s="5816"/>
    </row>
    <row r="297" spans="1:50">
      <c r="A297" s="5963"/>
      <c r="B297" s="5109"/>
      <c r="C297" s="6100"/>
      <c r="D297" s="5109"/>
      <c r="E297" s="4560"/>
      <c r="F297" s="5149"/>
      <c r="G297" s="4560"/>
      <c r="H297" s="4560"/>
      <c r="I297" s="4560"/>
      <c r="J297" s="4560"/>
      <c r="K297" s="4560"/>
      <c r="L297" s="4560"/>
      <c r="M297" s="4560"/>
      <c r="N297" s="4560"/>
      <c r="O297" s="4560"/>
      <c r="P297" s="4560"/>
      <c r="Q297" s="4560"/>
      <c r="R297" s="5985"/>
      <c r="S297" s="5988"/>
      <c r="T297" s="5988"/>
      <c r="U297" s="5991"/>
      <c r="V297" s="4560"/>
      <c r="W297" s="4560"/>
      <c r="X297" s="4560"/>
      <c r="Y297" s="4560"/>
      <c r="Z297" s="4560"/>
      <c r="AA297" s="4560"/>
      <c r="AB297" s="4560"/>
      <c r="AC297" s="4560"/>
      <c r="AD297" s="3038" t="s">
        <v>2035</v>
      </c>
      <c r="AE297" s="3403"/>
      <c r="AF297" s="3227" t="s">
        <v>857</v>
      </c>
      <c r="AG297" s="1798"/>
      <c r="AH297" s="935">
        <v>1400</v>
      </c>
      <c r="AI297" s="1797" t="s">
        <v>2034</v>
      </c>
      <c r="AJ297" s="1797" t="s">
        <v>2036</v>
      </c>
      <c r="AK297" s="935">
        <v>1400</v>
      </c>
      <c r="AL297" s="1800" t="s">
        <v>2793</v>
      </c>
      <c r="AM297" s="1800" t="s">
        <v>2793</v>
      </c>
      <c r="AN297" s="1801"/>
      <c r="AO297" s="935">
        <v>8</v>
      </c>
      <c r="AP297" s="935" t="s">
        <v>859</v>
      </c>
      <c r="AQ297" s="935">
        <v>8</v>
      </c>
      <c r="AR297" s="1809"/>
      <c r="AS297" s="1809"/>
      <c r="AT297" s="1809"/>
      <c r="AU297" s="1809"/>
      <c r="AV297" s="3042"/>
      <c r="AW297" s="4560"/>
      <c r="AX297" s="5816"/>
    </row>
    <row r="298" spans="1:50" ht="13.5" thickBot="1">
      <c r="A298" s="5964"/>
      <c r="B298" s="5378"/>
      <c r="C298" s="6101"/>
      <c r="D298" s="5994"/>
      <c r="E298" s="5956"/>
      <c r="F298" s="5996"/>
      <c r="G298" s="5662"/>
      <c r="H298" s="5662"/>
      <c r="I298" s="5662"/>
      <c r="J298" s="5662"/>
      <c r="K298" s="5662"/>
      <c r="L298" s="5662"/>
      <c r="M298" s="5662"/>
      <c r="N298" s="5662"/>
      <c r="O298" s="5662"/>
      <c r="P298" s="5662"/>
      <c r="Q298" s="5662"/>
      <c r="R298" s="5986"/>
      <c r="S298" s="5989"/>
      <c r="T298" s="5989"/>
      <c r="U298" s="5992"/>
      <c r="V298" s="5662"/>
      <c r="W298" s="5662"/>
      <c r="X298" s="5662"/>
      <c r="Y298" s="5662"/>
      <c r="Z298" s="5662"/>
      <c r="AA298" s="5662"/>
      <c r="AB298" s="5662"/>
      <c r="AC298" s="5662"/>
      <c r="AD298" s="3220" t="s">
        <v>2035</v>
      </c>
      <c r="AE298" s="3397"/>
      <c r="AF298" s="3228" t="s">
        <v>857</v>
      </c>
      <c r="AG298" s="1804"/>
      <c r="AH298" s="933">
        <v>1300</v>
      </c>
      <c r="AI298" s="1803" t="s">
        <v>2034</v>
      </c>
      <c r="AJ298" s="1805" t="s">
        <v>2036</v>
      </c>
      <c r="AK298" s="826">
        <v>1300</v>
      </c>
      <c r="AL298" s="1806" t="s">
        <v>646</v>
      </c>
      <c r="AM298" s="1806" t="s">
        <v>647</v>
      </c>
      <c r="AN298" s="1806"/>
      <c r="AO298" s="933">
        <v>2</v>
      </c>
      <c r="AP298" s="933" t="s">
        <v>859</v>
      </c>
      <c r="AQ298" s="933">
        <v>2</v>
      </c>
      <c r="AR298" s="1807"/>
      <c r="AS298" s="1807"/>
      <c r="AT298" s="1807"/>
      <c r="AU298" s="1807"/>
      <c r="AV298" s="3040"/>
      <c r="AW298" s="5956"/>
      <c r="AX298" s="5944"/>
    </row>
    <row r="299" spans="1:50">
      <c r="A299" s="5962" t="s">
        <v>4141</v>
      </c>
      <c r="B299" s="5984" t="s">
        <v>2464</v>
      </c>
      <c r="C299" s="6102" t="s">
        <v>3813</v>
      </c>
      <c r="D299" s="5984" t="s">
        <v>1921</v>
      </c>
      <c r="E299" s="5728" t="s">
        <v>2043</v>
      </c>
      <c r="F299" s="4761" t="s">
        <v>2093</v>
      </c>
      <c r="G299" s="5728" t="s">
        <v>2028</v>
      </c>
      <c r="H299" s="5728" t="s">
        <v>2028</v>
      </c>
      <c r="I299" s="5728" t="s">
        <v>2029</v>
      </c>
      <c r="J299" s="5728" t="s">
        <v>2029</v>
      </c>
      <c r="K299" s="5728">
        <v>8</v>
      </c>
      <c r="L299" s="5728">
        <v>0</v>
      </c>
      <c r="M299" s="5728">
        <v>31</v>
      </c>
      <c r="N299" s="5728">
        <v>8</v>
      </c>
      <c r="O299" s="5728">
        <v>0</v>
      </c>
      <c r="P299" s="5728">
        <v>31</v>
      </c>
      <c r="Q299" s="5728" t="s">
        <v>2030</v>
      </c>
      <c r="R299" s="5983" t="s">
        <v>2031</v>
      </c>
      <c r="S299" s="4644">
        <v>5024</v>
      </c>
      <c r="T299" s="4644">
        <v>5024</v>
      </c>
      <c r="U299" s="4644">
        <v>5088</v>
      </c>
      <c r="V299" s="4644">
        <v>768</v>
      </c>
      <c r="W299" s="4644">
        <v>768</v>
      </c>
      <c r="X299" s="4644">
        <v>832</v>
      </c>
      <c r="Y299" s="5728">
        <v>9</v>
      </c>
      <c r="Z299" s="5728">
        <v>2</v>
      </c>
      <c r="AA299" s="5728" t="s">
        <v>2045</v>
      </c>
      <c r="AB299" s="5728" t="s">
        <v>2033</v>
      </c>
      <c r="AC299" s="5728" t="s">
        <v>2034</v>
      </c>
      <c r="AD299" s="3219" t="s">
        <v>2035</v>
      </c>
      <c r="AE299" s="3361"/>
      <c r="AF299" s="3226" t="s">
        <v>857</v>
      </c>
      <c r="AG299" s="1793"/>
      <c r="AH299" s="934">
        <v>1500</v>
      </c>
      <c r="AI299" s="1792" t="s">
        <v>2034</v>
      </c>
      <c r="AJ299" s="1792" t="s">
        <v>2036</v>
      </c>
      <c r="AK299" s="934">
        <v>1500</v>
      </c>
      <c r="AL299" s="1810" t="s">
        <v>342</v>
      </c>
      <c r="AM299" s="1811" t="s">
        <v>341</v>
      </c>
      <c r="AN299" s="934"/>
      <c r="AO299" s="934">
        <v>2</v>
      </c>
      <c r="AP299" s="934" t="s">
        <v>859</v>
      </c>
      <c r="AQ299" s="934">
        <v>2</v>
      </c>
      <c r="AR299" s="934">
        <v>3</v>
      </c>
      <c r="AS299" s="934" t="s">
        <v>875</v>
      </c>
      <c r="AT299" s="934" t="s">
        <v>859</v>
      </c>
      <c r="AU299" s="934" t="s">
        <v>876</v>
      </c>
      <c r="AV299" s="1051" t="s">
        <v>877</v>
      </c>
      <c r="AW299" s="5728" t="s">
        <v>2466</v>
      </c>
      <c r="AX299" s="5943" t="s">
        <v>2452</v>
      </c>
    </row>
    <row r="300" spans="1:50">
      <c r="A300" s="5963"/>
      <c r="B300" s="5688"/>
      <c r="C300" s="6091"/>
      <c r="D300" s="5688"/>
      <c r="E300" s="4560"/>
      <c r="F300" s="4216"/>
      <c r="G300" s="5979"/>
      <c r="H300" s="5979"/>
      <c r="I300" s="5979"/>
      <c r="J300" s="5979"/>
      <c r="K300" s="5979"/>
      <c r="L300" s="5979"/>
      <c r="M300" s="5979"/>
      <c r="N300" s="5979"/>
      <c r="O300" s="5979"/>
      <c r="P300" s="5979"/>
      <c r="Q300" s="5979"/>
      <c r="R300" s="5979"/>
      <c r="S300" s="4170"/>
      <c r="T300" s="4170"/>
      <c r="U300" s="4170"/>
      <c r="V300" s="4170"/>
      <c r="W300" s="4170"/>
      <c r="X300" s="4170"/>
      <c r="Y300" s="5979"/>
      <c r="Z300" s="5979"/>
      <c r="AA300" s="5979"/>
      <c r="AB300" s="5979"/>
      <c r="AC300" s="4560"/>
      <c r="AD300" s="3038" t="s">
        <v>2035</v>
      </c>
      <c r="AE300" s="3407"/>
      <c r="AF300" s="3227" t="s">
        <v>857</v>
      </c>
      <c r="AG300" s="1798"/>
      <c r="AH300" s="935">
        <v>1400</v>
      </c>
      <c r="AI300" s="1797" t="s">
        <v>2034</v>
      </c>
      <c r="AJ300" s="1797" t="s">
        <v>2036</v>
      </c>
      <c r="AK300" s="935">
        <v>1400</v>
      </c>
      <c r="AL300" s="1800" t="s">
        <v>2793</v>
      </c>
      <c r="AM300" s="1800" t="s">
        <v>2793</v>
      </c>
      <c r="AN300" s="1801"/>
      <c r="AO300" s="935">
        <v>8</v>
      </c>
      <c r="AP300" s="935" t="s">
        <v>859</v>
      </c>
      <c r="AQ300" s="935">
        <v>8</v>
      </c>
      <c r="AR300" s="1802"/>
      <c r="AS300" s="1802"/>
      <c r="AT300" s="1802"/>
      <c r="AU300" s="1802"/>
      <c r="AV300" s="3039"/>
      <c r="AW300" s="4560"/>
      <c r="AX300" s="5816"/>
    </row>
    <row r="301" spans="1:50">
      <c r="A301" s="5963"/>
      <c r="B301" s="5689"/>
      <c r="C301" s="6103"/>
      <c r="D301" s="5689"/>
      <c r="E301" s="4561"/>
      <c r="F301" s="4151"/>
      <c r="G301" s="5979"/>
      <c r="H301" s="5979"/>
      <c r="I301" s="5979"/>
      <c r="J301" s="5979"/>
      <c r="K301" s="5979"/>
      <c r="L301" s="5979"/>
      <c r="M301" s="5979"/>
      <c r="N301" s="5979"/>
      <c r="O301" s="5979"/>
      <c r="P301" s="5979"/>
      <c r="Q301" s="5979"/>
      <c r="R301" s="5979"/>
      <c r="S301" s="4171"/>
      <c r="T301" s="4171"/>
      <c r="U301" s="4171"/>
      <c r="V301" s="4171"/>
      <c r="W301" s="4171"/>
      <c r="X301" s="4171"/>
      <c r="Y301" s="5979"/>
      <c r="Z301" s="5979"/>
      <c r="AA301" s="5979"/>
      <c r="AB301" s="5979"/>
      <c r="AC301" s="4560"/>
      <c r="AD301" s="3027" t="s">
        <v>2035</v>
      </c>
      <c r="AE301" s="3408"/>
      <c r="AF301" s="3229" t="s">
        <v>857</v>
      </c>
      <c r="AG301" s="1812"/>
      <c r="AH301" s="3188">
        <v>1300</v>
      </c>
      <c r="AI301" s="3199" t="s">
        <v>2034</v>
      </c>
      <c r="AJ301" s="3199" t="s">
        <v>2036</v>
      </c>
      <c r="AK301" s="3188">
        <v>1300</v>
      </c>
      <c r="AL301" s="1801" t="s">
        <v>646</v>
      </c>
      <c r="AM301" s="1801" t="s">
        <v>647</v>
      </c>
      <c r="AN301" s="1801"/>
      <c r="AO301" s="935">
        <v>2</v>
      </c>
      <c r="AP301" s="935" t="s">
        <v>859</v>
      </c>
      <c r="AQ301" s="935">
        <v>2</v>
      </c>
      <c r="AR301" s="1802"/>
      <c r="AS301" s="1802"/>
      <c r="AT301" s="1802"/>
      <c r="AU301" s="1802"/>
      <c r="AV301" s="3039"/>
      <c r="AW301" s="4561"/>
      <c r="AX301" s="5819"/>
    </row>
    <row r="302" spans="1:50">
      <c r="A302" s="5963"/>
      <c r="B302" s="5687" t="s">
        <v>2464</v>
      </c>
      <c r="C302" s="6090" t="s">
        <v>3681</v>
      </c>
      <c r="D302" s="5687" t="s">
        <v>1923</v>
      </c>
      <c r="E302" s="4559" t="s">
        <v>2050</v>
      </c>
      <c r="F302" s="4139" t="s">
        <v>2127</v>
      </c>
      <c r="G302" s="4559" t="s">
        <v>2028</v>
      </c>
      <c r="H302" s="4559" t="s">
        <v>2028</v>
      </c>
      <c r="I302" s="4559" t="s">
        <v>2029</v>
      </c>
      <c r="J302" s="4559" t="s">
        <v>2029</v>
      </c>
      <c r="K302" s="4559">
        <v>9</v>
      </c>
      <c r="L302" s="4559">
        <v>0</v>
      </c>
      <c r="M302" s="4559">
        <v>31</v>
      </c>
      <c r="N302" s="4559">
        <v>9</v>
      </c>
      <c r="O302" s="4559">
        <v>0</v>
      </c>
      <c r="P302" s="4559">
        <v>31</v>
      </c>
      <c r="Q302" s="4559" t="s">
        <v>2030</v>
      </c>
      <c r="R302" s="5981" t="s">
        <v>2031</v>
      </c>
      <c r="S302" s="4639">
        <v>7680</v>
      </c>
      <c r="T302" s="4639">
        <v>7680</v>
      </c>
      <c r="U302" s="4639">
        <v>7744</v>
      </c>
      <c r="V302" s="4056">
        <v>768</v>
      </c>
      <c r="W302" s="4056">
        <v>768</v>
      </c>
      <c r="X302" s="4056">
        <v>832</v>
      </c>
      <c r="Y302" s="4559">
        <v>9</v>
      </c>
      <c r="Z302" s="4559">
        <v>2</v>
      </c>
      <c r="AA302" s="4559" t="s">
        <v>2045</v>
      </c>
      <c r="AB302" s="4559" t="s">
        <v>2033</v>
      </c>
      <c r="AC302" s="4559" t="s">
        <v>2034</v>
      </c>
      <c r="AD302" s="3038" t="s">
        <v>2035</v>
      </c>
      <c r="AE302" s="3409"/>
      <c r="AF302" s="3227" t="s">
        <v>857</v>
      </c>
      <c r="AG302" s="1798"/>
      <c r="AH302" s="935">
        <v>1500</v>
      </c>
      <c r="AI302" s="1797" t="s">
        <v>2034</v>
      </c>
      <c r="AJ302" s="1797" t="s">
        <v>2036</v>
      </c>
      <c r="AK302" s="935">
        <v>1500</v>
      </c>
      <c r="AL302" s="1108" t="s">
        <v>1158</v>
      </c>
      <c r="AM302" s="1800" t="s">
        <v>341</v>
      </c>
      <c r="AN302" s="935"/>
      <c r="AO302" s="935">
        <v>4</v>
      </c>
      <c r="AP302" s="935" t="s">
        <v>859</v>
      </c>
      <c r="AQ302" s="935">
        <v>4</v>
      </c>
      <c r="AR302" s="3199">
        <v>6</v>
      </c>
      <c r="AS302" s="3199" t="s">
        <v>875</v>
      </c>
      <c r="AT302" s="3199" t="s">
        <v>859</v>
      </c>
      <c r="AU302" s="3199" t="s">
        <v>876</v>
      </c>
      <c r="AV302" s="3027" t="s">
        <v>877</v>
      </c>
      <c r="AW302" s="4559" t="s">
        <v>2466</v>
      </c>
      <c r="AX302" s="5818" t="s">
        <v>2452</v>
      </c>
    </row>
    <row r="303" spans="1:50">
      <c r="A303" s="5963"/>
      <c r="B303" s="5688"/>
      <c r="C303" s="6091"/>
      <c r="D303" s="5688"/>
      <c r="E303" s="4560"/>
      <c r="F303" s="4167"/>
      <c r="G303" s="5979"/>
      <c r="H303" s="5979"/>
      <c r="I303" s="5979"/>
      <c r="J303" s="5979"/>
      <c r="K303" s="5979"/>
      <c r="L303" s="5979"/>
      <c r="M303" s="5979"/>
      <c r="N303" s="5979"/>
      <c r="O303" s="5979"/>
      <c r="P303" s="5979"/>
      <c r="Q303" s="5979"/>
      <c r="R303" s="5979"/>
      <c r="S303" s="4640"/>
      <c r="T303" s="4640"/>
      <c r="U303" s="4640"/>
      <c r="V303" s="4170"/>
      <c r="W303" s="4170"/>
      <c r="X303" s="4170"/>
      <c r="Y303" s="5979"/>
      <c r="Z303" s="5979"/>
      <c r="AA303" s="5979"/>
      <c r="AB303" s="5979"/>
      <c r="AC303" s="4560"/>
      <c r="AD303" s="3038" t="s">
        <v>2035</v>
      </c>
      <c r="AE303" s="3407"/>
      <c r="AF303" s="3227" t="s">
        <v>857</v>
      </c>
      <c r="AG303" s="1798"/>
      <c r="AH303" s="935">
        <v>1400</v>
      </c>
      <c r="AI303" s="1797" t="s">
        <v>2034</v>
      </c>
      <c r="AJ303" s="1797" t="s">
        <v>2036</v>
      </c>
      <c r="AK303" s="935">
        <v>1400</v>
      </c>
      <c r="AL303" s="1800" t="s">
        <v>2793</v>
      </c>
      <c r="AM303" s="1800" t="s">
        <v>2793</v>
      </c>
      <c r="AN303" s="1801"/>
      <c r="AO303" s="935">
        <v>8</v>
      </c>
      <c r="AP303" s="935" t="s">
        <v>859</v>
      </c>
      <c r="AQ303" s="935">
        <v>8</v>
      </c>
      <c r="AR303" s="1802"/>
      <c r="AS303" s="1802"/>
      <c r="AT303" s="1802"/>
      <c r="AU303" s="1802"/>
      <c r="AV303" s="3039"/>
      <c r="AW303" s="4560"/>
      <c r="AX303" s="5816"/>
    </row>
    <row r="304" spans="1:50">
      <c r="A304" s="5963"/>
      <c r="B304" s="5689"/>
      <c r="C304" s="6103"/>
      <c r="D304" s="5689"/>
      <c r="E304" s="4561"/>
      <c r="F304" s="4079"/>
      <c r="G304" s="5982"/>
      <c r="H304" s="5982"/>
      <c r="I304" s="5982"/>
      <c r="J304" s="5982"/>
      <c r="K304" s="5982"/>
      <c r="L304" s="5982"/>
      <c r="M304" s="5982"/>
      <c r="N304" s="5982"/>
      <c r="O304" s="5982"/>
      <c r="P304" s="5982"/>
      <c r="Q304" s="5982"/>
      <c r="R304" s="5982"/>
      <c r="S304" s="4489"/>
      <c r="T304" s="4489"/>
      <c r="U304" s="4489"/>
      <c r="V304" s="4171"/>
      <c r="W304" s="4171"/>
      <c r="X304" s="4171"/>
      <c r="Y304" s="5982"/>
      <c r="Z304" s="5982"/>
      <c r="AA304" s="5982"/>
      <c r="AB304" s="5982"/>
      <c r="AC304" s="4561"/>
      <c r="AD304" s="3038" t="s">
        <v>2035</v>
      </c>
      <c r="AE304" s="3408"/>
      <c r="AF304" s="3227" t="s">
        <v>857</v>
      </c>
      <c r="AG304" s="1798"/>
      <c r="AH304" s="935">
        <v>1300</v>
      </c>
      <c r="AI304" s="1797" t="s">
        <v>2034</v>
      </c>
      <c r="AJ304" s="1797" t="s">
        <v>2036</v>
      </c>
      <c r="AK304" s="935">
        <v>1300</v>
      </c>
      <c r="AL304" s="1801" t="s">
        <v>646</v>
      </c>
      <c r="AM304" s="1801" t="s">
        <v>647</v>
      </c>
      <c r="AN304" s="1801"/>
      <c r="AO304" s="935">
        <v>2</v>
      </c>
      <c r="AP304" s="935" t="s">
        <v>859</v>
      </c>
      <c r="AQ304" s="935">
        <v>2</v>
      </c>
      <c r="AR304" s="1802"/>
      <c r="AS304" s="1802"/>
      <c r="AT304" s="1802"/>
      <c r="AU304" s="1802"/>
      <c r="AV304" s="3039"/>
      <c r="AW304" s="4561"/>
      <c r="AX304" s="5819"/>
    </row>
    <row r="305" spans="1:50">
      <c r="A305" s="5963"/>
      <c r="B305" s="5687" t="s">
        <v>2464</v>
      </c>
      <c r="C305" s="6090" t="s">
        <v>3680</v>
      </c>
      <c r="D305" s="4068" t="s">
        <v>1925</v>
      </c>
      <c r="E305" s="4559" t="s">
        <v>2050</v>
      </c>
      <c r="F305" s="4167" t="s">
        <v>2128</v>
      </c>
      <c r="G305" s="4559" t="s">
        <v>2028</v>
      </c>
      <c r="H305" s="4559" t="s">
        <v>2028</v>
      </c>
      <c r="I305" s="4559" t="s">
        <v>2029</v>
      </c>
      <c r="J305" s="4559" t="s">
        <v>2029</v>
      </c>
      <c r="K305" s="4559">
        <v>9</v>
      </c>
      <c r="L305" s="4559">
        <v>0</v>
      </c>
      <c r="M305" s="4559">
        <v>31</v>
      </c>
      <c r="N305" s="4559">
        <v>9</v>
      </c>
      <c r="O305" s="4559">
        <v>0</v>
      </c>
      <c r="P305" s="4559">
        <v>31</v>
      </c>
      <c r="Q305" s="4559" t="s">
        <v>2030</v>
      </c>
      <c r="R305" s="5981" t="s">
        <v>2031</v>
      </c>
      <c r="S305" s="4639">
        <v>9792</v>
      </c>
      <c r="T305" s="4639">
        <v>9792</v>
      </c>
      <c r="U305" s="4639">
        <v>9856</v>
      </c>
      <c r="V305" s="4056">
        <v>768</v>
      </c>
      <c r="W305" s="4056">
        <v>768</v>
      </c>
      <c r="X305" s="4056">
        <v>832</v>
      </c>
      <c r="Y305" s="4559">
        <v>9</v>
      </c>
      <c r="Z305" s="4559">
        <v>2</v>
      </c>
      <c r="AA305" s="4559" t="s">
        <v>2045</v>
      </c>
      <c r="AB305" s="4559" t="s">
        <v>2033</v>
      </c>
      <c r="AC305" s="4559" t="s">
        <v>2034</v>
      </c>
      <c r="AD305" s="3038" t="s">
        <v>2035</v>
      </c>
      <c r="AE305" s="3412"/>
      <c r="AF305" s="3227" t="s">
        <v>857</v>
      </c>
      <c r="AG305" s="1798"/>
      <c r="AH305" s="935">
        <v>1500</v>
      </c>
      <c r="AI305" s="1797" t="s">
        <v>2034</v>
      </c>
      <c r="AJ305" s="1797" t="s">
        <v>2036</v>
      </c>
      <c r="AK305" s="935">
        <v>1500</v>
      </c>
      <c r="AL305" s="1088" t="s">
        <v>344</v>
      </c>
      <c r="AM305" s="1800" t="s">
        <v>341</v>
      </c>
      <c r="AN305" s="935"/>
      <c r="AO305" s="935">
        <v>2</v>
      </c>
      <c r="AP305" s="935" t="s">
        <v>859</v>
      </c>
      <c r="AQ305" s="935">
        <v>2</v>
      </c>
      <c r="AR305" s="935">
        <v>3</v>
      </c>
      <c r="AS305" s="935" t="s">
        <v>875</v>
      </c>
      <c r="AT305" s="935" t="s">
        <v>859</v>
      </c>
      <c r="AU305" s="935" t="s">
        <v>876</v>
      </c>
      <c r="AV305" s="932" t="s">
        <v>877</v>
      </c>
      <c r="AW305" s="4559" t="s">
        <v>2466</v>
      </c>
      <c r="AX305" s="5818" t="s">
        <v>2452</v>
      </c>
    </row>
    <row r="306" spans="1:50">
      <c r="A306" s="5963"/>
      <c r="B306" s="5688"/>
      <c r="C306" s="6091"/>
      <c r="D306" s="4069"/>
      <c r="E306" s="4560"/>
      <c r="F306" s="4167"/>
      <c r="G306" s="5979"/>
      <c r="H306" s="5979"/>
      <c r="I306" s="5979"/>
      <c r="J306" s="5979"/>
      <c r="K306" s="5979"/>
      <c r="L306" s="5979"/>
      <c r="M306" s="5979"/>
      <c r="N306" s="5979"/>
      <c r="O306" s="5979"/>
      <c r="P306" s="5979"/>
      <c r="Q306" s="5979"/>
      <c r="R306" s="5979"/>
      <c r="S306" s="4640"/>
      <c r="T306" s="4640"/>
      <c r="U306" s="4640"/>
      <c r="V306" s="4170"/>
      <c r="W306" s="4170"/>
      <c r="X306" s="4170"/>
      <c r="Y306" s="5979"/>
      <c r="Z306" s="5979"/>
      <c r="AA306" s="5979"/>
      <c r="AB306" s="5979"/>
      <c r="AC306" s="4560"/>
      <c r="AD306" s="3038" t="s">
        <v>2035</v>
      </c>
      <c r="AE306" s="3407"/>
      <c r="AF306" s="3227" t="s">
        <v>857</v>
      </c>
      <c r="AG306" s="1798"/>
      <c r="AH306" s="935">
        <v>1400</v>
      </c>
      <c r="AI306" s="1797" t="s">
        <v>2034</v>
      </c>
      <c r="AJ306" s="1797" t="s">
        <v>2036</v>
      </c>
      <c r="AK306" s="935">
        <v>1400</v>
      </c>
      <c r="AL306" s="1800" t="s">
        <v>2793</v>
      </c>
      <c r="AM306" s="1800" t="s">
        <v>2793</v>
      </c>
      <c r="AN306" s="1801"/>
      <c r="AO306" s="935">
        <v>8</v>
      </c>
      <c r="AP306" s="935" t="s">
        <v>859</v>
      </c>
      <c r="AQ306" s="935">
        <v>8</v>
      </c>
      <c r="AR306" s="1802"/>
      <c r="AS306" s="1802"/>
      <c r="AT306" s="1802"/>
      <c r="AU306" s="1802"/>
      <c r="AV306" s="3039"/>
      <c r="AW306" s="4560"/>
      <c r="AX306" s="5816"/>
    </row>
    <row r="307" spans="1:50" ht="13.5" thickBot="1">
      <c r="A307" s="5964"/>
      <c r="B307" s="5887"/>
      <c r="C307" s="6092"/>
      <c r="D307" s="4792"/>
      <c r="E307" s="5662"/>
      <c r="F307" s="4468"/>
      <c r="G307" s="5980"/>
      <c r="H307" s="5980"/>
      <c r="I307" s="5980"/>
      <c r="J307" s="5980"/>
      <c r="K307" s="5980"/>
      <c r="L307" s="5980"/>
      <c r="M307" s="5980"/>
      <c r="N307" s="5980"/>
      <c r="O307" s="5980"/>
      <c r="P307" s="5980"/>
      <c r="Q307" s="5980"/>
      <c r="R307" s="5980"/>
      <c r="S307" s="4994"/>
      <c r="T307" s="4994"/>
      <c r="U307" s="4994"/>
      <c r="V307" s="4646"/>
      <c r="W307" s="4646"/>
      <c r="X307" s="4646"/>
      <c r="Y307" s="5980"/>
      <c r="Z307" s="5980"/>
      <c r="AA307" s="5980"/>
      <c r="AB307" s="5980"/>
      <c r="AC307" s="5662"/>
      <c r="AD307" s="3220" t="s">
        <v>2035</v>
      </c>
      <c r="AE307" s="3397"/>
      <c r="AF307" s="3228" t="s">
        <v>857</v>
      </c>
      <c r="AG307" s="1804"/>
      <c r="AH307" s="933">
        <v>1300</v>
      </c>
      <c r="AI307" s="1803" t="s">
        <v>2034</v>
      </c>
      <c r="AJ307" s="1803" t="s">
        <v>2036</v>
      </c>
      <c r="AK307" s="933">
        <v>1300</v>
      </c>
      <c r="AL307" s="1806" t="s">
        <v>646</v>
      </c>
      <c r="AM307" s="1806" t="s">
        <v>647</v>
      </c>
      <c r="AN307" s="1806"/>
      <c r="AO307" s="933">
        <v>2</v>
      </c>
      <c r="AP307" s="933" t="s">
        <v>859</v>
      </c>
      <c r="AQ307" s="933">
        <v>2</v>
      </c>
      <c r="AR307" s="1807"/>
      <c r="AS307" s="1807"/>
      <c r="AT307" s="1807"/>
      <c r="AU307" s="1807"/>
      <c r="AV307" s="3040"/>
      <c r="AW307" s="5662"/>
      <c r="AX307" s="5817"/>
    </row>
    <row r="308" spans="1:50" s="8" customFormat="1">
      <c r="A308" s="5962" t="s">
        <v>1927</v>
      </c>
      <c r="B308" s="6048" t="s">
        <v>2463</v>
      </c>
      <c r="C308" s="6051" t="s">
        <v>3652</v>
      </c>
      <c r="D308" s="5241" t="s">
        <v>1928</v>
      </c>
      <c r="E308" s="5156" t="s">
        <v>2026</v>
      </c>
      <c r="F308" s="5241" t="s">
        <v>2094</v>
      </c>
      <c r="G308" s="5156" t="s">
        <v>2028</v>
      </c>
      <c r="H308" s="5156" t="s">
        <v>2028</v>
      </c>
      <c r="I308" s="5156" t="s">
        <v>2029</v>
      </c>
      <c r="J308" s="5156" t="s">
        <v>2029</v>
      </c>
      <c r="K308" s="5156">
        <v>6</v>
      </c>
      <c r="L308" s="5156">
        <v>0</v>
      </c>
      <c r="M308" s="5156">
        <v>31</v>
      </c>
      <c r="N308" s="5156">
        <v>6</v>
      </c>
      <c r="O308" s="5156">
        <v>0</v>
      </c>
      <c r="P308" s="5156">
        <v>31</v>
      </c>
      <c r="Q308" s="5156" t="s">
        <v>2030</v>
      </c>
      <c r="R308" s="5156" t="s">
        <v>2031</v>
      </c>
      <c r="S308" s="5255">
        <v>4408</v>
      </c>
      <c r="T308" s="5255">
        <v>4408</v>
      </c>
      <c r="U308" s="5255">
        <v>11015</v>
      </c>
      <c r="V308" s="5255">
        <v>576</v>
      </c>
      <c r="W308" s="5255">
        <v>576</v>
      </c>
      <c r="X308" s="5255">
        <v>1128</v>
      </c>
      <c r="Y308" s="5156">
        <v>4</v>
      </c>
      <c r="Z308" s="5156">
        <v>2</v>
      </c>
      <c r="AA308" s="5156" t="s">
        <v>2032</v>
      </c>
      <c r="AB308" s="5156" t="s">
        <v>2033</v>
      </c>
      <c r="AC308" s="5418" t="s">
        <v>2034</v>
      </c>
      <c r="AD308" s="3217" t="s">
        <v>2035</v>
      </c>
      <c r="AE308" s="3404" t="s">
        <v>6172</v>
      </c>
      <c r="AF308" s="3223" t="s">
        <v>857</v>
      </c>
      <c r="AG308" s="187"/>
      <c r="AH308" s="3200">
        <v>1204</v>
      </c>
      <c r="AI308" s="473" t="s">
        <v>2034</v>
      </c>
      <c r="AJ308" s="473" t="s">
        <v>2036</v>
      </c>
      <c r="AK308" s="473">
        <v>1203</v>
      </c>
      <c r="AL308" s="811" t="s">
        <v>2037</v>
      </c>
      <c r="AM308" s="811" t="s">
        <v>1708</v>
      </c>
      <c r="AN308" s="189"/>
      <c r="AO308" s="3200">
        <v>2</v>
      </c>
      <c r="AP308" s="3200" t="s">
        <v>859</v>
      </c>
      <c r="AQ308" s="3200">
        <v>2</v>
      </c>
      <c r="AR308" s="189"/>
      <c r="AS308" s="189"/>
      <c r="AT308" s="189"/>
      <c r="AU308" s="189"/>
      <c r="AV308" s="196"/>
      <c r="AW308" s="5156" t="s">
        <v>2466</v>
      </c>
      <c r="AX308" s="5813" t="s">
        <v>2452</v>
      </c>
    </row>
    <row r="309" spans="1:50" s="8" customFormat="1">
      <c r="A309" s="5963"/>
      <c r="B309" s="5774"/>
      <c r="C309" s="6052"/>
      <c r="D309" s="5154"/>
      <c r="E309" s="5085"/>
      <c r="F309" s="5154"/>
      <c r="G309" s="5086"/>
      <c r="H309" s="5086"/>
      <c r="I309" s="5086"/>
      <c r="J309" s="5086"/>
      <c r="K309" s="5086"/>
      <c r="L309" s="5086"/>
      <c r="M309" s="5086"/>
      <c r="N309" s="5086"/>
      <c r="O309" s="5086"/>
      <c r="P309" s="5086"/>
      <c r="Q309" s="5086"/>
      <c r="R309" s="5086"/>
      <c r="S309" s="5236"/>
      <c r="T309" s="5236"/>
      <c r="U309" s="5236"/>
      <c r="V309" s="5236"/>
      <c r="W309" s="5236"/>
      <c r="X309" s="5237"/>
      <c r="Y309" s="5085"/>
      <c r="Z309" s="5085"/>
      <c r="AA309" s="5085"/>
      <c r="AB309" s="5085"/>
      <c r="AC309" s="5401"/>
      <c r="AD309" s="3047" t="s">
        <v>2035</v>
      </c>
      <c r="AE309" s="3396"/>
      <c r="AF309" s="3202" t="s">
        <v>857</v>
      </c>
      <c r="AG309" s="190"/>
      <c r="AH309" s="3195">
        <v>1300</v>
      </c>
      <c r="AI309" s="24" t="s">
        <v>2034</v>
      </c>
      <c r="AJ309" s="24" t="s">
        <v>2036</v>
      </c>
      <c r="AK309" s="3195">
        <v>1300</v>
      </c>
      <c r="AL309" s="191" t="s">
        <v>646</v>
      </c>
      <c r="AM309" s="191" t="s">
        <v>647</v>
      </c>
      <c r="AN309" s="23"/>
      <c r="AO309" s="3195">
        <v>2</v>
      </c>
      <c r="AP309" s="3195" t="s">
        <v>859</v>
      </c>
      <c r="AQ309" s="3195">
        <v>2</v>
      </c>
      <c r="AR309" s="23"/>
      <c r="AS309" s="23"/>
      <c r="AT309" s="23"/>
      <c r="AU309" s="23"/>
      <c r="AV309" s="197"/>
      <c r="AW309" s="5085"/>
      <c r="AX309" s="5807"/>
    </row>
    <row r="310" spans="1:50" s="17" customFormat="1">
      <c r="A310" s="5963"/>
      <c r="B310" s="6049" t="s">
        <v>2463</v>
      </c>
      <c r="C310" s="6053" t="s">
        <v>3653</v>
      </c>
      <c r="D310" s="5153" t="s">
        <v>1931</v>
      </c>
      <c r="E310" s="5084" t="s">
        <v>2026</v>
      </c>
      <c r="F310" s="5978" t="s">
        <v>2095</v>
      </c>
      <c r="G310" s="5084" t="s">
        <v>2028</v>
      </c>
      <c r="H310" s="5084" t="s">
        <v>2028</v>
      </c>
      <c r="I310" s="5084" t="s">
        <v>2029</v>
      </c>
      <c r="J310" s="5084" t="s">
        <v>2029</v>
      </c>
      <c r="K310" s="5084">
        <v>6</v>
      </c>
      <c r="L310" s="5084">
        <v>0</v>
      </c>
      <c r="M310" s="5084">
        <v>31</v>
      </c>
      <c r="N310" s="5084">
        <v>6</v>
      </c>
      <c r="O310" s="5084">
        <v>0</v>
      </c>
      <c r="P310" s="5084">
        <v>31</v>
      </c>
      <c r="Q310" s="5084" t="s">
        <v>2030</v>
      </c>
      <c r="R310" s="5084" t="s">
        <v>2031</v>
      </c>
      <c r="S310" s="5300">
        <v>11015</v>
      </c>
      <c r="T310" s="5300">
        <v>11015</v>
      </c>
      <c r="U310" s="5300">
        <v>22042</v>
      </c>
      <c r="V310" s="5300">
        <v>576</v>
      </c>
      <c r="W310" s="5300">
        <v>576</v>
      </c>
      <c r="X310" s="5300">
        <v>1128</v>
      </c>
      <c r="Y310" s="5084">
        <v>4</v>
      </c>
      <c r="Z310" s="5084">
        <v>2</v>
      </c>
      <c r="AA310" s="5084" t="s">
        <v>2032</v>
      </c>
      <c r="AB310" s="5084" t="s">
        <v>2033</v>
      </c>
      <c r="AC310" s="5084" t="s">
        <v>2034</v>
      </c>
      <c r="AD310" s="3047" t="s">
        <v>2035</v>
      </c>
      <c r="AE310" s="3404" t="s">
        <v>6173</v>
      </c>
      <c r="AF310" s="3202" t="s">
        <v>857</v>
      </c>
      <c r="AG310" s="190"/>
      <c r="AH310" s="3195">
        <v>1204</v>
      </c>
      <c r="AI310" s="24" t="s">
        <v>2034</v>
      </c>
      <c r="AJ310" s="24" t="s">
        <v>2036</v>
      </c>
      <c r="AK310" s="24">
        <v>1203</v>
      </c>
      <c r="AL310" s="812" t="s">
        <v>2040</v>
      </c>
      <c r="AM310" s="812" t="s">
        <v>1708</v>
      </c>
      <c r="AN310" s="23"/>
      <c r="AO310" s="3195">
        <v>2</v>
      </c>
      <c r="AP310" s="3195" t="s">
        <v>859</v>
      </c>
      <c r="AQ310" s="3195">
        <v>2</v>
      </c>
      <c r="AR310" s="23"/>
      <c r="AS310" s="23"/>
      <c r="AT310" s="23"/>
      <c r="AU310" s="23"/>
      <c r="AV310" s="197"/>
      <c r="AW310" s="5084" t="s">
        <v>2468</v>
      </c>
      <c r="AX310" s="5136" t="s">
        <v>2452</v>
      </c>
    </row>
    <row r="311" spans="1:50" s="17" customFormat="1" ht="13.5" thickBot="1">
      <c r="A311" s="5964"/>
      <c r="B311" s="6050"/>
      <c r="C311" s="6054"/>
      <c r="D311" s="5208"/>
      <c r="E311" s="5121"/>
      <c r="F311" s="5754"/>
      <c r="G311" s="5121"/>
      <c r="H311" s="5121"/>
      <c r="I311" s="5121"/>
      <c r="J311" s="5121"/>
      <c r="K311" s="5121"/>
      <c r="L311" s="5121"/>
      <c r="M311" s="5121"/>
      <c r="N311" s="5121"/>
      <c r="O311" s="5121"/>
      <c r="P311" s="5121"/>
      <c r="Q311" s="5121"/>
      <c r="R311" s="5121"/>
      <c r="S311" s="5304"/>
      <c r="T311" s="5304"/>
      <c r="U311" s="5304"/>
      <c r="V311" s="5304"/>
      <c r="W311" s="5304"/>
      <c r="X311" s="5304"/>
      <c r="Y311" s="5121"/>
      <c r="Z311" s="5121"/>
      <c r="AA311" s="5121"/>
      <c r="AB311" s="5121"/>
      <c r="AC311" s="5121"/>
      <c r="AD311" s="3048" t="s">
        <v>2035</v>
      </c>
      <c r="AE311" s="3400"/>
      <c r="AF311" s="3224" t="s">
        <v>857</v>
      </c>
      <c r="AG311" s="193"/>
      <c r="AH311" s="3196">
        <v>1300</v>
      </c>
      <c r="AI311" s="813" t="s">
        <v>2034</v>
      </c>
      <c r="AJ311" s="813" t="s">
        <v>2036</v>
      </c>
      <c r="AK311" s="3196">
        <v>1300</v>
      </c>
      <c r="AL311" s="194" t="s">
        <v>646</v>
      </c>
      <c r="AM311" s="194" t="s">
        <v>647</v>
      </c>
      <c r="AN311" s="35"/>
      <c r="AO311" s="3196">
        <v>2</v>
      </c>
      <c r="AP311" s="3196" t="s">
        <v>859</v>
      </c>
      <c r="AQ311" s="3196">
        <v>2</v>
      </c>
      <c r="AR311" s="35"/>
      <c r="AS311" s="35"/>
      <c r="AT311" s="35"/>
      <c r="AU311" s="35"/>
      <c r="AV311" s="3043"/>
      <c r="AW311" s="5121"/>
      <c r="AX311" s="5137"/>
    </row>
    <row r="312" spans="1:50">
      <c r="A312" s="5962" t="s">
        <v>4087</v>
      </c>
      <c r="B312" s="5241" t="s">
        <v>2463</v>
      </c>
      <c r="C312" s="6058" t="s">
        <v>3657</v>
      </c>
      <c r="D312" s="5241" t="s">
        <v>1934</v>
      </c>
      <c r="E312" s="5156" t="s">
        <v>2026</v>
      </c>
      <c r="F312" s="5241" t="s">
        <v>2096</v>
      </c>
      <c r="G312" s="5156" t="s">
        <v>2028</v>
      </c>
      <c r="H312" s="5156" t="s">
        <v>2028</v>
      </c>
      <c r="I312" s="5156" t="s">
        <v>2029</v>
      </c>
      <c r="J312" s="5156" t="s">
        <v>2029</v>
      </c>
      <c r="K312" s="5156">
        <v>6</v>
      </c>
      <c r="L312" s="5156">
        <v>0</v>
      </c>
      <c r="M312" s="5156">
        <v>31</v>
      </c>
      <c r="N312" s="5156">
        <v>6</v>
      </c>
      <c r="O312" s="5156">
        <v>0</v>
      </c>
      <c r="P312" s="5156">
        <v>31</v>
      </c>
      <c r="Q312" s="5156" t="s">
        <v>2030</v>
      </c>
      <c r="R312" s="5156" t="s">
        <v>2031</v>
      </c>
      <c r="S312" s="5156">
        <v>4664</v>
      </c>
      <c r="T312" s="5156">
        <v>4664</v>
      </c>
      <c r="U312" s="5156">
        <v>11271</v>
      </c>
      <c r="V312" s="5156">
        <v>832</v>
      </c>
      <c r="W312" s="5156">
        <v>832</v>
      </c>
      <c r="X312" s="5156">
        <v>1384</v>
      </c>
      <c r="Y312" s="5156">
        <v>4</v>
      </c>
      <c r="Z312" s="5156">
        <v>2</v>
      </c>
      <c r="AA312" s="5156" t="s">
        <v>2032</v>
      </c>
      <c r="AB312" s="5156" t="s">
        <v>2033</v>
      </c>
      <c r="AC312" s="5156" t="s">
        <v>2034</v>
      </c>
      <c r="AD312" s="3217" t="s">
        <v>2035</v>
      </c>
      <c r="AE312" s="3404" t="s">
        <v>6172</v>
      </c>
      <c r="AF312" s="3223" t="s">
        <v>857</v>
      </c>
      <c r="AG312" s="187"/>
      <c r="AH312" s="3200">
        <v>1204</v>
      </c>
      <c r="AI312" s="473" t="s">
        <v>2034</v>
      </c>
      <c r="AJ312" s="473" t="s">
        <v>2036</v>
      </c>
      <c r="AK312" s="473">
        <v>1203</v>
      </c>
      <c r="AL312" s="196" t="s">
        <v>2037</v>
      </c>
      <c r="AM312" s="189" t="s">
        <v>1708</v>
      </c>
      <c r="AN312" s="189"/>
      <c r="AO312" s="3200">
        <v>2</v>
      </c>
      <c r="AP312" s="3200" t="s">
        <v>859</v>
      </c>
      <c r="AQ312" s="3200">
        <v>2</v>
      </c>
      <c r="AR312" s="814"/>
      <c r="AS312" s="814"/>
      <c r="AT312" s="814"/>
      <c r="AU312" s="814"/>
      <c r="AV312" s="3044"/>
      <c r="AW312" s="5156" t="s">
        <v>2466</v>
      </c>
      <c r="AX312" s="5813" t="s">
        <v>2452</v>
      </c>
    </row>
    <row r="313" spans="1:50">
      <c r="A313" s="5970"/>
      <c r="B313" s="5935"/>
      <c r="C313" s="6076"/>
      <c r="D313" s="5935"/>
      <c r="E313" s="5950"/>
      <c r="F313" s="5935"/>
      <c r="G313" s="5935"/>
      <c r="H313" s="5935"/>
      <c r="I313" s="5935"/>
      <c r="J313" s="5935"/>
      <c r="K313" s="5935"/>
      <c r="L313" s="5935"/>
      <c r="M313" s="5935"/>
      <c r="N313" s="5935"/>
      <c r="O313" s="5935"/>
      <c r="P313" s="5935"/>
      <c r="Q313" s="5935"/>
      <c r="R313" s="5935"/>
      <c r="S313" s="5935"/>
      <c r="T313" s="5935"/>
      <c r="U313" s="5935"/>
      <c r="V313" s="5935"/>
      <c r="W313" s="5935"/>
      <c r="X313" s="5085"/>
      <c r="Y313" s="5935"/>
      <c r="Z313" s="5935"/>
      <c r="AA313" s="5935"/>
      <c r="AB313" s="5935"/>
      <c r="AC313" s="5085"/>
      <c r="AD313" s="3047" t="s">
        <v>2035</v>
      </c>
      <c r="AE313" s="3413"/>
      <c r="AF313" s="3202" t="s">
        <v>857</v>
      </c>
      <c r="AG313" s="190"/>
      <c r="AH313" s="3195">
        <v>1405</v>
      </c>
      <c r="AI313" s="24" t="s">
        <v>2034</v>
      </c>
      <c r="AJ313" s="24" t="s">
        <v>2036</v>
      </c>
      <c r="AK313" s="3190">
        <v>1405</v>
      </c>
      <c r="AL313" s="31" t="s">
        <v>869</v>
      </c>
      <c r="AM313" s="31" t="s">
        <v>869</v>
      </c>
      <c r="AN313" s="23"/>
      <c r="AO313" s="3195">
        <v>2</v>
      </c>
      <c r="AP313" s="3195" t="s">
        <v>859</v>
      </c>
      <c r="AQ313" s="3195">
        <v>2</v>
      </c>
      <c r="AR313" s="815"/>
      <c r="AS313" s="815"/>
      <c r="AT313" s="815"/>
      <c r="AU313" s="815"/>
      <c r="AV313" s="3045"/>
      <c r="AW313" s="5950"/>
      <c r="AX313" s="5937"/>
    </row>
    <row r="314" spans="1:50">
      <c r="A314" s="5970"/>
      <c r="B314" s="5974"/>
      <c r="C314" s="6077"/>
      <c r="D314" s="5974"/>
      <c r="E314" s="5951"/>
      <c r="F314" s="5974"/>
      <c r="G314" s="5974"/>
      <c r="H314" s="5974"/>
      <c r="I314" s="5974"/>
      <c r="J314" s="5974"/>
      <c r="K314" s="5974"/>
      <c r="L314" s="5974"/>
      <c r="M314" s="5974"/>
      <c r="N314" s="5974"/>
      <c r="O314" s="5974"/>
      <c r="P314" s="5974"/>
      <c r="Q314" s="5974"/>
      <c r="R314" s="5974"/>
      <c r="S314" s="5974"/>
      <c r="T314" s="5974"/>
      <c r="U314" s="5974"/>
      <c r="V314" s="5974"/>
      <c r="W314" s="5974"/>
      <c r="X314" s="5086"/>
      <c r="Y314" s="5974"/>
      <c r="Z314" s="5974"/>
      <c r="AA314" s="5974"/>
      <c r="AB314" s="5974"/>
      <c r="AC314" s="5085"/>
      <c r="AD314" s="3047" t="s">
        <v>2035</v>
      </c>
      <c r="AE314" s="3414"/>
      <c r="AF314" s="3202" t="s">
        <v>857</v>
      </c>
      <c r="AG314" s="190"/>
      <c r="AH314" s="3195">
        <v>1300</v>
      </c>
      <c r="AI314" s="24" t="s">
        <v>2034</v>
      </c>
      <c r="AJ314" s="24" t="s">
        <v>2036</v>
      </c>
      <c r="AK314" s="3190">
        <v>1300</v>
      </c>
      <c r="AL314" s="23" t="s">
        <v>646</v>
      </c>
      <c r="AM314" s="23" t="s">
        <v>647</v>
      </c>
      <c r="AN314" s="23"/>
      <c r="AO314" s="3195">
        <v>2</v>
      </c>
      <c r="AP314" s="3195" t="s">
        <v>859</v>
      </c>
      <c r="AQ314" s="3195">
        <v>2</v>
      </c>
      <c r="AR314" s="815"/>
      <c r="AS314" s="815"/>
      <c r="AT314" s="815"/>
      <c r="AU314" s="815"/>
      <c r="AV314" s="3045"/>
      <c r="AW314" s="5951"/>
      <c r="AX314" s="5939"/>
    </row>
    <row r="315" spans="1:50">
      <c r="A315" s="5970"/>
      <c r="B315" s="5153" t="s">
        <v>2463</v>
      </c>
      <c r="C315" s="5731" t="s">
        <v>3658</v>
      </c>
      <c r="D315" s="5153" t="s">
        <v>1936</v>
      </c>
      <c r="E315" s="5084" t="s">
        <v>2026</v>
      </c>
      <c r="F315" s="5153" t="s">
        <v>2097</v>
      </c>
      <c r="G315" s="5084" t="s">
        <v>2028</v>
      </c>
      <c r="H315" s="5084" t="s">
        <v>2028</v>
      </c>
      <c r="I315" s="5084" t="s">
        <v>2029</v>
      </c>
      <c r="J315" s="5084" t="s">
        <v>2029</v>
      </c>
      <c r="K315" s="5084">
        <v>6</v>
      </c>
      <c r="L315" s="5084">
        <v>0</v>
      </c>
      <c r="M315" s="5084">
        <v>31</v>
      </c>
      <c r="N315" s="5084">
        <v>6</v>
      </c>
      <c r="O315" s="5084">
        <v>0</v>
      </c>
      <c r="P315" s="5084">
        <v>31</v>
      </c>
      <c r="Q315" s="5084" t="s">
        <v>2030</v>
      </c>
      <c r="R315" s="5084" t="s">
        <v>2031</v>
      </c>
      <c r="S315" s="5084">
        <v>11271</v>
      </c>
      <c r="T315" s="5084">
        <v>11271</v>
      </c>
      <c r="U315" s="5084">
        <v>22298</v>
      </c>
      <c r="V315" s="5084">
        <v>832</v>
      </c>
      <c r="W315" s="5084">
        <v>832</v>
      </c>
      <c r="X315" s="5084">
        <v>1384</v>
      </c>
      <c r="Y315" s="5084">
        <v>4</v>
      </c>
      <c r="Z315" s="5084">
        <v>2</v>
      </c>
      <c r="AA315" s="5084" t="s">
        <v>2032</v>
      </c>
      <c r="AB315" s="5084" t="s">
        <v>2033</v>
      </c>
      <c r="AC315" s="5084" t="s">
        <v>2034</v>
      </c>
      <c r="AD315" s="3047" t="s">
        <v>2035</v>
      </c>
      <c r="AE315" s="3404" t="s">
        <v>6173</v>
      </c>
      <c r="AF315" s="3202" t="s">
        <v>857</v>
      </c>
      <c r="AG315" s="190"/>
      <c r="AH315" s="3195">
        <v>1204</v>
      </c>
      <c r="AI315" s="24" t="s">
        <v>2034</v>
      </c>
      <c r="AJ315" s="24" t="s">
        <v>2036</v>
      </c>
      <c r="AK315" s="24">
        <v>1203</v>
      </c>
      <c r="AL315" s="3209" t="s">
        <v>2040</v>
      </c>
      <c r="AM315" s="26" t="s">
        <v>1708</v>
      </c>
      <c r="AN315" s="23"/>
      <c r="AO315" s="3195">
        <v>2</v>
      </c>
      <c r="AP315" s="3195" t="s">
        <v>859</v>
      </c>
      <c r="AQ315" s="3195">
        <v>2</v>
      </c>
      <c r="AR315" s="815"/>
      <c r="AS315" s="815"/>
      <c r="AT315" s="815"/>
      <c r="AU315" s="815"/>
      <c r="AV315" s="3045"/>
      <c r="AW315" s="5084" t="s">
        <v>2468</v>
      </c>
      <c r="AX315" s="5136" t="s">
        <v>2452</v>
      </c>
    </row>
    <row r="316" spans="1:50">
      <c r="A316" s="5970"/>
      <c r="B316" s="5976"/>
      <c r="C316" s="6074"/>
      <c r="D316" s="5935"/>
      <c r="E316" s="5950"/>
      <c r="F316" s="5935"/>
      <c r="G316" s="5935"/>
      <c r="H316" s="5935"/>
      <c r="I316" s="5935"/>
      <c r="J316" s="5935"/>
      <c r="K316" s="5935"/>
      <c r="L316" s="5935"/>
      <c r="M316" s="5935"/>
      <c r="N316" s="5935"/>
      <c r="O316" s="5935"/>
      <c r="P316" s="5935"/>
      <c r="Q316" s="5935"/>
      <c r="R316" s="5935"/>
      <c r="S316" s="5976"/>
      <c r="T316" s="5976"/>
      <c r="U316" s="5976"/>
      <c r="V316" s="5085"/>
      <c r="W316" s="5085"/>
      <c r="X316" s="5085"/>
      <c r="Y316" s="5935"/>
      <c r="Z316" s="5935"/>
      <c r="AA316" s="5935"/>
      <c r="AB316" s="5935"/>
      <c r="AC316" s="5085"/>
      <c r="AD316" s="3047" t="s">
        <v>2035</v>
      </c>
      <c r="AE316" s="3413"/>
      <c r="AF316" s="3202" t="s">
        <v>857</v>
      </c>
      <c r="AG316" s="190"/>
      <c r="AH316" s="3195">
        <v>1405</v>
      </c>
      <c r="AI316" s="24" t="s">
        <v>2034</v>
      </c>
      <c r="AJ316" s="24" t="s">
        <v>2036</v>
      </c>
      <c r="AK316" s="3190">
        <v>1405</v>
      </c>
      <c r="AL316" s="31" t="s">
        <v>869</v>
      </c>
      <c r="AM316" s="31" t="s">
        <v>869</v>
      </c>
      <c r="AN316" s="23"/>
      <c r="AO316" s="3195">
        <v>2</v>
      </c>
      <c r="AP316" s="3195" t="s">
        <v>859</v>
      </c>
      <c r="AQ316" s="3195">
        <v>2</v>
      </c>
      <c r="AR316" s="815"/>
      <c r="AS316" s="815"/>
      <c r="AT316" s="815"/>
      <c r="AU316" s="815"/>
      <c r="AV316" s="3045"/>
      <c r="AW316" s="5950"/>
      <c r="AX316" s="5937"/>
    </row>
    <row r="317" spans="1:50" ht="13.5" thickBot="1">
      <c r="A317" s="5971"/>
      <c r="B317" s="5977"/>
      <c r="C317" s="6075"/>
      <c r="D317" s="5936"/>
      <c r="E317" s="5952"/>
      <c r="F317" s="5936"/>
      <c r="G317" s="5936"/>
      <c r="H317" s="5936"/>
      <c r="I317" s="5936"/>
      <c r="J317" s="5936"/>
      <c r="K317" s="5936"/>
      <c r="L317" s="5936"/>
      <c r="M317" s="5936"/>
      <c r="N317" s="5936"/>
      <c r="O317" s="5936"/>
      <c r="P317" s="5936"/>
      <c r="Q317" s="5936"/>
      <c r="R317" s="5936"/>
      <c r="S317" s="5977"/>
      <c r="T317" s="5977"/>
      <c r="U317" s="5977"/>
      <c r="V317" s="5121"/>
      <c r="W317" s="5121"/>
      <c r="X317" s="5121"/>
      <c r="Y317" s="5936"/>
      <c r="Z317" s="5936"/>
      <c r="AA317" s="5936"/>
      <c r="AB317" s="5936"/>
      <c r="AC317" s="5121"/>
      <c r="AD317" s="3048" t="s">
        <v>2035</v>
      </c>
      <c r="AE317" s="3415"/>
      <c r="AF317" s="3224" t="s">
        <v>857</v>
      </c>
      <c r="AG317" s="193"/>
      <c r="AH317" s="3196">
        <v>1300</v>
      </c>
      <c r="AI317" s="813" t="s">
        <v>2034</v>
      </c>
      <c r="AJ317" s="813" t="s">
        <v>2036</v>
      </c>
      <c r="AK317" s="3201">
        <v>1300</v>
      </c>
      <c r="AL317" s="35" t="s">
        <v>646</v>
      </c>
      <c r="AM317" s="35" t="s">
        <v>647</v>
      </c>
      <c r="AN317" s="35"/>
      <c r="AO317" s="3196">
        <v>2</v>
      </c>
      <c r="AP317" s="3196" t="s">
        <v>859</v>
      </c>
      <c r="AQ317" s="3196">
        <v>2</v>
      </c>
      <c r="AR317" s="816"/>
      <c r="AS317" s="816"/>
      <c r="AT317" s="816"/>
      <c r="AU317" s="816"/>
      <c r="AV317" s="3046"/>
      <c r="AW317" s="5952"/>
      <c r="AX317" s="5938"/>
    </row>
    <row r="318" spans="1:50">
      <c r="A318" s="5962" t="s">
        <v>2098</v>
      </c>
      <c r="B318" s="5241" t="s">
        <v>2463</v>
      </c>
      <c r="C318" s="6058" t="s">
        <v>3659</v>
      </c>
      <c r="D318" s="5241" t="s">
        <v>1938</v>
      </c>
      <c r="E318" s="5156" t="s">
        <v>2026</v>
      </c>
      <c r="F318" s="5241" t="s">
        <v>2099</v>
      </c>
      <c r="G318" s="5156" t="s">
        <v>2028</v>
      </c>
      <c r="H318" s="5156" t="s">
        <v>2028</v>
      </c>
      <c r="I318" s="5156" t="s">
        <v>2029</v>
      </c>
      <c r="J318" s="5156" t="s">
        <v>2029</v>
      </c>
      <c r="K318" s="5156">
        <v>6</v>
      </c>
      <c r="L318" s="5156">
        <v>0</v>
      </c>
      <c r="M318" s="5156">
        <v>31</v>
      </c>
      <c r="N318" s="5156">
        <v>6</v>
      </c>
      <c r="O318" s="5156">
        <v>0</v>
      </c>
      <c r="P318" s="5156">
        <v>31</v>
      </c>
      <c r="Q318" s="5156" t="s">
        <v>2030</v>
      </c>
      <c r="R318" s="5156" t="s">
        <v>2031</v>
      </c>
      <c r="S318" s="5156">
        <v>4920</v>
      </c>
      <c r="T318" s="5156">
        <v>4920</v>
      </c>
      <c r="U318" s="5156">
        <v>11527</v>
      </c>
      <c r="V318" s="5156">
        <v>1088</v>
      </c>
      <c r="W318" s="5156">
        <v>1088</v>
      </c>
      <c r="X318" s="5156">
        <v>1640</v>
      </c>
      <c r="Y318" s="5156">
        <v>4</v>
      </c>
      <c r="Z318" s="5156">
        <v>2</v>
      </c>
      <c r="AA318" s="5156" t="s">
        <v>2032</v>
      </c>
      <c r="AB318" s="5156" t="s">
        <v>2033</v>
      </c>
      <c r="AC318" s="5156" t="s">
        <v>2034</v>
      </c>
      <c r="AD318" s="3217" t="s">
        <v>2035</v>
      </c>
      <c r="AE318" s="3404" t="s">
        <v>6172</v>
      </c>
      <c r="AF318" s="3223" t="s">
        <v>857</v>
      </c>
      <c r="AG318" s="187"/>
      <c r="AH318" s="3200">
        <v>1204</v>
      </c>
      <c r="AI318" s="473" t="s">
        <v>2034</v>
      </c>
      <c r="AJ318" s="473" t="s">
        <v>2036</v>
      </c>
      <c r="AK318" s="473">
        <v>1203</v>
      </c>
      <c r="AL318" s="196" t="s">
        <v>2037</v>
      </c>
      <c r="AM318" s="189" t="s">
        <v>1708</v>
      </c>
      <c r="AN318" s="189"/>
      <c r="AO318" s="3200">
        <v>2</v>
      </c>
      <c r="AP318" s="3200" t="s">
        <v>859</v>
      </c>
      <c r="AQ318" s="3200">
        <v>2</v>
      </c>
      <c r="AR318" s="814"/>
      <c r="AS318" s="814"/>
      <c r="AT318" s="814"/>
      <c r="AU318" s="814"/>
      <c r="AV318" s="3044"/>
      <c r="AW318" s="5156" t="s">
        <v>2466</v>
      </c>
      <c r="AX318" s="5813" t="s">
        <v>2452</v>
      </c>
    </row>
    <row r="319" spans="1:50">
      <c r="A319" s="5970"/>
      <c r="B319" s="5935"/>
      <c r="C319" s="6076"/>
      <c r="D319" s="5935"/>
      <c r="E319" s="5950"/>
      <c r="F319" s="5935"/>
      <c r="G319" s="5935"/>
      <c r="H319" s="5935"/>
      <c r="I319" s="5935"/>
      <c r="J319" s="5935"/>
      <c r="K319" s="5935"/>
      <c r="L319" s="5935"/>
      <c r="M319" s="5935"/>
      <c r="N319" s="5935"/>
      <c r="O319" s="5935"/>
      <c r="P319" s="5935"/>
      <c r="Q319" s="5935"/>
      <c r="R319" s="5935"/>
      <c r="S319" s="5085"/>
      <c r="T319" s="5085"/>
      <c r="U319" s="5085"/>
      <c r="V319" s="5085"/>
      <c r="W319" s="5085"/>
      <c r="X319" s="5085"/>
      <c r="Y319" s="5935"/>
      <c r="Z319" s="5935"/>
      <c r="AA319" s="5935"/>
      <c r="AB319" s="5935"/>
      <c r="AC319" s="5085"/>
      <c r="AD319" s="3047" t="s">
        <v>2035</v>
      </c>
      <c r="AE319" s="3413"/>
      <c r="AF319" s="3202" t="s">
        <v>857</v>
      </c>
      <c r="AG319" s="190"/>
      <c r="AH319" s="3195">
        <v>1400</v>
      </c>
      <c r="AI319" s="24" t="s">
        <v>2034</v>
      </c>
      <c r="AJ319" s="24" t="s">
        <v>2036</v>
      </c>
      <c r="AK319" s="3195">
        <v>1400</v>
      </c>
      <c r="AL319" s="31" t="s">
        <v>2793</v>
      </c>
      <c r="AM319" s="31" t="s">
        <v>2793</v>
      </c>
      <c r="AN319" s="23"/>
      <c r="AO319" s="3195">
        <v>8</v>
      </c>
      <c r="AP319" s="3195" t="s">
        <v>859</v>
      </c>
      <c r="AQ319" s="3195">
        <v>8</v>
      </c>
      <c r="AR319" s="815"/>
      <c r="AS319" s="815"/>
      <c r="AT319" s="815"/>
      <c r="AU319" s="815"/>
      <c r="AV319" s="3045"/>
      <c r="AW319" s="5950"/>
      <c r="AX319" s="5937"/>
    </row>
    <row r="320" spans="1:50">
      <c r="A320" s="5970"/>
      <c r="B320" s="5974"/>
      <c r="C320" s="6077"/>
      <c r="D320" s="5974"/>
      <c r="E320" s="5951"/>
      <c r="F320" s="5974"/>
      <c r="G320" s="5974"/>
      <c r="H320" s="5974"/>
      <c r="I320" s="5974"/>
      <c r="J320" s="5974"/>
      <c r="K320" s="5974"/>
      <c r="L320" s="5974"/>
      <c r="M320" s="5974"/>
      <c r="N320" s="5974"/>
      <c r="O320" s="5974"/>
      <c r="P320" s="5974"/>
      <c r="Q320" s="5974"/>
      <c r="R320" s="5974"/>
      <c r="S320" s="5086"/>
      <c r="T320" s="5086"/>
      <c r="U320" s="5086"/>
      <c r="V320" s="5086"/>
      <c r="W320" s="5086"/>
      <c r="X320" s="5086"/>
      <c r="Y320" s="5974"/>
      <c r="Z320" s="5974"/>
      <c r="AA320" s="5974"/>
      <c r="AB320" s="5974"/>
      <c r="AC320" s="5085"/>
      <c r="AD320" s="3047" t="s">
        <v>2035</v>
      </c>
      <c r="AE320" s="3414"/>
      <c r="AF320" s="3202" t="s">
        <v>857</v>
      </c>
      <c r="AG320" s="190"/>
      <c r="AH320" s="3195">
        <v>1300</v>
      </c>
      <c r="AI320" s="24" t="s">
        <v>2034</v>
      </c>
      <c r="AJ320" s="24" t="s">
        <v>2036</v>
      </c>
      <c r="AK320" s="3190">
        <v>1300</v>
      </c>
      <c r="AL320" s="23" t="s">
        <v>646</v>
      </c>
      <c r="AM320" s="23" t="s">
        <v>647</v>
      </c>
      <c r="AN320" s="23"/>
      <c r="AO320" s="3195">
        <v>2</v>
      </c>
      <c r="AP320" s="3195" t="s">
        <v>859</v>
      </c>
      <c r="AQ320" s="3195">
        <v>2</v>
      </c>
      <c r="AR320" s="815"/>
      <c r="AS320" s="815"/>
      <c r="AT320" s="815"/>
      <c r="AU320" s="815"/>
      <c r="AV320" s="3045"/>
      <c r="AW320" s="5951"/>
      <c r="AX320" s="5939"/>
    </row>
    <row r="321" spans="1:50">
      <c r="A321" s="5970"/>
      <c r="B321" s="5153" t="s">
        <v>2463</v>
      </c>
      <c r="C321" s="5731" t="s">
        <v>3660</v>
      </c>
      <c r="D321" s="5153" t="s">
        <v>1940</v>
      </c>
      <c r="E321" s="5084" t="s">
        <v>2026</v>
      </c>
      <c r="F321" s="5153" t="s">
        <v>2100</v>
      </c>
      <c r="G321" s="5084" t="s">
        <v>2028</v>
      </c>
      <c r="H321" s="5084" t="s">
        <v>2028</v>
      </c>
      <c r="I321" s="5084" t="s">
        <v>2029</v>
      </c>
      <c r="J321" s="5084" t="s">
        <v>2029</v>
      </c>
      <c r="K321" s="5084">
        <v>6</v>
      </c>
      <c r="L321" s="5084">
        <v>0</v>
      </c>
      <c r="M321" s="5084">
        <v>31</v>
      </c>
      <c r="N321" s="5084">
        <v>6</v>
      </c>
      <c r="O321" s="5084">
        <v>0</v>
      </c>
      <c r="P321" s="5084">
        <v>31</v>
      </c>
      <c r="Q321" s="5084" t="s">
        <v>2030</v>
      </c>
      <c r="R321" s="5084" t="s">
        <v>2031</v>
      </c>
      <c r="S321" s="5084">
        <v>11527</v>
      </c>
      <c r="T321" s="5084">
        <v>11527</v>
      </c>
      <c r="U321" s="5084">
        <v>22554</v>
      </c>
      <c r="V321" s="5084">
        <v>1088</v>
      </c>
      <c r="W321" s="5084">
        <v>1088</v>
      </c>
      <c r="X321" s="5084">
        <v>1640</v>
      </c>
      <c r="Y321" s="5084">
        <v>4</v>
      </c>
      <c r="Z321" s="5084">
        <v>2</v>
      </c>
      <c r="AA321" s="5084" t="s">
        <v>2032</v>
      </c>
      <c r="AB321" s="5084" t="s">
        <v>2033</v>
      </c>
      <c r="AC321" s="5084" t="s">
        <v>2034</v>
      </c>
      <c r="AD321" s="3047" t="s">
        <v>2035</v>
      </c>
      <c r="AE321" s="3404" t="s">
        <v>6173</v>
      </c>
      <c r="AF321" s="3202" t="s">
        <v>857</v>
      </c>
      <c r="AG321" s="190"/>
      <c r="AH321" s="3195">
        <v>1204</v>
      </c>
      <c r="AI321" s="24" t="s">
        <v>2034</v>
      </c>
      <c r="AJ321" s="24" t="s">
        <v>2036</v>
      </c>
      <c r="AK321" s="24">
        <v>1203</v>
      </c>
      <c r="AL321" s="3209" t="s">
        <v>2040</v>
      </c>
      <c r="AM321" s="26" t="s">
        <v>1708</v>
      </c>
      <c r="AN321" s="23"/>
      <c r="AO321" s="3195">
        <v>2</v>
      </c>
      <c r="AP321" s="3195" t="s">
        <v>859</v>
      </c>
      <c r="AQ321" s="3195">
        <v>2</v>
      </c>
      <c r="AR321" s="815"/>
      <c r="AS321" s="815"/>
      <c r="AT321" s="815"/>
      <c r="AU321" s="815"/>
      <c r="AV321" s="3045"/>
      <c r="AW321" s="5084" t="s">
        <v>2468</v>
      </c>
      <c r="AX321" s="5136" t="s">
        <v>2452</v>
      </c>
    </row>
    <row r="322" spans="1:50">
      <c r="A322" s="5970"/>
      <c r="B322" s="5976"/>
      <c r="C322" s="6074"/>
      <c r="D322" s="5935"/>
      <c r="E322" s="5950"/>
      <c r="F322" s="5935"/>
      <c r="G322" s="5935"/>
      <c r="H322" s="5935"/>
      <c r="I322" s="5935"/>
      <c r="J322" s="5935"/>
      <c r="K322" s="5935"/>
      <c r="L322" s="5935"/>
      <c r="M322" s="5935"/>
      <c r="N322" s="5935"/>
      <c r="O322" s="5935"/>
      <c r="P322" s="5935"/>
      <c r="Q322" s="5935"/>
      <c r="R322" s="5935"/>
      <c r="S322" s="5976"/>
      <c r="T322" s="5976"/>
      <c r="U322" s="5085"/>
      <c r="V322" s="5085"/>
      <c r="W322" s="5085"/>
      <c r="X322" s="5085"/>
      <c r="Y322" s="5935"/>
      <c r="Z322" s="5935"/>
      <c r="AA322" s="5935"/>
      <c r="AB322" s="5935"/>
      <c r="AC322" s="5085"/>
      <c r="AD322" s="3047" t="s">
        <v>2035</v>
      </c>
      <c r="AE322" s="3413"/>
      <c r="AF322" s="3202" t="s">
        <v>857</v>
      </c>
      <c r="AG322" s="190"/>
      <c r="AH322" s="3195">
        <v>1400</v>
      </c>
      <c r="AI322" s="24" t="s">
        <v>2034</v>
      </c>
      <c r="AJ322" s="24" t="s">
        <v>2036</v>
      </c>
      <c r="AK322" s="3195">
        <v>1400</v>
      </c>
      <c r="AL322" s="31" t="s">
        <v>2793</v>
      </c>
      <c r="AM322" s="31" t="s">
        <v>2793</v>
      </c>
      <c r="AN322" s="23"/>
      <c r="AO322" s="3195">
        <v>8</v>
      </c>
      <c r="AP322" s="3195" t="s">
        <v>859</v>
      </c>
      <c r="AQ322" s="3195">
        <v>8</v>
      </c>
      <c r="AR322" s="815"/>
      <c r="AS322" s="815"/>
      <c r="AT322" s="815"/>
      <c r="AU322" s="815"/>
      <c r="AV322" s="3045"/>
      <c r="AW322" s="5950"/>
      <c r="AX322" s="5937"/>
    </row>
    <row r="323" spans="1:50" ht="13.5" thickBot="1">
      <c r="A323" s="5971"/>
      <c r="B323" s="5977"/>
      <c r="C323" s="6075"/>
      <c r="D323" s="5936"/>
      <c r="E323" s="5952"/>
      <c r="F323" s="5936"/>
      <c r="G323" s="5936"/>
      <c r="H323" s="5936"/>
      <c r="I323" s="5936"/>
      <c r="J323" s="5936"/>
      <c r="K323" s="5936"/>
      <c r="L323" s="5936"/>
      <c r="M323" s="5936"/>
      <c r="N323" s="5936"/>
      <c r="O323" s="5936"/>
      <c r="P323" s="5936"/>
      <c r="Q323" s="5936"/>
      <c r="R323" s="5936"/>
      <c r="S323" s="5977"/>
      <c r="T323" s="5977"/>
      <c r="U323" s="5121"/>
      <c r="V323" s="5121"/>
      <c r="W323" s="5121"/>
      <c r="X323" s="5121"/>
      <c r="Y323" s="5936"/>
      <c r="Z323" s="5936"/>
      <c r="AA323" s="5936"/>
      <c r="AB323" s="5936"/>
      <c r="AC323" s="5121"/>
      <c r="AD323" s="3048" t="s">
        <v>2035</v>
      </c>
      <c r="AE323" s="3415"/>
      <c r="AF323" s="3224" t="s">
        <v>857</v>
      </c>
      <c r="AG323" s="193"/>
      <c r="AH323" s="3196">
        <v>1300</v>
      </c>
      <c r="AI323" s="813" t="s">
        <v>2034</v>
      </c>
      <c r="AJ323" s="813" t="s">
        <v>2036</v>
      </c>
      <c r="AK323" s="3201">
        <v>1300</v>
      </c>
      <c r="AL323" s="35" t="s">
        <v>646</v>
      </c>
      <c r="AM323" s="35" t="s">
        <v>647</v>
      </c>
      <c r="AN323" s="35"/>
      <c r="AO323" s="3196">
        <v>2</v>
      </c>
      <c r="AP323" s="3196" t="s">
        <v>859</v>
      </c>
      <c r="AQ323" s="3196">
        <v>2</v>
      </c>
      <c r="AR323" s="816"/>
      <c r="AS323" s="816"/>
      <c r="AT323" s="816"/>
      <c r="AU323" s="816"/>
      <c r="AV323" s="3046"/>
      <c r="AW323" s="5952"/>
      <c r="AX323" s="5938"/>
    </row>
    <row r="324" spans="1:50">
      <c r="A324" s="5962" t="s">
        <v>4142</v>
      </c>
      <c r="B324" s="5153" t="s">
        <v>2463</v>
      </c>
      <c r="C324" s="5731" t="s">
        <v>3666</v>
      </c>
      <c r="D324" s="5153" t="s">
        <v>1942</v>
      </c>
      <c r="E324" s="5084" t="s">
        <v>2026</v>
      </c>
      <c r="F324" s="5153" t="s">
        <v>2101</v>
      </c>
      <c r="G324" s="5084" t="s">
        <v>2028</v>
      </c>
      <c r="H324" s="5084" t="s">
        <v>2028</v>
      </c>
      <c r="I324" s="5084" t="s">
        <v>2029</v>
      </c>
      <c r="J324" s="5084" t="s">
        <v>2029</v>
      </c>
      <c r="K324" s="5084">
        <v>6</v>
      </c>
      <c r="L324" s="5084">
        <v>0</v>
      </c>
      <c r="M324" s="5084">
        <v>31</v>
      </c>
      <c r="N324" s="5084">
        <v>6</v>
      </c>
      <c r="O324" s="5084">
        <v>0</v>
      </c>
      <c r="P324" s="5084">
        <v>31</v>
      </c>
      <c r="Q324" s="5084" t="s">
        <v>2030</v>
      </c>
      <c r="R324" s="5084" t="s">
        <v>2031</v>
      </c>
      <c r="S324" s="5156">
        <v>5176</v>
      </c>
      <c r="T324" s="5156">
        <v>5176</v>
      </c>
      <c r="U324" s="5156">
        <v>11783</v>
      </c>
      <c r="V324" s="5156">
        <v>1344</v>
      </c>
      <c r="W324" s="5156">
        <v>1344</v>
      </c>
      <c r="X324" s="5156">
        <v>1896</v>
      </c>
      <c r="Y324" s="5084">
        <v>4</v>
      </c>
      <c r="Z324" s="5084">
        <v>2</v>
      </c>
      <c r="AA324" s="5084" t="s">
        <v>2032</v>
      </c>
      <c r="AB324" s="5084" t="s">
        <v>2033</v>
      </c>
      <c r="AC324" s="5084" t="s">
        <v>2034</v>
      </c>
      <c r="AD324" s="3047" t="s">
        <v>2035</v>
      </c>
      <c r="AE324" s="3404" t="s">
        <v>6172</v>
      </c>
      <c r="AF324" s="3202" t="s">
        <v>857</v>
      </c>
      <c r="AG324" s="190"/>
      <c r="AH324" s="3195">
        <v>1204</v>
      </c>
      <c r="AI324" s="24" t="s">
        <v>2034</v>
      </c>
      <c r="AJ324" s="24" t="s">
        <v>2036</v>
      </c>
      <c r="AK324" s="24">
        <v>1203</v>
      </c>
      <c r="AL324" s="197" t="s">
        <v>2037</v>
      </c>
      <c r="AM324" s="189" t="s">
        <v>1708</v>
      </c>
      <c r="AN324" s="23"/>
      <c r="AO324" s="3195">
        <v>2</v>
      </c>
      <c r="AP324" s="3195" t="s">
        <v>859</v>
      </c>
      <c r="AQ324" s="3195">
        <v>2</v>
      </c>
      <c r="AR324" s="815"/>
      <c r="AS324" s="815"/>
      <c r="AT324" s="815"/>
      <c r="AU324" s="815"/>
      <c r="AV324" s="3045"/>
      <c r="AW324" s="5084" t="s">
        <v>2466</v>
      </c>
      <c r="AX324" s="5136" t="s">
        <v>2452</v>
      </c>
    </row>
    <row r="325" spans="1:50">
      <c r="A325" s="5963"/>
      <c r="B325" s="5154"/>
      <c r="C325" s="5729"/>
      <c r="D325" s="5154"/>
      <c r="E325" s="5085"/>
      <c r="F325" s="5154"/>
      <c r="G325" s="5085"/>
      <c r="H325" s="5085"/>
      <c r="I325" s="5085"/>
      <c r="J325" s="5085"/>
      <c r="K325" s="5085"/>
      <c r="L325" s="5085"/>
      <c r="M325" s="5085"/>
      <c r="N325" s="5085"/>
      <c r="O325" s="5085"/>
      <c r="P325" s="5085"/>
      <c r="Q325" s="5085"/>
      <c r="R325" s="5085"/>
      <c r="S325" s="5085"/>
      <c r="T325" s="5085"/>
      <c r="U325" s="5085"/>
      <c r="V325" s="5085"/>
      <c r="W325" s="5085"/>
      <c r="X325" s="5085"/>
      <c r="Y325" s="5085"/>
      <c r="Z325" s="5085"/>
      <c r="AA325" s="5085"/>
      <c r="AB325" s="5085"/>
      <c r="AC325" s="5085"/>
      <c r="AD325" s="3047" t="s">
        <v>2035</v>
      </c>
      <c r="AE325" s="3413"/>
      <c r="AF325" s="3202" t="s">
        <v>857</v>
      </c>
      <c r="AG325" s="190"/>
      <c r="AH325" s="3195">
        <v>1405</v>
      </c>
      <c r="AI325" s="24" t="s">
        <v>2034</v>
      </c>
      <c r="AJ325" s="198" t="s">
        <v>2036</v>
      </c>
      <c r="AK325" s="3190">
        <v>1405</v>
      </c>
      <c r="AL325" s="31" t="s">
        <v>869</v>
      </c>
      <c r="AM325" s="31" t="s">
        <v>869</v>
      </c>
      <c r="AN325" s="23"/>
      <c r="AO325" s="3195">
        <v>2</v>
      </c>
      <c r="AP325" s="3195" t="s">
        <v>859</v>
      </c>
      <c r="AQ325" s="3195">
        <v>2</v>
      </c>
      <c r="AR325" s="815"/>
      <c r="AS325" s="815"/>
      <c r="AT325" s="815"/>
      <c r="AU325" s="815"/>
      <c r="AV325" s="3045"/>
      <c r="AW325" s="5085"/>
      <c r="AX325" s="5807"/>
    </row>
    <row r="326" spans="1:50">
      <c r="A326" s="5963"/>
      <c r="B326" s="5154"/>
      <c r="C326" s="5729"/>
      <c r="D326" s="5154"/>
      <c r="E326" s="5085"/>
      <c r="F326" s="5154"/>
      <c r="G326" s="5085"/>
      <c r="H326" s="5085"/>
      <c r="I326" s="5085"/>
      <c r="J326" s="5085"/>
      <c r="K326" s="5085"/>
      <c r="L326" s="5085"/>
      <c r="M326" s="5085"/>
      <c r="N326" s="5085"/>
      <c r="O326" s="5085"/>
      <c r="P326" s="5085"/>
      <c r="Q326" s="5085"/>
      <c r="R326" s="5085"/>
      <c r="S326" s="5085"/>
      <c r="T326" s="5085"/>
      <c r="U326" s="5085"/>
      <c r="V326" s="5085"/>
      <c r="W326" s="5085"/>
      <c r="X326" s="5085"/>
      <c r="Y326" s="5085"/>
      <c r="Z326" s="5085"/>
      <c r="AA326" s="5085"/>
      <c r="AB326" s="5085"/>
      <c r="AC326" s="5085"/>
      <c r="AD326" s="3047" t="s">
        <v>2035</v>
      </c>
      <c r="AE326" s="3413"/>
      <c r="AF326" s="3202" t="s">
        <v>857</v>
      </c>
      <c r="AG326" s="190"/>
      <c r="AH326" s="3195">
        <v>1400</v>
      </c>
      <c r="AI326" s="24" t="s">
        <v>2034</v>
      </c>
      <c r="AJ326" s="24" t="s">
        <v>2036</v>
      </c>
      <c r="AK326" s="3195">
        <v>1400</v>
      </c>
      <c r="AL326" s="31" t="s">
        <v>2793</v>
      </c>
      <c r="AM326" s="31" t="s">
        <v>2793</v>
      </c>
      <c r="AN326" s="23"/>
      <c r="AO326" s="3195">
        <v>8</v>
      </c>
      <c r="AP326" s="3195" t="s">
        <v>859</v>
      </c>
      <c r="AQ326" s="3195">
        <v>8</v>
      </c>
      <c r="AR326" s="815"/>
      <c r="AS326" s="815"/>
      <c r="AT326" s="815"/>
      <c r="AU326" s="815"/>
      <c r="AV326" s="3045"/>
      <c r="AW326" s="5085"/>
      <c r="AX326" s="5807"/>
    </row>
    <row r="327" spans="1:50">
      <c r="A327" s="5963"/>
      <c r="B327" s="5155"/>
      <c r="C327" s="5730"/>
      <c r="D327" s="5965"/>
      <c r="E327" s="5949"/>
      <c r="F327" s="5965"/>
      <c r="G327" s="5086"/>
      <c r="H327" s="5086"/>
      <c r="I327" s="5086"/>
      <c r="J327" s="5086"/>
      <c r="K327" s="5086"/>
      <c r="L327" s="5086"/>
      <c r="M327" s="5086"/>
      <c r="N327" s="5086"/>
      <c r="O327" s="5086"/>
      <c r="P327" s="5086"/>
      <c r="Q327" s="5086"/>
      <c r="R327" s="5086"/>
      <c r="S327" s="5086"/>
      <c r="T327" s="5086"/>
      <c r="U327" s="5086"/>
      <c r="V327" s="5086"/>
      <c r="W327" s="5086"/>
      <c r="X327" s="5086"/>
      <c r="Y327" s="5086"/>
      <c r="Z327" s="5086"/>
      <c r="AA327" s="5086"/>
      <c r="AB327" s="5086"/>
      <c r="AC327" s="5086"/>
      <c r="AD327" s="3047" t="s">
        <v>2035</v>
      </c>
      <c r="AE327" s="3414"/>
      <c r="AF327" s="3202" t="s">
        <v>857</v>
      </c>
      <c r="AG327" s="190"/>
      <c r="AH327" s="3195">
        <v>1300</v>
      </c>
      <c r="AI327" s="24" t="s">
        <v>2034</v>
      </c>
      <c r="AJ327" s="198" t="s">
        <v>2036</v>
      </c>
      <c r="AK327" s="3190">
        <v>1300</v>
      </c>
      <c r="AL327" s="23" t="s">
        <v>646</v>
      </c>
      <c r="AM327" s="23" t="s">
        <v>647</v>
      </c>
      <c r="AN327" s="23"/>
      <c r="AO327" s="3195">
        <v>2</v>
      </c>
      <c r="AP327" s="3195" t="s">
        <v>859</v>
      </c>
      <c r="AQ327" s="3195">
        <v>2</v>
      </c>
      <c r="AR327" s="815"/>
      <c r="AS327" s="815"/>
      <c r="AT327" s="815"/>
      <c r="AU327" s="815"/>
      <c r="AV327" s="3045"/>
      <c r="AW327" s="5949"/>
      <c r="AX327" s="5928"/>
    </row>
    <row r="328" spans="1:50">
      <c r="A328" s="5963"/>
      <c r="B328" s="5153" t="s">
        <v>2463</v>
      </c>
      <c r="C328" s="5731" t="s">
        <v>3667</v>
      </c>
      <c r="D328" s="5153" t="s">
        <v>1944</v>
      </c>
      <c r="E328" s="5084" t="s">
        <v>2026</v>
      </c>
      <c r="F328" s="5153" t="s">
        <v>2102</v>
      </c>
      <c r="G328" s="5084" t="s">
        <v>2028</v>
      </c>
      <c r="H328" s="5084" t="s">
        <v>2028</v>
      </c>
      <c r="I328" s="5084" t="s">
        <v>2029</v>
      </c>
      <c r="J328" s="5084" t="s">
        <v>2029</v>
      </c>
      <c r="K328" s="5084">
        <v>6</v>
      </c>
      <c r="L328" s="5084">
        <v>0</v>
      </c>
      <c r="M328" s="5084">
        <v>31</v>
      </c>
      <c r="N328" s="5084">
        <v>6</v>
      </c>
      <c r="O328" s="5084">
        <v>0</v>
      </c>
      <c r="P328" s="5084">
        <v>31</v>
      </c>
      <c r="Q328" s="5084" t="s">
        <v>2030</v>
      </c>
      <c r="R328" s="5084" t="s">
        <v>2031</v>
      </c>
      <c r="S328" s="5084">
        <v>11783</v>
      </c>
      <c r="T328" s="5084">
        <v>11783</v>
      </c>
      <c r="U328" s="5084">
        <v>22810</v>
      </c>
      <c r="V328" s="5084">
        <v>1344</v>
      </c>
      <c r="W328" s="5084">
        <v>1344</v>
      </c>
      <c r="X328" s="5084">
        <v>1896</v>
      </c>
      <c r="Y328" s="5084">
        <v>4</v>
      </c>
      <c r="Z328" s="5084">
        <v>2</v>
      </c>
      <c r="AA328" s="5084" t="s">
        <v>2032</v>
      </c>
      <c r="AB328" s="5084" t="s">
        <v>2033</v>
      </c>
      <c r="AC328" s="5084" t="s">
        <v>2034</v>
      </c>
      <c r="AD328" s="3047" t="s">
        <v>2035</v>
      </c>
      <c r="AE328" s="3404" t="s">
        <v>6173</v>
      </c>
      <c r="AF328" s="3202" t="s">
        <v>857</v>
      </c>
      <c r="AG328" s="190"/>
      <c r="AH328" s="3195">
        <v>1204</v>
      </c>
      <c r="AI328" s="24" t="s">
        <v>2034</v>
      </c>
      <c r="AJ328" s="24" t="s">
        <v>2036</v>
      </c>
      <c r="AK328" s="24">
        <v>1203</v>
      </c>
      <c r="AL328" s="3209" t="s">
        <v>2040</v>
      </c>
      <c r="AM328" s="26" t="s">
        <v>1708</v>
      </c>
      <c r="AN328" s="23"/>
      <c r="AO328" s="3195">
        <v>2</v>
      </c>
      <c r="AP328" s="3195" t="s">
        <v>859</v>
      </c>
      <c r="AQ328" s="3195">
        <v>2</v>
      </c>
      <c r="AR328" s="815"/>
      <c r="AS328" s="815"/>
      <c r="AT328" s="815"/>
      <c r="AU328" s="815"/>
      <c r="AV328" s="3045"/>
      <c r="AW328" s="5084" t="s">
        <v>2468</v>
      </c>
      <c r="AX328" s="5136" t="s">
        <v>2452</v>
      </c>
    </row>
    <row r="329" spans="1:50">
      <c r="A329" s="5963"/>
      <c r="B329" s="5154"/>
      <c r="C329" s="5729"/>
      <c r="D329" s="5154"/>
      <c r="E329" s="5085"/>
      <c r="F329" s="5154"/>
      <c r="G329" s="5085"/>
      <c r="H329" s="5085"/>
      <c r="I329" s="5085"/>
      <c r="J329" s="5085"/>
      <c r="K329" s="5085"/>
      <c r="L329" s="5085"/>
      <c r="M329" s="5085"/>
      <c r="N329" s="5085"/>
      <c r="O329" s="5085"/>
      <c r="P329" s="5085"/>
      <c r="Q329" s="5085"/>
      <c r="R329" s="5085"/>
      <c r="S329" s="5085"/>
      <c r="T329" s="5085"/>
      <c r="U329" s="5085"/>
      <c r="V329" s="5085"/>
      <c r="W329" s="5085"/>
      <c r="X329" s="5085"/>
      <c r="Y329" s="5085"/>
      <c r="Z329" s="5085"/>
      <c r="AA329" s="5085"/>
      <c r="AB329" s="5085"/>
      <c r="AC329" s="5085"/>
      <c r="AD329" s="3047" t="s">
        <v>2035</v>
      </c>
      <c r="AE329" s="3413"/>
      <c r="AF329" s="3202" t="s">
        <v>857</v>
      </c>
      <c r="AG329" s="190"/>
      <c r="AH329" s="3195">
        <v>1405</v>
      </c>
      <c r="AI329" s="24" t="s">
        <v>2034</v>
      </c>
      <c r="AJ329" s="198" t="s">
        <v>2036</v>
      </c>
      <c r="AK329" s="3190">
        <v>1405</v>
      </c>
      <c r="AL329" s="31" t="s">
        <v>869</v>
      </c>
      <c r="AM329" s="31" t="s">
        <v>869</v>
      </c>
      <c r="AN329" s="23"/>
      <c r="AO329" s="3195">
        <v>2</v>
      </c>
      <c r="AP329" s="3195" t="s">
        <v>859</v>
      </c>
      <c r="AQ329" s="3195">
        <v>2</v>
      </c>
      <c r="AR329" s="815"/>
      <c r="AS329" s="815"/>
      <c r="AT329" s="815"/>
      <c r="AU329" s="815"/>
      <c r="AV329" s="3045"/>
      <c r="AW329" s="5085"/>
      <c r="AX329" s="5807"/>
    </row>
    <row r="330" spans="1:50">
      <c r="A330" s="5963"/>
      <c r="B330" s="5154"/>
      <c r="C330" s="5729"/>
      <c r="D330" s="5154"/>
      <c r="E330" s="5085"/>
      <c r="F330" s="5154"/>
      <c r="G330" s="5085"/>
      <c r="H330" s="5085"/>
      <c r="I330" s="5085"/>
      <c r="J330" s="5085"/>
      <c r="K330" s="5085"/>
      <c r="L330" s="5085"/>
      <c r="M330" s="5085"/>
      <c r="N330" s="5085"/>
      <c r="O330" s="5085"/>
      <c r="P330" s="5085"/>
      <c r="Q330" s="5085"/>
      <c r="R330" s="5085"/>
      <c r="S330" s="5085"/>
      <c r="T330" s="5085"/>
      <c r="U330" s="5085"/>
      <c r="V330" s="5085"/>
      <c r="W330" s="5085"/>
      <c r="X330" s="5085"/>
      <c r="Y330" s="5085"/>
      <c r="Z330" s="5085"/>
      <c r="AA330" s="5085"/>
      <c r="AB330" s="5085"/>
      <c r="AC330" s="5085"/>
      <c r="AD330" s="3047" t="s">
        <v>2035</v>
      </c>
      <c r="AE330" s="3413"/>
      <c r="AF330" s="3202" t="s">
        <v>857</v>
      </c>
      <c r="AG330" s="190"/>
      <c r="AH330" s="3195">
        <v>1400</v>
      </c>
      <c r="AI330" s="24" t="s">
        <v>2034</v>
      </c>
      <c r="AJ330" s="24" t="s">
        <v>2036</v>
      </c>
      <c r="AK330" s="3195">
        <v>1400</v>
      </c>
      <c r="AL330" s="31" t="s">
        <v>2793</v>
      </c>
      <c r="AM330" s="31" t="s">
        <v>2793</v>
      </c>
      <c r="AN330" s="23"/>
      <c r="AO330" s="3195">
        <v>8</v>
      </c>
      <c r="AP330" s="3195" t="s">
        <v>859</v>
      </c>
      <c r="AQ330" s="3195">
        <v>8</v>
      </c>
      <c r="AR330" s="815"/>
      <c r="AS330" s="815"/>
      <c r="AT330" s="815"/>
      <c r="AU330" s="815"/>
      <c r="AV330" s="3045"/>
      <c r="AW330" s="5085"/>
      <c r="AX330" s="5807"/>
    </row>
    <row r="331" spans="1:50" ht="13.5" thickBot="1">
      <c r="A331" s="5964"/>
      <c r="B331" s="5208"/>
      <c r="C331" s="6062"/>
      <c r="D331" s="5959"/>
      <c r="E331" s="5948"/>
      <c r="F331" s="5959"/>
      <c r="G331" s="5121"/>
      <c r="H331" s="5121"/>
      <c r="I331" s="5121"/>
      <c r="J331" s="5121"/>
      <c r="K331" s="5121"/>
      <c r="L331" s="5121"/>
      <c r="M331" s="5121"/>
      <c r="N331" s="5121"/>
      <c r="O331" s="5121"/>
      <c r="P331" s="5121"/>
      <c r="Q331" s="5121"/>
      <c r="R331" s="5121"/>
      <c r="S331" s="5121"/>
      <c r="T331" s="5121"/>
      <c r="U331" s="5121"/>
      <c r="V331" s="5121"/>
      <c r="W331" s="5121"/>
      <c r="X331" s="5121"/>
      <c r="Y331" s="5121"/>
      <c r="Z331" s="5121"/>
      <c r="AA331" s="5121"/>
      <c r="AB331" s="5121"/>
      <c r="AC331" s="5121"/>
      <c r="AD331" s="3048" t="s">
        <v>2035</v>
      </c>
      <c r="AE331" s="3415"/>
      <c r="AF331" s="3224" t="s">
        <v>857</v>
      </c>
      <c r="AG331" s="193"/>
      <c r="AH331" s="3196">
        <v>1300</v>
      </c>
      <c r="AI331" s="813" t="s">
        <v>2034</v>
      </c>
      <c r="AJ331" s="199" t="s">
        <v>2036</v>
      </c>
      <c r="AK331" s="3201">
        <v>1300</v>
      </c>
      <c r="AL331" s="35" t="s">
        <v>646</v>
      </c>
      <c r="AM331" s="35" t="s">
        <v>647</v>
      </c>
      <c r="AN331" s="35"/>
      <c r="AO331" s="3196">
        <v>2</v>
      </c>
      <c r="AP331" s="3196" t="s">
        <v>859</v>
      </c>
      <c r="AQ331" s="3196">
        <v>2</v>
      </c>
      <c r="AR331" s="816"/>
      <c r="AS331" s="816"/>
      <c r="AT331" s="816"/>
      <c r="AU331" s="816"/>
      <c r="AV331" s="3046"/>
      <c r="AW331" s="5948"/>
      <c r="AX331" s="5927"/>
    </row>
    <row r="332" spans="1:50">
      <c r="A332" s="5962" t="s">
        <v>4132</v>
      </c>
      <c r="B332" s="5241" t="s">
        <v>2463</v>
      </c>
      <c r="C332" s="6058" t="s">
        <v>3694</v>
      </c>
      <c r="D332" s="5241" t="s">
        <v>1946</v>
      </c>
      <c r="E332" s="5156" t="s">
        <v>2026</v>
      </c>
      <c r="F332" s="5241" t="s">
        <v>2103</v>
      </c>
      <c r="G332" s="5156" t="s">
        <v>2028</v>
      </c>
      <c r="H332" s="5156" t="s">
        <v>2028</v>
      </c>
      <c r="I332" s="5156" t="s">
        <v>2029</v>
      </c>
      <c r="J332" s="5156" t="s">
        <v>2029</v>
      </c>
      <c r="K332" s="5156">
        <v>6</v>
      </c>
      <c r="L332" s="5156">
        <v>0</v>
      </c>
      <c r="M332" s="5156">
        <v>31</v>
      </c>
      <c r="N332" s="5156">
        <v>6</v>
      </c>
      <c r="O332" s="5156">
        <v>0</v>
      </c>
      <c r="P332" s="5156">
        <v>31</v>
      </c>
      <c r="Q332" s="5156" t="s">
        <v>2030</v>
      </c>
      <c r="R332" s="5156" t="s">
        <v>2031</v>
      </c>
      <c r="S332" s="5156">
        <v>4792</v>
      </c>
      <c r="T332" s="5156">
        <v>4792</v>
      </c>
      <c r="U332" s="5156">
        <v>11399</v>
      </c>
      <c r="V332" s="5156">
        <v>960</v>
      </c>
      <c r="W332" s="5156">
        <v>960</v>
      </c>
      <c r="X332" s="5156">
        <v>1512</v>
      </c>
      <c r="Y332" s="5156">
        <v>4</v>
      </c>
      <c r="Z332" s="5156">
        <v>2</v>
      </c>
      <c r="AA332" s="5156" t="s">
        <v>2032</v>
      </c>
      <c r="AB332" s="5156" t="s">
        <v>2033</v>
      </c>
      <c r="AC332" s="5156" t="s">
        <v>2034</v>
      </c>
      <c r="AD332" s="3217" t="s">
        <v>2035</v>
      </c>
      <c r="AE332" s="3404" t="s">
        <v>6172</v>
      </c>
      <c r="AF332" s="3223" t="s">
        <v>857</v>
      </c>
      <c r="AG332" s="187"/>
      <c r="AH332" s="3200">
        <v>1204</v>
      </c>
      <c r="AI332" s="473" t="s">
        <v>2034</v>
      </c>
      <c r="AJ332" s="473" t="s">
        <v>2036</v>
      </c>
      <c r="AK332" s="473">
        <v>1203</v>
      </c>
      <c r="AL332" s="196" t="s">
        <v>2037</v>
      </c>
      <c r="AM332" s="189" t="s">
        <v>1708</v>
      </c>
      <c r="AN332" s="189"/>
      <c r="AO332" s="3200">
        <v>2</v>
      </c>
      <c r="AP332" s="3200" t="s">
        <v>859</v>
      </c>
      <c r="AQ332" s="3200">
        <v>2</v>
      </c>
      <c r="AR332" s="814"/>
      <c r="AS332" s="814"/>
      <c r="AT332" s="814"/>
      <c r="AU332" s="814"/>
      <c r="AV332" s="3044"/>
      <c r="AW332" s="5156" t="s">
        <v>2466</v>
      </c>
      <c r="AX332" s="5813" t="s">
        <v>2452</v>
      </c>
    </row>
    <row r="333" spans="1:50">
      <c r="A333" s="5970"/>
      <c r="B333" s="5935"/>
      <c r="C333" s="6076"/>
      <c r="D333" s="5935"/>
      <c r="E333" s="5950"/>
      <c r="F333" s="5935"/>
      <c r="G333" s="5935"/>
      <c r="H333" s="5935"/>
      <c r="I333" s="5935"/>
      <c r="J333" s="5935"/>
      <c r="K333" s="5935"/>
      <c r="L333" s="5935"/>
      <c r="M333" s="5935"/>
      <c r="N333" s="5935"/>
      <c r="O333" s="5935"/>
      <c r="P333" s="5935"/>
      <c r="Q333" s="5935"/>
      <c r="R333" s="5935"/>
      <c r="S333" s="5935"/>
      <c r="T333" s="5935"/>
      <c r="U333" s="5935"/>
      <c r="V333" s="5935"/>
      <c r="W333" s="5935"/>
      <c r="X333" s="5085"/>
      <c r="Y333" s="5935"/>
      <c r="Z333" s="5935"/>
      <c r="AA333" s="5935"/>
      <c r="AB333" s="5935"/>
      <c r="AC333" s="5085"/>
      <c r="AD333" s="3047" t="s">
        <v>2035</v>
      </c>
      <c r="AE333" s="3413"/>
      <c r="AF333" s="3202" t="s">
        <v>857</v>
      </c>
      <c r="AG333" s="190"/>
      <c r="AH333" s="3195">
        <v>1405</v>
      </c>
      <c r="AI333" s="24" t="s">
        <v>2034</v>
      </c>
      <c r="AJ333" s="24" t="s">
        <v>2036</v>
      </c>
      <c r="AK333" s="3190">
        <v>1405</v>
      </c>
      <c r="AL333" s="31" t="s">
        <v>2792</v>
      </c>
      <c r="AM333" s="31" t="s">
        <v>2792</v>
      </c>
      <c r="AN333" s="23"/>
      <c r="AO333" s="3195">
        <v>3</v>
      </c>
      <c r="AP333" s="3195" t="s">
        <v>859</v>
      </c>
      <c r="AQ333" s="3195">
        <v>3</v>
      </c>
      <c r="AR333" s="815"/>
      <c r="AS333" s="815"/>
      <c r="AT333" s="815"/>
      <c r="AU333" s="815"/>
      <c r="AV333" s="3045"/>
      <c r="AW333" s="5950"/>
      <c r="AX333" s="5937"/>
    </row>
    <row r="334" spans="1:50">
      <c r="A334" s="5970"/>
      <c r="B334" s="5974"/>
      <c r="C334" s="6077"/>
      <c r="D334" s="5974"/>
      <c r="E334" s="5951"/>
      <c r="F334" s="5974"/>
      <c r="G334" s="5974"/>
      <c r="H334" s="5974"/>
      <c r="I334" s="5974"/>
      <c r="J334" s="5974"/>
      <c r="K334" s="5974"/>
      <c r="L334" s="5974"/>
      <c r="M334" s="5974"/>
      <c r="N334" s="5974"/>
      <c r="O334" s="5974"/>
      <c r="P334" s="5974"/>
      <c r="Q334" s="5974"/>
      <c r="R334" s="5974"/>
      <c r="S334" s="5974"/>
      <c r="T334" s="5974"/>
      <c r="U334" s="5974"/>
      <c r="V334" s="5974"/>
      <c r="W334" s="5974"/>
      <c r="X334" s="5086"/>
      <c r="Y334" s="5974"/>
      <c r="Z334" s="5974"/>
      <c r="AA334" s="5974"/>
      <c r="AB334" s="5974"/>
      <c r="AC334" s="5085"/>
      <c r="AD334" s="3047" t="s">
        <v>2035</v>
      </c>
      <c r="AE334" s="3414"/>
      <c r="AF334" s="3202" t="s">
        <v>857</v>
      </c>
      <c r="AG334" s="190"/>
      <c r="AH334" s="3195">
        <v>1300</v>
      </c>
      <c r="AI334" s="24" t="s">
        <v>2034</v>
      </c>
      <c r="AJ334" s="24" t="s">
        <v>2036</v>
      </c>
      <c r="AK334" s="3190">
        <v>1300</v>
      </c>
      <c r="AL334" s="23" t="s">
        <v>646</v>
      </c>
      <c r="AM334" s="23" t="s">
        <v>647</v>
      </c>
      <c r="AN334" s="23"/>
      <c r="AO334" s="3195">
        <v>2</v>
      </c>
      <c r="AP334" s="3195" t="s">
        <v>859</v>
      </c>
      <c r="AQ334" s="3195">
        <v>2</v>
      </c>
      <c r="AR334" s="815"/>
      <c r="AS334" s="815"/>
      <c r="AT334" s="815"/>
      <c r="AU334" s="815"/>
      <c r="AV334" s="3045"/>
      <c r="AW334" s="5951"/>
      <c r="AX334" s="5939"/>
    </row>
    <row r="335" spans="1:50">
      <c r="A335" s="5970"/>
      <c r="B335" s="5153" t="s">
        <v>2463</v>
      </c>
      <c r="C335" s="5731" t="s">
        <v>3695</v>
      </c>
      <c r="D335" s="5153" t="s">
        <v>1948</v>
      </c>
      <c r="E335" s="5084" t="s">
        <v>2026</v>
      </c>
      <c r="F335" s="5153" t="s">
        <v>2104</v>
      </c>
      <c r="G335" s="5084" t="s">
        <v>2028</v>
      </c>
      <c r="H335" s="5084" t="s">
        <v>2028</v>
      </c>
      <c r="I335" s="5084" t="s">
        <v>2029</v>
      </c>
      <c r="J335" s="5084" t="s">
        <v>2029</v>
      </c>
      <c r="K335" s="5084">
        <v>6</v>
      </c>
      <c r="L335" s="5084">
        <v>0</v>
      </c>
      <c r="M335" s="5084">
        <v>31</v>
      </c>
      <c r="N335" s="5084">
        <v>6</v>
      </c>
      <c r="O335" s="5084">
        <v>0</v>
      </c>
      <c r="P335" s="5084">
        <v>31</v>
      </c>
      <c r="Q335" s="5084" t="s">
        <v>2030</v>
      </c>
      <c r="R335" s="5084" t="s">
        <v>2031</v>
      </c>
      <c r="S335" s="5084">
        <v>11399</v>
      </c>
      <c r="T335" s="5084">
        <v>11399</v>
      </c>
      <c r="U335" s="5084">
        <v>22426</v>
      </c>
      <c r="V335" s="5084">
        <v>960</v>
      </c>
      <c r="W335" s="5084">
        <v>960</v>
      </c>
      <c r="X335" s="5084">
        <v>1512</v>
      </c>
      <c r="Y335" s="5084">
        <v>4</v>
      </c>
      <c r="Z335" s="5084">
        <v>2</v>
      </c>
      <c r="AA335" s="5084" t="s">
        <v>2032</v>
      </c>
      <c r="AB335" s="5084" t="s">
        <v>2033</v>
      </c>
      <c r="AC335" s="5084" t="s">
        <v>2034</v>
      </c>
      <c r="AD335" s="3047" t="s">
        <v>2035</v>
      </c>
      <c r="AE335" s="3404" t="s">
        <v>6173</v>
      </c>
      <c r="AF335" s="3202" t="s">
        <v>857</v>
      </c>
      <c r="AG335" s="190"/>
      <c r="AH335" s="3195">
        <v>1204</v>
      </c>
      <c r="AI335" s="24" t="s">
        <v>2034</v>
      </c>
      <c r="AJ335" s="24" t="s">
        <v>2036</v>
      </c>
      <c r="AK335" s="24">
        <v>1203</v>
      </c>
      <c r="AL335" s="3209" t="s">
        <v>2040</v>
      </c>
      <c r="AM335" s="26" t="s">
        <v>1708</v>
      </c>
      <c r="AN335" s="23"/>
      <c r="AO335" s="3195">
        <v>2</v>
      </c>
      <c r="AP335" s="3195" t="s">
        <v>859</v>
      </c>
      <c r="AQ335" s="3195">
        <v>2</v>
      </c>
      <c r="AR335" s="815"/>
      <c r="AS335" s="815"/>
      <c r="AT335" s="815"/>
      <c r="AU335" s="815"/>
      <c r="AV335" s="3045"/>
      <c r="AW335" s="5084" t="s">
        <v>2468</v>
      </c>
      <c r="AX335" s="5136" t="s">
        <v>2452</v>
      </c>
    </row>
    <row r="336" spans="1:50">
      <c r="A336" s="5970"/>
      <c r="B336" s="5976"/>
      <c r="C336" s="6074"/>
      <c r="D336" s="5935"/>
      <c r="E336" s="5950"/>
      <c r="F336" s="5935"/>
      <c r="G336" s="5935"/>
      <c r="H336" s="5935"/>
      <c r="I336" s="5935"/>
      <c r="J336" s="5935"/>
      <c r="K336" s="5935"/>
      <c r="L336" s="5935"/>
      <c r="M336" s="5935"/>
      <c r="N336" s="5935"/>
      <c r="O336" s="5935"/>
      <c r="P336" s="5935"/>
      <c r="Q336" s="5935"/>
      <c r="R336" s="5935"/>
      <c r="S336" s="5085"/>
      <c r="T336" s="5976"/>
      <c r="U336" s="5976"/>
      <c r="V336" s="5085"/>
      <c r="W336" s="5085"/>
      <c r="X336" s="5085"/>
      <c r="Y336" s="5935"/>
      <c r="Z336" s="5935"/>
      <c r="AA336" s="5935"/>
      <c r="AB336" s="5935"/>
      <c r="AC336" s="5085"/>
      <c r="AD336" s="3047" t="s">
        <v>2035</v>
      </c>
      <c r="AE336" s="3413"/>
      <c r="AF336" s="3202" t="s">
        <v>857</v>
      </c>
      <c r="AG336" s="190"/>
      <c r="AH336" s="3195">
        <v>1405</v>
      </c>
      <c r="AI336" s="24" t="s">
        <v>2034</v>
      </c>
      <c r="AJ336" s="24" t="s">
        <v>2036</v>
      </c>
      <c r="AK336" s="3190">
        <v>1405</v>
      </c>
      <c r="AL336" s="31" t="s">
        <v>2792</v>
      </c>
      <c r="AM336" s="31" t="s">
        <v>2792</v>
      </c>
      <c r="AN336" s="23"/>
      <c r="AO336" s="3195">
        <v>3</v>
      </c>
      <c r="AP336" s="3195" t="s">
        <v>859</v>
      </c>
      <c r="AQ336" s="3195">
        <v>3</v>
      </c>
      <c r="AR336" s="815"/>
      <c r="AS336" s="815"/>
      <c r="AT336" s="815"/>
      <c r="AU336" s="815"/>
      <c r="AV336" s="3045"/>
      <c r="AW336" s="5950"/>
      <c r="AX336" s="5937"/>
    </row>
    <row r="337" spans="1:50" ht="13.5" thickBot="1">
      <c r="A337" s="5971"/>
      <c r="B337" s="5977"/>
      <c r="C337" s="6075"/>
      <c r="D337" s="5936"/>
      <c r="E337" s="5952"/>
      <c r="F337" s="5936"/>
      <c r="G337" s="5936"/>
      <c r="H337" s="5936"/>
      <c r="I337" s="5936"/>
      <c r="J337" s="5936"/>
      <c r="K337" s="5936"/>
      <c r="L337" s="5936"/>
      <c r="M337" s="5936"/>
      <c r="N337" s="5936"/>
      <c r="O337" s="5936"/>
      <c r="P337" s="5936"/>
      <c r="Q337" s="5936"/>
      <c r="R337" s="5936"/>
      <c r="S337" s="5121"/>
      <c r="T337" s="5977"/>
      <c r="U337" s="5977"/>
      <c r="V337" s="5121"/>
      <c r="W337" s="5121"/>
      <c r="X337" s="5121"/>
      <c r="Y337" s="5936"/>
      <c r="Z337" s="5936"/>
      <c r="AA337" s="5936"/>
      <c r="AB337" s="5936"/>
      <c r="AC337" s="5121"/>
      <c r="AD337" s="3048" t="s">
        <v>2035</v>
      </c>
      <c r="AE337" s="3415"/>
      <c r="AF337" s="3224" t="s">
        <v>857</v>
      </c>
      <c r="AG337" s="193"/>
      <c r="AH337" s="3196">
        <v>1300</v>
      </c>
      <c r="AI337" s="813" t="s">
        <v>2034</v>
      </c>
      <c r="AJ337" s="813" t="s">
        <v>2036</v>
      </c>
      <c r="AK337" s="3201">
        <v>1300</v>
      </c>
      <c r="AL337" s="35" t="s">
        <v>646</v>
      </c>
      <c r="AM337" s="35" t="s">
        <v>647</v>
      </c>
      <c r="AN337" s="35"/>
      <c r="AO337" s="3196">
        <v>2</v>
      </c>
      <c r="AP337" s="3196" t="s">
        <v>859</v>
      </c>
      <c r="AQ337" s="3196">
        <v>2</v>
      </c>
      <c r="AR337" s="816"/>
      <c r="AS337" s="816"/>
      <c r="AT337" s="816"/>
      <c r="AU337" s="816"/>
      <c r="AV337" s="3046"/>
      <c r="AW337" s="5952"/>
      <c r="AX337" s="5938"/>
    </row>
    <row r="338" spans="1:50">
      <c r="A338" s="5962" t="s">
        <v>4133</v>
      </c>
      <c r="B338" s="5153" t="s">
        <v>2463</v>
      </c>
      <c r="C338" s="5731" t="s">
        <v>3696</v>
      </c>
      <c r="D338" s="5153" t="s">
        <v>1950</v>
      </c>
      <c r="E338" s="5084" t="s">
        <v>2043</v>
      </c>
      <c r="F338" s="5153" t="s">
        <v>2105</v>
      </c>
      <c r="G338" s="5084" t="s">
        <v>2028</v>
      </c>
      <c r="H338" s="5084" t="s">
        <v>2028</v>
      </c>
      <c r="I338" s="5084" t="s">
        <v>2029</v>
      </c>
      <c r="J338" s="5084" t="s">
        <v>2029</v>
      </c>
      <c r="K338" s="5084">
        <v>8</v>
      </c>
      <c r="L338" s="5084">
        <v>0</v>
      </c>
      <c r="M338" s="5084">
        <v>31</v>
      </c>
      <c r="N338" s="5084">
        <v>8</v>
      </c>
      <c r="O338" s="5084">
        <v>0</v>
      </c>
      <c r="P338" s="5084">
        <v>31</v>
      </c>
      <c r="Q338" s="5084" t="s">
        <v>2030</v>
      </c>
      <c r="R338" s="5084" t="s">
        <v>2031</v>
      </c>
      <c r="S338" s="5084">
        <v>8376</v>
      </c>
      <c r="T338" s="5084">
        <v>8376</v>
      </c>
      <c r="U338" s="5084">
        <v>15047</v>
      </c>
      <c r="V338" s="5084">
        <v>1216</v>
      </c>
      <c r="W338" s="5084">
        <v>1216</v>
      </c>
      <c r="X338" s="5156">
        <v>1768</v>
      </c>
      <c r="Y338" s="5084">
        <v>9</v>
      </c>
      <c r="Z338" s="5084">
        <v>2</v>
      </c>
      <c r="AA338" s="5084" t="s">
        <v>2045</v>
      </c>
      <c r="AB338" s="5084" t="s">
        <v>2033</v>
      </c>
      <c r="AC338" s="5084" t="s">
        <v>2034</v>
      </c>
      <c r="AD338" s="3047" t="s">
        <v>2035</v>
      </c>
      <c r="AE338" s="3404" t="s">
        <v>6172</v>
      </c>
      <c r="AF338" s="3202" t="s">
        <v>857</v>
      </c>
      <c r="AG338" s="190"/>
      <c r="AH338" s="3195">
        <v>1204</v>
      </c>
      <c r="AI338" s="24" t="s">
        <v>2034</v>
      </c>
      <c r="AJ338" s="24" t="s">
        <v>2036</v>
      </c>
      <c r="AK338" s="24">
        <v>1203</v>
      </c>
      <c r="AL338" s="197" t="s">
        <v>2037</v>
      </c>
      <c r="AM338" s="189" t="s">
        <v>1708</v>
      </c>
      <c r="AN338" s="23"/>
      <c r="AO338" s="3195">
        <v>2</v>
      </c>
      <c r="AP338" s="3195" t="s">
        <v>859</v>
      </c>
      <c r="AQ338" s="3195">
        <v>2</v>
      </c>
      <c r="AR338" s="815"/>
      <c r="AS338" s="815"/>
      <c r="AT338" s="815"/>
      <c r="AU338" s="815"/>
      <c r="AV338" s="3045"/>
      <c r="AW338" s="5084" t="s">
        <v>2468</v>
      </c>
      <c r="AX338" s="5136" t="s">
        <v>2452</v>
      </c>
    </row>
    <row r="339" spans="1:50">
      <c r="A339" s="5963"/>
      <c r="B339" s="5154"/>
      <c r="C339" s="5729"/>
      <c r="D339" s="5154"/>
      <c r="E339" s="5085"/>
      <c r="F339" s="5154"/>
      <c r="G339" s="5085"/>
      <c r="H339" s="5085"/>
      <c r="I339" s="5085"/>
      <c r="J339" s="5085"/>
      <c r="K339" s="5085"/>
      <c r="L339" s="5085"/>
      <c r="M339" s="5085"/>
      <c r="N339" s="5085"/>
      <c r="O339" s="5085"/>
      <c r="P339" s="5085"/>
      <c r="Q339" s="5085"/>
      <c r="R339" s="5085"/>
      <c r="S339" s="5085"/>
      <c r="T339" s="5085"/>
      <c r="U339" s="5085"/>
      <c r="V339" s="5085"/>
      <c r="W339" s="5085"/>
      <c r="X339" s="5085"/>
      <c r="Y339" s="5085"/>
      <c r="Z339" s="5085"/>
      <c r="AA339" s="5085"/>
      <c r="AB339" s="5085"/>
      <c r="AC339" s="5085"/>
      <c r="AD339" s="3047" t="s">
        <v>2035</v>
      </c>
      <c r="AE339" s="3396"/>
      <c r="AF339" s="3202" t="s">
        <v>857</v>
      </c>
      <c r="AG339" s="190"/>
      <c r="AH339" s="3195">
        <v>1500</v>
      </c>
      <c r="AI339" s="24" t="s">
        <v>2034</v>
      </c>
      <c r="AJ339" s="198" t="s">
        <v>2036</v>
      </c>
      <c r="AK339" s="3190">
        <v>1500</v>
      </c>
      <c r="AL339" s="31" t="s">
        <v>342</v>
      </c>
      <c r="AM339" s="31" t="s">
        <v>341</v>
      </c>
      <c r="AN339" s="23"/>
      <c r="AO339" s="3195">
        <v>2</v>
      </c>
      <c r="AP339" s="3195" t="s">
        <v>859</v>
      </c>
      <c r="AQ339" s="3195">
        <v>2</v>
      </c>
      <c r="AR339" s="24">
        <v>3</v>
      </c>
      <c r="AS339" s="24" t="s">
        <v>875</v>
      </c>
      <c r="AT339" s="24" t="s">
        <v>859</v>
      </c>
      <c r="AU339" s="24" t="s">
        <v>876</v>
      </c>
      <c r="AV339" s="3047" t="s">
        <v>877</v>
      </c>
      <c r="AW339" s="5085"/>
      <c r="AX339" s="5807"/>
    </row>
    <row r="340" spans="1:50">
      <c r="A340" s="5963"/>
      <c r="B340" s="5154"/>
      <c r="C340" s="5729"/>
      <c r="D340" s="5154"/>
      <c r="E340" s="5085"/>
      <c r="F340" s="5154"/>
      <c r="G340" s="5085"/>
      <c r="H340" s="5085"/>
      <c r="I340" s="5085"/>
      <c r="J340" s="5085"/>
      <c r="K340" s="5085"/>
      <c r="L340" s="5085"/>
      <c r="M340" s="5085"/>
      <c r="N340" s="5085"/>
      <c r="O340" s="5085"/>
      <c r="P340" s="5085"/>
      <c r="Q340" s="5085"/>
      <c r="R340" s="5085"/>
      <c r="S340" s="5085"/>
      <c r="T340" s="5085"/>
      <c r="U340" s="5085"/>
      <c r="V340" s="5085"/>
      <c r="W340" s="5085"/>
      <c r="X340" s="5085"/>
      <c r="Y340" s="5085"/>
      <c r="Z340" s="5085"/>
      <c r="AA340" s="5085"/>
      <c r="AB340" s="5085"/>
      <c r="AC340" s="5085"/>
      <c r="AD340" s="3047" t="s">
        <v>2035</v>
      </c>
      <c r="AE340" s="3413"/>
      <c r="AF340" s="3202" t="s">
        <v>857</v>
      </c>
      <c r="AG340" s="190"/>
      <c r="AH340" s="3195">
        <v>1405</v>
      </c>
      <c r="AI340" s="24" t="s">
        <v>2034</v>
      </c>
      <c r="AJ340" s="198" t="s">
        <v>2036</v>
      </c>
      <c r="AK340" s="3190">
        <v>1405</v>
      </c>
      <c r="AL340" s="31" t="s">
        <v>2792</v>
      </c>
      <c r="AM340" s="31" t="s">
        <v>2792</v>
      </c>
      <c r="AN340" s="23"/>
      <c r="AO340" s="3195">
        <v>3</v>
      </c>
      <c r="AP340" s="3195" t="s">
        <v>859</v>
      </c>
      <c r="AQ340" s="3195">
        <v>3</v>
      </c>
      <c r="AR340" s="815"/>
      <c r="AS340" s="815"/>
      <c r="AT340" s="815"/>
      <c r="AU340" s="815"/>
      <c r="AV340" s="3045"/>
      <c r="AW340" s="5085"/>
      <c r="AX340" s="5807"/>
    </row>
    <row r="341" spans="1:50">
      <c r="A341" s="5963"/>
      <c r="B341" s="5155"/>
      <c r="C341" s="5730"/>
      <c r="D341" s="5965"/>
      <c r="E341" s="5949"/>
      <c r="F341" s="5965"/>
      <c r="G341" s="5086"/>
      <c r="H341" s="5086"/>
      <c r="I341" s="5086"/>
      <c r="J341" s="5086"/>
      <c r="K341" s="5086"/>
      <c r="L341" s="5086"/>
      <c r="M341" s="5086"/>
      <c r="N341" s="5086"/>
      <c r="O341" s="5086"/>
      <c r="P341" s="5086"/>
      <c r="Q341" s="5086"/>
      <c r="R341" s="5086"/>
      <c r="S341" s="5086"/>
      <c r="T341" s="5086"/>
      <c r="U341" s="5086"/>
      <c r="V341" s="5086"/>
      <c r="W341" s="5086"/>
      <c r="X341" s="5086"/>
      <c r="Y341" s="5086"/>
      <c r="Z341" s="5086"/>
      <c r="AA341" s="5086"/>
      <c r="AB341" s="5086"/>
      <c r="AC341" s="5086"/>
      <c r="AD341" s="3047" t="s">
        <v>2035</v>
      </c>
      <c r="AE341" s="3414"/>
      <c r="AF341" s="3202" t="s">
        <v>857</v>
      </c>
      <c r="AG341" s="190"/>
      <c r="AH341" s="3195">
        <v>1300</v>
      </c>
      <c r="AI341" s="24" t="s">
        <v>2034</v>
      </c>
      <c r="AJ341" s="198" t="s">
        <v>2036</v>
      </c>
      <c r="AK341" s="3190">
        <v>1300</v>
      </c>
      <c r="AL341" s="23" t="s">
        <v>646</v>
      </c>
      <c r="AM341" s="23" t="s">
        <v>647</v>
      </c>
      <c r="AN341" s="23"/>
      <c r="AO341" s="3195">
        <v>2</v>
      </c>
      <c r="AP341" s="3195" t="s">
        <v>859</v>
      </c>
      <c r="AQ341" s="3195">
        <v>2</v>
      </c>
      <c r="AR341" s="815"/>
      <c r="AS341" s="815"/>
      <c r="AT341" s="815"/>
      <c r="AU341" s="815"/>
      <c r="AV341" s="3045"/>
      <c r="AW341" s="5949"/>
      <c r="AX341" s="5928"/>
    </row>
    <row r="342" spans="1:50">
      <c r="A342" s="5963"/>
      <c r="B342" s="5153" t="s">
        <v>2463</v>
      </c>
      <c r="C342" s="5731" t="s">
        <v>3697</v>
      </c>
      <c r="D342" s="5153" t="s">
        <v>1952</v>
      </c>
      <c r="E342" s="5084" t="s">
        <v>2043</v>
      </c>
      <c r="F342" s="5153" t="s">
        <v>2106</v>
      </c>
      <c r="G342" s="5084" t="s">
        <v>2028</v>
      </c>
      <c r="H342" s="5084" t="s">
        <v>2028</v>
      </c>
      <c r="I342" s="5084" t="s">
        <v>2029</v>
      </c>
      <c r="J342" s="5084" t="s">
        <v>2029</v>
      </c>
      <c r="K342" s="5084">
        <v>8</v>
      </c>
      <c r="L342" s="5084">
        <v>0</v>
      </c>
      <c r="M342" s="5084">
        <v>31</v>
      </c>
      <c r="N342" s="5084">
        <v>8</v>
      </c>
      <c r="O342" s="5084">
        <v>0</v>
      </c>
      <c r="P342" s="5084">
        <v>31</v>
      </c>
      <c r="Q342" s="5084" t="s">
        <v>2030</v>
      </c>
      <c r="R342" s="5084" t="s">
        <v>2031</v>
      </c>
      <c r="S342" s="5084">
        <v>14983</v>
      </c>
      <c r="T342" s="5084">
        <v>14983</v>
      </c>
      <c r="U342" s="5084">
        <v>26074</v>
      </c>
      <c r="V342" s="5084">
        <v>1216</v>
      </c>
      <c r="W342" s="5084">
        <v>1216</v>
      </c>
      <c r="X342" s="5084">
        <v>1768</v>
      </c>
      <c r="Y342" s="5084">
        <v>9</v>
      </c>
      <c r="Z342" s="5084">
        <v>2</v>
      </c>
      <c r="AA342" s="5084" t="s">
        <v>2045</v>
      </c>
      <c r="AB342" s="5084" t="s">
        <v>2033</v>
      </c>
      <c r="AC342" s="5084" t="s">
        <v>2034</v>
      </c>
      <c r="AD342" s="3047" t="s">
        <v>2035</v>
      </c>
      <c r="AE342" s="3404" t="s">
        <v>6173</v>
      </c>
      <c r="AF342" s="3202" t="s">
        <v>857</v>
      </c>
      <c r="AG342" s="190"/>
      <c r="AH342" s="3195">
        <v>1204</v>
      </c>
      <c r="AI342" s="24" t="s">
        <v>2034</v>
      </c>
      <c r="AJ342" s="24" t="s">
        <v>2036</v>
      </c>
      <c r="AK342" s="24">
        <v>1203</v>
      </c>
      <c r="AL342" s="3209" t="s">
        <v>2040</v>
      </c>
      <c r="AM342" s="26" t="s">
        <v>1708</v>
      </c>
      <c r="AN342" s="23"/>
      <c r="AO342" s="3195">
        <v>2</v>
      </c>
      <c r="AP342" s="3195" t="s">
        <v>859</v>
      </c>
      <c r="AQ342" s="3195">
        <v>2</v>
      </c>
      <c r="AR342" s="815"/>
      <c r="AS342" s="815"/>
      <c r="AT342" s="815"/>
      <c r="AU342" s="815"/>
      <c r="AV342" s="3045"/>
      <c r="AW342" s="5084" t="s">
        <v>2468</v>
      </c>
      <c r="AX342" s="5136" t="s">
        <v>2452</v>
      </c>
    </row>
    <row r="343" spans="1:50">
      <c r="A343" s="5963"/>
      <c r="B343" s="5154"/>
      <c r="C343" s="5729"/>
      <c r="D343" s="5154"/>
      <c r="E343" s="5085"/>
      <c r="F343" s="5154"/>
      <c r="G343" s="5085"/>
      <c r="H343" s="5085"/>
      <c r="I343" s="5085"/>
      <c r="J343" s="5085"/>
      <c r="K343" s="5085"/>
      <c r="L343" s="5085"/>
      <c r="M343" s="5085"/>
      <c r="N343" s="5085"/>
      <c r="O343" s="5085"/>
      <c r="P343" s="5085"/>
      <c r="Q343" s="5085"/>
      <c r="R343" s="5085"/>
      <c r="S343" s="5085"/>
      <c r="T343" s="5085"/>
      <c r="U343" s="5085"/>
      <c r="V343" s="5085"/>
      <c r="W343" s="5085"/>
      <c r="X343" s="5085"/>
      <c r="Y343" s="5085"/>
      <c r="Z343" s="5085"/>
      <c r="AA343" s="5085"/>
      <c r="AB343" s="5085"/>
      <c r="AC343" s="5085"/>
      <c r="AD343" s="3047" t="s">
        <v>2035</v>
      </c>
      <c r="AE343" s="3396"/>
      <c r="AF343" s="3202" t="s">
        <v>857</v>
      </c>
      <c r="AG343" s="190"/>
      <c r="AH343" s="3195">
        <v>1500</v>
      </c>
      <c r="AI343" s="24" t="s">
        <v>2034</v>
      </c>
      <c r="AJ343" s="198" t="s">
        <v>2036</v>
      </c>
      <c r="AK343" s="3190">
        <v>1500</v>
      </c>
      <c r="AL343" s="31" t="s">
        <v>342</v>
      </c>
      <c r="AM343" s="31" t="s">
        <v>341</v>
      </c>
      <c r="AN343" s="23"/>
      <c r="AO343" s="3195">
        <v>2</v>
      </c>
      <c r="AP343" s="3195" t="s">
        <v>859</v>
      </c>
      <c r="AQ343" s="3195">
        <v>2</v>
      </c>
      <c r="AR343" s="24">
        <v>3</v>
      </c>
      <c r="AS343" s="24" t="s">
        <v>875</v>
      </c>
      <c r="AT343" s="24" t="s">
        <v>859</v>
      </c>
      <c r="AU343" s="24" t="s">
        <v>876</v>
      </c>
      <c r="AV343" s="3047" t="s">
        <v>877</v>
      </c>
      <c r="AW343" s="5085"/>
      <c r="AX343" s="5807"/>
    </row>
    <row r="344" spans="1:50">
      <c r="A344" s="5963"/>
      <c r="B344" s="5154"/>
      <c r="C344" s="5729"/>
      <c r="D344" s="5154"/>
      <c r="E344" s="5085"/>
      <c r="F344" s="5154"/>
      <c r="G344" s="5085"/>
      <c r="H344" s="5085"/>
      <c r="I344" s="5085"/>
      <c r="J344" s="5085"/>
      <c r="K344" s="5085"/>
      <c r="L344" s="5085"/>
      <c r="M344" s="5085"/>
      <c r="N344" s="5085"/>
      <c r="O344" s="5085"/>
      <c r="P344" s="5085"/>
      <c r="Q344" s="5085"/>
      <c r="R344" s="5085"/>
      <c r="S344" s="5085"/>
      <c r="T344" s="5085"/>
      <c r="U344" s="5085"/>
      <c r="V344" s="5085"/>
      <c r="W344" s="5085"/>
      <c r="X344" s="5085"/>
      <c r="Y344" s="5085"/>
      <c r="Z344" s="5085"/>
      <c r="AA344" s="5085"/>
      <c r="AB344" s="5085"/>
      <c r="AC344" s="5085"/>
      <c r="AD344" s="3047" t="s">
        <v>2035</v>
      </c>
      <c r="AE344" s="3413"/>
      <c r="AF344" s="3202" t="s">
        <v>857</v>
      </c>
      <c r="AG344" s="190"/>
      <c r="AH344" s="3195">
        <v>1405</v>
      </c>
      <c r="AI344" s="24" t="s">
        <v>2034</v>
      </c>
      <c r="AJ344" s="198" t="s">
        <v>2036</v>
      </c>
      <c r="AK344" s="3190">
        <v>1405</v>
      </c>
      <c r="AL344" s="31" t="s">
        <v>2792</v>
      </c>
      <c r="AM344" s="31" t="s">
        <v>2792</v>
      </c>
      <c r="AN344" s="23"/>
      <c r="AO344" s="3195">
        <v>3</v>
      </c>
      <c r="AP344" s="3195" t="s">
        <v>859</v>
      </c>
      <c r="AQ344" s="3195">
        <v>3</v>
      </c>
      <c r="AR344" s="815"/>
      <c r="AS344" s="815"/>
      <c r="AT344" s="815"/>
      <c r="AU344" s="815"/>
      <c r="AV344" s="3045"/>
      <c r="AW344" s="5085"/>
      <c r="AX344" s="5807"/>
    </row>
    <row r="345" spans="1:50" ht="13.5" thickBot="1">
      <c r="A345" s="5964"/>
      <c r="B345" s="5208"/>
      <c r="C345" s="6062"/>
      <c r="D345" s="5959"/>
      <c r="E345" s="5948"/>
      <c r="F345" s="5959"/>
      <c r="G345" s="5121"/>
      <c r="H345" s="5121"/>
      <c r="I345" s="5121"/>
      <c r="J345" s="5121"/>
      <c r="K345" s="5121"/>
      <c r="L345" s="5121"/>
      <c r="M345" s="5121"/>
      <c r="N345" s="5121"/>
      <c r="O345" s="5121"/>
      <c r="P345" s="5121"/>
      <c r="Q345" s="5121"/>
      <c r="R345" s="5121"/>
      <c r="S345" s="5121"/>
      <c r="T345" s="5121"/>
      <c r="U345" s="5121"/>
      <c r="V345" s="5121"/>
      <c r="W345" s="5121"/>
      <c r="X345" s="5121"/>
      <c r="Y345" s="5121"/>
      <c r="Z345" s="5121"/>
      <c r="AA345" s="5121"/>
      <c r="AB345" s="5121"/>
      <c r="AC345" s="5121"/>
      <c r="AD345" s="3048" t="s">
        <v>2035</v>
      </c>
      <c r="AE345" s="3415"/>
      <c r="AF345" s="3224" t="s">
        <v>857</v>
      </c>
      <c r="AG345" s="193"/>
      <c r="AH345" s="3196">
        <v>1300</v>
      </c>
      <c r="AI345" s="813" t="s">
        <v>2034</v>
      </c>
      <c r="AJ345" s="199" t="s">
        <v>2036</v>
      </c>
      <c r="AK345" s="3201">
        <v>1300</v>
      </c>
      <c r="AL345" s="35" t="s">
        <v>646</v>
      </c>
      <c r="AM345" s="35" t="s">
        <v>647</v>
      </c>
      <c r="AN345" s="35"/>
      <c r="AO345" s="3196">
        <v>2</v>
      </c>
      <c r="AP345" s="3196" t="s">
        <v>859</v>
      </c>
      <c r="AQ345" s="3196">
        <v>2</v>
      </c>
      <c r="AR345" s="816"/>
      <c r="AS345" s="816"/>
      <c r="AT345" s="816"/>
      <c r="AU345" s="816"/>
      <c r="AV345" s="3046"/>
      <c r="AW345" s="5948"/>
      <c r="AX345" s="5927"/>
    </row>
    <row r="346" spans="1:50">
      <c r="A346" s="5962" t="s">
        <v>4134</v>
      </c>
      <c r="B346" s="5153" t="s">
        <v>2463</v>
      </c>
      <c r="C346" s="5731" t="s">
        <v>3698</v>
      </c>
      <c r="D346" s="5153" t="s">
        <v>1954</v>
      </c>
      <c r="E346" s="5084" t="s">
        <v>2050</v>
      </c>
      <c r="F346" s="5153" t="s">
        <v>2107</v>
      </c>
      <c r="G346" s="5084" t="s">
        <v>2028</v>
      </c>
      <c r="H346" s="5084" t="s">
        <v>2028</v>
      </c>
      <c r="I346" s="5084" t="s">
        <v>2029</v>
      </c>
      <c r="J346" s="5084" t="s">
        <v>2029</v>
      </c>
      <c r="K346" s="5084">
        <v>9</v>
      </c>
      <c r="L346" s="5084">
        <v>0</v>
      </c>
      <c r="M346" s="5084">
        <v>31</v>
      </c>
      <c r="N346" s="5084">
        <v>9</v>
      </c>
      <c r="O346" s="5084">
        <v>0</v>
      </c>
      <c r="P346" s="5084">
        <v>31</v>
      </c>
      <c r="Q346" s="5084" t="s">
        <v>2030</v>
      </c>
      <c r="R346" s="5085" t="s">
        <v>2031</v>
      </c>
      <c r="S346" s="5291">
        <v>11960</v>
      </c>
      <c r="T346" s="5291">
        <v>11960</v>
      </c>
      <c r="U346" s="5291">
        <v>18631</v>
      </c>
      <c r="V346" s="5084">
        <v>1216</v>
      </c>
      <c r="W346" s="5084">
        <v>1216</v>
      </c>
      <c r="X346" s="5156">
        <v>1768</v>
      </c>
      <c r="Y346" s="5084">
        <v>9</v>
      </c>
      <c r="Z346" s="5084">
        <v>2</v>
      </c>
      <c r="AA346" s="5084" t="s">
        <v>2045</v>
      </c>
      <c r="AB346" s="5084" t="s">
        <v>2033</v>
      </c>
      <c r="AC346" s="5084" t="s">
        <v>2034</v>
      </c>
      <c r="AD346" s="3047" t="s">
        <v>2035</v>
      </c>
      <c r="AE346" s="3404" t="s">
        <v>6172</v>
      </c>
      <c r="AF346" s="3202" t="s">
        <v>857</v>
      </c>
      <c r="AG346" s="190"/>
      <c r="AH346" s="3195">
        <v>1204</v>
      </c>
      <c r="AI346" s="24" t="s">
        <v>2034</v>
      </c>
      <c r="AJ346" s="24" t="s">
        <v>2036</v>
      </c>
      <c r="AK346" s="24">
        <v>1203</v>
      </c>
      <c r="AL346" s="197" t="s">
        <v>2037</v>
      </c>
      <c r="AM346" s="189" t="s">
        <v>1708</v>
      </c>
      <c r="AN346" s="23"/>
      <c r="AO346" s="3195">
        <v>2</v>
      </c>
      <c r="AP346" s="3195" t="s">
        <v>859</v>
      </c>
      <c r="AQ346" s="3195">
        <v>2</v>
      </c>
      <c r="AR346" s="815"/>
      <c r="AS346" s="815"/>
      <c r="AT346" s="815"/>
      <c r="AU346" s="815"/>
      <c r="AV346" s="3045"/>
      <c r="AW346" s="5084" t="s">
        <v>2468</v>
      </c>
      <c r="AX346" s="5136" t="s">
        <v>2452</v>
      </c>
    </row>
    <row r="347" spans="1:50">
      <c r="A347" s="5963"/>
      <c r="B347" s="5154"/>
      <c r="C347" s="5729"/>
      <c r="D347" s="5154"/>
      <c r="E347" s="5085"/>
      <c r="F347" s="5154"/>
      <c r="G347" s="5085"/>
      <c r="H347" s="5085"/>
      <c r="I347" s="5085"/>
      <c r="J347" s="5085"/>
      <c r="K347" s="5085"/>
      <c r="L347" s="5085"/>
      <c r="M347" s="5085"/>
      <c r="N347" s="5085"/>
      <c r="O347" s="5085"/>
      <c r="P347" s="5085"/>
      <c r="Q347" s="5085"/>
      <c r="R347" s="5085"/>
      <c r="S347" s="5236"/>
      <c r="T347" s="5236"/>
      <c r="U347" s="5236"/>
      <c r="V347" s="5085"/>
      <c r="W347" s="5085"/>
      <c r="X347" s="5085"/>
      <c r="Y347" s="5085"/>
      <c r="Z347" s="5085"/>
      <c r="AA347" s="5085"/>
      <c r="AB347" s="5085"/>
      <c r="AC347" s="5085"/>
      <c r="AD347" s="3047" t="s">
        <v>2035</v>
      </c>
      <c r="AE347" s="3396"/>
      <c r="AF347" s="3202" t="s">
        <v>857</v>
      </c>
      <c r="AG347" s="190"/>
      <c r="AH347" s="3195">
        <v>1500</v>
      </c>
      <c r="AI347" s="24" t="s">
        <v>2034</v>
      </c>
      <c r="AJ347" s="198" t="s">
        <v>2036</v>
      </c>
      <c r="AK347" s="3190">
        <v>1500</v>
      </c>
      <c r="AL347" s="31" t="s">
        <v>1158</v>
      </c>
      <c r="AM347" s="31" t="s">
        <v>341</v>
      </c>
      <c r="AN347" s="23"/>
      <c r="AO347" s="3195">
        <v>4</v>
      </c>
      <c r="AP347" s="3195" t="s">
        <v>859</v>
      </c>
      <c r="AQ347" s="3195">
        <v>4</v>
      </c>
      <c r="AR347" s="24">
        <v>6</v>
      </c>
      <c r="AS347" s="24" t="s">
        <v>875</v>
      </c>
      <c r="AT347" s="24" t="s">
        <v>859</v>
      </c>
      <c r="AU347" s="24" t="s">
        <v>876</v>
      </c>
      <c r="AV347" s="3047" t="s">
        <v>877</v>
      </c>
      <c r="AW347" s="5085"/>
      <c r="AX347" s="5807"/>
    </row>
    <row r="348" spans="1:50">
      <c r="A348" s="5963"/>
      <c r="B348" s="5154"/>
      <c r="C348" s="5729"/>
      <c r="D348" s="5154"/>
      <c r="E348" s="5085"/>
      <c r="F348" s="5154"/>
      <c r="G348" s="5085"/>
      <c r="H348" s="5085"/>
      <c r="I348" s="5085"/>
      <c r="J348" s="5085"/>
      <c r="K348" s="5085"/>
      <c r="L348" s="5085"/>
      <c r="M348" s="5085"/>
      <c r="N348" s="5085"/>
      <c r="O348" s="5085"/>
      <c r="P348" s="5085"/>
      <c r="Q348" s="5085"/>
      <c r="R348" s="5085"/>
      <c r="S348" s="5236"/>
      <c r="T348" s="5236"/>
      <c r="U348" s="5236"/>
      <c r="V348" s="5085"/>
      <c r="W348" s="5085"/>
      <c r="X348" s="5085"/>
      <c r="Y348" s="5085"/>
      <c r="Z348" s="5085"/>
      <c r="AA348" s="5085"/>
      <c r="AB348" s="5085"/>
      <c r="AC348" s="5085"/>
      <c r="AD348" s="3047" t="s">
        <v>2035</v>
      </c>
      <c r="AE348" s="3413"/>
      <c r="AF348" s="3202" t="s">
        <v>857</v>
      </c>
      <c r="AG348" s="190"/>
      <c r="AH348" s="3195">
        <v>1405</v>
      </c>
      <c r="AI348" s="24" t="s">
        <v>2034</v>
      </c>
      <c r="AJ348" s="198" t="s">
        <v>2036</v>
      </c>
      <c r="AK348" s="3190">
        <v>1405</v>
      </c>
      <c r="AL348" s="31" t="s">
        <v>2792</v>
      </c>
      <c r="AM348" s="31" t="s">
        <v>2792</v>
      </c>
      <c r="AN348" s="23"/>
      <c r="AO348" s="3195">
        <v>3</v>
      </c>
      <c r="AP348" s="3195" t="s">
        <v>859</v>
      </c>
      <c r="AQ348" s="3195">
        <v>3</v>
      </c>
      <c r="AR348" s="815"/>
      <c r="AS348" s="815"/>
      <c r="AT348" s="815"/>
      <c r="AU348" s="815"/>
      <c r="AV348" s="3045"/>
      <c r="AW348" s="5085"/>
      <c r="AX348" s="5807"/>
    </row>
    <row r="349" spans="1:50">
      <c r="A349" s="5963"/>
      <c r="B349" s="5155"/>
      <c r="C349" s="5730"/>
      <c r="D349" s="5965"/>
      <c r="E349" s="5949"/>
      <c r="F349" s="5965"/>
      <c r="G349" s="5086"/>
      <c r="H349" s="5086"/>
      <c r="I349" s="5086"/>
      <c r="J349" s="5086"/>
      <c r="K349" s="5086"/>
      <c r="L349" s="5086"/>
      <c r="M349" s="5086"/>
      <c r="N349" s="5086"/>
      <c r="O349" s="5086"/>
      <c r="P349" s="5086"/>
      <c r="Q349" s="5086"/>
      <c r="R349" s="5086"/>
      <c r="S349" s="5237"/>
      <c r="T349" s="5237"/>
      <c r="U349" s="5237"/>
      <c r="V349" s="5086"/>
      <c r="W349" s="5086"/>
      <c r="X349" s="5086"/>
      <c r="Y349" s="5086"/>
      <c r="Z349" s="5086"/>
      <c r="AA349" s="5086"/>
      <c r="AB349" s="5086"/>
      <c r="AC349" s="5086"/>
      <c r="AD349" s="3047" t="s">
        <v>2035</v>
      </c>
      <c r="AE349" s="3414"/>
      <c r="AF349" s="3202" t="s">
        <v>857</v>
      </c>
      <c r="AG349" s="190"/>
      <c r="AH349" s="3195">
        <v>1300</v>
      </c>
      <c r="AI349" s="24" t="s">
        <v>2034</v>
      </c>
      <c r="AJ349" s="198" t="s">
        <v>2036</v>
      </c>
      <c r="AK349" s="3190">
        <v>1300</v>
      </c>
      <c r="AL349" s="23" t="s">
        <v>646</v>
      </c>
      <c r="AM349" s="23" t="s">
        <v>647</v>
      </c>
      <c r="AN349" s="23"/>
      <c r="AO349" s="3195">
        <v>2</v>
      </c>
      <c r="AP349" s="3195" t="s">
        <v>859</v>
      </c>
      <c r="AQ349" s="3195">
        <v>2</v>
      </c>
      <c r="AR349" s="815"/>
      <c r="AS349" s="815"/>
      <c r="AT349" s="815"/>
      <c r="AU349" s="815"/>
      <c r="AV349" s="3045"/>
      <c r="AW349" s="5949"/>
      <c r="AX349" s="5928"/>
    </row>
    <row r="350" spans="1:50">
      <c r="A350" s="5963"/>
      <c r="B350" s="5153" t="s">
        <v>2463</v>
      </c>
      <c r="C350" s="5731" t="s">
        <v>3699</v>
      </c>
      <c r="D350" s="5153" t="s">
        <v>1956</v>
      </c>
      <c r="E350" s="5084" t="s">
        <v>2050</v>
      </c>
      <c r="F350" s="5153" t="s">
        <v>2108</v>
      </c>
      <c r="G350" s="5084" t="s">
        <v>2028</v>
      </c>
      <c r="H350" s="5084" t="s">
        <v>2028</v>
      </c>
      <c r="I350" s="5084" t="s">
        <v>2029</v>
      </c>
      <c r="J350" s="5084" t="s">
        <v>2029</v>
      </c>
      <c r="K350" s="5084">
        <v>9</v>
      </c>
      <c r="L350" s="5084">
        <v>0</v>
      </c>
      <c r="M350" s="5084">
        <v>31</v>
      </c>
      <c r="N350" s="5084">
        <v>9</v>
      </c>
      <c r="O350" s="5084">
        <v>0</v>
      </c>
      <c r="P350" s="5084">
        <v>31</v>
      </c>
      <c r="Q350" s="5084" t="s">
        <v>2030</v>
      </c>
      <c r="R350" s="5084" t="s">
        <v>2031</v>
      </c>
      <c r="S350" s="5084">
        <v>18567</v>
      </c>
      <c r="T350" s="5084">
        <v>18567</v>
      </c>
      <c r="U350" s="5291">
        <v>29658</v>
      </c>
      <c r="V350" s="5084">
        <v>1216</v>
      </c>
      <c r="W350" s="5084">
        <v>1216</v>
      </c>
      <c r="X350" s="5084">
        <v>1768</v>
      </c>
      <c r="Y350" s="5084">
        <v>9</v>
      </c>
      <c r="Z350" s="5084">
        <v>2</v>
      </c>
      <c r="AA350" s="5084" t="s">
        <v>2045</v>
      </c>
      <c r="AB350" s="5084" t="s">
        <v>2033</v>
      </c>
      <c r="AC350" s="5084" t="s">
        <v>2034</v>
      </c>
      <c r="AD350" s="3047" t="s">
        <v>2035</v>
      </c>
      <c r="AE350" s="3404" t="s">
        <v>6173</v>
      </c>
      <c r="AF350" s="3202" t="s">
        <v>857</v>
      </c>
      <c r="AG350" s="190"/>
      <c r="AH350" s="3195">
        <v>1204</v>
      </c>
      <c r="AI350" s="24" t="s">
        <v>2034</v>
      </c>
      <c r="AJ350" s="24" t="s">
        <v>2036</v>
      </c>
      <c r="AK350" s="24">
        <v>1203</v>
      </c>
      <c r="AL350" s="3209" t="s">
        <v>2040</v>
      </c>
      <c r="AM350" s="26" t="s">
        <v>1708</v>
      </c>
      <c r="AN350" s="23"/>
      <c r="AO350" s="3195">
        <v>2</v>
      </c>
      <c r="AP350" s="3195" t="s">
        <v>859</v>
      </c>
      <c r="AQ350" s="3195">
        <v>2</v>
      </c>
      <c r="AR350" s="815"/>
      <c r="AS350" s="815"/>
      <c r="AT350" s="815"/>
      <c r="AU350" s="815"/>
      <c r="AV350" s="3045"/>
      <c r="AW350" s="5084" t="s">
        <v>2468</v>
      </c>
      <c r="AX350" s="5136" t="s">
        <v>2452</v>
      </c>
    </row>
    <row r="351" spans="1:50">
      <c r="A351" s="5963"/>
      <c r="B351" s="5154"/>
      <c r="C351" s="5729"/>
      <c r="D351" s="5154"/>
      <c r="E351" s="5085"/>
      <c r="F351" s="5154"/>
      <c r="G351" s="5085"/>
      <c r="H351" s="5085"/>
      <c r="I351" s="5085"/>
      <c r="J351" s="5085"/>
      <c r="K351" s="5085"/>
      <c r="L351" s="5085"/>
      <c r="M351" s="5085"/>
      <c r="N351" s="5085"/>
      <c r="O351" s="5085"/>
      <c r="P351" s="5085"/>
      <c r="Q351" s="5085"/>
      <c r="R351" s="5085"/>
      <c r="S351" s="5085"/>
      <c r="T351" s="5085"/>
      <c r="U351" s="5236"/>
      <c r="V351" s="5085"/>
      <c r="W351" s="5085"/>
      <c r="X351" s="5085"/>
      <c r="Y351" s="5085"/>
      <c r="Z351" s="5085"/>
      <c r="AA351" s="5085"/>
      <c r="AB351" s="5085"/>
      <c r="AC351" s="5085"/>
      <c r="AD351" s="3047" t="s">
        <v>2035</v>
      </c>
      <c r="AE351" s="3396"/>
      <c r="AF351" s="3202" t="s">
        <v>857</v>
      </c>
      <c r="AG351" s="190"/>
      <c r="AH351" s="3195">
        <v>1500</v>
      </c>
      <c r="AI351" s="24" t="s">
        <v>2034</v>
      </c>
      <c r="AJ351" s="198" t="s">
        <v>2036</v>
      </c>
      <c r="AK351" s="3190">
        <v>1500</v>
      </c>
      <c r="AL351" s="31" t="s">
        <v>1158</v>
      </c>
      <c r="AM351" s="31" t="s">
        <v>341</v>
      </c>
      <c r="AN351" s="23"/>
      <c r="AO351" s="3195">
        <v>4</v>
      </c>
      <c r="AP351" s="3195" t="s">
        <v>859</v>
      </c>
      <c r="AQ351" s="3195">
        <v>4</v>
      </c>
      <c r="AR351" s="24">
        <v>6</v>
      </c>
      <c r="AS351" s="24" t="s">
        <v>875</v>
      </c>
      <c r="AT351" s="24" t="s">
        <v>859</v>
      </c>
      <c r="AU351" s="24" t="s">
        <v>876</v>
      </c>
      <c r="AV351" s="3047" t="s">
        <v>877</v>
      </c>
      <c r="AW351" s="5085"/>
      <c r="AX351" s="5807"/>
    </row>
    <row r="352" spans="1:50">
      <c r="A352" s="5963"/>
      <c r="B352" s="5154"/>
      <c r="C352" s="5729"/>
      <c r="D352" s="5154"/>
      <c r="E352" s="5085"/>
      <c r="F352" s="5154"/>
      <c r="G352" s="5085"/>
      <c r="H352" s="5085"/>
      <c r="I352" s="5085"/>
      <c r="J352" s="5085"/>
      <c r="K352" s="5085"/>
      <c r="L352" s="5085"/>
      <c r="M352" s="5085"/>
      <c r="N352" s="5085"/>
      <c r="O352" s="5085"/>
      <c r="P352" s="5085"/>
      <c r="Q352" s="5085"/>
      <c r="R352" s="5085"/>
      <c r="S352" s="5085"/>
      <c r="T352" s="5085"/>
      <c r="U352" s="5236"/>
      <c r="V352" s="5085"/>
      <c r="W352" s="5085"/>
      <c r="X352" s="5085"/>
      <c r="Y352" s="5085"/>
      <c r="Z352" s="5085"/>
      <c r="AA352" s="5085"/>
      <c r="AB352" s="5085"/>
      <c r="AC352" s="5085"/>
      <c r="AD352" s="3047" t="s">
        <v>2035</v>
      </c>
      <c r="AE352" s="3413"/>
      <c r="AF352" s="3202" t="s">
        <v>857</v>
      </c>
      <c r="AG352" s="190"/>
      <c r="AH352" s="3195">
        <v>1405</v>
      </c>
      <c r="AI352" s="24" t="s">
        <v>2034</v>
      </c>
      <c r="AJ352" s="198" t="s">
        <v>2036</v>
      </c>
      <c r="AK352" s="3190">
        <v>1405</v>
      </c>
      <c r="AL352" s="31" t="s">
        <v>2792</v>
      </c>
      <c r="AM352" s="31" t="s">
        <v>2792</v>
      </c>
      <c r="AN352" s="23"/>
      <c r="AO352" s="3195">
        <v>3</v>
      </c>
      <c r="AP352" s="3195" t="s">
        <v>859</v>
      </c>
      <c r="AQ352" s="3195">
        <v>3</v>
      </c>
      <c r="AR352" s="815"/>
      <c r="AS352" s="815"/>
      <c r="AT352" s="815"/>
      <c r="AU352" s="815"/>
      <c r="AV352" s="3045"/>
      <c r="AW352" s="5085"/>
      <c r="AX352" s="5807"/>
    </row>
    <row r="353" spans="1:50" ht="13.5" thickBot="1">
      <c r="A353" s="5964"/>
      <c r="B353" s="5208"/>
      <c r="C353" s="6062"/>
      <c r="D353" s="5959"/>
      <c r="E353" s="5948"/>
      <c r="F353" s="5959"/>
      <c r="G353" s="5121"/>
      <c r="H353" s="5121"/>
      <c r="I353" s="5121"/>
      <c r="J353" s="5121"/>
      <c r="K353" s="5121"/>
      <c r="L353" s="5121"/>
      <c r="M353" s="5121"/>
      <c r="N353" s="5121"/>
      <c r="O353" s="5121"/>
      <c r="P353" s="5121"/>
      <c r="Q353" s="5121"/>
      <c r="R353" s="5121"/>
      <c r="S353" s="5121"/>
      <c r="T353" s="5121"/>
      <c r="U353" s="5277"/>
      <c r="V353" s="5121"/>
      <c r="W353" s="5121"/>
      <c r="X353" s="5121"/>
      <c r="Y353" s="5121"/>
      <c r="Z353" s="5121"/>
      <c r="AA353" s="5121"/>
      <c r="AB353" s="5121"/>
      <c r="AC353" s="5121"/>
      <c r="AD353" s="3048" t="s">
        <v>2035</v>
      </c>
      <c r="AE353" s="3415"/>
      <c r="AF353" s="3224" t="s">
        <v>857</v>
      </c>
      <c r="AG353" s="193"/>
      <c r="AH353" s="3196">
        <v>1300</v>
      </c>
      <c r="AI353" s="813" t="s">
        <v>2034</v>
      </c>
      <c r="AJ353" s="199" t="s">
        <v>2036</v>
      </c>
      <c r="AK353" s="3201">
        <v>1300</v>
      </c>
      <c r="AL353" s="35" t="s">
        <v>646</v>
      </c>
      <c r="AM353" s="35" t="s">
        <v>647</v>
      </c>
      <c r="AN353" s="35"/>
      <c r="AO353" s="3196">
        <v>2</v>
      </c>
      <c r="AP353" s="3196" t="s">
        <v>859</v>
      </c>
      <c r="AQ353" s="3196">
        <v>2</v>
      </c>
      <c r="AR353" s="816"/>
      <c r="AS353" s="816"/>
      <c r="AT353" s="816"/>
      <c r="AU353" s="816"/>
      <c r="AV353" s="3046"/>
      <c r="AW353" s="5948"/>
      <c r="AX353" s="5927"/>
    </row>
    <row r="354" spans="1:50">
      <c r="A354" s="5962" t="s">
        <v>4135</v>
      </c>
      <c r="B354" s="5153" t="s">
        <v>2463</v>
      </c>
      <c r="C354" s="5731" t="s">
        <v>3700</v>
      </c>
      <c r="D354" s="5153" t="s">
        <v>1958</v>
      </c>
      <c r="E354" s="5084" t="s">
        <v>2050</v>
      </c>
      <c r="F354" s="5153" t="s">
        <v>2109</v>
      </c>
      <c r="G354" s="5084" t="s">
        <v>2028</v>
      </c>
      <c r="H354" s="5084" t="s">
        <v>2028</v>
      </c>
      <c r="I354" s="5084" t="s">
        <v>2029</v>
      </c>
      <c r="J354" s="5084" t="s">
        <v>2029</v>
      </c>
      <c r="K354" s="5084">
        <v>9</v>
      </c>
      <c r="L354" s="5084">
        <v>0</v>
      </c>
      <c r="M354" s="5084">
        <v>31</v>
      </c>
      <c r="N354" s="5084">
        <v>9</v>
      </c>
      <c r="O354" s="5084">
        <v>0</v>
      </c>
      <c r="P354" s="5084">
        <v>31</v>
      </c>
      <c r="Q354" s="5084" t="s">
        <v>2030</v>
      </c>
      <c r="R354" s="5085" t="s">
        <v>2031</v>
      </c>
      <c r="S354" s="5084">
        <v>14072</v>
      </c>
      <c r="T354" s="5084">
        <v>14072</v>
      </c>
      <c r="U354" s="5084">
        <v>20743</v>
      </c>
      <c r="V354" s="5084">
        <v>1216</v>
      </c>
      <c r="W354" s="5084">
        <v>1216</v>
      </c>
      <c r="X354" s="5156">
        <v>1768</v>
      </c>
      <c r="Y354" s="5084">
        <v>9</v>
      </c>
      <c r="Z354" s="5084">
        <v>2</v>
      </c>
      <c r="AA354" s="5084" t="s">
        <v>2045</v>
      </c>
      <c r="AB354" s="5084" t="s">
        <v>2033</v>
      </c>
      <c r="AC354" s="5084" t="s">
        <v>2034</v>
      </c>
      <c r="AD354" s="3047" t="s">
        <v>2035</v>
      </c>
      <c r="AE354" s="3404" t="s">
        <v>6172</v>
      </c>
      <c r="AF354" s="3202" t="s">
        <v>857</v>
      </c>
      <c r="AG354" s="190"/>
      <c r="AH354" s="3195">
        <v>1204</v>
      </c>
      <c r="AI354" s="24" t="s">
        <v>2034</v>
      </c>
      <c r="AJ354" s="24" t="s">
        <v>2036</v>
      </c>
      <c r="AK354" s="24">
        <v>1203</v>
      </c>
      <c r="AL354" s="197" t="s">
        <v>2037</v>
      </c>
      <c r="AM354" s="189" t="s">
        <v>1708</v>
      </c>
      <c r="AN354" s="23"/>
      <c r="AO354" s="3195">
        <v>2</v>
      </c>
      <c r="AP354" s="3195" t="s">
        <v>859</v>
      </c>
      <c r="AQ354" s="3195">
        <v>2</v>
      </c>
      <c r="AR354" s="815"/>
      <c r="AS354" s="815"/>
      <c r="AT354" s="815"/>
      <c r="AU354" s="815"/>
      <c r="AV354" s="3045"/>
      <c r="AW354" s="5084" t="s">
        <v>2468</v>
      </c>
      <c r="AX354" s="5136" t="s">
        <v>2452</v>
      </c>
    </row>
    <row r="355" spans="1:50">
      <c r="A355" s="5963"/>
      <c r="B355" s="5154"/>
      <c r="C355" s="5729"/>
      <c r="D355" s="5154"/>
      <c r="E355" s="5085"/>
      <c r="F355" s="5154"/>
      <c r="G355" s="5085"/>
      <c r="H355" s="5085"/>
      <c r="I355" s="5085"/>
      <c r="J355" s="5085"/>
      <c r="K355" s="5085"/>
      <c r="L355" s="5085"/>
      <c r="M355" s="5085"/>
      <c r="N355" s="5085"/>
      <c r="O355" s="5085"/>
      <c r="P355" s="5085"/>
      <c r="Q355" s="5085"/>
      <c r="R355" s="5085"/>
      <c r="S355" s="5085"/>
      <c r="T355" s="5085"/>
      <c r="U355" s="5085"/>
      <c r="V355" s="5085"/>
      <c r="W355" s="5085"/>
      <c r="X355" s="5085"/>
      <c r="Y355" s="5085"/>
      <c r="Z355" s="5085"/>
      <c r="AA355" s="5085"/>
      <c r="AB355" s="5085"/>
      <c r="AC355" s="5085"/>
      <c r="AD355" s="3047" t="s">
        <v>2035</v>
      </c>
      <c r="AE355" s="3396"/>
      <c r="AF355" s="3202" t="s">
        <v>857</v>
      </c>
      <c r="AG355" s="190"/>
      <c r="AH355" s="3195">
        <v>1500</v>
      </c>
      <c r="AI355" s="24" t="s">
        <v>2034</v>
      </c>
      <c r="AJ355" s="198" t="s">
        <v>2036</v>
      </c>
      <c r="AK355" s="3190">
        <v>1500</v>
      </c>
      <c r="AL355" s="26" t="s">
        <v>344</v>
      </c>
      <c r="AM355" s="31" t="s">
        <v>341</v>
      </c>
      <c r="AN355" s="23"/>
      <c r="AO355" s="3195">
        <v>2</v>
      </c>
      <c r="AP355" s="3195" t="s">
        <v>859</v>
      </c>
      <c r="AQ355" s="3195">
        <v>2</v>
      </c>
      <c r="AR355" s="24">
        <v>3</v>
      </c>
      <c r="AS355" s="24" t="s">
        <v>875</v>
      </c>
      <c r="AT355" s="24" t="s">
        <v>859</v>
      </c>
      <c r="AU355" s="24" t="s">
        <v>876</v>
      </c>
      <c r="AV355" s="3047" t="s">
        <v>877</v>
      </c>
      <c r="AW355" s="5085"/>
      <c r="AX355" s="5807"/>
    </row>
    <row r="356" spans="1:50">
      <c r="A356" s="5963"/>
      <c r="B356" s="5154"/>
      <c r="C356" s="5729"/>
      <c r="D356" s="5154"/>
      <c r="E356" s="5085"/>
      <c r="F356" s="5154"/>
      <c r="G356" s="5085"/>
      <c r="H356" s="5085"/>
      <c r="I356" s="5085"/>
      <c r="J356" s="5085"/>
      <c r="K356" s="5085"/>
      <c r="L356" s="5085"/>
      <c r="M356" s="5085"/>
      <c r="N356" s="5085"/>
      <c r="O356" s="5085"/>
      <c r="P356" s="5085"/>
      <c r="Q356" s="5085"/>
      <c r="R356" s="5085"/>
      <c r="S356" s="5085"/>
      <c r="T356" s="5085"/>
      <c r="U356" s="5085"/>
      <c r="V356" s="5085"/>
      <c r="W356" s="5085"/>
      <c r="X356" s="5085"/>
      <c r="Y356" s="5085"/>
      <c r="Z356" s="5085"/>
      <c r="AA356" s="5085"/>
      <c r="AB356" s="5085"/>
      <c r="AC356" s="5085"/>
      <c r="AD356" s="3047" t="s">
        <v>2035</v>
      </c>
      <c r="AE356" s="3413"/>
      <c r="AF356" s="3202" t="s">
        <v>857</v>
      </c>
      <c r="AG356" s="190"/>
      <c r="AH356" s="3195">
        <v>1405</v>
      </c>
      <c r="AI356" s="24" t="s">
        <v>2034</v>
      </c>
      <c r="AJ356" s="198" t="s">
        <v>2036</v>
      </c>
      <c r="AK356" s="3190">
        <v>1405</v>
      </c>
      <c r="AL356" s="31" t="s">
        <v>2792</v>
      </c>
      <c r="AM356" s="31" t="s">
        <v>2792</v>
      </c>
      <c r="AN356" s="23"/>
      <c r="AO356" s="3195">
        <v>3</v>
      </c>
      <c r="AP356" s="3195" t="s">
        <v>859</v>
      </c>
      <c r="AQ356" s="3195">
        <v>3</v>
      </c>
      <c r="AR356" s="815"/>
      <c r="AS356" s="815"/>
      <c r="AT356" s="815"/>
      <c r="AU356" s="815"/>
      <c r="AV356" s="3045"/>
      <c r="AW356" s="5085"/>
      <c r="AX356" s="5807"/>
    </row>
    <row r="357" spans="1:50">
      <c r="A357" s="5963"/>
      <c r="B357" s="5155"/>
      <c r="C357" s="5730"/>
      <c r="D357" s="5965"/>
      <c r="E357" s="5949"/>
      <c r="F357" s="5965"/>
      <c r="G357" s="5086"/>
      <c r="H357" s="5086"/>
      <c r="I357" s="5086"/>
      <c r="J357" s="5086"/>
      <c r="K357" s="5086"/>
      <c r="L357" s="5086"/>
      <c r="M357" s="5086"/>
      <c r="N357" s="5086"/>
      <c r="O357" s="5086"/>
      <c r="P357" s="5086"/>
      <c r="Q357" s="5086"/>
      <c r="R357" s="5086"/>
      <c r="S357" s="5086"/>
      <c r="T357" s="5086"/>
      <c r="U357" s="5086"/>
      <c r="V357" s="5086"/>
      <c r="W357" s="5086"/>
      <c r="X357" s="5086"/>
      <c r="Y357" s="5086"/>
      <c r="Z357" s="5086"/>
      <c r="AA357" s="5086"/>
      <c r="AB357" s="5086"/>
      <c r="AC357" s="5086"/>
      <c r="AD357" s="3047" t="s">
        <v>2035</v>
      </c>
      <c r="AE357" s="3414"/>
      <c r="AF357" s="3202" t="s">
        <v>857</v>
      </c>
      <c r="AG357" s="190"/>
      <c r="AH357" s="3195">
        <v>1300</v>
      </c>
      <c r="AI357" s="24" t="s">
        <v>2034</v>
      </c>
      <c r="AJ357" s="198" t="s">
        <v>2036</v>
      </c>
      <c r="AK357" s="3190">
        <v>1300</v>
      </c>
      <c r="AL357" s="23" t="s">
        <v>646</v>
      </c>
      <c r="AM357" s="23" t="s">
        <v>647</v>
      </c>
      <c r="AN357" s="23"/>
      <c r="AO357" s="3195">
        <v>2</v>
      </c>
      <c r="AP357" s="3195" t="s">
        <v>859</v>
      </c>
      <c r="AQ357" s="3195">
        <v>2</v>
      </c>
      <c r="AR357" s="815"/>
      <c r="AS357" s="815"/>
      <c r="AT357" s="815"/>
      <c r="AU357" s="815"/>
      <c r="AV357" s="3045"/>
      <c r="AW357" s="5949"/>
      <c r="AX357" s="5928"/>
    </row>
    <row r="358" spans="1:50">
      <c r="A358" s="5963"/>
      <c r="B358" s="5153" t="s">
        <v>2463</v>
      </c>
      <c r="C358" s="5731" t="s">
        <v>3701</v>
      </c>
      <c r="D358" s="5153" t="s">
        <v>1960</v>
      </c>
      <c r="E358" s="5084" t="s">
        <v>2050</v>
      </c>
      <c r="F358" s="5153" t="s">
        <v>2110</v>
      </c>
      <c r="G358" s="5084" t="s">
        <v>2028</v>
      </c>
      <c r="H358" s="5084" t="s">
        <v>2028</v>
      </c>
      <c r="I358" s="5084" t="s">
        <v>2029</v>
      </c>
      <c r="J358" s="5084" t="s">
        <v>2029</v>
      </c>
      <c r="K358" s="5084">
        <v>9</v>
      </c>
      <c r="L358" s="5084">
        <v>0</v>
      </c>
      <c r="M358" s="5084">
        <v>31</v>
      </c>
      <c r="N358" s="5084">
        <v>9</v>
      </c>
      <c r="O358" s="5084">
        <v>0</v>
      </c>
      <c r="P358" s="5084">
        <v>31</v>
      </c>
      <c r="Q358" s="5084" t="s">
        <v>2030</v>
      </c>
      <c r="R358" s="5084" t="s">
        <v>2031</v>
      </c>
      <c r="S358" s="5084">
        <v>20679</v>
      </c>
      <c r="T358" s="5084">
        <v>20679</v>
      </c>
      <c r="U358" s="5084">
        <v>31770</v>
      </c>
      <c r="V358" s="5084">
        <v>1216</v>
      </c>
      <c r="W358" s="5084">
        <v>1216</v>
      </c>
      <c r="X358" s="5084">
        <v>1768</v>
      </c>
      <c r="Y358" s="5084">
        <v>9</v>
      </c>
      <c r="Z358" s="5084">
        <v>2</v>
      </c>
      <c r="AA358" s="5084" t="s">
        <v>2045</v>
      </c>
      <c r="AB358" s="5084" t="s">
        <v>2033</v>
      </c>
      <c r="AC358" s="5084" t="s">
        <v>2034</v>
      </c>
      <c r="AD358" s="3047" t="s">
        <v>2035</v>
      </c>
      <c r="AE358" s="3404" t="s">
        <v>6173</v>
      </c>
      <c r="AF358" s="3202" t="s">
        <v>857</v>
      </c>
      <c r="AG358" s="190"/>
      <c r="AH358" s="3195">
        <v>1204</v>
      </c>
      <c r="AI358" s="24" t="s">
        <v>2034</v>
      </c>
      <c r="AJ358" s="24" t="s">
        <v>2036</v>
      </c>
      <c r="AK358" s="24">
        <v>1203</v>
      </c>
      <c r="AL358" s="3209" t="s">
        <v>2040</v>
      </c>
      <c r="AM358" s="26" t="s">
        <v>1708</v>
      </c>
      <c r="AN358" s="23"/>
      <c r="AO358" s="3195">
        <v>2</v>
      </c>
      <c r="AP358" s="3195" t="s">
        <v>859</v>
      </c>
      <c r="AQ358" s="3195">
        <v>2</v>
      </c>
      <c r="AR358" s="815"/>
      <c r="AS358" s="815"/>
      <c r="AT358" s="815"/>
      <c r="AU358" s="815"/>
      <c r="AV358" s="3045"/>
      <c r="AW358" s="5084" t="s">
        <v>2468</v>
      </c>
      <c r="AX358" s="5136" t="s">
        <v>2452</v>
      </c>
    </row>
    <row r="359" spans="1:50">
      <c r="A359" s="5963"/>
      <c r="B359" s="5154"/>
      <c r="C359" s="5729"/>
      <c r="D359" s="5973"/>
      <c r="E359" s="5085"/>
      <c r="F359" s="5973"/>
      <c r="G359" s="5085"/>
      <c r="H359" s="5085"/>
      <c r="I359" s="5085"/>
      <c r="J359" s="5085"/>
      <c r="K359" s="5085"/>
      <c r="L359" s="5085"/>
      <c r="M359" s="5085"/>
      <c r="N359" s="5085"/>
      <c r="O359" s="5085"/>
      <c r="P359" s="5085"/>
      <c r="Q359" s="5085"/>
      <c r="R359" s="5085"/>
      <c r="S359" s="5085"/>
      <c r="T359" s="5085"/>
      <c r="U359" s="5085"/>
      <c r="V359" s="5085"/>
      <c r="W359" s="5085"/>
      <c r="X359" s="5085"/>
      <c r="Y359" s="5085"/>
      <c r="Z359" s="5085"/>
      <c r="AA359" s="5085"/>
      <c r="AB359" s="5085"/>
      <c r="AC359" s="5085"/>
      <c r="AD359" s="3047" t="s">
        <v>2035</v>
      </c>
      <c r="AE359" s="3396"/>
      <c r="AF359" s="3202" t="s">
        <v>857</v>
      </c>
      <c r="AG359" s="190"/>
      <c r="AH359" s="3195">
        <v>1500</v>
      </c>
      <c r="AI359" s="24" t="s">
        <v>2034</v>
      </c>
      <c r="AJ359" s="198" t="s">
        <v>2036</v>
      </c>
      <c r="AK359" s="3190">
        <v>1500</v>
      </c>
      <c r="AL359" s="26" t="s">
        <v>344</v>
      </c>
      <c r="AM359" s="31" t="s">
        <v>341</v>
      </c>
      <c r="AN359" s="23"/>
      <c r="AO359" s="3195">
        <v>2</v>
      </c>
      <c r="AP359" s="3195" t="s">
        <v>859</v>
      </c>
      <c r="AQ359" s="3195">
        <v>2</v>
      </c>
      <c r="AR359" s="24">
        <v>3</v>
      </c>
      <c r="AS359" s="24" t="s">
        <v>875</v>
      </c>
      <c r="AT359" s="24" t="s">
        <v>859</v>
      </c>
      <c r="AU359" s="24" t="s">
        <v>876</v>
      </c>
      <c r="AV359" s="3047" t="s">
        <v>877</v>
      </c>
      <c r="AW359" s="5085"/>
      <c r="AX359" s="5807"/>
    </row>
    <row r="360" spans="1:50">
      <c r="A360" s="5963"/>
      <c r="B360" s="5154"/>
      <c r="C360" s="5729"/>
      <c r="D360" s="5973"/>
      <c r="E360" s="5085"/>
      <c r="F360" s="5973"/>
      <c r="G360" s="5085"/>
      <c r="H360" s="5085"/>
      <c r="I360" s="5085"/>
      <c r="J360" s="5085"/>
      <c r="K360" s="5085"/>
      <c r="L360" s="5085"/>
      <c r="M360" s="5085"/>
      <c r="N360" s="5085"/>
      <c r="O360" s="5085"/>
      <c r="P360" s="5085"/>
      <c r="Q360" s="5085"/>
      <c r="R360" s="5085"/>
      <c r="S360" s="5085"/>
      <c r="T360" s="5085"/>
      <c r="U360" s="5085"/>
      <c r="V360" s="5085"/>
      <c r="W360" s="5085"/>
      <c r="X360" s="5085"/>
      <c r="Y360" s="5085"/>
      <c r="Z360" s="5085"/>
      <c r="AA360" s="5085"/>
      <c r="AB360" s="5085"/>
      <c r="AC360" s="5085"/>
      <c r="AD360" s="3047" t="s">
        <v>2035</v>
      </c>
      <c r="AE360" s="3413"/>
      <c r="AF360" s="3202" t="s">
        <v>857</v>
      </c>
      <c r="AG360" s="190"/>
      <c r="AH360" s="3195">
        <v>1405</v>
      </c>
      <c r="AI360" s="24" t="s">
        <v>2034</v>
      </c>
      <c r="AJ360" s="198" t="s">
        <v>2036</v>
      </c>
      <c r="AK360" s="3190">
        <v>1405</v>
      </c>
      <c r="AL360" s="31" t="s">
        <v>2792</v>
      </c>
      <c r="AM360" s="31" t="s">
        <v>2792</v>
      </c>
      <c r="AN360" s="23"/>
      <c r="AO360" s="3195">
        <v>3</v>
      </c>
      <c r="AP360" s="3195" t="s">
        <v>859</v>
      </c>
      <c r="AQ360" s="3195">
        <v>3</v>
      </c>
      <c r="AR360" s="815"/>
      <c r="AS360" s="815"/>
      <c r="AT360" s="815"/>
      <c r="AU360" s="815"/>
      <c r="AV360" s="3045"/>
      <c r="AW360" s="5085"/>
      <c r="AX360" s="5807"/>
    </row>
    <row r="361" spans="1:50" ht="13.5" thickBot="1">
      <c r="A361" s="5964"/>
      <c r="B361" s="5208"/>
      <c r="C361" s="6062"/>
      <c r="D361" s="5959"/>
      <c r="E361" s="5948"/>
      <c r="F361" s="5959"/>
      <c r="G361" s="5121"/>
      <c r="H361" s="5121"/>
      <c r="I361" s="5121"/>
      <c r="J361" s="5121"/>
      <c r="K361" s="5121"/>
      <c r="L361" s="5121"/>
      <c r="M361" s="5121"/>
      <c r="N361" s="5121"/>
      <c r="O361" s="5121"/>
      <c r="P361" s="5121"/>
      <c r="Q361" s="5121"/>
      <c r="R361" s="5121"/>
      <c r="S361" s="5121"/>
      <c r="T361" s="5121"/>
      <c r="U361" s="5121"/>
      <c r="V361" s="5121"/>
      <c r="W361" s="5121"/>
      <c r="X361" s="5121"/>
      <c r="Y361" s="5121"/>
      <c r="Z361" s="5121"/>
      <c r="AA361" s="5121"/>
      <c r="AB361" s="5121"/>
      <c r="AC361" s="5121"/>
      <c r="AD361" s="3048" t="s">
        <v>2035</v>
      </c>
      <c r="AE361" s="3415"/>
      <c r="AF361" s="3224" t="s">
        <v>857</v>
      </c>
      <c r="AG361" s="193"/>
      <c r="AH361" s="3196">
        <v>1300</v>
      </c>
      <c r="AI361" s="813" t="s">
        <v>2034</v>
      </c>
      <c r="AJ361" s="199" t="s">
        <v>2036</v>
      </c>
      <c r="AK361" s="3201">
        <v>1300</v>
      </c>
      <c r="AL361" s="35" t="s">
        <v>646</v>
      </c>
      <c r="AM361" s="35" t="s">
        <v>647</v>
      </c>
      <c r="AN361" s="35"/>
      <c r="AO361" s="3196">
        <v>2</v>
      </c>
      <c r="AP361" s="3196" t="s">
        <v>859</v>
      </c>
      <c r="AQ361" s="3196">
        <v>2</v>
      </c>
      <c r="AR361" s="816"/>
      <c r="AS361" s="816"/>
      <c r="AT361" s="816"/>
      <c r="AU361" s="816"/>
      <c r="AV361" s="3046"/>
      <c r="AW361" s="5948"/>
      <c r="AX361" s="5927"/>
    </row>
    <row r="362" spans="1:50" s="17" customFormat="1">
      <c r="A362" s="5962" t="s">
        <v>4124</v>
      </c>
      <c r="B362" s="6068" t="s">
        <v>2463</v>
      </c>
      <c r="C362" s="6097" t="s">
        <v>3654</v>
      </c>
      <c r="D362" s="5123" t="s">
        <v>2111</v>
      </c>
      <c r="E362" s="5084" t="s">
        <v>2043</v>
      </c>
      <c r="F362" s="5123" t="s">
        <v>2112</v>
      </c>
      <c r="G362" s="5084" t="s">
        <v>2028</v>
      </c>
      <c r="H362" s="5084" t="s">
        <v>2028</v>
      </c>
      <c r="I362" s="5084" t="s">
        <v>2029</v>
      </c>
      <c r="J362" s="5084" t="s">
        <v>2029</v>
      </c>
      <c r="K362" s="5084">
        <v>8</v>
      </c>
      <c r="L362" s="5084">
        <v>0</v>
      </c>
      <c r="M362" s="5084">
        <v>31</v>
      </c>
      <c r="N362" s="5084">
        <v>8</v>
      </c>
      <c r="O362" s="5084">
        <v>0</v>
      </c>
      <c r="P362" s="5084">
        <v>31</v>
      </c>
      <c r="Q362" s="5084" t="s">
        <v>2030</v>
      </c>
      <c r="R362" s="5084" t="s">
        <v>2031</v>
      </c>
      <c r="S362" s="5084">
        <v>7992</v>
      </c>
      <c r="T362" s="5084">
        <v>7992</v>
      </c>
      <c r="U362" s="5084">
        <v>14663</v>
      </c>
      <c r="V362" s="5084">
        <v>832</v>
      </c>
      <c r="W362" s="5084">
        <v>832</v>
      </c>
      <c r="X362" s="5156">
        <v>1384</v>
      </c>
      <c r="Y362" s="5084">
        <v>9</v>
      </c>
      <c r="Z362" s="5084">
        <v>2</v>
      </c>
      <c r="AA362" s="5084" t="s">
        <v>2045</v>
      </c>
      <c r="AB362" s="5084" t="s">
        <v>2033</v>
      </c>
      <c r="AC362" s="5084" t="s">
        <v>2034</v>
      </c>
      <c r="AD362" s="3047" t="s">
        <v>2035</v>
      </c>
      <c r="AE362" s="3404" t="s">
        <v>6172</v>
      </c>
      <c r="AF362" s="3202" t="s">
        <v>857</v>
      </c>
      <c r="AG362" s="190"/>
      <c r="AH362" s="3195">
        <v>1204</v>
      </c>
      <c r="AI362" s="24" t="s">
        <v>2034</v>
      </c>
      <c r="AJ362" s="24" t="s">
        <v>2036</v>
      </c>
      <c r="AK362" s="24">
        <v>1203</v>
      </c>
      <c r="AL362" s="3210" t="s">
        <v>2037</v>
      </c>
      <c r="AM362" s="189" t="s">
        <v>1708</v>
      </c>
      <c r="AN362" s="23"/>
      <c r="AO362" s="3195">
        <v>2</v>
      </c>
      <c r="AP362" s="3195" t="s">
        <v>859</v>
      </c>
      <c r="AQ362" s="3195">
        <v>2</v>
      </c>
      <c r="AR362" s="23"/>
      <c r="AS362" s="23"/>
      <c r="AT362" s="23"/>
      <c r="AU362" s="23"/>
      <c r="AV362" s="197"/>
      <c r="AW362" s="5084" t="s">
        <v>2468</v>
      </c>
      <c r="AX362" s="5136" t="s">
        <v>2452</v>
      </c>
    </row>
    <row r="363" spans="1:50" s="17" customFormat="1">
      <c r="A363" s="5963"/>
      <c r="B363" s="6069"/>
      <c r="C363" s="6098"/>
      <c r="D363" s="5119"/>
      <c r="E363" s="5085"/>
      <c r="F363" s="5119"/>
      <c r="G363" s="5085"/>
      <c r="H363" s="5085"/>
      <c r="I363" s="5085"/>
      <c r="J363" s="5085"/>
      <c r="K363" s="5085"/>
      <c r="L363" s="5085"/>
      <c r="M363" s="5085"/>
      <c r="N363" s="5085"/>
      <c r="O363" s="5085"/>
      <c r="P363" s="5085"/>
      <c r="Q363" s="5085"/>
      <c r="R363" s="5085"/>
      <c r="S363" s="5085"/>
      <c r="T363" s="5085"/>
      <c r="U363" s="5085"/>
      <c r="V363" s="5085"/>
      <c r="W363" s="5085"/>
      <c r="X363" s="5085"/>
      <c r="Y363" s="5085"/>
      <c r="Z363" s="5085"/>
      <c r="AA363" s="5085"/>
      <c r="AB363" s="5085"/>
      <c r="AC363" s="5085"/>
      <c r="AD363" s="3047" t="s">
        <v>2035</v>
      </c>
      <c r="AE363" s="3396"/>
      <c r="AF363" s="3202" t="s">
        <v>857</v>
      </c>
      <c r="AG363" s="190"/>
      <c r="AH363" s="3195">
        <v>1500</v>
      </c>
      <c r="AI363" s="24" t="s">
        <v>2034</v>
      </c>
      <c r="AJ363" s="24" t="s">
        <v>2036</v>
      </c>
      <c r="AK363" s="3195">
        <v>1500</v>
      </c>
      <c r="AL363" s="31" t="s">
        <v>342</v>
      </c>
      <c r="AM363" s="31" t="s">
        <v>341</v>
      </c>
      <c r="AN363" s="23"/>
      <c r="AO363" s="3195">
        <v>2</v>
      </c>
      <c r="AP363" s="3195" t="s">
        <v>859</v>
      </c>
      <c r="AQ363" s="3195">
        <v>2</v>
      </c>
      <c r="AR363" s="24">
        <v>3</v>
      </c>
      <c r="AS363" s="24" t="s">
        <v>875</v>
      </c>
      <c r="AT363" s="24" t="s">
        <v>859</v>
      </c>
      <c r="AU363" s="24" t="s">
        <v>876</v>
      </c>
      <c r="AV363" s="3047" t="s">
        <v>877</v>
      </c>
      <c r="AW363" s="5085"/>
      <c r="AX363" s="5807"/>
    </row>
    <row r="364" spans="1:50" s="17" customFormat="1">
      <c r="A364" s="5963"/>
      <c r="B364" s="6068"/>
      <c r="C364" s="6097"/>
      <c r="D364" s="5120"/>
      <c r="E364" s="5086"/>
      <c r="F364" s="5120"/>
      <c r="G364" s="5086"/>
      <c r="H364" s="5086"/>
      <c r="I364" s="5086"/>
      <c r="J364" s="5086"/>
      <c r="K364" s="5086"/>
      <c r="L364" s="5086"/>
      <c r="M364" s="5086"/>
      <c r="N364" s="5086"/>
      <c r="O364" s="5086"/>
      <c r="P364" s="5086"/>
      <c r="Q364" s="5086"/>
      <c r="R364" s="5086"/>
      <c r="S364" s="5086"/>
      <c r="T364" s="5086"/>
      <c r="U364" s="5086"/>
      <c r="V364" s="5086"/>
      <c r="W364" s="5086"/>
      <c r="X364" s="5086"/>
      <c r="Y364" s="5086"/>
      <c r="Z364" s="5086"/>
      <c r="AA364" s="5086"/>
      <c r="AB364" s="5086"/>
      <c r="AC364" s="5086"/>
      <c r="AD364" s="3047" t="s">
        <v>2035</v>
      </c>
      <c r="AE364" s="3399"/>
      <c r="AF364" s="3202" t="s">
        <v>857</v>
      </c>
      <c r="AG364" s="190"/>
      <c r="AH364" s="3195">
        <v>1300</v>
      </c>
      <c r="AI364" s="24" t="s">
        <v>2034</v>
      </c>
      <c r="AJ364" s="24" t="s">
        <v>2036</v>
      </c>
      <c r="AK364" s="3195">
        <v>1300</v>
      </c>
      <c r="AL364" s="23" t="s">
        <v>646</v>
      </c>
      <c r="AM364" s="23" t="s">
        <v>647</v>
      </c>
      <c r="AN364" s="23"/>
      <c r="AO364" s="3195">
        <v>2</v>
      </c>
      <c r="AP364" s="3195" t="s">
        <v>859</v>
      </c>
      <c r="AQ364" s="3195">
        <v>2</v>
      </c>
      <c r="AR364" s="24"/>
      <c r="AS364" s="24"/>
      <c r="AT364" s="24"/>
      <c r="AU364" s="24"/>
      <c r="AV364" s="3047"/>
      <c r="AW364" s="5086"/>
      <c r="AX364" s="5808"/>
    </row>
    <row r="365" spans="1:50" s="17" customFormat="1">
      <c r="A365" s="5963"/>
      <c r="B365" s="5153" t="s">
        <v>2463</v>
      </c>
      <c r="C365" s="5731" t="s">
        <v>3655</v>
      </c>
      <c r="D365" s="5123" t="s">
        <v>2113</v>
      </c>
      <c r="E365" s="5084" t="s">
        <v>2043</v>
      </c>
      <c r="F365" s="5123" t="s">
        <v>2114</v>
      </c>
      <c r="G365" s="5084" t="s">
        <v>2028</v>
      </c>
      <c r="H365" s="5084" t="s">
        <v>2028</v>
      </c>
      <c r="I365" s="5084" t="s">
        <v>2029</v>
      </c>
      <c r="J365" s="5084" t="s">
        <v>2029</v>
      </c>
      <c r="K365" s="5084">
        <v>8</v>
      </c>
      <c r="L365" s="5084">
        <v>0</v>
      </c>
      <c r="M365" s="5084">
        <v>31</v>
      </c>
      <c r="N365" s="5084">
        <v>8</v>
      </c>
      <c r="O365" s="5084">
        <v>0</v>
      </c>
      <c r="P365" s="5084">
        <v>31</v>
      </c>
      <c r="Q365" s="5084" t="s">
        <v>2030</v>
      </c>
      <c r="R365" s="5084" t="s">
        <v>2031</v>
      </c>
      <c r="S365" s="5084">
        <v>14599</v>
      </c>
      <c r="T365" s="5084">
        <v>14599</v>
      </c>
      <c r="U365" s="5084">
        <v>25690</v>
      </c>
      <c r="V365" s="5084">
        <v>832</v>
      </c>
      <c r="W365" s="5084">
        <v>832</v>
      </c>
      <c r="X365" s="5084">
        <v>1384</v>
      </c>
      <c r="Y365" s="5084">
        <v>9</v>
      </c>
      <c r="Z365" s="5084">
        <v>2</v>
      </c>
      <c r="AA365" s="5084" t="s">
        <v>2045</v>
      </c>
      <c r="AB365" s="5084" t="s">
        <v>2033</v>
      </c>
      <c r="AC365" s="5084" t="s">
        <v>2034</v>
      </c>
      <c r="AD365" s="3047" t="s">
        <v>2035</v>
      </c>
      <c r="AE365" s="3404" t="s">
        <v>6173</v>
      </c>
      <c r="AF365" s="3202" t="s">
        <v>857</v>
      </c>
      <c r="AG365" s="190"/>
      <c r="AH365" s="3195">
        <v>1204</v>
      </c>
      <c r="AI365" s="24" t="s">
        <v>2034</v>
      </c>
      <c r="AJ365" s="24" t="s">
        <v>2036</v>
      </c>
      <c r="AK365" s="24">
        <v>1203</v>
      </c>
      <c r="AL365" s="812" t="s">
        <v>2040</v>
      </c>
      <c r="AM365" s="26" t="s">
        <v>1708</v>
      </c>
      <c r="AN365" s="23"/>
      <c r="AO365" s="3195">
        <v>2</v>
      </c>
      <c r="AP365" s="3195" t="s">
        <v>859</v>
      </c>
      <c r="AQ365" s="3195">
        <v>2</v>
      </c>
      <c r="AR365" s="23"/>
      <c r="AS365" s="23"/>
      <c r="AT365" s="23"/>
      <c r="AU365" s="23"/>
      <c r="AV365" s="197"/>
      <c r="AW365" s="5084" t="s">
        <v>2468</v>
      </c>
      <c r="AX365" s="5136" t="s">
        <v>2452</v>
      </c>
    </row>
    <row r="366" spans="1:50" s="17" customFormat="1">
      <c r="A366" s="5963"/>
      <c r="B366" s="6057"/>
      <c r="C366" s="6061"/>
      <c r="D366" s="5119"/>
      <c r="E366" s="5085"/>
      <c r="F366" s="5119"/>
      <c r="G366" s="5085"/>
      <c r="H366" s="5085"/>
      <c r="I366" s="5085"/>
      <c r="J366" s="5085"/>
      <c r="K366" s="5085"/>
      <c r="L366" s="5085"/>
      <c r="M366" s="5085"/>
      <c r="N366" s="5085"/>
      <c r="O366" s="5085"/>
      <c r="P366" s="5085"/>
      <c r="Q366" s="5085"/>
      <c r="R366" s="5085"/>
      <c r="S366" s="5085"/>
      <c r="T366" s="5085"/>
      <c r="U366" s="5085"/>
      <c r="V366" s="5085"/>
      <c r="W366" s="5085"/>
      <c r="X366" s="5085"/>
      <c r="Y366" s="5085"/>
      <c r="Z366" s="5085"/>
      <c r="AA366" s="5085"/>
      <c r="AB366" s="5085"/>
      <c r="AC366" s="5085"/>
      <c r="AD366" s="3047" t="s">
        <v>2035</v>
      </c>
      <c r="AE366" s="3396"/>
      <c r="AF366" s="3202" t="s">
        <v>857</v>
      </c>
      <c r="AG366" s="190"/>
      <c r="AH366" s="3195">
        <v>1500</v>
      </c>
      <c r="AI366" s="24" t="s">
        <v>2034</v>
      </c>
      <c r="AJ366" s="24" t="s">
        <v>2036</v>
      </c>
      <c r="AK366" s="3195">
        <v>1500</v>
      </c>
      <c r="AL366" s="31" t="s">
        <v>342</v>
      </c>
      <c r="AM366" s="31" t="s">
        <v>341</v>
      </c>
      <c r="AN366" s="23"/>
      <c r="AO366" s="3195">
        <v>2</v>
      </c>
      <c r="AP366" s="3195" t="s">
        <v>859</v>
      </c>
      <c r="AQ366" s="3195">
        <v>2</v>
      </c>
      <c r="AR366" s="24">
        <v>3</v>
      </c>
      <c r="AS366" s="24" t="s">
        <v>875</v>
      </c>
      <c r="AT366" s="24" t="s">
        <v>859</v>
      </c>
      <c r="AU366" s="24" t="s">
        <v>876</v>
      </c>
      <c r="AV366" s="3047" t="s">
        <v>877</v>
      </c>
      <c r="AW366" s="5085"/>
      <c r="AX366" s="5807"/>
    </row>
    <row r="367" spans="1:50" s="17" customFormat="1" ht="13.5" thickBot="1">
      <c r="A367" s="5964"/>
      <c r="B367" s="5208"/>
      <c r="C367" s="6062"/>
      <c r="D367" s="5473"/>
      <c r="E367" s="5121"/>
      <c r="F367" s="5473"/>
      <c r="G367" s="5121"/>
      <c r="H367" s="5121"/>
      <c r="I367" s="5121"/>
      <c r="J367" s="5121"/>
      <c r="K367" s="5121"/>
      <c r="L367" s="5121"/>
      <c r="M367" s="5121"/>
      <c r="N367" s="5121"/>
      <c r="O367" s="5121"/>
      <c r="P367" s="5121"/>
      <c r="Q367" s="5121"/>
      <c r="R367" s="5121"/>
      <c r="S367" s="5121"/>
      <c r="T367" s="5121"/>
      <c r="U367" s="5121"/>
      <c r="V367" s="5121"/>
      <c r="W367" s="5121"/>
      <c r="X367" s="5121"/>
      <c r="Y367" s="5121"/>
      <c r="Z367" s="5121"/>
      <c r="AA367" s="5121"/>
      <c r="AB367" s="5121"/>
      <c r="AC367" s="5121"/>
      <c r="AD367" s="3048" t="s">
        <v>2035</v>
      </c>
      <c r="AE367" s="3400"/>
      <c r="AF367" s="3224" t="s">
        <v>857</v>
      </c>
      <c r="AG367" s="193"/>
      <c r="AH367" s="3196">
        <v>1300</v>
      </c>
      <c r="AI367" s="813" t="s">
        <v>2034</v>
      </c>
      <c r="AJ367" s="813" t="s">
        <v>2036</v>
      </c>
      <c r="AK367" s="3196">
        <v>1300</v>
      </c>
      <c r="AL367" s="35" t="s">
        <v>646</v>
      </c>
      <c r="AM367" s="35" t="s">
        <v>647</v>
      </c>
      <c r="AN367" s="35"/>
      <c r="AO367" s="3196">
        <v>2</v>
      </c>
      <c r="AP367" s="3196" t="s">
        <v>859</v>
      </c>
      <c r="AQ367" s="3196">
        <v>2</v>
      </c>
      <c r="AR367" s="813"/>
      <c r="AS367" s="813"/>
      <c r="AT367" s="813"/>
      <c r="AU367" s="813"/>
      <c r="AV367" s="3048"/>
      <c r="AW367" s="5121"/>
      <c r="AX367" s="5137"/>
    </row>
    <row r="368" spans="1:50">
      <c r="A368" s="5962" t="s">
        <v>4125</v>
      </c>
      <c r="B368" s="5153" t="s">
        <v>2463</v>
      </c>
      <c r="C368" s="5731" t="s">
        <v>3656</v>
      </c>
      <c r="D368" s="5153" t="s">
        <v>1966</v>
      </c>
      <c r="E368" s="5084" t="s">
        <v>2050</v>
      </c>
      <c r="F368" s="5153" t="s">
        <v>2115</v>
      </c>
      <c r="G368" s="5084" t="s">
        <v>2028</v>
      </c>
      <c r="H368" s="5084" t="s">
        <v>2028</v>
      </c>
      <c r="I368" s="5084" t="s">
        <v>2029</v>
      </c>
      <c r="J368" s="5084" t="s">
        <v>2029</v>
      </c>
      <c r="K368" s="5084">
        <v>9</v>
      </c>
      <c r="L368" s="5084">
        <v>0</v>
      </c>
      <c r="M368" s="5084">
        <v>31</v>
      </c>
      <c r="N368" s="5084">
        <v>9</v>
      </c>
      <c r="O368" s="5084">
        <v>0</v>
      </c>
      <c r="P368" s="5084">
        <v>31</v>
      </c>
      <c r="Q368" s="5084" t="s">
        <v>2030</v>
      </c>
      <c r="R368" s="5084" t="s">
        <v>2031</v>
      </c>
      <c r="S368" s="5084">
        <v>11576</v>
      </c>
      <c r="T368" s="5084">
        <v>11576</v>
      </c>
      <c r="U368" s="5084">
        <v>18247</v>
      </c>
      <c r="V368" s="5084">
        <v>832</v>
      </c>
      <c r="W368" s="5084">
        <v>832</v>
      </c>
      <c r="X368" s="5156">
        <v>1384</v>
      </c>
      <c r="Y368" s="5084">
        <v>9</v>
      </c>
      <c r="Z368" s="5084">
        <v>2</v>
      </c>
      <c r="AA368" s="5084" t="s">
        <v>2045</v>
      </c>
      <c r="AB368" s="5084" t="s">
        <v>2033</v>
      </c>
      <c r="AC368" s="5084" t="s">
        <v>2034</v>
      </c>
      <c r="AD368" s="3047" t="s">
        <v>2035</v>
      </c>
      <c r="AE368" s="3404" t="s">
        <v>6172</v>
      </c>
      <c r="AF368" s="3202" t="s">
        <v>857</v>
      </c>
      <c r="AG368" s="190"/>
      <c r="AH368" s="3195">
        <v>1204</v>
      </c>
      <c r="AI368" s="24" t="s">
        <v>2034</v>
      </c>
      <c r="AJ368" s="24" t="s">
        <v>2036</v>
      </c>
      <c r="AK368" s="24">
        <v>1203</v>
      </c>
      <c r="AL368" s="197" t="s">
        <v>2037</v>
      </c>
      <c r="AM368" s="189" t="s">
        <v>1708</v>
      </c>
      <c r="AN368" s="23"/>
      <c r="AO368" s="3195">
        <v>2</v>
      </c>
      <c r="AP368" s="3195" t="s">
        <v>859</v>
      </c>
      <c r="AQ368" s="3195">
        <v>2</v>
      </c>
      <c r="AR368" s="815"/>
      <c r="AS368" s="815"/>
      <c r="AT368" s="815"/>
      <c r="AU368" s="815"/>
      <c r="AV368" s="3045"/>
      <c r="AW368" s="5084" t="s">
        <v>2468</v>
      </c>
      <c r="AX368" s="5136" t="s">
        <v>2452</v>
      </c>
    </row>
    <row r="369" spans="1:50">
      <c r="A369" s="5963"/>
      <c r="B369" s="5154"/>
      <c r="C369" s="5729"/>
      <c r="D369" s="5154"/>
      <c r="E369" s="5085"/>
      <c r="F369" s="5154"/>
      <c r="G369" s="5085"/>
      <c r="H369" s="5085"/>
      <c r="I369" s="5085"/>
      <c r="J369" s="5085"/>
      <c r="K369" s="5085"/>
      <c r="L369" s="5085"/>
      <c r="M369" s="5085"/>
      <c r="N369" s="5085"/>
      <c r="O369" s="5085"/>
      <c r="P369" s="5085"/>
      <c r="Q369" s="5085"/>
      <c r="R369" s="5085"/>
      <c r="S369" s="5085"/>
      <c r="T369" s="5085"/>
      <c r="U369" s="5085"/>
      <c r="V369" s="5085"/>
      <c r="W369" s="5085"/>
      <c r="X369" s="5085"/>
      <c r="Y369" s="5085"/>
      <c r="Z369" s="5085"/>
      <c r="AA369" s="5085"/>
      <c r="AB369" s="5085"/>
      <c r="AC369" s="5085"/>
      <c r="AD369" s="3047" t="s">
        <v>2035</v>
      </c>
      <c r="AE369" s="3396"/>
      <c r="AF369" s="3202" t="s">
        <v>857</v>
      </c>
      <c r="AG369" s="190"/>
      <c r="AH369" s="3195">
        <v>1500</v>
      </c>
      <c r="AI369" s="24" t="s">
        <v>2034</v>
      </c>
      <c r="AJ369" s="24" t="s">
        <v>2036</v>
      </c>
      <c r="AK369" s="3190">
        <v>1500</v>
      </c>
      <c r="AL369" s="197" t="s">
        <v>1158</v>
      </c>
      <c r="AM369" s="32" t="s">
        <v>341</v>
      </c>
      <c r="AN369" s="23"/>
      <c r="AO369" s="3195">
        <v>4</v>
      </c>
      <c r="AP369" s="3195" t="s">
        <v>859</v>
      </c>
      <c r="AQ369" s="3195">
        <v>4</v>
      </c>
      <c r="AR369" s="24">
        <v>6</v>
      </c>
      <c r="AS369" s="24" t="s">
        <v>875</v>
      </c>
      <c r="AT369" s="24" t="s">
        <v>859</v>
      </c>
      <c r="AU369" s="24" t="s">
        <v>876</v>
      </c>
      <c r="AV369" s="3047" t="s">
        <v>877</v>
      </c>
      <c r="AW369" s="5085"/>
      <c r="AX369" s="5807"/>
    </row>
    <row r="370" spans="1:50">
      <c r="A370" s="5963"/>
      <c r="B370" s="5155"/>
      <c r="C370" s="5730"/>
      <c r="D370" s="5973"/>
      <c r="E370" s="5947"/>
      <c r="F370" s="5973"/>
      <c r="G370" s="5086"/>
      <c r="H370" s="5086"/>
      <c r="I370" s="5086"/>
      <c r="J370" s="5086"/>
      <c r="K370" s="5086"/>
      <c r="L370" s="5086"/>
      <c r="M370" s="5086"/>
      <c r="N370" s="5086"/>
      <c r="O370" s="5086"/>
      <c r="P370" s="5086"/>
      <c r="Q370" s="5086"/>
      <c r="R370" s="5086"/>
      <c r="S370" s="5086"/>
      <c r="T370" s="5086"/>
      <c r="U370" s="5086"/>
      <c r="V370" s="5085"/>
      <c r="W370" s="5085"/>
      <c r="X370" s="5086"/>
      <c r="Y370" s="5086"/>
      <c r="Z370" s="5086"/>
      <c r="AA370" s="5086"/>
      <c r="AB370" s="5086"/>
      <c r="AC370" s="5085"/>
      <c r="AD370" s="3047" t="s">
        <v>2035</v>
      </c>
      <c r="AE370" s="3396"/>
      <c r="AF370" s="3202" t="s">
        <v>857</v>
      </c>
      <c r="AG370" s="190"/>
      <c r="AH370" s="3195">
        <v>1300</v>
      </c>
      <c r="AI370" s="24" t="s">
        <v>2034</v>
      </c>
      <c r="AJ370" s="24" t="s">
        <v>2036</v>
      </c>
      <c r="AK370" s="3190">
        <v>1300</v>
      </c>
      <c r="AL370" s="197" t="s">
        <v>646</v>
      </c>
      <c r="AM370" s="32" t="s">
        <v>647</v>
      </c>
      <c r="AN370" s="23"/>
      <c r="AO370" s="3195">
        <v>2</v>
      </c>
      <c r="AP370" s="3195" t="s">
        <v>859</v>
      </c>
      <c r="AQ370" s="3195">
        <v>2</v>
      </c>
      <c r="AR370" s="24"/>
      <c r="AS370" s="24"/>
      <c r="AT370" s="24"/>
      <c r="AU370" s="24"/>
      <c r="AV370" s="3047"/>
      <c r="AW370" s="5947"/>
      <c r="AX370" s="5926"/>
    </row>
    <row r="371" spans="1:50">
      <c r="A371" s="5963"/>
      <c r="B371" s="5153" t="s">
        <v>2463</v>
      </c>
      <c r="C371" s="5731" t="s">
        <v>3665</v>
      </c>
      <c r="D371" s="5153" t="s">
        <v>1968</v>
      </c>
      <c r="E371" s="5084" t="s">
        <v>2050</v>
      </c>
      <c r="F371" s="5153" t="s">
        <v>2116</v>
      </c>
      <c r="G371" s="5084" t="s">
        <v>2028</v>
      </c>
      <c r="H371" s="5084" t="s">
        <v>2028</v>
      </c>
      <c r="I371" s="5084" t="s">
        <v>2029</v>
      </c>
      <c r="J371" s="5084" t="s">
        <v>2029</v>
      </c>
      <c r="K371" s="5084">
        <v>9</v>
      </c>
      <c r="L371" s="5084">
        <v>0</v>
      </c>
      <c r="M371" s="5084">
        <v>31</v>
      </c>
      <c r="N371" s="5084">
        <v>9</v>
      </c>
      <c r="O371" s="5084">
        <v>0</v>
      </c>
      <c r="P371" s="5084">
        <v>31</v>
      </c>
      <c r="Q371" s="5084" t="s">
        <v>2030</v>
      </c>
      <c r="R371" s="5084" t="s">
        <v>2031</v>
      </c>
      <c r="S371" s="5084">
        <v>18183</v>
      </c>
      <c r="T371" s="5084">
        <v>18183</v>
      </c>
      <c r="U371" s="5291">
        <v>29274</v>
      </c>
      <c r="V371" s="5084">
        <v>832</v>
      </c>
      <c r="W371" s="5084">
        <v>832</v>
      </c>
      <c r="X371" s="5084">
        <v>1384</v>
      </c>
      <c r="Y371" s="5084">
        <v>9</v>
      </c>
      <c r="Z371" s="5084">
        <v>2</v>
      </c>
      <c r="AA371" s="5084" t="s">
        <v>2045</v>
      </c>
      <c r="AB371" s="5084" t="s">
        <v>2033</v>
      </c>
      <c r="AC371" s="5084" t="s">
        <v>2034</v>
      </c>
      <c r="AD371" s="3047" t="s">
        <v>2035</v>
      </c>
      <c r="AE371" s="3404" t="s">
        <v>6173</v>
      </c>
      <c r="AF371" s="3202" t="s">
        <v>857</v>
      </c>
      <c r="AG371" s="190"/>
      <c r="AH371" s="3195">
        <v>1204</v>
      </c>
      <c r="AI371" s="24" t="s">
        <v>2034</v>
      </c>
      <c r="AJ371" s="24" t="s">
        <v>2036</v>
      </c>
      <c r="AK371" s="24">
        <v>1203</v>
      </c>
      <c r="AL371" s="3209" t="s">
        <v>2040</v>
      </c>
      <c r="AM371" s="26" t="s">
        <v>1708</v>
      </c>
      <c r="AN371" s="23"/>
      <c r="AO371" s="3195">
        <v>2</v>
      </c>
      <c r="AP371" s="3195" t="s">
        <v>859</v>
      </c>
      <c r="AQ371" s="3195">
        <v>2</v>
      </c>
      <c r="AR371" s="815"/>
      <c r="AS371" s="815"/>
      <c r="AT371" s="815"/>
      <c r="AU371" s="815"/>
      <c r="AV371" s="3045"/>
      <c r="AW371" s="5084" t="s">
        <v>2468</v>
      </c>
      <c r="AX371" s="5136" t="s">
        <v>2452</v>
      </c>
    </row>
    <row r="372" spans="1:50">
      <c r="A372" s="5963"/>
      <c r="B372" s="5154"/>
      <c r="C372" s="5729"/>
      <c r="D372" s="5154"/>
      <c r="E372" s="5085"/>
      <c r="F372" s="5154"/>
      <c r="G372" s="5085"/>
      <c r="H372" s="5085"/>
      <c r="I372" s="5085"/>
      <c r="J372" s="5085"/>
      <c r="K372" s="5085"/>
      <c r="L372" s="5085"/>
      <c r="M372" s="5085"/>
      <c r="N372" s="5085"/>
      <c r="O372" s="5085"/>
      <c r="P372" s="5085"/>
      <c r="Q372" s="5085"/>
      <c r="R372" s="5085"/>
      <c r="S372" s="5085"/>
      <c r="T372" s="5085"/>
      <c r="U372" s="5236"/>
      <c r="V372" s="5085"/>
      <c r="W372" s="5085"/>
      <c r="X372" s="5085"/>
      <c r="Y372" s="5085"/>
      <c r="Z372" s="5085"/>
      <c r="AA372" s="5085"/>
      <c r="AB372" s="5085"/>
      <c r="AC372" s="5085"/>
      <c r="AD372" s="3047" t="s">
        <v>2035</v>
      </c>
      <c r="AE372" s="3396"/>
      <c r="AF372" s="3202" t="s">
        <v>857</v>
      </c>
      <c r="AG372" s="190"/>
      <c r="AH372" s="3195">
        <v>1500</v>
      </c>
      <c r="AI372" s="24" t="s">
        <v>2034</v>
      </c>
      <c r="AJ372" s="24" t="s">
        <v>2036</v>
      </c>
      <c r="AK372" s="3190">
        <v>1500</v>
      </c>
      <c r="AL372" s="31" t="s">
        <v>1158</v>
      </c>
      <c r="AM372" s="31" t="s">
        <v>341</v>
      </c>
      <c r="AN372" s="23"/>
      <c r="AO372" s="3195">
        <v>4</v>
      </c>
      <c r="AP372" s="3195" t="s">
        <v>859</v>
      </c>
      <c r="AQ372" s="3195">
        <v>4</v>
      </c>
      <c r="AR372" s="24">
        <v>6</v>
      </c>
      <c r="AS372" s="24" t="s">
        <v>875</v>
      </c>
      <c r="AT372" s="24" t="s">
        <v>859</v>
      </c>
      <c r="AU372" s="24" t="s">
        <v>876</v>
      </c>
      <c r="AV372" s="3047" t="s">
        <v>877</v>
      </c>
      <c r="AW372" s="5085"/>
      <c r="AX372" s="5807"/>
    </row>
    <row r="373" spans="1:50" ht="13.5" thickBot="1">
      <c r="A373" s="5964"/>
      <c r="B373" s="5208"/>
      <c r="C373" s="6062"/>
      <c r="D373" s="5208"/>
      <c r="E373" s="5948"/>
      <c r="F373" s="5959"/>
      <c r="G373" s="5121"/>
      <c r="H373" s="5121"/>
      <c r="I373" s="5121"/>
      <c r="J373" s="5121"/>
      <c r="K373" s="5121"/>
      <c r="L373" s="5121"/>
      <c r="M373" s="5121"/>
      <c r="N373" s="5121"/>
      <c r="O373" s="5121"/>
      <c r="P373" s="5121"/>
      <c r="Q373" s="5121"/>
      <c r="R373" s="5121"/>
      <c r="S373" s="5121"/>
      <c r="T373" s="5121"/>
      <c r="U373" s="5277"/>
      <c r="V373" s="5121"/>
      <c r="W373" s="5121"/>
      <c r="X373" s="5121"/>
      <c r="Y373" s="5121"/>
      <c r="Z373" s="5121"/>
      <c r="AA373" s="5121"/>
      <c r="AB373" s="5121"/>
      <c r="AC373" s="5121"/>
      <c r="AD373" s="3048" t="s">
        <v>2035</v>
      </c>
      <c r="AE373" s="3400"/>
      <c r="AF373" s="3224" t="s">
        <v>857</v>
      </c>
      <c r="AG373" s="193"/>
      <c r="AH373" s="3196">
        <v>1300</v>
      </c>
      <c r="AI373" s="813" t="s">
        <v>2034</v>
      </c>
      <c r="AJ373" s="813" t="s">
        <v>2036</v>
      </c>
      <c r="AK373" s="3201">
        <v>1300</v>
      </c>
      <c r="AL373" s="35" t="s">
        <v>646</v>
      </c>
      <c r="AM373" s="35" t="s">
        <v>647</v>
      </c>
      <c r="AN373" s="35"/>
      <c r="AO373" s="3196">
        <v>2</v>
      </c>
      <c r="AP373" s="3196" t="s">
        <v>859</v>
      </c>
      <c r="AQ373" s="3196">
        <v>2</v>
      </c>
      <c r="AR373" s="813"/>
      <c r="AS373" s="813"/>
      <c r="AT373" s="813"/>
      <c r="AU373" s="813"/>
      <c r="AV373" s="3048"/>
      <c r="AW373" s="5948"/>
      <c r="AX373" s="5927"/>
    </row>
    <row r="374" spans="1:50">
      <c r="A374" s="5962" t="s">
        <v>4126</v>
      </c>
      <c r="B374" s="5153" t="s">
        <v>2463</v>
      </c>
      <c r="C374" s="5731" t="s">
        <v>3663</v>
      </c>
      <c r="D374" s="5153" t="s">
        <v>1970</v>
      </c>
      <c r="E374" s="5084" t="s">
        <v>2050</v>
      </c>
      <c r="F374" s="5153" t="s">
        <v>2117</v>
      </c>
      <c r="G374" s="5084" t="s">
        <v>2028</v>
      </c>
      <c r="H374" s="5084" t="s">
        <v>2028</v>
      </c>
      <c r="I374" s="5084" t="s">
        <v>2029</v>
      </c>
      <c r="J374" s="5084" t="s">
        <v>2029</v>
      </c>
      <c r="K374" s="5084">
        <v>9</v>
      </c>
      <c r="L374" s="5084">
        <v>0</v>
      </c>
      <c r="M374" s="5084">
        <v>31</v>
      </c>
      <c r="N374" s="5084">
        <v>9</v>
      </c>
      <c r="O374" s="5084">
        <v>0</v>
      </c>
      <c r="P374" s="5084">
        <v>31</v>
      </c>
      <c r="Q374" s="5975" t="s">
        <v>2030</v>
      </c>
      <c r="R374" s="5084" t="s">
        <v>2031</v>
      </c>
      <c r="S374" s="5145">
        <v>13688</v>
      </c>
      <c r="T374" s="5084">
        <v>13688</v>
      </c>
      <c r="U374" s="5084">
        <v>20359</v>
      </c>
      <c r="V374" s="5084">
        <v>832</v>
      </c>
      <c r="W374" s="5084">
        <v>832</v>
      </c>
      <c r="X374" s="5156">
        <v>1384</v>
      </c>
      <c r="Y374" s="5084">
        <v>9</v>
      </c>
      <c r="Z374" s="5084">
        <v>2</v>
      </c>
      <c r="AA374" s="5084" t="s">
        <v>2045</v>
      </c>
      <c r="AB374" s="5084" t="s">
        <v>2033</v>
      </c>
      <c r="AC374" s="5084" t="s">
        <v>2034</v>
      </c>
      <c r="AD374" s="3047" t="s">
        <v>2035</v>
      </c>
      <c r="AE374" s="3404" t="s">
        <v>6172</v>
      </c>
      <c r="AF374" s="3202" t="s">
        <v>857</v>
      </c>
      <c r="AG374" s="190"/>
      <c r="AH374" s="3195">
        <v>1204</v>
      </c>
      <c r="AI374" s="24" t="s">
        <v>2034</v>
      </c>
      <c r="AJ374" s="24" t="s">
        <v>2036</v>
      </c>
      <c r="AK374" s="24">
        <v>1203</v>
      </c>
      <c r="AL374" s="197" t="s">
        <v>2037</v>
      </c>
      <c r="AM374" s="32" t="s">
        <v>1708</v>
      </c>
      <c r="AN374" s="23"/>
      <c r="AO374" s="3195">
        <v>2</v>
      </c>
      <c r="AP374" s="3195" t="s">
        <v>859</v>
      </c>
      <c r="AQ374" s="3195">
        <v>2</v>
      </c>
      <c r="AR374" s="815"/>
      <c r="AS374" s="815"/>
      <c r="AT374" s="815"/>
      <c r="AU374" s="815"/>
      <c r="AV374" s="3045"/>
      <c r="AW374" s="5084" t="s">
        <v>2468</v>
      </c>
      <c r="AX374" s="5136" t="s">
        <v>2452</v>
      </c>
    </row>
    <row r="375" spans="1:50">
      <c r="A375" s="5963"/>
      <c r="B375" s="5154"/>
      <c r="C375" s="5729"/>
      <c r="D375" s="5154"/>
      <c r="E375" s="5085"/>
      <c r="F375" s="5154"/>
      <c r="G375" s="5085"/>
      <c r="H375" s="5085"/>
      <c r="I375" s="5085"/>
      <c r="J375" s="5085"/>
      <c r="K375" s="5085"/>
      <c r="L375" s="5085"/>
      <c r="M375" s="5085"/>
      <c r="N375" s="5085"/>
      <c r="O375" s="5085"/>
      <c r="P375" s="5085"/>
      <c r="Q375" s="5085"/>
      <c r="R375" s="5085"/>
      <c r="S375" s="5085"/>
      <c r="T375" s="5085"/>
      <c r="U375" s="5085"/>
      <c r="V375" s="5085"/>
      <c r="W375" s="5085"/>
      <c r="X375" s="5085"/>
      <c r="Y375" s="5935"/>
      <c r="Z375" s="5935"/>
      <c r="AA375" s="5935"/>
      <c r="AB375" s="5935"/>
      <c r="AC375" s="5085"/>
      <c r="AD375" s="3047" t="s">
        <v>2035</v>
      </c>
      <c r="AE375" s="3396"/>
      <c r="AF375" s="3225" t="s">
        <v>857</v>
      </c>
      <c r="AG375" s="190"/>
      <c r="AH375" s="3195">
        <v>1500</v>
      </c>
      <c r="AI375" s="24" t="s">
        <v>2034</v>
      </c>
      <c r="AJ375" s="198" t="s">
        <v>2036</v>
      </c>
      <c r="AK375" s="3190">
        <v>1500</v>
      </c>
      <c r="AL375" s="26" t="s">
        <v>344</v>
      </c>
      <c r="AM375" s="31" t="s">
        <v>341</v>
      </c>
      <c r="AN375" s="23"/>
      <c r="AO375" s="3195">
        <v>2</v>
      </c>
      <c r="AP375" s="3195" t="s">
        <v>859</v>
      </c>
      <c r="AQ375" s="3195">
        <v>2</v>
      </c>
      <c r="AR375" s="24">
        <v>3</v>
      </c>
      <c r="AS375" s="24" t="s">
        <v>875</v>
      </c>
      <c r="AT375" s="24" t="s">
        <v>859</v>
      </c>
      <c r="AU375" s="24" t="s">
        <v>876</v>
      </c>
      <c r="AV375" s="3047" t="s">
        <v>877</v>
      </c>
      <c r="AW375" s="5085"/>
      <c r="AX375" s="5807"/>
    </row>
    <row r="376" spans="1:50">
      <c r="A376" s="5963"/>
      <c r="B376" s="5154"/>
      <c r="C376" s="5729"/>
      <c r="D376" s="5973"/>
      <c r="E376" s="5947"/>
      <c r="F376" s="5973"/>
      <c r="G376" s="5086"/>
      <c r="H376" s="5086"/>
      <c r="I376" s="5086"/>
      <c r="J376" s="5086"/>
      <c r="K376" s="5086"/>
      <c r="L376" s="5086"/>
      <c r="M376" s="5086"/>
      <c r="N376" s="5086"/>
      <c r="O376" s="5086"/>
      <c r="P376" s="5086"/>
      <c r="Q376" s="5086"/>
      <c r="R376" s="5086"/>
      <c r="S376" s="5085"/>
      <c r="T376" s="5085"/>
      <c r="U376" s="5085"/>
      <c r="V376" s="5085"/>
      <c r="W376" s="5085"/>
      <c r="X376" s="5086"/>
      <c r="Y376" s="5974"/>
      <c r="Z376" s="5974"/>
      <c r="AA376" s="5974"/>
      <c r="AB376" s="5974"/>
      <c r="AC376" s="5086"/>
      <c r="AD376" s="3047" t="s">
        <v>2035</v>
      </c>
      <c r="AE376" s="3396"/>
      <c r="AF376" s="3202" t="s">
        <v>857</v>
      </c>
      <c r="AG376" s="190"/>
      <c r="AH376" s="3195">
        <v>1300</v>
      </c>
      <c r="AI376" s="24" t="s">
        <v>2034</v>
      </c>
      <c r="AJ376" s="198" t="s">
        <v>2036</v>
      </c>
      <c r="AK376" s="3190">
        <v>1300</v>
      </c>
      <c r="AL376" s="23" t="s">
        <v>646</v>
      </c>
      <c r="AM376" s="23" t="s">
        <v>647</v>
      </c>
      <c r="AN376" s="23"/>
      <c r="AO376" s="3195">
        <v>2</v>
      </c>
      <c r="AP376" s="3195" t="s">
        <v>859</v>
      </c>
      <c r="AQ376" s="3195">
        <v>2</v>
      </c>
      <c r="AR376" s="24"/>
      <c r="AS376" s="24"/>
      <c r="AT376" s="24"/>
      <c r="AU376" s="24"/>
      <c r="AV376" s="3047"/>
      <c r="AW376" s="5947"/>
      <c r="AX376" s="5926"/>
    </row>
    <row r="377" spans="1:50">
      <c r="A377" s="5963"/>
      <c r="B377" s="5153" t="s">
        <v>2463</v>
      </c>
      <c r="C377" s="5731" t="s">
        <v>3664</v>
      </c>
      <c r="D377" s="5153" t="s">
        <v>1972</v>
      </c>
      <c r="E377" s="5084" t="s">
        <v>2050</v>
      </c>
      <c r="F377" s="5153" t="s">
        <v>2118</v>
      </c>
      <c r="G377" s="5084" t="s">
        <v>2028</v>
      </c>
      <c r="H377" s="5084" t="s">
        <v>2028</v>
      </c>
      <c r="I377" s="5084" t="s">
        <v>2029</v>
      </c>
      <c r="J377" s="5084" t="s">
        <v>2029</v>
      </c>
      <c r="K377" s="5084">
        <v>9</v>
      </c>
      <c r="L377" s="5084">
        <v>0</v>
      </c>
      <c r="M377" s="5084">
        <v>31</v>
      </c>
      <c r="N377" s="5084">
        <v>9</v>
      </c>
      <c r="O377" s="5084">
        <v>0</v>
      </c>
      <c r="P377" s="5084">
        <v>31</v>
      </c>
      <c r="Q377" s="5975" t="s">
        <v>2030</v>
      </c>
      <c r="R377" s="5084" t="s">
        <v>2031</v>
      </c>
      <c r="S377" s="5084">
        <v>20295</v>
      </c>
      <c r="T377" s="5084">
        <v>20295</v>
      </c>
      <c r="U377" s="5084">
        <v>31386</v>
      </c>
      <c r="V377" s="5084">
        <v>832</v>
      </c>
      <c r="W377" s="5084">
        <v>832</v>
      </c>
      <c r="X377" s="5084">
        <v>1384</v>
      </c>
      <c r="Y377" s="5084">
        <v>9</v>
      </c>
      <c r="Z377" s="5084">
        <v>2</v>
      </c>
      <c r="AA377" s="5084" t="s">
        <v>2045</v>
      </c>
      <c r="AB377" s="5084" t="s">
        <v>2033</v>
      </c>
      <c r="AC377" s="5084" t="s">
        <v>2034</v>
      </c>
      <c r="AD377" s="3047" t="s">
        <v>2035</v>
      </c>
      <c r="AE377" s="3404" t="s">
        <v>6173</v>
      </c>
      <c r="AF377" s="3202" t="s">
        <v>857</v>
      </c>
      <c r="AG377" s="190"/>
      <c r="AH377" s="3195">
        <v>1204</v>
      </c>
      <c r="AI377" s="24" t="s">
        <v>2034</v>
      </c>
      <c r="AJ377" s="24" t="s">
        <v>2036</v>
      </c>
      <c r="AK377" s="24">
        <v>1203</v>
      </c>
      <c r="AL377" s="3209" t="s">
        <v>2040</v>
      </c>
      <c r="AM377" s="26" t="s">
        <v>1708</v>
      </c>
      <c r="AN377" s="23"/>
      <c r="AO377" s="3195">
        <v>2</v>
      </c>
      <c r="AP377" s="3195" t="s">
        <v>859</v>
      </c>
      <c r="AQ377" s="3195">
        <v>2</v>
      </c>
      <c r="AR377" s="815"/>
      <c r="AS377" s="815"/>
      <c r="AT377" s="815"/>
      <c r="AU377" s="815"/>
      <c r="AV377" s="3045"/>
      <c r="AW377" s="5084" t="s">
        <v>2468</v>
      </c>
      <c r="AX377" s="5136" t="s">
        <v>2452</v>
      </c>
    </row>
    <row r="378" spans="1:50">
      <c r="A378" s="5963"/>
      <c r="B378" s="5154"/>
      <c r="C378" s="5729"/>
      <c r="D378" s="5154"/>
      <c r="E378" s="5085"/>
      <c r="F378" s="5154"/>
      <c r="G378" s="5085"/>
      <c r="H378" s="5085"/>
      <c r="I378" s="5085"/>
      <c r="J378" s="5085"/>
      <c r="K378" s="5085"/>
      <c r="L378" s="5085"/>
      <c r="M378" s="5085"/>
      <c r="N378" s="5085"/>
      <c r="O378" s="5085"/>
      <c r="P378" s="5085"/>
      <c r="Q378" s="5085"/>
      <c r="R378" s="5085"/>
      <c r="S378" s="5085"/>
      <c r="T378" s="5085"/>
      <c r="U378" s="5085"/>
      <c r="V378" s="5085"/>
      <c r="W378" s="5085"/>
      <c r="X378" s="5085"/>
      <c r="Y378" s="5935"/>
      <c r="Z378" s="5935"/>
      <c r="AA378" s="5935"/>
      <c r="AB378" s="5935"/>
      <c r="AC378" s="5085"/>
      <c r="AD378" s="3047" t="s">
        <v>2035</v>
      </c>
      <c r="AE378" s="3396"/>
      <c r="AF378" s="3225" t="s">
        <v>857</v>
      </c>
      <c r="AG378" s="190"/>
      <c r="AH378" s="3195">
        <v>1500</v>
      </c>
      <c r="AI378" s="24" t="s">
        <v>2034</v>
      </c>
      <c r="AJ378" s="198" t="s">
        <v>2036</v>
      </c>
      <c r="AK378" s="3190">
        <v>1500</v>
      </c>
      <c r="AL378" s="26" t="s">
        <v>344</v>
      </c>
      <c r="AM378" s="31" t="s">
        <v>341</v>
      </c>
      <c r="AN378" s="23"/>
      <c r="AO378" s="3195">
        <v>2</v>
      </c>
      <c r="AP378" s="3195" t="s">
        <v>859</v>
      </c>
      <c r="AQ378" s="3195">
        <v>2</v>
      </c>
      <c r="AR378" s="24">
        <v>3</v>
      </c>
      <c r="AS378" s="24" t="s">
        <v>875</v>
      </c>
      <c r="AT378" s="24" t="s">
        <v>859</v>
      </c>
      <c r="AU378" s="24" t="s">
        <v>876</v>
      </c>
      <c r="AV378" s="3047" t="s">
        <v>877</v>
      </c>
      <c r="AW378" s="5085"/>
      <c r="AX378" s="5807"/>
    </row>
    <row r="379" spans="1:50" ht="13.5" thickBot="1">
      <c r="A379" s="5964"/>
      <c r="B379" s="5208"/>
      <c r="C379" s="6062"/>
      <c r="D379" s="5959"/>
      <c r="E379" s="5948"/>
      <c r="F379" s="5959"/>
      <c r="G379" s="5121"/>
      <c r="H379" s="5121"/>
      <c r="I379" s="5121"/>
      <c r="J379" s="5121"/>
      <c r="K379" s="5121"/>
      <c r="L379" s="5121"/>
      <c r="M379" s="5121"/>
      <c r="N379" s="5121"/>
      <c r="O379" s="5121"/>
      <c r="P379" s="5121"/>
      <c r="Q379" s="5121"/>
      <c r="R379" s="5121"/>
      <c r="S379" s="5121"/>
      <c r="T379" s="5121"/>
      <c r="U379" s="5121"/>
      <c r="V379" s="5121"/>
      <c r="W379" s="5121"/>
      <c r="X379" s="5121"/>
      <c r="Y379" s="5936"/>
      <c r="Z379" s="5936"/>
      <c r="AA379" s="5936"/>
      <c r="AB379" s="5936"/>
      <c r="AC379" s="5121"/>
      <c r="AD379" s="3048" t="s">
        <v>2035</v>
      </c>
      <c r="AE379" s="3400"/>
      <c r="AF379" s="3224" t="s">
        <v>857</v>
      </c>
      <c r="AG379" s="193"/>
      <c r="AH379" s="3196">
        <v>1300</v>
      </c>
      <c r="AI379" s="813" t="s">
        <v>2034</v>
      </c>
      <c r="AJ379" s="199" t="s">
        <v>2036</v>
      </c>
      <c r="AK379" s="3201">
        <v>1300</v>
      </c>
      <c r="AL379" s="35" t="s">
        <v>646</v>
      </c>
      <c r="AM379" s="35" t="s">
        <v>647</v>
      </c>
      <c r="AN379" s="35"/>
      <c r="AO379" s="3196">
        <v>2</v>
      </c>
      <c r="AP379" s="3196" t="s">
        <v>859</v>
      </c>
      <c r="AQ379" s="3196">
        <v>2</v>
      </c>
      <c r="AR379" s="813"/>
      <c r="AS379" s="813"/>
      <c r="AT379" s="813"/>
      <c r="AU379" s="813"/>
      <c r="AV379" s="3048"/>
      <c r="AW379" s="5948"/>
      <c r="AX379" s="5927"/>
    </row>
    <row r="380" spans="1:50">
      <c r="A380" s="5962" t="s">
        <v>4143</v>
      </c>
      <c r="B380" s="5153" t="s">
        <v>2463</v>
      </c>
      <c r="C380" s="5731" t="s">
        <v>3661</v>
      </c>
      <c r="D380" s="5153" t="s">
        <v>1974</v>
      </c>
      <c r="E380" s="5084" t="s">
        <v>2043</v>
      </c>
      <c r="F380" s="5153" t="s">
        <v>2119</v>
      </c>
      <c r="G380" s="5084" t="s">
        <v>2028</v>
      </c>
      <c r="H380" s="5084" t="s">
        <v>2028</v>
      </c>
      <c r="I380" s="5084" t="s">
        <v>2029</v>
      </c>
      <c r="J380" s="5084" t="s">
        <v>2029</v>
      </c>
      <c r="K380" s="5084">
        <v>8</v>
      </c>
      <c r="L380" s="5084">
        <v>0</v>
      </c>
      <c r="M380" s="5084">
        <v>31</v>
      </c>
      <c r="N380" s="5084">
        <v>8</v>
      </c>
      <c r="O380" s="5084">
        <v>0</v>
      </c>
      <c r="P380" s="5084">
        <v>31</v>
      </c>
      <c r="Q380" s="5084" t="s">
        <v>2030</v>
      </c>
      <c r="R380" s="5084" t="s">
        <v>2031</v>
      </c>
      <c r="S380" s="5084">
        <v>8248</v>
      </c>
      <c r="T380" s="5084">
        <v>8248</v>
      </c>
      <c r="U380" s="5084">
        <v>14919</v>
      </c>
      <c r="V380" s="5084">
        <v>1088</v>
      </c>
      <c r="W380" s="5084">
        <v>1088</v>
      </c>
      <c r="X380" s="5156">
        <v>1640</v>
      </c>
      <c r="Y380" s="5084">
        <v>9</v>
      </c>
      <c r="Z380" s="5084">
        <v>2</v>
      </c>
      <c r="AA380" s="5084" t="s">
        <v>2045</v>
      </c>
      <c r="AB380" s="5084" t="s">
        <v>2033</v>
      </c>
      <c r="AC380" s="5084" t="s">
        <v>2034</v>
      </c>
      <c r="AD380" s="3047" t="s">
        <v>2035</v>
      </c>
      <c r="AE380" s="3404" t="s">
        <v>6172</v>
      </c>
      <c r="AF380" s="3202" t="s">
        <v>857</v>
      </c>
      <c r="AG380" s="190"/>
      <c r="AH380" s="3195">
        <v>1204</v>
      </c>
      <c r="AI380" s="24" t="s">
        <v>2034</v>
      </c>
      <c r="AJ380" s="24" t="s">
        <v>2036</v>
      </c>
      <c r="AK380" s="24">
        <v>1203</v>
      </c>
      <c r="AL380" s="197" t="s">
        <v>2037</v>
      </c>
      <c r="AM380" s="32" t="s">
        <v>1708</v>
      </c>
      <c r="AN380" s="23"/>
      <c r="AO380" s="3195">
        <v>2</v>
      </c>
      <c r="AP380" s="3195" t="s">
        <v>859</v>
      </c>
      <c r="AQ380" s="3195">
        <v>2</v>
      </c>
      <c r="AR380" s="815"/>
      <c r="AS380" s="815"/>
      <c r="AT380" s="815"/>
      <c r="AU380" s="815"/>
      <c r="AV380" s="3045"/>
      <c r="AW380" s="5084" t="s">
        <v>2468</v>
      </c>
      <c r="AX380" s="5136" t="s">
        <v>2452</v>
      </c>
    </row>
    <row r="381" spans="1:50">
      <c r="A381" s="5963"/>
      <c r="B381" s="5154"/>
      <c r="C381" s="5729"/>
      <c r="D381" s="5154"/>
      <c r="E381" s="5085"/>
      <c r="F381" s="5154"/>
      <c r="G381" s="5085"/>
      <c r="H381" s="5085"/>
      <c r="I381" s="5085"/>
      <c r="J381" s="5085"/>
      <c r="K381" s="5085"/>
      <c r="L381" s="5085"/>
      <c r="M381" s="5085"/>
      <c r="N381" s="5085"/>
      <c r="O381" s="5085"/>
      <c r="P381" s="5085"/>
      <c r="Q381" s="5085"/>
      <c r="R381" s="5085"/>
      <c r="S381" s="5085"/>
      <c r="T381" s="5085"/>
      <c r="U381" s="5085"/>
      <c r="V381" s="5085"/>
      <c r="W381" s="5085"/>
      <c r="X381" s="5085"/>
      <c r="Y381" s="5085"/>
      <c r="Z381" s="5085"/>
      <c r="AA381" s="5085"/>
      <c r="AB381" s="5085"/>
      <c r="AC381" s="5085"/>
      <c r="AD381" s="3047" t="s">
        <v>2035</v>
      </c>
      <c r="AE381" s="3396"/>
      <c r="AF381" s="3202" t="s">
        <v>857</v>
      </c>
      <c r="AG381" s="190"/>
      <c r="AH381" s="3195">
        <v>1500</v>
      </c>
      <c r="AI381" s="24" t="s">
        <v>2034</v>
      </c>
      <c r="AJ381" s="198" t="s">
        <v>2036</v>
      </c>
      <c r="AK381" s="3190">
        <v>1500</v>
      </c>
      <c r="AL381" s="31" t="s">
        <v>342</v>
      </c>
      <c r="AM381" s="31" t="s">
        <v>341</v>
      </c>
      <c r="AN381" s="23"/>
      <c r="AO381" s="3195">
        <v>2</v>
      </c>
      <c r="AP381" s="3195" t="s">
        <v>859</v>
      </c>
      <c r="AQ381" s="3195">
        <v>2</v>
      </c>
      <c r="AR381" s="24">
        <v>3</v>
      </c>
      <c r="AS381" s="24" t="s">
        <v>875</v>
      </c>
      <c r="AT381" s="24" t="s">
        <v>859</v>
      </c>
      <c r="AU381" s="24" t="s">
        <v>876</v>
      </c>
      <c r="AV381" s="3047" t="s">
        <v>877</v>
      </c>
      <c r="AW381" s="5085"/>
      <c r="AX381" s="5807"/>
    </row>
    <row r="382" spans="1:50">
      <c r="A382" s="5963"/>
      <c r="B382" s="5154"/>
      <c r="C382" s="5729"/>
      <c r="D382" s="5154"/>
      <c r="E382" s="5085"/>
      <c r="F382" s="5154"/>
      <c r="G382" s="5085"/>
      <c r="H382" s="5085"/>
      <c r="I382" s="5085"/>
      <c r="J382" s="5085"/>
      <c r="K382" s="5085"/>
      <c r="L382" s="5085"/>
      <c r="M382" s="5085"/>
      <c r="N382" s="5085"/>
      <c r="O382" s="5085"/>
      <c r="P382" s="5085"/>
      <c r="Q382" s="5085"/>
      <c r="R382" s="5085"/>
      <c r="S382" s="5085"/>
      <c r="T382" s="5085"/>
      <c r="U382" s="5085"/>
      <c r="V382" s="5085"/>
      <c r="W382" s="5085"/>
      <c r="X382" s="5085"/>
      <c r="Y382" s="5085"/>
      <c r="Z382" s="5085"/>
      <c r="AA382" s="5085"/>
      <c r="AB382" s="5085"/>
      <c r="AC382" s="5085"/>
      <c r="AD382" s="3047" t="s">
        <v>2035</v>
      </c>
      <c r="AE382" s="3413"/>
      <c r="AF382" s="3202" t="s">
        <v>857</v>
      </c>
      <c r="AG382" s="190"/>
      <c r="AH382" s="3195">
        <v>1405</v>
      </c>
      <c r="AI382" s="24" t="s">
        <v>2034</v>
      </c>
      <c r="AJ382" s="198" t="s">
        <v>2036</v>
      </c>
      <c r="AK382" s="3190">
        <v>1405</v>
      </c>
      <c r="AL382" s="31" t="s">
        <v>869</v>
      </c>
      <c r="AM382" s="31" t="s">
        <v>869</v>
      </c>
      <c r="AN382" s="23"/>
      <c r="AO382" s="3195">
        <v>2</v>
      </c>
      <c r="AP382" s="3195" t="s">
        <v>859</v>
      </c>
      <c r="AQ382" s="3195">
        <v>2</v>
      </c>
      <c r="AR382" s="815"/>
      <c r="AS382" s="815"/>
      <c r="AT382" s="815"/>
      <c r="AU382" s="815"/>
      <c r="AV382" s="3045"/>
      <c r="AW382" s="5085"/>
      <c r="AX382" s="5807"/>
    </row>
    <row r="383" spans="1:50">
      <c r="A383" s="5963"/>
      <c r="B383" s="5155"/>
      <c r="C383" s="5730"/>
      <c r="D383" s="5965"/>
      <c r="E383" s="5949"/>
      <c r="F383" s="5965"/>
      <c r="G383" s="5086"/>
      <c r="H383" s="5086"/>
      <c r="I383" s="5086"/>
      <c r="J383" s="5086"/>
      <c r="K383" s="5086"/>
      <c r="L383" s="5086"/>
      <c r="M383" s="5086"/>
      <c r="N383" s="5086"/>
      <c r="O383" s="5086"/>
      <c r="P383" s="5086"/>
      <c r="Q383" s="5086"/>
      <c r="R383" s="5086"/>
      <c r="S383" s="5086"/>
      <c r="T383" s="5086"/>
      <c r="U383" s="5086"/>
      <c r="V383" s="5086"/>
      <c r="W383" s="5086"/>
      <c r="X383" s="5086"/>
      <c r="Y383" s="5086"/>
      <c r="Z383" s="5086"/>
      <c r="AA383" s="5086"/>
      <c r="AB383" s="5086"/>
      <c r="AC383" s="5086"/>
      <c r="AD383" s="3047" t="s">
        <v>2035</v>
      </c>
      <c r="AE383" s="3414"/>
      <c r="AF383" s="3202" t="s">
        <v>857</v>
      </c>
      <c r="AG383" s="190"/>
      <c r="AH383" s="3195">
        <v>1300</v>
      </c>
      <c r="AI383" s="24" t="s">
        <v>2034</v>
      </c>
      <c r="AJ383" s="198" t="s">
        <v>2036</v>
      </c>
      <c r="AK383" s="3190">
        <v>1300</v>
      </c>
      <c r="AL383" s="23" t="s">
        <v>646</v>
      </c>
      <c r="AM383" s="23" t="s">
        <v>647</v>
      </c>
      <c r="AN383" s="23"/>
      <c r="AO383" s="3195">
        <v>2</v>
      </c>
      <c r="AP383" s="3195" t="s">
        <v>859</v>
      </c>
      <c r="AQ383" s="3195">
        <v>2</v>
      </c>
      <c r="AR383" s="815"/>
      <c r="AS383" s="815"/>
      <c r="AT383" s="815"/>
      <c r="AU383" s="815"/>
      <c r="AV383" s="3045"/>
      <c r="AW383" s="5949"/>
      <c r="AX383" s="5928"/>
    </row>
    <row r="384" spans="1:50">
      <c r="A384" s="5963"/>
      <c r="B384" s="5153" t="s">
        <v>2463</v>
      </c>
      <c r="C384" s="5731" t="s">
        <v>3668</v>
      </c>
      <c r="D384" s="5153" t="s">
        <v>1976</v>
      </c>
      <c r="E384" s="5084" t="s">
        <v>2043</v>
      </c>
      <c r="F384" s="5153" t="s">
        <v>2120</v>
      </c>
      <c r="G384" s="5084" t="s">
        <v>2028</v>
      </c>
      <c r="H384" s="5084" t="s">
        <v>2028</v>
      </c>
      <c r="I384" s="5084" t="s">
        <v>2029</v>
      </c>
      <c r="J384" s="5084" t="s">
        <v>2029</v>
      </c>
      <c r="K384" s="5084">
        <v>8</v>
      </c>
      <c r="L384" s="5084">
        <v>0</v>
      </c>
      <c r="M384" s="5084">
        <v>31</v>
      </c>
      <c r="N384" s="5084">
        <v>8</v>
      </c>
      <c r="O384" s="5084">
        <v>0</v>
      </c>
      <c r="P384" s="5084">
        <v>31</v>
      </c>
      <c r="Q384" s="5084" t="s">
        <v>2030</v>
      </c>
      <c r="R384" s="5084" t="s">
        <v>2031</v>
      </c>
      <c r="S384" s="5084">
        <v>14855</v>
      </c>
      <c r="T384" s="5084">
        <v>14855</v>
      </c>
      <c r="U384" s="5084">
        <v>25946</v>
      </c>
      <c r="V384" s="5084">
        <v>1088</v>
      </c>
      <c r="W384" s="5084">
        <v>1088</v>
      </c>
      <c r="X384" s="5084">
        <v>1640</v>
      </c>
      <c r="Y384" s="5084">
        <v>9</v>
      </c>
      <c r="Z384" s="5084">
        <v>2</v>
      </c>
      <c r="AA384" s="5084" t="s">
        <v>2045</v>
      </c>
      <c r="AB384" s="5084" t="s">
        <v>2033</v>
      </c>
      <c r="AC384" s="5084" t="s">
        <v>2034</v>
      </c>
      <c r="AD384" s="3047" t="s">
        <v>2035</v>
      </c>
      <c r="AE384" s="3404" t="s">
        <v>6173</v>
      </c>
      <c r="AF384" s="3202" t="s">
        <v>857</v>
      </c>
      <c r="AG384" s="190"/>
      <c r="AH384" s="3195">
        <v>1204</v>
      </c>
      <c r="AI384" s="24" t="s">
        <v>2034</v>
      </c>
      <c r="AJ384" s="24" t="s">
        <v>2036</v>
      </c>
      <c r="AK384" s="24">
        <v>1203</v>
      </c>
      <c r="AL384" s="3209" t="s">
        <v>2040</v>
      </c>
      <c r="AM384" s="26" t="s">
        <v>1708</v>
      </c>
      <c r="AN384" s="23"/>
      <c r="AO384" s="3195">
        <v>2</v>
      </c>
      <c r="AP384" s="3195" t="s">
        <v>859</v>
      </c>
      <c r="AQ384" s="3195">
        <v>2</v>
      </c>
      <c r="AR384" s="815"/>
      <c r="AS384" s="815"/>
      <c r="AT384" s="815"/>
      <c r="AU384" s="815"/>
      <c r="AV384" s="3045"/>
      <c r="AW384" s="5084" t="s">
        <v>2468</v>
      </c>
      <c r="AX384" s="5136" t="s">
        <v>2452</v>
      </c>
    </row>
    <row r="385" spans="1:50">
      <c r="A385" s="5963"/>
      <c r="B385" s="5154"/>
      <c r="C385" s="5729"/>
      <c r="D385" s="5154"/>
      <c r="E385" s="5085"/>
      <c r="F385" s="5154"/>
      <c r="G385" s="5085"/>
      <c r="H385" s="5085"/>
      <c r="I385" s="5085"/>
      <c r="J385" s="5085"/>
      <c r="K385" s="5085"/>
      <c r="L385" s="5085"/>
      <c r="M385" s="5085"/>
      <c r="N385" s="5085"/>
      <c r="O385" s="5085"/>
      <c r="P385" s="5085"/>
      <c r="Q385" s="5085"/>
      <c r="R385" s="5085"/>
      <c r="S385" s="5085"/>
      <c r="T385" s="5085"/>
      <c r="U385" s="5085"/>
      <c r="V385" s="5085"/>
      <c r="W385" s="5085"/>
      <c r="X385" s="5085"/>
      <c r="Y385" s="5085"/>
      <c r="Z385" s="5085"/>
      <c r="AA385" s="5085"/>
      <c r="AB385" s="5085"/>
      <c r="AC385" s="5085"/>
      <c r="AD385" s="3047" t="s">
        <v>2035</v>
      </c>
      <c r="AE385" s="3396"/>
      <c r="AF385" s="3202" t="s">
        <v>857</v>
      </c>
      <c r="AG385" s="190"/>
      <c r="AH385" s="3195">
        <v>1500</v>
      </c>
      <c r="AI385" s="24" t="s">
        <v>2034</v>
      </c>
      <c r="AJ385" s="198" t="s">
        <v>2036</v>
      </c>
      <c r="AK385" s="3190">
        <v>1500</v>
      </c>
      <c r="AL385" s="31" t="s">
        <v>342</v>
      </c>
      <c r="AM385" s="31" t="s">
        <v>341</v>
      </c>
      <c r="AN385" s="23"/>
      <c r="AO385" s="3195">
        <v>2</v>
      </c>
      <c r="AP385" s="3195" t="s">
        <v>859</v>
      </c>
      <c r="AQ385" s="3195">
        <v>2</v>
      </c>
      <c r="AR385" s="24">
        <v>3</v>
      </c>
      <c r="AS385" s="24" t="s">
        <v>875</v>
      </c>
      <c r="AT385" s="24" t="s">
        <v>859</v>
      </c>
      <c r="AU385" s="24" t="s">
        <v>876</v>
      </c>
      <c r="AV385" s="3047" t="s">
        <v>877</v>
      </c>
      <c r="AW385" s="5085"/>
      <c r="AX385" s="5807"/>
    </row>
    <row r="386" spans="1:50">
      <c r="A386" s="5963"/>
      <c r="B386" s="5154"/>
      <c r="C386" s="5729"/>
      <c r="D386" s="5154"/>
      <c r="E386" s="5085"/>
      <c r="F386" s="5154"/>
      <c r="G386" s="5085"/>
      <c r="H386" s="5085"/>
      <c r="I386" s="5085"/>
      <c r="J386" s="5085"/>
      <c r="K386" s="5085"/>
      <c r="L386" s="5085"/>
      <c r="M386" s="5085"/>
      <c r="N386" s="5085"/>
      <c r="O386" s="5085"/>
      <c r="P386" s="5085"/>
      <c r="Q386" s="5085"/>
      <c r="R386" s="5085"/>
      <c r="S386" s="5085"/>
      <c r="T386" s="5085"/>
      <c r="U386" s="5085"/>
      <c r="V386" s="5085"/>
      <c r="W386" s="5085"/>
      <c r="X386" s="5085"/>
      <c r="Y386" s="5085"/>
      <c r="Z386" s="5085"/>
      <c r="AA386" s="5085"/>
      <c r="AB386" s="5085"/>
      <c r="AC386" s="5085"/>
      <c r="AD386" s="3047" t="s">
        <v>2035</v>
      </c>
      <c r="AE386" s="3413"/>
      <c r="AF386" s="3202" t="s">
        <v>857</v>
      </c>
      <c r="AG386" s="190"/>
      <c r="AH386" s="3195">
        <v>1405</v>
      </c>
      <c r="AI386" s="24" t="s">
        <v>2034</v>
      </c>
      <c r="AJ386" s="198" t="s">
        <v>2036</v>
      </c>
      <c r="AK386" s="3190">
        <v>1405</v>
      </c>
      <c r="AL386" s="31" t="s">
        <v>869</v>
      </c>
      <c r="AM386" s="31" t="s">
        <v>869</v>
      </c>
      <c r="AN386" s="23"/>
      <c r="AO386" s="3195">
        <v>2</v>
      </c>
      <c r="AP386" s="3195" t="s">
        <v>859</v>
      </c>
      <c r="AQ386" s="3195">
        <v>2</v>
      </c>
      <c r="AR386" s="815"/>
      <c r="AS386" s="815"/>
      <c r="AT386" s="815"/>
      <c r="AU386" s="815"/>
      <c r="AV386" s="3045"/>
      <c r="AW386" s="5085"/>
      <c r="AX386" s="5807"/>
    </row>
    <row r="387" spans="1:50" ht="13.5" thickBot="1">
      <c r="A387" s="5964"/>
      <c r="B387" s="5208"/>
      <c r="C387" s="6062"/>
      <c r="D387" s="5959"/>
      <c r="E387" s="5948"/>
      <c r="F387" s="5959"/>
      <c r="G387" s="5121"/>
      <c r="H387" s="5121"/>
      <c r="I387" s="5121"/>
      <c r="J387" s="5121"/>
      <c r="K387" s="5121"/>
      <c r="L387" s="5121"/>
      <c r="M387" s="5121"/>
      <c r="N387" s="5121"/>
      <c r="O387" s="5121"/>
      <c r="P387" s="5121"/>
      <c r="Q387" s="5121"/>
      <c r="R387" s="5121"/>
      <c r="S387" s="5121"/>
      <c r="T387" s="5121"/>
      <c r="U387" s="5121"/>
      <c r="V387" s="5121"/>
      <c r="W387" s="5121"/>
      <c r="X387" s="5121"/>
      <c r="Y387" s="5121"/>
      <c r="Z387" s="5121"/>
      <c r="AA387" s="5121"/>
      <c r="AB387" s="5121"/>
      <c r="AC387" s="5121"/>
      <c r="AD387" s="3048" t="s">
        <v>2035</v>
      </c>
      <c r="AE387" s="3415"/>
      <c r="AF387" s="3224" t="s">
        <v>857</v>
      </c>
      <c r="AG387" s="193"/>
      <c r="AH387" s="3196">
        <v>1300</v>
      </c>
      <c r="AI387" s="813" t="s">
        <v>2034</v>
      </c>
      <c r="AJ387" s="199" t="s">
        <v>2036</v>
      </c>
      <c r="AK387" s="3201">
        <v>1300</v>
      </c>
      <c r="AL387" s="35" t="s">
        <v>646</v>
      </c>
      <c r="AM387" s="35" t="s">
        <v>647</v>
      </c>
      <c r="AN387" s="35"/>
      <c r="AO387" s="3196">
        <v>2</v>
      </c>
      <c r="AP387" s="3196" t="s">
        <v>859</v>
      </c>
      <c r="AQ387" s="3196">
        <v>2</v>
      </c>
      <c r="AR387" s="816"/>
      <c r="AS387" s="816"/>
      <c r="AT387" s="816"/>
      <c r="AU387" s="816"/>
      <c r="AV387" s="3046"/>
      <c r="AW387" s="5948"/>
      <c r="AX387" s="5927"/>
    </row>
    <row r="388" spans="1:50">
      <c r="A388" s="5962" t="s">
        <v>4094</v>
      </c>
      <c r="B388" s="5153" t="s">
        <v>2463</v>
      </c>
      <c r="C388" s="5731" t="s">
        <v>3662</v>
      </c>
      <c r="D388" s="5153" t="s">
        <v>1978</v>
      </c>
      <c r="E388" s="5084" t="s">
        <v>2050</v>
      </c>
      <c r="F388" s="5153" t="s">
        <v>2121</v>
      </c>
      <c r="G388" s="5084" t="s">
        <v>2028</v>
      </c>
      <c r="H388" s="5084" t="s">
        <v>2028</v>
      </c>
      <c r="I388" s="5084" t="s">
        <v>2029</v>
      </c>
      <c r="J388" s="5084" t="s">
        <v>2029</v>
      </c>
      <c r="K388" s="5084">
        <v>9</v>
      </c>
      <c r="L388" s="5084">
        <v>0</v>
      </c>
      <c r="M388" s="5084">
        <v>31</v>
      </c>
      <c r="N388" s="5084">
        <v>9</v>
      </c>
      <c r="O388" s="5084">
        <v>0</v>
      </c>
      <c r="P388" s="5084">
        <v>31</v>
      </c>
      <c r="Q388" s="5084" t="s">
        <v>2030</v>
      </c>
      <c r="R388" s="5085" t="s">
        <v>2031</v>
      </c>
      <c r="S388" s="5291">
        <v>11832</v>
      </c>
      <c r="T388" s="5291">
        <v>11832</v>
      </c>
      <c r="U388" s="5291">
        <v>18503</v>
      </c>
      <c r="V388" s="5084">
        <v>1088</v>
      </c>
      <c r="W388" s="5084">
        <v>1088</v>
      </c>
      <c r="X388" s="5156">
        <v>1640</v>
      </c>
      <c r="Y388" s="5084">
        <v>9</v>
      </c>
      <c r="Z388" s="5084">
        <v>2</v>
      </c>
      <c r="AA388" s="5084" t="s">
        <v>2045</v>
      </c>
      <c r="AB388" s="5084" t="s">
        <v>2033</v>
      </c>
      <c r="AC388" s="5084" t="s">
        <v>2034</v>
      </c>
      <c r="AD388" s="3047" t="s">
        <v>2035</v>
      </c>
      <c r="AE388" s="3404" t="s">
        <v>6172</v>
      </c>
      <c r="AF388" s="3202" t="s">
        <v>857</v>
      </c>
      <c r="AG388" s="190"/>
      <c r="AH388" s="3195">
        <v>1204</v>
      </c>
      <c r="AI388" s="24" t="s">
        <v>2034</v>
      </c>
      <c r="AJ388" s="24" t="s">
        <v>2036</v>
      </c>
      <c r="AK388" s="24">
        <v>1203</v>
      </c>
      <c r="AL388" s="197" t="s">
        <v>2037</v>
      </c>
      <c r="AM388" s="32" t="s">
        <v>1708</v>
      </c>
      <c r="AN388" s="23"/>
      <c r="AO388" s="3195">
        <v>2</v>
      </c>
      <c r="AP388" s="3195" t="s">
        <v>859</v>
      </c>
      <c r="AQ388" s="3195">
        <v>2</v>
      </c>
      <c r="AR388" s="815"/>
      <c r="AS388" s="815"/>
      <c r="AT388" s="815"/>
      <c r="AU388" s="815"/>
      <c r="AV388" s="3045"/>
      <c r="AW388" s="5084" t="s">
        <v>2468</v>
      </c>
      <c r="AX388" s="5136" t="s">
        <v>2452</v>
      </c>
    </row>
    <row r="389" spans="1:50">
      <c r="A389" s="5963"/>
      <c r="B389" s="5154"/>
      <c r="C389" s="5729"/>
      <c r="D389" s="5154"/>
      <c r="E389" s="5085"/>
      <c r="F389" s="5154"/>
      <c r="G389" s="5085"/>
      <c r="H389" s="5085"/>
      <c r="I389" s="5085"/>
      <c r="J389" s="5085"/>
      <c r="K389" s="5085"/>
      <c r="L389" s="5085"/>
      <c r="M389" s="5085"/>
      <c r="N389" s="5085"/>
      <c r="O389" s="5085"/>
      <c r="P389" s="5085"/>
      <c r="Q389" s="5085"/>
      <c r="R389" s="5085"/>
      <c r="S389" s="5236"/>
      <c r="T389" s="5236"/>
      <c r="U389" s="5236"/>
      <c r="V389" s="5085"/>
      <c r="W389" s="5085"/>
      <c r="X389" s="5085"/>
      <c r="Y389" s="5085"/>
      <c r="Z389" s="5085"/>
      <c r="AA389" s="5085"/>
      <c r="AB389" s="5085"/>
      <c r="AC389" s="5085"/>
      <c r="AD389" s="3047" t="s">
        <v>2035</v>
      </c>
      <c r="AE389" s="3396"/>
      <c r="AF389" s="3202" t="s">
        <v>857</v>
      </c>
      <c r="AG389" s="190"/>
      <c r="AH389" s="3195">
        <v>1500</v>
      </c>
      <c r="AI389" s="24" t="s">
        <v>2034</v>
      </c>
      <c r="AJ389" s="198" t="s">
        <v>2036</v>
      </c>
      <c r="AK389" s="3190">
        <v>1500</v>
      </c>
      <c r="AL389" s="31" t="s">
        <v>1158</v>
      </c>
      <c r="AM389" s="31" t="s">
        <v>341</v>
      </c>
      <c r="AN389" s="23"/>
      <c r="AO389" s="3195">
        <v>4</v>
      </c>
      <c r="AP389" s="3195" t="s">
        <v>859</v>
      </c>
      <c r="AQ389" s="3195">
        <v>4</v>
      </c>
      <c r="AR389" s="24">
        <v>6</v>
      </c>
      <c r="AS389" s="24" t="s">
        <v>875</v>
      </c>
      <c r="AT389" s="24" t="s">
        <v>859</v>
      </c>
      <c r="AU389" s="24" t="s">
        <v>876</v>
      </c>
      <c r="AV389" s="3047" t="s">
        <v>877</v>
      </c>
      <c r="AW389" s="5085"/>
      <c r="AX389" s="5807"/>
    </row>
    <row r="390" spans="1:50">
      <c r="A390" s="5963"/>
      <c r="B390" s="5154"/>
      <c r="C390" s="5729"/>
      <c r="D390" s="5154"/>
      <c r="E390" s="5085"/>
      <c r="F390" s="5154"/>
      <c r="G390" s="5085"/>
      <c r="H390" s="5085"/>
      <c r="I390" s="5085"/>
      <c r="J390" s="5085"/>
      <c r="K390" s="5085"/>
      <c r="L390" s="5085"/>
      <c r="M390" s="5085"/>
      <c r="N390" s="5085"/>
      <c r="O390" s="5085"/>
      <c r="P390" s="5085"/>
      <c r="Q390" s="5085"/>
      <c r="R390" s="5085"/>
      <c r="S390" s="5236"/>
      <c r="T390" s="5236"/>
      <c r="U390" s="5236"/>
      <c r="V390" s="5085"/>
      <c r="W390" s="5085"/>
      <c r="X390" s="5085"/>
      <c r="Y390" s="5085"/>
      <c r="Z390" s="5085"/>
      <c r="AA390" s="5085"/>
      <c r="AB390" s="5085"/>
      <c r="AC390" s="5085"/>
      <c r="AD390" s="3047" t="s">
        <v>2035</v>
      </c>
      <c r="AE390" s="3413"/>
      <c r="AF390" s="3202" t="s">
        <v>857</v>
      </c>
      <c r="AG390" s="190"/>
      <c r="AH390" s="3195">
        <v>1405</v>
      </c>
      <c r="AI390" s="24" t="s">
        <v>2034</v>
      </c>
      <c r="AJ390" s="198" t="s">
        <v>2036</v>
      </c>
      <c r="AK390" s="3190">
        <v>1405</v>
      </c>
      <c r="AL390" s="31" t="s">
        <v>869</v>
      </c>
      <c r="AM390" s="31" t="s">
        <v>869</v>
      </c>
      <c r="AN390" s="23"/>
      <c r="AO390" s="3195">
        <v>2</v>
      </c>
      <c r="AP390" s="3195" t="s">
        <v>859</v>
      </c>
      <c r="AQ390" s="3195">
        <v>2</v>
      </c>
      <c r="AR390" s="815"/>
      <c r="AS390" s="815"/>
      <c r="AT390" s="815"/>
      <c r="AU390" s="815"/>
      <c r="AV390" s="3045"/>
      <c r="AW390" s="5085"/>
      <c r="AX390" s="5807"/>
    </row>
    <row r="391" spans="1:50">
      <c r="A391" s="5963"/>
      <c r="B391" s="5155"/>
      <c r="C391" s="5730"/>
      <c r="D391" s="5965"/>
      <c r="E391" s="5949"/>
      <c r="F391" s="5965"/>
      <c r="G391" s="5086"/>
      <c r="H391" s="5086"/>
      <c r="I391" s="5086"/>
      <c r="J391" s="5086"/>
      <c r="K391" s="5086"/>
      <c r="L391" s="5086"/>
      <c r="M391" s="5086"/>
      <c r="N391" s="5086"/>
      <c r="O391" s="5086"/>
      <c r="P391" s="5086"/>
      <c r="Q391" s="5086"/>
      <c r="R391" s="5086"/>
      <c r="S391" s="5237"/>
      <c r="T391" s="5237"/>
      <c r="U391" s="5237"/>
      <c r="V391" s="5086"/>
      <c r="W391" s="5086"/>
      <c r="X391" s="5086"/>
      <c r="Y391" s="5086"/>
      <c r="Z391" s="5086"/>
      <c r="AA391" s="5086"/>
      <c r="AB391" s="5086"/>
      <c r="AC391" s="5086"/>
      <c r="AD391" s="3047" t="s">
        <v>2035</v>
      </c>
      <c r="AE391" s="3414"/>
      <c r="AF391" s="3202" t="s">
        <v>857</v>
      </c>
      <c r="AG391" s="190"/>
      <c r="AH391" s="3195">
        <v>1300</v>
      </c>
      <c r="AI391" s="24" t="s">
        <v>2034</v>
      </c>
      <c r="AJ391" s="198" t="s">
        <v>2036</v>
      </c>
      <c r="AK391" s="3190">
        <v>1300</v>
      </c>
      <c r="AL391" s="23" t="s">
        <v>646</v>
      </c>
      <c r="AM391" s="23" t="s">
        <v>647</v>
      </c>
      <c r="AN391" s="23"/>
      <c r="AO391" s="3195">
        <v>2</v>
      </c>
      <c r="AP391" s="3195" t="s">
        <v>859</v>
      </c>
      <c r="AQ391" s="3195">
        <v>2</v>
      </c>
      <c r="AR391" s="815"/>
      <c r="AS391" s="815"/>
      <c r="AT391" s="815"/>
      <c r="AU391" s="815"/>
      <c r="AV391" s="3045"/>
      <c r="AW391" s="5949"/>
      <c r="AX391" s="5928"/>
    </row>
    <row r="392" spans="1:50">
      <c r="A392" s="5963"/>
      <c r="B392" s="5153" t="s">
        <v>2463</v>
      </c>
      <c r="C392" s="5731" t="s">
        <v>3669</v>
      </c>
      <c r="D392" s="5153" t="s">
        <v>1980</v>
      </c>
      <c r="E392" s="5084" t="s">
        <v>2050</v>
      </c>
      <c r="F392" s="5153" t="s">
        <v>2122</v>
      </c>
      <c r="G392" s="5084" t="s">
        <v>2028</v>
      </c>
      <c r="H392" s="5084" t="s">
        <v>2028</v>
      </c>
      <c r="I392" s="5084" t="s">
        <v>2029</v>
      </c>
      <c r="J392" s="5084" t="s">
        <v>2029</v>
      </c>
      <c r="K392" s="5084">
        <v>9</v>
      </c>
      <c r="L392" s="5084">
        <v>0</v>
      </c>
      <c r="M392" s="5084">
        <v>31</v>
      </c>
      <c r="N392" s="5084">
        <v>9</v>
      </c>
      <c r="O392" s="5084">
        <v>0</v>
      </c>
      <c r="P392" s="5084">
        <v>31</v>
      </c>
      <c r="Q392" s="5084" t="s">
        <v>2030</v>
      </c>
      <c r="R392" s="5084" t="s">
        <v>2031</v>
      </c>
      <c r="S392" s="5084">
        <v>18439</v>
      </c>
      <c r="T392" s="5084">
        <v>18439</v>
      </c>
      <c r="U392" s="5291">
        <v>29530</v>
      </c>
      <c r="V392" s="5084">
        <v>1088</v>
      </c>
      <c r="W392" s="5084">
        <v>1088</v>
      </c>
      <c r="X392" s="5084">
        <v>1640</v>
      </c>
      <c r="Y392" s="5084">
        <v>9</v>
      </c>
      <c r="Z392" s="5084">
        <v>2</v>
      </c>
      <c r="AA392" s="5084" t="s">
        <v>2045</v>
      </c>
      <c r="AB392" s="5084" t="s">
        <v>2033</v>
      </c>
      <c r="AC392" s="5084" t="s">
        <v>2034</v>
      </c>
      <c r="AD392" s="3047" t="s">
        <v>2035</v>
      </c>
      <c r="AE392" s="3404" t="s">
        <v>6173</v>
      </c>
      <c r="AF392" s="3202" t="s">
        <v>857</v>
      </c>
      <c r="AG392" s="190"/>
      <c r="AH392" s="3195">
        <v>1204</v>
      </c>
      <c r="AI392" s="24" t="s">
        <v>2034</v>
      </c>
      <c r="AJ392" s="24" t="s">
        <v>2036</v>
      </c>
      <c r="AK392" s="24">
        <v>1203</v>
      </c>
      <c r="AL392" s="3209" t="s">
        <v>2040</v>
      </c>
      <c r="AM392" s="26" t="s">
        <v>1708</v>
      </c>
      <c r="AN392" s="23"/>
      <c r="AO392" s="3195">
        <v>2</v>
      </c>
      <c r="AP392" s="3195" t="s">
        <v>859</v>
      </c>
      <c r="AQ392" s="3195">
        <v>2</v>
      </c>
      <c r="AR392" s="815"/>
      <c r="AS392" s="815"/>
      <c r="AT392" s="815"/>
      <c r="AU392" s="815"/>
      <c r="AV392" s="3045"/>
      <c r="AW392" s="5084" t="s">
        <v>2468</v>
      </c>
      <c r="AX392" s="5136" t="s">
        <v>2452</v>
      </c>
    </row>
    <row r="393" spans="1:50">
      <c r="A393" s="5963"/>
      <c r="B393" s="5154"/>
      <c r="C393" s="5729"/>
      <c r="D393" s="5154"/>
      <c r="E393" s="5085"/>
      <c r="F393" s="5154"/>
      <c r="G393" s="5085"/>
      <c r="H393" s="5085"/>
      <c r="I393" s="5085"/>
      <c r="J393" s="5085"/>
      <c r="K393" s="5085"/>
      <c r="L393" s="5085"/>
      <c r="M393" s="5085"/>
      <c r="N393" s="5085"/>
      <c r="O393" s="5085"/>
      <c r="P393" s="5085"/>
      <c r="Q393" s="5085"/>
      <c r="R393" s="5085"/>
      <c r="S393" s="5085"/>
      <c r="T393" s="5085"/>
      <c r="U393" s="5236"/>
      <c r="V393" s="5085"/>
      <c r="W393" s="5085"/>
      <c r="X393" s="5085"/>
      <c r="Y393" s="5085"/>
      <c r="Z393" s="5085"/>
      <c r="AA393" s="5085"/>
      <c r="AB393" s="5085"/>
      <c r="AC393" s="5085"/>
      <c r="AD393" s="3047" t="s">
        <v>2035</v>
      </c>
      <c r="AE393" s="3396"/>
      <c r="AF393" s="3202" t="s">
        <v>857</v>
      </c>
      <c r="AG393" s="190"/>
      <c r="AH393" s="3195">
        <v>1500</v>
      </c>
      <c r="AI393" s="24" t="s">
        <v>2034</v>
      </c>
      <c r="AJ393" s="198" t="s">
        <v>2036</v>
      </c>
      <c r="AK393" s="3190">
        <v>1500</v>
      </c>
      <c r="AL393" s="31" t="s">
        <v>1158</v>
      </c>
      <c r="AM393" s="31" t="s">
        <v>341</v>
      </c>
      <c r="AN393" s="23"/>
      <c r="AO393" s="3195">
        <v>4</v>
      </c>
      <c r="AP393" s="3195" t="s">
        <v>859</v>
      </c>
      <c r="AQ393" s="3195">
        <v>4</v>
      </c>
      <c r="AR393" s="24">
        <v>6</v>
      </c>
      <c r="AS393" s="24" t="s">
        <v>875</v>
      </c>
      <c r="AT393" s="24" t="s">
        <v>859</v>
      </c>
      <c r="AU393" s="24" t="s">
        <v>876</v>
      </c>
      <c r="AV393" s="3047" t="s">
        <v>877</v>
      </c>
      <c r="AW393" s="5085"/>
      <c r="AX393" s="5807"/>
    </row>
    <row r="394" spans="1:50">
      <c r="A394" s="5963"/>
      <c r="B394" s="5154"/>
      <c r="C394" s="5729"/>
      <c r="D394" s="5154"/>
      <c r="E394" s="5085"/>
      <c r="F394" s="5154"/>
      <c r="G394" s="5085"/>
      <c r="H394" s="5085"/>
      <c r="I394" s="5085"/>
      <c r="J394" s="5085"/>
      <c r="K394" s="5085"/>
      <c r="L394" s="5085"/>
      <c r="M394" s="5085"/>
      <c r="N394" s="5085"/>
      <c r="O394" s="5085"/>
      <c r="P394" s="5085"/>
      <c r="Q394" s="5085"/>
      <c r="R394" s="5085"/>
      <c r="S394" s="5085"/>
      <c r="T394" s="5085"/>
      <c r="U394" s="5236"/>
      <c r="V394" s="5085"/>
      <c r="W394" s="5085"/>
      <c r="X394" s="5085"/>
      <c r="Y394" s="5085"/>
      <c r="Z394" s="5085"/>
      <c r="AA394" s="5085"/>
      <c r="AB394" s="5085"/>
      <c r="AC394" s="5085"/>
      <c r="AD394" s="3047" t="s">
        <v>2035</v>
      </c>
      <c r="AE394" s="3413"/>
      <c r="AF394" s="3202" t="s">
        <v>857</v>
      </c>
      <c r="AG394" s="190"/>
      <c r="AH394" s="3195">
        <v>1405</v>
      </c>
      <c r="AI394" s="24" t="s">
        <v>2034</v>
      </c>
      <c r="AJ394" s="198" t="s">
        <v>2036</v>
      </c>
      <c r="AK394" s="3190">
        <v>1405</v>
      </c>
      <c r="AL394" s="31" t="s">
        <v>869</v>
      </c>
      <c r="AM394" s="31" t="s">
        <v>869</v>
      </c>
      <c r="AN394" s="23"/>
      <c r="AO394" s="3195">
        <v>2</v>
      </c>
      <c r="AP394" s="3195" t="s">
        <v>859</v>
      </c>
      <c r="AQ394" s="3195">
        <v>2</v>
      </c>
      <c r="AR394" s="815"/>
      <c r="AS394" s="815"/>
      <c r="AT394" s="815"/>
      <c r="AU394" s="815"/>
      <c r="AV394" s="3045"/>
      <c r="AW394" s="5085"/>
      <c r="AX394" s="5807"/>
    </row>
    <row r="395" spans="1:50" ht="13.5" thickBot="1">
      <c r="A395" s="5964"/>
      <c r="B395" s="5208"/>
      <c r="C395" s="6062"/>
      <c r="D395" s="5959"/>
      <c r="E395" s="5948"/>
      <c r="F395" s="5959"/>
      <c r="G395" s="5121"/>
      <c r="H395" s="5121"/>
      <c r="I395" s="5121"/>
      <c r="J395" s="5121"/>
      <c r="K395" s="5121"/>
      <c r="L395" s="5121"/>
      <c r="M395" s="5121"/>
      <c r="N395" s="5121"/>
      <c r="O395" s="5121"/>
      <c r="P395" s="5121"/>
      <c r="Q395" s="5121"/>
      <c r="R395" s="5121"/>
      <c r="S395" s="5121"/>
      <c r="T395" s="5121"/>
      <c r="U395" s="5277"/>
      <c r="V395" s="5121"/>
      <c r="W395" s="5121"/>
      <c r="X395" s="5121"/>
      <c r="Y395" s="5121"/>
      <c r="Z395" s="5121"/>
      <c r="AA395" s="5121"/>
      <c r="AB395" s="5121"/>
      <c r="AC395" s="5121"/>
      <c r="AD395" s="3048" t="s">
        <v>2035</v>
      </c>
      <c r="AE395" s="3415"/>
      <c r="AF395" s="3224" t="s">
        <v>857</v>
      </c>
      <c r="AG395" s="193"/>
      <c r="AH395" s="3196">
        <v>1300</v>
      </c>
      <c r="AI395" s="813" t="s">
        <v>2034</v>
      </c>
      <c r="AJ395" s="199" t="s">
        <v>2036</v>
      </c>
      <c r="AK395" s="3201">
        <v>1300</v>
      </c>
      <c r="AL395" s="35" t="s">
        <v>646</v>
      </c>
      <c r="AM395" s="35" t="s">
        <v>647</v>
      </c>
      <c r="AN395" s="35"/>
      <c r="AO395" s="3196">
        <v>2</v>
      </c>
      <c r="AP395" s="3196" t="s">
        <v>859</v>
      </c>
      <c r="AQ395" s="3196">
        <v>2</v>
      </c>
      <c r="AR395" s="816"/>
      <c r="AS395" s="816"/>
      <c r="AT395" s="816"/>
      <c r="AU395" s="816"/>
      <c r="AV395" s="3046"/>
      <c r="AW395" s="5948"/>
      <c r="AX395" s="5927"/>
    </row>
    <row r="396" spans="1:50">
      <c r="A396" s="5962" t="s">
        <v>4096</v>
      </c>
      <c r="B396" s="5153" t="s">
        <v>2463</v>
      </c>
      <c r="C396" s="5731" t="s">
        <v>3670</v>
      </c>
      <c r="D396" s="5153" t="s">
        <v>1982</v>
      </c>
      <c r="E396" s="5084" t="s">
        <v>2050</v>
      </c>
      <c r="F396" s="5153" t="s">
        <v>2123</v>
      </c>
      <c r="G396" s="5084" t="s">
        <v>2028</v>
      </c>
      <c r="H396" s="5084" t="s">
        <v>2028</v>
      </c>
      <c r="I396" s="5084" t="s">
        <v>2029</v>
      </c>
      <c r="J396" s="5084" t="s">
        <v>2029</v>
      </c>
      <c r="K396" s="5084">
        <v>9</v>
      </c>
      <c r="L396" s="5084">
        <v>0</v>
      </c>
      <c r="M396" s="5084">
        <v>31</v>
      </c>
      <c r="N396" s="5084">
        <v>9</v>
      </c>
      <c r="O396" s="5084">
        <v>0</v>
      </c>
      <c r="P396" s="5084">
        <v>31</v>
      </c>
      <c r="Q396" s="5084" t="s">
        <v>2030</v>
      </c>
      <c r="R396" s="5085" t="s">
        <v>2031</v>
      </c>
      <c r="S396" s="5084">
        <v>13944</v>
      </c>
      <c r="T396" s="5084">
        <v>13944</v>
      </c>
      <c r="U396" s="5084">
        <v>20615</v>
      </c>
      <c r="V396" s="5084">
        <v>1088</v>
      </c>
      <c r="W396" s="5084">
        <v>1088</v>
      </c>
      <c r="X396" s="5156">
        <v>1640</v>
      </c>
      <c r="Y396" s="5084">
        <v>9</v>
      </c>
      <c r="Z396" s="5084">
        <v>2</v>
      </c>
      <c r="AA396" s="5084" t="s">
        <v>2045</v>
      </c>
      <c r="AB396" s="5084" t="s">
        <v>2033</v>
      </c>
      <c r="AC396" s="5084" t="s">
        <v>2034</v>
      </c>
      <c r="AD396" s="3047" t="s">
        <v>2035</v>
      </c>
      <c r="AE396" s="3404" t="s">
        <v>6172</v>
      </c>
      <c r="AF396" s="3202" t="s">
        <v>857</v>
      </c>
      <c r="AG396" s="190"/>
      <c r="AH396" s="3195">
        <v>1204</v>
      </c>
      <c r="AI396" s="24" t="s">
        <v>2034</v>
      </c>
      <c r="AJ396" s="24" t="s">
        <v>2036</v>
      </c>
      <c r="AK396" s="24">
        <v>1203</v>
      </c>
      <c r="AL396" s="197" t="s">
        <v>2037</v>
      </c>
      <c r="AM396" s="32" t="s">
        <v>1708</v>
      </c>
      <c r="AN396" s="23"/>
      <c r="AO396" s="3195">
        <v>2</v>
      </c>
      <c r="AP396" s="3195" t="s">
        <v>859</v>
      </c>
      <c r="AQ396" s="3195">
        <v>2</v>
      </c>
      <c r="AR396" s="815"/>
      <c r="AS396" s="815"/>
      <c r="AT396" s="815"/>
      <c r="AU396" s="815"/>
      <c r="AV396" s="3045"/>
      <c r="AW396" s="5084" t="s">
        <v>2468</v>
      </c>
      <c r="AX396" s="5136" t="s">
        <v>2452</v>
      </c>
    </row>
    <row r="397" spans="1:50">
      <c r="A397" s="5963"/>
      <c r="B397" s="5154"/>
      <c r="C397" s="5729"/>
      <c r="D397" s="5154"/>
      <c r="E397" s="5085"/>
      <c r="F397" s="5154"/>
      <c r="G397" s="5085"/>
      <c r="H397" s="5085"/>
      <c r="I397" s="5085"/>
      <c r="J397" s="5085"/>
      <c r="K397" s="5085"/>
      <c r="L397" s="5085"/>
      <c r="M397" s="5085"/>
      <c r="N397" s="5085"/>
      <c r="O397" s="5085"/>
      <c r="P397" s="5085"/>
      <c r="Q397" s="5085"/>
      <c r="R397" s="5085"/>
      <c r="S397" s="5085"/>
      <c r="T397" s="5085"/>
      <c r="U397" s="5085"/>
      <c r="V397" s="5085"/>
      <c r="W397" s="5085"/>
      <c r="X397" s="5085"/>
      <c r="Y397" s="5085"/>
      <c r="Z397" s="5085"/>
      <c r="AA397" s="5085"/>
      <c r="AB397" s="5085"/>
      <c r="AC397" s="5085"/>
      <c r="AD397" s="3047" t="s">
        <v>2035</v>
      </c>
      <c r="AE397" s="3396"/>
      <c r="AF397" s="3202" t="s">
        <v>857</v>
      </c>
      <c r="AG397" s="190"/>
      <c r="AH397" s="3195">
        <v>1500</v>
      </c>
      <c r="AI397" s="24" t="s">
        <v>2034</v>
      </c>
      <c r="AJ397" s="198" t="s">
        <v>2036</v>
      </c>
      <c r="AK397" s="3190">
        <v>1500</v>
      </c>
      <c r="AL397" s="26" t="s">
        <v>344</v>
      </c>
      <c r="AM397" s="31" t="s">
        <v>341</v>
      </c>
      <c r="AN397" s="23"/>
      <c r="AO397" s="3195">
        <v>2</v>
      </c>
      <c r="AP397" s="3195" t="s">
        <v>859</v>
      </c>
      <c r="AQ397" s="3195">
        <v>2</v>
      </c>
      <c r="AR397" s="24">
        <v>3</v>
      </c>
      <c r="AS397" s="24" t="s">
        <v>875</v>
      </c>
      <c r="AT397" s="24" t="s">
        <v>859</v>
      </c>
      <c r="AU397" s="24" t="s">
        <v>876</v>
      </c>
      <c r="AV397" s="3047" t="s">
        <v>877</v>
      </c>
      <c r="AW397" s="5085"/>
      <c r="AX397" s="5807"/>
    </row>
    <row r="398" spans="1:50">
      <c r="A398" s="5963"/>
      <c r="B398" s="5154"/>
      <c r="C398" s="5729"/>
      <c r="D398" s="5154"/>
      <c r="E398" s="5085"/>
      <c r="F398" s="5154"/>
      <c r="G398" s="5085"/>
      <c r="H398" s="5085"/>
      <c r="I398" s="5085"/>
      <c r="J398" s="5085"/>
      <c r="K398" s="5085"/>
      <c r="L398" s="5085"/>
      <c r="M398" s="5085"/>
      <c r="N398" s="5085"/>
      <c r="O398" s="5085"/>
      <c r="P398" s="5085"/>
      <c r="Q398" s="5085"/>
      <c r="R398" s="5085"/>
      <c r="S398" s="5085"/>
      <c r="T398" s="5085"/>
      <c r="U398" s="5085"/>
      <c r="V398" s="5085"/>
      <c r="W398" s="5085"/>
      <c r="X398" s="5085"/>
      <c r="Y398" s="5085"/>
      <c r="Z398" s="5085"/>
      <c r="AA398" s="5085"/>
      <c r="AB398" s="5085"/>
      <c r="AC398" s="5085"/>
      <c r="AD398" s="3047" t="s">
        <v>2035</v>
      </c>
      <c r="AE398" s="3413"/>
      <c r="AF398" s="3202" t="s">
        <v>857</v>
      </c>
      <c r="AG398" s="190"/>
      <c r="AH398" s="3195">
        <v>1405</v>
      </c>
      <c r="AI398" s="24" t="s">
        <v>2034</v>
      </c>
      <c r="AJ398" s="198" t="s">
        <v>2036</v>
      </c>
      <c r="AK398" s="3190">
        <v>1405</v>
      </c>
      <c r="AL398" s="31" t="s">
        <v>869</v>
      </c>
      <c r="AM398" s="31" t="s">
        <v>869</v>
      </c>
      <c r="AN398" s="23"/>
      <c r="AO398" s="3195">
        <v>2</v>
      </c>
      <c r="AP398" s="3195" t="s">
        <v>859</v>
      </c>
      <c r="AQ398" s="3195">
        <v>2</v>
      </c>
      <c r="AR398" s="815"/>
      <c r="AS398" s="815"/>
      <c r="AT398" s="815"/>
      <c r="AU398" s="815"/>
      <c r="AV398" s="3045"/>
      <c r="AW398" s="5085"/>
      <c r="AX398" s="5807"/>
    </row>
    <row r="399" spans="1:50">
      <c r="A399" s="5963"/>
      <c r="B399" s="5155"/>
      <c r="C399" s="5730"/>
      <c r="D399" s="5965"/>
      <c r="E399" s="5949"/>
      <c r="F399" s="5965"/>
      <c r="G399" s="5086"/>
      <c r="H399" s="5086"/>
      <c r="I399" s="5086"/>
      <c r="J399" s="5086"/>
      <c r="K399" s="5086"/>
      <c r="L399" s="5086"/>
      <c r="M399" s="5086"/>
      <c r="N399" s="5086"/>
      <c r="O399" s="5086"/>
      <c r="P399" s="5086"/>
      <c r="Q399" s="5086"/>
      <c r="R399" s="5086"/>
      <c r="S399" s="5086"/>
      <c r="T399" s="5086"/>
      <c r="U399" s="5086"/>
      <c r="V399" s="5086"/>
      <c r="W399" s="5086"/>
      <c r="X399" s="5086"/>
      <c r="Y399" s="5086"/>
      <c r="Z399" s="5086"/>
      <c r="AA399" s="5086"/>
      <c r="AB399" s="5086"/>
      <c r="AC399" s="5086"/>
      <c r="AD399" s="3047" t="s">
        <v>2035</v>
      </c>
      <c r="AE399" s="3414"/>
      <c r="AF399" s="3202" t="s">
        <v>857</v>
      </c>
      <c r="AG399" s="190"/>
      <c r="AH399" s="3195">
        <v>1300</v>
      </c>
      <c r="AI399" s="24" t="s">
        <v>2034</v>
      </c>
      <c r="AJ399" s="198" t="s">
        <v>2036</v>
      </c>
      <c r="AK399" s="3190">
        <v>1300</v>
      </c>
      <c r="AL399" s="23" t="s">
        <v>646</v>
      </c>
      <c r="AM399" s="23" t="s">
        <v>647</v>
      </c>
      <c r="AN399" s="23"/>
      <c r="AO399" s="3195">
        <v>2</v>
      </c>
      <c r="AP399" s="3195" t="s">
        <v>859</v>
      </c>
      <c r="AQ399" s="3195">
        <v>2</v>
      </c>
      <c r="AR399" s="815"/>
      <c r="AS399" s="815"/>
      <c r="AT399" s="815"/>
      <c r="AU399" s="815"/>
      <c r="AV399" s="3045"/>
      <c r="AW399" s="5949"/>
      <c r="AX399" s="5928"/>
    </row>
    <row r="400" spans="1:50">
      <c r="A400" s="5963"/>
      <c r="B400" s="5153" t="s">
        <v>2463</v>
      </c>
      <c r="C400" s="5731" t="s">
        <v>3671</v>
      </c>
      <c r="D400" s="5153" t="s">
        <v>1984</v>
      </c>
      <c r="E400" s="5084" t="s">
        <v>2050</v>
      </c>
      <c r="F400" s="5153" t="s">
        <v>2124</v>
      </c>
      <c r="G400" s="5084" t="s">
        <v>2028</v>
      </c>
      <c r="H400" s="5084" t="s">
        <v>2028</v>
      </c>
      <c r="I400" s="5084" t="s">
        <v>2029</v>
      </c>
      <c r="J400" s="5084" t="s">
        <v>2029</v>
      </c>
      <c r="K400" s="5084">
        <v>9</v>
      </c>
      <c r="L400" s="5084">
        <v>0</v>
      </c>
      <c r="M400" s="5084">
        <v>31</v>
      </c>
      <c r="N400" s="5084">
        <v>9</v>
      </c>
      <c r="O400" s="5084">
        <v>0</v>
      </c>
      <c r="P400" s="5084">
        <v>31</v>
      </c>
      <c r="Q400" s="5084" t="s">
        <v>2030</v>
      </c>
      <c r="R400" s="5084" t="s">
        <v>2031</v>
      </c>
      <c r="S400" s="5084">
        <v>20551</v>
      </c>
      <c r="T400" s="5084">
        <v>20551</v>
      </c>
      <c r="U400" s="5084">
        <v>31642</v>
      </c>
      <c r="V400" s="5084">
        <v>1088</v>
      </c>
      <c r="W400" s="5084">
        <v>1088</v>
      </c>
      <c r="X400" s="5084">
        <v>1640</v>
      </c>
      <c r="Y400" s="5084">
        <v>9</v>
      </c>
      <c r="Z400" s="5084">
        <v>2</v>
      </c>
      <c r="AA400" s="5084" t="s">
        <v>2045</v>
      </c>
      <c r="AB400" s="5084" t="s">
        <v>2033</v>
      </c>
      <c r="AC400" s="5084" t="s">
        <v>2034</v>
      </c>
      <c r="AD400" s="3047" t="s">
        <v>2035</v>
      </c>
      <c r="AE400" s="3404" t="s">
        <v>6173</v>
      </c>
      <c r="AF400" s="3202" t="s">
        <v>857</v>
      </c>
      <c r="AG400" s="190"/>
      <c r="AH400" s="3195">
        <v>1204</v>
      </c>
      <c r="AI400" s="24" t="s">
        <v>2034</v>
      </c>
      <c r="AJ400" s="24" t="s">
        <v>2036</v>
      </c>
      <c r="AK400" s="24">
        <v>1203</v>
      </c>
      <c r="AL400" s="3209" t="s">
        <v>2040</v>
      </c>
      <c r="AM400" s="26" t="s">
        <v>1708</v>
      </c>
      <c r="AN400" s="23"/>
      <c r="AO400" s="3195">
        <v>2</v>
      </c>
      <c r="AP400" s="3195" t="s">
        <v>859</v>
      </c>
      <c r="AQ400" s="3195">
        <v>2</v>
      </c>
      <c r="AR400" s="815"/>
      <c r="AS400" s="815"/>
      <c r="AT400" s="815"/>
      <c r="AU400" s="815"/>
      <c r="AV400" s="3045"/>
      <c r="AW400" s="5084" t="s">
        <v>2468</v>
      </c>
      <c r="AX400" s="5136" t="s">
        <v>2452</v>
      </c>
    </row>
    <row r="401" spans="1:51">
      <c r="A401" s="5963"/>
      <c r="B401" s="5154"/>
      <c r="C401" s="5729"/>
      <c r="D401" s="5973"/>
      <c r="E401" s="5085"/>
      <c r="F401" s="5973"/>
      <c r="G401" s="5085"/>
      <c r="H401" s="5085"/>
      <c r="I401" s="5085"/>
      <c r="J401" s="5085"/>
      <c r="K401" s="5085"/>
      <c r="L401" s="5085"/>
      <c r="M401" s="5085"/>
      <c r="N401" s="5085"/>
      <c r="O401" s="5085"/>
      <c r="P401" s="5085"/>
      <c r="Q401" s="5085"/>
      <c r="R401" s="5085"/>
      <c r="S401" s="5085"/>
      <c r="T401" s="5085"/>
      <c r="U401" s="5085"/>
      <c r="V401" s="5085"/>
      <c r="W401" s="5085"/>
      <c r="X401" s="5085"/>
      <c r="Y401" s="5085"/>
      <c r="Z401" s="5085"/>
      <c r="AA401" s="5085"/>
      <c r="AB401" s="5085"/>
      <c r="AC401" s="5085"/>
      <c r="AD401" s="3047" t="s">
        <v>2035</v>
      </c>
      <c r="AE401" s="3396"/>
      <c r="AF401" s="3202" t="s">
        <v>857</v>
      </c>
      <c r="AG401" s="190"/>
      <c r="AH401" s="3195">
        <v>1500</v>
      </c>
      <c r="AI401" s="24" t="s">
        <v>2034</v>
      </c>
      <c r="AJ401" s="198" t="s">
        <v>2036</v>
      </c>
      <c r="AK401" s="3190">
        <v>1500</v>
      </c>
      <c r="AL401" s="26" t="s">
        <v>344</v>
      </c>
      <c r="AM401" s="31" t="s">
        <v>341</v>
      </c>
      <c r="AN401" s="23"/>
      <c r="AO401" s="3195">
        <v>2</v>
      </c>
      <c r="AP401" s="3195" t="s">
        <v>859</v>
      </c>
      <c r="AQ401" s="3195">
        <v>2</v>
      </c>
      <c r="AR401" s="24">
        <v>3</v>
      </c>
      <c r="AS401" s="24" t="s">
        <v>875</v>
      </c>
      <c r="AT401" s="24" t="s">
        <v>859</v>
      </c>
      <c r="AU401" s="24" t="s">
        <v>876</v>
      </c>
      <c r="AV401" s="3047" t="s">
        <v>877</v>
      </c>
      <c r="AW401" s="5085"/>
      <c r="AX401" s="5807"/>
    </row>
    <row r="402" spans="1:51">
      <c r="A402" s="5963"/>
      <c r="B402" s="5154"/>
      <c r="C402" s="5729"/>
      <c r="D402" s="5973"/>
      <c r="E402" s="5085"/>
      <c r="F402" s="5973"/>
      <c r="G402" s="5085"/>
      <c r="H402" s="5085"/>
      <c r="I402" s="5085"/>
      <c r="J402" s="5085"/>
      <c r="K402" s="5085"/>
      <c r="L402" s="5085"/>
      <c r="M402" s="5085"/>
      <c r="N402" s="5085"/>
      <c r="O402" s="5085"/>
      <c r="P402" s="5085"/>
      <c r="Q402" s="5085"/>
      <c r="R402" s="5085"/>
      <c r="S402" s="5085"/>
      <c r="T402" s="5085"/>
      <c r="U402" s="5085"/>
      <c r="V402" s="5085"/>
      <c r="W402" s="5085"/>
      <c r="X402" s="5085"/>
      <c r="Y402" s="5085"/>
      <c r="Z402" s="5085"/>
      <c r="AA402" s="5085"/>
      <c r="AB402" s="5085"/>
      <c r="AC402" s="5085"/>
      <c r="AD402" s="3047" t="s">
        <v>2035</v>
      </c>
      <c r="AE402" s="3413"/>
      <c r="AF402" s="3202" t="s">
        <v>857</v>
      </c>
      <c r="AG402" s="190"/>
      <c r="AH402" s="3195">
        <v>1405</v>
      </c>
      <c r="AI402" s="24" t="s">
        <v>2034</v>
      </c>
      <c r="AJ402" s="198" t="s">
        <v>2036</v>
      </c>
      <c r="AK402" s="3190">
        <v>1405</v>
      </c>
      <c r="AL402" s="31" t="s">
        <v>869</v>
      </c>
      <c r="AM402" s="31" t="s">
        <v>869</v>
      </c>
      <c r="AN402" s="23"/>
      <c r="AO402" s="3195">
        <v>2</v>
      </c>
      <c r="AP402" s="3195" t="s">
        <v>859</v>
      </c>
      <c r="AQ402" s="3195">
        <v>2</v>
      </c>
      <c r="AR402" s="815"/>
      <c r="AS402" s="815"/>
      <c r="AT402" s="815"/>
      <c r="AU402" s="815"/>
      <c r="AV402" s="3045"/>
      <c r="AW402" s="5085"/>
      <c r="AX402" s="5807"/>
    </row>
    <row r="403" spans="1:51" ht="13.5" thickBot="1">
      <c r="A403" s="5964"/>
      <c r="B403" s="5208"/>
      <c r="C403" s="6062"/>
      <c r="D403" s="5959"/>
      <c r="E403" s="5948"/>
      <c r="F403" s="5959"/>
      <c r="G403" s="5121"/>
      <c r="H403" s="5121"/>
      <c r="I403" s="5121"/>
      <c r="J403" s="5121"/>
      <c r="K403" s="5121"/>
      <c r="L403" s="5121"/>
      <c r="M403" s="5121"/>
      <c r="N403" s="5121"/>
      <c r="O403" s="5121"/>
      <c r="P403" s="5121"/>
      <c r="Q403" s="5121"/>
      <c r="R403" s="5121"/>
      <c r="S403" s="5121"/>
      <c r="T403" s="5121"/>
      <c r="U403" s="5121"/>
      <c r="V403" s="5121"/>
      <c r="W403" s="5121"/>
      <c r="X403" s="5121"/>
      <c r="Y403" s="5121"/>
      <c r="Z403" s="5121"/>
      <c r="AA403" s="5121"/>
      <c r="AB403" s="5121"/>
      <c r="AC403" s="5121"/>
      <c r="AD403" s="3048" t="s">
        <v>2035</v>
      </c>
      <c r="AE403" s="3415"/>
      <c r="AF403" s="3224" t="s">
        <v>857</v>
      </c>
      <c r="AG403" s="193"/>
      <c r="AH403" s="3196">
        <v>1300</v>
      </c>
      <c r="AI403" s="813" t="s">
        <v>2034</v>
      </c>
      <c r="AJ403" s="199" t="s">
        <v>2036</v>
      </c>
      <c r="AK403" s="3201">
        <v>1300</v>
      </c>
      <c r="AL403" s="35" t="s">
        <v>646</v>
      </c>
      <c r="AM403" s="35" t="s">
        <v>647</v>
      </c>
      <c r="AN403" s="35"/>
      <c r="AO403" s="3196">
        <v>2</v>
      </c>
      <c r="AP403" s="3196" t="s">
        <v>859</v>
      </c>
      <c r="AQ403" s="3196">
        <v>2</v>
      </c>
      <c r="AR403" s="816"/>
      <c r="AS403" s="816"/>
      <c r="AT403" s="816"/>
      <c r="AU403" s="816"/>
      <c r="AV403" s="3046"/>
      <c r="AW403" s="5948"/>
      <c r="AX403" s="5927"/>
    </row>
    <row r="404" spans="1:51" ht="18" customHeight="1">
      <c r="A404" s="5707" t="s">
        <v>4147</v>
      </c>
      <c r="B404" s="5920" t="s">
        <v>2464</v>
      </c>
      <c r="C404" s="5923" t="s">
        <v>3814</v>
      </c>
      <c r="D404" s="5923" t="s">
        <v>3815</v>
      </c>
      <c r="E404" s="5156" t="s">
        <v>2043</v>
      </c>
      <c r="F404" s="5923" t="s">
        <v>4148</v>
      </c>
      <c r="G404" s="5156" t="s">
        <v>2028</v>
      </c>
      <c r="H404" s="5156" t="s">
        <v>2028</v>
      </c>
      <c r="I404" s="5156" t="s">
        <v>2029</v>
      </c>
      <c r="J404" s="5156" t="s">
        <v>2029</v>
      </c>
      <c r="K404" s="5156">
        <v>8</v>
      </c>
      <c r="L404" s="5156">
        <v>0</v>
      </c>
      <c r="M404" s="5156">
        <v>31</v>
      </c>
      <c r="N404" s="5156">
        <v>8</v>
      </c>
      <c r="O404" s="5156">
        <v>0</v>
      </c>
      <c r="P404" s="5156">
        <v>31</v>
      </c>
      <c r="Q404" s="5156" t="s">
        <v>2030</v>
      </c>
      <c r="R404" s="5929" t="s">
        <v>2031</v>
      </c>
      <c r="S404" s="5932">
        <v>14856</v>
      </c>
      <c r="T404" s="5932">
        <v>14856</v>
      </c>
      <c r="U404" s="5932">
        <v>25946</v>
      </c>
      <c r="V404" s="5932">
        <v>1230</v>
      </c>
      <c r="W404" s="5932">
        <v>1230</v>
      </c>
      <c r="X404" s="5932">
        <v>1375</v>
      </c>
      <c r="Y404" s="5932">
        <v>9</v>
      </c>
      <c r="Z404" s="5932">
        <v>2</v>
      </c>
      <c r="AA404" s="5156" t="s">
        <v>2045</v>
      </c>
      <c r="AB404" s="5932" t="s">
        <v>2033</v>
      </c>
      <c r="AC404" s="5932" t="s">
        <v>2034</v>
      </c>
      <c r="AD404" s="3214" t="s">
        <v>2035</v>
      </c>
      <c r="AE404" s="3395"/>
      <c r="AF404" s="3223" t="s">
        <v>857</v>
      </c>
      <c r="AG404" s="187"/>
      <c r="AH404" s="185">
        <v>3979</v>
      </c>
      <c r="AI404" s="48" t="s">
        <v>2034</v>
      </c>
      <c r="AJ404" s="48" t="s">
        <v>2036</v>
      </c>
      <c r="AK404" s="185">
        <v>3979</v>
      </c>
      <c r="AL404" s="186" t="s">
        <v>2040</v>
      </c>
      <c r="AM404" s="1527" t="s">
        <v>2041</v>
      </c>
      <c r="AN404" s="189"/>
      <c r="AO404" s="3200">
        <v>2</v>
      </c>
      <c r="AP404" s="3200" t="s">
        <v>859</v>
      </c>
      <c r="AQ404" s="3200">
        <v>2</v>
      </c>
      <c r="AR404" s="231"/>
      <c r="AS404" s="231"/>
      <c r="AT404" s="231"/>
      <c r="AU404" s="231"/>
      <c r="AV404" s="3035"/>
      <c r="AW404" s="5156" t="s">
        <v>2468</v>
      </c>
      <c r="AX404" s="5813" t="s">
        <v>2459</v>
      </c>
      <c r="AY404" s="6096" t="s">
        <v>6201</v>
      </c>
    </row>
    <row r="405" spans="1:51" ht="18" customHeight="1">
      <c r="A405" s="5918"/>
      <c r="B405" s="5921"/>
      <c r="C405" s="5924"/>
      <c r="D405" s="5924"/>
      <c r="E405" s="5085"/>
      <c r="F405" s="5924"/>
      <c r="G405" s="5085"/>
      <c r="H405" s="5085"/>
      <c r="I405" s="5085"/>
      <c r="J405" s="5085"/>
      <c r="K405" s="5085"/>
      <c r="L405" s="5085"/>
      <c r="M405" s="5085"/>
      <c r="N405" s="5085"/>
      <c r="O405" s="5085"/>
      <c r="P405" s="5085"/>
      <c r="Q405" s="5085"/>
      <c r="R405" s="5930"/>
      <c r="S405" s="5933"/>
      <c r="T405" s="5933"/>
      <c r="U405" s="5933"/>
      <c r="V405" s="5933"/>
      <c r="W405" s="5933"/>
      <c r="X405" s="5933"/>
      <c r="Y405" s="5933"/>
      <c r="Z405" s="5933"/>
      <c r="AA405" s="5085"/>
      <c r="AB405" s="5933"/>
      <c r="AC405" s="5933"/>
      <c r="AD405" s="3031" t="s">
        <v>2035</v>
      </c>
      <c r="AE405" s="3396"/>
      <c r="AF405" s="3202" t="s">
        <v>857</v>
      </c>
      <c r="AG405" s="190"/>
      <c r="AH405" s="3195">
        <v>3990</v>
      </c>
      <c r="AI405" s="28" t="s">
        <v>2034</v>
      </c>
      <c r="AJ405" s="198" t="s">
        <v>2036</v>
      </c>
      <c r="AK405" s="3195">
        <v>3990</v>
      </c>
      <c r="AL405" s="31" t="s">
        <v>342</v>
      </c>
      <c r="AM405" s="31" t="s">
        <v>341</v>
      </c>
      <c r="AN405" s="23"/>
      <c r="AO405" s="3195">
        <v>2</v>
      </c>
      <c r="AP405" s="3195" t="s">
        <v>859</v>
      </c>
      <c r="AQ405" s="3195">
        <v>2</v>
      </c>
      <c r="AR405" s="28">
        <v>3</v>
      </c>
      <c r="AS405" s="28" t="s">
        <v>875</v>
      </c>
      <c r="AT405" s="28" t="s">
        <v>859</v>
      </c>
      <c r="AU405" s="28" t="s">
        <v>876</v>
      </c>
      <c r="AV405" s="3031" t="s">
        <v>877</v>
      </c>
      <c r="AW405" s="5085"/>
      <c r="AX405" s="5807"/>
      <c r="AY405" s="6096"/>
    </row>
    <row r="406" spans="1:51" ht="18" customHeight="1" thickBot="1">
      <c r="A406" s="5919"/>
      <c r="B406" s="5922"/>
      <c r="C406" s="5925"/>
      <c r="D406" s="5925"/>
      <c r="E406" s="5121"/>
      <c r="F406" s="5925"/>
      <c r="G406" s="5121"/>
      <c r="H406" s="5121"/>
      <c r="I406" s="5121"/>
      <c r="J406" s="5121"/>
      <c r="K406" s="5121"/>
      <c r="L406" s="5121"/>
      <c r="M406" s="5121"/>
      <c r="N406" s="5121"/>
      <c r="O406" s="5121"/>
      <c r="P406" s="5121"/>
      <c r="Q406" s="5121"/>
      <c r="R406" s="5931"/>
      <c r="S406" s="5934"/>
      <c r="T406" s="5934"/>
      <c r="U406" s="5934"/>
      <c r="V406" s="5934"/>
      <c r="W406" s="5934"/>
      <c r="X406" s="5934"/>
      <c r="Y406" s="5934"/>
      <c r="Z406" s="5934"/>
      <c r="AA406" s="5121"/>
      <c r="AB406" s="5934"/>
      <c r="AC406" s="5934"/>
      <c r="AD406" s="3215" t="s">
        <v>2035</v>
      </c>
      <c r="AE406" s="3397"/>
      <c r="AF406" s="3224" t="s">
        <v>857</v>
      </c>
      <c r="AG406" s="193"/>
      <c r="AH406" s="3196">
        <v>3994</v>
      </c>
      <c r="AI406" s="30" t="s">
        <v>2034</v>
      </c>
      <c r="AJ406" s="199" t="s">
        <v>2036</v>
      </c>
      <c r="AK406" s="3196">
        <v>3994</v>
      </c>
      <c r="AL406" s="1528" t="s">
        <v>869</v>
      </c>
      <c r="AM406" s="1528" t="s">
        <v>869</v>
      </c>
      <c r="AN406" s="35"/>
      <c r="AO406" s="3196">
        <v>5</v>
      </c>
      <c r="AP406" s="3196" t="s">
        <v>859</v>
      </c>
      <c r="AQ406" s="3196">
        <v>5</v>
      </c>
      <c r="AR406" s="232"/>
      <c r="AS406" s="232"/>
      <c r="AT406" s="232"/>
      <c r="AU406" s="232"/>
      <c r="AV406" s="3036"/>
      <c r="AW406" s="5121"/>
      <c r="AX406" s="5137"/>
      <c r="AY406" s="6096"/>
    </row>
    <row r="407" spans="1:51" s="8" customFormat="1" ht="12.75" customHeight="1">
      <c r="A407" s="5707" t="s">
        <v>4359</v>
      </c>
      <c r="B407" s="6079" t="s">
        <v>2464</v>
      </c>
      <c r="C407" s="6080" t="s">
        <v>4360</v>
      </c>
      <c r="D407" s="6082" t="s">
        <v>4377</v>
      </c>
      <c r="E407" s="5156" t="s">
        <v>2026</v>
      </c>
      <c r="F407" s="6082" t="s">
        <v>4378</v>
      </c>
      <c r="G407" s="5156" t="s">
        <v>2028</v>
      </c>
      <c r="H407" s="5156" t="s">
        <v>2028</v>
      </c>
      <c r="I407" s="5156" t="s">
        <v>2029</v>
      </c>
      <c r="J407" s="5156" t="s">
        <v>2029</v>
      </c>
      <c r="K407" s="5156">
        <v>6</v>
      </c>
      <c r="L407" s="5156">
        <v>0</v>
      </c>
      <c r="M407" s="5156">
        <v>31</v>
      </c>
      <c r="N407" s="5156">
        <v>6</v>
      </c>
      <c r="O407" s="5156">
        <v>0</v>
      </c>
      <c r="P407" s="5156">
        <v>31</v>
      </c>
      <c r="Q407" s="5156" t="s">
        <v>2030</v>
      </c>
      <c r="R407" s="5156" t="s">
        <v>2031</v>
      </c>
      <c r="S407" s="5255">
        <v>3598</v>
      </c>
      <c r="T407" s="5255">
        <v>3598</v>
      </c>
      <c r="U407" s="5255">
        <v>10512</v>
      </c>
      <c r="V407" s="5255">
        <v>3214</v>
      </c>
      <c r="W407" s="5255">
        <v>3214</v>
      </c>
      <c r="X407" s="5255">
        <v>4128</v>
      </c>
      <c r="Y407" s="5156">
        <v>4</v>
      </c>
      <c r="Z407" s="5156">
        <v>2</v>
      </c>
      <c r="AA407" s="5156" t="s">
        <v>2032</v>
      </c>
      <c r="AB407" s="5156" t="s">
        <v>2033</v>
      </c>
      <c r="AC407" s="5255" t="s">
        <v>2034</v>
      </c>
      <c r="AD407" s="3217" t="s">
        <v>2035</v>
      </c>
      <c r="AE407" s="3398"/>
      <c r="AF407" s="3223" t="s">
        <v>857</v>
      </c>
      <c r="AG407" s="187"/>
      <c r="AH407" s="1851">
        <v>990</v>
      </c>
      <c r="AI407" s="473" t="s">
        <v>2034</v>
      </c>
      <c r="AJ407" s="473" t="s">
        <v>2036</v>
      </c>
      <c r="AK407" s="1852">
        <v>990</v>
      </c>
      <c r="AL407" s="1853" t="s">
        <v>4379</v>
      </c>
      <c r="AM407" s="1853" t="s">
        <v>4380</v>
      </c>
      <c r="AN407" s="189"/>
      <c r="AO407" s="3200">
        <v>2</v>
      </c>
      <c r="AP407" s="3200" t="s">
        <v>859</v>
      </c>
      <c r="AQ407" s="3200">
        <v>2</v>
      </c>
      <c r="AR407" s="189"/>
      <c r="AS407" s="189"/>
      <c r="AT407" s="189"/>
      <c r="AU407" s="189"/>
      <c r="AV407" s="196"/>
      <c r="AW407" s="5156" t="s">
        <v>2466</v>
      </c>
      <c r="AX407" s="5813" t="s">
        <v>2452</v>
      </c>
    </row>
    <row r="408" spans="1:51" s="8" customFormat="1">
      <c r="A408" s="5708"/>
      <c r="B408" s="5801"/>
      <c r="C408" s="6081"/>
      <c r="D408" s="6083"/>
      <c r="E408" s="5086"/>
      <c r="F408" s="6083"/>
      <c r="G408" s="5086"/>
      <c r="H408" s="5086"/>
      <c r="I408" s="5086"/>
      <c r="J408" s="5086"/>
      <c r="K408" s="5086"/>
      <c r="L408" s="5086"/>
      <c r="M408" s="5086"/>
      <c r="N408" s="5086"/>
      <c r="O408" s="5086"/>
      <c r="P408" s="5086"/>
      <c r="Q408" s="5086"/>
      <c r="R408" s="5086"/>
      <c r="S408" s="5237"/>
      <c r="T408" s="5237"/>
      <c r="U408" s="5237"/>
      <c r="V408" s="5237"/>
      <c r="W408" s="5237"/>
      <c r="X408" s="5237"/>
      <c r="Y408" s="5086"/>
      <c r="Z408" s="5086"/>
      <c r="AA408" s="5086"/>
      <c r="AB408" s="5086"/>
      <c r="AC408" s="5237"/>
      <c r="AD408" s="3047" t="s">
        <v>2035</v>
      </c>
      <c r="AE408" s="3399"/>
      <c r="AF408" s="3202" t="s">
        <v>857</v>
      </c>
      <c r="AG408" s="190"/>
      <c r="AH408" s="3195">
        <v>1300</v>
      </c>
      <c r="AI408" s="24" t="s">
        <v>2034</v>
      </c>
      <c r="AJ408" s="24" t="s">
        <v>2036</v>
      </c>
      <c r="AK408" s="3195">
        <v>1300</v>
      </c>
      <c r="AL408" s="191" t="s">
        <v>646</v>
      </c>
      <c r="AM408" s="191" t="s">
        <v>647</v>
      </c>
      <c r="AN408" s="23"/>
      <c r="AO408" s="3195">
        <v>2</v>
      </c>
      <c r="AP408" s="3195" t="s">
        <v>859</v>
      </c>
      <c r="AQ408" s="3195">
        <v>2</v>
      </c>
      <c r="AR408" s="23"/>
      <c r="AS408" s="23"/>
      <c r="AT408" s="23"/>
      <c r="AU408" s="23"/>
      <c r="AV408" s="197"/>
      <c r="AW408" s="5086"/>
      <c r="AX408" s="5808"/>
    </row>
    <row r="409" spans="1:51" s="8" customFormat="1">
      <c r="A409" s="5708"/>
      <c r="B409" s="6084" t="s">
        <v>2464</v>
      </c>
      <c r="C409" s="6085" t="s">
        <v>4363</v>
      </c>
      <c r="D409" s="6086" t="s">
        <v>4381</v>
      </c>
      <c r="E409" s="5085" t="s">
        <v>2026</v>
      </c>
      <c r="F409" s="6086" t="s">
        <v>4382</v>
      </c>
      <c r="G409" s="5085" t="s">
        <v>2028</v>
      </c>
      <c r="H409" s="5085" t="s">
        <v>2028</v>
      </c>
      <c r="I409" s="5085" t="s">
        <v>2029</v>
      </c>
      <c r="J409" s="5085" t="s">
        <v>2029</v>
      </c>
      <c r="K409" s="5085">
        <v>6</v>
      </c>
      <c r="L409" s="5085">
        <v>0</v>
      </c>
      <c r="M409" s="5085">
        <v>31</v>
      </c>
      <c r="N409" s="5085">
        <v>6</v>
      </c>
      <c r="O409" s="5085">
        <v>0</v>
      </c>
      <c r="P409" s="5085">
        <v>31</v>
      </c>
      <c r="Q409" s="5085" t="s">
        <v>2030</v>
      </c>
      <c r="R409" s="5085" t="s">
        <v>2031</v>
      </c>
      <c r="S409" s="5291">
        <v>6748</v>
      </c>
      <c r="T409" s="5236">
        <v>6748</v>
      </c>
      <c r="U409" s="5236">
        <v>20512</v>
      </c>
      <c r="V409" s="5236">
        <v>6364</v>
      </c>
      <c r="W409" s="5236">
        <v>6364</v>
      </c>
      <c r="X409" s="5236">
        <v>8128</v>
      </c>
      <c r="Y409" s="5085">
        <v>4</v>
      </c>
      <c r="Z409" s="5085">
        <v>2</v>
      </c>
      <c r="AA409" s="5085" t="s">
        <v>2032</v>
      </c>
      <c r="AB409" s="5085" t="s">
        <v>2033</v>
      </c>
      <c r="AC409" s="5236" t="s">
        <v>2034</v>
      </c>
      <c r="AD409" s="3221" t="s">
        <v>2035</v>
      </c>
      <c r="AE409" s="3396"/>
      <c r="AF409" s="3213" t="s">
        <v>857</v>
      </c>
      <c r="AG409" s="1085"/>
      <c r="AH409" s="1854">
        <v>990</v>
      </c>
      <c r="AI409" s="3198" t="s">
        <v>2034</v>
      </c>
      <c r="AJ409" s="3198" t="s">
        <v>2036</v>
      </c>
      <c r="AK409" s="1855">
        <v>990</v>
      </c>
      <c r="AL409" s="1856" t="s">
        <v>4383</v>
      </c>
      <c r="AM409" s="1856" t="s">
        <v>4384</v>
      </c>
      <c r="AN409" s="32"/>
      <c r="AO409" s="3185">
        <v>4</v>
      </c>
      <c r="AP409" s="3185" t="s">
        <v>859</v>
      </c>
      <c r="AQ409" s="3185">
        <v>4</v>
      </c>
      <c r="AR409" s="32"/>
      <c r="AS409" s="32"/>
      <c r="AT409" s="32"/>
      <c r="AU409" s="32"/>
      <c r="AV409" s="1087"/>
      <c r="AW409" s="5085" t="s">
        <v>2468</v>
      </c>
      <c r="AX409" s="5807" t="s">
        <v>2452</v>
      </c>
    </row>
    <row r="410" spans="1:51" s="8" customFormat="1">
      <c r="A410" s="5708"/>
      <c r="B410" s="5801"/>
      <c r="C410" s="6081"/>
      <c r="D410" s="6083"/>
      <c r="E410" s="5086"/>
      <c r="F410" s="6083"/>
      <c r="G410" s="5086"/>
      <c r="H410" s="5086"/>
      <c r="I410" s="5086"/>
      <c r="J410" s="5086"/>
      <c r="K410" s="5086"/>
      <c r="L410" s="5086"/>
      <c r="M410" s="5086"/>
      <c r="N410" s="5086"/>
      <c r="O410" s="5086"/>
      <c r="P410" s="5086"/>
      <c r="Q410" s="5086"/>
      <c r="R410" s="5086"/>
      <c r="S410" s="5237"/>
      <c r="T410" s="5237"/>
      <c r="U410" s="5237"/>
      <c r="V410" s="5237"/>
      <c r="W410" s="5237"/>
      <c r="X410" s="5237"/>
      <c r="Y410" s="5086"/>
      <c r="Z410" s="5086"/>
      <c r="AA410" s="5086"/>
      <c r="AB410" s="5086"/>
      <c r="AC410" s="5237"/>
      <c r="AD410" s="3047" t="s">
        <v>2035</v>
      </c>
      <c r="AE410" s="3399"/>
      <c r="AF410" s="3202" t="s">
        <v>857</v>
      </c>
      <c r="AG410" s="190"/>
      <c r="AH410" s="3195">
        <v>1300</v>
      </c>
      <c r="AI410" s="24" t="s">
        <v>2034</v>
      </c>
      <c r="AJ410" s="24" t="s">
        <v>2036</v>
      </c>
      <c r="AK410" s="3195">
        <v>1300</v>
      </c>
      <c r="AL410" s="191" t="s">
        <v>646</v>
      </c>
      <c r="AM410" s="191" t="s">
        <v>647</v>
      </c>
      <c r="AN410" s="23"/>
      <c r="AO410" s="3195">
        <v>2</v>
      </c>
      <c r="AP410" s="3195" t="s">
        <v>859</v>
      </c>
      <c r="AQ410" s="3195">
        <v>2</v>
      </c>
      <c r="AR410" s="23"/>
      <c r="AS410" s="23"/>
      <c r="AT410" s="23"/>
      <c r="AU410" s="23"/>
      <c r="AV410" s="197"/>
      <c r="AW410" s="5086"/>
      <c r="AX410" s="5808"/>
    </row>
    <row r="411" spans="1:51" s="8" customFormat="1">
      <c r="A411" s="5708"/>
      <c r="B411" s="6084" t="s">
        <v>2464</v>
      </c>
      <c r="C411" s="6085" t="s">
        <v>4366</v>
      </c>
      <c r="D411" s="6086" t="s">
        <v>4385</v>
      </c>
      <c r="E411" s="5085" t="s">
        <v>2026</v>
      </c>
      <c r="F411" s="6086" t="s">
        <v>4386</v>
      </c>
      <c r="G411" s="5085" t="s">
        <v>2028</v>
      </c>
      <c r="H411" s="5085" t="s">
        <v>2028</v>
      </c>
      <c r="I411" s="5085" t="s">
        <v>2029</v>
      </c>
      <c r="J411" s="5085" t="s">
        <v>2029</v>
      </c>
      <c r="K411" s="5085">
        <v>6</v>
      </c>
      <c r="L411" s="5085">
        <v>0</v>
      </c>
      <c r="M411" s="5085">
        <v>31</v>
      </c>
      <c r="N411" s="5085">
        <v>6</v>
      </c>
      <c r="O411" s="5085">
        <v>0</v>
      </c>
      <c r="P411" s="5085">
        <v>31</v>
      </c>
      <c r="Q411" s="5085" t="s">
        <v>2030</v>
      </c>
      <c r="R411" s="5085" t="s">
        <v>2031</v>
      </c>
      <c r="S411" s="5291">
        <v>10948</v>
      </c>
      <c r="T411" s="5236">
        <v>10948</v>
      </c>
      <c r="U411" s="5236">
        <v>30512</v>
      </c>
      <c r="V411" s="5236">
        <v>3214</v>
      </c>
      <c r="W411" s="5236">
        <v>3214</v>
      </c>
      <c r="X411" s="5236">
        <v>8128</v>
      </c>
      <c r="Y411" s="5085">
        <v>4</v>
      </c>
      <c r="Z411" s="5085">
        <v>2</v>
      </c>
      <c r="AA411" s="5085" t="s">
        <v>2032</v>
      </c>
      <c r="AB411" s="5085" t="s">
        <v>2033</v>
      </c>
      <c r="AC411" s="5236" t="s">
        <v>2034</v>
      </c>
      <c r="AD411" s="3221" t="s">
        <v>2035</v>
      </c>
      <c r="AE411" s="3396"/>
      <c r="AF411" s="3213" t="s">
        <v>857</v>
      </c>
      <c r="AG411" s="1085"/>
      <c r="AH411" s="1854">
        <v>990</v>
      </c>
      <c r="AI411" s="3198" t="s">
        <v>2034</v>
      </c>
      <c r="AJ411" s="3198" t="s">
        <v>2036</v>
      </c>
      <c r="AK411" s="1855">
        <v>990</v>
      </c>
      <c r="AL411" s="1856" t="s">
        <v>4387</v>
      </c>
      <c r="AM411" s="1856" t="s">
        <v>4384</v>
      </c>
      <c r="AN411" s="32"/>
      <c r="AO411" s="3185">
        <v>2</v>
      </c>
      <c r="AP411" s="3185" t="s">
        <v>859</v>
      </c>
      <c r="AQ411" s="3185">
        <v>2</v>
      </c>
      <c r="AR411" s="32"/>
      <c r="AS411" s="32"/>
      <c r="AT411" s="32"/>
      <c r="AU411" s="32"/>
      <c r="AV411" s="1087"/>
      <c r="AW411" s="5085" t="s">
        <v>2468</v>
      </c>
      <c r="AX411" s="5807" t="s">
        <v>2452</v>
      </c>
    </row>
    <row r="412" spans="1:51" s="8" customFormat="1">
      <c r="A412" s="5708"/>
      <c r="B412" s="5801"/>
      <c r="C412" s="6081"/>
      <c r="D412" s="6083"/>
      <c r="E412" s="5086"/>
      <c r="F412" s="6083"/>
      <c r="G412" s="5086"/>
      <c r="H412" s="5086"/>
      <c r="I412" s="5086"/>
      <c r="J412" s="5086"/>
      <c r="K412" s="5086"/>
      <c r="L412" s="5086"/>
      <c r="M412" s="5086"/>
      <c r="N412" s="5086"/>
      <c r="O412" s="5086"/>
      <c r="P412" s="5086"/>
      <c r="Q412" s="5086"/>
      <c r="R412" s="5086"/>
      <c r="S412" s="5237"/>
      <c r="T412" s="5237"/>
      <c r="U412" s="5237"/>
      <c r="V412" s="5237"/>
      <c r="W412" s="5237"/>
      <c r="X412" s="5237"/>
      <c r="Y412" s="5086"/>
      <c r="Z412" s="5086"/>
      <c r="AA412" s="5086"/>
      <c r="AB412" s="5086"/>
      <c r="AC412" s="5237"/>
      <c r="AD412" s="3047" t="s">
        <v>2035</v>
      </c>
      <c r="AE412" s="3399"/>
      <c r="AF412" s="3202" t="s">
        <v>857</v>
      </c>
      <c r="AG412" s="190"/>
      <c r="AH412" s="3195">
        <v>1300</v>
      </c>
      <c r="AI412" s="24" t="s">
        <v>2034</v>
      </c>
      <c r="AJ412" s="24" t="s">
        <v>2036</v>
      </c>
      <c r="AK412" s="3195">
        <v>1300</v>
      </c>
      <c r="AL412" s="191" t="s">
        <v>646</v>
      </c>
      <c r="AM412" s="191" t="s">
        <v>647</v>
      </c>
      <c r="AN412" s="23"/>
      <c r="AO412" s="3195">
        <v>2</v>
      </c>
      <c r="AP412" s="3195" t="s">
        <v>859</v>
      </c>
      <c r="AQ412" s="3195">
        <v>2</v>
      </c>
      <c r="AR412" s="23"/>
      <c r="AS412" s="23"/>
      <c r="AT412" s="23"/>
      <c r="AU412" s="23"/>
      <c r="AV412" s="197"/>
      <c r="AW412" s="5086"/>
      <c r="AX412" s="5808"/>
    </row>
    <row r="413" spans="1:51" s="8" customFormat="1">
      <c r="A413" s="5708"/>
      <c r="B413" s="6084" t="s">
        <v>2464</v>
      </c>
      <c r="C413" s="6085" t="s">
        <v>4369</v>
      </c>
      <c r="D413" s="6086" t="s">
        <v>4388</v>
      </c>
      <c r="E413" s="5085" t="s">
        <v>2026</v>
      </c>
      <c r="F413" s="6086" t="s">
        <v>4389</v>
      </c>
      <c r="G413" s="5085" t="s">
        <v>2028</v>
      </c>
      <c r="H413" s="5085" t="s">
        <v>2028</v>
      </c>
      <c r="I413" s="5085" t="s">
        <v>2029</v>
      </c>
      <c r="J413" s="5085" t="s">
        <v>2029</v>
      </c>
      <c r="K413" s="5085">
        <v>6</v>
      </c>
      <c r="L413" s="5085">
        <v>0</v>
      </c>
      <c r="M413" s="5085">
        <v>31</v>
      </c>
      <c r="N413" s="5085">
        <v>6</v>
      </c>
      <c r="O413" s="5085">
        <v>0</v>
      </c>
      <c r="P413" s="5085">
        <v>31</v>
      </c>
      <c r="Q413" s="5085" t="s">
        <v>2030</v>
      </c>
      <c r="R413" s="5085" t="s">
        <v>2031</v>
      </c>
      <c r="S413" s="5291">
        <v>21448</v>
      </c>
      <c r="T413" s="5236">
        <v>21448</v>
      </c>
      <c r="U413" s="5236">
        <v>50512</v>
      </c>
      <c r="V413" s="5236">
        <v>6364</v>
      </c>
      <c r="W413" s="5236">
        <v>6364</v>
      </c>
      <c r="X413" s="5236">
        <v>16128</v>
      </c>
      <c r="Y413" s="5085">
        <v>4</v>
      </c>
      <c r="Z413" s="5085">
        <v>2</v>
      </c>
      <c r="AA413" s="5085" t="s">
        <v>2032</v>
      </c>
      <c r="AB413" s="5085" t="s">
        <v>2033</v>
      </c>
      <c r="AC413" s="5236" t="s">
        <v>2034</v>
      </c>
      <c r="AD413" s="3221" t="s">
        <v>2035</v>
      </c>
      <c r="AE413" s="3396"/>
      <c r="AF413" s="3213" t="s">
        <v>857</v>
      </c>
      <c r="AG413" s="1085"/>
      <c r="AH413" s="1854">
        <v>990</v>
      </c>
      <c r="AI413" s="3198" t="s">
        <v>2034</v>
      </c>
      <c r="AJ413" s="3198" t="s">
        <v>2036</v>
      </c>
      <c r="AK413" s="1855">
        <v>990</v>
      </c>
      <c r="AL413" s="1856" t="s">
        <v>4390</v>
      </c>
      <c r="AM413" s="1856" t="s">
        <v>4391</v>
      </c>
      <c r="AN413" s="32"/>
      <c r="AO413" s="3185">
        <v>4</v>
      </c>
      <c r="AP413" s="3185" t="s">
        <v>859</v>
      </c>
      <c r="AQ413" s="3185">
        <v>4</v>
      </c>
      <c r="AR413" s="32"/>
      <c r="AS413" s="32"/>
      <c r="AT413" s="32"/>
      <c r="AU413" s="32"/>
      <c r="AV413" s="1087"/>
      <c r="AW413" s="5085" t="s">
        <v>2468</v>
      </c>
      <c r="AX413" s="5807" t="s">
        <v>2452</v>
      </c>
    </row>
    <row r="414" spans="1:51" s="8" customFormat="1" ht="13.5" thickBot="1">
      <c r="A414" s="6078"/>
      <c r="B414" s="6087"/>
      <c r="C414" s="6088"/>
      <c r="D414" s="6089"/>
      <c r="E414" s="5121"/>
      <c r="F414" s="6089"/>
      <c r="G414" s="5121"/>
      <c r="H414" s="5121"/>
      <c r="I414" s="5121"/>
      <c r="J414" s="5121"/>
      <c r="K414" s="5121"/>
      <c r="L414" s="5121"/>
      <c r="M414" s="5121"/>
      <c r="N414" s="5121"/>
      <c r="O414" s="5121"/>
      <c r="P414" s="5121"/>
      <c r="Q414" s="5121"/>
      <c r="R414" s="5121"/>
      <c r="S414" s="5277"/>
      <c r="T414" s="5277"/>
      <c r="U414" s="5277"/>
      <c r="V414" s="5277"/>
      <c r="W414" s="5277"/>
      <c r="X414" s="5277"/>
      <c r="Y414" s="5121"/>
      <c r="Z414" s="5121"/>
      <c r="AA414" s="5121"/>
      <c r="AB414" s="5121"/>
      <c r="AC414" s="5277"/>
      <c r="AD414" s="3048" t="s">
        <v>2035</v>
      </c>
      <c r="AE414" s="3400"/>
      <c r="AF414" s="3224" t="s">
        <v>857</v>
      </c>
      <c r="AG414" s="193"/>
      <c r="AH414" s="3196">
        <v>1300</v>
      </c>
      <c r="AI414" s="813" t="s">
        <v>2034</v>
      </c>
      <c r="AJ414" s="813" t="s">
        <v>2036</v>
      </c>
      <c r="AK414" s="3196">
        <v>1300</v>
      </c>
      <c r="AL414" s="194" t="s">
        <v>646</v>
      </c>
      <c r="AM414" s="194" t="s">
        <v>647</v>
      </c>
      <c r="AN414" s="35"/>
      <c r="AO414" s="3196">
        <v>2</v>
      </c>
      <c r="AP414" s="3196" t="s">
        <v>859</v>
      </c>
      <c r="AQ414" s="3196">
        <v>2</v>
      </c>
      <c r="AR414" s="35"/>
      <c r="AS414" s="35"/>
      <c r="AT414" s="35"/>
      <c r="AU414" s="35"/>
      <c r="AV414" s="3043"/>
      <c r="AW414" s="5121"/>
      <c r="AX414" s="5137"/>
    </row>
    <row r="415" spans="1:51">
      <c r="AH415" s="233"/>
    </row>
    <row r="416" spans="1:51">
      <c r="AH416" s="233"/>
    </row>
    <row r="417" spans="34:34">
      <c r="AH417" s="233"/>
    </row>
    <row r="418" spans="34:34">
      <c r="AH418" s="233"/>
    </row>
    <row r="419" spans="34:34">
      <c r="AH419" s="233"/>
    </row>
    <row r="420" spans="34:34">
      <c r="AH420" s="233"/>
    </row>
    <row r="421" spans="34:34">
      <c r="AH421" s="233"/>
    </row>
    <row r="422" spans="34:34">
      <c r="AH422" s="233"/>
    </row>
    <row r="423" spans="34:34">
      <c r="AH423" s="233"/>
    </row>
    <row r="424" spans="34:34">
      <c r="AH424" s="233"/>
    </row>
    <row r="425" spans="34:34">
      <c r="AH425" s="233"/>
    </row>
    <row r="426" spans="34:34">
      <c r="AH426" s="233"/>
    </row>
    <row r="427" spans="34:34">
      <c r="AH427" s="233"/>
    </row>
    <row r="428" spans="34:34">
      <c r="AH428" s="233"/>
    </row>
    <row r="429" spans="34:34">
      <c r="AH429" s="233"/>
    </row>
    <row r="430" spans="34:34">
      <c r="AH430" s="233"/>
    </row>
    <row r="431" spans="34:34">
      <c r="AH431" s="233"/>
    </row>
    <row r="432" spans="34:34">
      <c r="AH432" s="233"/>
    </row>
    <row r="433" spans="34:34">
      <c r="AH433" s="233"/>
    </row>
    <row r="434" spans="34:34">
      <c r="AH434" s="233"/>
    </row>
    <row r="435" spans="34:34">
      <c r="AH435" s="233"/>
    </row>
    <row r="436" spans="34:34">
      <c r="AH436" s="233"/>
    </row>
    <row r="437" spans="34:34">
      <c r="AH437" s="233"/>
    </row>
    <row r="438" spans="34:34">
      <c r="AH438" s="233"/>
    </row>
    <row r="439" spans="34:34">
      <c r="AH439" s="233"/>
    </row>
    <row r="440" spans="34:34">
      <c r="AH440" s="233"/>
    </row>
    <row r="441" spans="34:34">
      <c r="AH441" s="233"/>
    </row>
    <row r="442" spans="34:34">
      <c r="AH442" s="233"/>
    </row>
    <row r="443" spans="34:34">
      <c r="AH443" s="233"/>
    </row>
    <row r="444" spans="34:34">
      <c r="AH444" s="233"/>
    </row>
    <row r="445" spans="34:34">
      <c r="AH445" s="233"/>
    </row>
    <row r="446" spans="34:34">
      <c r="AH446" s="233"/>
    </row>
    <row r="447" spans="34:34">
      <c r="AH447" s="233"/>
    </row>
    <row r="448" spans="34:34">
      <c r="AH448" s="233"/>
    </row>
    <row r="449" spans="34:34">
      <c r="AH449" s="233"/>
    </row>
    <row r="450" spans="34:34">
      <c r="AH450" s="233"/>
    </row>
    <row r="451" spans="34:34">
      <c r="AH451" s="233"/>
    </row>
    <row r="452" spans="34:34">
      <c r="AH452" s="233"/>
    </row>
    <row r="453" spans="34:34">
      <c r="AH453" s="233"/>
    </row>
    <row r="454" spans="34:34">
      <c r="AH454" s="233"/>
    </row>
    <row r="455" spans="34:34">
      <c r="AH455" s="233"/>
    </row>
    <row r="456" spans="34:34">
      <c r="AH456" s="233"/>
    </row>
    <row r="457" spans="34:34">
      <c r="AH457" s="233"/>
    </row>
    <row r="458" spans="34:34">
      <c r="AH458" s="233"/>
    </row>
    <row r="459" spans="34:34">
      <c r="AH459" s="233"/>
    </row>
    <row r="460" spans="34:34">
      <c r="AH460" s="233"/>
    </row>
    <row r="461" spans="34:34">
      <c r="AH461" s="233"/>
    </row>
    <row r="462" spans="34:34">
      <c r="AH462" s="233"/>
    </row>
    <row r="463" spans="34:34">
      <c r="AH463" s="233"/>
    </row>
    <row r="464" spans="34:34">
      <c r="AH464" s="233"/>
    </row>
    <row r="465" spans="34:34">
      <c r="AH465" s="233"/>
    </row>
    <row r="466" spans="34:34">
      <c r="AH466" s="233"/>
    </row>
    <row r="467" spans="34:34">
      <c r="AH467" s="233"/>
    </row>
    <row r="468" spans="34:34">
      <c r="AH468" s="233"/>
    </row>
    <row r="469" spans="34:34">
      <c r="AH469" s="233"/>
    </row>
    <row r="470" spans="34:34">
      <c r="AH470" s="233"/>
    </row>
    <row r="471" spans="34:34">
      <c r="AH471" s="233"/>
    </row>
    <row r="472" spans="34:34">
      <c r="AH472" s="233"/>
    </row>
    <row r="473" spans="34:34">
      <c r="AH473" s="233"/>
    </row>
    <row r="474" spans="34:34">
      <c r="AH474" s="233"/>
    </row>
    <row r="475" spans="34:34">
      <c r="AH475" s="233"/>
    </row>
    <row r="476" spans="34:34">
      <c r="AH476" s="233"/>
    </row>
    <row r="477" spans="34:34">
      <c r="AH477" s="233"/>
    </row>
    <row r="478" spans="34:34">
      <c r="AH478" s="233"/>
    </row>
    <row r="479" spans="34:34">
      <c r="AH479" s="233"/>
    </row>
    <row r="480" spans="34:34">
      <c r="AH480" s="233"/>
    </row>
    <row r="481" spans="34:34">
      <c r="AH481" s="233"/>
    </row>
    <row r="482" spans="34:34">
      <c r="AH482" s="233"/>
    </row>
    <row r="483" spans="34:34">
      <c r="AH483" s="233"/>
    </row>
    <row r="484" spans="34:34">
      <c r="AH484" s="233"/>
    </row>
    <row r="485" spans="34:34">
      <c r="AH485" s="233"/>
    </row>
    <row r="486" spans="34:34">
      <c r="AH486" s="233"/>
    </row>
    <row r="487" spans="34:34">
      <c r="AH487" s="233"/>
    </row>
    <row r="488" spans="34:34">
      <c r="AH488" s="233"/>
    </row>
    <row r="489" spans="34:34">
      <c r="AH489" s="233"/>
    </row>
    <row r="490" spans="34:34">
      <c r="AH490" s="233"/>
    </row>
    <row r="491" spans="34:34">
      <c r="AH491" s="233"/>
    </row>
    <row r="492" spans="34:34">
      <c r="AH492" s="233"/>
    </row>
    <row r="493" spans="34:34">
      <c r="AH493" s="233"/>
    </row>
    <row r="494" spans="34:34">
      <c r="AH494" s="233"/>
    </row>
    <row r="495" spans="34:34">
      <c r="AH495" s="233"/>
    </row>
    <row r="496" spans="34:34">
      <c r="AH496" s="233"/>
    </row>
    <row r="497" spans="34:34">
      <c r="AH497" s="233"/>
    </row>
    <row r="498" spans="34:34">
      <c r="AH498" s="233"/>
    </row>
    <row r="499" spans="34:34">
      <c r="AH499" s="233"/>
    </row>
    <row r="500" spans="34:34">
      <c r="AH500" s="233"/>
    </row>
    <row r="501" spans="34:34">
      <c r="AH501" s="233"/>
    </row>
    <row r="502" spans="34:34">
      <c r="AH502" s="233"/>
    </row>
    <row r="503" spans="34:34">
      <c r="AH503" s="233"/>
    </row>
    <row r="504" spans="34:34">
      <c r="AH504" s="233"/>
    </row>
    <row r="505" spans="34:34">
      <c r="AH505" s="233"/>
    </row>
    <row r="506" spans="34:34">
      <c r="AH506" s="233"/>
    </row>
    <row r="507" spans="34:34">
      <c r="AH507" s="233"/>
    </row>
    <row r="508" spans="34:34">
      <c r="AH508" s="233"/>
    </row>
    <row r="509" spans="34:34">
      <c r="AH509" s="233"/>
    </row>
    <row r="510" spans="34:34">
      <c r="AH510" s="233"/>
    </row>
    <row r="511" spans="34:34">
      <c r="AH511" s="233"/>
    </row>
    <row r="512" spans="34:34">
      <c r="AH512" s="233"/>
    </row>
    <row r="513" spans="34:34">
      <c r="AH513" s="233"/>
    </row>
    <row r="514" spans="34:34">
      <c r="AH514" s="233"/>
    </row>
    <row r="515" spans="34:34">
      <c r="AH515" s="233"/>
    </row>
    <row r="516" spans="34:34">
      <c r="AH516" s="233"/>
    </row>
    <row r="517" spans="34:34">
      <c r="AH517" s="233"/>
    </row>
    <row r="518" spans="34:34">
      <c r="AH518" s="233"/>
    </row>
    <row r="519" spans="34:34">
      <c r="AH519" s="233"/>
    </row>
    <row r="520" spans="34:34">
      <c r="AH520" s="233"/>
    </row>
    <row r="521" spans="34:34">
      <c r="AH521" s="233"/>
    </row>
    <row r="522" spans="34:34">
      <c r="AH522" s="233"/>
    </row>
    <row r="523" spans="34:34">
      <c r="AH523" s="233"/>
    </row>
    <row r="524" spans="34:34">
      <c r="AH524" s="233"/>
    </row>
    <row r="525" spans="34:34">
      <c r="AH525" s="233"/>
    </row>
    <row r="526" spans="34:34">
      <c r="AH526" s="233"/>
    </row>
    <row r="527" spans="34:34">
      <c r="AH527" s="233"/>
    </row>
    <row r="528" spans="34:34">
      <c r="AH528" s="233"/>
    </row>
    <row r="529" spans="34:34">
      <c r="AH529" s="233"/>
    </row>
    <row r="530" spans="34:34">
      <c r="AH530" s="233"/>
    </row>
    <row r="531" spans="34:34">
      <c r="AH531" s="233"/>
    </row>
    <row r="532" spans="34:34">
      <c r="AH532" s="233"/>
    </row>
    <row r="533" spans="34:34">
      <c r="AH533" s="233"/>
    </row>
    <row r="534" spans="34:34">
      <c r="AH534" s="233"/>
    </row>
    <row r="535" spans="34:34">
      <c r="AH535" s="233"/>
    </row>
    <row r="536" spans="34:34">
      <c r="AH536" s="233"/>
    </row>
    <row r="537" spans="34:34">
      <c r="AH537" s="233"/>
    </row>
    <row r="538" spans="34:34">
      <c r="AH538" s="233"/>
    </row>
    <row r="539" spans="34:34">
      <c r="AH539" s="233"/>
    </row>
    <row r="540" spans="34:34">
      <c r="AH540" s="233"/>
    </row>
    <row r="541" spans="34:34">
      <c r="AH541" s="233"/>
    </row>
    <row r="542" spans="34:34">
      <c r="AH542" s="233"/>
    </row>
    <row r="543" spans="34:34">
      <c r="AH543" s="233"/>
    </row>
    <row r="544" spans="34:34">
      <c r="AH544" s="233"/>
    </row>
    <row r="545" spans="34:34">
      <c r="AH545" s="233"/>
    </row>
    <row r="546" spans="34:34">
      <c r="AH546" s="233"/>
    </row>
    <row r="547" spans="34:34">
      <c r="AH547" s="233"/>
    </row>
    <row r="548" spans="34:34">
      <c r="AH548" s="233"/>
    </row>
    <row r="549" spans="34:34">
      <c r="AH549" s="233"/>
    </row>
    <row r="550" spans="34:34">
      <c r="AH550" s="233"/>
    </row>
    <row r="551" spans="34:34">
      <c r="AH551" s="233"/>
    </row>
    <row r="552" spans="34:34">
      <c r="AH552" s="233"/>
    </row>
    <row r="553" spans="34:34">
      <c r="AH553" s="233"/>
    </row>
    <row r="554" spans="34:34">
      <c r="AH554" s="233"/>
    </row>
    <row r="555" spans="34:34">
      <c r="AH555" s="233"/>
    </row>
    <row r="556" spans="34:34">
      <c r="AH556" s="233"/>
    </row>
    <row r="557" spans="34:34">
      <c r="AH557" s="233"/>
    </row>
    <row r="558" spans="34:34">
      <c r="AH558" s="233"/>
    </row>
    <row r="559" spans="34:34">
      <c r="AH559" s="233"/>
    </row>
    <row r="560" spans="34:34">
      <c r="AH560" s="233"/>
    </row>
    <row r="561" spans="34:34">
      <c r="AH561" s="233"/>
    </row>
    <row r="562" spans="34:34">
      <c r="AH562" s="233"/>
    </row>
    <row r="563" spans="34:34">
      <c r="AH563" s="233"/>
    </row>
    <row r="564" spans="34:34">
      <c r="AH564" s="233"/>
    </row>
    <row r="565" spans="34:34">
      <c r="AH565" s="233"/>
    </row>
    <row r="566" spans="34:34">
      <c r="AH566" s="233"/>
    </row>
    <row r="567" spans="34:34">
      <c r="AH567" s="233"/>
    </row>
    <row r="568" spans="34:34">
      <c r="AH568" s="233"/>
    </row>
    <row r="569" spans="34:34">
      <c r="AH569" s="233"/>
    </row>
    <row r="570" spans="34:34">
      <c r="AH570" s="233"/>
    </row>
    <row r="571" spans="34:34">
      <c r="AH571" s="233"/>
    </row>
    <row r="572" spans="34:34">
      <c r="AH572" s="233"/>
    </row>
    <row r="573" spans="34:34">
      <c r="AH573" s="233"/>
    </row>
    <row r="574" spans="34:34">
      <c r="AH574" s="233"/>
    </row>
    <row r="575" spans="34:34">
      <c r="AH575" s="233"/>
    </row>
    <row r="576" spans="34:34">
      <c r="AH576" s="233"/>
    </row>
    <row r="577" spans="34:34">
      <c r="AH577" s="233"/>
    </row>
    <row r="578" spans="34:34">
      <c r="AH578" s="233"/>
    </row>
    <row r="579" spans="34:34">
      <c r="AH579" s="233"/>
    </row>
    <row r="580" spans="34:34">
      <c r="AH580" s="233"/>
    </row>
    <row r="581" spans="34:34">
      <c r="AH581" s="233"/>
    </row>
    <row r="582" spans="34:34">
      <c r="AH582" s="233"/>
    </row>
    <row r="583" spans="34:34">
      <c r="AH583" s="233"/>
    </row>
    <row r="584" spans="34:34">
      <c r="AH584" s="233"/>
    </row>
    <row r="585" spans="34:34">
      <c r="AH585" s="233"/>
    </row>
    <row r="586" spans="34:34">
      <c r="AH586" s="233"/>
    </row>
    <row r="587" spans="34:34">
      <c r="AH587" s="233"/>
    </row>
    <row r="588" spans="34:34">
      <c r="AH588" s="233"/>
    </row>
    <row r="589" spans="34:34">
      <c r="AH589" s="233"/>
    </row>
    <row r="590" spans="34:34">
      <c r="AH590" s="233"/>
    </row>
    <row r="591" spans="34:34">
      <c r="AH591" s="233"/>
    </row>
    <row r="592" spans="34:34">
      <c r="AH592" s="233"/>
    </row>
    <row r="593" spans="34:34">
      <c r="AH593" s="233"/>
    </row>
    <row r="594" spans="34:34">
      <c r="AH594" s="233"/>
    </row>
    <row r="595" spans="34:34">
      <c r="AH595" s="233"/>
    </row>
    <row r="596" spans="34:34">
      <c r="AH596" s="233"/>
    </row>
    <row r="597" spans="34:34">
      <c r="AH597" s="233"/>
    </row>
    <row r="598" spans="34:34">
      <c r="AH598" s="233"/>
    </row>
    <row r="599" spans="34:34">
      <c r="AH599" s="233"/>
    </row>
    <row r="600" spans="34:34">
      <c r="AH600" s="233"/>
    </row>
    <row r="601" spans="34:34">
      <c r="AH601" s="233"/>
    </row>
    <row r="602" spans="34:34">
      <c r="AH602" s="233"/>
    </row>
    <row r="603" spans="34:34">
      <c r="AH603" s="233"/>
    </row>
    <row r="604" spans="34:34">
      <c r="AH604" s="233"/>
    </row>
    <row r="605" spans="34:34">
      <c r="AH605" s="233"/>
    </row>
    <row r="606" spans="34:34">
      <c r="AH606" s="233"/>
    </row>
    <row r="607" spans="34:34">
      <c r="AH607" s="233"/>
    </row>
    <row r="608" spans="34:34">
      <c r="AH608" s="233"/>
    </row>
    <row r="609" spans="34:34">
      <c r="AH609" s="233"/>
    </row>
    <row r="610" spans="34:34">
      <c r="AH610" s="233"/>
    </row>
    <row r="611" spans="34:34">
      <c r="AH611" s="233"/>
    </row>
    <row r="612" spans="34:34">
      <c r="AH612" s="233"/>
    </row>
    <row r="613" spans="34:34">
      <c r="AH613" s="233"/>
    </row>
    <row r="614" spans="34:34">
      <c r="AH614" s="233"/>
    </row>
    <row r="615" spans="34:34">
      <c r="AH615" s="233"/>
    </row>
    <row r="616" spans="34:34">
      <c r="AH616" s="233"/>
    </row>
    <row r="617" spans="34:34">
      <c r="AH617" s="233"/>
    </row>
    <row r="618" spans="34:34">
      <c r="AH618" s="233"/>
    </row>
    <row r="619" spans="34:34">
      <c r="AH619" s="233"/>
    </row>
    <row r="620" spans="34:34">
      <c r="AH620" s="233"/>
    </row>
    <row r="621" spans="34:34">
      <c r="AH621" s="233"/>
    </row>
    <row r="622" spans="34:34">
      <c r="AH622" s="233"/>
    </row>
    <row r="623" spans="34:34">
      <c r="AH623" s="233"/>
    </row>
    <row r="624" spans="34:34">
      <c r="AH624" s="233"/>
    </row>
    <row r="625" spans="34:34">
      <c r="AH625" s="233"/>
    </row>
    <row r="626" spans="34:34">
      <c r="AH626" s="233"/>
    </row>
    <row r="627" spans="34:34">
      <c r="AH627" s="233"/>
    </row>
    <row r="628" spans="34:34">
      <c r="AH628" s="233"/>
    </row>
    <row r="629" spans="34:34">
      <c r="AH629" s="233"/>
    </row>
    <row r="630" spans="34:34">
      <c r="AH630" s="233"/>
    </row>
    <row r="631" spans="34:34">
      <c r="AH631" s="233"/>
    </row>
    <row r="632" spans="34:34">
      <c r="AH632" s="233"/>
    </row>
    <row r="633" spans="34:34">
      <c r="AH633" s="233"/>
    </row>
    <row r="634" spans="34:34">
      <c r="AH634" s="233"/>
    </row>
    <row r="635" spans="34:34">
      <c r="AH635" s="233"/>
    </row>
    <row r="636" spans="34:34">
      <c r="AH636" s="233"/>
    </row>
    <row r="637" spans="34:34">
      <c r="AH637" s="233"/>
    </row>
    <row r="638" spans="34:34">
      <c r="AH638" s="233"/>
    </row>
    <row r="639" spans="34:34">
      <c r="AH639" s="233"/>
    </row>
    <row r="640" spans="34:34">
      <c r="AH640" s="233"/>
    </row>
    <row r="641" spans="34:34">
      <c r="AH641" s="233"/>
    </row>
    <row r="642" spans="34:34">
      <c r="AH642" s="233"/>
    </row>
    <row r="643" spans="34:34">
      <c r="AH643" s="233"/>
    </row>
    <row r="644" spans="34:34">
      <c r="AH644" s="233"/>
    </row>
    <row r="645" spans="34:34">
      <c r="AH645" s="233"/>
    </row>
    <row r="646" spans="34:34">
      <c r="AH646" s="233"/>
    </row>
    <row r="647" spans="34:34">
      <c r="AH647" s="233"/>
    </row>
    <row r="648" spans="34:34">
      <c r="AH648" s="233"/>
    </row>
    <row r="649" spans="34:34">
      <c r="AH649" s="233"/>
    </row>
    <row r="650" spans="34:34">
      <c r="AH650" s="233"/>
    </row>
    <row r="651" spans="34:34">
      <c r="AH651" s="233"/>
    </row>
    <row r="652" spans="34:34">
      <c r="AH652" s="233"/>
    </row>
    <row r="653" spans="34:34">
      <c r="AH653" s="233"/>
    </row>
    <row r="654" spans="34:34">
      <c r="AH654" s="233"/>
    </row>
    <row r="655" spans="34:34">
      <c r="AH655" s="233"/>
    </row>
    <row r="656" spans="34:34">
      <c r="AH656" s="233"/>
    </row>
    <row r="657" spans="34:34">
      <c r="AH657" s="233"/>
    </row>
    <row r="658" spans="34:34">
      <c r="AH658" s="233"/>
    </row>
    <row r="659" spans="34:34">
      <c r="AH659" s="233"/>
    </row>
    <row r="660" spans="34:34">
      <c r="AH660" s="233"/>
    </row>
    <row r="661" spans="34:34">
      <c r="AH661" s="233"/>
    </row>
    <row r="662" spans="34:34">
      <c r="AH662" s="233"/>
    </row>
    <row r="663" spans="34:34">
      <c r="AH663" s="233"/>
    </row>
    <row r="664" spans="34:34">
      <c r="AH664" s="233"/>
    </row>
    <row r="665" spans="34:34">
      <c r="AH665" s="233"/>
    </row>
    <row r="666" spans="34:34">
      <c r="AH666" s="233"/>
    </row>
    <row r="667" spans="34:34">
      <c r="AH667" s="233"/>
    </row>
    <row r="668" spans="34:34">
      <c r="AH668" s="233"/>
    </row>
    <row r="669" spans="34:34">
      <c r="AH669" s="233"/>
    </row>
    <row r="670" spans="34:34">
      <c r="AH670" s="233"/>
    </row>
    <row r="671" spans="34:34">
      <c r="AH671" s="233"/>
    </row>
    <row r="672" spans="34:34">
      <c r="AH672" s="233"/>
    </row>
    <row r="673" spans="34:34">
      <c r="AH673" s="233"/>
    </row>
    <row r="674" spans="34:34">
      <c r="AH674" s="233"/>
    </row>
    <row r="675" spans="34:34">
      <c r="AH675" s="233"/>
    </row>
    <row r="676" spans="34:34">
      <c r="AH676" s="233"/>
    </row>
    <row r="677" spans="34:34">
      <c r="AH677" s="233"/>
    </row>
    <row r="678" spans="34:34">
      <c r="AH678" s="233"/>
    </row>
    <row r="679" spans="34:34">
      <c r="AH679" s="233"/>
    </row>
    <row r="680" spans="34:34">
      <c r="AH680" s="233"/>
    </row>
    <row r="681" spans="34:34">
      <c r="AH681" s="233"/>
    </row>
    <row r="682" spans="34:34">
      <c r="AH682" s="233"/>
    </row>
    <row r="683" spans="34:34">
      <c r="AH683" s="233"/>
    </row>
    <row r="684" spans="34:34">
      <c r="AH684" s="233"/>
    </row>
    <row r="685" spans="34:34">
      <c r="AH685" s="233"/>
    </row>
    <row r="686" spans="34:34">
      <c r="AH686" s="233"/>
    </row>
    <row r="687" spans="34:34">
      <c r="AH687" s="233"/>
    </row>
    <row r="688" spans="34:34">
      <c r="AH688" s="233"/>
    </row>
    <row r="689" spans="34:34">
      <c r="AH689" s="233"/>
    </row>
    <row r="690" spans="34:34">
      <c r="AH690" s="233"/>
    </row>
    <row r="691" spans="34:34">
      <c r="AH691" s="233"/>
    </row>
    <row r="692" spans="34:34">
      <c r="AH692" s="233"/>
    </row>
    <row r="693" spans="34:34">
      <c r="AH693" s="233"/>
    </row>
    <row r="694" spans="34:34">
      <c r="AH694" s="233"/>
    </row>
    <row r="695" spans="34:34">
      <c r="AH695" s="233"/>
    </row>
    <row r="696" spans="34:34">
      <c r="AH696" s="233"/>
    </row>
    <row r="697" spans="34:34">
      <c r="AH697" s="233"/>
    </row>
    <row r="698" spans="34:34">
      <c r="AH698" s="233"/>
    </row>
    <row r="699" spans="34:34">
      <c r="AH699" s="233"/>
    </row>
    <row r="700" spans="34:34">
      <c r="AH700" s="233"/>
    </row>
    <row r="701" spans="34:34">
      <c r="AH701" s="233"/>
    </row>
    <row r="702" spans="34:34">
      <c r="AH702" s="233"/>
    </row>
    <row r="703" spans="34:34">
      <c r="AH703" s="233"/>
    </row>
    <row r="704" spans="34:34">
      <c r="AH704" s="233"/>
    </row>
    <row r="705" spans="34:34">
      <c r="AH705" s="233"/>
    </row>
    <row r="706" spans="34:34">
      <c r="AH706" s="233"/>
    </row>
    <row r="707" spans="34:34">
      <c r="AH707" s="233"/>
    </row>
    <row r="708" spans="34:34">
      <c r="AH708" s="233"/>
    </row>
    <row r="709" spans="34:34">
      <c r="AH709" s="233"/>
    </row>
    <row r="710" spans="34:34">
      <c r="AH710" s="233"/>
    </row>
    <row r="711" spans="34:34">
      <c r="AH711" s="233"/>
    </row>
    <row r="712" spans="34:34">
      <c r="AH712" s="233"/>
    </row>
    <row r="713" spans="34:34">
      <c r="AH713" s="233"/>
    </row>
    <row r="714" spans="34:34">
      <c r="AH714" s="233"/>
    </row>
    <row r="715" spans="34:34">
      <c r="AH715" s="233"/>
    </row>
    <row r="716" spans="34:34">
      <c r="AH716" s="233"/>
    </row>
    <row r="717" spans="34:34">
      <c r="AH717" s="233"/>
    </row>
    <row r="718" spans="34:34">
      <c r="AH718" s="233"/>
    </row>
    <row r="719" spans="34:34">
      <c r="AH719" s="233"/>
    </row>
    <row r="720" spans="34:34">
      <c r="AH720" s="233"/>
    </row>
    <row r="721" spans="34:34">
      <c r="AH721" s="233"/>
    </row>
    <row r="722" spans="34:34">
      <c r="AH722" s="233"/>
    </row>
    <row r="723" spans="34:34">
      <c r="AH723" s="233"/>
    </row>
    <row r="724" spans="34:34">
      <c r="AH724" s="233"/>
    </row>
    <row r="725" spans="34:34">
      <c r="AH725" s="233"/>
    </row>
    <row r="726" spans="34:34">
      <c r="AH726" s="233"/>
    </row>
    <row r="727" spans="34:34">
      <c r="AH727" s="233"/>
    </row>
    <row r="728" spans="34:34">
      <c r="AH728" s="233"/>
    </row>
    <row r="729" spans="34:34">
      <c r="AH729" s="233"/>
    </row>
    <row r="730" spans="34:34">
      <c r="AH730" s="233"/>
    </row>
    <row r="731" spans="34:34">
      <c r="AH731" s="233"/>
    </row>
    <row r="732" spans="34:34">
      <c r="AH732" s="233"/>
    </row>
    <row r="733" spans="34:34">
      <c r="AH733" s="233"/>
    </row>
    <row r="734" spans="34:34">
      <c r="AH734" s="233"/>
    </row>
    <row r="735" spans="34:34">
      <c r="AH735" s="233"/>
    </row>
    <row r="736" spans="34:34">
      <c r="AH736" s="233"/>
    </row>
    <row r="737" spans="34:34">
      <c r="AH737" s="233"/>
    </row>
    <row r="738" spans="34:34">
      <c r="AH738" s="233"/>
    </row>
    <row r="739" spans="34:34">
      <c r="AH739" s="233"/>
    </row>
    <row r="740" spans="34:34">
      <c r="AH740" s="233"/>
    </row>
    <row r="741" spans="34:34">
      <c r="AH741" s="233"/>
    </row>
    <row r="742" spans="34:34">
      <c r="AH742" s="233"/>
    </row>
    <row r="743" spans="34:34">
      <c r="AH743" s="233"/>
    </row>
    <row r="744" spans="34:34">
      <c r="AH744" s="233"/>
    </row>
    <row r="745" spans="34:34">
      <c r="AH745" s="233"/>
    </row>
    <row r="746" spans="34:34">
      <c r="AH746" s="233"/>
    </row>
    <row r="747" spans="34:34">
      <c r="AH747" s="233"/>
    </row>
    <row r="748" spans="34:34">
      <c r="AH748" s="233"/>
    </row>
    <row r="749" spans="34:34">
      <c r="AH749" s="233"/>
    </row>
    <row r="750" spans="34:34">
      <c r="AH750" s="233"/>
    </row>
    <row r="751" spans="34:34">
      <c r="AH751" s="233"/>
    </row>
    <row r="752" spans="34:34">
      <c r="AH752" s="233"/>
    </row>
    <row r="753" spans="34:34">
      <c r="AH753" s="233"/>
    </row>
    <row r="754" spans="34:34">
      <c r="AH754" s="233"/>
    </row>
    <row r="755" spans="34:34">
      <c r="AH755" s="233"/>
    </row>
    <row r="756" spans="34:34">
      <c r="AH756" s="233"/>
    </row>
    <row r="757" spans="34:34">
      <c r="AH757" s="233"/>
    </row>
    <row r="758" spans="34:34">
      <c r="AH758" s="233"/>
    </row>
    <row r="759" spans="34:34">
      <c r="AH759" s="233"/>
    </row>
    <row r="760" spans="34:34">
      <c r="AH760" s="233"/>
    </row>
    <row r="761" spans="34:34">
      <c r="AH761" s="233"/>
    </row>
    <row r="762" spans="34:34">
      <c r="AH762" s="233"/>
    </row>
    <row r="763" spans="34:34">
      <c r="AH763" s="233"/>
    </row>
    <row r="764" spans="34:34">
      <c r="AH764" s="233"/>
    </row>
    <row r="765" spans="34:34">
      <c r="AH765" s="233"/>
    </row>
    <row r="766" spans="34:34">
      <c r="AH766" s="233"/>
    </row>
    <row r="767" spans="34:34">
      <c r="AH767" s="233"/>
    </row>
    <row r="768" spans="34:34">
      <c r="AH768" s="233"/>
    </row>
    <row r="769" spans="34:34">
      <c r="AH769" s="233"/>
    </row>
    <row r="770" spans="34:34">
      <c r="AH770" s="233"/>
    </row>
    <row r="771" spans="34:34">
      <c r="AH771" s="233"/>
    </row>
    <row r="772" spans="34:34">
      <c r="AH772" s="233"/>
    </row>
    <row r="773" spans="34:34">
      <c r="AH773" s="233"/>
    </row>
    <row r="774" spans="34:34">
      <c r="AH774" s="233"/>
    </row>
    <row r="775" spans="34:34">
      <c r="AH775" s="233"/>
    </row>
    <row r="776" spans="34:34">
      <c r="AH776" s="233"/>
    </row>
    <row r="777" spans="34:34">
      <c r="AH777" s="233"/>
    </row>
    <row r="778" spans="34:34">
      <c r="AH778" s="233"/>
    </row>
    <row r="779" spans="34:34">
      <c r="AH779" s="233"/>
    </row>
    <row r="780" spans="34:34">
      <c r="AH780" s="233"/>
    </row>
    <row r="781" spans="34:34">
      <c r="AH781" s="233"/>
    </row>
    <row r="782" spans="34:34">
      <c r="AH782" s="233"/>
    </row>
    <row r="783" spans="34:34">
      <c r="AH783" s="233"/>
    </row>
    <row r="784" spans="34:34">
      <c r="AH784" s="233"/>
    </row>
    <row r="785" spans="34:34">
      <c r="AH785" s="233"/>
    </row>
    <row r="786" spans="34:34">
      <c r="AH786" s="233"/>
    </row>
    <row r="787" spans="34:34">
      <c r="AH787" s="233"/>
    </row>
    <row r="788" spans="34:34">
      <c r="AH788" s="233"/>
    </row>
    <row r="789" spans="34:34">
      <c r="AH789" s="233"/>
    </row>
    <row r="790" spans="34:34">
      <c r="AH790" s="233"/>
    </row>
    <row r="791" spans="34:34">
      <c r="AH791" s="233"/>
    </row>
    <row r="792" spans="34:34">
      <c r="AH792" s="233"/>
    </row>
    <row r="793" spans="34:34">
      <c r="AH793" s="233"/>
    </row>
    <row r="794" spans="34:34">
      <c r="AH794" s="233"/>
    </row>
    <row r="795" spans="34:34">
      <c r="AH795" s="233"/>
    </row>
    <row r="796" spans="34:34">
      <c r="AH796" s="233"/>
    </row>
    <row r="797" spans="34:34">
      <c r="AH797" s="233"/>
    </row>
    <row r="798" spans="34:34">
      <c r="AH798" s="233"/>
    </row>
    <row r="799" spans="34:34">
      <c r="AH799" s="233"/>
    </row>
    <row r="800" spans="34:34">
      <c r="AH800" s="233"/>
    </row>
    <row r="801" spans="34:34">
      <c r="AH801" s="233"/>
    </row>
    <row r="802" spans="34:34">
      <c r="AH802" s="233"/>
    </row>
    <row r="803" spans="34:34">
      <c r="AH803" s="233"/>
    </row>
    <row r="804" spans="34:34">
      <c r="AH804" s="233"/>
    </row>
    <row r="805" spans="34:34">
      <c r="AH805" s="233"/>
    </row>
    <row r="806" spans="34:34">
      <c r="AH806" s="233"/>
    </row>
    <row r="807" spans="34:34">
      <c r="AH807" s="233"/>
    </row>
    <row r="808" spans="34:34">
      <c r="AH808" s="233"/>
    </row>
    <row r="809" spans="34:34">
      <c r="AH809" s="233"/>
    </row>
    <row r="810" spans="34:34">
      <c r="AH810" s="233"/>
    </row>
    <row r="811" spans="34:34">
      <c r="AH811" s="233"/>
    </row>
    <row r="812" spans="34:34">
      <c r="AH812" s="233"/>
    </row>
    <row r="813" spans="34:34">
      <c r="AH813" s="233"/>
    </row>
    <row r="814" spans="34:34">
      <c r="AH814" s="233"/>
    </row>
    <row r="815" spans="34:34">
      <c r="AH815" s="233"/>
    </row>
    <row r="816" spans="34:34">
      <c r="AH816" s="233"/>
    </row>
    <row r="817" spans="34:34">
      <c r="AH817" s="233"/>
    </row>
    <row r="818" spans="34:34">
      <c r="AH818" s="233"/>
    </row>
    <row r="819" spans="34:34">
      <c r="AH819" s="233"/>
    </row>
    <row r="820" spans="34:34">
      <c r="AH820" s="233"/>
    </row>
    <row r="821" spans="34:34">
      <c r="AH821" s="233"/>
    </row>
    <row r="822" spans="34:34">
      <c r="AH822" s="233"/>
    </row>
    <row r="823" spans="34:34">
      <c r="AH823" s="233"/>
    </row>
    <row r="824" spans="34:34">
      <c r="AH824" s="233"/>
    </row>
    <row r="825" spans="34:34">
      <c r="AH825" s="233"/>
    </row>
    <row r="826" spans="34:34">
      <c r="AH826" s="233"/>
    </row>
    <row r="827" spans="34:34">
      <c r="AH827" s="233"/>
    </row>
    <row r="828" spans="34:34">
      <c r="AH828" s="233"/>
    </row>
    <row r="829" spans="34:34">
      <c r="AH829" s="233"/>
    </row>
    <row r="830" spans="34:34">
      <c r="AH830" s="233"/>
    </row>
    <row r="831" spans="34:34">
      <c r="AH831" s="233"/>
    </row>
    <row r="832" spans="34:34">
      <c r="AH832" s="233"/>
    </row>
    <row r="833" spans="34:34">
      <c r="AH833" s="233"/>
    </row>
    <row r="834" spans="34:34">
      <c r="AH834" s="233"/>
    </row>
    <row r="835" spans="34:34">
      <c r="AH835" s="233"/>
    </row>
    <row r="836" spans="34:34">
      <c r="AH836" s="233"/>
    </row>
    <row r="837" spans="34:34">
      <c r="AH837" s="233"/>
    </row>
    <row r="838" spans="34:34">
      <c r="AH838" s="233"/>
    </row>
    <row r="839" spans="34:34">
      <c r="AH839" s="233"/>
    </row>
    <row r="840" spans="34:34">
      <c r="AH840" s="233"/>
    </row>
    <row r="841" spans="34:34">
      <c r="AH841" s="233"/>
    </row>
    <row r="842" spans="34:34">
      <c r="AH842" s="233"/>
    </row>
    <row r="843" spans="34:34">
      <c r="AH843" s="233"/>
    </row>
    <row r="844" spans="34:34">
      <c r="AH844" s="233"/>
    </row>
    <row r="845" spans="34:34">
      <c r="AH845" s="233"/>
    </row>
    <row r="846" spans="34:34">
      <c r="AH846" s="233"/>
    </row>
    <row r="847" spans="34:34">
      <c r="AH847" s="233"/>
    </row>
    <row r="848" spans="34:34">
      <c r="AH848" s="233"/>
    </row>
    <row r="849" spans="34:34">
      <c r="AH849" s="233"/>
    </row>
    <row r="850" spans="34:34">
      <c r="AH850" s="233"/>
    </row>
    <row r="851" spans="34:34">
      <c r="AH851" s="233"/>
    </row>
    <row r="852" spans="34:34">
      <c r="AH852" s="233"/>
    </row>
    <row r="853" spans="34:34">
      <c r="AH853" s="233"/>
    </row>
    <row r="854" spans="34:34">
      <c r="AH854" s="233"/>
    </row>
    <row r="855" spans="34:34">
      <c r="AH855" s="233"/>
    </row>
    <row r="856" spans="34:34">
      <c r="AH856" s="233"/>
    </row>
    <row r="857" spans="34:34">
      <c r="AH857" s="233"/>
    </row>
    <row r="858" spans="34:34">
      <c r="AH858" s="233"/>
    </row>
    <row r="859" spans="34:34">
      <c r="AH859" s="233"/>
    </row>
    <row r="860" spans="34:34">
      <c r="AH860" s="233"/>
    </row>
    <row r="861" spans="34:34">
      <c r="AH861" s="233"/>
    </row>
    <row r="862" spans="34:34">
      <c r="AH862" s="233"/>
    </row>
    <row r="863" spans="34:34">
      <c r="AH863" s="233"/>
    </row>
    <row r="864" spans="34:34">
      <c r="AH864" s="233"/>
    </row>
    <row r="865" spans="34:34">
      <c r="AH865" s="233"/>
    </row>
    <row r="866" spans="34:34">
      <c r="AH866" s="233"/>
    </row>
    <row r="867" spans="34:34">
      <c r="AH867" s="233"/>
    </row>
    <row r="868" spans="34:34">
      <c r="AH868" s="233"/>
    </row>
    <row r="869" spans="34:34">
      <c r="AH869" s="233"/>
    </row>
    <row r="870" spans="34:34">
      <c r="AH870" s="233"/>
    </row>
    <row r="871" spans="34:34">
      <c r="AH871" s="233"/>
    </row>
    <row r="872" spans="34:34">
      <c r="AH872" s="233"/>
    </row>
    <row r="873" spans="34:34">
      <c r="AH873" s="233"/>
    </row>
    <row r="874" spans="34:34">
      <c r="AH874" s="233"/>
    </row>
    <row r="875" spans="34:34">
      <c r="AH875" s="233"/>
    </row>
    <row r="876" spans="34:34">
      <c r="AH876" s="233"/>
    </row>
    <row r="877" spans="34:34">
      <c r="AH877" s="233"/>
    </row>
    <row r="878" spans="34:34">
      <c r="AH878" s="233"/>
    </row>
    <row r="879" spans="34:34">
      <c r="AH879" s="233"/>
    </row>
    <row r="880" spans="34:34">
      <c r="AH880" s="233"/>
    </row>
    <row r="881" spans="34:34">
      <c r="AH881" s="233"/>
    </row>
    <row r="882" spans="34:34">
      <c r="AH882" s="233"/>
    </row>
    <row r="883" spans="34:34">
      <c r="AH883" s="233"/>
    </row>
    <row r="884" spans="34:34">
      <c r="AH884" s="233"/>
    </row>
    <row r="885" spans="34:34">
      <c r="AH885" s="233"/>
    </row>
    <row r="886" spans="34:34">
      <c r="AH886" s="233"/>
    </row>
    <row r="887" spans="34:34">
      <c r="AH887" s="233"/>
    </row>
    <row r="888" spans="34:34">
      <c r="AH888" s="233"/>
    </row>
    <row r="889" spans="34:34">
      <c r="AH889" s="233"/>
    </row>
    <row r="890" spans="34:34">
      <c r="AH890" s="233"/>
    </row>
    <row r="891" spans="34:34">
      <c r="AH891" s="233"/>
    </row>
    <row r="892" spans="34:34">
      <c r="AH892" s="233"/>
    </row>
    <row r="893" spans="34:34">
      <c r="AH893" s="233"/>
    </row>
    <row r="894" spans="34:34">
      <c r="AH894" s="233"/>
    </row>
    <row r="895" spans="34:34">
      <c r="AH895" s="233"/>
    </row>
    <row r="896" spans="34:34">
      <c r="AH896" s="233"/>
    </row>
    <row r="897" spans="34:34">
      <c r="AH897" s="233"/>
    </row>
    <row r="898" spans="34:34">
      <c r="AH898" s="233"/>
    </row>
    <row r="899" spans="34:34">
      <c r="AH899" s="233"/>
    </row>
    <row r="900" spans="34:34">
      <c r="AH900" s="233"/>
    </row>
    <row r="901" spans="34:34">
      <c r="AH901" s="233"/>
    </row>
    <row r="902" spans="34:34">
      <c r="AH902" s="233"/>
    </row>
    <row r="903" spans="34:34">
      <c r="AH903" s="233"/>
    </row>
    <row r="904" spans="34:34">
      <c r="AH904" s="233"/>
    </row>
    <row r="905" spans="34:34">
      <c r="AH905" s="233"/>
    </row>
    <row r="906" spans="34:34">
      <c r="AH906" s="233"/>
    </row>
    <row r="907" spans="34:34">
      <c r="AH907" s="233"/>
    </row>
    <row r="908" spans="34:34">
      <c r="AH908" s="233"/>
    </row>
    <row r="909" spans="34:34">
      <c r="AH909" s="233"/>
    </row>
    <row r="910" spans="34:34">
      <c r="AH910" s="233"/>
    </row>
    <row r="911" spans="34:34">
      <c r="AH911" s="233"/>
    </row>
    <row r="912" spans="34:34">
      <c r="AH912" s="233"/>
    </row>
    <row r="913" spans="34:34">
      <c r="AH913" s="233"/>
    </row>
    <row r="914" spans="34:34">
      <c r="AH914" s="233"/>
    </row>
    <row r="915" spans="34:34">
      <c r="AH915" s="233"/>
    </row>
    <row r="916" spans="34:34">
      <c r="AH916" s="233"/>
    </row>
    <row r="917" spans="34:34">
      <c r="AH917" s="233"/>
    </row>
    <row r="918" spans="34:34">
      <c r="AH918" s="233"/>
    </row>
    <row r="919" spans="34:34">
      <c r="AH919" s="233"/>
    </row>
    <row r="920" spans="34:34">
      <c r="AH920" s="233"/>
    </row>
    <row r="921" spans="34:34">
      <c r="AH921" s="233"/>
    </row>
    <row r="922" spans="34:34">
      <c r="AH922" s="233"/>
    </row>
    <row r="923" spans="34:34">
      <c r="AH923" s="233"/>
    </row>
    <row r="924" spans="34:34">
      <c r="AH924" s="233"/>
    </row>
    <row r="925" spans="34:34">
      <c r="AH925" s="233"/>
    </row>
    <row r="926" spans="34:34">
      <c r="AH926" s="233"/>
    </row>
    <row r="927" spans="34:34">
      <c r="AH927" s="233"/>
    </row>
    <row r="928" spans="34:34">
      <c r="AH928" s="233"/>
    </row>
    <row r="929" spans="34:34">
      <c r="AH929" s="233"/>
    </row>
    <row r="930" spans="34:34">
      <c r="AH930" s="233"/>
    </row>
    <row r="931" spans="34:34">
      <c r="AH931" s="233"/>
    </row>
    <row r="932" spans="34:34">
      <c r="AH932" s="233"/>
    </row>
    <row r="933" spans="34:34">
      <c r="AH933" s="233"/>
    </row>
    <row r="934" spans="34:34">
      <c r="AH934" s="233"/>
    </row>
    <row r="935" spans="34:34">
      <c r="AH935" s="233"/>
    </row>
    <row r="936" spans="34:34">
      <c r="AH936" s="233"/>
    </row>
    <row r="937" spans="34:34">
      <c r="AH937" s="233"/>
    </row>
    <row r="938" spans="34:34">
      <c r="AH938" s="233"/>
    </row>
    <row r="939" spans="34:34">
      <c r="AH939" s="233"/>
    </row>
    <row r="940" spans="34:34">
      <c r="AH940" s="233"/>
    </row>
    <row r="941" spans="34:34">
      <c r="AH941" s="233"/>
    </row>
    <row r="942" spans="34:34">
      <c r="AH942" s="233"/>
    </row>
    <row r="943" spans="34:34">
      <c r="AH943" s="233"/>
    </row>
    <row r="944" spans="34:34">
      <c r="AH944" s="233"/>
    </row>
    <row r="945" spans="34:34">
      <c r="AH945" s="233"/>
    </row>
    <row r="946" spans="34:34">
      <c r="AH946" s="233"/>
    </row>
    <row r="947" spans="34:34">
      <c r="AH947" s="233"/>
    </row>
    <row r="948" spans="34:34">
      <c r="AH948" s="233"/>
    </row>
    <row r="949" spans="34:34">
      <c r="AH949" s="233"/>
    </row>
    <row r="950" spans="34:34">
      <c r="AH950" s="233"/>
    </row>
    <row r="951" spans="34:34">
      <c r="AH951" s="233"/>
    </row>
    <row r="952" spans="34:34">
      <c r="AH952" s="233"/>
    </row>
    <row r="953" spans="34:34">
      <c r="AH953" s="233"/>
    </row>
    <row r="954" spans="34:34">
      <c r="AH954" s="233"/>
    </row>
    <row r="955" spans="34:34">
      <c r="AH955" s="233"/>
    </row>
    <row r="956" spans="34:34">
      <c r="AH956" s="233"/>
    </row>
    <row r="957" spans="34:34">
      <c r="AH957" s="233"/>
    </row>
    <row r="958" spans="34:34">
      <c r="AH958" s="233"/>
    </row>
    <row r="959" spans="34:34">
      <c r="AH959" s="233"/>
    </row>
    <row r="960" spans="34:34">
      <c r="AH960" s="233"/>
    </row>
    <row r="961" spans="34:34">
      <c r="AH961" s="233"/>
    </row>
    <row r="962" spans="34:34">
      <c r="AH962" s="233"/>
    </row>
    <row r="963" spans="34:34">
      <c r="AH963" s="233"/>
    </row>
    <row r="964" spans="34:34">
      <c r="AH964" s="233"/>
    </row>
    <row r="965" spans="34:34">
      <c r="AH965" s="233"/>
    </row>
    <row r="966" spans="34:34">
      <c r="AH966" s="233"/>
    </row>
    <row r="967" spans="34:34">
      <c r="AH967" s="233"/>
    </row>
    <row r="968" spans="34:34">
      <c r="AH968" s="233"/>
    </row>
    <row r="969" spans="34:34">
      <c r="AH969" s="233"/>
    </row>
    <row r="970" spans="34:34">
      <c r="AH970" s="233"/>
    </row>
    <row r="971" spans="34:34">
      <c r="AH971" s="233"/>
    </row>
    <row r="972" spans="34:34">
      <c r="AH972" s="233"/>
    </row>
    <row r="973" spans="34:34">
      <c r="AH973" s="233"/>
    </row>
    <row r="974" spans="34:34">
      <c r="AH974" s="233"/>
    </row>
    <row r="975" spans="34:34">
      <c r="AH975" s="233"/>
    </row>
    <row r="976" spans="34:34">
      <c r="AH976" s="233"/>
    </row>
    <row r="977" spans="34:34">
      <c r="AH977" s="233"/>
    </row>
    <row r="978" spans="34:34">
      <c r="AH978" s="233"/>
    </row>
    <row r="979" spans="34:34">
      <c r="AH979" s="233"/>
    </row>
    <row r="980" spans="34:34">
      <c r="AH980" s="233"/>
    </row>
    <row r="981" spans="34:34">
      <c r="AH981" s="233"/>
    </row>
    <row r="982" spans="34:34">
      <c r="AH982" s="233"/>
    </row>
    <row r="983" spans="34:34">
      <c r="AH983" s="233"/>
    </row>
    <row r="984" spans="34:34">
      <c r="AH984" s="233"/>
    </row>
    <row r="985" spans="34:34">
      <c r="AH985" s="233"/>
    </row>
    <row r="986" spans="34:34">
      <c r="AH986" s="233"/>
    </row>
    <row r="987" spans="34:34">
      <c r="AH987" s="233"/>
    </row>
    <row r="988" spans="34:34">
      <c r="AH988" s="233"/>
    </row>
    <row r="989" spans="34:34">
      <c r="AH989" s="233"/>
    </row>
    <row r="990" spans="34:34">
      <c r="AH990" s="233"/>
    </row>
    <row r="991" spans="34:34">
      <c r="AH991" s="233"/>
    </row>
    <row r="992" spans="34:34">
      <c r="AH992" s="233"/>
    </row>
    <row r="993" spans="34:34">
      <c r="AH993" s="233"/>
    </row>
    <row r="994" spans="34:34">
      <c r="AH994" s="233"/>
    </row>
    <row r="995" spans="34:34">
      <c r="AH995" s="233"/>
    </row>
    <row r="996" spans="34:34">
      <c r="AH996" s="233"/>
    </row>
    <row r="997" spans="34:34">
      <c r="AH997" s="233"/>
    </row>
    <row r="998" spans="34:34">
      <c r="AH998" s="233"/>
    </row>
    <row r="999" spans="34:34">
      <c r="AH999" s="233"/>
    </row>
    <row r="1000" spans="34:34">
      <c r="AH1000" s="233"/>
    </row>
    <row r="1001" spans="34:34">
      <c r="AH1001" s="233"/>
    </row>
    <row r="1002" spans="34:34">
      <c r="AH1002" s="233"/>
    </row>
    <row r="1003" spans="34:34">
      <c r="AH1003" s="233"/>
    </row>
    <row r="1004" spans="34:34">
      <c r="AH1004" s="233"/>
    </row>
    <row r="1005" spans="34:34">
      <c r="AH1005" s="233"/>
    </row>
    <row r="1006" spans="34:34">
      <c r="AH1006" s="233"/>
    </row>
    <row r="1007" spans="34:34">
      <c r="AH1007" s="233"/>
    </row>
    <row r="1008" spans="34:34">
      <c r="AH1008" s="233"/>
    </row>
    <row r="1009" spans="34:34">
      <c r="AH1009" s="233"/>
    </row>
    <row r="1010" spans="34:34">
      <c r="AH1010" s="233"/>
    </row>
    <row r="1011" spans="34:34">
      <c r="AH1011" s="233"/>
    </row>
    <row r="1012" spans="34:34">
      <c r="AH1012" s="233"/>
    </row>
    <row r="1013" spans="34:34">
      <c r="AH1013" s="233"/>
    </row>
    <row r="1014" spans="34:34">
      <c r="AH1014" s="233"/>
    </row>
    <row r="1015" spans="34:34">
      <c r="AH1015" s="233"/>
    </row>
    <row r="1016" spans="34:34">
      <c r="AH1016" s="233"/>
    </row>
    <row r="1017" spans="34:34">
      <c r="AH1017" s="233"/>
    </row>
    <row r="1018" spans="34:34">
      <c r="AH1018" s="233"/>
    </row>
    <row r="1019" spans="34:34">
      <c r="AH1019" s="233"/>
    </row>
    <row r="1020" spans="34:34">
      <c r="AH1020" s="233"/>
    </row>
    <row r="1021" spans="34:34">
      <c r="AH1021" s="233"/>
    </row>
    <row r="1022" spans="34:34">
      <c r="AH1022" s="233"/>
    </row>
    <row r="1023" spans="34:34">
      <c r="AH1023" s="233"/>
    </row>
    <row r="1024" spans="34:34">
      <c r="AH1024" s="233"/>
    </row>
    <row r="1025" spans="34:34">
      <c r="AH1025" s="233"/>
    </row>
    <row r="1026" spans="34:34">
      <c r="AH1026" s="233"/>
    </row>
    <row r="1027" spans="34:34">
      <c r="AH1027" s="233"/>
    </row>
    <row r="1028" spans="34:34">
      <c r="AH1028" s="233"/>
    </row>
    <row r="1029" spans="34:34">
      <c r="AH1029" s="233"/>
    </row>
    <row r="1030" spans="34:34">
      <c r="AH1030" s="233"/>
    </row>
    <row r="1031" spans="34:34">
      <c r="AH1031" s="233"/>
    </row>
    <row r="1032" spans="34:34">
      <c r="AH1032" s="233"/>
    </row>
    <row r="1033" spans="34:34">
      <c r="AH1033" s="233"/>
    </row>
    <row r="1034" spans="34:34">
      <c r="AH1034" s="233"/>
    </row>
    <row r="1035" spans="34:34">
      <c r="AH1035" s="233"/>
    </row>
    <row r="1036" spans="34:34">
      <c r="AH1036" s="233"/>
    </row>
    <row r="1037" spans="34:34">
      <c r="AH1037" s="233"/>
    </row>
    <row r="1038" spans="34:34">
      <c r="AH1038" s="233"/>
    </row>
    <row r="1039" spans="34:34">
      <c r="AH1039" s="233"/>
    </row>
    <row r="1040" spans="34:34">
      <c r="AH1040" s="233"/>
    </row>
    <row r="1041" spans="34:34">
      <c r="AH1041" s="233"/>
    </row>
    <row r="1042" spans="34:34">
      <c r="AH1042" s="233"/>
    </row>
    <row r="1043" spans="34:34">
      <c r="AH1043" s="233"/>
    </row>
    <row r="1044" spans="34:34">
      <c r="AH1044" s="233"/>
    </row>
    <row r="1045" spans="34:34">
      <c r="AH1045" s="233"/>
    </row>
    <row r="1046" spans="34:34">
      <c r="AH1046" s="233"/>
    </row>
    <row r="1047" spans="34:34">
      <c r="AH1047" s="233"/>
    </row>
    <row r="1048" spans="34:34">
      <c r="AH1048" s="233"/>
    </row>
    <row r="1049" spans="34:34">
      <c r="AH1049" s="233"/>
    </row>
    <row r="1050" spans="34:34">
      <c r="AH1050" s="233"/>
    </row>
    <row r="1051" spans="34:34">
      <c r="AH1051" s="233"/>
    </row>
    <row r="1052" spans="34:34">
      <c r="AH1052" s="233"/>
    </row>
    <row r="1053" spans="34:34">
      <c r="AH1053" s="233"/>
    </row>
    <row r="1054" spans="34:34">
      <c r="AH1054" s="233"/>
    </row>
    <row r="1055" spans="34:34">
      <c r="AH1055" s="233"/>
    </row>
    <row r="1056" spans="34:34">
      <c r="AH1056" s="233"/>
    </row>
    <row r="1057" spans="34:34">
      <c r="AH1057" s="233"/>
    </row>
    <row r="1058" spans="34:34">
      <c r="AH1058" s="233"/>
    </row>
    <row r="1059" spans="34:34">
      <c r="AH1059" s="233"/>
    </row>
    <row r="1060" spans="34:34">
      <c r="AH1060" s="233"/>
    </row>
    <row r="1061" spans="34:34">
      <c r="AH1061" s="233"/>
    </row>
    <row r="1062" spans="34:34">
      <c r="AH1062" s="233"/>
    </row>
    <row r="1063" spans="34:34">
      <c r="AH1063" s="233"/>
    </row>
    <row r="1064" spans="34:34">
      <c r="AH1064" s="233"/>
    </row>
    <row r="1065" spans="34:34">
      <c r="AH1065" s="233"/>
    </row>
    <row r="1066" spans="34:34">
      <c r="AH1066" s="233"/>
    </row>
    <row r="1067" spans="34:34">
      <c r="AH1067" s="233"/>
    </row>
    <row r="1068" spans="34:34">
      <c r="AH1068" s="233"/>
    </row>
    <row r="1069" spans="34:34">
      <c r="AH1069" s="233"/>
    </row>
    <row r="1070" spans="34:34">
      <c r="AH1070" s="233"/>
    </row>
    <row r="1071" spans="34:34">
      <c r="AH1071" s="233"/>
    </row>
    <row r="1072" spans="34:34">
      <c r="AH1072" s="233"/>
    </row>
    <row r="1073" spans="34:34">
      <c r="AH1073" s="233"/>
    </row>
    <row r="1074" spans="34:34">
      <c r="AH1074" s="233"/>
    </row>
    <row r="1075" spans="34:34">
      <c r="AH1075" s="233"/>
    </row>
    <row r="1076" spans="34:34">
      <c r="AH1076" s="233"/>
    </row>
    <row r="1077" spans="34:34">
      <c r="AH1077" s="233"/>
    </row>
    <row r="1078" spans="34:34">
      <c r="AH1078" s="233"/>
    </row>
    <row r="1079" spans="34:34">
      <c r="AH1079" s="233"/>
    </row>
    <row r="1080" spans="34:34">
      <c r="AH1080" s="233"/>
    </row>
    <row r="1081" spans="34:34">
      <c r="AH1081" s="233"/>
    </row>
    <row r="1082" spans="34:34">
      <c r="AH1082" s="233"/>
    </row>
    <row r="1083" spans="34:34">
      <c r="AH1083" s="233"/>
    </row>
    <row r="1084" spans="34:34">
      <c r="AH1084" s="233"/>
    </row>
    <row r="1085" spans="34:34">
      <c r="AH1085" s="233"/>
    </row>
    <row r="1086" spans="34:34">
      <c r="AH1086" s="233"/>
    </row>
    <row r="1087" spans="34:34">
      <c r="AH1087" s="233"/>
    </row>
    <row r="1088" spans="34:34">
      <c r="AH1088" s="233"/>
    </row>
    <row r="1089" spans="34:34">
      <c r="AH1089" s="233"/>
    </row>
    <row r="1090" spans="34:34">
      <c r="AH1090" s="233"/>
    </row>
    <row r="1091" spans="34:34">
      <c r="AH1091" s="233"/>
    </row>
    <row r="1092" spans="34:34">
      <c r="AH1092" s="233"/>
    </row>
    <row r="1093" spans="34:34">
      <c r="AH1093" s="233"/>
    </row>
    <row r="1094" spans="34:34">
      <c r="AH1094" s="233"/>
    </row>
    <row r="1095" spans="34:34">
      <c r="AH1095" s="233"/>
    </row>
    <row r="1096" spans="34:34">
      <c r="AH1096" s="233"/>
    </row>
    <row r="1097" spans="34:34">
      <c r="AH1097" s="233"/>
    </row>
    <row r="1098" spans="34:34">
      <c r="AH1098" s="233"/>
    </row>
    <row r="1099" spans="34:34">
      <c r="AH1099" s="233"/>
    </row>
    <row r="1100" spans="34:34">
      <c r="AH1100" s="233"/>
    </row>
    <row r="1101" spans="34:34">
      <c r="AH1101" s="233"/>
    </row>
    <row r="1102" spans="34:34">
      <c r="AH1102" s="233"/>
    </row>
    <row r="1103" spans="34:34">
      <c r="AH1103" s="233"/>
    </row>
    <row r="1104" spans="34:34">
      <c r="AH1104" s="233"/>
    </row>
    <row r="1105" spans="34:34">
      <c r="AH1105" s="233"/>
    </row>
    <row r="1106" spans="34:34">
      <c r="AH1106" s="233"/>
    </row>
    <row r="1107" spans="34:34">
      <c r="AH1107" s="233"/>
    </row>
    <row r="1108" spans="34:34">
      <c r="AH1108" s="233"/>
    </row>
    <row r="1109" spans="34:34">
      <c r="AH1109" s="233"/>
    </row>
    <row r="1110" spans="34:34">
      <c r="AH1110" s="233"/>
    </row>
    <row r="1111" spans="34:34">
      <c r="AH1111" s="233"/>
    </row>
    <row r="1112" spans="34:34">
      <c r="AH1112" s="233"/>
    </row>
    <row r="1113" spans="34:34">
      <c r="AH1113" s="233"/>
    </row>
    <row r="1114" spans="34:34">
      <c r="AH1114" s="233"/>
    </row>
    <row r="1115" spans="34:34">
      <c r="AH1115" s="233"/>
    </row>
    <row r="1116" spans="34:34">
      <c r="AH1116" s="233"/>
    </row>
    <row r="1117" spans="34:34">
      <c r="AH1117" s="233"/>
    </row>
    <row r="1118" spans="34:34">
      <c r="AH1118" s="233"/>
    </row>
    <row r="1119" spans="34:34">
      <c r="AH1119" s="233"/>
    </row>
    <row r="1120" spans="34:34">
      <c r="AH1120" s="233"/>
    </row>
    <row r="1121" spans="34:34">
      <c r="AH1121" s="233"/>
    </row>
    <row r="1122" spans="34:34">
      <c r="AH1122" s="233"/>
    </row>
    <row r="1123" spans="34:34">
      <c r="AH1123" s="233"/>
    </row>
    <row r="1124" spans="34:34">
      <c r="AH1124" s="233"/>
    </row>
    <row r="1125" spans="34:34">
      <c r="AH1125" s="233"/>
    </row>
    <row r="1126" spans="34:34">
      <c r="AH1126" s="233"/>
    </row>
    <row r="1127" spans="34:34">
      <c r="AH1127" s="233"/>
    </row>
    <row r="1128" spans="34:34">
      <c r="AH1128" s="233"/>
    </row>
    <row r="1129" spans="34:34">
      <c r="AH1129" s="233"/>
    </row>
    <row r="1130" spans="34:34">
      <c r="AH1130" s="233"/>
    </row>
    <row r="1131" spans="34:34">
      <c r="AH1131" s="233"/>
    </row>
    <row r="1132" spans="34:34">
      <c r="AH1132" s="233"/>
    </row>
    <row r="1133" spans="34:34">
      <c r="AH1133" s="233"/>
    </row>
    <row r="1134" spans="34:34">
      <c r="AH1134" s="233"/>
    </row>
    <row r="1135" spans="34:34">
      <c r="AH1135" s="233"/>
    </row>
    <row r="1136" spans="34:34">
      <c r="AH1136" s="233"/>
    </row>
    <row r="1137" spans="34:34">
      <c r="AH1137" s="233"/>
    </row>
    <row r="1138" spans="34:34">
      <c r="AH1138" s="233"/>
    </row>
    <row r="1139" spans="34:34">
      <c r="AH1139" s="233"/>
    </row>
    <row r="1140" spans="34:34">
      <c r="AH1140" s="233"/>
    </row>
    <row r="1141" spans="34:34">
      <c r="AH1141" s="233"/>
    </row>
    <row r="1142" spans="34:34">
      <c r="AH1142" s="233"/>
    </row>
    <row r="1143" spans="34:34">
      <c r="AH1143" s="233"/>
    </row>
    <row r="1144" spans="34:34">
      <c r="AH1144" s="233"/>
    </row>
    <row r="1145" spans="34:34">
      <c r="AH1145" s="233"/>
    </row>
    <row r="1146" spans="34:34">
      <c r="AH1146" s="233"/>
    </row>
    <row r="1147" spans="34:34">
      <c r="AH1147" s="233"/>
    </row>
    <row r="1148" spans="34:34">
      <c r="AH1148" s="233"/>
    </row>
    <row r="1149" spans="34:34">
      <c r="AH1149" s="233"/>
    </row>
    <row r="1150" spans="34:34">
      <c r="AH1150" s="233"/>
    </row>
    <row r="1151" spans="34:34">
      <c r="AH1151" s="233"/>
    </row>
    <row r="1152" spans="34:34">
      <c r="AH1152" s="233"/>
    </row>
    <row r="1153" spans="34:34">
      <c r="AH1153" s="233"/>
    </row>
    <row r="1154" spans="34:34">
      <c r="AH1154" s="233"/>
    </row>
    <row r="1155" spans="34:34">
      <c r="AH1155" s="233"/>
    </row>
    <row r="1156" spans="34:34">
      <c r="AH1156" s="233"/>
    </row>
    <row r="1157" spans="34:34">
      <c r="AH1157" s="233"/>
    </row>
    <row r="1158" spans="34:34">
      <c r="AH1158" s="233"/>
    </row>
    <row r="1159" spans="34:34">
      <c r="AH1159" s="233"/>
    </row>
    <row r="1160" spans="34:34">
      <c r="AH1160" s="233"/>
    </row>
    <row r="1161" spans="34:34">
      <c r="AH1161" s="233"/>
    </row>
    <row r="1162" spans="34:34">
      <c r="AH1162" s="233"/>
    </row>
    <row r="1163" spans="34:34">
      <c r="AH1163" s="233"/>
    </row>
    <row r="1164" spans="34:34">
      <c r="AH1164" s="233"/>
    </row>
    <row r="1165" spans="34:34">
      <c r="AH1165" s="233"/>
    </row>
    <row r="1166" spans="34:34">
      <c r="AH1166" s="233"/>
    </row>
    <row r="1167" spans="34:34">
      <c r="AH1167" s="233"/>
    </row>
    <row r="1168" spans="34:34">
      <c r="AH1168" s="233"/>
    </row>
    <row r="1169" spans="34:34">
      <c r="AH1169" s="233"/>
    </row>
    <row r="1170" spans="34:34">
      <c r="AH1170" s="233"/>
    </row>
    <row r="1171" spans="34:34">
      <c r="AH1171" s="233"/>
    </row>
    <row r="1172" spans="34:34">
      <c r="AH1172" s="233"/>
    </row>
    <row r="1173" spans="34:34">
      <c r="AH1173" s="233"/>
    </row>
    <row r="1174" spans="34:34">
      <c r="AH1174" s="233"/>
    </row>
    <row r="1175" spans="34:34">
      <c r="AH1175" s="233"/>
    </row>
    <row r="1176" spans="34:34">
      <c r="AH1176" s="233"/>
    </row>
    <row r="1177" spans="34:34">
      <c r="AH1177" s="233"/>
    </row>
    <row r="1178" spans="34:34">
      <c r="AH1178" s="233"/>
    </row>
    <row r="1179" spans="34:34">
      <c r="AH1179" s="233"/>
    </row>
    <row r="1180" spans="34:34">
      <c r="AH1180" s="233"/>
    </row>
    <row r="1181" spans="34:34">
      <c r="AH1181" s="233"/>
    </row>
    <row r="1182" spans="34:34">
      <c r="AH1182" s="233"/>
    </row>
    <row r="1183" spans="34:34">
      <c r="AH1183" s="233"/>
    </row>
    <row r="1184" spans="34:34">
      <c r="AH1184" s="233"/>
    </row>
    <row r="1185" spans="34:34">
      <c r="AH1185" s="233"/>
    </row>
    <row r="1186" spans="34:34">
      <c r="AH1186" s="233"/>
    </row>
    <row r="1187" spans="34:34">
      <c r="AH1187" s="233"/>
    </row>
    <row r="1188" spans="34:34">
      <c r="AH1188" s="233"/>
    </row>
    <row r="1189" spans="34:34">
      <c r="AH1189" s="233"/>
    </row>
    <row r="1190" spans="34:34">
      <c r="AH1190" s="233"/>
    </row>
    <row r="1191" spans="34:34">
      <c r="AH1191" s="233"/>
    </row>
    <row r="1192" spans="34:34">
      <c r="AH1192" s="233"/>
    </row>
    <row r="1193" spans="34:34">
      <c r="AH1193" s="233"/>
    </row>
    <row r="1194" spans="34:34">
      <c r="AH1194" s="233"/>
    </row>
    <row r="1195" spans="34:34">
      <c r="AH1195" s="233"/>
    </row>
    <row r="1196" spans="34:34">
      <c r="AH1196" s="233"/>
    </row>
    <row r="1197" spans="34:34">
      <c r="AH1197" s="233"/>
    </row>
    <row r="1198" spans="34:34">
      <c r="AH1198" s="233"/>
    </row>
    <row r="1199" spans="34:34">
      <c r="AH1199" s="233"/>
    </row>
    <row r="1200" spans="34:34">
      <c r="AH1200" s="233"/>
    </row>
    <row r="1201" spans="34:34">
      <c r="AH1201" s="233"/>
    </row>
    <row r="1202" spans="34:34">
      <c r="AH1202" s="233"/>
    </row>
    <row r="1203" spans="34:34">
      <c r="AH1203" s="233"/>
    </row>
    <row r="1204" spans="34:34">
      <c r="AH1204" s="233"/>
    </row>
    <row r="1205" spans="34:34">
      <c r="AH1205" s="233"/>
    </row>
    <row r="1206" spans="34:34">
      <c r="AH1206" s="233"/>
    </row>
    <row r="1207" spans="34:34">
      <c r="AH1207" s="233"/>
    </row>
    <row r="1208" spans="34:34">
      <c r="AH1208" s="233"/>
    </row>
    <row r="1209" spans="34:34">
      <c r="AH1209" s="233"/>
    </row>
    <row r="1210" spans="34:34">
      <c r="AH1210" s="233"/>
    </row>
    <row r="1211" spans="34:34">
      <c r="AH1211" s="233"/>
    </row>
    <row r="1212" spans="34:34">
      <c r="AH1212" s="233"/>
    </row>
    <row r="1213" spans="34:34">
      <c r="AH1213" s="233"/>
    </row>
    <row r="1214" spans="34:34">
      <c r="AH1214" s="233"/>
    </row>
    <row r="1215" spans="34:34">
      <c r="AH1215" s="233"/>
    </row>
    <row r="1216" spans="34:34">
      <c r="AH1216" s="233"/>
    </row>
    <row r="1217" spans="34:34">
      <c r="AH1217" s="233"/>
    </row>
    <row r="1218" spans="34:34">
      <c r="AH1218" s="233"/>
    </row>
    <row r="1219" spans="34:34">
      <c r="AH1219" s="233"/>
    </row>
    <row r="1220" spans="34:34">
      <c r="AH1220" s="233"/>
    </row>
    <row r="1221" spans="34:34">
      <c r="AH1221" s="233"/>
    </row>
    <row r="1222" spans="34:34">
      <c r="AH1222" s="233"/>
    </row>
    <row r="1223" spans="34:34">
      <c r="AH1223" s="233"/>
    </row>
    <row r="1224" spans="34:34">
      <c r="AH1224" s="233"/>
    </row>
    <row r="1225" spans="34:34">
      <c r="AH1225" s="233"/>
    </row>
    <row r="1226" spans="34:34">
      <c r="AH1226" s="233"/>
    </row>
    <row r="1227" spans="34:34">
      <c r="AH1227" s="233"/>
    </row>
    <row r="1228" spans="34:34">
      <c r="AH1228" s="233"/>
    </row>
    <row r="1229" spans="34:34">
      <c r="AH1229" s="233"/>
    </row>
    <row r="1230" spans="34:34">
      <c r="AH1230" s="233"/>
    </row>
    <row r="1231" spans="34:34">
      <c r="AH1231" s="233"/>
    </row>
    <row r="1232" spans="34:34">
      <c r="AH1232" s="233"/>
    </row>
    <row r="1233" spans="34:34">
      <c r="AH1233" s="233"/>
    </row>
    <row r="1234" spans="34:34">
      <c r="AH1234" s="233"/>
    </row>
    <row r="1235" spans="34:34">
      <c r="AH1235" s="233"/>
    </row>
    <row r="1236" spans="34:34">
      <c r="AH1236" s="233"/>
    </row>
    <row r="1237" spans="34:34">
      <c r="AH1237" s="233"/>
    </row>
    <row r="1238" spans="34:34">
      <c r="AH1238" s="233"/>
    </row>
    <row r="1239" spans="34:34">
      <c r="AH1239" s="233"/>
    </row>
    <row r="1240" spans="34:34">
      <c r="AH1240" s="233"/>
    </row>
    <row r="1241" spans="34:34">
      <c r="AH1241" s="233"/>
    </row>
    <row r="1242" spans="34:34">
      <c r="AH1242" s="233"/>
    </row>
    <row r="1243" spans="34:34">
      <c r="AH1243" s="233"/>
    </row>
    <row r="1244" spans="34:34">
      <c r="AH1244" s="233"/>
    </row>
    <row r="1245" spans="34:34">
      <c r="AH1245" s="233"/>
    </row>
    <row r="1246" spans="34:34">
      <c r="AH1246" s="233"/>
    </row>
    <row r="1247" spans="34:34">
      <c r="AH1247" s="233"/>
    </row>
    <row r="1248" spans="34:34">
      <c r="AH1248" s="233"/>
    </row>
    <row r="1249" spans="34:34">
      <c r="AH1249" s="233"/>
    </row>
    <row r="1250" spans="34:34">
      <c r="AH1250" s="233"/>
    </row>
    <row r="1251" spans="34:34">
      <c r="AH1251" s="233"/>
    </row>
    <row r="1252" spans="34:34">
      <c r="AH1252" s="233"/>
    </row>
    <row r="1253" spans="34:34">
      <c r="AH1253" s="233"/>
    </row>
    <row r="1254" spans="34:34">
      <c r="AH1254" s="233"/>
    </row>
    <row r="1255" spans="34:34">
      <c r="AH1255" s="233"/>
    </row>
    <row r="1256" spans="34:34">
      <c r="AH1256" s="233"/>
    </row>
    <row r="1257" spans="34:34">
      <c r="AH1257" s="233"/>
    </row>
    <row r="1258" spans="34:34">
      <c r="AH1258" s="233"/>
    </row>
    <row r="1259" spans="34:34">
      <c r="AH1259" s="233"/>
    </row>
    <row r="1260" spans="34:34">
      <c r="AH1260" s="233"/>
    </row>
    <row r="1261" spans="34:34">
      <c r="AH1261" s="233"/>
    </row>
    <row r="1262" spans="34:34">
      <c r="AH1262" s="233"/>
    </row>
    <row r="1263" spans="34:34">
      <c r="AH1263" s="233"/>
    </row>
    <row r="1264" spans="34:34">
      <c r="AH1264" s="233"/>
    </row>
    <row r="1265" spans="34:34">
      <c r="AH1265" s="233"/>
    </row>
    <row r="1266" spans="34:34">
      <c r="AH1266" s="233"/>
    </row>
    <row r="1267" spans="34:34">
      <c r="AH1267" s="233"/>
    </row>
    <row r="1268" spans="34:34">
      <c r="AH1268" s="233"/>
    </row>
    <row r="1269" spans="34:34">
      <c r="AH1269" s="233"/>
    </row>
    <row r="1270" spans="34:34">
      <c r="AH1270" s="233"/>
    </row>
    <row r="1271" spans="34:34">
      <c r="AH1271" s="233"/>
    </row>
    <row r="1272" spans="34:34">
      <c r="AH1272" s="233"/>
    </row>
    <row r="1273" spans="34:34">
      <c r="AH1273" s="233"/>
    </row>
    <row r="1274" spans="34:34">
      <c r="AH1274" s="233"/>
    </row>
    <row r="1275" spans="34:34">
      <c r="AH1275" s="233"/>
    </row>
    <row r="1276" spans="34:34">
      <c r="AH1276" s="233"/>
    </row>
    <row r="1277" spans="34:34">
      <c r="AH1277" s="233"/>
    </row>
    <row r="1278" spans="34:34">
      <c r="AH1278" s="233"/>
    </row>
    <row r="1279" spans="34:34">
      <c r="AH1279" s="233"/>
    </row>
    <row r="1280" spans="34:34">
      <c r="AH1280" s="233"/>
    </row>
    <row r="1281" spans="34:34">
      <c r="AH1281" s="233"/>
    </row>
    <row r="1282" spans="34:34">
      <c r="AH1282" s="233"/>
    </row>
    <row r="1283" spans="34:34">
      <c r="AH1283" s="233"/>
    </row>
    <row r="1284" spans="34:34">
      <c r="AH1284" s="233"/>
    </row>
    <row r="1285" spans="34:34">
      <c r="AH1285" s="233"/>
    </row>
    <row r="1286" spans="34:34">
      <c r="AH1286" s="233"/>
    </row>
    <row r="1287" spans="34:34">
      <c r="AH1287" s="233"/>
    </row>
    <row r="1288" spans="34:34">
      <c r="AH1288" s="233"/>
    </row>
    <row r="1289" spans="34:34">
      <c r="AH1289" s="233"/>
    </row>
    <row r="1290" spans="34:34">
      <c r="AH1290" s="233"/>
    </row>
    <row r="1291" spans="34:34">
      <c r="AH1291" s="233"/>
    </row>
    <row r="1292" spans="34:34">
      <c r="AH1292" s="233"/>
    </row>
    <row r="1293" spans="34:34">
      <c r="AH1293" s="233"/>
    </row>
    <row r="1294" spans="34:34">
      <c r="AH1294" s="233"/>
    </row>
    <row r="1295" spans="34:34">
      <c r="AH1295" s="233"/>
    </row>
    <row r="1296" spans="34:34">
      <c r="AH1296" s="233"/>
    </row>
    <row r="1297" spans="34:34">
      <c r="AH1297" s="233"/>
    </row>
    <row r="1298" spans="34:34">
      <c r="AH1298" s="233"/>
    </row>
    <row r="1299" spans="34:34">
      <c r="AH1299" s="233"/>
    </row>
    <row r="1300" spans="34:34">
      <c r="AH1300" s="233"/>
    </row>
    <row r="1301" spans="34:34">
      <c r="AH1301" s="233"/>
    </row>
    <row r="1302" spans="34:34">
      <c r="AH1302" s="233"/>
    </row>
    <row r="1303" spans="34:34">
      <c r="AH1303" s="233"/>
    </row>
    <row r="1304" spans="34:34">
      <c r="AH1304" s="233"/>
    </row>
    <row r="1305" spans="34:34">
      <c r="AH1305" s="233"/>
    </row>
    <row r="1306" spans="34:34">
      <c r="AH1306" s="233"/>
    </row>
    <row r="1307" spans="34:34">
      <c r="AH1307" s="233"/>
    </row>
    <row r="1308" spans="34:34">
      <c r="AH1308" s="233"/>
    </row>
    <row r="1309" spans="34:34">
      <c r="AH1309" s="233"/>
    </row>
    <row r="1310" spans="34:34">
      <c r="AH1310" s="233"/>
    </row>
    <row r="1311" spans="34:34">
      <c r="AH1311" s="233"/>
    </row>
    <row r="1312" spans="34:34">
      <c r="AH1312" s="233"/>
    </row>
    <row r="1313" spans="34:34">
      <c r="AH1313" s="233"/>
    </row>
    <row r="1314" spans="34:34">
      <c r="AH1314" s="233"/>
    </row>
    <row r="1315" spans="34:34">
      <c r="AH1315" s="233"/>
    </row>
    <row r="1316" spans="34:34">
      <c r="AH1316" s="233"/>
    </row>
    <row r="1317" spans="34:34">
      <c r="AH1317" s="233"/>
    </row>
    <row r="1318" spans="34:34">
      <c r="AH1318" s="233"/>
    </row>
    <row r="1319" spans="34:34">
      <c r="AH1319" s="233"/>
    </row>
    <row r="1320" spans="34:34">
      <c r="AH1320" s="233"/>
    </row>
    <row r="1321" spans="34:34">
      <c r="AH1321" s="233"/>
    </row>
    <row r="1322" spans="34:34">
      <c r="AH1322" s="233"/>
    </row>
    <row r="1323" spans="34:34">
      <c r="AH1323" s="233"/>
    </row>
    <row r="1324" spans="34:34">
      <c r="AH1324" s="233"/>
    </row>
    <row r="1325" spans="34:34">
      <c r="AH1325" s="233"/>
    </row>
    <row r="1326" spans="34:34">
      <c r="AH1326" s="233"/>
    </row>
    <row r="1327" spans="34:34">
      <c r="AH1327" s="233"/>
    </row>
    <row r="1328" spans="34:34">
      <c r="AH1328" s="233"/>
    </row>
    <row r="1329" spans="34:34">
      <c r="AH1329" s="233"/>
    </row>
    <row r="1330" spans="34:34">
      <c r="AH1330" s="233"/>
    </row>
    <row r="1331" spans="34:34">
      <c r="AH1331" s="233"/>
    </row>
    <row r="1332" spans="34:34">
      <c r="AH1332" s="233"/>
    </row>
    <row r="1333" spans="34:34">
      <c r="AH1333" s="233"/>
    </row>
    <row r="1334" spans="34:34">
      <c r="AH1334" s="233"/>
    </row>
    <row r="1335" spans="34:34">
      <c r="AH1335" s="233"/>
    </row>
    <row r="1336" spans="34:34">
      <c r="AH1336" s="233"/>
    </row>
    <row r="1337" spans="34:34">
      <c r="AH1337" s="233"/>
    </row>
    <row r="1338" spans="34:34">
      <c r="AH1338" s="233"/>
    </row>
    <row r="1339" spans="34:34">
      <c r="AH1339" s="233"/>
    </row>
    <row r="1340" spans="34:34">
      <c r="AH1340" s="233"/>
    </row>
    <row r="1341" spans="34:34">
      <c r="AH1341" s="233"/>
    </row>
    <row r="1342" spans="34:34">
      <c r="AH1342" s="233"/>
    </row>
    <row r="1343" spans="34:34">
      <c r="AH1343" s="233"/>
    </row>
    <row r="1344" spans="34:34">
      <c r="AH1344" s="233"/>
    </row>
    <row r="1345" spans="34:34">
      <c r="AH1345" s="233"/>
    </row>
    <row r="1346" spans="34:34">
      <c r="AH1346" s="233"/>
    </row>
    <row r="1347" spans="34:34">
      <c r="AH1347" s="233"/>
    </row>
    <row r="1348" spans="34:34">
      <c r="AH1348" s="233"/>
    </row>
    <row r="1349" spans="34:34">
      <c r="AH1349" s="233"/>
    </row>
    <row r="1350" spans="34:34">
      <c r="AH1350" s="233"/>
    </row>
    <row r="1351" spans="34:34">
      <c r="AH1351" s="233"/>
    </row>
    <row r="1352" spans="34:34">
      <c r="AH1352" s="233"/>
    </row>
    <row r="1353" spans="34:34">
      <c r="AH1353" s="233"/>
    </row>
    <row r="1354" spans="34:34">
      <c r="AH1354" s="233"/>
    </row>
    <row r="1355" spans="34:34">
      <c r="AH1355" s="233"/>
    </row>
    <row r="1356" spans="34:34">
      <c r="AH1356" s="233"/>
    </row>
    <row r="1357" spans="34:34">
      <c r="AH1357" s="233"/>
    </row>
    <row r="1358" spans="34:34">
      <c r="AH1358" s="233"/>
    </row>
    <row r="1359" spans="34:34">
      <c r="AH1359" s="233"/>
    </row>
    <row r="1360" spans="34:34">
      <c r="AH1360" s="233"/>
    </row>
    <row r="1361" spans="34:34">
      <c r="AH1361" s="233"/>
    </row>
    <row r="1362" spans="34:34">
      <c r="AH1362" s="233"/>
    </row>
    <row r="1363" spans="34:34">
      <c r="AH1363" s="233"/>
    </row>
    <row r="1364" spans="34:34">
      <c r="AH1364" s="233"/>
    </row>
    <row r="1365" spans="34:34">
      <c r="AH1365" s="233"/>
    </row>
    <row r="1366" spans="34:34">
      <c r="AH1366" s="233"/>
    </row>
    <row r="1367" spans="34:34">
      <c r="AH1367" s="233"/>
    </row>
    <row r="1368" spans="34:34">
      <c r="AH1368" s="233"/>
    </row>
    <row r="1369" spans="34:34">
      <c r="AH1369" s="233"/>
    </row>
    <row r="1370" spans="34:34">
      <c r="AH1370" s="233"/>
    </row>
    <row r="1371" spans="34:34">
      <c r="AH1371" s="233"/>
    </row>
    <row r="1372" spans="34:34">
      <c r="AH1372" s="233"/>
    </row>
    <row r="1373" spans="34:34">
      <c r="AH1373" s="233"/>
    </row>
    <row r="1374" spans="34:34">
      <c r="AH1374" s="233"/>
    </row>
    <row r="1375" spans="34:34">
      <c r="AH1375" s="233"/>
    </row>
    <row r="1376" spans="34:34">
      <c r="AH1376" s="233"/>
    </row>
    <row r="1377" spans="34:34">
      <c r="AH1377" s="233"/>
    </row>
    <row r="1378" spans="34:34">
      <c r="AH1378" s="233"/>
    </row>
    <row r="1379" spans="34:34">
      <c r="AH1379" s="233"/>
    </row>
    <row r="1380" spans="34:34">
      <c r="AH1380" s="233"/>
    </row>
    <row r="1381" spans="34:34">
      <c r="AH1381" s="233"/>
    </row>
    <row r="1382" spans="34:34">
      <c r="AH1382" s="233"/>
    </row>
    <row r="1383" spans="34:34">
      <c r="AH1383" s="233"/>
    </row>
    <row r="1384" spans="34:34">
      <c r="AH1384" s="233"/>
    </row>
    <row r="1385" spans="34:34">
      <c r="AH1385" s="233"/>
    </row>
    <row r="1386" spans="34:34">
      <c r="AH1386" s="233"/>
    </row>
    <row r="1387" spans="34:34">
      <c r="AH1387" s="233"/>
    </row>
    <row r="1388" spans="34:34">
      <c r="AH1388" s="233"/>
    </row>
    <row r="1389" spans="34:34">
      <c r="AH1389" s="233"/>
    </row>
    <row r="1390" spans="34:34">
      <c r="AH1390" s="233"/>
    </row>
    <row r="1391" spans="34:34">
      <c r="AH1391" s="233"/>
    </row>
    <row r="1392" spans="34:34">
      <c r="AH1392" s="233"/>
    </row>
    <row r="1393" spans="34:34">
      <c r="AH1393" s="233"/>
    </row>
    <row r="1394" spans="34:34">
      <c r="AH1394" s="233"/>
    </row>
    <row r="1395" spans="34:34">
      <c r="AH1395" s="233"/>
    </row>
    <row r="1396" spans="34:34">
      <c r="AH1396" s="233"/>
    </row>
    <row r="1397" spans="34:34">
      <c r="AH1397" s="233"/>
    </row>
    <row r="1398" spans="34:34">
      <c r="AH1398" s="233"/>
    </row>
    <row r="1399" spans="34:34">
      <c r="AH1399" s="233"/>
    </row>
    <row r="1400" spans="34:34">
      <c r="AH1400" s="233"/>
    </row>
    <row r="1401" spans="34:34">
      <c r="AH1401" s="233"/>
    </row>
    <row r="1402" spans="34:34">
      <c r="AH1402" s="233"/>
    </row>
    <row r="1403" spans="34:34">
      <c r="AH1403" s="233"/>
    </row>
    <row r="1404" spans="34:34">
      <c r="AH1404" s="233"/>
    </row>
    <row r="1405" spans="34:34">
      <c r="AH1405" s="233"/>
    </row>
    <row r="1406" spans="34:34">
      <c r="AH1406" s="233"/>
    </row>
    <row r="1407" spans="34:34">
      <c r="AH1407" s="233"/>
    </row>
    <row r="1408" spans="34:34">
      <c r="AH1408" s="233"/>
    </row>
    <row r="1409" spans="34:34">
      <c r="AH1409" s="233"/>
    </row>
    <row r="1410" spans="34:34">
      <c r="AH1410" s="233"/>
    </row>
    <row r="1411" spans="34:34">
      <c r="AH1411" s="233"/>
    </row>
    <row r="1412" spans="34:34">
      <c r="AH1412" s="233"/>
    </row>
    <row r="1413" spans="34:34">
      <c r="AH1413" s="233"/>
    </row>
    <row r="1414" spans="34:34">
      <c r="AH1414" s="233"/>
    </row>
    <row r="1415" spans="34:34">
      <c r="AH1415" s="233"/>
    </row>
    <row r="1416" spans="34:34">
      <c r="AH1416" s="233"/>
    </row>
    <row r="1417" spans="34:34">
      <c r="AH1417" s="233"/>
    </row>
    <row r="1418" spans="34:34">
      <c r="AH1418" s="233"/>
    </row>
    <row r="1419" spans="34:34">
      <c r="AH1419" s="233"/>
    </row>
    <row r="1420" spans="34:34">
      <c r="AH1420" s="233"/>
    </row>
    <row r="1421" spans="34:34">
      <c r="AH1421" s="233"/>
    </row>
    <row r="1422" spans="34:34">
      <c r="AH1422" s="233"/>
    </row>
    <row r="1423" spans="34:34">
      <c r="AH1423" s="233"/>
    </row>
    <row r="1424" spans="34:34">
      <c r="AH1424" s="233"/>
    </row>
    <row r="1425" spans="34:34">
      <c r="AH1425" s="233"/>
    </row>
    <row r="1426" spans="34:34">
      <c r="AH1426" s="233"/>
    </row>
    <row r="1427" spans="34:34">
      <c r="AH1427" s="233"/>
    </row>
    <row r="1428" spans="34:34">
      <c r="AH1428" s="233"/>
    </row>
    <row r="1429" spans="34:34">
      <c r="AH1429" s="233"/>
    </row>
    <row r="1430" spans="34:34">
      <c r="AH1430" s="233"/>
    </row>
    <row r="1431" spans="34:34">
      <c r="AH1431" s="233"/>
    </row>
    <row r="1432" spans="34:34">
      <c r="AH1432" s="233"/>
    </row>
    <row r="1433" spans="34:34">
      <c r="AH1433" s="233"/>
    </row>
    <row r="1434" spans="34:34">
      <c r="AH1434" s="233"/>
    </row>
    <row r="1435" spans="34:34">
      <c r="AH1435" s="233"/>
    </row>
    <row r="1436" spans="34:34">
      <c r="AH1436" s="233"/>
    </row>
    <row r="1437" spans="34:34">
      <c r="AH1437" s="233"/>
    </row>
    <row r="1438" spans="34:34">
      <c r="AH1438" s="233"/>
    </row>
    <row r="1439" spans="34:34">
      <c r="AH1439" s="233"/>
    </row>
    <row r="1440" spans="34:34">
      <c r="AH1440" s="233"/>
    </row>
    <row r="1441" spans="34:34">
      <c r="AH1441" s="233"/>
    </row>
    <row r="1442" spans="34:34">
      <c r="AH1442" s="233"/>
    </row>
    <row r="1443" spans="34:34">
      <c r="AH1443" s="233"/>
    </row>
    <row r="1444" spans="34:34">
      <c r="AH1444" s="233"/>
    </row>
    <row r="1445" spans="34:34">
      <c r="AH1445" s="233"/>
    </row>
    <row r="1446" spans="34:34">
      <c r="AH1446" s="233"/>
    </row>
    <row r="1447" spans="34:34">
      <c r="AH1447" s="233"/>
    </row>
    <row r="1448" spans="34:34">
      <c r="AH1448" s="233"/>
    </row>
    <row r="1449" spans="34:34">
      <c r="AH1449" s="233"/>
    </row>
    <row r="1450" spans="34:34">
      <c r="AH1450" s="233"/>
    </row>
    <row r="1451" spans="34:34">
      <c r="AH1451" s="233"/>
    </row>
    <row r="1452" spans="34:34">
      <c r="AH1452" s="233"/>
    </row>
    <row r="1453" spans="34:34">
      <c r="AH1453" s="233"/>
    </row>
    <row r="1454" spans="34:34">
      <c r="AH1454" s="233"/>
    </row>
    <row r="1455" spans="34:34">
      <c r="AH1455" s="233"/>
    </row>
    <row r="1456" spans="34:34">
      <c r="AH1456" s="233"/>
    </row>
    <row r="1457" spans="34:34">
      <c r="AH1457" s="233"/>
    </row>
    <row r="1458" spans="34:34">
      <c r="AH1458" s="233"/>
    </row>
    <row r="1459" spans="34:34">
      <c r="AH1459" s="233"/>
    </row>
    <row r="1460" spans="34:34">
      <c r="AH1460" s="233"/>
    </row>
    <row r="1461" spans="34:34">
      <c r="AH1461" s="233"/>
    </row>
    <row r="1462" spans="34:34">
      <c r="AH1462" s="233"/>
    </row>
    <row r="1463" spans="34:34">
      <c r="AH1463" s="233"/>
    </row>
    <row r="1464" spans="34:34">
      <c r="AH1464" s="233"/>
    </row>
    <row r="1465" spans="34:34">
      <c r="AH1465" s="233"/>
    </row>
    <row r="1466" spans="34:34">
      <c r="AH1466" s="233"/>
    </row>
    <row r="1467" spans="34:34">
      <c r="AH1467" s="233"/>
    </row>
    <row r="1468" spans="34:34">
      <c r="AH1468" s="233"/>
    </row>
    <row r="1469" spans="34:34">
      <c r="AH1469" s="233"/>
    </row>
    <row r="1470" spans="34:34">
      <c r="AH1470" s="233"/>
    </row>
    <row r="1471" spans="34:34">
      <c r="AH1471" s="233"/>
    </row>
    <row r="1472" spans="34:34">
      <c r="AH1472" s="233"/>
    </row>
    <row r="1473" spans="34:34">
      <c r="AH1473" s="233"/>
    </row>
    <row r="1474" spans="34:34">
      <c r="AH1474" s="233"/>
    </row>
    <row r="1475" spans="34:34">
      <c r="AH1475" s="233"/>
    </row>
    <row r="1476" spans="34:34">
      <c r="AH1476" s="233"/>
    </row>
    <row r="1477" spans="34:34">
      <c r="AH1477" s="233"/>
    </row>
    <row r="1478" spans="34:34">
      <c r="AH1478" s="233"/>
    </row>
    <row r="1479" spans="34:34">
      <c r="AH1479" s="233"/>
    </row>
    <row r="1480" spans="34:34">
      <c r="AH1480" s="233"/>
    </row>
    <row r="1481" spans="34:34">
      <c r="AH1481" s="233"/>
    </row>
    <row r="1482" spans="34:34">
      <c r="AH1482" s="233"/>
    </row>
    <row r="1483" spans="34:34">
      <c r="AH1483" s="233"/>
    </row>
    <row r="1484" spans="34:34">
      <c r="AH1484" s="233"/>
    </row>
    <row r="1485" spans="34:34">
      <c r="AH1485" s="233"/>
    </row>
    <row r="1486" spans="34:34">
      <c r="AH1486" s="233"/>
    </row>
    <row r="1487" spans="34:34">
      <c r="AH1487" s="233"/>
    </row>
    <row r="1488" spans="34:34">
      <c r="AH1488" s="233"/>
    </row>
    <row r="1489" spans="34:34">
      <c r="AH1489" s="233"/>
    </row>
    <row r="1490" spans="34:34">
      <c r="AH1490" s="233"/>
    </row>
    <row r="1491" spans="34:34">
      <c r="AH1491" s="233"/>
    </row>
    <row r="1492" spans="34:34">
      <c r="AH1492" s="233"/>
    </row>
    <row r="1493" spans="34:34">
      <c r="AH1493" s="233"/>
    </row>
    <row r="1494" spans="34:34">
      <c r="AH1494" s="233"/>
    </row>
    <row r="1495" spans="34:34">
      <c r="AH1495" s="233"/>
    </row>
    <row r="1496" spans="34:34">
      <c r="AH1496" s="233"/>
    </row>
    <row r="1497" spans="34:34">
      <c r="AH1497" s="233"/>
    </row>
    <row r="1498" spans="34:34">
      <c r="AH1498" s="233"/>
    </row>
    <row r="1499" spans="34:34">
      <c r="AH1499" s="233"/>
    </row>
    <row r="1500" spans="34:34">
      <c r="AH1500" s="233"/>
    </row>
    <row r="1501" spans="34:34">
      <c r="AH1501" s="233"/>
    </row>
    <row r="1502" spans="34:34">
      <c r="AH1502" s="233"/>
    </row>
    <row r="1503" spans="34:34">
      <c r="AH1503" s="233"/>
    </row>
    <row r="1504" spans="34:34">
      <c r="AH1504" s="233"/>
    </row>
    <row r="1505" spans="34:34">
      <c r="AH1505" s="233"/>
    </row>
    <row r="1506" spans="34:34">
      <c r="AH1506" s="233"/>
    </row>
    <row r="1507" spans="34:34">
      <c r="AH1507" s="233"/>
    </row>
    <row r="1508" spans="34:34">
      <c r="AH1508" s="233"/>
    </row>
    <row r="1509" spans="34:34">
      <c r="AH1509" s="233"/>
    </row>
    <row r="1510" spans="34:34">
      <c r="AH1510" s="233"/>
    </row>
    <row r="1511" spans="34:34">
      <c r="AH1511" s="233"/>
    </row>
    <row r="1512" spans="34:34">
      <c r="AH1512" s="233"/>
    </row>
    <row r="1513" spans="34:34">
      <c r="AH1513" s="233"/>
    </row>
    <row r="1514" spans="34:34">
      <c r="AH1514" s="233"/>
    </row>
    <row r="1515" spans="34:34">
      <c r="AH1515" s="233"/>
    </row>
    <row r="1516" spans="34:34">
      <c r="AH1516" s="233"/>
    </row>
    <row r="1517" spans="34:34">
      <c r="AH1517" s="233"/>
    </row>
    <row r="1518" spans="34:34">
      <c r="AH1518" s="233"/>
    </row>
    <row r="1519" spans="34:34">
      <c r="AH1519" s="233"/>
    </row>
    <row r="1520" spans="34:34">
      <c r="AH1520" s="233"/>
    </row>
    <row r="1521" spans="34:34">
      <c r="AH1521" s="233"/>
    </row>
    <row r="1522" spans="34:34">
      <c r="AH1522" s="233"/>
    </row>
    <row r="1523" spans="34:34">
      <c r="AH1523" s="233"/>
    </row>
    <row r="1524" spans="34:34">
      <c r="AH1524" s="233"/>
    </row>
    <row r="1525" spans="34:34">
      <c r="AH1525" s="233"/>
    </row>
    <row r="1526" spans="34:34">
      <c r="AH1526" s="233"/>
    </row>
    <row r="1527" spans="34:34">
      <c r="AH1527" s="233"/>
    </row>
    <row r="1528" spans="34:34">
      <c r="AH1528" s="233"/>
    </row>
    <row r="1529" spans="34:34">
      <c r="AH1529" s="233"/>
    </row>
    <row r="1530" spans="34:34">
      <c r="AH1530" s="233"/>
    </row>
    <row r="1531" spans="34:34">
      <c r="AH1531" s="233"/>
    </row>
    <row r="1532" spans="34:34">
      <c r="AH1532" s="233"/>
    </row>
    <row r="1533" spans="34:34">
      <c r="AH1533" s="233"/>
    </row>
    <row r="1534" spans="34:34">
      <c r="AH1534" s="233"/>
    </row>
    <row r="1535" spans="34:34">
      <c r="AH1535" s="233"/>
    </row>
    <row r="1536" spans="34:34">
      <c r="AH1536" s="233"/>
    </row>
    <row r="1537" spans="34:34">
      <c r="AH1537" s="233"/>
    </row>
    <row r="1538" spans="34:34">
      <c r="AH1538" s="233"/>
    </row>
    <row r="1539" spans="34:34">
      <c r="AH1539" s="233"/>
    </row>
    <row r="1540" spans="34:34">
      <c r="AH1540" s="233"/>
    </row>
    <row r="1541" spans="34:34">
      <c r="AH1541" s="233"/>
    </row>
    <row r="1542" spans="34:34">
      <c r="AH1542" s="233"/>
    </row>
    <row r="1543" spans="34:34">
      <c r="AH1543" s="233"/>
    </row>
    <row r="1544" spans="34:34">
      <c r="AH1544" s="233"/>
    </row>
    <row r="1545" spans="34:34">
      <c r="AH1545" s="233"/>
    </row>
    <row r="1546" spans="34:34">
      <c r="AH1546" s="233"/>
    </row>
    <row r="1547" spans="34:34">
      <c r="AH1547" s="233"/>
    </row>
    <row r="1548" spans="34:34">
      <c r="AH1548" s="233"/>
    </row>
    <row r="1549" spans="34:34">
      <c r="AH1549" s="233"/>
    </row>
    <row r="1550" spans="34:34">
      <c r="AH1550" s="233"/>
    </row>
    <row r="1551" spans="34:34">
      <c r="AH1551" s="233"/>
    </row>
    <row r="1552" spans="34:34">
      <c r="AH1552" s="233"/>
    </row>
    <row r="1553" spans="34:34">
      <c r="AH1553" s="233"/>
    </row>
    <row r="1554" spans="34:34">
      <c r="AH1554" s="233"/>
    </row>
    <row r="1555" spans="34:34">
      <c r="AH1555" s="233"/>
    </row>
    <row r="1556" spans="34:34">
      <c r="AH1556" s="233"/>
    </row>
    <row r="1557" spans="34:34">
      <c r="AH1557" s="233"/>
    </row>
    <row r="1558" spans="34:34">
      <c r="AH1558" s="233"/>
    </row>
    <row r="1559" spans="34:34">
      <c r="AH1559" s="233"/>
    </row>
    <row r="1560" spans="34:34">
      <c r="AH1560" s="233"/>
    </row>
    <row r="1561" spans="34:34">
      <c r="AH1561" s="233"/>
    </row>
    <row r="1562" spans="34:34">
      <c r="AH1562" s="233"/>
    </row>
    <row r="1563" spans="34:34">
      <c r="AH1563" s="233"/>
    </row>
    <row r="1564" spans="34:34">
      <c r="AH1564" s="233"/>
    </row>
    <row r="1565" spans="34:34">
      <c r="AH1565" s="233"/>
    </row>
    <row r="1566" spans="34:34">
      <c r="AH1566" s="233"/>
    </row>
    <row r="1567" spans="34:34">
      <c r="AH1567" s="233"/>
    </row>
    <row r="1568" spans="34:34">
      <c r="AH1568" s="233"/>
    </row>
    <row r="1569" spans="34:34">
      <c r="AH1569" s="233"/>
    </row>
    <row r="1570" spans="34:34">
      <c r="AH1570" s="233"/>
    </row>
    <row r="1571" spans="34:34">
      <c r="AH1571" s="233"/>
    </row>
    <row r="1572" spans="34:34">
      <c r="AH1572" s="233"/>
    </row>
    <row r="1573" spans="34:34">
      <c r="AH1573" s="233"/>
    </row>
    <row r="1574" spans="34:34">
      <c r="AH1574" s="233"/>
    </row>
    <row r="1575" spans="34:34">
      <c r="AH1575" s="233"/>
    </row>
    <row r="1576" spans="34:34">
      <c r="AH1576" s="233"/>
    </row>
    <row r="1577" spans="34:34">
      <c r="AH1577" s="233"/>
    </row>
    <row r="1578" spans="34:34">
      <c r="AH1578" s="233"/>
    </row>
    <row r="1579" spans="34:34">
      <c r="AH1579" s="233"/>
    </row>
    <row r="1580" spans="34:34">
      <c r="AH1580" s="233"/>
    </row>
    <row r="1581" spans="34:34">
      <c r="AH1581" s="233"/>
    </row>
    <row r="1582" spans="34:34">
      <c r="AH1582" s="233"/>
    </row>
    <row r="1583" spans="34:34">
      <c r="AH1583" s="233"/>
    </row>
    <row r="1584" spans="34:34">
      <c r="AH1584" s="233"/>
    </row>
    <row r="1585" spans="34:34">
      <c r="AH1585" s="233"/>
    </row>
    <row r="1586" spans="34:34">
      <c r="AH1586" s="233"/>
    </row>
    <row r="1587" spans="34:34">
      <c r="AH1587" s="233"/>
    </row>
    <row r="1588" spans="34:34">
      <c r="AH1588" s="233"/>
    </row>
    <row r="1589" spans="34:34">
      <c r="AH1589" s="233"/>
    </row>
    <row r="1590" spans="34:34">
      <c r="AH1590" s="233"/>
    </row>
    <row r="1591" spans="34:34">
      <c r="AH1591" s="233"/>
    </row>
    <row r="1592" spans="34:34">
      <c r="AH1592" s="233"/>
    </row>
    <row r="1593" spans="34:34">
      <c r="AH1593" s="233"/>
    </row>
    <row r="1594" spans="34:34">
      <c r="AH1594" s="233"/>
    </row>
    <row r="1595" spans="34:34">
      <c r="AH1595" s="233"/>
    </row>
    <row r="1596" spans="34:34">
      <c r="AH1596" s="233"/>
    </row>
    <row r="1597" spans="34:34">
      <c r="AH1597" s="233"/>
    </row>
    <row r="1598" spans="34:34">
      <c r="AH1598" s="233"/>
    </row>
    <row r="1599" spans="34:34">
      <c r="AH1599" s="233"/>
    </row>
    <row r="1600" spans="34:34">
      <c r="AH1600" s="233"/>
    </row>
    <row r="1601" spans="34:34">
      <c r="AH1601" s="233"/>
    </row>
    <row r="1602" spans="34:34">
      <c r="AH1602" s="233"/>
    </row>
    <row r="1603" spans="34:34">
      <c r="AH1603" s="233"/>
    </row>
    <row r="1604" spans="34:34">
      <c r="AH1604" s="233"/>
    </row>
    <row r="1605" spans="34:34">
      <c r="AH1605" s="233"/>
    </row>
    <row r="1606" spans="34:34">
      <c r="AH1606" s="233"/>
    </row>
    <row r="1607" spans="34:34">
      <c r="AH1607" s="233"/>
    </row>
    <row r="1608" spans="34:34">
      <c r="AH1608" s="233"/>
    </row>
    <row r="1609" spans="34:34">
      <c r="AH1609" s="233"/>
    </row>
    <row r="1610" spans="34:34">
      <c r="AH1610" s="233"/>
    </row>
    <row r="1611" spans="34:34">
      <c r="AH1611" s="233"/>
    </row>
    <row r="1612" spans="34:34">
      <c r="AH1612" s="233"/>
    </row>
    <row r="1613" spans="34:34">
      <c r="AH1613" s="233"/>
    </row>
    <row r="1614" spans="34:34">
      <c r="AH1614" s="233"/>
    </row>
    <row r="1615" spans="34:34">
      <c r="AH1615" s="233"/>
    </row>
    <row r="1616" spans="34:34">
      <c r="AH1616" s="233"/>
    </row>
    <row r="1617" spans="34:34">
      <c r="AH1617" s="233"/>
    </row>
    <row r="1618" spans="34:34">
      <c r="AH1618" s="233"/>
    </row>
    <row r="1619" spans="34:34">
      <c r="AH1619" s="233"/>
    </row>
    <row r="1620" spans="34:34">
      <c r="AH1620" s="233"/>
    </row>
    <row r="1621" spans="34:34">
      <c r="AH1621" s="233"/>
    </row>
    <row r="1622" spans="34:34">
      <c r="AH1622" s="233"/>
    </row>
    <row r="1623" spans="34:34">
      <c r="AH1623" s="233"/>
    </row>
    <row r="1624" spans="34:34">
      <c r="AH1624" s="233"/>
    </row>
    <row r="1625" spans="34:34">
      <c r="AH1625" s="233"/>
    </row>
    <row r="1626" spans="34:34">
      <c r="AH1626" s="233"/>
    </row>
    <row r="1627" spans="34:34">
      <c r="AH1627" s="233"/>
    </row>
    <row r="1628" spans="34:34">
      <c r="AH1628" s="233"/>
    </row>
    <row r="1629" spans="34:34">
      <c r="AH1629" s="233"/>
    </row>
    <row r="1630" spans="34:34">
      <c r="AH1630" s="233"/>
    </row>
    <row r="1631" spans="34:34">
      <c r="AH1631" s="233"/>
    </row>
    <row r="1632" spans="34:34">
      <c r="AH1632" s="233"/>
    </row>
    <row r="1633" spans="34:34">
      <c r="AH1633" s="233"/>
    </row>
    <row r="1634" spans="34:34">
      <c r="AH1634" s="233"/>
    </row>
    <row r="1635" spans="34:34">
      <c r="AH1635" s="233"/>
    </row>
    <row r="1636" spans="34:34">
      <c r="AH1636" s="233"/>
    </row>
    <row r="1637" spans="34:34">
      <c r="AH1637" s="233"/>
    </row>
    <row r="1638" spans="34:34">
      <c r="AH1638" s="233"/>
    </row>
    <row r="1639" spans="34:34">
      <c r="AH1639" s="233"/>
    </row>
    <row r="1640" spans="34:34">
      <c r="AH1640" s="233"/>
    </row>
    <row r="1641" spans="34:34">
      <c r="AH1641" s="233"/>
    </row>
    <row r="1642" spans="34:34">
      <c r="AH1642" s="233"/>
    </row>
    <row r="1643" spans="34:34">
      <c r="AH1643" s="233"/>
    </row>
    <row r="1644" spans="34:34">
      <c r="AH1644" s="233"/>
    </row>
    <row r="1645" spans="34:34">
      <c r="AH1645" s="233"/>
    </row>
    <row r="1646" spans="34:34">
      <c r="AH1646" s="233"/>
    </row>
    <row r="1647" spans="34:34">
      <c r="AH1647" s="233"/>
    </row>
    <row r="1648" spans="34:34">
      <c r="AH1648" s="233"/>
    </row>
    <row r="1649" spans="34:34">
      <c r="AH1649" s="233"/>
    </row>
    <row r="1650" spans="34:34">
      <c r="AH1650" s="233"/>
    </row>
    <row r="1651" spans="34:34">
      <c r="AH1651" s="233"/>
    </row>
    <row r="1652" spans="34:34">
      <c r="AH1652" s="233"/>
    </row>
    <row r="1653" spans="34:34">
      <c r="AH1653" s="233"/>
    </row>
    <row r="1654" spans="34:34">
      <c r="AH1654" s="233"/>
    </row>
    <row r="1655" spans="34:34">
      <c r="AH1655" s="233"/>
    </row>
    <row r="1656" spans="34:34">
      <c r="AH1656" s="233"/>
    </row>
    <row r="1657" spans="34:34">
      <c r="AH1657" s="233"/>
    </row>
    <row r="1658" spans="34:34">
      <c r="AH1658" s="233"/>
    </row>
    <row r="1659" spans="34:34">
      <c r="AH1659" s="233"/>
    </row>
    <row r="1660" spans="34:34">
      <c r="AH1660" s="233"/>
    </row>
    <row r="1661" spans="34:34">
      <c r="AH1661" s="233"/>
    </row>
    <row r="1662" spans="34:34">
      <c r="AH1662" s="233"/>
    </row>
    <row r="1663" spans="34:34">
      <c r="AH1663" s="233"/>
    </row>
    <row r="1664" spans="34:34">
      <c r="AH1664" s="233"/>
    </row>
    <row r="1665" spans="34:34">
      <c r="AH1665" s="233"/>
    </row>
    <row r="1666" spans="34:34">
      <c r="AH1666" s="233"/>
    </row>
    <row r="1667" spans="34:34">
      <c r="AH1667" s="233"/>
    </row>
    <row r="1668" spans="34:34">
      <c r="AH1668" s="233"/>
    </row>
    <row r="1669" spans="34:34">
      <c r="AH1669" s="233"/>
    </row>
    <row r="1670" spans="34:34">
      <c r="AH1670" s="233"/>
    </row>
    <row r="1671" spans="34:34">
      <c r="AH1671" s="233"/>
    </row>
    <row r="1672" spans="34:34">
      <c r="AH1672" s="233"/>
    </row>
    <row r="1673" spans="34:34">
      <c r="AH1673" s="233"/>
    </row>
    <row r="1674" spans="34:34">
      <c r="AH1674" s="233"/>
    </row>
    <row r="1675" spans="34:34">
      <c r="AH1675" s="233"/>
    </row>
    <row r="1676" spans="34:34">
      <c r="AH1676" s="233"/>
    </row>
    <row r="1677" spans="34:34">
      <c r="AH1677" s="233"/>
    </row>
    <row r="1678" spans="34:34">
      <c r="AH1678" s="233"/>
    </row>
    <row r="1679" spans="34:34">
      <c r="AH1679" s="233"/>
    </row>
    <row r="1680" spans="34:34">
      <c r="AH1680" s="233"/>
    </row>
    <row r="1681" spans="34:34">
      <c r="AH1681" s="233"/>
    </row>
    <row r="1682" spans="34:34">
      <c r="AH1682" s="233"/>
    </row>
    <row r="1683" spans="34:34">
      <c r="AH1683" s="233"/>
    </row>
    <row r="1684" spans="34:34">
      <c r="AH1684" s="233"/>
    </row>
    <row r="1685" spans="34:34">
      <c r="AH1685" s="233"/>
    </row>
    <row r="1686" spans="34:34">
      <c r="AH1686" s="233"/>
    </row>
    <row r="1687" spans="34:34">
      <c r="AH1687" s="233"/>
    </row>
    <row r="1688" spans="34:34">
      <c r="AH1688" s="233"/>
    </row>
    <row r="1689" spans="34:34">
      <c r="AH1689" s="233"/>
    </row>
    <row r="1690" spans="34:34">
      <c r="AH1690" s="233"/>
    </row>
    <row r="1691" spans="34:34">
      <c r="AH1691" s="233"/>
    </row>
    <row r="1692" spans="34:34">
      <c r="AH1692" s="233"/>
    </row>
    <row r="1693" spans="34:34">
      <c r="AH1693" s="233"/>
    </row>
    <row r="1694" spans="34:34">
      <c r="AH1694" s="233"/>
    </row>
    <row r="1695" spans="34:34">
      <c r="AH1695" s="233"/>
    </row>
    <row r="1696" spans="34:34">
      <c r="AH1696" s="233"/>
    </row>
    <row r="1697" spans="34:34">
      <c r="AH1697" s="233"/>
    </row>
    <row r="1698" spans="34:34">
      <c r="AH1698" s="233"/>
    </row>
    <row r="1699" spans="34:34">
      <c r="AH1699" s="233"/>
    </row>
    <row r="1700" spans="34:34">
      <c r="AH1700" s="233"/>
    </row>
    <row r="1701" spans="34:34">
      <c r="AH1701" s="233"/>
    </row>
    <row r="1702" spans="34:34">
      <c r="AH1702" s="233"/>
    </row>
    <row r="1703" spans="34:34">
      <c r="AH1703" s="233"/>
    </row>
    <row r="1704" spans="34:34">
      <c r="AH1704" s="233"/>
    </row>
    <row r="1705" spans="34:34">
      <c r="AH1705" s="233"/>
    </row>
    <row r="1706" spans="34:34">
      <c r="AH1706" s="233"/>
    </row>
    <row r="1707" spans="34:34">
      <c r="AH1707" s="233"/>
    </row>
    <row r="1708" spans="34:34">
      <c r="AH1708" s="233"/>
    </row>
    <row r="1709" spans="34:34">
      <c r="AH1709" s="233"/>
    </row>
    <row r="1710" spans="34:34">
      <c r="AH1710" s="233"/>
    </row>
    <row r="1711" spans="34:34">
      <c r="AH1711" s="233"/>
    </row>
    <row r="1712" spans="34:34">
      <c r="AH1712" s="233"/>
    </row>
    <row r="1713" spans="34:34">
      <c r="AH1713" s="233"/>
    </row>
    <row r="1714" spans="34:34">
      <c r="AH1714" s="233"/>
    </row>
    <row r="1715" spans="34:34">
      <c r="AH1715" s="233"/>
    </row>
    <row r="1716" spans="34:34">
      <c r="AH1716" s="233"/>
    </row>
    <row r="1717" spans="34:34">
      <c r="AH1717" s="233"/>
    </row>
    <row r="1718" spans="34:34">
      <c r="AH1718" s="233"/>
    </row>
    <row r="1719" spans="34:34">
      <c r="AH1719" s="233"/>
    </row>
    <row r="1720" spans="34:34">
      <c r="AH1720" s="233"/>
    </row>
    <row r="1721" spans="34:34">
      <c r="AH1721" s="233"/>
    </row>
    <row r="1722" spans="34:34">
      <c r="AH1722" s="233"/>
    </row>
    <row r="1723" spans="34:34">
      <c r="AH1723" s="233"/>
    </row>
    <row r="1724" spans="34:34">
      <c r="AH1724" s="233"/>
    </row>
    <row r="1725" spans="34:34">
      <c r="AH1725" s="233"/>
    </row>
    <row r="1726" spans="34:34">
      <c r="AH1726" s="233"/>
    </row>
    <row r="1727" spans="34:34">
      <c r="AH1727" s="233"/>
    </row>
    <row r="1728" spans="34:34">
      <c r="AH1728" s="233"/>
    </row>
    <row r="1729" spans="34:34">
      <c r="AH1729" s="233"/>
    </row>
    <row r="1730" spans="34:34">
      <c r="AH1730" s="233"/>
    </row>
    <row r="1731" spans="34:34">
      <c r="AH1731" s="233"/>
    </row>
    <row r="1732" spans="34:34">
      <c r="AH1732" s="233"/>
    </row>
    <row r="1733" spans="34:34">
      <c r="AH1733" s="233"/>
    </row>
    <row r="1734" spans="34:34">
      <c r="AH1734" s="233"/>
    </row>
    <row r="1735" spans="34:34">
      <c r="AH1735" s="233"/>
    </row>
    <row r="1736" spans="34:34">
      <c r="AH1736" s="233"/>
    </row>
    <row r="1737" spans="34:34">
      <c r="AH1737" s="233"/>
    </row>
    <row r="1738" spans="34:34">
      <c r="AH1738" s="233"/>
    </row>
    <row r="1739" spans="34:34">
      <c r="AH1739" s="233"/>
    </row>
    <row r="1740" spans="34:34">
      <c r="AH1740" s="233"/>
    </row>
    <row r="1741" spans="34:34">
      <c r="AH1741" s="233"/>
    </row>
    <row r="1742" spans="34:34">
      <c r="AH1742" s="233"/>
    </row>
    <row r="1743" spans="34:34">
      <c r="AH1743" s="233"/>
    </row>
    <row r="1744" spans="34:34">
      <c r="AH1744" s="233"/>
    </row>
    <row r="1745" spans="34:34">
      <c r="AH1745" s="233"/>
    </row>
    <row r="1746" spans="34:34">
      <c r="AH1746" s="233"/>
    </row>
    <row r="1747" spans="34:34">
      <c r="AH1747" s="233"/>
    </row>
    <row r="1748" spans="34:34">
      <c r="AH1748" s="233"/>
    </row>
    <row r="1749" spans="34:34">
      <c r="AH1749" s="233"/>
    </row>
    <row r="1750" spans="34:34">
      <c r="AH1750" s="233"/>
    </row>
    <row r="1751" spans="34:34">
      <c r="AH1751" s="233"/>
    </row>
    <row r="1752" spans="34:34">
      <c r="AH1752" s="233"/>
    </row>
    <row r="1753" spans="34:34">
      <c r="AH1753" s="233"/>
    </row>
    <row r="1754" spans="34:34">
      <c r="AH1754" s="233"/>
    </row>
    <row r="1755" spans="34:34">
      <c r="AH1755" s="233"/>
    </row>
    <row r="1756" spans="34:34">
      <c r="AH1756" s="233"/>
    </row>
    <row r="1757" spans="34:34">
      <c r="AH1757" s="233"/>
    </row>
    <row r="1758" spans="34:34">
      <c r="AH1758" s="233"/>
    </row>
    <row r="1759" spans="34:34">
      <c r="AH1759" s="233"/>
    </row>
    <row r="1760" spans="34:34">
      <c r="AH1760" s="233"/>
    </row>
    <row r="1761" spans="34:34">
      <c r="AH1761" s="233"/>
    </row>
    <row r="1762" spans="34:34">
      <c r="AH1762" s="233"/>
    </row>
    <row r="1763" spans="34:34">
      <c r="AH1763" s="233"/>
    </row>
    <row r="1764" spans="34:34">
      <c r="AH1764" s="233"/>
    </row>
    <row r="1765" spans="34:34">
      <c r="AH1765" s="233"/>
    </row>
    <row r="1766" spans="34:34">
      <c r="AH1766" s="233"/>
    </row>
    <row r="1767" spans="34:34">
      <c r="AH1767" s="233"/>
    </row>
    <row r="1768" spans="34:34">
      <c r="AH1768" s="233"/>
    </row>
    <row r="1769" spans="34:34">
      <c r="AH1769" s="233"/>
    </row>
    <row r="1770" spans="34:34">
      <c r="AH1770" s="233"/>
    </row>
    <row r="1771" spans="34:34">
      <c r="AH1771" s="233"/>
    </row>
    <row r="1772" spans="34:34">
      <c r="AH1772" s="233"/>
    </row>
    <row r="1773" spans="34:34">
      <c r="AH1773" s="233"/>
    </row>
    <row r="1774" spans="34:34">
      <c r="AH1774" s="233"/>
    </row>
    <row r="1775" spans="34:34">
      <c r="AH1775" s="233"/>
    </row>
    <row r="1776" spans="34:34">
      <c r="AH1776" s="233"/>
    </row>
    <row r="1777" spans="34:34">
      <c r="AH1777" s="233"/>
    </row>
    <row r="1778" spans="34:34">
      <c r="AH1778" s="233"/>
    </row>
    <row r="1779" spans="34:34">
      <c r="AH1779" s="233"/>
    </row>
    <row r="1780" spans="34:34">
      <c r="AH1780" s="233"/>
    </row>
    <row r="1781" spans="34:34">
      <c r="AH1781" s="233"/>
    </row>
    <row r="1782" spans="34:34">
      <c r="AH1782" s="233"/>
    </row>
    <row r="1783" spans="34:34">
      <c r="AH1783" s="233"/>
    </row>
    <row r="1784" spans="34:34">
      <c r="AH1784" s="233"/>
    </row>
    <row r="1785" spans="34:34">
      <c r="AH1785" s="233"/>
    </row>
    <row r="1786" spans="34:34">
      <c r="AH1786" s="233"/>
    </row>
    <row r="1787" spans="34:34">
      <c r="AH1787" s="233"/>
    </row>
    <row r="1788" spans="34:34">
      <c r="AH1788" s="233"/>
    </row>
    <row r="1789" spans="34:34">
      <c r="AH1789" s="233"/>
    </row>
    <row r="1790" spans="34:34">
      <c r="AH1790" s="233"/>
    </row>
    <row r="1791" spans="34:34">
      <c r="AH1791" s="233"/>
    </row>
    <row r="1792" spans="34:34">
      <c r="AH1792" s="233"/>
    </row>
    <row r="1793" spans="34:34">
      <c r="AH1793" s="233"/>
    </row>
    <row r="1794" spans="34:34">
      <c r="AH1794" s="233"/>
    </row>
    <row r="1795" spans="34:34">
      <c r="AH1795" s="233"/>
    </row>
    <row r="1796" spans="34:34">
      <c r="AH1796" s="233"/>
    </row>
    <row r="1797" spans="34:34">
      <c r="AH1797" s="233"/>
    </row>
    <row r="1798" spans="34:34">
      <c r="AH1798" s="233"/>
    </row>
    <row r="1799" spans="34:34">
      <c r="AH1799" s="233"/>
    </row>
    <row r="1800" spans="34:34">
      <c r="AH1800" s="233"/>
    </row>
    <row r="1801" spans="34:34">
      <c r="AH1801" s="233"/>
    </row>
    <row r="1802" spans="34:34">
      <c r="AH1802" s="233"/>
    </row>
    <row r="1803" spans="34:34">
      <c r="AH1803" s="233"/>
    </row>
    <row r="1804" spans="34:34">
      <c r="AH1804" s="233"/>
    </row>
    <row r="1805" spans="34:34">
      <c r="AH1805" s="233"/>
    </row>
    <row r="1806" spans="34:34">
      <c r="AH1806" s="233"/>
    </row>
    <row r="1807" spans="34:34">
      <c r="AH1807" s="233"/>
    </row>
    <row r="1808" spans="34:34">
      <c r="AH1808" s="233"/>
    </row>
    <row r="1809" spans="34:34">
      <c r="AH1809" s="233"/>
    </row>
    <row r="1810" spans="34:34">
      <c r="AH1810" s="233"/>
    </row>
    <row r="1811" spans="34:34">
      <c r="AH1811" s="233"/>
    </row>
    <row r="1812" spans="34:34">
      <c r="AH1812" s="233"/>
    </row>
    <row r="1813" spans="34:34">
      <c r="AH1813" s="233"/>
    </row>
    <row r="1814" spans="34:34">
      <c r="AH1814" s="233"/>
    </row>
    <row r="1815" spans="34:34">
      <c r="AH1815" s="233"/>
    </row>
    <row r="1816" spans="34:34">
      <c r="AH1816" s="233"/>
    </row>
    <row r="1817" spans="34:34">
      <c r="AH1817" s="233"/>
    </row>
    <row r="1818" spans="34:34">
      <c r="AH1818" s="233"/>
    </row>
    <row r="1819" spans="34:34">
      <c r="AH1819" s="233"/>
    </row>
    <row r="1820" spans="34:34">
      <c r="AH1820" s="233"/>
    </row>
    <row r="1821" spans="34:34">
      <c r="AH1821" s="233"/>
    </row>
    <row r="1822" spans="34:34">
      <c r="AH1822" s="233"/>
    </row>
    <row r="1823" spans="34:34">
      <c r="AH1823" s="233"/>
    </row>
    <row r="1824" spans="34:34">
      <c r="AH1824" s="233"/>
    </row>
    <row r="1825" spans="34:34">
      <c r="AH1825" s="233"/>
    </row>
    <row r="1826" spans="34:34">
      <c r="AH1826" s="233"/>
    </row>
    <row r="1827" spans="34:34">
      <c r="AH1827" s="233"/>
    </row>
    <row r="1828" spans="34:34">
      <c r="AH1828" s="233"/>
    </row>
    <row r="1829" spans="34:34">
      <c r="AH1829" s="233"/>
    </row>
    <row r="1830" spans="34:34">
      <c r="AH1830" s="233"/>
    </row>
    <row r="1831" spans="34:34">
      <c r="AH1831" s="233"/>
    </row>
    <row r="1832" spans="34:34">
      <c r="AH1832" s="233"/>
    </row>
    <row r="1833" spans="34:34">
      <c r="AH1833" s="233"/>
    </row>
    <row r="1834" spans="34:34">
      <c r="AH1834" s="233"/>
    </row>
    <row r="1835" spans="34:34">
      <c r="AH1835" s="233"/>
    </row>
    <row r="1836" spans="34:34">
      <c r="AH1836" s="233"/>
    </row>
    <row r="1837" spans="34:34">
      <c r="AH1837" s="233"/>
    </row>
    <row r="1838" spans="34:34">
      <c r="AH1838" s="233"/>
    </row>
    <row r="1839" spans="34:34">
      <c r="AH1839" s="233"/>
    </row>
    <row r="1840" spans="34:34">
      <c r="AH1840" s="233"/>
    </row>
    <row r="1841" spans="34:34">
      <c r="AH1841" s="233"/>
    </row>
    <row r="1842" spans="34:34">
      <c r="AH1842" s="233"/>
    </row>
    <row r="1843" spans="34:34">
      <c r="AH1843" s="233"/>
    </row>
    <row r="1844" spans="34:34">
      <c r="AH1844" s="233"/>
    </row>
    <row r="1845" spans="34:34">
      <c r="AH1845" s="233"/>
    </row>
    <row r="1846" spans="34:34">
      <c r="AH1846" s="233"/>
    </row>
    <row r="1847" spans="34:34">
      <c r="AH1847" s="233"/>
    </row>
    <row r="1848" spans="34:34">
      <c r="AH1848" s="233"/>
    </row>
    <row r="1849" spans="34:34">
      <c r="AH1849" s="233"/>
    </row>
    <row r="1850" spans="34:34">
      <c r="AH1850" s="233"/>
    </row>
    <row r="1851" spans="34:34">
      <c r="AH1851" s="233"/>
    </row>
    <row r="1852" spans="34:34">
      <c r="AH1852" s="233"/>
    </row>
    <row r="1853" spans="34:34">
      <c r="AH1853" s="233"/>
    </row>
    <row r="1854" spans="34:34">
      <c r="AH1854" s="233"/>
    </row>
    <row r="1855" spans="34:34">
      <c r="AH1855" s="233"/>
    </row>
    <row r="1856" spans="34:34">
      <c r="AH1856" s="233"/>
    </row>
    <row r="1857" spans="34:34">
      <c r="AH1857" s="233"/>
    </row>
    <row r="1858" spans="34:34">
      <c r="AH1858" s="233"/>
    </row>
    <row r="1859" spans="34:34">
      <c r="AH1859" s="233"/>
    </row>
    <row r="1860" spans="34:34">
      <c r="AH1860" s="233"/>
    </row>
    <row r="1861" spans="34:34">
      <c r="AH1861" s="233"/>
    </row>
    <row r="1862" spans="34:34">
      <c r="AH1862" s="233"/>
    </row>
    <row r="1863" spans="34:34">
      <c r="AH1863" s="233"/>
    </row>
    <row r="1864" spans="34:34">
      <c r="AH1864" s="233"/>
    </row>
    <row r="1865" spans="34:34">
      <c r="AH1865" s="233"/>
    </row>
    <row r="1866" spans="34:34">
      <c r="AH1866" s="233"/>
    </row>
    <row r="1867" spans="34:34">
      <c r="AH1867" s="233"/>
    </row>
    <row r="1868" spans="34:34">
      <c r="AH1868" s="233"/>
    </row>
    <row r="1869" spans="34:34">
      <c r="AH1869" s="233"/>
    </row>
    <row r="1870" spans="34:34">
      <c r="AH1870" s="233"/>
    </row>
    <row r="1871" spans="34:34">
      <c r="AH1871" s="233"/>
    </row>
    <row r="1872" spans="34:34">
      <c r="AH1872" s="233"/>
    </row>
    <row r="1873" spans="34:34">
      <c r="AH1873" s="233"/>
    </row>
    <row r="1874" spans="34:34">
      <c r="AH1874" s="233"/>
    </row>
    <row r="1875" spans="34:34">
      <c r="AH1875" s="233"/>
    </row>
    <row r="1876" spans="34:34">
      <c r="AH1876" s="233"/>
    </row>
    <row r="1877" spans="34:34">
      <c r="AH1877" s="233"/>
    </row>
    <row r="1878" spans="34:34">
      <c r="AH1878" s="233"/>
    </row>
    <row r="1879" spans="34:34">
      <c r="AH1879" s="233"/>
    </row>
    <row r="1880" spans="34:34">
      <c r="AH1880" s="233"/>
    </row>
    <row r="1881" spans="34:34">
      <c r="AH1881" s="233"/>
    </row>
    <row r="1882" spans="34:34">
      <c r="AH1882" s="233"/>
    </row>
    <row r="1883" spans="34:34">
      <c r="AH1883" s="233"/>
    </row>
    <row r="1884" spans="34:34">
      <c r="AH1884" s="233"/>
    </row>
    <row r="1885" spans="34:34">
      <c r="AH1885" s="233"/>
    </row>
    <row r="1886" spans="34:34">
      <c r="AH1886" s="233"/>
    </row>
    <row r="1887" spans="34:34">
      <c r="AH1887" s="233"/>
    </row>
    <row r="1888" spans="34:34">
      <c r="AH1888" s="233"/>
    </row>
    <row r="1889" spans="34:34">
      <c r="AH1889" s="233"/>
    </row>
    <row r="1890" spans="34:34">
      <c r="AH1890" s="233"/>
    </row>
    <row r="1891" spans="34:34">
      <c r="AH1891" s="233"/>
    </row>
    <row r="1892" spans="34:34">
      <c r="AH1892" s="233"/>
    </row>
    <row r="1893" spans="34:34">
      <c r="AH1893" s="233"/>
    </row>
    <row r="1894" spans="34:34">
      <c r="AH1894" s="233"/>
    </row>
    <row r="1895" spans="34:34">
      <c r="AH1895" s="233"/>
    </row>
    <row r="1896" spans="34:34">
      <c r="AH1896" s="233"/>
    </row>
    <row r="1897" spans="34:34">
      <c r="AH1897" s="233"/>
    </row>
    <row r="1898" spans="34:34">
      <c r="AH1898" s="233"/>
    </row>
    <row r="1899" spans="34:34">
      <c r="AH1899" s="233"/>
    </row>
    <row r="1900" spans="34:34">
      <c r="AH1900" s="233"/>
    </row>
    <row r="1901" spans="34:34">
      <c r="AH1901" s="233"/>
    </row>
    <row r="1902" spans="34:34">
      <c r="AH1902" s="233"/>
    </row>
    <row r="1903" spans="34:34">
      <c r="AH1903" s="233"/>
    </row>
    <row r="1904" spans="34:34">
      <c r="AH1904" s="233"/>
    </row>
    <row r="1905" spans="34:34">
      <c r="AH1905" s="233"/>
    </row>
    <row r="1906" spans="34:34">
      <c r="AH1906" s="233"/>
    </row>
    <row r="1907" spans="34:34">
      <c r="AH1907" s="233"/>
    </row>
    <row r="1908" spans="34:34">
      <c r="AH1908" s="233"/>
    </row>
    <row r="1909" spans="34:34">
      <c r="AH1909" s="233"/>
    </row>
    <row r="1910" spans="34:34">
      <c r="AH1910" s="233"/>
    </row>
    <row r="1911" spans="34:34">
      <c r="AH1911" s="233"/>
    </row>
    <row r="1912" spans="34:34">
      <c r="AH1912" s="233"/>
    </row>
    <row r="1913" spans="34:34">
      <c r="AH1913" s="233"/>
    </row>
    <row r="1914" spans="34:34">
      <c r="AH1914" s="233"/>
    </row>
    <row r="1915" spans="34:34">
      <c r="AH1915" s="233"/>
    </row>
    <row r="1916" spans="34:34">
      <c r="AH1916" s="233"/>
    </row>
    <row r="1917" spans="34:34">
      <c r="AH1917" s="233"/>
    </row>
    <row r="1918" spans="34:34">
      <c r="AH1918" s="233"/>
    </row>
    <row r="1919" spans="34:34">
      <c r="AH1919" s="233"/>
    </row>
    <row r="1920" spans="34:34">
      <c r="AH1920" s="233"/>
    </row>
    <row r="1921" spans="34:34">
      <c r="AH1921" s="233"/>
    </row>
    <row r="1922" spans="34:34">
      <c r="AH1922" s="233"/>
    </row>
    <row r="1923" spans="34:34">
      <c r="AH1923" s="233"/>
    </row>
    <row r="1924" spans="34:34">
      <c r="AH1924" s="233"/>
    </row>
    <row r="1925" spans="34:34">
      <c r="AH1925" s="233"/>
    </row>
    <row r="1926" spans="34:34">
      <c r="AH1926" s="233"/>
    </row>
    <row r="1927" spans="34:34">
      <c r="AH1927" s="233"/>
    </row>
    <row r="1928" spans="34:34">
      <c r="AH1928" s="233"/>
    </row>
    <row r="1929" spans="34:34">
      <c r="AH1929" s="233"/>
    </row>
    <row r="1930" spans="34:34">
      <c r="AH1930" s="233"/>
    </row>
    <row r="1931" spans="34:34">
      <c r="AH1931" s="233"/>
    </row>
    <row r="1932" spans="34:34">
      <c r="AH1932" s="233"/>
    </row>
    <row r="1933" spans="34:34">
      <c r="AH1933" s="233"/>
    </row>
    <row r="1934" spans="34:34">
      <c r="AH1934" s="233"/>
    </row>
    <row r="1935" spans="34:34">
      <c r="AH1935" s="233"/>
    </row>
    <row r="1936" spans="34:34">
      <c r="AH1936" s="233"/>
    </row>
    <row r="1937" spans="34:34">
      <c r="AH1937" s="233"/>
    </row>
    <row r="1938" spans="34:34">
      <c r="AH1938" s="233"/>
    </row>
    <row r="1939" spans="34:34">
      <c r="AH1939" s="233"/>
    </row>
    <row r="1940" spans="34:34">
      <c r="AH1940" s="233"/>
    </row>
    <row r="1941" spans="34:34">
      <c r="AH1941" s="233"/>
    </row>
    <row r="1942" spans="34:34">
      <c r="AH1942" s="233"/>
    </row>
    <row r="1943" spans="34:34">
      <c r="AH1943" s="233"/>
    </row>
    <row r="1944" spans="34:34">
      <c r="AH1944" s="233"/>
    </row>
    <row r="1945" spans="34:34">
      <c r="AH1945" s="233"/>
    </row>
    <row r="1946" spans="34:34">
      <c r="AH1946" s="233"/>
    </row>
    <row r="1947" spans="34:34">
      <c r="AH1947" s="233"/>
    </row>
    <row r="1948" spans="34:34">
      <c r="AH1948" s="233"/>
    </row>
    <row r="1949" spans="34:34">
      <c r="AH1949" s="233"/>
    </row>
    <row r="1950" spans="34:34">
      <c r="AH1950" s="233"/>
    </row>
    <row r="1951" spans="34:34">
      <c r="AH1951" s="233"/>
    </row>
    <row r="1952" spans="34:34">
      <c r="AH1952" s="233"/>
    </row>
    <row r="1953" spans="34:34">
      <c r="AH1953" s="233"/>
    </row>
    <row r="1954" spans="34:34">
      <c r="AH1954" s="233"/>
    </row>
    <row r="1955" spans="34:34">
      <c r="AH1955" s="233"/>
    </row>
    <row r="1956" spans="34:34">
      <c r="AH1956" s="233"/>
    </row>
    <row r="1957" spans="34:34">
      <c r="AH1957" s="233"/>
    </row>
    <row r="1958" spans="34:34">
      <c r="AH1958" s="233"/>
    </row>
    <row r="1959" spans="34:34">
      <c r="AH1959" s="233"/>
    </row>
    <row r="1960" spans="34:34">
      <c r="AH1960" s="233"/>
    </row>
    <row r="1961" spans="34:34">
      <c r="AH1961" s="233"/>
    </row>
    <row r="1962" spans="34:34">
      <c r="AH1962" s="233"/>
    </row>
    <row r="1963" spans="34:34">
      <c r="AH1963" s="233"/>
    </row>
    <row r="1964" spans="34:34">
      <c r="AH1964" s="233"/>
    </row>
    <row r="1965" spans="34:34">
      <c r="AH1965" s="233"/>
    </row>
    <row r="1966" spans="34:34">
      <c r="AH1966" s="233"/>
    </row>
    <row r="1967" spans="34:34">
      <c r="AH1967" s="233"/>
    </row>
    <row r="1968" spans="34:34">
      <c r="AH1968" s="233"/>
    </row>
    <row r="1969" spans="34:34">
      <c r="AH1969" s="233"/>
    </row>
    <row r="1970" spans="34:34">
      <c r="AH1970" s="233"/>
    </row>
    <row r="1971" spans="34:34">
      <c r="AH1971" s="233"/>
    </row>
    <row r="1972" spans="34:34">
      <c r="AH1972" s="233"/>
    </row>
    <row r="1973" spans="34:34">
      <c r="AH1973" s="233"/>
    </row>
    <row r="1974" spans="34:34">
      <c r="AH1974" s="233"/>
    </row>
    <row r="1975" spans="34:34">
      <c r="AH1975" s="233"/>
    </row>
    <row r="1976" spans="34:34">
      <c r="AH1976" s="233"/>
    </row>
    <row r="1977" spans="34:34">
      <c r="AH1977" s="233"/>
    </row>
    <row r="1978" spans="34:34">
      <c r="AH1978" s="233"/>
    </row>
    <row r="1979" spans="34:34">
      <c r="AH1979" s="233"/>
    </row>
    <row r="1980" spans="34:34">
      <c r="AH1980" s="233"/>
    </row>
    <row r="1981" spans="34:34">
      <c r="AH1981" s="233"/>
    </row>
    <row r="1982" spans="34:34">
      <c r="AH1982" s="233"/>
    </row>
    <row r="1983" spans="34:34">
      <c r="AH1983" s="233"/>
    </row>
    <row r="1984" spans="34:34">
      <c r="AH1984" s="233"/>
    </row>
    <row r="1985" spans="34:34">
      <c r="AH1985" s="233"/>
    </row>
    <row r="1986" spans="34:34">
      <c r="AH1986" s="233"/>
    </row>
    <row r="1987" spans="34:34">
      <c r="AH1987" s="233"/>
    </row>
    <row r="1988" spans="34:34">
      <c r="AH1988" s="233"/>
    </row>
    <row r="1989" spans="34:34">
      <c r="AH1989" s="233"/>
    </row>
    <row r="1990" spans="34:34">
      <c r="AH1990" s="233"/>
    </row>
    <row r="1991" spans="34:34">
      <c r="AH1991" s="233"/>
    </row>
    <row r="1992" spans="34:34">
      <c r="AH1992" s="233"/>
    </row>
    <row r="1993" spans="34:34">
      <c r="AH1993" s="233"/>
    </row>
    <row r="1994" spans="34:34">
      <c r="AH1994" s="233"/>
    </row>
    <row r="1995" spans="34:34">
      <c r="AH1995" s="233"/>
    </row>
    <row r="1996" spans="34:34">
      <c r="AH1996" s="233"/>
    </row>
    <row r="1997" spans="34:34">
      <c r="AH1997" s="233"/>
    </row>
    <row r="1998" spans="34:34">
      <c r="AH1998" s="233"/>
    </row>
    <row r="1999" spans="34:34">
      <c r="AH1999" s="233"/>
    </row>
    <row r="2000" spans="34:34">
      <c r="AH2000" s="233"/>
    </row>
    <row r="2001" spans="34:34">
      <c r="AH2001" s="233"/>
    </row>
    <row r="2002" spans="34:34">
      <c r="AH2002" s="233"/>
    </row>
    <row r="2003" spans="34:34">
      <c r="AH2003" s="233"/>
    </row>
    <row r="2004" spans="34:34">
      <c r="AH2004" s="233"/>
    </row>
    <row r="2005" spans="34:34">
      <c r="AH2005" s="233"/>
    </row>
    <row r="2006" spans="34:34">
      <c r="AH2006" s="233"/>
    </row>
    <row r="2007" spans="34:34">
      <c r="AH2007" s="233"/>
    </row>
    <row r="2008" spans="34:34">
      <c r="AH2008" s="233"/>
    </row>
    <row r="2009" spans="34:34">
      <c r="AH2009" s="233"/>
    </row>
    <row r="2010" spans="34:34">
      <c r="AH2010" s="233"/>
    </row>
    <row r="2011" spans="34:34">
      <c r="AH2011" s="233"/>
    </row>
    <row r="2012" spans="34:34">
      <c r="AH2012" s="233"/>
    </row>
    <row r="2013" spans="34:34">
      <c r="AH2013" s="233"/>
    </row>
    <row r="2014" spans="34:34">
      <c r="AH2014" s="233"/>
    </row>
    <row r="2015" spans="34:34">
      <c r="AH2015" s="233"/>
    </row>
    <row r="2016" spans="34:34">
      <c r="AH2016" s="233"/>
    </row>
    <row r="2017" spans="34:34">
      <c r="AH2017" s="233"/>
    </row>
    <row r="2018" spans="34:34">
      <c r="AH2018" s="233"/>
    </row>
    <row r="2019" spans="34:34">
      <c r="AH2019" s="233"/>
    </row>
    <row r="2020" spans="34:34">
      <c r="AH2020" s="233"/>
    </row>
    <row r="2021" spans="34:34">
      <c r="AH2021" s="233"/>
    </row>
    <row r="2022" spans="34:34">
      <c r="AH2022" s="233"/>
    </row>
    <row r="2023" spans="34:34">
      <c r="AH2023" s="233"/>
    </row>
    <row r="2024" spans="34:34">
      <c r="AH2024" s="233"/>
    </row>
    <row r="2025" spans="34:34">
      <c r="AH2025" s="233"/>
    </row>
    <row r="2026" spans="34:34">
      <c r="AH2026" s="233"/>
    </row>
    <row r="2027" spans="34:34">
      <c r="AH2027" s="233"/>
    </row>
    <row r="2028" spans="34:34">
      <c r="AH2028" s="233"/>
    </row>
    <row r="2029" spans="34:34">
      <c r="AH2029" s="233"/>
    </row>
    <row r="2030" spans="34:34">
      <c r="AH2030" s="233"/>
    </row>
    <row r="2031" spans="34:34">
      <c r="AH2031" s="233"/>
    </row>
    <row r="2032" spans="34:34">
      <c r="AH2032" s="233"/>
    </row>
    <row r="2033" spans="34:34">
      <c r="AH2033" s="233"/>
    </row>
    <row r="2034" spans="34:34">
      <c r="AH2034" s="233"/>
    </row>
    <row r="2035" spans="34:34">
      <c r="AH2035" s="233"/>
    </row>
    <row r="2036" spans="34:34">
      <c r="AH2036" s="233"/>
    </row>
    <row r="2037" spans="34:34">
      <c r="AH2037" s="233"/>
    </row>
    <row r="2038" spans="34:34">
      <c r="AH2038" s="233"/>
    </row>
    <row r="2039" spans="34:34">
      <c r="AH2039" s="233"/>
    </row>
    <row r="2040" spans="34:34">
      <c r="AH2040" s="233"/>
    </row>
    <row r="2041" spans="34:34">
      <c r="AH2041" s="233"/>
    </row>
    <row r="2042" spans="34:34">
      <c r="AH2042" s="233"/>
    </row>
    <row r="2043" spans="34:34">
      <c r="AH2043" s="233"/>
    </row>
    <row r="2044" spans="34:34">
      <c r="AH2044" s="233"/>
    </row>
    <row r="2045" spans="34:34">
      <c r="AH2045" s="233"/>
    </row>
    <row r="2046" spans="34:34">
      <c r="AH2046" s="233"/>
    </row>
    <row r="2047" spans="34:34">
      <c r="AH2047" s="233"/>
    </row>
    <row r="2048" spans="34:34">
      <c r="AH2048" s="233"/>
    </row>
    <row r="2049" spans="34:34">
      <c r="AH2049" s="233"/>
    </row>
    <row r="2050" spans="34:34">
      <c r="AH2050" s="233"/>
    </row>
    <row r="2051" spans="34:34">
      <c r="AH2051" s="233"/>
    </row>
    <row r="2052" spans="34:34">
      <c r="AH2052" s="233"/>
    </row>
    <row r="2053" spans="34:34">
      <c r="AH2053" s="233"/>
    </row>
    <row r="2054" spans="34:34">
      <c r="AH2054" s="233"/>
    </row>
    <row r="2055" spans="34:34">
      <c r="AH2055" s="233"/>
    </row>
    <row r="2056" spans="34:34">
      <c r="AH2056" s="233"/>
    </row>
    <row r="2057" spans="34:34">
      <c r="AH2057" s="233"/>
    </row>
    <row r="2058" spans="34:34">
      <c r="AH2058" s="233"/>
    </row>
    <row r="2059" spans="34:34">
      <c r="AH2059" s="233"/>
    </row>
    <row r="2060" spans="34:34">
      <c r="AH2060" s="233"/>
    </row>
    <row r="2061" spans="34:34">
      <c r="AH2061" s="233"/>
    </row>
    <row r="2062" spans="34:34">
      <c r="AH2062" s="233"/>
    </row>
    <row r="2063" spans="34:34">
      <c r="AH2063" s="233"/>
    </row>
    <row r="2064" spans="34:34">
      <c r="AH2064" s="233"/>
    </row>
    <row r="2065" spans="34:34">
      <c r="AH2065" s="233"/>
    </row>
    <row r="2066" spans="34:34">
      <c r="AH2066" s="233"/>
    </row>
    <row r="2067" spans="34:34">
      <c r="AH2067" s="233"/>
    </row>
    <row r="2068" spans="34:34">
      <c r="AH2068" s="233"/>
    </row>
    <row r="2069" spans="34:34">
      <c r="AH2069" s="233"/>
    </row>
    <row r="2070" spans="34:34">
      <c r="AH2070" s="233"/>
    </row>
    <row r="2071" spans="34:34">
      <c r="AH2071" s="233"/>
    </row>
    <row r="2072" spans="34:34">
      <c r="AH2072" s="233"/>
    </row>
    <row r="2073" spans="34:34">
      <c r="AH2073" s="233"/>
    </row>
    <row r="2074" spans="34:34">
      <c r="AH2074" s="233"/>
    </row>
    <row r="2075" spans="34:34">
      <c r="AH2075" s="233"/>
    </row>
    <row r="2076" spans="34:34">
      <c r="AH2076" s="233"/>
    </row>
    <row r="2077" spans="34:34">
      <c r="AH2077" s="233"/>
    </row>
    <row r="2078" spans="34:34">
      <c r="AH2078" s="233"/>
    </row>
    <row r="2079" spans="34:34">
      <c r="AH2079" s="233"/>
    </row>
    <row r="2080" spans="34:34">
      <c r="AH2080" s="233"/>
    </row>
    <row r="2081" spans="34:34">
      <c r="AH2081" s="233"/>
    </row>
    <row r="2082" spans="34:34">
      <c r="AH2082" s="233"/>
    </row>
    <row r="2083" spans="34:34">
      <c r="AH2083" s="233"/>
    </row>
    <row r="2084" spans="34:34">
      <c r="AH2084" s="233"/>
    </row>
    <row r="2085" spans="34:34">
      <c r="AH2085" s="233"/>
    </row>
    <row r="2086" spans="34:34">
      <c r="AH2086" s="233"/>
    </row>
    <row r="2087" spans="34:34">
      <c r="AH2087" s="233"/>
    </row>
    <row r="2088" spans="34:34">
      <c r="AH2088" s="233"/>
    </row>
    <row r="2089" spans="34:34">
      <c r="AH2089" s="233"/>
    </row>
    <row r="2090" spans="34:34">
      <c r="AH2090" s="233"/>
    </row>
    <row r="2091" spans="34:34">
      <c r="AH2091" s="233"/>
    </row>
    <row r="2092" spans="34:34">
      <c r="AH2092" s="233"/>
    </row>
    <row r="2093" spans="34:34">
      <c r="AH2093" s="233"/>
    </row>
    <row r="2094" spans="34:34">
      <c r="AH2094" s="233"/>
    </row>
    <row r="2095" spans="34:34">
      <c r="AH2095" s="233"/>
    </row>
    <row r="2096" spans="34:34">
      <c r="AH2096" s="233"/>
    </row>
    <row r="2097" spans="34:34">
      <c r="AH2097" s="233"/>
    </row>
    <row r="2098" spans="34:34">
      <c r="AH2098" s="233"/>
    </row>
    <row r="2099" spans="34:34">
      <c r="AH2099" s="233"/>
    </row>
  </sheetData>
  <autoFilter ref="A3:AX414"/>
  <mergeCells count="3763">
    <mergeCell ref="T249:T252"/>
    <mergeCell ref="U249:U252"/>
    <mergeCell ref="V249:V252"/>
    <mergeCell ref="W249:W252"/>
    <mergeCell ref="X249:X252"/>
    <mergeCell ref="Y249:Y252"/>
    <mergeCell ref="Z249:Z252"/>
    <mergeCell ref="AC253:AC256"/>
    <mergeCell ref="R249:R252"/>
    <mergeCell ref="AW253:AW256"/>
    <mergeCell ref="AX253:AX256"/>
    <mergeCell ref="AA249:AA252"/>
    <mergeCell ref="AB249:AB252"/>
    <mergeCell ref="AC249:AC252"/>
    <mergeCell ref="AW249:AW252"/>
    <mergeCell ref="AX249:AX252"/>
    <mergeCell ref="S253:S256"/>
    <mergeCell ref="T253:T256"/>
    <mergeCell ref="U253:U256"/>
    <mergeCell ref="V253:V256"/>
    <mergeCell ref="W253:W256"/>
    <mergeCell ref="X253:X256"/>
    <mergeCell ref="Y253:Y256"/>
    <mergeCell ref="C253:C256"/>
    <mergeCell ref="D253:D256"/>
    <mergeCell ref="E253:E256"/>
    <mergeCell ref="F253:F256"/>
    <mergeCell ref="G253:G256"/>
    <mergeCell ref="H253:H256"/>
    <mergeCell ref="I253:I256"/>
    <mergeCell ref="J253:J256"/>
    <mergeCell ref="K253:K256"/>
    <mergeCell ref="L253:L256"/>
    <mergeCell ref="M253:M256"/>
    <mergeCell ref="N253:N256"/>
    <mergeCell ref="O253:O256"/>
    <mergeCell ref="P253:P256"/>
    <mergeCell ref="Q253:Q256"/>
    <mergeCell ref="R253:R256"/>
    <mergeCell ref="S249:S252"/>
    <mergeCell ref="F249:F252"/>
    <mergeCell ref="Z151:Z154"/>
    <mergeCell ref="AA151:AA154"/>
    <mergeCell ref="AB151:AB154"/>
    <mergeCell ref="AC151:AC154"/>
    <mergeCell ref="A245:A256"/>
    <mergeCell ref="B245:B248"/>
    <mergeCell ref="C245:C248"/>
    <mergeCell ref="D245:D248"/>
    <mergeCell ref="E245:E248"/>
    <mergeCell ref="F245:F248"/>
    <mergeCell ref="G245:G248"/>
    <mergeCell ref="H245:H248"/>
    <mergeCell ref="I245:I248"/>
    <mergeCell ref="J245:J248"/>
    <mergeCell ref="K245:K248"/>
    <mergeCell ref="L245:L248"/>
    <mergeCell ref="M245:M248"/>
    <mergeCell ref="N245:N248"/>
    <mergeCell ref="O245:O248"/>
    <mergeCell ref="P245:P248"/>
    <mergeCell ref="Q245:Q248"/>
    <mergeCell ref="R245:R248"/>
    <mergeCell ref="S245:S248"/>
    <mergeCell ref="Z253:Z256"/>
    <mergeCell ref="AA253:AA256"/>
    <mergeCell ref="AB253:AB256"/>
    <mergeCell ref="J249:J252"/>
    <mergeCell ref="K249:K252"/>
    <mergeCell ref="L249:L252"/>
    <mergeCell ref="M249:M252"/>
    <mergeCell ref="N249:N252"/>
    <mergeCell ref="O249:O252"/>
    <mergeCell ref="R143:R146"/>
    <mergeCell ref="S143:S146"/>
    <mergeCell ref="T143:T146"/>
    <mergeCell ref="U143:U146"/>
    <mergeCell ref="V143:V146"/>
    <mergeCell ref="W143:W146"/>
    <mergeCell ref="X143:X146"/>
    <mergeCell ref="Y143:Y146"/>
    <mergeCell ref="Z143:Z146"/>
    <mergeCell ref="AA143:AA146"/>
    <mergeCell ref="AB143:AB146"/>
    <mergeCell ref="AC143:AC146"/>
    <mergeCell ref="AB147:AB150"/>
    <mergeCell ref="AC147:AC150"/>
    <mergeCell ref="AW147:AW150"/>
    <mergeCell ref="AX147:AX150"/>
    <mergeCell ref="B151:B154"/>
    <mergeCell ref="C151:C154"/>
    <mergeCell ref="D151:D154"/>
    <mergeCell ref="E151:E154"/>
    <mergeCell ref="F151:F154"/>
    <mergeCell ref="G151:G154"/>
    <mergeCell ref="H151:H154"/>
    <mergeCell ref="I151:I154"/>
    <mergeCell ref="J151:J154"/>
    <mergeCell ref="K151:K154"/>
    <mergeCell ref="L151:L154"/>
    <mergeCell ref="M151:M154"/>
    <mergeCell ref="N151:N154"/>
    <mergeCell ref="O151:O154"/>
    <mergeCell ref="P151:P154"/>
    <mergeCell ref="Q151:Q154"/>
    <mergeCell ref="A143:A154"/>
    <mergeCell ref="B143:B146"/>
    <mergeCell ref="C143:C146"/>
    <mergeCell ref="D143:D146"/>
    <mergeCell ref="E143:E146"/>
    <mergeCell ref="F143:F146"/>
    <mergeCell ref="G143:G146"/>
    <mergeCell ref="H143:H146"/>
    <mergeCell ref="I143:I146"/>
    <mergeCell ref="J143:J146"/>
    <mergeCell ref="K143:K146"/>
    <mergeCell ref="L143:L146"/>
    <mergeCell ref="M143:M146"/>
    <mergeCell ref="N143:N146"/>
    <mergeCell ref="O143:O146"/>
    <mergeCell ref="P143:P146"/>
    <mergeCell ref="Q143:Q146"/>
    <mergeCell ref="G147:G150"/>
    <mergeCell ref="H147:H150"/>
    <mergeCell ref="I147:I150"/>
    <mergeCell ref="J147:J150"/>
    <mergeCell ref="K147:K150"/>
    <mergeCell ref="L147:L150"/>
    <mergeCell ref="M147:M150"/>
    <mergeCell ref="N147:N150"/>
    <mergeCell ref="O147:O150"/>
    <mergeCell ref="AX125:AX127"/>
    <mergeCell ref="C128:C130"/>
    <mergeCell ref="D128:D130"/>
    <mergeCell ref="E128:E130"/>
    <mergeCell ref="F128:F130"/>
    <mergeCell ref="G128:G130"/>
    <mergeCell ref="H128:H130"/>
    <mergeCell ref="I128:I130"/>
    <mergeCell ref="J128:J130"/>
    <mergeCell ref="K128:K130"/>
    <mergeCell ref="L128:L130"/>
    <mergeCell ref="M128:M130"/>
    <mergeCell ref="N128:N130"/>
    <mergeCell ref="O128:O130"/>
    <mergeCell ref="P128:P130"/>
    <mergeCell ref="Q128:Q130"/>
    <mergeCell ref="R128:R130"/>
    <mergeCell ref="S128:S130"/>
    <mergeCell ref="AB128:AB130"/>
    <mergeCell ref="AC128:AC130"/>
    <mergeCell ref="AW128:AW130"/>
    <mergeCell ref="AX128:AX130"/>
    <mergeCell ref="M125:M127"/>
    <mergeCell ref="N125:N127"/>
    <mergeCell ref="O125:O127"/>
    <mergeCell ref="P125:P127"/>
    <mergeCell ref="Q125:Q127"/>
    <mergeCell ref="R125:R127"/>
    <mergeCell ref="S125:S127"/>
    <mergeCell ref="T125:T127"/>
    <mergeCell ref="U125:U127"/>
    <mergeCell ref="V125:V127"/>
    <mergeCell ref="W125:W127"/>
    <mergeCell ref="X125:X127"/>
    <mergeCell ref="Y125:Y127"/>
    <mergeCell ref="Z125:Z127"/>
    <mergeCell ref="AA125:AA127"/>
    <mergeCell ref="AB125:AB127"/>
    <mergeCell ref="AC125:AC127"/>
    <mergeCell ref="AB229:AB232"/>
    <mergeCell ref="AC229:AC232"/>
    <mergeCell ref="AW229:AW232"/>
    <mergeCell ref="AX229:AX232"/>
    <mergeCell ref="A122:A130"/>
    <mergeCell ref="B122:B124"/>
    <mergeCell ref="C122:C124"/>
    <mergeCell ref="D122:D124"/>
    <mergeCell ref="E122:E124"/>
    <mergeCell ref="F122:F124"/>
    <mergeCell ref="G122:G124"/>
    <mergeCell ref="H122:H124"/>
    <mergeCell ref="I122:I124"/>
    <mergeCell ref="J122:J124"/>
    <mergeCell ref="K122:K124"/>
    <mergeCell ref="L122:L124"/>
    <mergeCell ref="M122:M124"/>
    <mergeCell ref="N122:N124"/>
    <mergeCell ref="O122:O124"/>
    <mergeCell ref="P122:P124"/>
    <mergeCell ref="Q122:Q124"/>
    <mergeCell ref="R122:R124"/>
    <mergeCell ref="S122:S124"/>
    <mergeCell ref="T122:T124"/>
    <mergeCell ref="U122:U124"/>
    <mergeCell ref="V122:V124"/>
    <mergeCell ref="AX122:AX124"/>
    <mergeCell ref="B125:B127"/>
    <mergeCell ref="C125:C127"/>
    <mergeCell ref="D125:D127"/>
    <mergeCell ref="E125:E127"/>
    <mergeCell ref="F125:F127"/>
    <mergeCell ref="Z225:Z228"/>
    <mergeCell ref="AA225:AA228"/>
    <mergeCell ref="AB225:AB228"/>
    <mergeCell ref="AC225:AC228"/>
    <mergeCell ref="AW225:AW228"/>
    <mergeCell ref="AX225:AX228"/>
    <mergeCell ref="B229:B232"/>
    <mergeCell ref="C229:C232"/>
    <mergeCell ref="D229:D232"/>
    <mergeCell ref="E229:E232"/>
    <mergeCell ref="F229:F232"/>
    <mergeCell ref="G229:G232"/>
    <mergeCell ref="H229:H232"/>
    <mergeCell ref="I229:I232"/>
    <mergeCell ref="J229:J232"/>
    <mergeCell ref="K229:K232"/>
    <mergeCell ref="L229:L232"/>
    <mergeCell ref="M229:M232"/>
    <mergeCell ref="N229:N232"/>
    <mergeCell ref="O229:O232"/>
    <mergeCell ref="P229:P232"/>
    <mergeCell ref="Q229:Q232"/>
    <mergeCell ref="R229:R232"/>
    <mergeCell ref="S229:S232"/>
    <mergeCell ref="T229:T232"/>
    <mergeCell ref="U229:U232"/>
    <mergeCell ref="V229:V232"/>
    <mergeCell ref="W229:W232"/>
    <mergeCell ref="X229:X232"/>
    <mergeCell ref="Y229:Y232"/>
    <mergeCell ref="Z229:Z232"/>
    <mergeCell ref="AA229:AA232"/>
    <mergeCell ref="X221:X224"/>
    <mergeCell ref="Y221:Y224"/>
    <mergeCell ref="Z221:Z224"/>
    <mergeCell ref="AA221:AA224"/>
    <mergeCell ref="AB221:AB224"/>
    <mergeCell ref="AC221:AC224"/>
    <mergeCell ref="AW221:AW224"/>
    <mergeCell ref="AX221:AX224"/>
    <mergeCell ref="B225:B228"/>
    <mergeCell ref="C225:C228"/>
    <mergeCell ref="D225:D228"/>
    <mergeCell ref="E225:E228"/>
    <mergeCell ref="F225:F228"/>
    <mergeCell ref="G225:G228"/>
    <mergeCell ref="H225:H228"/>
    <mergeCell ref="I225:I228"/>
    <mergeCell ref="J225:J228"/>
    <mergeCell ref="K225:K228"/>
    <mergeCell ref="L225:L228"/>
    <mergeCell ref="M225:M228"/>
    <mergeCell ref="N225:N228"/>
    <mergeCell ref="O225:O228"/>
    <mergeCell ref="P225:P228"/>
    <mergeCell ref="Q225:Q228"/>
    <mergeCell ref="R225:R228"/>
    <mergeCell ref="S225:S228"/>
    <mergeCell ref="T225:T228"/>
    <mergeCell ref="U225:U228"/>
    <mergeCell ref="V225:V228"/>
    <mergeCell ref="W225:W228"/>
    <mergeCell ref="X225:X228"/>
    <mergeCell ref="Y225:Y228"/>
    <mergeCell ref="W109:W112"/>
    <mergeCell ref="X109:X112"/>
    <mergeCell ref="Y109:Y112"/>
    <mergeCell ref="Z109:Z112"/>
    <mergeCell ref="AA109:AA112"/>
    <mergeCell ref="AB109:AB112"/>
    <mergeCell ref="AC109:AC112"/>
    <mergeCell ref="AW109:AW112"/>
    <mergeCell ref="AX109:AX112"/>
    <mergeCell ref="A221:A232"/>
    <mergeCell ref="B221:B224"/>
    <mergeCell ref="C221:C224"/>
    <mergeCell ref="D221:D224"/>
    <mergeCell ref="E221:E224"/>
    <mergeCell ref="F221:F224"/>
    <mergeCell ref="G221:G224"/>
    <mergeCell ref="H221:H224"/>
    <mergeCell ref="I221:I224"/>
    <mergeCell ref="J221:J224"/>
    <mergeCell ref="K221:K224"/>
    <mergeCell ref="L221:L224"/>
    <mergeCell ref="M221:M224"/>
    <mergeCell ref="N221:N224"/>
    <mergeCell ref="O221:O224"/>
    <mergeCell ref="P221:P224"/>
    <mergeCell ref="Q221:Q224"/>
    <mergeCell ref="R221:R224"/>
    <mergeCell ref="S221:S224"/>
    <mergeCell ref="T221:T224"/>
    <mergeCell ref="U221:U224"/>
    <mergeCell ref="V221:V224"/>
    <mergeCell ref="W221:W224"/>
    <mergeCell ref="T105:T108"/>
    <mergeCell ref="U105:U108"/>
    <mergeCell ref="V105:V108"/>
    <mergeCell ref="W105:W108"/>
    <mergeCell ref="X105:X108"/>
    <mergeCell ref="Y105:Y108"/>
    <mergeCell ref="Z105:Z108"/>
    <mergeCell ref="AA105:AA108"/>
    <mergeCell ref="AB105:AB108"/>
    <mergeCell ref="AC105:AC108"/>
    <mergeCell ref="AB205:AB208"/>
    <mergeCell ref="AC205:AC208"/>
    <mergeCell ref="AB201:AB204"/>
    <mergeCell ref="AC201:AC204"/>
    <mergeCell ref="X197:X200"/>
    <mergeCell ref="Y197:Y200"/>
    <mergeCell ref="Z197:Z200"/>
    <mergeCell ref="AA197:AA200"/>
    <mergeCell ref="AB197:AB200"/>
    <mergeCell ref="AC197:AC200"/>
    <mergeCell ref="AC179:AC181"/>
    <mergeCell ref="Q182:Q184"/>
    <mergeCell ref="R182:R184"/>
    <mergeCell ref="S182:S184"/>
    <mergeCell ref="T182:T184"/>
    <mergeCell ref="AX105:AX108"/>
    <mergeCell ref="B109:B112"/>
    <mergeCell ref="C109:C112"/>
    <mergeCell ref="D109:D112"/>
    <mergeCell ref="E109:E112"/>
    <mergeCell ref="F109:F112"/>
    <mergeCell ref="G109:G112"/>
    <mergeCell ref="H109:H112"/>
    <mergeCell ref="I109:I112"/>
    <mergeCell ref="J109:J112"/>
    <mergeCell ref="K109:K112"/>
    <mergeCell ref="L109:L112"/>
    <mergeCell ref="M109:M112"/>
    <mergeCell ref="N109:N112"/>
    <mergeCell ref="O109:O112"/>
    <mergeCell ref="P109:P112"/>
    <mergeCell ref="Q109:Q112"/>
    <mergeCell ref="R109:R112"/>
    <mergeCell ref="S109:S112"/>
    <mergeCell ref="T109:T112"/>
    <mergeCell ref="U109:U112"/>
    <mergeCell ref="V109:V112"/>
    <mergeCell ref="R101:R104"/>
    <mergeCell ref="S101:S104"/>
    <mergeCell ref="T101:T104"/>
    <mergeCell ref="U101:U104"/>
    <mergeCell ref="V101:V104"/>
    <mergeCell ref="W101:W104"/>
    <mergeCell ref="X101:X104"/>
    <mergeCell ref="Y101:Y104"/>
    <mergeCell ref="Z101:Z104"/>
    <mergeCell ref="AA101:AA104"/>
    <mergeCell ref="AB101:AB104"/>
    <mergeCell ref="AC101:AC104"/>
    <mergeCell ref="AW101:AW104"/>
    <mergeCell ref="AX101:AX104"/>
    <mergeCell ref="B105:B108"/>
    <mergeCell ref="C105:C108"/>
    <mergeCell ref="D105:D108"/>
    <mergeCell ref="E105:E108"/>
    <mergeCell ref="F105:F108"/>
    <mergeCell ref="G105:G108"/>
    <mergeCell ref="H105:H108"/>
    <mergeCell ref="I105:I108"/>
    <mergeCell ref="J105:J108"/>
    <mergeCell ref="K105:K108"/>
    <mergeCell ref="L105:L108"/>
    <mergeCell ref="M105:M108"/>
    <mergeCell ref="N105:N108"/>
    <mergeCell ref="O105:O108"/>
    <mergeCell ref="P105:P108"/>
    <mergeCell ref="Q105:Q108"/>
    <mergeCell ref="R105:R108"/>
    <mergeCell ref="S105:S108"/>
    <mergeCell ref="A101:A112"/>
    <mergeCell ref="B101:B104"/>
    <mergeCell ref="C101:C104"/>
    <mergeCell ref="D101:D104"/>
    <mergeCell ref="E101:E104"/>
    <mergeCell ref="F101:F104"/>
    <mergeCell ref="G101:G104"/>
    <mergeCell ref="H101:H104"/>
    <mergeCell ref="I101:I104"/>
    <mergeCell ref="J101:J104"/>
    <mergeCell ref="K101:K104"/>
    <mergeCell ref="L101:L104"/>
    <mergeCell ref="M101:M104"/>
    <mergeCell ref="N101:N104"/>
    <mergeCell ref="O101:O104"/>
    <mergeCell ref="P101:P104"/>
    <mergeCell ref="Q101:Q104"/>
    <mergeCell ref="AX44:AX46"/>
    <mergeCell ref="B47:B49"/>
    <mergeCell ref="C47:C49"/>
    <mergeCell ref="D47:D49"/>
    <mergeCell ref="E47:E49"/>
    <mergeCell ref="F47:F49"/>
    <mergeCell ref="G47:G49"/>
    <mergeCell ref="H47:H49"/>
    <mergeCell ref="I47:I49"/>
    <mergeCell ref="J47:J49"/>
    <mergeCell ref="K47:K49"/>
    <mergeCell ref="L47:L49"/>
    <mergeCell ref="M47:M49"/>
    <mergeCell ref="N47:N49"/>
    <mergeCell ref="O47:O49"/>
    <mergeCell ref="P47:P49"/>
    <mergeCell ref="Q47:Q49"/>
    <mergeCell ref="R47:R49"/>
    <mergeCell ref="S47:S49"/>
    <mergeCell ref="T47:T49"/>
    <mergeCell ref="U47:U49"/>
    <mergeCell ref="V47:V49"/>
    <mergeCell ref="W47:W49"/>
    <mergeCell ref="X47:X49"/>
    <mergeCell ref="Y47:Y49"/>
    <mergeCell ref="Z47:Z49"/>
    <mergeCell ref="AA47:AA49"/>
    <mergeCell ref="AB47:AB49"/>
    <mergeCell ref="AC47:AC49"/>
    <mergeCell ref="AW47:AW49"/>
    <mergeCell ref="AX47:AX49"/>
    <mergeCell ref="AA201:AA204"/>
    <mergeCell ref="AC41:AC43"/>
    <mergeCell ref="AW41:AW43"/>
    <mergeCell ref="AX41:AX43"/>
    <mergeCell ref="B44:B46"/>
    <mergeCell ref="C44:C46"/>
    <mergeCell ref="D44:D46"/>
    <mergeCell ref="E44:E46"/>
    <mergeCell ref="F44:F46"/>
    <mergeCell ref="G44:G46"/>
    <mergeCell ref="H44:H46"/>
    <mergeCell ref="I44:I46"/>
    <mergeCell ref="J44:J46"/>
    <mergeCell ref="K44:K46"/>
    <mergeCell ref="L44:L46"/>
    <mergeCell ref="M44:M46"/>
    <mergeCell ref="N44:N46"/>
    <mergeCell ref="O44:O46"/>
    <mergeCell ref="P44:P46"/>
    <mergeCell ref="Q44:Q46"/>
    <mergeCell ref="R44:R46"/>
    <mergeCell ref="S44:S46"/>
    <mergeCell ref="T44:T46"/>
    <mergeCell ref="U44:U46"/>
    <mergeCell ref="V44:V46"/>
    <mergeCell ref="W44:W46"/>
    <mergeCell ref="X44:X46"/>
    <mergeCell ref="Y44:Y46"/>
    <mergeCell ref="Z44:Z46"/>
    <mergeCell ref="AA44:AA46"/>
    <mergeCell ref="AB44:AB46"/>
    <mergeCell ref="AC44:AC46"/>
    <mergeCell ref="AA205:AA208"/>
    <mergeCell ref="AW205:AW208"/>
    <mergeCell ref="AX205:AX208"/>
    <mergeCell ref="A41:A49"/>
    <mergeCell ref="B41:B43"/>
    <mergeCell ref="C41:C43"/>
    <mergeCell ref="D41:D43"/>
    <mergeCell ref="E41:E43"/>
    <mergeCell ref="F41:F43"/>
    <mergeCell ref="G41:G43"/>
    <mergeCell ref="H41:H43"/>
    <mergeCell ref="I41:I43"/>
    <mergeCell ref="J41:J43"/>
    <mergeCell ref="K41:K43"/>
    <mergeCell ref="L41:L43"/>
    <mergeCell ref="M41:M43"/>
    <mergeCell ref="N41:N43"/>
    <mergeCell ref="O41:O43"/>
    <mergeCell ref="P41:P43"/>
    <mergeCell ref="Q41:Q43"/>
    <mergeCell ref="R41:R43"/>
    <mergeCell ref="S41:S43"/>
    <mergeCell ref="T41:T43"/>
    <mergeCell ref="U41:U43"/>
    <mergeCell ref="V41:V43"/>
    <mergeCell ref="W41:W43"/>
    <mergeCell ref="X41:X43"/>
    <mergeCell ref="Y41:Y43"/>
    <mergeCell ref="Z41:Z43"/>
    <mergeCell ref="AA41:AA43"/>
    <mergeCell ref="AB41:AB43"/>
    <mergeCell ref="Z201:Z204"/>
    <mergeCell ref="U201:U204"/>
    <mergeCell ref="V201:V204"/>
    <mergeCell ref="W201:W204"/>
    <mergeCell ref="X201:X204"/>
    <mergeCell ref="Y201:Y204"/>
    <mergeCell ref="AW201:AW204"/>
    <mergeCell ref="AX201:AX204"/>
    <mergeCell ref="B205:B208"/>
    <mergeCell ref="C205:C208"/>
    <mergeCell ref="D205:D208"/>
    <mergeCell ref="E205:E208"/>
    <mergeCell ref="F205:F208"/>
    <mergeCell ref="G205:G208"/>
    <mergeCell ref="H205:H208"/>
    <mergeCell ref="I205:I208"/>
    <mergeCell ref="J205:J208"/>
    <mergeCell ref="K205:K208"/>
    <mergeCell ref="L205:L208"/>
    <mergeCell ref="M205:M208"/>
    <mergeCell ref="N205:N208"/>
    <mergeCell ref="O205:O208"/>
    <mergeCell ref="P205:P208"/>
    <mergeCell ref="Q205:Q208"/>
    <mergeCell ref="R205:R208"/>
    <mergeCell ref="S205:S208"/>
    <mergeCell ref="T205:T208"/>
    <mergeCell ref="U205:U208"/>
    <mergeCell ref="V205:V208"/>
    <mergeCell ref="W205:W208"/>
    <mergeCell ref="X205:X208"/>
    <mergeCell ref="Y205:Y208"/>
    <mergeCell ref="Z205:Z208"/>
    <mergeCell ref="D201:D204"/>
    <mergeCell ref="E201:E204"/>
    <mergeCell ref="F201:F204"/>
    <mergeCell ref="G201:G204"/>
    <mergeCell ref="H201:H204"/>
    <mergeCell ref="I201:I204"/>
    <mergeCell ref="J201:J204"/>
    <mergeCell ref="K201:K204"/>
    <mergeCell ref="L201:L204"/>
    <mergeCell ref="M201:M204"/>
    <mergeCell ref="N201:N204"/>
    <mergeCell ref="O201:O204"/>
    <mergeCell ref="P201:P204"/>
    <mergeCell ref="Q201:Q204"/>
    <mergeCell ref="R201:R204"/>
    <mergeCell ref="S201:S204"/>
    <mergeCell ref="T201:T204"/>
    <mergeCell ref="W85:W88"/>
    <mergeCell ref="X85:X88"/>
    <mergeCell ref="Y85:Y88"/>
    <mergeCell ref="Z85:Z88"/>
    <mergeCell ref="AA85:AA88"/>
    <mergeCell ref="AB85:AB88"/>
    <mergeCell ref="AC85:AC88"/>
    <mergeCell ref="AW85:AW88"/>
    <mergeCell ref="AX85:AX88"/>
    <mergeCell ref="A197:A208"/>
    <mergeCell ref="B197:B200"/>
    <mergeCell ref="C197:C200"/>
    <mergeCell ref="D197:D200"/>
    <mergeCell ref="E197:E200"/>
    <mergeCell ref="F197:F200"/>
    <mergeCell ref="G197:G200"/>
    <mergeCell ref="H197:H200"/>
    <mergeCell ref="I197:I200"/>
    <mergeCell ref="J197:J200"/>
    <mergeCell ref="K197:K200"/>
    <mergeCell ref="L197:L200"/>
    <mergeCell ref="M197:M200"/>
    <mergeCell ref="N197:N200"/>
    <mergeCell ref="O197:O200"/>
    <mergeCell ref="P197:P200"/>
    <mergeCell ref="Q197:Q200"/>
    <mergeCell ref="R197:R200"/>
    <mergeCell ref="S197:S200"/>
    <mergeCell ref="T197:T200"/>
    <mergeCell ref="U197:U200"/>
    <mergeCell ref="V197:V200"/>
    <mergeCell ref="W197:W200"/>
    <mergeCell ref="T81:T84"/>
    <mergeCell ref="U81:U84"/>
    <mergeCell ref="V81:V84"/>
    <mergeCell ref="W81:W84"/>
    <mergeCell ref="X81:X84"/>
    <mergeCell ref="Y81:Y84"/>
    <mergeCell ref="Z81:Z84"/>
    <mergeCell ref="AA81:AA84"/>
    <mergeCell ref="AB81:AB84"/>
    <mergeCell ref="AC81:AC84"/>
    <mergeCell ref="AX81:AX84"/>
    <mergeCell ref="B85:B88"/>
    <mergeCell ref="C85:C88"/>
    <mergeCell ref="D85:D88"/>
    <mergeCell ref="E85:E88"/>
    <mergeCell ref="F85:F88"/>
    <mergeCell ref="G85:G88"/>
    <mergeCell ref="H85:H88"/>
    <mergeCell ref="I85:I88"/>
    <mergeCell ref="J85:J88"/>
    <mergeCell ref="K85:K88"/>
    <mergeCell ref="L85:L88"/>
    <mergeCell ref="M85:M88"/>
    <mergeCell ref="N85:N88"/>
    <mergeCell ref="O85:O88"/>
    <mergeCell ref="P85:P88"/>
    <mergeCell ref="Q85:Q88"/>
    <mergeCell ref="R85:R88"/>
    <mergeCell ref="S85:S88"/>
    <mergeCell ref="T85:T88"/>
    <mergeCell ref="U85:U88"/>
    <mergeCell ref="V85:V88"/>
    <mergeCell ref="R77:R80"/>
    <mergeCell ref="S77:S80"/>
    <mergeCell ref="T77:T80"/>
    <mergeCell ref="U77:U80"/>
    <mergeCell ref="V77:V80"/>
    <mergeCell ref="W77:W80"/>
    <mergeCell ref="X77:X80"/>
    <mergeCell ref="Y77:Y80"/>
    <mergeCell ref="Z77:Z80"/>
    <mergeCell ref="AA77:AA80"/>
    <mergeCell ref="AB77:AB80"/>
    <mergeCell ref="AC77:AC80"/>
    <mergeCell ref="AW77:AW80"/>
    <mergeCell ref="AX77:AX80"/>
    <mergeCell ref="B81:B84"/>
    <mergeCell ref="C81:C84"/>
    <mergeCell ref="D81:D84"/>
    <mergeCell ref="E81:E84"/>
    <mergeCell ref="F81:F84"/>
    <mergeCell ref="G81:G84"/>
    <mergeCell ref="H81:H84"/>
    <mergeCell ref="I81:I84"/>
    <mergeCell ref="J81:J84"/>
    <mergeCell ref="K81:K84"/>
    <mergeCell ref="L81:L84"/>
    <mergeCell ref="M81:M84"/>
    <mergeCell ref="N81:N84"/>
    <mergeCell ref="O81:O84"/>
    <mergeCell ref="P81:P84"/>
    <mergeCell ref="Q81:Q84"/>
    <mergeCell ref="R81:R84"/>
    <mergeCell ref="S81:S84"/>
    <mergeCell ref="A77:A88"/>
    <mergeCell ref="B77:B80"/>
    <mergeCell ref="C77:C80"/>
    <mergeCell ref="D77:D80"/>
    <mergeCell ref="E77:E80"/>
    <mergeCell ref="F77:F80"/>
    <mergeCell ref="G77:G80"/>
    <mergeCell ref="H77:H80"/>
    <mergeCell ref="I77:I80"/>
    <mergeCell ref="J77:J80"/>
    <mergeCell ref="K77:K80"/>
    <mergeCell ref="L77:L80"/>
    <mergeCell ref="M77:M80"/>
    <mergeCell ref="N77:N80"/>
    <mergeCell ref="O77:O80"/>
    <mergeCell ref="P77:P80"/>
    <mergeCell ref="Q77:Q80"/>
    <mergeCell ref="AX26:AX28"/>
    <mergeCell ref="B29:B31"/>
    <mergeCell ref="C29:C31"/>
    <mergeCell ref="D29:D31"/>
    <mergeCell ref="E29:E31"/>
    <mergeCell ref="F29:F31"/>
    <mergeCell ref="G29:G31"/>
    <mergeCell ref="H29:H31"/>
    <mergeCell ref="I29:I31"/>
    <mergeCell ref="J29:J31"/>
    <mergeCell ref="K29:K31"/>
    <mergeCell ref="L29:L31"/>
    <mergeCell ref="M29:M31"/>
    <mergeCell ref="N29:N31"/>
    <mergeCell ref="O29:O31"/>
    <mergeCell ref="P29:P31"/>
    <mergeCell ref="Q29:Q31"/>
    <mergeCell ref="R29:R31"/>
    <mergeCell ref="S29:S31"/>
    <mergeCell ref="T29:T31"/>
    <mergeCell ref="U29:U31"/>
    <mergeCell ref="V29:V31"/>
    <mergeCell ref="W29:W31"/>
    <mergeCell ref="X29:X31"/>
    <mergeCell ref="Y29:Y31"/>
    <mergeCell ref="Z29:Z31"/>
    <mergeCell ref="AA29:AA31"/>
    <mergeCell ref="AB29:AB31"/>
    <mergeCell ref="AC29:AC31"/>
    <mergeCell ref="AW29:AW31"/>
    <mergeCell ref="AX29:AX31"/>
    <mergeCell ref="AB23:AB25"/>
    <mergeCell ref="AC23:AC25"/>
    <mergeCell ref="AW23:AW25"/>
    <mergeCell ref="AX23:AX25"/>
    <mergeCell ref="B26:B28"/>
    <mergeCell ref="C26:C28"/>
    <mergeCell ref="D26:D28"/>
    <mergeCell ref="E26:E28"/>
    <mergeCell ref="F26:F28"/>
    <mergeCell ref="G26:G28"/>
    <mergeCell ref="H26:H28"/>
    <mergeCell ref="I26:I28"/>
    <mergeCell ref="J26:J28"/>
    <mergeCell ref="K26:K28"/>
    <mergeCell ref="L26:L28"/>
    <mergeCell ref="M26:M28"/>
    <mergeCell ref="N26:N28"/>
    <mergeCell ref="O26:O28"/>
    <mergeCell ref="P26:P28"/>
    <mergeCell ref="Q26:Q28"/>
    <mergeCell ref="R26:R28"/>
    <mergeCell ref="S26:S28"/>
    <mergeCell ref="T26:T28"/>
    <mergeCell ref="U26:U28"/>
    <mergeCell ref="V26:V28"/>
    <mergeCell ref="W26:W28"/>
    <mergeCell ref="X26:X28"/>
    <mergeCell ref="Y26:Y28"/>
    <mergeCell ref="Z26:Z28"/>
    <mergeCell ref="AA26:AA28"/>
    <mergeCell ref="AB26:AB28"/>
    <mergeCell ref="AC26:AC28"/>
    <mergeCell ref="U283:U286"/>
    <mergeCell ref="V283:V286"/>
    <mergeCell ref="W283:W286"/>
    <mergeCell ref="X283:X286"/>
    <mergeCell ref="Y283:Y286"/>
    <mergeCell ref="Z283:Z286"/>
    <mergeCell ref="AA283:AA286"/>
    <mergeCell ref="AB283:AB286"/>
    <mergeCell ref="AC283:AC286"/>
    <mergeCell ref="AW283:AW286"/>
    <mergeCell ref="AX283:AX286"/>
    <mergeCell ref="A283:A286"/>
    <mergeCell ref="A23:A31"/>
    <mergeCell ref="B23:B25"/>
    <mergeCell ref="C23:C25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Q23:Q25"/>
    <mergeCell ref="R23:R25"/>
    <mergeCell ref="S23:S25"/>
    <mergeCell ref="T23:T25"/>
    <mergeCell ref="T272:T274"/>
    <mergeCell ref="U272:U274"/>
    <mergeCell ref="V272:V274"/>
    <mergeCell ref="W272:W274"/>
    <mergeCell ref="X272:X274"/>
    <mergeCell ref="Y272:Y274"/>
    <mergeCell ref="Z272:Z274"/>
    <mergeCell ref="AA272:AA274"/>
    <mergeCell ref="AB272:AB274"/>
    <mergeCell ref="AC272:AC274"/>
    <mergeCell ref="AW272:AW274"/>
    <mergeCell ref="AX272:AX274"/>
    <mergeCell ref="A272:A274"/>
    <mergeCell ref="B283:B286"/>
    <mergeCell ref="C283:C286"/>
    <mergeCell ref="D283:D286"/>
    <mergeCell ref="E283:E286"/>
    <mergeCell ref="F283:F286"/>
    <mergeCell ref="G283:G286"/>
    <mergeCell ref="H283:H286"/>
    <mergeCell ref="I283:I286"/>
    <mergeCell ref="J283:J286"/>
    <mergeCell ref="K283:K286"/>
    <mergeCell ref="L283:L286"/>
    <mergeCell ref="M283:M286"/>
    <mergeCell ref="N283:N286"/>
    <mergeCell ref="O283:O286"/>
    <mergeCell ref="P283:P286"/>
    <mergeCell ref="Q283:Q286"/>
    <mergeCell ref="R283:R286"/>
    <mergeCell ref="S283:S286"/>
    <mergeCell ref="T283:T286"/>
    <mergeCell ref="A176:A184"/>
    <mergeCell ref="B272:B274"/>
    <mergeCell ref="C272:C274"/>
    <mergeCell ref="D272:D274"/>
    <mergeCell ref="E272:E274"/>
    <mergeCell ref="F272:F274"/>
    <mergeCell ref="G272:G274"/>
    <mergeCell ref="H272:H274"/>
    <mergeCell ref="I272:I274"/>
    <mergeCell ref="J272:J274"/>
    <mergeCell ref="K272:K274"/>
    <mergeCell ref="L272:L274"/>
    <mergeCell ref="M272:M274"/>
    <mergeCell ref="N272:N274"/>
    <mergeCell ref="O272:O274"/>
    <mergeCell ref="P272:P274"/>
    <mergeCell ref="Q272:Q274"/>
    <mergeCell ref="P249:P252"/>
    <mergeCell ref="Q249:Q252"/>
    <mergeCell ref="D182:D184"/>
    <mergeCell ref="E182:E184"/>
    <mergeCell ref="F182:F184"/>
    <mergeCell ref="G182:G184"/>
    <mergeCell ref="H182:H184"/>
    <mergeCell ref="I182:I184"/>
    <mergeCell ref="J182:J184"/>
    <mergeCell ref="K182:K184"/>
    <mergeCell ref="L182:L184"/>
    <mergeCell ref="M182:M184"/>
    <mergeCell ref="N182:N184"/>
    <mergeCell ref="O182:O184"/>
    <mergeCell ref="P182:P184"/>
    <mergeCell ref="U182:U184"/>
    <mergeCell ref="V182:V184"/>
    <mergeCell ref="W182:W184"/>
    <mergeCell ref="X182:X184"/>
    <mergeCell ref="Y182:Y184"/>
    <mergeCell ref="Z182:Z184"/>
    <mergeCell ref="AA182:AA184"/>
    <mergeCell ref="AB182:AB184"/>
    <mergeCell ref="AC182:AC184"/>
    <mergeCell ref="M167:M169"/>
    <mergeCell ref="AB176:AB178"/>
    <mergeCell ref="AC176:AC178"/>
    <mergeCell ref="AW176:AW178"/>
    <mergeCell ref="AX176:AX178"/>
    <mergeCell ref="B179:B181"/>
    <mergeCell ref="C179:C181"/>
    <mergeCell ref="D179:D181"/>
    <mergeCell ref="E179:E181"/>
    <mergeCell ref="F179:F181"/>
    <mergeCell ref="G179:G181"/>
    <mergeCell ref="H179:H181"/>
    <mergeCell ref="I179:I181"/>
    <mergeCell ref="J179:J181"/>
    <mergeCell ref="K179:K181"/>
    <mergeCell ref="L179:L181"/>
    <mergeCell ref="M179:M181"/>
    <mergeCell ref="N179:N181"/>
    <mergeCell ref="O179:O181"/>
    <mergeCell ref="P179:P181"/>
    <mergeCell ref="Q179:Q181"/>
    <mergeCell ref="R179:R181"/>
    <mergeCell ref="S179:S181"/>
    <mergeCell ref="T179:T181"/>
    <mergeCell ref="U179:U181"/>
    <mergeCell ref="V179:V181"/>
    <mergeCell ref="W179:W181"/>
    <mergeCell ref="X179:X181"/>
    <mergeCell ref="Y179:Y181"/>
    <mergeCell ref="Z179:Z181"/>
    <mergeCell ref="AA179:AA181"/>
    <mergeCell ref="AB179:AB181"/>
    <mergeCell ref="P147:P150"/>
    <mergeCell ref="R176:R178"/>
    <mergeCell ref="S176:S178"/>
    <mergeCell ref="T176:T178"/>
    <mergeCell ref="U176:U178"/>
    <mergeCell ref="V176:V178"/>
    <mergeCell ref="W176:W178"/>
    <mergeCell ref="X176:X178"/>
    <mergeCell ref="Y176:Y178"/>
    <mergeCell ref="Z176:Z178"/>
    <mergeCell ref="AA176:AA178"/>
    <mergeCell ref="Q147:Q150"/>
    <mergeCell ref="R147:R150"/>
    <mergeCell ref="S147:S150"/>
    <mergeCell ref="T147:T150"/>
    <mergeCell ref="U147:U150"/>
    <mergeCell ref="V147:V150"/>
    <mergeCell ref="W147:W150"/>
    <mergeCell ref="X147:X150"/>
    <mergeCell ref="Y147:Y150"/>
    <mergeCell ref="Z147:Z150"/>
    <mergeCell ref="AA147:AA150"/>
    <mergeCell ref="V167:V169"/>
    <mergeCell ref="W167:W169"/>
    <mergeCell ref="R151:R154"/>
    <mergeCell ref="S151:S154"/>
    <mergeCell ref="T151:T154"/>
    <mergeCell ref="U151:U154"/>
    <mergeCell ref="V151:V154"/>
    <mergeCell ref="W151:W154"/>
    <mergeCell ref="X151:X154"/>
    <mergeCell ref="Y151:Y154"/>
    <mergeCell ref="AX62:AX64"/>
    <mergeCell ref="A56:A64"/>
    <mergeCell ref="B176:B178"/>
    <mergeCell ref="C176:C178"/>
    <mergeCell ref="D176:D178"/>
    <mergeCell ref="E176:E178"/>
    <mergeCell ref="F176:F178"/>
    <mergeCell ref="G176:G178"/>
    <mergeCell ref="H176:H178"/>
    <mergeCell ref="I176:I178"/>
    <mergeCell ref="J176:J178"/>
    <mergeCell ref="K176:K178"/>
    <mergeCell ref="L176:L178"/>
    <mergeCell ref="M176:M178"/>
    <mergeCell ref="N176:N178"/>
    <mergeCell ref="O176:O178"/>
    <mergeCell ref="P176:P178"/>
    <mergeCell ref="Q176:Q178"/>
    <mergeCell ref="B147:B150"/>
    <mergeCell ref="C147:C150"/>
    <mergeCell ref="D147:D150"/>
    <mergeCell ref="E147:E150"/>
    <mergeCell ref="F147:F150"/>
    <mergeCell ref="AC59:AC61"/>
    <mergeCell ref="AW59:AW61"/>
    <mergeCell ref="AX59:AX61"/>
    <mergeCell ref="B62:B64"/>
    <mergeCell ref="C62:C64"/>
    <mergeCell ref="D62:D64"/>
    <mergeCell ref="E62:E64"/>
    <mergeCell ref="F62:F64"/>
    <mergeCell ref="G62:G64"/>
    <mergeCell ref="H62:H64"/>
    <mergeCell ref="I62:I64"/>
    <mergeCell ref="J62:J64"/>
    <mergeCell ref="K62:K64"/>
    <mergeCell ref="L62:L64"/>
    <mergeCell ref="M62:M64"/>
    <mergeCell ref="N62:N64"/>
    <mergeCell ref="O62:O64"/>
    <mergeCell ref="P62:P64"/>
    <mergeCell ref="Q62:Q64"/>
    <mergeCell ref="R62:R64"/>
    <mergeCell ref="S62:S64"/>
    <mergeCell ref="T62:T64"/>
    <mergeCell ref="U62:U64"/>
    <mergeCell ref="V62:V64"/>
    <mergeCell ref="W62:W64"/>
    <mergeCell ref="X62:X64"/>
    <mergeCell ref="Y62:Y64"/>
    <mergeCell ref="Z62:Z64"/>
    <mergeCell ref="AA62:AA64"/>
    <mergeCell ref="AB62:AB64"/>
    <mergeCell ref="AC62:AC64"/>
    <mergeCell ref="AW62:AW64"/>
    <mergeCell ref="AB56:AB58"/>
    <mergeCell ref="AB10:AB11"/>
    <mergeCell ref="AC56:AC58"/>
    <mergeCell ref="AW56:AW58"/>
    <mergeCell ref="AX56:AX58"/>
    <mergeCell ref="B59:B61"/>
    <mergeCell ref="C59:C61"/>
    <mergeCell ref="D59:D61"/>
    <mergeCell ref="E59:E61"/>
    <mergeCell ref="F59:F61"/>
    <mergeCell ref="G59:G61"/>
    <mergeCell ref="H59:H61"/>
    <mergeCell ref="I59:I61"/>
    <mergeCell ref="J59:J61"/>
    <mergeCell ref="K59:K61"/>
    <mergeCell ref="L59:L61"/>
    <mergeCell ref="M59:M61"/>
    <mergeCell ref="N59:N61"/>
    <mergeCell ref="O59:O61"/>
    <mergeCell ref="P59:P61"/>
    <mergeCell ref="Q59:Q61"/>
    <mergeCell ref="R59:R61"/>
    <mergeCell ref="S59:S61"/>
    <mergeCell ref="T59:T61"/>
    <mergeCell ref="U59:U61"/>
    <mergeCell ref="V59:V61"/>
    <mergeCell ref="W59:W61"/>
    <mergeCell ref="X59:X61"/>
    <mergeCell ref="Y59:Y61"/>
    <mergeCell ref="Z59:Z61"/>
    <mergeCell ref="AA59:AA61"/>
    <mergeCell ref="AB59:AB61"/>
    <mergeCell ref="A8:A13"/>
    <mergeCell ref="B56:B58"/>
    <mergeCell ref="C56:C58"/>
    <mergeCell ref="D56:D58"/>
    <mergeCell ref="E56:E58"/>
    <mergeCell ref="F56:F58"/>
    <mergeCell ref="G56:G58"/>
    <mergeCell ref="H56:H58"/>
    <mergeCell ref="I56:I58"/>
    <mergeCell ref="J56:J58"/>
    <mergeCell ref="K56:K58"/>
    <mergeCell ref="L56:L58"/>
    <mergeCell ref="M56:M58"/>
    <mergeCell ref="N56:N58"/>
    <mergeCell ref="O56:O58"/>
    <mergeCell ref="P56:P58"/>
    <mergeCell ref="Q56:Q58"/>
    <mergeCell ref="B8:B9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AX10:AX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T13"/>
    <mergeCell ref="U12:U13"/>
    <mergeCell ref="V12:V13"/>
    <mergeCell ref="W12:W13"/>
    <mergeCell ref="X12:X13"/>
    <mergeCell ref="Y12:Y13"/>
    <mergeCell ref="Z12:Z13"/>
    <mergeCell ref="AA12:AA13"/>
    <mergeCell ref="AB12:AB13"/>
    <mergeCell ref="AC12:AC13"/>
    <mergeCell ref="B10:B11"/>
    <mergeCell ref="AY404:AY406"/>
    <mergeCell ref="C335:C337"/>
    <mergeCell ref="C338:C341"/>
    <mergeCell ref="C342:C345"/>
    <mergeCell ref="C346:C349"/>
    <mergeCell ref="C350:C353"/>
    <mergeCell ref="C354:C357"/>
    <mergeCell ref="C358:C361"/>
    <mergeCell ref="C362:C364"/>
    <mergeCell ref="C365:C367"/>
    <mergeCell ref="E305:E307"/>
    <mergeCell ref="F305:F307"/>
    <mergeCell ref="C213:C216"/>
    <mergeCell ref="C217:C220"/>
    <mergeCell ref="C233:C236"/>
    <mergeCell ref="C237:C240"/>
    <mergeCell ref="C241:C244"/>
    <mergeCell ref="C257:C259"/>
    <mergeCell ref="C260:C262"/>
    <mergeCell ref="C263:C265"/>
    <mergeCell ref="C266:C268"/>
    <mergeCell ref="C269:C271"/>
    <mergeCell ref="C275:C278"/>
    <mergeCell ref="C279:C282"/>
    <mergeCell ref="C287:C290"/>
    <mergeCell ref="C291:C294"/>
    <mergeCell ref="C295:C298"/>
    <mergeCell ref="C299:C301"/>
    <mergeCell ref="C302:C304"/>
    <mergeCell ref="F291:F294"/>
    <mergeCell ref="R272:R274"/>
    <mergeCell ref="S272:S274"/>
    <mergeCell ref="AB8:AB9"/>
    <mergeCell ref="AC8:AC9"/>
    <mergeCell ref="AW8:AW9"/>
    <mergeCell ref="AX8:AX9"/>
    <mergeCell ref="S10:S11"/>
    <mergeCell ref="T10:T11"/>
    <mergeCell ref="U10:U11"/>
    <mergeCell ref="V10:V11"/>
    <mergeCell ref="W10:W11"/>
    <mergeCell ref="X10:X11"/>
    <mergeCell ref="Y10:Y11"/>
    <mergeCell ref="Z10:Z11"/>
    <mergeCell ref="AA10:AA11"/>
    <mergeCell ref="AW12:AW13"/>
    <mergeCell ref="AX12:AX13"/>
    <mergeCell ref="T411:T412"/>
    <mergeCell ref="U411:U412"/>
    <mergeCell ref="V411:V412"/>
    <mergeCell ref="W411:W412"/>
    <mergeCell ref="X411:X412"/>
    <mergeCell ref="Y411:Y412"/>
    <mergeCell ref="Z411:Z412"/>
    <mergeCell ref="AA411:AA412"/>
    <mergeCell ref="AB411:AB412"/>
    <mergeCell ref="AC411:AC412"/>
    <mergeCell ref="AW411:AW412"/>
    <mergeCell ref="AX411:AX412"/>
    <mergeCell ref="S56:S58"/>
    <mergeCell ref="T56:T58"/>
    <mergeCell ref="U56:U58"/>
    <mergeCell ref="AX407:AX408"/>
    <mergeCell ref="AC10:AC11"/>
    <mergeCell ref="R56:R58"/>
    <mergeCell ref="D20:D22"/>
    <mergeCell ref="E20:E22"/>
    <mergeCell ref="F20:F22"/>
    <mergeCell ref="G20:G22"/>
    <mergeCell ref="H20:H22"/>
    <mergeCell ref="I20:I22"/>
    <mergeCell ref="G14:G16"/>
    <mergeCell ref="H14:H16"/>
    <mergeCell ref="D14:D16"/>
    <mergeCell ref="E14:E16"/>
    <mergeCell ref="F14:F16"/>
    <mergeCell ref="F35:F37"/>
    <mergeCell ref="G35:G37"/>
    <mergeCell ref="H35:H37"/>
    <mergeCell ref="I35:I37"/>
    <mergeCell ref="AA8:AA9"/>
    <mergeCell ref="Q10:Q11"/>
    <mergeCell ref="R10:R11"/>
    <mergeCell ref="V56:V58"/>
    <mergeCell ref="W56:W58"/>
    <mergeCell ref="X56:X58"/>
    <mergeCell ref="Y56:Y58"/>
    <mergeCell ref="Z56:Z58"/>
    <mergeCell ref="AA56:AA58"/>
    <mergeCell ref="U23:U25"/>
    <mergeCell ref="V23:V25"/>
    <mergeCell ref="W23:W25"/>
    <mergeCell ref="X23:X25"/>
    <mergeCell ref="Y23:Y25"/>
    <mergeCell ref="Z23:Z25"/>
    <mergeCell ref="AA23:AA25"/>
    <mergeCell ref="B413:B414"/>
    <mergeCell ref="C413:C414"/>
    <mergeCell ref="D413:D414"/>
    <mergeCell ref="E413:E414"/>
    <mergeCell ref="F413:F414"/>
    <mergeCell ref="G413:G414"/>
    <mergeCell ref="H413:H414"/>
    <mergeCell ref="I413:I414"/>
    <mergeCell ref="J413:J414"/>
    <mergeCell ref="K413:K414"/>
    <mergeCell ref="L413:L414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L167:L169"/>
    <mergeCell ref="G125:G127"/>
    <mergeCell ref="H125:H127"/>
    <mergeCell ref="I125:I127"/>
    <mergeCell ref="J125:J127"/>
    <mergeCell ref="K125:K127"/>
    <mergeCell ref="L125:L127"/>
    <mergeCell ref="C305:C307"/>
    <mergeCell ref="C249:C252"/>
    <mergeCell ref="D249:D252"/>
    <mergeCell ref="E249:E252"/>
    <mergeCell ref="S409:S410"/>
    <mergeCell ref="T409:T410"/>
    <mergeCell ref="U409:U410"/>
    <mergeCell ref="V409:V410"/>
    <mergeCell ref="B411:B412"/>
    <mergeCell ref="C411:C412"/>
    <mergeCell ref="D411:D412"/>
    <mergeCell ref="E411:E412"/>
    <mergeCell ref="F411:F412"/>
    <mergeCell ref="G411:G412"/>
    <mergeCell ref="H411:H412"/>
    <mergeCell ref="I411:I412"/>
    <mergeCell ref="J411:J412"/>
    <mergeCell ref="K411:K412"/>
    <mergeCell ref="L411:L412"/>
    <mergeCell ref="M411:M412"/>
    <mergeCell ref="N411:N412"/>
    <mergeCell ref="O411:O412"/>
    <mergeCell ref="P411:P412"/>
    <mergeCell ref="Q411:Q412"/>
    <mergeCell ref="D409:D410"/>
    <mergeCell ref="E409:E410"/>
    <mergeCell ref="F409:F410"/>
    <mergeCell ref="G409:G410"/>
    <mergeCell ref="H409:H410"/>
    <mergeCell ref="I409:I410"/>
    <mergeCell ref="J409:J410"/>
    <mergeCell ref="K409:K410"/>
    <mergeCell ref="L409:L410"/>
    <mergeCell ref="M409:M410"/>
    <mergeCell ref="N409:N410"/>
    <mergeCell ref="O409:O410"/>
    <mergeCell ref="M413:M414"/>
    <mergeCell ref="N413:N414"/>
    <mergeCell ref="O413:O414"/>
    <mergeCell ref="P413:P414"/>
    <mergeCell ref="Q413:Q414"/>
    <mergeCell ref="W409:W410"/>
    <mergeCell ref="X409:X410"/>
    <mergeCell ref="Y409:Y410"/>
    <mergeCell ref="Z409:Z410"/>
    <mergeCell ref="AA409:AA410"/>
    <mergeCell ref="AB409:AB410"/>
    <mergeCell ref="AC409:AC410"/>
    <mergeCell ref="AW409:AW410"/>
    <mergeCell ref="AX409:AX410"/>
    <mergeCell ref="Q409:Q410"/>
    <mergeCell ref="R409:R410"/>
    <mergeCell ref="R411:R412"/>
    <mergeCell ref="S411:S412"/>
    <mergeCell ref="R413:R414"/>
    <mergeCell ref="U413:U414"/>
    <mergeCell ref="V413:V414"/>
    <mergeCell ref="W413:W414"/>
    <mergeCell ref="X413:X414"/>
    <mergeCell ref="Y413:Y414"/>
    <mergeCell ref="Z413:Z414"/>
    <mergeCell ref="AA413:AA414"/>
    <mergeCell ref="AB413:AB414"/>
    <mergeCell ref="AC413:AC414"/>
    <mergeCell ref="AW413:AW414"/>
    <mergeCell ref="AX413:AX414"/>
    <mergeCell ref="S413:S414"/>
    <mergeCell ref="T413:T414"/>
    <mergeCell ref="R407:R408"/>
    <mergeCell ref="S407:S408"/>
    <mergeCell ref="T407:T408"/>
    <mergeCell ref="U407:U408"/>
    <mergeCell ref="V407:V408"/>
    <mergeCell ref="W407:W408"/>
    <mergeCell ref="X407:X408"/>
    <mergeCell ref="Y407:Y408"/>
    <mergeCell ref="Z407:Z408"/>
    <mergeCell ref="AA407:AA408"/>
    <mergeCell ref="AB407:AB408"/>
    <mergeCell ref="AC407:AC408"/>
    <mergeCell ref="AW407:AW408"/>
    <mergeCell ref="A407:A414"/>
    <mergeCell ref="B407:B408"/>
    <mergeCell ref="C407:C408"/>
    <mergeCell ref="D407:D408"/>
    <mergeCell ref="E407:E408"/>
    <mergeCell ref="F407:F408"/>
    <mergeCell ref="G407:G408"/>
    <mergeCell ref="H407:H408"/>
    <mergeCell ref="I407:I408"/>
    <mergeCell ref="J407:J408"/>
    <mergeCell ref="K407:K408"/>
    <mergeCell ref="L407:L408"/>
    <mergeCell ref="M407:M408"/>
    <mergeCell ref="N407:N408"/>
    <mergeCell ref="O407:O408"/>
    <mergeCell ref="P407:P408"/>
    <mergeCell ref="Q407:Q408"/>
    <mergeCell ref="B409:B410"/>
    <mergeCell ref="C409:C410"/>
    <mergeCell ref="P409:P410"/>
    <mergeCell ref="C308:C309"/>
    <mergeCell ref="C368:C370"/>
    <mergeCell ref="C371:C373"/>
    <mergeCell ref="C374:C376"/>
    <mergeCell ref="C377:C379"/>
    <mergeCell ref="C380:C383"/>
    <mergeCell ref="C384:C387"/>
    <mergeCell ref="C388:C391"/>
    <mergeCell ref="C392:C395"/>
    <mergeCell ref="C396:C399"/>
    <mergeCell ref="C400:C403"/>
    <mergeCell ref="C310:C311"/>
    <mergeCell ref="C312:C314"/>
    <mergeCell ref="C315:C317"/>
    <mergeCell ref="C318:C320"/>
    <mergeCell ref="C321:C323"/>
    <mergeCell ref="C324:C327"/>
    <mergeCell ref="C328:C331"/>
    <mergeCell ref="C332:C334"/>
    <mergeCell ref="D312:D314"/>
    <mergeCell ref="E312:E314"/>
    <mergeCell ref="F312:F314"/>
    <mergeCell ref="H312:H314"/>
    <mergeCell ref="I312:I314"/>
    <mergeCell ref="J312:J314"/>
    <mergeCell ref="K312:K314"/>
    <mergeCell ref="L312:L314"/>
    <mergeCell ref="M312:M314"/>
    <mergeCell ref="L328:L331"/>
    <mergeCell ref="M328:M331"/>
    <mergeCell ref="N328:N331"/>
    <mergeCell ref="C116:C118"/>
    <mergeCell ref="C119:C121"/>
    <mergeCell ref="C131:C134"/>
    <mergeCell ref="C135:C138"/>
    <mergeCell ref="C139:C142"/>
    <mergeCell ref="C155:C156"/>
    <mergeCell ref="C157:C158"/>
    <mergeCell ref="C159:C160"/>
    <mergeCell ref="C161:C163"/>
    <mergeCell ref="C164:C166"/>
    <mergeCell ref="C167:C169"/>
    <mergeCell ref="C170:C172"/>
    <mergeCell ref="C173:C175"/>
    <mergeCell ref="C185:C188"/>
    <mergeCell ref="C189:C192"/>
    <mergeCell ref="C193:C196"/>
    <mergeCell ref="C209:C212"/>
    <mergeCell ref="C182:C184"/>
    <mergeCell ref="D131:D134"/>
    <mergeCell ref="E131:E134"/>
    <mergeCell ref="F131:F134"/>
    <mergeCell ref="E159:E160"/>
    <mergeCell ref="F159:F160"/>
    <mergeCell ref="E167:E169"/>
    <mergeCell ref="F167:F169"/>
    <mergeCell ref="E170:E172"/>
    <mergeCell ref="F170:F172"/>
    <mergeCell ref="D189:D192"/>
    <mergeCell ref="E189:E192"/>
    <mergeCell ref="F189:F192"/>
    <mergeCell ref="C201:C204"/>
    <mergeCell ref="B371:B373"/>
    <mergeCell ref="B374:B376"/>
    <mergeCell ref="B377:B379"/>
    <mergeCell ref="B380:B383"/>
    <mergeCell ref="B237:B240"/>
    <mergeCell ref="B241:B244"/>
    <mergeCell ref="B257:B259"/>
    <mergeCell ref="B260:B262"/>
    <mergeCell ref="B263:B265"/>
    <mergeCell ref="B266:B268"/>
    <mergeCell ref="B269:B271"/>
    <mergeCell ref="B275:B278"/>
    <mergeCell ref="B279:B282"/>
    <mergeCell ref="B287:B290"/>
    <mergeCell ref="B291:B294"/>
    <mergeCell ref="B295:B298"/>
    <mergeCell ref="B299:B301"/>
    <mergeCell ref="B302:B304"/>
    <mergeCell ref="B305:B307"/>
    <mergeCell ref="B384:B387"/>
    <mergeCell ref="B388:B391"/>
    <mergeCell ref="B392:B395"/>
    <mergeCell ref="B396:B399"/>
    <mergeCell ref="B400:B403"/>
    <mergeCell ref="B310:B311"/>
    <mergeCell ref="B312:B314"/>
    <mergeCell ref="B315:B317"/>
    <mergeCell ref="B318:B320"/>
    <mergeCell ref="B321:B323"/>
    <mergeCell ref="B324:B327"/>
    <mergeCell ref="B328:B331"/>
    <mergeCell ref="B332:B334"/>
    <mergeCell ref="B335:B337"/>
    <mergeCell ref="B338:B341"/>
    <mergeCell ref="B342:B345"/>
    <mergeCell ref="B346:B349"/>
    <mergeCell ref="B350:B353"/>
    <mergeCell ref="B354:B357"/>
    <mergeCell ref="B358:B361"/>
    <mergeCell ref="B362:B364"/>
    <mergeCell ref="B365:B367"/>
    <mergeCell ref="B308:B309"/>
    <mergeCell ref="B368:B370"/>
    <mergeCell ref="B249:B252"/>
    <mergeCell ref="B253:B256"/>
    <mergeCell ref="B116:B118"/>
    <mergeCell ref="B119:B121"/>
    <mergeCell ref="B131:B134"/>
    <mergeCell ref="B135:B138"/>
    <mergeCell ref="B139:B142"/>
    <mergeCell ref="B155:B156"/>
    <mergeCell ref="B157:B158"/>
    <mergeCell ref="B159:B160"/>
    <mergeCell ref="B161:B163"/>
    <mergeCell ref="B164:B166"/>
    <mergeCell ref="B167:B169"/>
    <mergeCell ref="B170:B172"/>
    <mergeCell ref="B173:B175"/>
    <mergeCell ref="B185:B188"/>
    <mergeCell ref="B189:B192"/>
    <mergeCell ref="B193:B196"/>
    <mergeCell ref="B209:B212"/>
    <mergeCell ref="B182:B184"/>
    <mergeCell ref="B128:B130"/>
    <mergeCell ref="B201:B204"/>
    <mergeCell ref="C4:C5"/>
    <mergeCell ref="C6:C7"/>
    <mergeCell ref="B14:B16"/>
    <mergeCell ref="B17:B19"/>
    <mergeCell ref="B20:B22"/>
    <mergeCell ref="B32:B34"/>
    <mergeCell ref="B35:B37"/>
    <mergeCell ref="B38:B40"/>
    <mergeCell ref="B50:B52"/>
    <mergeCell ref="B53:B55"/>
    <mergeCell ref="B65:B68"/>
    <mergeCell ref="B69:B72"/>
    <mergeCell ref="B73:B76"/>
    <mergeCell ref="B89:B92"/>
    <mergeCell ref="B93:B96"/>
    <mergeCell ref="B97:B100"/>
    <mergeCell ref="B113:B115"/>
    <mergeCell ref="C14:C16"/>
    <mergeCell ref="C17:C19"/>
    <mergeCell ref="C20:C22"/>
    <mergeCell ref="C32:C34"/>
    <mergeCell ref="C35:C37"/>
    <mergeCell ref="C38:C40"/>
    <mergeCell ref="C50:C52"/>
    <mergeCell ref="C53:C55"/>
    <mergeCell ref="C65:C68"/>
    <mergeCell ref="C69:C72"/>
    <mergeCell ref="C73:C76"/>
    <mergeCell ref="C89:C92"/>
    <mergeCell ref="C93:C96"/>
    <mergeCell ref="C97:C100"/>
    <mergeCell ref="C113:C115"/>
    <mergeCell ref="P4:P5"/>
    <mergeCell ref="Q4:Q5"/>
    <mergeCell ref="R4:R5"/>
    <mergeCell ref="S4:S5"/>
    <mergeCell ref="H4:H5"/>
    <mergeCell ref="A1:C2"/>
    <mergeCell ref="D1:F2"/>
    <mergeCell ref="G1:R1"/>
    <mergeCell ref="S1:AC1"/>
    <mergeCell ref="Y2:Z2"/>
    <mergeCell ref="AA2:AB2"/>
    <mergeCell ref="AC2:AC3"/>
    <mergeCell ref="AD2:AD3"/>
    <mergeCell ref="AF2:AH2"/>
    <mergeCell ref="AI2:AJ2"/>
    <mergeCell ref="AL2:AM2"/>
    <mergeCell ref="A4:A7"/>
    <mergeCell ref="D4:D5"/>
    <mergeCell ref="E4:E5"/>
    <mergeCell ref="F4:F5"/>
    <mergeCell ref="G4:G5"/>
    <mergeCell ref="AD1:AM1"/>
    <mergeCell ref="I4:I5"/>
    <mergeCell ref="J4:J5"/>
    <mergeCell ref="K4:K5"/>
    <mergeCell ref="L4:L5"/>
    <mergeCell ref="M4:M5"/>
    <mergeCell ref="AA6:AA7"/>
    <mergeCell ref="AB6:AB7"/>
    <mergeCell ref="AC6:AC7"/>
    <mergeCell ref="B4:B5"/>
    <mergeCell ref="B6:B7"/>
    <mergeCell ref="AN1:AQ1"/>
    <mergeCell ref="AR1:AV1"/>
    <mergeCell ref="G2:H2"/>
    <mergeCell ref="I2:I3"/>
    <mergeCell ref="J2:J3"/>
    <mergeCell ref="K2:P2"/>
    <mergeCell ref="Q2:Q3"/>
    <mergeCell ref="R2:R3"/>
    <mergeCell ref="S2:X2"/>
    <mergeCell ref="Z4:Z5"/>
    <mergeCell ref="AA4:AA5"/>
    <mergeCell ref="AB4:AB5"/>
    <mergeCell ref="AC4:AC5"/>
    <mergeCell ref="D6:D7"/>
    <mergeCell ref="E6:E7"/>
    <mergeCell ref="F6:F7"/>
    <mergeCell ref="G6:G7"/>
    <mergeCell ref="H6:H7"/>
    <mergeCell ref="T4:T5"/>
    <mergeCell ref="U4:U5"/>
    <mergeCell ref="V4:V5"/>
    <mergeCell ref="W4:W5"/>
    <mergeCell ref="X4:X5"/>
    <mergeCell ref="Y4:Y5"/>
    <mergeCell ref="N4:N5"/>
    <mergeCell ref="O4:O5"/>
    <mergeCell ref="U6:U7"/>
    <mergeCell ref="V6:V7"/>
    <mergeCell ref="W6:W7"/>
    <mergeCell ref="X6:X7"/>
    <mergeCell ref="Y6:Y7"/>
    <mergeCell ref="Z6:Z7"/>
    <mergeCell ref="O6:O7"/>
    <mergeCell ref="P6:P7"/>
    <mergeCell ref="Q6:Q7"/>
    <mergeCell ref="R6:R7"/>
    <mergeCell ref="S6:S7"/>
    <mergeCell ref="T6:T7"/>
    <mergeCell ref="I6:I7"/>
    <mergeCell ref="J6:J7"/>
    <mergeCell ref="K6:K7"/>
    <mergeCell ref="L6:L7"/>
    <mergeCell ref="M6:M7"/>
    <mergeCell ref="N6:N7"/>
    <mergeCell ref="S8:S9"/>
    <mergeCell ref="T8:T9"/>
    <mergeCell ref="U8:U9"/>
    <mergeCell ref="V8:V9"/>
    <mergeCell ref="W8:W9"/>
    <mergeCell ref="M8:M9"/>
    <mergeCell ref="N8:N9"/>
    <mergeCell ref="O8:O9"/>
    <mergeCell ref="P8:P9"/>
    <mergeCell ref="Q8:Q9"/>
    <mergeCell ref="R8:R9"/>
    <mergeCell ref="X8:X9"/>
    <mergeCell ref="Y8:Y9"/>
    <mergeCell ref="Z8:Z9"/>
    <mergeCell ref="AA14:AA16"/>
    <mergeCell ref="AB14:AB16"/>
    <mergeCell ref="AC14:AC16"/>
    <mergeCell ref="D17:D19"/>
    <mergeCell ref="E17:E19"/>
    <mergeCell ref="F17:F19"/>
    <mergeCell ref="G17:G19"/>
    <mergeCell ref="H17:H19"/>
    <mergeCell ref="I17:I19"/>
    <mergeCell ref="U14:U16"/>
    <mergeCell ref="V14:V16"/>
    <mergeCell ref="W14:W16"/>
    <mergeCell ref="X14:X16"/>
    <mergeCell ref="Y14:Y16"/>
    <mergeCell ref="Z14:Z16"/>
    <mergeCell ref="O14:O16"/>
    <mergeCell ref="P14:P16"/>
    <mergeCell ref="Q14:Q16"/>
    <mergeCell ref="R14:R16"/>
    <mergeCell ref="S14:S16"/>
    <mergeCell ref="T14:T16"/>
    <mergeCell ref="I14:I16"/>
    <mergeCell ref="J14:J16"/>
    <mergeCell ref="K14:K16"/>
    <mergeCell ref="L14:L16"/>
    <mergeCell ref="M14:M16"/>
    <mergeCell ref="N14:N16"/>
    <mergeCell ref="AB17:AB19"/>
    <mergeCell ref="AC17:AC19"/>
    <mergeCell ref="V17:V19"/>
    <mergeCell ref="W17:W19"/>
    <mergeCell ref="X17:X19"/>
    <mergeCell ref="Y17:Y19"/>
    <mergeCell ref="Z17:Z19"/>
    <mergeCell ref="AA17:AA19"/>
    <mergeCell ref="P17:P19"/>
    <mergeCell ref="Q17:Q19"/>
    <mergeCell ref="R17:R19"/>
    <mergeCell ref="S17:S19"/>
    <mergeCell ref="T17:T19"/>
    <mergeCell ref="U17:U19"/>
    <mergeCell ref="J17:J19"/>
    <mergeCell ref="K17:K19"/>
    <mergeCell ref="L17:L19"/>
    <mergeCell ref="M17:M19"/>
    <mergeCell ref="N17:N19"/>
    <mergeCell ref="O17:O19"/>
    <mergeCell ref="AC20:AC22"/>
    <mergeCell ref="A32:A40"/>
    <mergeCell ref="D32:D34"/>
    <mergeCell ref="E32:E34"/>
    <mergeCell ref="F32:F34"/>
    <mergeCell ref="G32:G34"/>
    <mergeCell ref="H32:H34"/>
    <mergeCell ref="I32:I34"/>
    <mergeCell ref="J32:J34"/>
    <mergeCell ref="W20:W22"/>
    <mergeCell ref="X20:X22"/>
    <mergeCell ref="Y20:Y22"/>
    <mergeCell ref="Z20:Z22"/>
    <mergeCell ref="AA20:AA22"/>
    <mergeCell ref="AB20:AB22"/>
    <mergeCell ref="Q20:Q22"/>
    <mergeCell ref="R20:R22"/>
    <mergeCell ref="S20:S22"/>
    <mergeCell ref="T20:T22"/>
    <mergeCell ref="U20:U22"/>
    <mergeCell ref="V20:V22"/>
    <mergeCell ref="K20:K22"/>
    <mergeCell ref="L20:L22"/>
    <mergeCell ref="M20:M22"/>
    <mergeCell ref="N20:N22"/>
    <mergeCell ref="O20:O22"/>
    <mergeCell ref="P20:P22"/>
    <mergeCell ref="AC32:AC34"/>
    <mergeCell ref="D35:D37"/>
    <mergeCell ref="E35:E37"/>
    <mergeCell ref="J20:J22"/>
    <mergeCell ref="A14:A22"/>
    <mergeCell ref="J35:J37"/>
    <mergeCell ref="K35:K37"/>
    <mergeCell ref="W32:W34"/>
    <mergeCell ref="X32:X34"/>
    <mergeCell ref="Y32:Y34"/>
    <mergeCell ref="Z32:Z34"/>
    <mergeCell ref="AA32:AA34"/>
    <mergeCell ref="AB32:AB34"/>
    <mergeCell ref="Q32:Q34"/>
    <mergeCell ref="R32:R34"/>
    <mergeCell ref="S32:S34"/>
    <mergeCell ref="T32:T34"/>
    <mergeCell ref="U32:U34"/>
    <mergeCell ref="V32:V34"/>
    <mergeCell ref="K32:K34"/>
    <mergeCell ref="L32:L34"/>
    <mergeCell ref="M32:M34"/>
    <mergeCell ref="N32:N34"/>
    <mergeCell ref="O32:O34"/>
    <mergeCell ref="P32:P34"/>
    <mergeCell ref="X35:X37"/>
    <mergeCell ref="Y35:Y37"/>
    <mergeCell ref="Z35:Z37"/>
    <mergeCell ref="AA35:AA37"/>
    <mergeCell ref="AB35:AB37"/>
    <mergeCell ref="AC35:AC37"/>
    <mergeCell ref="R35:R37"/>
    <mergeCell ref="S35:S37"/>
    <mergeCell ref="T35:T37"/>
    <mergeCell ref="U35:U37"/>
    <mergeCell ref="V35:V37"/>
    <mergeCell ref="W35:W37"/>
    <mergeCell ref="L35:L37"/>
    <mergeCell ref="M35:M37"/>
    <mergeCell ref="N35:N37"/>
    <mergeCell ref="O35:O37"/>
    <mergeCell ref="P35:P37"/>
    <mergeCell ref="Q35:Q37"/>
    <mergeCell ref="A50:A55"/>
    <mergeCell ref="D50:D52"/>
    <mergeCell ref="E50:E52"/>
    <mergeCell ref="F50:F52"/>
    <mergeCell ref="G50:G52"/>
    <mergeCell ref="H50:H52"/>
    <mergeCell ref="U38:U40"/>
    <mergeCell ref="V38:V40"/>
    <mergeCell ref="W38:W40"/>
    <mergeCell ref="X38:X40"/>
    <mergeCell ref="Y38:Y40"/>
    <mergeCell ref="Z38:Z40"/>
    <mergeCell ref="O38:O40"/>
    <mergeCell ref="P38:P40"/>
    <mergeCell ref="Q38:Q40"/>
    <mergeCell ref="R38:R40"/>
    <mergeCell ref="S38:S40"/>
    <mergeCell ref="T38:T40"/>
    <mergeCell ref="AA38:AA40"/>
    <mergeCell ref="I38:I40"/>
    <mergeCell ref="J38:J40"/>
    <mergeCell ref="K38:K40"/>
    <mergeCell ref="L38:L40"/>
    <mergeCell ref="M38:M40"/>
    <mergeCell ref="N38:N40"/>
    <mergeCell ref="D38:D40"/>
    <mergeCell ref="E38:E40"/>
    <mergeCell ref="F38:F40"/>
    <mergeCell ref="G38:G40"/>
    <mergeCell ref="H38:H40"/>
    <mergeCell ref="AA50:AA52"/>
    <mergeCell ref="AB50:AB52"/>
    <mergeCell ref="AC50:AC52"/>
    <mergeCell ref="D53:D55"/>
    <mergeCell ref="E53:E55"/>
    <mergeCell ref="F53:F55"/>
    <mergeCell ref="G53:G55"/>
    <mergeCell ref="H53:H55"/>
    <mergeCell ref="I53:I55"/>
    <mergeCell ref="U50:U52"/>
    <mergeCell ref="V50:V52"/>
    <mergeCell ref="W50:W52"/>
    <mergeCell ref="X50:X52"/>
    <mergeCell ref="Y50:Y52"/>
    <mergeCell ref="Z50:Z52"/>
    <mergeCell ref="O50:O52"/>
    <mergeCell ref="P50:P52"/>
    <mergeCell ref="Q50:Q52"/>
    <mergeCell ref="R50:R52"/>
    <mergeCell ref="AB38:AB40"/>
    <mergeCell ref="AC38:AC40"/>
    <mergeCell ref="S50:S52"/>
    <mergeCell ref="T50:T52"/>
    <mergeCell ref="I50:I52"/>
    <mergeCell ref="J50:J52"/>
    <mergeCell ref="K50:K52"/>
    <mergeCell ref="L50:L52"/>
    <mergeCell ref="M50:M52"/>
    <mergeCell ref="N50:N52"/>
    <mergeCell ref="AB53:AB55"/>
    <mergeCell ref="AC53:AC55"/>
    <mergeCell ref="A65:A76"/>
    <mergeCell ref="D65:D68"/>
    <mergeCell ref="E65:E68"/>
    <mergeCell ref="F65:F68"/>
    <mergeCell ref="G65:G68"/>
    <mergeCell ref="H65:H68"/>
    <mergeCell ref="I65:I68"/>
    <mergeCell ref="V53:V55"/>
    <mergeCell ref="W53:W55"/>
    <mergeCell ref="X53:X55"/>
    <mergeCell ref="Y53:Y55"/>
    <mergeCell ref="Z53:Z55"/>
    <mergeCell ref="AA53:AA55"/>
    <mergeCell ref="P53:P55"/>
    <mergeCell ref="Q53:Q55"/>
    <mergeCell ref="R53:R55"/>
    <mergeCell ref="S53:S55"/>
    <mergeCell ref="T53:T55"/>
    <mergeCell ref="U53:U55"/>
    <mergeCell ref="J53:J55"/>
    <mergeCell ref="K53:K55"/>
    <mergeCell ref="L53:L55"/>
    <mergeCell ref="M53:M55"/>
    <mergeCell ref="N53:N55"/>
    <mergeCell ref="O53:O55"/>
    <mergeCell ref="D73:D76"/>
    <mergeCell ref="E73:E76"/>
    <mergeCell ref="F73:F76"/>
    <mergeCell ref="G73:G76"/>
    <mergeCell ref="H73:H76"/>
    <mergeCell ref="AB65:AB68"/>
    <mergeCell ref="AC65:AC68"/>
    <mergeCell ref="D69:D72"/>
    <mergeCell ref="E69:E72"/>
    <mergeCell ref="F69:F72"/>
    <mergeCell ref="G69:G72"/>
    <mergeCell ref="H69:H72"/>
    <mergeCell ref="I69:I72"/>
    <mergeCell ref="J69:J72"/>
    <mergeCell ref="V65:V68"/>
    <mergeCell ref="W65:W68"/>
    <mergeCell ref="X65:X68"/>
    <mergeCell ref="Y65:Y68"/>
    <mergeCell ref="Z65:Z68"/>
    <mergeCell ref="AA65:AA68"/>
    <mergeCell ref="P65:P68"/>
    <mergeCell ref="Q65:Q68"/>
    <mergeCell ref="R65:R68"/>
    <mergeCell ref="S65:S68"/>
    <mergeCell ref="T65:T68"/>
    <mergeCell ref="U65:U68"/>
    <mergeCell ref="J65:J68"/>
    <mergeCell ref="K65:K68"/>
    <mergeCell ref="L65:L68"/>
    <mergeCell ref="M65:M68"/>
    <mergeCell ref="N65:N68"/>
    <mergeCell ref="O65:O68"/>
    <mergeCell ref="AC69:AC72"/>
    <mergeCell ref="W69:W72"/>
    <mergeCell ref="X69:X72"/>
    <mergeCell ref="Y69:Y72"/>
    <mergeCell ref="Z69:Z72"/>
    <mergeCell ref="AA69:AA72"/>
    <mergeCell ref="AB69:AB72"/>
    <mergeCell ref="Q69:Q72"/>
    <mergeCell ref="R69:R72"/>
    <mergeCell ref="S69:S72"/>
    <mergeCell ref="T69:T72"/>
    <mergeCell ref="U69:U72"/>
    <mergeCell ref="V69:V72"/>
    <mergeCell ref="K69:K72"/>
    <mergeCell ref="L69:L72"/>
    <mergeCell ref="M69:M72"/>
    <mergeCell ref="N69:N72"/>
    <mergeCell ref="O69:O72"/>
    <mergeCell ref="P69:P72"/>
    <mergeCell ref="D89:D92"/>
    <mergeCell ref="E89:E92"/>
    <mergeCell ref="F89:F92"/>
    <mergeCell ref="AC73:AC76"/>
    <mergeCell ref="R73:R76"/>
    <mergeCell ref="S73:S76"/>
    <mergeCell ref="T73:T76"/>
    <mergeCell ref="U73:U76"/>
    <mergeCell ref="V73:V76"/>
    <mergeCell ref="W73:W76"/>
    <mergeCell ref="L73:L76"/>
    <mergeCell ref="M73:M76"/>
    <mergeCell ref="N73:N76"/>
    <mergeCell ref="O73:O76"/>
    <mergeCell ref="P73:P76"/>
    <mergeCell ref="Q73:Q76"/>
    <mergeCell ref="Z89:Z92"/>
    <mergeCell ref="AA89:AA92"/>
    <mergeCell ref="AB89:AB92"/>
    <mergeCell ref="AC89:AC92"/>
    <mergeCell ref="I73:I76"/>
    <mergeCell ref="J73:J76"/>
    <mergeCell ref="K73:K76"/>
    <mergeCell ref="X73:X76"/>
    <mergeCell ref="Y73:Y76"/>
    <mergeCell ref="Z73:Z76"/>
    <mergeCell ref="AA73:AA76"/>
    <mergeCell ref="AB73:AB76"/>
    <mergeCell ref="T89:T92"/>
    <mergeCell ref="U89:U92"/>
    <mergeCell ref="V89:V92"/>
    <mergeCell ref="W89:W92"/>
    <mergeCell ref="X89:X92"/>
    <mergeCell ref="Y89:Y92"/>
    <mergeCell ref="N89:N92"/>
    <mergeCell ref="O89:O92"/>
    <mergeCell ref="P89:P92"/>
    <mergeCell ref="Q89:Q92"/>
    <mergeCell ref="R89:R92"/>
    <mergeCell ref="S89:S92"/>
    <mergeCell ref="H89:H92"/>
    <mergeCell ref="I89:I92"/>
    <mergeCell ref="J89:J92"/>
    <mergeCell ref="K89:K92"/>
    <mergeCell ref="L89:L92"/>
    <mergeCell ref="M89:M92"/>
    <mergeCell ref="AB93:AB96"/>
    <mergeCell ref="AC93:AC96"/>
    <mergeCell ref="D97:D100"/>
    <mergeCell ref="E97:E100"/>
    <mergeCell ref="F97:F100"/>
    <mergeCell ref="G97:G100"/>
    <mergeCell ref="H97:H100"/>
    <mergeCell ref="I97:I100"/>
    <mergeCell ref="U93:U96"/>
    <mergeCell ref="V93:V96"/>
    <mergeCell ref="W93:W96"/>
    <mergeCell ref="X93:X96"/>
    <mergeCell ref="Y93:Y96"/>
    <mergeCell ref="Z93:Z96"/>
    <mergeCell ref="O93:O96"/>
    <mergeCell ref="P93:P96"/>
    <mergeCell ref="Q93:Q96"/>
    <mergeCell ref="R93:R96"/>
    <mergeCell ref="S93:S96"/>
    <mergeCell ref="T93:T96"/>
    <mergeCell ref="I93:I96"/>
    <mergeCell ref="J93:J96"/>
    <mergeCell ref="K93:K96"/>
    <mergeCell ref="L93:L96"/>
    <mergeCell ref="M93:M96"/>
    <mergeCell ref="N93:N96"/>
    <mergeCell ref="AB97:AB100"/>
    <mergeCell ref="AC97:AC100"/>
    <mergeCell ref="D93:D96"/>
    <mergeCell ref="E93:E96"/>
    <mergeCell ref="F93:F96"/>
    <mergeCell ref="G93:G96"/>
    <mergeCell ref="A113:A121"/>
    <mergeCell ref="D113:D115"/>
    <mergeCell ref="E113:E115"/>
    <mergeCell ref="F113:F115"/>
    <mergeCell ref="G113:G115"/>
    <mergeCell ref="H113:H115"/>
    <mergeCell ref="I113:I115"/>
    <mergeCell ref="V97:V100"/>
    <mergeCell ref="W97:W100"/>
    <mergeCell ref="X97:X100"/>
    <mergeCell ref="Y97:Y100"/>
    <mergeCell ref="Z97:Z100"/>
    <mergeCell ref="AA97:AA100"/>
    <mergeCell ref="P97:P100"/>
    <mergeCell ref="Q97:Q100"/>
    <mergeCell ref="R97:R100"/>
    <mergeCell ref="S97:S100"/>
    <mergeCell ref="T97:T100"/>
    <mergeCell ref="U97:U100"/>
    <mergeCell ref="J97:J100"/>
    <mergeCell ref="K97:K100"/>
    <mergeCell ref="L97:L100"/>
    <mergeCell ref="M97:M100"/>
    <mergeCell ref="N97:N100"/>
    <mergeCell ref="O97:O100"/>
    <mergeCell ref="A89:A100"/>
    <mergeCell ref="G89:G92"/>
    <mergeCell ref="D119:D121"/>
    <mergeCell ref="E119:E121"/>
    <mergeCell ref="F119:F121"/>
    <mergeCell ref="AA93:AA96"/>
    <mergeCell ref="H93:H96"/>
    <mergeCell ref="AB113:AB115"/>
    <mergeCell ref="AC113:AC115"/>
    <mergeCell ref="D116:D118"/>
    <mergeCell ref="E116:E118"/>
    <mergeCell ref="F116:F118"/>
    <mergeCell ref="G116:G118"/>
    <mergeCell ref="H116:H118"/>
    <mergeCell ref="I116:I118"/>
    <mergeCell ref="J116:J118"/>
    <mergeCell ref="V113:V115"/>
    <mergeCell ref="W113:W115"/>
    <mergeCell ref="X113:X115"/>
    <mergeCell ref="Y113:Y115"/>
    <mergeCell ref="Z113:Z115"/>
    <mergeCell ref="AA113:AA115"/>
    <mergeCell ref="P113:P115"/>
    <mergeCell ref="Q113:Q115"/>
    <mergeCell ref="R113:R115"/>
    <mergeCell ref="S113:S115"/>
    <mergeCell ref="T113:T115"/>
    <mergeCell ref="U113:U115"/>
    <mergeCell ref="J113:J115"/>
    <mergeCell ref="K113:K115"/>
    <mergeCell ref="L113:L115"/>
    <mergeCell ref="M113:M115"/>
    <mergeCell ref="N113:N115"/>
    <mergeCell ref="O113:O115"/>
    <mergeCell ref="AC116:AC118"/>
    <mergeCell ref="W116:W118"/>
    <mergeCell ref="X116:X118"/>
    <mergeCell ref="Y116:Y118"/>
    <mergeCell ref="Z116:Z118"/>
    <mergeCell ref="AA116:AA118"/>
    <mergeCell ref="AB116:AB118"/>
    <mergeCell ref="Q116:Q118"/>
    <mergeCell ref="R116:R118"/>
    <mergeCell ref="S116:S118"/>
    <mergeCell ref="T116:T118"/>
    <mergeCell ref="U116:U118"/>
    <mergeCell ref="V116:V118"/>
    <mergeCell ref="K116:K118"/>
    <mergeCell ref="L116:L118"/>
    <mergeCell ref="M116:M118"/>
    <mergeCell ref="N116:N118"/>
    <mergeCell ref="O116:O118"/>
    <mergeCell ref="P116:P118"/>
    <mergeCell ref="AC119:AC121"/>
    <mergeCell ref="R119:R121"/>
    <mergeCell ref="S119:S121"/>
    <mergeCell ref="T119:T121"/>
    <mergeCell ref="U119:U121"/>
    <mergeCell ref="V119:V121"/>
    <mergeCell ref="W119:W121"/>
    <mergeCell ref="L119:L121"/>
    <mergeCell ref="M119:M121"/>
    <mergeCell ref="N119:N121"/>
    <mergeCell ref="O119:O121"/>
    <mergeCell ref="P119:P121"/>
    <mergeCell ref="Q119:Q121"/>
    <mergeCell ref="Z131:Z134"/>
    <mergeCell ref="AA131:AA134"/>
    <mergeCell ref="AB131:AB134"/>
    <mergeCell ref="AC131:AC134"/>
    <mergeCell ref="L131:L134"/>
    <mergeCell ref="M131:M134"/>
    <mergeCell ref="Y122:Y124"/>
    <mergeCell ref="Z122:Z124"/>
    <mergeCell ref="AA122:AA124"/>
    <mergeCell ref="AB122:AB124"/>
    <mergeCell ref="AC122:AC124"/>
    <mergeCell ref="T128:T130"/>
    <mergeCell ref="U128:U130"/>
    <mergeCell ref="V128:V130"/>
    <mergeCell ref="W128:W130"/>
    <mergeCell ref="X128:X130"/>
    <mergeCell ref="Y128:Y130"/>
    <mergeCell ref="Z128:Z130"/>
    <mergeCell ref="AA128:AA130"/>
    <mergeCell ref="G119:G121"/>
    <mergeCell ref="H119:H121"/>
    <mergeCell ref="I119:I121"/>
    <mergeCell ref="J119:J121"/>
    <mergeCell ref="K119:K121"/>
    <mergeCell ref="X119:X121"/>
    <mergeCell ref="Y119:Y121"/>
    <mergeCell ref="Z119:Z121"/>
    <mergeCell ref="AA119:AA121"/>
    <mergeCell ref="AB119:AB121"/>
    <mergeCell ref="W122:W124"/>
    <mergeCell ref="X122:X124"/>
    <mergeCell ref="E135:E138"/>
    <mergeCell ref="F135:F138"/>
    <mergeCell ref="G135:G138"/>
    <mergeCell ref="H135:H138"/>
    <mergeCell ref="T131:T134"/>
    <mergeCell ref="U131:U134"/>
    <mergeCell ref="V131:V134"/>
    <mergeCell ref="W131:W134"/>
    <mergeCell ref="X131:X134"/>
    <mergeCell ref="Y131:Y134"/>
    <mergeCell ref="N131:N134"/>
    <mergeCell ref="O131:O134"/>
    <mergeCell ref="P131:P134"/>
    <mergeCell ref="Q131:Q134"/>
    <mergeCell ref="R131:R134"/>
    <mergeCell ref="S131:S134"/>
    <mergeCell ref="H131:H134"/>
    <mergeCell ref="I131:I134"/>
    <mergeCell ref="J131:J134"/>
    <mergeCell ref="K131:K134"/>
    <mergeCell ref="A131:A142"/>
    <mergeCell ref="G131:G134"/>
    <mergeCell ref="AA135:AA138"/>
    <mergeCell ref="AB135:AB138"/>
    <mergeCell ref="AC135:AC138"/>
    <mergeCell ref="D139:D142"/>
    <mergeCell ref="E139:E142"/>
    <mergeCell ref="F139:F142"/>
    <mergeCell ref="G139:G142"/>
    <mergeCell ref="H139:H142"/>
    <mergeCell ref="I139:I142"/>
    <mergeCell ref="U135:U138"/>
    <mergeCell ref="V135:V138"/>
    <mergeCell ref="W135:W138"/>
    <mergeCell ref="X135:X138"/>
    <mergeCell ref="Y135:Y138"/>
    <mergeCell ref="Z135:Z138"/>
    <mergeCell ref="O135:O138"/>
    <mergeCell ref="P135:P138"/>
    <mergeCell ref="Q135:Q138"/>
    <mergeCell ref="R135:R138"/>
    <mergeCell ref="S135:S138"/>
    <mergeCell ref="T135:T138"/>
    <mergeCell ref="I135:I138"/>
    <mergeCell ref="J135:J138"/>
    <mergeCell ref="K135:K138"/>
    <mergeCell ref="L135:L138"/>
    <mergeCell ref="M135:M138"/>
    <mergeCell ref="N135:N138"/>
    <mergeCell ref="AB139:AB142"/>
    <mergeCell ref="AC139:AC142"/>
    <mergeCell ref="D135:D138"/>
    <mergeCell ref="V139:V142"/>
    <mergeCell ref="W139:W142"/>
    <mergeCell ref="X139:X142"/>
    <mergeCell ref="Y139:Y142"/>
    <mergeCell ref="Z139:Z142"/>
    <mergeCell ref="AA139:AA142"/>
    <mergeCell ref="P139:P142"/>
    <mergeCell ref="Q139:Q142"/>
    <mergeCell ref="R139:R142"/>
    <mergeCell ref="S139:S142"/>
    <mergeCell ref="T139:T142"/>
    <mergeCell ref="U139:U142"/>
    <mergeCell ref="J139:J142"/>
    <mergeCell ref="K139:K142"/>
    <mergeCell ref="L139:L142"/>
    <mergeCell ref="M139:M142"/>
    <mergeCell ref="N139:N142"/>
    <mergeCell ref="O139:O142"/>
    <mergeCell ref="AC159:AC160"/>
    <mergeCell ref="AB155:AB156"/>
    <mergeCell ref="AC155:AC156"/>
    <mergeCell ref="D157:D158"/>
    <mergeCell ref="E157:E158"/>
    <mergeCell ref="F157:F158"/>
    <mergeCell ref="G157:G158"/>
    <mergeCell ref="H157:H158"/>
    <mergeCell ref="I157:I158"/>
    <mergeCell ref="J157:J158"/>
    <mergeCell ref="V155:V156"/>
    <mergeCell ref="W155:W156"/>
    <mergeCell ref="X155:X156"/>
    <mergeCell ref="Y155:Y156"/>
    <mergeCell ref="Z155:Z156"/>
    <mergeCell ref="AA155:AA156"/>
    <mergeCell ref="P155:P156"/>
    <mergeCell ref="Q155:Q156"/>
    <mergeCell ref="R155:R156"/>
    <mergeCell ref="S155:S156"/>
    <mergeCell ref="T155:T156"/>
    <mergeCell ref="U155:U156"/>
    <mergeCell ref="J155:J156"/>
    <mergeCell ref="K155:K156"/>
    <mergeCell ref="L155:L156"/>
    <mergeCell ref="M155:M156"/>
    <mergeCell ref="N155:N156"/>
    <mergeCell ref="O155:O156"/>
    <mergeCell ref="AC157:AC158"/>
    <mergeCell ref="D155:D156"/>
    <mergeCell ref="E155:E156"/>
    <mergeCell ref="I155:I156"/>
    <mergeCell ref="G159:G160"/>
    <mergeCell ref="H159:H160"/>
    <mergeCell ref="I159:I160"/>
    <mergeCell ref="J159:J160"/>
    <mergeCell ref="W157:W158"/>
    <mergeCell ref="X157:X158"/>
    <mergeCell ref="Y157:Y158"/>
    <mergeCell ref="Z157:Z158"/>
    <mergeCell ref="AA157:AA158"/>
    <mergeCell ref="AB157:AB158"/>
    <mergeCell ref="Q157:Q158"/>
    <mergeCell ref="R157:R158"/>
    <mergeCell ref="S157:S158"/>
    <mergeCell ref="T157:T158"/>
    <mergeCell ref="U157:U158"/>
    <mergeCell ref="V157:V158"/>
    <mergeCell ref="K157:K158"/>
    <mergeCell ref="L157:L158"/>
    <mergeCell ref="M157:M158"/>
    <mergeCell ref="N157:N158"/>
    <mergeCell ref="O157:O158"/>
    <mergeCell ref="P157:P158"/>
    <mergeCell ref="A161:A169"/>
    <mergeCell ref="D161:D163"/>
    <mergeCell ref="E161:E163"/>
    <mergeCell ref="F161:F163"/>
    <mergeCell ref="G161:G163"/>
    <mergeCell ref="H161:H163"/>
    <mergeCell ref="I161:I163"/>
    <mergeCell ref="J161:J163"/>
    <mergeCell ref="W159:W160"/>
    <mergeCell ref="X159:X160"/>
    <mergeCell ref="Y159:Y160"/>
    <mergeCell ref="Z159:Z160"/>
    <mergeCell ref="AA159:AA160"/>
    <mergeCell ref="AB159:AB160"/>
    <mergeCell ref="Q159:Q160"/>
    <mergeCell ref="R159:R160"/>
    <mergeCell ref="S159:S160"/>
    <mergeCell ref="T159:T160"/>
    <mergeCell ref="U159:U160"/>
    <mergeCell ref="V159:V160"/>
    <mergeCell ref="K159:K160"/>
    <mergeCell ref="L159:L160"/>
    <mergeCell ref="M159:M160"/>
    <mergeCell ref="N159:N160"/>
    <mergeCell ref="O159:O160"/>
    <mergeCell ref="P159:P160"/>
    <mergeCell ref="AB167:AB169"/>
    <mergeCell ref="A155:A160"/>
    <mergeCell ref="F155:F156"/>
    <mergeCell ref="G155:G156"/>
    <mergeCell ref="H155:H156"/>
    <mergeCell ref="D159:D160"/>
    <mergeCell ref="AC161:AC163"/>
    <mergeCell ref="D164:D166"/>
    <mergeCell ref="E164:E166"/>
    <mergeCell ref="F164:F166"/>
    <mergeCell ref="G164:G166"/>
    <mergeCell ref="H164:H166"/>
    <mergeCell ref="I164:I166"/>
    <mergeCell ref="J164:J166"/>
    <mergeCell ref="K164:K166"/>
    <mergeCell ref="W161:W163"/>
    <mergeCell ref="X161:X163"/>
    <mergeCell ref="Y161:Y163"/>
    <mergeCell ref="Z161:Z163"/>
    <mergeCell ref="AA161:AA163"/>
    <mergeCell ref="AB161:AB163"/>
    <mergeCell ref="Q161:Q163"/>
    <mergeCell ref="R161:R163"/>
    <mergeCell ref="S161:S163"/>
    <mergeCell ref="T161:T163"/>
    <mergeCell ref="U161:U163"/>
    <mergeCell ref="V161:V163"/>
    <mergeCell ref="K161:K163"/>
    <mergeCell ref="L161:L163"/>
    <mergeCell ref="M161:M163"/>
    <mergeCell ref="N161:N163"/>
    <mergeCell ref="O161:O163"/>
    <mergeCell ref="P161:P163"/>
    <mergeCell ref="G167:G169"/>
    <mergeCell ref="H167:H169"/>
    <mergeCell ref="I167:I169"/>
    <mergeCell ref="J167:J169"/>
    <mergeCell ref="K167:K169"/>
    <mergeCell ref="X164:X166"/>
    <mergeCell ref="Y164:Y166"/>
    <mergeCell ref="Z164:Z166"/>
    <mergeCell ref="AA164:AA166"/>
    <mergeCell ref="AB164:AB166"/>
    <mergeCell ref="AC164:AC166"/>
    <mergeCell ref="R164:R166"/>
    <mergeCell ref="S164:S166"/>
    <mergeCell ref="T164:T166"/>
    <mergeCell ref="U164:U166"/>
    <mergeCell ref="V164:V166"/>
    <mergeCell ref="W164:W166"/>
    <mergeCell ref="L164:L166"/>
    <mergeCell ref="M164:M166"/>
    <mergeCell ref="N164:N166"/>
    <mergeCell ref="O164:O166"/>
    <mergeCell ref="P164:P166"/>
    <mergeCell ref="Q164:Q166"/>
    <mergeCell ref="X167:X169"/>
    <mergeCell ref="Y167:Y169"/>
    <mergeCell ref="Z167:Z169"/>
    <mergeCell ref="AA167:AA169"/>
    <mergeCell ref="AC167:AC169"/>
    <mergeCell ref="R167:R169"/>
    <mergeCell ref="S167:S169"/>
    <mergeCell ref="T167:T169"/>
    <mergeCell ref="U167:U169"/>
    <mergeCell ref="N167:N169"/>
    <mergeCell ref="O167:O169"/>
    <mergeCell ref="P167:P169"/>
    <mergeCell ref="Q167:Q169"/>
    <mergeCell ref="Z170:Z172"/>
    <mergeCell ref="AA170:AA172"/>
    <mergeCell ref="AB170:AB172"/>
    <mergeCell ref="AC170:AC172"/>
    <mergeCell ref="D173:D175"/>
    <mergeCell ref="E173:E175"/>
    <mergeCell ref="F173:F175"/>
    <mergeCell ref="G173:G175"/>
    <mergeCell ref="H173:H175"/>
    <mergeCell ref="T170:T172"/>
    <mergeCell ref="U170:U172"/>
    <mergeCell ref="V170:V172"/>
    <mergeCell ref="W170:W172"/>
    <mergeCell ref="X170:X172"/>
    <mergeCell ref="Y170:Y172"/>
    <mergeCell ref="N170:N172"/>
    <mergeCell ref="O170:O172"/>
    <mergeCell ref="P170:P172"/>
    <mergeCell ref="Q170:Q172"/>
    <mergeCell ref="D167:D169"/>
    <mergeCell ref="S170:S172"/>
    <mergeCell ref="H170:H172"/>
    <mergeCell ref="I170:I172"/>
    <mergeCell ref="J170:J172"/>
    <mergeCell ref="K170:K172"/>
    <mergeCell ref="L170:L172"/>
    <mergeCell ref="M170:M172"/>
    <mergeCell ref="D170:D172"/>
    <mergeCell ref="AA173:AA175"/>
    <mergeCell ref="AB173:AB175"/>
    <mergeCell ref="AC173:AC175"/>
    <mergeCell ref="A185:A196"/>
    <mergeCell ref="D185:D188"/>
    <mergeCell ref="E185:E188"/>
    <mergeCell ref="F185:F188"/>
    <mergeCell ref="G185:G188"/>
    <mergeCell ref="H185:H188"/>
    <mergeCell ref="U173:U175"/>
    <mergeCell ref="V173:V175"/>
    <mergeCell ref="W173:W175"/>
    <mergeCell ref="X173:X175"/>
    <mergeCell ref="Y173:Y175"/>
    <mergeCell ref="Z173:Z175"/>
    <mergeCell ref="O173:O175"/>
    <mergeCell ref="P173:P175"/>
    <mergeCell ref="Q173:Q175"/>
    <mergeCell ref="R173:R175"/>
    <mergeCell ref="S173:S175"/>
    <mergeCell ref="T173:T175"/>
    <mergeCell ref="I173:I175"/>
    <mergeCell ref="J173:J175"/>
    <mergeCell ref="K173:K175"/>
    <mergeCell ref="L173:L175"/>
    <mergeCell ref="M173:M175"/>
    <mergeCell ref="N173:N175"/>
    <mergeCell ref="A170:A175"/>
    <mergeCell ref="G170:G172"/>
    <mergeCell ref="AA185:AA188"/>
    <mergeCell ref="AB185:AB188"/>
    <mergeCell ref="AC185:AC188"/>
    <mergeCell ref="G189:G192"/>
    <mergeCell ref="H189:H192"/>
    <mergeCell ref="I189:I192"/>
    <mergeCell ref="U185:U188"/>
    <mergeCell ref="V185:V188"/>
    <mergeCell ref="W185:W188"/>
    <mergeCell ref="X185:X188"/>
    <mergeCell ref="Y185:Y188"/>
    <mergeCell ref="Z185:Z188"/>
    <mergeCell ref="O185:O188"/>
    <mergeCell ref="P185:P188"/>
    <mergeCell ref="Q185:Q188"/>
    <mergeCell ref="R185:R188"/>
    <mergeCell ref="S185:S188"/>
    <mergeCell ref="T185:T188"/>
    <mergeCell ref="N189:N192"/>
    <mergeCell ref="O189:O192"/>
    <mergeCell ref="R170:R172"/>
    <mergeCell ref="I185:I188"/>
    <mergeCell ref="J185:J188"/>
    <mergeCell ref="K185:K188"/>
    <mergeCell ref="L185:L188"/>
    <mergeCell ref="M185:M188"/>
    <mergeCell ref="N185:N188"/>
    <mergeCell ref="AB189:AB192"/>
    <mergeCell ref="AC189:AC192"/>
    <mergeCell ref="D193:D196"/>
    <mergeCell ref="E193:E196"/>
    <mergeCell ref="F193:F196"/>
    <mergeCell ref="G193:G196"/>
    <mergeCell ref="H193:H196"/>
    <mergeCell ref="I193:I196"/>
    <mergeCell ref="J193:J196"/>
    <mergeCell ref="V189:V192"/>
    <mergeCell ref="W189:W192"/>
    <mergeCell ref="X189:X192"/>
    <mergeCell ref="Y189:Y192"/>
    <mergeCell ref="Z189:Z192"/>
    <mergeCell ref="AA189:AA192"/>
    <mergeCell ref="P189:P192"/>
    <mergeCell ref="Q189:Q192"/>
    <mergeCell ref="R189:R192"/>
    <mergeCell ref="S189:S192"/>
    <mergeCell ref="T189:T192"/>
    <mergeCell ref="U189:U192"/>
    <mergeCell ref="J189:J192"/>
    <mergeCell ref="K189:K192"/>
    <mergeCell ref="L189:L192"/>
    <mergeCell ref="M189:M192"/>
    <mergeCell ref="AC193:AC196"/>
    <mergeCell ref="A209:A220"/>
    <mergeCell ref="D209:D212"/>
    <mergeCell ref="E209:E212"/>
    <mergeCell ref="F209:F212"/>
    <mergeCell ref="G209:G212"/>
    <mergeCell ref="H209:H212"/>
    <mergeCell ref="I209:I212"/>
    <mergeCell ref="J209:J212"/>
    <mergeCell ref="W193:W196"/>
    <mergeCell ref="X193:X196"/>
    <mergeCell ref="Y193:Y196"/>
    <mergeCell ref="Z193:Z196"/>
    <mergeCell ref="AA193:AA196"/>
    <mergeCell ref="AB193:AB196"/>
    <mergeCell ref="Q193:Q196"/>
    <mergeCell ref="R193:R196"/>
    <mergeCell ref="S193:S196"/>
    <mergeCell ref="T193:T196"/>
    <mergeCell ref="U193:U196"/>
    <mergeCell ref="V193:V196"/>
    <mergeCell ref="K193:K196"/>
    <mergeCell ref="L193:L196"/>
    <mergeCell ref="M193:M196"/>
    <mergeCell ref="N193:N196"/>
    <mergeCell ref="O193:O196"/>
    <mergeCell ref="P193:P196"/>
    <mergeCell ref="X213:X216"/>
    <mergeCell ref="Y213:Y216"/>
    <mergeCell ref="Z213:Z216"/>
    <mergeCell ref="AA213:AA216"/>
    <mergeCell ref="AB213:AB216"/>
    <mergeCell ref="J217:J220"/>
    <mergeCell ref="AC209:AC212"/>
    <mergeCell ref="B213:B216"/>
    <mergeCell ref="B217:B220"/>
    <mergeCell ref="AA217:AA220"/>
    <mergeCell ref="AB217:AB220"/>
    <mergeCell ref="AC217:AC220"/>
    <mergeCell ref="D213:D216"/>
    <mergeCell ref="E213:E216"/>
    <mergeCell ref="F213:F216"/>
    <mergeCell ref="G213:G216"/>
    <mergeCell ref="H213:H216"/>
    <mergeCell ref="I213:I216"/>
    <mergeCell ref="J213:J216"/>
    <mergeCell ref="K213:K216"/>
    <mergeCell ref="W209:W212"/>
    <mergeCell ref="X209:X212"/>
    <mergeCell ref="Y209:Y212"/>
    <mergeCell ref="Z209:Z212"/>
    <mergeCell ref="AA209:AA212"/>
    <mergeCell ref="AB209:AB212"/>
    <mergeCell ref="Q209:Q212"/>
    <mergeCell ref="R209:R212"/>
    <mergeCell ref="S209:S212"/>
    <mergeCell ref="T209:T212"/>
    <mergeCell ref="U209:U212"/>
    <mergeCell ref="V209:V212"/>
    <mergeCell ref="K209:K212"/>
    <mergeCell ref="L209:L212"/>
    <mergeCell ref="M209:M212"/>
    <mergeCell ref="N209:N212"/>
    <mergeCell ref="O209:O212"/>
    <mergeCell ref="P209:P212"/>
    <mergeCell ref="AC213:AC216"/>
    <mergeCell ref="R213:R216"/>
    <mergeCell ref="S213:S216"/>
    <mergeCell ref="T213:T216"/>
    <mergeCell ref="U213:U216"/>
    <mergeCell ref="V213:V216"/>
    <mergeCell ref="W213:W216"/>
    <mergeCell ref="L213:L216"/>
    <mergeCell ref="M213:M216"/>
    <mergeCell ref="N213:N216"/>
    <mergeCell ref="O213:O216"/>
    <mergeCell ref="P213:P216"/>
    <mergeCell ref="Q213:Q216"/>
    <mergeCell ref="A233:A244"/>
    <mergeCell ref="D233:D236"/>
    <mergeCell ref="E233:E236"/>
    <mergeCell ref="F233:F236"/>
    <mergeCell ref="G233:G236"/>
    <mergeCell ref="H233:H236"/>
    <mergeCell ref="U217:U220"/>
    <mergeCell ref="V217:V220"/>
    <mergeCell ref="W217:W220"/>
    <mergeCell ref="X217:X220"/>
    <mergeCell ref="Y217:Y220"/>
    <mergeCell ref="Z217:Z220"/>
    <mergeCell ref="O217:O220"/>
    <mergeCell ref="P217:P220"/>
    <mergeCell ref="Q217:Q220"/>
    <mergeCell ref="R217:R220"/>
    <mergeCell ref="S217:S220"/>
    <mergeCell ref="T217:T220"/>
    <mergeCell ref="I217:I220"/>
    <mergeCell ref="K217:K220"/>
    <mergeCell ref="L217:L220"/>
    <mergeCell ref="M217:M220"/>
    <mergeCell ref="N217:N220"/>
    <mergeCell ref="D217:D220"/>
    <mergeCell ref="E217:E220"/>
    <mergeCell ref="F217:F220"/>
    <mergeCell ref="D241:D244"/>
    <mergeCell ref="E241:E244"/>
    <mergeCell ref="G217:G220"/>
    <mergeCell ref="H217:H220"/>
    <mergeCell ref="B233:B236"/>
    <mergeCell ref="AA233:AA236"/>
    <mergeCell ref="AB233:AB236"/>
    <mergeCell ref="AC233:AC236"/>
    <mergeCell ref="D237:D240"/>
    <mergeCell ref="E237:E240"/>
    <mergeCell ref="F237:F240"/>
    <mergeCell ref="G237:G240"/>
    <mergeCell ref="H237:H240"/>
    <mergeCell ref="I237:I240"/>
    <mergeCell ref="U233:U236"/>
    <mergeCell ref="V233:V236"/>
    <mergeCell ref="W233:W236"/>
    <mergeCell ref="X233:X236"/>
    <mergeCell ref="Y233:Y236"/>
    <mergeCell ref="Z233:Z236"/>
    <mergeCell ref="O233:O236"/>
    <mergeCell ref="P233:P236"/>
    <mergeCell ref="Q233:Q236"/>
    <mergeCell ref="R233:R236"/>
    <mergeCell ref="S233:S236"/>
    <mergeCell ref="T233:T236"/>
    <mergeCell ref="I233:I236"/>
    <mergeCell ref="J233:J236"/>
    <mergeCell ref="K233:K236"/>
    <mergeCell ref="L233:L236"/>
    <mergeCell ref="M233:M236"/>
    <mergeCell ref="N233:N236"/>
    <mergeCell ref="AB237:AB240"/>
    <mergeCell ref="AC237:AC240"/>
    <mergeCell ref="H241:H244"/>
    <mergeCell ref="I241:I244"/>
    <mergeCell ref="J241:J244"/>
    <mergeCell ref="V237:V240"/>
    <mergeCell ref="W237:W240"/>
    <mergeCell ref="X237:X240"/>
    <mergeCell ref="Y237:Y240"/>
    <mergeCell ref="Z237:Z240"/>
    <mergeCell ref="AA237:AA240"/>
    <mergeCell ref="P237:P240"/>
    <mergeCell ref="Q237:Q240"/>
    <mergeCell ref="R237:R240"/>
    <mergeCell ref="S237:S240"/>
    <mergeCell ref="T237:T240"/>
    <mergeCell ref="U237:U240"/>
    <mergeCell ref="J237:J240"/>
    <mergeCell ref="K237:K240"/>
    <mergeCell ref="L237:L240"/>
    <mergeCell ref="M237:M240"/>
    <mergeCell ref="N237:N240"/>
    <mergeCell ref="O237:O240"/>
    <mergeCell ref="AC241:AC244"/>
    <mergeCell ref="A257:A265"/>
    <mergeCell ref="D257:D259"/>
    <mergeCell ref="E257:E259"/>
    <mergeCell ref="F257:F259"/>
    <mergeCell ref="G257:G259"/>
    <mergeCell ref="H257:H259"/>
    <mergeCell ref="I257:I259"/>
    <mergeCell ref="J257:J259"/>
    <mergeCell ref="W241:W244"/>
    <mergeCell ref="X241:X244"/>
    <mergeCell ref="Y241:Y244"/>
    <mergeCell ref="Z241:Z244"/>
    <mergeCell ref="AA241:AA244"/>
    <mergeCell ref="AB241:AB244"/>
    <mergeCell ref="Q241:Q244"/>
    <mergeCell ref="R241:R244"/>
    <mergeCell ref="S241:S244"/>
    <mergeCell ref="T241:T244"/>
    <mergeCell ref="U241:U244"/>
    <mergeCell ref="V241:V244"/>
    <mergeCell ref="K241:K244"/>
    <mergeCell ref="L241:L244"/>
    <mergeCell ref="M241:M244"/>
    <mergeCell ref="N241:N244"/>
    <mergeCell ref="O241:O244"/>
    <mergeCell ref="P241:P244"/>
    <mergeCell ref="T245:T248"/>
    <mergeCell ref="U245:U248"/>
    <mergeCell ref="V245:V248"/>
    <mergeCell ref="W245:W248"/>
    <mergeCell ref="X245:X248"/>
    <mergeCell ref="Y245:Y248"/>
    <mergeCell ref="AC257:AC259"/>
    <mergeCell ref="D260:D262"/>
    <mergeCell ref="E260:E262"/>
    <mergeCell ref="F241:F244"/>
    <mergeCell ref="G241:G244"/>
    <mergeCell ref="J260:J262"/>
    <mergeCell ref="K260:K262"/>
    <mergeCell ref="W257:W259"/>
    <mergeCell ref="X257:X259"/>
    <mergeCell ref="Y257:Y259"/>
    <mergeCell ref="Z257:Z259"/>
    <mergeCell ref="AA257:AA259"/>
    <mergeCell ref="AB257:AB259"/>
    <mergeCell ref="Q257:Q259"/>
    <mergeCell ref="R257:R259"/>
    <mergeCell ref="S257:S259"/>
    <mergeCell ref="T257:T259"/>
    <mergeCell ref="U257:U259"/>
    <mergeCell ref="V257:V259"/>
    <mergeCell ref="K257:K259"/>
    <mergeCell ref="L257:L259"/>
    <mergeCell ref="M257:M259"/>
    <mergeCell ref="N257:N259"/>
    <mergeCell ref="O257:O259"/>
    <mergeCell ref="P257:P259"/>
    <mergeCell ref="Z245:Z248"/>
    <mergeCell ref="AA245:AA248"/>
    <mergeCell ref="AB245:AB248"/>
    <mergeCell ref="AC245:AC248"/>
    <mergeCell ref="G249:G252"/>
    <mergeCell ref="H249:H252"/>
    <mergeCell ref="I249:I252"/>
    <mergeCell ref="AB269:AB271"/>
    <mergeCell ref="AC269:AC271"/>
    <mergeCell ref="D263:D265"/>
    <mergeCell ref="E263:E265"/>
    <mergeCell ref="F263:F265"/>
    <mergeCell ref="G263:G265"/>
    <mergeCell ref="H263:H265"/>
    <mergeCell ref="I263:I265"/>
    <mergeCell ref="J263:J265"/>
    <mergeCell ref="K263:K265"/>
    <mergeCell ref="X260:X262"/>
    <mergeCell ref="Y260:Y262"/>
    <mergeCell ref="Z260:Z262"/>
    <mergeCell ref="AA260:AA262"/>
    <mergeCell ref="AB260:AB262"/>
    <mergeCell ref="AC260:AC262"/>
    <mergeCell ref="R260:R262"/>
    <mergeCell ref="S260:S262"/>
    <mergeCell ref="T260:T262"/>
    <mergeCell ref="U260:U262"/>
    <mergeCell ref="V260:V262"/>
    <mergeCell ref="W260:W262"/>
    <mergeCell ref="L260:L262"/>
    <mergeCell ref="M260:M262"/>
    <mergeCell ref="N260:N262"/>
    <mergeCell ref="O260:O262"/>
    <mergeCell ref="P260:P262"/>
    <mergeCell ref="Q260:Q262"/>
    <mergeCell ref="F260:F262"/>
    <mergeCell ref="G260:G262"/>
    <mergeCell ref="H260:H262"/>
    <mergeCell ref="I260:I262"/>
    <mergeCell ref="A287:A290"/>
    <mergeCell ref="D287:D290"/>
    <mergeCell ref="E287:E290"/>
    <mergeCell ref="F287:F290"/>
    <mergeCell ref="G287:G290"/>
    <mergeCell ref="H287:H290"/>
    <mergeCell ref="I287:I290"/>
    <mergeCell ref="X263:X265"/>
    <mergeCell ref="Y263:Y265"/>
    <mergeCell ref="Z263:Z265"/>
    <mergeCell ref="AA263:AA265"/>
    <mergeCell ref="AB263:AB265"/>
    <mergeCell ref="AC263:AC265"/>
    <mergeCell ref="R263:R265"/>
    <mergeCell ref="S263:S265"/>
    <mergeCell ref="T263:T265"/>
    <mergeCell ref="U263:U265"/>
    <mergeCell ref="V263:V265"/>
    <mergeCell ref="W263:W265"/>
    <mergeCell ref="L263:L265"/>
    <mergeCell ref="M263:M265"/>
    <mergeCell ref="N263:N265"/>
    <mergeCell ref="O263:O265"/>
    <mergeCell ref="P263:P265"/>
    <mergeCell ref="Q263:Q265"/>
    <mergeCell ref="AB287:AB290"/>
    <mergeCell ref="AC287:AC290"/>
    <mergeCell ref="Z266:Z268"/>
    <mergeCell ref="AA266:AA268"/>
    <mergeCell ref="AB266:AB268"/>
    <mergeCell ref="AC266:AC268"/>
    <mergeCell ref="AA269:AA271"/>
    <mergeCell ref="G291:G294"/>
    <mergeCell ref="H291:H294"/>
    <mergeCell ref="I291:I294"/>
    <mergeCell ref="V287:V290"/>
    <mergeCell ref="W287:W290"/>
    <mergeCell ref="X287:X290"/>
    <mergeCell ref="Y287:Y290"/>
    <mergeCell ref="Z287:Z290"/>
    <mergeCell ref="AA287:AA290"/>
    <mergeCell ref="P287:P290"/>
    <mergeCell ref="Q287:Q290"/>
    <mergeCell ref="R287:R290"/>
    <mergeCell ref="S287:S290"/>
    <mergeCell ref="T287:T290"/>
    <mergeCell ref="U287:U290"/>
    <mergeCell ref="J287:J290"/>
    <mergeCell ref="K287:K290"/>
    <mergeCell ref="L287:L290"/>
    <mergeCell ref="M287:M290"/>
    <mergeCell ref="N287:N290"/>
    <mergeCell ref="O287:O290"/>
    <mergeCell ref="AB291:AB294"/>
    <mergeCell ref="AC291:AC294"/>
    <mergeCell ref="A295:A298"/>
    <mergeCell ref="D295:D298"/>
    <mergeCell ref="E295:E298"/>
    <mergeCell ref="F295:F298"/>
    <mergeCell ref="G295:G298"/>
    <mergeCell ref="H295:H298"/>
    <mergeCell ref="I295:I298"/>
    <mergeCell ref="V291:V294"/>
    <mergeCell ref="W291:W294"/>
    <mergeCell ref="X291:X294"/>
    <mergeCell ref="Y291:Y294"/>
    <mergeCell ref="Z291:Z294"/>
    <mergeCell ref="AA291:AA294"/>
    <mergeCell ref="P291:P294"/>
    <mergeCell ref="Q291:Q294"/>
    <mergeCell ref="R291:R294"/>
    <mergeCell ref="S291:S294"/>
    <mergeCell ref="T291:T294"/>
    <mergeCell ref="U291:U294"/>
    <mergeCell ref="J291:J294"/>
    <mergeCell ref="K291:K294"/>
    <mergeCell ref="L291:L294"/>
    <mergeCell ref="M291:M294"/>
    <mergeCell ref="N291:N294"/>
    <mergeCell ref="O291:O294"/>
    <mergeCell ref="AB295:AB298"/>
    <mergeCell ref="AC295:AC298"/>
    <mergeCell ref="A291:A294"/>
    <mergeCell ref="D291:D294"/>
    <mergeCell ref="E291:E294"/>
    <mergeCell ref="I299:I301"/>
    <mergeCell ref="V295:V298"/>
    <mergeCell ref="W295:W298"/>
    <mergeCell ref="X295:X298"/>
    <mergeCell ref="Y295:Y298"/>
    <mergeCell ref="Z295:Z298"/>
    <mergeCell ref="AA295:AA298"/>
    <mergeCell ref="P295:P298"/>
    <mergeCell ref="Q295:Q298"/>
    <mergeCell ref="R295:R298"/>
    <mergeCell ref="S295:S298"/>
    <mergeCell ref="T295:T298"/>
    <mergeCell ref="U295:U298"/>
    <mergeCell ref="J295:J298"/>
    <mergeCell ref="K295:K298"/>
    <mergeCell ref="L295:L298"/>
    <mergeCell ref="M295:M298"/>
    <mergeCell ref="N295:N298"/>
    <mergeCell ref="O295:O298"/>
    <mergeCell ref="AC305:AC307"/>
    <mergeCell ref="AW305:AW307"/>
    <mergeCell ref="AB299:AB301"/>
    <mergeCell ref="AC299:AC301"/>
    <mergeCell ref="D302:D304"/>
    <mergeCell ref="E302:E304"/>
    <mergeCell ref="F302:F304"/>
    <mergeCell ref="G302:G304"/>
    <mergeCell ref="H302:H304"/>
    <mergeCell ref="I302:I304"/>
    <mergeCell ref="J302:J304"/>
    <mergeCell ref="V299:V301"/>
    <mergeCell ref="W299:W301"/>
    <mergeCell ref="X299:X301"/>
    <mergeCell ref="Y299:Y301"/>
    <mergeCell ref="Z299:Z301"/>
    <mergeCell ref="AA299:AA301"/>
    <mergeCell ref="P299:P301"/>
    <mergeCell ref="Q299:Q301"/>
    <mergeCell ref="R299:R301"/>
    <mergeCell ref="S299:S301"/>
    <mergeCell ref="T299:T301"/>
    <mergeCell ref="U299:U301"/>
    <mergeCell ref="J299:J301"/>
    <mergeCell ref="K299:K301"/>
    <mergeCell ref="L299:L301"/>
    <mergeCell ref="M299:M301"/>
    <mergeCell ref="N299:N301"/>
    <mergeCell ref="O299:O301"/>
    <mergeCell ref="AC302:AC304"/>
    <mergeCell ref="D299:D301"/>
    <mergeCell ref="E299:E301"/>
    <mergeCell ref="G305:G307"/>
    <mergeCell ref="H305:H307"/>
    <mergeCell ref="I305:I307"/>
    <mergeCell ref="J305:J307"/>
    <mergeCell ref="W302:W304"/>
    <mergeCell ref="X302:X304"/>
    <mergeCell ref="Y302:Y304"/>
    <mergeCell ref="Z302:Z304"/>
    <mergeCell ref="AA302:AA304"/>
    <mergeCell ref="AB302:AB304"/>
    <mergeCell ref="Q302:Q304"/>
    <mergeCell ref="R302:R304"/>
    <mergeCell ref="S302:S304"/>
    <mergeCell ref="T302:T304"/>
    <mergeCell ref="U302:U304"/>
    <mergeCell ref="V302:V304"/>
    <mergeCell ref="K302:K304"/>
    <mergeCell ref="L302:L304"/>
    <mergeCell ref="M302:M304"/>
    <mergeCell ref="N302:N304"/>
    <mergeCell ref="O302:O304"/>
    <mergeCell ref="P302:P304"/>
    <mergeCell ref="A308:A311"/>
    <mergeCell ref="D308:D309"/>
    <mergeCell ref="E308:E309"/>
    <mergeCell ref="F308:F309"/>
    <mergeCell ref="G308:G309"/>
    <mergeCell ref="H308:H309"/>
    <mergeCell ref="I308:I309"/>
    <mergeCell ref="J308:J309"/>
    <mergeCell ref="W305:W307"/>
    <mergeCell ref="X305:X307"/>
    <mergeCell ref="Y305:Y307"/>
    <mergeCell ref="Z305:Z307"/>
    <mergeCell ref="AA305:AA307"/>
    <mergeCell ref="AB305:AB307"/>
    <mergeCell ref="Q305:Q307"/>
    <mergeCell ref="R305:R307"/>
    <mergeCell ref="S305:S307"/>
    <mergeCell ref="T305:T307"/>
    <mergeCell ref="U305:U307"/>
    <mergeCell ref="V305:V307"/>
    <mergeCell ref="K305:K307"/>
    <mergeCell ref="L305:L307"/>
    <mergeCell ref="M305:M307"/>
    <mergeCell ref="N305:N307"/>
    <mergeCell ref="O305:O307"/>
    <mergeCell ref="P305:P307"/>
    <mergeCell ref="AB310:AB311"/>
    <mergeCell ref="A299:A307"/>
    <mergeCell ref="F299:F301"/>
    <mergeCell ref="G299:G301"/>
    <mergeCell ref="H299:H301"/>
    <mergeCell ref="D305:D307"/>
    <mergeCell ref="AC308:AC309"/>
    <mergeCell ref="D310:D311"/>
    <mergeCell ref="E310:E311"/>
    <mergeCell ref="F310:F311"/>
    <mergeCell ref="G310:G311"/>
    <mergeCell ref="H310:H311"/>
    <mergeCell ref="I310:I311"/>
    <mergeCell ref="J310:J311"/>
    <mergeCell ref="K310:K311"/>
    <mergeCell ref="W308:W309"/>
    <mergeCell ref="X308:X309"/>
    <mergeCell ref="Y308:Y309"/>
    <mergeCell ref="Z308:Z309"/>
    <mergeCell ref="AA308:AA309"/>
    <mergeCell ref="AB308:AB309"/>
    <mergeCell ref="Q308:Q309"/>
    <mergeCell ref="R308:R309"/>
    <mergeCell ref="S308:S309"/>
    <mergeCell ref="T308:T309"/>
    <mergeCell ref="U308:U309"/>
    <mergeCell ref="V308:V309"/>
    <mergeCell ref="K308:K309"/>
    <mergeCell ref="L308:L309"/>
    <mergeCell ref="M308:M309"/>
    <mergeCell ref="N308:N309"/>
    <mergeCell ref="O308:O309"/>
    <mergeCell ref="P308:P309"/>
    <mergeCell ref="X310:X311"/>
    <mergeCell ref="Y310:Y311"/>
    <mergeCell ref="Z310:Z311"/>
    <mergeCell ref="AA310:AA311"/>
    <mergeCell ref="AC310:AC311"/>
    <mergeCell ref="R310:R311"/>
    <mergeCell ref="S310:S311"/>
    <mergeCell ref="T310:T311"/>
    <mergeCell ref="U310:U311"/>
    <mergeCell ref="V310:V311"/>
    <mergeCell ref="W310:W311"/>
    <mergeCell ref="L310:L311"/>
    <mergeCell ref="M310:M311"/>
    <mergeCell ref="N310:N311"/>
    <mergeCell ref="O310:O311"/>
    <mergeCell ref="P310:P311"/>
    <mergeCell ref="Q310:Q311"/>
    <mergeCell ref="Z312:Z314"/>
    <mergeCell ref="AA312:AA314"/>
    <mergeCell ref="AB312:AB314"/>
    <mergeCell ref="AC312:AC314"/>
    <mergeCell ref="E315:E317"/>
    <mergeCell ref="F315:F317"/>
    <mergeCell ref="G315:G317"/>
    <mergeCell ref="H315:H317"/>
    <mergeCell ref="T312:T314"/>
    <mergeCell ref="U312:U314"/>
    <mergeCell ref="V312:V314"/>
    <mergeCell ref="W312:W314"/>
    <mergeCell ref="X312:X314"/>
    <mergeCell ref="Y312:Y314"/>
    <mergeCell ref="N312:N314"/>
    <mergeCell ref="O312:O314"/>
    <mergeCell ref="P312:P314"/>
    <mergeCell ref="Q312:Q314"/>
    <mergeCell ref="R312:R314"/>
    <mergeCell ref="S312:S314"/>
    <mergeCell ref="AA315:AA317"/>
    <mergeCell ref="AB315:AB317"/>
    <mergeCell ref="AC315:AC317"/>
    <mergeCell ref="A318:A323"/>
    <mergeCell ref="D318:D320"/>
    <mergeCell ref="E318:E320"/>
    <mergeCell ref="F318:F320"/>
    <mergeCell ref="G318:G320"/>
    <mergeCell ref="H318:H320"/>
    <mergeCell ref="U315:U317"/>
    <mergeCell ref="V315:V317"/>
    <mergeCell ref="W315:W317"/>
    <mergeCell ref="X315:X317"/>
    <mergeCell ref="Y315:Y317"/>
    <mergeCell ref="Z315:Z317"/>
    <mergeCell ref="O315:O317"/>
    <mergeCell ref="P315:P317"/>
    <mergeCell ref="Q315:Q317"/>
    <mergeCell ref="R315:R317"/>
    <mergeCell ref="S315:S317"/>
    <mergeCell ref="T315:T317"/>
    <mergeCell ref="I315:I317"/>
    <mergeCell ref="J315:J317"/>
    <mergeCell ref="K315:K317"/>
    <mergeCell ref="L315:L317"/>
    <mergeCell ref="M315:M317"/>
    <mergeCell ref="N315:N317"/>
    <mergeCell ref="A312:A317"/>
    <mergeCell ref="G312:G314"/>
    <mergeCell ref="AA318:AA320"/>
    <mergeCell ref="AB318:AB320"/>
    <mergeCell ref="D315:D317"/>
    <mergeCell ref="AC318:AC320"/>
    <mergeCell ref="D321:D323"/>
    <mergeCell ref="E321:E323"/>
    <mergeCell ref="F321:F323"/>
    <mergeCell ref="G321:G323"/>
    <mergeCell ref="H321:H323"/>
    <mergeCell ref="I321:I323"/>
    <mergeCell ref="U318:U320"/>
    <mergeCell ref="V318:V320"/>
    <mergeCell ref="W318:W320"/>
    <mergeCell ref="X318:X320"/>
    <mergeCell ref="Y318:Y320"/>
    <mergeCell ref="Z318:Z320"/>
    <mergeCell ref="O318:O320"/>
    <mergeCell ref="P318:P320"/>
    <mergeCell ref="Q318:Q320"/>
    <mergeCell ref="R318:R320"/>
    <mergeCell ref="S318:S320"/>
    <mergeCell ref="T318:T320"/>
    <mergeCell ref="I318:I320"/>
    <mergeCell ref="J318:J320"/>
    <mergeCell ref="K318:K320"/>
    <mergeCell ref="L318:L320"/>
    <mergeCell ref="M318:M320"/>
    <mergeCell ref="N318:N320"/>
    <mergeCell ref="AB321:AB323"/>
    <mergeCell ref="AC321:AC323"/>
    <mergeCell ref="V321:V323"/>
    <mergeCell ref="W321:W323"/>
    <mergeCell ref="X321:X323"/>
    <mergeCell ref="Y321:Y323"/>
    <mergeCell ref="Z321:Z323"/>
    <mergeCell ref="AA321:AA323"/>
    <mergeCell ref="P321:P323"/>
    <mergeCell ref="Q321:Q323"/>
    <mergeCell ref="R321:R323"/>
    <mergeCell ref="S321:S323"/>
    <mergeCell ref="T321:T323"/>
    <mergeCell ref="U321:U323"/>
    <mergeCell ref="J321:J323"/>
    <mergeCell ref="K321:K323"/>
    <mergeCell ref="L321:L323"/>
    <mergeCell ref="M321:M323"/>
    <mergeCell ref="N321:N323"/>
    <mergeCell ref="O321:O323"/>
    <mergeCell ref="AC324:AC327"/>
    <mergeCell ref="D328:D331"/>
    <mergeCell ref="E328:E331"/>
    <mergeCell ref="F328:F331"/>
    <mergeCell ref="G328:G331"/>
    <mergeCell ref="H328:H331"/>
    <mergeCell ref="I328:I331"/>
    <mergeCell ref="J328:J331"/>
    <mergeCell ref="V324:V327"/>
    <mergeCell ref="W324:W327"/>
    <mergeCell ref="X324:X327"/>
    <mergeCell ref="Y324:Y327"/>
    <mergeCell ref="Z324:Z327"/>
    <mergeCell ref="AA324:AA327"/>
    <mergeCell ref="P324:P327"/>
    <mergeCell ref="Q324:Q327"/>
    <mergeCell ref="R324:R327"/>
    <mergeCell ref="S324:S327"/>
    <mergeCell ref="T324:T327"/>
    <mergeCell ref="U324:U327"/>
    <mergeCell ref="J324:J327"/>
    <mergeCell ref="K324:K327"/>
    <mergeCell ref="L324:L327"/>
    <mergeCell ref="M324:M327"/>
    <mergeCell ref="N324:N327"/>
    <mergeCell ref="O324:O327"/>
    <mergeCell ref="AC328:AC331"/>
    <mergeCell ref="D324:D327"/>
    <mergeCell ref="E324:E327"/>
    <mergeCell ref="I324:I327"/>
    <mergeCell ref="A332:A337"/>
    <mergeCell ref="D332:D334"/>
    <mergeCell ref="E332:E334"/>
    <mergeCell ref="F332:F334"/>
    <mergeCell ref="G332:G334"/>
    <mergeCell ref="H332:H334"/>
    <mergeCell ref="I332:I334"/>
    <mergeCell ref="J332:J334"/>
    <mergeCell ref="W328:W331"/>
    <mergeCell ref="X328:X331"/>
    <mergeCell ref="Y328:Y331"/>
    <mergeCell ref="Z328:Z331"/>
    <mergeCell ref="AA328:AA331"/>
    <mergeCell ref="AB328:AB331"/>
    <mergeCell ref="Q328:Q331"/>
    <mergeCell ref="R328:R331"/>
    <mergeCell ref="S328:S331"/>
    <mergeCell ref="T328:T331"/>
    <mergeCell ref="U328:U331"/>
    <mergeCell ref="V328:V331"/>
    <mergeCell ref="K328:K331"/>
    <mergeCell ref="O328:O331"/>
    <mergeCell ref="P328:P331"/>
    <mergeCell ref="AB335:AB337"/>
    <mergeCell ref="A324:A331"/>
    <mergeCell ref="F324:F327"/>
    <mergeCell ref="G324:G327"/>
    <mergeCell ref="H324:H327"/>
    <mergeCell ref="AB324:AB327"/>
    <mergeCell ref="AC332:AC334"/>
    <mergeCell ref="D335:D337"/>
    <mergeCell ref="E335:E337"/>
    <mergeCell ref="F335:F337"/>
    <mergeCell ref="G335:G337"/>
    <mergeCell ref="H335:H337"/>
    <mergeCell ref="I335:I337"/>
    <mergeCell ref="J335:J337"/>
    <mergeCell ref="K335:K337"/>
    <mergeCell ref="W332:W334"/>
    <mergeCell ref="X332:X334"/>
    <mergeCell ref="Y332:Y334"/>
    <mergeCell ref="Z332:Z334"/>
    <mergeCell ref="AA332:AA334"/>
    <mergeCell ref="AB332:AB334"/>
    <mergeCell ref="Q332:Q334"/>
    <mergeCell ref="R332:R334"/>
    <mergeCell ref="S332:S334"/>
    <mergeCell ref="T332:T334"/>
    <mergeCell ref="U332:U334"/>
    <mergeCell ref="V332:V334"/>
    <mergeCell ref="K332:K334"/>
    <mergeCell ref="L332:L334"/>
    <mergeCell ref="M332:M334"/>
    <mergeCell ref="N332:N334"/>
    <mergeCell ref="O332:O334"/>
    <mergeCell ref="P332:P334"/>
    <mergeCell ref="X335:X337"/>
    <mergeCell ref="Y335:Y337"/>
    <mergeCell ref="Z335:Z337"/>
    <mergeCell ref="AA335:AA337"/>
    <mergeCell ref="D338:D341"/>
    <mergeCell ref="E338:E341"/>
    <mergeCell ref="F338:F341"/>
    <mergeCell ref="AC335:AC337"/>
    <mergeCell ref="R335:R337"/>
    <mergeCell ref="S335:S337"/>
    <mergeCell ref="T335:T337"/>
    <mergeCell ref="U335:U337"/>
    <mergeCell ref="V335:V337"/>
    <mergeCell ref="W335:W337"/>
    <mergeCell ref="L335:L337"/>
    <mergeCell ref="M335:M337"/>
    <mergeCell ref="N335:N337"/>
    <mergeCell ref="O335:O337"/>
    <mergeCell ref="P335:P337"/>
    <mergeCell ref="Q335:Q337"/>
    <mergeCell ref="Z338:Z341"/>
    <mergeCell ref="AA338:AA341"/>
    <mergeCell ref="AB338:AB341"/>
    <mergeCell ref="AC338:AC341"/>
    <mergeCell ref="E342:E345"/>
    <mergeCell ref="F342:F345"/>
    <mergeCell ref="G342:G345"/>
    <mergeCell ref="H342:H345"/>
    <mergeCell ref="T338:T341"/>
    <mergeCell ref="U338:U341"/>
    <mergeCell ref="V338:V341"/>
    <mergeCell ref="W338:W341"/>
    <mergeCell ref="X338:X341"/>
    <mergeCell ref="Y338:Y341"/>
    <mergeCell ref="N338:N341"/>
    <mergeCell ref="O338:O341"/>
    <mergeCell ref="P338:P341"/>
    <mergeCell ref="Q338:Q341"/>
    <mergeCell ref="R338:R341"/>
    <mergeCell ref="S338:S341"/>
    <mergeCell ref="H338:H341"/>
    <mergeCell ref="I338:I341"/>
    <mergeCell ref="J338:J341"/>
    <mergeCell ref="K338:K341"/>
    <mergeCell ref="L338:L341"/>
    <mergeCell ref="M338:M341"/>
    <mergeCell ref="AA342:AA345"/>
    <mergeCell ref="AB342:AB345"/>
    <mergeCell ref="AC342:AC345"/>
    <mergeCell ref="A346:A353"/>
    <mergeCell ref="D346:D349"/>
    <mergeCell ref="E346:E349"/>
    <mergeCell ref="F346:F349"/>
    <mergeCell ref="G346:G349"/>
    <mergeCell ref="H346:H349"/>
    <mergeCell ref="U342:U345"/>
    <mergeCell ref="V342:V345"/>
    <mergeCell ref="W342:W345"/>
    <mergeCell ref="X342:X345"/>
    <mergeCell ref="Y342:Y345"/>
    <mergeCell ref="Z342:Z345"/>
    <mergeCell ref="O342:O345"/>
    <mergeCell ref="P342:P345"/>
    <mergeCell ref="Q342:Q345"/>
    <mergeCell ref="R342:R345"/>
    <mergeCell ref="S342:S345"/>
    <mergeCell ref="T342:T345"/>
    <mergeCell ref="I342:I345"/>
    <mergeCell ref="J342:J345"/>
    <mergeCell ref="K342:K345"/>
    <mergeCell ref="L342:L345"/>
    <mergeCell ref="M342:M345"/>
    <mergeCell ref="N342:N345"/>
    <mergeCell ref="A338:A345"/>
    <mergeCell ref="G338:G341"/>
    <mergeCell ref="AA346:AA349"/>
    <mergeCell ref="AB346:AB349"/>
    <mergeCell ref="D342:D345"/>
    <mergeCell ref="AC346:AC349"/>
    <mergeCell ref="D350:D353"/>
    <mergeCell ref="E350:E353"/>
    <mergeCell ref="F350:F353"/>
    <mergeCell ref="G350:G353"/>
    <mergeCell ref="H350:H353"/>
    <mergeCell ref="I350:I353"/>
    <mergeCell ref="U346:U349"/>
    <mergeCell ref="V346:V349"/>
    <mergeCell ref="W346:W349"/>
    <mergeCell ref="X346:X349"/>
    <mergeCell ref="Y346:Y349"/>
    <mergeCell ref="Z346:Z349"/>
    <mergeCell ref="O346:O349"/>
    <mergeCell ref="P346:P349"/>
    <mergeCell ref="Q346:Q349"/>
    <mergeCell ref="R346:R349"/>
    <mergeCell ref="S346:S349"/>
    <mergeCell ref="T346:T349"/>
    <mergeCell ref="I346:I349"/>
    <mergeCell ref="J346:J349"/>
    <mergeCell ref="K346:K349"/>
    <mergeCell ref="L346:L349"/>
    <mergeCell ref="M346:M349"/>
    <mergeCell ref="N346:N349"/>
    <mergeCell ref="AB350:AB353"/>
    <mergeCell ref="AC350:AC353"/>
    <mergeCell ref="V350:V353"/>
    <mergeCell ref="W350:W353"/>
    <mergeCell ref="X350:X353"/>
    <mergeCell ref="Y350:Y353"/>
    <mergeCell ref="Z350:Z353"/>
    <mergeCell ref="AA350:AA353"/>
    <mergeCell ref="P350:P353"/>
    <mergeCell ref="Q350:Q353"/>
    <mergeCell ref="R350:R353"/>
    <mergeCell ref="S350:S353"/>
    <mergeCell ref="T350:T353"/>
    <mergeCell ref="U350:U353"/>
    <mergeCell ref="J350:J353"/>
    <mergeCell ref="K350:K353"/>
    <mergeCell ref="L350:L353"/>
    <mergeCell ref="M350:M353"/>
    <mergeCell ref="N350:N353"/>
    <mergeCell ref="O350:O353"/>
    <mergeCell ref="AC354:AC357"/>
    <mergeCell ref="D358:D361"/>
    <mergeCell ref="E358:E361"/>
    <mergeCell ref="F358:F361"/>
    <mergeCell ref="G358:G361"/>
    <mergeCell ref="H358:H361"/>
    <mergeCell ref="I358:I361"/>
    <mergeCell ref="J358:J361"/>
    <mergeCell ref="V354:V357"/>
    <mergeCell ref="W354:W357"/>
    <mergeCell ref="X354:X357"/>
    <mergeCell ref="Y354:Y357"/>
    <mergeCell ref="Z354:Z357"/>
    <mergeCell ref="AA354:AA357"/>
    <mergeCell ref="P354:P357"/>
    <mergeCell ref="Q354:Q357"/>
    <mergeCell ref="R354:R357"/>
    <mergeCell ref="S354:S357"/>
    <mergeCell ref="T354:T357"/>
    <mergeCell ref="U354:U357"/>
    <mergeCell ref="J354:J357"/>
    <mergeCell ref="K354:K357"/>
    <mergeCell ref="L354:L357"/>
    <mergeCell ref="M354:M357"/>
    <mergeCell ref="N354:N357"/>
    <mergeCell ref="O354:O357"/>
    <mergeCell ref="AC358:AC361"/>
    <mergeCell ref="D354:D357"/>
    <mergeCell ref="E354:E357"/>
    <mergeCell ref="I354:I357"/>
    <mergeCell ref="A362:A367"/>
    <mergeCell ref="D362:D364"/>
    <mergeCell ref="E362:E364"/>
    <mergeCell ref="F362:F364"/>
    <mergeCell ref="G362:G364"/>
    <mergeCell ref="H362:H364"/>
    <mergeCell ref="I362:I364"/>
    <mergeCell ref="J362:J364"/>
    <mergeCell ref="W358:W361"/>
    <mergeCell ref="X358:X361"/>
    <mergeCell ref="Y358:Y361"/>
    <mergeCell ref="Z358:Z361"/>
    <mergeCell ref="AA358:AA361"/>
    <mergeCell ref="AB358:AB361"/>
    <mergeCell ref="Q358:Q361"/>
    <mergeCell ref="R358:R361"/>
    <mergeCell ref="S358:S361"/>
    <mergeCell ref="T358:T361"/>
    <mergeCell ref="U358:U361"/>
    <mergeCell ref="V358:V361"/>
    <mergeCell ref="K358:K361"/>
    <mergeCell ref="L358:L361"/>
    <mergeCell ref="M358:M361"/>
    <mergeCell ref="N358:N361"/>
    <mergeCell ref="O358:O361"/>
    <mergeCell ref="P358:P361"/>
    <mergeCell ref="AB365:AB367"/>
    <mergeCell ref="A354:A361"/>
    <mergeCell ref="F354:F357"/>
    <mergeCell ref="G354:G357"/>
    <mergeCell ref="H354:H357"/>
    <mergeCell ref="AB354:AB357"/>
    <mergeCell ref="AC362:AC364"/>
    <mergeCell ref="D365:D367"/>
    <mergeCell ref="E365:E367"/>
    <mergeCell ref="F365:F367"/>
    <mergeCell ref="G365:G367"/>
    <mergeCell ref="H365:H367"/>
    <mergeCell ref="I365:I367"/>
    <mergeCell ref="J365:J367"/>
    <mergeCell ref="K365:K367"/>
    <mergeCell ref="W362:W364"/>
    <mergeCell ref="X362:X364"/>
    <mergeCell ref="Y362:Y364"/>
    <mergeCell ref="Z362:Z364"/>
    <mergeCell ref="AA362:AA364"/>
    <mergeCell ref="AB362:AB364"/>
    <mergeCell ref="Q362:Q364"/>
    <mergeCell ref="R362:R364"/>
    <mergeCell ref="S362:S364"/>
    <mergeCell ref="T362:T364"/>
    <mergeCell ref="U362:U364"/>
    <mergeCell ref="V362:V364"/>
    <mergeCell ref="K362:K364"/>
    <mergeCell ref="L362:L364"/>
    <mergeCell ref="M362:M364"/>
    <mergeCell ref="N362:N364"/>
    <mergeCell ref="O362:O364"/>
    <mergeCell ref="P362:P364"/>
    <mergeCell ref="X365:X367"/>
    <mergeCell ref="Y365:Y367"/>
    <mergeCell ref="Z365:Z367"/>
    <mergeCell ref="AA365:AA367"/>
    <mergeCell ref="D368:D370"/>
    <mergeCell ref="E368:E370"/>
    <mergeCell ref="F368:F370"/>
    <mergeCell ref="AC365:AC367"/>
    <mergeCell ref="R365:R367"/>
    <mergeCell ref="S365:S367"/>
    <mergeCell ref="T365:T367"/>
    <mergeCell ref="U365:U367"/>
    <mergeCell ref="V365:V367"/>
    <mergeCell ref="W365:W367"/>
    <mergeCell ref="L365:L367"/>
    <mergeCell ref="M365:M367"/>
    <mergeCell ref="N365:N367"/>
    <mergeCell ref="O365:O367"/>
    <mergeCell ref="P365:P367"/>
    <mergeCell ref="Q365:Q367"/>
    <mergeCell ref="Z368:Z370"/>
    <mergeCell ref="AA368:AA370"/>
    <mergeCell ref="AB368:AB370"/>
    <mergeCell ref="AC368:AC370"/>
    <mergeCell ref="E371:E373"/>
    <mergeCell ref="F371:F373"/>
    <mergeCell ref="G371:G373"/>
    <mergeCell ref="H371:H373"/>
    <mergeCell ref="T368:T370"/>
    <mergeCell ref="U368:U370"/>
    <mergeCell ref="V368:V370"/>
    <mergeCell ref="W368:W370"/>
    <mergeCell ref="X368:X370"/>
    <mergeCell ref="Y368:Y370"/>
    <mergeCell ref="N368:N370"/>
    <mergeCell ref="O368:O370"/>
    <mergeCell ref="P368:P370"/>
    <mergeCell ref="Q368:Q370"/>
    <mergeCell ref="R368:R370"/>
    <mergeCell ref="S368:S370"/>
    <mergeCell ref="H368:H370"/>
    <mergeCell ref="I368:I370"/>
    <mergeCell ref="J368:J370"/>
    <mergeCell ref="K368:K370"/>
    <mergeCell ref="L368:L370"/>
    <mergeCell ref="M368:M370"/>
    <mergeCell ref="AA371:AA373"/>
    <mergeCell ref="AB371:AB373"/>
    <mergeCell ref="AC371:AC373"/>
    <mergeCell ref="A374:A379"/>
    <mergeCell ref="D374:D376"/>
    <mergeCell ref="E374:E376"/>
    <mergeCell ref="F374:F376"/>
    <mergeCell ref="G374:G376"/>
    <mergeCell ref="H374:H376"/>
    <mergeCell ref="U371:U373"/>
    <mergeCell ref="V371:V373"/>
    <mergeCell ref="W371:W373"/>
    <mergeCell ref="X371:X373"/>
    <mergeCell ref="Y371:Y373"/>
    <mergeCell ref="Z371:Z373"/>
    <mergeCell ref="O371:O373"/>
    <mergeCell ref="P371:P373"/>
    <mergeCell ref="Q371:Q373"/>
    <mergeCell ref="R371:R373"/>
    <mergeCell ref="S371:S373"/>
    <mergeCell ref="T371:T373"/>
    <mergeCell ref="I371:I373"/>
    <mergeCell ref="J371:J373"/>
    <mergeCell ref="K371:K373"/>
    <mergeCell ref="L371:L373"/>
    <mergeCell ref="M371:M373"/>
    <mergeCell ref="N371:N373"/>
    <mergeCell ref="A368:A373"/>
    <mergeCell ref="G368:G370"/>
    <mergeCell ref="AA374:AA376"/>
    <mergeCell ref="AB374:AB376"/>
    <mergeCell ref="D371:D373"/>
    <mergeCell ref="AC374:AC376"/>
    <mergeCell ref="D377:D379"/>
    <mergeCell ref="E377:E379"/>
    <mergeCell ref="F377:F379"/>
    <mergeCell ref="G377:G379"/>
    <mergeCell ref="H377:H379"/>
    <mergeCell ref="I377:I379"/>
    <mergeCell ref="U374:U376"/>
    <mergeCell ref="V374:V376"/>
    <mergeCell ref="W374:W376"/>
    <mergeCell ref="X374:X376"/>
    <mergeCell ref="Y374:Y376"/>
    <mergeCell ref="Z374:Z376"/>
    <mergeCell ref="O374:O376"/>
    <mergeCell ref="P374:P376"/>
    <mergeCell ref="Q374:Q376"/>
    <mergeCell ref="R374:R376"/>
    <mergeCell ref="S374:S376"/>
    <mergeCell ref="T374:T376"/>
    <mergeCell ref="I374:I376"/>
    <mergeCell ref="J374:J376"/>
    <mergeCell ref="K374:K376"/>
    <mergeCell ref="L374:L376"/>
    <mergeCell ref="M374:M376"/>
    <mergeCell ref="N374:N376"/>
    <mergeCell ref="AB377:AB379"/>
    <mergeCell ref="AC377:AC379"/>
    <mergeCell ref="V377:V379"/>
    <mergeCell ref="Z377:Z379"/>
    <mergeCell ref="AA377:AA379"/>
    <mergeCell ref="P377:P379"/>
    <mergeCell ref="Q377:Q379"/>
    <mergeCell ref="R377:R379"/>
    <mergeCell ref="S377:S379"/>
    <mergeCell ref="T377:T379"/>
    <mergeCell ref="U377:U379"/>
    <mergeCell ref="J377:J379"/>
    <mergeCell ref="K377:K379"/>
    <mergeCell ref="L377:L379"/>
    <mergeCell ref="M377:M379"/>
    <mergeCell ref="N377:N379"/>
    <mergeCell ref="O377:O379"/>
    <mergeCell ref="N384:N387"/>
    <mergeCell ref="O384:O387"/>
    <mergeCell ref="P384:P387"/>
    <mergeCell ref="D384:D387"/>
    <mergeCell ref="E384:E387"/>
    <mergeCell ref="F384:F387"/>
    <mergeCell ref="G384:G387"/>
    <mergeCell ref="H384:H387"/>
    <mergeCell ref="I384:I387"/>
    <mergeCell ref="J384:J387"/>
    <mergeCell ref="D380:D383"/>
    <mergeCell ref="E380:E383"/>
    <mergeCell ref="F380:F383"/>
    <mergeCell ref="G380:G383"/>
    <mergeCell ref="H380:H383"/>
    <mergeCell ref="I380:I383"/>
    <mergeCell ref="V380:V383"/>
    <mergeCell ref="W380:W383"/>
    <mergeCell ref="X380:X383"/>
    <mergeCell ref="Y380:Y383"/>
    <mergeCell ref="Z380:Z383"/>
    <mergeCell ref="AA380:AA383"/>
    <mergeCell ref="P380:P383"/>
    <mergeCell ref="Q380:Q383"/>
    <mergeCell ref="R380:R383"/>
    <mergeCell ref="S380:S383"/>
    <mergeCell ref="T380:T383"/>
    <mergeCell ref="U380:U383"/>
    <mergeCell ref="J380:J383"/>
    <mergeCell ref="K380:K383"/>
    <mergeCell ref="L380:L383"/>
    <mergeCell ref="M380:M383"/>
    <mergeCell ref="N380:N383"/>
    <mergeCell ref="O380:O383"/>
    <mergeCell ref="K388:K391"/>
    <mergeCell ref="L388:L391"/>
    <mergeCell ref="M388:M391"/>
    <mergeCell ref="N388:N391"/>
    <mergeCell ref="O388:O391"/>
    <mergeCell ref="P388:P391"/>
    <mergeCell ref="AC384:AC387"/>
    <mergeCell ref="A388:A395"/>
    <mergeCell ref="D388:D391"/>
    <mergeCell ref="E388:E391"/>
    <mergeCell ref="F388:F391"/>
    <mergeCell ref="G388:G391"/>
    <mergeCell ref="H388:H391"/>
    <mergeCell ref="I388:I391"/>
    <mergeCell ref="J388:J391"/>
    <mergeCell ref="W384:W387"/>
    <mergeCell ref="X384:X387"/>
    <mergeCell ref="Y384:Y387"/>
    <mergeCell ref="Z384:Z387"/>
    <mergeCell ref="AA384:AA387"/>
    <mergeCell ref="AB384:AB387"/>
    <mergeCell ref="Q384:Q387"/>
    <mergeCell ref="R384:R387"/>
    <mergeCell ref="S384:S387"/>
    <mergeCell ref="T384:T387"/>
    <mergeCell ref="U384:U387"/>
    <mergeCell ref="V384:V387"/>
    <mergeCell ref="K384:K387"/>
    <mergeCell ref="L384:L387"/>
    <mergeCell ref="M384:M387"/>
    <mergeCell ref="A380:A387"/>
    <mergeCell ref="AB380:AB383"/>
    <mergeCell ref="A396:A403"/>
    <mergeCell ref="D396:D399"/>
    <mergeCell ref="E396:E399"/>
    <mergeCell ref="F396:F399"/>
    <mergeCell ref="G396:G399"/>
    <mergeCell ref="X392:X395"/>
    <mergeCell ref="Y392:Y395"/>
    <mergeCell ref="Z392:Z395"/>
    <mergeCell ref="AA392:AA395"/>
    <mergeCell ref="AB392:AB395"/>
    <mergeCell ref="AC392:AC395"/>
    <mergeCell ref="R392:R395"/>
    <mergeCell ref="S392:S395"/>
    <mergeCell ref="T392:T395"/>
    <mergeCell ref="U392:U395"/>
    <mergeCell ref="V392:V395"/>
    <mergeCell ref="W392:W395"/>
    <mergeCell ref="L392:L395"/>
    <mergeCell ref="M392:M395"/>
    <mergeCell ref="N392:N395"/>
    <mergeCell ref="O392:O395"/>
    <mergeCell ref="P392:P395"/>
    <mergeCell ref="Q392:Q395"/>
    <mergeCell ref="D392:D395"/>
    <mergeCell ref="E392:E395"/>
    <mergeCell ref="F392:F395"/>
    <mergeCell ref="G392:G395"/>
    <mergeCell ref="H392:H395"/>
    <mergeCell ref="I392:I395"/>
    <mergeCell ref="J392:J395"/>
    <mergeCell ref="L400:L403"/>
    <mergeCell ref="M400:M403"/>
    <mergeCell ref="D400:D403"/>
    <mergeCell ref="E400:E403"/>
    <mergeCell ref="G400:G403"/>
    <mergeCell ref="H400:H403"/>
    <mergeCell ref="T396:T399"/>
    <mergeCell ref="U396:U399"/>
    <mergeCell ref="V396:V399"/>
    <mergeCell ref="W396:W399"/>
    <mergeCell ref="X396:X399"/>
    <mergeCell ref="Y396:Y399"/>
    <mergeCell ref="N396:N399"/>
    <mergeCell ref="O396:O399"/>
    <mergeCell ref="P396:P399"/>
    <mergeCell ref="Q396:Q399"/>
    <mergeCell ref="R396:R399"/>
    <mergeCell ref="S396:S399"/>
    <mergeCell ref="H396:H399"/>
    <mergeCell ref="I396:I399"/>
    <mergeCell ref="J396:J399"/>
    <mergeCell ref="K396:K399"/>
    <mergeCell ref="L396:L399"/>
    <mergeCell ref="M396:M399"/>
    <mergeCell ref="K392:K395"/>
    <mergeCell ref="W388:W391"/>
    <mergeCell ref="X388:X391"/>
    <mergeCell ref="Y388:Y391"/>
    <mergeCell ref="Z388:Z391"/>
    <mergeCell ref="AA388:AA391"/>
    <mergeCell ref="AB388:AB391"/>
    <mergeCell ref="Q388:Q391"/>
    <mergeCell ref="R388:R391"/>
    <mergeCell ref="S388:S391"/>
    <mergeCell ref="T388:T391"/>
    <mergeCell ref="U388:U391"/>
    <mergeCell ref="F400:F403"/>
    <mergeCell ref="U400:U403"/>
    <mergeCell ref="V400:V403"/>
    <mergeCell ref="W400:W403"/>
    <mergeCell ref="X400:X403"/>
    <mergeCell ref="Y400:Y403"/>
    <mergeCell ref="Z400:Z403"/>
    <mergeCell ref="O400:O403"/>
    <mergeCell ref="P400:P403"/>
    <mergeCell ref="Q400:Q403"/>
    <mergeCell ref="R400:R403"/>
    <mergeCell ref="S400:S403"/>
    <mergeCell ref="T400:T403"/>
    <mergeCell ref="I400:I403"/>
    <mergeCell ref="J400:J403"/>
    <mergeCell ref="K400:K403"/>
    <mergeCell ref="N400:N403"/>
    <mergeCell ref="Z396:Z399"/>
    <mergeCell ref="AA396:AA399"/>
    <mergeCell ref="AB396:AB399"/>
    <mergeCell ref="A266:A271"/>
    <mergeCell ref="G266:G268"/>
    <mergeCell ref="X279:X282"/>
    <mergeCell ref="Y279:Y282"/>
    <mergeCell ref="Z279:Z282"/>
    <mergeCell ref="D269:D271"/>
    <mergeCell ref="E269:E271"/>
    <mergeCell ref="F269:F271"/>
    <mergeCell ref="G269:G271"/>
    <mergeCell ref="H269:H271"/>
    <mergeCell ref="T266:T268"/>
    <mergeCell ref="U266:U268"/>
    <mergeCell ref="V266:V268"/>
    <mergeCell ref="W266:W268"/>
    <mergeCell ref="X266:X268"/>
    <mergeCell ref="Y266:Y268"/>
    <mergeCell ref="N266:N268"/>
    <mergeCell ref="O266:O268"/>
    <mergeCell ref="P266:P268"/>
    <mergeCell ref="Q266:Q268"/>
    <mergeCell ref="R266:R268"/>
    <mergeCell ref="S266:S268"/>
    <mergeCell ref="H266:H268"/>
    <mergeCell ref="I266:I268"/>
    <mergeCell ref="J266:J268"/>
    <mergeCell ref="K266:K268"/>
    <mergeCell ref="L266:L268"/>
    <mergeCell ref="M266:M268"/>
    <mergeCell ref="D266:D268"/>
    <mergeCell ref="E266:E268"/>
    <mergeCell ref="F266:F268"/>
    <mergeCell ref="U269:U271"/>
    <mergeCell ref="V269:V271"/>
    <mergeCell ref="W269:W271"/>
    <mergeCell ref="X269:X271"/>
    <mergeCell ref="Y269:Y271"/>
    <mergeCell ref="Z269:Z271"/>
    <mergeCell ref="O269:O271"/>
    <mergeCell ref="P269:P271"/>
    <mergeCell ref="Q269:Q271"/>
    <mergeCell ref="R269:R271"/>
    <mergeCell ref="S269:S271"/>
    <mergeCell ref="T269:T271"/>
    <mergeCell ref="I269:I271"/>
    <mergeCell ref="J269:J271"/>
    <mergeCell ref="K269:K271"/>
    <mergeCell ref="L269:L271"/>
    <mergeCell ref="M269:M271"/>
    <mergeCell ref="N269:N271"/>
    <mergeCell ref="A275:A282"/>
    <mergeCell ref="D275:D278"/>
    <mergeCell ref="E275:E278"/>
    <mergeCell ref="F275:F278"/>
    <mergeCell ref="G275:G278"/>
    <mergeCell ref="H275:H278"/>
    <mergeCell ref="AA279:AA282"/>
    <mergeCell ref="P279:P282"/>
    <mergeCell ref="Q279:Q282"/>
    <mergeCell ref="R279:R282"/>
    <mergeCell ref="S279:S282"/>
    <mergeCell ref="T279:T282"/>
    <mergeCell ref="U279:U282"/>
    <mergeCell ref="J279:J282"/>
    <mergeCell ref="K279:K282"/>
    <mergeCell ref="L279:L282"/>
    <mergeCell ref="M279:M282"/>
    <mergeCell ref="N279:N282"/>
    <mergeCell ref="O279:O282"/>
    <mergeCell ref="AA275:AA278"/>
    <mergeCell ref="AB275:AB278"/>
    <mergeCell ref="AC275:AC278"/>
    <mergeCell ref="D279:D282"/>
    <mergeCell ref="E279:E282"/>
    <mergeCell ref="F279:F282"/>
    <mergeCell ref="G279:G282"/>
    <mergeCell ref="H279:H282"/>
    <mergeCell ref="I279:I282"/>
    <mergeCell ref="U275:U278"/>
    <mergeCell ref="V275:V278"/>
    <mergeCell ref="W275:W278"/>
    <mergeCell ref="X275:X278"/>
    <mergeCell ref="Y275:Y278"/>
    <mergeCell ref="Z275:Z278"/>
    <mergeCell ref="O275:O278"/>
    <mergeCell ref="P275:P278"/>
    <mergeCell ref="Q275:Q278"/>
    <mergeCell ref="R275:R278"/>
    <mergeCell ref="S275:S278"/>
    <mergeCell ref="T275:T278"/>
    <mergeCell ref="I275:I278"/>
    <mergeCell ref="J275:J278"/>
    <mergeCell ref="K275:K278"/>
    <mergeCell ref="L275:L278"/>
    <mergeCell ref="M275:M278"/>
    <mergeCell ref="N275:N278"/>
    <mergeCell ref="AB279:AB282"/>
    <mergeCell ref="AC279:AC282"/>
    <mergeCell ref="V279:V282"/>
    <mergeCell ref="W279:W282"/>
    <mergeCell ref="AW4:AW5"/>
    <mergeCell ref="AW6:AW7"/>
    <mergeCell ref="AW14:AW16"/>
    <mergeCell ref="AW17:AW19"/>
    <mergeCell ref="AW20:AW22"/>
    <mergeCell ref="AW32:AW34"/>
    <mergeCell ref="AW35:AW37"/>
    <mergeCell ref="AW38:AW40"/>
    <mergeCell ref="AW50:AW52"/>
    <mergeCell ref="AW53:AW55"/>
    <mergeCell ref="AW65:AW68"/>
    <mergeCell ref="AW69:AW72"/>
    <mergeCell ref="AW73:AW76"/>
    <mergeCell ref="AW89:AW92"/>
    <mergeCell ref="AW93:AW96"/>
    <mergeCell ref="AW97:AW100"/>
    <mergeCell ref="AW113:AW115"/>
    <mergeCell ref="AW105:AW108"/>
    <mergeCell ref="AW81:AW84"/>
    <mergeCell ref="AW10:AW11"/>
    <mergeCell ref="AW26:AW28"/>
    <mergeCell ref="AW44:AW46"/>
    <mergeCell ref="AW116:AW118"/>
    <mergeCell ref="AW119:AW121"/>
    <mergeCell ref="AW131:AW134"/>
    <mergeCell ref="AW135:AW138"/>
    <mergeCell ref="AW139:AW142"/>
    <mergeCell ref="AW155:AW156"/>
    <mergeCell ref="AW157:AW158"/>
    <mergeCell ref="AW159:AW160"/>
    <mergeCell ref="AW161:AW163"/>
    <mergeCell ref="AW164:AW166"/>
    <mergeCell ref="AW167:AW169"/>
    <mergeCell ref="AW170:AW172"/>
    <mergeCell ref="AW173:AW175"/>
    <mergeCell ref="AW185:AW188"/>
    <mergeCell ref="AW189:AW192"/>
    <mergeCell ref="AW193:AW196"/>
    <mergeCell ref="AW209:AW212"/>
    <mergeCell ref="AW143:AW146"/>
    <mergeCell ref="AW179:AW181"/>
    <mergeCell ref="AW151:AW154"/>
    <mergeCell ref="AW122:AW124"/>
    <mergeCell ref="AW182:AW184"/>
    <mergeCell ref="AW125:AW127"/>
    <mergeCell ref="AW197:AW200"/>
    <mergeCell ref="AW213:AW216"/>
    <mergeCell ref="AW217:AW220"/>
    <mergeCell ref="AW233:AW236"/>
    <mergeCell ref="AW237:AW240"/>
    <mergeCell ref="AW241:AW244"/>
    <mergeCell ref="AW257:AW259"/>
    <mergeCell ref="AW260:AW262"/>
    <mergeCell ref="AW263:AW265"/>
    <mergeCell ref="AW266:AW268"/>
    <mergeCell ref="AW269:AW271"/>
    <mergeCell ref="AW275:AW278"/>
    <mergeCell ref="AW279:AW282"/>
    <mergeCell ref="AW287:AW290"/>
    <mergeCell ref="AW291:AW294"/>
    <mergeCell ref="AW295:AW298"/>
    <mergeCell ref="AW299:AW301"/>
    <mergeCell ref="AW302:AW304"/>
    <mergeCell ref="AW245:AW248"/>
    <mergeCell ref="AW308:AW309"/>
    <mergeCell ref="AW310:AW311"/>
    <mergeCell ref="AW312:AW314"/>
    <mergeCell ref="AW315:AW317"/>
    <mergeCell ref="AW318:AW320"/>
    <mergeCell ref="AW321:AW323"/>
    <mergeCell ref="AW324:AW327"/>
    <mergeCell ref="AW328:AW331"/>
    <mergeCell ref="AW332:AW334"/>
    <mergeCell ref="AW335:AW337"/>
    <mergeCell ref="AW338:AW341"/>
    <mergeCell ref="AW342:AW345"/>
    <mergeCell ref="AW346:AW349"/>
    <mergeCell ref="AW350:AW353"/>
    <mergeCell ref="AW354:AW357"/>
    <mergeCell ref="AW358:AW361"/>
    <mergeCell ref="AW362:AW364"/>
    <mergeCell ref="AW365:AW367"/>
    <mergeCell ref="AW368:AW370"/>
    <mergeCell ref="AW371:AW373"/>
    <mergeCell ref="AW374:AW376"/>
    <mergeCell ref="AW377:AW379"/>
    <mergeCell ref="AW380:AW383"/>
    <mergeCell ref="AW384:AW387"/>
    <mergeCell ref="AW388:AW391"/>
    <mergeCell ref="AW392:AW395"/>
    <mergeCell ref="AW396:AW399"/>
    <mergeCell ref="AW400:AW403"/>
    <mergeCell ref="AX4:AX5"/>
    <mergeCell ref="AX6:AX7"/>
    <mergeCell ref="AX14:AX16"/>
    <mergeCell ref="AX17:AX19"/>
    <mergeCell ref="AX20:AX22"/>
    <mergeCell ref="AX32:AX34"/>
    <mergeCell ref="AX35:AX37"/>
    <mergeCell ref="AX38:AX40"/>
    <mergeCell ref="AX50:AX52"/>
    <mergeCell ref="AX53:AX55"/>
    <mergeCell ref="AX65:AX68"/>
    <mergeCell ref="AX69:AX72"/>
    <mergeCell ref="AX73:AX76"/>
    <mergeCell ref="AX89:AX92"/>
    <mergeCell ref="AX93:AX96"/>
    <mergeCell ref="AX97:AX100"/>
    <mergeCell ref="AX113:AX115"/>
    <mergeCell ref="AX116:AX118"/>
    <mergeCell ref="AX119:AX121"/>
    <mergeCell ref="AX131:AX134"/>
    <mergeCell ref="AX135:AX138"/>
    <mergeCell ref="AX139:AX142"/>
    <mergeCell ref="AX155:AX156"/>
    <mergeCell ref="AX157:AX158"/>
    <mergeCell ref="AX159:AX160"/>
    <mergeCell ref="AX161:AX163"/>
    <mergeCell ref="AX164:AX166"/>
    <mergeCell ref="AX167:AX169"/>
    <mergeCell ref="AX170:AX172"/>
    <mergeCell ref="AX173:AX175"/>
    <mergeCell ref="AX185:AX188"/>
    <mergeCell ref="AX189:AX192"/>
    <mergeCell ref="AX193:AX196"/>
    <mergeCell ref="AX209:AX212"/>
    <mergeCell ref="AX213:AX216"/>
    <mergeCell ref="AX217:AX220"/>
    <mergeCell ref="AX233:AX236"/>
    <mergeCell ref="AX237:AX240"/>
    <mergeCell ref="AX143:AX146"/>
    <mergeCell ref="AX179:AX181"/>
    <mergeCell ref="AX151:AX154"/>
    <mergeCell ref="AX182:AX184"/>
    <mergeCell ref="AX197:AX200"/>
    <mergeCell ref="AX241:AX244"/>
    <mergeCell ref="AX257:AX259"/>
    <mergeCell ref="AX260:AX262"/>
    <mergeCell ref="AX263:AX265"/>
    <mergeCell ref="AX266:AX268"/>
    <mergeCell ref="AX269:AX271"/>
    <mergeCell ref="AX275:AX278"/>
    <mergeCell ref="AX279:AX282"/>
    <mergeCell ref="AX287:AX290"/>
    <mergeCell ref="AX291:AX294"/>
    <mergeCell ref="AX295:AX298"/>
    <mergeCell ref="AX299:AX301"/>
    <mergeCell ref="AX302:AX304"/>
    <mergeCell ref="AX305:AX307"/>
    <mergeCell ref="AX308:AX309"/>
    <mergeCell ref="AX310:AX311"/>
    <mergeCell ref="AX312:AX314"/>
    <mergeCell ref="AX245:AX248"/>
    <mergeCell ref="AX315:AX317"/>
    <mergeCell ref="AX318:AX320"/>
    <mergeCell ref="AX321:AX323"/>
    <mergeCell ref="AX324:AX327"/>
    <mergeCell ref="AX328:AX331"/>
    <mergeCell ref="AX332:AX334"/>
    <mergeCell ref="AX335:AX337"/>
    <mergeCell ref="AX338:AX341"/>
    <mergeCell ref="AX342:AX345"/>
    <mergeCell ref="AX346:AX349"/>
    <mergeCell ref="AX350:AX353"/>
    <mergeCell ref="AX354:AX357"/>
    <mergeCell ref="AX358:AX361"/>
    <mergeCell ref="AX362:AX364"/>
    <mergeCell ref="AX365:AX367"/>
    <mergeCell ref="AX368:AX370"/>
    <mergeCell ref="AX371:AX373"/>
    <mergeCell ref="AX374:AX376"/>
    <mergeCell ref="AX377:AX379"/>
    <mergeCell ref="AX380:AX383"/>
    <mergeCell ref="AX384:AX387"/>
    <mergeCell ref="AX388:AX391"/>
    <mergeCell ref="AX392:AX395"/>
    <mergeCell ref="AX396:AX399"/>
    <mergeCell ref="AX400:AX403"/>
    <mergeCell ref="R404:R406"/>
    <mergeCell ref="S404:S406"/>
    <mergeCell ref="T404:T406"/>
    <mergeCell ref="U404:U406"/>
    <mergeCell ref="V404:V406"/>
    <mergeCell ref="W404:W406"/>
    <mergeCell ref="X404:X406"/>
    <mergeCell ref="Y404:Y406"/>
    <mergeCell ref="Z404:Z406"/>
    <mergeCell ref="AA404:AA406"/>
    <mergeCell ref="AB404:AB406"/>
    <mergeCell ref="AC404:AC406"/>
    <mergeCell ref="AW404:AW406"/>
    <mergeCell ref="AX404:AX406"/>
    <mergeCell ref="AC388:AC391"/>
    <mergeCell ref="AC396:AC399"/>
    <mergeCell ref="AA400:AA403"/>
    <mergeCell ref="AB400:AB403"/>
    <mergeCell ref="AC400:AC403"/>
    <mergeCell ref="V388:V391"/>
    <mergeCell ref="AC380:AC383"/>
    <mergeCell ref="W377:W379"/>
    <mergeCell ref="X377:X379"/>
    <mergeCell ref="Y377:Y379"/>
    <mergeCell ref="A404:A406"/>
    <mergeCell ref="B404:B406"/>
    <mergeCell ref="C404:C406"/>
    <mergeCell ref="D404:D406"/>
    <mergeCell ref="E404:E406"/>
    <mergeCell ref="F404:F406"/>
    <mergeCell ref="G404:G406"/>
    <mergeCell ref="H404:H406"/>
    <mergeCell ref="I404:I406"/>
    <mergeCell ref="J404:J406"/>
    <mergeCell ref="K404:K406"/>
    <mergeCell ref="L404:L406"/>
    <mergeCell ref="M404:M406"/>
    <mergeCell ref="N404:N406"/>
    <mergeCell ref="O404:O406"/>
    <mergeCell ref="P404:P406"/>
    <mergeCell ref="Q404:Q406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G2120"/>
  <sheetViews>
    <sheetView zoomScale="80" zoomScaleNormal="80" workbookViewId="0">
      <pane ySplit="3" topLeftCell="A4" activePane="bottomLeft" state="frozen"/>
      <selection pane="bottomLeft" activeCell="A4" sqref="A4:A5"/>
    </sheetView>
  </sheetViews>
  <sheetFormatPr defaultRowHeight="12.75"/>
  <cols>
    <col min="1" max="1" width="32.28515625" style="112" bestFit="1" customWidth="1"/>
    <col min="2" max="2" width="22" style="112" bestFit="1" customWidth="1"/>
    <col min="3" max="3" width="50.85546875" style="112" bestFit="1" customWidth="1"/>
    <col min="4" max="4" width="31.140625" style="112" customWidth="1"/>
    <col min="5" max="5" width="14.5703125" style="817" customWidth="1"/>
    <col min="6" max="6" width="29.85546875" style="112" bestFit="1" customWidth="1"/>
    <col min="7" max="8" width="17.140625" style="111" bestFit="1" customWidth="1"/>
    <col min="9" max="10" width="8.7109375" style="208" customWidth="1"/>
    <col min="11" max="11" width="7.28515625" style="111" customWidth="1"/>
    <col min="12" max="12" width="6.5703125" style="111" customWidth="1"/>
    <col min="13" max="13" width="5.28515625" style="111" customWidth="1"/>
    <col min="14" max="14" width="7.5703125" style="111" customWidth="1"/>
    <col min="15" max="15" width="6.42578125" style="111" customWidth="1"/>
    <col min="16" max="16" width="5.42578125" style="111" customWidth="1"/>
    <col min="17" max="18" width="8.5703125" style="111" customWidth="1"/>
    <col min="19" max="19" width="29.140625" style="111" customWidth="1"/>
    <col min="20" max="25" width="8.5703125" style="111" customWidth="1"/>
    <col min="26" max="26" width="29.28515625" style="208" customWidth="1"/>
    <col min="27" max="27" width="26" style="208" customWidth="1"/>
    <col min="28" max="30" width="14.85546875" style="112" customWidth="1"/>
    <col min="31" max="32" width="14.140625" style="112" customWidth="1"/>
    <col min="33" max="33" width="14.42578125" style="112" customWidth="1"/>
    <col min="34" max="34" width="13.5703125" style="112" customWidth="1"/>
    <col min="35" max="35" width="12.5703125" style="112" customWidth="1"/>
    <col min="36" max="38" width="14.42578125" style="112" customWidth="1"/>
    <col min="39" max="39" width="12.7109375" style="112" customWidth="1"/>
    <col min="40" max="40" width="12.7109375" style="3401" customWidth="1"/>
    <col min="41" max="41" width="12.7109375" style="112" customWidth="1"/>
    <col min="42" max="42" width="12.140625" style="112" customWidth="1"/>
    <col min="43" max="44" width="9.140625" style="112"/>
    <col min="45" max="45" width="21.42578125" style="112" customWidth="1"/>
    <col min="46" max="46" width="9.140625" style="112"/>
    <col min="47" max="47" width="29.140625" style="112" customWidth="1"/>
    <col min="48" max="48" width="29.7109375" style="112" customWidth="1"/>
    <col min="49" max="49" width="9.85546875" style="112" customWidth="1"/>
    <col min="50" max="50" width="11.42578125" style="111" customWidth="1"/>
    <col min="51" max="51" width="13.28515625" style="112" customWidth="1"/>
    <col min="52" max="52" width="13.85546875" style="112" customWidth="1"/>
    <col min="53" max="53" width="11" style="112" customWidth="1"/>
    <col min="54" max="54" width="13.5703125" style="112" customWidth="1"/>
    <col min="55" max="55" width="11.85546875" style="112" customWidth="1"/>
    <col min="56" max="56" width="19.28515625" style="112" customWidth="1"/>
    <col min="57" max="57" width="11.42578125" style="112" customWidth="1"/>
    <col min="58" max="59" width="14.5703125" style="817" customWidth="1"/>
    <col min="60" max="222" width="9.140625" style="112"/>
    <col min="223" max="223" width="21.28515625" style="112" customWidth="1"/>
    <col min="224" max="224" width="23.28515625" style="112" customWidth="1"/>
    <col min="225" max="225" width="26.85546875" style="112" customWidth="1"/>
    <col min="226" max="226" width="28" style="112" customWidth="1"/>
    <col min="227" max="227" width="25.7109375" style="112" customWidth="1"/>
    <col min="228" max="228" width="30.7109375" style="112" customWidth="1"/>
    <col min="229" max="229" width="9.5703125" style="112" customWidth="1"/>
    <col min="230" max="230" width="9.42578125" style="112" customWidth="1"/>
    <col min="231" max="232" width="17.140625" style="112" bestFit="1" customWidth="1"/>
    <col min="233" max="234" width="8.7109375" style="112" customWidth="1"/>
    <col min="235" max="235" width="7.28515625" style="112" customWidth="1"/>
    <col min="236" max="236" width="6.5703125" style="112" customWidth="1"/>
    <col min="237" max="237" width="5.28515625" style="112" customWidth="1"/>
    <col min="238" max="238" width="7.5703125" style="112" customWidth="1"/>
    <col min="239" max="239" width="6.42578125" style="112" customWidth="1"/>
    <col min="240" max="240" width="5.42578125" style="112" customWidth="1"/>
    <col min="241" max="248" width="7.28515625" style="112" customWidth="1"/>
    <col min="249" max="249" width="8.5703125" style="112" customWidth="1"/>
    <col min="250" max="250" width="8.7109375" style="112" customWidth="1"/>
    <col min="251" max="262" width="8.5703125" style="112" customWidth="1"/>
    <col min="263" max="265" width="9.42578125" style="112" customWidth="1"/>
    <col min="266" max="266" width="9.5703125" style="112" customWidth="1"/>
    <col min="267" max="276" width="8.7109375" style="112" customWidth="1"/>
    <col min="277" max="277" width="29.28515625" style="112" customWidth="1"/>
    <col min="278" max="278" width="22.5703125" style="112" customWidth="1"/>
    <col min="279" max="281" width="14.85546875" style="112" customWidth="1"/>
    <col min="282" max="282" width="14.140625" style="112" customWidth="1"/>
    <col min="283" max="283" width="14.5703125" style="112" customWidth="1"/>
    <col min="284" max="284" width="14.42578125" style="112" customWidth="1"/>
    <col min="285" max="285" width="12.7109375" style="112" customWidth="1"/>
    <col min="286" max="286" width="13.5703125" style="112" customWidth="1"/>
    <col min="287" max="287" width="12.5703125" style="112" customWidth="1"/>
    <col min="288" max="294" width="14.42578125" style="112" customWidth="1"/>
    <col min="295" max="296" width="12.7109375" style="112" customWidth="1"/>
    <col min="297" max="297" width="12.140625" style="112" customWidth="1"/>
    <col min="298" max="300" width="9.140625" style="112"/>
    <col min="301" max="301" width="21.42578125" style="112" customWidth="1"/>
    <col min="302" max="302" width="29.140625" style="112" customWidth="1"/>
    <col min="303" max="303" width="29.7109375" style="112" customWidth="1"/>
    <col min="304" max="304" width="9.85546875" style="112" customWidth="1"/>
    <col min="305" max="305" width="11.42578125" style="112" customWidth="1"/>
    <col min="306" max="306" width="13.28515625" style="112" customWidth="1"/>
    <col min="307" max="307" width="13.85546875" style="112" customWidth="1"/>
    <col min="308" max="308" width="11" style="112" customWidth="1"/>
    <col min="309" max="309" width="13.5703125" style="112" customWidth="1"/>
    <col min="310" max="310" width="11.85546875" style="112" customWidth="1"/>
    <col min="311" max="311" width="19.28515625" style="112" customWidth="1"/>
    <col min="312" max="312" width="11.42578125" style="112" customWidth="1"/>
    <col min="313" max="313" width="67" style="112" customWidth="1"/>
    <col min="314" max="478" width="9.140625" style="112"/>
    <col min="479" max="479" width="21.28515625" style="112" customWidth="1"/>
    <col min="480" max="480" width="23.28515625" style="112" customWidth="1"/>
    <col min="481" max="481" width="26.85546875" style="112" customWidth="1"/>
    <col min="482" max="482" width="28" style="112" customWidth="1"/>
    <col min="483" max="483" width="25.7109375" style="112" customWidth="1"/>
    <col min="484" max="484" width="30.7109375" style="112" customWidth="1"/>
    <col min="485" max="485" width="9.5703125" style="112" customWidth="1"/>
    <col min="486" max="486" width="9.42578125" style="112" customWidth="1"/>
    <col min="487" max="488" width="17.140625" style="112" bestFit="1" customWidth="1"/>
    <col min="489" max="490" width="8.7109375" style="112" customWidth="1"/>
    <col min="491" max="491" width="7.28515625" style="112" customWidth="1"/>
    <col min="492" max="492" width="6.5703125" style="112" customWidth="1"/>
    <col min="493" max="493" width="5.28515625" style="112" customWidth="1"/>
    <col min="494" max="494" width="7.5703125" style="112" customWidth="1"/>
    <col min="495" max="495" width="6.42578125" style="112" customWidth="1"/>
    <col min="496" max="496" width="5.42578125" style="112" customWidth="1"/>
    <col min="497" max="504" width="7.28515625" style="112" customWidth="1"/>
    <col min="505" max="505" width="8.5703125" style="112" customWidth="1"/>
    <col min="506" max="506" width="8.7109375" style="112" customWidth="1"/>
    <col min="507" max="518" width="8.5703125" style="112" customWidth="1"/>
    <col min="519" max="521" width="9.42578125" style="112" customWidth="1"/>
    <col min="522" max="522" width="9.5703125" style="112" customWidth="1"/>
    <col min="523" max="532" width="8.7109375" style="112" customWidth="1"/>
    <col min="533" max="533" width="29.28515625" style="112" customWidth="1"/>
    <col min="534" max="534" width="22.5703125" style="112" customWidth="1"/>
    <col min="535" max="537" width="14.85546875" style="112" customWidth="1"/>
    <col min="538" max="538" width="14.140625" style="112" customWidth="1"/>
    <col min="539" max="539" width="14.5703125" style="112" customWidth="1"/>
    <col min="540" max="540" width="14.42578125" style="112" customWidth="1"/>
    <col min="541" max="541" width="12.7109375" style="112" customWidth="1"/>
    <col min="542" max="542" width="13.5703125" style="112" customWidth="1"/>
    <col min="543" max="543" width="12.5703125" style="112" customWidth="1"/>
    <col min="544" max="550" width="14.42578125" style="112" customWidth="1"/>
    <col min="551" max="552" width="12.7109375" style="112" customWidth="1"/>
    <col min="553" max="553" width="12.140625" style="112" customWidth="1"/>
    <col min="554" max="556" width="9.140625" style="112"/>
    <col min="557" max="557" width="21.42578125" style="112" customWidth="1"/>
    <col min="558" max="558" width="29.140625" style="112" customWidth="1"/>
    <col min="559" max="559" width="29.7109375" style="112" customWidth="1"/>
    <col min="560" max="560" width="9.85546875" style="112" customWidth="1"/>
    <col min="561" max="561" width="11.42578125" style="112" customWidth="1"/>
    <col min="562" max="562" width="13.28515625" style="112" customWidth="1"/>
    <col min="563" max="563" width="13.85546875" style="112" customWidth="1"/>
    <col min="564" max="564" width="11" style="112" customWidth="1"/>
    <col min="565" max="565" width="13.5703125" style="112" customWidth="1"/>
    <col min="566" max="566" width="11.85546875" style="112" customWidth="1"/>
    <col min="567" max="567" width="19.28515625" style="112" customWidth="1"/>
    <col min="568" max="568" width="11.42578125" style="112" customWidth="1"/>
    <col min="569" max="569" width="67" style="112" customWidth="1"/>
    <col min="570" max="734" width="9.140625" style="112"/>
    <col min="735" max="735" width="21.28515625" style="112" customWidth="1"/>
    <col min="736" max="736" width="23.28515625" style="112" customWidth="1"/>
    <col min="737" max="737" width="26.85546875" style="112" customWidth="1"/>
    <col min="738" max="738" width="28" style="112" customWidth="1"/>
    <col min="739" max="739" width="25.7109375" style="112" customWidth="1"/>
    <col min="740" max="740" width="30.7109375" style="112" customWidth="1"/>
    <col min="741" max="741" width="9.5703125" style="112" customWidth="1"/>
    <col min="742" max="742" width="9.42578125" style="112" customWidth="1"/>
    <col min="743" max="744" width="17.140625" style="112" bestFit="1" customWidth="1"/>
    <col min="745" max="746" width="8.7109375" style="112" customWidth="1"/>
    <col min="747" max="747" width="7.28515625" style="112" customWidth="1"/>
    <col min="748" max="748" width="6.5703125" style="112" customWidth="1"/>
    <col min="749" max="749" width="5.28515625" style="112" customWidth="1"/>
    <col min="750" max="750" width="7.5703125" style="112" customWidth="1"/>
    <col min="751" max="751" width="6.42578125" style="112" customWidth="1"/>
    <col min="752" max="752" width="5.42578125" style="112" customWidth="1"/>
    <col min="753" max="760" width="7.28515625" style="112" customWidth="1"/>
    <col min="761" max="761" width="8.5703125" style="112" customWidth="1"/>
    <col min="762" max="762" width="8.7109375" style="112" customWidth="1"/>
    <col min="763" max="774" width="8.5703125" style="112" customWidth="1"/>
    <col min="775" max="777" width="9.42578125" style="112" customWidth="1"/>
    <col min="778" max="778" width="9.5703125" style="112" customWidth="1"/>
    <col min="779" max="788" width="8.7109375" style="112" customWidth="1"/>
    <col min="789" max="789" width="29.28515625" style="112" customWidth="1"/>
    <col min="790" max="790" width="22.5703125" style="112" customWidth="1"/>
    <col min="791" max="793" width="14.85546875" style="112" customWidth="1"/>
    <col min="794" max="794" width="14.140625" style="112" customWidth="1"/>
    <col min="795" max="795" width="14.5703125" style="112" customWidth="1"/>
    <col min="796" max="796" width="14.42578125" style="112" customWidth="1"/>
    <col min="797" max="797" width="12.7109375" style="112" customWidth="1"/>
    <col min="798" max="798" width="13.5703125" style="112" customWidth="1"/>
    <col min="799" max="799" width="12.5703125" style="112" customWidth="1"/>
    <col min="800" max="806" width="14.42578125" style="112" customWidth="1"/>
    <col min="807" max="808" width="12.7109375" style="112" customWidth="1"/>
    <col min="809" max="809" width="12.140625" style="112" customWidth="1"/>
    <col min="810" max="812" width="9.140625" style="112"/>
    <col min="813" max="813" width="21.42578125" style="112" customWidth="1"/>
    <col min="814" max="814" width="29.140625" style="112" customWidth="1"/>
    <col min="815" max="815" width="29.7109375" style="112" customWidth="1"/>
    <col min="816" max="816" width="9.85546875" style="112" customWidth="1"/>
    <col min="817" max="817" width="11.42578125" style="112" customWidth="1"/>
    <col min="818" max="818" width="13.28515625" style="112" customWidth="1"/>
    <col min="819" max="819" width="13.85546875" style="112" customWidth="1"/>
    <col min="820" max="820" width="11" style="112" customWidth="1"/>
    <col min="821" max="821" width="13.5703125" style="112" customWidth="1"/>
    <col min="822" max="822" width="11.85546875" style="112" customWidth="1"/>
    <col min="823" max="823" width="19.28515625" style="112" customWidth="1"/>
    <col min="824" max="824" width="11.42578125" style="112" customWidth="1"/>
    <col min="825" max="825" width="67" style="112" customWidth="1"/>
    <col min="826" max="990" width="9.140625" style="112"/>
    <col min="991" max="991" width="21.28515625" style="112" customWidth="1"/>
    <col min="992" max="992" width="23.28515625" style="112" customWidth="1"/>
    <col min="993" max="993" width="26.85546875" style="112" customWidth="1"/>
    <col min="994" max="994" width="28" style="112" customWidth="1"/>
    <col min="995" max="995" width="25.7109375" style="112" customWidth="1"/>
    <col min="996" max="996" width="30.7109375" style="112" customWidth="1"/>
    <col min="997" max="997" width="9.5703125" style="112" customWidth="1"/>
    <col min="998" max="998" width="9.42578125" style="112" customWidth="1"/>
    <col min="999" max="1000" width="17.140625" style="112" bestFit="1" customWidth="1"/>
    <col min="1001" max="1002" width="8.7109375" style="112" customWidth="1"/>
    <col min="1003" max="1003" width="7.28515625" style="112" customWidth="1"/>
    <col min="1004" max="1004" width="6.5703125" style="112" customWidth="1"/>
    <col min="1005" max="1005" width="5.28515625" style="112" customWidth="1"/>
    <col min="1006" max="1006" width="7.5703125" style="112" customWidth="1"/>
    <col min="1007" max="1007" width="6.42578125" style="112" customWidth="1"/>
    <col min="1008" max="1008" width="5.42578125" style="112" customWidth="1"/>
    <col min="1009" max="1016" width="7.28515625" style="112" customWidth="1"/>
    <col min="1017" max="1017" width="8.5703125" style="112" customWidth="1"/>
    <col min="1018" max="1018" width="8.7109375" style="112" customWidth="1"/>
    <col min="1019" max="1030" width="8.5703125" style="112" customWidth="1"/>
    <col min="1031" max="1033" width="9.42578125" style="112" customWidth="1"/>
    <col min="1034" max="1034" width="9.5703125" style="112" customWidth="1"/>
    <col min="1035" max="1044" width="8.7109375" style="112" customWidth="1"/>
    <col min="1045" max="1045" width="29.28515625" style="112" customWidth="1"/>
    <col min="1046" max="1046" width="22.5703125" style="112" customWidth="1"/>
    <col min="1047" max="1049" width="14.85546875" style="112" customWidth="1"/>
    <col min="1050" max="1050" width="14.140625" style="112" customWidth="1"/>
    <col min="1051" max="1051" width="14.5703125" style="112" customWidth="1"/>
    <col min="1052" max="1052" width="14.42578125" style="112" customWidth="1"/>
    <col min="1053" max="1053" width="12.7109375" style="112" customWidth="1"/>
    <col min="1054" max="1054" width="13.5703125" style="112" customWidth="1"/>
    <col min="1055" max="1055" width="12.5703125" style="112" customWidth="1"/>
    <col min="1056" max="1062" width="14.42578125" style="112" customWidth="1"/>
    <col min="1063" max="1064" width="12.7109375" style="112" customWidth="1"/>
    <col min="1065" max="1065" width="12.140625" style="112" customWidth="1"/>
    <col min="1066" max="1068" width="9.140625" style="112"/>
    <col min="1069" max="1069" width="21.42578125" style="112" customWidth="1"/>
    <col min="1070" max="1070" width="29.140625" style="112" customWidth="1"/>
    <col min="1071" max="1071" width="29.7109375" style="112" customWidth="1"/>
    <col min="1072" max="1072" width="9.85546875" style="112" customWidth="1"/>
    <col min="1073" max="1073" width="11.42578125" style="112" customWidth="1"/>
    <col min="1074" max="1074" width="13.28515625" style="112" customWidth="1"/>
    <col min="1075" max="1075" width="13.85546875" style="112" customWidth="1"/>
    <col min="1076" max="1076" width="11" style="112" customWidth="1"/>
    <col min="1077" max="1077" width="13.5703125" style="112" customWidth="1"/>
    <col min="1078" max="1078" width="11.85546875" style="112" customWidth="1"/>
    <col min="1079" max="1079" width="19.28515625" style="112" customWidth="1"/>
    <col min="1080" max="1080" width="11.42578125" style="112" customWidth="1"/>
    <col min="1081" max="1081" width="67" style="112" customWidth="1"/>
    <col min="1082" max="1246" width="9.140625" style="112"/>
    <col min="1247" max="1247" width="21.28515625" style="112" customWidth="1"/>
    <col min="1248" max="1248" width="23.28515625" style="112" customWidth="1"/>
    <col min="1249" max="1249" width="26.85546875" style="112" customWidth="1"/>
    <col min="1250" max="1250" width="28" style="112" customWidth="1"/>
    <col min="1251" max="1251" width="25.7109375" style="112" customWidth="1"/>
    <col min="1252" max="1252" width="30.7109375" style="112" customWidth="1"/>
    <col min="1253" max="1253" width="9.5703125" style="112" customWidth="1"/>
    <col min="1254" max="1254" width="9.42578125" style="112" customWidth="1"/>
    <col min="1255" max="1256" width="17.140625" style="112" bestFit="1" customWidth="1"/>
    <col min="1257" max="1258" width="8.7109375" style="112" customWidth="1"/>
    <col min="1259" max="1259" width="7.28515625" style="112" customWidth="1"/>
    <col min="1260" max="1260" width="6.5703125" style="112" customWidth="1"/>
    <col min="1261" max="1261" width="5.28515625" style="112" customWidth="1"/>
    <col min="1262" max="1262" width="7.5703125" style="112" customWidth="1"/>
    <col min="1263" max="1263" width="6.42578125" style="112" customWidth="1"/>
    <col min="1264" max="1264" width="5.42578125" style="112" customWidth="1"/>
    <col min="1265" max="1272" width="7.28515625" style="112" customWidth="1"/>
    <col min="1273" max="1273" width="8.5703125" style="112" customWidth="1"/>
    <col min="1274" max="1274" width="8.7109375" style="112" customWidth="1"/>
    <col min="1275" max="1286" width="8.5703125" style="112" customWidth="1"/>
    <col min="1287" max="1289" width="9.42578125" style="112" customWidth="1"/>
    <col min="1290" max="1290" width="9.5703125" style="112" customWidth="1"/>
    <col min="1291" max="1300" width="8.7109375" style="112" customWidth="1"/>
    <col min="1301" max="1301" width="29.28515625" style="112" customWidth="1"/>
    <col min="1302" max="1302" width="22.5703125" style="112" customWidth="1"/>
    <col min="1303" max="1305" width="14.85546875" style="112" customWidth="1"/>
    <col min="1306" max="1306" width="14.140625" style="112" customWidth="1"/>
    <col min="1307" max="1307" width="14.5703125" style="112" customWidth="1"/>
    <col min="1308" max="1308" width="14.42578125" style="112" customWidth="1"/>
    <col min="1309" max="1309" width="12.7109375" style="112" customWidth="1"/>
    <col min="1310" max="1310" width="13.5703125" style="112" customWidth="1"/>
    <col min="1311" max="1311" width="12.5703125" style="112" customWidth="1"/>
    <col min="1312" max="1318" width="14.42578125" style="112" customWidth="1"/>
    <col min="1319" max="1320" width="12.7109375" style="112" customWidth="1"/>
    <col min="1321" max="1321" width="12.140625" style="112" customWidth="1"/>
    <col min="1322" max="1324" width="9.140625" style="112"/>
    <col min="1325" max="1325" width="21.42578125" style="112" customWidth="1"/>
    <col min="1326" max="1326" width="29.140625" style="112" customWidth="1"/>
    <col min="1327" max="1327" width="29.7109375" style="112" customWidth="1"/>
    <col min="1328" max="1328" width="9.85546875" style="112" customWidth="1"/>
    <col min="1329" max="1329" width="11.42578125" style="112" customWidth="1"/>
    <col min="1330" max="1330" width="13.28515625" style="112" customWidth="1"/>
    <col min="1331" max="1331" width="13.85546875" style="112" customWidth="1"/>
    <col min="1332" max="1332" width="11" style="112" customWidth="1"/>
    <col min="1333" max="1333" width="13.5703125" style="112" customWidth="1"/>
    <col min="1334" max="1334" width="11.85546875" style="112" customWidth="1"/>
    <col min="1335" max="1335" width="19.28515625" style="112" customWidth="1"/>
    <col min="1336" max="1336" width="11.42578125" style="112" customWidth="1"/>
    <col min="1337" max="1337" width="67" style="112" customWidth="1"/>
    <col min="1338" max="1502" width="9.140625" style="112"/>
    <col min="1503" max="1503" width="21.28515625" style="112" customWidth="1"/>
    <col min="1504" max="1504" width="23.28515625" style="112" customWidth="1"/>
    <col min="1505" max="1505" width="26.85546875" style="112" customWidth="1"/>
    <col min="1506" max="1506" width="28" style="112" customWidth="1"/>
    <col min="1507" max="1507" width="25.7109375" style="112" customWidth="1"/>
    <col min="1508" max="1508" width="30.7109375" style="112" customWidth="1"/>
    <col min="1509" max="1509" width="9.5703125" style="112" customWidth="1"/>
    <col min="1510" max="1510" width="9.42578125" style="112" customWidth="1"/>
    <col min="1511" max="1512" width="17.140625" style="112" bestFit="1" customWidth="1"/>
    <col min="1513" max="1514" width="8.7109375" style="112" customWidth="1"/>
    <col min="1515" max="1515" width="7.28515625" style="112" customWidth="1"/>
    <col min="1516" max="1516" width="6.5703125" style="112" customWidth="1"/>
    <col min="1517" max="1517" width="5.28515625" style="112" customWidth="1"/>
    <col min="1518" max="1518" width="7.5703125" style="112" customWidth="1"/>
    <col min="1519" max="1519" width="6.42578125" style="112" customWidth="1"/>
    <col min="1520" max="1520" width="5.42578125" style="112" customWidth="1"/>
    <col min="1521" max="1528" width="7.28515625" style="112" customWidth="1"/>
    <col min="1529" max="1529" width="8.5703125" style="112" customWidth="1"/>
    <col min="1530" max="1530" width="8.7109375" style="112" customWidth="1"/>
    <col min="1531" max="1542" width="8.5703125" style="112" customWidth="1"/>
    <col min="1543" max="1545" width="9.42578125" style="112" customWidth="1"/>
    <col min="1546" max="1546" width="9.5703125" style="112" customWidth="1"/>
    <col min="1547" max="1556" width="8.7109375" style="112" customWidth="1"/>
    <col min="1557" max="1557" width="29.28515625" style="112" customWidth="1"/>
    <col min="1558" max="1558" width="22.5703125" style="112" customWidth="1"/>
    <col min="1559" max="1561" width="14.85546875" style="112" customWidth="1"/>
    <col min="1562" max="1562" width="14.140625" style="112" customWidth="1"/>
    <col min="1563" max="1563" width="14.5703125" style="112" customWidth="1"/>
    <col min="1564" max="1564" width="14.42578125" style="112" customWidth="1"/>
    <col min="1565" max="1565" width="12.7109375" style="112" customWidth="1"/>
    <col min="1566" max="1566" width="13.5703125" style="112" customWidth="1"/>
    <col min="1567" max="1567" width="12.5703125" style="112" customWidth="1"/>
    <col min="1568" max="1574" width="14.42578125" style="112" customWidth="1"/>
    <col min="1575" max="1576" width="12.7109375" style="112" customWidth="1"/>
    <col min="1577" max="1577" width="12.140625" style="112" customWidth="1"/>
    <col min="1578" max="1580" width="9.140625" style="112"/>
    <col min="1581" max="1581" width="21.42578125" style="112" customWidth="1"/>
    <col min="1582" max="1582" width="29.140625" style="112" customWidth="1"/>
    <col min="1583" max="1583" width="29.7109375" style="112" customWidth="1"/>
    <col min="1584" max="1584" width="9.85546875" style="112" customWidth="1"/>
    <col min="1585" max="1585" width="11.42578125" style="112" customWidth="1"/>
    <col min="1586" max="1586" width="13.28515625" style="112" customWidth="1"/>
    <col min="1587" max="1587" width="13.85546875" style="112" customWidth="1"/>
    <col min="1588" max="1588" width="11" style="112" customWidth="1"/>
    <col min="1589" max="1589" width="13.5703125" style="112" customWidth="1"/>
    <col min="1590" max="1590" width="11.85546875" style="112" customWidth="1"/>
    <col min="1591" max="1591" width="19.28515625" style="112" customWidth="1"/>
    <col min="1592" max="1592" width="11.42578125" style="112" customWidth="1"/>
    <col min="1593" max="1593" width="67" style="112" customWidth="1"/>
    <col min="1594" max="1758" width="9.140625" style="112"/>
    <col min="1759" max="1759" width="21.28515625" style="112" customWidth="1"/>
    <col min="1760" max="1760" width="23.28515625" style="112" customWidth="1"/>
    <col min="1761" max="1761" width="26.85546875" style="112" customWidth="1"/>
    <col min="1762" max="1762" width="28" style="112" customWidth="1"/>
    <col min="1763" max="1763" width="25.7109375" style="112" customWidth="1"/>
    <col min="1764" max="1764" width="30.7109375" style="112" customWidth="1"/>
    <col min="1765" max="1765" width="9.5703125" style="112" customWidth="1"/>
    <col min="1766" max="1766" width="9.42578125" style="112" customWidth="1"/>
    <col min="1767" max="1768" width="17.140625" style="112" bestFit="1" customWidth="1"/>
    <col min="1769" max="1770" width="8.7109375" style="112" customWidth="1"/>
    <col min="1771" max="1771" width="7.28515625" style="112" customWidth="1"/>
    <col min="1772" max="1772" width="6.5703125" style="112" customWidth="1"/>
    <col min="1773" max="1773" width="5.28515625" style="112" customWidth="1"/>
    <col min="1774" max="1774" width="7.5703125" style="112" customWidth="1"/>
    <col min="1775" max="1775" width="6.42578125" style="112" customWidth="1"/>
    <col min="1776" max="1776" width="5.42578125" style="112" customWidth="1"/>
    <col min="1777" max="1784" width="7.28515625" style="112" customWidth="1"/>
    <col min="1785" max="1785" width="8.5703125" style="112" customWidth="1"/>
    <col min="1786" max="1786" width="8.7109375" style="112" customWidth="1"/>
    <col min="1787" max="1798" width="8.5703125" style="112" customWidth="1"/>
    <col min="1799" max="1801" width="9.42578125" style="112" customWidth="1"/>
    <col min="1802" max="1802" width="9.5703125" style="112" customWidth="1"/>
    <col min="1803" max="1812" width="8.7109375" style="112" customWidth="1"/>
    <col min="1813" max="1813" width="29.28515625" style="112" customWidth="1"/>
    <col min="1814" max="1814" width="22.5703125" style="112" customWidth="1"/>
    <col min="1815" max="1817" width="14.85546875" style="112" customWidth="1"/>
    <col min="1818" max="1818" width="14.140625" style="112" customWidth="1"/>
    <col min="1819" max="1819" width="14.5703125" style="112" customWidth="1"/>
    <col min="1820" max="1820" width="14.42578125" style="112" customWidth="1"/>
    <col min="1821" max="1821" width="12.7109375" style="112" customWidth="1"/>
    <col min="1822" max="1822" width="13.5703125" style="112" customWidth="1"/>
    <col min="1823" max="1823" width="12.5703125" style="112" customWidth="1"/>
    <col min="1824" max="1830" width="14.42578125" style="112" customWidth="1"/>
    <col min="1831" max="1832" width="12.7109375" style="112" customWidth="1"/>
    <col min="1833" max="1833" width="12.140625" style="112" customWidth="1"/>
    <col min="1834" max="1836" width="9.140625" style="112"/>
    <col min="1837" max="1837" width="21.42578125" style="112" customWidth="1"/>
    <col min="1838" max="1838" width="29.140625" style="112" customWidth="1"/>
    <col min="1839" max="1839" width="29.7109375" style="112" customWidth="1"/>
    <col min="1840" max="1840" width="9.85546875" style="112" customWidth="1"/>
    <col min="1841" max="1841" width="11.42578125" style="112" customWidth="1"/>
    <col min="1842" max="1842" width="13.28515625" style="112" customWidth="1"/>
    <col min="1843" max="1843" width="13.85546875" style="112" customWidth="1"/>
    <col min="1844" max="1844" width="11" style="112" customWidth="1"/>
    <col min="1845" max="1845" width="13.5703125" style="112" customWidth="1"/>
    <col min="1846" max="1846" width="11.85546875" style="112" customWidth="1"/>
    <col min="1847" max="1847" width="19.28515625" style="112" customWidth="1"/>
    <col min="1848" max="1848" width="11.42578125" style="112" customWidth="1"/>
    <col min="1849" max="1849" width="67" style="112" customWidth="1"/>
    <col min="1850" max="2014" width="9.140625" style="112"/>
    <col min="2015" max="2015" width="21.28515625" style="112" customWidth="1"/>
    <col min="2016" max="2016" width="23.28515625" style="112" customWidth="1"/>
    <col min="2017" max="2017" width="26.85546875" style="112" customWidth="1"/>
    <col min="2018" max="2018" width="28" style="112" customWidth="1"/>
    <col min="2019" max="2019" width="25.7109375" style="112" customWidth="1"/>
    <col min="2020" max="2020" width="30.7109375" style="112" customWidth="1"/>
    <col min="2021" max="2021" width="9.5703125" style="112" customWidth="1"/>
    <col min="2022" max="2022" width="9.42578125" style="112" customWidth="1"/>
    <col min="2023" max="2024" width="17.140625" style="112" bestFit="1" customWidth="1"/>
    <col min="2025" max="2026" width="8.7109375" style="112" customWidth="1"/>
    <col min="2027" max="2027" width="7.28515625" style="112" customWidth="1"/>
    <col min="2028" max="2028" width="6.5703125" style="112" customWidth="1"/>
    <col min="2029" max="2029" width="5.28515625" style="112" customWidth="1"/>
    <col min="2030" max="2030" width="7.5703125" style="112" customWidth="1"/>
    <col min="2031" max="2031" width="6.42578125" style="112" customWidth="1"/>
    <col min="2032" max="2032" width="5.42578125" style="112" customWidth="1"/>
    <col min="2033" max="2040" width="7.28515625" style="112" customWidth="1"/>
    <col min="2041" max="2041" width="8.5703125" style="112" customWidth="1"/>
    <col min="2042" max="2042" width="8.7109375" style="112" customWidth="1"/>
    <col min="2043" max="2054" width="8.5703125" style="112" customWidth="1"/>
    <col min="2055" max="2057" width="9.42578125" style="112" customWidth="1"/>
    <col min="2058" max="2058" width="9.5703125" style="112" customWidth="1"/>
    <col min="2059" max="2068" width="8.7109375" style="112" customWidth="1"/>
    <col min="2069" max="2069" width="29.28515625" style="112" customWidth="1"/>
    <col min="2070" max="2070" width="22.5703125" style="112" customWidth="1"/>
    <col min="2071" max="2073" width="14.85546875" style="112" customWidth="1"/>
    <col min="2074" max="2074" width="14.140625" style="112" customWidth="1"/>
    <col min="2075" max="2075" width="14.5703125" style="112" customWidth="1"/>
    <col min="2076" max="2076" width="14.42578125" style="112" customWidth="1"/>
    <col min="2077" max="2077" width="12.7109375" style="112" customWidth="1"/>
    <col min="2078" max="2078" width="13.5703125" style="112" customWidth="1"/>
    <col min="2079" max="2079" width="12.5703125" style="112" customWidth="1"/>
    <col min="2080" max="2086" width="14.42578125" style="112" customWidth="1"/>
    <col min="2087" max="2088" width="12.7109375" style="112" customWidth="1"/>
    <col min="2089" max="2089" width="12.140625" style="112" customWidth="1"/>
    <col min="2090" max="2092" width="9.140625" style="112"/>
    <col min="2093" max="2093" width="21.42578125" style="112" customWidth="1"/>
    <col min="2094" max="2094" width="29.140625" style="112" customWidth="1"/>
    <col min="2095" max="2095" width="29.7109375" style="112" customWidth="1"/>
    <col min="2096" max="2096" width="9.85546875" style="112" customWidth="1"/>
    <col min="2097" max="2097" width="11.42578125" style="112" customWidth="1"/>
    <col min="2098" max="2098" width="13.28515625" style="112" customWidth="1"/>
    <col min="2099" max="2099" width="13.85546875" style="112" customWidth="1"/>
    <col min="2100" max="2100" width="11" style="112" customWidth="1"/>
    <col min="2101" max="2101" width="13.5703125" style="112" customWidth="1"/>
    <col min="2102" max="2102" width="11.85546875" style="112" customWidth="1"/>
    <col min="2103" max="2103" width="19.28515625" style="112" customWidth="1"/>
    <col min="2104" max="2104" width="11.42578125" style="112" customWidth="1"/>
    <col min="2105" max="2105" width="67" style="112" customWidth="1"/>
    <col min="2106" max="2270" width="9.140625" style="112"/>
    <col min="2271" max="2271" width="21.28515625" style="112" customWidth="1"/>
    <col min="2272" max="2272" width="23.28515625" style="112" customWidth="1"/>
    <col min="2273" max="2273" width="26.85546875" style="112" customWidth="1"/>
    <col min="2274" max="2274" width="28" style="112" customWidth="1"/>
    <col min="2275" max="2275" width="25.7109375" style="112" customWidth="1"/>
    <col min="2276" max="2276" width="30.7109375" style="112" customWidth="1"/>
    <col min="2277" max="2277" width="9.5703125" style="112" customWidth="1"/>
    <col min="2278" max="2278" width="9.42578125" style="112" customWidth="1"/>
    <col min="2279" max="2280" width="17.140625" style="112" bestFit="1" customWidth="1"/>
    <col min="2281" max="2282" width="8.7109375" style="112" customWidth="1"/>
    <col min="2283" max="2283" width="7.28515625" style="112" customWidth="1"/>
    <col min="2284" max="2284" width="6.5703125" style="112" customWidth="1"/>
    <col min="2285" max="2285" width="5.28515625" style="112" customWidth="1"/>
    <col min="2286" max="2286" width="7.5703125" style="112" customWidth="1"/>
    <col min="2287" max="2287" width="6.42578125" style="112" customWidth="1"/>
    <col min="2288" max="2288" width="5.42578125" style="112" customWidth="1"/>
    <col min="2289" max="2296" width="7.28515625" style="112" customWidth="1"/>
    <col min="2297" max="2297" width="8.5703125" style="112" customWidth="1"/>
    <col min="2298" max="2298" width="8.7109375" style="112" customWidth="1"/>
    <col min="2299" max="2310" width="8.5703125" style="112" customWidth="1"/>
    <col min="2311" max="2313" width="9.42578125" style="112" customWidth="1"/>
    <col min="2314" max="2314" width="9.5703125" style="112" customWidth="1"/>
    <col min="2315" max="2324" width="8.7109375" style="112" customWidth="1"/>
    <col min="2325" max="2325" width="29.28515625" style="112" customWidth="1"/>
    <col min="2326" max="2326" width="22.5703125" style="112" customWidth="1"/>
    <col min="2327" max="2329" width="14.85546875" style="112" customWidth="1"/>
    <col min="2330" max="2330" width="14.140625" style="112" customWidth="1"/>
    <col min="2331" max="2331" width="14.5703125" style="112" customWidth="1"/>
    <col min="2332" max="2332" width="14.42578125" style="112" customWidth="1"/>
    <col min="2333" max="2333" width="12.7109375" style="112" customWidth="1"/>
    <col min="2334" max="2334" width="13.5703125" style="112" customWidth="1"/>
    <col min="2335" max="2335" width="12.5703125" style="112" customWidth="1"/>
    <col min="2336" max="2342" width="14.42578125" style="112" customWidth="1"/>
    <col min="2343" max="2344" width="12.7109375" style="112" customWidth="1"/>
    <col min="2345" max="2345" width="12.140625" style="112" customWidth="1"/>
    <col min="2346" max="2348" width="9.140625" style="112"/>
    <col min="2349" max="2349" width="21.42578125" style="112" customWidth="1"/>
    <col min="2350" max="2350" width="29.140625" style="112" customWidth="1"/>
    <col min="2351" max="2351" width="29.7109375" style="112" customWidth="1"/>
    <col min="2352" max="2352" width="9.85546875" style="112" customWidth="1"/>
    <col min="2353" max="2353" width="11.42578125" style="112" customWidth="1"/>
    <col min="2354" max="2354" width="13.28515625" style="112" customWidth="1"/>
    <col min="2355" max="2355" width="13.85546875" style="112" customWidth="1"/>
    <col min="2356" max="2356" width="11" style="112" customWidth="1"/>
    <col min="2357" max="2357" width="13.5703125" style="112" customWidth="1"/>
    <col min="2358" max="2358" width="11.85546875" style="112" customWidth="1"/>
    <col min="2359" max="2359" width="19.28515625" style="112" customWidth="1"/>
    <col min="2360" max="2360" width="11.42578125" style="112" customWidth="1"/>
    <col min="2361" max="2361" width="67" style="112" customWidth="1"/>
    <col min="2362" max="2526" width="9.140625" style="112"/>
    <col min="2527" max="2527" width="21.28515625" style="112" customWidth="1"/>
    <col min="2528" max="2528" width="23.28515625" style="112" customWidth="1"/>
    <col min="2529" max="2529" width="26.85546875" style="112" customWidth="1"/>
    <col min="2530" max="2530" width="28" style="112" customWidth="1"/>
    <col min="2531" max="2531" width="25.7109375" style="112" customWidth="1"/>
    <col min="2532" max="2532" width="30.7109375" style="112" customWidth="1"/>
    <col min="2533" max="2533" width="9.5703125" style="112" customWidth="1"/>
    <col min="2534" max="2534" width="9.42578125" style="112" customWidth="1"/>
    <col min="2535" max="2536" width="17.140625" style="112" bestFit="1" customWidth="1"/>
    <col min="2537" max="2538" width="8.7109375" style="112" customWidth="1"/>
    <col min="2539" max="2539" width="7.28515625" style="112" customWidth="1"/>
    <col min="2540" max="2540" width="6.5703125" style="112" customWidth="1"/>
    <col min="2541" max="2541" width="5.28515625" style="112" customWidth="1"/>
    <col min="2542" max="2542" width="7.5703125" style="112" customWidth="1"/>
    <col min="2543" max="2543" width="6.42578125" style="112" customWidth="1"/>
    <col min="2544" max="2544" width="5.42578125" style="112" customWidth="1"/>
    <col min="2545" max="2552" width="7.28515625" style="112" customWidth="1"/>
    <col min="2553" max="2553" width="8.5703125" style="112" customWidth="1"/>
    <col min="2554" max="2554" width="8.7109375" style="112" customWidth="1"/>
    <col min="2555" max="2566" width="8.5703125" style="112" customWidth="1"/>
    <col min="2567" max="2569" width="9.42578125" style="112" customWidth="1"/>
    <col min="2570" max="2570" width="9.5703125" style="112" customWidth="1"/>
    <col min="2571" max="2580" width="8.7109375" style="112" customWidth="1"/>
    <col min="2581" max="2581" width="29.28515625" style="112" customWidth="1"/>
    <col min="2582" max="2582" width="22.5703125" style="112" customWidth="1"/>
    <col min="2583" max="2585" width="14.85546875" style="112" customWidth="1"/>
    <col min="2586" max="2586" width="14.140625" style="112" customWidth="1"/>
    <col min="2587" max="2587" width="14.5703125" style="112" customWidth="1"/>
    <col min="2588" max="2588" width="14.42578125" style="112" customWidth="1"/>
    <col min="2589" max="2589" width="12.7109375" style="112" customWidth="1"/>
    <col min="2590" max="2590" width="13.5703125" style="112" customWidth="1"/>
    <col min="2591" max="2591" width="12.5703125" style="112" customWidth="1"/>
    <col min="2592" max="2598" width="14.42578125" style="112" customWidth="1"/>
    <col min="2599" max="2600" width="12.7109375" style="112" customWidth="1"/>
    <col min="2601" max="2601" width="12.140625" style="112" customWidth="1"/>
    <col min="2602" max="2604" width="9.140625" style="112"/>
    <col min="2605" max="2605" width="21.42578125" style="112" customWidth="1"/>
    <col min="2606" max="2606" width="29.140625" style="112" customWidth="1"/>
    <col min="2607" max="2607" width="29.7109375" style="112" customWidth="1"/>
    <col min="2608" max="2608" width="9.85546875" style="112" customWidth="1"/>
    <col min="2609" max="2609" width="11.42578125" style="112" customWidth="1"/>
    <col min="2610" max="2610" width="13.28515625" style="112" customWidth="1"/>
    <col min="2611" max="2611" width="13.85546875" style="112" customWidth="1"/>
    <col min="2612" max="2612" width="11" style="112" customWidth="1"/>
    <col min="2613" max="2613" width="13.5703125" style="112" customWidth="1"/>
    <col min="2614" max="2614" width="11.85546875" style="112" customWidth="1"/>
    <col min="2615" max="2615" width="19.28515625" style="112" customWidth="1"/>
    <col min="2616" max="2616" width="11.42578125" style="112" customWidth="1"/>
    <col min="2617" max="2617" width="67" style="112" customWidth="1"/>
    <col min="2618" max="2782" width="9.140625" style="112"/>
    <col min="2783" max="2783" width="21.28515625" style="112" customWidth="1"/>
    <col min="2784" max="2784" width="23.28515625" style="112" customWidth="1"/>
    <col min="2785" max="2785" width="26.85546875" style="112" customWidth="1"/>
    <col min="2786" max="2786" width="28" style="112" customWidth="1"/>
    <col min="2787" max="2787" width="25.7109375" style="112" customWidth="1"/>
    <col min="2788" max="2788" width="30.7109375" style="112" customWidth="1"/>
    <col min="2789" max="2789" width="9.5703125" style="112" customWidth="1"/>
    <col min="2790" max="2790" width="9.42578125" style="112" customWidth="1"/>
    <col min="2791" max="2792" width="17.140625" style="112" bestFit="1" customWidth="1"/>
    <col min="2793" max="2794" width="8.7109375" style="112" customWidth="1"/>
    <col min="2795" max="2795" width="7.28515625" style="112" customWidth="1"/>
    <col min="2796" max="2796" width="6.5703125" style="112" customWidth="1"/>
    <col min="2797" max="2797" width="5.28515625" style="112" customWidth="1"/>
    <col min="2798" max="2798" width="7.5703125" style="112" customWidth="1"/>
    <col min="2799" max="2799" width="6.42578125" style="112" customWidth="1"/>
    <col min="2800" max="2800" width="5.42578125" style="112" customWidth="1"/>
    <col min="2801" max="2808" width="7.28515625" style="112" customWidth="1"/>
    <col min="2809" max="2809" width="8.5703125" style="112" customWidth="1"/>
    <col min="2810" max="2810" width="8.7109375" style="112" customWidth="1"/>
    <col min="2811" max="2822" width="8.5703125" style="112" customWidth="1"/>
    <col min="2823" max="2825" width="9.42578125" style="112" customWidth="1"/>
    <col min="2826" max="2826" width="9.5703125" style="112" customWidth="1"/>
    <col min="2827" max="2836" width="8.7109375" style="112" customWidth="1"/>
    <col min="2837" max="2837" width="29.28515625" style="112" customWidth="1"/>
    <col min="2838" max="2838" width="22.5703125" style="112" customWidth="1"/>
    <col min="2839" max="2841" width="14.85546875" style="112" customWidth="1"/>
    <col min="2842" max="2842" width="14.140625" style="112" customWidth="1"/>
    <col min="2843" max="2843" width="14.5703125" style="112" customWidth="1"/>
    <col min="2844" max="2844" width="14.42578125" style="112" customWidth="1"/>
    <col min="2845" max="2845" width="12.7109375" style="112" customWidth="1"/>
    <col min="2846" max="2846" width="13.5703125" style="112" customWidth="1"/>
    <col min="2847" max="2847" width="12.5703125" style="112" customWidth="1"/>
    <col min="2848" max="2854" width="14.42578125" style="112" customWidth="1"/>
    <col min="2855" max="2856" width="12.7109375" style="112" customWidth="1"/>
    <col min="2857" max="2857" width="12.140625" style="112" customWidth="1"/>
    <col min="2858" max="2860" width="9.140625" style="112"/>
    <col min="2861" max="2861" width="21.42578125" style="112" customWidth="1"/>
    <col min="2862" max="2862" width="29.140625" style="112" customWidth="1"/>
    <col min="2863" max="2863" width="29.7109375" style="112" customWidth="1"/>
    <col min="2864" max="2864" width="9.85546875" style="112" customWidth="1"/>
    <col min="2865" max="2865" width="11.42578125" style="112" customWidth="1"/>
    <col min="2866" max="2866" width="13.28515625" style="112" customWidth="1"/>
    <col min="2867" max="2867" width="13.85546875" style="112" customWidth="1"/>
    <col min="2868" max="2868" width="11" style="112" customWidth="1"/>
    <col min="2869" max="2869" width="13.5703125" style="112" customWidth="1"/>
    <col min="2870" max="2870" width="11.85546875" style="112" customWidth="1"/>
    <col min="2871" max="2871" width="19.28515625" style="112" customWidth="1"/>
    <col min="2872" max="2872" width="11.42578125" style="112" customWidth="1"/>
    <col min="2873" max="2873" width="67" style="112" customWidth="1"/>
    <col min="2874" max="3038" width="9.140625" style="112"/>
    <col min="3039" max="3039" width="21.28515625" style="112" customWidth="1"/>
    <col min="3040" max="3040" width="23.28515625" style="112" customWidth="1"/>
    <col min="3041" max="3041" width="26.85546875" style="112" customWidth="1"/>
    <col min="3042" max="3042" width="28" style="112" customWidth="1"/>
    <col min="3043" max="3043" width="25.7109375" style="112" customWidth="1"/>
    <col min="3044" max="3044" width="30.7109375" style="112" customWidth="1"/>
    <col min="3045" max="3045" width="9.5703125" style="112" customWidth="1"/>
    <col min="3046" max="3046" width="9.42578125" style="112" customWidth="1"/>
    <col min="3047" max="3048" width="17.140625" style="112" bestFit="1" customWidth="1"/>
    <col min="3049" max="3050" width="8.7109375" style="112" customWidth="1"/>
    <col min="3051" max="3051" width="7.28515625" style="112" customWidth="1"/>
    <col min="3052" max="3052" width="6.5703125" style="112" customWidth="1"/>
    <col min="3053" max="3053" width="5.28515625" style="112" customWidth="1"/>
    <col min="3054" max="3054" width="7.5703125" style="112" customWidth="1"/>
    <col min="3055" max="3055" width="6.42578125" style="112" customWidth="1"/>
    <col min="3056" max="3056" width="5.42578125" style="112" customWidth="1"/>
    <col min="3057" max="3064" width="7.28515625" style="112" customWidth="1"/>
    <col min="3065" max="3065" width="8.5703125" style="112" customWidth="1"/>
    <col min="3066" max="3066" width="8.7109375" style="112" customWidth="1"/>
    <col min="3067" max="3078" width="8.5703125" style="112" customWidth="1"/>
    <col min="3079" max="3081" width="9.42578125" style="112" customWidth="1"/>
    <col min="3082" max="3082" width="9.5703125" style="112" customWidth="1"/>
    <col min="3083" max="3092" width="8.7109375" style="112" customWidth="1"/>
    <col min="3093" max="3093" width="29.28515625" style="112" customWidth="1"/>
    <col min="3094" max="3094" width="22.5703125" style="112" customWidth="1"/>
    <col min="3095" max="3097" width="14.85546875" style="112" customWidth="1"/>
    <col min="3098" max="3098" width="14.140625" style="112" customWidth="1"/>
    <col min="3099" max="3099" width="14.5703125" style="112" customWidth="1"/>
    <col min="3100" max="3100" width="14.42578125" style="112" customWidth="1"/>
    <col min="3101" max="3101" width="12.7109375" style="112" customWidth="1"/>
    <col min="3102" max="3102" width="13.5703125" style="112" customWidth="1"/>
    <col min="3103" max="3103" width="12.5703125" style="112" customWidth="1"/>
    <col min="3104" max="3110" width="14.42578125" style="112" customWidth="1"/>
    <col min="3111" max="3112" width="12.7109375" style="112" customWidth="1"/>
    <col min="3113" max="3113" width="12.140625" style="112" customWidth="1"/>
    <col min="3114" max="3116" width="9.140625" style="112"/>
    <col min="3117" max="3117" width="21.42578125" style="112" customWidth="1"/>
    <col min="3118" max="3118" width="29.140625" style="112" customWidth="1"/>
    <col min="3119" max="3119" width="29.7109375" style="112" customWidth="1"/>
    <col min="3120" max="3120" width="9.85546875" style="112" customWidth="1"/>
    <col min="3121" max="3121" width="11.42578125" style="112" customWidth="1"/>
    <col min="3122" max="3122" width="13.28515625" style="112" customWidth="1"/>
    <col min="3123" max="3123" width="13.85546875" style="112" customWidth="1"/>
    <col min="3124" max="3124" width="11" style="112" customWidth="1"/>
    <col min="3125" max="3125" width="13.5703125" style="112" customWidth="1"/>
    <col min="3126" max="3126" width="11.85546875" style="112" customWidth="1"/>
    <col min="3127" max="3127" width="19.28515625" style="112" customWidth="1"/>
    <col min="3128" max="3128" width="11.42578125" style="112" customWidth="1"/>
    <col min="3129" max="3129" width="67" style="112" customWidth="1"/>
    <col min="3130" max="3294" width="9.140625" style="112"/>
    <col min="3295" max="3295" width="21.28515625" style="112" customWidth="1"/>
    <col min="3296" max="3296" width="23.28515625" style="112" customWidth="1"/>
    <col min="3297" max="3297" width="26.85546875" style="112" customWidth="1"/>
    <col min="3298" max="3298" width="28" style="112" customWidth="1"/>
    <col min="3299" max="3299" width="25.7109375" style="112" customWidth="1"/>
    <col min="3300" max="3300" width="30.7109375" style="112" customWidth="1"/>
    <col min="3301" max="3301" width="9.5703125" style="112" customWidth="1"/>
    <col min="3302" max="3302" width="9.42578125" style="112" customWidth="1"/>
    <col min="3303" max="3304" width="17.140625" style="112" bestFit="1" customWidth="1"/>
    <col min="3305" max="3306" width="8.7109375" style="112" customWidth="1"/>
    <col min="3307" max="3307" width="7.28515625" style="112" customWidth="1"/>
    <col min="3308" max="3308" width="6.5703125" style="112" customWidth="1"/>
    <col min="3309" max="3309" width="5.28515625" style="112" customWidth="1"/>
    <col min="3310" max="3310" width="7.5703125" style="112" customWidth="1"/>
    <col min="3311" max="3311" width="6.42578125" style="112" customWidth="1"/>
    <col min="3312" max="3312" width="5.42578125" style="112" customWidth="1"/>
    <col min="3313" max="3320" width="7.28515625" style="112" customWidth="1"/>
    <col min="3321" max="3321" width="8.5703125" style="112" customWidth="1"/>
    <col min="3322" max="3322" width="8.7109375" style="112" customWidth="1"/>
    <col min="3323" max="3334" width="8.5703125" style="112" customWidth="1"/>
    <col min="3335" max="3337" width="9.42578125" style="112" customWidth="1"/>
    <col min="3338" max="3338" width="9.5703125" style="112" customWidth="1"/>
    <col min="3339" max="3348" width="8.7109375" style="112" customWidth="1"/>
    <col min="3349" max="3349" width="29.28515625" style="112" customWidth="1"/>
    <col min="3350" max="3350" width="22.5703125" style="112" customWidth="1"/>
    <col min="3351" max="3353" width="14.85546875" style="112" customWidth="1"/>
    <col min="3354" max="3354" width="14.140625" style="112" customWidth="1"/>
    <col min="3355" max="3355" width="14.5703125" style="112" customWidth="1"/>
    <col min="3356" max="3356" width="14.42578125" style="112" customWidth="1"/>
    <col min="3357" max="3357" width="12.7109375" style="112" customWidth="1"/>
    <col min="3358" max="3358" width="13.5703125" style="112" customWidth="1"/>
    <col min="3359" max="3359" width="12.5703125" style="112" customWidth="1"/>
    <col min="3360" max="3366" width="14.42578125" style="112" customWidth="1"/>
    <col min="3367" max="3368" width="12.7109375" style="112" customWidth="1"/>
    <col min="3369" max="3369" width="12.140625" style="112" customWidth="1"/>
    <col min="3370" max="3372" width="9.140625" style="112"/>
    <col min="3373" max="3373" width="21.42578125" style="112" customWidth="1"/>
    <col min="3374" max="3374" width="29.140625" style="112" customWidth="1"/>
    <col min="3375" max="3375" width="29.7109375" style="112" customWidth="1"/>
    <col min="3376" max="3376" width="9.85546875" style="112" customWidth="1"/>
    <col min="3377" max="3377" width="11.42578125" style="112" customWidth="1"/>
    <col min="3378" max="3378" width="13.28515625" style="112" customWidth="1"/>
    <col min="3379" max="3379" width="13.85546875" style="112" customWidth="1"/>
    <col min="3380" max="3380" width="11" style="112" customWidth="1"/>
    <col min="3381" max="3381" width="13.5703125" style="112" customWidth="1"/>
    <col min="3382" max="3382" width="11.85546875" style="112" customWidth="1"/>
    <col min="3383" max="3383" width="19.28515625" style="112" customWidth="1"/>
    <col min="3384" max="3384" width="11.42578125" style="112" customWidth="1"/>
    <col min="3385" max="3385" width="67" style="112" customWidth="1"/>
    <col min="3386" max="3550" width="9.140625" style="112"/>
    <col min="3551" max="3551" width="21.28515625" style="112" customWidth="1"/>
    <col min="3552" max="3552" width="23.28515625" style="112" customWidth="1"/>
    <col min="3553" max="3553" width="26.85546875" style="112" customWidth="1"/>
    <col min="3554" max="3554" width="28" style="112" customWidth="1"/>
    <col min="3555" max="3555" width="25.7109375" style="112" customWidth="1"/>
    <col min="3556" max="3556" width="30.7109375" style="112" customWidth="1"/>
    <col min="3557" max="3557" width="9.5703125" style="112" customWidth="1"/>
    <col min="3558" max="3558" width="9.42578125" style="112" customWidth="1"/>
    <col min="3559" max="3560" width="17.140625" style="112" bestFit="1" customWidth="1"/>
    <col min="3561" max="3562" width="8.7109375" style="112" customWidth="1"/>
    <col min="3563" max="3563" width="7.28515625" style="112" customWidth="1"/>
    <col min="3564" max="3564" width="6.5703125" style="112" customWidth="1"/>
    <col min="3565" max="3565" width="5.28515625" style="112" customWidth="1"/>
    <col min="3566" max="3566" width="7.5703125" style="112" customWidth="1"/>
    <col min="3567" max="3567" width="6.42578125" style="112" customWidth="1"/>
    <col min="3568" max="3568" width="5.42578125" style="112" customWidth="1"/>
    <col min="3569" max="3576" width="7.28515625" style="112" customWidth="1"/>
    <col min="3577" max="3577" width="8.5703125" style="112" customWidth="1"/>
    <col min="3578" max="3578" width="8.7109375" style="112" customWidth="1"/>
    <col min="3579" max="3590" width="8.5703125" style="112" customWidth="1"/>
    <col min="3591" max="3593" width="9.42578125" style="112" customWidth="1"/>
    <col min="3594" max="3594" width="9.5703125" style="112" customWidth="1"/>
    <col min="3595" max="3604" width="8.7109375" style="112" customWidth="1"/>
    <col min="3605" max="3605" width="29.28515625" style="112" customWidth="1"/>
    <col min="3606" max="3606" width="22.5703125" style="112" customWidth="1"/>
    <col min="3607" max="3609" width="14.85546875" style="112" customWidth="1"/>
    <col min="3610" max="3610" width="14.140625" style="112" customWidth="1"/>
    <col min="3611" max="3611" width="14.5703125" style="112" customWidth="1"/>
    <col min="3612" max="3612" width="14.42578125" style="112" customWidth="1"/>
    <col min="3613" max="3613" width="12.7109375" style="112" customWidth="1"/>
    <col min="3614" max="3614" width="13.5703125" style="112" customWidth="1"/>
    <col min="3615" max="3615" width="12.5703125" style="112" customWidth="1"/>
    <col min="3616" max="3622" width="14.42578125" style="112" customWidth="1"/>
    <col min="3623" max="3624" width="12.7109375" style="112" customWidth="1"/>
    <col min="3625" max="3625" width="12.140625" style="112" customWidth="1"/>
    <col min="3626" max="3628" width="9.140625" style="112"/>
    <col min="3629" max="3629" width="21.42578125" style="112" customWidth="1"/>
    <col min="3630" max="3630" width="29.140625" style="112" customWidth="1"/>
    <col min="3631" max="3631" width="29.7109375" style="112" customWidth="1"/>
    <col min="3632" max="3632" width="9.85546875" style="112" customWidth="1"/>
    <col min="3633" max="3633" width="11.42578125" style="112" customWidth="1"/>
    <col min="3634" max="3634" width="13.28515625" style="112" customWidth="1"/>
    <col min="3635" max="3635" width="13.85546875" style="112" customWidth="1"/>
    <col min="3636" max="3636" width="11" style="112" customWidth="1"/>
    <col min="3637" max="3637" width="13.5703125" style="112" customWidth="1"/>
    <col min="3638" max="3638" width="11.85546875" style="112" customWidth="1"/>
    <col min="3639" max="3639" width="19.28515625" style="112" customWidth="1"/>
    <col min="3640" max="3640" width="11.42578125" style="112" customWidth="1"/>
    <col min="3641" max="3641" width="67" style="112" customWidth="1"/>
    <col min="3642" max="3806" width="9.140625" style="112"/>
    <col min="3807" max="3807" width="21.28515625" style="112" customWidth="1"/>
    <col min="3808" max="3808" width="23.28515625" style="112" customWidth="1"/>
    <col min="3809" max="3809" width="26.85546875" style="112" customWidth="1"/>
    <col min="3810" max="3810" width="28" style="112" customWidth="1"/>
    <col min="3811" max="3811" width="25.7109375" style="112" customWidth="1"/>
    <col min="3812" max="3812" width="30.7109375" style="112" customWidth="1"/>
    <col min="3813" max="3813" width="9.5703125" style="112" customWidth="1"/>
    <col min="3814" max="3814" width="9.42578125" style="112" customWidth="1"/>
    <col min="3815" max="3816" width="17.140625" style="112" bestFit="1" customWidth="1"/>
    <col min="3817" max="3818" width="8.7109375" style="112" customWidth="1"/>
    <col min="3819" max="3819" width="7.28515625" style="112" customWidth="1"/>
    <col min="3820" max="3820" width="6.5703125" style="112" customWidth="1"/>
    <col min="3821" max="3821" width="5.28515625" style="112" customWidth="1"/>
    <col min="3822" max="3822" width="7.5703125" style="112" customWidth="1"/>
    <col min="3823" max="3823" width="6.42578125" style="112" customWidth="1"/>
    <col min="3824" max="3824" width="5.42578125" style="112" customWidth="1"/>
    <col min="3825" max="3832" width="7.28515625" style="112" customWidth="1"/>
    <col min="3833" max="3833" width="8.5703125" style="112" customWidth="1"/>
    <col min="3834" max="3834" width="8.7109375" style="112" customWidth="1"/>
    <col min="3835" max="3846" width="8.5703125" style="112" customWidth="1"/>
    <col min="3847" max="3849" width="9.42578125" style="112" customWidth="1"/>
    <col min="3850" max="3850" width="9.5703125" style="112" customWidth="1"/>
    <col min="3851" max="3860" width="8.7109375" style="112" customWidth="1"/>
    <col min="3861" max="3861" width="29.28515625" style="112" customWidth="1"/>
    <col min="3862" max="3862" width="22.5703125" style="112" customWidth="1"/>
    <col min="3863" max="3865" width="14.85546875" style="112" customWidth="1"/>
    <col min="3866" max="3866" width="14.140625" style="112" customWidth="1"/>
    <col min="3867" max="3867" width="14.5703125" style="112" customWidth="1"/>
    <col min="3868" max="3868" width="14.42578125" style="112" customWidth="1"/>
    <col min="3869" max="3869" width="12.7109375" style="112" customWidth="1"/>
    <col min="3870" max="3870" width="13.5703125" style="112" customWidth="1"/>
    <col min="3871" max="3871" width="12.5703125" style="112" customWidth="1"/>
    <col min="3872" max="3878" width="14.42578125" style="112" customWidth="1"/>
    <col min="3879" max="3880" width="12.7109375" style="112" customWidth="1"/>
    <col min="3881" max="3881" width="12.140625" style="112" customWidth="1"/>
    <col min="3882" max="3884" width="9.140625" style="112"/>
    <col min="3885" max="3885" width="21.42578125" style="112" customWidth="1"/>
    <col min="3886" max="3886" width="29.140625" style="112" customWidth="1"/>
    <col min="3887" max="3887" width="29.7109375" style="112" customWidth="1"/>
    <col min="3888" max="3888" width="9.85546875" style="112" customWidth="1"/>
    <col min="3889" max="3889" width="11.42578125" style="112" customWidth="1"/>
    <col min="3890" max="3890" width="13.28515625" style="112" customWidth="1"/>
    <col min="3891" max="3891" width="13.85546875" style="112" customWidth="1"/>
    <col min="3892" max="3892" width="11" style="112" customWidth="1"/>
    <col min="3893" max="3893" width="13.5703125" style="112" customWidth="1"/>
    <col min="3894" max="3894" width="11.85546875" style="112" customWidth="1"/>
    <col min="3895" max="3895" width="19.28515625" style="112" customWidth="1"/>
    <col min="3896" max="3896" width="11.42578125" style="112" customWidth="1"/>
    <col min="3897" max="3897" width="67" style="112" customWidth="1"/>
    <col min="3898" max="4062" width="9.140625" style="112"/>
    <col min="4063" max="4063" width="21.28515625" style="112" customWidth="1"/>
    <col min="4064" max="4064" width="23.28515625" style="112" customWidth="1"/>
    <col min="4065" max="4065" width="26.85546875" style="112" customWidth="1"/>
    <col min="4066" max="4066" width="28" style="112" customWidth="1"/>
    <col min="4067" max="4067" width="25.7109375" style="112" customWidth="1"/>
    <col min="4068" max="4068" width="30.7109375" style="112" customWidth="1"/>
    <col min="4069" max="4069" width="9.5703125" style="112" customWidth="1"/>
    <col min="4070" max="4070" width="9.42578125" style="112" customWidth="1"/>
    <col min="4071" max="4072" width="17.140625" style="112" bestFit="1" customWidth="1"/>
    <col min="4073" max="4074" width="8.7109375" style="112" customWidth="1"/>
    <col min="4075" max="4075" width="7.28515625" style="112" customWidth="1"/>
    <col min="4076" max="4076" width="6.5703125" style="112" customWidth="1"/>
    <col min="4077" max="4077" width="5.28515625" style="112" customWidth="1"/>
    <col min="4078" max="4078" width="7.5703125" style="112" customWidth="1"/>
    <col min="4079" max="4079" width="6.42578125" style="112" customWidth="1"/>
    <col min="4080" max="4080" width="5.42578125" style="112" customWidth="1"/>
    <col min="4081" max="4088" width="7.28515625" style="112" customWidth="1"/>
    <col min="4089" max="4089" width="8.5703125" style="112" customWidth="1"/>
    <col min="4090" max="4090" width="8.7109375" style="112" customWidth="1"/>
    <col min="4091" max="4102" width="8.5703125" style="112" customWidth="1"/>
    <col min="4103" max="4105" width="9.42578125" style="112" customWidth="1"/>
    <col min="4106" max="4106" width="9.5703125" style="112" customWidth="1"/>
    <col min="4107" max="4116" width="8.7109375" style="112" customWidth="1"/>
    <col min="4117" max="4117" width="29.28515625" style="112" customWidth="1"/>
    <col min="4118" max="4118" width="22.5703125" style="112" customWidth="1"/>
    <col min="4119" max="4121" width="14.85546875" style="112" customWidth="1"/>
    <col min="4122" max="4122" width="14.140625" style="112" customWidth="1"/>
    <col min="4123" max="4123" width="14.5703125" style="112" customWidth="1"/>
    <col min="4124" max="4124" width="14.42578125" style="112" customWidth="1"/>
    <col min="4125" max="4125" width="12.7109375" style="112" customWidth="1"/>
    <col min="4126" max="4126" width="13.5703125" style="112" customWidth="1"/>
    <col min="4127" max="4127" width="12.5703125" style="112" customWidth="1"/>
    <col min="4128" max="4134" width="14.42578125" style="112" customWidth="1"/>
    <col min="4135" max="4136" width="12.7109375" style="112" customWidth="1"/>
    <col min="4137" max="4137" width="12.140625" style="112" customWidth="1"/>
    <col min="4138" max="4140" width="9.140625" style="112"/>
    <col min="4141" max="4141" width="21.42578125" style="112" customWidth="1"/>
    <col min="4142" max="4142" width="29.140625" style="112" customWidth="1"/>
    <col min="4143" max="4143" width="29.7109375" style="112" customWidth="1"/>
    <col min="4144" max="4144" width="9.85546875" style="112" customWidth="1"/>
    <col min="4145" max="4145" width="11.42578125" style="112" customWidth="1"/>
    <col min="4146" max="4146" width="13.28515625" style="112" customWidth="1"/>
    <col min="4147" max="4147" width="13.85546875" style="112" customWidth="1"/>
    <col min="4148" max="4148" width="11" style="112" customWidth="1"/>
    <col min="4149" max="4149" width="13.5703125" style="112" customWidth="1"/>
    <col min="4150" max="4150" width="11.85546875" style="112" customWidth="1"/>
    <col min="4151" max="4151" width="19.28515625" style="112" customWidth="1"/>
    <col min="4152" max="4152" width="11.42578125" style="112" customWidth="1"/>
    <col min="4153" max="4153" width="67" style="112" customWidth="1"/>
    <col min="4154" max="4318" width="9.140625" style="112"/>
    <col min="4319" max="4319" width="21.28515625" style="112" customWidth="1"/>
    <col min="4320" max="4320" width="23.28515625" style="112" customWidth="1"/>
    <col min="4321" max="4321" width="26.85546875" style="112" customWidth="1"/>
    <col min="4322" max="4322" width="28" style="112" customWidth="1"/>
    <col min="4323" max="4323" width="25.7109375" style="112" customWidth="1"/>
    <col min="4324" max="4324" width="30.7109375" style="112" customWidth="1"/>
    <col min="4325" max="4325" width="9.5703125" style="112" customWidth="1"/>
    <col min="4326" max="4326" width="9.42578125" style="112" customWidth="1"/>
    <col min="4327" max="4328" width="17.140625" style="112" bestFit="1" customWidth="1"/>
    <col min="4329" max="4330" width="8.7109375" style="112" customWidth="1"/>
    <col min="4331" max="4331" width="7.28515625" style="112" customWidth="1"/>
    <col min="4332" max="4332" width="6.5703125" style="112" customWidth="1"/>
    <col min="4333" max="4333" width="5.28515625" style="112" customWidth="1"/>
    <col min="4334" max="4334" width="7.5703125" style="112" customWidth="1"/>
    <col min="4335" max="4335" width="6.42578125" style="112" customWidth="1"/>
    <col min="4336" max="4336" width="5.42578125" style="112" customWidth="1"/>
    <col min="4337" max="4344" width="7.28515625" style="112" customWidth="1"/>
    <col min="4345" max="4345" width="8.5703125" style="112" customWidth="1"/>
    <col min="4346" max="4346" width="8.7109375" style="112" customWidth="1"/>
    <col min="4347" max="4358" width="8.5703125" style="112" customWidth="1"/>
    <col min="4359" max="4361" width="9.42578125" style="112" customWidth="1"/>
    <col min="4362" max="4362" width="9.5703125" style="112" customWidth="1"/>
    <col min="4363" max="4372" width="8.7109375" style="112" customWidth="1"/>
    <col min="4373" max="4373" width="29.28515625" style="112" customWidth="1"/>
    <col min="4374" max="4374" width="22.5703125" style="112" customWidth="1"/>
    <col min="4375" max="4377" width="14.85546875" style="112" customWidth="1"/>
    <col min="4378" max="4378" width="14.140625" style="112" customWidth="1"/>
    <col min="4379" max="4379" width="14.5703125" style="112" customWidth="1"/>
    <col min="4380" max="4380" width="14.42578125" style="112" customWidth="1"/>
    <col min="4381" max="4381" width="12.7109375" style="112" customWidth="1"/>
    <col min="4382" max="4382" width="13.5703125" style="112" customWidth="1"/>
    <col min="4383" max="4383" width="12.5703125" style="112" customWidth="1"/>
    <col min="4384" max="4390" width="14.42578125" style="112" customWidth="1"/>
    <col min="4391" max="4392" width="12.7109375" style="112" customWidth="1"/>
    <col min="4393" max="4393" width="12.140625" style="112" customWidth="1"/>
    <col min="4394" max="4396" width="9.140625" style="112"/>
    <col min="4397" max="4397" width="21.42578125" style="112" customWidth="1"/>
    <col min="4398" max="4398" width="29.140625" style="112" customWidth="1"/>
    <col min="4399" max="4399" width="29.7109375" style="112" customWidth="1"/>
    <col min="4400" max="4400" width="9.85546875" style="112" customWidth="1"/>
    <col min="4401" max="4401" width="11.42578125" style="112" customWidth="1"/>
    <col min="4402" max="4402" width="13.28515625" style="112" customWidth="1"/>
    <col min="4403" max="4403" width="13.85546875" style="112" customWidth="1"/>
    <col min="4404" max="4404" width="11" style="112" customWidth="1"/>
    <col min="4405" max="4405" width="13.5703125" style="112" customWidth="1"/>
    <col min="4406" max="4406" width="11.85546875" style="112" customWidth="1"/>
    <col min="4407" max="4407" width="19.28515625" style="112" customWidth="1"/>
    <col min="4408" max="4408" width="11.42578125" style="112" customWidth="1"/>
    <col min="4409" max="4409" width="67" style="112" customWidth="1"/>
    <col min="4410" max="4574" width="9.140625" style="112"/>
    <col min="4575" max="4575" width="21.28515625" style="112" customWidth="1"/>
    <col min="4576" max="4576" width="23.28515625" style="112" customWidth="1"/>
    <col min="4577" max="4577" width="26.85546875" style="112" customWidth="1"/>
    <col min="4578" max="4578" width="28" style="112" customWidth="1"/>
    <col min="4579" max="4579" width="25.7109375" style="112" customWidth="1"/>
    <col min="4580" max="4580" width="30.7109375" style="112" customWidth="1"/>
    <col min="4581" max="4581" width="9.5703125" style="112" customWidth="1"/>
    <col min="4582" max="4582" width="9.42578125" style="112" customWidth="1"/>
    <col min="4583" max="4584" width="17.140625" style="112" bestFit="1" customWidth="1"/>
    <col min="4585" max="4586" width="8.7109375" style="112" customWidth="1"/>
    <col min="4587" max="4587" width="7.28515625" style="112" customWidth="1"/>
    <col min="4588" max="4588" width="6.5703125" style="112" customWidth="1"/>
    <col min="4589" max="4589" width="5.28515625" style="112" customWidth="1"/>
    <col min="4590" max="4590" width="7.5703125" style="112" customWidth="1"/>
    <col min="4591" max="4591" width="6.42578125" style="112" customWidth="1"/>
    <col min="4592" max="4592" width="5.42578125" style="112" customWidth="1"/>
    <col min="4593" max="4600" width="7.28515625" style="112" customWidth="1"/>
    <col min="4601" max="4601" width="8.5703125" style="112" customWidth="1"/>
    <col min="4602" max="4602" width="8.7109375" style="112" customWidth="1"/>
    <col min="4603" max="4614" width="8.5703125" style="112" customWidth="1"/>
    <col min="4615" max="4617" width="9.42578125" style="112" customWidth="1"/>
    <col min="4618" max="4618" width="9.5703125" style="112" customWidth="1"/>
    <col min="4619" max="4628" width="8.7109375" style="112" customWidth="1"/>
    <col min="4629" max="4629" width="29.28515625" style="112" customWidth="1"/>
    <col min="4630" max="4630" width="22.5703125" style="112" customWidth="1"/>
    <col min="4631" max="4633" width="14.85546875" style="112" customWidth="1"/>
    <col min="4634" max="4634" width="14.140625" style="112" customWidth="1"/>
    <col min="4635" max="4635" width="14.5703125" style="112" customWidth="1"/>
    <col min="4636" max="4636" width="14.42578125" style="112" customWidth="1"/>
    <col min="4637" max="4637" width="12.7109375" style="112" customWidth="1"/>
    <col min="4638" max="4638" width="13.5703125" style="112" customWidth="1"/>
    <col min="4639" max="4639" width="12.5703125" style="112" customWidth="1"/>
    <col min="4640" max="4646" width="14.42578125" style="112" customWidth="1"/>
    <col min="4647" max="4648" width="12.7109375" style="112" customWidth="1"/>
    <col min="4649" max="4649" width="12.140625" style="112" customWidth="1"/>
    <col min="4650" max="4652" width="9.140625" style="112"/>
    <col min="4653" max="4653" width="21.42578125" style="112" customWidth="1"/>
    <col min="4654" max="4654" width="29.140625" style="112" customWidth="1"/>
    <col min="4655" max="4655" width="29.7109375" style="112" customWidth="1"/>
    <col min="4656" max="4656" width="9.85546875" style="112" customWidth="1"/>
    <col min="4657" max="4657" width="11.42578125" style="112" customWidth="1"/>
    <col min="4658" max="4658" width="13.28515625" style="112" customWidth="1"/>
    <col min="4659" max="4659" width="13.85546875" style="112" customWidth="1"/>
    <col min="4660" max="4660" width="11" style="112" customWidth="1"/>
    <col min="4661" max="4661" width="13.5703125" style="112" customWidth="1"/>
    <col min="4662" max="4662" width="11.85546875" style="112" customWidth="1"/>
    <col min="4663" max="4663" width="19.28515625" style="112" customWidth="1"/>
    <col min="4664" max="4664" width="11.42578125" style="112" customWidth="1"/>
    <col min="4665" max="4665" width="67" style="112" customWidth="1"/>
    <col min="4666" max="4830" width="9.140625" style="112"/>
    <col min="4831" max="4831" width="21.28515625" style="112" customWidth="1"/>
    <col min="4832" max="4832" width="23.28515625" style="112" customWidth="1"/>
    <col min="4833" max="4833" width="26.85546875" style="112" customWidth="1"/>
    <col min="4834" max="4834" width="28" style="112" customWidth="1"/>
    <col min="4835" max="4835" width="25.7109375" style="112" customWidth="1"/>
    <col min="4836" max="4836" width="30.7109375" style="112" customWidth="1"/>
    <col min="4837" max="4837" width="9.5703125" style="112" customWidth="1"/>
    <col min="4838" max="4838" width="9.42578125" style="112" customWidth="1"/>
    <col min="4839" max="4840" width="17.140625" style="112" bestFit="1" customWidth="1"/>
    <col min="4841" max="4842" width="8.7109375" style="112" customWidth="1"/>
    <col min="4843" max="4843" width="7.28515625" style="112" customWidth="1"/>
    <col min="4844" max="4844" width="6.5703125" style="112" customWidth="1"/>
    <col min="4845" max="4845" width="5.28515625" style="112" customWidth="1"/>
    <col min="4846" max="4846" width="7.5703125" style="112" customWidth="1"/>
    <col min="4847" max="4847" width="6.42578125" style="112" customWidth="1"/>
    <col min="4848" max="4848" width="5.42578125" style="112" customWidth="1"/>
    <col min="4849" max="4856" width="7.28515625" style="112" customWidth="1"/>
    <col min="4857" max="4857" width="8.5703125" style="112" customWidth="1"/>
    <col min="4858" max="4858" width="8.7109375" style="112" customWidth="1"/>
    <col min="4859" max="4870" width="8.5703125" style="112" customWidth="1"/>
    <col min="4871" max="4873" width="9.42578125" style="112" customWidth="1"/>
    <col min="4874" max="4874" width="9.5703125" style="112" customWidth="1"/>
    <col min="4875" max="4884" width="8.7109375" style="112" customWidth="1"/>
    <col min="4885" max="4885" width="29.28515625" style="112" customWidth="1"/>
    <col min="4886" max="4886" width="22.5703125" style="112" customWidth="1"/>
    <col min="4887" max="4889" width="14.85546875" style="112" customWidth="1"/>
    <col min="4890" max="4890" width="14.140625" style="112" customWidth="1"/>
    <col min="4891" max="4891" width="14.5703125" style="112" customWidth="1"/>
    <col min="4892" max="4892" width="14.42578125" style="112" customWidth="1"/>
    <col min="4893" max="4893" width="12.7109375" style="112" customWidth="1"/>
    <col min="4894" max="4894" width="13.5703125" style="112" customWidth="1"/>
    <col min="4895" max="4895" width="12.5703125" style="112" customWidth="1"/>
    <col min="4896" max="4902" width="14.42578125" style="112" customWidth="1"/>
    <col min="4903" max="4904" width="12.7109375" style="112" customWidth="1"/>
    <col min="4905" max="4905" width="12.140625" style="112" customWidth="1"/>
    <col min="4906" max="4908" width="9.140625" style="112"/>
    <col min="4909" max="4909" width="21.42578125" style="112" customWidth="1"/>
    <col min="4910" max="4910" width="29.140625" style="112" customWidth="1"/>
    <col min="4911" max="4911" width="29.7109375" style="112" customWidth="1"/>
    <col min="4912" max="4912" width="9.85546875" style="112" customWidth="1"/>
    <col min="4913" max="4913" width="11.42578125" style="112" customWidth="1"/>
    <col min="4914" max="4914" width="13.28515625" style="112" customWidth="1"/>
    <col min="4915" max="4915" width="13.85546875" style="112" customWidth="1"/>
    <col min="4916" max="4916" width="11" style="112" customWidth="1"/>
    <col min="4917" max="4917" width="13.5703125" style="112" customWidth="1"/>
    <col min="4918" max="4918" width="11.85546875" style="112" customWidth="1"/>
    <col min="4919" max="4919" width="19.28515625" style="112" customWidth="1"/>
    <col min="4920" max="4920" width="11.42578125" style="112" customWidth="1"/>
    <col min="4921" max="4921" width="67" style="112" customWidth="1"/>
    <col min="4922" max="5086" width="9.140625" style="112"/>
    <col min="5087" max="5087" width="21.28515625" style="112" customWidth="1"/>
    <col min="5088" max="5088" width="23.28515625" style="112" customWidth="1"/>
    <col min="5089" max="5089" width="26.85546875" style="112" customWidth="1"/>
    <col min="5090" max="5090" width="28" style="112" customWidth="1"/>
    <col min="5091" max="5091" width="25.7109375" style="112" customWidth="1"/>
    <col min="5092" max="5092" width="30.7109375" style="112" customWidth="1"/>
    <col min="5093" max="5093" width="9.5703125" style="112" customWidth="1"/>
    <col min="5094" max="5094" width="9.42578125" style="112" customWidth="1"/>
    <col min="5095" max="5096" width="17.140625" style="112" bestFit="1" customWidth="1"/>
    <col min="5097" max="5098" width="8.7109375" style="112" customWidth="1"/>
    <col min="5099" max="5099" width="7.28515625" style="112" customWidth="1"/>
    <col min="5100" max="5100" width="6.5703125" style="112" customWidth="1"/>
    <col min="5101" max="5101" width="5.28515625" style="112" customWidth="1"/>
    <col min="5102" max="5102" width="7.5703125" style="112" customWidth="1"/>
    <col min="5103" max="5103" width="6.42578125" style="112" customWidth="1"/>
    <col min="5104" max="5104" width="5.42578125" style="112" customWidth="1"/>
    <col min="5105" max="5112" width="7.28515625" style="112" customWidth="1"/>
    <col min="5113" max="5113" width="8.5703125" style="112" customWidth="1"/>
    <col min="5114" max="5114" width="8.7109375" style="112" customWidth="1"/>
    <col min="5115" max="5126" width="8.5703125" style="112" customWidth="1"/>
    <col min="5127" max="5129" width="9.42578125" style="112" customWidth="1"/>
    <col min="5130" max="5130" width="9.5703125" style="112" customWidth="1"/>
    <col min="5131" max="5140" width="8.7109375" style="112" customWidth="1"/>
    <col min="5141" max="5141" width="29.28515625" style="112" customWidth="1"/>
    <col min="5142" max="5142" width="22.5703125" style="112" customWidth="1"/>
    <col min="5143" max="5145" width="14.85546875" style="112" customWidth="1"/>
    <col min="5146" max="5146" width="14.140625" style="112" customWidth="1"/>
    <col min="5147" max="5147" width="14.5703125" style="112" customWidth="1"/>
    <col min="5148" max="5148" width="14.42578125" style="112" customWidth="1"/>
    <col min="5149" max="5149" width="12.7109375" style="112" customWidth="1"/>
    <col min="5150" max="5150" width="13.5703125" style="112" customWidth="1"/>
    <col min="5151" max="5151" width="12.5703125" style="112" customWidth="1"/>
    <col min="5152" max="5158" width="14.42578125" style="112" customWidth="1"/>
    <col min="5159" max="5160" width="12.7109375" style="112" customWidth="1"/>
    <col min="5161" max="5161" width="12.140625" style="112" customWidth="1"/>
    <col min="5162" max="5164" width="9.140625" style="112"/>
    <col min="5165" max="5165" width="21.42578125" style="112" customWidth="1"/>
    <col min="5166" max="5166" width="29.140625" style="112" customWidth="1"/>
    <col min="5167" max="5167" width="29.7109375" style="112" customWidth="1"/>
    <col min="5168" max="5168" width="9.85546875" style="112" customWidth="1"/>
    <col min="5169" max="5169" width="11.42578125" style="112" customWidth="1"/>
    <col min="5170" max="5170" width="13.28515625" style="112" customWidth="1"/>
    <col min="5171" max="5171" width="13.85546875" style="112" customWidth="1"/>
    <col min="5172" max="5172" width="11" style="112" customWidth="1"/>
    <col min="5173" max="5173" width="13.5703125" style="112" customWidth="1"/>
    <col min="5174" max="5174" width="11.85546875" style="112" customWidth="1"/>
    <col min="5175" max="5175" width="19.28515625" style="112" customWidth="1"/>
    <col min="5176" max="5176" width="11.42578125" style="112" customWidth="1"/>
    <col min="5177" max="5177" width="67" style="112" customWidth="1"/>
    <col min="5178" max="5342" width="9.140625" style="112"/>
    <col min="5343" max="5343" width="21.28515625" style="112" customWidth="1"/>
    <col min="5344" max="5344" width="23.28515625" style="112" customWidth="1"/>
    <col min="5345" max="5345" width="26.85546875" style="112" customWidth="1"/>
    <col min="5346" max="5346" width="28" style="112" customWidth="1"/>
    <col min="5347" max="5347" width="25.7109375" style="112" customWidth="1"/>
    <col min="5348" max="5348" width="30.7109375" style="112" customWidth="1"/>
    <col min="5349" max="5349" width="9.5703125" style="112" customWidth="1"/>
    <col min="5350" max="5350" width="9.42578125" style="112" customWidth="1"/>
    <col min="5351" max="5352" width="17.140625" style="112" bestFit="1" customWidth="1"/>
    <col min="5353" max="5354" width="8.7109375" style="112" customWidth="1"/>
    <col min="5355" max="5355" width="7.28515625" style="112" customWidth="1"/>
    <col min="5356" max="5356" width="6.5703125" style="112" customWidth="1"/>
    <col min="5357" max="5357" width="5.28515625" style="112" customWidth="1"/>
    <col min="5358" max="5358" width="7.5703125" style="112" customWidth="1"/>
    <col min="5359" max="5359" width="6.42578125" style="112" customWidth="1"/>
    <col min="5360" max="5360" width="5.42578125" style="112" customWidth="1"/>
    <col min="5361" max="5368" width="7.28515625" style="112" customWidth="1"/>
    <col min="5369" max="5369" width="8.5703125" style="112" customWidth="1"/>
    <col min="5370" max="5370" width="8.7109375" style="112" customWidth="1"/>
    <col min="5371" max="5382" width="8.5703125" style="112" customWidth="1"/>
    <col min="5383" max="5385" width="9.42578125" style="112" customWidth="1"/>
    <col min="5386" max="5386" width="9.5703125" style="112" customWidth="1"/>
    <col min="5387" max="5396" width="8.7109375" style="112" customWidth="1"/>
    <col min="5397" max="5397" width="29.28515625" style="112" customWidth="1"/>
    <col min="5398" max="5398" width="22.5703125" style="112" customWidth="1"/>
    <col min="5399" max="5401" width="14.85546875" style="112" customWidth="1"/>
    <col min="5402" max="5402" width="14.140625" style="112" customWidth="1"/>
    <col min="5403" max="5403" width="14.5703125" style="112" customWidth="1"/>
    <col min="5404" max="5404" width="14.42578125" style="112" customWidth="1"/>
    <col min="5405" max="5405" width="12.7109375" style="112" customWidth="1"/>
    <col min="5406" max="5406" width="13.5703125" style="112" customWidth="1"/>
    <col min="5407" max="5407" width="12.5703125" style="112" customWidth="1"/>
    <col min="5408" max="5414" width="14.42578125" style="112" customWidth="1"/>
    <col min="5415" max="5416" width="12.7109375" style="112" customWidth="1"/>
    <col min="5417" max="5417" width="12.140625" style="112" customWidth="1"/>
    <col min="5418" max="5420" width="9.140625" style="112"/>
    <col min="5421" max="5421" width="21.42578125" style="112" customWidth="1"/>
    <col min="5422" max="5422" width="29.140625" style="112" customWidth="1"/>
    <col min="5423" max="5423" width="29.7109375" style="112" customWidth="1"/>
    <col min="5424" max="5424" width="9.85546875" style="112" customWidth="1"/>
    <col min="5425" max="5425" width="11.42578125" style="112" customWidth="1"/>
    <col min="5426" max="5426" width="13.28515625" style="112" customWidth="1"/>
    <col min="5427" max="5427" width="13.85546875" style="112" customWidth="1"/>
    <col min="5428" max="5428" width="11" style="112" customWidth="1"/>
    <col min="5429" max="5429" width="13.5703125" style="112" customWidth="1"/>
    <col min="5430" max="5430" width="11.85546875" style="112" customWidth="1"/>
    <col min="5431" max="5431" width="19.28515625" style="112" customWidth="1"/>
    <col min="5432" max="5432" width="11.42578125" style="112" customWidth="1"/>
    <col min="5433" max="5433" width="67" style="112" customWidth="1"/>
    <col min="5434" max="5598" width="9.140625" style="112"/>
    <col min="5599" max="5599" width="21.28515625" style="112" customWidth="1"/>
    <col min="5600" max="5600" width="23.28515625" style="112" customWidth="1"/>
    <col min="5601" max="5601" width="26.85546875" style="112" customWidth="1"/>
    <col min="5602" max="5602" width="28" style="112" customWidth="1"/>
    <col min="5603" max="5603" width="25.7109375" style="112" customWidth="1"/>
    <col min="5604" max="5604" width="30.7109375" style="112" customWidth="1"/>
    <col min="5605" max="5605" width="9.5703125" style="112" customWidth="1"/>
    <col min="5606" max="5606" width="9.42578125" style="112" customWidth="1"/>
    <col min="5607" max="5608" width="17.140625" style="112" bestFit="1" customWidth="1"/>
    <col min="5609" max="5610" width="8.7109375" style="112" customWidth="1"/>
    <col min="5611" max="5611" width="7.28515625" style="112" customWidth="1"/>
    <col min="5612" max="5612" width="6.5703125" style="112" customWidth="1"/>
    <col min="5613" max="5613" width="5.28515625" style="112" customWidth="1"/>
    <col min="5614" max="5614" width="7.5703125" style="112" customWidth="1"/>
    <col min="5615" max="5615" width="6.42578125" style="112" customWidth="1"/>
    <col min="5616" max="5616" width="5.42578125" style="112" customWidth="1"/>
    <col min="5617" max="5624" width="7.28515625" style="112" customWidth="1"/>
    <col min="5625" max="5625" width="8.5703125" style="112" customWidth="1"/>
    <col min="5626" max="5626" width="8.7109375" style="112" customWidth="1"/>
    <col min="5627" max="5638" width="8.5703125" style="112" customWidth="1"/>
    <col min="5639" max="5641" width="9.42578125" style="112" customWidth="1"/>
    <col min="5642" max="5642" width="9.5703125" style="112" customWidth="1"/>
    <col min="5643" max="5652" width="8.7109375" style="112" customWidth="1"/>
    <col min="5653" max="5653" width="29.28515625" style="112" customWidth="1"/>
    <col min="5654" max="5654" width="22.5703125" style="112" customWidth="1"/>
    <col min="5655" max="5657" width="14.85546875" style="112" customWidth="1"/>
    <col min="5658" max="5658" width="14.140625" style="112" customWidth="1"/>
    <col min="5659" max="5659" width="14.5703125" style="112" customWidth="1"/>
    <col min="5660" max="5660" width="14.42578125" style="112" customWidth="1"/>
    <col min="5661" max="5661" width="12.7109375" style="112" customWidth="1"/>
    <col min="5662" max="5662" width="13.5703125" style="112" customWidth="1"/>
    <col min="5663" max="5663" width="12.5703125" style="112" customWidth="1"/>
    <col min="5664" max="5670" width="14.42578125" style="112" customWidth="1"/>
    <col min="5671" max="5672" width="12.7109375" style="112" customWidth="1"/>
    <col min="5673" max="5673" width="12.140625" style="112" customWidth="1"/>
    <col min="5674" max="5676" width="9.140625" style="112"/>
    <col min="5677" max="5677" width="21.42578125" style="112" customWidth="1"/>
    <col min="5678" max="5678" width="29.140625" style="112" customWidth="1"/>
    <col min="5679" max="5679" width="29.7109375" style="112" customWidth="1"/>
    <col min="5680" max="5680" width="9.85546875" style="112" customWidth="1"/>
    <col min="5681" max="5681" width="11.42578125" style="112" customWidth="1"/>
    <col min="5682" max="5682" width="13.28515625" style="112" customWidth="1"/>
    <col min="5683" max="5683" width="13.85546875" style="112" customWidth="1"/>
    <col min="5684" max="5684" width="11" style="112" customWidth="1"/>
    <col min="5685" max="5685" width="13.5703125" style="112" customWidth="1"/>
    <col min="5686" max="5686" width="11.85546875" style="112" customWidth="1"/>
    <col min="5687" max="5687" width="19.28515625" style="112" customWidth="1"/>
    <col min="5688" max="5688" width="11.42578125" style="112" customWidth="1"/>
    <col min="5689" max="5689" width="67" style="112" customWidth="1"/>
    <col min="5690" max="5854" width="9.140625" style="112"/>
    <col min="5855" max="5855" width="21.28515625" style="112" customWidth="1"/>
    <col min="5856" max="5856" width="23.28515625" style="112" customWidth="1"/>
    <col min="5857" max="5857" width="26.85546875" style="112" customWidth="1"/>
    <col min="5858" max="5858" width="28" style="112" customWidth="1"/>
    <col min="5859" max="5859" width="25.7109375" style="112" customWidth="1"/>
    <col min="5860" max="5860" width="30.7109375" style="112" customWidth="1"/>
    <col min="5861" max="5861" width="9.5703125" style="112" customWidth="1"/>
    <col min="5862" max="5862" width="9.42578125" style="112" customWidth="1"/>
    <col min="5863" max="5864" width="17.140625" style="112" bestFit="1" customWidth="1"/>
    <col min="5865" max="5866" width="8.7109375" style="112" customWidth="1"/>
    <col min="5867" max="5867" width="7.28515625" style="112" customWidth="1"/>
    <col min="5868" max="5868" width="6.5703125" style="112" customWidth="1"/>
    <col min="5869" max="5869" width="5.28515625" style="112" customWidth="1"/>
    <col min="5870" max="5870" width="7.5703125" style="112" customWidth="1"/>
    <col min="5871" max="5871" width="6.42578125" style="112" customWidth="1"/>
    <col min="5872" max="5872" width="5.42578125" style="112" customWidth="1"/>
    <col min="5873" max="5880" width="7.28515625" style="112" customWidth="1"/>
    <col min="5881" max="5881" width="8.5703125" style="112" customWidth="1"/>
    <col min="5882" max="5882" width="8.7109375" style="112" customWidth="1"/>
    <col min="5883" max="5894" width="8.5703125" style="112" customWidth="1"/>
    <col min="5895" max="5897" width="9.42578125" style="112" customWidth="1"/>
    <col min="5898" max="5898" width="9.5703125" style="112" customWidth="1"/>
    <col min="5899" max="5908" width="8.7109375" style="112" customWidth="1"/>
    <col min="5909" max="5909" width="29.28515625" style="112" customWidth="1"/>
    <col min="5910" max="5910" width="22.5703125" style="112" customWidth="1"/>
    <col min="5911" max="5913" width="14.85546875" style="112" customWidth="1"/>
    <col min="5914" max="5914" width="14.140625" style="112" customWidth="1"/>
    <col min="5915" max="5915" width="14.5703125" style="112" customWidth="1"/>
    <col min="5916" max="5916" width="14.42578125" style="112" customWidth="1"/>
    <col min="5917" max="5917" width="12.7109375" style="112" customWidth="1"/>
    <col min="5918" max="5918" width="13.5703125" style="112" customWidth="1"/>
    <col min="5919" max="5919" width="12.5703125" style="112" customWidth="1"/>
    <col min="5920" max="5926" width="14.42578125" style="112" customWidth="1"/>
    <col min="5927" max="5928" width="12.7109375" style="112" customWidth="1"/>
    <col min="5929" max="5929" width="12.140625" style="112" customWidth="1"/>
    <col min="5930" max="5932" width="9.140625" style="112"/>
    <col min="5933" max="5933" width="21.42578125" style="112" customWidth="1"/>
    <col min="5934" max="5934" width="29.140625" style="112" customWidth="1"/>
    <col min="5935" max="5935" width="29.7109375" style="112" customWidth="1"/>
    <col min="5936" max="5936" width="9.85546875" style="112" customWidth="1"/>
    <col min="5937" max="5937" width="11.42578125" style="112" customWidth="1"/>
    <col min="5938" max="5938" width="13.28515625" style="112" customWidth="1"/>
    <col min="5939" max="5939" width="13.85546875" style="112" customWidth="1"/>
    <col min="5940" max="5940" width="11" style="112" customWidth="1"/>
    <col min="5941" max="5941" width="13.5703125" style="112" customWidth="1"/>
    <col min="5942" max="5942" width="11.85546875" style="112" customWidth="1"/>
    <col min="5943" max="5943" width="19.28515625" style="112" customWidth="1"/>
    <col min="5944" max="5944" width="11.42578125" style="112" customWidth="1"/>
    <col min="5945" max="5945" width="67" style="112" customWidth="1"/>
    <col min="5946" max="6110" width="9.140625" style="112"/>
    <col min="6111" max="6111" width="21.28515625" style="112" customWidth="1"/>
    <col min="6112" max="6112" width="23.28515625" style="112" customWidth="1"/>
    <col min="6113" max="6113" width="26.85546875" style="112" customWidth="1"/>
    <col min="6114" max="6114" width="28" style="112" customWidth="1"/>
    <col min="6115" max="6115" width="25.7109375" style="112" customWidth="1"/>
    <col min="6116" max="6116" width="30.7109375" style="112" customWidth="1"/>
    <col min="6117" max="6117" width="9.5703125" style="112" customWidth="1"/>
    <col min="6118" max="6118" width="9.42578125" style="112" customWidth="1"/>
    <col min="6119" max="6120" width="17.140625" style="112" bestFit="1" customWidth="1"/>
    <col min="6121" max="6122" width="8.7109375" style="112" customWidth="1"/>
    <col min="6123" max="6123" width="7.28515625" style="112" customWidth="1"/>
    <col min="6124" max="6124" width="6.5703125" style="112" customWidth="1"/>
    <col min="6125" max="6125" width="5.28515625" style="112" customWidth="1"/>
    <col min="6126" max="6126" width="7.5703125" style="112" customWidth="1"/>
    <col min="6127" max="6127" width="6.42578125" style="112" customWidth="1"/>
    <col min="6128" max="6128" width="5.42578125" style="112" customWidth="1"/>
    <col min="6129" max="6136" width="7.28515625" style="112" customWidth="1"/>
    <col min="6137" max="6137" width="8.5703125" style="112" customWidth="1"/>
    <col min="6138" max="6138" width="8.7109375" style="112" customWidth="1"/>
    <col min="6139" max="6150" width="8.5703125" style="112" customWidth="1"/>
    <col min="6151" max="6153" width="9.42578125" style="112" customWidth="1"/>
    <col min="6154" max="6154" width="9.5703125" style="112" customWidth="1"/>
    <col min="6155" max="6164" width="8.7109375" style="112" customWidth="1"/>
    <col min="6165" max="6165" width="29.28515625" style="112" customWidth="1"/>
    <col min="6166" max="6166" width="22.5703125" style="112" customWidth="1"/>
    <col min="6167" max="6169" width="14.85546875" style="112" customWidth="1"/>
    <col min="6170" max="6170" width="14.140625" style="112" customWidth="1"/>
    <col min="6171" max="6171" width="14.5703125" style="112" customWidth="1"/>
    <col min="6172" max="6172" width="14.42578125" style="112" customWidth="1"/>
    <col min="6173" max="6173" width="12.7109375" style="112" customWidth="1"/>
    <col min="6174" max="6174" width="13.5703125" style="112" customWidth="1"/>
    <col min="6175" max="6175" width="12.5703125" style="112" customWidth="1"/>
    <col min="6176" max="6182" width="14.42578125" style="112" customWidth="1"/>
    <col min="6183" max="6184" width="12.7109375" style="112" customWidth="1"/>
    <col min="6185" max="6185" width="12.140625" style="112" customWidth="1"/>
    <col min="6186" max="6188" width="9.140625" style="112"/>
    <col min="6189" max="6189" width="21.42578125" style="112" customWidth="1"/>
    <col min="6190" max="6190" width="29.140625" style="112" customWidth="1"/>
    <col min="6191" max="6191" width="29.7109375" style="112" customWidth="1"/>
    <col min="6192" max="6192" width="9.85546875" style="112" customWidth="1"/>
    <col min="6193" max="6193" width="11.42578125" style="112" customWidth="1"/>
    <col min="6194" max="6194" width="13.28515625" style="112" customWidth="1"/>
    <col min="6195" max="6195" width="13.85546875" style="112" customWidth="1"/>
    <col min="6196" max="6196" width="11" style="112" customWidth="1"/>
    <col min="6197" max="6197" width="13.5703125" style="112" customWidth="1"/>
    <col min="6198" max="6198" width="11.85546875" style="112" customWidth="1"/>
    <col min="6199" max="6199" width="19.28515625" style="112" customWidth="1"/>
    <col min="6200" max="6200" width="11.42578125" style="112" customWidth="1"/>
    <col min="6201" max="6201" width="67" style="112" customWidth="1"/>
    <col min="6202" max="6366" width="9.140625" style="112"/>
    <col min="6367" max="6367" width="21.28515625" style="112" customWidth="1"/>
    <col min="6368" max="6368" width="23.28515625" style="112" customWidth="1"/>
    <col min="6369" max="6369" width="26.85546875" style="112" customWidth="1"/>
    <col min="6370" max="6370" width="28" style="112" customWidth="1"/>
    <col min="6371" max="6371" width="25.7109375" style="112" customWidth="1"/>
    <col min="6372" max="6372" width="30.7109375" style="112" customWidth="1"/>
    <col min="6373" max="6373" width="9.5703125" style="112" customWidth="1"/>
    <col min="6374" max="6374" width="9.42578125" style="112" customWidth="1"/>
    <col min="6375" max="6376" width="17.140625" style="112" bestFit="1" customWidth="1"/>
    <col min="6377" max="6378" width="8.7109375" style="112" customWidth="1"/>
    <col min="6379" max="6379" width="7.28515625" style="112" customWidth="1"/>
    <col min="6380" max="6380" width="6.5703125" style="112" customWidth="1"/>
    <col min="6381" max="6381" width="5.28515625" style="112" customWidth="1"/>
    <col min="6382" max="6382" width="7.5703125" style="112" customWidth="1"/>
    <col min="6383" max="6383" width="6.42578125" style="112" customWidth="1"/>
    <col min="6384" max="6384" width="5.42578125" style="112" customWidth="1"/>
    <col min="6385" max="6392" width="7.28515625" style="112" customWidth="1"/>
    <col min="6393" max="6393" width="8.5703125" style="112" customWidth="1"/>
    <col min="6394" max="6394" width="8.7109375" style="112" customWidth="1"/>
    <col min="6395" max="6406" width="8.5703125" style="112" customWidth="1"/>
    <col min="6407" max="6409" width="9.42578125" style="112" customWidth="1"/>
    <col min="6410" max="6410" width="9.5703125" style="112" customWidth="1"/>
    <col min="6411" max="6420" width="8.7109375" style="112" customWidth="1"/>
    <col min="6421" max="6421" width="29.28515625" style="112" customWidth="1"/>
    <col min="6422" max="6422" width="22.5703125" style="112" customWidth="1"/>
    <col min="6423" max="6425" width="14.85546875" style="112" customWidth="1"/>
    <col min="6426" max="6426" width="14.140625" style="112" customWidth="1"/>
    <col min="6427" max="6427" width="14.5703125" style="112" customWidth="1"/>
    <col min="6428" max="6428" width="14.42578125" style="112" customWidth="1"/>
    <col min="6429" max="6429" width="12.7109375" style="112" customWidth="1"/>
    <col min="6430" max="6430" width="13.5703125" style="112" customWidth="1"/>
    <col min="6431" max="6431" width="12.5703125" style="112" customWidth="1"/>
    <col min="6432" max="6438" width="14.42578125" style="112" customWidth="1"/>
    <col min="6439" max="6440" width="12.7109375" style="112" customWidth="1"/>
    <col min="6441" max="6441" width="12.140625" style="112" customWidth="1"/>
    <col min="6442" max="6444" width="9.140625" style="112"/>
    <col min="6445" max="6445" width="21.42578125" style="112" customWidth="1"/>
    <col min="6446" max="6446" width="29.140625" style="112" customWidth="1"/>
    <col min="6447" max="6447" width="29.7109375" style="112" customWidth="1"/>
    <col min="6448" max="6448" width="9.85546875" style="112" customWidth="1"/>
    <col min="6449" max="6449" width="11.42578125" style="112" customWidth="1"/>
    <col min="6450" max="6450" width="13.28515625" style="112" customWidth="1"/>
    <col min="6451" max="6451" width="13.85546875" style="112" customWidth="1"/>
    <col min="6452" max="6452" width="11" style="112" customWidth="1"/>
    <col min="6453" max="6453" width="13.5703125" style="112" customWidth="1"/>
    <col min="6454" max="6454" width="11.85546875" style="112" customWidth="1"/>
    <col min="6455" max="6455" width="19.28515625" style="112" customWidth="1"/>
    <col min="6456" max="6456" width="11.42578125" style="112" customWidth="1"/>
    <col min="6457" max="6457" width="67" style="112" customWidth="1"/>
    <col min="6458" max="6622" width="9.140625" style="112"/>
    <col min="6623" max="6623" width="21.28515625" style="112" customWidth="1"/>
    <col min="6624" max="6624" width="23.28515625" style="112" customWidth="1"/>
    <col min="6625" max="6625" width="26.85546875" style="112" customWidth="1"/>
    <col min="6626" max="6626" width="28" style="112" customWidth="1"/>
    <col min="6627" max="6627" width="25.7109375" style="112" customWidth="1"/>
    <col min="6628" max="6628" width="30.7109375" style="112" customWidth="1"/>
    <col min="6629" max="6629" width="9.5703125" style="112" customWidth="1"/>
    <col min="6630" max="6630" width="9.42578125" style="112" customWidth="1"/>
    <col min="6631" max="6632" width="17.140625" style="112" bestFit="1" customWidth="1"/>
    <col min="6633" max="6634" width="8.7109375" style="112" customWidth="1"/>
    <col min="6635" max="6635" width="7.28515625" style="112" customWidth="1"/>
    <col min="6636" max="6636" width="6.5703125" style="112" customWidth="1"/>
    <col min="6637" max="6637" width="5.28515625" style="112" customWidth="1"/>
    <col min="6638" max="6638" width="7.5703125" style="112" customWidth="1"/>
    <col min="6639" max="6639" width="6.42578125" style="112" customWidth="1"/>
    <col min="6640" max="6640" width="5.42578125" style="112" customWidth="1"/>
    <col min="6641" max="6648" width="7.28515625" style="112" customWidth="1"/>
    <col min="6649" max="6649" width="8.5703125" style="112" customWidth="1"/>
    <col min="6650" max="6650" width="8.7109375" style="112" customWidth="1"/>
    <col min="6651" max="6662" width="8.5703125" style="112" customWidth="1"/>
    <col min="6663" max="6665" width="9.42578125" style="112" customWidth="1"/>
    <col min="6666" max="6666" width="9.5703125" style="112" customWidth="1"/>
    <col min="6667" max="6676" width="8.7109375" style="112" customWidth="1"/>
    <col min="6677" max="6677" width="29.28515625" style="112" customWidth="1"/>
    <col min="6678" max="6678" width="22.5703125" style="112" customWidth="1"/>
    <col min="6679" max="6681" width="14.85546875" style="112" customWidth="1"/>
    <col min="6682" max="6682" width="14.140625" style="112" customWidth="1"/>
    <col min="6683" max="6683" width="14.5703125" style="112" customWidth="1"/>
    <col min="6684" max="6684" width="14.42578125" style="112" customWidth="1"/>
    <col min="6685" max="6685" width="12.7109375" style="112" customWidth="1"/>
    <col min="6686" max="6686" width="13.5703125" style="112" customWidth="1"/>
    <col min="6687" max="6687" width="12.5703125" style="112" customWidth="1"/>
    <col min="6688" max="6694" width="14.42578125" style="112" customWidth="1"/>
    <col min="6695" max="6696" width="12.7109375" style="112" customWidth="1"/>
    <col min="6697" max="6697" width="12.140625" style="112" customWidth="1"/>
    <col min="6698" max="6700" width="9.140625" style="112"/>
    <col min="6701" max="6701" width="21.42578125" style="112" customWidth="1"/>
    <col min="6702" max="6702" width="29.140625" style="112" customWidth="1"/>
    <col min="6703" max="6703" width="29.7109375" style="112" customWidth="1"/>
    <col min="6704" max="6704" width="9.85546875" style="112" customWidth="1"/>
    <col min="6705" max="6705" width="11.42578125" style="112" customWidth="1"/>
    <col min="6706" max="6706" width="13.28515625" style="112" customWidth="1"/>
    <col min="6707" max="6707" width="13.85546875" style="112" customWidth="1"/>
    <col min="6708" max="6708" width="11" style="112" customWidth="1"/>
    <col min="6709" max="6709" width="13.5703125" style="112" customWidth="1"/>
    <col min="6710" max="6710" width="11.85546875" style="112" customWidth="1"/>
    <col min="6711" max="6711" width="19.28515625" style="112" customWidth="1"/>
    <col min="6712" max="6712" width="11.42578125" style="112" customWidth="1"/>
    <col min="6713" max="6713" width="67" style="112" customWidth="1"/>
    <col min="6714" max="6878" width="9.140625" style="112"/>
    <col min="6879" max="6879" width="21.28515625" style="112" customWidth="1"/>
    <col min="6880" max="6880" width="23.28515625" style="112" customWidth="1"/>
    <col min="6881" max="6881" width="26.85546875" style="112" customWidth="1"/>
    <col min="6882" max="6882" width="28" style="112" customWidth="1"/>
    <col min="6883" max="6883" width="25.7109375" style="112" customWidth="1"/>
    <col min="6884" max="6884" width="30.7109375" style="112" customWidth="1"/>
    <col min="6885" max="6885" width="9.5703125" style="112" customWidth="1"/>
    <col min="6886" max="6886" width="9.42578125" style="112" customWidth="1"/>
    <col min="6887" max="6888" width="17.140625" style="112" bestFit="1" customWidth="1"/>
    <col min="6889" max="6890" width="8.7109375" style="112" customWidth="1"/>
    <col min="6891" max="6891" width="7.28515625" style="112" customWidth="1"/>
    <col min="6892" max="6892" width="6.5703125" style="112" customWidth="1"/>
    <col min="6893" max="6893" width="5.28515625" style="112" customWidth="1"/>
    <col min="6894" max="6894" width="7.5703125" style="112" customWidth="1"/>
    <col min="6895" max="6895" width="6.42578125" style="112" customWidth="1"/>
    <col min="6896" max="6896" width="5.42578125" style="112" customWidth="1"/>
    <col min="6897" max="6904" width="7.28515625" style="112" customWidth="1"/>
    <col min="6905" max="6905" width="8.5703125" style="112" customWidth="1"/>
    <col min="6906" max="6906" width="8.7109375" style="112" customWidth="1"/>
    <col min="6907" max="6918" width="8.5703125" style="112" customWidth="1"/>
    <col min="6919" max="6921" width="9.42578125" style="112" customWidth="1"/>
    <col min="6922" max="6922" width="9.5703125" style="112" customWidth="1"/>
    <col min="6923" max="6932" width="8.7109375" style="112" customWidth="1"/>
    <col min="6933" max="6933" width="29.28515625" style="112" customWidth="1"/>
    <col min="6934" max="6934" width="22.5703125" style="112" customWidth="1"/>
    <col min="6935" max="6937" width="14.85546875" style="112" customWidth="1"/>
    <col min="6938" max="6938" width="14.140625" style="112" customWidth="1"/>
    <col min="6939" max="6939" width="14.5703125" style="112" customWidth="1"/>
    <col min="6940" max="6940" width="14.42578125" style="112" customWidth="1"/>
    <col min="6941" max="6941" width="12.7109375" style="112" customWidth="1"/>
    <col min="6942" max="6942" width="13.5703125" style="112" customWidth="1"/>
    <col min="6943" max="6943" width="12.5703125" style="112" customWidth="1"/>
    <col min="6944" max="6950" width="14.42578125" style="112" customWidth="1"/>
    <col min="6951" max="6952" width="12.7109375" style="112" customWidth="1"/>
    <col min="6953" max="6953" width="12.140625" style="112" customWidth="1"/>
    <col min="6954" max="6956" width="9.140625" style="112"/>
    <col min="6957" max="6957" width="21.42578125" style="112" customWidth="1"/>
    <col min="6958" max="6958" width="29.140625" style="112" customWidth="1"/>
    <col min="6959" max="6959" width="29.7109375" style="112" customWidth="1"/>
    <col min="6960" max="6960" width="9.85546875" style="112" customWidth="1"/>
    <col min="6961" max="6961" width="11.42578125" style="112" customWidth="1"/>
    <col min="6962" max="6962" width="13.28515625" style="112" customWidth="1"/>
    <col min="6963" max="6963" width="13.85546875" style="112" customWidth="1"/>
    <col min="6964" max="6964" width="11" style="112" customWidth="1"/>
    <col min="6965" max="6965" width="13.5703125" style="112" customWidth="1"/>
    <col min="6966" max="6966" width="11.85546875" style="112" customWidth="1"/>
    <col min="6967" max="6967" width="19.28515625" style="112" customWidth="1"/>
    <col min="6968" max="6968" width="11.42578125" style="112" customWidth="1"/>
    <col min="6969" max="6969" width="67" style="112" customWidth="1"/>
    <col min="6970" max="7134" width="9.140625" style="112"/>
    <col min="7135" max="7135" width="21.28515625" style="112" customWidth="1"/>
    <col min="7136" max="7136" width="23.28515625" style="112" customWidth="1"/>
    <col min="7137" max="7137" width="26.85546875" style="112" customWidth="1"/>
    <col min="7138" max="7138" width="28" style="112" customWidth="1"/>
    <col min="7139" max="7139" width="25.7109375" style="112" customWidth="1"/>
    <col min="7140" max="7140" width="30.7109375" style="112" customWidth="1"/>
    <col min="7141" max="7141" width="9.5703125" style="112" customWidth="1"/>
    <col min="7142" max="7142" width="9.42578125" style="112" customWidth="1"/>
    <col min="7143" max="7144" width="17.140625" style="112" bestFit="1" customWidth="1"/>
    <col min="7145" max="7146" width="8.7109375" style="112" customWidth="1"/>
    <col min="7147" max="7147" width="7.28515625" style="112" customWidth="1"/>
    <col min="7148" max="7148" width="6.5703125" style="112" customWidth="1"/>
    <col min="7149" max="7149" width="5.28515625" style="112" customWidth="1"/>
    <col min="7150" max="7150" width="7.5703125" style="112" customWidth="1"/>
    <col min="7151" max="7151" width="6.42578125" style="112" customWidth="1"/>
    <col min="7152" max="7152" width="5.42578125" style="112" customWidth="1"/>
    <col min="7153" max="7160" width="7.28515625" style="112" customWidth="1"/>
    <col min="7161" max="7161" width="8.5703125" style="112" customWidth="1"/>
    <col min="7162" max="7162" width="8.7109375" style="112" customWidth="1"/>
    <col min="7163" max="7174" width="8.5703125" style="112" customWidth="1"/>
    <col min="7175" max="7177" width="9.42578125" style="112" customWidth="1"/>
    <col min="7178" max="7178" width="9.5703125" style="112" customWidth="1"/>
    <col min="7179" max="7188" width="8.7109375" style="112" customWidth="1"/>
    <col min="7189" max="7189" width="29.28515625" style="112" customWidth="1"/>
    <col min="7190" max="7190" width="22.5703125" style="112" customWidth="1"/>
    <col min="7191" max="7193" width="14.85546875" style="112" customWidth="1"/>
    <col min="7194" max="7194" width="14.140625" style="112" customWidth="1"/>
    <col min="7195" max="7195" width="14.5703125" style="112" customWidth="1"/>
    <col min="7196" max="7196" width="14.42578125" style="112" customWidth="1"/>
    <col min="7197" max="7197" width="12.7109375" style="112" customWidth="1"/>
    <col min="7198" max="7198" width="13.5703125" style="112" customWidth="1"/>
    <col min="7199" max="7199" width="12.5703125" style="112" customWidth="1"/>
    <col min="7200" max="7206" width="14.42578125" style="112" customWidth="1"/>
    <col min="7207" max="7208" width="12.7109375" style="112" customWidth="1"/>
    <col min="7209" max="7209" width="12.140625" style="112" customWidth="1"/>
    <col min="7210" max="7212" width="9.140625" style="112"/>
    <col min="7213" max="7213" width="21.42578125" style="112" customWidth="1"/>
    <col min="7214" max="7214" width="29.140625" style="112" customWidth="1"/>
    <col min="7215" max="7215" width="29.7109375" style="112" customWidth="1"/>
    <col min="7216" max="7216" width="9.85546875" style="112" customWidth="1"/>
    <col min="7217" max="7217" width="11.42578125" style="112" customWidth="1"/>
    <col min="7218" max="7218" width="13.28515625" style="112" customWidth="1"/>
    <col min="7219" max="7219" width="13.85546875" style="112" customWidth="1"/>
    <col min="7220" max="7220" width="11" style="112" customWidth="1"/>
    <col min="7221" max="7221" width="13.5703125" style="112" customWidth="1"/>
    <col min="7222" max="7222" width="11.85546875" style="112" customWidth="1"/>
    <col min="7223" max="7223" width="19.28515625" style="112" customWidth="1"/>
    <col min="7224" max="7224" width="11.42578125" style="112" customWidth="1"/>
    <col min="7225" max="7225" width="67" style="112" customWidth="1"/>
    <col min="7226" max="7390" width="9.140625" style="112"/>
    <col min="7391" max="7391" width="21.28515625" style="112" customWidth="1"/>
    <col min="7392" max="7392" width="23.28515625" style="112" customWidth="1"/>
    <col min="7393" max="7393" width="26.85546875" style="112" customWidth="1"/>
    <col min="7394" max="7394" width="28" style="112" customWidth="1"/>
    <col min="7395" max="7395" width="25.7109375" style="112" customWidth="1"/>
    <col min="7396" max="7396" width="30.7109375" style="112" customWidth="1"/>
    <col min="7397" max="7397" width="9.5703125" style="112" customWidth="1"/>
    <col min="7398" max="7398" width="9.42578125" style="112" customWidth="1"/>
    <col min="7399" max="7400" width="17.140625" style="112" bestFit="1" customWidth="1"/>
    <col min="7401" max="7402" width="8.7109375" style="112" customWidth="1"/>
    <col min="7403" max="7403" width="7.28515625" style="112" customWidth="1"/>
    <col min="7404" max="7404" width="6.5703125" style="112" customWidth="1"/>
    <col min="7405" max="7405" width="5.28515625" style="112" customWidth="1"/>
    <col min="7406" max="7406" width="7.5703125" style="112" customWidth="1"/>
    <col min="7407" max="7407" width="6.42578125" style="112" customWidth="1"/>
    <col min="7408" max="7408" width="5.42578125" style="112" customWidth="1"/>
    <col min="7409" max="7416" width="7.28515625" style="112" customWidth="1"/>
    <col min="7417" max="7417" width="8.5703125" style="112" customWidth="1"/>
    <col min="7418" max="7418" width="8.7109375" style="112" customWidth="1"/>
    <col min="7419" max="7430" width="8.5703125" style="112" customWidth="1"/>
    <col min="7431" max="7433" width="9.42578125" style="112" customWidth="1"/>
    <col min="7434" max="7434" width="9.5703125" style="112" customWidth="1"/>
    <col min="7435" max="7444" width="8.7109375" style="112" customWidth="1"/>
    <col min="7445" max="7445" width="29.28515625" style="112" customWidth="1"/>
    <col min="7446" max="7446" width="22.5703125" style="112" customWidth="1"/>
    <col min="7447" max="7449" width="14.85546875" style="112" customWidth="1"/>
    <col min="7450" max="7450" width="14.140625" style="112" customWidth="1"/>
    <col min="7451" max="7451" width="14.5703125" style="112" customWidth="1"/>
    <col min="7452" max="7452" width="14.42578125" style="112" customWidth="1"/>
    <col min="7453" max="7453" width="12.7109375" style="112" customWidth="1"/>
    <col min="7454" max="7454" width="13.5703125" style="112" customWidth="1"/>
    <col min="7455" max="7455" width="12.5703125" style="112" customWidth="1"/>
    <col min="7456" max="7462" width="14.42578125" style="112" customWidth="1"/>
    <col min="7463" max="7464" width="12.7109375" style="112" customWidth="1"/>
    <col min="7465" max="7465" width="12.140625" style="112" customWidth="1"/>
    <col min="7466" max="7468" width="9.140625" style="112"/>
    <col min="7469" max="7469" width="21.42578125" style="112" customWidth="1"/>
    <col min="7470" max="7470" width="29.140625" style="112" customWidth="1"/>
    <col min="7471" max="7471" width="29.7109375" style="112" customWidth="1"/>
    <col min="7472" max="7472" width="9.85546875" style="112" customWidth="1"/>
    <col min="7473" max="7473" width="11.42578125" style="112" customWidth="1"/>
    <col min="7474" max="7474" width="13.28515625" style="112" customWidth="1"/>
    <col min="7475" max="7475" width="13.85546875" style="112" customWidth="1"/>
    <col min="7476" max="7476" width="11" style="112" customWidth="1"/>
    <col min="7477" max="7477" width="13.5703125" style="112" customWidth="1"/>
    <col min="7478" max="7478" width="11.85546875" style="112" customWidth="1"/>
    <col min="7479" max="7479" width="19.28515625" style="112" customWidth="1"/>
    <col min="7480" max="7480" width="11.42578125" style="112" customWidth="1"/>
    <col min="7481" max="7481" width="67" style="112" customWidth="1"/>
    <col min="7482" max="7646" width="9.140625" style="112"/>
    <col min="7647" max="7647" width="21.28515625" style="112" customWidth="1"/>
    <col min="7648" max="7648" width="23.28515625" style="112" customWidth="1"/>
    <col min="7649" max="7649" width="26.85546875" style="112" customWidth="1"/>
    <col min="7650" max="7650" width="28" style="112" customWidth="1"/>
    <col min="7651" max="7651" width="25.7109375" style="112" customWidth="1"/>
    <col min="7652" max="7652" width="30.7109375" style="112" customWidth="1"/>
    <col min="7653" max="7653" width="9.5703125" style="112" customWidth="1"/>
    <col min="7654" max="7654" width="9.42578125" style="112" customWidth="1"/>
    <col min="7655" max="7656" width="17.140625" style="112" bestFit="1" customWidth="1"/>
    <col min="7657" max="7658" width="8.7109375" style="112" customWidth="1"/>
    <col min="7659" max="7659" width="7.28515625" style="112" customWidth="1"/>
    <col min="7660" max="7660" width="6.5703125" style="112" customWidth="1"/>
    <col min="7661" max="7661" width="5.28515625" style="112" customWidth="1"/>
    <col min="7662" max="7662" width="7.5703125" style="112" customWidth="1"/>
    <col min="7663" max="7663" width="6.42578125" style="112" customWidth="1"/>
    <col min="7664" max="7664" width="5.42578125" style="112" customWidth="1"/>
    <col min="7665" max="7672" width="7.28515625" style="112" customWidth="1"/>
    <col min="7673" max="7673" width="8.5703125" style="112" customWidth="1"/>
    <col min="7674" max="7674" width="8.7109375" style="112" customWidth="1"/>
    <col min="7675" max="7686" width="8.5703125" style="112" customWidth="1"/>
    <col min="7687" max="7689" width="9.42578125" style="112" customWidth="1"/>
    <col min="7690" max="7690" width="9.5703125" style="112" customWidth="1"/>
    <col min="7691" max="7700" width="8.7109375" style="112" customWidth="1"/>
    <col min="7701" max="7701" width="29.28515625" style="112" customWidth="1"/>
    <col min="7702" max="7702" width="22.5703125" style="112" customWidth="1"/>
    <col min="7703" max="7705" width="14.85546875" style="112" customWidth="1"/>
    <col min="7706" max="7706" width="14.140625" style="112" customWidth="1"/>
    <col min="7707" max="7707" width="14.5703125" style="112" customWidth="1"/>
    <col min="7708" max="7708" width="14.42578125" style="112" customWidth="1"/>
    <col min="7709" max="7709" width="12.7109375" style="112" customWidth="1"/>
    <col min="7710" max="7710" width="13.5703125" style="112" customWidth="1"/>
    <col min="7711" max="7711" width="12.5703125" style="112" customWidth="1"/>
    <col min="7712" max="7718" width="14.42578125" style="112" customWidth="1"/>
    <col min="7719" max="7720" width="12.7109375" style="112" customWidth="1"/>
    <col min="7721" max="7721" width="12.140625" style="112" customWidth="1"/>
    <col min="7722" max="7724" width="9.140625" style="112"/>
    <col min="7725" max="7725" width="21.42578125" style="112" customWidth="1"/>
    <col min="7726" max="7726" width="29.140625" style="112" customWidth="1"/>
    <col min="7727" max="7727" width="29.7109375" style="112" customWidth="1"/>
    <col min="7728" max="7728" width="9.85546875" style="112" customWidth="1"/>
    <col min="7729" max="7729" width="11.42578125" style="112" customWidth="1"/>
    <col min="7730" max="7730" width="13.28515625" style="112" customWidth="1"/>
    <col min="7731" max="7731" width="13.85546875" style="112" customWidth="1"/>
    <col min="7732" max="7732" width="11" style="112" customWidth="1"/>
    <col min="7733" max="7733" width="13.5703125" style="112" customWidth="1"/>
    <col min="7734" max="7734" width="11.85546875" style="112" customWidth="1"/>
    <col min="7735" max="7735" width="19.28515625" style="112" customWidth="1"/>
    <col min="7736" max="7736" width="11.42578125" style="112" customWidth="1"/>
    <col min="7737" max="7737" width="67" style="112" customWidth="1"/>
    <col min="7738" max="7902" width="9.140625" style="112"/>
    <col min="7903" max="7903" width="21.28515625" style="112" customWidth="1"/>
    <col min="7904" max="7904" width="23.28515625" style="112" customWidth="1"/>
    <col min="7905" max="7905" width="26.85546875" style="112" customWidth="1"/>
    <col min="7906" max="7906" width="28" style="112" customWidth="1"/>
    <col min="7907" max="7907" width="25.7109375" style="112" customWidth="1"/>
    <col min="7908" max="7908" width="30.7109375" style="112" customWidth="1"/>
    <col min="7909" max="7909" width="9.5703125" style="112" customWidth="1"/>
    <col min="7910" max="7910" width="9.42578125" style="112" customWidth="1"/>
    <col min="7911" max="7912" width="17.140625" style="112" bestFit="1" customWidth="1"/>
    <col min="7913" max="7914" width="8.7109375" style="112" customWidth="1"/>
    <col min="7915" max="7915" width="7.28515625" style="112" customWidth="1"/>
    <col min="7916" max="7916" width="6.5703125" style="112" customWidth="1"/>
    <col min="7917" max="7917" width="5.28515625" style="112" customWidth="1"/>
    <col min="7918" max="7918" width="7.5703125" style="112" customWidth="1"/>
    <col min="7919" max="7919" width="6.42578125" style="112" customWidth="1"/>
    <col min="7920" max="7920" width="5.42578125" style="112" customWidth="1"/>
    <col min="7921" max="7928" width="7.28515625" style="112" customWidth="1"/>
    <col min="7929" max="7929" width="8.5703125" style="112" customWidth="1"/>
    <col min="7930" max="7930" width="8.7109375" style="112" customWidth="1"/>
    <col min="7931" max="7942" width="8.5703125" style="112" customWidth="1"/>
    <col min="7943" max="7945" width="9.42578125" style="112" customWidth="1"/>
    <col min="7946" max="7946" width="9.5703125" style="112" customWidth="1"/>
    <col min="7947" max="7956" width="8.7109375" style="112" customWidth="1"/>
    <col min="7957" max="7957" width="29.28515625" style="112" customWidth="1"/>
    <col min="7958" max="7958" width="22.5703125" style="112" customWidth="1"/>
    <col min="7959" max="7961" width="14.85546875" style="112" customWidth="1"/>
    <col min="7962" max="7962" width="14.140625" style="112" customWidth="1"/>
    <col min="7963" max="7963" width="14.5703125" style="112" customWidth="1"/>
    <col min="7964" max="7964" width="14.42578125" style="112" customWidth="1"/>
    <col min="7965" max="7965" width="12.7109375" style="112" customWidth="1"/>
    <col min="7966" max="7966" width="13.5703125" style="112" customWidth="1"/>
    <col min="7967" max="7967" width="12.5703125" style="112" customWidth="1"/>
    <col min="7968" max="7974" width="14.42578125" style="112" customWidth="1"/>
    <col min="7975" max="7976" width="12.7109375" style="112" customWidth="1"/>
    <col min="7977" max="7977" width="12.140625" style="112" customWidth="1"/>
    <col min="7978" max="7980" width="9.140625" style="112"/>
    <col min="7981" max="7981" width="21.42578125" style="112" customWidth="1"/>
    <col min="7982" max="7982" width="29.140625" style="112" customWidth="1"/>
    <col min="7983" max="7983" width="29.7109375" style="112" customWidth="1"/>
    <col min="7984" max="7984" width="9.85546875" style="112" customWidth="1"/>
    <col min="7985" max="7985" width="11.42578125" style="112" customWidth="1"/>
    <col min="7986" max="7986" width="13.28515625" style="112" customWidth="1"/>
    <col min="7987" max="7987" width="13.85546875" style="112" customWidth="1"/>
    <col min="7988" max="7988" width="11" style="112" customWidth="1"/>
    <col min="7989" max="7989" width="13.5703125" style="112" customWidth="1"/>
    <col min="7990" max="7990" width="11.85546875" style="112" customWidth="1"/>
    <col min="7991" max="7991" width="19.28515625" style="112" customWidth="1"/>
    <col min="7992" max="7992" width="11.42578125" style="112" customWidth="1"/>
    <col min="7993" max="7993" width="67" style="112" customWidth="1"/>
    <col min="7994" max="8158" width="9.140625" style="112"/>
    <col min="8159" max="8159" width="21.28515625" style="112" customWidth="1"/>
    <col min="8160" max="8160" width="23.28515625" style="112" customWidth="1"/>
    <col min="8161" max="8161" width="26.85546875" style="112" customWidth="1"/>
    <col min="8162" max="8162" width="28" style="112" customWidth="1"/>
    <col min="8163" max="8163" width="25.7109375" style="112" customWidth="1"/>
    <col min="8164" max="8164" width="30.7109375" style="112" customWidth="1"/>
    <col min="8165" max="8165" width="9.5703125" style="112" customWidth="1"/>
    <col min="8166" max="8166" width="9.42578125" style="112" customWidth="1"/>
    <col min="8167" max="8168" width="17.140625" style="112" bestFit="1" customWidth="1"/>
    <col min="8169" max="8170" width="8.7109375" style="112" customWidth="1"/>
    <col min="8171" max="8171" width="7.28515625" style="112" customWidth="1"/>
    <col min="8172" max="8172" width="6.5703125" style="112" customWidth="1"/>
    <col min="8173" max="8173" width="5.28515625" style="112" customWidth="1"/>
    <col min="8174" max="8174" width="7.5703125" style="112" customWidth="1"/>
    <col min="8175" max="8175" width="6.42578125" style="112" customWidth="1"/>
    <col min="8176" max="8176" width="5.42578125" style="112" customWidth="1"/>
    <col min="8177" max="8184" width="7.28515625" style="112" customWidth="1"/>
    <col min="8185" max="8185" width="8.5703125" style="112" customWidth="1"/>
    <col min="8186" max="8186" width="8.7109375" style="112" customWidth="1"/>
    <col min="8187" max="8198" width="8.5703125" style="112" customWidth="1"/>
    <col min="8199" max="8201" width="9.42578125" style="112" customWidth="1"/>
    <col min="8202" max="8202" width="9.5703125" style="112" customWidth="1"/>
    <col min="8203" max="8212" width="8.7109375" style="112" customWidth="1"/>
    <col min="8213" max="8213" width="29.28515625" style="112" customWidth="1"/>
    <col min="8214" max="8214" width="22.5703125" style="112" customWidth="1"/>
    <col min="8215" max="8217" width="14.85546875" style="112" customWidth="1"/>
    <col min="8218" max="8218" width="14.140625" style="112" customWidth="1"/>
    <col min="8219" max="8219" width="14.5703125" style="112" customWidth="1"/>
    <col min="8220" max="8220" width="14.42578125" style="112" customWidth="1"/>
    <col min="8221" max="8221" width="12.7109375" style="112" customWidth="1"/>
    <col min="8222" max="8222" width="13.5703125" style="112" customWidth="1"/>
    <col min="8223" max="8223" width="12.5703125" style="112" customWidth="1"/>
    <col min="8224" max="8230" width="14.42578125" style="112" customWidth="1"/>
    <col min="8231" max="8232" width="12.7109375" style="112" customWidth="1"/>
    <col min="8233" max="8233" width="12.140625" style="112" customWidth="1"/>
    <col min="8234" max="8236" width="9.140625" style="112"/>
    <col min="8237" max="8237" width="21.42578125" style="112" customWidth="1"/>
    <col min="8238" max="8238" width="29.140625" style="112" customWidth="1"/>
    <col min="8239" max="8239" width="29.7109375" style="112" customWidth="1"/>
    <col min="8240" max="8240" width="9.85546875" style="112" customWidth="1"/>
    <col min="8241" max="8241" width="11.42578125" style="112" customWidth="1"/>
    <col min="8242" max="8242" width="13.28515625" style="112" customWidth="1"/>
    <col min="8243" max="8243" width="13.85546875" style="112" customWidth="1"/>
    <col min="8244" max="8244" width="11" style="112" customWidth="1"/>
    <col min="8245" max="8245" width="13.5703125" style="112" customWidth="1"/>
    <col min="8246" max="8246" width="11.85546875" style="112" customWidth="1"/>
    <col min="8247" max="8247" width="19.28515625" style="112" customWidth="1"/>
    <col min="8248" max="8248" width="11.42578125" style="112" customWidth="1"/>
    <col min="8249" max="8249" width="67" style="112" customWidth="1"/>
    <col min="8250" max="8414" width="9.140625" style="112"/>
    <col min="8415" max="8415" width="21.28515625" style="112" customWidth="1"/>
    <col min="8416" max="8416" width="23.28515625" style="112" customWidth="1"/>
    <col min="8417" max="8417" width="26.85546875" style="112" customWidth="1"/>
    <col min="8418" max="8418" width="28" style="112" customWidth="1"/>
    <col min="8419" max="8419" width="25.7109375" style="112" customWidth="1"/>
    <col min="8420" max="8420" width="30.7109375" style="112" customWidth="1"/>
    <col min="8421" max="8421" width="9.5703125" style="112" customWidth="1"/>
    <col min="8422" max="8422" width="9.42578125" style="112" customWidth="1"/>
    <col min="8423" max="8424" width="17.140625" style="112" bestFit="1" customWidth="1"/>
    <col min="8425" max="8426" width="8.7109375" style="112" customWidth="1"/>
    <col min="8427" max="8427" width="7.28515625" style="112" customWidth="1"/>
    <col min="8428" max="8428" width="6.5703125" style="112" customWidth="1"/>
    <col min="8429" max="8429" width="5.28515625" style="112" customWidth="1"/>
    <col min="8430" max="8430" width="7.5703125" style="112" customWidth="1"/>
    <col min="8431" max="8431" width="6.42578125" style="112" customWidth="1"/>
    <col min="8432" max="8432" width="5.42578125" style="112" customWidth="1"/>
    <col min="8433" max="8440" width="7.28515625" style="112" customWidth="1"/>
    <col min="8441" max="8441" width="8.5703125" style="112" customWidth="1"/>
    <col min="8442" max="8442" width="8.7109375" style="112" customWidth="1"/>
    <col min="8443" max="8454" width="8.5703125" style="112" customWidth="1"/>
    <col min="8455" max="8457" width="9.42578125" style="112" customWidth="1"/>
    <col min="8458" max="8458" width="9.5703125" style="112" customWidth="1"/>
    <col min="8459" max="8468" width="8.7109375" style="112" customWidth="1"/>
    <col min="8469" max="8469" width="29.28515625" style="112" customWidth="1"/>
    <col min="8470" max="8470" width="22.5703125" style="112" customWidth="1"/>
    <col min="8471" max="8473" width="14.85546875" style="112" customWidth="1"/>
    <col min="8474" max="8474" width="14.140625" style="112" customWidth="1"/>
    <col min="8475" max="8475" width="14.5703125" style="112" customWidth="1"/>
    <col min="8476" max="8476" width="14.42578125" style="112" customWidth="1"/>
    <col min="8477" max="8477" width="12.7109375" style="112" customWidth="1"/>
    <col min="8478" max="8478" width="13.5703125" style="112" customWidth="1"/>
    <col min="8479" max="8479" width="12.5703125" style="112" customWidth="1"/>
    <col min="8480" max="8486" width="14.42578125" style="112" customWidth="1"/>
    <col min="8487" max="8488" width="12.7109375" style="112" customWidth="1"/>
    <col min="8489" max="8489" width="12.140625" style="112" customWidth="1"/>
    <col min="8490" max="8492" width="9.140625" style="112"/>
    <col min="8493" max="8493" width="21.42578125" style="112" customWidth="1"/>
    <col min="8494" max="8494" width="29.140625" style="112" customWidth="1"/>
    <col min="8495" max="8495" width="29.7109375" style="112" customWidth="1"/>
    <col min="8496" max="8496" width="9.85546875" style="112" customWidth="1"/>
    <col min="8497" max="8497" width="11.42578125" style="112" customWidth="1"/>
    <col min="8498" max="8498" width="13.28515625" style="112" customWidth="1"/>
    <col min="8499" max="8499" width="13.85546875" style="112" customWidth="1"/>
    <col min="8500" max="8500" width="11" style="112" customWidth="1"/>
    <col min="8501" max="8501" width="13.5703125" style="112" customWidth="1"/>
    <col min="8502" max="8502" width="11.85546875" style="112" customWidth="1"/>
    <col min="8503" max="8503" width="19.28515625" style="112" customWidth="1"/>
    <col min="8504" max="8504" width="11.42578125" style="112" customWidth="1"/>
    <col min="8505" max="8505" width="67" style="112" customWidth="1"/>
    <col min="8506" max="8670" width="9.140625" style="112"/>
    <col min="8671" max="8671" width="21.28515625" style="112" customWidth="1"/>
    <col min="8672" max="8672" width="23.28515625" style="112" customWidth="1"/>
    <col min="8673" max="8673" width="26.85546875" style="112" customWidth="1"/>
    <col min="8674" max="8674" width="28" style="112" customWidth="1"/>
    <col min="8675" max="8675" width="25.7109375" style="112" customWidth="1"/>
    <col min="8676" max="8676" width="30.7109375" style="112" customWidth="1"/>
    <col min="8677" max="8677" width="9.5703125" style="112" customWidth="1"/>
    <col min="8678" max="8678" width="9.42578125" style="112" customWidth="1"/>
    <col min="8679" max="8680" width="17.140625" style="112" bestFit="1" customWidth="1"/>
    <col min="8681" max="8682" width="8.7109375" style="112" customWidth="1"/>
    <col min="8683" max="8683" width="7.28515625" style="112" customWidth="1"/>
    <col min="8684" max="8684" width="6.5703125" style="112" customWidth="1"/>
    <col min="8685" max="8685" width="5.28515625" style="112" customWidth="1"/>
    <col min="8686" max="8686" width="7.5703125" style="112" customWidth="1"/>
    <col min="8687" max="8687" width="6.42578125" style="112" customWidth="1"/>
    <col min="8688" max="8688" width="5.42578125" style="112" customWidth="1"/>
    <col min="8689" max="8696" width="7.28515625" style="112" customWidth="1"/>
    <col min="8697" max="8697" width="8.5703125" style="112" customWidth="1"/>
    <col min="8698" max="8698" width="8.7109375" style="112" customWidth="1"/>
    <col min="8699" max="8710" width="8.5703125" style="112" customWidth="1"/>
    <col min="8711" max="8713" width="9.42578125" style="112" customWidth="1"/>
    <col min="8714" max="8714" width="9.5703125" style="112" customWidth="1"/>
    <col min="8715" max="8724" width="8.7109375" style="112" customWidth="1"/>
    <col min="8725" max="8725" width="29.28515625" style="112" customWidth="1"/>
    <col min="8726" max="8726" width="22.5703125" style="112" customWidth="1"/>
    <col min="8727" max="8729" width="14.85546875" style="112" customWidth="1"/>
    <col min="8730" max="8730" width="14.140625" style="112" customWidth="1"/>
    <col min="8731" max="8731" width="14.5703125" style="112" customWidth="1"/>
    <col min="8732" max="8732" width="14.42578125" style="112" customWidth="1"/>
    <col min="8733" max="8733" width="12.7109375" style="112" customWidth="1"/>
    <col min="8734" max="8734" width="13.5703125" style="112" customWidth="1"/>
    <col min="8735" max="8735" width="12.5703125" style="112" customWidth="1"/>
    <col min="8736" max="8742" width="14.42578125" style="112" customWidth="1"/>
    <col min="8743" max="8744" width="12.7109375" style="112" customWidth="1"/>
    <col min="8745" max="8745" width="12.140625" style="112" customWidth="1"/>
    <col min="8746" max="8748" width="9.140625" style="112"/>
    <col min="8749" max="8749" width="21.42578125" style="112" customWidth="1"/>
    <col min="8750" max="8750" width="29.140625" style="112" customWidth="1"/>
    <col min="8751" max="8751" width="29.7109375" style="112" customWidth="1"/>
    <col min="8752" max="8752" width="9.85546875" style="112" customWidth="1"/>
    <col min="8753" max="8753" width="11.42578125" style="112" customWidth="1"/>
    <col min="8754" max="8754" width="13.28515625" style="112" customWidth="1"/>
    <col min="8755" max="8755" width="13.85546875" style="112" customWidth="1"/>
    <col min="8756" max="8756" width="11" style="112" customWidth="1"/>
    <col min="8757" max="8757" width="13.5703125" style="112" customWidth="1"/>
    <col min="8758" max="8758" width="11.85546875" style="112" customWidth="1"/>
    <col min="8759" max="8759" width="19.28515625" style="112" customWidth="1"/>
    <col min="8760" max="8760" width="11.42578125" style="112" customWidth="1"/>
    <col min="8761" max="8761" width="67" style="112" customWidth="1"/>
    <col min="8762" max="8926" width="9.140625" style="112"/>
    <col min="8927" max="8927" width="21.28515625" style="112" customWidth="1"/>
    <col min="8928" max="8928" width="23.28515625" style="112" customWidth="1"/>
    <col min="8929" max="8929" width="26.85546875" style="112" customWidth="1"/>
    <col min="8930" max="8930" width="28" style="112" customWidth="1"/>
    <col min="8931" max="8931" width="25.7109375" style="112" customWidth="1"/>
    <col min="8932" max="8932" width="30.7109375" style="112" customWidth="1"/>
    <col min="8933" max="8933" width="9.5703125" style="112" customWidth="1"/>
    <col min="8934" max="8934" width="9.42578125" style="112" customWidth="1"/>
    <col min="8935" max="8936" width="17.140625" style="112" bestFit="1" customWidth="1"/>
    <col min="8937" max="8938" width="8.7109375" style="112" customWidth="1"/>
    <col min="8939" max="8939" width="7.28515625" style="112" customWidth="1"/>
    <col min="8940" max="8940" width="6.5703125" style="112" customWidth="1"/>
    <col min="8941" max="8941" width="5.28515625" style="112" customWidth="1"/>
    <col min="8942" max="8942" width="7.5703125" style="112" customWidth="1"/>
    <col min="8943" max="8943" width="6.42578125" style="112" customWidth="1"/>
    <col min="8944" max="8944" width="5.42578125" style="112" customWidth="1"/>
    <col min="8945" max="8952" width="7.28515625" style="112" customWidth="1"/>
    <col min="8953" max="8953" width="8.5703125" style="112" customWidth="1"/>
    <col min="8954" max="8954" width="8.7109375" style="112" customWidth="1"/>
    <col min="8955" max="8966" width="8.5703125" style="112" customWidth="1"/>
    <col min="8967" max="8969" width="9.42578125" style="112" customWidth="1"/>
    <col min="8970" max="8970" width="9.5703125" style="112" customWidth="1"/>
    <col min="8971" max="8980" width="8.7109375" style="112" customWidth="1"/>
    <col min="8981" max="8981" width="29.28515625" style="112" customWidth="1"/>
    <col min="8982" max="8982" width="22.5703125" style="112" customWidth="1"/>
    <col min="8983" max="8985" width="14.85546875" style="112" customWidth="1"/>
    <col min="8986" max="8986" width="14.140625" style="112" customWidth="1"/>
    <col min="8987" max="8987" width="14.5703125" style="112" customWidth="1"/>
    <col min="8988" max="8988" width="14.42578125" style="112" customWidth="1"/>
    <col min="8989" max="8989" width="12.7109375" style="112" customWidth="1"/>
    <col min="8990" max="8990" width="13.5703125" style="112" customWidth="1"/>
    <col min="8991" max="8991" width="12.5703125" style="112" customWidth="1"/>
    <col min="8992" max="8998" width="14.42578125" style="112" customWidth="1"/>
    <col min="8999" max="9000" width="12.7109375" style="112" customWidth="1"/>
    <col min="9001" max="9001" width="12.140625" style="112" customWidth="1"/>
    <col min="9002" max="9004" width="9.140625" style="112"/>
    <col min="9005" max="9005" width="21.42578125" style="112" customWidth="1"/>
    <col min="9006" max="9006" width="29.140625" style="112" customWidth="1"/>
    <col min="9007" max="9007" width="29.7109375" style="112" customWidth="1"/>
    <col min="9008" max="9008" width="9.85546875" style="112" customWidth="1"/>
    <col min="9009" max="9009" width="11.42578125" style="112" customWidth="1"/>
    <col min="9010" max="9010" width="13.28515625" style="112" customWidth="1"/>
    <col min="9011" max="9011" width="13.85546875" style="112" customWidth="1"/>
    <col min="9012" max="9012" width="11" style="112" customWidth="1"/>
    <col min="9013" max="9013" width="13.5703125" style="112" customWidth="1"/>
    <col min="9014" max="9014" width="11.85546875" style="112" customWidth="1"/>
    <col min="9015" max="9015" width="19.28515625" style="112" customWidth="1"/>
    <col min="9016" max="9016" width="11.42578125" style="112" customWidth="1"/>
    <col min="9017" max="9017" width="67" style="112" customWidth="1"/>
    <col min="9018" max="9182" width="9.140625" style="112"/>
    <col min="9183" max="9183" width="21.28515625" style="112" customWidth="1"/>
    <col min="9184" max="9184" width="23.28515625" style="112" customWidth="1"/>
    <col min="9185" max="9185" width="26.85546875" style="112" customWidth="1"/>
    <col min="9186" max="9186" width="28" style="112" customWidth="1"/>
    <col min="9187" max="9187" width="25.7109375" style="112" customWidth="1"/>
    <col min="9188" max="9188" width="30.7109375" style="112" customWidth="1"/>
    <col min="9189" max="9189" width="9.5703125" style="112" customWidth="1"/>
    <col min="9190" max="9190" width="9.42578125" style="112" customWidth="1"/>
    <col min="9191" max="9192" width="17.140625" style="112" bestFit="1" customWidth="1"/>
    <col min="9193" max="9194" width="8.7109375" style="112" customWidth="1"/>
    <col min="9195" max="9195" width="7.28515625" style="112" customWidth="1"/>
    <col min="9196" max="9196" width="6.5703125" style="112" customWidth="1"/>
    <col min="9197" max="9197" width="5.28515625" style="112" customWidth="1"/>
    <col min="9198" max="9198" width="7.5703125" style="112" customWidth="1"/>
    <col min="9199" max="9199" width="6.42578125" style="112" customWidth="1"/>
    <col min="9200" max="9200" width="5.42578125" style="112" customWidth="1"/>
    <col min="9201" max="9208" width="7.28515625" style="112" customWidth="1"/>
    <col min="9209" max="9209" width="8.5703125" style="112" customWidth="1"/>
    <col min="9210" max="9210" width="8.7109375" style="112" customWidth="1"/>
    <col min="9211" max="9222" width="8.5703125" style="112" customWidth="1"/>
    <col min="9223" max="9225" width="9.42578125" style="112" customWidth="1"/>
    <col min="9226" max="9226" width="9.5703125" style="112" customWidth="1"/>
    <col min="9227" max="9236" width="8.7109375" style="112" customWidth="1"/>
    <col min="9237" max="9237" width="29.28515625" style="112" customWidth="1"/>
    <col min="9238" max="9238" width="22.5703125" style="112" customWidth="1"/>
    <col min="9239" max="9241" width="14.85546875" style="112" customWidth="1"/>
    <col min="9242" max="9242" width="14.140625" style="112" customWidth="1"/>
    <col min="9243" max="9243" width="14.5703125" style="112" customWidth="1"/>
    <col min="9244" max="9244" width="14.42578125" style="112" customWidth="1"/>
    <col min="9245" max="9245" width="12.7109375" style="112" customWidth="1"/>
    <col min="9246" max="9246" width="13.5703125" style="112" customWidth="1"/>
    <col min="9247" max="9247" width="12.5703125" style="112" customWidth="1"/>
    <col min="9248" max="9254" width="14.42578125" style="112" customWidth="1"/>
    <col min="9255" max="9256" width="12.7109375" style="112" customWidth="1"/>
    <col min="9257" max="9257" width="12.140625" style="112" customWidth="1"/>
    <col min="9258" max="9260" width="9.140625" style="112"/>
    <col min="9261" max="9261" width="21.42578125" style="112" customWidth="1"/>
    <col min="9262" max="9262" width="29.140625" style="112" customWidth="1"/>
    <col min="9263" max="9263" width="29.7109375" style="112" customWidth="1"/>
    <col min="9264" max="9264" width="9.85546875" style="112" customWidth="1"/>
    <col min="9265" max="9265" width="11.42578125" style="112" customWidth="1"/>
    <col min="9266" max="9266" width="13.28515625" style="112" customWidth="1"/>
    <col min="9267" max="9267" width="13.85546875" style="112" customWidth="1"/>
    <col min="9268" max="9268" width="11" style="112" customWidth="1"/>
    <col min="9269" max="9269" width="13.5703125" style="112" customWidth="1"/>
    <col min="9270" max="9270" width="11.85546875" style="112" customWidth="1"/>
    <col min="9271" max="9271" width="19.28515625" style="112" customWidth="1"/>
    <col min="9272" max="9272" width="11.42578125" style="112" customWidth="1"/>
    <col min="9273" max="9273" width="67" style="112" customWidth="1"/>
    <col min="9274" max="9438" width="9.140625" style="112"/>
    <col min="9439" max="9439" width="21.28515625" style="112" customWidth="1"/>
    <col min="9440" max="9440" width="23.28515625" style="112" customWidth="1"/>
    <col min="9441" max="9441" width="26.85546875" style="112" customWidth="1"/>
    <col min="9442" max="9442" width="28" style="112" customWidth="1"/>
    <col min="9443" max="9443" width="25.7109375" style="112" customWidth="1"/>
    <col min="9444" max="9444" width="30.7109375" style="112" customWidth="1"/>
    <col min="9445" max="9445" width="9.5703125" style="112" customWidth="1"/>
    <col min="9446" max="9446" width="9.42578125" style="112" customWidth="1"/>
    <col min="9447" max="9448" width="17.140625" style="112" bestFit="1" customWidth="1"/>
    <col min="9449" max="9450" width="8.7109375" style="112" customWidth="1"/>
    <col min="9451" max="9451" width="7.28515625" style="112" customWidth="1"/>
    <col min="9452" max="9452" width="6.5703125" style="112" customWidth="1"/>
    <col min="9453" max="9453" width="5.28515625" style="112" customWidth="1"/>
    <col min="9454" max="9454" width="7.5703125" style="112" customWidth="1"/>
    <col min="9455" max="9455" width="6.42578125" style="112" customWidth="1"/>
    <col min="9456" max="9456" width="5.42578125" style="112" customWidth="1"/>
    <col min="9457" max="9464" width="7.28515625" style="112" customWidth="1"/>
    <col min="9465" max="9465" width="8.5703125" style="112" customWidth="1"/>
    <col min="9466" max="9466" width="8.7109375" style="112" customWidth="1"/>
    <col min="9467" max="9478" width="8.5703125" style="112" customWidth="1"/>
    <col min="9479" max="9481" width="9.42578125" style="112" customWidth="1"/>
    <col min="9482" max="9482" width="9.5703125" style="112" customWidth="1"/>
    <col min="9483" max="9492" width="8.7109375" style="112" customWidth="1"/>
    <col min="9493" max="9493" width="29.28515625" style="112" customWidth="1"/>
    <col min="9494" max="9494" width="22.5703125" style="112" customWidth="1"/>
    <col min="9495" max="9497" width="14.85546875" style="112" customWidth="1"/>
    <col min="9498" max="9498" width="14.140625" style="112" customWidth="1"/>
    <col min="9499" max="9499" width="14.5703125" style="112" customWidth="1"/>
    <col min="9500" max="9500" width="14.42578125" style="112" customWidth="1"/>
    <col min="9501" max="9501" width="12.7109375" style="112" customWidth="1"/>
    <col min="9502" max="9502" width="13.5703125" style="112" customWidth="1"/>
    <col min="9503" max="9503" width="12.5703125" style="112" customWidth="1"/>
    <col min="9504" max="9510" width="14.42578125" style="112" customWidth="1"/>
    <col min="9511" max="9512" width="12.7109375" style="112" customWidth="1"/>
    <col min="9513" max="9513" width="12.140625" style="112" customWidth="1"/>
    <col min="9514" max="9516" width="9.140625" style="112"/>
    <col min="9517" max="9517" width="21.42578125" style="112" customWidth="1"/>
    <col min="9518" max="9518" width="29.140625" style="112" customWidth="1"/>
    <col min="9519" max="9519" width="29.7109375" style="112" customWidth="1"/>
    <col min="9520" max="9520" width="9.85546875" style="112" customWidth="1"/>
    <col min="9521" max="9521" width="11.42578125" style="112" customWidth="1"/>
    <col min="9522" max="9522" width="13.28515625" style="112" customWidth="1"/>
    <col min="9523" max="9523" width="13.85546875" style="112" customWidth="1"/>
    <col min="9524" max="9524" width="11" style="112" customWidth="1"/>
    <col min="9525" max="9525" width="13.5703125" style="112" customWidth="1"/>
    <col min="9526" max="9526" width="11.85546875" style="112" customWidth="1"/>
    <col min="9527" max="9527" width="19.28515625" style="112" customWidth="1"/>
    <col min="9528" max="9528" width="11.42578125" style="112" customWidth="1"/>
    <col min="9529" max="9529" width="67" style="112" customWidth="1"/>
    <col min="9530" max="9694" width="9.140625" style="112"/>
    <col min="9695" max="9695" width="21.28515625" style="112" customWidth="1"/>
    <col min="9696" max="9696" width="23.28515625" style="112" customWidth="1"/>
    <col min="9697" max="9697" width="26.85546875" style="112" customWidth="1"/>
    <col min="9698" max="9698" width="28" style="112" customWidth="1"/>
    <col min="9699" max="9699" width="25.7109375" style="112" customWidth="1"/>
    <col min="9700" max="9700" width="30.7109375" style="112" customWidth="1"/>
    <col min="9701" max="9701" width="9.5703125" style="112" customWidth="1"/>
    <col min="9702" max="9702" width="9.42578125" style="112" customWidth="1"/>
    <col min="9703" max="9704" width="17.140625" style="112" bestFit="1" customWidth="1"/>
    <col min="9705" max="9706" width="8.7109375" style="112" customWidth="1"/>
    <col min="9707" max="9707" width="7.28515625" style="112" customWidth="1"/>
    <col min="9708" max="9708" width="6.5703125" style="112" customWidth="1"/>
    <col min="9709" max="9709" width="5.28515625" style="112" customWidth="1"/>
    <col min="9710" max="9710" width="7.5703125" style="112" customWidth="1"/>
    <col min="9711" max="9711" width="6.42578125" style="112" customWidth="1"/>
    <col min="9712" max="9712" width="5.42578125" style="112" customWidth="1"/>
    <col min="9713" max="9720" width="7.28515625" style="112" customWidth="1"/>
    <col min="9721" max="9721" width="8.5703125" style="112" customWidth="1"/>
    <col min="9722" max="9722" width="8.7109375" style="112" customWidth="1"/>
    <col min="9723" max="9734" width="8.5703125" style="112" customWidth="1"/>
    <col min="9735" max="9737" width="9.42578125" style="112" customWidth="1"/>
    <col min="9738" max="9738" width="9.5703125" style="112" customWidth="1"/>
    <col min="9739" max="9748" width="8.7109375" style="112" customWidth="1"/>
    <col min="9749" max="9749" width="29.28515625" style="112" customWidth="1"/>
    <col min="9750" max="9750" width="22.5703125" style="112" customWidth="1"/>
    <col min="9751" max="9753" width="14.85546875" style="112" customWidth="1"/>
    <col min="9754" max="9754" width="14.140625" style="112" customWidth="1"/>
    <col min="9755" max="9755" width="14.5703125" style="112" customWidth="1"/>
    <col min="9756" max="9756" width="14.42578125" style="112" customWidth="1"/>
    <col min="9757" max="9757" width="12.7109375" style="112" customWidth="1"/>
    <col min="9758" max="9758" width="13.5703125" style="112" customWidth="1"/>
    <col min="9759" max="9759" width="12.5703125" style="112" customWidth="1"/>
    <col min="9760" max="9766" width="14.42578125" style="112" customWidth="1"/>
    <col min="9767" max="9768" width="12.7109375" style="112" customWidth="1"/>
    <col min="9769" max="9769" width="12.140625" style="112" customWidth="1"/>
    <col min="9770" max="9772" width="9.140625" style="112"/>
    <col min="9773" max="9773" width="21.42578125" style="112" customWidth="1"/>
    <col min="9774" max="9774" width="29.140625" style="112" customWidth="1"/>
    <col min="9775" max="9775" width="29.7109375" style="112" customWidth="1"/>
    <col min="9776" max="9776" width="9.85546875" style="112" customWidth="1"/>
    <col min="9777" max="9777" width="11.42578125" style="112" customWidth="1"/>
    <col min="9778" max="9778" width="13.28515625" style="112" customWidth="1"/>
    <col min="9779" max="9779" width="13.85546875" style="112" customWidth="1"/>
    <col min="9780" max="9780" width="11" style="112" customWidth="1"/>
    <col min="9781" max="9781" width="13.5703125" style="112" customWidth="1"/>
    <col min="9782" max="9782" width="11.85546875" style="112" customWidth="1"/>
    <col min="9783" max="9783" width="19.28515625" style="112" customWidth="1"/>
    <col min="9784" max="9784" width="11.42578125" style="112" customWidth="1"/>
    <col min="9785" max="9785" width="67" style="112" customWidth="1"/>
    <col min="9786" max="9950" width="9.140625" style="112"/>
    <col min="9951" max="9951" width="21.28515625" style="112" customWidth="1"/>
    <col min="9952" max="9952" width="23.28515625" style="112" customWidth="1"/>
    <col min="9953" max="9953" width="26.85546875" style="112" customWidth="1"/>
    <col min="9954" max="9954" width="28" style="112" customWidth="1"/>
    <col min="9955" max="9955" width="25.7109375" style="112" customWidth="1"/>
    <col min="9956" max="9956" width="30.7109375" style="112" customWidth="1"/>
    <col min="9957" max="9957" width="9.5703125" style="112" customWidth="1"/>
    <col min="9958" max="9958" width="9.42578125" style="112" customWidth="1"/>
    <col min="9959" max="9960" width="17.140625" style="112" bestFit="1" customWidth="1"/>
    <col min="9961" max="9962" width="8.7109375" style="112" customWidth="1"/>
    <col min="9963" max="9963" width="7.28515625" style="112" customWidth="1"/>
    <col min="9964" max="9964" width="6.5703125" style="112" customWidth="1"/>
    <col min="9965" max="9965" width="5.28515625" style="112" customWidth="1"/>
    <col min="9966" max="9966" width="7.5703125" style="112" customWidth="1"/>
    <col min="9967" max="9967" width="6.42578125" style="112" customWidth="1"/>
    <col min="9968" max="9968" width="5.42578125" style="112" customWidth="1"/>
    <col min="9969" max="9976" width="7.28515625" style="112" customWidth="1"/>
    <col min="9977" max="9977" width="8.5703125" style="112" customWidth="1"/>
    <col min="9978" max="9978" width="8.7109375" style="112" customWidth="1"/>
    <col min="9979" max="9990" width="8.5703125" style="112" customWidth="1"/>
    <col min="9991" max="9993" width="9.42578125" style="112" customWidth="1"/>
    <col min="9994" max="9994" width="9.5703125" style="112" customWidth="1"/>
    <col min="9995" max="10004" width="8.7109375" style="112" customWidth="1"/>
    <col min="10005" max="10005" width="29.28515625" style="112" customWidth="1"/>
    <col min="10006" max="10006" width="22.5703125" style="112" customWidth="1"/>
    <col min="10007" max="10009" width="14.85546875" style="112" customWidth="1"/>
    <col min="10010" max="10010" width="14.140625" style="112" customWidth="1"/>
    <col min="10011" max="10011" width="14.5703125" style="112" customWidth="1"/>
    <col min="10012" max="10012" width="14.42578125" style="112" customWidth="1"/>
    <col min="10013" max="10013" width="12.7109375" style="112" customWidth="1"/>
    <col min="10014" max="10014" width="13.5703125" style="112" customWidth="1"/>
    <col min="10015" max="10015" width="12.5703125" style="112" customWidth="1"/>
    <col min="10016" max="10022" width="14.42578125" style="112" customWidth="1"/>
    <col min="10023" max="10024" width="12.7109375" style="112" customWidth="1"/>
    <col min="10025" max="10025" width="12.140625" style="112" customWidth="1"/>
    <col min="10026" max="10028" width="9.140625" style="112"/>
    <col min="10029" max="10029" width="21.42578125" style="112" customWidth="1"/>
    <col min="10030" max="10030" width="29.140625" style="112" customWidth="1"/>
    <col min="10031" max="10031" width="29.7109375" style="112" customWidth="1"/>
    <col min="10032" max="10032" width="9.85546875" style="112" customWidth="1"/>
    <col min="10033" max="10033" width="11.42578125" style="112" customWidth="1"/>
    <col min="10034" max="10034" width="13.28515625" style="112" customWidth="1"/>
    <col min="10035" max="10035" width="13.85546875" style="112" customWidth="1"/>
    <col min="10036" max="10036" width="11" style="112" customWidth="1"/>
    <col min="10037" max="10037" width="13.5703125" style="112" customWidth="1"/>
    <col min="10038" max="10038" width="11.85546875" style="112" customWidth="1"/>
    <col min="10039" max="10039" width="19.28515625" style="112" customWidth="1"/>
    <col min="10040" max="10040" width="11.42578125" style="112" customWidth="1"/>
    <col min="10041" max="10041" width="67" style="112" customWidth="1"/>
    <col min="10042" max="10206" width="9.140625" style="112"/>
    <col min="10207" max="10207" width="21.28515625" style="112" customWidth="1"/>
    <col min="10208" max="10208" width="23.28515625" style="112" customWidth="1"/>
    <col min="10209" max="10209" width="26.85546875" style="112" customWidth="1"/>
    <col min="10210" max="10210" width="28" style="112" customWidth="1"/>
    <col min="10211" max="10211" width="25.7109375" style="112" customWidth="1"/>
    <col min="10212" max="10212" width="30.7109375" style="112" customWidth="1"/>
    <col min="10213" max="10213" width="9.5703125" style="112" customWidth="1"/>
    <col min="10214" max="10214" width="9.42578125" style="112" customWidth="1"/>
    <col min="10215" max="10216" width="17.140625" style="112" bestFit="1" customWidth="1"/>
    <col min="10217" max="10218" width="8.7109375" style="112" customWidth="1"/>
    <col min="10219" max="10219" width="7.28515625" style="112" customWidth="1"/>
    <col min="10220" max="10220" width="6.5703125" style="112" customWidth="1"/>
    <col min="10221" max="10221" width="5.28515625" style="112" customWidth="1"/>
    <col min="10222" max="10222" width="7.5703125" style="112" customWidth="1"/>
    <col min="10223" max="10223" width="6.42578125" style="112" customWidth="1"/>
    <col min="10224" max="10224" width="5.42578125" style="112" customWidth="1"/>
    <col min="10225" max="10232" width="7.28515625" style="112" customWidth="1"/>
    <col min="10233" max="10233" width="8.5703125" style="112" customWidth="1"/>
    <col min="10234" max="10234" width="8.7109375" style="112" customWidth="1"/>
    <col min="10235" max="10246" width="8.5703125" style="112" customWidth="1"/>
    <col min="10247" max="10249" width="9.42578125" style="112" customWidth="1"/>
    <col min="10250" max="10250" width="9.5703125" style="112" customWidth="1"/>
    <col min="10251" max="10260" width="8.7109375" style="112" customWidth="1"/>
    <col min="10261" max="10261" width="29.28515625" style="112" customWidth="1"/>
    <col min="10262" max="10262" width="22.5703125" style="112" customWidth="1"/>
    <col min="10263" max="10265" width="14.85546875" style="112" customWidth="1"/>
    <col min="10266" max="10266" width="14.140625" style="112" customWidth="1"/>
    <col min="10267" max="10267" width="14.5703125" style="112" customWidth="1"/>
    <col min="10268" max="10268" width="14.42578125" style="112" customWidth="1"/>
    <col min="10269" max="10269" width="12.7109375" style="112" customWidth="1"/>
    <col min="10270" max="10270" width="13.5703125" style="112" customWidth="1"/>
    <col min="10271" max="10271" width="12.5703125" style="112" customWidth="1"/>
    <col min="10272" max="10278" width="14.42578125" style="112" customWidth="1"/>
    <col min="10279" max="10280" width="12.7109375" style="112" customWidth="1"/>
    <col min="10281" max="10281" width="12.140625" style="112" customWidth="1"/>
    <col min="10282" max="10284" width="9.140625" style="112"/>
    <col min="10285" max="10285" width="21.42578125" style="112" customWidth="1"/>
    <col min="10286" max="10286" width="29.140625" style="112" customWidth="1"/>
    <col min="10287" max="10287" width="29.7109375" style="112" customWidth="1"/>
    <col min="10288" max="10288" width="9.85546875" style="112" customWidth="1"/>
    <col min="10289" max="10289" width="11.42578125" style="112" customWidth="1"/>
    <col min="10290" max="10290" width="13.28515625" style="112" customWidth="1"/>
    <col min="10291" max="10291" width="13.85546875" style="112" customWidth="1"/>
    <col min="10292" max="10292" width="11" style="112" customWidth="1"/>
    <col min="10293" max="10293" width="13.5703125" style="112" customWidth="1"/>
    <col min="10294" max="10294" width="11.85546875" style="112" customWidth="1"/>
    <col min="10295" max="10295" width="19.28515625" style="112" customWidth="1"/>
    <col min="10296" max="10296" width="11.42578125" style="112" customWidth="1"/>
    <col min="10297" max="10297" width="67" style="112" customWidth="1"/>
    <col min="10298" max="10462" width="9.140625" style="112"/>
    <col min="10463" max="10463" width="21.28515625" style="112" customWidth="1"/>
    <col min="10464" max="10464" width="23.28515625" style="112" customWidth="1"/>
    <col min="10465" max="10465" width="26.85546875" style="112" customWidth="1"/>
    <col min="10466" max="10466" width="28" style="112" customWidth="1"/>
    <col min="10467" max="10467" width="25.7109375" style="112" customWidth="1"/>
    <col min="10468" max="10468" width="30.7109375" style="112" customWidth="1"/>
    <col min="10469" max="10469" width="9.5703125" style="112" customWidth="1"/>
    <col min="10470" max="10470" width="9.42578125" style="112" customWidth="1"/>
    <col min="10471" max="10472" width="17.140625" style="112" bestFit="1" customWidth="1"/>
    <col min="10473" max="10474" width="8.7109375" style="112" customWidth="1"/>
    <col min="10475" max="10475" width="7.28515625" style="112" customWidth="1"/>
    <col min="10476" max="10476" width="6.5703125" style="112" customWidth="1"/>
    <col min="10477" max="10477" width="5.28515625" style="112" customWidth="1"/>
    <col min="10478" max="10478" width="7.5703125" style="112" customWidth="1"/>
    <col min="10479" max="10479" width="6.42578125" style="112" customWidth="1"/>
    <col min="10480" max="10480" width="5.42578125" style="112" customWidth="1"/>
    <col min="10481" max="10488" width="7.28515625" style="112" customWidth="1"/>
    <col min="10489" max="10489" width="8.5703125" style="112" customWidth="1"/>
    <col min="10490" max="10490" width="8.7109375" style="112" customWidth="1"/>
    <col min="10491" max="10502" width="8.5703125" style="112" customWidth="1"/>
    <col min="10503" max="10505" width="9.42578125" style="112" customWidth="1"/>
    <col min="10506" max="10506" width="9.5703125" style="112" customWidth="1"/>
    <col min="10507" max="10516" width="8.7109375" style="112" customWidth="1"/>
    <col min="10517" max="10517" width="29.28515625" style="112" customWidth="1"/>
    <col min="10518" max="10518" width="22.5703125" style="112" customWidth="1"/>
    <col min="10519" max="10521" width="14.85546875" style="112" customWidth="1"/>
    <col min="10522" max="10522" width="14.140625" style="112" customWidth="1"/>
    <col min="10523" max="10523" width="14.5703125" style="112" customWidth="1"/>
    <col min="10524" max="10524" width="14.42578125" style="112" customWidth="1"/>
    <col min="10525" max="10525" width="12.7109375" style="112" customWidth="1"/>
    <col min="10526" max="10526" width="13.5703125" style="112" customWidth="1"/>
    <col min="10527" max="10527" width="12.5703125" style="112" customWidth="1"/>
    <col min="10528" max="10534" width="14.42578125" style="112" customWidth="1"/>
    <col min="10535" max="10536" width="12.7109375" style="112" customWidth="1"/>
    <col min="10537" max="10537" width="12.140625" style="112" customWidth="1"/>
    <col min="10538" max="10540" width="9.140625" style="112"/>
    <col min="10541" max="10541" width="21.42578125" style="112" customWidth="1"/>
    <col min="10542" max="10542" width="29.140625" style="112" customWidth="1"/>
    <col min="10543" max="10543" width="29.7109375" style="112" customWidth="1"/>
    <col min="10544" max="10544" width="9.85546875" style="112" customWidth="1"/>
    <col min="10545" max="10545" width="11.42578125" style="112" customWidth="1"/>
    <col min="10546" max="10546" width="13.28515625" style="112" customWidth="1"/>
    <col min="10547" max="10547" width="13.85546875" style="112" customWidth="1"/>
    <col min="10548" max="10548" width="11" style="112" customWidth="1"/>
    <col min="10549" max="10549" width="13.5703125" style="112" customWidth="1"/>
    <col min="10550" max="10550" width="11.85546875" style="112" customWidth="1"/>
    <col min="10551" max="10551" width="19.28515625" style="112" customWidth="1"/>
    <col min="10552" max="10552" width="11.42578125" style="112" customWidth="1"/>
    <col min="10553" max="10553" width="67" style="112" customWidth="1"/>
    <col min="10554" max="10718" width="9.140625" style="112"/>
    <col min="10719" max="10719" width="21.28515625" style="112" customWidth="1"/>
    <col min="10720" max="10720" width="23.28515625" style="112" customWidth="1"/>
    <col min="10721" max="10721" width="26.85546875" style="112" customWidth="1"/>
    <col min="10722" max="10722" width="28" style="112" customWidth="1"/>
    <col min="10723" max="10723" width="25.7109375" style="112" customWidth="1"/>
    <col min="10724" max="10724" width="30.7109375" style="112" customWidth="1"/>
    <col min="10725" max="10725" width="9.5703125" style="112" customWidth="1"/>
    <col min="10726" max="10726" width="9.42578125" style="112" customWidth="1"/>
    <col min="10727" max="10728" width="17.140625" style="112" bestFit="1" customWidth="1"/>
    <col min="10729" max="10730" width="8.7109375" style="112" customWidth="1"/>
    <col min="10731" max="10731" width="7.28515625" style="112" customWidth="1"/>
    <col min="10732" max="10732" width="6.5703125" style="112" customWidth="1"/>
    <col min="10733" max="10733" width="5.28515625" style="112" customWidth="1"/>
    <col min="10734" max="10734" width="7.5703125" style="112" customWidth="1"/>
    <col min="10735" max="10735" width="6.42578125" style="112" customWidth="1"/>
    <col min="10736" max="10736" width="5.42578125" style="112" customWidth="1"/>
    <col min="10737" max="10744" width="7.28515625" style="112" customWidth="1"/>
    <col min="10745" max="10745" width="8.5703125" style="112" customWidth="1"/>
    <col min="10746" max="10746" width="8.7109375" style="112" customWidth="1"/>
    <col min="10747" max="10758" width="8.5703125" style="112" customWidth="1"/>
    <col min="10759" max="10761" width="9.42578125" style="112" customWidth="1"/>
    <col min="10762" max="10762" width="9.5703125" style="112" customWidth="1"/>
    <col min="10763" max="10772" width="8.7109375" style="112" customWidth="1"/>
    <col min="10773" max="10773" width="29.28515625" style="112" customWidth="1"/>
    <col min="10774" max="10774" width="22.5703125" style="112" customWidth="1"/>
    <col min="10775" max="10777" width="14.85546875" style="112" customWidth="1"/>
    <col min="10778" max="10778" width="14.140625" style="112" customWidth="1"/>
    <col min="10779" max="10779" width="14.5703125" style="112" customWidth="1"/>
    <col min="10780" max="10780" width="14.42578125" style="112" customWidth="1"/>
    <col min="10781" max="10781" width="12.7109375" style="112" customWidth="1"/>
    <col min="10782" max="10782" width="13.5703125" style="112" customWidth="1"/>
    <col min="10783" max="10783" width="12.5703125" style="112" customWidth="1"/>
    <col min="10784" max="10790" width="14.42578125" style="112" customWidth="1"/>
    <col min="10791" max="10792" width="12.7109375" style="112" customWidth="1"/>
    <col min="10793" max="10793" width="12.140625" style="112" customWidth="1"/>
    <col min="10794" max="10796" width="9.140625" style="112"/>
    <col min="10797" max="10797" width="21.42578125" style="112" customWidth="1"/>
    <col min="10798" max="10798" width="29.140625" style="112" customWidth="1"/>
    <col min="10799" max="10799" width="29.7109375" style="112" customWidth="1"/>
    <col min="10800" max="10800" width="9.85546875" style="112" customWidth="1"/>
    <col min="10801" max="10801" width="11.42578125" style="112" customWidth="1"/>
    <col min="10802" max="10802" width="13.28515625" style="112" customWidth="1"/>
    <col min="10803" max="10803" width="13.85546875" style="112" customWidth="1"/>
    <col min="10804" max="10804" width="11" style="112" customWidth="1"/>
    <col min="10805" max="10805" width="13.5703125" style="112" customWidth="1"/>
    <col min="10806" max="10806" width="11.85546875" style="112" customWidth="1"/>
    <col min="10807" max="10807" width="19.28515625" style="112" customWidth="1"/>
    <col min="10808" max="10808" width="11.42578125" style="112" customWidth="1"/>
    <col min="10809" max="10809" width="67" style="112" customWidth="1"/>
    <col min="10810" max="10974" width="9.140625" style="112"/>
    <col min="10975" max="10975" width="21.28515625" style="112" customWidth="1"/>
    <col min="10976" max="10976" width="23.28515625" style="112" customWidth="1"/>
    <col min="10977" max="10977" width="26.85546875" style="112" customWidth="1"/>
    <col min="10978" max="10978" width="28" style="112" customWidth="1"/>
    <col min="10979" max="10979" width="25.7109375" style="112" customWidth="1"/>
    <col min="10980" max="10980" width="30.7109375" style="112" customWidth="1"/>
    <col min="10981" max="10981" width="9.5703125" style="112" customWidth="1"/>
    <col min="10982" max="10982" width="9.42578125" style="112" customWidth="1"/>
    <col min="10983" max="10984" width="17.140625" style="112" bestFit="1" customWidth="1"/>
    <col min="10985" max="10986" width="8.7109375" style="112" customWidth="1"/>
    <col min="10987" max="10987" width="7.28515625" style="112" customWidth="1"/>
    <col min="10988" max="10988" width="6.5703125" style="112" customWidth="1"/>
    <col min="10989" max="10989" width="5.28515625" style="112" customWidth="1"/>
    <col min="10990" max="10990" width="7.5703125" style="112" customWidth="1"/>
    <col min="10991" max="10991" width="6.42578125" style="112" customWidth="1"/>
    <col min="10992" max="10992" width="5.42578125" style="112" customWidth="1"/>
    <col min="10993" max="11000" width="7.28515625" style="112" customWidth="1"/>
    <col min="11001" max="11001" width="8.5703125" style="112" customWidth="1"/>
    <col min="11002" max="11002" width="8.7109375" style="112" customWidth="1"/>
    <col min="11003" max="11014" width="8.5703125" style="112" customWidth="1"/>
    <col min="11015" max="11017" width="9.42578125" style="112" customWidth="1"/>
    <col min="11018" max="11018" width="9.5703125" style="112" customWidth="1"/>
    <col min="11019" max="11028" width="8.7109375" style="112" customWidth="1"/>
    <col min="11029" max="11029" width="29.28515625" style="112" customWidth="1"/>
    <col min="11030" max="11030" width="22.5703125" style="112" customWidth="1"/>
    <col min="11031" max="11033" width="14.85546875" style="112" customWidth="1"/>
    <col min="11034" max="11034" width="14.140625" style="112" customWidth="1"/>
    <col min="11035" max="11035" width="14.5703125" style="112" customWidth="1"/>
    <col min="11036" max="11036" width="14.42578125" style="112" customWidth="1"/>
    <col min="11037" max="11037" width="12.7109375" style="112" customWidth="1"/>
    <col min="11038" max="11038" width="13.5703125" style="112" customWidth="1"/>
    <col min="11039" max="11039" width="12.5703125" style="112" customWidth="1"/>
    <col min="11040" max="11046" width="14.42578125" style="112" customWidth="1"/>
    <col min="11047" max="11048" width="12.7109375" style="112" customWidth="1"/>
    <col min="11049" max="11049" width="12.140625" style="112" customWidth="1"/>
    <col min="11050" max="11052" width="9.140625" style="112"/>
    <col min="11053" max="11053" width="21.42578125" style="112" customWidth="1"/>
    <col min="11054" max="11054" width="29.140625" style="112" customWidth="1"/>
    <col min="11055" max="11055" width="29.7109375" style="112" customWidth="1"/>
    <col min="11056" max="11056" width="9.85546875" style="112" customWidth="1"/>
    <col min="11057" max="11057" width="11.42578125" style="112" customWidth="1"/>
    <col min="11058" max="11058" width="13.28515625" style="112" customWidth="1"/>
    <col min="11059" max="11059" width="13.85546875" style="112" customWidth="1"/>
    <col min="11060" max="11060" width="11" style="112" customWidth="1"/>
    <col min="11061" max="11061" width="13.5703125" style="112" customWidth="1"/>
    <col min="11062" max="11062" width="11.85546875" style="112" customWidth="1"/>
    <col min="11063" max="11063" width="19.28515625" style="112" customWidth="1"/>
    <col min="11064" max="11064" width="11.42578125" style="112" customWidth="1"/>
    <col min="11065" max="11065" width="67" style="112" customWidth="1"/>
    <col min="11066" max="11230" width="9.140625" style="112"/>
    <col min="11231" max="11231" width="21.28515625" style="112" customWidth="1"/>
    <col min="11232" max="11232" width="23.28515625" style="112" customWidth="1"/>
    <col min="11233" max="11233" width="26.85546875" style="112" customWidth="1"/>
    <col min="11234" max="11234" width="28" style="112" customWidth="1"/>
    <col min="11235" max="11235" width="25.7109375" style="112" customWidth="1"/>
    <col min="11236" max="11236" width="30.7109375" style="112" customWidth="1"/>
    <col min="11237" max="11237" width="9.5703125" style="112" customWidth="1"/>
    <col min="11238" max="11238" width="9.42578125" style="112" customWidth="1"/>
    <col min="11239" max="11240" width="17.140625" style="112" bestFit="1" customWidth="1"/>
    <col min="11241" max="11242" width="8.7109375" style="112" customWidth="1"/>
    <col min="11243" max="11243" width="7.28515625" style="112" customWidth="1"/>
    <col min="11244" max="11244" width="6.5703125" style="112" customWidth="1"/>
    <col min="11245" max="11245" width="5.28515625" style="112" customWidth="1"/>
    <col min="11246" max="11246" width="7.5703125" style="112" customWidth="1"/>
    <col min="11247" max="11247" width="6.42578125" style="112" customWidth="1"/>
    <col min="11248" max="11248" width="5.42578125" style="112" customWidth="1"/>
    <col min="11249" max="11256" width="7.28515625" style="112" customWidth="1"/>
    <col min="11257" max="11257" width="8.5703125" style="112" customWidth="1"/>
    <col min="11258" max="11258" width="8.7109375" style="112" customWidth="1"/>
    <col min="11259" max="11270" width="8.5703125" style="112" customWidth="1"/>
    <col min="11271" max="11273" width="9.42578125" style="112" customWidth="1"/>
    <col min="11274" max="11274" width="9.5703125" style="112" customWidth="1"/>
    <col min="11275" max="11284" width="8.7109375" style="112" customWidth="1"/>
    <col min="11285" max="11285" width="29.28515625" style="112" customWidth="1"/>
    <col min="11286" max="11286" width="22.5703125" style="112" customWidth="1"/>
    <col min="11287" max="11289" width="14.85546875" style="112" customWidth="1"/>
    <col min="11290" max="11290" width="14.140625" style="112" customWidth="1"/>
    <col min="11291" max="11291" width="14.5703125" style="112" customWidth="1"/>
    <col min="11292" max="11292" width="14.42578125" style="112" customWidth="1"/>
    <col min="11293" max="11293" width="12.7109375" style="112" customWidth="1"/>
    <col min="11294" max="11294" width="13.5703125" style="112" customWidth="1"/>
    <col min="11295" max="11295" width="12.5703125" style="112" customWidth="1"/>
    <col min="11296" max="11302" width="14.42578125" style="112" customWidth="1"/>
    <col min="11303" max="11304" width="12.7109375" style="112" customWidth="1"/>
    <col min="11305" max="11305" width="12.140625" style="112" customWidth="1"/>
    <col min="11306" max="11308" width="9.140625" style="112"/>
    <col min="11309" max="11309" width="21.42578125" style="112" customWidth="1"/>
    <col min="11310" max="11310" width="29.140625" style="112" customWidth="1"/>
    <col min="11311" max="11311" width="29.7109375" style="112" customWidth="1"/>
    <col min="11312" max="11312" width="9.85546875" style="112" customWidth="1"/>
    <col min="11313" max="11313" width="11.42578125" style="112" customWidth="1"/>
    <col min="11314" max="11314" width="13.28515625" style="112" customWidth="1"/>
    <col min="11315" max="11315" width="13.85546875" style="112" customWidth="1"/>
    <col min="11316" max="11316" width="11" style="112" customWidth="1"/>
    <col min="11317" max="11317" width="13.5703125" style="112" customWidth="1"/>
    <col min="11318" max="11318" width="11.85546875" style="112" customWidth="1"/>
    <col min="11319" max="11319" width="19.28515625" style="112" customWidth="1"/>
    <col min="11320" max="11320" width="11.42578125" style="112" customWidth="1"/>
    <col min="11321" max="11321" width="67" style="112" customWidth="1"/>
    <col min="11322" max="11486" width="9.140625" style="112"/>
    <col min="11487" max="11487" width="21.28515625" style="112" customWidth="1"/>
    <col min="11488" max="11488" width="23.28515625" style="112" customWidth="1"/>
    <col min="11489" max="11489" width="26.85546875" style="112" customWidth="1"/>
    <col min="11490" max="11490" width="28" style="112" customWidth="1"/>
    <col min="11491" max="11491" width="25.7109375" style="112" customWidth="1"/>
    <col min="11492" max="11492" width="30.7109375" style="112" customWidth="1"/>
    <col min="11493" max="11493" width="9.5703125" style="112" customWidth="1"/>
    <col min="11494" max="11494" width="9.42578125" style="112" customWidth="1"/>
    <col min="11495" max="11496" width="17.140625" style="112" bestFit="1" customWidth="1"/>
    <col min="11497" max="11498" width="8.7109375" style="112" customWidth="1"/>
    <col min="11499" max="11499" width="7.28515625" style="112" customWidth="1"/>
    <col min="11500" max="11500" width="6.5703125" style="112" customWidth="1"/>
    <col min="11501" max="11501" width="5.28515625" style="112" customWidth="1"/>
    <col min="11502" max="11502" width="7.5703125" style="112" customWidth="1"/>
    <col min="11503" max="11503" width="6.42578125" style="112" customWidth="1"/>
    <col min="11504" max="11504" width="5.42578125" style="112" customWidth="1"/>
    <col min="11505" max="11512" width="7.28515625" style="112" customWidth="1"/>
    <col min="11513" max="11513" width="8.5703125" style="112" customWidth="1"/>
    <col min="11514" max="11514" width="8.7109375" style="112" customWidth="1"/>
    <col min="11515" max="11526" width="8.5703125" style="112" customWidth="1"/>
    <col min="11527" max="11529" width="9.42578125" style="112" customWidth="1"/>
    <col min="11530" max="11530" width="9.5703125" style="112" customWidth="1"/>
    <col min="11531" max="11540" width="8.7109375" style="112" customWidth="1"/>
    <col min="11541" max="11541" width="29.28515625" style="112" customWidth="1"/>
    <col min="11542" max="11542" width="22.5703125" style="112" customWidth="1"/>
    <col min="11543" max="11545" width="14.85546875" style="112" customWidth="1"/>
    <col min="11546" max="11546" width="14.140625" style="112" customWidth="1"/>
    <col min="11547" max="11547" width="14.5703125" style="112" customWidth="1"/>
    <col min="11548" max="11548" width="14.42578125" style="112" customWidth="1"/>
    <col min="11549" max="11549" width="12.7109375" style="112" customWidth="1"/>
    <col min="11550" max="11550" width="13.5703125" style="112" customWidth="1"/>
    <col min="11551" max="11551" width="12.5703125" style="112" customWidth="1"/>
    <col min="11552" max="11558" width="14.42578125" style="112" customWidth="1"/>
    <col min="11559" max="11560" width="12.7109375" style="112" customWidth="1"/>
    <col min="11561" max="11561" width="12.140625" style="112" customWidth="1"/>
    <col min="11562" max="11564" width="9.140625" style="112"/>
    <col min="11565" max="11565" width="21.42578125" style="112" customWidth="1"/>
    <col min="11566" max="11566" width="29.140625" style="112" customWidth="1"/>
    <col min="11567" max="11567" width="29.7109375" style="112" customWidth="1"/>
    <col min="11568" max="11568" width="9.85546875" style="112" customWidth="1"/>
    <col min="11569" max="11569" width="11.42578125" style="112" customWidth="1"/>
    <col min="11570" max="11570" width="13.28515625" style="112" customWidth="1"/>
    <col min="11571" max="11571" width="13.85546875" style="112" customWidth="1"/>
    <col min="11572" max="11572" width="11" style="112" customWidth="1"/>
    <col min="11573" max="11573" width="13.5703125" style="112" customWidth="1"/>
    <col min="11574" max="11574" width="11.85546875" style="112" customWidth="1"/>
    <col min="11575" max="11575" width="19.28515625" style="112" customWidth="1"/>
    <col min="11576" max="11576" width="11.42578125" style="112" customWidth="1"/>
    <col min="11577" max="11577" width="67" style="112" customWidth="1"/>
    <col min="11578" max="11742" width="9.140625" style="112"/>
    <col min="11743" max="11743" width="21.28515625" style="112" customWidth="1"/>
    <col min="11744" max="11744" width="23.28515625" style="112" customWidth="1"/>
    <col min="11745" max="11745" width="26.85546875" style="112" customWidth="1"/>
    <col min="11746" max="11746" width="28" style="112" customWidth="1"/>
    <col min="11747" max="11747" width="25.7109375" style="112" customWidth="1"/>
    <col min="11748" max="11748" width="30.7109375" style="112" customWidth="1"/>
    <col min="11749" max="11749" width="9.5703125" style="112" customWidth="1"/>
    <col min="11750" max="11750" width="9.42578125" style="112" customWidth="1"/>
    <col min="11751" max="11752" width="17.140625" style="112" bestFit="1" customWidth="1"/>
    <col min="11753" max="11754" width="8.7109375" style="112" customWidth="1"/>
    <col min="11755" max="11755" width="7.28515625" style="112" customWidth="1"/>
    <col min="11756" max="11756" width="6.5703125" style="112" customWidth="1"/>
    <col min="11757" max="11757" width="5.28515625" style="112" customWidth="1"/>
    <col min="11758" max="11758" width="7.5703125" style="112" customWidth="1"/>
    <col min="11759" max="11759" width="6.42578125" style="112" customWidth="1"/>
    <col min="11760" max="11760" width="5.42578125" style="112" customWidth="1"/>
    <col min="11761" max="11768" width="7.28515625" style="112" customWidth="1"/>
    <col min="11769" max="11769" width="8.5703125" style="112" customWidth="1"/>
    <col min="11770" max="11770" width="8.7109375" style="112" customWidth="1"/>
    <col min="11771" max="11782" width="8.5703125" style="112" customWidth="1"/>
    <col min="11783" max="11785" width="9.42578125" style="112" customWidth="1"/>
    <col min="11786" max="11786" width="9.5703125" style="112" customWidth="1"/>
    <col min="11787" max="11796" width="8.7109375" style="112" customWidth="1"/>
    <col min="11797" max="11797" width="29.28515625" style="112" customWidth="1"/>
    <col min="11798" max="11798" width="22.5703125" style="112" customWidth="1"/>
    <col min="11799" max="11801" width="14.85546875" style="112" customWidth="1"/>
    <col min="11802" max="11802" width="14.140625" style="112" customWidth="1"/>
    <col min="11803" max="11803" width="14.5703125" style="112" customWidth="1"/>
    <col min="11804" max="11804" width="14.42578125" style="112" customWidth="1"/>
    <col min="11805" max="11805" width="12.7109375" style="112" customWidth="1"/>
    <col min="11806" max="11806" width="13.5703125" style="112" customWidth="1"/>
    <col min="11807" max="11807" width="12.5703125" style="112" customWidth="1"/>
    <col min="11808" max="11814" width="14.42578125" style="112" customWidth="1"/>
    <col min="11815" max="11816" width="12.7109375" style="112" customWidth="1"/>
    <col min="11817" max="11817" width="12.140625" style="112" customWidth="1"/>
    <col min="11818" max="11820" width="9.140625" style="112"/>
    <col min="11821" max="11821" width="21.42578125" style="112" customWidth="1"/>
    <col min="11822" max="11822" width="29.140625" style="112" customWidth="1"/>
    <col min="11823" max="11823" width="29.7109375" style="112" customWidth="1"/>
    <col min="11824" max="11824" width="9.85546875" style="112" customWidth="1"/>
    <col min="11825" max="11825" width="11.42578125" style="112" customWidth="1"/>
    <col min="11826" max="11826" width="13.28515625" style="112" customWidth="1"/>
    <col min="11827" max="11827" width="13.85546875" style="112" customWidth="1"/>
    <col min="11828" max="11828" width="11" style="112" customWidth="1"/>
    <col min="11829" max="11829" width="13.5703125" style="112" customWidth="1"/>
    <col min="11830" max="11830" width="11.85546875" style="112" customWidth="1"/>
    <col min="11831" max="11831" width="19.28515625" style="112" customWidth="1"/>
    <col min="11832" max="11832" width="11.42578125" style="112" customWidth="1"/>
    <col min="11833" max="11833" width="67" style="112" customWidth="1"/>
    <col min="11834" max="11998" width="9.140625" style="112"/>
    <col min="11999" max="11999" width="21.28515625" style="112" customWidth="1"/>
    <col min="12000" max="12000" width="23.28515625" style="112" customWidth="1"/>
    <col min="12001" max="12001" width="26.85546875" style="112" customWidth="1"/>
    <col min="12002" max="12002" width="28" style="112" customWidth="1"/>
    <col min="12003" max="12003" width="25.7109375" style="112" customWidth="1"/>
    <col min="12004" max="12004" width="30.7109375" style="112" customWidth="1"/>
    <col min="12005" max="12005" width="9.5703125" style="112" customWidth="1"/>
    <col min="12006" max="12006" width="9.42578125" style="112" customWidth="1"/>
    <col min="12007" max="12008" width="17.140625" style="112" bestFit="1" customWidth="1"/>
    <col min="12009" max="12010" width="8.7109375" style="112" customWidth="1"/>
    <col min="12011" max="12011" width="7.28515625" style="112" customWidth="1"/>
    <col min="12012" max="12012" width="6.5703125" style="112" customWidth="1"/>
    <col min="12013" max="12013" width="5.28515625" style="112" customWidth="1"/>
    <col min="12014" max="12014" width="7.5703125" style="112" customWidth="1"/>
    <col min="12015" max="12015" width="6.42578125" style="112" customWidth="1"/>
    <col min="12016" max="12016" width="5.42578125" style="112" customWidth="1"/>
    <col min="12017" max="12024" width="7.28515625" style="112" customWidth="1"/>
    <col min="12025" max="12025" width="8.5703125" style="112" customWidth="1"/>
    <col min="12026" max="12026" width="8.7109375" style="112" customWidth="1"/>
    <col min="12027" max="12038" width="8.5703125" style="112" customWidth="1"/>
    <col min="12039" max="12041" width="9.42578125" style="112" customWidth="1"/>
    <col min="12042" max="12042" width="9.5703125" style="112" customWidth="1"/>
    <col min="12043" max="12052" width="8.7109375" style="112" customWidth="1"/>
    <col min="12053" max="12053" width="29.28515625" style="112" customWidth="1"/>
    <col min="12054" max="12054" width="22.5703125" style="112" customWidth="1"/>
    <col min="12055" max="12057" width="14.85546875" style="112" customWidth="1"/>
    <col min="12058" max="12058" width="14.140625" style="112" customWidth="1"/>
    <col min="12059" max="12059" width="14.5703125" style="112" customWidth="1"/>
    <col min="12060" max="12060" width="14.42578125" style="112" customWidth="1"/>
    <col min="12061" max="12061" width="12.7109375" style="112" customWidth="1"/>
    <col min="12062" max="12062" width="13.5703125" style="112" customWidth="1"/>
    <col min="12063" max="12063" width="12.5703125" style="112" customWidth="1"/>
    <col min="12064" max="12070" width="14.42578125" style="112" customWidth="1"/>
    <col min="12071" max="12072" width="12.7109375" style="112" customWidth="1"/>
    <col min="12073" max="12073" width="12.140625" style="112" customWidth="1"/>
    <col min="12074" max="12076" width="9.140625" style="112"/>
    <col min="12077" max="12077" width="21.42578125" style="112" customWidth="1"/>
    <col min="12078" max="12078" width="29.140625" style="112" customWidth="1"/>
    <col min="12079" max="12079" width="29.7109375" style="112" customWidth="1"/>
    <col min="12080" max="12080" width="9.85546875" style="112" customWidth="1"/>
    <col min="12081" max="12081" width="11.42578125" style="112" customWidth="1"/>
    <col min="12082" max="12082" width="13.28515625" style="112" customWidth="1"/>
    <col min="12083" max="12083" width="13.85546875" style="112" customWidth="1"/>
    <col min="12084" max="12084" width="11" style="112" customWidth="1"/>
    <col min="12085" max="12085" width="13.5703125" style="112" customWidth="1"/>
    <col min="12086" max="12086" width="11.85546875" style="112" customWidth="1"/>
    <col min="12087" max="12087" width="19.28515625" style="112" customWidth="1"/>
    <col min="12088" max="12088" width="11.42578125" style="112" customWidth="1"/>
    <col min="12089" max="12089" width="67" style="112" customWidth="1"/>
    <col min="12090" max="12254" width="9.140625" style="112"/>
    <col min="12255" max="12255" width="21.28515625" style="112" customWidth="1"/>
    <col min="12256" max="12256" width="23.28515625" style="112" customWidth="1"/>
    <col min="12257" max="12257" width="26.85546875" style="112" customWidth="1"/>
    <col min="12258" max="12258" width="28" style="112" customWidth="1"/>
    <col min="12259" max="12259" width="25.7109375" style="112" customWidth="1"/>
    <col min="12260" max="12260" width="30.7109375" style="112" customWidth="1"/>
    <col min="12261" max="12261" width="9.5703125" style="112" customWidth="1"/>
    <col min="12262" max="12262" width="9.42578125" style="112" customWidth="1"/>
    <col min="12263" max="12264" width="17.140625" style="112" bestFit="1" customWidth="1"/>
    <col min="12265" max="12266" width="8.7109375" style="112" customWidth="1"/>
    <col min="12267" max="12267" width="7.28515625" style="112" customWidth="1"/>
    <col min="12268" max="12268" width="6.5703125" style="112" customWidth="1"/>
    <col min="12269" max="12269" width="5.28515625" style="112" customWidth="1"/>
    <col min="12270" max="12270" width="7.5703125" style="112" customWidth="1"/>
    <col min="12271" max="12271" width="6.42578125" style="112" customWidth="1"/>
    <col min="12272" max="12272" width="5.42578125" style="112" customWidth="1"/>
    <col min="12273" max="12280" width="7.28515625" style="112" customWidth="1"/>
    <col min="12281" max="12281" width="8.5703125" style="112" customWidth="1"/>
    <col min="12282" max="12282" width="8.7109375" style="112" customWidth="1"/>
    <col min="12283" max="12294" width="8.5703125" style="112" customWidth="1"/>
    <col min="12295" max="12297" width="9.42578125" style="112" customWidth="1"/>
    <col min="12298" max="12298" width="9.5703125" style="112" customWidth="1"/>
    <col min="12299" max="12308" width="8.7109375" style="112" customWidth="1"/>
    <col min="12309" max="12309" width="29.28515625" style="112" customWidth="1"/>
    <col min="12310" max="12310" width="22.5703125" style="112" customWidth="1"/>
    <col min="12311" max="12313" width="14.85546875" style="112" customWidth="1"/>
    <col min="12314" max="12314" width="14.140625" style="112" customWidth="1"/>
    <col min="12315" max="12315" width="14.5703125" style="112" customWidth="1"/>
    <col min="12316" max="12316" width="14.42578125" style="112" customWidth="1"/>
    <col min="12317" max="12317" width="12.7109375" style="112" customWidth="1"/>
    <col min="12318" max="12318" width="13.5703125" style="112" customWidth="1"/>
    <col min="12319" max="12319" width="12.5703125" style="112" customWidth="1"/>
    <col min="12320" max="12326" width="14.42578125" style="112" customWidth="1"/>
    <col min="12327" max="12328" width="12.7109375" style="112" customWidth="1"/>
    <col min="12329" max="12329" width="12.140625" style="112" customWidth="1"/>
    <col min="12330" max="12332" width="9.140625" style="112"/>
    <col min="12333" max="12333" width="21.42578125" style="112" customWidth="1"/>
    <col min="12334" max="12334" width="29.140625" style="112" customWidth="1"/>
    <col min="12335" max="12335" width="29.7109375" style="112" customWidth="1"/>
    <col min="12336" max="12336" width="9.85546875" style="112" customWidth="1"/>
    <col min="12337" max="12337" width="11.42578125" style="112" customWidth="1"/>
    <col min="12338" max="12338" width="13.28515625" style="112" customWidth="1"/>
    <col min="12339" max="12339" width="13.85546875" style="112" customWidth="1"/>
    <col min="12340" max="12340" width="11" style="112" customWidth="1"/>
    <col min="12341" max="12341" width="13.5703125" style="112" customWidth="1"/>
    <col min="12342" max="12342" width="11.85546875" style="112" customWidth="1"/>
    <col min="12343" max="12343" width="19.28515625" style="112" customWidth="1"/>
    <col min="12344" max="12344" width="11.42578125" style="112" customWidth="1"/>
    <col min="12345" max="12345" width="67" style="112" customWidth="1"/>
    <col min="12346" max="12510" width="9.140625" style="112"/>
    <col min="12511" max="12511" width="21.28515625" style="112" customWidth="1"/>
    <col min="12512" max="12512" width="23.28515625" style="112" customWidth="1"/>
    <col min="12513" max="12513" width="26.85546875" style="112" customWidth="1"/>
    <col min="12514" max="12514" width="28" style="112" customWidth="1"/>
    <col min="12515" max="12515" width="25.7109375" style="112" customWidth="1"/>
    <col min="12516" max="12516" width="30.7109375" style="112" customWidth="1"/>
    <col min="12517" max="12517" width="9.5703125" style="112" customWidth="1"/>
    <col min="12518" max="12518" width="9.42578125" style="112" customWidth="1"/>
    <col min="12519" max="12520" width="17.140625" style="112" bestFit="1" customWidth="1"/>
    <col min="12521" max="12522" width="8.7109375" style="112" customWidth="1"/>
    <col min="12523" max="12523" width="7.28515625" style="112" customWidth="1"/>
    <col min="12524" max="12524" width="6.5703125" style="112" customWidth="1"/>
    <col min="12525" max="12525" width="5.28515625" style="112" customWidth="1"/>
    <col min="12526" max="12526" width="7.5703125" style="112" customWidth="1"/>
    <col min="12527" max="12527" width="6.42578125" style="112" customWidth="1"/>
    <col min="12528" max="12528" width="5.42578125" style="112" customWidth="1"/>
    <col min="12529" max="12536" width="7.28515625" style="112" customWidth="1"/>
    <col min="12537" max="12537" width="8.5703125" style="112" customWidth="1"/>
    <col min="12538" max="12538" width="8.7109375" style="112" customWidth="1"/>
    <col min="12539" max="12550" width="8.5703125" style="112" customWidth="1"/>
    <col min="12551" max="12553" width="9.42578125" style="112" customWidth="1"/>
    <col min="12554" max="12554" width="9.5703125" style="112" customWidth="1"/>
    <col min="12555" max="12564" width="8.7109375" style="112" customWidth="1"/>
    <col min="12565" max="12565" width="29.28515625" style="112" customWidth="1"/>
    <col min="12566" max="12566" width="22.5703125" style="112" customWidth="1"/>
    <col min="12567" max="12569" width="14.85546875" style="112" customWidth="1"/>
    <col min="12570" max="12570" width="14.140625" style="112" customWidth="1"/>
    <col min="12571" max="12571" width="14.5703125" style="112" customWidth="1"/>
    <col min="12572" max="12572" width="14.42578125" style="112" customWidth="1"/>
    <col min="12573" max="12573" width="12.7109375" style="112" customWidth="1"/>
    <col min="12574" max="12574" width="13.5703125" style="112" customWidth="1"/>
    <col min="12575" max="12575" width="12.5703125" style="112" customWidth="1"/>
    <col min="12576" max="12582" width="14.42578125" style="112" customWidth="1"/>
    <col min="12583" max="12584" width="12.7109375" style="112" customWidth="1"/>
    <col min="12585" max="12585" width="12.140625" style="112" customWidth="1"/>
    <col min="12586" max="12588" width="9.140625" style="112"/>
    <col min="12589" max="12589" width="21.42578125" style="112" customWidth="1"/>
    <col min="12590" max="12590" width="29.140625" style="112" customWidth="1"/>
    <col min="12591" max="12591" width="29.7109375" style="112" customWidth="1"/>
    <col min="12592" max="12592" width="9.85546875" style="112" customWidth="1"/>
    <col min="12593" max="12593" width="11.42578125" style="112" customWidth="1"/>
    <col min="12594" max="12594" width="13.28515625" style="112" customWidth="1"/>
    <col min="12595" max="12595" width="13.85546875" style="112" customWidth="1"/>
    <col min="12596" max="12596" width="11" style="112" customWidth="1"/>
    <col min="12597" max="12597" width="13.5703125" style="112" customWidth="1"/>
    <col min="12598" max="12598" width="11.85546875" style="112" customWidth="1"/>
    <col min="12599" max="12599" width="19.28515625" style="112" customWidth="1"/>
    <col min="12600" max="12600" width="11.42578125" style="112" customWidth="1"/>
    <col min="12601" max="12601" width="67" style="112" customWidth="1"/>
    <col min="12602" max="12766" width="9.140625" style="112"/>
    <col min="12767" max="12767" width="21.28515625" style="112" customWidth="1"/>
    <col min="12768" max="12768" width="23.28515625" style="112" customWidth="1"/>
    <col min="12769" max="12769" width="26.85546875" style="112" customWidth="1"/>
    <col min="12770" max="12770" width="28" style="112" customWidth="1"/>
    <col min="12771" max="12771" width="25.7109375" style="112" customWidth="1"/>
    <col min="12772" max="12772" width="30.7109375" style="112" customWidth="1"/>
    <col min="12773" max="12773" width="9.5703125" style="112" customWidth="1"/>
    <col min="12774" max="12774" width="9.42578125" style="112" customWidth="1"/>
    <col min="12775" max="12776" width="17.140625" style="112" bestFit="1" customWidth="1"/>
    <col min="12777" max="12778" width="8.7109375" style="112" customWidth="1"/>
    <col min="12779" max="12779" width="7.28515625" style="112" customWidth="1"/>
    <col min="12780" max="12780" width="6.5703125" style="112" customWidth="1"/>
    <col min="12781" max="12781" width="5.28515625" style="112" customWidth="1"/>
    <col min="12782" max="12782" width="7.5703125" style="112" customWidth="1"/>
    <col min="12783" max="12783" width="6.42578125" style="112" customWidth="1"/>
    <col min="12784" max="12784" width="5.42578125" style="112" customWidth="1"/>
    <col min="12785" max="12792" width="7.28515625" style="112" customWidth="1"/>
    <col min="12793" max="12793" width="8.5703125" style="112" customWidth="1"/>
    <col min="12794" max="12794" width="8.7109375" style="112" customWidth="1"/>
    <col min="12795" max="12806" width="8.5703125" style="112" customWidth="1"/>
    <col min="12807" max="12809" width="9.42578125" style="112" customWidth="1"/>
    <col min="12810" max="12810" width="9.5703125" style="112" customWidth="1"/>
    <col min="12811" max="12820" width="8.7109375" style="112" customWidth="1"/>
    <col min="12821" max="12821" width="29.28515625" style="112" customWidth="1"/>
    <col min="12822" max="12822" width="22.5703125" style="112" customWidth="1"/>
    <col min="12823" max="12825" width="14.85546875" style="112" customWidth="1"/>
    <col min="12826" max="12826" width="14.140625" style="112" customWidth="1"/>
    <col min="12827" max="12827" width="14.5703125" style="112" customWidth="1"/>
    <col min="12828" max="12828" width="14.42578125" style="112" customWidth="1"/>
    <col min="12829" max="12829" width="12.7109375" style="112" customWidth="1"/>
    <col min="12830" max="12830" width="13.5703125" style="112" customWidth="1"/>
    <col min="12831" max="12831" width="12.5703125" style="112" customWidth="1"/>
    <col min="12832" max="12838" width="14.42578125" style="112" customWidth="1"/>
    <col min="12839" max="12840" width="12.7109375" style="112" customWidth="1"/>
    <col min="12841" max="12841" width="12.140625" style="112" customWidth="1"/>
    <col min="12842" max="12844" width="9.140625" style="112"/>
    <col min="12845" max="12845" width="21.42578125" style="112" customWidth="1"/>
    <col min="12846" max="12846" width="29.140625" style="112" customWidth="1"/>
    <col min="12847" max="12847" width="29.7109375" style="112" customWidth="1"/>
    <col min="12848" max="12848" width="9.85546875" style="112" customWidth="1"/>
    <col min="12849" max="12849" width="11.42578125" style="112" customWidth="1"/>
    <col min="12850" max="12850" width="13.28515625" style="112" customWidth="1"/>
    <col min="12851" max="12851" width="13.85546875" style="112" customWidth="1"/>
    <col min="12852" max="12852" width="11" style="112" customWidth="1"/>
    <col min="12853" max="12853" width="13.5703125" style="112" customWidth="1"/>
    <col min="12854" max="12854" width="11.85546875" style="112" customWidth="1"/>
    <col min="12855" max="12855" width="19.28515625" style="112" customWidth="1"/>
    <col min="12856" max="12856" width="11.42578125" style="112" customWidth="1"/>
    <col min="12857" max="12857" width="67" style="112" customWidth="1"/>
    <col min="12858" max="13022" width="9.140625" style="112"/>
    <col min="13023" max="13023" width="21.28515625" style="112" customWidth="1"/>
    <col min="13024" max="13024" width="23.28515625" style="112" customWidth="1"/>
    <col min="13025" max="13025" width="26.85546875" style="112" customWidth="1"/>
    <col min="13026" max="13026" width="28" style="112" customWidth="1"/>
    <col min="13027" max="13027" width="25.7109375" style="112" customWidth="1"/>
    <col min="13028" max="13028" width="30.7109375" style="112" customWidth="1"/>
    <col min="13029" max="13029" width="9.5703125" style="112" customWidth="1"/>
    <col min="13030" max="13030" width="9.42578125" style="112" customWidth="1"/>
    <col min="13031" max="13032" width="17.140625" style="112" bestFit="1" customWidth="1"/>
    <col min="13033" max="13034" width="8.7109375" style="112" customWidth="1"/>
    <col min="13035" max="13035" width="7.28515625" style="112" customWidth="1"/>
    <col min="13036" max="13036" width="6.5703125" style="112" customWidth="1"/>
    <col min="13037" max="13037" width="5.28515625" style="112" customWidth="1"/>
    <col min="13038" max="13038" width="7.5703125" style="112" customWidth="1"/>
    <col min="13039" max="13039" width="6.42578125" style="112" customWidth="1"/>
    <col min="13040" max="13040" width="5.42578125" style="112" customWidth="1"/>
    <col min="13041" max="13048" width="7.28515625" style="112" customWidth="1"/>
    <col min="13049" max="13049" width="8.5703125" style="112" customWidth="1"/>
    <col min="13050" max="13050" width="8.7109375" style="112" customWidth="1"/>
    <col min="13051" max="13062" width="8.5703125" style="112" customWidth="1"/>
    <col min="13063" max="13065" width="9.42578125" style="112" customWidth="1"/>
    <col min="13066" max="13066" width="9.5703125" style="112" customWidth="1"/>
    <col min="13067" max="13076" width="8.7109375" style="112" customWidth="1"/>
    <col min="13077" max="13077" width="29.28515625" style="112" customWidth="1"/>
    <col min="13078" max="13078" width="22.5703125" style="112" customWidth="1"/>
    <col min="13079" max="13081" width="14.85546875" style="112" customWidth="1"/>
    <col min="13082" max="13082" width="14.140625" style="112" customWidth="1"/>
    <col min="13083" max="13083" width="14.5703125" style="112" customWidth="1"/>
    <col min="13084" max="13084" width="14.42578125" style="112" customWidth="1"/>
    <col min="13085" max="13085" width="12.7109375" style="112" customWidth="1"/>
    <col min="13086" max="13086" width="13.5703125" style="112" customWidth="1"/>
    <col min="13087" max="13087" width="12.5703125" style="112" customWidth="1"/>
    <col min="13088" max="13094" width="14.42578125" style="112" customWidth="1"/>
    <col min="13095" max="13096" width="12.7109375" style="112" customWidth="1"/>
    <col min="13097" max="13097" width="12.140625" style="112" customWidth="1"/>
    <col min="13098" max="13100" width="9.140625" style="112"/>
    <col min="13101" max="13101" width="21.42578125" style="112" customWidth="1"/>
    <col min="13102" max="13102" width="29.140625" style="112" customWidth="1"/>
    <col min="13103" max="13103" width="29.7109375" style="112" customWidth="1"/>
    <col min="13104" max="13104" width="9.85546875" style="112" customWidth="1"/>
    <col min="13105" max="13105" width="11.42578125" style="112" customWidth="1"/>
    <col min="13106" max="13106" width="13.28515625" style="112" customWidth="1"/>
    <col min="13107" max="13107" width="13.85546875" style="112" customWidth="1"/>
    <col min="13108" max="13108" width="11" style="112" customWidth="1"/>
    <col min="13109" max="13109" width="13.5703125" style="112" customWidth="1"/>
    <col min="13110" max="13110" width="11.85546875" style="112" customWidth="1"/>
    <col min="13111" max="13111" width="19.28515625" style="112" customWidth="1"/>
    <col min="13112" max="13112" width="11.42578125" style="112" customWidth="1"/>
    <col min="13113" max="13113" width="67" style="112" customWidth="1"/>
    <col min="13114" max="13278" width="9.140625" style="112"/>
    <col min="13279" max="13279" width="21.28515625" style="112" customWidth="1"/>
    <col min="13280" max="13280" width="23.28515625" style="112" customWidth="1"/>
    <col min="13281" max="13281" width="26.85546875" style="112" customWidth="1"/>
    <col min="13282" max="13282" width="28" style="112" customWidth="1"/>
    <col min="13283" max="13283" width="25.7109375" style="112" customWidth="1"/>
    <col min="13284" max="13284" width="30.7109375" style="112" customWidth="1"/>
    <col min="13285" max="13285" width="9.5703125" style="112" customWidth="1"/>
    <col min="13286" max="13286" width="9.42578125" style="112" customWidth="1"/>
    <col min="13287" max="13288" width="17.140625" style="112" bestFit="1" customWidth="1"/>
    <col min="13289" max="13290" width="8.7109375" style="112" customWidth="1"/>
    <col min="13291" max="13291" width="7.28515625" style="112" customWidth="1"/>
    <col min="13292" max="13292" width="6.5703125" style="112" customWidth="1"/>
    <col min="13293" max="13293" width="5.28515625" style="112" customWidth="1"/>
    <col min="13294" max="13294" width="7.5703125" style="112" customWidth="1"/>
    <col min="13295" max="13295" width="6.42578125" style="112" customWidth="1"/>
    <col min="13296" max="13296" width="5.42578125" style="112" customWidth="1"/>
    <col min="13297" max="13304" width="7.28515625" style="112" customWidth="1"/>
    <col min="13305" max="13305" width="8.5703125" style="112" customWidth="1"/>
    <col min="13306" max="13306" width="8.7109375" style="112" customWidth="1"/>
    <col min="13307" max="13318" width="8.5703125" style="112" customWidth="1"/>
    <col min="13319" max="13321" width="9.42578125" style="112" customWidth="1"/>
    <col min="13322" max="13322" width="9.5703125" style="112" customWidth="1"/>
    <col min="13323" max="13332" width="8.7109375" style="112" customWidth="1"/>
    <col min="13333" max="13333" width="29.28515625" style="112" customWidth="1"/>
    <col min="13334" max="13334" width="22.5703125" style="112" customWidth="1"/>
    <col min="13335" max="13337" width="14.85546875" style="112" customWidth="1"/>
    <col min="13338" max="13338" width="14.140625" style="112" customWidth="1"/>
    <col min="13339" max="13339" width="14.5703125" style="112" customWidth="1"/>
    <col min="13340" max="13340" width="14.42578125" style="112" customWidth="1"/>
    <col min="13341" max="13341" width="12.7109375" style="112" customWidth="1"/>
    <col min="13342" max="13342" width="13.5703125" style="112" customWidth="1"/>
    <col min="13343" max="13343" width="12.5703125" style="112" customWidth="1"/>
    <col min="13344" max="13350" width="14.42578125" style="112" customWidth="1"/>
    <col min="13351" max="13352" width="12.7109375" style="112" customWidth="1"/>
    <col min="13353" max="13353" width="12.140625" style="112" customWidth="1"/>
    <col min="13354" max="13356" width="9.140625" style="112"/>
    <col min="13357" max="13357" width="21.42578125" style="112" customWidth="1"/>
    <col min="13358" max="13358" width="29.140625" style="112" customWidth="1"/>
    <col min="13359" max="13359" width="29.7109375" style="112" customWidth="1"/>
    <col min="13360" max="13360" width="9.85546875" style="112" customWidth="1"/>
    <col min="13361" max="13361" width="11.42578125" style="112" customWidth="1"/>
    <col min="13362" max="13362" width="13.28515625" style="112" customWidth="1"/>
    <col min="13363" max="13363" width="13.85546875" style="112" customWidth="1"/>
    <col min="13364" max="13364" width="11" style="112" customWidth="1"/>
    <col min="13365" max="13365" width="13.5703125" style="112" customWidth="1"/>
    <col min="13366" max="13366" width="11.85546875" style="112" customWidth="1"/>
    <col min="13367" max="13367" width="19.28515625" style="112" customWidth="1"/>
    <col min="13368" max="13368" width="11.42578125" style="112" customWidth="1"/>
    <col min="13369" max="13369" width="67" style="112" customWidth="1"/>
    <col min="13370" max="13534" width="9.140625" style="112"/>
    <col min="13535" max="13535" width="21.28515625" style="112" customWidth="1"/>
    <col min="13536" max="13536" width="23.28515625" style="112" customWidth="1"/>
    <col min="13537" max="13537" width="26.85546875" style="112" customWidth="1"/>
    <col min="13538" max="13538" width="28" style="112" customWidth="1"/>
    <col min="13539" max="13539" width="25.7109375" style="112" customWidth="1"/>
    <col min="13540" max="13540" width="30.7109375" style="112" customWidth="1"/>
    <col min="13541" max="13541" width="9.5703125" style="112" customWidth="1"/>
    <col min="13542" max="13542" width="9.42578125" style="112" customWidth="1"/>
    <col min="13543" max="13544" width="17.140625" style="112" bestFit="1" customWidth="1"/>
    <col min="13545" max="13546" width="8.7109375" style="112" customWidth="1"/>
    <col min="13547" max="13547" width="7.28515625" style="112" customWidth="1"/>
    <col min="13548" max="13548" width="6.5703125" style="112" customWidth="1"/>
    <col min="13549" max="13549" width="5.28515625" style="112" customWidth="1"/>
    <col min="13550" max="13550" width="7.5703125" style="112" customWidth="1"/>
    <col min="13551" max="13551" width="6.42578125" style="112" customWidth="1"/>
    <col min="13552" max="13552" width="5.42578125" style="112" customWidth="1"/>
    <col min="13553" max="13560" width="7.28515625" style="112" customWidth="1"/>
    <col min="13561" max="13561" width="8.5703125" style="112" customWidth="1"/>
    <col min="13562" max="13562" width="8.7109375" style="112" customWidth="1"/>
    <col min="13563" max="13574" width="8.5703125" style="112" customWidth="1"/>
    <col min="13575" max="13577" width="9.42578125" style="112" customWidth="1"/>
    <col min="13578" max="13578" width="9.5703125" style="112" customWidth="1"/>
    <col min="13579" max="13588" width="8.7109375" style="112" customWidth="1"/>
    <col min="13589" max="13589" width="29.28515625" style="112" customWidth="1"/>
    <col min="13590" max="13590" width="22.5703125" style="112" customWidth="1"/>
    <col min="13591" max="13593" width="14.85546875" style="112" customWidth="1"/>
    <col min="13594" max="13594" width="14.140625" style="112" customWidth="1"/>
    <col min="13595" max="13595" width="14.5703125" style="112" customWidth="1"/>
    <col min="13596" max="13596" width="14.42578125" style="112" customWidth="1"/>
    <col min="13597" max="13597" width="12.7109375" style="112" customWidth="1"/>
    <col min="13598" max="13598" width="13.5703125" style="112" customWidth="1"/>
    <col min="13599" max="13599" width="12.5703125" style="112" customWidth="1"/>
    <col min="13600" max="13606" width="14.42578125" style="112" customWidth="1"/>
    <col min="13607" max="13608" width="12.7109375" style="112" customWidth="1"/>
    <col min="13609" max="13609" width="12.140625" style="112" customWidth="1"/>
    <col min="13610" max="13612" width="9.140625" style="112"/>
    <col min="13613" max="13613" width="21.42578125" style="112" customWidth="1"/>
    <col min="13614" max="13614" width="29.140625" style="112" customWidth="1"/>
    <col min="13615" max="13615" width="29.7109375" style="112" customWidth="1"/>
    <col min="13616" max="13616" width="9.85546875" style="112" customWidth="1"/>
    <col min="13617" max="13617" width="11.42578125" style="112" customWidth="1"/>
    <col min="13618" max="13618" width="13.28515625" style="112" customWidth="1"/>
    <col min="13619" max="13619" width="13.85546875" style="112" customWidth="1"/>
    <col min="13620" max="13620" width="11" style="112" customWidth="1"/>
    <col min="13621" max="13621" width="13.5703125" style="112" customWidth="1"/>
    <col min="13622" max="13622" width="11.85546875" style="112" customWidth="1"/>
    <col min="13623" max="13623" width="19.28515625" style="112" customWidth="1"/>
    <col min="13624" max="13624" width="11.42578125" style="112" customWidth="1"/>
    <col min="13625" max="13625" width="67" style="112" customWidth="1"/>
    <col min="13626" max="13790" width="9.140625" style="112"/>
    <col min="13791" max="13791" width="21.28515625" style="112" customWidth="1"/>
    <col min="13792" max="13792" width="23.28515625" style="112" customWidth="1"/>
    <col min="13793" max="13793" width="26.85546875" style="112" customWidth="1"/>
    <col min="13794" max="13794" width="28" style="112" customWidth="1"/>
    <col min="13795" max="13795" width="25.7109375" style="112" customWidth="1"/>
    <col min="13796" max="13796" width="30.7109375" style="112" customWidth="1"/>
    <col min="13797" max="13797" width="9.5703125" style="112" customWidth="1"/>
    <col min="13798" max="13798" width="9.42578125" style="112" customWidth="1"/>
    <col min="13799" max="13800" width="17.140625" style="112" bestFit="1" customWidth="1"/>
    <col min="13801" max="13802" width="8.7109375" style="112" customWidth="1"/>
    <col min="13803" max="13803" width="7.28515625" style="112" customWidth="1"/>
    <col min="13804" max="13804" width="6.5703125" style="112" customWidth="1"/>
    <col min="13805" max="13805" width="5.28515625" style="112" customWidth="1"/>
    <col min="13806" max="13806" width="7.5703125" style="112" customWidth="1"/>
    <col min="13807" max="13807" width="6.42578125" style="112" customWidth="1"/>
    <col min="13808" max="13808" width="5.42578125" style="112" customWidth="1"/>
    <col min="13809" max="13816" width="7.28515625" style="112" customWidth="1"/>
    <col min="13817" max="13817" width="8.5703125" style="112" customWidth="1"/>
    <col min="13818" max="13818" width="8.7109375" style="112" customWidth="1"/>
    <col min="13819" max="13830" width="8.5703125" style="112" customWidth="1"/>
    <col min="13831" max="13833" width="9.42578125" style="112" customWidth="1"/>
    <col min="13834" max="13834" width="9.5703125" style="112" customWidth="1"/>
    <col min="13835" max="13844" width="8.7109375" style="112" customWidth="1"/>
    <col min="13845" max="13845" width="29.28515625" style="112" customWidth="1"/>
    <col min="13846" max="13846" width="22.5703125" style="112" customWidth="1"/>
    <col min="13847" max="13849" width="14.85546875" style="112" customWidth="1"/>
    <col min="13850" max="13850" width="14.140625" style="112" customWidth="1"/>
    <col min="13851" max="13851" width="14.5703125" style="112" customWidth="1"/>
    <col min="13852" max="13852" width="14.42578125" style="112" customWidth="1"/>
    <col min="13853" max="13853" width="12.7109375" style="112" customWidth="1"/>
    <col min="13854" max="13854" width="13.5703125" style="112" customWidth="1"/>
    <col min="13855" max="13855" width="12.5703125" style="112" customWidth="1"/>
    <col min="13856" max="13862" width="14.42578125" style="112" customWidth="1"/>
    <col min="13863" max="13864" width="12.7109375" style="112" customWidth="1"/>
    <col min="13865" max="13865" width="12.140625" style="112" customWidth="1"/>
    <col min="13866" max="13868" width="9.140625" style="112"/>
    <col min="13869" max="13869" width="21.42578125" style="112" customWidth="1"/>
    <col min="13870" max="13870" width="29.140625" style="112" customWidth="1"/>
    <col min="13871" max="13871" width="29.7109375" style="112" customWidth="1"/>
    <col min="13872" max="13872" width="9.85546875" style="112" customWidth="1"/>
    <col min="13873" max="13873" width="11.42578125" style="112" customWidth="1"/>
    <col min="13874" max="13874" width="13.28515625" style="112" customWidth="1"/>
    <col min="13875" max="13875" width="13.85546875" style="112" customWidth="1"/>
    <col min="13876" max="13876" width="11" style="112" customWidth="1"/>
    <col min="13877" max="13877" width="13.5703125" style="112" customWidth="1"/>
    <col min="13878" max="13878" width="11.85546875" style="112" customWidth="1"/>
    <col min="13879" max="13879" width="19.28515625" style="112" customWidth="1"/>
    <col min="13880" max="13880" width="11.42578125" style="112" customWidth="1"/>
    <col min="13881" max="13881" width="67" style="112" customWidth="1"/>
    <col min="13882" max="14046" width="9.140625" style="112"/>
    <col min="14047" max="14047" width="21.28515625" style="112" customWidth="1"/>
    <col min="14048" max="14048" width="23.28515625" style="112" customWidth="1"/>
    <col min="14049" max="14049" width="26.85546875" style="112" customWidth="1"/>
    <col min="14050" max="14050" width="28" style="112" customWidth="1"/>
    <col min="14051" max="14051" width="25.7109375" style="112" customWidth="1"/>
    <col min="14052" max="14052" width="30.7109375" style="112" customWidth="1"/>
    <col min="14053" max="14053" width="9.5703125" style="112" customWidth="1"/>
    <col min="14054" max="14054" width="9.42578125" style="112" customWidth="1"/>
    <col min="14055" max="14056" width="17.140625" style="112" bestFit="1" customWidth="1"/>
    <col min="14057" max="14058" width="8.7109375" style="112" customWidth="1"/>
    <col min="14059" max="14059" width="7.28515625" style="112" customWidth="1"/>
    <col min="14060" max="14060" width="6.5703125" style="112" customWidth="1"/>
    <col min="14061" max="14061" width="5.28515625" style="112" customWidth="1"/>
    <col min="14062" max="14062" width="7.5703125" style="112" customWidth="1"/>
    <col min="14063" max="14063" width="6.42578125" style="112" customWidth="1"/>
    <col min="14064" max="14064" width="5.42578125" style="112" customWidth="1"/>
    <col min="14065" max="14072" width="7.28515625" style="112" customWidth="1"/>
    <col min="14073" max="14073" width="8.5703125" style="112" customWidth="1"/>
    <col min="14074" max="14074" width="8.7109375" style="112" customWidth="1"/>
    <col min="14075" max="14086" width="8.5703125" style="112" customWidth="1"/>
    <col min="14087" max="14089" width="9.42578125" style="112" customWidth="1"/>
    <col min="14090" max="14090" width="9.5703125" style="112" customWidth="1"/>
    <col min="14091" max="14100" width="8.7109375" style="112" customWidth="1"/>
    <col min="14101" max="14101" width="29.28515625" style="112" customWidth="1"/>
    <col min="14102" max="14102" width="22.5703125" style="112" customWidth="1"/>
    <col min="14103" max="14105" width="14.85546875" style="112" customWidth="1"/>
    <col min="14106" max="14106" width="14.140625" style="112" customWidth="1"/>
    <col min="14107" max="14107" width="14.5703125" style="112" customWidth="1"/>
    <col min="14108" max="14108" width="14.42578125" style="112" customWidth="1"/>
    <col min="14109" max="14109" width="12.7109375" style="112" customWidth="1"/>
    <col min="14110" max="14110" width="13.5703125" style="112" customWidth="1"/>
    <col min="14111" max="14111" width="12.5703125" style="112" customWidth="1"/>
    <col min="14112" max="14118" width="14.42578125" style="112" customWidth="1"/>
    <col min="14119" max="14120" width="12.7109375" style="112" customWidth="1"/>
    <col min="14121" max="14121" width="12.140625" style="112" customWidth="1"/>
    <col min="14122" max="14124" width="9.140625" style="112"/>
    <col min="14125" max="14125" width="21.42578125" style="112" customWidth="1"/>
    <col min="14126" max="14126" width="29.140625" style="112" customWidth="1"/>
    <col min="14127" max="14127" width="29.7109375" style="112" customWidth="1"/>
    <col min="14128" max="14128" width="9.85546875" style="112" customWidth="1"/>
    <col min="14129" max="14129" width="11.42578125" style="112" customWidth="1"/>
    <col min="14130" max="14130" width="13.28515625" style="112" customWidth="1"/>
    <col min="14131" max="14131" width="13.85546875" style="112" customWidth="1"/>
    <col min="14132" max="14132" width="11" style="112" customWidth="1"/>
    <col min="14133" max="14133" width="13.5703125" style="112" customWidth="1"/>
    <col min="14134" max="14134" width="11.85546875" style="112" customWidth="1"/>
    <col min="14135" max="14135" width="19.28515625" style="112" customWidth="1"/>
    <col min="14136" max="14136" width="11.42578125" style="112" customWidth="1"/>
    <col min="14137" max="14137" width="67" style="112" customWidth="1"/>
    <col min="14138" max="14302" width="9.140625" style="112"/>
    <col min="14303" max="14303" width="21.28515625" style="112" customWidth="1"/>
    <col min="14304" max="14304" width="23.28515625" style="112" customWidth="1"/>
    <col min="14305" max="14305" width="26.85546875" style="112" customWidth="1"/>
    <col min="14306" max="14306" width="28" style="112" customWidth="1"/>
    <col min="14307" max="14307" width="25.7109375" style="112" customWidth="1"/>
    <col min="14308" max="14308" width="30.7109375" style="112" customWidth="1"/>
    <col min="14309" max="14309" width="9.5703125" style="112" customWidth="1"/>
    <col min="14310" max="14310" width="9.42578125" style="112" customWidth="1"/>
    <col min="14311" max="14312" width="17.140625" style="112" bestFit="1" customWidth="1"/>
    <col min="14313" max="14314" width="8.7109375" style="112" customWidth="1"/>
    <col min="14315" max="14315" width="7.28515625" style="112" customWidth="1"/>
    <col min="14316" max="14316" width="6.5703125" style="112" customWidth="1"/>
    <col min="14317" max="14317" width="5.28515625" style="112" customWidth="1"/>
    <col min="14318" max="14318" width="7.5703125" style="112" customWidth="1"/>
    <col min="14319" max="14319" width="6.42578125" style="112" customWidth="1"/>
    <col min="14320" max="14320" width="5.42578125" style="112" customWidth="1"/>
    <col min="14321" max="14328" width="7.28515625" style="112" customWidth="1"/>
    <col min="14329" max="14329" width="8.5703125" style="112" customWidth="1"/>
    <col min="14330" max="14330" width="8.7109375" style="112" customWidth="1"/>
    <col min="14331" max="14342" width="8.5703125" style="112" customWidth="1"/>
    <col min="14343" max="14345" width="9.42578125" style="112" customWidth="1"/>
    <col min="14346" max="14346" width="9.5703125" style="112" customWidth="1"/>
    <col min="14347" max="14356" width="8.7109375" style="112" customWidth="1"/>
    <col min="14357" max="14357" width="29.28515625" style="112" customWidth="1"/>
    <col min="14358" max="14358" width="22.5703125" style="112" customWidth="1"/>
    <col min="14359" max="14361" width="14.85546875" style="112" customWidth="1"/>
    <col min="14362" max="14362" width="14.140625" style="112" customWidth="1"/>
    <col min="14363" max="14363" width="14.5703125" style="112" customWidth="1"/>
    <col min="14364" max="14364" width="14.42578125" style="112" customWidth="1"/>
    <col min="14365" max="14365" width="12.7109375" style="112" customWidth="1"/>
    <col min="14366" max="14366" width="13.5703125" style="112" customWidth="1"/>
    <col min="14367" max="14367" width="12.5703125" style="112" customWidth="1"/>
    <col min="14368" max="14374" width="14.42578125" style="112" customWidth="1"/>
    <col min="14375" max="14376" width="12.7109375" style="112" customWidth="1"/>
    <col min="14377" max="14377" width="12.140625" style="112" customWidth="1"/>
    <col min="14378" max="14380" width="9.140625" style="112"/>
    <col min="14381" max="14381" width="21.42578125" style="112" customWidth="1"/>
    <col min="14382" max="14382" width="29.140625" style="112" customWidth="1"/>
    <col min="14383" max="14383" width="29.7109375" style="112" customWidth="1"/>
    <col min="14384" max="14384" width="9.85546875" style="112" customWidth="1"/>
    <col min="14385" max="14385" width="11.42578125" style="112" customWidth="1"/>
    <col min="14386" max="14386" width="13.28515625" style="112" customWidth="1"/>
    <col min="14387" max="14387" width="13.85546875" style="112" customWidth="1"/>
    <col min="14388" max="14388" width="11" style="112" customWidth="1"/>
    <col min="14389" max="14389" width="13.5703125" style="112" customWidth="1"/>
    <col min="14390" max="14390" width="11.85546875" style="112" customWidth="1"/>
    <col min="14391" max="14391" width="19.28515625" style="112" customWidth="1"/>
    <col min="14392" max="14392" width="11.42578125" style="112" customWidth="1"/>
    <col min="14393" max="14393" width="67" style="112" customWidth="1"/>
    <col min="14394" max="14558" width="9.140625" style="112"/>
    <col min="14559" max="14559" width="21.28515625" style="112" customWidth="1"/>
    <col min="14560" max="14560" width="23.28515625" style="112" customWidth="1"/>
    <col min="14561" max="14561" width="26.85546875" style="112" customWidth="1"/>
    <col min="14562" max="14562" width="28" style="112" customWidth="1"/>
    <col min="14563" max="14563" width="25.7109375" style="112" customWidth="1"/>
    <col min="14564" max="14564" width="30.7109375" style="112" customWidth="1"/>
    <col min="14565" max="14565" width="9.5703125" style="112" customWidth="1"/>
    <col min="14566" max="14566" width="9.42578125" style="112" customWidth="1"/>
    <col min="14567" max="14568" width="17.140625" style="112" bestFit="1" customWidth="1"/>
    <col min="14569" max="14570" width="8.7109375" style="112" customWidth="1"/>
    <col min="14571" max="14571" width="7.28515625" style="112" customWidth="1"/>
    <col min="14572" max="14572" width="6.5703125" style="112" customWidth="1"/>
    <col min="14573" max="14573" width="5.28515625" style="112" customWidth="1"/>
    <col min="14574" max="14574" width="7.5703125" style="112" customWidth="1"/>
    <col min="14575" max="14575" width="6.42578125" style="112" customWidth="1"/>
    <col min="14576" max="14576" width="5.42578125" style="112" customWidth="1"/>
    <col min="14577" max="14584" width="7.28515625" style="112" customWidth="1"/>
    <col min="14585" max="14585" width="8.5703125" style="112" customWidth="1"/>
    <col min="14586" max="14586" width="8.7109375" style="112" customWidth="1"/>
    <col min="14587" max="14598" width="8.5703125" style="112" customWidth="1"/>
    <col min="14599" max="14601" width="9.42578125" style="112" customWidth="1"/>
    <col min="14602" max="14602" width="9.5703125" style="112" customWidth="1"/>
    <col min="14603" max="14612" width="8.7109375" style="112" customWidth="1"/>
    <col min="14613" max="14613" width="29.28515625" style="112" customWidth="1"/>
    <col min="14614" max="14614" width="22.5703125" style="112" customWidth="1"/>
    <col min="14615" max="14617" width="14.85546875" style="112" customWidth="1"/>
    <col min="14618" max="14618" width="14.140625" style="112" customWidth="1"/>
    <col min="14619" max="14619" width="14.5703125" style="112" customWidth="1"/>
    <col min="14620" max="14620" width="14.42578125" style="112" customWidth="1"/>
    <col min="14621" max="14621" width="12.7109375" style="112" customWidth="1"/>
    <col min="14622" max="14622" width="13.5703125" style="112" customWidth="1"/>
    <col min="14623" max="14623" width="12.5703125" style="112" customWidth="1"/>
    <col min="14624" max="14630" width="14.42578125" style="112" customWidth="1"/>
    <col min="14631" max="14632" width="12.7109375" style="112" customWidth="1"/>
    <col min="14633" max="14633" width="12.140625" style="112" customWidth="1"/>
    <col min="14634" max="14636" width="9.140625" style="112"/>
    <col min="14637" max="14637" width="21.42578125" style="112" customWidth="1"/>
    <col min="14638" max="14638" width="29.140625" style="112" customWidth="1"/>
    <col min="14639" max="14639" width="29.7109375" style="112" customWidth="1"/>
    <col min="14640" max="14640" width="9.85546875" style="112" customWidth="1"/>
    <col min="14641" max="14641" width="11.42578125" style="112" customWidth="1"/>
    <col min="14642" max="14642" width="13.28515625" style="112" customWidth="1"/>
    <col min="14643" max="14643" width="13.85546875" style="112" customWidth="1"/>
    <col min="14644" max="14644" width="11" style="112" customWidth="1"/>
    <col min="14645" max="14645" width="13.5703125" style="112" customWidth="1"/>
    <col min="14646" max="14646" width="11.85546875" style="112" customWidth="1"/>
    <col min="14647" max="14647" width="19.28515625" style="112" customWidth="1"/>
    <col min="14648" max="14648" width="11.42578125" style="112" customWidth="1"/>
    <col min="14649" max="14649" width="67" style="112" customWidth="1"/>
    <col min="14650" max="14814" width="9.140625" style="112"/>
    <col min="14815" max="14815" width="21.28515625" style="112" customWidth="1"/>
    <col min="14816" max="14816" width="23.28515625" style="112" customWidth="1"/>
    <col min="14817" max="14817" width="26.85546875" style="112" customWidth="1"/>
    <col min="14818" max="14818" width="28" style="112" customWidth="1"/>
    <col min="14819" max="14819" width="25.7109375" style="112" customWidth="1"/>
    <col min="14820" max="14820" width="30.7109375" style="112" customWidth="1"/>
    <col min="14821" max="14821" width="9.5703125" style="112" customWidth="1"/>
    <col min="14822" max="14822" width="9.42578125" style="112" customWidth="1"/>
    <col min="14823" max="14824" width="17.140625" style="112" bestFit="1" customWidth="1"/>
    <col min="14825" max="14826" width="8.7109375" style="112" customWidth="1"/>
    <col min="14827" max="14827" width="7.28515625" style="112" customWidth="1"/>
    <col min="14828" max="14828" width="6.5703125" style="112" customWidth="1"/>
    <col min="14829" max="14829" width="5.28515625" style="112" customWidth="1"/>
    <col min="14830" max="14830" width="7.5703125" style="112" customWidth="1"/>
    <col min="14831" max="14831" width="6.42578125" style="112" customWidth="1"/>
    <col min="14832" max="14832" width="5.42578125" style="112" customWidth="1"/>
    <col min="14833" max="14840" width="7.28515625" style="112" customWidth="1"/>
    <col min="14841" max="14841" width="8.5703125" style="112" customWidth="1"/>
    <col min="14842" max="14842" width="8.7109375" style="112" customWidth="1"/>
    <col min="14843" max="14854" width="8.5703125" style="112" customWidth="1"/>
    <col min="14855" max="14857" width="9.42578125" style="112" customWidth="1"/>
    <col min="14858" max="14858" width="9.5703125" style="112" customWidth="1"/>
    <col min="14859" max="14868" width="8.7109375" style="112" customWidth="1"/>
    <col min="14869" max="14869" width="29.28515625" style="112" customWidth="1"/>
    <col min="14870" max="14870" width="22.5703125" style="112" customWidth="1"/>
    <col min="14871" max="14873" width="14.85546875" style="112" customWidth="1"/>
    <col min="14874" max="14874" width="14.140625" style="112" customWidth="1"/>
    <col min="14875" max="14875" width="14.5703125" style="112" customWidth="1"/>
    <col min="14876" max="14876" width="14.42578125" style="112" customWidth="1"/>
    <col min="14877" max="14877" width="12.7109375" style="112" customWidth="1"/>
    <col min="14878" max="14878" width="13.5703125" style="112" customWidth="1"/>
    <col min="14879" max="14879" width="12.5703125" style="112" customWidth="1"/>
    <col min="14880" max="14886" width="14.42578125" style="112" customWidth="1"/>
    <col min="14887" max="14888" width="12.7109375" style="112" customWidth="1"/>
    <col min="14889" max="14889" width="12.140625" style="112" customWidth="1"/>
    <col min="14890" max="14892" width="9.140625" style="112"/>
    <col min="14893" max="14893" width="21.42578125" style="112" customWidth="1"/>
    <col min="14894" max="14894" width="29.140625" style="112" customWidth="1"/>
    <col min="14895" max="14895" width="29.7109375" style="112" customWidth="1"/>
    <col min="14896" max="14896" width="9.85546875" style="112" customWidth="1"/>
    <col min="14897" max="14897" width="11.42578125" style="112" customWidth="1"/>
    <col min="14898" max="14898" width="13.28515625" style="112" customWidth="1"/>
    <col min="14899" max="14899" width="13.85546875" style="112" customWidth="1"/>
    <col min="14900" max="14900" width="11" style="112" customWidth="1"/>
    <col min="14901" max="14901" width="13.5703125" style="112" customWidth="1"/>
    <col min="14902" max="14902" width="11.85546875" style="112" customWidth="1"/>
    <col min="14903" max="14903" width="19.28515625" style="112" customWidth="1"/>
    <col min="14904" max="14904" width="11.42578125" style="112" customWidth="1"/>
    <col min="14905" max="14905" width="67" style="112" customWidth="1"/>
    <col min="14906" max="15070" width="9.140625" style="112"/>
    <col min="15071" max="15071" width="21.28515625" style="112" customWidth="1"/>
    <col min="15072" max="15072" width="23.28515625" style="112" customWidth="1"/>
    <col min="15073" max="15073" width="26.85546875" style="112" customWidth="1"/>
    <col min="15074" max="15074" width="28" style="112" customWidth="1"/>
    <col min="15075" max="15075" width="25.7109375" style="112" customWidth="1"/>
    <col min="15076" max="15076" width="30.7109375" style="112" customWidth="1"/>
    <col min="15077" max="15077" width="9.5703125" style="112" customWidth="1"/>
    <col min="15078" max="15078" width="9.42578125" style="112" customWidth="1"/>
    <col min="15079" max="15080" width="17.140625" style="112" bestFit="1" customWidth="1"/>
    <col min="15081" max="15082" width="8.7109375" style="112" customWidth="1"/>
    <col min="15083" max="15083" width="7.28515625" style="112" customWidth="1"/>
    <col min="15084" max="15084" width="6.5703125" style="112" customWidth="1"/>
    <col min="15085" max="15085" width="5.28515625" style="112" customWidth="1"/>
    <col min="15086" max="15086" width="7.5703125" style="112" customWidth="1"/>
    <col min="15087" max="15087" width="6.42578125" style="112" customWidth="1"/>
    <col min="15088" max="15088" width="5.42578125" style="112" customWidth="1"/>
    <col min="15089" max="15096" width="7.28515625" style="112" customWidth="1"/>
    <col min="15097" max="15097" width="8.5703125" style="112" customWidth="1"/>
    <col min="15098" max="15098" width="8.7109375" style="112" customWidth="1"/>
    <col min="15099" max="15110" width="8.5703125" style="112" customWidth="1"/>
    <col min="15111" max="15113" width="9.42578125" style="112" customWidth="1"/>
    <col min="15114" max="15114" width="9.5703125" style="112" customWidth="1"/>
    <col min="15115" max="15124" width="8.7109375" style="112" customWidth="1"/>
    <col min="15125" max="15125" width="29.28515625" style="112" customWidth="1"/>
    <col min="15126" max="15126" width="22.5703125" style="112" customWidth="1"/>
    <col min="15127" max="15129" width="14.85546875" style="112" customWidth="1"/>
    <col min="15130" max="15130" width="14.140625" style="112" customWidth="1"/>
    <col min="15131" max="15131" width="14.5703125" style="112" customWidth="1"/>
    <col min="15132" max="15132" width="14.42578125" style="112" customWidth="1"/>
    <col min="15133" max="15133" width="12.7109375" style="112" customWidth="1"/>
    <col min="15134" max="15134" width="13.5703125" style="112" customWidth="1"/>
    <col min="15135" max="15135" width="12.5703125" style="112" customWidth="1"/>
    <col min="15136" max="15142" width="14.42578125" style="112" customWidth="1"/>
    <col min="15143" max="15144" width="12.7109375" style="112" customWidth="1"/>
    <col min="15145" max="15145" width="12.140625" style="112" customWidth="1"/>
    <col min="15146" max="15148" width="9.140625" style="112"/>
    <col min="15149" max="15149" width="21.42578125" style="112" customWidth="1"/>
    <col min="15150" max="15150" width="29.140625" style="112" customWidth="1"/>
    <col min="15151" max="15151" width="29.7109375" style="112" customWidth="1"/>
    <col min="15152" max="15152" width="9.85546875" style="112" customWidth="1"/>
    <col min="15153" max="15153" width="11.42578125" style="112" customWidth="1"/>
    <col min="15154" max="15154" width="13.28515625" style="112" customWidth="1"/>
    <col min="15155" max="15155" width="13.85546875" style="112" customWidth="1"/>
    <col min="15156" max="15156" width="11" style="112" customWidth="1"/>
    <col min="15157" max="15157" width="13.5703125" style="112" customWidth="1"/>
    <col min="15158" max="15158" width="11.85546875" style="112" customWidth="1"/>
    <col min="15159" max="15159" width="19.28515625" style="112" customWidth="1"/>
    <col min="15160" max="15160" width="11.42578125" style="112" customWidth="1"/>
    <col min="15161" max="15161" width="67" style="112" customWidth="1"/>
    <col min="15162" max="15326" width="9.140625" style="112"/>
    <col min="15327" max="15327" width="21.28515625" style="112" customWidth="1"/>
    <col min="15328" max="15328" width="23.28515625" style="112" customWidth="1"/>
    <col min="15329" max="15329" width="26.85546875" style="112" customWidth="1"/>
    <col min="15330" max="15330" width="28" style="112" customWidth="1"/>
    <col min="15331" max="15331" width="25.7109375" style="112" customWidth="1"/>
    <col min="15332" max="15332" width="30.7109375" style="112" customWidth="1"/>
    <col min="15333" max="15333" width="9.5703125" style="112" customWidth="1"/>
    <col min="15334" max="15334" width="9.42578125" style="112" customWidth="1"/>
    <col min="15335" max="15336" width="17.140625" style="112" bestFit="1" customWidth="1"/>
    <col min="15337" max="15338" width="8.7109375" style="112" customWidth="1"/>
    <col min="15339" max="15339" width="7.28515625" style="112" customWidth="1"/>
    <col min="15340" max="15340" width="6.5703125" style="112" customWidth="1"/>
    <col min="15341" max="15341" width="5.28515625" style="112" customWidth="1"/>
    <col min="15342" max="15342" width="7.5703125" style="112" customWidth="1"/>
    <col min="15343" max="15343" width="6.42578125" style="112" customWidth="1"/>
    <col min="15344" max="15344" width="5.42578125" style="112" customWidth="1"/>
    <col min="15345" max="15352" width="7.28515625" style="112" customWidth="1"/>
    <col min="15353" max="15353" width="8.5703125" style="112" customWidth="1"/>
    <col min="15354" max="15354" width="8.7109375" style="112" customWidth="1"/>
    <col min="15355" max="15366" width="8.5703125" style="112" customWidth="1"/>
    <col min="15367" max="15369" width="9.42578125" style="112" customWidth="1"/>
    <col min="15370" max="15370" width="9.5703125" style="112" customWidth="1"/>
    <col min="15371" max="15380" width="8.7109375" style="112" customWidth="1"/>
    <col min="15381" max="15381" width="29.28515625" style="112" customWidth="1"/>
    <col min="15382" max="15382" width="22.5703125" style="112" customWidth="1"/>
    <col min="15383" max="15385" width="14.85546875" style="112" customWidth="1"/>
    <col min="15386" max="15386" width="14.140625" style="112" customWidth="1"/>
    <col min="15387" max="15387" width="14.5703125" style="112" customWidth="1"/>
    <col min="15388" max="15388" width="14.42578125" style="112" customWidth="1"/>
    <col min="15389" max="15389" width="12.7109375" style="112" customWidth="1"/>
    <col min="15390" max="15390" width="13.5703125" style="112" customWidth="1"/>
    <col min="15391" max="15391" width="12.5703125" style="112" customWidth="1"/>
    <col min="15392" max="15398" width="14.42578125" style="112" customWidth="1"/>
    <col min="15399" max="15400" width="12.7109375" style="112" customWidth="1"/>
    <col min="15401" max="15401" width="12.140625" style="112" customWidth="1"/>
    <col min="15402" max="15404" width="9.140625" style="112"/>
    <col min="15405" max="15405" width="21.42578125" style="112" customWidth="1"/>
    <col min="15406" max="15406" width="29.140625" style="112" customWidth="1"/>
    <col min="15407" max="15407" width="29.7109375" style="112" customWidth="1"/>
    <col min="15408" max="15408" width="9.85546875" style="112" customWidth="1"/>
    <col min="15409" max="15409" width="11.42578125" style="112" customWidth="1"/>
    <col min="15410" max="15410" width="13.28515625" style="112" customWidth="1"/>
    <col min="15411" max="15411" width="13.85546875" style="112" customWidth="1"/>
    <col min="15412" max="15412" width="11" style="112" customWidth="1"/>
    <col min="15413" max="15413" width="13.5703125" style="112" customWidth="1"/>
    <col min="15414" max="15414" width="11.85546875" style="112" customWidth="1"/>
    <col min="15415" max="15415" width="19.28515625" style="112" customWidth="1"/>
    <col min="15416" max="15416" width="11.42578125" style="112" customWidth="1"/>
    <col min="15417" max="15417" width="67" style="112" customWidth="1"/>
    <col min="15418" max="15582" width="9.140625" style="112"/>
    <col min="15583" max="15583" width="21.28515625" style="112" customWidth="1"/>
    <col min="15584" max="15584" width="23.28515625" style="112" customWidth="1"/>
    <col min="15585" max="15585" width="26.85546875" style="112" customWidth="1"/>
    <col min="15586" max="15586" width="28" style="112" customWidth="1"/>
    <col min="15587" max="15587" width="25.7109375" style="112" customWidth="1"/>
    <col min="15588" max="15588" width="30.7109375" style="112" customWidth="1"/>
    <col min="15589" max="15589" width="9.5703125" style="112" customWidth="1"/>
    <col min="15590" max="15590" width="9.42578125" style="112" customWidth="1"/>
    <col min="15591" max="15592" width="17.140625" style="112" bestFit="1" customWidth="1"/>
    <col min="15593" max="15594" width="8.7109375" style="112" customWidth="1"/>
    <col min="15595" max="15595" width="7.28515625" style="112" customWidth="1"/>
    <col min="15596" max="15596" width="6.5703125" style="112" customWidth="1"/>
    <col min="15597" max="15597" width="5.28515625" style="112" customWidth="1"/>
    <col min="15598" max="15598" width="7.5703125" style="112" customWidth="1"/>
    <col min="15599" max="15599" width="6.42578125" style="112" customWidth="1"/>
    <col min="15600" max="15600" width="5.42578125" style="112" customWidth="1"/>
    <col min="15601" max="15608" width="7.28515625" style="112" customWidth="1"/>
    <col min="15609" max="15609" width="8.5703125" style="112" customWidth="1"/>
    <col min="15610" max="15610" width="8.7109375" style="112" customWidth="1"/>
    <col min="15611" max="15622" width="8.5703125" style="112" customWidth="1"/>
    <col min="15623" max="15625" width="9.42578125" style="112" customWidth="1"/>
    <col min="15626" max="15626" width="9.5703125" style="112" customWidth="1"/>
    <col min="15627" max="15636" width="8.7109375" style="112" customWidth="1"/>
    <col min="15637" max="15637" width="29.28515625" style="112" customWidth="1"/>
    <col min="15638" max="15638" width="22.5703125" style="112" customWidth="1"/>
    <col min="15639" max="15641" width="14.85546875" style="112" customWidth="1"/>
    <col min="15642" max="15642" width="14.140625" style="112" customWidth="1"/>
    <col min="15643" max="15643" width="14.5703125" style="112" customWidth="1"/>
    <col min="15644" max="15644" width="14.42578125" style="112" customWidth="1"/>
    <col min="15645" max="15645" width="12.7109375" style="112" customWidth="1"/>
    <col min="15646" max="15646" width="13.5703125" style="112" customWidth="1"/>
    <col min="15647" max="15647" width="12.5703125" style="112" customWidth="1"/>
    <col min="15648" max="15654" width="14.42578125" style="112" customWidth="1"/>
    <col min="15655" max="15656" width="12.7109375" style="112" customWidth="1"/>
    <col min="15657" max="15657" width="12.140625" style="112" customWidth="1"/>
    <col min="15658" max="15660" width="9.140625" style="112"/>
    <col min="15661" max="15661" width="21.42578125" style="112" customWidth="1"/>
    <col min="15662" max="15662" width="29.140625" style="112" customWidth="1"/>
    <col min="15663" max="15663" width="29.7109375" style="112" customWidth="1"/>
    <col min="15664" max="15664" width="9.85546875" style="112" customWidth="1"/>
    <col min="15665" max="15665" width="11.42578125" style="112" customWidth="1"/>
    <col min="15666" max="15666" width="13.28515625" style="112" customWidth="1"/>
    <col min="15667" max="15667" width="13.85546875" style="112" customWidth="1"/>
    <col min="15668" max="15668" width="11" style="112" customWidth="1"/>
    <col min="15669" max="15669" width="13.5703125" style="112" customWidth="1"/>
    <col min="15670" max="15670" width="11.85546875" style="112" customWidth="1"/>
    <col min="15671" max="15671" width="19.28515625" style="112" customWidth="1"/>
    <col min="15672" max="15672" width="11.42578125" style="112" customWidth="1"/>
    <col min="15673" max="15673" width="67" style="112" customWidth="1"/>
    <col min="15674" max="15838" width="9.140625" style="112"/>
    <col min="15839" max="15839" width="21.28515625" style="112" customWidth="1"/>
    <col min="15840" max="15840" width="23.28515625" style="112" customWidth="1"/>
    <col min="15841" max="15841" width="26.85546875" style="112" customWidth="1"/>
    <col min="15842" max="15842" width="28" style="112" customWidth="1"/>
    <col min="15843" max="15843" width="25.7109375" style="112" customWidth="1"/>
    <col min="15844" max="15844" width="30.7109375" style="112" customWidth="1"/>
    <col min="15845" max="15845" width="9.5703125" style="112" customWidth="1"/>
    <col min="15846" max="15846" width="9.42578125" style="112" customWidth="1"/>
    <col min="15847" max="15848" width="17.140625" style="112" bestFit="1" customWidth="1"/>
    <col min="15849" max="15850" width="8.7109375" style="112" customWidth="1"/>
    <col min="15851" max="15851" width="7.28515625" style="112" customWidth="1"/>
    <col min="15852" max="15852" width="6.5703125" style="112" customWidth="1"/>
    <col min="15853" max="15853" width="5.28515625" style="112" customWidth="1"/>
    <col min="15854" max="15854" width="7.5703125" style="112" customWidth="1"/>
    <col min="15855" max="15855" width="6.42578125" style="112" customWidth="1"/>
    <col min="15856" max="15856" width="5.42578125" style="112" customWidth="1"/>
    <col min="15857" max="15864" width="7.28515625" style="112" customWidth="1"/>
    <col min="15865" max="15865" width="8.5703125" style="112" customWidth="1"/>
    <col min="15866" max="15866" width="8.7109375" style="112" customWidth="1"/>
    <col min="15867" max="15878" width="8.5703125" style="112" customWidth="1"/>
    <col min="15879" max="15881" width="9.42578125" style="112" customWidth="1"/>
    <col min="15882" max="15882" width="9.5703125" style="112" customWidth="1"/>
    <col min="15883" max="15892" width="8.7109375" style="112" customWidth="1"/>
    <col min="15893" max="15893" width="29.28515625" style="112" customWidth="1"/>
    <col min="15894" max="15894" width="22.5703125" style="112" customWidth="1"/>
    <col min="15895" max="15897" width="14.85546875" style="112" customWidth="1"/>
    <col min="15898" max="15898" width="14.140625" style="112" customWidth="1"/>
    <col min="15899" max="15899" width="14.5703125" style="112" customWidth="1"/>
    <col min="15900" max="15900" width="14.42578125" style="112" customWidth="1"/>
    <col min="15901" max="15901" width="12.7109375" style="112" customWidth="1"/>
    <col min="15902" max="15902" width="13.5703125" style="112" customWidth="1"/>
    <col min="15903" max="15903" width="12.5703125" style="112" customWidth="1"/>
    <col min="15904" max="15910" width="14.42578125" style="112" customWidth="1"/>
    <col min="15911" max="15912" width="12.7109375" style="112" customWidth="1"/>
    <col min="15913" max="15913" width="12.140625" style="112" customWidth="1"/>
    <col min="15914" max="15916" width="9.140625" style="112"/>
    <col min="15917" max="15917" width="21.42578125" style="112" customWidth="1"/>
    <col min="15918" max="15918" width="29.140625" style="112" customWidth="1"/>
    <col min="15919" max="15919" width="29.7109375" style="112" customWidth="1"/>
    <col min="15920" max="15920" width="9.85546875" style="112" customWidth="1"/>
    <col min="15921" max="15921" width="11.42578125" style="112" customWidth="1"/>
    <col min="15922" max="15922" width="13.28515625" style="112" customWidth="1"/>
    <col min="15923" max="15923" width="13.85546875" style="112" customWidth="1"/>
    <col min="15924" max="15924" width="11" style="112" customWidth="1"/>
    <col min="15925" max="15925" width="13.5703125" style="112" customWidth="1"/>
    <col min="15926" max="15926" width="11.85546875" style="112" customWidth="1"/>
    <col min="15927" max="15927" width="19.28515625" style="112" customWidth="1"/>
    <col min="15928" max="15928" width="11.42578125" style="112" customWidth="1"/>
    <col min="15929" max="15929" width="67" style="112" customWidth="1"/>
    <col min="15930" max="16094" width="9.140625" style="112"/>
    <col min="16095" max="16095" width="21.28515625" style="112" customWidth="1"/>
    <col min="16096" max="16096" width="23.28515625" style="112" customWidth="1"/>
    <col min="16097" max="16097" width="26.85546875" style="112" customWidth="1"/>
    <col min="16098" max="16098" width="28" style="112" customWidth="1"/>
    <col min="16099" max="16099" width="25.7109375" style="112" customWidth="1"/>
    <col min="16100" max="16100" width="30.7109375" style="112" customWidth="1"/>
    <col min="16101" max="16101" width="9.5703125" style="112" customWidth="1"/>
    <col min="16102" max="16102" width="9.42578125" style="112" customWidth="1"/>
    <col min="16103" max="16104" width="17.140625" style="112" bestFit="1" customWidth="1"/>
    <col min="16105" max="16106" width="8.7109375" style="112" customWidth="1"/>
    <col min="16107" max="16107" width="7.28515625" style="112" customWidth="1"/>
    <col min="16108" max="16108" width="6.5703125" style="112" customWidth="1"/>
    <col min="16109" max="16109" width="5.28515625" style="112" customWidth="1"/>
    <col min="16110" max="16110" width="7.5703125" style="112" customWidth="1"/>
    <col min="16111" max="16111" width="6.42578125" style="112" customWidth="1"/>
    <col min="16112" max="16112" width="5.42578125" style="112" customWidth="1"/>
    <col min="16113" max="16120" width="7.28515625" style="112" customWidth="1"/>
    <col min="16121" max="16121" width="8.5703125" style="112" customWidth="1"/>
    <col min="16122" max="16122" width="8.7109375" style="112" customWidth="1"/>
    <col min="16123" max="16134" width="8.5703125" style="112" customWidth="1"/>
    <col min="16135" max="16137" width="9.42578125" style="112" customWidth="1"/>
    <col min="16138" max="16138" width="9.5703125" style="112" customWidth="1"/>
    <col min="16139" max="16148" width="8.7109375" style="112" customWidth="1"/>
    <col min="16149" max="16149" width="29.28515625" style="112" customWidth="1"/>
    <col min="16150" max="16150" width="22.5703125" style="112" customWidth="1"/>
    <col min="16151" max="16153" width="14.85546875" style="112" customWidth="1"/>
    <col min="16154" max="16154" width="14.140625" style="112" customWidth="1"/>
    <col min="16155" max="16155" width="14.5703125" style="112" customWidth="1"/>
    <col min="16156" max="16156" width="14.42578125" style="112" customWidth="1"/>
    <col min="16157" max="16157" width="12.7109375" style="112" customWidth="1"/>
    <col min="16158" max="16158" width="13.5703125" style="112" customWidth="1"/>
    <col min="16159" max="16159" width="12.5703125" style="112" customWidth="1"/>
    <col min="16160" max="16166" width="14.42578125" style="112" customWidth="1"/>
    <col min="16167" max="16168" width="12.7109375" style="112" customWidth="1"/>
    <col min="16169" max="16169" width="12.140625" style="112" customWidth="1"/>
    <col min="16170" max="16172" width="9.140625" style="112"/>
    <col min="16173" max="16173" width="21.42578125" style="112" customWidth="1"/>
    <col min="16174" max="16174" width="29.140625" style="112" customWidth="1"/>
    <col min="16175" max="16175" width="29.7109375" style="112" customWidth="1"/>
    <col min="16176" max="16176" width="9.85546875" style="112" customWidth="1"/>
    <col min="16177" max="16177" width="11.42578125" style="112" customWidth="1"/>
    <col min="16178" max="16178" width="13.28515625" style="112" customWidth="1"/>
    <col min="16179" max="16179" width="13.85546875" style="112" customWidth="1"/>
    <col min="16180" max="16180" width="11" style="112" customWidth="1"/>
    <col min="16181" max="16181" width="13.5703125" style="112" customWidth="1"/>
    <col min="16182" max="16182" width="11.85546875" style="112" customWidth="1"/>
    <col min="16183" max="16183" width="19.28515625" style="112" customWidth="1"/>
    <col min="16184" max="16184" width="11.42578125" style="112" customWidth="1"/>
    <col min="16185" max="16185" width="67" style="112" customWidth="1"/>
    <col min="16186" max="16384" width="9.140625" style="112"/>
  </cols>
  <sheetData>
    <row r="1" spans="1:59">
      <c r="A1" s="6025" t="s">
        <v>617</v>
      </c>
      <c r="B1" s="6026"/>
      <c r="C1" s="6026"/>
      <c r="D1" s="6029" t="s">
        <v>1986</v>
      </c>
      <c r="E1" s="6030"/>
      <c r="F1" s="6031"/>
      <c r="G1" s="6010" t="s">
        <v>1987</v>
      </c>
      <c r="H1" s="6011"/>
      <c r="I1" s="6011"/>
      <c r="J1" s="6011"/>
      <c r="K1" s="6011"/>
      <c r="L1" s="6011"/>
      <c r="M1" s="6011"/>
      <c r="N1" s="6011"/>
      <c r="O1" s="6011"/>
      <c r="P1" s="6011"/>
      <c r="Q1" s="6011"/>
      <c r="R1" s="6011"/>
      <c r="S1" s="6011"/>
      <c r="T1" s="6011"/>
      <c r="U1" s="6011"/>
      <c r="V1" s="6011"/>
      <c r="W1" s="6011"/>
      <c r="X1" s="6011"/>
      <c r="Y1" s="6011"/>
      <c r="Z1" s="6011"/>
      <c r="AA1" s="6012"/>
      <c r="AB1" s="6035" t="s">
        <v>1988</v>
      </c>
      <c r="AC1" s="6036"/>
      <c r="AD1" s="6036"/>
      <c r="AE1" s="6036"/>
      <c r="AF1" s="6036"/>
      <c r="AG1" s="6036"/>
      <c r="AH1" s="6036"/>
      <c r="AI1" s="6036"/>
      <c r="AJ1" s="6036"/>
      <c r="AK1" s="6036"/>
      <c r="AL1" s="6037"/>
      <c r="AM1" s="6045" t="s">
        <v>823</v>
      </c>
      <c r="AN1" s="6046"/>
      <c r="AO1" s="6046"/>
      <c r="AP1" s="6046"/>
      <c r="AQ1" s="6046"/>
      <c r="AR1" s="6046"/>
      <c r="AS1" s="6046"/>
      <c r="AT1" s="6046"/>
      <c r="AU1" s="6046"/>
      <c r="AV1" s="6047"/>
      <c r="AW1" s="6010" t="s">
        <v>824</v>
      </c>
      <c r="AX1" s="6011"/>
      <c r="AY1" s="6011"/>
      <c r="AZ1" s="6012"/>
      <c r="BA1" s="6013" t="s">
        <v>825</v>
      </c>
      <c r="BB1" s="6014"/>
      <c r="BC1" s="6014"/>
      <c r="BD1" s="6014"/>
      <c r="BE1" s="6015"/>
      <c r="BF1" s="112"/>
      <c r="BG1" s="112"/>
    </row>
    <row r="2" spans="1:59">
      <c r="A2" s="6027"/>
      <c r="B2" s="6028"/>
      <c r="C2" s="6028"/>
      <c r="D2" s="6032"/>
      <c r="E2" s="6033"/>
      <c r="F2" s="6034"/>
      <c r="G2" s="6016" t="s">
        <v>1989</v>
      </c>
      <c r="H2" s="6017"/>
      <c r="I2" s="6018" t="s">
        <v>1990</v>
      </c>
      <c r="J2" s="6018" t="s">
        <v>1991</v>
      </c>
      <c r="K2" s="6016" t="s">
        <v>1992</v>
      </c>
      <c r="L2" s="6120"/>
      <c r="M2" s="6120"/>
      <c r="N2" s="6120"/>
      <c r="O2" s="6120"/>
      <c r="P2" s="6017"/>
      <c r="Q2" s="6121" t="s">
        <v>2898</v>
      </c>
      <c r="R2" s="6122"/>
      <c r="S2" s="6122"/>
      <c r="T2" s="6122"/>
      <c r="U2" s="6122"/>
      <c r="V2" s="6122"/>
      <c r="W2" s="6122"/>
      <c r="X2" s="6122"/>
      <c r="Y2" s="6123"/>
      <c r="Z2" s="6018" t="s">
        <v>1993</v>
      </c>
      <c r="AA2" s="6018" t="s">
        <v>1994</v>
      </c>
      <c r="AB2" s="6022" t="s">
        <v>1995</v>
      </c>
      <c r="AC2" s="6023"/>
      <c r="AD2" s="6023"/>
      <c r="AE2" s="6023"/>
      <c r="AF2" s="6023"/>
      <c r="AG2" s="6024"/>
      <c r="AH2" s="6022" t="s">
        <v>1996</v>
      </c>
      <c r="AI2" s="6024"/>
      <c r="AJ2" s="6022" t="s">
        <v>1997</v>
      </c>
      <c r="AK2" s="6024"/>
      <c r="AL2" s="6038" t="s">
        <v>1998</v>
      </c>
      <c r="AM2" s="6040" t="s">
        <v>1999</v>
      </c>
      <c r="AN2" s="3370"/>
      <c r="AO2" s="6042" t="s">
        <v>2000</v>
      </c>
      <c r="AP2" s="6043"/>
      <c r="AQ2" s="6044"/>
      <c r="AR2" s="6042" t="s">
        <v>2001</v>
      </c>
      <c r="AS2" s="6044"/>
      <c r="AT2" s="209"/>
      <c r="AU2" s="6042" t="s">
        <v>2002</v>
      </c>
      <c r="AV2" s="6044"/>
      <c r="AW2" s="210"/>
      <c r="AX2" s="211"/>
      <c r="AY2" s="211"/>
      <c r="AZ2" s="212"/>
      <c r="BA2" s="1068"/>
      <c r="BB2" s="1069"/>
      <c r="BC2" s="1069"/>
      <c r="BD2" s="1069"/>
      <c r="BE2" s="1069"/>
      <c r="BF2" s="112"/>
      <c r="BG2" s="112"/>
    </row>
    <row r="3" spans="1:59" ht="51.75" thickBot="1">
      <c r="A3" s="215" t="s">
        <v>826</v>
      </c>
      <c r="B3" s="216" t="s">
        <v>2606</v>
      </c>
      <c r="C3" s="216" t="s">
        <v>827</v>
      </c>
      <c r="D3" s="217" t="s">
        <v>2003</v>
      </c>
      <c r="E3" s="217" t="s">
        <v>1987</v>
      </c>
      <c r="F3" s="217" t="s">
        <v>2004</v>
      </c>
      <c r="G3" s="212" t="s">
        <v>2005</v>
      </c>
      <c r="H3" s="212" t="s">
        <v>2006</v>
      </c>
      <c r="I3" s="6019"/>
      <c r="J3" s="6019"/>
      <c r="K3" s="212" t="s">
        <v>2007</v>
      </c>
      <c r="L3" s="212" t="s">
        <v>2008</v>
      </c>
      <c r="M3" s="212" t="s">
        <v>2009</v>
      </c>
      <c r="N3" s="212" t="s">
        <v>2010</v>
      </c>
      <c r="O3" s="212" t="s">
        <v>2011</v>
      </c>
      <c r="P3" s="212" t="s">
        <v>2012</v>
      </c>
      <c r="Q3" s="1073" t="s">
        <v>2899</v>
      </c>
      <c r="R3" s="1073" t="s">
        <v>2900</v>
      </c>
      <c r="S3" s="1073" t="s">
        <v>2901</v>
      </c>
      <c r="T3" s="1073" t="s">
        <v>2902</v>
      </c>
      <c r="U3" s="1073" t="s">
        <v>2903</v>
      </c>
      <c r="V3" s="1073" t="s">
        <v>2904</v>
      </c>
      <c r="W3" s="1073" t="s">
        <v>2905</v>
      </c>
      <c r="X3" s="1073" t="s">
        <v>2906</v>
      </c>
      <c r="Y3" s="1073" t="s">
        <v>2907</v>
      </c>
      <c r="Z3" s="6019"/>
      <c r="AA3" s="6019"/>
      <c r="AB3" s="1070" t="s">
        <v>2013</v>
      </c>
      <c r="AC3" s="1070" t="s">
        <v>2014</v>
      </c>
      <c r="AD3" s="1070" t="s">
        <v>2015</v>
      </c>
      <c r="AE3" s="1070" t="s">
        <v>2016</v>
      </c>
      <c r="AF3" s="1070" t="s">
        <v>2017</v>
      </c>
      <c r="AG3" s="1070" t="s">
        <v>2018</v>
      </c>
      <c r="AH3" s="1070" t="s">
        <v>2006</v>
      </c>
      <c r="AI3" s="1070" t="s">
        <v>2005</v>
      </c>
      <c r="AJ3" s="1070" t="s">
        <v>2006</v>
      </c>
      <c r="AK3" s="1070" t="s">
        <v>2005</v>
      </c>
      <c r="AL3" s="6039"/>
      <c r="AM3" s="6041"/>
      <c r="AN3" s="3371" t="s">
        <v>6176</v>
      </c>
      <c r="AO3" s="1071" t="s">
        <v>839</v>
      </c>
      <c r="AP3" s="1071" t="s">
        <v>2019</v>
      </c>
      <c r="AQ3" s="1071" t="s">
        <v>2020</v>
      </c>
      <c r="AR3" s="1071" t="s">
        <v>2021</v>
      </c>
      <c r="AS3" s="1071" t="s">
        <v>2022</v>
      </c>
      <c r="AT3" s="1071" t="s">
        <v>2023</v>
      </c>
      <c r="AU3" s="1071" t="s">
        <v>2024</v>
      </c>
      <c r="AV3" s="1071" t="s">
        <v>2025</v>
      </c>
      <c r="AW3" s="1072" t="s">
        <v>841</v>
      </c>
      <c r="AX3" s="1072" t="s">
        <v>842</v>
      </c>
      <c r="AY3" s="1072" t="s">
        <v>843</v>
      </c>
      <c r="AZ3" s="1072" t="s">
        <v>844</v>
      </c>
      <c r="BA3" s="221" t="s">
        <v>845</v>
      </c>
      <c r="BB3" s="221" t="s">
        <v>846</v>
      </c>
      <c r="BC3" s="221" t="s">
        <v>847</v>
      </c>
      <c r="BD3" s="221" t="s">
        <v>848</v>
      </c>
      <c r="BE3" s="221" t="s">
        <v>849</v>
      </c>
      <c r="BF3" s="818" t="s">
        <v>2450</v>
      </c>
      <c r="BG3" s="818" t="s">
        <v>2462</v>
      </c>
    </row>
    <row r="4" spans="1:59" s="8" customFormat="1">
      <c r="A4" s="5962" t="s">
        <v>161</v>
      </c>
      <c r="B4" s="6048" t="s">
        <v>2463</v>
      </c>
      <c r="C4" s="6051" t="s">
        <v>2908</v>
      </c>
      <c r="D4" s="5241" t="s">
        <v>2909</v>
      </c>
      <c r="E4" s="5156" t="s">
        <v>2910</v>
      </c>
      <c r="F4" s="5241" t="s">
        <v>2911</v>
      </c>
      <c r="G4" s="5156" t="s">
        <v>2028</v>
      </c>
      <c r="H4" s="5156" t="s">
        <v>2028</v>
      </c>
      <c r="I4" s="5156" t="s">
        <v>2029</v>
      </c>
      <c r="J4" s="5156" t="s">
        <v>2029</v>
      </c>
      <c r="K4" s="5156">
        <v>6</v>
      </c>
      <c r="L4" s="5156">
        <v>0</v>
      </c>
      <c r="M4" s="5156">
        <v>12</v>
      </c>
      <c r="N4" s="5156">
        <v>6</v>
      </c>
      <c r="O4" s="5156">
        <v>0</v>
      </c>
      <c r="P4" s="5156">
        <v>12</v>
      </c>
      <c r="Q4" s="5156">
        <v>1</v>
      </c>
      <c r="R4" s="5156">
        <v>1</v>
      </c>
      <c r="S4" s="5156" t="s">
        <v>2912</v>
      </c>
      <c r="T4" s="5156">
        <v>59</v>
      </c>
      <c r="U4" s="5156">
        <v>512</v>
      </c>
      <c r="V4" s="5156">
        <v>303</v>
      </c>
      <c r="W4" s="5156">
        <v>413</v>
      </c>
      <c r="X4" s="5156">
        <v>305</v>
      </c>
      <c r="Y4" s="5156">
        <v>190</v>
      </c>
      <c r="Z4" s="5929" t="s">
        <v>2030</v>
      </c>
      <c r="AA4" s="5929" t="s">
        <v>2913</v>
      </c>
      <c r="AB4" s="5255">
        <v>1984</v>
      </c>
      <c r="AC4" s="5255">
        <v>1984</v>
      </c>
      <c r="AD4" s="5255">
        <v>2048</v>
      </c>
      <c r="AE4" s="5255">
        <v>256</v>
      </c>
      <c r="AF4" s="5255">
        <v>256</v>
      </c>
      <c r="AG4" s="5255">
        <v>320</v>
      </c>
      <c r="AH4" s="5156">
        <v>0</v>
      </c>
      <c r="AI4" s="5156">
        <v>0</v>
      </c>
      <c r="AJ4" s="5932" t="s">
        <v>2136</v>
      </c>
      <c r="AK4" s="5932" t="s">
        <v>2136</v>
      </c>
      <c r="AL4" s="5418" t="s">
        <v>2034</v>
      </c>
      <c r="AM4" s="3217" t="s">
        <v>2035</v>
      </c>
      <c r="AN4" s="3425"/>
      <c r="AO4" s="3223" t="s">
        <v>857</v>
      </c>
      <c r="AP4" s="187"/>
      <c r="AQ4" s="3200">
        <v>1405</v>
      </c>
      <c r="AR4" s="473" t="s">
        <v>2034</v>
      </c>
      <c r="AS4" s="473" t="s">
        <v>2036</v>
      </c>
      <c r="AT4" s="3203">
        <v>1405</v>
      </c>
      <c r="AU4" s="204" t="s">
        <v>869</v>
      </c>
      <c r="AV4" s="204" t="s">
        <v>869</v>
      </c>
      <c r="AW4" s="189"/>
      <c r="AX4" s="3200">
        <v>2</v>
      </c>
      <c r="AY4" s="3200" t="s">
        <v>859</v>
      </c>
      <c r="AZ4" s="3200">
        <v>2</v>
      </c>
      <c r="BA4" s="1078"/>
      <c r="BB4" s="1078"/>
      <c r="BC4" s="1078"/>
      <c r="BD4" s="1078"/>
      <c r="BE4" s="1078"/>
      <c r="BF4" s="6124" t="s">
        <v>2451</v>
      </c>
      <c r="BG4" s="5813" t="s">
        <v>2452</v>
      </c>
    </row>
    <row r="5" spans="1:59" s="8" customFormat="1" ht="13.5" thickBot="1">
      <c r="A5" s="5964"/>
      <c r="B5" s="5773"/>
      <c r="C5" s="6104"/>
      <c r="D5" s="5154"/>
      <c r="E5" s="5085"/>
      <c r="F5" s="5154"/>
      <c r="G5" s="5085"/>
      <c r="H5" s="5085"/>
      <c r="I5" s="5085"/>
      <c r="J5" s="5085"/>
      <c r="K5" s="5085"/>
      <c r="L5" s="5085"/>
      <c r="M5" s="5085"/>
      <c r="N5" s="5085"/>
      <c r="O5" s="5085"/>
      <c r="P5" s="5085"/>
      <c r="Q5" s="5085"/>
      <c r="R5" s="5085"/>
      <c r="S5" s="5085"/>
      <c r="T5" s="5085"/>
      <c r="U5" s="5085"/>
      <c r="V5" s="5085"/>
      <c r="W5" s="5085"/>
      <c r="X5" s="5085"/>
      <c r="Y5" s="5085"/>
      <c r="Z5" s="5930"/>
      <c r="AA5" s="5930"/>
      <c r="AB5" s="5236"/>
      <c r="AC5" s="5236"/>
      <c r="AD5" s="5236"/>
      <c r="AE5" s="5236"/>
      <c r="AF5" s="5236"/>
      <c r="AG5" s="5236"/>
      <c r="AH5" s="5085"/>
      <c r="AI5" s="5085"/>
      <c r="AJ5" s="5933"/>
      <c r="AK5" s="5933"/>
      <c r="AL5" s="5401"/>
      <c r="AM5" s="3025" t="s">
        <v>2035</v>
      </c>
      <c r="AN5" s="3373"/>
      <c r="AO5" s="3222" t="s">
        <v>857</v>
      </c>
      <c r="AP5" s="200"/>
      <c r="AQ5" s="3186">
        <v>1300</v>
      </c>
      <c r="AR5" s="38" t="s">
        <v>2034</v>
      </c>
      <c r="AS5" s="38" t="s">
        <v>2036</v>
      </c>
      <c r="AT5" s="3186">
        <v>1300</v>
      </c>
      <c r="AU5" s="1075" t="s">
        <v>646</v>
      </c>
      <c r="AV5" s="1075" t="s">
        <v>647</v>
      </c>
      <c r="AW5" s="1076"/>
      <c r="AX5" s="3186">
        <v>2</v>
      </c>
      <c r="AY5" s="3186" t="s">
        <v>859</v>
      </c>
      <c r="AZ5" s="3186">
        <v>2</v>
      </c>
      <c r="BA5" s="1077"/>
      <c r="BB5" s="1077"/>
      <c r="BC5" s="1077"/>
      <c r="BD5" s="1077"/>
      <c r="BE5" s="1077"/>
      <c r="BF5" s="5146"/>
      <c r="BG5" s="5807"/>
    </row>
    <row r="6" spans="1:59" s="8" customFormat="1">
      <c r="A6" s="5962" t="s">
        <v>404</v>
      </c>
      <c r="B6" s="6048" t="s">
        <v>2463</v>
      </c>
      <c r="C6" s="6051" t="s">
        <v>338</v>
      </c>
      <c r="D6" s="5241" t="s">
        <v>2914</v>
      </c>
      <c r="E6" s="5156" t="s">
        <v>2910</v>
      </c>
      <c r="F6" s="5241" t="s">
        <v>2915</v>
      </c>
      <c r="G6" s="5156" t="s">
        <v>2028</v>
      </c>
      <c r="H6" s="5156" t="s">
        <v>2028</v>
      </c>
      <c r="I6" s="5156" t="s">
        <v>2029</v>
      </c>
      <c r="J6" s="5156" t="s">
        <v>2029</v>
      </c>
      <c r="K6" s="5156">
        <v>6</v>
      </c>
      <c r="L6" s="5156">
        <v>0</v>
      </c>
      <c r="M6" s="5156">
        <v>12</v>
      </c>
      <c r="N6" s="5156">
        <v>6</v>
      </c>
      <c r="O6" s="5156">
        <v>0</v>
      </c>
      <c r="P6" s="5156">
        <v>12</v>
      </c>
      <c r="Q6" s="5156">
        <v>1</v>
      </c>
      <c r="R6" s="5156">
        <v>1</v>
      </c>
      <c r="S6" s="5156" t="s">
        <v>2912</v>
      </c>
      <c r="T6" s="5156">
        <v>59</v>
      </c>
      <c r="U6" s="5156">
        <v>512</v>
      </c>
      <c r="V6" s="5156">
        <v>303</v>
      </c>
      <c r="W6" s="5156">
        <v>413</v>
      </c>
      <c r="X6" s="5156">
        <v>305</v>
      </c>
      <c r="Y6" s="5156">
        <v>190</v>
      </c>
      <c r="Z6" s="5929" t="s">
        <v>2030</v>
      </c>
      <c r="AA6" s="5929" t="s">
        <v>2913</v>
      </c>
      <c r="AB6" s="5255">
        <v>384</v>
      </c>
      <c r="AC6" s="5255">
        <v>384</v>
      </c>
      <c r="AD6" s="5255">
        <v>4408</v>
      </c>
      <c r="AE6" s="5255">
        <v>128</v>
      </c>
      <c r="AF6" s="5255">
        <v>128</v>
      </c>
      <c r="AG6" s="5255">
        <v>576</v>
      </c>
      <c r="AH6" s="5156">
        <v>0</v>
      </c>
      <c r="AI6" s="5156">
        <v>0</v>
      </c>
      <c r="AJ6" s="5932" t="s">
        <v>2136</v>
      </c>
      <c r="AK6" s="5932" t="s">
        <v>2136</v>
      </c>
      <c r="AL6" s="5418" t="s">
        <v>2034</v>
      </c>
      <c r="AM6" s="3214" t="s">
        <v>2035</v>
      </c>
      <c r="AN6" s="3372"/>
      <c r="AO6" s="3223" t="s">
        <v>857</v>
      </c>
      <c r="AP6" s="187"/>
      <c r="AQ6" s="185">
        <v>1204</v>
      </c>
      <c r="AR6" s="48" t="s">
        <v>2034</v>
      </c>
      <c r="AS6" s="48" t="s">
        <v>2036</v>
      </c>
      <c r="AT6" s="48">
        <v>1203</v>
      </c>
      <c r="AU6" s="188" t="s">
        <v>1218</v>
      </c>
      <c r="AV6" s="188" t="s">
        <v>1219</v>
      </c>
      <c r="AW6" s="189"/>
      <c r="AX6" s="3200">
        <v>2</v>
      </c>
      <c r="AY6" s="3200" t="s">
        <v>859</v>
      </c>
      <c r="AZ6" s="3200">
        <v>2</v>
      </c>
      <c r="BA6" s="222"/>
      <c r="BB6" s="222"/>
      <c r="BC6" s="222"/>
      <c r="BD6" s="222"/>
      <c r="BE6" s="222"/>
      <c r="BF6" s="6124" t="s">
        <v>2451</v>
      </c>
      <c r="BG6" s="5813" t="s">
        <v>2452</v>
      </c>
    </row>
    <row r="7" spans="1:59" s="8" customFormat="1">
      <c r="A7" s="5963"/>
      <c r="B7" s="5773"/>
      <c r="C7" s="6104"/>
      <c r="D7" s="5154"/>
      <c r="E7" s="5085"/>
      <c r="F7" s="5154"/>
      <c r="G7" s="5085"/>
      <c r="H7" s="5085"/>
      <c r="I7" s="5085"/>
      <c r="J7" s="5085"/>
      <c r="K7" s="5085"/>
      <c r="L7" s="5085"/>
      <c r="M7" s="5085"/>
      <c r="N7" s="5085"/>
      <c r="O7" s="5085"/>
      <c r="P7" s="5085"/>
      <c r="Q7" s="5085"/>
      <c r="R7" s="5085"/>
      <c r="S7" s="5085"/>
      <c r="T7" s="5085"/>
      <c r="U7" s="5085"/>
      <c r="V7" s="5085"/>
      <c r="W7" s="5085"/>
      <c r="X7" s="5085"/>
      <c r="Y7" s="5085"/>
      <c r="Z7" s="5930"/>
      <c r="AA7" s="5930"/>
      <c r="AB7" s="5236"/>
      <c r="AC7" s="5236"/>
      <c r="AD7" s="5236"/>
      <c r="AE7" s="5236"/>
      <c r="AF7" s="5236"/>
      <c r="AG7" s="5236"/>
      <c r="AH7" s="5085"/>
      <c r="AI7" s="5085"/>
      <c r="AJ7" s="5933"/>
      <c r="AK7" s="5933"/>
      <c r="AL7" s="5401"/>
      <c r="AM7" s="3025" t="s">
        <v>2035</v>
      </c>
      <c r="AN7" s="3373"/>
      <c r="AO7" s="3222" t="s">
        <v>857</v>
      </c>
      <c r="AP7" s="200"/>
      <c r="AQ7" s="3186">
        <v>1300</v>
      </c>
      <c r="AR7" s="38" t="s">
        <v>2034</v>
      </c>
      <c r="AS7" s="38" t="s">
        <v>2036</v>
      </c>
      <c r="AT7" s="3186">
        <v>1300</v>
      </c>
      <c r="AU7" s="1075" t="s">
        <v>646</v>
      </c>
      <c r="AV7" s="1075" t="s">
        <v>647</v>
      </c>
      <c r="AW7" s="1076"/>
      <c r="AX7" s="3186">
        <v>2</v>
      </c>
      <c r="AY7" s="3186" t="s">
        <v>859</v>
      </c>
      <c r="AZ7" s="3186">
        <v>2</v>
      </c>
      <c r="BA7" s="1077"/>
      <c r="BB7" s="1077"/>
      <c r="BC7" s="1077"/>
      <c r="BD7" s="1077"/>
      <c r="BE7" s="1077"/>
      <c r="BF7" s="5146"/>
      <c r="BG7" s="5807"/>
    </row>
    <row r="8" spans="1:59" s="8" customFormat="1">
      <c r="A8" s="5963"/>
      <c r="B8" s="6049" t="s">
        <v>2463</v>
      </c>
      <c r="C8" s="6053" t="s">
        <v>339</v>
      </c>
      <c r="D8" s="5153" t="s">
        <v>2916</v>
      </c>
      <c r="E8" s="5084" t="s">
        <v>2917</v>
      </c>
      <c r="F8" s="5153" t="s">
        <v>2027</v>
      </c>
      <c r="G8" s="5084" t="s">
        <v>2028</v>
      </c>
      <c r="H8" s="5084" t="s">
        <v>2028</v>
      </c>
      <c r="I8" s="5084" t="s">
        <v>2029</v>
      </c>
      <c r="J8" s="5084" t="s">
        <v>2029</v>
      </c>
      <c r="K8" s="5084">
        <v>6</v>
      </c>
      <c r="L8" s="5084">
        <v>0</v>
      </c>
      <c r="M8" s="5084">
        <v>31</v>
      </c>
      <c r="N8" s="5084">
        <v>6</v>
      </c>
      <c r="O8" s="5084">
        <v>0</v>
      </c>
      <c r="P8" s="5084">
        <v>31</v>
      </c>
      <c r="Q8" s="5084">
        <v>1</v>
      </c>
      <c r="R8" s="5084">
        <v>1</v>
      </c>
      <c r="S8" s="5084" t="s">
        <v>2912</v>
      </c>
      <c r="T8" s="5084">
        <v>59</v>
      </c>
      <c r="U8" s="5084">
        <v>512</v>
      </c>
      <c r="V8" s="5084">
        <v>303</v>
      </c>
      <c r="W8" s="5084">
        <v>413</v>
      </c>
      <c r="X8" s="5084">
        <v>305</v>
      </c>
      <c r="Y8" s="5084">
        <v>190</v>
      </c>
      <c r="Z8" s="5960" t="s">
        <v>2030</v>
      </c>
      <c r="AA8" s="5960" t="s">
        <v>2913</v>
      </c>
      <c r="AB8" s="5291">
        <v>4408</v>
      </c>
      <c r="AC8" s="5291">
        <v>4408</v>
      </c>
      <c r="AD8" s="5291">
        <v>11015</v>
      </c>
      <c r="AE8" s="5291">
        <v>576</v>
      </c>
      <c r="AF8" s="5291">
        <v>576</v>
      </c>
      <c r="AG8" s="5291">
        <v>718</v>
      </c>
      <c r="AH8" s="5084">
        <v>4</v>
      </c>
      <c r="AI8" s="5084">
        <v>2</v>
      </c>
      <c r="AJ8" s="5957" t="s">
        <v>2032</v>
      </c>
      <c r="AK8" s="5957" t="s">
        <v>2033</v>
      </c>
      <c r="AL8" s="5400" t="s">
        <v>2034</v>
      </c>
      <c r="AM8" s="3031" t="s">
        <v>2035</v>
      </c>
      <c r="AN8" s="3374" t="s">
        <v>6172</v>
      </c>
      <c r="AO8" s="3202" t="s">
        <v>857</v>
      </c>
      <c r="AP8" s="190"/>
      <c r="AQ8" s="3211">
        <v>1204</v>
      </c>
      <c r="AR8" s="28" t="s">
        <v>2034</v>
      </c>
      <c r="AS8" s="28" t="s">
        <v>2036</v>
      </c>
      <c r="AT8" s="28">
        <v>1203</v>
      </c>
      <c r="AU8" s="192" t="s">
        <v>2037</v>
      </c>
      <c r="AV8" s="192" t="s">
        <v>2038</v>
      </c>
      <c r="AW8" s="23"/>
      <c r="AX8" s="3195">
        <v>2</v>
      </c>
      <c r="AY8" s="3195" t="s">
        <v>859</v>
      </c>
      <c r="AZ8" s="3195">
        <v>2</v>
      </c>
      <c r="BA8" s="223"/>
      <c r="BB8" s="223"/>
      <c r="BC8" s="223"/>
      <c r="BD8" s="223"/>
      <c r="BE8" s="223"/>
      <c r="BF8" s="5145" t="s">
        <v>2466</v>
      </c>
      <c r="BG8" s="5136" t="s">
        <v>2452</v>
      </c>
    </row>
    <row r="9" spans="1:59" s="8" customFormat="1">
      <c r="A9" s="5963"/>
      <c r="B9" s="5774"/>
      <c r="C9" s="6052"/>
      <c r="D9" s="5155"/>
      <c r="E9" s="5086"/>
      <c r="F9" s="5155"/>
      <c r="G9" s="5086"/>
      <c r="H9" s="5086"/>
      <c r="I9" s="5086"/>
      <c r="J9" s="5086"/>
      <c r="K9" s="5086"/>
      <c r="L9" s="5086"/>
      <c r="M9" s="5086"/>
      <c r="N9" s="5086"/>
      <c r="O9" s="5086"/>
      <c r="P9" s="5086"/>
      <c r="Q9" s="5086"/>
      <c r="R9" s="5086"/>
      <c r="S9" s="5086"/>
      <c r="T9" s="5086"/>
      <c r="U9" s="5086"/>
      <c r="V9" s="5086"/>
      <c r="W9" s="5086"/>
      <c r="X9" s="5086"/>
      <c r="Y9" s="5086"/>
      <c r="Z9" s="5961"/>
      <c r="AA9" s="5961"/>
      <c r="AB9" s="5237"/>
      <c r="AC9" s="5237"/>
      <c r="AD9" s="5237"/>
      <c r="AE9" s="5237"/>
      <c r="AF9" s="5237"/>
      <c r="AG9" s="5237"/>
      <c r="AH9" s="5086"/>
      <c r="AI9" s="5086"/>
      <c r="AJ9" s="5958"/>
      <c r="AK9" s="5958"/>
      <c r="AL9" s="5402"/>
      <c r="AM9" s="3031" t="s">
        <v>2035</v>
      </c>
      <c r="AN9" s="3377"/>
      <c r="AO9" s="3202" t="s">
        <v>857</v>
      </c>
      <c r="AP9" s="190"/>
      <c r="AQ9" s="3195">
        <v>1300</v>
      </c>
      <c r="AR9" s="28" t="s">
        <v>2034</v>
      </c>
      <c r="AS9" s="28" t="s">
        <v>2036</v>
      </c>
      <c r="AT9" s="3195">
        <v>1300</v>
      </c>
      <c r="AU9" s="191" t="s">
        <v>646</v>
      </c>
      <c r="AV9" s="191" t="s">
        <v>647</v>
      </c>
      <c r="AW9" s="23"/>
      <c r="AX9" s="3195">
        <v>2</v>
      </c>
      <c r="AY9" s="3195" t="s">
        <v>859</v>
      </c>
      <c r="AZ9" s="3195">
        <v>2</v>
      </c>
      <c r="BA9" s="223"/>
      <c r="BB9" s="223"/>
      <c r="BC9" s="223"/>
      <c r="BD9" s="223"/>
      <c r="BE9" s="223"/>
      <c r="BF9" s="5147"/>
      <c r="BG9" s="5808"/>
    </row>
    <row r="10" spans="1:59" s="17" customFormat="1">
      <c r="A10" s="5963"/>
      <c r="B10" s="6049" t="s">
        <v>2463</v>
      </c>
      <c r="C10" s="6053" t="s">
        <v>588</v>
      </c>
      <c r="D10" s="5153" t="s">
        <v>2918</v>
      </c>
      <c r="E10" s="5084" t="s">
        <v>2917</v>
      </c>
      <c r="F10" s="5978" t="s">
        <v>2039</v>
      </c>
      <c r="G10" s="5084" t="s">
        <v>2028</v>
      </c>
      <c r="H10" s="5084" t="s">
        <v>2028</v>
      </c>
      <c r="I10" s="5084" t="s">
        <v>2029</v>
      </c>
      <c r="J10" s="5084" t="s">
        <v>2029</v>
      </c>
      <c r="K10" s="5084">
        <v>6</v>
      </c>
      <c r="L10" s="5084">
        <v>0</v>
      </c>
      <c r="M10" s="5084">
        <v>31</v>
      </c>
      <c r="N10" s="5084">
        <v>6</v>
      </c>
      <c r="O10" s="5084">
        <v>0</v>
      </c>
      <c r="P10" s="5084">
        <v>31</v>
      </c>
      <c r="Q10" s="5085">
        <v>1</v>
      </c>
      <c r="R10" s="5085">
        <v>1</v>
      </c>
      <c r="S10" s="5085" t="s">
        <v>2912</v>
      </c>
      <c r="T10" s="5085">
        <v>59</v>
      </c>
      <c r="U10" s="5085">
        <v>512</v>
      </c>
      <c r="V10" s="5085">
        <v>303</v>
      </c>
      <c r="W10" s="5085">
        <v>413</v>
      </c>
      <c r="X10" s="5085">
        <v>305</v>
      </c>
      <c r="Y10" s="5085">
        <v>190</v>
      </c>
      <c r="Z10" s="5960" t="s">
        <v>2030</v>
      </c>
      <c r="AA10" s="5960" t="s">
        <v>2913</v>
      </c>
      <c r="AB10" s="6008">
        <v>11015</v>
      </c>
      <c r="AC10" s="6008">
        <v>11015</v>
      </c>
      <c r="AD10" s="6008">
        <v>22042</v>
      </c>
      <c r="AE10" s="6008">
        <v>718</v>
      </c>
      <c r="AF10" s="6008">
        <v>718</v>
      </c>
      <c r="AG10" s="6008">
        <v>863</v>
      </c>
      <c r="AH10" s="5084">
        <v>4</v>
      </c>
      <c r="AI10" s="5084">
        <v>2</v>
      </c>
      <c r="AJ10" s="5957" t="s">
        <v>2032</v>
      </c>
      <c r="AK10" s="5957" t="s">
        <v>2033</v>
      </c>
      <c r="AL10" s="5957" t="s">
        <v>2034</v>
      </c>
      <c r="AM10" s="3031" t="s">
        <v>2035</v>
      </c>
      <c r="AN10" s="3374" t="s">
        <v>6173</v>
      </c>
      <c r="AO10" s="3202" t="s">
        <v>857</v>
      </c>
      <c r="AP10" s="190"/>
      <c r="AQ10" s="3211">
        <v>1204</v>
      </c>
      <c r="AR10" s="28" t="s">
        <v>2034</v>
      </c>
      <c r="AS10" s="28" t="s">
        <v>2036</v>
      </c>
      <c r="AT10" s="28">
        <v>1203</v>
      </c>
      <c r="AU10" s="192" t="s">
        <v>2040</v>
      </c>
      <c r="AV10" s="192" t="s">
        <v>2041</v>
      </c>
      <c r="AW10" s="23"/>
      <c r="AX10" s="3195">
        <v>2</v>
      </c>
      <c r="AY10" s="3195" t="s">
        <v>859</v>
      </c>
      <c r="AZ10" s="3195">
        <v>2</v>
      </c>
      <c r="BA10" s="223"/>
      <c r="BB10" s="223"/>
      <c r="BC10" s="223"/>
      <c r="BD10" s="223"/>
      <c r="BE10" s="223"/>
      <c r="BF10" s="5145" t="s">
        <v>2468</v>
      </c>
      <c r="BG10" s="5136" t="s">
        <v>2452</v>
      </c>
    </row>
    <row r="11" spans="1:59" s="17" customFormat="1" ht="13.5" thickBot="1">
      <c r="A11" s="5964"/>
      <c r="B11" s="6050"/>
      <c r="C11" s="6054"/>
      <c r="D11" s="5208"/>
      <c r="E11" s="5121"/>
      <c r="F11" s="5754"/>
      <c r="G11" s="5121"/>
      <c r="H11" s="5121"/>
      <c r="I11" s="5121"/>
      <c r="J11" s="5121"/>
      <c r="K11" s="5121"/>
      <c r="L11" s="5121"/>
      <c r="M11" s="5121"/>
      <c r="N11" s="5121"/>
      <c r="O11" s="5121"/>
      <c r="P11" s="5121"/>
      <c r="Q11" s="5086"/>
      <c r="R11" s="5086"/>
      <c r="S11" s="5086"/>
      <c r="T11" s="5086"/>
      <c r="U11" s="5086"/>
      <c r="V11" s="5086"/>
      <c r="W11" s="5086"/>
      <c r="X11" s="5086"/>
      <c r="Y11" s="5086"/>
      <c r="Z11" s="5931"/>
      <c r="AA11" s="5931"/>
      <c r="AB11" s="6009"/>
      <c r="AC11" s="6009"/>
      <c r="AD11" s="6009"/>
      <c r="AE11" s="6009"/>
      <c r="AF11" s="6009"/>
      <c r="AG11" s="6009"/>
      <c r="AH11" s="5121"/>
      <c r="AI11" s="5121"/>
      <c r="AJ11" s="5934"/>
      <c r="AK11" s="5934"/>
      <c r="AL11" s="5934"/>
      <c r="AM11" s="3215" t="s">
        <v>2035</v>
      </c>
      <c r="AN11" s="3375"/>
      <c r="AO11" s="3224" t="s">
        <v>857</v>
      </c>
      <c r="AP11" s="193"/>
      <c r="AQ11" s="3196">
        <v>1300</v>
      </c>
      <c r="AR11" s="30" t="s">
        <v>2034</v>
      </c>
      <c r="AS11" s="30" t="s">
        <v>2036</v>
      </c>
      <c r="AT11" s="3196">
        <v>1300</v>
      </c>
      <c r="AU11" s="194" t="s">
        <v>646</v>
      </c>
      <c r="AV11" s="194" t="s">
        <v>647</v>
      </c>
      <c r="AW11" s="35"/>
      <c r="AX11" s="3196">
        <v>2</v>
      </c>
      <c r="AY11" s="3196" t="s">
        <v>859</v>
      </c>
      <c r="AZ11" s="3196">
        <v>2</v>
      </c>
      <c r="BA11" s="224"/>
      <c r="BB11" s="224"/>
      <c r="BC11" s="224"/>
      <c r="BD11" s="224"/>
      <c r="BE11" s="224"/>
      <c r="BF11" s="5431"/>
      <c r="BG11" s="5137"/>
    </row>
    <row r="12" spans="1:59" s="8" customFormat="1">
      <c r="A12" s="5962" t="s">
        <v>6234</v>
      </c>
      <c r="B12" s="6048" t="s">
        <v>2463</v>
      </c>
      <c r="C12" s="6051" t="s">
        <v>6226</v>
      </c>
      <c r="D12" s="5241" t="s">
        <v>6298</v>
      </c>
      <c r="E12" s="5156" t="s">
        <v>2917</v>
      </c>
      <c r="F12" s="5241" t="s">
        <v>6277</v>
      </c>
      <c r="G12" s="5156" t="s">
        <v>2028</v>
      </c>
      <c r="H12" s="5156" t="s">
        <v>2028</v>
      </c>
      <c r="I12" s="5156" t="s">
        <v>2029</v>
      </c>
      <c r="J12" s="5156" t="s">
        <v>2029</v>
      </c>
      <c r="K12" s="5156">
        <v>6</v>
      </c>
      <c r="L12" s="5156">
        <v>0</v>
      </c>
      <c r="M12" s="5156">
        <v>31</v>
      </c>
      <c r="N12" s="5156">
        <v>6</v>
      </c>
      <c r="O12" s="5156">
        <v>0</v>
      </c>
      <c r="P12" s="5156">
        <v>31</v>
      </c>
      <c r="Q12" s="5156">
        <v>1</v>
      </c>
      <c r="R12" s="5156">
        <v>1</v>
      </c>
      <c r="S12" s="5156" t="s">
        <v>2912</v>
      </c>
      <c r="T12" s="5156">
        <v>59</v>
      </c>
      <c r="U12" s="5156">
        <v>512</v>
      </c>
      <c r="V12" s="5156">
        <v>303</v>
      </c>
      <c r="W12" s="5156">
        <v>413</v>
      </c>
      <c r="X12" s="5156">
        <v>305</v>
      </c>
      <c r="Y12" s="5156">
        <v>190</v>
      </c>
      <c r="Z12" s="5929" t="s">
        <v>2030</v>
      </c>
      <c r="AA12" s="5929" t="s">
        <v>2913</v>
      </c>
      <c r="AB12" s="5255">
        <v>11015</v>
      </c>
      <c r="AC12" s="5255">
        <v>11015</v>
      </c>
      <c r="AD12" s="5255">
        <v>23322</v>
      </c>
      <c r="AE12" s="5255">
        <v>900</v>
      </c>
      <c r="AF12" s="5255">
        <v>900</v>
      </c>
      <c r="AG12" s="5255">
        <v>3143</v>
      </c>
      <c r="AH12" s="5156">
        <v>4</v>
      </c>
      <c r="AI12" s="5156">
        <v>2</v>
      </c>
      <c r="AJ12" s="5932" t="s">
        <v>2032</v>
      </c>
      <c r="AK12" s="5932" t="s">
        <v>2033</v>
      </c>
      <c r="AL12" s="5957" t="s">
        <v>2034</v>
      </c>
      <c r="AM12" s="3214" t="s">
        <v>2035</v>
      </c>
      <c r="AN12" s="3183" t="s">
        <v>6173</v>
      </c>
      <c r="AO12" s="3223" t="s">
        <v>857</v>
      </c>
      <c r="AP12" s="187"/>
      <c r="AQ12" s="185">
        <v>1204</v>
      </c>
      <c r="AR12" s="48" t="s">
        <v>2034</v>
      </c>
      <c r="AS12" s="48" t="s">
        <v>2036</v>
      </c>
      <c r="AT12" s="48">
        <v>1203</v>
      </c>
      <c r="AU12" s="192" t="s">
        <v>2040</v>
      </c>
      <c r="AV12" s="192" t="s">
        <v>6278</v>
      </c>
      <c r="AW12" s="189"/>
      <c r="AX12" s="3200">
        <v>2</v>
      </c>
      <c r="AY12" s="3200" t="s">
        <v>859</v>
      </c>
      <c r="AZ12" s="3200">
        <v>2</v>
      </c>
      <c r="BA12" s="222"/>
      <c r="BB12" s="222"/>
      <c r="BC12" s="222"/>
      <c r="BD12" s="222"/>
      <c r="BE12" s="222"/>
      <c r="BF12" s="5146" t="s">
        <v>2468</v>
      </c>
      <c r="BG12" s="5807" t="s">
        <v>2452</v>
      </c>
    </row>
    <row r="13" spans="1:59" s="8" customFormat="1">
      <c r="A13" s="5963"/>
      <c r="B13" s="5774"/>
      <c r="C13" s="6052"/>
      <c r="D13" s="5154"/>
      <c r="E13" s="5085"/>
      <c r="F13" s="5154"/>
      <c r="G13" s="5086"/>
      <c r="H13" s="5086"/>
      <c r="I13" s="5086"/>
      <c r="J13" s="5086"/>
      <c r="K13" s="5086"/>
      <c r="L13" s="5086"/>
      <c r="M13" s="5086"/>
      <c r="N13" s="5086"/>
      <c r="O13" s="5086"/>
      <c r="P13" s="5086"/>
      <c r="Q13" s="5086"/>
      <c r="R13" s="5086"/>
      <c r="S13" s="5085"/>
      <c r="T13" s="5085"/>
      <c r="U13" s="5085"/>
      <c r="V13" s="5085"/>
      <c r="W13" s="5085"/>
      <c r="X13" s="5085"/>
      <c r="Y13" s="5085"/>
      <c r="Z13" s="5961"/>
      <c r="AA13" s="5930"/>
      <c r="AB13" s="5236"/>
      <c r="AC13" s="5236"/>
      <c r="AD13" s="5236"/>
      <c r="AE13" s="5236"/>
      <c r="AF13" s="5236"/>
      <c r="AG13" s="5236"/>
      <c r="AH13" s="5085"/>
      <c r="AI13" s="5085"/>
      <c r="AJ13" s="5933"/>
      <c r="AK13" s="5933"/>
      <c r="AL13" s="5958"/>
      <c r="AM13" s="3031" t="s">
        <v>2035</v>
      </c>
      <c r="AN13" s="812"/>
      <c r="AO13" s="3202" t="s">
        <v>857</v>
      </c>
      <c r="AP13" s="190"/>
      <c r="AQ13" s="3195">
        <v>1300</v>
      </c>
      <c r="AR13" s="28" t="s">
        <v>2034</v>
      </c>
      <c r="AS13" s="28" t="s">
        <v>2036</v>
      </c>
      <c r="AT13" s="3195">
        <v>1300</v>
      </c>
      <c r="AU13" s="191" t="s">
        <v>646</v>
      </c>
      <c r="AV13" s="191" t="s">
        <v>647</v>
      </c>
      <c r="AW13" s="23"/>
      <c r="AX13" s="3195">
        <v>2</v>
      </c>
      <c r="AY13" s="3195" t="s">
        <v>859</v>
      </c>
      <c r="AZ13" s="3195">
        <v>2</v>
      </c>
      <c r="BA13" s="223"/>
      <c r="BB13" s="223"/>
      <c r="BC13" s="223"/>
      <c r="BD13" s="223"/>
      <c r="BE13" s="223"/>
      <c r="BF13" s="5147"/>
      <c r="BG13" s="5807"/>
    </row>
    <row r="14" spans="1:59" s="17" customFormat="1" ht="12.75" customHeight="1">
      <c r="A14" s="5963"/>
      <c r="B14" s="6049" t="s">
        <v>2463</v>
      </c>
      <c r="C14" s="6053" t="s">
        <v>6519</v>
      </c>
      <c r="D14" s="5153" t="s">
        <v>6559</v>
      </c>
      <c r="E14" s="5084" t="s">
        <v>2917</v>
      </c>
      <c r="F14" s="5978" t="s">
        <v>6521</v>
      </c>
      <c r="G14" s="5084" t="s">
        <v>2028</v>
      </c>
      <c r="H14" s="5084" t="s">
        <v>2028</v>
      </c>
      <c r="I14" s="5084" t="s">
        <v>2029</v>
      </c>
      <c r="J14" s="5084" t="s">
        <v>2029</v>
      </c>
      <c r="K14" s="5084">
        <v>6</v>
      </c>
      <c r="L14" s="5084">
        <v>0</v>
      </c>
      <c r="M14" s="5084">
        <v>31</v>
      </c>
      <c r="N14" s="5084">
        <v>6</v>
      </c>
      <c r="O14" s="5084">
        <v>0</v>
      </c>
      <c r="P14" s="5084">
        <v>31</v>
      </c>
      <c r="Q14" s="5084">
        <v>1</v>
      </c>
      <c r="R14" s="5084">
        <v>1</v>
      </c>
      <c r="S14" s="5084" t="s">
        <v>2912</v>
      </c>
      <c r="T14" s="5084">
        <v>59</v>
      </c>
      <c r="U14" s="5084">
        <v>512</v>
      </c>
      <c r="V14" s="5084">
        <v>303</v>
      </c>
      <c r="W14" s="5084">
        <v>413</v>
      </c>
      <c r="X14" s="5084">
        <v>305</v>
      </c>
      <c r="Y14" s="5084">
        <v>190</v>
      </c>
      <c r="Z14" s="5960" t="s">
        <v>2030</v>
      </c>
      <c r="AA14" s="5960" t="s">
        <v>2913</v>
      </c>
      <c r="AB14" s="5300">
        <v>21000</v>
      </c>
      <c r="AC14" s="5300">
        <v>21000</v>
      </c>
      <c r="AD14" s="5300">
        <v>34343</v>
      </c>
      <c r="AE14" s="5300">
        <v>2500</v>
      </c>
      <c r="AF14" s="5300">
        <v>2500</v>
      </c>
      <c r="AG14" s="5300">
        <v>6514</v>
      </c>
      <c r="AH14" s="5084">
        <v>4</v>
      </c>
      <c r="AI14" s="5084">
        <v>2</v>
      </c>
      <c r="AJ14" s="5957" t="s">
        <v>2032</v>
      </c>
      <c r="AK14" s="5957" t="s">
        <v>2033</v>
      </c>
      <c r="AL14" s="5957" t="s">
        <v>2034</v>
      </c>
      <c r="AM14" s="28" t="s">
        <v>2035</v>
      </c>
      <c r="AN14" s="192" t="s">
        <v>6231</v>
      </c>
      <c r="AO14" s="3369" t="s">
        <v>857</v>
      </c>
      <c r="AP14" s="190"/>
      <c r="AQ14" s="3368">
        <v>1204</v>
      </c>
      <c r="AR14" s="28" t="s">
        <v>2034</v>
      </c>
      <c r="AS14" s="28" t="s">
        <v>2036</v>
      </c>
      <c r="AT14" s="28">
        <v>1203</v>
      </c>
      <c r="AU14" s="192" t="s">
        <v>6281</v>
      </c>
      <c r="AV14" s="192" t="s">
        <v>6525</v>
      </c>
      <c r="AW14" s="23"/>
      <c r="AX14" s="3365">
        <v>2</v>
      </c>
      <c r="AY14" s="3365" t="s">
        <v>859</v>
      </c>
      <c r="AZ14" s="3365">
        <v>2</v>
      </c>
      <c r="BA14" s="223"/>
      <c r="BB14" s="223"/>
      <c r="BC14" s="223"/>
      <c r="BD14" s="223"/>
      <c r="BE14" s="3416"/>
      <c r="BF14" s="5145" t="s">
        <v>2468</v>
      </c>
      <c r="BG14" s="5136" t="s">
        <v>2452</v>
      </c>
    </row>
    <row r="15" spans="1:59" s="17" customFormat="1">
      <c r="A15" s="5963"/>
      <c r="B15" s="5774"/>
      <c r="C15" s="6052"/>
      <c r="D15" s="6107"/>
      <c r="E15" s="5086"/>
      <c r="F15" s="6108"/>
      <c r="G15" s="5086"/>
      <c r="H15" s="5086"/>
      <c r="I15" s="5086"/>
      <c r="J15" s="5086"/>
      <c r="K15" s="5086"/>
      <c r="L15" s="5086"/>
      <c r="M15" s="5086"/>
      <c r="N15" s="5086"/>
      <c r="O15" s="5086"/>
      <c r="P15" s="5086"/>
      <c r="Q15" s="5086"/>
      <c r="R15" s="5086"/>
      <c r="S15" s="5086"/>
      <c r="T15" s="5086"/>
      <c r="U15" s="5086"/>
      <c r="V15" s="5086"/>
      <c r="W15" s="5086"/>
      <c r="X15" s="5086"/>
      <c r="Y15" s="5086"/>
      <c r="Z15" s="5961"/>
      <c r="AA15" s="5961"/>
      <c r="AB15" s="5283"/>
      <c r="AC15" s="5283"/>
      <c r="AD15" s="5283"/>
      <c r="AE15" s="5283"/>
      <c r="AF15" s="5283"/>
      <c r="AG15" s="5283"/>
      <c r="AH15" s="5086"/>
      <c r="AI15" s="5086"/>
      <c r="AJ15" s="5958"/>
      <c r="AK15" s="5958"/>
      <c r="AL15" s="5958"/>
      <c r="AM15" s="28" t="s">
        <v>2035</v>
      </c>
      <c r="AN15" s="3383"/>
      <c r="AO15" s="3369" t="s">
        <v>857</v>
      </c>
      <c r="AP15" s="190"/>
      <c r="AQ15" s="3365">
        <v>1300</v>
      </c>
      <c r="AR15" s="28" t="s">
        <v>2034</v>
      </c>
      <c r="AS15" s="28" t="s">
        <v>2036</v>
      </c>
      <c r="AT15" s="3365">
        <v>1300</v>
      </c>
      <c r="AU15" s="191" t="s">
        <v>646</v>
      </c>
      <c r="AV15" s="191" t="s">
        <v>647</v>
      </c>
      <c r="AW15" s="23"/>
      <c r="AX15" s="3365">
        <v>2</v>
      </c>
      <c r="AY15" s="3365" t="s">
        <v>859</v>
      </c>
      <c r="AZ15" s="3365">
        <v>2</v>
      </c>
      <c r="BA15" s="223"/>
      <c r="BB15" s="223"/>
      <c r="BC15" s="223"/>
      <c r="BD15" s="223"/>
      <c r="BE15" s="3416"/>
      <c r="BF15" s="5147"/>
      <c r="BG15" s="5808"/>
    </row>
    <row r="16" spans="1:59" s="17" customFormat="1" ht="12.75" customHeight="1">
      <c r="A16" s="5963"/>
      <c r="B16" s="5773" t="s">
        <v>2463</v>
      </c>
      <c r="C16" s="6104" t="s">
        <v>6522</v>
      </c>
      <c r="D16" s="5154" t="s">
        <v>6560</v>
      </c>
      <c r="E16" s="5085" t="s">
        <v>2917</v>
      </c>
      <c r="F16" s="5753" t="s">
        <v>6524</v>
      </c>
      <c r="G16" s="5085" t="s">
        <v>2028</v>
      </c>
      <c r="H16" s="5085" t="s">
        <v>2028</v>
      </c>
      <c r="I16" s="5085" t="s">
        <v>2029</v>
      </c>
      <c r="J16" s="5085" t="s">
        <v>2029</v>
      </c>
      <c r="K16" s="5085">
        <v>6</v>
      </c>
      <c r="L16" s="5085">
        <v>0</v>
      </c>
      <c r="M16" s="5085">
        <v>31</v>
      </c>
      <c r="N16" s="5085">
        <v>6</v>
      </c>
      <c r="O16" s="5085">
        <v>0</v>
      </c>
      <c r="P16" s="5085">
        <v>31</v>
      </c>
      <c r="Q16" s="5084">
        <v>1</v>
      </c>
      <c r="R16" s="5084">
        <v>1</v>
      </c>
      <c r="S16" s="5084" t="s">
        <v>2912</v>
      </c>
      <c r="T16" s="5084">
        <v>59</v>
      </c>
      <c r="U16" s="5084">
        <v>512</v>
      </c>
      <c r="V16" s="5084">
        <v>303</v>
      </c>
      <c r="W16" s="5084">
        <v>413</v>
      </c>
      <c r="X16" s="5084">
        <v>305</v>
      </c>
      <c r="Y16" s="5084">
        <v>190</v>
      </c>
      <c r="Z16" s="5930" t="s">
        <v>2030</v>
      </c>
      <c r="AA16" s="5960" t="s">
        <v>2913</v>
      </c>
      <c r="AB16" s="5282">
        <v>28000</v>
      </c>
      <c r="AC16" s="5282">
        <v>28000</v>
      </c>
      <c r="AD16" s="5282">
        <v>45364</v>
      </c>
      <c r="AE16" s="5282">
        <v>3000</v>
      </c>
      <c r="AF16" s="5282">
        <v>3000</v>
      </c>
      <c r="AG16" s="5282">
        <v>7637</v>
      </c>
      <c r="AH16" s="5085">
        <v>4</v>
      </c>
      <c r="AI16" s="5085">
        <v>2</v>
      </c>
      <c r="AJ16" s="5933" t="s">
        <v>2032</v>
      </c>
      <c r="AK16" s="5933" t="s">
        <v>2033</v>
      </c>
      <c r="AL16" s="5933" t="s">
        <v>2034</v>
      </c>
      <c r="AM16" s="1082" t="s">
        <v>2035</v>
      </c>
      <c r="AN16" s="192" t="s">
        <v>6233</v>
      </c>
      <c r="AO16" s="3363" t="s">
        <v>857</v>
      </c>
      <c r="AP16" s="1085"/>
      <c r="AQ16" s="3367">
        <v>1204</v>
      </c>
      <c r="AR16" s="1082" t="s">
        <v>2034</v>
      </c>
      <c r="AS16" s="1082" t="s">
        <v>2036</v>
      </c>
      <c r="AT16" s="1082">
        <v>1203</v>
      </c>
      <c r="AU16" s="192" t="s">
        <v>6285</v>
      </c>
      <c r="AV16" s="192" t="s">
        <v>6526</v>
      </c>
      <c r="AW16" s="32"/>
      <c r="AX16" s="3360">
        <v>2</v>
      </c>
      <c r="AY16" s="3360" t="s">
        <v>859</v>
      </c>
      <c r="AZ16" s="3360">
        <v>2</v>
      </c>
      <c r="BA16" s="3184"/>
      <c r="BB16" s="3184"/>
      <c r="BC16" s="3184"/>
      <c r="BD16" s="3184"/>
      <c r="BE16" s="3417"/>
      <c r="BF16" s="5146" t="s">
        <v>2468</v>
      </c>
      <c r="BG16" s="5807" t="s">
        <v>2452</v>
      </c>
    </row>
    <row r="17" spans="1:59" s="17" customFormat="1" ht="13.5" customHeight="1" thickBot="1">
      <c r="A17" s="5964"/>
      <c r="B17" s="6050"/>
      <c r="C17" s="6054"/>
      <c r="D17" s="6105"/>
      <c r="E17" s="5121"/>
      <c r="F17" s="5754"/>
      <c r="G17" s="5121"/>
      <c r="H17" s="5121"/>
      <c r="I17" s="5121"/>
      <c r="J17" s="5121"/>
      <c r="K17" s="5121"/>
      <c r="L17" s="5121"/>
      <c r="M17" s="5121"/>
      <c r="N17" s="5121"/>
      <c r="O17" s="5121"/>
      <c r="P17" s="5121"/>
      <c r="Q17" s="5121"/>
      <c r="R17" s="5121"/>
      <c r="S17" s="5121"/>
      <c r="T17" s="5121"/>
      <c r="U17" s="5121"/>
      <c r="V17" s="5121"/>
      <c r="W17" s="5121"/>
      <c r="X17" s="5121"/>
      <c r="Y17" s="5121"/>
      <c r="Z17" s="5931"/>
      <c r="AA17" s="5931"/>
      <c r="AB17" s="5304"/>
      <c r="AC17" s="5304"/>
      <c r="AD17" s="5304"/>
      <c r="AE17" s="5304"/>
      <c r="AF17" s="5304"/>
      <c r="AG17" s="5304"/>
      <c r="AH17" s="5121"/>
      <c r="AI17" s="5121"/>
      <c r="AJ17" s="5934"/>
      <c r="AK17" s="5934"/>
      <c r="AL17" s="5934"/>
      <c r="AM17" s="30" t="s">
        <v>2035</v>
      </c>
      <c r="AN17" s="3384"/>
      <c r="AO17" s="34" t="s">
        <v>857</v>
      </c>
      <c r="AP17" s="193"/>
      <c r="AQ17" s="3366">
        <v>1300</v>
      </c>
      <c r="AR17" s="30" t="s">
        <v>2034</v>
      </c>
      <c r="AS17" s="30" t="s">
        <v>2036</v>
      </c>
      <c r="AT17" s="3366">
        <v>1300</v>
      </c>
      <c r="AU17" s="194" t="s">
        <v>646</v>
      </c>
      <c r="AV17" s="194" t="s">
        <v>647</v>
      </c>
      <c r="AW17" s="35"/>
      <c r="AX17" s="3366">
        <v>2</v>
      </c>
      <c r="AY17" s="3366" t="s">
        <v>859</v>
      </c>
      <c r="AZ17" s="3366">
        <v>2</v>
      </c>
      <c r="BA17" s="224"/>
      <c r="BB17" s="224"/>
      <c r="BC17" s="224"/>
      <c r="BD17" s="224"/>
      <c r="BE17" s="3418"/>
      <c r="BF17" s="5431"/>
      <c r="BG17" s="5137"/>
    </row>
    <row r="18" spans="1:59" s="17" customFormat="1">
      <c r="A18" s="5962" t="s">
        <v>3879</v>
      </c>
      <c r="B18" s="5241" t="s">
        <v>2463</v>
      </c>
      <c r="C18" s="6058" t="s">
        <v>2651</v>
      </c>
      <c r="D18" s="5472" t="s">
        <v>2919</v>
      </c>
      <c r="E18" s="5156" t="s">
        <v>2920</v>
      </c>
      <c r="F18" s="5472" t="s">
        <v>2044</v>
      </c>
      <c r="G18" s="5156" t="s">
        <v>2028</v>
      </c>
      <c r="H18" s="5156" t="s">
        <v>2028</v>
      </c>
      <c r="I18" s="5156" t="s">
        <v>2029</v>
      </c>
      <c r="J18" s="5156" t="s">
        <v>2029</v>
      </c>
      <c r="K18" s="5156">
        <v>8</v>
      </c>
      <c r="L18" s="5156">
        <v>0</v>
      </c>
      <c r="M18" s="5156">
        <v>31</v>
      </c>
      <c r="N18" s="5156">
        <v>8</v>
      </c>
      <c r="O18" s="5156">
        <v>0</v>
      </c>
      <c r="P18" s="5156">
        <v>31</v>
      </c>
      <c r="Q18" s="5156">
        <v>1</v>
      </c>
      <c r="R18" s="5156">
        <v>1</v>
      </c>
      <c r="S18" s="5156" t="s">
        <v>2912</v>
      </c>
      <c r="T18" s="5156">
        <v>59</v>
      </c>
      <c r="U18" s="5156">
        <v>512</v>
      </c>
      <c r="V18" s="5156">
        <v>303</v>
      </c>
      <c r="W18" s="5156">
        <v>413</v>
      </c>
      <c r="X18" s="5156">
        <v>305</v>
      </c>
      <c r="Y18" s="5156">
        <v>190</v>
      </c>
      <c r="Z18" s="5156" t="s">
        <v>2030</v>
      </c>
      <c r="AA18" s="5929" t="s">
        <v>2913</v>
      </c>
      <c r="AB18" s="5932">
        <v>3968</v>
      </c>
      <c r="AC18" s="5932">
        <v>3968</v>
      </c>
      <c r="AD18" s="5932">
        <v>8056</v>
      </c>
      <c r="AE18" s="5932">
        <v>384</v>
      </c>
      <c r="AF18" s="5932">
        <v>384</v>
      </c>
      <c r="AG18" s="5932">
        <f>576+256</f>
        <v>832</v>
      </c>
      <c r="AH18" s="5932">
        <v>9</v>
      </c>
      <c r="AI18" s="5932">
        <v>2</v>
      </c>
      <c r="AJ18" s="5932" t="s">
        <v>2045</v>
      </c>
      <c r="AK18" s="5932" t="s">
        <v>2033</v>
      </c>
      <c r="AL18" s="5932" t="s">
        <v>2034</v>
      </c>
      <c r="AM18" s="3214" t="s">
        <v>2035</v>
      </c>
      <c r="AN18" s="3372"/>
      <c r="AO18" s="3223" t="s">
        <v>857</v>
      </c>
      <c r="AP18" s="187"/>
      <c r="AQ18" s="185">
        <v>1204</v>
      </c>
      <c r="AR18" s="48" t="s">
        <v>2034</v>
      </c>
      <c r="AS18" s="48" t="s">
        <v>2036</v>
      </c>
      <c r="AT18" s="48">
        <v>1203</v>
      </c>
      <c r="AU18" s="225" t="s">
        <v>1218</v>
      </c>
      <c r="AV18" s="225" t="s">
        <v>1219</v>
      </c>
      <c r="AW18" s="189"/>
      <c r="AX18" s="3200">
        <v>2</v>
      </c>
      <c r="AY18" s="3200" t="s">
        <v>859</v>
      </c>
      <c r="AZ18" s="3200">
        <v>2</v>
      </c>
      <c r="BA18" s="222"/>
      <c r="BB18" s="222"/>
      <c r="BC18" s="222"/>
      <c r="BD18" s="222"/>
      <c r="BE18" s="222"/>
      <c r="BF18" s="6124" t="s">
        <v>2466</v>
      </c>
      <c r="BG18" s="5813" t="s">
        <v>2452</v>
      </c>
    </row>
    <row r="19" spans="1:59" s="17" customFormat="1">
      <c r="A19" s="5963"/>
      <c r="B19" s="5154"/>
      <c r="C19" s="5729"/>
      <c r="D19" s="5119"/>
      <c r="E19" s="5085"/>
      <c r="F19" s="5119"/>
      <c r="G19" s="5085"/>
      <c r="H19" s="5085"/>
      <c r="I19" s="5085"/>
      <c r="J19" s="5085"/>
      <c r="K19" s="5085"/>
      <c r="L19" s="5085"/>
      <c r="M19" s="5085"/>
      <c r="N19" s="5085"/>
      <c r="O19" s="5085"/>
      <c r="P19" s="5085"/>
      <c r="Q19" s="5085"/>
      <c r="R19" s="5085"/>
      <c r="S19" s="5085"/>
      <c r="T19" s="5085"/>
      <c r="U19" s="5085"/>
      <c r="V19" s="5085"/>
      <c r="W19" s="5085"/>
      <c r="X19" s="5085"/>
      <c r="Y19" s="5085"/>
      <c r="Z19" s="5085"/>
      <c r="AA19" s="5930"/>
      <c r="AB19" s="5933"/>
      <c r="AC19" s="5933"/>
      <c r="AD19" s="5933"/>
      <c r="AE19" s="5933"/>
      <c r="AF19" s="5933"/>
      <c r="AG19" s="5933"/>
      <c r="AH19" s="5933"/>
      <c r="AI19" s="5933"/>
      <c r="AJ19" s="5933"/>
      <c r="AK19" s="5933"/>
      <c r="AL19" s="5933"/>
      <c r="AM19" s="3031" t="s">
        <v>2035</v>
      </c>
      <c r="AN19" s="3376"/>
      <c r="AO19" s="3202" t="s">
        <v>857</v>
      </c>
      <c r="AP19" s="190"/>
      <c r="AQ19" s="3195">
        <v>1500</v>
      </c>
      <c r="AR19" s="28" t="s">
        <v>2034</v>
      </c>
      <c r="AS19" s="28" t="s">
        <v>2036</v>
      </c>
      <c r="AT19" s="3195">
        <v>1500</v>
      </c>
      <c r="AU19" s="31" t="s">
        <v>342</v>
      </c>
      <c r="AV19" s="31" t="s">
        <v>341</v>
      </c>
      <c r="AW19" s="23"/>
      <c r="AX19" s="3195">
        <v>2</v>
      </c>
      <c r="AY19" s="3195" t="s">
        <v>859</v>
      </c>
      <c r="AZ19" s="3195">
        <v>2</v>
      </c>
      <c r="BA19" s="28">
        <v>3</v>
      </c>
      <c r="BB19" s="28" t="s">
        <v>875</v>
      </c>
      <c r="BC19" s="28" t="s">
        <v>859</v>
      </c>
      <c r="BD19" s="28" t="s">
        <v>876</v>
      </c>
      <c r="BE19" s="28" t="s">
        <v>877</v>
      </c>
      <c r="BF19" s="5146"/>
      <c r="BG19" s="5807"/>
    </row>
    <row r="20" spans="1:59" s="17" customFormat="1">
      <c r="A20" s="5963"/>
      <c r="B20" s="5155"/>
      <c r="C20" s="5730"/>
      <c r="D20" s="5120"/>
      <c r="E20" s="5086"/>
      <c r="F20" s="5120"/>
      <c r="G20" s="5086"/>
      <c r="H20" s="5086"/>
      <c r="I20" s="5086"/>
      <c r="J20" s="5086"/>
      <c r="K20" s="5086"/>
      <c r="L20" s="5086"/>
      <c r="M20" s="5086"/>
      <c r="N20" s="5086"/>
      <c r="O20" s="5086"/>
      <c r="P20" s="5086"/>
      <c r="Q20" s="5085"/>
      <c r="R20" s="5085"/>
      <c r="S20" s="5085"/>
      <c r="T20" s="5085"/>
      <c r="U20" s="5085"/>
      <c r="V20" s="5085"/>
      <c r="W20" s="5085"/>
      <c r="X20" s="5085"/>
      <c r="Y20" s="5085"/>
      <c r="Z20" s="5086"/>
      <c r="AA20" s="5961"/>
      <c r="AB20" s="5958"/>
      <c r="AC20" s="5958"/>
      <c r="AD20" s="5958"/>
      <c r="AE20" s="5958"/>
      <c r="AF20" s="5958"/>
      <c r="AG20" s="5958"/>
      <c r="AH20" s="5958"/>
      <c r="AI20" s="5958"/>
      <c r="AJ20" s="5958"/>
      <c r="AK20" s="5958"/>
      <c r="AL20" s="5958"/>
      <c r="AM20" s="3031" t="s">
        <v>2035</v>
      </c>
      <c r="AN20" s="3377"/>
      <c r="AO20" s="3202" t="s">
        <v>857</v>
      </c>
      <c r="AP20" s="190"/>
      <c r="AQ20" s="3195">
        <v>1300</v>
      </c>
      <c r="AR20" s="28" t="s">
        <v>2034</v>
      </c>
      <c r="AS20" s="28" t="s">
        <v>2036</v>
      </c>
      <c r="AT20" s="3195">
        <v>1300</v>
      </c>
      <c r="AU20" s="23" t="s">
        <v>646</v>
      </c>
      <c r="AV20" s="23" t="s">
        <v>647</v>
      </c>
      <c r="AW20" s="23"/>
      <c r="AX20" s="3195">
        <v>2</v>
      </c>
      <c r="AY20" s="3195" t="s">
        <v>859</v>
      </c>
      <c r="AZ20" s="3195">
        <v>2</v>
      </c>
      <c r="BA20" s="226"/>
      <c r="BB20" s="226"/>
      <c r="BC20" s="226"/>
      <c r="BD20" s="226"/>
      <c r="BE20" s="226"/>
      <c r="BF20" s="5147"/>
      <c r="BG20" s="5808"/>
    </row>
    <row r="21" spans="1:59" s="17" customFormat="1">
      <c r="A21" s="5963"/>
      <c r="B21" s="6055" t="s">
        <v>2463</v>
      </c>
      <c r="C21" s="6059" t="s">
        <v>3627</v>
      </c>
      <c r="D21" s="5123" t="s">
        <v>2921</v>
      </c>
      <c r="E21" s="5084" t="s">
        <v>2920</v>
      </c>
      <c r="F21" s="5123" t="s">
        <v>2047</v>
      </c>
      <c r="G21" s="5084" t="s">
        <v>2028</v>
      </c>
      <c r="H21" s="5084" t="s">
        <v>2028</v>
      </c>
      <c r="I21" s="5084" t="s">
        <v>2029</v>
      </c>
      <c r="J21" s="5084" t="s">
        <v>2029</v>
      </c>
      <c r="K21" s="5084">
        <v>8</v>
      </c>
      <c r="L21" s="5084">
        <v>0</v>
      </c>
      <c r="M21" s="5084">
        <v>31</v>
      </c>
      <c r="N21" s="5084">
        <v>8</v>
      </c>
      <c r="O21" s="5084">
        <v>0</v>
      </c>
      <c r="P21" s="5084">
        <v>31</v>
      </c>
      <c r="Q21" s="5084">
        <v>1</v>
      </c>
      <c r="R21" s="5084">
        <v>1</v>
      </c>
      <c r="S21" s="5084" t="s">
        <v>2912</v>
      </c>
      <c r="T21" s="5084">
        <v>59</v>
      </c>
      <c r="U21" s="5084">
        <v>512</v>
      </c>
      <c r="V21" s="5084">
        <v>303</v>
      </c>
      <c r="W21" s="5084">
        <v>413</v>
      </c>
      <c r="X21" s="5084">
        <v>305</v>
      </c>
      <c r="Y21" s="5084">
        <v>190</v>
      </c>
      <c r="Z21" s="5084" t="s">
        <v>2030</v>
      </c>
      <c r="AA21" s="5960" t="s">
        <v>2913</v>
      </c>
      <c r="AB21" s="5957">
        <v>7992</v>
      </c>
      <c r="AC21" s="5957">
        <v>7992</v>
      </c>
      <c r="AD21" s="5957">
        <v>14663</v>
      </c>
      <c r="AE21" s="5957">
        <v>832</v>
      </c>
      <c r="AF21" s="5957">
        <v>832</v>
      </c>
      <c r="AG21" s="5957">
        <f>718+256</f>
        <v>974</v>
      </c>
      <c r="AH21" s="5957">
        <v>9</v>
      </c>
      <c r="AI21" s="5957">
        <v>2</v>
      </c>
      <c r="AJ21" s="5957" t="s">
        <v>2045</v>
      </c>
      <c r="AK21" s="5957" t="s">
        <v>2033</v>
      </c>
      <c r="AL21" s="5957" t="s">
        <v>2034</v>
      </c>
      <c r="AM21" s="3031" t="s">
        <v>2035</v>
      </c>
      <c r="AN21" s="3374" t="s">
        <v>6172</v>
      </c>
      <c r="AO21" s="3202" t="s">
        <v>857</v>
      </c>
      <c r="AP21" s="190"/>
      <c r="AQ21" s="3211">
        <v>1204</v>
      </c>
      <c r="AR21" s="28" t="s">
        <v>2034</v>
      </c>
      <c r="AS21" s="28" t="s">
        <v>2036</v>
      </c>
      <c r="AT21" s="28">
        <v>1203</v>
      </c>
      <c r="AU21" s="227" t="s">
        <v>2037</v>
      </c>
      <c r="AV21" s="227" t="s">
        <v>2038</v>
      </c>
      <c r="AW21" s="23"/>
      <c r="AX21" s="3195">
        <v>2</v>
      </c>
      <c r="AY21" s="3195" t="s">
        <v>859</v>
      </c>
      <c r="AZ21" s="3195">
        <v>2</v>
      </c>
      <c r="BA21" s="223"/>
      <c r="BB21" s="223"/>
      <c r="BC21" s="223"/>
      <c r="BD21" s="223"/>
      <c r="BE21" s="223"/>
      <c r="BF21" s="5145" t="s">
        <v>2468</v>
      </c>
      <c r="BG21" s="5136" t="s">
        <v>2452</v>
      </c>
    </row>
    <row r="22" spans="1:59" s="17" customFormat="1">
      <c r="A22" s="5963"/>
      <c r="B22" s="6056"/>
      <c r="C22" s="6060"/>
      <c r="D22" s="5119"/>
      <c r="E22" s="5085"/>
      <c r="F22" s="5119"/>
      <c r="G22" s="5085"/>
      <c r="H22" s="5085"/>
      <c r="I22" s="5085"/>
      <c r="J22" s="5085"/>
      <c r="K22" s="5085"/>
      <c r="L22" s="5085"/>
      <c r="M22" s="5085"/>
      <c r="N22" s="5085"/>
      <c r="O22" s="5085"/>
      <c r="P22" s="5085"/>
      <c r="Q22" s="5085"/>
      <c r="R22" s="5085"/>
      <c r="S22" s="5085"/>
      <c r="T22" s="5085"/>
      <c r="U22" s="5085"/>
      <c r="V22" s="5085"/>
      <c r="W22" s="5085"/>
      <c r="X22" s="5085"/>
      <c r="Y22" s="5085"/>
      <c r="Z22" s="5085"/>
      <c r="AA22" s="5930"/>
      <c r="AB22" s="5933"/>
      <c r="AC22" s="5933"/>
      <c r="AD22" s="5933"/>
      <c r="AE22" s="5933"/>
      <c r="AF22" s="5933"/>
      <c r="AG22" s="5933"/>
      <c r="AH22" s="5933"/>
      <c r="AI22" s="5933"/>
      <c r="AJ22" s="5933"/>
      <c r="AK22" s="5933"/>
      <c r="AL22" s="5933"/>
      <c r="AM22" s="3031" t="s">
        <v>2035</v>
      </c>
      <c r="AN22" s="3376"/>
      <c r="AO22" s="3202" t="s">
        <v>857</v>
      </c>
      <c r="AP22" s="190"/>
      <c r="AQ22" s="3195">
        <v>1500</v>
      </c>
      <c r="AR22" s="28" t="s">
        <v>2034</v>
      </c>
      <c r="AS22" s="28" t="s">
        <v>2036</v>
      </c>
      <c r="AT22" s="3195">
        <v>1500</v>
      </c>
      <c r="AU22" s="31" t="s">
        <v>342</v>
      </c>
      <c r="AV22" s="31" t="s">
        <v>341</v>
      </c>
      <c r="AW22" s="23"/>
      <c r="AX22" s="3195">
        <v>2</v>
      </c>
      <c r="AY22" s="3195" t="s">
        <v>859</v>
      </c>
      <c r="AZ22" s="3195">
        <v>2</v>
      </c>
      <c r="BA22" s="28">
        <v>3</v>
      </c>
      <c r="BB22" s="28" t="s">
        <v>875</v>
      </c>
      <c r="BC22" s="28" t="s">
        <v>859</v>
      </c>
      <c r="BD22" s="28" t="s">
        <v>876</v>
      </c>
      <c r="BE22" s="28" t="s">
        <v>877</v>
      </c>
      <c r="BF22" s="5146"/>
      <c r="BG22" s="5807"/>
    </row>
    <row r="23" spans="1:59" s="17" customFormat="1">
      <c r="A23" s="5963"/>
      <c r="B23" s="6055"/>
      <c r="C23" s="6059"/>
      <c r="D23" s="5120"/>
      <c r="E23" s="5086"/>
      <c r="F23" s="5120"/>
      <c r="G23" s="5086"/>
      <c r="H23" s="5086"/>
      <c r="I23" s="5086"/>
      <c r="J23" s="5086"/>
      <c r="K23" s="5086"/>
      <c r="L23" s="5086"/>
      <c r="M23" s="5086"/>
      <c r="N23" s="5086"/>
      <c r="O23" s="5086"/>
      <c r="P23" s="5086"/>
      <c r="Q23" s="5086"/>
      <c r="R23" s="5086"/>
      <c r="S23" s="5086"/>
      <c r="T23" s="5086"/>
      <c r="U23" s="5086"/>
      <c r="V23" s="5086"/>
      <c r="W23" s="5086"/>
      <c r="X23" s="5086"/>
      <c r="Y23" s="5086"/>
      <c r="Z23" s="5086"/>
      <c r="AA23" s="5961"/>
      <c r="AB23" s="5958"/>
      <c r="AC23" s="5958"/>
      <c r="AD23" s="5958"/>
      <c r="AE23" s="5958"/>
      <c r="AF23" s="5958"/>
      <c r="AG23" s="5958"/>
      <c r="AH23" s="5958"/>
      <c r="AI23" s="5958"/>
      <c r="AJ23" s="5958"/>
      <c r="AK23" s="5958"/>
      <c r="AL23" s="5958"/>
      <c r="AM23" s="3031" t="s">
        <v>2035</v>
      </c>
      <c r="AN23" s="3377"/>
      <c r="AO23" s="3202" t="s">
        <v>857</v>
      </c>
      <c r="AP23" s="190"/>
      <c r="AQ23" s="3195">
        <v>1300</v>
      </c>
      <c r="AR23" s="28" t="s">
        <v>2034</v>
      </c>
      <c r="AS23" s="28" t="s">
        <v>2036</v>
      </c>
      <c r="AT23" s="3195">
        <v>1300</v>
      </c>
      <c r="AU23" s="23" t="s">
        <v>646</v>
      </c>
      <c r="AV23" s="23" t="s">
        <v>647</v>
      </c>
      <c r="AW23" s="23"/>
      <c r="AX23" s="3195">
        <v>2</v>
      </c>
      <c r="AY23" s="3195" t="s">
        <v>859</v>
      </c>
      <c r="AZ23" s="3195">
        <v>2</v>
      </c>
      <c r="BA23" s="226"/>
      <c r="BB23" s="226"/>
      <c r="BC23" s="226"/>
      <c r="BD23" s="226"/>
      <c r="BE23" s="226"/>
      <c r="BF23" s="5147"/>
      <c r="BG23" s="5808"/>
    </row>
    <row r="24" spans="1:59" s="17" customFormat="1">
      <c r="A24" s="5963"/>
      <c r="B24" s="5153" t="s">
        <v>2463</v>
      </c>
      <c r="C24" s="5731" t="s">
        <v>3628</v>
      </c>
      <c r="D24" s="5123" t="s">
        <v>2922</v>
      </c>
      <c r="E24" s="5084" t="s">
        <v>2920</v>
      </c>
      <c r="F24" s="5123" t="s">
        <v>2049</v>
      </c>
      <c r="G24" s="5084" t="s">
        <v>2028</v>
      </c>
      <c r="H24" s="5084" t="s">
        <v>2028</v>
      </c>
      <c r="I24" s="5084" t="s">
        <v>2029</v>
      </c>
      <c r="J24" s="5084" t="s">
        <v>2029</v>
      </c>
      <c r="K24" s="5084">
        <v>8</v>
      </c>
      <c r="L24" s="5084">
        <v>0</v>
      </c>
      <c r="M24" s="5084">
        <v>31</v>
      </c>
      <c r="N24" s="5084">
        <v>8</v>
      </c>
      <c r="O24" s="5084">
        <v>0</v>
      </c>
      <c r="P24" s="5084">
        <v>31</v>
      </c>
      <c r="Q24" s="5085">
        <v>1</v>
      </c>
      <c r="R24" s="5085">
        <v>1</v>
      </c>
      <c r="S24" s="5085" t="s">
        <v>2912</v>
      </c>
      <c r="T24" s="5085">
        <v>59</v>
      </c>
      <c r="U24" s="5085">
        <v>512</v>
      </c>
      <c r="V24" s="5085">
        <v>303</v>
      </c>
      <c r="W24" s="5085">
        <v>413</v>
      </c>
      <c r="X24" s="5085">
        <v>305</v>
      </c>
      <c r="Y24" s="5085">
        <v>190</v>
      </c>
      <c r="Z24" s="5084" t="s">
        <v>2030</v>
      </c>
      <c r="AA24" s="5960" t="s">
        <v>2913</v>
      </c>
      <c r="AB24" s="5957">
        <v>14599</v>
      </c>
      <c r="AC24" s="5957">
        <v>14599</v>
      </c>
      <c r="AD24" s="5957">
        <v>25690</v>
      </c>
      <c r="AE24" s="5957">
        <v>974</v>
      </c>
      <c r="AF24" s="5957">
        <v>974</v>
      </c>
      <c r="AG24" s="5957">
        <v>1119</v>
      </c>
      <c r="AH24" s="5957">
        <v>9</v>
      </c>
      <c r="AI24" s="5957">
        <v>2</v>
      </c>
      <c r="AJ24" s="5957" t="s">
        <v>2045</v>
      </c>
      <c r="AK24" s="5957" t="s">
        <v>2033</v>
      </c>
      <c r="AL24" s="5957" t="s">
        <v>2034</v>
      </c>
      <c r="AM24" s="3031" t="s">
        <v>2035</v>
      </c>
      <c r="AN24" s="3374" t="s">
        <v>6173</v>
      </c>
      <c r="AO24" s="3202" t="s">
        <v>857</v>
      </c>
      <c r="AP24" s="190"/>
      <c r="AQ24" s="3211">
        <v>1204</v>
      </c>
      <c r="AR24" s="28" t="s">
        <v>2034</v>
      </c>
      <c r="AS24" s="28" t="s">
        <v>2036</v>
      </c>
      <c r="AT24" s="28">
        <v>1203</v>
      </c>
      <c r="AU24" s="192" t="s">
        <v>2040</v>
      </c>
      <c r="AV24" s="192" t="s">
        <v>2041</v>
      </c>
      <c r="AW24" s="23"/>
      <c r="AX24" s="3195">
        <v>2</v>
      </c>
      <c r="AY24" s="3195" t="s">
        <v>859</v>
      </c>
      <c r="AZ24" s="3195">
        <v>2</v>
      </c>
      <c r="BA24" s="223"/>
      <c r="BB24" s="223"/>
      <c r="BC24" s="223"/>
      <c r="BD24" s="223"/>
      <c r="BE24" s="223"/>
      <c r="BF24" s="5145" t="s">
        <v>2468</v>
      </c>
      <c r="BG24" s="5136" t="s">
        <v>2452</v>
      </c>
    </row>
    <row r="25" spans="1:59" s="17" customFormat="1">
      <c r="A25" s="5963"/>
      <c r="B25" s="6057"/>
      <c r="C25" s="6061"/>
      <c r="D25" s="5119"/>
      <c r="E25" s="5085"/>
      <c r="F25" s="5119"/>
      <c r="G25" s="5085"/>
      <c r="H25" s="5085"/>
      <c r="I25" s="5085"/>
      <c r="J25" s="5085"/>
      <c r="K25" s="5085"/>
      <c r="L25" s="5085"/>
      <c r="M25" s="5085"/>
      <c r="N25" s="5085"/>
      <c r="O25" s="5085"/>
      <c r="P25" s="5085"/>
      <c r="Q25" s="5085"/>
      <c r="R25" s="5085"/>
      <c r="S25" s="5085"/>
      <c r="T25" s="5085"/>
      <c r="U25" s="5085"/>
      <c r="V25" s="5085"/>
      <c r="W25" s="5085"/>
      <c r="X25" s="5085"/>
      <c r="Y25" s="5085"/>
      <c r="Z25" s="5085"/>
      <c r="AA25" s="5930"/>
      <c r="AB25" s="5933"/>
      <c r="AC25" s="5933"/>
      <c r="AD25" s="5933"/>
      <c r="AE25" s="5933"/>
      <c r="AF25" s="5933"/>
      <c r="AG25" s="5933"/>
      <c r="AH25" s="5933"/>
      <c r="AI25" s="5933"/>
      <c r="AJ25" s="5933"/>
      <c r="AK25" s="5933"/>
      <c r="AL25" s="5933"/>
      <c r="AM25" s="3031" t="s">
        <v>2035</v>
      </c>
      <c r="AN25" s="3376"/>
      <c r="AO25" s="3202" t="s">
        <v>857</v>
      </c>
      <c r="AP25" s="190"/>
      <c r="AQ25" s="3195">
        <v>1500</v>
      </c>
      <c r="AR25" s="28" t="s">
        <v>2034</v>
      </c>
      <c r="AS25" s="28" t="s">
        <v>2036</v>
      </c>
      <c r="AT25" s="3195">
        <v>1500</v>
      </c>
      <c r="AU25" s="31" t="s">
        <v>342</v>
      </c>
      <c r="AV25" s="31" t="s">
        <v>341</v>
      </c>
      <c r="AW25" s="23"/>
      <c r="AX25" s="3195">
        <v>2</v>
      </c>
      <c r="AY25" s="3195" t="s">
        <v>859</v>
      </c>
      <c r="AZ25" s="3195">
        <v>2</v>
      </c>
      <c r="BA25" s="28">
        <v>3</v>
      </c>
      <c r="BB25" s="28" t="s">
        <v>875</v>
      </c>
      <c r="BC25" s="28" t="s">
        <v>859</v>
      </c>
      <c r="BD25" s="28" t="s">
        <v>876</v>
      </c>
      <c r="BE25" s="28" t="s">
        <v>877</v>
      </c>
      <c r="BF25" s="5146"/>
      <c r="BG25" s="5807"/>
    </row>
    <row r="26" spans="1:59" s="17" customFormat="1" ht="13.5" thickBot="1">
      <c r="A26" s="5964"/>
      <c r="B26" s="5208"/>
      <c r="C26" s="6062"/>
      <c r="D26" s="5473"/>
      <c r="E26" s="5121"/>
      <c r="F26" s="5473"/>
      <c r="G26" s="5121"/>
      <c r="H26" s="5121"/>
      <c r="I26" s="5121"/>
      <c r="J26" s="5121"/>
      <c r="K26" s="5121"/>
      <c r="L26" s="5121"/>
      <c r="M26" s="5121"/>
      <c r="N26" s="5121"/>
      <c r="O26" s="5121"/>
      <c r="P26" s="5121"/>
      <c r="Q26" s="5086"/>
      <c r="R26" s="5086"/>
      <c r="S26" s="5086"/>
      <c r="T26" s="5086"/>
      <c r="U26" s="5086"/>
      <c r="V26" s="5086"/>
      <c r="W26" s="5086"/>
      <c r="X26" s="5086"/>
      <c r="Y26" s="5086"/>
      <c r="Z26" s="5121"/>
      <c r="AA26" s="5931"/>
      <c r="AB26" s="5934"/>
      <c r="AC26" s="5934"/>
      <c r="AD26" s="5934"/>
      <c r="AE26" s="5934"/>
      <c r="AF26" s="5934"/>
      <c r="AG26" s="5934"/>
      <c r="AH26" s="5934"/>
      <c r="AI26" s="5934"/>
      <c r="AJ26" s="5934"/>
      <c r="AK26" s="5934"/>
      <c r="AL26" s="5934"/>
      <c r="AM26" s="3215" t="s">
        <v>2035</v>
      </c>
      <c r="AN26" s="3375"/>
      <c r="AO26" s="3224" t="s">
        <v>857</v>
      </c>
      <c r="AP26" s="193"/>
      <c r="AQ26" s="3196">
        <v>1300</v>
      </c>
      <c r="AR26" s="30" t="s">
        <v>2034</v>
      </c>
      <c r="AS26" s="30" t="s">
        <v>2036</v>
      </c>
      <c r="AT26" s="3196">
        <v>1300</v>
      </c>
      <c r="AU26" s="35" t="s">
        <v>646</v>
      </c>
      <c r="AV26" s="35" t="s">
        <v>647</v>
      </c>
      <c r="AW26" s="35"/>
      <c r="AX26" s="3196">
        <v>2</v>
      </c>
      <c r="AY26" s="3196" t="s">
        <v>859</v>
      </c>
      <c r="AZ26" s="3196">
        <v>2</v>
      </c>
      <c r="BA26" s="228"/>
      <c r="BB26" s="228"/>
      <c r="BC26" s="228"/>
      <c r="BD26" s="228"/>
      <c r="BE26" s="228"/>
      <c r="BF26" s="5431"/>
      <c r="BG26" s="5137"/>
    </row>
    <row r="27" spans="1:59" s="17" customFormat="1">
      <c r="A27" s="5962" t="s">
        <v>6248</v>
      </c>
      <c r="B27" s="5241" t="s">
        <v>2463</v>
      </c>
      <c r="C27" s="6058" t="s">
        <v>6243</v>
      </c>
      <c r="D27" s="5472" t="s">
        <v>6299</v>
      </c>
      <c r="E27" s="5156" t="s">
        <v>2920</v>
      </c>
      <c r="F27" s="5472" t="s">
        <v>6288</v>
      </c>
      <c r="G27" s="5156" t="s">
        <v>2028</v>
      </c>
      <c r="H27" s="5156" t="s">
        <v>2028</v>
      </c>
      <c r="I27" s="5156" t="s">
        <v>2029</v>
      </c>
      <c r="J27" s="5156" t="s">
        <v>2029</v>
      </c>
      <c r="K27" s="5156">
        <v>8</v>
      </c>
      <c r="L27" s="5156">
        <v>0</v>
      </c>
      <c r="M27" s="5156">
        <v>31</v>
      </c>
      <c r="N27" s="5156">
        <v>8</v>
      </c>
      <c r="O27" s="5156">
        <v>0</v>
      </c>
      <c r="P27" s="5156">
        <v>31</v>
      </c>
      <c r="Q27" s="5156">
        <v>1</v>
      </c>
      <c r="R27" s="5156">
        <v>1</v>
      </c>
      <c r="S27" s="5156" t="s">
        <v>2912</v>
      </c>
      <c r="T27" s="5156">
        <v>59</v>
      </c>
      <c r="U27" s="5156">
        <v>512</v>
      </c>
      <c r="V27" s="5156">
        <v>303</v>
      </c>
      <c r="W27" s="5156">
        <v>413</v>
      </c>
      <c r="X27" s="5156">
        <v>305</v>
      </c>
      <c r="Y27" s="5156">
        <v>190</v>
      </c>
      <c r="Z27" s="5156" t="s">
        <v>2030</v>
      </c>
      <c r="AA27" s="5929" t="s">
        <v>2913</v>
      </c>
      <c r="AB27" s="5932">
        <v>11015</v>
      </c>
      <c r="AC27" s="5932">
        <v>11015</v>
      </c>
      <c r="AD27" s="5932">
        <v>27418</v>
      </c>
      <c r="AE27" s="5932">
        <v>900</v>
      </c>
      <c r="AF27" s="5932">
        <v>900</v>
      </c>
      <c r="AG27" s="5932">
        <v>3719</v>
      </c>
      <c r="AH27" s="5932">
        <v>9</v>
      </c>
      <c r="AI27" s="5932">
        <v>2</v>
      </c>
      <c r="AJ27" s="5932" t="s">
        <v>2045</v>
      </c>
      <c r="AK27" s="5932" t="s">
        <v>2033</v>
      </c>
      <c r="AL27" s="5932" t="s">
        <v>2034</v>
      </c>
      <c r="AM27" s="3214" t="s">
        <v>2035</v>
      </c>
      <c r="AN27" s="192" t="s">
        <v>6173</v>
      </c>
      <c r="AO27" s="3223" t="s">
        <v>857</v>
      </c>
      <c r="AP27" s="187"/>
      <c r="AQ27" s="185">
        <v>1204</v>
      </c>
      <c r="AR27" s="48" t="s">
        <v>2034</v>
      </c>
      <c r="AS27" s="48" t="s">
        <v>2036</v>
      </c>
      <c r="AT27" s="48">
        <v>1203</v>
      </c>
      <c r="AU27" s="192" t="s">
        <v>2040</v>
      </c>
      <c r="AV27" s="192" t="s">
        <v>6278</v>
      </c>
      <c r="AW27" s="189"/>
      <c r="AX27" s="3200">
        <v>2</v>
      </c>
      <c r="AY27" s="3200" t="s">
        <v>859</v>
      </c>
      <c r="AZ27" s="3200">
        <v>2</v>
      </c>
      <c r="BA27" s="222"/>
      <c r="BB27" s="222"/>
      <c r="BC27" s="222"/>
      <c r="BD27" s="222"/>
      <c r="BE27" s="222"/>
      <c r="BF27" s="6124" t="s">
        <v>2468</v>
      </c>
      <c r="BG27" s="5813" t="s">
        <v>2452</v>
      </c>
    </row>
    <row r="28" spans="1:59" s="17" customFormat="1">
      <c r="A28" s="5963"/>
      <c r="B28" s="5154"/>
      <c r="C28" s="5729"/>
      <c r="D28" s="5119"/>
      <c r="E28" s="5085"/>
      <c r="F28" s="5119"/>
      <c r="G28" s="5085"/>
      <c r="H28" s="5085"/>
      <c r="I28" s="5085"/>
      <c r="J28" s="5085"/>
      <c r="K28" s="5085"/>
      <c r="L28" s="5085"/>
      <c r="M28" s="5085"/>
      <c r="N28" s="5085"/>
      <c r="O28" s="5085"/>
      <c r="P28" s="5085"/>
      <c r="Q28" s="5085"/>
      <c r="R28" s="5085"/>
      <c r="S28" s="5085"/>
      <c r="T28" s="5085"/>
      <c r="U28" s="5085"/>
      <c r="V28" s="5085"/>
      <c r="W28" s="5085"/>
      <c r="X28" s="5085"/>
      <c r="Y28" s="5085"/>
      <c r="Z28" s="5085"/>
      <c r="AA28" s="5930"/>
      <c r="AB28" s="5933"/>
      <c r="AC28" s="5933"/>
      <c r="AD28" s="5933"/>
      <c r="AE28" s="5933"/>
      <c r="AF28" s="5933"/>
      <c r="AG28" s="5933"/>
      <c r="AH28" s="5933"/>
      <c r="AI28" s="5933"/>
      <c r="AJ28" s="5933"/>
      <c r="AK28" s="5933"/>
      <c r="AL28" s="5933"/>
      <c r="AM28" s="3031" t="s">
        <v>2035</v>
      </c>
      <c r="AN28" s="31"/>
      <c r="AO28" s="3202" t="s">
        <v>857</v>
      </c>
      <c r="AP28" s="190"/>
      <c r="AQ28" s="3195">
        <v>1500</v>
      </c>
      <c r="AR28" s="28" t="s">
        <v>2034</v>
      </c>
      <c r="AS28" s="28" t="s">
        <v>2036</v>
      </c>
      <c r="AT28" s="3195">
        <v>1500</v>
      </c>
      <c r="AU28" s="31" t="s">
        <v>342</v>
      </c>
      <c r="AV28" s="31" t="s">
        <v>341</v>
      </c>
      <c r="AW28" s="23"/>
      <c r="AX28" s="3195">
        <v>2</v>
      </c>
      <c r="AY28" s="3195" t="s">
        <v>859</v>
      </c>
      <c r="AZ28" s="3195">
        <v>2</v>
      </c>
      <c r="BA28" s="28">
        <v>3</v>
      </c>
      <c r="BB28" s="28" t="s">
        <v>875</v>
      </c>
      <c r="BC28" s="28" t="s">
        <v>859</v>
      </c>
      <c r="BD28" s="28" t="s">
        <v>876</v>
      </c>
      <c r="BE28" s="28" t="s">
        <v>877</v>
      </c>
      <c r="BF28" s="5146"/>
      <c r="BG28" s="5807"/>
    </row>
    <row r="29" spans="1:59" s="17" customFormat="1">
      <c r="A29" s="5963"/>
      <c r="B29" s="5155"/>
      <c r="C29" s="5730"/>
      <c r="D29" s="5120"/>
      <c r="E29" s="5086"/>
      <c r="F29" s="5120"/>
      <c r="G29" s="5086"/>
      <c r="H29" s="5086"/>
      <c r="I29" s="5086"/>
      <c r="J29" s="5086"/>
      <c r="K29" s="5086"/>
      <c r="L29" s="5086"/>
      <c r="M29" s="5086"/>
      <c r="N29" s="5086"/>
      <c r="O29" s="5086"/>
      <c r="P29" s="5086"/>
      <c r="Q29" s="5086"/>
      <c r="R29" s="5086"/>
      <c r="S29" s="5085"/>
      <c r="T29" s="5085"/>
      <c r="U29" s="5085"/>
      <c r="V29" s="5085"/>
      <c r="W29" s="5085"/>
      <c r="X29" s="5085"/>
      <c r="Y29" s="5085"/>
      <c r="Z29" s="5086"/>
      <c r="AA29" s="5961"/>
      <c r="AB29" s="5958"/>
      <c r="AC29" s="5958"/>
      <c r="AD29" s="5958"/>
      <c r="AE29" s="5958"/>
      <c r="AF29" s="5958"/>
      <c r="AG29" s="5958"/>
      <c r="AH29" s="5958"/>
      <c r="AI29" s="5958"/>
      <c r="AJ29" s="5958"/>
      <c r="AK29" s="5958"/>
      <c r="AL29" s="5958"/>
      <c r="AM29" s="3031" t="s">
        <v>2035</v>
      </c>
      <c r="AN29" s="3378"/>
      <c r="AO29" s="3202" t="s">
        <v>857</v>
      </c>
      <c r="AP29" s="190"/>
      <c r="AQ29" s="3195">
        <v>1300</v>
      </c>
      <c r="AR29" s="28" t="s">
        <v>2034</v>
      </c>
      <c r="AS29" s="28" t="s">
        <v>2036</v>
      </c>
      <c r="AT29" s="3195">
        <v>1300</v>
      </c>
      <c r="AU29" s="23" t="s">
        <v>646</v>
      </c>
      <c r="AV29" s="23" t="s">
        <v>647</v>
      </c>
      <c r="AW29" s="23"/>
      <c r="AX29" s="3195">
        <v>2</v>
      </c>
      <c r="AY29" s="3195" t="s">
        <v>859</v>
      </c>
      <c r="AZ29" s="3195">
        <v>2</v>
      </c>
      <c r="BA29" s="226"/>
      <c r="BB29" s="226"/>
      <c r="BC29" s="226"/>
      <c r="BD29" s="226"/>
      <c r="BE29" s="226"/>
      <c r="BF29" s="5147"/>
      <c r="BG29" s="5808"/>
    </row>
    <row r="30" spans="1:59" s="17" customFormat="1" ht="12.75" customHeight="1">
      <c r="A30" s="5963"/>
      <c r="B30" s="6055" t="s">
        <v>2463</v>
      </c>
      <c r="C30" s="6097" t="s">
        <v>6533</v>
      </c>
      <c r="D30" s="5123" t="s">
        <v>6561</v>
      </c>
      <c r="E30" s="5084" t="s">
        <v>2920</v>
      </c>
      <c r="F30" s="5123" t="s">
        <v>6535</v>
      </c>
      <c r="G30" s="5084" t="s">
        <v>2028</v>
      </c>
      <c r="H30" s="5084" t="s">
        <v>2028</v>
      </c>
      <c r="I30" s="5084" t="s">
        <v>2029</v>
      </c>
      <c r="J30" s="5084" t="s">
        <v>2029</v>
      </c>
      <c r="K30" s="5084">
        <v>8</v>
      </c>
      <c r="L30" s="5084">
        <v>0</v>
      </c>
      <c r="M30" s="5084">
        <v>31</v>
      </c>
      <c r="N30" s="5084">
        <v>8</v>
      </c>
      <c r="O30" s="5084">
        <v>0</v>
      </c>
      <c r="P30" s="5084">
        <v>31</v>
      </c>
      <c r="Q30" s="5084">
        <v>1</v>
      </c>
      <c r="R30" s="5084">
        <v>1</v>
      </c>
      <c r="S30" s="5085" t="s">
        <v>2912</v>
      </c>
      <c r="T30" s="5085">
        <v>59</v>
      </c>
      <c r="U30" s="5085">
        <v>512</v>
      </c>
      <c r="V30" s="5085">
        <v>303</v>
      </c>
      <c r="W30" s="5085">
        <v>413</v>
      </c>
      <c r="X30" s="5085">
        <v>305</v>
      </c>
      <c r="Y30" s="5085">
        <v>190</v>
      </c>
      <c r="Z30" s="5084" t="s">
        <v>2030</v>
      </c>
      <c r="AA30" s="5960" t="s">
        <v>2913</v>
      </c>
      <c r="AB30" s="5084">
        <v>21000</v>
      </c>
      <c r="AC30" s="5957">
        <v>21000</v>
      </c>
      <c r="AD30" s="5957">
        <v>38439</v>
      </c>
      <c r="AE30" s="5084">
        <v>2500</v>
      </c>
      <c r="AF30" s="5084">
        <v>2500</v>
      </c>
      <c r="AG30" s="5084">
        <v>7090</v>
      </c>
      <c r="AH30" s="5957">
        <v>9</v>
      </c>
      <c r="AI30" s="5957">
        <v>2</v>
      </c>
      <c r="AJ30" s="5957" t="s">
        <v>2045</v>
      </c>
      <c r="AK30" s="5957" t="s">
        <v>2033</v>
      </c>
      <c r="AL30" s="5957" t="s">
        <v>2034</v>
      </c>
      <c r="AM30" s="28" t="s">
        <v>2035</v>
      </c>
      <c r="AN30" s="192" t="s">
        <v>6231</v>
      </c>
      <c r="AO30" s="3369" t="s">
        <v>857</v>
      </c>
      <c r="AP30" s="190"/>
      <c r="AQ30" s="3368">
        <v>1204</v>
      </c>
      <c r="AR30" s="28" t="s">
        <v>2034</v>
      </c>
      <c r="AS30" s="28" t="s">
        <v>2036</v>
      </c>
      <c r="AT30" s="28">
        <v>1203</v>
      </c>
      <c r="AU30" s="192" t="s">
        <v>6281</v>
      </c>
      <c r="AV30" s="192" t="s">
        <v>6525</v>
      </c>
      <c r="AW30" s="23"/>
      <c r="AX30" s="3365">
        <v>2</v>
      </c>
      <c r="AY30" s="3365" t="s">
        <v>859</v>
      </c>
      <c r="AZ30" s="3365">
        <v>2</v>
      </c>
      <c r="BA30" s="223"/>
      <c r="BB30" s="223"/>
      <c r="BC30" s="223"/>
      <c r="BD30" s="223"/>
      <c r="BE30" s="3416"/>
      <c r="BF30" s="5145" t="s">
        <v>2468</v>
      </c>
      <c r="BG30" s="5136" t="s">
        <v>2452</v>
      </c>
    </row>
    <row r="31" spans="1:59" s="17" customFormat="1">
      <c r="A31" s="5963"/>
      <c r="B31" s="6056"/>
      <c r="C31" s="6098"/>
      <c r="D31" s="5676"/>
      <c r="E31" s="5085"/>
      <c r="F31" s="5119"/>
      <c r="G31" s="5085"/>
      <c r="H31" s="5085"/>
      <c r="I31" s="5085"/>
      <c r="J31" s="5085"/>
      <c r="K31" s="5085"/>
      <c r="L31" s="5085"/>
      <c r="M31" s="5085"/>
      <c r="N31" s="5085"/>
      <c r="O31" s="5085"/>
      <c r="P31" s="5085"/>
      <c r="Q31" s="5085"/>
      <c r="R31" s="5085"/>
      <c r="S31" s="5085"/>
      <c r="T31" s="5085"/>
      <c r="U31" s="5085"/>
      <c r="V31" s="5085"/>
      <c r="W31" s="5085"/>
      <c r="X31" s="5085"/>
      <c r="Y31" s="5085"/>
      <c r="Z31" s="5085"/>
      <c r="AA31" s="5930"/>
      <c r="AB31" s="5085"/>
      <c r="AC31" s="5933"/>
      <c r="AD31" s="5933"/>
      <c r="AE31" s="5085"/>
      <c r="AF31" s="5085"/>
      <c r="AG31" s="5085"/>
      <c r="AH31" s="5933"/>
      <c r="AI31" s="5933"/>
      <c r="AJ31" s="5933"/>
      <c r="AK31" s="5933"/>
      <c r="AL31" s="5933"/>
      <c r="AM31" s="28" t="s">
        <v>2035</v>
      </c>
      <c r="AN31" s="3383"/>
      <c r="AO31" s="3369" t="s">
        <v>857</v>
      </c>
      <c r="AP31" s="190"/>
      <c r="AQ31" s="3365">
        <v>1500</v>
      </c>
      <c r="AR31" s="28" t="s">
        <v>2034</v>
      </c>
      <c r="AS31" s="28" t="s">
        <v>2036</v>
      </c>
      <c r="AT31" s="3365">
        <v>1500</v>
      </c>
      <c r="AU31" s="31" t="s">
        <v>342</v>
      </c>
      <c r="AV31" s="31" t="s">
        <v>341</v>
      </c>
      <c r="AW31" s="23"/>
      <c r="AX31" s="3365">
        <v>2</v>
      </c>
      <c r="AY31" s="3365" t="s">
        <v>859</v>
      </c>
      <c r="AZ31" s="3365">
        <v>2</v>
      </c>
      <c r="BA31" s="28">
        <v>3</v>
      </c>
      <c r="BB31" s="28" t="s">
        <v>875</v>
      </c>
      <c r="BC31" s="28" t="s">
        <v>859</v>
      </c>
      <c r="BD31" s="28" t="s">
        <v>876</v>
      </c>
      <c r="BE31" s="3422" t="s">
        <v>877</v>
      </c>
      <c r="BF31" s="5146"/>
      <c r="BG31" s="5807"/>
    </row>
    <row r="32" spans="1:59" s="17" customFormat="1">
      <c r="A32" s="5963"/>
      <c r="B32" s="6055"/>
      <c r="C32" s="6097"/>
      <c r="D32" s="5677"/>
      <c r="E32" s="5086"/>
      <c r="F32" s="5120"/>
      <c r="G32" s="5086"/>
      <c r="H32" s="5086"/>
      <c r="I32" s="5086"/>
      <c r="J32" s="5086"/>
      <c r="K32" s="5086"/>
      <c r="L32" s="5086"/>
      <c r="M32" s="5086"/>
      <c r="N32" s="5086"/>
      <c r="O32" s="5086"/>
      <c r="P32" s="5086"/>
      <c r="Q32" s="5086"/>
      <c r="R32" s="5086"/>
      <c r="S32" s="5086"/>
      <c r="T32" s="5086"/>
      <c r="U32" s="5086"/>
      <c r="V32" s="5086"/>
      <c r="W32" s="5086"/>
      <c r="X32" s="5086"/>
      <c r="Y32" s="5086"/>
      <c r="Z32" s="5086"/>
      <c r="AA32" s="5961"/>
      <c r="AB32" s="5086"/>
      <c r="AC32" s="5958"/>
      <c r="AD32" s="5958"/>
      <c r="AE32" s="5086"/>
      <c r="AF32" s="5086"/>
      <c r="AG32" s="5086"/>
      <c r="AH32" s="5958"/>
      <c r="AI32" s="5958"/>
      <c r="AJ32" s="5958"/>
      <c r="AK32" s="5958"/>
      <c r="AL32" s="5958"/>
      <c r="AM32" s="28" t="s">
        <v>2035</v>
      </c>
      <c r="AN32" s="3383"/>
      <c r="AO32" s="3369" t="s">
        <v>857</v>
      </c>
      <c r="AP32" s="190"/>
      <c r="AQ32" s="3365">
        <v>1300</v>
      </c>
      <c r="AR32" s="28" t="s">
        <v>2034</v>
      </c>
      <c r="AS32" s="28" t="s">
        <v>2036</v>
      </c>
      <c r="AT32" s="3365">
        <v>1300</v>
      </c>
      <c r="AU32" s="23" t="s">
        <v>646</v>
      </c>
      <c r="AV32" s="23" t="s">
        <v>647</v>
      </c>
      <c r="AW32" s="23"/>
      <c r="AX32" s="3365">
        <v>2</v>
      </c>
      <c r="AY32" s="3365" t="s">
        <v>859</v>
      </c>
      <c r="AZ32" s="3365">
        <v>2</v>
      </c>
      <c r="BA32" s="226"/>
      <c r="BB32" s="226"/>
      <c r="BC32" s="226"/>
      <c r="BD32" s="226"/>
      <c r="BE32" s="3423"/>
      <c r="BF32" s="5147"/>
      <c r="BG32" s="5808"/>
    </row>
    <row r="33" spans="1:59" s="17" customFormat="1" ht="12.75" customHeight="1">
      <c r="A33" s="5963"/>
      <c r="B33" s="5153" t="s">
        <v>2463</v>
      </c>
      <c r="C33" s="5731" t="s">
        <v>6536</v>
      </c>
      <c r="D33" s="5123" t="s">
        <v>6562</v>
      </c>
      <c r="E33" s="5084" t="s">
        <v>2920</v>
      </c>
      <c r="F33" s="5123" t="s">
        <v>6538</v>
      </c>
      <c r="G33" s="5084" t="s">
        <v>2028</v>
      </c>
      <c r="H33" s="5084" t="s">
        <v>2028</v>
      </c>
      <c r="I33" s="5084" t="s">
        <v>2029</v>
      </c>
      <c r="J33" s="5084" t="s">
        <v>2029</v>
      </c>
      <c r="K33" s="5084">
        <v>8</v>
      </c>
      <c r="L33" s="5084">
        <v>0</v>
      </c>
      <c r="M33" s="5084">
        <v>31</v>
      </c>
      <c r="N33" s="5084">
        <v>8</v>
      </c>
      <c r="O33" s="5084">
        <v>0</v>
      </c>
      <c r="P33" s="5084">
        <v>31</v>
      </c>
      <c r="Q33" s="5084">
        <v>1</v>
      </c>
      <c r="R33" s="5084">
        <v>1</v>
      </c>
      <c r="S33" s="5084" t="s">
        <v>2912</v>
      </c>
      <c r="T33" s="5084">
        <v>59</v>
      </c>
      <c r="U33" s="5084">
        <v>512</v>
      </c>
      <c r="V33" s="5084">
        <v>303</v>
      </c>
      <c r="W33" s="5084">
        <v>413</v>
      </c>
      <c r="X33" s="5084">
        <v>305</v>
      </c>
      <c r="Y33" s="5084">
        <v>190</v>
      </c>
      <c r="Z33" s="5084" t="s">
        <v>2030</v>
      </c>
      <c r="AA33" s="5960" t="s">
        <v>2913</v>
      </c>
      <c r="AB33" s="5084">
        <v>28000</v>
      </c>
      <c r="AC33" s="5084">
        <v>28000</v>
      </c>
      <c r="AD33" s="5957">
        <v>49460</v>
      </c>
      <c r="AE33" s="5085">
        <v>3000</v>
      </c>
      <c r="AF33" s="5085">
        <v>3000</v>
      </c>
      <c r="AG33" s="5084">
        <v>8213</v>
      </c>
      <c r="AH33" s="5957">
        <v>9</v>
      </c>
      <c r="AI33" s="5957">
        <v>2</v>
      </c>
      <c r="AJ33" s="5957" t="s">
        <v>2045</v>
      </c>
      <c r="AK33" s="5957" t="s">
        <v>2033</v>
      </c>
      <c r="AL33" s="5957" t="s">
        <v>2034</v>
      </c>
      <c r="AM33" s="28" t="s">
        <v>2035</v>
      </c>
      <c r="AN33" s="192" t="s">
        <v>6233</v>
      </c>
      <c r="AO33" s="3369" t="s">
        <v>857</v>
      </c>
      <c r="AP33" s="190"/>
      <c r="AQ33" s="3368">
        <v>1204</v>
      </c>
      <c r="AR33" s="28" t="s">
        <v>2034</v>
      </c>
      <c r="AS33" s="28" t="s">
        <v>2036</v>
      </c>
      <c r="AT33" s="28">
        <v>1203</v>
      </c>
      <c r="AU33" s="192" t="s">
        <v>6285</v>
      </c>
      <c r="AV33" s="192" t="s">
        <v>6526</v>
      </c>
      <c r="AW33" s="23"/>
      <c r="AX33" s="3365">
        <v>2</v>
      </c>
      <c r="AY33" s="3365" t="s">
        <v>859</v>
      </c>
      <c r="AZ33" s="3365">
        <v>2</v>
      </c>
      <c r="BA33" s="223"/>
      <c r="BB33" s="223"/>
      <c r="BC33" s="223"/>
      <c r="BD33" s="223"/>
      <c r="BE33" s="3416"/>
      <c r="BF33" s="5145" t="s">
        <v>2468</v>
      </c>
      <c r="BG33" s="5136" t="s">
        <v>2452</v>
      </c>
    </row>
    <row r="34" spans="1:59" s="17" customFormat="1" ht="12.75" customHeight="1">
      <c r="A34" s="5963"/>
      <c r="B34" s="6057"/>
      <c r="C34" s="6061"/>
      <c r="D34" s="5676"/>
      <c r="E34" s="5085"/>
      <c r="F34" s="5119"/>
      <c r="G34" s="5085"/>
      <c r="H34" s="5085"/>
      <c r="I34" s="5085"/>
      <c r="J34" s="5085"/>
      <c r="K34" s="5085"/>
      <c r="L34" s="5085"/>
      <c r="M34" s="5085"/>
      <c r="N34" s="5085"/>
      <c r="O34" s="5085"/>
      <c r="P34" s="5085"/>
      <c r="Q34" s="5085"/>
      <c r="R34" s="5085"/>
      <c r="S34" s="5085"/>
      <c r="T34" s="5085"/>
      <c r="U34" s="5085"/>
      <c r="V34" s="5085"/>
      <c r="W34" s="5085"/>
      <c r="X34" s="5085"/>
      <c r="Y34" s="5085"/>
      <c r="Z34" s="5085"/>
      <c r="AA34" s="5930"/>
      <c r="AB34" s="5085"/>
      <c r="AC34" s="5085"/>
      <c r="AD34" s="5933"/>
      <c r="AE34" s="5085"/>
      <c r="AF34" s="5085"/>
      <c r="AG34" s="5085"/>
      <c r="AH34" s="5933"/>
      <c r="AI34" s="5933"/>
      <c r="AJ34" s="5933"/>
      <c r="AK34" s="5933"/>
      <c r="AL34" s="5933"/>
      <c r="AM34" s="28" t="s">
        <v>2035</v>
      </c>
      <c r="AN34" s="3383"/>
      <c r="AO34" s="3369" t="s">
        <v>857</v>
      </c>
      <c r="AP34" s="190"/>
      <c r="AQ34" s="3365">
        <v>1500</v>
      </c>
      <c r="AR34" s="28" t="s">
        <v>2034</v>
      </c>
      <c r="AS34" s="28" t="s">
        <v>2036</v>
      </c>
      <c r="AT34" s="3365">
        <v>1500</v>
      </c>
      <c r="AU34" s="31" t="s">
        <v>342</v>
      </c>
      <c r="AV34" s="31" t="s">
        <v>341</v>
      </c>
      <c r="AW34" s="23"/>
      <c r="AX34" s="3365">
        <v>2</v>
      </c>
      <c r="AY34" s="3365" t="s">
        <v>859</v>
      </c>
      <c r="AZ34" s="3365">
        <v>2</v>
      </c>
      <c r="BA34" s="28">
        <v>3</v>
      </c>
      <c r="BB34" s="28" t="s">
        <v>875</v>
      </c>
      <c r="BC34" s="28" t="s">
        <v>859</v>
      </c>
      <c r="BD34" s="28" t="s">
        <v>876</v>
      </c>
      <c r="BE34" s="3422" t="s">
        <v>877</v>
      </c>
      <c r="BF34" s="5146"/>
      <c r="BG34" s="5807"/>
    </row>
    <row r="35" spans="1:59" s="17" customFormat="1" ht="13.5" thickBot="1">
      <c r="A35" s="5964"/>
      <c r="B35" s="5208"/>
      <c r="C35" s="6062"/>
      <c r="D35" s="5681"/>
      <c r="E35" s="5121"/>
      <c r="F35" s="5473"/>
      <c r="G35" s="5121"/>
      <c r="H35" s="5121"/>
      <c r="I35" s="5121"/>
      <c r="J35" s="5121"/>
      <c r="K35" s="5121"/>
      <c r="L35" s="5121"/>
      <c r="M35" s="5121"/>
      <c r="N35" s="5121"/>
      <c r="O35" s="5121"/>
      <c r="P35" s="5121"/>
      <c r="Q35" s="5121"/>
      <c r="R35" s="5121"/>
      <c r="S35" s="5121"/>
      <c r="T35" s="5121"/>
      <c r="U35" s="5121"/>
      <c r="V35" s="5121"/>
      <c r="W35" s="5121"/>
      <c r="X35" s="5121"/>
      <c r="Y35" s="5121"/>
      <c r="Z35" s="5121"/>
      <c r="AA35" s="5931"/>
      <c r="AB35" s="5121"/>
      <c r="AC35" s="5121"/>
      <c r="AD35" s="5934"/>
      <c r="AE35" s="5121"/>
      <c r="AF35" s="5121"/>
      <c r="AG35" s="5121"/>
      <c r="AH35" s="5934"/>
      <c r="AI35" s="5934"/>
      <c r="AJ35" s="5934"/>
      <c r="AK35" s="5934"/>
      <c r="AL35" s="5934"/>
      <c r="AM35" s="30" t="s">
        <v>2035</v>
      </c>
      <c r="AN35" s="3384"/>
      <c r="AO35" s="34" t="s">
        <v>857</v>
      </c>
      <c r="AP35" s="193"/>
      <c r="AQ35" s="3366">
        <v>1300</v>
      </c>
      <c r="AR35" s="30" t="s">
        <v>2034</v>
      </c>
      <c r="AS35" s="30" t="s">
        <v>2036</v>
      </c>
      <c r="AT35" s="3366">
        <v>1300</v>
      </c>
      <c r="AU35" s="35" t="s">
        <v>646</v>
      </c>
      <c r="AV35" s="35" t="s">
        <v>647</v>
      </c>
      <c r="AW35" s="35"/>
      <c r="AX35" s="3366">
        <v>2</v>
      </c>
      <c r="AY35" s="3366" t="s">
        <v>859</v>
      </c>
      <c r="AZ35" s="3366">
        <v>2</v>
      </c>
      <c r="BA35" s="228"/>
      <c r="BB35" s="228"/>
      <c r="BC35" s="228"/>
      <c r="BD35" s="228"/>
      <c r="BE35" s="3424"/>
      <c r="BF35" s="5431"/>
      <c r="BG35" s="5137"/>
    </row>
    <row r="36" spans="1:59">
      <c r="A36" s="5962" t="s">
        <v>3829</v>
      </c>
      <c r="B36" s="5241" t="s">
        <v>2463</v>
      </c>
      <c r="C36" s="6058" t="s">
        <v>1399</v>
      </c>
      <c r="D36" s="5241" t="s">
        <v>2923</v>
      </c>
      <c r="E36" s="5156" t="s">
        <v>2924</v>
      </c>
      <c r="F36" s="5241" t="s">
        <v>2051</v>
      </c>
      <c r="G36" s="5156" t="s">
        <v>2028</v>
      </c>
      <c r="H36" s="5156" t="s">
        <v>2028</v>
      </c>
      <c r="I36" s="5156" t="s">
        <v>2029</v>
      </c>
      <c r="J36" s="5156" t="s">
        <v>2029</v>
      </c>
      <c r="K36" s="5156">
        <v>9</v>
      </c>
      <c r="L36" s="5156">
        <v>0</v>
      </c>
      <c r="M36" s="5156">
        <v>31</v>
      </c>
      <c r="N36" s="5156">
        <v>9</v>
      </c>
      <c r="O36" s="5156">
        <v>0</v>
      </c>
      <c r="P36" s="5156">
        <v>31</v>
      </c>
      <c r="Q36" s="5156">
        <v>1</v>
      </c>
      <c r="R36" s="5156">
        <v>1</v>
      </c>
      <c r="S36" s="5156" t="s">
        <v>2912</v>
      </c>
      <c r="T36" s="5156">
        <v>59</v>
      </c>
      <c r="U36" s="5156">
        <v>512</v>
      </c>
      <c r="V36" s="5156">
        <v>303</v>
      </c>
      <c r="W36" s="5156">
        <v>413</v>
      </c>
      <c r="X36" s="5156">
        <v>305</v>
      </c>
      <c r="Y36" s="5156">
        <v>190</v>
      </c>
      <c r="Z36" s="5156" t="s">
        <v>2030</v>
      </c>
      <c r="AA36" s="5929" t="s">
        <v>2913</v>
      </c>
      <c r="AB36" s="5932">
        <v>7552</v>
      </c>
      <c r="AC36" s="5932">
        <v>7552</v>
      </c>
      <c r="AD36" s="5932">
        <v>11640</v>
      </c>
      <c r="AE36" s="5932">
        <v>384</v>
      </c>
      <c r="AF36" s="5932">
        <v>384</v>
      </c>
      <c r="AG36" s="5932">
        <v>832</v>
      </c>
      <c r="AH36" s="5932">
        <v>9</v>
      </c>
      <c r="AI36" s="5932">
        <v>2</v>
      </c>
      <c r="AJ36" s="5932" t="s">
        <v>2045</v>
      </c>
      <c r="AK36" s="5932" t="s">
        <v>2033</v>
      </c>
      <c r="AL36" s="5932" t="s">
        <v>2034</v>
      </c>
      <c r="AM36" s="3214" t="s">
        <v>2035</v>
      </c>
      <c r="AN36" s="3372"/>
      <c r="AO36" s="3223" t="s">
        <v>857</v>
      </c>
      <c r="AP36" s="187"/>
      <c r="AQ36" s="185">
        <v>1204</v>
      </c>
      <c r="AR36" s="48" t="s">
        <v>2034</v>
      </c>
      <c r="AS36" s="48" t="s">
        <v>2036</v>
      </c>
      <c r="AT36" s="3203">
        <v>1203</v>
      </c>
      <c r="AU36" s="196" t="s">
        <v>1218</v>
      </c>
      <c r="AV36" s="189" t="s">
        <v>1219</v>
      </c>
      <c r="AW36" s="189"/>
      <c r="AX36" s="3200">
        <v>2</v>
      </c>
      <c r="AY36" s="3200" t="s">
        <v>859</v>
      </c>
      <c r="AZ36" s="3200">
        <v>2</v>
      </c>
      <c r="BA36" s="229"/>
      <c r="BB36" s="229"/>
      <c r="BC36" s="229"/>
      <c r="BD36" s="229"/>
      <c r="BE36" s="229"/>
      <c r="BF36" s="6124" t="s">
        <v>2468</v>
      </c>
      <c r="BG36" s="5813" t="s">
        <v>2452</v>
      </c>
    </row>
    <row r="37" spans="1:59">
      <c r="A37" s="5963"/>
      <c r="B37" s="5154"/>
      <c r="C37" s="5729"/>
      <c r="D37" s="5154"/>
      <c r="E37" s="5085"/>
      <c r="F37" s="5154"/>
      <c r="G37" s="5085"/>
      <c r="H37" s="5085"/>
      <c r="I37" s="5085"/>
      <c r="J37" s="5085"/>
      <c r="K37" s="5085"/>
      <c r="L37" s="5085"/>
      <c r="M37" s="5085"/>
      <c r="N37" s="5085"/>
      <c r="O37" s="5085"/>
      <c r="P37" s="5085"/>
      <c r="Q37" s="5085"/>
      <c r="R37" s="5085"/>
      <c r="S37" s="5085"/>
      <c r="T37" s="5085"/>
      <c r="U37" s="5085"/>
      <c r="V37" s="5085"/>
      <c r="W37" s="5085"/>
      <c r="X37" s="5085"/>
      <c r="Y37" s="5085"/>
      <c r="Z37" s="5085"/>
      <c r="AA37" s="5930"/>
      <c r="AB37" s="5933"/>
      <c r="AC37" s="5933"/>
      <c r="AD37" s="5933"/>
      <c r="AE37" s="5933"/>
      <c r="AF37" s="5933"/>
      <c r="AG37" s="5933"/>
      <c r="AH37" s="5933"/>
      <c r="AI37" s="5933"/>
      <c r="AJ37" s="5933"/>
      <c r="AK37" s="5933"/>
      <c r="AL37" s="5933"/>
      <c r="AM37" s="3031" t="s">
        <v>2035</v>
      </c>
      <c r="AN37" s="3376"/>
      <c r="AO37" s="3202" t="s">
        <v>857</v>
      </c>
      <c r="AP37" s="190"/>
      <c r="AQ37" s="3195">
        <v>1500</v>
      </c>
      <c r="AR37" s="28" t="s">
        <v>2034</v>
      </c>
      <c r="AS37" s="28" t="s">
        <v>2036</v>
      </c>
      <c r="AT37" s="3190">
        <v>1500</v>
      </c>
      <c r="AU37" s="197" t="s">
        <v>1158</v>
      </c>
      <c r="AV37" s="32" t="s">
        <v>341</v>
      </c>
      <c r="AW37" s="23"/>
      <c r="AX37" s="3195">
        <v>4</v>
      </c>
      <c r="AY37" s="3195" t="s">
        <v>859</v>
      </c>
      <c r="AZ37" s="3195">
        <v>4</v>
      </c>
      <c r="BA37" s="28">
        <v>6</v>
      </c>
      <c r="BB37" s="28" t="s">
        <v>875</v>
      </c>
      <c r="BC37" s="28" t="s">
        <v>859</v>
      </c>
      <c r="BD37" s="28" t="s">
        <v>876</v>
      </c>
      <c r="BE37" s="28" t="s">
        <v>877</v>
      </c>
      <c r="BF37" s="5146"/>
      <c r="BG37" s="5807"/>
    </row>
    <row r="38" spans="1:59">
      <c r="A38" s="5963"/>
      <c r="B38" s="5155"/>
      <c r="C38" s="5730"/>
      <c r="D38" s="5973"/>
      <c r="E38" s="5947"/>
      <c r="F38" s="5973"/>
      <c r="G38" s="5086"/>
      <c r="H38" s="5086"/>
      <c r="I38" s="5086"/>
      <c r="J38" s="5086"/>
      <c r="K38" s="5086"/>
      <c r="L38" s="5086"/>
      <c r="M38" s="5086"/>
      <c r="N38" s="5086"/>
      <c r="O38" s="5086"/>
      <c r="P38" s="5086"/>
      <c r="Q38" s="5085"/>
      <c r="R38" s="5085"/>
      <c r="S38" s="5085"/>
      <c r="T38" s="5085"/>
      <c r="U38" s="5085"/>
      <c r="V38" s="5085"/>
      <c r="W38" s="5085"/>
      <c r="X38" s="5085"/>
      <c r="Y38" s="5085"/>
      <c r="Z38" s="5086"/>
      <c r="AA38" s="5961"/>
      <c r="AB38" s="5958"/>
      <c r="AC38" s="5958"/>
      <c r="AD38" s="5958"/>
      <c r="AE38" s="5958"/>
      <c r="AF38" s="5958"/>
      <c r="AG38" s="5958"/>
      <c r="AH38" s="5958"/>
      <c r="AI38" s="5958"/>
      <c r="AJ38" s="5958"/>
      <c r="AK38" s="5958"/>
      <c r="AL38" s="5958"/>
      <c r="AM38" s="3031" t="s">
        <v>2035</v>
      </c>
      <c r="AN38" s="3373"/>
      <c r="AO38" s="3202" t="s">
        <v>857</v>
      </c>
      <c r="AP38" s="190"/>
      <c r="AQ38" s="3195">
        <v>1300</v>
      </c>
      <c r="AR38" s="28" t="s">
        <v>2034</v>
      </c>
      <c r="AS38" s="28" t="s">
        <v>2036</v>
      </c>
      <c r="AT38" s="3190">
        <v>1300</v>
      </c>
      <c r="AU38" s="197" t="s">
        <v>646</v>
      </c>
      <c r="AV38" s="32" t="s">
        <v>647</v>
      </c>
      <c r="AW38" s="23"/>
      <c r="AX38" s="3195">
        <v>2</v>
      </c>
      <c r="AY38" s="3195" t="s">
        <v>859</v>
      </c>
      <c r="AZ38" s="3195">
        <v>2</v>
      </c>
      <c r="BA38" s="226"/>
      <c r="BB38" s="226"/>
      <c r="BC38" s="226"/>
      <c r="BD38" s="226"/>
      <c r="BE38" s="226"/>
      <c r="BF38" s="6125"/>
      <c r="BG38" s="5926"/>
    </row>
    <row r="39" spans="1:59">
      <c r="A39" s="5963"/>
      <c r="B39" s="5153" t="s">
        <v>2463</v>
      </c>
      <c r="C39" s="5731" t="s">
        <v>1392</v>
      </c>
      <c r="D39" s="5153" t="s">
        <v>2925</v>
      </c>
      <c r="E39" s="5084" t="s">
        <v>2924</v>
      </c>
      <c r="F39" s="5153" t="s">
        <v>2052</v>
      </c>
      <c r="G39" s="5084" t="s">
        <v>2028</v>
      </c>
      <c r="H39" s="5084" t="s">
        <v>2028</v>
      </c>
      <c r="I39" s="5084" t="s">
        <v>2029</v>
      </c>
      <c r="J39" s="5084" t="s">
        <v>2029</v>
      </c>
      <c r="K39" s="5084">
        <v>9</v>
      </c>
      <c r="L39" s="5084">
        <v>0</v>
      </c>
      <c r="M39" s="5084">
        <v>31</v>
      </c>
      <c r="N39" s="5084">
        <v>9</v>
      </c>
      <c r="O39" s="5084">
        <v>0</v>
      </c>
      <c r="P39" s="5084">
        <v>31</v>
      </c>
      <c r="Q39" s="5084">
        <v>1</v>
      </c>
      <c r="R39" s="5084">
        <v>1</v>
      </c>
      <c r="S39" s="5084" t="s">
        <v>2912</v>
      </c>
      <c r="T39" s="5084">
        <v>59</v>
      </c>
      <c r="U39" s="5084">
        <v>512</v>
      </c>
      <c r="V39" s="5084">
        <v>303</v>
      </c>
      <c r="W39" s="5084">
        <v>413</v>
      </c>
      <c r="X39" s="5084">
        <v>305</v>
      </c>
      <c r="Y39" s="5084">
        <v>190</v>
      </c>
      <c r="Z39" s="5084" t="s">
        <v>2030</v>
      </c>
      <c r="AA39" s="5960" t="s">
        <v>2913</v>
      </c>
      <c r="AB39" s="5084">
        <v>11576</v>
      </c>
      <c r="AC39" s="5084">
        <v>11576</v>
      </c>
      <c r="AD39" s="5084">
        <v>18247</v>
      </c>
      <c r="AE39" s="5957">
        <v>832</v>
      </c>
      <c r="AF39" s="5957">
        <v>832</v>
      </c>
      <c r="AG39" s="5957">
        <v>974</v>
      </c>
      <c r="AH39" s="5957">
        <v>9</v>
      </c>
      <c r="AI39" s="5957">
        <v>2</v>
      </c>
      <c r="AJ39" s="5957" t="s">
        <v>2045</v>
      </c>
      <c r="AK39" s="5957" t="s">
        <v>2033</v>
      </c>
      <c r="AL39" s="5957" t="s">
        <v>2034</v>
      </c>
      <c r="AM39" s="3031" t="s">
        <v>2035</v>
      </c>
      <c r="AN39" s="3374" t="s">
        <v>6172</v>
      </c>
      <c r="AO39" s="3202" t="s">
        <v>857</v>
      </c>
      <c r="AP39" s="190"/>
      <c r="AQ39" s="3211">
        <v>1204</v>
      </c>
      <c r="AR39" s="28" t="s">
        <v>2034</v>
      </c>
      <c r="AS39" s="28" t="s">
        <v>2036</v>
      </c>
      <c r="AT39" s="28">
        <v>1203</v>
      </c>
      <c r="AU39" s="197" t="s">
        <v>2037</v>
      </c>
      <c r="AV39" s="3207" t="s">
        <v>2038</v>
      </c>
      <c r="AW39" s="23"/>
      <c r="AX39" s="3195">
        <v>2</v>
      </c>
      <c r="AY39" s="3195" t="s">
        <v>859</v>
      </c>
      <c r="AZ39" s="3195">
        <v>2</v>
      </c>
      <c r="BA39" s="230"/>
      <c r="BB39" s="230"/>
      <c r="BC39" s="230"/>
      <c r="BD39" s="230"/>
      <c r="BE39" s="230"/>
      <c r="BF39" s="5145" t="s">
        <v>2468</v>
      </c>
      <c r="BG39" s="5136" t="s">
        <v>2452</v>
      </c>
    </row>
    <row r="40" spans="1:59">
      <c r="A40" s="5963"/>
      <c r="B40" s="5154"/>
      <c r="C40" s="5729"/>
      <c r="D40" s="5154"/>
      <c r="E40" s="5085"/>
      <c r="F40" s="5154"/>
      <c r="G40" s="5085"/>
      <c r="H40" s="5085"/>
      <c r="I40" s="5085"/>
      <c r="J40" s="5085"/>
      <c r="K40" s="5085"/>
      <c r="L40" s="5085"/>
      <c r="M40" s="5085"/>
      <c r="N40" s="5085"/>
      <c r="O40" s="5085"/>
      <c r="P40" s="5085"/>
      <c r="Q40" s="5085"/>
      <c r="R40" s="5085"/>
      <c r="S40" s="5085"/>
      <c r="T40" s="5085"/>
      <c r="U40" s="5085"/>
      <c r="V40" s="5085"/>
      <c r="W40" s="5085"/>
      <c r="X40" s="5085"/>
      <c r="Y40" s="5085"/>
      <c r="Z40" s="5085"/>
      <c r="AA40" s="5930"/>
      <c r="AB40" s="5085"/>
      <c r="AC40" s="5085"/>
      <c r="AD40" s="5085"/>
      <c r="AE40" s="5933"/>
      <c r="AF40" s="5933"/>
      <c r="AG40" s="5933"/>
      <c r="AH40" s="5933"/>
      <c r="AI40" s="5933"/>
      <c r="AJ40" s="5933"/>
      <c r="AK40" s="5933"/>
      <c r="AL40" s="5933"/>
      <c r="AM40" s="3031" t="s">
        <v>2035</v>
      </c>
      <c r="AN40" s="3376"/>
      <c r="AO40" s="3202" t="s">
        <v>857</v>
      </c>
      <c r="AP40" s="190"/>
      <c r="AQ40" s="3195">
        <v>1500</v>
      </c>
      <c r="AR40" s="28" t="s">
        <v>2034</v>
      </c>
      <c r="AS40" s="28" t="s">
        <v>2036</v>
      </c>
      <c r="AT40" s="3190">
        <v>1500</v>
      </c>
      <c r="AU40" s="197" t="s">
        <v>1158</v>
      </c>
      <c r="AV40" s="32" t="s">
        <v>341</v>
      </c>
      <c r="AW40" s="23"/>
      <c r="AX40" s="3195">
        <v>4</v>
      </c>
      <c r="AY40" s="3195" t="s">
        <v>859</v>
      </c>
      <c r="AZ40" s="3195">
        <v>4</v>
      </c>
      <c r="BA40" s="24">
        <v>6</v>
      </c>
      <c r="BB40" s="28" t="s">
        <v>875</v>
      </c>
      <c r="BC40" s="28" t="s">
        <v>859</v>
      </c>
      <c r="BD40" s="28" t="s">
        <v>876</v>
      </c>
      <c r="BE40" s="28" t="s">
        <v>877</v>
      </c>
      <c r="BF40" s="5146"/>
      <c r="BG40" s="5807"/>
    </row>
    <row r="41" spans="1:59">
      <c r="A41" s="5963"/>
      <c r="B41" s="5155"/>
      <c r="C41" s="5730"/>
      <c r="D41" s="5973"/>
      <c r="E41" s="5947"/>
      <c r="F41" s="5973"/>
      <c r="G41" s="5086"/>
      <c r="H41" s="5086"/>
      <c r="I41" s="5086"/>
      <c r="J41" s="5086"/>
      <c r="K41" s="5086"/>
      <c r="L41" s="5086"/>
      <c r="M41" s="5086"/>
      <c r="N41" s="5086"/>
      <c r="O41" s="5086"/>
      <c r="P41" s="5086"/>
      <c r="Q41" s="5086"/>
      <c r="R41" s="5086"/>
      <c r="S41" s="5086"/>
      <c r="T41" s="5086"/>
      <c r="U41" s="5086"/>
      <c r="V41" s="5086"/>
      <c r="W41" s="5086"/>
      <c r="X41" s="5086"/>
      <c r="Y41" s="5086"/>
      <c r="Z41" s="5086"/>
      <c r="AA41" s="5961"/>
      <c r="AB41" s="5086"/>
      <c r="AC41" s="5086"/>
      <c r="AD41" s="5086"/>
      <c r="AE41" s="5933"/>
      <c r="AF41" s="5933"/>
      <c r="AG41" s="5933"/>
      <c r="AH41" s="5958"/>
      <c r="AI41" s="5958"/>
      <c r="AJ41" s="5958"/>
      <c r="AK41" s="5958"/>
      <c r="AL41" s="5933"/>
      <c r="AM41" s="3031" t="s">
        <v>2035</v>
      </c>
      <c r="AN41" s="3373"/>
      <c r="AO41" s="3202" t="s">
        <v>857</v>
      </c>
      <c r="AP41" s="190"/>
      <c r="AQ41" s="3195">
        <v>1300</v>
      </c>
      <c r="AR41" s="28" t="s">
        <v>2034</v>
      </c>
      <c r="AS41" s="28" t="s">
        <v>2036</v>
      </c>
      <c r="AT41" s="3190">
        <v>1300</v>
      </c>
      <c r="AU41" s="197" t="s">
        <v>646</v>
      </c>
      <c r="AV41" s="32" t="s">
        <v>647</v>
      </c>
      <c r="AW41" s="23"/>
      <c r="AX41" s="3195">
        <v>2</v>
      </c>
      <c r="AY41" s="3195" t="s">
        <v>859</v>
      </c>
      <c r="AZ41" s="3195">
        <v>2</v>
      </c>
      <c r="BA41" s="226"/>
      <c r="BB41" s="226"/>
      <c r="BC41" s="226"/>
      <c r="BD41" s="226"/>
      <c r="BE41" s="226"/>
      <c r="BF41" s="6125"/>
      <c r="BG41" s="5926"/>
    </row>
    <row r="42" spans="1:59">
      <c r="A42" s="5963"/>
      <c r="B42" s="5153" t="s">
        <v>2463</v>
      </c>
      <c r="C42" s="5731" t="s">
        <v>3629</v>
      </c>
      <c r="D42" s="5153" t="s">
        <v>2926</v>
      </c>
      <c r="E42" s="5084" t="s">
        <v>2924</v>
      </c>
      <c r="F42" s="5153" t="s">
        <v>2053</v>
      </c>
      <c r="G42" s="5084" t="s">
        <v>2028</v>
      </c>
      <c r="H42" s="5084" t="s">
        <v>2028</v>
      </c>
      <c r="I42" s="5084" t="s">
        <v>2029</v>
      </c>
      <c r="J42" s="5084" t="s">
        <v>2029</v>
      </c>
      <c r="K42" s="5084">
        <v>9</v>
      </c>
      <c r="L42" s="5084">
        <v>0</v>
      </c>
      <c r="M42" s="5084">
        <v>31</v>
      </c>
      <c r="N42" s="5084">
        <v>9</v>
      </c>
      <c r="O42" s="5084">
        <v>0</v>
      </c>
      <c r="P42" s="5084">
        <v>31</v>
      </c>
      <c r="Q42" s="5085">
        <v>1</v>
      </c>
      <c r="R42" s="5085">
        <v>1</v>
      </c>
      <c r="S42" s="5085" t="s">
        <v>2912</v>
      </c>
      <c r="T42" s="5085">
        <v>59</v>
      </c>
      <c r="U42" s="5085">
        <v>512</v>
      </c>
      <c r="V42" s="5085">
        <v>303</v>
      </c>
      <c r="W42" s="5085">
        <v>413</v>
      </c>
      <c r="X42" s="5085">
        <v>305</v>
      </c>
      <c r="Y42" s="5085">
        <v>190</v>
      </c>
      <c r="Z42" s="5084" t="s">
        <v>2030</v>
      </c>
      <c r="AA42" s="5960" t="s">
        <v>2913</v>
      </c>
      <c r="AB42" s="5957">
        <v>18183</v>
      </c>
      <c r="AC42" s="5957">
        <v>18183</v>
      </c>
      <c r="AD42" s="5291">
        <v>29274</v>
      </c>
      <c r="AE42" s="5957">
        <v>974</v>
      </c>
      <c r="AF42" s="5957">
        <v>974</v>
      </c>
      <c r="AG42" s="5957">
        <v>1119</v>
      </c>
      <c r="AH42" s="5957">
        <v>9</v>
      </c>
      <c r="AI42" s="5957">
        <v>2</v>
      </c>
      <c r="AJ42" s="5957" t="s">
        <v>2045</v>
      </c>
      <c r="AK42" s="5957" t="s">
        <v>2033</v>
      </c>
      <c r="AL42" s="5957" t="s">
        <v>2034</v>
      </c>
      <c r="AM42" s="3031" t="s">
        <v>2035</v>
      </c>
      <c r="AN42" s="3374" t="s">
        <v>6173</v>
      </c>
      <c r="AO42" s="3202" t="s">
        <v>857</v>
      </c>
      <c r="AP42" s="190"/>
      <c r="AQ42" s="3211">
        <v>1204</v>
      </c>
      <c r="AR42" s="28" t="s">
        <v>2034</v>
      </c>
      <c r="AS42" s="28" t="s">
        <v>2036</v>
      </c>
      <c r="AT42" s="28">
        <v>1203</v>
      </c>
      <c r="AU42" s="3209" t="s">
        <v>2040</v>
      </c>
      <c r="AV42" s="26" t="s">
        <v>2041</v>
      </c>
      <c r="AW42" s="23"/>
      <c r="AX42" s="3195">
        <v>2</v>
      </c>
      <c r="AY42" s="3195" t="s">
        <v>859</v>
      </c>
      <c r="AZ42" s="3195">
        <v>2</v>
      </c>
      <c r="BA42" s="230"/>
      <c r="BB42" s="230"/>
      <c r="BC42" s="230"/>
      <c r="BD42" s="230"/>
      <c r="BE42" s="230"/>
      <c r="BF42" s="5145" t="s">
        <v>2468</v>
      </c>
      <c r="BG42" s="5136" t="s">
        <v>2452</v>
      </c>
    </row>
    <row r="43" spans="1:59">
      <c r="A43" s="5963"/>
      <c r="B43" s="5154"/>
      <c r="C43" s="5729"/>
      <c r="D43" s="5154"/>
      <c r="E43" s="5085"/>
      <c r="F43" s="5154"/>
      <c r="G43" s="5085"/>
      <c r="H43" s="5085"/>
      <c r="I43" s="5085"/>
      <c r="J43" s="5085"/>
      <c r="K43" s="5085"/>
      <c r="L43" s="5085"/>
      <c r="M43" s="5085"/>
      <c r="N43" s="5085"/>
      <c r="O43" s="5085"/>
      <c r="P43" s="5085"/>
      <c r="Q43" s="5085"/>
      <c r="R43" s="5085"/>
      <c r="S43" s="5085"/>
      <c r="T43" s="5085"/>
      <c r="U43" s="5085"/>
      <c r="V43" s="5085"/>
      <c r="W43" s="5085"/>
      <c r="X43" s="5085"/>
      <c r="Y43" s="5085"/>
      <c r="Z43" s="5085"/>
      <c r="AA43" s="5930"/>
      <c r="AB43" s="5933"/>
      <c r="AC43" s="5933"/>
      <c r="AD43" s="5236"/>
      <c r="AE43" s="5933"/>
      <c r="AF43" s="5933"/>
      <c r="AG43" s="5933"/>
      <c r="AH43" s="5933"/>
      <c r="AI43" s="5933"/>
      <c r="AJ43" s="5933"/>
      <c r="AK43" s="5933"/>
      <c r="AL43" s="5933"/>
      <c r="AM43" s="3031" t="s">
        <v>2035</v>
      </c>
      <c r="AN43" s="3376"/>
      <c r="AO43" s="3202" t="s">
        <v>857</v>
      </c>
      <c r="AP43" s="190"/>
      <c r="AQ43" s="3195">
        <v>1500</v>
      </c>
      <c r="AR43" s="28" t="s">
        <v>2034</v>
      </c>
      <c r="AS43" s="28" t="s">
        <v>2036</v>
      </c>
      <c r="AT43" s="3190">
        <v>1500</v>
      </c>
      <c r="AU43" s="31" t="s">
        <v>1158</v>
      </c>
      <c r="AV43" s="31" t="s">
        <v>341</v>
      </c>
      <c r="AW43" s="23"/>
      <c r="AX43" s="3195">
        <v>4</v>
      </c>
      <c r="AY43" s="3195" t="s">
        <v>859</v>
      </c>
      <c r="AZ43" s="3195">
        <v>4</v>
      </c>
      <c r="BA43" s="24">
        <v>6</v>
      </c>
      <c r="BB43" s="28" t="s">
        <v>875</v>
      </c>
      <c r="BC43" s="28" t="s">
        <v>859</v>
      </c>
      <c r="BD43" s="28" t="s">
        <v>876</v>
      </c>
      <c r="BE43" s="28" t="s">
        <v>877</v>
      </c>
      <c r="BF43" s="5146"/>
      <c r="BG43" s="5807"/>
    </row>
    <row r="44" spans="1:59" ht="13.5" thickBot="1">
      <c r="A44" s="5964"/>
      <c r="B44" s="5208"/>
      <c r="C44" s="6062"/>
      <c r="D44" s="5208"/>
      <c r="E44" s="5948"/>
      <c r="F44" s="5959"/>
      <c r="G44" s="5121"/>
      <c r="H44" s="5121"/>
      <c r="I44" s="5121"/>
      <c r="J44" s="5121"/>
      <c r="K44" s="5121"/>
      <c r="L44" s="5121"/>
      <c r="M44" s="5121"/>
      <c r="N44" s="5121"/>
      <c r="O44" s="5121"/>
      <c r="P44" s="5121"/>
      <c r="Q44" s="5086"/>
      <c r="R44" s="5086"/>
      <c r="S44" s="5086"/>
      <c r="T44" s="5086"/>
      <c r="U44" s="5086"/>
      <c r="V44" s="5086"/>
      <c r="W44" s="5086"/>
      <c r="X44" s="5086"/>
      <c r="Y44" s="5086"/>
      <c r="Z44" s="5121"/>
      <c r="AA44" s="5931"/>
      <c r="AB44" s="5934"/>
      <c r="AC44" s="5934"/>
      <c r="AD44" s="5277"/>
      <c r="AE44" s="5934"/>
      <c r="AF44" s="5934"/>
      <c r="AG44" s="5934"/>
      <c r="AH44" s="5934"/>
      <c r="AI44" s="5934"/>
      <c r="AJ44" s="5934"/>
      <c r="AK44" s="5934"/>
      <c r="AL44" s="5934"/>
      <c r="AM44" s="3215" t="s">
        <v>2035</v>
      </c>
      <c r="AN44" s="3375"/>
      <c r="AO44" s="3224" t="s">
        <v>857</v>
      </c>
      <c r="AP44" s="193"/>
      <c r="AQ44" s="3196">
        <v>1300</v>
      </c>
      <c r="AR44" s="30" t="s">
        <v>2034</v>
      </c>
      <c r="AS44" s="30" t="s">
        <v>2036</v>
      </c>
      <c r="AT44" s="3201">
        <v>1300</v>
      </c>
      <c r="AU44" s="35" t="s">
        <v>646</v>
      </c>
      <c r="AV44" s="35" t="s">
        <v>647</v>
      </c>
      <c r="AW44" s="35"/>
      <c r="AX44" s="3196">
        <v>2</v>
      </c>
      <c r="AY44" s="3196" t="s">
        <v>859</v>
      </c>
      <c r="AZ44" s="3196">
        <v>2</v>
      </c>
      <c r="BA44" s="228"/>
      <c r="BB44" s="228"/>
      <c r="BC44" s="228"/>
      <c r="BD44" s="228"/>
      <c r="BE44" s="228"/>
      <c r="BF44" s="6127"/>
      <c r="BG44" s="5927"/>
    </row>
    <row r="45" spans="1:59">
      <c r="A45" s="5962" t="s">
        <v>6260</v>
      </c>
      <c r="B45" s="5241" t="s">
        <v>2463</v>
      </c>
      <c r="C45" s="6058" t="s">
        <v>6255</v>
      </c>
      <c r="D45" s="5241" t="s">
        <v>6300</v>
      </c>
      <c r="E45" s="5156" t="s">
        <v>2924</v>
      </c>
      <c r="F45" s="5241" t="s">
        <v>6293</v>
      </c>
      <c r="G45" s="5156" t="s">
        <v>2028</v>
      </c>
      <c r="H45" s="5156" t="s">
        <v>2028</v>
      </c>
      <c r="I45" s="5156" t="s">
        <v>2029</v>
      </c>
      <c r="J45" s="5156" t="s">
        <v>2029</v>
      </c>
      <c r="K45" s="5156">
        <v>9</v>
      </c>
      <c r="L45" s="5156">
        <v>0</v>
      </c>
      <c r="M45" s="5156">
        <v>31</v>
      </c>
      <c r="N45" s="5156">
        <v>9</v>
      </c>
      <c r="O45" s="5156">
        <v>0</v>
      </c>
      <c r="P45" s="5156">
        <v>31</v>
      </c>
      <c r="Q45" s="5156">
        <v>1</v>
      </c>
      <c r="R45" s="5156">
        <v>1</v>
      </c>
      <c r="S45" s="5156" t="s">
        <v>2912</v>
      </c>
      <c r="T45" s="5156">
        <v>59</v>
      </c>
      <c r="U45" s="5156">
        <v>512</v>
      </c>
      <c r="V45" s="5156">
        <v>303</v>
      </c>
      <c r="W45" s="5156">
        <v>413</v>
      </c>
      <c r="X45" s="5156">
        <v>305</v>
      </c>
      <c r="Y45" s="5156">
        <v>190</v>
      </c>
      <c r="Z45" s="5156" t="s">
        <v>2030</v>
      </c>
      <c r="AA45" s="5929" t="s">
        <v>2913</v>
      </c>
      <c r="AB45" s="5932">
        <v>11015</v>
      </c>
      <c r="AC45" s="5932">
        <v>11015</v>
      </c>
      <c r="AD45" s="5932">
        <v>33434</v>
      </c>
      <c r="AE45" s="5932">
        <v>900</v>
      </c>
      <c r="AF45" s="5932">
        <v>900</v>
      </c>
      <c r="AG45" s="5932">
        <v>3719</v>
      </c>
      <c r="AH45" s="5932">
        <v>9</v>
      </c>
      <c r="AI45" s="5932">
        <v>2</v>
      </c>
      <c r="AJ45" s="5932" t="s">
        <v>2045</v>
      </c>
      <c r="AK45" s="5932" t="s">
        <v>2033</v>
      </c>
      <c r="AL45" s="5932" t="s">
        <v>2034</v>
      </c>
      <c r="AM45" s="3214" t="s">
        <v>2035</v>
      </c>
      <c r="AN45" s="192" t="s">
        <v>6173</v>
      </c>
      <c r="AO45" s="3223" t="s">
        <v>857</v>
      </c>
      <c r="AP45" s="187"/>
      <c r="AQ45" s="185">
        <v>1204</v>
      </c>
      <c r="AR45" s="48" t="s">
        <v>2034</v>
      </c>
      <c r="AS45" s="48" t="s">
        <v>2036</v>
      </c>
      <c r="AT45" s="3203">
        <v>1203</v>
      </c>
      <c r="AU45" s="192" t="s">
        <v>2040</v>
      </c>
      <c r="AV45" s="192" t="s">
        <v>6278</v>
      </c>
      <c r="AW45" s="189"/>
      <c r="AX45" s="3200">
        <v>2</v>
      </c>
      <c r="AY45" s="3200" t="s">
        <v>859</v>
      </c>
      <c r="AZ45" s="3200">
        <v>2</v>
      </c>
      <c r="BA45" s="229"/>
      <c r="BB45" s="229"/>
      <c r="BC45" s="229"/>
      <c r="BD45" s="229"/>
      <c r="BE45" s="229"/>
      <c r="BF45" s="6124" t="s">
        <v>2468</v>
      </c>
      <c r="BG45" s="5813" t="s">
        <v>2452</v>
      </c>
    </row>
    <row r="46" spans="1:59">
      <c r="A46" s="5963"/>
      <c r="B46" s="5154"/>
      <c r="C46" s="5729"/>
      <c r="D46" s="5154"/>
      <c r="E46" s="5085"/>
      <c r="F46" s="5154"/>
      <c r="G46" s="5085"/>
      <c r="H46" s="5085"/>
      <c r="I46" s="5085"/>
      <c r="J46" s="5085"/>
      <c r="K46" s="5085"/>
      <c r="L46" s="5085"/>
      <c r="M46" s="5085"/>
      <c r="N46" s="5085"/>
      <c r="O46" s="5085"/>
      <c r="P46" s="5085"/>
      <c r="Q46" s="5085"/>
      <c r="R46" s="5085"/>
      <c r="S46" s="5085"/>
      <c r="T46" s="5085"/>
      <c r="U46" s="5085"/>
      <c r="V46" s="5085"/>
      <c r="W46" s="5085"/>
      <c r="X46" s="5085"/>
      <c r="Y46" s="5085"/>
      <c r="Z46" s="5085"/>
      <c r="AA46" s="5930"/>
      <c r="AB46" s="5933"/>
      <c r="AC46" s="5933"/>
      <c r="AD46" s="5933"/>
      <c r="AE46" s="5933"/>
      <c r="AF46" s="5933"/>
      <c r="AG46" s="5933"/>
      <c r="AH46" s="5933"/>
      <c r="AI46" s="5933"/>
      <c r="AJ46" s="5933"/>
      <c r="AK46" s="5933"/>
      <c r="AL46" s="5933"/>
      <c r="AM46" s="3031" t="s">
        <v>2035</v>
      </c>
      <c r="AN46" s="3378"/>
      <c r="AO46" s="3202" t="s">
        <v>857</v>
      </c>
      <c r="AP46" s="190"/>
      <c r="AQ46" s="3195">
        <v>1500</v>
      </c>
      <c r="AR46" s="28" t="s">
        <v>2034</v>
      </c>
      <c r="AS46" s="28" t="s">
        <v>2036</v>
      </c>
      <c r="AT46" s="3190">
        <v>1500</v>
      </c>
      <c r="AU46" s="197" t="s">
        <v>1158</v>
      </c>
      <c r="AV46" s="32" t="s">
        <v>341</v>
      </c>
      <c r="AW46" s="23"/>
      <c r="AX46" s="3195">
        <v>4</v>
      </c>
      <c r="AY46" s="3195" t="s">
        <v>859</v>
      </c>
      <c r="AZ46" s="3195">
        <v>4</v>
      </c>
      <c r="BA46" s="28">
        <v>6</v>
      </c>
      <c r="BB46" s="28" t="s">
        <v>875</v>
      </c>
      <c r="BC46" s="28" t="s">
        <v>859</v>
      </c>
      <c r="BD46" s="28" t="s">
        <v>876</v>
      </c>
      <c r="BE46" s="28" t="s">
        <v>877</v>
      </c>
      <c r="BF46" s="5146"/>
      <c r="BG46" s="5807"/>
    </row>
    <row r="47" spans="1:59">
      <c r="A47" s="5963"/>
      <c r="B47" s="5155"/>
      <c r="C47" s="5730"/>
      <c r="D47" s="5973"/>
      <c r="E47" s="5947"/>
      <c r="F47" s="5973"/>
      <c r="G47" s="5086"/>
      <c r="H47" s="5086"/>
      <c r="I47" s="5086"/>
      <c r="J47" s="5086"/>
      <c r="K47" s="5086"/>
      <c r="L47" s="5086"/>
      <c r="M47" s="5086"/>
      <c r="N47" s="5086"/>
      <c r="O47" s="5086"/>
      <c r="P47" s="5086"/>
      <c r="Q47" s="5086"/>
      <c r="R47" s="5086"/>
      <c r="S47" s="5085"/>
      <c r="T47" s="5085"/>
      <c r="U47" s="5085"/>
      <c r="V47" s="5085"/>
      <c r="W47" s="5085"/>
      <c r="X47" s="5085"/>
      <c r="Y47" s="5085"/>
      <c r="Z47" s="5086"/>
      <c r="AA47" s="5961"/>
      <c r="AB47" s="5958"/>
      <c r="AC47" s="5958"/>
      <c r="AD47" s="5958"/>
      <c r="AE47" s="5958"/>
      <c r="AF47" s="5958"/>
      <c r="AG47" s="5958"/>
      <c r="AH47" s="5958"/>
      <c r="AI47" s="5958"/>
      <c r="AJ47" s="5958"/>
      <c r="AK47" s="5958"/>
      <c r="AL47" s="5958"/>
      <c r="AM47" s="3031" t="s">
        <v>2035</v>
      </c>
      <c r="AN47" s="3378"/>
      <c r="AO47" s="3202" t="s">
        <v>857</v>
      </c>
      <c r="AP47" s="190"/>
      <c r="AQ47" s="3195">
        <v>1300</v>
      </c>
      <c r="AR47" s="28" t="s">
        <v>2034</v>
      </c>
      <c r="AS47" s="28" t="s">
        <v>2036</v>
      </c>
      <c r="AT47" s="3190">
        <v>1300</v>
      </c>
      <c r="AU47" s="197" t="s">
        <v>646</v>
      </c>
      <c r="AV47" s="32" t="s">
        <v>647</v>
      </c>
      <c r="AW47" s="23"/>
      <c r="AX47" s="3195">
        <v>2</v>
      </c>
      <c r="AY47" s="3195" t="s">
        <v>859</v>
      </c>
      <c r="AZ47" s="3195">
        <v>2</v>
      </c>
      <c r="BA47" s="226"/>
      <c r="BB47" s="226"/>
      <c r="BC47" s="226"/>
      <c r="BD47" s="226"/>
      <c r="BE47" s="226"/>
      <c r="BF47" s="6125"/>
      <c r="BG47" s="5926"/>
    </row>
    <row r="48" spans="1:59" ht="12.75" customHeight="1">
      <c r="A48" s="5963"/>
      <c r="B48" s="5153" t="s">
        <v>2463</v>
      </c>
      <c r="C48" s="5731" t="s">
        <v>6543</v>
      </c>
      <c r="D48" s="5123" t="s">
        <v>6563</v>
      </c>
      <c r="E48" s="5084" t="s">
        <v>2924</v>
      </c>
      <c r="F48" s="5153" t="s">
        <v>6545</v>
      </c>
      <c r="G48" s="5084" t="s">
        <v>2028</v>
      </c>
      <c r="H48" s="5084" t="s">
        <v>2028</v>
      </c>
      <c r="I48" s="5084" t="s">
        <v>2029</v>
      </c>
      <c r="J48" s="5084" t="s">
        <v>2029</v>
      </c>
      <c r="K48" s="5084">
        <v>9</v>
      </c>
      <c r="L48" s="5084">
        <v>0</v>
      </c>
      <c r="M48" s="5084">
        <v>31</v>
      </c>
      <c r="N48" s="5084">
        <v>9</v>
      </c>
      <c r="O48" s="5084">
        <v>0</v>
      </c>
      <c r="P48" s="5084">
        <v>31</v>
      </c>
      <c r="Q48" s="5084">
        <v>1</v>
      </c>
      <c r="R48" s="5084">
        <v>1</v>
      </c>
      <c r="S48" s="5085" t="s">
        <v>2912</v>
      </c>
      <c r="T48" s="5085">
        <v>59</v>
      </c>
      <c r="U48" s="5085">
        <v>512</v>
      </c>
      <c r="V48" s="5085">
        <v>303</v>
      </c>
      <c r="W48" s="5085">
        <v>413</v>
      </c>
      <c r="X48" s="5085">
        <v>305</v>
      </c>
      <c r="Y48" s="5085">
        <v>190</v>
      </c>
      <c r="Z48" s="5084" t="s">
        <v>2030</v>
      </c>
      <c r="AA48" s="5960" t="s">
        <v>2913</v>
      </c>
      <c r="AB48" s="5084">
        <v>21000</v>
      </c>
      <c r="AC48" s="5957">
        <v>21000</v>
      </c>
      <c r="AD48" s="5084">
        <v>44455</v>
      </c>
      <c r="AE48" s="5084">
        <v>2500</v>
      </c>
      <c r="AF48" s="5084">
        <v>2500</v>
      </c>
      <c r="AG48" s="5084">
        <v>7090</v>
      </c>
      <c r="AH48" s="5957">
        <v>9</v>
      </c>
      <c r="AI48" s="5957">
        <v>2</v>
      </c>
      <c r="AJ48" s="5957" t="s">
        <v>2045</v>
      </c>
      <c r="AK48" s="5957" t="s">
        <v>2033</v>
      </c>
      <c r="AL48" s="5957" t="s">
        <v>2034</v>
      </c>
      <c r="AM48" s="28" t="s">
        <v>2035</v>
      </c>
      <c r="AN48" s="192" t="s">
        <v>6231</v>
      </c>
      <c r="AO48" s="3369" t="s">
        <v>857</v>
      </c>
      <c r="AP48" s="190"/>
      <c r="AQ48" s="3368">
        <v>1204</v>
      </c>
      <c r="AR48" s="28" t="s">
        <v>2034</v>
      </c>
      <c r="AS48" s="28" t="s">
        <v>2036</v>
      </c>
      <c r="AT48" s="28">
        <v>1203</v>
      </c>
      <c r="AU48" s="192" t="s">
        <v>6281</v>
      </c>
      <c r="AV48" s="192" t="s">
        <v>6525</v>
      </c>
      <c r="AW48" s="23"/>
      <c r="AX48" s="3365">
        <v>2</v>
      </c>
      <c r="AY48" s="3365" t="s">
        <v>859</v>
      </c>
      <c r="AZ48" s="3365">
        <v>2</v>
      </c>
      <c r="BA48" s="230"/>
      <c r="BB48" s="230"/>
      <c r="BC48" s="230"/>
      <c r="BD48" s="230"/>
      <c r="BE48" s="3419"/>
      <c r="BF48" s="5145" t="s">
        <v>2468</v>
      </c>
      <c r="BG48" s="5136" t="s">
        <v>2452</v>
      </c>
    </row>
    <row r="49" spans="1:59">
      <c r="A49" s="5963"/>
      <c r="B49" s="5154"/>
      <c r="C49" s="5729"/>
      <c r="D49" s="5676"/>
      <c r="E49" s="5085"/>
      <c r="F49" s="5154"/>
      <c r="G49" s="5085"/>
      <c r="H49" s="5085"/>
      <c r="I49" s="5085"/>
      <c r="J49" s="5085"/>
      <c r="K49" s="5085"/>
      <c r="L49" s="5085"/>
      <c r="M49" s="5085"/>
      <c r="N49" s="5085"/>
      <c r="O49" s="5085"/>
      <c r="P49" s="5085"/>
      <c r="Q49" s="5085"/>
      <c r="R49" s="5085"/>
      <c r="S49" s="5085"/>
      <c r="T49" s="5085"/>
      <c r="U49" s="5085"/>
      <c r="V49" s="5085"/>
      <c r="W49" s="5085"/>
      <c r="X49" s="5085"/>
      <c r="Y49" s="5085"/>
      <c r="Z49" s="5085"/>
      <c r="AA49" s="5930"/>
      <c r="AB49" s="5085"/>
      <c r="AC49" s="5933"/>
      <c r="AD49" s="5085"/>
      <c r="AE49" s="5085"/>
      <c r="AF49" s="5085"/>
      <c r="AG49" s="5085"/>
      <c r="AH49" s="5933"/>
      <c r="AI49" s="5933"/>
      <c r="AJ49" s="5933"/>
      <c r="AK49" s="5933"/>
      <c r="AL49" s="5933"/>
      <c r="AM49" s="28" t="s">
        <v>2035</v>
      </c>
      <c r="AN49" s="3383"/>
      <c r="AO49" s="3369" t="s">
        <v>857</v>
      </c>
      <c r="AP49" s="190"/>
      <c r="AQ49" s="3365">
        <v>1500</v>
      </c>
      <c r="AR49" s="28" t="s">
        <v>2034</v>
      </c>
      <c r="AS49" s="28" t="s">
        <v>2036</v>
      </c>
      <c r="AT49" s="3362">
        <v>1500</v>
      </c>
      <c r="AU49" s="197" t="s">
        <v>1158</v>
      </c>
      <c r="AV49" s="32" t="s">
        <v>341</v>
      </c>
      <c r="AW49" s="23"/>
      <c r="AX49" s="3365">
        <v>4</v>
      </c>
      <c r="AY49" s="3365" t="s">
        <v>859</v>
      </c>
      <c r="AZ49" s="3365">
        <v>4</v>
      </c>
      <c r="BA49" s="24">
        <v>6</v>
      </c>
      <c r="BB49" s="28" t="s">
        <v>875</v>
      </c>
      <c r="BC49" s="28" t="s">
        <v>859</v>
      </c>
      <c r="BD49" s="28" t="s">
        <v>876</v>
      </c>
      <c r="BE49" s="3422" t="s">
        <v>877</v>
      </c>
      <c r="BF49" s="5146"/>
      <c r="BG49" s="5807"/>
    </row>
    <row r="50" spans="1:59">
      <c r="A50" s="5963"/>
      <c r="B50" s="5155"/>
      <c r="C50" s="5730"/>
      <c r="D50" s="5677"/>
      <c r="E50" s="5947"/>
      <c r="F50" s="5973"/>
      <c r="G50" s="5086"/>
      <c r="H50" s="5086"/>
      <c r="I50" s="5086"/>
      <c r="J50" s="5086"/>
      <c r="K50" s="5086"/>
      <c r="L50" s="5086"/>
      <c r="M50" s="5086"/>
      <c r="N50" s="5086"/>
      <c r="O50" s="5086"/>
      <c r="P50" s="5086"/>
      <c r="Q50" s="5086"/>
      <c r="R50" s="5086"/>
      <c r="S50" s="5086"/>
      <c r="T50" s="5086"/>
      <c r="U50" s="5086"/>
      <c r="V50" s="5086"/>
      <c r="W50" s="5086"/>
      <c r="X50" s="5086"/>
      <c r="Y50" s="5086"/>
      <c r="Z50" s="5086"/>
      <c r="AA50" s="5961"/>
      <c r="AB50" s="5086"/>
      <c r="AC50" s="5958"/>
      <c r="AD50" s="5086"/>
      <c r="AE50" s="5086"/>
      <c r="AF50" s="5086"/>
      <c r="AG50" s="5085"/>
      <c r="AH50" s="5958"/>
      <c r="AI50" s="5958"/>
      <c r="AJ50" s="5958"/>
      <c r="AK50" s="5958"/>
      <c r="AL50" s="5933"/>
      <c r="AM50" s="28" t="s">
        <v>2035</v>
      </c>
      <c r="AN50" s="3383"/>
      <c r="AO50" s="3369" t="s">
        <v>857</v>
      </c>
      <c r="AP50" s="190"/>
      <c r="AQ50" s="3365">
        <v>1300</v>
      </c>
      <c r="AR50" s="28" t="s">
        <v>2034</v>
      </c>
      <c r="AS50" s="28" t="s">
        <v>2036</v>
      </c>
      <c r="AT50" s="3362">
        <v>1300</v>
      </c>
      <c r="AU50" s="197" t="s">
        <v>646</v>
      </c>
      <c r="AV50" s="32" t="s">
        <v>647</v>
      </c>
      <c r="AW50" s="23"/>
      <c r="AX50" s="3365">
        <v>2</v>
      </c>
      <c r="AY50" s="3365" t="s">
        <v>859</v>
      </c>
      <c r="AZ50" s="3365">
        <v>2</v>
      </c>
      <c r="BA50" s="226"/>
      <c r="BB50" s="226"/>
      <c r="BC50" s="226"/>
      <c r="BD50" s="226"/>
      <c r="BE50" s="3423"/>
      <c r="BF50" s="6125"/>
      <c r="BG50" s="5926"/>
    </row>
    <row r="51" spans="1:59" ht="12.75" customHeight="1">
      <c r="A51" s="5963"/>
      <c r="B51" s="5153" t="s">
        <v>2463</v>
      </c>
      <c r="C51" s="5731" t="s">
        <v>6546</v>
      </c>
      <c r="D51" s="5123" t="s">
        <v>6564</v>
      </c>
      <c r="E51" s="5084" t="s">
        <v>2924</v>
      </c>
      <c r="F51" s="5153" t="s">
        <v>6548</v>
      </c>
      <c r="G51" s="5084" t="s">
        <v>2028</v>
      </c>
      <c r="H51" s="5084" t="s">
        <v>2028</v>
      </c>
      <c r="I51" s="5084" t="s">
        <v>2029</v>
      </c>
      <c r="J51" s="5084" t="s">
        <v>2029</v>
      </c>
      <c r="K51" s="5084">
        <v>9</v>
      </c>
      <c r="L51" s="5084">
        <v>0</v>
      </c>
      <c r="M51" s="5084">
        <v>31</v>
      </c>
      <c r="N51" s="5084">
        <v>9</v>
      </c>
      <c r="O51" s="5084">
        <v>0</v>
      </c>
      <c r="P51" s="5084">
        <v>31</v>
      </c>
      <c r="Q51" s="5084">
        <v>1</v>
      </c>
      <c r="R51" s="5084">
        <v>1</v>
      </c>
      <c r="S51" s="5084" t="s">
        <v>2912</v>
      </c>
      <c r="T51" s="5084">
        <v>59</v>
      </c>
      <c r="U51" s="5084">
        <v>512</v>
      </c>
      <c r="V51" s="5084">
        <v>303</v>
      </c>
      <c r="W51" s="5084">
        <v>413</v>
      </c>
      <c r="X51" s="5084">
        <v>305</v>
      </c>
      <c r="Y51" s="5084">
        <v>190</v>
      </c>
      <c r="Z51" s="5084" t="s">
        <v>2030</v>
      </c>
      <c r="AA51" s="5960" t="s">
        <v>2913</v>
      </c>
      <c r="AB51" s="5084">
        <v>28000</v>
      </c>
      <c r="AC51" s="5084">
        <v>28000</v>
      </c>
      <c r="AD51" s="5291">
        <v>55476</v>
      </c>
      <c r="AE51" s="5085">
        <v>3000</v>
      </c>
      <c r="AF51" s="5085">
        <v>3000</v>
      </c>
      <c r="AG51" s="5084">
        <v>8213</v>
      </c>
      <c r="AH51" s="5957">
        <v>9</v>
      </c>
      <c r="AI51" s="5957">
        <v>2</v>
      </c>
      <c r="AJ51" s="5957" t="s">
        <v>2045</v>
      </c>
      <c r="AK51" s="5957" t="s">
        <v>2033</v>
      </c>
      <c r="AL51" s="5957" t="s">
        <v>2034</v>
      </c>
      <c r="AM51" s="28" t="s">
        <v>2035</v>
      </c>
      <c r="AN51" s="192" t="s">
        <v>6233</v>
      </c>
      <c r="AO51" s="3369" t="s">
        <v>857</v>
      </c>
      <c r="AP51" s="190"/>
      <c r="AQ51" s="3368">
        <v>1204</v>
      </c>
      <c r="AR51" s="28" t="s">
        <v>2034</v>
      </c>
      <c r="AS51" s="28" t="s">
        <v>2036</v>
      </c>
      <c r="AT51" s="28">
        <v>1203</v>
      </c>
      <c r="AU51" s="192" t="s">
        <v>6285</v>
      </c>
      <c r="AV51" s="192" t="s">
        <v>6526</v>
      </c>
      <c r="AW51" s="23"/>
      <c r="AX51" s="3365">
        <v>2</v>
      </c>
      <c r="AY51" s="3365" t="s">
        <v>859</v>
      </c>
      <c r="AZ51" s="3365">
        <v>2</v>
      </c>
      <c r="BA51" s="230"/>
      <c r="BB51" s="230"/>
      <c r="BC51" s="230"/>
      <c r="BD51" s="230"/>
      <c r="BE51" s="3419"/>
      <c r="BF51" s="5145" t="s">
        <v>2468</v>
      </c>
      <c r="BG51" s="5136" t="s">
        <v>2452</v>
      </c>
    </row>
    <row r="52" spans="1:59" ht="12.75" customHeight="1">
      <c r="A52" s="5963"/>
      <c r="B52" s="5154"/>
      <c r="C52" s="5729"/>
      <c r="D52" s="5676"/>
      <c r="E52" s="5085"/>
      <c r="F52" s="5154"/>
      <c r="G52" s="5085"/>
      <c r="H52" s="5085"/>
      <c r="I52" s="5085"/>
      <c r="J52" s="5085"/>
      <c r="K52" s="5085"/>
      <c r="L52" s="5085"/>
      <c r="M52" s="5085"/>
      <c r="N52" s="5085"/>
      <c r="O52" s="5085"/>
      <c r="P52" s="5085"/>
      <c r="Q52" s="5085"/>
      <c r="R52" s="5085"/>
      <c r="S52" s="5085"/>
      <c r="T52" s="5085"/>
      <c r="U52" s="5085"/>
      <c r="V52" s="5085"/>
      <c r="W52" s="5085"/>
      <c r="X52" s="5085"/>
      <c r="Y52" s="5085"/>
      <c r="Z52" s="5085"/>
      <c r="AA52" s="5930"/>
      <c r="AB52" s="5085"/>
      <c r="AC52" s="5085"/>
      <c r="AD52" s="5236"/>
      <c r="AE52" s="5085"/>
      <c r="AF52" s="5085"/>
      <c r="AG52" s="5085"/>
      <c r="AH52" s="5933"/>
      <c r="AI52" s="5933"/>
      <c r="AJ52" s="5933"/>
      <c r="AK52" s="5933"/>
      <c r="AL52" s="5933"/>
      <c r="AM52" s="28" t="s">
        <v>2035</v>
      </c>
      <c r="AN52" s="3383"/>
      <c r="AO52" s="3369" t="s">
        <v>857</v>
      </c>
      <c r="AP52" s="190"/>
      <c r="AQ52" s="3365">
        <v>1500</v>
      </c>
      <c r="AR52" s="28" t="s">
        <v>2034</v>
      </c>
      <c r="AS52" s="28" t="s">
        <v>2036</v>
      </c>
      <c r="AT52" s="3362">
        <v>1500</v>
      </c>
      <c r="AU52" s="31" t="s">
        <v>1158</v>
      </c>
      <c r="AV52" s="31" t="s">
        <v>341</v>
      </c>
      <c r="AW52" s="23"/>
      <c r="AX52" s="3365">
        <v>4</v>
      </c>
      <c r="AY52" s="3365" t="s">
        <v>859</v>
      </c>
      <c r="AZ52" s="3365">
        <v>4</v>
      </c>
      <c r="BA52" s="24">
        <v>6</v>
      </c>
      <c r="BB52" s="28" t="s">
        <v>875</v>
      </c>
      <c r="BC52" s="28" t="s">
        <v>859</v>
      </c>
      <c r="BD52" s="28" t="s">
        <v>876</v>
      </c>
      <c r="BE52" s="3422" t="s">
        <v>877</v>
      </c>
      <c r="BF52" s="5146"/>
      <c r="BG52" s="5807"/>
    </row>
    <row r="53" spans="1:59" ht="13.5" thickBot="1">
      <c r="A53" s="5964"/>
      <c r="B53" s="5208"/>
      <c r="C53" s="6062"/>
      <c r="D53" s="5681"/>
      <c r="E53" s="5948"/>
      <c r="F53" s="5959"/>
      <c r="G53" s="5121"/>
      <c r="H53" s="5121"/>
      <c r="I53" s="5121"/>
      <c r="J53" s="5121"/>
      <c r="K53" s="5121"/>
      <c r="L53" s="5121"/>
      <c r="M53" s="5121"/>
      <c r="N53" s="5121"/>
      <c r="O53" s="5121"/>
      <c r="P53" s="5121"/>
      <c r="Q53" s="5121"/>
      <c r="R53" s="5121"/>
      <c r="S53" s="5121"/>
      <c r="T53" s="5121"/>
      <c r="U53" s="5121"/>
      <c r="V53" s="5121"/>
      <c r="W53" s="5121"/>
      <c r="X53" s="5121"/>
      <c r="Y53" s="5121"/>
      <c r="Z53" s="5121"/>
      <c r="AA53" s="5931"/>
      <c r="AB53" s="5121"/>
      <c r="AC53" s="5121"/>
      <c r="AD53" s="5277"/>
      <c r="AE53" s="5121"/>
      <c r="AF53" s="5121"/>
      <c r="AG53" s="5121"/>
      <c r="AH53" s="5934"/>
      <c r="AI53" s="5934"/>
      <c r="AJ53" s="5934"/>
      <c r="AK53" s="5934"/>
      <c r="AL53" s="5934"/>
      <c r="AM53" s="30" t="s">
        <v>2035</v>
      </c>
      <c r="AN53" s="3384"/>
      <c r="AO53" s="34" t="s">
        <v>857</v>
      </c>
      <c r="AP53" s="193"/>
      <c r="AQ53" s="3366">
        <v>1300</v>
      </c>
      <c r="AR53" s="30" t="s">
        <v>2034</v>
      </c>
      <c r="AS53" s="30" t="s">
        <v>2036</v>
      </c>
      <c r="AT53" s="3364">
        <v>1300</v>
      </c>
      <c r="AU53" s="35" t="s">
        <v>646</v>
      </c>
      <c r="AV53" s="35" t="s">
        <v>647</v>
      </c>
      <c r="AW53" s="35"/>
      <c r="AX53" s="3366">
        <v>2</v>
      </c>
      <c r="AY53" s="3366" t="s">
        <v>859</v>
      </c>
      <c r="AZ53" s="3366">
        <v>2</v>
      </c>
      <c r="BA53" s="228"/>
      <c r="BB53" s="228"/>
      <c r="BC53" s="228"/>
      <c r="BD53" s="228"/>
      <c r="BE53" s="3424"/>
      <c r="BF53" s="6127"/>
      <c r="BG53" s="5927"/>
    </row>
    <row r="54" spans="1:59" s="1079" customFormat="1">
      <c r="A54" s="5962" t="s">
        <v>220</v>
      </c>
      <c r="B54" s="5241" t="s">
        <v>2463</v>
      </c>
      <c r="C54" s="6058" t="s">
        <v>1090</v>
      </c>
      <c r="D54" s="5241" t="s">
        <v>2927</v>
      </c>
      <c r="E54" s="5156" t="s">
        <v>2910</v>
      </c>
      <c r="F54" s="5241" t="s">
        <v>2928</v>
      </c>
      <c r="G54" s="5156" t="s">
        <v>2028</v>
      </c>
      <c r="H54" s="5156" t="s">
        <v>2028</v>
      </c>
      <c r="I54" s="5156" t="s">
        <v>2029</v>
      </c>
      <c r="J54" s="5156" t="s">
        <v>2029</v>
      </c>
      <c r="K54" s="5156">
        <v>6</v>
      </c>
      <c r="L54" s="5156">
        <v>0</v>
      </c>
      <c r="M54" s="5156">
        <v>12</v>
      </c>
      <c r="N54" s="5156">
        <v>6</v>
      </c>
      <c r="O54" s="5156">
        <v>0</v>
      </c>
      <c r="P54" s="5156">
        <v>12</v>
      </c>
      <c r="Q54" s="5156">
        <v>1</v>
      </c>
      <c r="R54" s="5156">
        <v>1</v>
      </c>
      <c r="S54" s="5156" t="s">
        <v>2912</v>
      </c>
      <c r="T54" s="5156">
        <v>59</v>
      </c>
      <c r="U54" s="5156">
        <v>512</v>
      </c>
      <c r="V54" s="5156">
        <v>303</v>
      </c>
      <c r="W54" s="5156">
        <v>413</v>
      </c>
      <c r="X54" s="5156">
        <v>305</v>
      </c>
      <c r="Y54" s="5156">
        <v>190</v>
      </c>
      <c r="Z54" s="5156" t="s">
        <v>2030</v>
      </c>
      <c r="AA54" s="5156" t="s">
        <v>2913</v>
      </c>
      <c r="AB54" s="5156">
        <v>640</v>
      </c>
      <c r="AC54" s="5156">
        <v>640</v>
      </c>
      <c r="AD54" s="5156">
        <v>4664</v>
      </c>
      <c r="AE54" s="5156">
        <v>384</v>
      </c>
      <c r="AF54" s="5156">
        <v>384</v>
      </c>
      <c r="AG54" s="5156">
        <v>832</v>
      </c>
      <c r="AH54" s="5156">
        <v>0</v>
      </c>
      <c r="AI54" s="5156">
        <v>0</v>
      </c>
      <c r="AJ54" s="5156" t="s">
        <v>2136</v>
      </c>
      <c r="AK54" s="5156" t="s">
        <v>2136</v>
      </c>
      <c r="AL54" s="5156" t="s">
        <v>2034</v>
      </c>
      <c r="AM54" s="3217" t="s">
        <v>2035</v>
      </c>
      <c r="AN54" s="3425"/>
      <c r="AO54" s="3223" t="s">
        <v>857</v>
      </c>
      <c r="AP54" s="187"/>
      <c r="AQ54" s="3200">
        <v>1204</v>
      </c>
      <c r="AR54" s="473" t="s">
        <v>2034</v>
      </c>
      <c r="AS54" s="473" t="s">
        <v>2036</v>
      </c>
      <c r="AT54" s="473">
        <v>1203</v>
      </c>
      <c r="AU54" s="811" t="s">
        <v>1218</v>
      </c>
      <c r="AV54" s="811" t="s">
        <v>1219</v>
      </c>
      <c r="AW54" s="189"/>
      <c r="AX54" s="3200">
        <v>2</v>
      </c>
      <c r="AY54" s="3200" t="s">
        <v>859</v>
      </c>
      <c r="AZ54" s="3200">
        <v>2</v>
      </c>
      <c r="BA54" s="1078"/>
      <c r="BB54" s="1078"/>
      <c r="BC54" s="1078"/>
      <c r="BD54" s="1078"/>
      <c r="BE54" s="1078"/>
      <c r="BF54" s="6124" t="s">
        <v>2451</v>
      </c>
      <c r="BG54" s="5813" t="s">
        <v>2452</v>
      </c>
    </row>
    <row r="55" spans="1:59" s="1079" customFormat="1">
      <c r="A55" s="5963"/>
      <c r="B55" s="5935"/>
      <c r="C55" s="6076"/>
      <c r="D55" s="5935"/>
      <c r="E55" s="5950"/>
      <c r="F55" s="5935"/>
      <c r="G55" s="5935"/>
      <c r="H55" s="5935"/>
      <c r="I55" s="5935"/>
      <c r="J55" s="5935"/>
      <c r="K55" s="5935"/>
      <c r="L55" s="5935"/>
      <c r="M55" s="5935"/>
      <c r="N55" s="5935"/>
      <c r="O55" s="5935"/>
      <c r="P55" s="5935"/>
      <c r="Q55" s="5085"/>
      <c r="R55" s="5085"/>
      <c r="S55" s="5085"/>
      <c r="T55" s="5085"/>
      <c r="U55" s="5085"/>
      <c r="V55" s="5085"/>
      <c r="W55" s="5085"/>
      <c r="X55" s="5085"/>
      <c r="Y55" s="5085"/>
      <c r="Z55" s="5935"/>
      <c r="AA55" s="5935"/>
      <c r="AB55" s="5935"/>
      <c r="AC55" s="5935"/>
      <c r="AD55" s="5935"/>
      <c r="AE55" s="5935"/>
      <c r="AF55" s="5935"/>
      <c r="AG55" s="5935"/>
      <c r="AH55" s="5935"/>
      <c r="AI55" s="5935"/>
      <c r="AJ55" s="5935"/>
      <c r="AK55" s="5935"/>
      <c r="AL55" s="5085"/>
      <c r="AM55" s="3047" t="s">
        <v>2035</v>
      </c>
      <c r="AN55" s="3391"/>
      <c r="AO55" s="3202" t="s">
        <v>857</v>
      </c>
      <c r="AP55" s="190"/>
      <c r="AQ55" s="3195">
        <v>1405</v>
      </c>
      <c r="AR55" s="24" t="s">
        <v>2034</v>
      </c>
      <c r="AS55" s="24" t="s">
        <v>2036</v>
      </c>
      <c r="AT55" s="3190">
        <v>1405</v>
      </c>
      <c r="AU55" s="31" t="s">
        <v>869</v>
      </c>
      <c r="AV55" s="31" t="s">
        <v>869</v>
      </c>
      <c r="AW55" s="23"/>
      <c r="AX55" s="3195">
        <v>2</v>
      </c>
      <c r="AY55" s="3195" t="s">
        <v>859</v>
      </c>
      <c r="AZ55" s="3195">
        <v>2</v>
      </c>
      <c r="BA55" s="1074"/>
      <c r="BB55" s="1074"/>
      <c r="BC55" s="1074"/>
      <c r="BD55" s="1074"/>
      <c r="BE55" s="1074"/>
      <c r="BF55" s="6126"/>
      <c r="BG55" s="5937"/>
    </row>
    <row r="56" spans="1:59" s="1079" customFormat="1">
      <c r="A56" s="5963"/>
      <c r="B56" s="5935"/>
      <c r="C56" s="6076"/>
      <c r="D56" s="5935"/>
      <c r="E56" s="5950"/>
      <c r="F56" s="5935"/>
      <c r="G56" s="5935"/>
      <c r="H56" s="5935"/>
      <c r="I56" s="5935"/>
      <c r="J56" s="5935"/>
      <c r="K56" s="5935"/>
      <c r="L56" s="5935"/>
      <c r="M56" s="5935"/>
      <c r="N56" s="5935"/>
      <c r="O56" s="5935"/>
      <c r="P56" s="5935"/>
      <c r="Q56" s="5085"/>
      <c r="R56" s="5085"/>
      <c r="S56" s="5085"/>
      <c r="T56" s="5085"/>
      <c r="U56" s="5085"/>
      <c r="V56" s="5085"/>
      <c r="W56" s="5085"/>
      <c r="X56" s="5085"/>
      <c r="Y56" s="5085"/>
      <c r="Z56" s="5935"/>
      <c r="AA56" s="5935"/>
      <c r="AB56" s="5935"/>
      <c r="AC56" s="5935"/>
      <c r="AD56" s="5935"/>
      <c r="AE56" s="5935"/>
      <c r="AF56" s="5935"/>
      <c r="AG56" s="5935"/>
      <c r="AH56" s="5935"/>
      <c r="AI56" s="5935"/>
      <c r="AJ56" s="5935"/>
      <c r="AK56" s="5935"/>
      <c r="AL56" s="5085"/>
      <c r="AM56" s="3218" t="s">
        <v>2035</v>
      </c>
      <c r="AN56" s="3391"/>
      <c r="AO56" s="3222" t="s">
        <v>857</v>
      </c>
      <c r="AP56" s="200"/>
      <c r="AQ56" s="3186">
        <v>1300</v>
      </c>
      <c r="AR56" s="3197" t="s">
        <v>2034</v>
      </c>
      <c r="AS56" s="3197" t="s">
        <v>2036</v>
      </c>
      <c r="AT56" s="3189">
        <v>1300</v>
      </c>
      <c r="AU56" s="1076" t="s">
        <v>646</v>
      </c>
      <c r="AV56" s="1076" t="s">
        <v>647</v>
      </c>
      <c r="AW56" s="1076"/>
      <c r="AX56" s="3186">
        <v>2</v>
      </c>
      <c r="AY56" s="3186" t="s">
        <v>859</v>
      </c>
      <c r="AZ56" s="3186">
        <v>2</v>
      </c>
      <c r="BA56" s="1080"/>
      <c r="BB56" s="1080"/>
      <c r="BC56" s="1080"/>
      <c r="BD56" s="1080"/>
      <c r="BE56" s="1080"/>
      <c r="BF56" s="6126"/>
      <c r="BG56" s="5937"/>
    </row>
    <row r="57" spans="1:59">
      <c r="A57" s="5963"/>
      <c r="B57" s="5153" t="s">
        <v>2463</v>
      </c>
      <c r="C57" s="5731" t="s">
        <v>1092</v>
      </c>
      <c r="D57" s="5153" t="s">
        <v>2929</v>
      </c>
      <c r="E57" s="5084" t="s">
        <v>2917</v>
      </c>
      <c r="F57" s="5153" t="s">
        <v>2054</v>
      </c>
      <c r="G57" s="5084" t="s">
        <v>2028</v>
      </c>
      <c r="H57" s="5084" t="s">
        <v>2028</v>
      </c>
      <c r="I57" s="5084" t="s">
        <v>2029</v>
      </c>
      <c r="J57" s="5084" t="s">
        <v>2029</v>
      </c>
      <c r="K57" s="5084">
        <v>6</v>
      </c>
      <c r="L57" s="5084">
        <v>0</v>
      </c>
      <c r="M57" s="5084">
        <v>31</v>
      </c>
      <c r="N57" s="5084">
        <v>6</v>
      </c>
      <c r="O57" s="5084">
        <v>0</v>
      </c>
      <c r="P57" s="5084">
        <v>31</v>
      </c>
      <c r="Q57" s="5084">
        <v>1</v>
      </c>
      <c r="R57" s="5084">
        <v>1</v>
      </c>
      <c r="S57" s="5084" t="s">
        <v>2912</v>
      </c>
      <c r="T57" s="5084">
        <v>59</v>
      </c>
      <c r="U57" s="5084">
        <v>512</v>
      </c>
      <c r="V57" s="5084">
        <v>303</v>
      </c>
      <c r="W57" s="5084">
        <v>413</v>
      </c>
      <c r="X57" s="5084">
        <v>305</v>
      </c>
      <c r="Y57" s="5084">
        <v>190</v>
      </c>
      <c r="Z57" s="5084" t="s">
        <v>2030</v>
      </c>
      <c r="AA57" s="5960" t="s">
        <v>2913</v>
      </c>
      <c r="AB57" s="5957">
        <v>4664</v>
      </c>
      <c r="AC57" s="5957">
        <v>4664</v>
      </c>
      <c r="AD57" s="5957">
        <v>11271</v>
      </c>
      <c r="AE57" s="5957">
        <v>832</v>
      </c>
      <c r="AF57" s="5957">
        <v>832</v>
      </c>
      <c r="AG57" s="5957">
        <v>974</v>
      </c>
      <c r="AH57" s="5957">
        <v>4</v>
      </c>
      <c r="AI57" s="5957">
        <v>2</v>
      </c>
      <c r="AJ57" s="5957" t="s">
        <v>2032</v>
      </c>
      <c r="AK57" s="5957" t="s">
        <v>2033</v>
      </c>
      <c r="AL57" s="5957" t="s">
        <v>2034</v>
      </c>
      <c r="AM57" s="3031" t="s">
        <v>2035</v>
      </c>
      <c r="AN57" s="3374" t="s">
        <v>6172</v>
      </c>
      <c r="AO57" s="3202" t="s">
        <v>857</v>
      </c>
      <c r="AP57" s="190"/>
      <c r="AQ57" s="3211">
        <v>1204</v>
      </c>
      <c r="AR57" s="28" t="s">
        <v>2034</v>
      </c>
      <c r="AS57" s="28" t="s">
        <v>2036</v>
      </c>
      <c r="AT57" s="28">
        <v>1203</v>
      </c>
      <c r="AU57" s="197" t="s">
        <v>2037</v>
      </c>
      <c r="AV57" s="27" t="s">
        <v>2038</v>
      </c>
      <c r="AW57" s="23"/>
      <c r="AX57" s="3195">
        <v>2</v>
      </c>
      <c r="AY57" s="3195" t="s">
        <v>859</v>
      </c>
      <c r="AZ57" s="3195">
        <v>2</v>
      </c>
      <c r="BA57" s="230"/>
      <c r="BB57" s="230"/>
      <c r="BC57" s="230"/>
      <c r="BD57" s="230"/>
      <c r="BE57" s="230"/>
      <c r="BF57" s="5145" t="s">
        <v>2466</v>
      </c>
      <c r="BG57" s="5136" t="s">
        <v>2452</v>
      </c>
    </row>
    <row r="58" spans="1:59">
      <c r="A58" s="5963"/>
      <c r="B58" s="5966"/>
      <c r="C58" s="6063"/>
      <c r="D58" s="5966"/>
      <c r="E58" s="5953"/>
      <c r="F58" s="5966"/>
      <c r="G58" s="5966"/>
      <c r="H58" s="5966"/>
      <c r="I58" s="5966"/>
      <c r="J58" s="5966"/>
      <c r="K58" s="5966"/>
      <c r="L58" s="5966"/>
      <c r="M58" s="5966"/>
      <c r="N58" s="5966"/>
      <c r="O58" s="5966"/>
      <c r="P58" s="5966"/>
      <c r="Q58" s="5085"/>
      <c r="R58" s="5085"/>
      <c r="S58" s="5085"/>
      <c r="T58" s="5085"/>
      <c r="U58" s="5085"/>
      <c r="V58" s="5085"/>
      <c r="W58" s="5085"/>
      <c r="X58" s="5085"/>
      <c r="Y58" s="5085"/>
      <c r="Z58" s="5966"/>
      <c r="AA58" s="5966"/>
      <c r="AB58" s="5966"/>
      <c r="AC58" s="5966"/>
      <c r="AD58" s="5966"/>
      <c r="AE58" s="5966"/>
      <c r="AF58" s="5966"/>
      <c r="AG58" s="5966"/>
      <c r="AH58" s="5966"/>
      <c r="AI58" s="5966"/>
      <c r="AJ58" s="5966"/>
      <c r="AK58" s="5966"/>
      <c r="AL58" s="5933"/>
      <c r="AM58" s="3031" t="s">
        <v>2035</v>
      </c>
      <c r="AN58" s="3379"/>
      <c r="AO58" s="3202" t="s">
        <v>857</v>
      </c>
      <c r="AP58" s="190"/>
      <c r="AQ58" s="3195">
        <v>1405</v>
      </c>
      <c r="AR58" s="28" t="s">
        <v>2034</v>
      </c>
      <c r="AS58" s="28" t="s">
        <v>2036</v>
      </c>
      <c r="AT58" s="3190">
        <v>1405</v>
      </c>
      <c r="AU58" s="31" t="s">
        <v>869</v>
      </c>
      <c r="AV58" s="31" t="s">
        <v>869</v>
      </c>
      <c r="AW58" s="23"/>
      <c r="AX58" s="3195">
        <v>2</v>
      </c>
      <c r="AY58" s="3195" t="s">
        <v>859</v>
      </c>
      <c r="AZ58" s="3195">
        <v>2</v>
      </c>
      <c r="BA58" s="230"/>
      <c r="BB58" s="230"/>
      <c r="BC58" s="230"/>
      <c r="BD58" s="230"/>
      <c r="BE58" s="230"/>
      <c r="BF58" s="6116"/>
      <c r="BG58" s="5940"/>
    </row>
    <row r="59" spans="1:59">
      <c r="A59" s="5963"/>
      <c r="B59" s="5972"/>
      <c r="C59" s="6064"/>
      <c r="D59" s="5972"/>
      <c r="E59" s="5954"/>
      <c r="F59" s="5972"/>
      <c r="G59" s="5972"/>
      <c r="H59" s="5972"/>
      <c r="I59" s="5972"/>
      <c r="J59" s="5972"/>
      <c r="K59" s="5972"/>
      <c r="L59" s="5972"/>
      <c r="M59" s="5972"/>
      <c r="N59" s="5972"/>
      <c r="O59" s="5972"/>
      <c r="P59" s="5972"/>
      <c r="Q59" s="5086"/>
      <c r="R59" s="5086"/>
      <c r="S59" s="5086"/>
      <c r="T59" s="5086"/>
      <c r="U59" s="5086"/>
      <c r="V59" s="5086"/>
      <c r="W59" s="5086"/>
      <c r="X59" s="5086"/>
      <c r="Y59" s="5086"/>
      <c r="Z59" s="5972"/>
      <c r="AA59" s="5972"/>
      <c r="AB59" s="5972"/>
      <c r="AC59" s="5972"/>
      <c r="AD59" s="5972"/>
      <c r="AE59" s="5972"/>
      <c r="AF59" s="5972"/>
      <c r="AG59" s="5972"/>
      <c r="AH59" s="5972"/>
      <c r="AI59" s="5972"/>
      <c r="AJ59" s="5972"/>
      <c r="AK59" s="5972"/>
      <c r="AL59" s="5958"/>
      <c r="AM59" s="3031" t="s">
        <v>2035</v>
      </c>
      <c r="AN59" s="3380"/>
      <c r="AO59" s="3202" t="s">
        <v>857</v>
      </c>
      <c r="AP59" s="190"/>
      <c r="AQ59" s="3195">
        <v>1300</v>
      </c>
      <c r="AR59" s="28" t="s">
        <v>2034</v>
      </c>
      <c r="AS59" s="28" t="s">
        <v>2036</v>
      </c>
      <c r="AT59" s="3190">
        <v>1300</v>
      </c>
      <c r="AU59" s="23" t="s">
        <v>646</v>
      </c>
      <c r="AV59" s="23" t="s">
        <v>647</v>
      </c>
      <c r="AW59" s="23"/>
      <c r="AX59" s="3195">
        <v>2</v>
      </c>
      <c r="AY59" s="3195" t="s">
        <v>859</v>
      </c>
      <c r="AZ59" s="3195">
        <v>2</v>
      </c>
      <c r="BA59" s="230"/>
      <c r="BB59" s="230"/>
      <c r="BC59" s="230"/>
      <c r="BD59" s="230"/>
      <c r="BE59" s="230"/>
      <c r="BF59" s="6118"/>
      <c r="BG59" s="5941"/>
    </row>
    <row r="60" spans="1:59">
      <c r="A60" s="5963"/>
      <c r="B60" s="5153" t="s">
        <v>2463</v>
      </c>
      <c r="C60" s="5731" t="s">
        <v>3630</v>
      </c>
      <c r="D60" s="5153" t="s">
        <v>2930</v>
      </c>
      <c r="E60" s="5084" t="s">
        <v>2917</v>
      </c>
      <c r="F60" s="5153" t="s">
        <v>2055</v>
      </c>
      <c r="G60" s="5084" t="s">
        <v>2028</v>
      </c>
      <c r="H60" s="5084" t="s">
        <v>2028</v>
      </c>
      <c r="I60" s="5084" t="s">
        <v>2029</v>
      </c>
      <c r="J60" s="5084" t="s">
        <v>2029</v>
      </c>
      <c r="K60" s="5084">
        <v>6</v>
      </c>
      <c r="L60" s="5084">
        <v>0</v>
      </c>
      <c r="M60" s="5084">
        <v>31</v>
      </c>
      <c r="N60" s="5084">
        <v>6</v>
      </c>
      <c r="O60" s="5084">
        <v>0</v>
      </c>
      <c r="P60" s="5084">
        <v>31</v>
      </c>
      <c r="Q60" s="5085">
        <v>1</v>
      </c>
      <c r="R60" s="5085">
        <v>1</v>
      </c>
      <c r="S60" s="5085" t="s">
        <v>2912</v>
      </c>
      <c r="T60" s="5085">
        <v>59</v>
      </c>
      <c r="U60" s="5085">
        <v>512</v>
      </c>
      <c r="V60" s="5085">
        <v>303</v>
      </c>
      <c r="W60" s="5085">
        <v>413</v>
      </c>
      <c r="X60" s="5085">
        <v>305</v>
      </c>
      <c r="Y60" s="5085">
        <v>190</v>
      </c>
      <c r="Z60" s="5084" t="s">
        <v>2030</v>
      </c>
      <c r="AA60" s="5960" t="s">
        <v>2913</v>
      </c>
      <c r="AB60" s="5957">
        <v>11271</v>
      </c>
      <c r="AC60" s="5957">
        <v>11271</v>
      </c>
      <c r="AD60" s="5957">
        <v>22298</v>
      </c>
      <c r="AE60" s="5957">
        <v>974</v>
      </c>
      <c r="AF60" s="5957">
        <v>974</v>
      </c>
      <c r="AG60" s="5957">
        <v>1119</v>
      </c>
      <c r="AH60" s="5957">
        <v>4</v>
      </c>
      <c r="AI60" s="5957">
        <v>2</v>
      </c>
      <c r="AJ60" s="5957" t="s">
        <v>2032</v>
      </c>
      <c r="AK60" s="5957" t="s">
        <v>2033</v>
      </c>
      <c r="AL60" s="5957" t="s">
        <v>2034</v>
      </c>
      <c r="AM60" s="3031" t="s">
        <v>2035</v>
      </c>
      <c r="AN60" s="3374" t="s">
        <v>6173</v>
      </c>
      <c r="AO60" s="3202" t="s">
        <v>857</v>
      </c>
      <c r="AP60" s="190"/>
      <c r="AQ60" s="3211">
        <v>1204</v>
      </c>
      <c r="AR60" s="28" t="s">
        <v>2034</v>
      </c>
      <c r="AS60" s="28" t="s">
        <v>2036</v>
      </c>
      <c r="AT60" s="28">
        <v>1203</v>
      </c>
      <c r="AU60" s="3209" t="s">
        <v>2040</v>
      </c>
      <c r="AV60" s="26" t="s">
        <v>2041</v>
      </c>
      <c r="AW60" s="23"/>
      <c r="AX60" s="3195">
        <v>2</v>
      </c>
      <c r="AY60" s="3195" t="s">
        <v>859</v>
      </c>
      <c r="AZ60" s="3195">
        <v>2</v>
      </c>
      <c r="BA60" s="230"/>
      <c r="BB60" s="230"/>
      <c r="BC60" s="230"/>
      <c r="BD60" s="230"/>
      <c r="BE60" s="230"/>
      <c r="BF60" s="5145" t="s">
        <v>2468</v>
      </c>
      <c r="BG60" s="5136" t="s">
        <v>2452</v>
      </c>
    </row>
    <row r="61" spans="1:59">
      <c r="A61" s="5963"/>
      <c r="B61" s="5968"/>
      <c r="C61" s="6065"/>
      <c r="D61" s="5966"/>
      <c r="E61" s="5953"/>
      <c r="F61" s="5966"/>
      <c r="G61" s="5966"/>
      <c r="H61" s="5966"/>
      <c r="I61" s="5966"/>
      <c r="J61" s="5966"/>
      <c r="K61" s="5966"/>
      <c r="L61" s="5966"/>
      <c r="M61" s="5966"/>
      <c r="N61" s="5966"/>
      <c r="O61" s="5966"/>
      <c r="P61" s="5966"/>
      <c r="Q61" s="5085"/>
      <c r="R61" s="5085"/>
      <c r="S61" s="5085"/>
      <c r="T61" s="5085"/>
      <c r="U61" s="5085"/>
      <c r="V61" s="5085"/>
      <c r="W61" s="5085"/>
      <c r="X61" s="5085"/>
      <c r="Y61" s="5085"/>
      <c r="Z61" s="5966"/>
      <c r="AA61" s="5966"/>
      <c r="AB61" s="5968"/>
      <c r="AC61" s="5968"/>
      <c r="AD61" s="5968"/>
      <c r="AE61" s="5968"/>
      <c r="AF61" s="5968"/>
      <c r="AG61" s="5968"/>
      <c r="AH61" s="5966"/>
      <c r="AI61" s="5966"/>
      <c r="AJ61" s="5966"/>
      <c r="AK61" s="5966"/>
      <c r="AL61" s="5933"/>
      <c r="AM61" s="3031" t="s">
        <v>2035</v>
      </c>
      <c r="AN61" s="3379"/>
      <c r="AO61" s="3202" t="s">
        <v>857</v>
      </c>
      <c r="AP61" s="190"/>
      <c r="AQ61" s="3195">
        <v>1405</v>
      </c>
      <c r="AR61" s="28" t="s">
        <v>2034</v>
      </c>
      <c r="AS61" s="28" t="s">
        <v>2036</v>
      </c>
      <c r="AT61" s="3190">
        <v>1405</v>
      </c>
      <c r="AU61" s="31" t="s">
        <v>869</v>
      </c>
      <c r="AV61" s="31" t="s">
        <v>869</v>
      </c>
      <c r="AW61" s="23"/>
      <c r="AX61" s="3195">
        <v>2</v>
      </c>
      <c r="AY61" s="3195" t="s">
        <v>859</v>
      </c>
      <c r="AZ61" s="3195">
        <v>2</v>
      </c>
      <c r="BA61" s="230"/>
      <c r="BB61" s="230"/>
      <c r="BC61" s="230"/>
      <c r="BD61" s="230"/>
      <c r="BE61" s="230"/>
      <c r="BF61" s="6116"/>
      <c r="BG61" s="5940"/>
    </row>
    <row r="62" spans="1:59" ht="13.5" thickBot="1">
      <c r="A62" s="5964"/>
      <c r="B62" s="5969"/>
      <c r="C62" s="6066"/>
      <c r="D62" s="5967"/>
      <c r="E62" s="5955"/>
      <c r="F62" s="5967"/>
      <c r="G62" s="5967"/>
      <c r="H62" s="5967"/>
      <c r="I62" s="5967"/>
      <c r="J62" s="5967"/>
      <c r="K62" s="5967"/>
      <c r="L62" s="5967"/>
      <c r="M62" s="5967"/>
      <c r="N62" s="5967"/>
      <c r="O62" s="5967"/>
      <c r="P62" s="5967"/>
      <c r="Q62" s="5086"/>
      <c r="R62" s="5086"/>
      <c r="S62" s="5086"/>
      <c r="T62" s="5086"/>
      <c r="U62" s="5086"/>
      <c r="V62" s="5086"/>
      <c r="W62" s="5086"/>
      <c r="X62" s="5086"/>
      <c r="Y62" s="5086"/>
      <c r="Z62" s="5967"/>
      <c r="AA62" s="5967"/>
      <c r="AB62" s="5969"/>
      <c r="AC62" s="5969"/>
      <c r="AD62" s="5969"/>
      <c r="AE62" s="5969"/>
      <c r="AF62" s="5969"/>
      <c r="AG62" s="5969"/>
      <c r="AH62" s="5967"/>
      <c r="AI62" s="5967"/>
      <c r="AJ62" s="5967"/>
      <c r="AK62" s="5967"/>
      <c r="AL62" s="5934"/>
      <c r="AM62" s="3215" t="s">
        <v>2035</v>
      </c>
      <c r="AN62" s="3381"/>
      <c r="AO62" s="3224" t="s">
        <v>857</v>
      </c>
      <c r="AP62" s="193"/>
      <c r="AQ62" s="3196">
        <v>1300</v>
      </c>
      <c r="AR62" s="30" t="s">
        <v>2034</v>
      </c>
      <c r="AS62" s="30" t="s">
        <v>2036</v>
      </c>
      <c r="AT62" s="3201">
        <v>1300</v>
      </c>
      <c r="AU62" s="35" t="s">
        <v>646</v>
      </c>
      <c r="AV62" s="35" t="s">
        <v>647</v>
      </c>
      <c r="AW62" s="35"/>
      <c r="AX62" s="3196">
        <v>2</v>
      </c>
      <c r="AY62" s="3196" t="s">
        <v>859</v>
      </c>
      <c r="AZ62" s="3196">
        <v>2</v>
      </c>
      <c r="BA62" s="232"/>
      <c r="BB62" s="232"/>
      <c r="BC62" s="232"/>
      <c r="BD62" s="232"/>
      <c r="BE62" s="232"/>
      <c r="BF62" s="6117"/>
      <c r="BG62" s="5942"/>
    </row>
    <row r="63" spans="1:59">
      <c r="A63" s="5962" t="s">
        <v>6237</v>
      </c>
      <c r="B63" s="5241" t="s">
        <v>2463</v>
      </c>
      <c r="C63" s="6058" t="s">
        <v>6235</v>
      </c>
      <c r="D63" s="5241" t="s">
        <v>6298</v>
      </c>
      <c r="E63" s="5156" t="s">
        <v>2917</v>
      </c>
      <c r="F63" s="5241" t="s">
        <v>6277</v>
      </c>
      <c r="G63" s="5156" t="s">
        <v>2028</v>
      </c>
      <c r="H63" s="5156" t="s">
        <v>2028</v>
      </c>
      <c r="I63" s="5156" t="s">
        <v>2029</v>
      </c>
      <c r="J63" s="5156" t="s">
        <v>2029</v>
      </c>
      <c r="K63" s="5156">
        <v>6</v>
      </c>
      <c r="L63" s="5156">
        <v>0</v>
      </c>
      <c r="M63" s="5156">
        <v>31</v>
      </c>
      <c r="N63" s="5156">
        <v>6</v>
      </c>
      <c r="O63" s="5156">
        <v>0</v>
      </c>
      <c r="P63" s="5156">
        <v>31</v>
      </c>
      <c r="Q63" s="5156">
        <v>1</v>
      </c>
      <c r="R63" s="5156">
        <v>1</v>
      </c>
      <c r="S63" s="5156" t="s">
        <v>2912</v>
      </c>
      <c r="T63" s="5156">
        <v>59</v>
      </c>
      <c r="U63" s="5156">
        <v>512</v>
      </c>
      <c r="V63" s="5156">
        <v>303</v>
      </c>
      <c r="W63" s="5156">
        <v>413</v>
      </c>
      <c r="X63" s="5156">
        <v>305</v>
      </c>
      <c r="Y63" s="5156">
        <v>190</v>
      </c>
      <c r="Z63" s="5156" t="s">
        <v>2030</v>
      </c>
      <c r="AA63" s="5929" t="s">
        <v>2913</v>
      </c>
      <c r="AB63" s="5932">
        <v>11015</v>
      </c>
      <c r="AC63" s="5932">
        <v>11015</v>
      </c>
      <c r="AD63" s="5932">
        <v>23322</v>
      </c>
      <c r="AE63" s="5932">
        <v>900</v>
      </c>
      <c r="AF63" s="5932">
        <v>900</v>
      </c>
      <c r="AG63" s="5932">
        <v>3143</v>
      </c>
      <c r="AH63" s="5932">
        <v>4</v>
      </c>
      <c r="AI63" s="5932">
        <v>2</v>
      </c>
      <c r="AJ63" s="5932" t="s">
        <v>2032</v>
      </c>
      <c r="AK63" s="5932" t="s">
        <v>2033</v>
      </c>
      <c r="AL63" s="5932" t="s">
        <v>2034</v>
      </c>
      <c r="AM63" s="3214" t="s">
        <v>2035</v>
      </c>
      <c r="AN63" s="192" t="s">
        <v>6173</v>
      </c>
      <c r="AO63" s="3223" t="s">
        <v>857</v>
      </c>
      <c r="AP63" s="187"/>
      <c r="AQ63" s="185">
        <v>1204</v>
      </c>
      <c r="AR63" s="48" t="s">
        <v>2034</v>
      </c>
      <c r="AS63" s="48" t="s">
        <v>2036</v>
      </c>
      <c r="AT63" s="48">
        <v>1203</v>
      </c>
      <c r="AU63" s="192" t="s">
        <v>2040</v>
      </c>
      <c r="AV63" s="192" t="s">
        <v>6278</v>
      </c>
      <c r="AW63" s="189"/>
      <c r="AX63" s="3200">
        <v>2</v>
      </c>
      <c r="AY63" s="3200" t="s">
        <v>859</v>
      </c>
      <c r="AZ63" s="3200">
        <v>2</v>
      </c>
      <c r="BA63" s="231"/>
      <c r="BB63" s="231"/>
      <c r="BC63" s="231"/>
      <c r="BD63" s="231"/>
      <c r="BE63" s="231"/>
      <c r="BF63" s="5145" t="s">
        <v>2468</v>
      </c>
      <c r="BG63" s="5813" t="s">
        <v>2452</v>
      </c>
    </row>
    <row r="64" spans="1:59">
      <c r="A64" s="5963"/>
      <c r="B64" s="5966"/>
      <c r="C64" s="6063"/>
      <c r="D64" s="5966"/>
      <c r="E64" s="5953"/>
      <c r="F64" s="5966"/>
      <c r="G64" s="5966"/>
      <c r="H64" s="5966"/>
      <c r="I64" s="5966"/>
      <c r="J64" s="5966"/>
      <c r="K64" s="5966"/>
      <c r="L64" s="5966"/>
      <c r="M64" s="5966"/>
      <c r="N64" s="5966"/>
      <c r="O64" s="5966"/>
      <c r="P64" s="5966"/>
      <c r="Q64" s="5085"/>
      <c r="R64" s="5085"/>
      <c r="S64" s="5085"/>
      <c r="T64" s="5085"/>
      <c r="U64" s="5085"/>
      <c r="V64" s="5085"/>
      <c r="W64" s="5085"/>
      <c r="X64" s="5085"/>
      <c r="Y64" s="5085"/>
      <c r="Z64" s="5966"/>
      <c r="AA64" s="5930"/>
      <c r="AB64" s="5933"/>
      <c r="AC64" s="5933"/>
      <c r="AD64" s="5933"/>
      <c r="AE64" s="5933"/>
      <c r="AF64" s="5933"/>
      <c r="AG64" s="5933"/>
      <c r="AH64" s="5966"/>
      <c r="AI64" s="5966"/>
      <c r="AJ64" s="5966"/>
      <c r="AK64" s="5966"/>
      <c r="AL64" s="5933"/>
      <c r="AM64" s="3031" t="s">
        <v>2035</v>
      </c>
      <c r="AN64" s="31"/>
      <c r="AO64" s="3202" t="s">
        <v>857</v>
      </c>
      <c r="AP64" s="190"/>
      <c r="AQ64" s="3195">
        <v>1405</v>
      </c>
      <c r="AR64" s="28" t="s">
        <v>2034</v>
      </c>
      <c r="AS64" s="28" t="s">
        <v>2036</v>
      </c>
      <c r="AT64" s="3190">
        <v>1405</v>
      </c>
      <c r="AU64" s="31" t="s">
        <v>869</v>
      </c>
      <c r="AV64" s="31" t="s">
        <v>869</v>
      </c>
      <c r="AW64" s="23"/>
      <c r="AX64" s="3195">
        <v>2</v>
      </c>
      <c r="AY64" s="3195" t="s">
        <v>859</v>
      </c>
      <c r="AZ64" s="3195">
        <v>2</v>
      </c>
      <c r="BA64" s="230"/>
      <c r="BB64" s="230"/>
      <c r="BC64" s="230"/>
      <c r="BD64" s="230"/>
      <c r="BE64" s="230"/>
      <c r="BF64" s="6116"/>
      <c r="BG64" s="5940"/>
    </row>
    <row r="65" spans="1:59" ht="12.75" customHeight="1">
      <c r="A65" s="5963"/>
      <c r="B65" s="5972"/>
      <c r="C65" s="6064"/>
      <c r="D65" s="5972"/>
      <c r="E65" s="5954"/>
      <c r="F65" s="5972"/>
      <c r="G65" s="5972"/>
      <c r="H65" s="5972"/>
      <c r="I65" s="5972"/>
      <c r="J65" s="5972"/>
      <c r="K65" s="5972"/>
      <c r="L65" s="5972"/>
      <c r="M65" s="5972"/>
      <c r="N65" s="5972"/>
      <c r="O65" s="5972"/>
      <c r="P65" s="5972"/>
      <c r="Q65" s="5086"/>
      <c r="R65" s="5086"/>
      <c r="S65" s="5085"/>
      <c r="T65" s="5085"/>
      <c r="U65" s="5085"/>
      <c r="V65" s="5085"/>
      <c r="W65" s="5085"/>
      <c r="X65" s="5085"/>
      <c r="Y65" s="5085"/>
      <c r="Z65" s="5972"/>
      <c r="AA65" s="5961"/>
      <c r="AB65" s="5958"/>
      <c r="AC65" s="5958"/>
      <c r="AD65" s="5958"/>
      <c r="AE65" s="5958"/>
      <c r="AF65" s="5958"/>
      <c r="AG65" s="5958"/>
      <c r="AH65" s="5972"/>
      <c r="AI65" s="5972"/>
      <c r="AJ65" s="5972"/>
      <c r="AK65" s="5972"/>
      <c r="AL65" s="5933"/>
      <c r="AM65" s="3031" t="s">
        <v>2035</v>
      </c>
      <c r="AN65" s="3378"/>
      <c r="AO65" s="3202" t="s">
        <v>857</v>
      </c>
      <c r="AP65" s="190"/>
      <c r="AQ65" s="3195">
        <v>1300</v>
      </c>
      <c r="AR65" s="28" t="s">
        <v>2034</v>
      </c>
      <c r="AS65" s="28" t="s">
        <v>2036</v>
      </c>
      <c r="AT65" s="3190">
        <v>1300</v>
      </c>
      <c r="AU65" s="23" t="s">
        <v>646</v>
      </c>
      <c r="AV65" s="23" t="s">
        <v>647</v>
      </c>
      <c r="AW65" s="23"/>
      <c r="AX65" s="3195">
        <v>2</v>
      </c>
      <c r="AY65" s="3195" t="s">
        <v>859</v>
      </c>
      <c r="AZ65" s="3195">
        <v>2</v>
      </c>
      <c r="BA65" s="230"/>
      <c r="BB65" s="230"/>
      <c r="BC65" s="230"/>
      <c r="BD65" s="230"/>
      <c r="BE65" s="230"/>
      <c r="BF65" s="6118"/>
      <c r="BG65" s="5941"/>
    </row>
    <row r="66" spans="1:59" ht="12.75" customHeight="1">
      <c r="A66" s="5963"/>
      <c r="B66" s="5153" t="s">
        <v>2463</v>
      </c>
      <c r="C66" s="5731" t="s">
        <v>6527</v>
      </c>
      <c r="D66" s="5153" t="s">
        <v>6559</v>
      </c>
      <c r="E66" s="5084" t="s">
        <v>2917</v>
      </c>
      <c r="F66" s="5153" t="s">
        <v>6521</v>
      </c>
      <c r="G66" s="5084" t="s">
        <v>2028</v>
      </c>
      <c r="H66" s="5084" t="s">
        <v>2028</v>
      </c>
      <c r="I66" s="5084" t="s">
        <v>2029</v>
      </c>
      <c r="J66" s="5084" t="s">
        <v>2029</v>
      </c>
      <c r="K66" s="5084">
        <v>6</v>
      </c>
      <c r="L66" s="5084">
        <v>0</v>
      </c>
      <c r="M66" s="5084">
        <v>31</v>
      </c>
      <c r="N66" s="5084">
        <v>6</v>
      </c>
      <c r="O66" s="5084">
        <v>0</v>
      </c>
      <c r="P66" s="5084">
        <v>31</v>
      </c>
      <c r="Q66" s="5085">
        <v>1</v>
      </c>
      <c r="R66" s="5085">
        <v>1</v>
      </c>
      <c r="S66" s="5085" t="s">
        <v>2912</v>
      </c>
      <c r="T66" s="5085">
        <v>59</v>
      </c>
      <c r="U66" s="5085">
        <v>512</v>
      </c>
      <c r="V66" s="5085">
        <v>303</v>
      </c>
      <c r="W66" s="5085">
        <v>413</v>
      </c>
      <c r="X66" s="5085">
        <v>305</v>
      </c>
      <c r="Y66" s="5085">
        <v>190</v>
      </c>
      <c r="Z66" s="5084" t="s">
        <v>2030</v>
      </c>
      <c r="AA66" s="5960" t="s">
        <v>2913</v>
      </c>
      <c r="AB66" s="5084">
        <v>21000</v>
      </c>
      <c r="AC66" s="5084">
        <v>21000</v>
      </c>
      <c r="AD66" s="5084">
        <v>34343</v>
      </c>
      <c r="AE66" s="5084">
        <v>2500</v>
      </c>
      <c r="AF66" s="5084">
        <v>2500</v>
      </c>
      <c r="AG66" s="5084">
        <v>6514</v>
      </c>
      <c r="AH66" s="5957">
        <v>4</v>
      </c>
      <c r="AI66" s="5957">
        <v>2</v>
      </c>
      <c r="AJ66" s="5957" t="s">
        <v>2032</v>
      </c>
      <c r="AK66" s="5957" t="s">
        <v>2033</v>
      </c>
      <c r="AL66" s="5957" t="s">
        <v>2034</v>
      </c>
      <c r="AM66" s="28" t="s">
        <v>2035</v>
      </c>
      <c r="AN66" s="192" t="s">
        <v>6231</v>
      </c>
      <c r="AO66" s="3369" t="s">
        <v>857</v>
      </c>
      <c r="AP66" s="190"/>
      <c r="AQ66" s="3368">
        <v>1204</v>
      </c>
      <c r="AR66" s="28" t="s">
        <v>2034</v>
      </c>
      <c r="AS66" s="28" t="s">
        <v>2036</v>
      </c>
      <c r="AT66" s="28">
        <v>1203</v>
      </c>
      <c r="AU66" s="192" t="s">
        <v>6281</v>
      </c>
      <c r="AV66" s="192" t="s">
        <v>6525</v>
      </c>
      <c r="AW66" s="23"/>
      <c r="AX66" s="3365">
        <v>2</v>
      </c>
      <c r="AY66" s="3365" t="s">
        <v>859</v>
      </c>
      <c r="AZ66" s="3365">
        <v>2</v>
      </c>
      <c r="BA66" s="230"/>
      <c r="BB66" s="230"/>
      <c r="BC66" s="230"/>
      <c r="BD66" s="230"/>
      <c r="BE66" s="3419"/>
      <c r="BF66" s="5145" t="s">
        <v>2468</v>
      </c>
      <c r="BG66" s="5136" t="s">
        <v>2452</v>
      </c>
    </row>
    <row r="67" spans="1:59">
      <c r="A67" s="5963"/>
      <c r="B67" s="5968"/>
      <c r="C67" s="6074"/>
      <c r="D67" s="6111"/>
      <c r="E67" s="5953"/>
      <c r="F67" s="5935"/>
      <c r="G67" s="5966"/>
      <c r="H67" s="5966"/>
      <c r="I67" s="5966"/>
      <c r="J67" s="5966"/>
      <c r="K67" s="5966"/>
      <c r="L67" s="5966"/>
      <c r="M67" s="5966"/>
      <c r="N67" s="5966"/>
      <c r="O67" s="5966"/>
      <c r="P67" s="5966"/>
      <c r="Q67" s="5085"/>
      <c r="R67" s="5085"/>
      <c r="S67" s="5085"/>
      <c r="T67" s="5085"/>
      <c r="U67" s="5085"/>
      <c r="V67" s="5085"/>
      <c r="W67" s="5085"/>
      <c r="X67" s="5085"/>
      <c r="Y67" s="5085"/>
      <c r="Z67" s="5966"/>
      <c r="AA67" s="5930"/>
      <c r="AB67" s="5085"/>
      <c r="AC67" s="5976"/>
      <c r="AD67" s="5085"/>
      <c r="AE67" s="5085"/>
      <c r="AF67" s="5085"/>
      <c r="AG67" s="5085"/>
      <c r="AH67" s="5966"/>
      <c r="AI67" s="5966"/>
      <c r="AJ67" s="5966"/>
      <c r="AK67" s="5966"/>
      <c r="AL67" s="5933"/>
      <c r="AM67" s="28" t="s">
        <v>2035</v>
      </c>
      <c r="AN67" s="3383"/>
      <c r="AO67" s="3369" t="s">
        <v>857</v>
      </c>
      <c r="AP67" s="190"/>
      <c r="AQ67" s="3365">
        <v>1405</v>
      </c>
      <c r="AR67" s="28" t="s">
        <v>2034</v>
      </c>
      <c r="AS67" s="28" t="s">
        <v>2036</v>
      </c>
      <c r="AT67" s="3362">
        <v>1405</v>
      </c>
      <c r="AU67" s="31" t="s">
        <v>869</v>
      </c>
      <c r="AV67" s="31" t="s">
        <v>869</v>
      </c>
      <c r="AW67" s="23"/>
      <c r="AX67" s="3365">
        <v>2</v>
      </c>
      <c r="AY67" s="3365" t="s">
        <v>859</v>
      </c>
      <c r="AZ67" s="3365">
        <v>2</v>
      </c>
      <c r="BA67" s="230"/>
      <c r="BB67" s="230"/>
      <c r="BC67" s="230"/>
      <c r="BD67" s="230"/>
      <c r="BE67" s="3419"/>
      <c r="BF67" s="6116"/>
      <c r="BG67" s="5940"/>
    </row>
    <row r="68" spans="1:59" ht="12.75" customHeight="1">
      <c r="A68" s="5963"/>
      <c r="B68" s="6109"/>
      <c r="C68" s="6110"/>
      <c r="D68" s="6112"/>
      <c r="E68" s="5954"/>
      <c r="F68" s="5974"/>
      <c r="G68" s="5972"/>
      <c r="H68" s="5972"/>
      <c r="I68" s="5972"/>
      <c r="J68" s="5972"/>
      <c r="K68" s="5972"/>
      <c r="L68" s="5972"/>
      <c r="M68" s="5972"/>
      <c r="N68" s="5972"/>
      <c r="O68" s="5972"/>
      <c r="P68" s="5972"/>
      <c r="Q68" s="5086"/>
      <c r="R68" s="5086"/>
      <c r="S68" s="5086"/>
      <c r="T68" s="5086"/>
      <c r="U68" s="5086"/>
      <c r="V68" s="5086"/>
      <c r="W68" s="5086"/>
      <c r="X68" s="5086"/>
      <c r="Y68" s="5086"/>
      <c r="Z68" s="5972"/>
      <c r="AA68" s="5961"/>
      <c r="AB68" s="5086"/>
      <c r="AC68" s="6119"/>
      <c r="AD68" s="5086"/>
      <c r="AE68" s="5086"/>
      <c r="AF68" s="5086"/>
      <c r="AG68" s="5086"/>
      <c r="AH68" s="5972"/>
      <c r="AI68" s="5972"/>
      <c r="AJ68" s="5972"/>
      <c r="AK68" s="5972"/>
      <c r="AL68" s="5958"/>
      <c r="AM68" s="28" t="s">
        <v>2035</v>
      </c>
      <c r="AN68" s="3383"/>
      <c r="AO68" s="3369" t="s">
        <v>857</v>
      </c>
      <c r="AP68" s="190"/>
      <c r="AQ68" s="3365">
        <v>1300</v>
      </c>
      <c r="AR68" s="28" t="s">
        <v>2034</v>
      </c>
      <c r="AS68" s="28" t="s">
        <v>2036</v>
      </c>
      <c r="AT68" s="3362">
        <v>1300</v>
      </c>
      <c r="AU68" s="23" t="s">
        <v>646</v>
      </c>
      <c r="AV68" s="23" t="s">
        <v>647</v>
      </c>
      <c r="AW68" s="23"/>
      <c r="AX68" s="3365">
        <v>2</v>
      </c>
      <c r="AY68" s="3365" t="s">
        <v>859</v>
      </c>
      <c r="AZ68" s="3365">
        <v>2</v>
      </c>
      <c r="BA68" s="230"/>
      <c r="BB68" s="230"/>
      <c r="BC68" s="230"/>
      <c r="BD68" s="230"/>
      <c r="BE68" s="3419"/>
      <c r="BF68" s="6118"/>
      <c r="BG68" s="5941"/>
    </row>
    <row r="69" spans="1:59" ht="12.75" customHeight="1">
      <c r="A69" s="5963"/>
      <c r="B69" s="5154" t="s">
        <v>2463</v>
      </c>
      <c r="C69" s="5729" t="s">
        <v>6528</v>
      </c>
      <c r="D69" s="5154" t="s">
        <v>6560</v>
      </c>
      <c r="E69" s="5085" t="s">
        <v>2917</v>
      </c>
      <c r="F69" s="5154" t="s">
        <v>6524</v>
      </c>
      <c r="G69" s="5085" t="s">
        <v>2028</v>
      </c>
      <c r="H69" s="5085" t="s">
        <v>2028</v>
      </c>
      <c r="I69" s="5085" t="s">
        <v>2029</v>
      </c>
      <c r="J69" s="5085" t="s">
        <v>2029</v>
      </c>
      <c r="K69" s="5085">
        <v>6</v>
      </c>
      <c r="L69" s="5085">
        <v>0</v>
      </c>
      <c r="M69" s="5085">
        <v>31</v>
      </c>
      <c r="N69" s="5085">
        <v>6</v>
      </c>
      <c r="O69" s="5085">
        <v>0</v>
      </c>
      <c r="P69" s="5085">
        <v>31</v>
      </c>
      <c r="Q69" s="5084">
        <v>1</v>
      </c>
      <c r="R69" s="5084">
        <v>1</v>
      </c>
      <c r="S69" s="5084" t="s">
        <v>2912</v>
      </c>
      <c r="T69" s="5084">
        <v>59</v>
      </c>
      <c r="U69" s="5084">
        <v>512</v>
      </c>
      <c r="V69" s="5084">
        <v>303</v>
      </c>
      <c r="W69" s="5084">
        <v>413</v>
      </c>
      <c r="X69" s="5084">
        <v>305</v>
      </c>
      <c r="Y69" s="5084">
        <v>190</v>
      </c>
      <c r="Z69" s="5085" t="s">
        <v>2030</v>
      </c>
      <c r="AA69" s="5960" t="s">
        <v>2913</v>
      </c>
      <c r="AB69" s="5085">
        <v>28000</v>
      </c>
      <c r="AC69" s="5085">
        <v>28000</v>
      </c>
      <c r="AD69" s="5085">
        <v>45364</v>
      </c>
      <c r="AE69" s="5085">
        <v>3000</v>
      </c>
      <c r="AF69" s="5085">
        <v>3000</v>
      </c>
      <c r="AG69" s="5085">
        <v>7637</v>
      </c>
      <c r="AH69" s="5933">
        <v>4</v>
      </c>
      <c r="AI69" s="5933">
        <v>2</v>
      </c>
      <c r="AJ69" s="5933" t="s">
        <v>2032</v>
      </c>
      <c r="AK69" s="5933" t="s">
        <v>2033</v>
      </c>
      <c r="AL69" s="5933" t="s">
        <v>2034</v>
      </c>
      <c r="AM69" s="1082" t="s">
        <v>2035</v>
      </c>
      <c r="AN69" s="192" t="s">
        <v>6233</v>
      </c>
      <c r="AO69" s="3363" t="s">
        <v>857</v>
      </c>
      <c r="AP69" s="1085"/>
      <c r="AQ69" s="3367">
        <v>1204</v>
      </c>
      <c r="AR69" s="1082" t="s">
        <v>2034</v>
      </c>
      <c r="AS69" s="1082" t="s">
        <v>2036</v>
      </c>
      <c r="AT69" s="1082">
        <v>1203</v>
      </c>
      <c r="AU69" s="192" t="s">
        <v>6285</v>
      </c>
      <c r="AV69" s="192" t="s">
        <v>6526</v>
      </c>
      <c r="AW69" s="32"/>
      <c r="AX69" s="3360">
        <v>2</v>
      </c>
      <c r="AY69" s="3360" t="s">
        <v>859</v>
      </c>
      <c r="AZ69" s="3360">
        <v>2</v>
      </c>
      <c r="BA69" s="1086"/>
      <c r="BB69" s="1086"/>
      <c r="BC69" s="1086"/>
      <c r="BD69" s="1086"/>
      <c r="BE69" s="3420"/>
      <c r="BF69" s="5146" t="s">
        <v>2468</v>
      </c>
      <c r="BG69" s="5807" t="s">
        <v>2452</v>
      </c>
    </row>
    <row r="70" spans="1:59">
      <c r="A70" s="5963"/>
      <c r="B70" s="5968"/>
      <c r="C70" s="6074"/>
      <c r="D70" s="6111"/>
      <c r="E70" s="5953"/>
      <c r="F70" s="5935"/>
      <c r="G70" s="5966"/>
      <c r="H70" s="5966"/>
      <c r="I70" s="5966"/>
      <c r="J70" s="5966"/>
      <c r="K70" s="5966"/>
      <c r="L70" s="5966"/>
      <c r="M70" s="5966"/>
      <c r="N70" s="5966"/>
      <c r="O70" s="5966"/>
      <c r="P70" s="5966"/>
      <c r="Q70" s="5085"/>
      <c r="R70" s="5085"/>
      <c r="S70" s="5085"/>
      <c r="T70" s="5085"/>
      <c r="U70" s="5085"/>
      <c r="V70" s="5085"/>
      <c r="W70" s="5085"/>
      <c r="X70" s="5085"/>
      <c r="Y70" s="5085"/>
      <c r="Z70" s="5966"/>
      <c r="AA70" s="5930"/>
      <c r="AB70" s="5976"/>
      <c r="AC70" s="5976"/>
      <c r="AD70" s="5085"/>
      <c r="AE70" s="5085"/>
      <c r="AF70" s="5085"/>
      <c r="AG70" s="5085"/>
      <c r="AH70" s="5966"/>
      <c r="AI70" s="5966"/>
      <c r="AJ70" s="5966"/>
      <c r="AK70" s="5966"/>
      <c r="AL70" s="5933"/>
      <c r="AM70" s="28" t="s">
        <v>2035</v>
      </c>
      <c r="AN70" s="3383"/>
      <c r="AO70" s="3369" t="s">
        <v>857</v>
      </c>
      <c r="AP70" s="190"/>
      <c r="AQ70" s="3365">
        <v>1405</v>
      </c>
      <c r="AR70" s="28" t="s">
        <v>2034</v>
      </c>
      <c r="AS70" s="28" t="s">
        <v>2036</v>
      </c>
      <c r="AT70" s="3362">
        <v>1405</v>
      </c>
      <c r="AU70" s="31" t="s">
        <v>869</v>
      </c>
      <c r="AV70" s="31" t="s">
        <v>869</v>
      </c>
      <c r="AW70" s="23"/>
      <c r="AX70" s="3365">
        <v>2</v>
      </c>
      <c r="AY70" s="3365" t="s">
        <v>859</v>
      </c>
      <c r="AZ70" s="3365">
        <v>2</v>
      </c>
      <c r="BA70" s="230"/>
      <c r="BB70" s="230"/>
      <c r="BC70" s="230"/>
      <c r="BD70" s="230"/>
      <c r="BE70" s="3419"/>
      <c r="BF70" s="6116"/>
      <c r="BG70" s="5940"/>
    </row>
    <row r="71" spans="1:59" ht="13.5" customHeight="1" thickBot="1">
      <c r="A71" s="5964"/>
      <c r="B71" s="5969"/>
      <c r="C71" s="6075"/>
      <c r="D71" s="6113"/>
      <c r="E71" s="5955"/>
      <c r="F71" s="5936"/>
      <c r="G71" s="5967"/>
      <c r="H71" s="5967"/>
      <c r="I71" s="5967"/>
      <c r="J71" s="5967"/>
      <c r="K71" s="5967"/>
      <c r="L71" s="5967"/>
      <c r="M71" s="5967"/>
      <c r="N71" s="5967"/>
      <c r="O71" s="5967"/>
      <c r="P71" s="5967"/>
      <c r="Q71" s="5121"/>
      <c r="R71" s="5121"/>
      <c r="S71" s="5121"/>
      <c r="T71" s="5121"/>
      <c r="U71" s="5121"/>
      <c r="V71" s="5121"/>
      <c r="W71" s="5121"/>
      <c r="X71" s="5121"/>
      <c r="Y71" s="5121"/>
      <c r="Z71" s="5967"/>
      <c r="AA71" s="5931"/>
      <c r="AB71" s="5977"/>
      <c r="AC71" s="5977"/>
      <c r="AD71" s="5121"/>
      <c r="AE71" s="5121"/>
      <c r="AF71" s="5121"/>
      <c r="AG71" s="5121"/>
      <c r="AH71" s="5967"/>
      <c r="AI71" s="5967"/>
      <c r="AJ71" s="5967"/>
      <c r="AK71" s="5967"/>
      <c r="AL71" s="5934"/>
      <c r="AM71" s="30" t="s">
        <v>2035</v>
      </c>
      <c r="AN71" s="3384"/>
      <c r="AO71" s="34" t="s">
        <v>857</v>
      </c>
      <c r="AP71" s="193"/>
      <c r="AQ71" s="3366">
        <v>1300</v>
      </c>
      <c r="AR71" s="30" t="s">
        <v>2034</v>
      </c>
      <c r="AS71" s="30" t="s">
        <v>2036</v>
      </c>
      <c r="AT71" s="3364">
        <v>1300</v>
      </c>
      <c r="AU71" s="35" t="s">
        <v>646</v>
      </c>
      <c r="AV71" s="35" t="s">
        <v>647</v>
      </c>
      <c r="AW71" s="35"/>
      <c r="AX71" s="3366">
        <v>2</v>
      </c>
      <c r="AY71" s="3366" t="s">
        <v>859</v>
      </c>
      <c r="AZ71" s="3366">
        <v>2</v>
      </c>
      <c r="BA71" s="232"/>
      <c r="BB71" s="232"/>
      <c r="BC71" s="232"/>
      <c r="BD71" s="232"/>
      <c r="BE71" s="3421"/>
      <c r="BF71" s="6117"/>
      <c r="BG71" s="5942"/>
    </row>
    <row r="72" spans="1:59">
      <c r="A72" s="5962" t="s">
        <v>3886</v>
      </c>
      <c r="B72" s="5241" t="s">
        <v>2463</v>
      </c>
      <c r="C72" s="6058" t="s">
        <v>2650</v>
      </c>
      <c r="D72" s="5241" t="s">
        <v>2931</v>
      </c>
      <c r="E72" s="5156" t="s">
        <v>2920</v>
      </c>
      <c r="F72" s="5241" t="s">
        <v>2056</v>
      </c>
      <c r="G72" s="5156" t="s">
        <v>2028</v>
      </c>
      <c r="H72" s="5156" t="s">
        <v>2028</v>
      </c>
      <c r="I72" s="5156" t="s">
        <v>2029</v>
      </c>
      <c r="J72" s="5156" t="s">
        <v>2029</v>
      </c>
      <c r="K72" s="5156">
        <v>8</v>
      </c>
      <c r="L72" s="5156">
        <v>0</v>
      </c>
      <c r="M72" s="5156">
        <v>31</v>
      </c>
      <c r="N72" s="5156">
        <v>8</v>
      </c>
      <c r="O72" s="5156">
        <v>0</v>
      </c>
      <c r="P72" s="5156">
        <v>31</v>
      </c>
      <c r="Q72" s="5156">
        <v>1</v>
      </c>
      <c r="R72" s="5156">
        <v>1</v>
      </c>
      <c r="S72" s="5156" t="s">
        <v>2912</v>
      </c>
      <c r="T72" s="5156">
        <v>59</v>
      </c>
      <c r="U72" s="5156">
        <v>512</v>
      </c>
      <c r="V72" s="5156">
        <v>303</v>
      </c>
      <c r="W72" s="5156">
        <v>413</v>
      </c>
      <c r="X72" s="5156">
        <v>305</v>
      </c>
      <c r="Y72" s="5156">
        <v>190</v>
      </c>
      <c r="Z72" s="5156" t="s">
        <v>2030</v>
      </c>
      <c r="AA72" s="5929" t="s">
        <v>2913</v>
      </c>
      <c r="AB72" s="5932">
        <v>4224</v>
      </c>
      <c r="AC72" s="5932">
        <v>4224</v>
      </c>
      <c r="AD72" s="5932">
        <v>8312</v>
      </c>
      <c r="AE72" s="5932">
        <v>640</v>
      </c>
      <c r="AF72" s="5932">
        <v>640</v>
      </c>
      <c r="AG72" s="5932">
        <v>1088</v>
      </c>
      <c r="AH72" s="5932">
        <v>9</v>
      </c>
      <c r="AI72" s="5932">
        <v>2</v>
      </c>
      <c r="AJ72" s="5156" t="s">
        <v>2045</v>
      </c>
      <c r="AK72" s="5932" t="s">
        <v>2033</v>
      </c>
      <c r="AL72" s="5932" t="s">
        <v>2034</v>
      </c>
      <c r="AM72" s="3214" t="s">
        <v>2035</v>
      </c>
      <c r="AN72" s="3382"/>
      <c r="AO72" s="3223" t="s">
        <v>857</v>
      </c>
      <c r="AP72" s="187"/>
      <c r="AQ72" s="185">
        <v>1204</v>
      </c>
      <c r="AR72" s="48" t="s">
        <v>2034</v>
      </c>
      <c r="AS72" s="48" t="s">
        <v>2036</v>
      </c>
      <c r="AT72" s="48">
        <v>1203</v>
      </c>
      <c r="AU72" s="225" t="s">
        <v>1218</v>
      </c>
      <c r="AV72" s="225" t="s">
        <v>1219</v>
      </c>
      <c r="AW72" s="189"/>
      <c r="AX72" s="3200">
        <v>2</v>
      </c>
      <c r="AY72" s="3200" t="s">
        <v>859</v>
      </c>
      <c r="AZ72" s="3200">
        <v>2</v>
      </c>
      <c r="BA72" s="231"/>
      <c r="BB72" s="231"/>
      <c r="BC72" s="231"/>
      <c r="BD72" s="231"/>
      <c r="BE72" s="231"/>
      <c r="BF72" s="6124" t="s">
        <v>2466</v>
      </c>
      <c r="BG72" s="5813" t="s">
        <v>2452</v>
      </c>
    </row>
    <row r="73" spans="1:59">
      <c r="A73" s="5963"/>
      <c r="B73" s="5154"/>
      <c r="C73" s="5729"/>
      <c r="D73" s="5154"/>
      <c r="E73" s="5085"/>
      <c r="F73" s="5154"/>
      <c r="G73" s="5085"/>
      <c r="H73" s="5085"/>
      <c r="I73" s="5085"/>
      <c r="J73" s="5085"/>
      <c r="K73" s="5085"/>
      <c r="L73" s="5085"/>
      <c r="M73" s="5085"/>
      <c r="N73" s="5085"/>
      <c r="O73" s="5085"/>
      <c r="P73" s="5085"/>
      <c r="Q73" s="5085"/>
      <c r="R73" s="5085"/>
      <c r="S73" s="5085"/>
      <c r="T73" s="5085"/>
      <c r="U73" s="5085"/>
      <c r="V73" s="5085"/>
      <c r="W73" s="5085"/>
      <c r="X73" s="5085"/>
      <c r="Y73" s="5085"/>
      <c r="Z73" s="5085"/>
      <c r="AA73" s="5930"/>
      <c r="AB73" s="5933"/>
      <c r="AC73" s="5933"/>
      <c r="AD73" s="5933"/>
      <c r="AE73" s="5933"/>
      <c r="AF73" s="5933"/>
      <c r="AG73" s="5933"/>
      <c r="AH73" s="5933"/>
      <c r="AI73" s="5933"/>
      <c r="AJ73" s="5085"/>
      <c r="AK73" s="5933"/>
      <c r="AL73" s="5933"/>
      <c r="AM73" s="3031" t="s">
        <v>2035</v>
      </c>
      <c r="AN73" s="3376"/>
      <c r="AO73" s="3202" t="s">
        <v>857</v>
      </c>
      <c r="AP73" s="190"/>
      <c r="AQ73" s="3195">
        <v>1500</v>
      </c>
      <c r="AR73" s="28" t="s">
        <v>2034</v>
      </c>
      <c r="AS73" s="198" t="s">
        <v>2036</v>
      </c>
      <c r="AT73" s="3190">
        <v>1500</v>
      </c>
      <c r="AU73" s="31" t="s">
        <v>342</v>
      </c>
      <c r="AV73" s="31" t="s">
        <v>341</v>
      </c>
      <c r="AW73" s="23"/>
      <c r="AX73" s="3195">
        <v>2</v>
      </c>
      <c r="AY73" s="3195" t="s">
        <v>859</v>
      </c>
      <c r="AZ73" s="3195">
        <v>2</v>
      </c>
      <c r="BA73" s="28">
        <v>3</v>
      </c>
      <c r="BB73" s="28" t="s">
        <v>875</v>
      </c>
      <c r="BC73" s="28" t="s">
        <v>859</v>
      </c>
      <c r="BD73" s="28" t="s">
        <v>876</v>
      </c>
      <c r="BE73" s="28" t="s">
        <v>877</v>
      </c>
      <c r="BF73" s="5146"/>
      <c r="BG73" s="5807"/>
    </row>
    <row r="74" spans="1:59">
      <c r="A74" s="5963"/>
      <c r="B74" s="5154"/>
      <c r="C74" s="5729"/>
      <c r="D74" s="5154"/>
      <c r="E74" s="5085"/>
      <c r="F74" s="5154"/>
      <c r="G74" s="5085"/>
      <c r="H74" s="5085"/>
      <c r="I74" s="5085"/>
      <c r="J74" s="5085"/>
      <c r="K74" s="5085"/>
      <c r="L74" s="5085"/>
      <c r="M74" s="5085"/>
      <c r="N74" s="5085"/>
      <c r="O74" s="5085"/>
      <c r="P74" s="5085"/>
      <c r="Q74" s="5085"/>
      <c r="R74" s="5085"/>
      <c r="S74" s="5085"/>
      <c r="T74" s="5085"/>
      <c r="U74" s="5085"/>
      <c r="V74" s="5085"/>
      <c r="W74" s="5085"/>
      <c r="X74" s="5085"/>
      <c r="Y74" s="5085"/>
      <c r="Z74" s="5085"/>
      <c r="AA74" s="5930"/>
      <c r="AB74" s="5933"/>
      <c r="AC74" s="5933"/>
      <c r="AD74" s="5933"/>
      <c r="AE74" s="5933"/>
      <c r="AF74" s="5933"/>
      <c r="AG74" s="5933"/>
      <c r="AH74" s="5933"/>
      <c r="AI74" s="5933"/>
      <c r="AJ74" s="5085"/>
      <c r="AK74" s="5933"/>
      <c r="AL74" s="5933"/>
      <c r="AM74" s="3031" t="s">
        <v>2035</v>
      </c>
      <c r="AN74" s="3379"/>
      <c r="AO74" s="3202" t="s">
        <v>857</v>
      </c>
      <c r="AP74" s="190"/>
      <c r="AQ74" s="3195">
        <v>1405</v>
      </c>
      <c r="AR74" s="28" t="s">
        <v>2034</v>
      </c>
      <c r="AS74" s="198" t="s">
        <v>2036</v>
      </c>
      <c r="AT74" s="3190">
        <v>1405</v>
      </c>
      <c r="AU74" s="31" t="s">
        <v>869</v>
      </c>
      <c r="AV74" s="31" t="s">
        <v>869</v>
      </c>
      <c r="AW74" s="23"/>
      <c r="AX74" s="3195">
        <v>2</v>
      </c>
      <c r="AY74" s="3195" t="s">
        <v>859</v>
      </c>
      <c r="AZ74" s="3195">
        <v>2</v>
      </c>
      <c r="BA74" s="230"/>
      <c r="BB74" s="230"/>
      <c r="BC74" s="230"/>
      <c r="BD74" s="230"/>
      <c r="BE74" s="230"/>
      <c r="BF74" s="5146"/>
      <c r="BG74" s="5807"/>
    </row>
    <row r="75" spans="1:59">
      <c r="A75" s="5963"/>
      <c r="B75" s="5155"/>
      <c r="C75" s="5730"/>
      <c r="D75" s="5965"/>
      <c r="E75" s="5949"/>
      <c r="F75" s="5965"/>
      <c r="G75" s="5086"/>
      <c r="H75" s="5086"/>
      <c r="I75" s="5086"/>
      <c r="J75" s="5086"/>
      <c r="K75" s="5086"/>
      <c r="L75" s="5086"/>
      <c r="M75" s="5086"/>
      <c r="N75" s="5086"/>
      <c r="O75" s="5086"/>
      <c r="P75" s="5086"/>
      <c r="Q75" s="5085"/>
      <c r="R75" s="5085"/>
      <c r="S75" s="5085"/>
      <c r="T75" s="5085"/>
      <c r="U75" s="5085"/>
      <c r="V75" s="5085"/>
      <c r="W75" s="5085"/>
      <c r="X75" s="5085"/>
      <c r="Y75" s="5085"/>
      <c r="Z75" s="5086"/>
      <c r="AA75" s="5930"/>
      <c r="AB75" s="5958"/>
      <c r="AC75" s="5958"/>
      <c r="AD75" s="5958"/>
      <c r="AE75" s="5958"/>
      <c r="AF75" s="5958"/>
      <c r="AG75" s="5958"/>
      <c r="AH75" s="5958"/>
      <c r="AI75" s="5958"/>
      <c r="AJ75" s="5086"/>
      <c r="AK75" s="5958"/>
      <c r="AL75" s="5958"/>
      <c r="AM75" s="3031" t="s">
        <v>2035</v>
      </c>
      <c r="AN75" s="3380"/>
      <c r="AO75" s="3202" t="s">
        <v>857</v>
      </c>
      <c r="AP75" s="190"/>
      <c r="AQ75" s="3195">
        <v>1300</v>
      </c>
      <c r="AR75" s="28" t="s">
        <v>2034</v>
      </c>
      <c r="AS75" s="198" t="s">
        <v>2036</v>
      </c>
      <c r="AT75" s="3190">
        <v>1300</v>
      </c>
      <c r="AU75" s="23" t="s">
        <v>646</v>
      </c>
      <c r="AV75" s="23" t="s">
        <v>647</v>
      </c>
      <c r="AW75" s="23"/>
      <c r="AX75" s="3195">
        <v>2</v>
      </c>
      <c r="AY75" s="3195" t="s">
        <v>859</v>
      </c>
      <c r="AZ75" s="3195">
        <v>2</v>
      </c>
      <c r="BA75" s="230"/>
      <c r="BB75" s="230"/>
      <c r="BC75" s="230"/>
      <c r="BD75" s="230"/>
      <c r="BE75" s="230"/>
      <c r="BF75" s="6128"/>
      <c r="BG75" s="5928"/>
    </row>
    <row r="76" spans="1:59">
      <c r="A76" s="5963"/>
      <c r="B76" s="5153" t="s">
        <v>2463</v>
      </c>
      <c r="C76" s="5731" t="s">
        <v>3636</v>
      </c>
      <c r="D76" s="5153" t="s">
        <v>2932</v>
      </c>
      <c r="E76" s="5084" t="s">
        <v>2920</v>
      </c>
      <c r="F76" s="5153" t="s">
        <v>2057</v>
      </c>
      <c r="G76" s="5084" t="s">
        <v>2028</v>
      </c>
      <c r="H76" s="5084" t="s">
        <v>2028</v>
      </c>
      <c r="I76" s="5084" t="s">
        <v>2029</v>
      </c>
      <c r="J76" s="5084" t="s">
        <v>2029</v>
      </c>
      <c r="K76" s="5084">
        <v>8</v>
      </c>
      <c r="L76" s="5084">
        <v>0</v>
      </c>
      <c r="M76" s="5084">
        <v>31</v>
      </c>
      <c r="N76" s="5084">
        <v>8</v>
      </c>
      <c r="O76" s="5084">
        <v>0</v>
      </c>
      <c r="P76" s="5084">
        <v>31</v>
      </c>
      <c r="Q76" s="5084">
        <v>1</v>
      </c>
      <c r="R76" s="5084">
        <v>1</v>
      </c>
      <c r="S76" s="5084" t="s">
        <v>2912</v>
      </c>
      <c r="T76" s="5084">
        <v>59</v>
      </c>
      <c r="U76" s="5084">
        <v>512</v>
      </c>
      <c r="V76" s="5084">
        <v>303</v>
      </c>
      <c r="W76" s="5084">
        <v>413</v>
      </c>
      <c r="X76" s="5084">
        <v>305</v>
      </c>
      <c r="Y76" s="5084">
        <v>190</v>
      </c>
      <c r="Z76" s="5084" t="s">
        <v>2030</v>
      </c>
      <c r="AA76" s="5960" t="s">
        <v>2913</v>
      </c>
      <c r="AB76" s="5957">
        <v>8248</v>
      </c>
      <c r="AC76" s="5957">
        <v>8248</v>
      </c>
      <c r="AD76" s="5957">
        <v>14919</v>
      </c>
      <c r="AE76" s="5957">
        <v>1088</v>
      </c>
      <c r="AF76" s="5957">
        <v>1088</v>
      </c>
      <c r="AG76" s="5957">
        <v>1230</v>
      </c>
      <c r="AH76" s="5957">
        <v>9</v>
      </c>
      <c r="AI76" s="5957">
        <v>2</v>
      </c>
      <c r="AJ76" s="5084" t="s">
        <v>2045</v>
      </c>
      <c r="AK76" s="5957" t="s">
        <v>2033</v>
      </c>
      <c r="AL76" s="5957" t="s">
        <v>2034</v>
      </c>
      <c r="AM76" s="3031" t="s">
        <v>2035</v>
      </c>
      <c r="AN76" s="3374" t="s">
        <v>6172</v>
      </c>
      <c r="AO76" s="3202" t="s">
        <v>857</v>
      </c>
      <c r="AP76" s="190"/>
      <c r="AQ76" s="3211">
        <v>1204</v>
      </c>
      <c r="AR76" s="28" t="s">
        <v>2034</v>
      </c>
      <c r="AS76" s="28" t="s">
        <v>2036</v>
      </c>
      <c r="AT76" s="28">
        <v>1203</v>
      </c>
      <c r="AU76" s="197" t="s">
        <v>2037</v>
      </c>
      <c r="AV76" s="3207" t="s">
        <v>2038</v>
      </c>
      <c r="AW76" s="23"/>
      <c r="AX76" s="3195">
        <v>2</v>
      </c>
      <c r="AY76" s="3195" t="s">
        <v>859</v>
      </c>
      <c r="AZ76" s="3195">
        <v>2</v>
      </c>
      <c r="BA76" s="230"/>
      <c r="BB76" s="230"/>
      <c r="BC76" s="230"/>
      <c r="BD76" s="230"/>
      <c r="BE76" s="230"/>
      <c r="BF76" s="5145" t="s">
        <v>2468</v>
      </c>
      <c r="BG76" s="5136" t="s">
        <v>2452</v>
      </c>
    </row>
    <row r="77" spans="1:59">
      <c r="A77" s="5963"/>
      <c r="B77" s="5154"/>
      <c r="C77" s="5729"/>
      <c r="D77" s="5154"/>
      <c r="E77" s="5085"/>
      <c r="F77" s="5154"/>
      <c r="G77" s="5085"/>
      <c r="H77" s="5085"/>
      <c r="I77" s="5085"/>
      <c r="J77" s="5085"/>
      <c r="K77" s="5085"/>
      <c r="L77" s="5085"/>
      <c r="M77" s="5085"/>
      <c r="N77" s="5085"/>
      <c r="O77" s="5085"/>
      <c r="P77" s="5085"/>
      <c r="Q77" s="5085"/>
      <c r="R77" s="5085"/>
      <c r="S77" s="5085"/>
      <c r="T77" s="5085"/>
      <c r="U77" s="5085"/>
      <c r="V77" s="5085"/>
      <c r="W77" s="5085"/>
      <c r="X77" s="5085"/>
      <c r="Y77" s="5085"/>
      <c r="Z77" s="5085"/>
      <c r="AA77" s="5930"/>
      <c r="AB77" s="5933"/>
      <c r="AC77" s="5933"/>
      <c r="AD77" s="5933"/>
      <c r="AE77" s="5933"/>
      <c r="AF77" s="5933"/>
      <c r="AG77" s="5933"/>
      <c r="AH77" s="5933"/>
      <c r="AI77" s="5933"/>
      <c r="AJ77" s="5085"/>
      <c r="AK77" s="5933"/>
      <c r="AL77" s="5933"/>
      <c r="AM77" s="3031" t="s">
        <v>2035</v>
      </c>
      <c r="AN77" s="3376"/>
      <c r="AO77" s="3202" t="s">
        <v>857</v>
      </c>
      <c r="AP77" s="190"/>
      <c r="AQ77" s="3195">
        <v>1500</v>
      </c>
      <c r="AR77" s="28" t="s">
        <v>2034</v>
      </c>
      <c r="AS77" s="198" t="s">
        <v>2036</v>
      </c>
      <c r="AT77" s="3190">
        <v>1500</v>
      </c>
      <c r="AU77" s="31" t="s">
        <v>342</v>
      </c>
      <c r="AV77" s="31" t="s">
        <v>341</v>
      </c>
      <c r="AW77" s="23"/>
      <c r="AX77" s="3195">
        <v>2</v>
      </c>
      <c r="AY77" s="3195" t="s">
        <v>859</v>
      </c>
      <c r="AZ77" s="3195">
        <v>2</v>
      </c>
      <c r="BA77" s="28">
        <v>3</v>
      </c>
      <c r="BB77" s="28" t="s">
        <v>875</v>
      </c>
      <c r="BC77" s="28" t="s">
        <v>859</v>
      </c>
      <c r="BD77" s="28" t="s">
        <v>876</v>
      </c>
      <c r="BE77" s="28" t="s">
        <v>877</v>
      </c>
      <c r="BF77" s="5146"/>
      <c r="BG77" s="5807"/>
    </row>
    <row r="78" spans="1:59">
      <c r="A78" s="5963"/>
      <c r="B78" s="5154"/>
      <c r="C78" s="5729"/>
      <c r="D78" s="5154"/>
      <c r="E78" s="5085"/>
      <c r="F78" s="5154"/>
      <c r="G78" s="5085"/>
      <c r="H78" s="5085"/>
      <c r="I78" s="5085"/>
      <c r="J78" s="5085"/>
      <c r="K78" s="5085"/>
      <c r="L78" s="5085"/>
      <c r="M78" s="5085"/>
      <c r="N78" s="5085"/>
      <c r="O78" s="5085"/>
      <c r="P78" s="5085"/>
      <c r="Q78" s="5085"/>
      <c r="R78" s="5085"/>
      <c r="S78" s="5085"/>
      <c r="T78" s="5085"/>
      <c r="U78" s="5085"/>
      <c r="V78" s="5085"/>
      <c r="W78" s="5085"/>
      <c r="X78" s="5085"/>
      <c r="Y78" s="5085"/>
      <c r="Z78" s="5085"/>
      <c r="AA78" s="5930"/>
      <c r="AB78" s="5933"/>
      <c r="AC78" s="5933"/>
      <c r="AD78" s="5933"/>
      <c r="AE78" s="5933"/>
      <c r="AF78" s="5933"/>
      <c r="AG78" s="5933"/>
      <c r="AH78" s="5933"/>
      <c r="AI78" s="5933"/>
      <c r="AJ78" s="5085"/>
      <c r="AK78" s="5933"/>
      <c r="AL78" s="5933"/>
      <c r="AM78" s="3031" t="s">
        <v>2035</v>
      </c>
      <c r="AN78" s="3379"/>
      <c r="AO78" s="3202" t="s">
        <v>857</v>
      </c>
      <c r="AP78" s="190"/>
      <c r="AQ78" s="3195">
        <v>1405</v>
      </c>
      <c r="AR78" s="28" t="s">
        <v>2034</v>
      </c>
      <c r="AS78" s="198" t="s">
        <v>2036</v>
      </c>
      <c r="AT78" s="3190">
        <v>1405</v>
      </c>
      <c r="AU78" s="31" t="s">
        <v>869</v>
      </c>
      <c r="AV78" s="31" t="s">
        <v>869</v>
      </c>
      <c r="AW78" s="23"/>
      <c r="AX78" s="3195">
        <v>2</v>
      </c>
      <c r="AY78" s="3195" t="s">
        <v>859</v>
      </c>
      <c r="AZ78" s="3195">
        <v>2</v>
      </c>
      <c r="BA78" s="230"/>
      <c r="BB78" s="230"/>
      <c r="BC78" s="230"/>
      <c r="BD78" s="230"/>
      <c r="BE78" s="230"/>
      <c r="BF78" s="5146"/>
      <c r="BG78" s="5807"/>
    </row>
    <row r="79" spans="1:59">
      <c r="A79" s="5963"/>
      <c r="B79" s="5155"/>
      <c r="C79" s="5730"/>
      <c r="D79" s="5965"/>
      <c r="E79" s="5949"/>
      <c r="F79" s="5965"/>
      <c r="G79" s="5086"/>
      <c r="H79" s="5086"/>
      <c r="I79" s="5086"/>
      <c r="J79" s="5086"/>
      <c r="K79" s="5086"/>
      <c r="L79" s="5086"/>
      <c r="M79" s="5086"/>
      <c r="N79" s="5086"/>
      <c r="O79" s="5086"/>
      <c r="P79" s="5086"/>
      <c r="Q79" s="5086"/>
      <c r="R79" s="5086"/>
      <c r="S79" s="5086"/>
      <c r="T79" s="5086"/>
      <c r="U79" s="5086"/>
      <c r="V79" s="5086"/>
      <c r="W79" s="5086"/>
      <c r="X79" s="5086"/>
      <c r="Y79" s="5086"/>
      <c r="Z79" s="5086"/>
      <c r="AA79" s="5961"/>
      <c r="AB79" s="5958"/>
      <c r="AC79" s="5958"/>
      <c r="AD79" s="5958"/>
      <c r="AE79" s="5958"/>
      <c r="AF79" s="5958"/>
      <c r="AG79" s="5958"/>
      <c r="AH79" s="5958"/>
      <c r="AI79" s="5958"/>
      <c r="AJ79" s="5086"/>
      <c r="AK79" s="5958"/>
      <c r="AL79" s="5958"/>
      <c r="AM79" s="3031" t="s">
        <v>2035</v>
      </c>
      <c r="AN79" s="3380"/>
      <c r="AO79" s="3202" t="s">
        <v>857</v>
      </c>
      <c r="AP79" s="190"/>
      <c r="AQ79" s="3195">
        <v>1300</v>
      </c>
      <c r="AR79" s="28" t="s">
        <v>2034</v>
      </c>
      <c r="AS79" s="198" t="s">
        <v>2036</v>
      </c>
      <c r="AT79" s="3190">
        <v>1300</v>
      </c>
      <c r="AU79" s="23" t="s">
        <v>646</v>
      </c>
      <c r="AV79" s="23" t="s">
        <v>647</v>
      </c>
      <c r="AW79" s="23"/>
      <c r="AX79" s="3195">
        <v>2</v>
      </c>
      <c r="AY79" s="3195" t="s">
        <v>859</v>
      </c>
      <c r="AZ79" s="3195">
        <v>2</v>
      </c>
      <c r="BA79" s="230"/>
      <c r="BB79" s="230"/>
      <c r="BC79" s="230"/>
      <c r="BD79" s="230"/>
      <c r="BE79" s="230"/>
      <c r="BF79" s="6128"/>
      <c r="BG79" s="5928"/>
    </row>
    <row r="80" spans="1:59">
      <c r="A80" s="5963"/>
      <c r="B80" s="5153" t="s">
        <v>2463</v>
      </c>
      <c r="C80" s="5731" t="s">
        <v>3637</v>
      </c>
      <c r="D80" s="5153" t="s">
        <v>2933</v>
      </c>
      <c r="E80" s="5084" t="s">
        <v>2920</v>
      </c>
      <c r="F80" s="5153" t="s">
        <v>2058</v>
      </c>
      <c r="G80" s="5084" t="s">
        <v>2028</v>
      </c>
      <c r="H80" s="5084" t="s">
        <v>2028</v>
      </c>
      <c r="I80" s="5084" t="s">
        <v>2029</v>
      </c>
      <c r="J80" s="5084" t="s">
        <v>2029</v>
      </c>
      <c r="K80" s="5084">
        <v>8</v>
      </c>
      <c r="L80" s="5084">
        <v>0</v>
      </c>
      <c r="M80" s="5084">
        <v>31</v>
      </c>
      <c r="N80" s="5084">
        <v>8</v>
      </c>
      <c r="O80" s="5084">
        <v>0</v>
      </c>
      <c r="P80" s="5084">
        <v>31</v>
      </c>
      <c r="Q80" s="5085">
        <v>1</v>
      </c>
      <c r="R80" s="5085">
        <v>1</v>
      </c>
      <c r="S80" s="5085" t="s">
        <v>2912</v>
      </c>
      <c r="T80" s="5085">
        <v>59</v>
      </c>
      <c r="U80" s="5085">
        <v>512</v>
      </c>
      <c r="V80" s="5085">
        <v>303</v>
      </c>
      <c r="W80" s="5085">
        <v>413</v>
      </c>
      <c r="X80" s="5085">
        <v>305</v>
      </c>
      <c r="Y80" s="5085">
        <v>190</v>
      </c>
      <c r="Z80" s="5084" t="s">
        <v>2030</v>
      </c>
      <c r="AA80" s="5930" t="s">
        <v>2913</v>
      </c>
      <c r="AB80" s="5957">
        <v>14855</v>
      </c>
      <c r="AC80" s="5957">
        <v>14855</v>
      </c>
      <c r="AD80" s="5957">
        <v>25946</v>
      </c>
      <c r="AE80" s="5957">
        <v>1230</v>
      </c>
      <c r="AF80" s="5957">
        <v>1230</v>
      </c>
      <c r="AG80" s="5957">
        <v>1375</v>
      </c>
      <c r="AH80" s="5957">
        <v>9</v>
      </c>
      <c r="AI80" s="5957">
        <v>2</v>
      </c>
      <c r="AJ80" s="5084" t="s">
        <v>2045</v>
      </c>
      <c r="AK80" s="5957" t="s">
        <v>2033</v>
      </c>
      <c r="AL80" s="5957" t="s">
        <v>2034</v>
      </c>
      <c r="AM80" s="3031" t="s">
        <v>2035</v>
      </c>
      <c r="AN80" s="3374" t="s">
        <v>6173</v>
      </c>
      <c r="AO80" s="3202" t="s">
        <v>857</v>
      </c>
      <c r="AP80" s="190"/>
      <c r="AQ80" s="3211">
        <v>1204</v>
      </c>
      <c r="AR80" s="28" t="s">
        <v>2034</v>
      </c>
      <c r="AS80" s="28" t="s">
        <v>2036</v>
      </c>
      <c r="AT80" s="28">
        <v>1203</v>
      </c>
      <c r="AU80" s="3209" t="s">
        <v>2040</v>
      </c>
      <c r="AV80" s="26" t="s">
        <v>2041</v>
      </c>
      <c r="AW80" s="23"/>
      <c r="AX80" s="3195">
        <v>2</v>
      </c>
      <c r="AY80" s="3195" t="s">
        <v>859</v>
      </c>
      <c r="AZ80" s="3195">
        <v>2</v>
      </c>
      <c r="BA80" s="230"/>
      <c r="BB80" s="230"/>
      <c r="BC80" s="230"/>
      <c r="BD80" s="230"/>
      <c r="BE80" s="230"/>
      <c r="BF80" s="5145" t="s">
        <v>2468</v>
      </c>
      <c r="BG80" s="5136" t="s">
        <v>2452</v>
      </c>
    </row>
    <row r="81" spans="1:59">
      <c r="A81" s="5963"/>
      <c r="B81" s="5154"/>
      <c r="C81" s="5729"/>
      <c r="D81" s="5154"/>
      <c r="E81" s="5085"/>
      <c r="F81" s="5154"/>
      <c r="G81" s="5085"/>
      <c r="H81" s="5085"/>
      <c r="I81" s="5085"/>
      <c r="J81" s="5085"/>
      <c r="K81" s="5085"/>
      <c r="L81" s="5085"/>
      <c r="M81" s="5085"/>
      <c r="N81" s="5085"/>
      <c r="O81" s="5085"/>
      <c r="P81" s="5085"/>
      <c r="Q81" s="5085"/>
      <c r="R81" s="5085"/>
      <c r="S81" s="5085"/>
      <c r="T81" s="5085"/>
      <c r="U81" s="5085"/>
      <c r="V81" s="5085"/>
      <c r="W81" s="5085"/>
      <c r="X81" s="5085"/>
      <c r="Y81" s="5085"/>
      <c r="Z81" s="5085"/>
      <c r="AA81" s="5930"/>
      <c r="AB81" s="5933"/>
      <c r="AC81" s="5933"/>
      <c r="AD81" s="5933"/>
      <c r="AE81" s="5933"/>
      <c r="AF81" s="5933"/>
      <c r="AG81" s="5933"/>
      <c r="AH81" s="5933"/>
      <c r="AI81" s="5933"/>
      <c r="AJ81" s="5085"/>
      <c r="AK81" s="5933"/>
      <c r="AL81" s="5933"/>
      <c r="AM81" s="3031" t="s">
        <v>2035</v>
      </c>
      <c r="AN81" s="3376"/>
      <c r="AO81" s="3202" t="s">
        <v>857</v>
      </c>
      <c r="AP81" s="190"/>
      <c r="AQ81" s="3195">
        <v>1500</v>
      </c>
      <c r="AR81" s="28" t="s">
        <v>2034</v>
      </c>
      <c r="AS81" s="198" t="s">
        <v>2036</v>
      </c>
      <c r="AT81" s="3190">
        <v>1500</v>
      </c>
      <c r="AU81" s="31" t="s">
        <v>342</v>
      </c>
      <c r="AV81" s="31" t="s">
        <v>341</v>
      </c>
      <c r="AW81" s="23"/>
      <c r="AX81" s="3195">
        <v>2</v>
      </c>
      <c r="AY81" s="3195" t="s">
        <v>859</v>
      </c>
      <c r="AZ81" s="3195">
        <v>2</v>
      </c>
      <c r="BA81" s="28">
        <v>3</v>
      </c>
      <c r="BB81" s="28" t="s">
        <v>875</v>
      </c>
      <c r="BC81" s="28" t="s">
        <v>859</v>
      </c>
      <c r="BD81" s="28" t="s">
        <v>876</v>
      </c>
      <c r="BE81" s="28" t="s">
        <v>877</v>
      </c>
      <c r="BF81" s="5146"/>
      <c r="BG81" s="5807"/>
    </row>
    <row r="82" spans="1:59">
      <c r="A82" s="5963"/>
      <c r="B82" s="5154"/>
      <c r="C82" s="5729"/>
      <c r="D82" s="5154"/>
      <c r="E82" s="5085"/>
      <c r="F82" s="5154"/>
      <c r="G82" s="5085"/>
      <c r="H82" s="5085"/>
      <c r="I82" s="5085"/>
      <c r="J82" s="5085"/>
      <c r="K82" s="5085"/>
      <c r="L82" s="5085"/>
      <c r="M82" s="5085"/>
      <c r="N82" s="5085"/>
      <c r="O82" s="5085"/>
      <c r="P82" s="5085"/>
      <c r="Q82" s="5085"/>
      <c r="R82" s="5085"/>
      <c r="S82" s="5085"/>
      <c r="T82" s="5085"/>
      <c r="U82" s="5085"/>
      <c r="V82" s="5085"/>
      <c r="W82" s="5085"/>
      <c r="X82" s="5085"/>
      <c r="Y82" s="5085"/>
      <c r="Z82" s="5085"/>
      <c r="AA82" s="5930"/>
      <c r="AB82" s="5933"/>
      <c r="AC82" s="5933"/>
      <c r="AD82" s="5933"/>
      <c r="AE82" s="5933"/>
      <c r="AF82" s="5933"/>
      <c r="AG82" s="5933"/>
      <c r="AH82" s="5933"/>
      <c r="AI82" s="5933"/>
      <c r="AJ82" s="5085"/>
      <c r="AK82" s="5933"/>
      <c r="AL82" s="5933"/>
      <c r="AM82" s="3031" t="s">
        <v>2035</v>
      </c>
      <c r="AN82" s="3379"/>
      <c r="AO82" s="3202" t="s">
        <v>857</v>
      </c>
      <c r="AP82" s="190"/>
      <c r="AQ82" s="3195">
        <v>1405</v>
      </c>
      <c r="AR82" s="28" t="s">
        <v>2034</v>
      </c>
      <c r="AS82" s="198" t="s">
        <v>2036</v>
      </c>
      <c r="AT82" s="3190">
        <v>1405</v>
      </c>
      <c r="AU82" s="31" t="s">
        <v>869</v>
      </c>
      <c r="AV82" s="31" t="s">
        <v>869</v>
      </c>
      <c r="AW82" s="23"/>
      <c r="AX82" s="3195">
        <v>2</v>
      </c>
      <c r="AY82" s="3195" t="s">
        <v>859</v>
      </c>
      <c r="AZ82" s="3195">
        <v>2</v>
      </c>
      <c r="BA82" s="230"/>
      <c r="BB82" s="230"/>
      <c r="BC82" s="230"/>
      <c r="BD82" s="230"/>
      <c r="BE82" s="230"/>
      <c r="BF82" s="5146"/>
      <c r="BG82" s="5807"/>
    </row>
    <row r="83" spans="1:59" ht="13.5" thickBot="1">
      <c r="A83" s="5964"/>
      <c r="B83" s="5208"/>
      <c r="C83" s="6062"/>
      <c r="D83" s="5959"/>
      <c r="E83" s="5948"/>
      <c r="F83" s="5959"/>
      <c r="G83" s="5121"/>
      <c r="H83" s="5121"/>
      <c r="I83" s="5121"/>
      <c r="J83" s="5121"/>
      <c r="K83" s="5121"/>
      <c r="L83" s="5121"/>
      <c r="M83" s="5121"/>
      <c r="N83" s="5121"/>
      <c r="O83" s="5121"/>
      <c r="P83" s="5121"/>
      <c r="Q83" s="5086"/>
      <c r="R83" s="5086"/>
      <c r="S83" s="5086"/>
      <c r="T83" s="5086"/>
      <c r="U83" s="5086"/>
      <c r="V83" s="5086"/>
      <c r="W83" s="5086"/>
      <c r="X83" s="5086"/>
      <c r="Y83" s="5086"/>
      <c r="Z83" s="5121"/>
      <c r="AA83" s="5961"/>
      <c r="AB83" s="5934"/>
      <c r="AC83" s="5934"/>
      <c r="AD83" s="5934"/>
      <c r="AE83" s="5934"/>
      <c r="AF83" s="5934"/>
      <c r="AG83" s="5934"/>
      <c r="AH83" s="5934"/>
      <c r="AI83" s="5934"/>
      <c r="AJ83" s="5121"/>
      <c r="AK83" s="5934"/>
      <c r="AL83" s="5934"/>
      <c r="AM83" s="3215" t="s">
        <v>2035</v>
      </c>
      <c r="AN83" s="3381"/>
      <c r="AO83" s="3224" t="s">
        <v>857</v>
      </c>
      <c r="AP83" s="193"/>
      <c r="AQ83" s="3196">
        <v>1300</v>
      </c>
      <c r="AR83" s="30" t="s">
        <v>2034</v>
      </c>
      <c r="AS83" s="199" t="s">
        <v>2036</v>
      </c>
      <c r="AT83" s="3201">
        <v>1300</v>
      </c>
      <c r="AU83" s="35" t="s">
        <v>646</v>
      </c>
      <c r="AV83" s="35" t="s">
        <v>647</v>
      </c>
      <c r="AW83" s="35"/>
      <c r="AX83" s="3196">
        <v>2</v>
      </c>
      <c r="AY83" s="3196" t="s">
        <v>859</v>
      </c>
      <c r="AZ83" s="3196">
        <v>2</v>
      </c>
      <c r="BA83" s="232"/>
      <c r="BB83" s="232"/>
      <c r="BC83" s="232"/>
      <c r="BD83" s="232"/>
      <c r="BE83" s="232"/>
      <c r="BF83" s="6127"/>
      <c r="BG83" s="5927"/>
    </row>
    <row r="84" spans="1:59">
      <c r="A84" s="5962" t="s">
        <v>6251</v>
      </c>
      <c r="B84" s="5241" t="s">
        <v>2463</v>
      </c>
      <c r="C84" s="6058" t="s">
        <v>6291</v>
      </c>
      <c r="D84" s="5241" t="s">
        <v>6299</v>
      </c>
      <c r="E84" s="5156" t="s">
        <v>2920</v>
      </c>
      <c r="F84" s="5241" t="s">
        <v>6288</v>
      </c>
      <c r="G84" s="5156" t="s">
        <v>2028</v>
      </c>
      <c r="H84" s="5156" t="s">
        <v>2028</v>
      </c>
      <c r="I84" s="5156" t="s">
        <v>2029</v>
      </c>
      <c r="J84" s="5156" t="s">
        <v>2029</v>
      </c>
      <c r="K84" s="5156">
        <v>8</v>
      </c>
      <c r="L84" s="5156">
        <v>0</v>
      </c>
      <c r="M84" s="5156">
        <v>31</v>
      </c>
      <c r="N84" s="5156">
        <v>8</v>
      </c>
      <c r="O84" s="5156">
        <v>0</v>
      </c>
      <c r="P84" s="5156">
        <v>31</v>
      </c>
      <c r="Q84" s="5156">
        <v>1</v>
      </c>
      <c r="R84" s="5156">
        <v>1</v>
      </c>
      <c r="S84" s="5156" t="s">
        <v>2912</v>
      </c>
      <c r="T84" s="5156">
        <v>59</v>
      </c>
      <c r="U84" s="5156">
        <v>512</v>
      </c>
      <c r="V84" s="5156">
        <v>303</v>
      </c>
      <c r="W84" s="5156">
        <v>413</v>
      </c>
      <c r="X84" s="5156">
        <v>305</v>
      </c>
      <c r="Y84" s="5156">
        <v>190</v>
      </c>
      <c r="Z84" s="5156" t="s">
        <v>2030</v>
      </c>
      <c r="AA84" s="5929" t="s">
        <v>2913</v>
      </c>
      <c r="AB84" s="5156">
        <v>11015</v>
      </c>
      <c r="AC84" s="5156">
        <v>11015</v>
      </c>
      <c r="AD84" s="5932">
        <v>27418</v>
      </c>
      <c r="AE84" s="5932">
        <v>900</v>
      </c>
      <c r="AF84" s="5932">
        <v>900</v>
      </c>
      <c r="AG84" s="5932">
        <v>3719</v>
      </c>
      <c r="AH84" s="5932">
        <v>9</v>
      </c>
      <c r="AI84" s="5932">
        <v>2</v>
      </c>
      <c r="AJ84" s="5156" t="s">
        <v>2045</v>
      </c>
      <c r="AK84" s="5932" t="s">
        <v>2033</v>
      </c>
      <c r="AL84" s="5932" t="s">
        <v>2034</v>
      </c>
      <c r="AM84" s="3214" t="s">
        <v>2035</v>
      </c>
      <c r="AN84" s="192" t="s">
        <v>6173</v>
      </c>
      <c r="AO84" s="3223" t="s">
        <v>857</v>
      </c>
      <c r="AP84" s="187"/>
      <c r="AQ84" s="185">
        <v>1204</v>
      </c>
      <c r="AR84" s="48" t="s">
        <v>2034</v>
      </c>
      <c r="AS84" s="48" t="s">
        <v>2036</v>
      </c>
      <c r="AT84" s="48">
        <v>1203</v>
      </c>
      <c r="AU84" s="192" t="s">
        <v>2040</v>
      </c>
      <c r="AV84" s="192" t="s">
        <v>6278</v>
      </c>
      <c r="AW84" s="189"/>
      <c r="AX84" s="3200">
        <v>2</v>
      </c>
      <c r="AY84" s="3200" t="s">
        <v>859</v>
      </c>
      <c r="AZ84" s="3200">
        <v>2</v>
      </c>
      <c r="BA84" s="231"/>
      <c r="BB84" s="231"/>
      <c r="BC84" s="231"/>
      <c r="BD84" s="231"/>
      <c r="BE84" s="231"/>
      <c r="BF84" s="6124" t="s">
        <v>2468</v>
      </c>
      <c r="BG84" s="5813" t="s">
        <v>2452</v>
      </c>
    </row>
    <row r="85" spans="1:59">
      <c r="A85" s="5963"/>
      <c r="B85" s="5154"/>
      <c r="C85" s="5729"/>
      <c r="D85" s="5154"/>
      <c r="E85" s="5085"/>
      <c r="F85" s="5154"/>
      <c r="G85" s="5085"/>
      <c r="H85" s="5085"/>
      <c r="I85" s="5085"/>
      <c r="J85" s="5085"/>
      <c r="K85" s="5085"/>
      <c r="L85" s="5085"/>
      <c r="M85" s="5085"/>
      <c r="N85" s="5085"/>
      <c r="O85" s="5085"/>
      <c r="P85" s="5085"/>
      <c r="Q85" s="5085"/>
      <c r="R85" s="5085"/>
      <c r="S85" s="5085"/>
      <c r="T85" s="5085"/>
      <c r="U85" s="5085"/>
      <c r="V85" s="5085"/>
      <c r="W85" s="5085"/>
      <c r="X85" s="5085"/>
      <c r="Y85" s="5085"/>
      <c r="Z85" s="5085"/>
      <c r="AA85" s="5930"/>
      <c r="AB85" s="5085"/>
      <c r="AC85" s="5085"/>
      <c r="AD85" s="5933"/>
      <c r="AE85" s="5933"/>
      <c r="AF85" s="5933"/>
      <c r="AG85" s="5933"/>
      <c r="AH85" s="5933"/>
      <c r="AI85" s="5933"/>
      <c r="AJ85" s="5085"/>
      <c r="AK85" s="5933"/>
      <c r="AL85" s="5933"/>
      <c r="AM85" s="3031" t="s">
        <v>2035</v>
      </c>
      <c r="AN85" s="31"/>
      <c r="AO85" s="3202" t="s">
        <v>857</v>
      </c>
      <c r="AP85" s="190"/>
      <c r="AQ85" s="3195">
        <v>1500</v>
      </c>
      <c r="AR85" s="28" t="s">
        <v>2034</v>
      </c>
      <c r="AS85" s="198" t="s">
        <v>2036</v>
      </c>
      <c r="AT85" s="3190">
        <v>1500</v>
      </c>
      <c r="AU85" s="31" t="s">
        <v>342</v>
      </c>
      <c r="AV85" s="31" t="s">
        <v>341</v>
      </c>
      <c r="AW85" s="23"/>
      <c r="AX85" s="3195">
        <v>2</v>
      </c>
      <c r="AY85" s="3195" t="s">
        <v>859</v>
      </c>
      <c r="AZ85" s="3195">
        <v>2</v>
      </c>
      <c r="BA85" s="28">
        <v>3</v>
      </c>
      <c r="BB85" s="28" t="s">
        <v>875</v>
      </c>
      <c r="BC85" s="28" t="s">
        <v>859</v>
      </c>
      <c r="BD85" s="28" t="s">
        <v>876</v>
      </c>
      <c r="BE85" s="28" t="s">
        <v>877</v>
      </c>
      <c r="BF85" s="5146"/>
      <c r="BG85" s="5807"/>
    </row>
    <row r="86" spans="1:59" ht="12.75" customHeight="1">
      <c r="A86" s="5963"/>
      <c r="B86" s="5154"/>
      <c r="C86" s="5729"/>
      <c r="D86" s="5154"/>
      <c r="E86" s="5085"/>
      <c r="F86" s="5154"/>
      <c r="G86" s="5085"/>
      <c r="H86" s="5085"/>
      <c r="I86" s="5085"/>
      <c r="J86" s="5085"/>
      <c r="K86" s="5085"/>
      <c r="L86" s="5085"/>
      <c r="M86" s="5085"/>
      <c r="N86" s="5085"/>
      <c r="O86" s="5085"/>
      <c r="P86" s="5085"/>
      <c r="Q86" s="5085"/>
      <c r="R86" s="5085"/>
      <c r="S86" s="5085"/>
      <c r="T86" s="5085"/>
      <c r="U86" s="5085"/>
      <c r="V86" s="5085"/>
      <c r="W86" s="5085"/>
      <c r="X86" s="5085"/>
      <c r="Y86" s="5085"/>
      <c r="Z86" s="5085"/>
      <c r="AA86" s="5930"/>
      <c r="AB86" s="5085"/>
      <c r="AC86" s="5085"/>
      <c r="AD86" s="5933"/>
      <c r="AE86" s="5933"/>
      <c r="AF86" s="5933"/>
      <c r="AG86" s="5933"/>
      <c r="AH86" s="5933"/>
      <c r="AI86" s="5933"/>
      <c r="AJ86" s="5085"/>
      <c r="AK86" s="5933"/>
      <c r="AL86" s="5933"/>
      <c r="AM86" s="3031" t="s">
        <v>2035</v>
      </c>
      <c r="AN86" s="31"/>
      <c r="AO86" s="3202" t="s">
        <v>857</v>
      </c>
      <c r="AP86" s="190"/>
      <c r="AQ86" s="3195">
        <v>1405</v>
      </c>
      <c r="AR86" s="28" t="s">
        <v>2034</v>
      </c>
      <c r="AS86" s="198" t="s">
        <v>2036</v>
      </c>
      <c r="AT86" s="3190">
        <v>1405</v>
      </c>
      <c r="AU86" s="31" t="s">
        <v>869</v>
      </c>
      <c r="AV86" s="31" t="s">
        <v>869</v>
      </c>
      <c r="AW86" s="23"/>
      <c r="AX86" s="3195">
        <v>2</v>
      </c>
      <c r="AY86" s="3195" t="s">
        <v>859</v>
      </c>
      <c r="AZ86" s="3195">
        <v>2</v>
      </c>
      <c r="BA86" s="230"/>
      <c r="BB86" s="230"/>
      <c r="BC86" s="230"/>
      <c r="BD86" s="230"/>
      <c r="BE86" s="230"/>
      <c r="BF86" s="5146"/>
      <c r="BG86" s="5807"/>
    </row>
    <row r="87" spans="1:59">
      <c r="A87" s="5963"/>
      <c r="B87" s="5155"/>
      <c r="C87" s="5730"/>
      <c r="D87" s="5965"/>
      <c r="E87" s="5949"/>
      <c r="F87" s="5155"/>
      <c r="G87" s="5086"/>
      <c r="H87" s="5086"/>
      <c r="I87" s="5086"/>
      <c r="J87" s="5086"/>
      <c r="K87" s="5086"/>
      <c r="L87" s="5086"/>
      <c r="M87" s="5086"/>
      <c r="N87" s="5086"/>
      <c r="O87" s="5086"/>
      <c r="P87" s="5086"/>
      <c r="Q87" s="5086"/>
      <c r="R87" s="5086"/>
      <c r="S87" s="5085"/>
      <c r="T87" s="5085"/>
      <c r="U87" s="5085"/>
      <c r="V87" s="5085"/>
      <c r="W87" s="5085"/>
      <c r="X87" s="5085"/>
      <c r="Y87" s="5085"/>
      <c r="Z87" s="5086"/>
      <c r="AA87" s="5961"/>
      <c r="AB87" s="5086"/>
      <c r="AC87" s="5086"/>
      <c r="AD87" s="5958"/>
      <c r="AE87" s="5958"/>
      <c r="AF87" s="5958"/>
      <c r="AG87" s="5958"/>
      <c r="AH87" s="5958"/>
      <c r="AI87" s="5958"/>
      <c r="AJ87" s="5086"/>
      <c r="AK87" s="5958"/>
      <c r="AL87" s="5958"/>
      <c r="AM87" s="3031" t="s">
        <v>2035</v>
      </c>
      <c r="AN87" s="3378"/>
      <c r="AO87" s="3202" t="s">
        <v>857</v>
      </c>
      <c r="AP87" s="190"/>
      <c r="AQ87" s="3195">
        <v>1300</v>
      </c>
      <c r="AR87" s="28" t="s">
        <v>2034</v>
      </c>
      <c r="AS87" s="198" t="s">
        <v>2036</v>
      </c>
      <c r="AT87" s="3190">
        <v>1300</v>
      </c>
      <c r="AU87" s="23" t="s">
        <v>646</v>
      </c>
      <c r="AV87" s="23" t="s">
        <v>647</v>
      </c>
      <c r="AW87" s="23"/>
      <c r="AX87" s="3195">
        <v>2</v>
      </c>
      <c r="AY87" s="3195" t="s">
        <v>859</v>
      </c>
      <c r="AZ87" s="3195">
        <v>2</v>
      </c>
      <c r="BA87" s="230"/>
      <c r="BB87" s="230"/>
      <c r="BC87" s="230"/>
      <c r="BD87" s="230"/>
      <c r="BE87" s="230"/>
      <c r="BF87" s="6128"/>
      <c r="BG87" s="5928"/>
    </row>
    <row r="88" spans="1:59" ht="12.75" customHeight="1">
      <c r="A88" s="5963"/>
      <c r="B88" s="5153" t="s">
        <v>2463</v>
      </c>
      <c r="C88" s="5731" t="s">
        <v>6539</v>
      </c>
      <c r="D88" s="5153" t="s">
        <v>6561</v>
      </c>
      <c r="E88" s="5084" t="s">
        <v>2920</v>
      </c>
      <c r="F88" s="5153" t="s">
        <v>6535</v>
      </c>
      <c r="G88" s="5084" t="s">
        <v>2028</v>
      </c>
      <c r="H88" s="5084" t="s">
        <v>2028</v>
      </c>
      <c r="I88" s="5084" t="s">
        <v>2029</v>
      </c>
      <c r="J88" s="5084" t="s">
        <v>2029</v>
      </c>
      <c r="K88" s="5084">
        <v>8</v>
      </c>
      <c r="L88" s="5084">
        <v>0</v>
      </c>
      <c r="M88" s="5084">
        <v>31</v>
      </c>
      <c r="N88" s="5084">
        <v>8</v>
      </c>
      <c r="O88" s="5084">
        <v>0</v>
      </c>
      <c r="P88" s="5084">
        <v>31</v>
      </c>
      <c r="Q88" s="5085">
        <v>1</v>
      </c>
      <c r="R88" s="5085">
        <v>1</v>
      </c>
      <c r="S88" s="5085" t="s">
        <v>2912</v>
      </c>
      <c r="T88" s="5085">
        <v>59</v>
      </c>
      <c r="U88" s="5085">
        <v>512</v>
      </c>
      <c r="V88" s="5085">
        <v>303</v>
      </c>
      <c r="W88" s="5085">
        <v>413</v>
      </c>
      <c r="X88" s="5085">
        <v>305</v>
      </c>
      <c r="Y88" s="5085">
        <v>190</v>
      </c>
      <c r="Z88" s="5084" t="s">
        <v>2030</v>
      </c>
      <c r="AA88" s="5960" t="s">
        <v>2913</v>
      </c>
      <c r="AB88" s="5084">
        <v>21000</v>
      </c>
      <c r="AC88" s="5084">
        <v>21000</v>
      </c>
      <c r="AD88" s="5957">
        <v>38439</v>
      </c>
      <c r="AE88" s="5084">
        <v>2500</v>
      </c>
      <c r="AF88" s="5084">
        <v>2500</v>
      </c>
      <c r="AG88" s="5084">
        <v>7090</v>
      </c>
      <c r="AH88" s="5957">
        <v>9</v>
      </c>
      <c r="AI88" s="5957">
        <v>2</v>
      </c>
      <c r="AJ88" s="5084" t="s">
        <v>2045</v>
      </c>
      <c r="AK88" s="5957" t="s">
        <v>2033</v>
      </c>
      <c r="AL88" s="5957" t="s">
        <v>2034</v>
      </c>
      <c r="AM88" s="28" t="s">
        <v>2035</v>
      </c>
      <c r="AN88" s="192" t="s">
        <v>6231</v>
      </c>
      <c r="AO88" s="3369" t="s">
        <v>857</v>
      </c>
      <c r="AP88" s="190"/>
      <c r="AQ88" s="3368">
        <v>1204</v>
      </c>
      <c r="AR88" s="28" t="s">
        <v>2034</v>
      </c>
      <c r="AS88" s="28" t="s">
        <v>2036</v>
      </c>
      <c r="AT88" s="28">
        <v>1203</v>
      </c>
      <c r="AU88" s="192" t="s">
        <v>6281</v>
      </c>
      <c r="AV88" s="192" t="s">
        <v>6525</v>
      </c>
      <c r="AW88" s="23"/>
      <c r="AX88" s="3365">
        <v>2</v>
      </c>
      <c r="AY88" s="3365" t="s">
        <v>859</v>
      </c>
      <c r="AZ88" s="3365">
        <v>2</v>
      </c>
      <c r="BA88" s="230"/>
      <c r="BB88" s="230"/>
      <c r="BC88" s="230"/>
      <c r="BD88" s="230"/>
      <c r="BE88" s="3419"/>
      <c r="BF88" s="5145" t="s">
        <v>2468</v>
      </c>
      <c r="BG88" s="5136" t="s">
        <v>2452</v>
      </c>
    </row>
    <row r="89" spans="1:59">
      <c r="A89" s="5963"/>
      <c r="B89" s="5154"/>
      <c r="C89" s="5729"/>
      <c r="D89" s="6093"/>
      <c r="E89" s="5085"/>
      <c r="F89" s="5154"/>
      <c r="G89" s="5085"/>
      <c r="H89" s="5085"/>
      <c r="I89" s="5085"/>
      <c r="J89" s="5085"/>
      <c r="K89" s="5085"/>
      <c r="L89" s="5085"/>
      <c r="M89" s="5085"/>
      <c r="N89" s="5085"/>
      <c r="O89" s="5085"/>
      <c r="P89" s="5085"/>
      <c r="Q89" s="5085"/>
      <c r="R89" s="5085"/>
      <c r="S89" s="5085"/>
      <c r="T89" s="5085"/>
      <c r="U89" s="5085"/>
      <c r="V89" s="5085"/>
      <c r="W89" s="5085"/>
      <c r="X89" s="5085"/>
      <c r="Y89" s="5085"/>
      <c r="Z89" s="5085"/>
      <c r="AA89" s="5930"/>
      <c r="AB89" s="5085"/>
      <c r="AC89" s="5085"/>
      <c r="AD89" s="5933"/>
      <c r="AE89" s="5085"/>
      <c r="AF89" s="5085"/>
      <c r="AG89" s="5085"/>
      <c r="AH89" s="5933"/>
      <c r="AI89" s="5933"/>
      <c r="AJ89" s="5085"/>
      <c r="AK89" s="5933"/>
      <c r="AL89" s="5933"/>
      <c r="AM89" s="28" t="s">
        <v>2035</v>
      </c>
      <c r="AN89" s="3383"/>
      <c r="AO89" s="3369" t="s">
        <v>857</v>
      </c>
      <c r="AP89" s="190"/>
      <c r="AQ89" s="3365">
        <v>1500</v>
      </c>
      <c r="AR89" s="28" t="s">
        <v>2034</v>
      </c>
      <c r="AS89" s="198" t="s">
        <v>2036</v>
      </c>
      <c r="AT89" s="3362">
        <v>1500</v>
      </c>
      <c r="AU89" s="31" t="s">
        <v>342</v>
      </c>
      <c r="AV89" s="31" t="s">
        <v>341</v>
      </c>
      <c r="AW89" s="23"/>
      <c r="AX89" s="3365">
        <v>2</v>
      </c>
      <c r="AY89" s="3365" t="s">
        <v>859</v>
      </c>
      <c r="AZ89" s="3365">
        <v>2</v>
      </c>
      <c r="BA89" s="28">
        <v>3</v>
      </c>
      <c r="BB89" s="28" t="s">
        <v>875</v>
      </c>
      <c r="BC89" s="28" t="s">
        <v>859</v>
      </c>
      <c r="BD89" s="28" t="s">
        <v>876</v>
      </c>
      <c r="BE89" s="3422" t="s">
        <v>877</v>
      </c>
      <c r="BF89" s="5146"/>
      <c r="BG89" s="5807"/>
    </row>
    <row r="90" spans="1:59" ht="12.75" customHeight="1">
      <c r="A90" s="5963"/>
      <c r="B90" s="5154"/>
      <c r="C90" s="5729"/>
      <c r="D90" s="6093"/>
      <c r="E90" s="5085"/>
      <c r="F90" s="5154"/>
      <c r="G90" s="5085"/>
      <c r="H90" s="5085"/>
      <c r="I90" s="5085"/>
      <c r="J90" s="5085"/>
      <c r="K90" s="5085"/>
      <c r="L90" s="5085"/>
      <c r="M90" s="5085"/>
      <c r="N90" s="5085"/>
      <c r="O90" s="5085"/>
      <c r="P90" s="5085"/>
      <c r="Q90" s="5085"/>
      <c r="R90" s="5085"/>
      <c r="S90" s="5085"/>
      <c r="T90" s="5085"/>
      <c r="U90" s="5085"/>
      <c r="V90" s="5085"/>
      <c r="W90" s="5085"/>
      <c r="X90" s="5085"/>
      <c r="Y90" s="5085"/>
      <c r="Z90" s="5085"/>
      <c r="AA90" s="5930"/>
      <c r="AB90" s="5085"/>
      <c r="AC90" s="5085"/>
      <c r="AD90" s="5933"/>
      <c r="AE90" s="5085"/>
      <c r="AF90" s="5085"/>
      <c r="AG90" s="5085"/>
      <c r="AH90" s="5933"/>
      <c r="AI90" s="5933"/>
      <c r="AJ90" s="5085"/>
      <c r="AK90" s="5933"/>
      <c r="AL90" s="5933"/>
      <c r="AM90" s="28" t="s">
        <v>2035</v>
      </c>
      <c r="AN90" s="3383"/>
      <c r="AO90" s="3369" t="s">
        <v>857</v>
      </c>
      <c r="AP90" s="190"/>
      <c r="AQ90" s="3365">
        <v>1405</v>
      </c>
      <c r="AR90" s="28" t="s">
        <v>2034</v>
      </c>
      <c r="AS90" s="198" t="s">
        <v>2036</v>
      </c>
      <c r="AT90" s="3362">
        <v>1405</v>
      </c>
      <c r="AU90" s="31" t="s">
        <v>869</v>
      </c>
      <c r="AV90" s="31" t="s">
        <v>869</v>
      </c>
      <c r="AW90" s="23"/>
      <c r="AX90" s="3365">
        <v>2</v>
      </c>
      <c r="AY90" s="3365" t="s">
        <v>859</v>
      </c>
      <c r="AZ90" s="3365">
        <v>2</v>
      </c>
      <c r="BA90" s="230"/>
      <c r="BB90" s="230"/>
      <c r="BC90" s="230"/>
      <c r="BD90" s="230"/>
      <c r="BE90" s="3419"/>
      <c r="BF90" s="5146"/>
      <c r="BG90" s="5807"/>
    </row>
    <row r="91" spans="1:59">
      <c r="A91" s="5963"/>
      <c r="B91" s="5155"/>
      <c r="C91" s="5730"/>
      <c r="D91" s="6094"/>
      <c r="E91" s="5949"/>
      <c r="F91" s="5155"/>
      <c r="G91" s="5086"/>
      <c r="H91" s="5086"/>
      <c r="I91" s="5086"/>
      <c r="J91" s="5086"/>
      <c r="K91" s="5086"/>
      <c r="L91" s="5086"/>
      <c r="M91" s="5086"/>
      <c r="N91" s="5086"/>
      <c r="O91" s="5086"/>
      <c r="P91" s="5086"/>
      <c r="Q91" s="5086"/>
      <c r="R91" s="5086"/>
      <c r="S91" s="5086"/>
      <c r="T91" s="5086"/>
      <c r="U91" s="5086"/>
      <c r="V91" s="5086"/>
      <c r="W91" s="5086"/>
      <c r="X91" s="5086"/>
      <c r="Y91" s="5086"/>
      <c r="Z91" s="5086"/>
      <c r="AA91" s="5961"/>
      <c r="AB91" s="5086"/>
      <c r="AC91" s="5086"/>
      <c r="AD91" s="5958"/>
      <c r="AE91" s="5086"/>
      <c r="AF91" s="5086"/>
      <c r="AG91" s="5086"/>
      <c r="AH91" s="5958"/>
      <c r="AI91" s="5958"/>
      <c r="AJ91" s="5086"/>
      <c r="AK91" s="5958"/>
      <c r="AL91" s="5958"/>
      <c r="AM91" s="28" t="s">
        <v>2035</v>
      </c>
      <c r="AN91" s="3383"/>
      <c r="AO91" s="3369" t="s">
        <v>857</v>
      </c>
      <c r="AP91" s="190"/>
      <c r="AQ91" s="3365">
        <v>1300</v>
      </c>
      <c r="AR91" s="28" t="s">
        <v>2034</v>
      </c>
      <c r="AS91" s="198" t="s">
        <v>2036</v>
      </c>
      <c r="AT91" s="3362">
        <v>1300</v>
      </c>
      <c r="AU91" s="23" t="s">
        <v>646</v>
      </c>
      <c r="AV91" s="23" t="s">
        <v>647</v>
      </c>
      <c r="AW91" s="23"/>
      <c r="AX91" s="3365">
        <v>2</v>
      </c>
      <c r="AY91" s="3365" t="s">
        <v>859</v>
      </c>
      <c r="AZ91" s="3365">
        <v>2</v>
      </c>
      <c r="BA91" s="230"/>
      <c r="BB91" s="230"/>
      <c r="BC91" s="230"/>
      <c r="BD91" s="230"/>
      <c r="BE91" s="3419"/>
      <c r="BF91" s="6128"/>
      <c r="BG91" s="5928"/>
    </row>
    <row r="92" spans="1:59" ht="12.75" customHeight="1">
      <c r="A92" s="5963"/>
      <c r="B92" s="5153" t="s">
        <v>2463</v>
      </c>
      <c r="C92" s="5731" t="s">
        <v>6540</v>
      </c>
      <c r="D92" s="5153" t="s">
        <v>6562</v>
      </c>
      <c r="E92" s="5084" t="s">
        <v>2920</v>
      </c>
      <c r="F92" s="5153" t="s">
        <v>6538</v>
      </c>
      <c r="G92" s="5084" t="s">
        <v>2028</v>
      </c>
      <c r="H92" s="5084" t="s">
        <v>2028</v>
      </c>
      <c r="I92" s="5084" t="s">
        <v>2029</v>
      </c>
      <c r="J92" s="5084" t="s">
        <v>2029</v>
      </c>
      <c r="K92" s="5084">
        <v>8</v>
      </c>
      <c r="L92" s="5084">
        <v>0</v>
      </c>
      <c r="M92" s="5084">
        <v>31</v>
      </c>
      <c r="N92" s="5084">
        <v>8</v>
      </c>
      <c r="O92" s="5084">
        <v>0</v>
      </c>
      <c r="P92" s="5084">
        <v>31</v>
      </c>
      <c r="Q92" s="5084">
        <v>1</v>
      </c>
      <c r="R92" s="5084">
        <v>1</v>
      </c>
      <c r="S92" s="5084" t="s">
        <v>2912</v>
      </c>
      <c r="T92" s="5084">
        <v>59</v>
      </c>
      <c r="U92" s="5084">
        <v>512</v>
      </c>
      <c r="V92" s="5084">
        <v>303</v>
      </c>
      <c r="W92" s="5084">
        <v>413</v>
      </c>
      <c r="X92" s="5084">
        <v>305</v>
      </c>
      <c r="Y92" s="5084">
        <v>190</v>
      </c>
      <c r="Z92" s="5084" t="s">
        <v>2030</v>
      </c>
      <c r="AA92" s="5960" t="s">
        <v>2913</v>
      </c>
      <c r="AB92" s="5084">
        <v>28000</v>
      </c>
      <c r="AC92" s="5084">
        <v>28000</v>
      </c>
      <c r="AD92" s="5957">
        <v>49460</v>
      </c>
      <c r="AE92" s="5084">
        <v>3000</v>
      </c>
      <c r="AF92" s="5084">
        <v>3000</v>
      </c>
      <c r="AG92" s="5084">
        <v>8213</v>
      </c>
      <c r="AH92" s="5957">
        <v>9</v>
      </c>
      <c r="AI92" s="5957">
        <v>2</v>
      </c>
      <c r="AJ92" s="5084" t="s">
        <v>2045</v>
      </c>
      <c r="AK92" s="5957" t="s">
        <v>2033</v>
      </c>
      <c r="AL92" s="5957" t="s">
        <v>2034</v>
      </c>
      <c r="AM92" s="28" t="s">
        <v>2035</v>
      </c>
      <c r="AN92" s="192" t="s">
        <v>6233</v>
      </c>
      <c r="AO92" s="3369" t="s">
        <v>857</v>
      </c>
      <c r="AP92" s="190"/>
      <c r="AQ92" s="3368">
        <v>1204</v>
      </c>
      <c r="AR92" s="28" t="s">
        <v>2034</v>
      </c>
      <c r="AS92" s="28" t="s">
        <v>2036</v>
      </c>
      <c r="AT92" s="28">
        <v>1203</v>
      </c>
      <c r="AU92" s="192" t="s">
        <v>6285</v>
      </c>
      <c r="AV92" s="192" t="s">
        <v>6526</v>
      </c>
      <c r="AW92" s="23"/>
      <c r="AX92" s="3365">
        <v>2</v>
      </c>
      <c r="AY92" s="3365" t="s">
        <v>859</v>
      </c>
      <c r="AZ92" s="3365">
        <v>2</v>
      </c>
      <c r="BA92" s="230"/>
      <c r="BB92" s="230"/>
      <c r="BC92" s="230"/>
      <c r="BD92" s="230"/>
      <c r="BE92" s="3419"/>
      <c r="BF92" s="5145" t="s">
        <v>2468</v>
      </c>
      <c r="BG92" s="5136" t="s">
        <v>2452</v>
      </c>
    </row>
    <row r="93" spans="1:59">
      <c r="A93" s="5963"/>
      <c r="B93" s="5154"/>
      <c r="C93" s="5729"/>
      <c r="D93" s="6093"/>
      <c r="E93" s="5085"/>
      <c r="F93" s="5154"/>
      <c r="G93" s="5085"/>
      <c r="H93" s="5085"/>
      <c r="I93" s="5085"/>
      <c r="J93" s="5085"/>
      <c r="K93" s="5085"/>
      <c r="L93" s="5085"/>
      <c r="M93" s="5085"/>
      <c r="N93" s="5085"/>
      <c r="O93" s="5085"/>
      <c r="P93" s="5085"/>
      <c r="Q93" s="5085"/>
      <c r="R93" s="5085"/>
      <c r="S93" s="5085"/>
      <c r="T93" s="5085"/>
      <c r="U93" s="5085"/>
      <c r="V93" s="5085"/>
      <c r="W93" s="5085"/>
      <c r="X93" s="5085"/>
      <c r="Y93" s="5085"/>
      <c r="Z93" s="5085"/>
      <c r="AA93" s="5930"/>
      <c r="AB93" s="5085"/>
      <c r="AC93" s="5085"/>
      <c r="AD93" s="5933"/>
      <c r="AE93" s="5085"/>
      <c r="AF93" s="5085"/>
      <c r="AG93" s="5085"/>
      <c r="AH93" s="5933"/>
      <c r="AI93" s="5933"/>
      <c r="AJ93" s="5085"/>
      <c r="AK93" s="5933"/>
      <c r="AL93" s="5933"/>
      <c r="AM93" s="28" t="s">
        <v>2035</v>
      </c>
      <c r="AN93" s="3383"/>
      <c r="AO93" s="3369" t="s">
        <v>857</v>
      </c>
      <c r="AP93" s="190"/>
      <c r="AQ93" s="3365">
        <v>1500</v>
      </c>
      <c r="AR93" s="28" t="s">
        <v>2034</v>
      </c>
      <c r="AS93" s="198" t="s">
        <v>2036</v>
      </c>
      <c r="AT93" s="3362">
        <v>1500</v>
      </c>
      <c r="AU93" s="31" t="s">
        <v>342</v>
      </c>
      <c r="AV93" s="31" t="s">
        <v>341</v>
      </c>
      <c r="AW93" s="23"/>
      <c r="AX93" s="3365">
        <v>2</v>
      </c>
      <c r="AY93" s="3365" t="s">
        <v>859</v>
      </c>
      <c r="AZ93" s="3365">
        <v>2</v>
      </c>
      <c r="BA93" s="28">
        <v>3</v>
      </c>
      <c r="BB93" s="28" t="s">
        <v>875</v>
      </c>
      <c r="BC93" s="28" t="s">
        <v>859</v>
      </c>
      <c r="BD93" s="28" t="s">
        <v>876</v>
      </c>
      <c r="BE93" s="3422" t="s">
        <v>877</v>
      </c>
      <c r="BF93" s="5146"/>
      <c r="BG93" s="5807"/>
    </row>
    <row r="94" spans="1:59" ht="12.75" customHeight="1">
      <c r="A94" s="5963"/>
      <c r="B94" s="5154"/>
      <c r="C94" s="5729"/>
      <c r="D94" s="6093"/>
      <c r="E94" s="5085"/>
      <c r="F94" s="5154"/>
      <c r="G94" s="5085"/>
      <c r="H94" s="5085"/>
      <c r="I94" s="5085"/>
      <c r="J94" s="5085"/>
      <c r="K94" s="5085"/>
      <c r="L94" s="5085"/>
      <c r="M94" s="5085"/>
      <c r="N94" s="5085"/>
      <c r="O94" s="5085"/>
      <c r="P94" s="5085"/>
      <c r="Q94" s="5085"/>
      <c r="R94" s="5085"/>
      <c r="S94" s="5085"/>
      <c r="T94" s="5085"/>
      <c r="U94" s="5085"/>
      <c r="V94" s="5085"/>
      <c r="W94" s="5085"/>
      <c r="X94" s="5085"/>
      <c r="Y94" s="5085"/>
      <c r="Z94" s="5085"/>
      <c r="AA94" s="5930"/>
      <c r="AB94" s="5085"/>
      <c r="AC94" s="5085"/>
      <c r="AD94" s="5933"/>
      <c r="AE94" s="5085"/>
      <c r="AF94" s="5085"/>
      <c r="AG94" s="5085"/>
      <c r="AH94" s="5933"/>
      <c r="AI94" s="5933"/>
      <c r="AJ94" s="5085"/>
      <c r="AK94" s="5933"/>
      <c r="AL94" s="5933"/>
      <c r="AM94" s="28" t="s">
        <v>2035</v>
      </c>
      <c r="AN94" s="3383"/>
      <c r="AO94" s="3369" t="s">
        <v>857</v>
      </c>
      <c r="AP94" s="190"/>
      <c r="AQ94" s="3365">
        <v>1405</v>
      </c>
      <c r="AR94" s="28" t="s">
        <v>2034</v>
      </c>
      <c r="AS94" s="198" t="s">
        <v>2036</v>
      </c>
      <c r="AT94" s="3362">
        <v>1405</v>
      </c>
      <c r="AU94" s="31" t="s">
        <v>869</v>
      </c>
      <c r="AV94" s="31" t="s">
        <v>869</v>
      </c>
      <c r="AW94" s="23"/>
      <c r="AX94" s="3365">
        <v>2</v>
      </c>
      <c r="AY94" s="3365" t="s">
        <v>859</v>
      </c>
      <c r="AZ94" s="3365">
        <v>2</v>
      </c>
      <c r="BA94" s="230"/>
      <c r="BB94" s="230"/>
      <c r="BC94" s="230"/>
      <c r="BD94" s="230"/>
      <c r="BE94" s="3419"/>
      <c r="BF94" s="5146"/>
      <c r="BG94" s="5807"/>
    </row>
    <row r="95" spans="1:59" ht="13.5" thickBot="1">
      <c r="A95" s="5964"/>
      <c r="B95" s="5208"/>
      <c r="C95" s="6062"/>
      <c r="D95" s="6114"/>
      <c r="E95" s="5948"/>
      <c r="F95" s="5208"/>
      <c r="G95" s="5121"/>
      <c r="H95" s="5121"/>
      <c r="I95" s="5121"/>
      <c r="J95" s="5121"/>
      <c r="K95" s="5121"/>
      <c r="L95" s="5121"/>
      <c r="M95" s="5121"/>
      <c r="N95" s="5121"/>
      <c r="O95" s="5121"/>
      <c r="P95" s="5121"/>
      <c r="Q95" s="5121"/>
      <c r="R95" s="5121"/>
      <c r="S95" s="5121"/>
      <c r="T95" s="5121"/>
      <c r="U95" s="5121"/>
      <c r="V95" s="5121"/>
      <c r="W95" s="5121"/>
      <c r="X95" s="5121"/>
      <c r="Y95" s="5121"/>
      <c r="Z95" s="5121"/>
      <c r="AA95" s="5931"/>
      <c r="AB95" s="5121"/>
      <c r="AC95" s="5121"/>
      <c r="AD95" s="5934"/>
      <c r="AE95" s="5121"/>
      <c r="AF95" s="5121"/>
      <c r="AG95" s="5121"/>
      <c r="AH95" s="5934"/>
      <c r="AI95" s="5934"/>
      <c r="AJ95" s="5121"/>
      <c r="AK95" s="5934"/>
      <c r="AL95" s="5934"/>
      <c r="AM95" s="30" t="s">
        <v>2035</v>
      </c>
      <c r="AN95" s="3384"/>
      <c r="AO95" s="34" t="s">
        <v>857</v>
      </c>
      <c r="AP95" s="193"/>
      <c r="AQ95" s="3366">
        <v>1300</v>
      </c>
      <c r="AR95" s="30" t="s">
        <v>2034</v>
      </c>
      <c r="AS95" s="199" t="s">
        <v>2036</v>
      </c>
      <c r="AT95" s="3364">
        <v>1300</v>
      </c>
      <c r="AU95" s="35" t="s">
        <v>646</v>
      </c>
      <c r="AV95" s="35" t="s">
        <v>647</v>
      </c>
      <c r="AW95" s="35"/>
      <c r="AX95" s="3366">
        <v>2</v>
      </c>
      <c r="AY95" s="3366" t="s">
        <v>859</v>
      </c>
      <c r="AZ95" s="3366">
        <v>2</v>
      </c>
      <c r="BA95" s="232"/>
      <c r="BB95" s="232"/>
      <c r="BC95" s="232"/>
      <c r="BD95" s="232"/>
      <c r="BE95" s="3421"/>
      <c r="BF95" s="6127"/>
      <c r="BG95" s="5927"/>
    </row>
    <row r="96" spans="1:59">
      <c r="A96" s="5962" t="s">
        <v>3916</v>
      </c>
      <c r="B96" s="5241" t="s">
        <v>2463</v>
      </c>
      <c r="C96" s="6058" t="s">
        <v>3638</v>
      </c>
      <c r="D96" s="5241" t="s">
        <v>2934</v>
      </c>
      <c r="E96" s="5156" t="s">
        <v>2924</v>
      </c>
      <c r="F96" s="5241" t="s">
        <v>2059</v>
      </c>
      <c r="G96" s="5156" t="s">
        <v>2028</v>
      </c>
      <c r="H96" s="5156" t="s">
        <v>2028</v>
      </c>
      <c r="I96" s="5156" t="s">
        <v>2029</v>
      </c>
      <c r="J96" s="5156" t="s">
        <v>2029</v>
      </c>
      <c r="K96" s="5156">
        <v>9</v>
      </c>
      <c r="L96" s="5156">
        <v>0</v>
      </c>
      <c r="M96" s="5156">
        <v>31</v>
      </c>
      <c r="N96" s="5156">
        <v>9</v>
      </c>
      <c r="O96" s="5156">
        <v>0</v>
      </c>
      <c r="P96" s="5156">
        <v>31</v>
      </c>
      <c r="Q96" s="5156">
        <v>1</v>
      </c>
      <c r="R96" s="5156">
        <v>1</v>
      </c>
      <c r="S96" s="5156" t="s">
        <v>2912</v>
      </c>
      <c r="T96" s="5156">
        <v>59</v>
      </c>
      <c r="U96" s="5156">
        <v>512</v>
      </c>
      <c r="V96" s="5156">
        <v>303</v>
      </c>
      <c r="W96" s="5156">
        <v>413</v>
      </c>
      <c r="X96" s="5156">
        <v>305</v>
      </c>
      <c r="Y96" s="5156">
        <v>190</v>
      </c>
      <c r="Z96" s="5156" t="s">
        <v>2030</v>
      </c>
      <c r="AA96" s="5929" t="s">
        <v>2913</v>
      </c>
      <c r="AB96" s="5418">
        <v>7808</v>
      </c>
      <c r="AC96" s="5418">
        <v>7808</v>
      </c>
      <c r="AD96" s="5255">
        <v>11896</v>
      </c>
      <c r="AE96" s="5932">
        <v>640</v>
      </c>
      <c r="AF96" s="5932">
        <v>640</v>
      </c>
      <c r="AG96" s="5932">
        <v>1088</v>
      </c>
      <c r="AH96" s="5932">
        <v>9</v>
      </c>
      <c r="AI96" s="5932">
        <v>2</v>
      </c>
      <c r="AJ96" s="5156" t="s">
        <v>2045</v>
      </c>
      <c r="AK96" s="5932" t="s">
        <v>2033</v>
      </c>
      <c r="AL96" s="5932" t="s">
        <v>2034</v>
      </c>
      <c r="AM96" s="3214" t="s">
        <v>2035</v>
      </c>
      <c r="AN96" s="3372"/>
      <c r="AO96" s="3223" t="s">
        <v>857</v>
      </c>
      <c r="AP96" s="187"/>
      <c r="AQ96" s="185">
        <v>1204</v>
      </c>
      <c r="AR96" s="48" t="s">
        <v>2034</v>
      </c>
      <c r="AS96" s="48" t="s">
        <v>2036</v>
      </c>
      <c r="AT96" s="48">
        <v>1203</v>
      </c>
      <c r="AU96" s="225" t="s">
        <v>1218</v>
      </c>
      <c r="AV96" s="225" t="s">
        <v>1219</v>
      </c>
      <c r="AW96" s="189"/>
      <c r="AX96" s="3200">
        <v>2</v>
      </c>
      <c r="AY96" s="3200" t="s">
        <v>859</v>
      </c>
      <c r="AZ96" s="3200">
        <v>2</v>
      </c>
      <c r="BA96" s="229"/>
      <c r="BB96" s="229"/>
      <c r="BC96" s="229"/>
      <c r="BD96" s="229"/>
      <c r="BE96" s="229"/>
      <c r="BF96" s="6124" t="s">
        <v>2468</v>
      </c>
      <c r="BG96" s="5813" t="s">
        <v>2452</v>
      </c>
    </row>
    <row r="97" spans="1:59">
      <c r="A97" s="5963"/>
      <c r="B97" s="5154"/>
      <c r="C97" s="5729"/>
      <c r="D97" s="5154"/>
      <c r="E97" s="5085"/>
      <c r="F97" s="5154"/>
      <c r="G97" s="5085"/>
      <c r="H97" s="5085"/>
      <c r="I97" s="5085"/>
      <c r="J97" s="5085"/>
      <c r="K97" s="5085"/>
      <c r="L97" s="5085"/>
      <c r="M97" s="5085"/>
      <c r="N97" s="5085"/>
      <c r="O97" s="5085"/>
      <c r="P97" s="5085"/>
      <c r="Q97" s="5085"/>
      <c r="R97" s="5085"/>
      <c r="S97" s="5085"/>
      <c r="T97" s="5085"/>
      <c r="U97" s="5085"/>
      <c r="V97" s="5085"/>
      <c r="W97" s="5085"/>
      <c r="X97" s="5085"/>
      <c r="Y97" s="5085"/>
      <c r="Z97" s="5085"/>
      <c r="AA97" s="5930"/>
      <c r="AB97" s="5401"/>
      <c r="AC97" s="5401"/>
      <c r="AD97" s="5236"/>
      <c r="AE97" s="5933"/>
      <c r="AF97" s="5933"/>
      <c r="AG97" s="5933"/>
      <c r="AH97" s="5933"/>
      <c r="AI97" s="5933"/>
      <c r="AJ97" s="5085"/>
      <c r="AK97" s="5933"/>
      <c r="AL97" s="5933"/>
      <c r="AM97" s="3031" t="s">
        <v>2035</v>
      </c>
      <c r="AN97" s="3376"/>
      <c r="AO97" s="3202" t="s">
        <v>857</v>
      </c>
      <c r="AP97" s="190"/>
      <c r="AQ97" s="3195">
        <v>1500</v>
      </c>
      <c r="AR97" s="28" t="s">
        <v>2034</v>
      </c>
      <c r="AS97" s="198" t="s">
        <v>2036</v>
      </c>
      <c r="AT97" s="3190">
        <v>1500</v>
      </c>
      <c r="AU97" s="31" t="s">
        <v>1158</v>
      </c>
      <c r="AV97" s="31" t="s">
        <v>341</v>
      </c>
      <c r="AW97" s="23"/>
      <c r="AX97" s="3195">
        <v>4</v>
      </c>
      <c r="AY97" s="3195" t="s">
        <v>859</v>
      </c>
      <c r="AZ97" s="3195">
        <v>4</v>
      </c>
      <c r="BA97" s="28">
        <v>6</v>
      </c>
      <c r="BB97" s="28" t="s">
        <v>875</v>
      </c>
      <c r="BC97" s="28" t="s">
        <v>859</v>
      </c>
      <c r="BD97" s="28" t="s">
        <v>876</v>
      </c>
      <c r="BE97" s="28" t="s">
        <v>877</v>
      </c>
      <c r="BF97" s="5146"/>
      <c r="BG97" s="5807"/>
    </row>
    <row r="98" spans="1:59">
      <c r="A98" s="5963"/>
      <c r="B98" s="5154"/>
      <c r="C98" s="5729"/>
      <c r="D98" s="5154"/>
      <c r="E98" s="5085"/>
      <c r="F98" s="5154"/>
      <c r="G98" s="5085"/>
      <c r="H98" s="5085"/>
      <c r="I98" s="5085"/>
      <c r="J98" s="5085"/>
      <c r="K98" s="5085"/>
      <c r="L98" s="5085"/>
      <c r="M98" s="5085"/>
      <c r="N98" s="5085"/>
      <c r="O98" s="5085"/>
      <c r="P98" s="5085"/>
      <c r="Q98" s="5085"/>
      <c r="R98" s="5085"/>
      <c r="S98" s="5085"/>
      <c r="T98" s="5085"/>
      <c r="U98" s="5085"/>
      <c r="V98" s="5085"/>
      <c r="W98" s="5085"/>
      <c r="X98" s="5085"/>
      <c r="Y98" s="5085"/>
      <c r="Z98" s="5085"/>
      <c r="AA98" s="5930"/>
      <c r="AB98" s="5401"/>
      <c r="AC98" s="5401"/>
      <c r="AD98" s="5236"/>
      <c r="AE98" s="5933"/>
      <c r="AF98" s="5933"/>
      <c r="AG98" s="5933"/>
      <c r="AH98" s="5933"/>
      <c r="AI98" s="5933"/>
      <c r="AJ98" s="5085"/>
      <c r="AK98" s="5933"/>
      <c r="AL98" s="5933"/>
      <c r="AM98" s="3031" t="s">
        <v>2035</v>
      </c>
      <c r="AN98" s="3373"/>
      <c r="AO98" s="3202" t="s">
        <v>857</v>
      </c>
      <c r="AP98" s="190"/>
      <c r="AQ98" s="3195">
        <v>1405</v>
      </c>
      <c r="AR98" s="28" t="s">
        <v>2034</v>
      </c>
      <c r="AS98" s="198" t="s">
        <v>2036</v>
      </c>
      <c r="AT98" s="3190">
        <v>1405</v>
      </c>
      <c r="AU98" s="31" t="s">
        <v>869</v>
      </c>
      <c r="AV98" s="31" t="s">
        <v>869</v>
      </c>
      <c r="AW98" s="23"/>
      <c r="AX98" s="3195">
        <v>2</v>
      </c>
      <c r="AY98" s="3195" t="s">
        <v>859</v>
      </c>
      <c r="AZ98" s="3195">
        <v>2</v>
      </c>
      <c r="BA98" s="226"/>
      <c r="BB98" s="226"/>
      <c r="BC98" s="226"/>
      <c r="BD98" s="226"/>
      <c r="BE98" s="226"/>
      <c r="BF98" s="5146"/>
      <c r="BG98" s="5807"/>
    </row>
    <row r="99" spans="1:59">
      <c r="A99" s="5963"/>
      <c r="B99" s="5155"/>
      <c r="C99" s="5730"/>
      <c r="D99" s="5965"/>
      <c r="E99" s="5949"/>
      <c r="F99" s="5965"/>
      <c r="G99" s="5086"/>
      <c r="H99" s="5086"/>
      <c r="I99" s="5086"/>
      <c r="J99" s="5086"/>
      <c r="K99" s="5086"/>
      <c r="L99" s="5086"/>
      <c r="M99" s="5086"/>
      <c r="N99" s="5086"/>
      <c r="O99" s="5086"/>
      <c r="P99" s="5086"/>
      <c r="Q99" s="5085"/>
      <c r="R99" s="5085"/>
      <c r="S99" s="5085"/>
      <c r="T99" s="5085"/>
      <c r="U99" s="5085"/>
      <c r="V99" s="5085"/>
      <c r="W99" s="5085"/>
      <c r="X99" s="5085"/>
      <c r="Y99" s="5085"/>
      <c r="Z99" s="5086"/>
      <c r="AA99" s="5930"/>
      <c r="AB99" s="5402"/>
      <c r="AC99" s="5402"/>
      <c r="AD99" s="5237"/>
      <c r="AE99" s="5958"/>
      <c r="AF99" s="5958"/>
      <c r="AG99" s="5958"/>
      <c r="AH99" s="5958"/>
      <c r="AI99" s="5958"/>
      <c r="AJ99" s="5086"/>
      <c r="AK99" s="5958"/>
      <c r="AL99" s="5958"/>
      <c r="AM99" s="3031" t="s">
        <v>2035</v>
      </c>
      <c r="AN99" s="3380"/>
      <c r="AO99" s="3202" t="s">
        <v>857</v>
      </c>
      <c r="AP99" s="190"/>
      <c r="AQ99" s="3195">
        <v>1300</v>
      </c>
      <c r="AR99" s="28" t="s">
        <v>2034</v>
      </c>
      <c r="AS99" s="198" t="s">
        <v>2036</v>
      </c>
      <c r="AT99" s="3190">
        <v>1300</v>
      </c>
      <c r="AU99" s="23" t="s">
        <v>646</v>
      </c>
      <c r="AV99" s="23" t="s">
        <v>647</v>
      </c>
      <c r="AW99" s="23"/>
      <c r="AX99" s="3195">
        <v>2</v>
      </c>
      <c r="AY99" s="3195" t="s">
        <v>859</v>
      </c>
      <c r="AZ99" s="3195">
        <v>2</v>
      </c>
      <c r="BA99" s="230"/>
      <c r="BB99" s="230"/>
      <c r="BC99" s="230"/>
      <c r="BD99" s="230"/>
      <c r="BE99" s="230"/>
      <c r="BF99" s="6128"/>
      <c r="BG99" s="5928"/>
    </row>
    <row r="100" spans="1:59">
      <c r="A100" s="5963"/>
      <c r="B100" s="5153" t="s">
        <v>2463</v>
      </c>
      <c r="C100" s="5731" t="s">
        <v>3639</v>
      </c>
      <c r="D100" s="5153" t="s">
        <v>2935</v>
      </c>
      <c r="E100" s="5084" t="s">
        <v>2924</v>
      </c>
      <c r="F100" s="5153" t="s">
        <v>2060</v>
      </c>
      <c r="G100" s="5084" t="s">
        <v>2028</v>
      </c>
      <c r="H100" s="5084" t="s">
        <v>2028</v>
      </c>
      <c r="I100" s="5084" t="s">
        <v>2029</v>
      </c>
      <c r="J100" s="5084" t="s">
        <v>2029</v>
      </c>
      <c r="K100" s="5084">
        <v>9</v>
      </c>
      <c r="L100" s="5084">
        <v>0</v>
      </c>
      <c r="M100" s="5084">
        <v>31</v>
      </c>
      <c r="N100" s="5084">
        <v>9</v>
      </c>
      <c r="O100" s="5084">
        <v>0</v>
      </c>
      <c r="P100" s="5084">
        <v>31</v>
      </c>
      <c r="Q100" s="5084">
        <v>1</v>
      </c>
      <c r="R100" s="5084">
        <v>1</v>
      </c>
      <c r="S100" s="5084" t="s">
        <v>2912</v>
      </c>
      <c r="T100" s="5084">
        <v>59</v>
      </c>
      <c r="U100" s="5084">
        <v>512</v>
      </c>
      <c r="V100" s="5084">
        <v>303</v>
      </c>
      <c r="W100" s="5084">
        <v>413</v>
      </c>
      <c r="X100" s="5084">
        <v>305</v>
      </c>
      <c r="Y100" s="5084">
        <v>190</v>
      </c>
      <c r="Z100" s="5084" t="s">
        <v>2030</v>
      </c>
      <c r="AA100" s="5960" t="s">
        <v>2913</v>
      </c>
      <c r="AB100" s="5291">
        <v>11832</v>
      </c>
      <c r="AC100" s="5291">
        <v>11832</v>
      </c>
      <c r="AD100" s="5291">
        <v>18503</v>
      </c>
      <c r="AE100" s="5957">
        <v>1088</v>
      </c>
      <c r="AF100" s="5957">
        <v>1088</v>
      </c>
      <c r="AG100" s="5957">
        <v>1230</v>
      </c>
      <c r="AH100" s="5957">
        <v>9</v>
      </c>
      <c r="AI100" s="5957">
        <v>2</v>
      </c>
      <c r="AJ100" s="5084" t="s">
        <v>2045</v>
      </c>
      <c r="AK100" s="5957" t="s">
        <v>2033</v>
      </c>
      <c r="AL100" s="5957" t="s">
        <v>2034</v>
      </c>
      <c r="AM100" s="3031" t="s">
        <v>2035</v>
      </c>
      <c r="AN100" s="3374" t="s">
        <v>6172</v>
      </c>
      <c r="AO100" s="3202" t="s">
        <v>857</v>
      </c>
      <c r="AP100" s="190"/>
      <c r="AQ100" s="3211">
        <v>1204</v>
      </c>
      <c r="AR100" s="28" t="s">
        <v>2034</v>
      </c>
      <c r="AS100" s="28" t="s">
        <v>2036</v>
      </c>
      <c r="AT100" s="28">
        <v>1203</v>
      </c>
      <c r="AU100" s="197" t="s">
        <v>2037</v>
      </c>
      <c r="AV100" s="3207" t="s">
        <v>2038</v>
      </c>
      <c r="AW100" s="23"/>
      <c r="AX100" s="3195">
        <v>2</v>
      </c>
      <c r="AY100" s="3195" t="s">
        <v>859</v>
      </c>
      <c r="AZ100" s="3195">
        <v>2</v>
      </c>
      <c r="BA100" s="230"/>
      <c r="BB100" s="230"/>
      <c r="BC100" s="230"/>
      <c r="BD100" s="230"/>
      <c r="BE100" s="230"/>
      <c r="BF100" s="5145" t="s">
        <v>2468</v>
      </c>
      <c r="BG100" s="5136" t="s">
        <v>2452</v>
      </c>
    </row>
    <row r="101" spans="1:59">
      <c r="A101" s="5963"/>
      <c r="B101" s="5154"/>
      <c r="C101" s="5729"/>
      <c r="D101" s="5154"/>
      <c r="E101" s="5085"/>
      <c r="F101" s="5154"/>
      <c r="G101" s="5085"/>
      <c r="H101" s="5085"/>
      <c r="I101" s="5085"/>
      <c r="J101" s="5085"/>
      <c r="K101" s="5085"/>
      <c r="L101" s="5085"/>
      <c r="M101" s="5085"/>
      <c r="N101" s="5085"/>
      <c r="O101" s="5085"/>
      <c r="P101" s="5085"/>
      <c r="Q101" s="5085"/>
      <c r="R101" s="5085"/>
      <c r="S101" s="5085"/>
      <c r="T101" s="5085"/>
      <c r="U101" s="5085"/>
      <c r="V101" s="5085"/>
      <c r="W101" s="5085"/>
      <c r="X101" s="5085"/>
      <c r="Y101" s="5085"/>
      <c r="Z101" s="5085"/>
      <c r="AA101" s="5930"/>
      <c r="AB101" s="5236"/>
      <c r="AC101" s="5236"/>
      <c r="AD101" s="5236"/>
      <c r="AE101" s="5933"/>
      <c r="AF101" s="5933"/>
      <c r="AG101" s="5933"/>
      <c r="AH101" s="5933"/>
      <c r="AI101" s="5933"/>
      <c r="AJ101" s="5085"/>
      <c r="AK101" s="5933"/>
      <c r="AL101" s="5933"/>
      <c r="AM101" s="3031" t="s">
        <v>2035</v>
      </c>
      <c r="AN101" s="3376"/>
      <c r="AO101" s="3202" t="s">
        <v>857</v>
      </c>
      <c r="AP101" s="190"/>
      <c r="AQ101" s="3195">
        <v>1500</v>
      </c>
      <c r="AR101" s="28" t="s">
        <v>2034</v>
      </c>
      <c r="AS101" s="198" t="s">
        <v>2036</v>
      </c>
      <c r="AT101" s="3190">
        <v>1500</v>
      </c>
      <c r="AU101" s="31" t="s">
        <v>1158</v>
      </c>
      <c r="AV101" s="31" t="s">
        <v>341</v>
      </c>
      <c r="AW101" s="23"/>
      <c r="AX101" s="3195">
        <v>4</v>
      </c>
      <c r="AY101" s="3195" t="s">
        <v>859</v>
      </c>
      <c r="AZ101" s="3195">
        <v>4</v>
      </c>
      <c r="BA101" s="24">
        <v>6</v>
      </c>
      <c r="BB101" s="28" t="s">
        <v>875</v>
      </c>
      <c r="BC101" s="28" t="s">
        <v>859</v>
      </c>
      <c r="BD101" s="28" t="s">
        <v>876</v>
      </c>
      <c r="BE101" s="28" t="s">
        <v>877</v>
      </c>
      <c r="BF101" s="5146"/>
      <c r="BG101" s="5807"/>
    </row>
    <row r="102" spans="1:59">
      <c r="A102" s="5963"/>
      <c r="B102" s="5154"/>
      <c r="C102" s="5729"/>
      <c r="D102" s="5154"/>
      <c r="E102" s="5085"/>
      <c r="F102" s="5154"/>
      <c r="G102" s="5085"/>
      <c r="H102" s="5085"/>
      <c r="I102" s="5085"/>
      <c r="J102" s="5085"/>
      <c r="K102" s="5085"/>
      <c r="L102" s="5085"/>
      <c r="M102" s="5085"/>
      <c r="N102" s="5085"/>
      <c r="O102" s="5085"/>
      <c r="P102" s="5085"/>
      <c r="Q102" s="5085"/>
      <c r="R102" s="5085"/>
      <c r="S102" s="5085"/>
      <c r="T102" s="5085"/>
      <c r="U102" s="5085"/>
      <c r="V102" s="5085"/>
      <c r="W102" s="5085"/>
      <c r="X102" s="5085"/>
      <c r="Y102" s="5085"/>
      <c r="Z102" s="5085"/>
      <c r="AA102" s="5930"/>
      <c r="AB102" s="5236"/>
      <c r="AC102" s="5236"/>
      <c r="AD102" s="5236"/>
      <c r="AE102" s="5933"/>
      <c r="AF102" s="5933"/>
      <c r="AG102" s="5933"/>
      <c r="AH102" s="5933"/>
      <c r="AI102" s="5933"/>
      <c r="AJ102" s="5085"/>
      <c r="AK102" s="5933"/>
      <c r="AL102" s="5933"/>
      <c r="AM102" s="3031" t="s">
        <v>2035</v>
      </c>
      <c r="AN102" s="3379"/>
      <c r="AO102" s="3202" t="s">
        <v>857</v>
      </c>
      <c r="AP102" s="190"/>
      <c r="AQ102" s="3195">
        <v>1405</v>
      </c>
      <c r="AR102" s="28" t="s">
        <v>2034</v>
      </c>
      <c r="AS102" s="198" t="s">
        <v>2036</v>
      </c>
      <c r="AT102" s="3190">
        <v>1405</v>
      </c>
      <c r="AU102" s="31" t="s">
        <v>869</v>
      </c>
      <c r="AV102" s="31" t="s">
        <v>869</v>
      </c>
      <c r="AW102" s="23"/>
      <c r="AX102" s="3195">
        <v>2</v>
      </c>
      <c r="AY102" s="3195" t="s">
        <v>859</v>
      </c>
      <c r="AZ102" s="3195">
        <v>2</v>
      </c>
      <c r="BA102" s="230"/>
      <c r="BB102" s="230"/>
      <c r="BC102" s="230"/>
      <c r="BD102" s="230"/>
      <c r="BE102" s="230"/>
      <c r="BF102" s="5146"/>
      <c r="BG102" s="5807"/>
    </row>
    <row r="103" spans="1:59">
      <c r="A103" s="5963"/>
      <c r="B103" s="5155"/>
      <c r="C103" s="5730"/>
      <c r="D103" s="5965"/>
      <c r="E103" s="5949"/>
      <c r="F103" s="5965"/>
      <c r="G103" s="5086"/>
      <c r="H103" s="5086"/>
      <c r="I103" s="5086"/>
      <c r="J103" s="5086"/>
      <c r="K103" s="5086"/>
      <c r="L103" s="5086"/>
      <c r="M103" s="5086"/>
      <c r="N103" s="5086"/>
      <c r="O103" s="5086"/>
      <c r="P103" s="5086"/>
      <c r="Q103" s="5086"/>
      <c r="R103" s="5086"/>
      <c r="S103" s="5086"/>
      <c r="T103" s="5086"/>
      <c r="U103" s="5086"/>
      <c r="V103" s="5086"/>
      <c r="W103" s="5086"/>
      <c r="X103" s="5086"/>
      <c r="Y103" s="5086"/>
      <c r="Z103" s="5086"/>
      <c r="AA103" s="5961"/>
      <c r="AB103" s="5237"/>
      <c r="AC103" s="5237"/>
      <c r="AD103" s="5237"/>
      <c r="AE103" s="5958"/>
      <c r="AF103" s="5958"/>
      <c r="AG103" s="5958"/>
      <c r="AH103" s="5958"/>
      <c r="AI103" s="5958"/>
      <c r="AJ103" s="5086"/>
      <c r="AK103" s="5958"/>
      <c r="AL103" s="5958"/>
      <c r="AM103" s="3031" t="s">
        <v>2035</v>
      </c>
      <c r="AN103" s="3380"/>
      <c r="AO103" s="3202" t="s">
        <v>857</v>
      </c>
      <c r="AP103" s="190"/>
      <c r="AQ103" s="3195">
        <v>1300</v>
      </c>
      <c r="AR103" s="28" t="s">
        <v>2034</v>
      </c>
      <c r="AS103" s="198" t="s">
        <v>2036</v>
      </c>
      <c r="AT103" s="3190">
        <v>1300</v>
      </c>
      <c r="AU103" s="23" t="s">
        <v>646</v>
      </c>
      <c r="AV103" s="23" t="s">
        <v>647</v>
      </c>
      <c r="AW103" s="23"/>
      <c r="AX103" s="3195">
        <v>2</v>
      </c>
      <c r="AY103" s="3195" t="s">
        <v>859</v>
      </c>
      <c r="AZ103" s="3195">
        <v>2</v>
      </c>
      <c r="BA103" s="230"/>
      <c r="BB103" s="230"/>
      <c r="BC103" s="230"/>
      <c r="BD103" s="230"/>
      <c r="BE103" s="230"/>
      <c r="BF103" s="6128"/>
      <c r="BG103" s="5928"/>
    </row>
    <row r="104" spans="1:59">
      <c r="A104" s="5963"/>
      <c r="B104" s="5153" t="s">
        <v>2463</v>
      </c>
      <c r="C104" s="5731" t="s">
        <v>3640</v>
      </c>
      <c r="D104" s="5153" t="s">
        <v>2936</v>
      </c>
      <c r="E104" s="5084" t="s">
        <v>2924</v>
      </c>
      <c r="F104" s="5153" t="s">
        <v>2061</v>
      </c>
      <c r="G104" s="5084" t="s">
        <v>2028</v>
      </c>
      <c r="H104" s="5084" t="s">
        <v>2028</v>
      </c>
      <c r="I104" s="5084" t="s">
        <v>2029</v>
      </c>
      <c r="J104" s="5084" t="s">
        <v>2029</v>
      </c>
      <c r="K104" s="5084">
        <v>9</v>
      </c>
      <c r="L104" s="5084">
        <v>0</v>
      </c>
      <c r="M104" s="5084">
        <v>31</v>
      </c>
      <c r="N104" s="5084">
        <v>9</v>
      </c>
      <c r="O104" s="5084">
        <v>0</v>
      </c>
      <c r="P104" s="5084">
        <v>31</v>
      </c>
      <c r="Q104" s="5085">
        <v>1</v>
      </c>
      <c r="R104" s="5085">
        <v>1</v>
      </c>
      <c r="S104" s="5085" t="s">
        <v>2912</v>
      </c>
      <c r="T104" s="5085">
        <v>59</v>
      </c>
      <c r="U104" s="5085">
        <v>512</v>
      </c>
      <c r="V104" s="5085">
        <v>303</v>
      </c>
      <c r="W104" s="5085">
        <v>413</v>
      </c>
      <c r="X104" s="5085">
        <v>305</v>
      </c>
      <c r="Y104" s="5085">
        <v>190</v>
      </c>
      <c r="Z104" s="5084" t="s">
        <v>2030</v>
      </c>
      <c r="AA104" s="5930" t="s">
        <v>2913</v>
      </c>
      <c r="AB104" s="5957">
        <v>18439</v>
      </c>
      <c r="AC104" s="5957">
        <v>18439</v>
      </c>
      <c r="AD104" s="5291">
        <v>29530</v>
      </c>
      <c r="AE104" s="5957">
        <v>1230</v>
      </c>
      <c r="AF104" s="5957">
        <v>1230</v>
      </c>
      <c r="AG104" s="5957">
        <v>1375</v>
      </c>
      <c r="AH104" s="5957">
        <v>9</v>
      </c>
      <c r="AI104" s="5957">
        <v>2</v>
      </c>
      <c r="AJ104" s="5084" t="s">
        <v>2045</v>
      </c>
      <c r="AK104" s="5957" t="s">
        <v>2033</v>
      </c>
      <c r="AL104" s="5957" t="s">
        <v>2034</v>
      </c>
      <c r="AM104" s="3031" t="s">
        <v>2035</v>
      </c>
      <c r="AN104" s="3374" t="s">
        <v>6173</v>
      </c>
      <c r="AO104" s="3202" t="s">
        <v>857</v>
      </c>
      <c r="AP104" s="190"/>
      <c r="AQ104" s="3211">
        <v>1204</v>
      </c>
      <c r="AR104" s="28" t="s">
        <v>2034</v>
      </c>
      <c r="AS104" s="28" t="s">
        <v>2036</v>
      </c>
      <c r="AT104" s="28">
        <v>1203</v>
      </c>
      <c r="AU104" s="3209" t="s">
        <v>2040</v>
      </c>
      <c r="AV104" s="26" t="s">
        <v>2041</v>
      </c>
      <c r="AW104" s="23"/>
      <c r="AX104" s="3195">
        <v>2</v>
      </c>
      <c r="AY104" s="3195" t="s">
        <v>859</v>
      </c>
      <c r="AZ104" s="3195">
        <v>2</v>
      </c>
      <c r="BA104" s="230"/>
      <c r="BB104" s="230"/>
      <c r="BC104" s="230"/>
      <c r="BD104" s="230"/>
      <c r="BE104" s="230"/>
      <c r="BF104" s="5145" t="s">
        <v>2468</v>
      </c>
      <c r="BG104" s="5136" t="s">
        <v>2452</v>
      </c>
    </row>
    <row r="105" spans="1:59">
      <c r="A105" s="5963"/>
      <c r="B105" s="5154"/>
      <c r="C105" s="5729"/>
      <c r="D105" s="5154"/>
      <c r="E105" s="5085"/>
      <c r="F105" s="5154"/>
      <c r="G105" s="5085"/>
      <c r="H105" s="5085"/>
      <c r="I105" s="5085"/>
      <c r="J105" s="5085"/>
      <c r="K105" s="5085"/>
      <c r="L105" s="5085"/>
      <c r="M105" s="5085"/>
      <c r="N105" s="5085"/>
      <c r="O105" s="5085"/>
      <c r="P105" s="5085"/>
      <c r="Q105" s="5085"/>
      <c r="R105" s="5085"/>
      <c r="S105" s="5085"/>
      <c r="T105" s="5085"/>
      <c r="U105" s="5085"/>
      <c r="V105" s="5085"/>
      <c r="W105" s="5085"/>
      <c r="X105" s="5085"/>
      <c r="Y105" s="5085"/>
      <c r="Z105" s="5085"/>
      <c r="AA105" s="5930"/>
      <c r="AB105" s="5933"/>
      <c r="AC105" s="5933"/>
      <c r="AD105" s="5236"/>
      <c r="AE105" s="5933"/>
      <c r="AF105" s="5933"/>
      <c r="AG105" s="5933"/>
      <c r="AH105" s="5933"/>
      <c r="AI105" s="5933"/>
      <c r="AJ105" s="5085"/>
      <c r="AK105" s="5933"/>
      <c r="AL105" s="5933"/>
      <c r="AM105" s="3031" t="s">
        <v>2035</v>
      </c>
      <c r="AN105" s="3376"/>
      <c r="AO105" s="3202" t="s">
        <v>857</v>
      </c>
      <c r="AP105" s="190"/>
      <c r="AQ105" s="3195">
        <v>1500</v>
      </c>
      <c r="AR105" s="28" t="s">
        <v>2034</v>
      </c>
      <c r="AS105" s="198" t="s">
        <v>2036</v>
      </c>
      <c r="AT105" s="3190">
        <v>1500</v>
      </c>
      <c r="AU105" s="31" t="s">
        <v>1158</v>
      </c>
      <c r="AV105" s="31" t="s">
        <v>341</v>
      </c>
      <c r="AW105" s="23"/>
      <c r="AX105" s="3195">
        <v>4</v>
      </c>
      <c r="AY105" s="3195" t="s">
        <v>859</v>
      </c>
      <c r="AZ105" s="3195">
        <v>4</v>
      </c>
      <c r="BA105" s="24">
        <v>6</v>
      </c>
      <c r="BB105" s="28" t="s">
        <v>875</v>
      </c>
      <c r="BC105" s="28" t="s">
        <v>859</v>
      </c>
      <c r="BD105" s="28" t="s">
        <v>876</v>
      </c>
      <c r="BE105" s="28" t="s">
        <v>877</v>
      </c>
      <c r="BF105" s="5146"/>
      <c r="BG105" s="5807"/>
    </row>
    <row r="106" spans="1:59">
      <c r="A106" s="5963"/>
      <c r="B106" s="5154"/>
      <c r="C106" s="5729"/>
      <c r="D106" s="5154"/>
      <c r="E106" s="5085"/>
      <c r="F106" s="5154"/>
      <c r="G106" s="5085"/>
      <c r="H106" s="5085"/>
      <c r="I106" s="5085"/>
      <c r="J106" s="5085"/>
      <c r="K106" s="5085"/>
      <c r="L106" s="5085"/>
      <c r="M106" s="5085"/>
      <c r="N106" s="5085"/>
      <c r="O106" s="5085"/>
      <c r="P106" s="5085"/>
      <c r="Q106" s="5085"/>
      <c r="R106" s="5085"/>
      <c r="S106" s="5085"/>
      <c r="T106" s="5085"/>
      <c r="U106" s="5085"/>
      <c r="V106" s="5085"/>
      <c r="W106" s="5085"/>
      <c r="X106" s="5085"/>
      <c r="Y106" s="5085"/>
      <c r="Z106" s="5085"/>
      <c r="AA106" s="5930"/>
      <c r="AB106" s="5933"/>
      <c r="AC106" s="5933"/>
      <c r="AD106" s="5236"/>
      <c r="AE106" s="5933"/>
      <c r="AF106" s="5933"/>
      <c r="AG106" s="5933"/>
      <c r="AH106" s="5933"/>
      <c r="AI106" s="5933"/>
      <c r="AJ106" s="5085"/>
      <c r="AK106" s="5933"/>
      <c r="AL106" s="5933"/>
      <c r="AM106" s="3031" t="s">
        <v>2035</v>
      </c>
      <c r="AN106" s="3379"/>
      <c r="AO106" s="3202" t="s">
        <v>857</v>
      </c>
      <c r="AP106" s="190"/>
      <c r="AQ106" s="3195">
        <v>1405</v>
      </c>
      <c r="AR106" s="28" t="s">
        <v>2034</v>
      </c>
      <c r="AS106" s="198" t="s">
        <v>2036</v>
      </c>
      <c r="AT106" s="3190">
        <v>1405</v>
      </c>
      <c r="AU106" s="31" t="s">
        <v>869</v>
      </c>
      <c r="AV106" s="31" t="s">
        <v>869</v>
      </c>
      <c r="AW106" s="23"/>
      <c r="AX106" s="3195">
        <v>2</v>
      </c>
      <c r="AY106" s="3195" t="s">
        <v>859</v>
      </c>
      <c r="AZ106" s="3195">
        <v>2</v>
      </c>
      <c r="BA106" s="230"/>
      <c r="BB106" s="230"/>
      <c r="BC106" s="230"/>
      <c r="BD106" s="230"/>
      <c r="BE106" s="230"/>
      <c r="BF106" s="5146"/>
      <c r="BG106" s="5807"/>
    </row>
    <row r="107" spans="1:59" ht="13.5" thickBot="1">
      <c r="A107" s="5964"/>
      <c r="B107" s="5208"/>
      <c r="C107" s="6062"/>
      <c r="D107" s="5959"/>
      <c r="E107" s="5948"/>
      <c r="F107" s="5959"/>
      <c r="G107" s="5121"/>
      <c r="H107" s="5121"/>
      <c r="I107" s="5121"/>
      <c r="J107" s="5121"/>
      <c r="K107" s="5121"/>
      <c r="L107" s="5121"/>
      <c r="M107" s="5121"/>
      <c r="N107" s="5121"/>
      <c r="O107" s="5121"/>
      <c r="P107" s="5121"/>
      <c r="Q107" s="5086"/>
      <c r="R107" s="5086"/>
      <c r="S107" s="5086"/>
      <c r="T107" s="5086"/>
      <c r="U107" s="5086"/>
      <c r="V107" s="5086"/>
      <c r="W107" s="5086"/>
      <c r="X107" s="5086"/>
      <c r="Y107" s="5086"/>
      <c r="Z107" s="5121"/>
      <c r="AA107" s="5961"/>
      <c r="AB107" s="5934"/>
      <c r="AC107" s="5934"/>
      <c r="AD107" s="5277"/>
      <c r="AE107" s="5934"/>
      <c r="AF107" s="5934"/>
      <c r="AG107" s="5934"/>
      <c r="AH107" s="5934"/>
      <c r="AI107" s="5934"/>
      <c r="AJ107" s="5121"/>
      <c r="AK107" s="5934"/>
      <c r="AL107" s="5934"/>
      <c r="AM107" s="3215" t="s">
        <v>2035</v>
      </c>
      <c r="AN107" s="3381"/>
      <c r="AO107" s="3224" t="s">
        <v>857</v>
      </c>
      <c r="AP107" s="193"/>
      <c r="AQ107" s="3196">
        <v>1300</v>
      </c>
      <c r="AR107" s="30" t="s">
        <v>2034</v>
      </c>
      <c r="AS107" s="199" t="s">
        <v>2036</v>
      </c>
      <c r="AT107" s="3201">
        <v>1300</v>
      </c>
      <c r="AU107" s="35" t="s">
        <v>646</v>
      </c>
      <c r="AV107" s="35" t="s">
        <v>647</v>
      </c>
      <c r="AW107" s="35"/>
      <c r="AX107" s="3196">
        <v>2</v>
      </c>
      <c r="AY107" s="3196" t="s">
        <v>859</v>
      </c>
      <c r="AZ107" s="3196">
        <v>2</v>
      </c>
      <c r="BA107" s="232"/>
      <c r="BB107" s="232"/>
      <c r="BC107" s="232"/>
      <c r="BD107" s="232"/>
      <c r="BE107" s="232"/>
      <c r="BF107" s="6127"/>
      <c r="BG107" s="5927"/>
    </row>
    <row r="108" spans="1:59" ht="12.75" customHeight="1">
      <c r="A108" s="5962" t="s">
        <v>6263</v>
      </c>
      <c r="B108" s="5241" t="s">
        <v>2463</v>
      </c>
      <c r="C108" s="6058" t="s">
        <v>6261</v>
      </c>
      <c r="D108" s="5241" t="s">
        <v>6300</v>
      </c>
      <c r="E108" s="5156" t="s">
        <v>2924</v>
      </c>
      <c r="F108" s="5241" t="s">
        <v>6293</v>
      </c>
      <c r="G108" s="5156" t="s">
        <v>2028</v>
      </c>
      <c r="H108" s="5156" t="s">
        <v>2028</v>
      </c>
      <c r="I108" s="5156" t="s">
        <v>2029</v>
      </c>
      <c r="J108" s="5156" t="s">
        <v>2029</v>
      </c>
      <c r="K108" s="5156">
        <v>9</v>
      </c>
      <c r="L108" s="5156">
        <v>0</v>
      </c>
      <c r="M108" s="5156">
        <v>31</v>
      </c>
      <c r="N108" s="5156">
        <v>9</v>
      </c>
      <c r="O108" s="5156">
        <v>0</v>
      </c>
      <c r="P108" s="5156">
        <v>31</v>
      </c>
      <c r="Q108" s="5156">
        <v>1</v>
      </c>
      <c r="R108" s="5156">
        <v>1</v>
      </c>
      <c r="S108" s="5156" t="s">
        <v>2912</v>
      </c>
      <c r="T108" s="5156">
        <v>59</v>
      </c>
      <c r="U108" s="5156">
        <v>512</v>
      </c>
      <c r="V108" s="5156">
        <v>303</v>
      </c>
      <c r="W108" s="5156">
        <v>413</v>
      </c>
      <c r="X108" s="5156">
        <v>305</v>
      </c>
      <c r="Y108" s="5156">
        <v>190</v>
      </c>
      <c r="Z108" s="5156" t="s">
        <v>2030</v>
      </c>
      <c r="AA108" s="5929" t="s">
        <v>2913</v>
      </c>
      <c r="AB108" s="5156">
        <v>11015</v>
      </c>
      <c r="AC108" s="5156">
        <v>11015</v>
      </c>
      <c r="AD108" s="5255">
        <v>33434</v>
      </c>
      <c r="AE108" s="5932">
        <v>900</v>
      </c>
      <c r="AF108" s="5932">
        <v>900</v>
      </c>
      <c r="AG108" s="5932">
        <v>3719</v>
      </c>
      <c r="AH108" s="5932">
        <v>9</v>
      </c>
      <c r="AI108" s="5932">
        <v>2</v>
      </c>
      <c r="AJ108" s="5156" t="s">
        <v>2045</v>
      </c>
      <c r="AK108" s="5932" t="s">
        <v>2033</v>
      </c>
      <c r="AL108" s="5932" t="s">
        <v>2034</v>
      </c>
      <c r="AM108" s="3214" t="s">
        <v>2035</v>
      </c>
      <c r="AN108" s="192" t="s">
        <v>6173</v>
      </c>
      <c r="AO108" s="3223" t="s">
        <v>857</v>
      </c>
      <c r="AP108" s="187"/>
      <c r="AQ108" s="185">
        <v>1204</v>
      </c>
      <c r="AR108" s="48" t="s">
        <v>2034</v>
      </c>
      <c r="AS108" s="48" t="s">
        <v>2036</v>
      </c>
      <c r="AT108" s="48">
        <v>1203</v>
      </c>
      <c r="AU108" s="192" t="s">
        <v>2040</v>
      </c>
      <c r="AV108" s="192" t="s">
        <v>6278</v>
      </c>
      <c r="AW108" s="189"/>
      <c r="AX108" s="3200">
        <v>2</v>
      </c>
      <c r="AY108" s="3200" t="s">
        <v>859</v>
      </c>
      <c r="AZ108" s="3200">
        <v>2</v>
      </c>
      <c r="BA108" s="229"/>
      <c r="BB108" s="229"/>
      <c r="BC108" s="229"/>
      <c r="BD108" s="229"/>
      <c r="BE108" s="229"/>
      <c r="BF108" s="6124" t="s">
        <v>2468</v>
      </c>
      <c r="BG108" s="5813" t="s">
        <v>2452</v>
      </c>
    </row>
    <row r="109" spans="1:59">
      <c r="A109" s="5963"/>
      <c r="B109" s="5154"/>
      <c r="C109" s="5729"/>
      <c r="D109" s="5154"/>
      <c r="E109" s="5085"/>
      <c r="F109" s="5154"/>
      <c r="G109" s="5085"/>
      <c r="H109" s="5085"/>
      <c r="I109" s="5085"/>
      <c r="J109" s="5085"/>
      <c r="K109" s="5085"/>
      <c r="L109" s="5085"/>
      <c r="M109" s="5085"/>
      <c r="N109" s="5085"/>
      <c r="O109" s="5085"/>
      <c r="P109" s="5085"/>
      <c r="Q109" s="5085"/>
      <c r="R109" s="5085"/>
      <c r="S109" s="5085"/>
      <c r="T109" s="5085"/>
      <c r="U109" s="5085"/>
      <c r="V109" s="5085"/>
      <c r="W109" s="5085"/>
      <c r="X109" s="5085"/>
      <c r="Y109" s="5085"/>
      <c r="Z109" s="5085"/>
      <c r="AA109" s="5930"/>
      <c r="AB109" s="5085"/>
      <c r="AC109" s="5085"/>
      <c r="AD109" s="5236"/>
      <c r="AE109" s="5933"/>
      <c r="AF109" s="5933"/>
      <c r="AG109" s="5933"/>
      <c r="AH109" s="5933"/>
      <c r="AI109" s="5933"/>
      <c r="AJ109" s="5085"/>
      <c r="AK109" s="5933"/>
      <c r="AL109" s="5933"/>
      <c r="AM109" s="3031" t="s">
        <v>2035</v>
      </c>
      <c r="AN109" s="31"/>
      <c r="AO109" s="3202" t="s">
        <v>857</v>
      </c>
      <c r="AP109" s="190"/>
      <c r="AQ109" s="3195">
        <v>1500</v>
      </c>
      <c r="AR109" s="28" t="s">
        <v>2034</v>
      </c>
      <c r="AS109" s="198" t="s">
        <v>2036</v>
      </c>
      <c r="AT109" s="3190">
        <v>1500</v>
      </c>
      <c r="AU109" s="31" t="s">
        <v>1158</v>
      </c>
      <c r="AV109" s="31" t="s">
        <v>341</v>
      </c>
      <c r="AW109" s="23"/>
      <c r="AX109" s="3195">
        <v>4</v>
      </c>
      <c r="AY109" s="3195" t="s">
        <v>859</v>
      </c>
      <c r="AZ109" s="3195">
        <v>4</v>
      </c>
      <c r="BA109" s="28">
        <v>6</v>
      </c>
      <c r="BB109" s="28" t="s">
        <v>875</v>
      </c>
      <c r="BC109" s="28" t="s">
        <v>859</v>
      </c>
      <c r="BD109" s="28" t="s">
        <v>876</v>
      </c>
      <c r="BE109" s="28" t="s">
        <v>877</v>
      </c>
      <c r="BF109" s="5146"/>
      <c r="BG109" s="5807"/>
    </row>
    <row r="110" spans="1:59" ht="12.75" customHeight="1">
      <c r="A110" s="5963"/>
      <c r="B110" s="5154"/>
      <c r="C110" s="5729"/>
      <c r="D110" s="5154"/>
      <c r="E110" s="5085"/>
      <c r="F110" s="5154"/>
      <c r="G110" s="5085"/>
      <c r="H110" s="5085"/>
      <c r="I110" s="5085"/>
      <c r="J110" s="5085"/>
      <c r="K110" s="5085"/>
      <c r="L110" s="5085"/>
      <c r="M110" s="5085"/>
      <c r="N110" s="5085"/>
      <c r="O110" s="5085"/>
      <c r="P110" s="5085"/>
      <c r="Q110" s="5085"/>
      <c r="R110" s="5085"/>
      <c r="S110" s="5085"/>
      <c r="T110" s="5085"/>
      <c r="U110" s="5085"/>
      <c r="V110" s="5085"/>
      <c r="W110" s="5085"/>
      <c r="X110" s="5085"/>
      <c r="Y110" s="5085"/>
      <c r="Z110" s="5085"/>
      <c r="AA110" s="5930"/>
      <c r="AB110" s="5085"/>
      <c r="AC110" s="5085"/>
      <c r="AD110" s="5236"/>
      <c r="AE110" s="5933"/>
      <c r="AF110" s="5933"/>
      <c r="AG110" s="5933"/>
      <c r="AH110" s="5933"/>
      <c r="AI110" s="5933"/>
      <c r="AJ110" s="5085"/>
      <c r="AK110" s="5933"/>
      <c r="AL110" s="5933"/>
      <c r="AM110" s="3031" t="s">
        <v>2035</v>
      </c>
      <c r="AN110" s="31"/>
      <c r="AO110" s="3202" t="s">
        <v>857</v>
      </c>
      <c r="AP110" s="190"/>
      <c r="AQ110" s="3195">
        <v>1405</v>
      </c>
      <c r="AR110" s="28" t="s">
        <v>2034</v>
      </c>
      <c r="AS110" s="198" t="s">
        <v>2036</v>
      </c>
      <c r="AT110" s="3190">
        <v>1405</v>
      </c>
      <c r="AU110" s="31" t="s">
        <v>869</v>
      </c>
      <c r="AV110" s="31" t="s">
        <v>869</v>
      </c>
      <c r="AW110" s="23"/>
      <c r="AX110" s="3195">
        <v>2</v>
      </c>
      <c r="AY110" s="3195" t="s">
        <v>859</v>
      </c>
      <c r="AZ110" s="3195">
        <v>2</v>
      </c>
      <c r="BA110" s="226"/>
      <c r="BB110" s="226"/>
      <c r="BC110" s="226"/>
      <c r="BD110" s="226"/>
      <c r="BE110" s="226"/>
      <c r="BF110" s="5146"/>
      <c r="BG110" s="5807"/>
    </row>
    <row r="111" spans="1:59">
      <c r="A111" s="5963"/>
      <c r="B111" s="5155"/>
      <c r="C111" s="5730"/>
      <c r="D111" s="5965"/>
      <c r="E111" s="5949"/>
      <c r="F111" s="5965"/>
      <c r="G111" s="5086"/>
      <c r="H111" s="5086"/>
      <c r="I111" s="5086"/>
      <c r="J111" s="5086"/>
      <c r="K111" s="5086"/>
      <c r="L111" s="5086"/>
      <c r="M111" s="5086"/>
      <c r="N111" s="5086"/>
      <c r="O111" s="5086"/>
      <c r="P111" s="5086"/>
      <c r="Q111" s="5086"/>
      <c r="R111" s="5086"/>
      <c r="S111" s="5085"/>
      <c r="T111" s="5085"/>
      <c r="U111" s="5085"/>
      <c r="V111" s="5085"/>
      <c r="W111" s="5085"/>
      <c r="X111" s="5085"/>
      <c r="Y111" s="5085"/>
      <c r="Z111" s="5086"/>
      <c r="AA111" s="5961"/>
      <c r="AB111" s="5086"/>
      <c r="AC111" s="5086"/>
      <c r="AD111" s="5237"/>
      <c r="AE111" s="5958"/>
      <c r="AF111" s="5958"/>
      <c r="AG111" s="5958"/>
      <c r="AH111" s="5958"/>
      <c r="AI111" s="5958"/>
      <c r="AJ111" s="5086"/>
      <c r="AK111" s="5958"/>
      <c r="AL111" s="5958"/>
      <c r="AM111" s="3031" t="s">
        <v>2035</v>
      </c>
      <c r="AN111" s="3378"/>
      <c r="AO111" s="3202" t="s">
        <v>857</v>
      </c>
      <c r="AP111" s="190"/>
      <c r="AQ111" s="3195">
        <v>1300</v>
      </c>
      <c r="AR111" s="28" t="s">
        <v>2034</v>
      </c>
      <c r="AS111" s="198" t="s">
        <v>2036</v>
      </c>
      <c r="AT111" s="3190">
        <v>1300</v>
      </c>
      <c r="AU111" s="23" t="s">
        <v>646</v>
      </c>
      <c r="AV111" s="23" t="s">
        <v>647</v>
      </c>
      <c r="AW111" s="23"/>
      <c r="AX111" s="3195">
        <v>2</v>
      </c>
      <c r="AY111" s="3195" t="s">
        <v>859</v>
      </c>
      <c r="AZ111" s="3195">
        <v>2</v>
      </c>
      <c r="BA111" s="230"/>
      <c r="BB111" s="230"/>
      <c r="BC111" s="230"/>
      <c r="BD111" s="230"/>
      <c r="BE111" s="230"/>
      <c r="BF111" s="6128"/>
      <c r="BG111" s="5928"/>
    </row>
    <row r="112" spans="1:59" ht="12.75" customHeight="1">
      <c r="A112" s="5963"/>
      <c r="B112" s="5153" t="s">
        <v>2463</v>
      </c>
      <c r="C112" s="5731" t="s">
        <v>6549</v>
      </c>
      <c r="D112" s="5153" t="s">
        <v>6563</v>
      </c>
      <c r="E112" s="5084" t="s">
        <v>2924</v>
      </c>
      <c r="F112" s="5153" t="s">
        <v>6545</v>
      </c>
      <c r="G112" s="5084" t="s">
        <v>2028</v>
      </c>
      <c r="H112" s="5084" t="s">
        <v>2028</v>
      </c>
      <c r="I112" s="5084" t="s">
        <v>2029</v>
      </c>
      <c r="J112" s="5084" t="s">
        <v>2029</v>
      </c>
      <c r="K112" s="5084">
        <v>9</v>
      </c>
      <c r="L112" s="5084">
        <v>0</v>
      </c>
      <c r="M112" s="5084">
        <v>31</v>
      </c>
      <c r="N112" s="5084">
        <v>9</v>
      </c>
      <c r="O112" s="5084">
        <v>0</v>
      </c>
      <c r="P112" s="5084">
        <v>31</v>
      </c>
      <c r="Q112" s="5085">
        <v>1</v>
      </c>
      <c r="R112" s="5085">
        <v>1</v>
      </c>
      <c r="S112" s="5085" t="s">
        <v>2912</v>
      </c>
      <c r="T112" s="5085">
        <v>59</v>
      </c>
      <c r="U112" s="5085">
        <v>512</v>
      </c>
      <c r="V112" s="5085">
        <v>303</v>
      </c>
      <c r="W112" s="5085">
        <v>413</v>
      </c>
      <c r="X112" s="5085">
        <v>305</v>
      </c>
      <c r="Y112" s="5085">
        <v>190</v>
      </c>
      <c r="Z112" s="5084" t="s">
        <v>2030</v>
      </c>
      <c r="AA112" s="5960" t="s">
        <v>2913</v>
      </c>
      <c r="AB112" s="5084">
        <v>21000</v>
      </c>
      <c r="AC112" s="5084">
        <v>21000</v>
      </c>
      <c r="AD112" s="5291">
        <v>44455</v>
      </c>
      <c r="AE112" s="5084">
        <v>2500</v>
      </c>
      <c r="AF112" s="5084">
        <v>2500</v>
      </c>
      <c r="AG112" s="5084">
        <v>7090</v>
      </c>
      <c r="AH112" s="5957">
        <v>9</v>
      </c>
      <c r="AI112" s="5957">
        <v>2</v>
      </c>
      <c r="AJ112" s="5084" t="s">
        <v>2045</v>
      </c>
      <c r="AK112" s="5957" t="s">
        <v>2033</v>
      </c>
      <c r="AL112" s="5957" t="s">
        <v>2034</v>
      </c>
      <c r="AM112" s="28" t="s">
        <v>2035</v>
      </c>
      <c r="AN112" s="192" t="s">
        <v>6231</v>
      </c>
      <c r="AO112" s="3369" t="s">
        <v>857</v>
      </c>
      <c r="AP112" s="190"/>
      <c r="AQ112" s="3368">
        <v>1204</v>
      </c>
      <c r="AR112" s="28" t="s">
        <v>2034</v>
      </c>
      <c r="AS112" s="28" t="s">
        <v>2036</v>
      </c>
      <c r="AT112" s="28">
        <v>1203</v>
      </c>
      <c r="AU112" s="192" t="s">
        <v>6281</v>
      </c>
      <c r="AV112" s="192" t="s">
        <v>6525</v>
      </c>
      <c r="AW112" s="23"/>
      <c r="AX112" s="3365">
        <v>2</v>
      </c>
      <c r="AY112" s="3365" t="s">
        <v>859</v>
      </c>
      <c r="AZ112" s="3365">
        <v>2</v>
      </c>
      <c r="BA112" s="230"/>
      <c r="BB112" s="230"/>
      <c r="BC112" s="230"/>
      <c r="BD112" s="230"/>
      <c r="BE112" s="3419"/>
      <c r="BF112" s="5145" t="s">
        <v>2468</v>
      </c>
      <c r="BG112" s="5136" t="s">
        <v>2452</v>
      </c>
    </row>
    <row r="113" spans="1:59">
      <c r="A113" s="5963"/>
      <c r="B113" s="5154"/>
      <c r="C113" s="5729"/>
      <c r="D113" s="6093"/>
      <c r="E113" s="5085"/>
      <c r="F113" s="5154"/>
      <c r="G113" s="5085"/>
      <c r="H113" s="5085"/>
      <c r="I113" s="5085"/>
      <c r="J113" s="5085"/>
      <c r="K113" s="5085"/>
      <c r="L113" s="5085"/>
      <c r="M113" s="5085"/>
      <c r="N113" s="5085"/>
      <c r="O113" s="5085"/>
      <c r="P113" s="5085"/>
      <c r="Q113" s="5085"/>
      <c r="R113" s="5085"/>
      <c r="S113" s="5085"/>
      <c r="T113" s="5085"/>
      <c r="U113" s="5085"/>
      <c r="V113" s="5085"/>
      <c r="W113" s="5085"/>
      <c r="X113" s="5085"/>
      <c r="Y113" s="5085"/>
      <c r="Z113" s="5085"/>
      <c r="AA113" s="5930"/>
      <c r="AB113" s="5085"/>
      <c r="AC113" s="5085"/>
      <c r="AD113" s="5236"/>
      <c r="AE113" s="5085"/>
      <c r="AF113" s="5085"/>
      <c r="AG113" s="5085"/>
      <c r="AH113" s="5933"/>
      <c r="AI113" s="5933"/>
      <c r="AJ113" s="5085"/>
      <c r="AK113" s="5933"/>
      <c r="AL113" s="5933"/>
      <c r="AM113" s="28" t="s">
        <v>2035</v>
      </c>
      <c r="AN113" s="3383"/>
      <c r="AO113" s="3369" t="s">
        <v>857</v>
      </c>
      <c r="AP113" s="190"/>
      <c r="AQ113" s="3365">
        <v>1500</v>
      </c>
      <c r="AR113" s="28" t="s">
        <v>2034</v>
      </c>
      <c r="AS113" s="198" t="s">
        <v>2036</v>
      </c>
      <c r="AT113" s="3362">
        <v>1500</v>
      </c>
      <c r="AU113" s="31" t="s">
        <v>1158</v>
      </c>
      <c r="AV113" s="31" t="s">
        <v>341</v>
      </c>
      <c r="AW113" s="23"/>
      <c r="AX113" s="3365">
        <v>4</v>
      </c>
      <c r="AY113" s="3365" t="s">
        <v>859</v>
      </c>
      <c r="AZ113" s="3365">
        <v>4</v>
      </c>
      <c r="BA113" s="24">
        <v>6</v>
      </c>
      <c r="BB113" s="28" t="s">
        <v>875</v>
      </c>
      <c r="BC113" s="28" t="s">
        <v>859</v>
      </c>
      <c r="BD113" s="28" t="s">
        <v>876</v>
      </c>
      <c r="BE113" s="3422" t="s">
        <v>877</v>
      </c>
      <c r="BF113" s="5146"/>
      <c r="BG113" s="5807"/>
    </row>
    <row r="114" spans="1:59">
      <c r="A114" s="5963"/>
      <c r="B114" s="5154"/>
      <c r="C114" s="5729"/>
      <c r="D114" s="6093"/>
      <c r="E114" s="5085"/>
      <c r="F114" s="5154"/>
      <c r="G114" s="5085"/>
      <c r="H114" s="5085"/>
      <c r="I114" s="5085"/>
      <c r="J114" s="5085"/>
      <c r="K114" s="5085"/>
      <c r="L114" s="5085"/>
      <c r="M114" s="5085"/>
      <c r="N114" s="5085"/>
      <c r="O114" s="5085"/>
      <c r="P114" s="5085"/>
      <c r="Q114" s="5085"/>
      <c r="R114" s="5085"/>
      <c r="S114" s="5085"/>
      <c r="T114" s="5085"/>
      <c r="U114" s="5085"/>
      <c r="V114" s="5085"/>
      <c r="W114" s="5085"/>
      <c r="X114" s="5085"/>
      <c r="Y114" s="5085"/>
      <c r="Z114" s="5085"/>
      <c r="AA114" s="5930"/>
      <c r="AB114" s="5085"/>
      <c r="AC114" s="5085"/>
      <c r="AD114" s="5236"/>
      <c r="AE114" s="5085"/>
      <c r="AF114" s="5085"/>
      <c r="AG114" s="5085"/>
      <c r="AH114" s="5933"/>
      <c r="AI114" s="5933"/>
      <c r="AJ114" s="5085"/>
      <c r="AK114" s="5933"/>
      <c r="AL114" s="5933"/>
      <c r="AM114" s="28" t="s">
        <v>2035</v>
      </c>
      <c r="AN114" s="3383"/>
      <c r="AO114" s="3369" t="s">
        <v>857</v>
      </c>
      <c r="AP114" s="190"/>
      <c r="AQ114" s="3365">
        <v>1405</v>
      </c>
      <c r="AR114" s="28" t="s">
        <v>2034</v>
      </c>
      <c r="AS114" s="198" t="s">
        <v>2036</v>
      </c>
      <c r="AT114" s="3362">
        <v>1405</v>
      </c>
      <c r="AU114" s="31" t="s">
        <v>869</v>
      </c>
      <c r="AV114" s="31" t="s">
        <v>869</v>
      </c>
      <c r="AW114" s="23"/>
      <c r="AX114" s="3365">
        <v>2</v>
      </c>
      <c r="AY114" s="3365" t="s">
        <v>859</v>
      </c>
      <c r="AZ114" s="3365">
        <v>2</v>
      </c>
      <c r="BA114" s="230"/>
      <c r="BB114" s="230"/>
      <c r="BC114" s="230"/>
      <c r="BD114" s="230"/>
      <c r="BE114" s="3419"/>
      <c r="BF114" s="5146"/>
      <c r="BG114" s="5807"/>
    </row>
    <row r="115" spans="1:59" ht="12.75" customHeight="1">
      <c r="A115" s="5963"/>
      <c r="B115" s="5155"/>
      <c r="C115" s="5730"/>
      <c r="D115" s="6094"/>
      <c r="E115" s="5949"/>
      <c r="F115" s="5965"/>
      <c r="G115" s="5086"/>
      <c r="H115" s="5086"/>
      <c r="I115" s="5086"/>
      <c r="J115" s="5086"/>
      <c r="K115" s="5086"/>
      <c r="L115" s="5086"/>
      <c r="M115" s="5086"/>
      <c r="N115" s="5086"/>
      <c r="O115" s="5086"/>
      <c r="P115" s="5086"/>
      <c r="Q115" s="5086"/>
      <c r="R115" s="5086"/>
      <c r="S115" s="5086"/>
      <c r="T115" s="5086"/>
      <c r="U115" s="5086"/>
      <c r="V115" s="5086"/>
      <c r="W115" s="5086"/>
      <c r="X115" s="5086"/>
      <c r="Y115" s="5086"/>
      <c r="Z115" s="5086"/>
      <c r="AA115" s="5961"/>
      <c r="AB115" s="5086"/>
      <c r="AC115" s="5086"/>
      <c r="AD115" s="5237"/>
      <c r="AE115" s="5086"/>
      <c r="AF115" s="5086"/>
      <c r="AG115" s="5086"/>
      <c r="AH115" s="5958"/>
      <c r="AI115" s="5958"/>
      <c r="AJ115" s="5086"/>
      <c r="AK115" s="5958"/>
      <c r="AL115" s="5958"/>
      <c r="AM115" s="28" t="s">
        <v>2035</v>
      </c>
      <c r="AN115" s="3383"/>
      <c r="AO115" s="3369" t="s">
        <v>857</v>
      </c>
      <c r="AP115" s="190"/>
      <c r="AQ115" s="3365">
        <v>1300</v>
      </c>
      <c r="AR115" s="28" t="s">
        <v>2034</v>
      </c>
      <c r="AS115" s="198" t="s">
        <v>2036</v>
      </c>
      <c r="AT115" s="3362">
        <v>1300</v>
      </c>
      <c r="AU115" s="23" t="s">
        <v>646</v>
      </c>
      <c r="AV115" s="23" t="s">
        <v>647</v>
      </c>
      <c r="AW115" s="23"/>
      <c r="AX115" s="3365">
        <v>2</v>
      </c>
      <c r="AY115" s="3365" t="s">
        <v>859</v>
      </c>
      <c r="AZ115" s="3365">
        <v>2</v>
      </c>
      <c r="BA115" s="230"/>
      <c r="BB115" s="230"/>
      <c r="BC115" s="230"/>
      <c r="BD115" s="230"/>
      <c r="BE115" s="3419"/>
      <c r="BF115" s="6128"/>
      <c r="BG115" s="5928"/>
    </row>
    <row r="116" spans="1:59" ht="12.75" customHeight="1">
      <c r="A116" s="5963"/>
      <c r="B116" s="5153" t="s">
        <v>2463</v>
      </c>
      <c r="C116" s="5731" t="s">
        <v>6550</v>
      </c>
      <c r="D116" s="5153" t="s">
        <v>6564</v>
      </c>
      <c r="E116" s="5084" t="s">
        <v>2924</v>
      </c>
      <c r="F116" s="5153" t="s">
        <v>6548</v>
      </c>
      <c r="G116" s="5084" t="s">
        <v>2028</v>
      </c>
      <c r="H116" s="5084" t="s">
        <v>2028</v>
      </c>
      <c r="I116" s="5084" t="s">
        <v>2029</v>
      </c>
      <c r="J116" s="5084" t="s">
        <v>2029</v>
      </c>
      <c r="K116" s="5084">
        <v>9</v>
      </c>
      <c r="L116" s="5084">
        <v>0</v>
      </c>
      <c r="M116" s="5084">
        <v>31</v>
      </c>
      <c r="N116" s="5084">
        <v>9</v>
      </c>
      <c r="O116" s="5084">
        <v>0</v>
      </c>
      <c r="P116" s="5084">
        <v>31</v>
      </c>
      <c r="Q116" s="5084">
        <v>1</v>
      </c>
      <c r="R116" s="5084">
        <v>1</v>
      </c>
      <c r="S116" s="5084" t="s">
        <v>2912</v>
      </c>
      <c r="T116" s="5084">
        <v>59</v>
      </c>
      <c r="U116" s="5084">
        <v>512</v>
      </c>
      <c r="V116" s="5084">
        <v>303</v>
      </c>
      <c r="W116" s="5084">
        <v>413</v>
      </c>
      <c r="X116" s="5084">
        <v>305</v>
      </c>
      <c r="Y116" s="5084">
        <v>190</v>
      </c>
      <c r="Z116" s="5084" t="s">
        <v>2030</v>
      </c>
      <c r="AA116" s="5960" t="s">
        <v>2913</v>
      </c>
      <c r="AB116" s="5084">
        <v>28000</v>
      </c>
      <c r="AC116" s="5084">
        <v>28000</v>
      </c>
      <c r="AD116" s="5291">
        <v>55476</v>
      </c>
      <c r="AE116" s="5084">
        <v>3000</v>
      </c>
      <c r="AF116" s="5084">
        <v>3000</v>
      </c>
      <c r="AG116" s="5084">
        <v>8213</v>
      </c>
      <c r="AH116" s="5957">
        <v>9</v>
      </c>
      <c r="AI116" s="5957">
        <v>2</v>
      </c>
      <c r="AJ116" s="5084" t="s">
        <v>2045</v>
      </c>
      <c r="AK116" s="5957" t="s">
        <v>2033</v>
      </c>
      <c r="AL116" s="5957" t="s">
        <v>2034</v>
      </c>
      <c r="AM116" s="28" t="s">
        <v>2035</v>
      </c>
      <c r="AN116" s="192" t="s">
        <v>6233</v>
      </c>
      <c r="AO116" s="3369" t="s">
        <v>857</v>
      </c>
      <c r="AP116" s="190"/>
      <c r="AQ116" s="3368">
        <v>1204</v>
      </c>
      <c r="AR116" s="28" t="s">
        <v>2034</v>
      </c>
      <c r="AS116" s="28" t="s">
        <v>2036</v>
      </c>
      <c r="AT116" s="28">
        <v>1203</v>
      </c>
      <c r="AU116" s="192" t="s">
        <v>6285</v>
      </c>
      <c r="AV116" s="192" t="s">
        <v>6526</v>
      </c>
      <c r="AW116" s="23"/>
      <c r="AX116" s="3365">
        <v>2</v>
      </c>
      <c r="AY116" s="3365" t="s">
        <v>859</v>
      </c>
      <c r="AZ116" s="3365">
        <v>2</v>
      </c>
      <c r="BA116" s="230"/>
      <c r="BB116" s="230"/>
      <c r="BC116" s="230"/>
      <c r="BD116" s="230"/>
      <c r="BE116" s="3419"/>
      <c r="BF116" s="5145" t="s">
        <v>2468</v>
      </c>
      <c r="BG116" s="5136" t="s">
        <v>2452</v>
      </c>
    </row>
    <row r="117" spans="1:59">
      <c r="A117" s="5963"/>
      <c r="B117" s="5154"/>
      <c r="C117" s="5729"/>
      <c r="D117" s="6093"/>
      <c r="E117" s="5085"/>
      <c r="F117" s="5973"/>
      <c r="G117" s="5085"/>
      <c r="H117" s="5085"/>
      <c r="I117" s="5085"/>
      <c r="J117" s="5085"/>
      <c r="K117" s="5085"/>
      <c r="L117" s="5085"/>
      <c r="M117" s="5085"/>
      <c r="N117" s="5085"/>
      <c r="O117" s="5085"/>
      <c r="P117" s="5085"/>
      <c r="Q117" s="5085"/>
      <c r="R117" s="5085"/>
      <c r="S117" s="5085"/>
      <c r="T117" s="5085"/>
      <c r="U117" s="5085"/>
      <c r="V117" s="5085"/>
      <c r="W117" s="5085"/>
      <c r="X117" s="5085"/>
      <c r="Y117" s="5085"/>
      <c r="Z117" s="5085"/>
      <c r="AA117" s="5930"/>
      <c r="AB117" s="5085"/>
      <c r="AC117" s="5085"/>
      <c r="AD117" s="5236"/>
      <c r="AE117" s="5085"/>
      <c r="AF117" s="5085"/>
      <c r="AG117" s="5085"/>
      <c r="AH117" s="5933"/>
      <c r="AI117" s="5933"/>
      <c r="AJ117" s="5085"/>
      <c r="AK117" s="5933"/>
      <c r="AL117" s="5933"/>
      <c r="AM117" s="28" t="s">
        <v>2035</v>
      </c>
      <c r="AN117" s="3383"/>
      <c r="AO117" s="3369" t="s">
        <v>857</v>
      </c>
      <c r="AP117" s="190"/>
      <c r="AQ117" s="3365">
        <v>1500</v>
      </c>
      <c r="AR117" s="28" t="s">
        <v>2034</v>
      </c>
      <c r="AS117" s="198" t="s">
        <v>2036</v>
      </c>
      <c r="AT117" s="3362">
        <v>1500</v>
      </c>
      <c r="AU117" s="31" t="s">
        <v>1158</v>
      </c>
      <c r="AV117" s="31" t="s">
        <v>341</v>
      </c>
      <c r="AW117" s="23"/>
      <c r="AX117" s="3365">
        <v>4</v>
      </c>
      <c r="AY117" s="3365" t="s">
        <v>859</v>
      </c>
      <c r="AZ117" s="3365">
        <v>4</v>
      </c>
      <c r="BA117" s="24">
        <v>6</v>
      </c>
      <c r="BB117" s="28" t="s">
        <v>875</v>
      </c>
      <c r="BC117" s="28" t="s">
        <v>859</v>
      </c>
      <c r="BD117" s="28" t="s">
        <v>876</v>
      </c>
      <c r="BE117" s="3422" t="s">
        <v>877</v>
      </c>
      <c r="BF117" s="5146"/>
      <c r="BG117" s="5807"/>
    </row>
    <row r="118" spans="1:59" ht="12.75" customHeight="1">
      <c r="A118" s="5963"/>
      <c r="B118" s="5154"/>
      <c r="C118" s="5729"/>
      <c r="D118" s="6093"/>
      <c r="E118" s="5085"/>
      <c r="F118" s="5973"/>
      <c r="G118" s="5085"/>
      <c r="H118" s="5085"/>
      <c r="I118" s="5085"/>
      <c r="J118" s="5085"/>
      <c r="K118" s="5085"/>
      <c r="L118" s="5085"/>
      <c r="M118" s="5085"/>
      <c r="N118" s="5085"/>
      <c r="O118" s="5085"/>
      <c r="P118" s="5085"/>
      <c r="Q118" s="5085"/>
      <c r="R118" s="5085"/>
      <c r="S118" s="5085"/>
      <c r="T118" s="5085"/>
      <c r="U118" s="5085"/>
      <c r="V118" s="5085"/>
      <c r="W118" s="5085"/>
      <c r="X118" s="5085"/>
      <c r="Y118" s="5085"/>
      <c r="Z118" s="5085"/>
      <c r="AA118" s="5930"/>
      <c r="AB118" s="5085"/>
      <c r="AC118" s="5085"/>
      <c r="AD118" s="5236"/>
      <c r="AE118" s="5085"/>
      <c r="AF118" s="5085"/>
      <c r="AG118" s="5085"/>
      <c r="AH118" s="5933"/>
      <c r="AI118" s="5933"/>
      <c r="AJ118" s="5085"/>
      <c r="AK118" s="5933"/>
      <c r="AL118" s="5933"/>
      <c r="AM118" s="28" t="s">
        <v>2035</v>
      </c>
      <c r="AN118" s="3383"/>
      <c r="AO118" s="3369" t="s">
        <v>857</v>
      </c>
      <c r="AP118" s="190"/>
      <c r="AQ118" s="3365">
        <v>1405</v>
      </c>
      <c r="AR118" s="28" t="s">
        <v>2034</v>
      </c>
      <c r="AS118" s="198" t="s">
        <v>2036</v>
      </c>
      <c r="AT118" s="3362">
        <v>1405</v>
      </c>
      <c r="AU118" s="31" t="s">
        <v>869</v>
      </c>
      <c r="AV118" s="31" t="s">
        <v>869</v>
      </c>
      <c r="AW118" s="23"/>
      <c r="AX118" s="3365">
        <v>2</v>
      </c>
      <c r="AY118" s="3365" t="s">
        <v>859</v>
      </c>
      <c r="AZ118" s="3365">
        <v>2</v>
      </c>
      <c r="BA118" s="230"/>
      <c r="BB118" s="230"/>
      <c r="BC118" s="230"/>
      <c r="BD118" s="230"/>
      <c r="BE118" s="3419"/>
      <c r="BF118" s="5146"/>
      <c r="BG118" s="5807"/>
    </row>
    <row r="119" spans="1:59" ht="13.5" thickBot="1">
      <c r="A119" s="5964"/>
      <c r="B119" s="5208"/>
      <c r="C119" s="6062"/>
      <c r="D119" s="6114"/>
      <c r="E119" s="5948"/>
      <c r="F119" s="5959"/>
      <c r="G119" s="5121"/>
      <c r="H119" s="5121"/>
      <c r="I119" s="5121"/>
      <c r="J119" s="5121"/>
      <c r="K119" s="5121"/>
      <c r="L119" s="5121"/>
      <c r="M119" s="5121"/>
      <c r="N119" s="5121"/>
      <c r="O119" s="5121"/>
      <c r="P119" s="5121"/>
      <c r="Q119" s="5121"/>
      <c r="R119" s="5121"/>
      <c r="S119" s="5121"/>
      <c r="T119" s="5121"/>
      <c r="U119" s="5121"/>
      <c r="V119" s="5121"/>
      <c r="W119" s="5121"/>
      <c r="X119" s="5121"/>
      <c r="Y119" s="5121"/>
      <c r="Z119" s="5121"/>
      <c r="AA119" s="5931"/>
      <c r="AB119" s="5121"/>
      <c r="AC119" s="5121"/>
      <c r="AD119" s="5277"/>
      <c r="AE119" s="5121"/>
      <c r="AF119" s="5121"/>
      <c r="AG119" s="5121"/>
      <c r="AH119" s="5934"/>
      <c r="AI119" s="5934"/>
      <c r="AJ119" s="5121"/>
      <c r="AK119" s="5934"/>
      <c r="AL119" s="5934"/>
      <c r="AM119" s="30" t="s">
        <v>2035</v>
      </c>
      <c r="AN119" s="3384"/>
      <c r="AO119" s="34" t="s">
        <v>857</v>
      </c>
      <c r="AP119" s="193"/>
      <c r="AQ119" s="3366">
        <v>1300</v>
      </c>
      <c r="AR119" s="30" t="s">
        <v>2034</v>
      </c>
      <c r="AS119" s="199" t="s">
        <v>2036</v>
      </c>
      <c r="AT119" s="3364">
        <v>1300</v>
      </c>
      <c r="AU119" s="35" t="s">
        <v>646</v>
      </c>
      <c r="AV119" s="35" t="s">
        <v>647</v>
      </c>
      <c r="AW119" s="35"/>
      <c r="AX119" s="3366">
        <v>2</v>
      </c>
      <c r="AY119" s="3366" t="s">
        <v>859</v>
      </c>
      <c r="AZ119" s="3366">
        <v>2</v>
      </c>
      <c r="BA119" s="232"/>
      <c r="BB119" s="232"/>
      <c r="BC119" s="232"/>
      <c r="BD119" s="232"/>
      <c r="BE119" s="3421"/>
      <c r="BF119" s="6127"/>
      <c r="BG119" s="5927"/>
    </row>
    <row r="120" spans="1:59">
      <c r="A120" s="5962" t="s">
        <v>3890</v>
      </c>
      <c r="B120" s="5241" t="s">
        <v>2463</v>
      </c>
      <c r="C120" s="6058" t="s">
        <v>1091</v>
      </c>
      <c r="D120" s="5241" t="s">
        <v>2937</v>
      </c>
      <c r="E120" s="5156" t="s">
        <v>2924</v>
      </c>
      <c r="F120" s="5241" t="s">
        <v>2062</v>
      </c>
      <c r="G120" s="5156" t="s">
        <v>2028</v>
      </c>
      <c r="H120" s="5156" t="s">
        <v>2028</v>
      </c>
      <c r="I120" s="5156" t="s">
        <v>2029</v>
      </c>
      <c r="J120" s="5156" t="s">
        <v>2029</v>
      </c>
      <c r="K120" s="5156">
        <v>9</v>
      </c>
      <c r="L120" s="5156">
        <v>0</v>
      </c>
      <c r="M120" s="5156">
        <v>31</v>
      </c>
      <c r="N120" s="5156">
        <v>9</v>
      </c>
      <c r="O120" s="5156">
        <v>0</v>
      </c>
      <c r="P120" s="5156">
        <v>31</v>
      </c>
      <c r="Q120" s="5156">
        <v>1</v>
      </c>
      <c r="R120" s="5156">
        <v>1</v>
      </c>
      <c r="S120" s="5156" t="s">
        <v>2912</v>
      </c>
      <c r="T120" s="5156">
        <v>59</v>
      </c>
      <c r="U120" s="5156">
        <v>512</v>
      </c>
      <c r="V120" s="5156">
        <v>303</v>
      </c>
      <c r="W120" s="5156">
        <v>413</v>
      </c>
      <c r="X120" s="5156">
        <v>305</v>
      </c>
      <c r="Y120" s="5156">
        <v>190</v>
      </c>
      <c r="Z120" s="5156" t="s">
        <v>2030</v>
      </c>
      <c r="AA120" s="5929" t="s">
        <v>2913</v>
      </c>
      <c r="AB120" s="5932">
        <v>9664</v>
      </c>
      <c r="AC120" s="5932">
        <v>9664</v>
      </c>
      <c r="AD120" s="5932">
        <v>13752</v>
      </c>
      <c r="AE120" s="5932">
        <v>384</v>
      </c>
      <c r="AF120" s="5932">
        <v>384</v>
      </c>
      <c r="AG120" s="5932">
        <v>832</v>
      </c>
      <c r="AH120" s="5932">
        <v>9</v>
      </c>
      <c r="AI120" s="5932">
        <v>2</v>
      </c>
      <c r="AJ120" s="5932" t="s">
        <v>2045</v>
      </c>
      <c r="AK120" s="5932" t="s">
        <v>2033</v>
      </c>
      <c r="AL120" s="5932" t="s">
        <v>2034</v>
      </c>
      <c r="AM120" s="3214" t="s">
        <v>2035</v>
      </c>
      <c r="AN120" s="3382"/>
      <c r="AO120" s="3223" t="s">
        <v>857</v>
      </c>
      <c r="AP120" s="187"/>
      <c r="AQ120" s="185">
        <v>1204</v>
      </c>
      <c r="AR120" s="48" t="s">
        <v>2034</v>
      </c>
      <c r="AS120" s="48" t="s">
        <v>2036</v>
      </c>
      <c r="AT120" s="48">
        <v>1203</v>
      </c>
      <c r="AU120" s="225" t="s">
        <v>1218</v>
      </c>
      <c r="AV120" s="225" t="s">
        <v>1219</v>
      </c>
      <c r="AW120" s="189"/>
      <c r="AX120" s="3200">
        <v>2</v>
      </c>
      <c r="AY120" s="3200" t="s">
        <v>859</v>
      </c>
      <c r="AZ120" s="3200">
        <v>2</v>
      </c>
      <c r="BA120" s="231"/>
      <c r="BB120" s="231"/>
      <c r="BC120" s="231"/>
      <c r="BD120" s="231"/>
      <c r="BE120" s="231"/>
      <c r="BF120" s="6124" t="s">
        <v>2468</v>
      </c>
      <c r="BG120" s="5813" t="s">
        <v>2452</v>
      </c>
    </row>
    <row r="121" spans="1:59">
      <c r="A121" s="5963"/>
      <c r="B121" s="5154"/>
      <c r="C121" s="5729"/>
      <c r="D121" s="5154"/>
      <c r="E121" s="5085"/>
      <c r="F121" s="5154"/>
      <c r="G121" s="5966"/>
      <c r="H121" s="5966"/>
      <c r="I121" s="5966"/>
      <c r="J121" s="5966"/>
      <c r="K121" s="5966"/>
      <c r="L121" s="5966"/>
      <c r="M121" s="5966"/>
      <c r="N121" s="5966"/>
      <c r="O121" s="5966"/>
      <c r="P121" s="5966"/>
      <c r="Q121" s="5085"/>
      <c r="R121" s="5085"/>
      <c r="S121" s="5085"/>
      <c r="T121" s="5085"/>
      <c r="U121" s="5085"/>
      <c r="V121" s="5085"/>
      <c r="W121" s="5085"/>
      <c r="X121" s="5085"/>
      <c r="Y121" s="5085"/>
      <c r="Z121" s="5966"/>
      <c r="AA121" s="5966"/>
      <c r="AB121" s="5933"/>
      <c r="AC121" s="5933"/>
      <c r="AD121" s="5933"/>
      <c r="AE121" s="5933"/>
      <c r="AF121" s="5933"/>
      <c r="AG121" s="5933"/>
      <c r="AH121" s="5966"/>
      <c r="AI121" s="5966"/>
      <c r="AJ121" s="5966"/>
      <c r="AK121" s="5966"/>
      <c r="AL121" s="5933"/>
      <c r="AM121" s="3031" t="s">
        <v>2035</v>
      </c>
      <c r="AN121" s="3376"/>
      <c r="AO121" s="3202" t="s">
        <v>857</v>
      </c>
      <c r="AP121" s="190"/>
      <c r="AQ121" s="3195">
        <v>1500</v>
      </c>
      <c r="AR121" s="28" t="s">
        <v>2034</v>
      </c>
      <c r="AS121" s="198" t="s">
        <v>2036</v>
      </c>
      <c r="AT121" s="3190">
        <v>1500</v>
      </c>
      <c r="AU121" s="26" t="s">
        <v>344</v>
      </c>
      <c r="AV121" s="31" t="s">
        <v>341</v>
      </c>
      <c r="AW121" s="23"/>
      <c r="AX121" s="3195">
        <v>2</v>
      </c>
      <c r="AY121" s="3195" t="s">
        <v>859</v>
      </c>
      <c r="AZ121" s="3195">
        <v>2</v>
      </c>
      <c r="BA121" s="28">
        <v>3</v>
      </c>
      <c r="BB121" s="28" t="s">
        <v>875</v>
      </c>
      <c r="BC121" s="28" t="s">
        <v>859</v>
      </c>
      <c r="BD121" s="28" t="s">
        <v>876</v>
      </c>
      <c r="BE121" s="28" t="s">
        <v>877</v>
      </c>
      <c r="BF121" s="5146"/>
      <c r="BG121" s="5807"/>
    </row>
    <row r="122" spans="1:59">
      <c r="A122" s="5963"/>
      <c r="B122" s="5154"/>
      <c r="C122" s="5729"/>
      <c r="D122" s="5973"/>
      <c r="E122" s="5947"/>
      <c r="F122" s="5973"/>
      <c r="G122" s="5972"/>
      <c r="H122" s="5972"/>
      <c r="I122" s="5972"/>
      <c r="J122" s="5972"/>
      <c r="K122" s="5972"/>
      <c r="L122" s="5972"/>
      <c r="M122" s="5972"/>
      <c r="N122" s="5972"/>
      <c r="O122" s="5972"/>
      <c r="P122" s="5972"/>
      <c r="Q122" s="5085"/>
      <c r="R122" s="5085"/>
      <c r="S122" s="5085"/>
      <c r="T122" s="5085"/>
      <c r="U122" s="5085"/>
      <c r="V122" s="5085"/>
      <c r="W122" s="5085"/>
      <c r="X122" s="5085"/>
      <c r="Y122" s="5085"/>
      <c r="Z122" s="5972"/>
      <c r="AA122" s="5972"/>
      <c r="AB122" s="6006"/>
      <c r="AC122" s="5933"/>
      <c r="AD122" s="5933"/>
      <c r="AE122" s="5933"/>
      <c r="AF122" s="5933"/>
      <c r="AG122" s="5933"/>
      <c r="AH122" s="5966"/>
      <c r="AI122" s="5966"/>
      <c r="AJ122" s="5966"/>
      <c r="AK122" s="5966"/>
      <c r="AL122" s="5933"/>
      <c r="AM122" s="3031" t="s">
        <v>2035</v>
      </c>
      <c r="AN122" s="3373"/>
      <c r="AO122" s="3202" t="s">
        <v>857</v>
      </c>
      <c r="AP122" s="190"/>
      <c r="AQ122" s="3195">
        <v>1300</v>
      </c>
      <c r="AR122" s="28" t="s">
        <v>2034</v>
      </c>
      <c r="AS122" s="198" t="s">
        <v>2036</v>
      </c>
      <c r="AT122" s="3190">
        <v>1300</v>
      </c>
      <c r="AU122" s="23" t="s">
        <v>646</v>
      </c>
      <c r="AV122" s="23" t="s">
        <v>647</v>
      </c>
      <c r="AW122" s="23"/>
      <c r="AX122" s="3195">
        <v>2</v>
      </c>
      <c r="AY122" s="3195" t="s">
        <v>859</v>
      </c>
      <c r="AZ122" s="3195">
        <v>2</v>
      </c>
      <c r="BA122" s="226"/>
      <c r="BB122" s="226"/>
      <c r="BC122" s="226"/>
      <c r="BD122" s="226"/>
      <c r="BE122" s="226"/>
      <c r="BF122" s="6125"/>
      <c r="BG122" s="5926"/>
    </row>
    <row r="123" spans="1:59">
      <c r="A123" s="5963"/>
      <c r="B123" s="5153" t="s">
        <v>2463</v>
      </c>
      <c r="C123" s="5731" t="s">
        <v>3641</v>
      </c>
      <c r="D123" s="5153" t="s">
        <v>2938</v>
      </c>
      <c r="E123" s="5084" t="s">
        <v>2924</v>
      </c>
      <c r="F123" s="5153" t="s">
        <v>2063</v>
      </c>
      <c r="G123" s="5084" t="s">
        <v>2028</v>
      </c>
      <c r="H123" s="5084" t="s">
        <v>2028</v>
      </c>
      <c r="I123" s="5084" t="s">
        <v>2029</v>
      </c>
      <c r="J123" s="5084" t="s">
        <v>2029</v>
      </c>
      <c r="K123" s="5084">
        <v>9</v>
      </c>
      <c r="L123" s="5084">
        <v>0</v>
      </c>
      <c r="M123" s="5084">
        <v>31</v>
      </c>
      <c r="N123" s="5084">
        <v>9</v>
      </c>
      <c r="O123" s="5084">
        <v>0</v>
      </c>
      <c r="P123" s="5084">
        <v>31</v>
      </c>
      <c r="Q123" s="5084">
        <v>1</v>
      </c>
      <c r="R123" s="5084">
        <v>1</v>
      </c>
      <c r="S123" s="5084" t="s">
        <v>2912</v>
      </c>
      <c r="T123" s="5084">
        <v>59</v>
      </c>
      <c r="U123" s="5084">
        <v>512</v>
      </c>
      <c r="V123" s="5084">
        <v>303</v>
      </c>
      <c r="W123" s="5084">
        <v>413</v>
      </c>
      <c r="X123" s="5084">
        <v>305</v>
      </c>
      <c r="Y123" s="5084">
        <v>190</v>
      </c>
      <c r="Z123" s="5975" t="s">
        <v>2030</v>
      </c>
      <c r="AA123" s="5960" t="s">
        <v>2913</v>
      </c>
      <c r="AB123" s="6007">
        <v>13688</v>
      </c>
      <c r="AC123" s="5957">
        <v>13688</v>
      </c>
      <c r="AD123" s="5957">
        <v>20359</v>
      </c>
      <c r="AE123" s="5957">
        <v>832</v>
      </c>
      <c r="AF123" s="5957">
        <v>832</v>
      </c>
      <c r="AG123" s="5957">
        <v>974</v>
      </c>
      <c r="AH123" s="5957">
        <v>9</v>
      </c>
      <c r="AI123" s="5957">
        <v>2</v>
      </c>
      <c r="AJ123" s="5957" t="s">
        <v>2045</v>
      </c>
      <c r="AK123" s="5957" t="s">
        <v>2033</v>
      </c>
      <c r="AL123" s="5957" t="s">
        <v>2034</v>
      </c>
      <c r="AM123" s="3031" t="s">
        <v>2035</v>
      </c>
      <c r="AN123" s="3374" t="s">
        <v>6172</v>
      </c>
      <c r="AO123" s="3202" t="s">
        <v>857</v>
      </c>
      <c r="AP123" s="190"/>
      <c r="AQ123" s="3211">
        <v>1204</v>
      </c>
      <c r="AR123" s="28" t="s">
        <v>2034</v>
      </c>
      <c r="AS123" s="28" t="s">
        <v>2036</v>
      </c>
      <c r="AT123" s="28">
        <v>1203</v>
      </c>
      <c r="AU123" s="197" t="s">
        <v>2037</v>
      </c>
      <c r="AV123" s="3207" t="s">
        <v>2038</v>
      </c>
      <c r="AW123" s="23"/>
      <c r="AX123" s="3195">
        <v>2</v>
      </c>
      <c r="AY123" s="3195" t="s">
        <v>859</v>
      </c>
      <c r="AZ123" s="3195">
        <v>2</v>
      </c>
      <c r="BA123" s="230"/>
      <c r="BB123" s="230"/>
      <c r="BC123" s="230"/>
      <c r="BD123" s="230"/>
      <c r="BE123" s="230"/>
      <c r="BF123" s="5145" t="s">
        <v>2468</v>
      </c>
      <c r="BG123" s="5136" t="s">
        <v>2452</v>
      </c>
    </row>
    <row r="124" spans="1:59">
      <c r="A124" s="5963"/>
      <c r="B124" s="5154"/>
      <c r="C124" s="5729"/>
      <c r="D124" s="5154"/>
      <c r="E124" s="5085"/>
      <c r="F124" s="5154"/>
      <c r="G124" s="5085"/>
      <c r="H124" s="5085"/>
      <c r="I124" s="5085"/>
      <c r="J124" s="5085"/>
      <c r="K124" s="5085"/>
      <c r="L124" s="5085"/>
      <c r="M124" s="5085"/>
      <c r="N124" s="5085"/>
      <c r="O124" s="5085"/>
      <c r="P124" s="5085"/>
      <c r="Q124" s="5085"/>
      <c r="R124" s="5085"/>
      <c r="S124" s="5085"/>
      <c r="T124" s="5085"/>
      <c r="U124" s="5085"/>
      <c r="V124" s="5085"/>
      <c r="W124" s="5085"/>
      <c r="X124" s="5085"/>
      <c r="Y124" s="5085"/>
      <c r="Z124" s="5085"/>
      <c r="AA124" s="5930"/>
      <c r="AB124" s="5933"/>
      <c r="AC124" s="5933"/>
      <c r="AD124" s="5933"/>
      <c r="AE124" s="5933"/>
      <c r="AF124" s="5933"/>
      <c r="AG124" s="5933"/>
      <c r="AH124" s="5966"/>
      <c r="AI124" s="5966"/>
      <c r="AJ124" s="5966"/>
      <c r="AK124" s="5966"/>
      <c r="AL124" s="5933"/>
      <c r="AM124" s="3031" t="s">
        <v>2035</v>
      </c>
      <c r="AN124" s="3376"/>
      <c r="AO124" s="3225" t="s">
        <v>857</v>
      </c>
      <c r="AP124" s="190"/>
      <c r="AQ124" s="3195">
        <v>1500</v>
      </c>
      <c r="AR124" s="28" t="s">
        <v>2034</v>
      </c>
      <c r="AS124" s="198" t="s">
        <v>2036</v>
      </c>
      <c r="AT124" s="3190">
        <v>1500</v>
      </c>
      <c r="AU124" s="26" t="s">
        <v>344</v>
      </c>
      <c r="AV124" s="31" t="s">
        <v>341</v>
      </c>
      <c r="AW124" s="23"/>
      <c r="AX124" s="3195">
        <v>2</v>
      </c>
      <c r="AY124" s="3195" t="s">
        <v>859</v>
      </c>
      <c r="AZ124" s="3195">
        <v>2</v>
      </c>
      <c r="BA124" s="28">
        <v>3</v>
      </c>
      <c r="BB124" s="28" t="s">
        <v>875</v>
      </c>
      <c r="BC124" s="28" t="s">
        <v>859</v>
      </c>
      <c r="BD124" s="28" t="s">
        <v>876</v>
      </c>
      <c r="BE124" s="28" t="s">
        <v>877</v>
      </c>
      <c r="BF124" s="5146"/>
      <c r="BG124" s="5807"/>
    </row>
    <row r="125" spans="1:59">
      <c r="A125" s="5963"/>
      <c r="B125" s="5154"/>
      <c r="C125" s="5729"/>
      <c r="D125" s="5973"/>
      <c r="E125" s="5947"/>
      <c r="F125" s="5973"/>
      <c r="G125" s="5086"/>
      <c r="H125" s="5086"/>
      <c r="I125" s="5086"/>
      <c r="J125" s="5086"/>
      <c r="K125" s="5086"/>
      <c r="L125" s="5086"/>
      <c r="M125" s="5086"/>
      <c r="N125" s="5086"/>
      <c r="O125" s="5086"/>
      <c r="P125" s="5086"/>
      <c r="Q125" s="5086"/>
      <c r="R125" s="5086"/>
      <c r="S125" s="5086"/>
      <c r="T125" s="5086"/>
      <c r="U125" s="5086"/>
      <c r="V125" s="5086"/>
      <c r="W125" s="5086"/>
      <c r="X125" s="5086"/>
      <c r="Y125" s="5086"/>
      <c r="Z125" s="5086"/>
      <c r="AA125" s="5961"/>
      <c r="AB125" s="5933"/>
      <c r="AC125" s="5933"/>
      <c r="AD125" s="5933"/>
      <c r="AE125" s="5933"/>
      <c r="AF125" s="5933"/>
      <c r="AG125" s="5933"/>
      <c r="AH125" s="5972"/>
      <c r="AI125" s="5972"/>
      <c r="AJ125" s="5972"/>
      <c r="AK125" s="5972"/>
      <c r="AL125" s="5958"/>
      <c r="AM125" s="3031" t="s">
        <v>2035</v>
      </c>
      <c r="AN125" s="3373"/>
      <c r="AO125" s="3202" t="s">
        <v>857</v>
      </c>
      <c r="AP125" s="190"/>
      <c r="AQ125" s="3195">
        <v>1300</v>
      </c>
      <c r="AR125" s="28" t="s">
        <v>2034</v>
      </c>
      <c r="AS125" s="198" t="s">
        <v>2036</v>
      </c>
      <c r="AT125" s="3190">
        <v>1300</v>
      </c>
      <c r="AU125" s="23" t="s">
        <v>646</v>
      </c>
      <c r="AV125" s="23" t="s">
        <v>647</v>
      </c>
      <c r="AW125" s="23"/>
      <c r="AX125" s="3195">
        <v>2</v>
      </c>
      <c r="AY125" s="3195" t="s">
        <v>859</v>
      </c>
      <c r="AZ125" s="3195">
        <v>2</v>
      </c>
      <c r="BA125" s="226"/>
      <c r="BB125" s="226"/>
      <c r="BC125" s="226"/>
      <c r="BD125" s="226"/>
      <c r="BE125" s="226"/>
      <c r="BF125" s="6125"/>
      <c r="BG125" s="5926"/>
    </row>
    <row r="126" spans="1:59">
      <c r="A126" s="5963"/>
      <c r="B126" s="5153" t="s">
        <v>2463</v>
      </c>
      <c r="C126" s="5731" t="s">
        <v>3642</v>
      </c>
      <c r="D126" s="5153" t="s">
        <v>2939</v>
      </c>
      <c r="E126" s="5084" t="s">
        <v>2924</v>
      </c>
      <c r="F126" s="5153" t="s">
        <v>2064</v>
      </c>
      <c r="G126" s="5084" t="s">
        <v>2028</v>
      </c>
      <c r="H126" s="5084" t="s">
        <v>2028</v>
      </c>
      <c r="I126" s="5084" t="s">
        <v>2029</v>
      </c>
      <c r="J126" s="5084" t="s">
        <v>2029</v>
      </c>
      <c r="K126" s="5084">
        <v>9</v>
      </c>
      <c r="L126" s="5084">
        <v>0</v>
      </c>
      <c r="M126" s="5084">
        <v>31</v>
      </c>
      <c r="N126" s="5084">
        <v>9</v>
      </c>
      <c r="O126" s="5084">
        <v>0</v>
      </c>
      <c r="P126" s="5084">
        <v>31</v>
      </c>
      <c r="Q126" s="5085">
        <v>1</v>
      </c>
      <c r="R126" s="5085">
        <v>1</v>
      </c>
      <c r="S126" s="5085" t="s">
        <v>2912</v>
      </c>
      <c r="T126" s="5085">
        <v>59</v>
      </c>
      <c r="U126" s="5085">
        <v>512</v>
      </c>
      <c r="V126" s="5085">
        <v>303</v>
      </c>
      <c r="W126" s="5085">
        <v>413</v>
      </c>
      <c r="X126" s="5085">
        <v>305</v>
      </c>
      <c r="Y126" s="5085">
        <v>190</v>
      </c>
      <c r="Z126" s="5975" t="s">
        <v>2030</v>
      </c>
      <c r="AA126" s="5960" t="s">
        <v>2913</v>
      </c>
      <c r="AB126" s="5957">
        <v>20295</v>
      </c>
      <c r="AC126" s="5957">
        <v>20295</v>
      </c>
      <c r="AD126" s="5957">
        <v>31386</v>
      </c>
      <c r="AE126" s="5957">
        <v>974</v>
      </c>
      <c r="AF126" s="5957">
        <v>974</v>
      </c>
      <c r="AG126" s="5957">
        <v>1119</v>
      </c>
      <c r="AH126" s="5957">
        <v>9</v>
      </c>
      <c r="AI126" s="5957">
        <v>2</v>
      </c>
      <c r="AJ126" s="5957" t="s">
        <v>2045</v>
      </c>
      <c r="AK126" s="5957" t="s">
        <v>2033</v>
      </c>
      <c r="AL126" s="5957" t="s">
        <v>2034</v>
      </c>
      <c r="AM126" s="3031" t="s">
        <v>2035</v>
      </c>
      <c r="AN126" s="3374" t="s">
        <v>6173</v>
      </c>
      <c r="AO126" s="3202" t="s">
        <v>857</v>
      </c>
      <c r="AP126" s="190"/>
      <c r="AQ126" s="3211">
        <v>1204</v>
      </c>
      <c r="AR126" s="28" t="s">
        <v>2034</v>
      </c>
      <c r="AS126" s="28" t="s">
        <v>2036</v>
      </c>
      <c r="AT126" s="28">
        <v>1203</v>
      </c>
      <c r="AU126" s="3209" t="s">
        <v>2040</v>
      </c>
      <c r="AV126" s="26" t="s">
        <v>2041</v>
      </c>
      <c r="AW126" s="23"/>
      <c r="AX126" s="3195">
        <v>2</v>
      </c>
      <c r="AY126" s="3195" t="s">
        <v>859</v>
      </c>
      <c r="AZ126" s="3195">
        <v>2</v>
      </c>
      <c r="BA126" s="230"/>
      <c r="BB126" s="230"/>
      <c r="BC126" s="230"/>
      <c r="BD126" s="230"/>
      <c r="BE126" s="230"/>
      <c r="BF126" s="5145" t="s">
        <v>2468</v>
      </c>
      <c r="BG126" s="5136" t="s">
        <v>2452</v>
      </c>
    </row>
    <row r="127" spans="1:59">
      <c r="A127" s="5963"/>
      <c r="B127" s="5154"/>
      <c r="C127" s="5729"/>
      <c r="D127" s="5154"/>
      <c r="E127" s="5085"/>
      <c r="F127" s="5154"/>
      <c r="G127" s="5085"/>
      <c r="H127" s="5085"/>
      <c r="I127" s="5085"/>
      <c r="J127" s="5085"/>
      <c r="K127" s="5085"/>
      <c r="L127" s="5085"/>
      <c r="M127" s="5085"/>
      <c r="N127" s="5085"/>
      <c r="O127" s="5085"/>
      <c r="P127" s="5085"/>
      <c r="Q127" s="5085"/>
      <c r="R127" s="5085"/>
      <c r="S127" s="5085"/>
      <c r="T127" s="5085"/>
      <c r="U127" s="5085"/>
      <c r="V127" s="5085"/>
      <c r="W127" s="5085"/>
      <c r="X127" s="5085"/>
      <c r="Y127" s="5085"/>
      <c r="Z127" s="5085"/>
      <c r="AA127" s="5930"/>
      <c r="AB127" s="5933"/>
      <c r="AC127" s="5933"/>
      <c r="AD127" s="5933"/>
      <c r="AE127" s="5933"/>
      <c r="AF127" s="5933"/>
      <c r="AG127" s="5933"/>
      <c r="AH127" s="5966"/>
      <c r="AI127" s="5966"/>
      <c r="AJ127" s="5966"/>
      <c r="AK127" s="5966"/>
      <c r="AL127" s="5933"/>
      <c r="AM127" s="3031" t="s">
        <v>2035</v>
      </c>
      <c r="AN127" s="3376"/>
      <c r="AO127" s="3225" t="s">
        <v>857</v>
      </c>
      <c r="AP127" s="190"/>
      <c r="AQ127" s="3195">
        <v>1500</v>
      </c>
      <c r="AR127" s="28" t="s">
        <v>2034</v>
      </c>
      <c r="AS127" s="198" t="s">
        <v>2036</v>
      </c>
      <c r="AT127" s="3190">
        <v>1500</v>
      </c>
      <c r="AU127" s="26" t="s">
        <v>344</v>
      </c>
      <c r="AV127" s="31" t="s">
        <v>341</v>
      </c>
      <c r="AW127" s="23"/>
      <c r="AX127" s="3195">
        <v>2</v>
      </c>
      <c r="AY127" s="3195" t="s">
        <v>859</v>
      </c>
      <c r="AZ127" s="3195">
        <v>2</v>
      </c>
      <c r="BA127" s="28">
        <v>3</v>
      </c>
      <c r="BB127" s="28" t="s">
        <v>875</v>
      </c>
      <c r="BC127" s="28" t="s">
        <v>859</v>
      </c>
      <c r="BD127" s="28" t="s">
        <v>876</v>
      </c>
      <c r="BE127" s="28" t="s">
        <v>877</v>
      </c>
      <c r="BF127" s="5146"/>
      <c r="BG127" s="5807"/>
    </row>
    <row r="128" spans="1:59" ht="13.5" thickBot="1">
      <c r="A128" s="5964"/>
      <c r="B128" s="5208"/>
      <c r="C128" s="6062"/>
      <c r="D128" s="5959"/>
      <c r="E128" s="5948"/>
      <c r="F128" s="5959"/>
      <c r="G128" s="5121"/>
      <c r="H128" s="5121"/>
      <c r="I128" s="5121"/>
      <c r="J128" s="5121"/>
      <c r="K128" s="5121"/>
      <c r="L128" s="5121"/>
      <c r="M128" s="5121"/>
      <c r="N128" s="5121"/>
      <c r="O128" s="5121"/>
      <c r="P128" s="5121"/>
      <c r="Q128" s="5086"/>
      <c r="R128" s="5086"/>
      <c r="S128" s="5086"/>
      <c r="T128" s="5086"/>
      <c r="U128" s="5086"/>
      <c r="V128" s="5086"/>
      <c r="W128" s="5086"/>
      <c r="X128" s="5086"/>
      <c r="Y128" s="5086"/>
      <c r="Z128" s="5121"/>
      <c r="AA128" s="5931"/>
      <c r="AB128" s="5934"/>
      <c r="AC128" s="5934"/>
      <c r="AD128" s="5934"/>
      <c r="AE128" s="5934"/>
      <c r="AF128" s="5934"/>
      <c r="AG128" s="5934"/>
      <c r="AH128" s="5967"/>
      <c r="AI128" s="5967"/>
      <c r="AJ128" s="5967"/>
      <c r="AK128" s="5967"/>
      <c r="AL128" s="5934"/>
      <c r="AM128" s="3215" t="s">
        <v>2035</v>
      </c>
      <c r="AN128" s="3375"/>
      <c r="AO128" s="3224" t="s">
        <v>857</v>
      </c>
      <c r="AP128" s="193"/>
      <c r="AQ128" s="3196">
        <v>1300</v>
      </c>
      <c r="AR128" s="30" t="s">
        <v>2034</v>
      </c>
      <c r="AS128" s="199" t="s">
        <v>2036</v>
      </c>
      <c r="AT128" s="3201">
        <v>1300</v>
      </c>
      <c r="AU128" s="35" t="s">
        <v>646</v>
      </c>
      <c r="AV128" s="35" t="s">
        <v>647</v>
      </c>
      <c r="AW128" s="35"/>
      <c r="AX128" s="3196">
        <v>2</v>
      </c>
      <c r="AY128" s="3196" t="s">
        <v>859</v>
      </c>
      <c r="AZ128" s="3196">
        <v>2</v>
      </c>
      <c r="BA128" s="228"/>
      <c r="BB128" s="228"/>
      <c r="BC128" s="228"/>
      <c r="BD128" s="228"/>
      <c r="BE128" s="228"/>
      <c r="BF128" s="6127"/>
      <c r="BG128" s="5927"/>
    </row>
    <row r="129" spans="1:59" ht="12.75" customHeight="1">
      <c r="A129" s="5962" t="s">
        <v>6269</v>
      </c>
      <c r="B129" s="5241" t="s">
        <v>2463</v>
      </c>
      <c r="C129" s="6058" t="s">
        <v>6267</v>
      </c>
      <c r="D129" s="5241" t="s">
        <v>6300</v>
      </c>
      <c r="E129" s="5156" t="s">
        <v>2924</v>
      </c>
      <c r="F129" s="5241" t="s">
        <v>6293</v>
      </c>
      <c r="G129" s="5156" t="s">
        <v>2028</v>
      </c>
      <c r="H129" s="5156" t="s">
        <v>2028</v>
      </c>
      <c r="I129" s="5156" t="s">
        <v>2029</v>
      </c>
      <c r="J129" s="5156" t="s">
        <v>2029</v>
      </c>
      <c r="K129" s="5156">
        <v>9</v>
      </c>
      <c r="L129" s="5156">
        <v>0</v>
      </c>
      <c r="M129" s="5156">
        <v>31</v>
      </c>
      <c r="N129" s="5156">
        <v>9</v>
      </c>
      <c r="O129" s="5156">
        <v>0</v>
      </c>
      <c r="P129" s="5156">
        <v>31</v>
      </c>
      <c r="Q129" s="5156">
        <v>1</v>
      </c>
      <c r="R129" s="5156">
        <v>1</v>
      </c>
      <c r="S129" s="5156" t="s">
        <v>2912</v>
      </c>
      <c r="T129" s="5156">
        <v>59</v>
      </c>
      <c r="U129" s="5156">
        <v>512</v>
      </c>
      <c r="V129" s="5156">
        <v>303</v>
      </c>
      <c r="W129" s="5156">
        <v>413</v>
      </c>
      <c r="X129" s="5156">
        <v>305</v>
      </c>
      <c r="Y129" s="5156">
        <v>190</v>
      </c>
      <c r="Z129" s="5156" t="s">
        <v>2030</v>
      </c>
      <c r="AA129" s="5929" t="s">
        <v>2913</v>
      </c>
      <c r="AB129" s="5932">
        <v>11015</v>
      </c>
      <c r="AC129" s="5932">
        <v>11015</v>
      </c>
      <c r="AD129" s="5932">
        <v>33434</v>
      </c>
      <c r="AE129" s="5932">
        <v>900</v>
      </c>
      <c r="AF129" s="5932">
        <v>900</v>
      </c>
      <c r="AG129" s="5932">
        <v>3719</v>
      </c>
      <c r="AH129" s="5932">
        <v>9</v>
      </c>
      <c r="AI129" s="5932">
        <v>2</v>
      </c>
      <c r="AJ129" s="5932" t="s">
        <v>2045</v>
      </c>
      <c r="AK129" s="5932" t="s">
        <v>2033</v>
      </c>
      <c r="AL129" s="5932" t="s">
        <v>2034</v>
      </c>
      <c r="AM129" s="3214" t="s">
        <v>2035</v>
      </c>
      <c r="AN129" s="192" t="s">
        <v>6173</v>
      </c>
      <c r="AO129" s="3223" t="s">
        <v>857</v>
      </c>
      <c r="AP129" s="187"/>
      <c r="AQ129" s="185">
        <v>1204</v>
      </c>
      <c r="AR129" s="48" t="s">
        <v>2034</v>
      </c>
      <c r="AS129" s="48" t="s">
        <v>2036</v>
      </c>
      <c r="AT129" s="48">
        <v>1203</v>
      </c>
      <c r="AU129" s="192" t="s">
        <v>2040</v>
      </c>
      <c r="AV129" s="192" t="s">
        <v>6278</v>
      </c>
      <c r="AW129" s="189"/>
      <c r="AX129" s="3200">
        <v>2</v>
      </c>
      <c r="AY129" s="3200" t="s">
        <v>859</v>
      </c>
      <c r="AZ129" s="3200">
        <v>2</v>
      </c>
      <c r="BA129" s="231"/>
      <c r="BB129" s="231"/>
      <c r="BC129" s="231"/>
      <c r="BD129" s="231"/>
      <c r="BE129" s="231"/>
      <c r="BF129" s="6124" t="s">
        <v>2468</v>
      </c>
      <c r="BG129" s="5813" t="s">
        <v>2452</v>
      </c>
    </row>
    <row r="130" spans="1:59">
      <c r="A130" s="5963"/>
      <c r="B130" s="5154"/>
      <c r="C130" s="5729"/>
      <c r="D130" s="5154"/>
      <c r="E130" s="5085"/>
      <c r="F130" s="5154"/>
      <c r="G130" s="5966"/>
      <c r="H130" s="5966"/>
      <c r="I130" s="5966"/>
      <c r="J130" s="5966"/>
      <c r="K130" s="5966"/>
      <c r="L130" s="5966"/>
      <c r="M130" s="5966"/>
      <c r="N130" s="5966"/>
      <c r="O130" s="5966"/>
      <c r="P130" s="5966"/>
      <c r="Q130" s="5085"/>
      <c r="R130" s="5085"/>
      <c r="S130" s="5085"/>
      <c r="T130" s="5085"/>
      <c r="U130" s="5085"/>
      <c r="V130" s="5085"/>
      <c r="W130" s="5085"/>
      <c r="X130" s="5085"/>
      <c r="Y130" s="5085"/>
      <c r="Z130" s="5966"/>
      <c r="AA130" s="5930"/>
      <c r="AB130" s="5933"/>
      <c r="AC130" s="5933"/>
      <c r="AD130" s="5933"/>
      <c r="AE130" s="5933"/>
      <c r="AF130" s="5933"/>
      <c r="AG130" s="5933"/>
      <c r="AH130" s="5966"/>
      <c r="AI130" s="5966"/>
      <c r="AJ130" s="5966"/>
      <c r="AK130" s="5966"/>
      <c r="AL130" s="5933"/>
      <c r="AM130" s="3031" t="s">
        <v>2035</v>
      </c>
      <c r="AN130" s="26"/>
      <c r="AO130" s="3202" t="s">
        <v>857</v>
      </c>
      <c r="AP130" s="190"/>
      <c r="AQ130" s="3195">
        <v>1500</v>
      </c>
      <c r="AR130" s="28" t="s">
        <v>2034</v>
      </c>
      <c r="AS130" s="198" t="s">
        <v>2036</v>
      </c>
      <c r="AT130" s="3190">
        <v>1500</v>
      </c>
      <c r="AU130" s="26" t="s">
        <v>344</v>
      </c>
      <c r="AV130" s="31" t="s">
        <v>341</v>
      </c>
      <c r="AW130" s="23"/>
      <c r="AX130" s="3195">
        <v>2</v>
      </c>
      <c r="AY130" s="3195" t="s">
        <v>859</v>
      </c>
      <c r="AZ130" s="3195">
        <v>2</v>
      </c>
      <c r="BA130" s="28">
        <v>3</v>
      </c>
      <c r="BB130" s="28" t="s">
        <v>875</v>
      </c>
      <c r="BC130" s="28" t="s">
        <v>859</v>
      </c>
      <c r="BD130" s="28" t="s">
        <v>876</v>
      </c>
      <c r="BE130" s="28" t="s">
        <v>877</v>
      </c>
      <c r="BF130" s="5146"/>
      <c r="BG130" s="5807"/>
    </row>
    <row r="131" spans="1:59">
      <c r="A131" s="5963"/>
      <c r="B131" s="5154"/>
      <c r="C131" s="5729"/>
      <c r="D131" s="5973"/>
      <c r="E131" s="5947"/>
      <c r="F131" s="5973"/>
      <c r="G131" s="5972"/>
      <c r="H131" s="5972"/>
      <c r="I131" s="5972"/>
      <c r="J131" s="5972"/>
      <c r="K131" s="5972"/>
      <c r="L131" s="5972"/>
      <c r="M131" s="5972"/>
      <c r="N131" s="5972"/>
      <c r="O131" s="5972"/>
      <c r="P131" s="5972"/>
      <c r="Q131" s="5086"/>
      <c r="R131" s="5086"/>
      <c r="S131" s="5085"/>
      <c r="T131" s="5085"/>
      <c r="U131" s="5085"/>
      <c r="V131" s="5085"/>
      <c r="W131" s="5085"/>
      <c r="X131" s="5085"/>
      <c r="Y131" s="5085"/>
      <c r="Z131" s="5972"/>
      <c r="AA131" s="5961"/>
      <c r="AB131" s="5958"/>
      <c r="AC131" s="5958"/>
      <c r="AD131" s="5933"/>
      <c r="AE131" s="5958"/>
      <c r="AF131" s="5958"/>
      <c r="AG131" s="5933"/>
      <c r="AH131" s="5966"/>
      <c r="AI131" s="5966"/>
      <c r="AJ131" s="5966"/>
      <c r="AK131" s="5966"/>
      <c r="AL131" s="5933"/>
      <c r="AM131" s="3031" t="s">
        <v>2035</v>
      </c>
      <c r="AN131" s="3378"/>
      <c r="AO131" s="3202" t="s">
        <v>857</v>
      </c>
      <c r="AP131" s="190"/>
      <c r="AQ131" s="3195">
        <v>1300</v>
      </c>
      <c r="AR131" s="28" t="s">
        <v>2034</v>
      </c>
      <c r="AS131" s="198" t="s">
        <v>2036</v>
      </c>
      <c r="AT131" s="3190">
        <v>1300</v>
      </c>
      <c r="AU131" s="23" t="s">
        <v>646</v>
      </c>
      <c r="AV131" s="23" t="s">
        <v>647</v>
      </c>
      <c r="AW131" s="23"/>
      <c r="AX131" s="3195">
        <v>2</v>
      </c>
      <c r="AY131" s="3195" t="s">
        <v>859</v>
      </c>
      <c r="AZ131" s="3195">
        <v>2</v>
      </c>
      <c r="BA131" s="226"/>
      <c r="BB131" s="226"/>
      <c r="BC131" s="226"/>
      <c r="BD131" s="226"/>
      <c r="BE131" s="226"/>
      <c r="BF131" s="6125"/>
      <c r="BG131" s="5926"/>
    </row>
    <row r="132" spans="1:59" ht="12.75" customHeight="1">
      <c r="A132" s="5963"/>
      <c r="B132" s="5153" t="s">
        <v>2463</v>
      </c>
      <c r="C132" s="5731" t="s">
        <v>6553</v>
      </c>
      <c r="D132" s="5123" t="s">
        <v>6563</v>
      </c>
      <c r="E132" s="5084" t="s">
        <v>2924</v>
      </c>
      <c r="F132" s="5153" t="s">
        <v>6545</v>
      </c>
      <c r="G132" s="5084" t="s">
        <v>2028</v>
      </c>
      <c r="H132" s="5084" t="s">
        <v>2028</v>
      </c>
      <c r="I132" s="5084" t="s">
        <v>2029</v>
      </c>
      <c r="J132" s="5084" t="s">
        <v>2029</v>
      </c>
      <c r="K132" s="5084">
        <v>9</v>
      </c>
      <c r="L132" s="5084">
        <v>0</v>
      </c>
      <c r="M132" s="5084">
        <v>31</v>
      </c>
      <c r="N132" s="5084">
        <v>9</v>
      </c>
      <c r="O132" s="5084">
        <v>0</v>
      </c>
      <c r="P132" s="5084">
        <v>31</v>
      </c>
      <c r="Q132" s="5084">
        <v>1</v>
      </c>
      <c r="R132" s="5084">
        <v>1</v>
      </c>
      <c r="S132" s="5085" t="s">
        <v>2912</v>
      </c>
      <c r="T132" s="5085">
        <v>59</v>
      </c>
      <c r="U132" s="5085">
        <v>512</v>
      </c>
      <c r="V132" s="5085">
        <v>303</v>
      </c>
      <c r="W132" s="5085">
        <v>413</v>
      </c>
      <c r="X132" s="5085">
        <v>305</v>
      </c>
      <c r="Y132" s="5085">
        <v>190</v>
      </c>
      <c r="Z132" s="5975" t="s">
        <v>2030</v>
      </c>
      <c r="AA132" s="5960" t="s">
        <v>2913</v>
      </c>
      <c r="AB132" s="5084">
        <v>21000</v>
      </c>
      <c r="AC132" s="5957">
        <v>21000</v>
      </c>
      <c r="AD132" s="5957">
        <v>44455</v>
      </c>
      <c r="AE132" s="5084">
        <v>2500</v>
      </c>
      <c r="AF132" s="5084">
        <v>2500</v>
      </c>
      <c r="AG132" s="5084">
        <v>7090</v>
      </c>
      <c r="AH132" s="5957">
        <v>9</v>
      </c>
      <c r="AI132" s="5957">
        <v>2</v>
      </c>
      <c r="AJ132" s="5957" t="s">
        <v>2045</v>
      </c>
      <c r="AK132" s="5957" t="s">
        <v>2033</v>
      </c>
      <c r="AL132" s="5957" t="s">
        <v>2034</v>
      </c>
      <c r="AM132" s="28" t="s">
        <v>2035</v>
      </c>
      <c r="AN132" s="192" t="s">
        <v>6231</v>
      </c>
      <c r="AO132" s="3369" t="s">
        <v>857</v>
      </c>
      <c r="AP132" s="190"/>
      <c r="AQ132" s="3368">
        <v>1204</v>
      </c>
      <c r="AR132" s="28" t="s">
        <v>2034</v>
      </c>
      <c r="AS132" s="28" t="s">
        <v>2036</v>
      </c>
      <c r="AT132" s="28">
        <v>1203</v>
      </c>
      <c r="AU132" s="192" t="s">
        <v>6281</v>
      </c>
      <c r="AV132" s="192" t="s">
        <v>6525</v>
      </c>
      <c r="AW132" s="23"/>
      <c r="AX132" s="3365">
        <v>2</v>
      </c>
      <c r="AY132" s="3365" t="s">
        <v>859</v>
      </c>
      <c r="AZ132" s="3365">
        <v>2</v>
      </c>
      <c r="BA132" s="230"/>
      <c r="BB132" s="230"/>
      <c r="BC132" s="230"/>
      <c r="BD132" s="230"/>
      <c r="BE132" s="3419"/>
      <c r="BF132" s="5145" t="s">
        <v>2468</v>
      </c>
      <c r="BG132" s="5136" t="s">
        <v>2452</v>
      </c>
    </row>
    <row r="133" spans="1:59" ht="12.75" customHeight="1">
      <c r="A133" s="5963"/>
      <c r="B133" s="5154"/>
      <c r="C133" s="5729"/>
      <c r="D133" s="5676"/>
      <c r="E133" s="5085"/>
      <c r="F133" s="5154"/>
      <c r="G133" s="5085"/>
      <c r="H133" s="5085"/>
      <c r="I133" s="5085"/>
      <c r="J133" s="5085"/>
      <c r="K133" s="5085"/>
      <c r="L133" s="5085"/>
      <c r="M133" s="5085"/>
      <c r="N133" s="5085"/>
      <c r="O133" s="5085"/>
      <c r="P133" s="5085"/>
      <c r="Q133" s="5085"/>
      <c r="R133" s="5085"/>
      <c r="S133" s="5085"/>
      <c r="T133" s="5085"/>
      <c r="U133" s="5085"/>
      <c r="V133" s="5085"/>
      <c r="W133" s="5085"/>
      <c r="X133" s="5085"/>
      <c r="Y133" s="5085"/>
      <c r="Z133" s="5085"/>
      <c r="AA133" s="5930"/>
      <c r="AB133" s="5085"/>
      <c r="AC133" s="5933"/>
      <c r="AD133" s="5933"/>
      <c r="AE133" s="5085"/>
      <c r="AF133" s="5085"/>
      <c r="AG133" s="5085"/>
      <c r="AH133" s="5966"/>
      <c r="AI133" s="5966"/>
      <c r="AJ133" s="5966"/>
      <c r="AK133" s="5966"/>
      <c r="AL133" s="5933"/>
      <c r="AM133" s="28" t="s">
        <v>2035</v>
      </c>
      <c r="AN133" s="3383"/>
      <c r="AO133" s="26" t="s">
        <v>857</v>
      </c>
      <c r="AP133" s="190"/>
      <c r="AQ133" s="3365">
        <v>1500</v>
      </c>
      <c r="AR133" s="28" t="s">
        <v>2034</v>
      </c>
      <c r="AS133" s="198" t="s">
        <v>2036</v>
      </c>
      <c r="AT133" s="3362">
        <v>1500</v>
      </c>
      <c r="AU133" s="26" t="s">
        <v>344</v>
      </c>
      <c r="AV133" s="31" t="s">
        <v>341</v>
      </c>
      <c r="AW133" s="23"/>
      <c r="AX133" s="3365">
        <v>2</v>
      </c>
      <c r="AY133" s="3365" t="s">
        <v>859</v>
      </c>
      <c r="AZ133" s="3365">
        <v>2</v>
      </c>
      <c r="BA133" s="28">
        <v>3</v>
      </c>
      <c r="BB133" s="28" t="s">
        <v>875</v>
      </c>
      <c r="BC133" s="28" t="s">
        <v>859</v>
      </c>
      <c r="BD133" s="28" t="s">
        <v>876</v>
      </c>
      <c r="BE133" s="3422" t="s">
        <v>877</v>
      </c>
      <c r="BF133" s="5146"/>
      <c r="BG133" s="5807"/>
    </row>
    <row r="134" spans="1:59">
      <c r="A134" s="5963"/>
      <c r="B134" s="5154"/>
      <c r="C134" s="5729"/>
      <c r="D134" s="5677"/>
      <c r="E134" s="5947"/>
      <c r="F134" s="5973"/>
      <c r="G134" s="5086"/>
      <c r="H134" s="5086"/>
      <c r="I134" s="5086"/>
      <c r="J134" s="5086"/>
      <c r="K134" s="5086"/>
      <c r="L134" s="5086"/>
      <c r="M134" s="5086"/>
      <c r="N134" s="5086"/>
      <c r="O134" s="5086"/>
      <c r="P134" s="5086"/>
      <c r="Q134" s="5086"/>
      <c r="R134" s="5086"/>
      <c r="S134" s="5086"/>
      <c r="T134" s="5086"/>
      <c r="U134" s="5086"/>
      <c r="V134" s="5086"/>
      <c r="W134" s="5086"/>
      <c r="X134" s="5086"/>
      <c r="Y134" s="5086"/>
      <c r="Z134" s="5086"/>
      <c r="AA134" s="5961"/>
      <c r="AB134" s="5086"/>
      <c r="AC134" s="5958"/>
      <c r="AD134" s="5933"/>
      <c r="AE134" s="5086"/>
      <c r="AF134" s="5086"/>
      <c r="AG134" s="5085"/>
      <c r="AH134" s="5972"/>
      <c r="AI134" s="5972"/>
      <c r="AJ134" s="5972"/>
      <c r="AK134" s="5972"/>
      <c r="AL134" s="5958"/>
      <c r="AM134" s="28" t="s">
        <v>2035</v>
      </c>
      <c r="AN134" s="3383"/>
      <c r="AO134" s="3369" t="s">
        <v>857</v>
      </c>
      <c r="AP134" s="190"/>
      <c r="AQ134" s="3365">
        <v>1300</v>
      </c>
      <c r="AR134" s="28" t="s">
        <v>2034</v>
      </c>
      <c r="AS134" s="198" t="s">
        <v>2036</v>
      </c>
      <c r="AT134" s="3362">
        <v>1300</v>
      </c>
      <c r="AU134" s="23" t="s">
        <v>646</v>
      </c>
      <c r="AV134" s="23" t="s">
        <v>647</v>
      </c>
      <c r="AW134" s="23"/>
      <c r="AX134" s="3365">
        <v>2</v>
      </c>
      <c r="AY134" s="3365" t="s">
        <v>859</v>
      </c>
      <c r="AZ134" s="3365">
        <v>2</v>
      </c>
      <c r="BA134" s="226"/>
      <c r="BB134" s="226"/>
      <c r="BC134" s="226"/>
      <c r="BD134" s="226"/>
      <c r="BE134" s="3423"/>
      <c r="BF134" s="6125"/>
      <c r="BG134" s="5926"/>
    </row>
    <row r="135" spans="1:59" ht="12.75" customHeight="1">
      <c r="A135" s="5963"/>
      <c r="B135" s="5153" t="s">
        <v>2463</v>
      </c>
      <c r="C135" s="5731" t="s">
        <v>6554</v>
      </c>
      <c r="D135" s="5123" t="s">
        <v>6564</v>
      </c>
      <c r="E135" s="5084" t="s">
        <v>2924</v>
      </c>
      <c r="F135" s="5153" t="s">
        <v>6548</v>
      </c>
      <c r="G135" s="5084" t="s">
        <v>2028</v>
      </c>
      <c r="H135" s="5084" t="s">
        <v>2028</v>
      </c>
      <c r="I135" s="5084" t="s">
        <v>2029</v>
      </c>
      <c r="J135" s="5084" t="s">
        <v>2029</v>
      </c>
      <c r="K135" s="5084">
        <v>9</v>
      </c>
      <c r="L135" s="5084">
        <v>0</v>
      </c>
      <c r="M135" s="5084">
        <v>31</v>
      </c>
      <c r="N135" s="5084">
        <v>9</v>
      </c>
      <c r="O135" s="5084">
        <v>0</v>
      </c>
      <c r="P135" s="5084">
        <v>31</v>
      </c>
      <c r="Q135" s="5084">
        <v>1</v>
      </c>
      <c r="R135" s="5084">
        <v>1</v>
      </c>
      <c r="S135" s="5084" t="s">
        <v>2912</v>
      </c>
      <c r="T135" s="5084">
        <v>59</v>
      </c>
      <c r="U135" s="5084">
        <v>512</v>
      </c>
      <c r="V135" s="5084">
        <v>303</v>
      </c>
      <c r="W135" s="5084">
        <v>413</v>
      </c>
      <c r="X135" s="5084">
        <v>305</v>
      </c>
      <c r="Y135" s="5084">
        <v>190</v>
      </c>
      <c r="Z135" s="5975" t="s">
        <v>2030</v>
      </c>
      <c r="AA135" s="5960" t="s">
        <v>2913</v>
      </c>
      <c r="AB135" s="5084">
        <v>28000</v>
      </c>
      <c r="AC135" s="5084">
        <v>28000</v>
      </c>
      <c r="AD135" s="5957">
        <v>55476</v>
      </c>
      <c r="AE135" s="5085">
        <v>3000</v>
      </c>
      <c r="AF135" s="5085">
        <v>3000</v>
      </c>
      <c r="AG135" s="5084">
        <v>8213</v>
      </c>
      <c r="AH135" s="5957">
        <v>9</v>
      </c>
      <c r="AI135" s="5957">
        <v>2</v>
      </c>
      <c r="AJ135" s="5957" t="s">
        <v>2045</v>
      </c>
      <c r="AK135" s="5957" t="s">
        <v>2033</v>
      </c>
      <c r="AL135" s="5957" t="s">
        <v>2034</v>
      </c>
      <c r="AM135" s="28" t="s">
        <v>2035</v>
      </c>
      <c r="AN135" s="192" t="s">
        <v>6233</v>
      </c>
      <c r="AO135" s="3369" t="s">
        <v>857</v>
      </c>
      <c r="AP135" s="190"/>
      <c r="AQ135" s="3368">
        <v>1204</v>
      </c>
      <c r="AR135" s="28" t="s">
        <v>2034</v>
      </c>
      <c r="AS135" s="28" t="s">
        <v>2036</v>
      </c>
      <c r="AT135" s="28">
        <v>1203</v>
      </c>
      <c r="AU135" s="192" t="s">
        <v>6285</v>
      </c>
      <c r="AV135" s="192" t="s">
        <v>6526</v>
      </c>
      <c r="AW135" s="23"/>
      <c r="AX135" s="3365">
        <v>2</v>
      </c>
      <c r="AY135" s="3365" t="s">
        <v>859</v>
      </c>
      <c r="AZ135" s="3365">
        <v>2</v>
      </c>
      <c r="BA135" s="230"/>
      <c r="BB135" s="230"/>
      <c r="BC135" s="230"/>
      <c r="BD135" s="230"/>
      <c r="BE135" s="3419"/>
      <c r="BF135" s="5145" t="s">
        <v>2468</v>
      </c>
      <c r="BG135" s="5136" t="s">
        <v>2452</v>
      </c>
    </row>
    <row r="136" spans="1:59">
      <c r="A136" s="5963"/>
      <c r="B136" s="5154"/>
      <c r="C136" s="5729"/>
      <c r="D136" s="5676"/>
      <c r="E136" s="5085"/>
      <c r="F136" s="5154"/>
      <c r="G136" s="5085"/>
      <c r="H136" s="5085"/>
      <c r="I136" s="5085"/>
      <c r="J136" s="5085"/>
      <c r="K136" s="5085"/>
      <c r="L136" s="5085"/>
      <c r="M136" s="5085"/>
      <c r="N136" s="5085"/>
      <c r="O136" s="5085"/>
      <c r="P136" s="5085"/>
      <c r="Q136" s="5085"/>
      <c r="R136" s="5085"/>
      <c r="S136" s="5085"/>
      <c r="T136" s="5085"/>
      <c r="U136" s="5085"/>
      <c r="V136" s="5085"/>
      <c r="W136" s="5085"/>
      <c r="X136" s="5085"/>
      <c r="Y136" s="5085"/>
      <c r="Z136" s="5085"/>
      <c r="AA136" s="5930"/>
      <c r="AB136" s="5085"/>
      <c r="AC136" s="5085"/>
      <c r="AD136" s="5933"/>
      <c r="AE136" s="5085"/>
      <c r="AF136" s="5085"/>
      <c r="AG136" s="5085"/>
      <c r="AH136" s="5966"/>
      <c r="AI136" s="5966"/>
      <c r="AJ136" s="5966"/>
      <c r="AK136" s="5966"/>
      <c r="AL136" s="5933"/>
      <c r="AM136" s="28" t="s">
        <v>2035</v>
      </c>
      <c r="AN136" s="3383"/>
      <c r="AO136" s="26" t="s">
        <v>857</v>
      </c>
      <c r="AP136" s="190"/>
      <c r="AQ136" s="3365">
        <v>1500</v>
      </c>
      <c r="AR136" s="28" t="s">
        <v>2034</v>
      </c>
      <c r="AS136" s="198" t="s">
        <v>2036</v>
      </c>
      <c r="AT136" s="3362">
        <v>1500</v>
      </c>
      <c r="AU136" s="26" t="s">
        <v>344</v>
      </c>
      <c r="AV136" s="31" t="s">
        <v>341</v>
      </c>
      <c r="AW136" s="23"/>
      <c r="AX136" s="3365">
        <v>2</v>
      </c>
      <c r="AY136" s="3365" t="s">
        <v>859</v>
      </c>
      <c r="AZ136" s="3365">
        <v>2</v>
      </c>
      <c r="BA136" s="28">
        <v>3</v>
      </c>
      <c r="BB136" s="28" t="s">
        <v>875</v>
      </c>
      <c r="BC136" s="28" t="s">
        <v>859</v>
      </c>
      <c r="BD136" s="28" t="s">
        <v>876</v>
      </c>
      <c r="BE136" s="3422" t="s">
        <v>877</v>
      </c>
      <c r="BF136" s="5146"/>
      <c r="BG136" s="5807"/>
    </row>
    <row r="137" spans="1:59" ht="13.5" customHeight="1" thickBot="1">
      <c r="A137" s="5964"/>
      <c r="B137" s="5208"/>
      <c r="C137" s="6062"/>
      <c r="D137" s="5681"/>
      <c r="E137" s="5948"/>
      <c r="F137" s="5959"/>
      <c r="G137" s="5121"/>
      <c r="H137" s="5121"/>
      <c r="I137" s="5121"/>
      <c r="J137" s="5121"/>
      <c r="K137" s="5121"/>
      <c r="L137" s="5121"/>
      <c r="M137" s="5121"/>
      <c r="N137" s="5121"/>
      <c r="O137" s="5121"/>
      <c r="P137" s="5121"/>
      <c r="Q137" s="5121"/>
      <c r="R137" s="5121"/>
      <c r="S137" s="5121"/>
      <c r="T137" s="5121"/>
      <c r="U137" s="5121"/>
      <c r="V137" s="5121"/>
      <c r="W137" s="5121"/>
      <c r="X137" s="5121"/>
      <c r="Y137" s="5121"/>
      <c r="Z137" s="5121"/>
      <c r="AA137" s="5931"/>
      <c r="AB137" s="5121"/>
      <c r="AC137" s="5121"/>
      <c r="AD137" s="5934"/>
      <c r="AE137" s="5121"/>
      <c r="AF137" s="5121"/>
      <c r="AG137" s="5121"/>
      <c r="AH137" s="5967"/>
      <c r="AI137" s="5967"/>
      <c r="AJ137" s="5967"/>
      <c r="AK137" s="5967"/>
      <c r="AL137" s="5934"/>
      <c r="AM137" s="30" t="s">
        <v>2035</v>
      </c>
      <c r="AN137" s="3384"/>
      <c r="AO137" s="34" t="s">
        <v>857</v>
      </c>
      <c r="AP137" s="193"/>
      <c r="AQ137" s="3366">
        <v>1300</v>
      </c>
      <c r="AR137" s="30" t="s">
        <v>2034</v>
      </c>
      <c r="AS137" s="199" t="s">
        <v>2036</v>
      </c>
      <c r="AT137" s="3364">
        <v>1300</v>
      </c>
      <c r="AU137" s="35" t="s">
        <v>646</v>
      </c>
      <c r="AV137" s="35" t="s">
        <v>647</v>
      </c>
      <c r="AW137" s="35"/>
      <c r="AX137" s="3366">
        <v>2</v>
      </c>
      <c r="AY137" s="3366" t="s">
        <v>859</v>
      </c>
      <c r="AZ137" s="3366">
        <v>2</v>
      </c>
      <c r="BA137" s="228"/>
      <c r="BB137" s="228"/>
      <c r="BC137" s="228"/>
      <c r="BD137" s="228"/>
      <c r="BE137" s="3424"/>
      <c r="BF137" s="6127"/>
      <c r="BG137" s="5927"/>
    </row>
    <row r="138" spans="1:59">
      <c r="A138" s="5962" t="s">
        <v>4144</v>
      </c>
      <c r="B138" s="5241" t="s">
        <v>2463</v>
      </c>
      <c r="C138" s="6058" t="s">
        <v>3643</v>
      </c>
      <c r="D138" s="5241" t="s">
        <v>2940</v>
      </c>
      <c r="E138" s="5156" t="s">
        <v>2924</v>
      </c>
      <c r="F138" s="5241" t="s">
        <v>2065</v>
      </c>
      <c r="G138" s="5156" t="s">
        <v>2028</v>
      </c>
      <c r="H138" s="5156" t="s">
        <v>2028</v>
      </c>
      <c r="I138" s="5156" t="s">
        <v>2029</v>
      </c>
      <c r="J138" s="5156" t="s">
        <v>2029</v>
      </c>
      <c r="K138" s="5156">
        <v>9</v>
      </c>
      <c r="L138" s="5156">
        <v>0</v>
      </c>
      <c r="M138" s="5156">
        <v>31</v>
      </c>
      <c r="N138" s="5156">
        <v>9</v>
      </c>
      <c r="O138" s="5156">
        <v>0</v>
      </c>
      <c r="P138" s="5156">
        <v>31</v>
      </c>
      <c r="Q138" s="5156">
        <v>1</v>
      </c>
      <c r="R138" s="5156">
        <v>1</v>
      </c>
      <c r="S138" s="5156" t="s">
        <v>2912</v>
      </c>
      <c r="T138" s="5156">
        <v>59</v>
      </c>
      <c r="U138" s="5156">
        <v>512</v>
      </c>
      <c r="V138" s="5156">
        <v>303</v>
      </c>
      <c r="W138" s="5156">
        <v>413</v>
      </c>
      <c r="X138" s="5156">
        <v>305</v>
      </c>
      <c r="Y138" s="5156">
        <v>190</v>
      </c>
      <c r="Z138" s="5156" t="s">
        <v>2030</v>
      </c>
      <c r="AA138" s="5929" t="s">
        <v>2913</v>
      </c>
      <c r="AB138" s="5932">
        <v>9920</v>
      </c>
      <c r="AC138" s="5932">
        <v>9920</v>
      </c>
      <c r="AD138" s="5932">
        <v>14008</v>
      </c>
      <c r="AE138" s="5932">
        <v>640</v>
      </c>
      <c r="AF138" s="5932">
        <v>640</v>
      </c>
      <c r="AG138" s="5932">
        <v>1088</v>
      </c>
      <c r="AH138" s="5932">
        <v>9</v>
      </c>
      <c r="AI138" s="5932">
        <v>2</v>
      </c>
      <c r="AJ138" s="5156" t="s">
        <v>2045</v>
      </c>
      <c r="AK138" s="5932" t="s">
        <v>2033</v>
      </c>
      <c r="AL138" s="5932" t="s">
        <v>2034</v>
      </c>
      <c r="AM138" s="3214" t="s">
        <v>2035</v>
      </c>
      <c r="AN138" s="3382"/>
      <c r="AO138" s="3223" t="s">
        <v>857</v>
      </c>
      <c r="AP138" s="187"/>
      <c r="AQ138" s="185">
        <v>1204</v>
      </c>
      <c r="AR138" s="48" t="s">
        <v>2034</v>
      </c>
      <c r="AS138" s="48" t="s">
        <v>2036</v>
      </c>
      <c r="AT138" s="48">
        <v>1203</v>
      </c>
      <c r="AU138" s="225" t="s">
        <v>1218</v>
      </c>
      <c r="AV138" s="225" t="s">
        <v>1219</v>
      </c>
      <c r="AW138" s="47"/>
      <c r="AX138" s="3200">
        <v>2</v>
      </c>
      <c r="AY138" s="3200" t="s">
        <v>859</v>
      </c>
      <c r="AZ138" s="3200">
        <v>2</v>
      </c>
      <c r="BA138" s="231"/>
      <c r="BB138" s="231"/>
      <c r="BC138" s="231"/>
      <c r="BD138" s="231"/>
      <c r="BE138" s="231"/>
      <c r="BF138" s="6124" t="s">
        <v>2468</v>
      </c>
      <c r="BG138" s="5813" t="s">
        <v>2452</v>
      </c>
    </row>
    <row r="139" spans="1:59">
      <c r="A139" s="5963"/>
      <c r="B139" s="5154"/>
      <c r="C139" s="5729"/>
      <c r="D139" s="5154"/>
      <c r="E139" s="5085"/>
      <c r="F139" s="5154"/>
      <c r="G139" s="5085"/>
      <c r="H139" s="5085"/>
      <c r="I139" s="5085"/>
      <c r="J139" s="5085"/>
      <c r="K139" s="5085"/>
      <c r="L139" s="5085"/>
      <c r="M139" s="5085"/>
      <c r="N139" s="5085"/>
      <c r="O139" s="5085"/>
      <c r="P139" s="5085"/>
      <c r="Q139" s="5085"/>
      <c r="R139" s="5085"/>
      <c r="S139" s="5085"/>
      <c r="T139" s="5085"/>
      <c r="U139" s="5085"/>
      <c r="V139" s="5085"/>
      <c r="W139" s="5085"/>
      <c r="X139" s="5085"/>
      <c r="Y139" s="5085"/>
      <c r="Z139" s="5085"/>
      <c r="AA139" s="5930"/>
      <c r="AB139" s="5933"/>
      <c r="AC139" s="5933"/>
      <c r="AD139" s="5933"/>
      <c r="AE139" s="5933"/>
      <c r="AF139" s="5933"/>
      <c r="AG139" s="5933"/>
      <c r="AH139" s="5933"/>
      <c r="AI139" s="5933"/>
      <c r="AJ139" s="5085"/>
      <c r="AK139" s="5933"/>
      <c r="AL139" s="5933"/>
      <c r="AM139" s="3031" t="s">
        <v>2035</v>
      </c>
      <c r="AN139" s="3376"/>
      <c r="AO139" s="3202" t="s">
        <v>857</v>
      </c>
      <c r="AP139" s="190"/>
      <c r="AQ139" s="3195">
        <v>1500</v>
      </c>
      <c r="AR139" s="28" t="s">
        <v>2034</v>
      </c>
      <c r="AS139" s="198" t="s">
        <v>2036</v>
      </c>
      <c r="AT139" s="3190">
        <v>1500</v>
      </c>
      <c r="AU139" s="26" t="s">
        <v>344</v>
      </c>
      <c r="AV139" s="31" t="s">
        <v>341</v>
      </c>
      <c r="AW139" s="27"/>
      <c r="AX139" s="3195">
        <v>2</v>
      </c>
      <c r="AY139" s="3195" t="s">
        <v>859</v>
      </c>
      <c r="AZ139" s="3195">
        <v>2</v>
      </c>
      <c r="BA139" s="28">
        <v>3</v>
      </c>
      <c r="BB139" s="28" t="s">
        <v>875</v>
      </c>
      <c r="BC139" s="28" t="s">
        <v>859</v>
      </c>
      <c r="BD139" s="28" t="s">
        <v>876</v>
      </c>
      <c r="BE139" s="28" t="s">
        <v>877</v>
      </c>
      <c r="BF139" s="5146"/>
      <c r="BG139" s="5807"/>
    </row>
    <row r="140" spans="1:59">
      <c r="A140" s="5963"/>
      <c r="B140" s="5154"/>
      <c r="C140" s="5729"/>
      <c r="D140" s="5154"/>
      <c r="E140" s="5085"/>
      <c r="F140" s="5154"/>
      <c r="G140" s="5085"/>
      <c r="H140" s="5085"/>
      <c r="I140" s="5085"/>
      <c r="J140" s="5085"/>
      <c r="K140" s="5085"/>
      <c r="L140" s="5085"/>
      <c r="M140" s="5085"/>
      <c r="N140" s="5085"/>
      <c r="O140" s="5085"/>
      <c r="P140" s="5085"/>
      <c r="Q140" s="5085"/>
      <c r="R140" s="5085"/>
      <c r="S140" s="5085"/>
      <c r="T140" s="5085"/>
      <c r="U140" s="5085"/>
      <c r="V140" s="5085"/>
      <c r="W140" s="5085"/>
      <c r="X140" s="5085"/>
      <c r="Y140" s="5085"/>
      <c r="Z140" s="5085"/>
      <c r="AA140" s="5930"/>
      <c r="AB140" s="5933"/>
      <c r="AC140" s="5933"/>
      <c r="AD140" s="5933"/>
      <c r="AE140" s="5933"/>
      <c r="AF140" s="5933"/>
      <c r="AG140" s="5933"/>
      <c r="AH140" s="5933"/>
      <c r="AI140" s="5933"/>
      <c r="AJ140" s="5085"/>
      <c r="AK140" s="5933"/>
      <c r="AL140" s="5933"/>
      <c r="AM140" s="3031" t="s">
        <v>2035</v>
      </c>
      <c r="AN140" s="3379"/>
      <c r="AO140" s="3202" t="s">
        <v>857</v>
      </c>
      <c r="AP140" s="190"/>
      <c r="AQ140" s="3195">
        <v>1405</v>
      </c>
      <c r="AR140" s="28" t="s">
        <v>2034</v>
      </c>
      <c r="AS140" s="198" t="s">
        <v>2036</v>
      </c>
      <c r="AT140" s="3190">
        <v>1405</v>
      </c>
      <c r="AU140" s="31" t="s">
        <v>869</v>
      </c>
      <c r="AV140" s="31" t="s">
        <v>869</v>
      </c>
      <c r="AW140" s="27"/>
      <c r="AX140" s="3195">
        <v>2</v>
      </c>
      <c r="AY140" s="3195" t="s">
        <v>859</v>
      </c>
      <c r="AZ140" s="3195">
        <v>2</v>
      </c>
      <c r="BA140" s="230"/>
      <c r="BB140" s="230"/>
      <c r="BC140" s="230"/>
      <c r="BD140" s="230"/>
      <c r="BE140" s="230"/>
      <c r="BF140" s="5146"/>
      <c r="BG140" s="5807"/>
    </row>
    <row r="141" spans="1:59">
      <c r="A141" s="5963"/>
      <c r="B141" s="5155"/>
      <c r="C141" s="5730"/>
      <c r="D141" s="5965"/>
      <c r="E141" s="5949"/>
      <c r="F141" s="5965"/>
      <c r="G141" s="5086"/>
      <c r="H141" s="5086"/>
      <c r="I141" s="5086"/>
      <c r="J141" s="5086"/>
      <c r="K141" s="5086"/>
      <c r="L141" s="5086"/>
      <c r="M141" s="5086"/>
      <c r="N141" s="5086"/>
      <c r="O141" s="5086"/>
      <c r="P141" s="5086"/>
      <c r="Q141" s="5085"/>
      <c r="R141" s="5085"/>
      <c r="S141" s="5085"/>
      <c r="T141" s="5085"/>
      <c r="U141" s="5085"/>
      <c r="V141" s="5085"/>
      <c r="W141" s="5085"/>
      <c r="X141" s="5085"/>
      <c r="Y141" s="5085"/>
      <c r="Z141" s="5086"/>
      <c r="AA141" s="5930"/>
      <c r="AB141" s="5958"/>
      <c r="AC141" s="5958"/>
      <c r="AD141" s="5958"/>
      <c r="AE141" s="5958"/>
      <c r="AF141" s="5958"/>
      <c r="AG141" s="5958"/>
      <c r="AH141" s="5933"/>
      <c r="AI141" s="5933"/>
      <c r="AJ141" s="5085"/>
      <c r="AK141" s="5933"/>
      <c r="AL141" s="5933"/>
      <c r="AM141" s="3025" t="s">
        <v>2035</v>
      </c>
      <c r="AN141" s="3380"/>
      <c r="AO141" s="3222" t="s">
        <v>857</v>
      </c>
      <c r="AP141" s="200"/>
      <c r="AQ141" s="3186">
        <v>1300</v>
      </c>
      <c r="AR141" s="38" t="s">
        <v>2034</v>
      </c>
      <c r="AS141" s="3187" t="s">
        <v>2036</v>
      </c>
      <c r="AT141" s="3189">
        <v>1300</v>
      </c>
      <c r="AU141" s="27" t="s">
        <v>646</v>
      </c>
      <c r="AV141" s="27" t="s">
        <v>647</v>
      </c>
      <c r="AW141" s="27"/>
      <c r="AX141" s="3195">
        <v>2</v>
      </c>
      <c r="AY141" s="3195" t="s">
        <v>859</v>
      </c>
      <c r="AZ141" s="3195">
        <v>2</v>
      </c>
      <c r="BA141" s="230"/>
      <c r="BB141" s="230"/>
      <c r="BC141" s="230"/>
      <c r="BD141" s="230"/>
      <c r="BE141" s="230"/>
      <c r="BF141" s="6128"/>
      <c r="BG141" s="5928"/>
    </row>
    <row r="142" spans="1:59">
      <c r="A142" s="5963"/>
      <c r="B142" s="5153" t="s">
        <v>2463</v>
      </c>
      <c r="C142" s="5731" t="s">
        <v>3644</v>
      </c>
      <c r="D142" s="5153" t="s">
        <v>2941</v>
      </c>
      <c r="E142" s="5084" t="s">
        <v>2924</v>
      </c>
      <c r="F142" s="5153" t="s">
        <v>2066</v>
      </c>
      <c r="G142" s="5084" t="s">
        <v>2028</v>
      </c>
      <c r="H142" s="5084" t="s">
        <v>2028</v>
      </c>
      <c r="I142" s="5084" t="s">
        <v>2029</v>
      </c>
      <c r="J142" s="5084" t="s">
        <v>2029</v>
      </c>
      <c r="K142" s="5084">
        <v>9</v>
      </c>
      <c r="L142" s="5084">
        <v>0</v>
      </c>
      <c r="M142" s="5084">
        <v>31</v>
      </c>
      <c r="N142" s="5084">
        <v>9</v>
      </c>
      <c r="O142" s="5084">
        <v>0</v>
      </c>
      <c r="P142" s="5084">
        <v>31</v>
      </c>
      <c r="Q142" s="5084">
        <v>1</v>
      </c>
      <c r="R142" s="5084">
        <v>1</v>
      </c>
      <c r="S142" s="5084" t="s">
        <v>2912</v>
      </c>
      <c r="T142" s="5084">
        <v>59</v>
      </c>
      <c r="U142" s="5084">
        <v>512</v>
      </c>
      <c r="V142" s="5084">
        <v>303</v>
      </c>
      <c r="W142" s="5084">
        <v>413</v>
      </c>
      <c r="X142" s="5084">
        <v>305</v>
      </c>
      <c r="Y142" s="5084">
        <v>190</v>
      </c>
      <c r="Z142" s="5084" t="s">
        <v>2030</v>
      </c>
      <c r="AA142" s="5960" t="s">
        <v>2913</v>
      </c>
      <c r="AB142" s="5957">
        <v>13944</v>
      </c>
      <c r="AC142" s="5957">
        <v>13944</v>
      </c>
      <c r="AD142" s="5957">
        <v>20615</v>
      </c>
      <c r="AE142" s="5957">
        <v>1088</v>
      </c>
      <c r="AF142" s="5957">
        <v>1088</v>
      </c>
      <c r="AG142" s="5957">
        <v>1230</v>
      </c>
      <c r="AH142" s="5957">
        <v>9</v>
      </c>
      <c r="AI142" s="5957">
        <v>2</v>
      </c>
      <c r="AJ142" s="5084" t="s">
        <v>2045</v>
      </c>
      <c r="AK142" s="5957" t="s">
        <v>2033</v>
      </c>
      <c r="AL142" s="5957" t="s">
        <v>2034</v>
      </c>
      <c r="AM142" s="3031" t="s">
        <v>2035</v>
      </c>
      <c r="AN142" s="3374" t="s">
        <v>6172</v>
      </c>
      <c r="AO142" s="3202" t="s">
        <v>857</v>
      </c>
      <c r="AP142" s="190"/>
      <c r="AQ142" s="3211">
        <v>1204</v>
      </c>
      <c r="AR142" s="28" t="s">
        <v>2034</v>
      </c>
      <c r="AS142" s="28" t="s">
        <v>2036</v>
      </c>
      <c r="AT142" s="28">
        <v>1203</v>
      </c>
      <c r="AU142" s="197" t="s">
        <v>2037</v>
      </c>
      <c r="AV142" s="3207" t="s">
        <v>2038</v>
      </c>
      <c r="AW142" s="27"/>
      <c r="AX142" s="3195">
        <v>2</v>
      </c>
      <c r="AY142" s="3195" t="s">
        <v>859</v>
      </c>
      <c r="AZ142" s="3195">
        <v>2</v>
      </c>
      <c r="BA142" s="230"/>
      <c r="BB142" s="230"/>
      <c r="BC142" s="230"/>
      <c r="BD142" s="230"/>
      <c r="BE142" s="230"/>
      <c r="BF142" s="5145" t="s">
        <v>2468</v>
      </c>
      <c r="BG142" s="5136" t="s">
        <v>2452</v>
      </c>
    </row>
    <row r="143" spans="1:59">
      <c r="A143" s="5963"/>
      <c r="B143" s="5154"/>
      <c r="C143" s="5729"/>
      <c r="D143" s="5154"/>
      <c r="E143" s="5085"/>
      <c r="F143" s="5154"/>
      <c r="G143" s="5085"/>
      <c r="H143" s="5085"/>
      <c r="I143" s="5085"/>
      <c r="J143" s="5085"/>
      <c r="K143" s="5085"/>
      <c r="L143" s="5085"/>
      <c r="M143" s="5085"/>
      <c r="N143" s="5085"/>
      <c r="O143" s="5085"/>
      <c r="P143" s="5085"/>
      <c r="Q143" s="5085"/>
      <c r="R143" s="5085"/>
      <c r="S143" s="5085"/>
      <c r="T143" s="5085"/>
      <c r="U143" s="5085"/>
      <c r="V143" s="5085"/>
      <c r="W143" s="5085"/>
      <c r="X143" s="5085"/>
      <c r="Y143" s="5085"/>
      <c r="Z143" s="5085"/>
      <c r="AA143" s="5930"/>
      <c r="AB143" s="5933"/>
      <c r="AC143" s="5933"/>
      <c r="AD143" s="5933"/>
      <c r="AE143" s="5933"/>
      <c r="AF143" s="5933"/>
      <c r="AG143" s="5933"/>
      <c r="AH143" s="5933"/>
      <c r="AI143" s="5933"/>
      <c r="AJ143" s="5085"/>
      <c r="AK143" s="5933"/>
      <c r="AL143" s="5933"/>
      <c r="AM143" s="3031" t="s">
        <v>2035</v>
      </c>
      <c r="AN143" s="3376"/>
      <c r="AO143" s="3202" t="s">
        <v>857</v>
      </c>
      <c r="AP143" s="190"/>
      <c r="AQ143" s="3195">
        <v>1500</v>
      </c>
      <c r="AR143" s="28" t="s">
        <v>2034</v>
      </c>
      <c r="AS143" s="198" t="s">
        <v>2036</v>
      </c>
      <c r="AT143" s="3190">
        <v>1500</v>
      </c>
      <c r="AU143" s="26" t="s">
        <v>344</v>
      </c>
      <c r="AV143" s="31" t="s">
        <v>341</v>
      </c>
      <c r="AW143" s="27"/>
      <c r="AX143" s="3195">
        <v>2</v>
      </c>
      <c r="AY143" s="3195" t="s">
        <v>859</v>
      </c>
      <c r="AZ143" s="3195">
        <v>2</v>
      </c>
      <c r="BA143" s="28">
        <v>3</v>
      </c>
      <c r="BB143" s="28" t="s">
        <v>875</v>
      </c>
      <c r="BC143" s="28" t="s">
        <v>859</v>
      </c>
      <c r="BD143" s="28" t="s">
        <v>876</v>
      </c>
      <c r="BE143" s="28" t="s">
        <v>877</v>
      </c>
      <c r="BF143" s="5146"/>
      <c r="BG143" s="5807"/>
    </row>
    <row r="144" spans="1:59">
      <c r="A144" s="5963"/>
      <c r="B144" s="5154"/>
      <c r="C144" s="5729"/>
      <c r="D144" s="5154"/>
      <c r="E144" s="5085"/>
      <c r="F144" s="5154"/>
      <c r="G144" s="5085"/>
      <c r="H144" s="5085"/>
      <c r="I144" s="5085"/>
      <c r="J144" s="5085"/>
      <c r="K144" s="5085"/>
      <c r="L144" s="5085"/>
      <c r="M144" s="5085"/>
      <c r="N144" s="5085"/>
      <c r="O144" s="5085"/>
      <c r="P144" s="5085"/>
      <c r="Q144" s="5085"/>
      <c r="R144" s="5085"/>
      <c r="S144" s="5085"/>
      <c r="T144" s="5085"/>
      <c r="U144" s="5085"/>
      <c r="V144" s="5085"/>
      <c r="W144" s="5085"/>
      <c r="X144" s="5085"/>
      <c r="Y144" s="5085"/>
      <c r="Z144" s="5085"/>
      <c r="AA144" s="5930"/>
      <c r="AB144" s="5933"/>
      <c r="AC144" s="5933"/>
      <c r="AD144" s="5933"/>
      <c r="AE144" s="5933"/>
      <c r="AF144" s="5933"/>
      <c r="AG144" s="5933"/>
      <c r="AH144" s="5933"/>
      <c r="AI144" s="5933"/>
      <c r="AJ144" s="5085"/>
      <c r="AK144" s="5933"/>
      <c r="AL144" s="5933"/>
      <c r="AM144" s="3031" t="s">
        <v>2035</v>
      </c>
      <c r="AN144" s="3379"/>
      <c r="AO144" s="3202" t="s">
        <v>857</v>
      </c>
      <c r="AP144" s="190"/>
      <c r="AQ144" s="3195">
        <v>1405</v>
      </c>
      <c r="AR144" s="28" t="s">
        <v>2034</v>
      </c>
      <c r="AS144" s="198" t="s">
        <v>2036</v>
      </c>
      <c r="AT144" s="3190">
        <v>1405</v>
      </c>
      <c r="AU144" s="31" t="s">
        <v>869</v>
      </c>
      <c r="AV144" s="31" t="s">
        <v>869</v>
      </c>
      <c r="AW144" s="27"/>
      <c r="AX144" s="3195">
        <v>2</v>
      </c>
      <c r="AY144" s="3195" t="s">
        <v>859</v>
      </c>
      <c r="AZ144" s="3195">
        <v>2</v>
      </c>
      <c r="BA144" s="230"/>
      <c r="BB144" s="230"/>
      <c r="BC144" s="230"/>
      <c r="BD144" s="230"/>
      <c r="BE144" s="230"/>
      <c r="BF144" s="5146"/>
      <c r="BG144" s="5807"/>
    </row>
    <row r="145" spans="1:59">
      <c r="A145" s="5963"/>
      <c r="B145" s="5155"/>
      <c r="C145" s="5730"/>
      <c r="D145" s="5965"/>
      <c r="E145" s="5949"/>
      <c r="F145" s="5965"/>
      <c r="G145" s="5086"/>
      <c r="H145" s="5086"/>
      <c r="I145" s="5086"/>
      <c r="J145" s="5086"/>
      <c r="K145" s="5086"/>
      <c r="L145" s="5086"/>
      <c r="M145" s="5086"/>
      <c r="N145" s="5086"/>
      <c r="O145" s="5086"/>
      <c r="P145" s="5086"/>
      <c r="Q145" s="5086"/>
      <c r="R145" s="5086"/>
      <c r="S145" s="5086"/>
      <c r="T145" s="5086"/>
      <c r="U145" s="5086"/>
      <c r="V145" s="5086"/>
      <c r="W145" s="5086"/>
      <c r="X145" s="5086"/>
      <c r="Y145" s="5086"/>
      <c r="Z145" s="5086"/>
      <c r="AA145" s="5961"/>
      <c r="AB145" s="5958"/>
      <c r="AC145" s="5958"/>
      <c r="AD145" s="5958"/>
      <c r="AE145" s="5958"/>
      <c r="AF145" s="5958"/>
      <c r="AG145" s="5958"/>
      <c r="AH145" s="5958"/>
      <c r="AI145" s="5958"/>
      <c r="AJ145" s="5086"/>
      <c r="AK145" s="5958"/>
      <c r="AL145" s="5958"/>
      <c r="AM145" s="3031" t="s">
        <v>2035</v>
      </c>
      <c r="AN145" s="3380"/>
      <c r="AO145" s="3202" t="s">
        <v>857</v>
      </c>
      <c r="AP145" s="190"/>
      <c r="AQ145" s="3195">
        <v>1300</v>
      </c>
      <c r="AR145" s="28" t="s">
        <v>2034</v>
      </c>
      <c r="AS145" s="198" t="s">
        <v>2036</v>
      </c>
      <c r="AT145" s="3190">
        <v>1300</v>
      </c>
      <c r="AU145" s="27" t="s">
        <v>646</v>
      </c>
      <c r="AV145" s="27" t="s">
        <v>647</v>
      </c>
      <c r="AW145" s="27"/>
      <c r="AX145" s="3195">
        <v>2</v>
      </c>
      <c r="AY145" s="3195" t="s">
        <v>859</v>
      </c>
      <c r="AZ145" s="3195">
        <v>2</v>
      </c>
      <c r="BA145" s="230"/>
      <c r="BB145" s="230"/>
      <c r="BC145" s="230"/>
      <c r="BD145" s="230"/>
      <c r="BE145" s="230"/>
      <c r="BF145" s="6128"/>
      <c r="BG145" s="5928"/>
    </row>
    <row r="146" spans="1:59">
      <c r="A146" s="5963"/>
      <c r="B146" s="5153" t="s">
        <v>2463</v>
      </c>
      <c r="C146" s="5731" t="s">
        <v>3645</v>
      </c>
      <c r="D146" s="5153" t="s">
        <v>2942</v>
      </c>
      <c r="E146" s="5084" t="s">
        <v>2924</v>
      </c>
      <c r="F146" s="5153" t="s">
        <v>2067</v>
      </c>
      <c r="G146" s="5084" t="s">
        <v>2028</v>
      </c>
      <c r="H146" s="5084" t="s">
        <v>2028</v>
      </c>
      <c r="I146" s="5084" t="s">
        <v>2029</v>
      </c>
      <c r="J146" s="5084" t="s">
        <v>2029</v>
      </c>
      <c r="K146" s="5084">
        <v>9</v>
      </c>
      <c r="L146" s="5084">
        <v>0</v>
      </c>
      <c r="M146" s="5084">
        <v>31</v>
      </c>
      <c r="N146" s="5084">
        <v>9</v>
      </c>
      <c r="O146" s="5084">
        <v>0</v>
      </c>
      <c r="P146" s="5084">
        <v>31</v>
      </c>
      <c r="Q146" s="5085">
        <v>1</v>
      </c>
      <c r="R146" s="5085">
        <v>1</v>
      </c>
      <c r="S146" s="5085" t="s">
        <v>2912</v>
      </c>
      <c r="T146" s="5085">
        <v>59</v>
      </c>
      <c r="U146" s="5085">
        <v>512</v>
      </c>
      <c r="V146" s="5085">
        <v>303</v>
      </c>
      <c r="W146" s="5085">
        <v>413</v>
      </c>
      <c r="X146" s="5085">
        <v>305</v>
      </c>
      <c r="Y146" s="5085">
        <v>190</v>
      </c>
      <c r="Z146" s="5084" t="s">
        <v>2030</v>
      </c>
      <c r="AA146" s="5960" t="s">
        <v>2913</v>
      </c>
      <c r="AB146" s="5957">
        <v>20551</v>
      </c>
      <c r="AC146" s="5957">
        <v>20551</v>
      </c>
      <c r="AD146" s="5957">
        <v>31642</v>
      </c>
      <c r="AE146" s="5957">
        <v>1230</v>
      </c>
      <c r="AF146" s="5957">
        <v>1230</v>
      </c>
      <c r="AG146" s="5957">
        <v>1375</v>
      </c>
      <c r="AH146" s="5957">
        <v>9</v>
      </c>
      <c r="AI146" s="5957">
        <v>2</v>
      </c>
      <c r="AJ146" s="5084" t="s">
        <v>2045</v>
      </c>
      <c r="AK146" s="5957" t="s">
        <v>2033</v>
      </c>
      <c r="AL146" s="5957" t="s">
        <v>2034</v>
      </c>
      <c r="AM146" s="3031" t="s">
        <v>2035</v>
      </c>
      <c r="AN146" s="3374" t="s">
        <v>6173</v>
      </c>
      <c r="AO146" s="3202" t="s">
        <v>857</v>
      </c>
      <c r="AP146" s="190"/>
      <c r="AQ146" s="3211">
        <v>1204</v>
      </c>
      <c r="AR146" s="28" t="s">
        <v>2034</v>
      </c>
      <c r="AS146" s="28" t="s">
        <v>2036</v>
      </c>
      <c r="AT146" s="28">
        <v>1203</v>
      </c>
      <c r="AU146" s="3209" t="s">
        <v>2040</v>
      </c>
      <c r="AV146" s="26" t="s">
        <v>2041</v>
      </c>
      <c r="AW146" s="27"/>
      <c r="AX146" s="3195">
        <v>2</v>
      </c>
      <c r="AY146" s="3195" t="s">
        <v>859</v>
      </c>
      <c r="AZ146" s="3195">
        <v>2</v>
      </c>
      <c r="BA146" s="230"/>
      <c r="BB146" s="230"/>
      <c r="BC146" s="230"/>
      <c r="BD146" s="230"/>
      <c r="BE146" s="230"/>
      <c r="BF146" s="5145" t="s">
        <v>2468</v>
      </c>
      <c r="BG146" s="5136" t="s">
        <v>2452</v>
      </c>
    </row>
    <row r="147" spans="1:59">
      <c r="A147" s="5963"/>
      <c r="B147" s="5154"/>
      <c r="C147" s="5729"/>
      <c r="D147" s="5973"/>
      <c r="E147" s="5085"/>
      <c r="F147" s="5973"/>
      <c r="G147" s="5085"/>
      <c r="H147" s="5085"/>
      <c r="I147" s="5085"/>
      <c r="J147" s="5085"/>
      <c r="K147" s="5085"/>
      <c r="L147" s="5085"/>
      <c r="M147" s="5085"/>
      <c r="N147" s="5085"/>
      <c r="O147" s="5085"/>
      <c r="P147" s="5085"/>
      <c r="Q147" s="5085"/>
      <c r="R147" s="5085"/>
      <c r="S147" s="5085"/>
      <c r="T147" s="5085"/>
      <c r="U147" s="5085"/>
      <c r="V147" s="5085"/>
      <c r="W147" s="5085"/>
      <c r="X147" s="5085"/>
      <c r="Y147" s="5085"/>
      <c r="Z147" s="5085"/>
      <c r="AA147" s="5930"/>
      <c r="AB147" s="5933"/>
      <c r="AC147" s="5933"/>
      <c r="AD147" s="5933"/>
      <c r="AE147" s="5933"/>
      <c r="AF147" s="5933"/>
      <c r="AG147" s="5933"/>
      <c r="AH147" s="5933"/>
      <c r="AI147" s="5933"/>
      <c r="AJ147" s="5085"/>
      <c r="AK147" s="5933"/>
      <c r="AL147" s="5933"/>
      <c r="AM147" s="3031" t="s">
        <v>2035</v>
      </c>
      <c r="AN147" s="3376"/>
      <c r="AO147" s="3202" t="s">
        <v>857</v>
      </c>
      <c r="AP147" s="190"/>
      <c r="AQ147" s="3195">
        <v>1500</v>
      </c>
      <c r="AR147" s="28" t="s">
        <v>2034</v>
      </c>
      <c r="AS147" s="198" t="s">
        <v>2036</v>
      </c>
      <c r="AT147" s="3190">
        <v>1500</v>
      </c>
      <c r="AU147" s="26" t="s">
        <v>344</v>
      </c>
      <c r="AV147" s="31" t="s">
        <v>341</v>
      </c>
      <c r="AW147" s="27"/>
      <c r="AX147" s="3195">
        <v>2</v>
      </c>
      <c r="AY147" s="3195" t="s">
        <v>859</v>
      </c>
      <c r="AZ147" s="3195">
        <v>2</v>
      </c>
      <c r="BA147" s="28">
        <v>3</v>
      </c>
      <c r="BB147" s="28" t="s">
        <v>875</v>
      </c>
      <c r="BC147" s="28" t="s">
        <v>859</v>
      </c>
      <c r="BD147" s="28" t="s">
        <v>876</v>
      </c>
      <c r="BE147" s="28" t="s">
        <v>877</v>
      </c>
      <c r="BF147" s="5146"/>
      <c r="BG147" s="5807"/>
    </row>
    <row r="148" spans="1:59">
      <c r="A148" s="5963"/>
      <c r="B148" s="5154"/>
      <c r="C148" s="5729"/>
      <c r="D148" s="5973"/>
      <c r="E148" s="5085"/>
      <c r="F148" s="5973"/>
      <c r="G148" s="5085"/>
      <c r="H148" s="5085"/>
      <c r="I148" s="5085"/>
      <c r="J148" s="5085"/>
      <c r="K148" s="5085"/>
      <c r="L148" s="5085"/>
      <c r="M148" s="5085"/>
      <c r="N148" s="5085"/>
      <c r="O148" s="5085"/>
      <c r="P148" s="5085"/>
      <c r="Q148" s="5085"/>
      <c r="R148" s="5085"/>
      <c r="S148" s="5085"/>
      <c r="T148" s="5085"/>
      <c r="U148" s="5085"/>
      <c r="V148" s="5085"/>
      <c r="W148" s="5085"/>
      <c r="X148" s="5085"/>
      <c r="Y148" s="5085"/>
      <c r="Z148" s="5085"/>
      <c r="AA148" s="5930"/>
      <c r="AB148" s="5933"/>
      <c r="AC148" s="5933"/>
      <c r="AD148" s="5933"/>
      <c r="AE148" s="5933"/>
      <c r="AF148" s="5933"/>
      <c r="AG148" s="5933"/>
      <c r="AH148" s="5933"/>
      <c r="AI148" s="5933"/>
      <c r="AJ148" s="5085"/>
      <c r="AK148" s="5933"/>
      <c r="AL148" s="5933"/>
      <c r="AM148" s="3031" t="s">
        <v>2035</v>
      </c>
      <c r="AN148" s="3379"/>
      <c r="AO148" s="3202" t="s">
        <v>857</v>
      </c>
      <c r="AP148" s="190"/>
      <c r="AQ148" s="3195">
        <v>1405</v>
      </c>
      <c r="AR148" s="28" t="s">
        <v>2034</v>
      </c>
      <c r="AS148" s="198" t="s">
        <v>2036</v>
      </c>
      <c r="AT148" s="3190">
        <v>1405</v>
      </c>
      <c r="AU148" s="31" t="s">
        <v>869</v>
      </c>
      <c r="AV148" s="31" t="s">
        <v>869</v>
      </c>
      <c r="AW148" s="27"/>
      <c r="AX148" s="3195">
        <v>2</v>
      </c>
      <c r="AY148" s="3195" t="s">
        <v>859</v>
      </c>
      <c r="AZ148" s="3195">
        <v>2</v>
      </c>
      <c r="BA148" s="230"/>
      <c r="BB148" s="230"/>
      <c r="BC148" s="230"/>
      <c r="BD148" s="230"/>
      <c r="BE148" s="230"/>
      <c r="BF148" s="5146"/>
      <c r="BG148" s="5807"/>
    </row>
    <row r="149" spans="1:59" ht="13.5" thickBot="1">
      <c r="A149" s="5964"/>
      <c r="B149" s="5208"/>
      <c r="C149" s="6062"/>
      <c r="D149" s="5959"/>
      <c r="E149" s="5948"/>
      <c r="F149" s="5959"/>
      <c r="G149" s="5121"/>
      <c r="H149" s="5121"/>
      <c r="I149" s="5121"/>
      <c r="J149" s="5121"/>
      <c r="K149" s="5121"/>
      <c r="L149" s="5121"/>
      <c r="M149" s="5121"/>
      <c r="N149" s="5121"/>
      <c r="O149" s="5121"/>
      <c r="P149" s="5121"/>
      <c r="Q149" s="5086"/>
      <c r="R149" s="5086"/>
      <c r="S149" s="5086"/>
      <c r="T149" s="5086"/>
      <c r="U149" s="5086"/>
      <c r="V149" s="5086"/>
      <c r="W149" s="5086"/>
      <c r="X149" s="5086"/>
      <c r="Y149" s="5086"/>
      <c r="Z149" s="5121"/>
      <c r="AA149" s="5931"/>
      <c r="AB149" s="5934"/>
      <c r="AC149" s="5934"/>
      <c r="AD149" s="5934"/>
      <c r="AE149" s="5934"/>
      <c r="AF149" s="5934"/>
      <c r="AG149" s="5934"/>
      <c r="AH149" s="5934"/>
      <c r="AI149" s="5934"/>
      <c r="AJ149" s="5121"/>
      <c r="AK149" s="5934"/>
      <c r="AL149" s="5934"/>
      <c r="AM149" s="3215" t="s">
        <v>2035</v>
      </c>
      <c r="AN149" s="3381"/>
      <c r="AO149" s="3224" t="s">
        <v>857</v>
      </c>
      <c r="AP149" s="193"/>
      <c r="AQ149" s="3196">
        <v>1300</v>
      </c>
      <c r="AR149" s="30" t="s">
        <v>2034</v>
      </c>
      <c r="AS149" s="199" t="s">
        <v>2036</v>
      </c>
      <c r="AT149" s="3201">
        <v>1300</v>
      </c>
      <c r="AU149" s="29" t="s">
        <v>646</v>
      </c>
      <c r="AV149" s="29" t="s">
        <v>647</v>
      </c>
      <c r="AW149" s="29"/>
      <c r="AX149" s="3196">
        <v>2</v>
      </c>
      <c r="AY149" s="3196" t="s">
        <v>859</v>
      </c>
      <c r="AZ149" s="3196">
        <v>2</v>
      </c>
      <c r="BA149" s="232"/>
      <c r="BB149" s="232"/>
      <c r="BC149" s="232"/>
      <c r="BD149" s="232"/>
      <c r="BE149" s="232"/>
      <c r="BF149" s="6127"/>
      <c r="BG149" s="5927"/>
    </row>
    <row r="150" spans="1:59">
      <c r="A150" s="5962" t="s">
        <v>6272</v>
      </c>
      <c r="B150" s="5241" t="s">
        <v>2463</v>
      </c>
      <c r="C150" s="6058" t="s">
        <v>6270</v>
      </c>
      <c r="D150" s="5241" t="s">
        <v>6300</v>
      </c>
      <c r="E150" s="5156" t="s">
        <v>2924</v>
      </c>
      <c r="F150" s="5241" t="s">
        <v>6293</v>
      </c>
      <c r="G150" s="5156" t="s">
        <v>2028</v>
      </c>
      <c r="H150" s="5156" t="s">
        <v>2028</v>
      </c>
      <c r="I150" s="5156" t="s">
        <v>2029</v>
      </c>
      <c r="J150" s="5156" t="s">
        <v>2029</v>
      </c>
      <c r="K150" s="5156">
        <v>9</v>
      </c>
      <c r="L150" s="5156">
        <v>0</v>
      </c>
      <c r="M150" s="5156">
        <v>31</v>
      </c>
      <c r="N150" s="5156">
        <v>9</v>
      </c>
      <c r="O150" s="5156">
        <v>0</v>
      </c>
      <c r="P150" s="5156">
        <v>31</v>
      </c>
      <c r="Q150" s="5156">
        <v>1</v>
      </c>
      <c r="R150" s="5156">
        <v>1</v>
      </c>
      <c r="S150" s="5156" t="s">
        <v>2912</v>
      </c>
      <c r="T150" s="5156">
        <v>59</v>
      </c>
      <c r="U150" s="5156">
        <v>512</v>
      </c>
      <c r="V150" s="5156">
        <v>303</v>
      </c>
      <c r="W150" s="5156">
        <v>413</v>
      </c>
      <c r="X150" s="5156">
        <v>305</v>
      </c>
      <c r="Y150" s="5156">
        <v>190</v>
      </c>
      <c r="Z150" s="5156" t="s">
        <v>2030</v>
      </c>
      <c r="AA150" s="5929" t="s">
        <v>2913</v>
      </c>
      <c r="AB150" s="5156">
        <v>11015</v>
      </c>
      <c r="AC150" s="5156">
        <v>11015</v>
      </c>
      <c r="AD150" s="5932">
        <v>33434</v>
      </c>
      <c r="AE150" s="5932">
        <v>900</v>
      </c>
      <c r="AF150" s="5932">
        <v>900</v>
      </c>
      <c r="AG150" s="5932">
        <v>3719</v>
      </c>
      <c r="AH150" s="5932">
        <v>9</v>
      </c>
      <c r="AI150" s="5932">
        <v>2</v>
      </c>
      <c r="AJ150" s="5156" t="s">
        <v>2045</v>
      </c>
      <c r="AK150" s="5932" t="s">
        <v>2033</v>
      </c>
      <c r="AL150" s="5932" t="s">
        <v>2034</v>
      </c>
      <c r="AM150" s="3214" t="s">
        <v>2035</v>
      </c>
      <c r="AN150" s="192" t="s">
        <v>6173</v>
      </c>
      <c r="AO150" s="3223" t="s">
        <v>857</v>
      </c>
      <c r="AP150" s="187"/>
      <c r="AQ150" s="185">
        <v>1204</v>
      </c>
      <c r="AR150" s="48" t="s">
        <v>2034</v>
      </c>
      <c r="AS150" s="48" t="s">
        <v>2036</v>
      </c>
      <c r="AT150" s="48">
        <v>1203</v>
      </c>
      <c r="AU150" s="192" t="s">
        <v>2040</v>
      </c>
      <c r="AV150" s="192" t="s">
        <v>6278</v>
      </c>
      <c r="AW150" s="47"/>
      <c r="AX150" s="3200">
        <v>2</v>
      </c>
      <c r="AY150" s="3200" t="s">
        <v>859</v>
      </c>
      <c r="AZ150" s="3200">
        <v>2</v>
      </c>
      <c r="BA150" s="231"/>
      <c r="BB150" s="231"/>
      <c r="BC150" s="231"/>
      <c r="BD150" s="231"/>
      <c r="BE150" s="231"/>
      <c r="BF150" s="6124" t="s">
        <v>2468</v>
      </c>
      <c r="BG150" s="5813" t="s">
        <v>2452</v>
      </c>
    </row>
    <row r="151" spans="1:59">
      <c r="A151" s="5963"/>
      <c r="B151" s="5154"/>
      <c r="C151" s="5729"/>
      <c r="D151" s="5154"/>
      <c r="E151" s="5085"/>
      <c r="F151" s="5154"/>
      <c r="G151" s="5085"/>
      <c r="H151" s="5085"/>
      <c r="I151" s="5085"/>
      <c r="J151" s="5085"/>
      <c r="K151" s="5085"/>
      <c r="L151" s="5085"/>
      <c r="M151" s="5085"/>
      <c r="N151" s="5085"/>
      <c r="O151" s="5085"/>
      <c r="P151" s="5085"/>
      <c r="Q151" s="5085"/>
      <c r="R151" s="5085"/>
      <c r="S151" s="5085"/>
      <c r="T151" s="5085"/>
      <c r="U151" s="5085"/>
      <c r="V151" s="5085"/>
      <c r="W151" s="5085"/>
      <c r="X151" s="5085"/>
      <c r="Y151" s="5085"/>
      <c r="Z151" s="5085"/>
      <c r="AA151" s="5930"/>
      <c r="AB151" s="5085"/>
      <c r="AC151" s="5085"/>
      <c r="AD151" s="5933"/>
      <c r="AE151" s="5933"/>
      <c r="AF151" s="5933"/>
      <c r="AG151" s="5933"/>
      <c r="AH151" s="5933"/>
      <c r="AI151" s="5933"/>
      <c r="AJ151" s="5085"/>
      <c r="AK151" s="5933"/>
      <c r="AL151" s="5933"/>
      <c r="AM151" s="3031" t="s">
        <v>2035</v>
      </c>
      <c r="AN151" s="26"/>
      <c r="AO151" s="3202" t="s">
        <v>857</v>
      </c>
      <c r="AP151" s="190"/>
      <c r="AQ151" s="3195">
        <v>1500</v>
      </c>
      <c r="AR151" s="28" t="s">
        <v>2034</v>
      </c>
      <c r="AS151" s="198" t="s">
        <v>2036</v>
      </c>
      <c r="AT151" s="3190">
        <v>1500</v>
      </c>
      <c r="AU151" s="26" t="s">
        <v>344</v>
      </c>
      <c r="AV151" s="31" t="s">
        <v>341</v>
      </c>
      <c r="AW151" s="27"/>
      <c r="AX151" s="3195">
        <v>2</v>
      </c>
      <c r="AY151" s="3195" t="s">
        <v>859</v>
      </c>
      <c r="AZ151" s="3195">
        <v>2</v>
      </c>
      <c r="BA151" s="28">
        <v>3</v>
      </c>
      <c r="BB151" s="28" t="s">
        <v>875</v>
      </c>
      <c r="BC151" s="28" t="s">
        <v>859</v>
      </c>
      <c r="BD151" s="28" t="s">
        <v>876</v>
      </c>
      <c r="BE151" s="28" t="s">
        <v>877</v>
      </c>
      <c r="BF151" s="5146"/>
      <c r="BG151" s="5807"/>
    </row>
    <row r="152" spans="1:59">
      <c r="A152" s="5963"/>
      <c r="B152" s="5154"/>
      <c r="C152" s="5729"/>
      <c r="D152" s="5154"/>
      <c r="E152" s="5085"/>
      <c r="F152" s="5154"/>
      <c r="G152" s="5085"/>
      <c r="H152" s="5085"/>
      <c r="I152" s="5085"/>
      <c r="J152" s="5085"/>
      <c r="K152" s="5085"/>
      <c r="L152" s="5085"/>
      <c r="M152" s="5085"/>
      <c r="N152" s="5085"/>
      <c r="O152" s="5085"/>
      <c r="P152" s="5085"/>
      <c r="Q152" s="5085"/>
      <c r="R152" s="5085"/>
      <c r="S152" s="5085"/>
      <c r="T152" s="5085"/>
      <c r="U152" s="5085"/>
      <c r="V152" s="5085"/>
      <c r="W152" s="5085"/>
      <c r="X152" s="5085"/>
      <c r="Y152" s="5085"/>
      <c r="Z152" s="5085"/>
      <c r="AA152" s="5930"/>
      <c r="AB152" s="5085"/>
      <c r="AC152" s="5085"/>
      <c r="AD152" s="5933"/>
      <c r="AE152" s="5933"/>
      <c r="AF152" s="5933"/>
      <c r="AG152" s="5933"/>
      <c r="AH152" s="5933"/>
      <c r="AI152" s="5933"/>
      <c r="AJ152" s="5085"/>
      <c r="AK152" s="5933"/>
      <c r="AL152" s="5933"/>
      <c r="AM152" s="3031" t="s">
        <v>2035</v>
      </c>
      <c r="AN152" s="31"/>
      <c r="AO152" s="3202" t="s">
        <v>857</v>
      </c>
      <c r="AP152" s="190"/>
      <c r="AQ152" s="3195">
        <v>1405</v>
      </c>
      <c r="AR152" s="28" t="s">
        <v>2034</v>
      </c>
      <c r="AS152" s="198" t="s">
        <v>2036</v>
      </c>
      <c r="AT152" s="3190">
        <v>1405</v>
      </c>
      <c r="AU152" s="31" t="s">
        <v>869</v>
      </c>
      <c r="AV152" s="31" t="s">
        <v>869</v>
      </c>
      <c r="AW152" s="27"/>
      <c r="AX152" s="3195">
        <v>2</v>
      </c>
      <c r="AY152" s="3195" t="s">
        <v>859</v>
      </c>
      <c r="AZ152" s="3195">
        <v>2</v>
      </c>
      <c r="BA152" s="230"/>
      <c r="BB152" s="230"/>
      <c r="BC152" s="230"/>
      <c r="BD152" s="230"/>
      <c r="BE152" s="230"/>
      <c r="BF152" s="5146"/>
      <c r="BG152" s="5807"/>
    </row>
    <row r="153" spans="1:59" ht="12.75" customHeight="1">
      <c r="A153" s="5963"/>
      <c r="B153" s="5155"/>
      <c r="C153" s="5730"/>
      <c r="D153" s="5965"/>
      <c r="E153" s="5949"/>
      <c r="F153" s="5965"/>
      <c r="G153" s="5086"/>
      <c r="H153" s="5086"/>
      <c r="I153" s="5086"/>
      <c r="J153" s="5086"/>
      <c r="K153" s="5086"/>
      <c r="L153" s="5086"/>
      <c r="M153" s="5086"/>
      <c r="N153" s="5086"/>
      <c r="O153" s="5086"/>
      <c r="P153" s="5086"/>
      <c r="Q153" s="5086"/>
      <c r="R153" s="5086"/>
      <c r="S153" s="5085"/>
      <c r="T153" s="5085"/>
      <c r="U153" s="5085"/>
      <c r="V153" s="5085"/>
      <c r="W153" s="5085"/>
      <c r="X153" s="5085"/>
      <c r="Y153" s="5085"/>
      <c r="Z153" s="5086"/>
      <c r="AA153" s="5961"/>
      <c r="AB153" s="5086"/>
      <c r="AC153" s="5086"/>
      <c r="AD153" s="5958"/>
      <c r="AE153" s="5958"/>
      <c r="AF153" s="5958"/>
      <c r="AG153" s="5958"/>
      <c r="AH153" s="5933"/>
      <c r="AI153" s="5933"/>
      <c r="AJ153" s="5085"/>
      <c r="AK153" s="5933"/>
      <c r="AL153" s="5933"/>
      <c r="AM153" s="3025" t="s">
        <v>2035</v>
      </c>
      <c r="AN153" s="3383"/>
      <c r="AO153" s="3222" t="s">
        <v>857</v>
      </c>
      <c r="AP153" s="200"/>
      <c r="AQ153" s="3186">
        <v>1300</v>
      </c>
      <c r="AR153" s="38" t="s">
        <v>2034</v>
      </c>
      <c r="AS153" s="3187" t="s">
        <v>2036</v>
      </c>
      <c r="AT153" s="3189">
        <v>1300</v>
      </c>
      <c r="AU153" s="27" t="s">
        <v>646</v>
      </c>
      <c r="AV153" s="27" t="s">
        <v>647</v>
      </c>
      <c r="AW153" s="27"/>
      <c r="AX153" s="3195">
        <v>2</v>
      </c>
      <c r="AY153" s="3195" t="s">
        <v>859</v>
      </c>
      <c r="AZ153" s="3195">
        <v>2</v>
      </c>
      <c r="BA153" s="230"/>
      <c r="BB153" s="230"/>
      <c r="BC153" s="230"/>
      <c r="BD153" s="230"/>
      <c r="BE153" s="230"/>
      <c r="BF153" s="6128"/>
      <c r="BG153" s="5928"/>
    </row>
    <row r="154" spans="1:59" ht="12.75" customHeight="1">
      <c r="A154" s="5963"/>
      <c r="B154" s="5153" t="s">
        <v>2463</v>
      </c>
      <c r="C154" s="5731" t="s">
        <v>6555</v>
      </c>
      <c r="D154" s="5153" t="s">
        <v>6563</v>
      </c>
      <c r="E154" s="5084" t="s">
        <v>2924</v>
      </c>
      <c r="F154" s="5153" t="s">
        <v>6545</v>
      </c>
      <c r="G154" s="5084" t="s">
        <v>2028</v>
      </c>
      <c r="H154" s="5084" t="s">
        <v>2028</v>
      </c>
      <c r="I154" s="5084" t="s">
        <v>2029</v>
      </c>
      <c r="J154" s="5084" t="s">
        <v>2029</v>
      </c>
      <c r="K154" s="5084">
        <v>9</v>
      </c>
      <c r="L154" s="5084">
        <v>0</v>
      </c>
      <c r="M154" s="5084">
        <v>31</v>
      </c>
      <c r="N154" s="5084">
        <v>9</v>
      </c>
      <c r="O154" s="5084">
        <v>0</v>
      </c>
      <c r="P154" s="5084">
        <v>31</v>
      </c>
      <c r="Q154" s="5085">
        <v>1</v>
      </c>
      <c r="R154" s="5085">
        <v>1</v>
      </c>
      <c r="S154" s="5085" t="s">
        <v>2912</v>
      </c>
      <c r="T154" s="5085">
        <v>59</v>
      </c>
      <c r="U154" s="5085">
        <v>512</v>
      </c>
      <c r="V154" s="5085">
        <v>303</v>
      </c>
      <c r="W154" s="5085">
        <v>413</v>
      </c>
      <c r="X154" s="5085">
        <v>305</v>
      </c>
      <c r="Y154" s="5085">
        <v>190</v>
      </c>
      <c r="Z154" s="5084" t="s">
        <v>2030</v>
      </c>
      <c r="AA154" s="5960" t="s">
        <v>2913</v>
      </c>
      <c r="AB154" s="5084">
        <v>21000</v>
      </c>
      <c r="AC154" s="5084">
        <v>21000</v>
      </c>
      <c r="AD154" s="5957">
        <v>44455</v>
      </c>
      <c r="AE154" s="5084">
        <v>2500</v>
      </c>
      <c r="AF154" s="5084">
        <v>2500</v>
      </c>
      <c r="AG154" s="5084">
        <v>7090</v>
      </c>
      <c r="AH154" s="5957">
        <v>9</v>
      </c>
      <c r="AI154" s="5957">
        <v>2</v>
      </c>
      <c r="AJ154" s="5084" t="s">
        <v>2045</v>
      </c>
      <c r="AK154" s="5957" t="s">
        <v>2033</v>
      </c>
      <c r="AL154" s="5957" t="s">
        <v>2034</v>
      </c>
      <c r="AM154" s="28" t="s">
        <v>2035</v>
      </c>
      <c r="AN154" s="192" t="s">
        <v>6231</v>
      </c>
      <c r="AO154" s="3369" t="s">
        <v>857</v>
      </c>
      <c r="AP154" s="190"/>
      <c r="AQ154" s="3368">
        <v>1204</v>
      </c>
      <c r="AR154" s="28" t="s">
        <v>2034</v>
      </c>
      <c r="AS154" s="28" t="s">
        <v>2036</v>
      </c>
      <c r="AT154" s="28">
        <v>1203</v>
      </c>
      <c r="AU154" s="192" t="s">
        <v>6281</v>
      </c>
      <c r="AV154" s="192" t="s">
        <v>6525</v>
      </c>
      <c r="AW154" s="27"/>
      <c r="AX154" s="3365">
        <v>2</v>
      </c>
      <c r="AY154" s="3365" t="s">
        <v>859</v>
      </c>
      <c r="AZ154" s="3365">
        <v>2</v>
      </c>
      <c r="BA154" s="230"/>
      <c r="BB154" s="230"/>
      <c r="BC154" s="230"/>
      <c r="BD154" s="230"/>
      <c r="BE154" s="3419"/>
      <c r="BF154" s="5145" t="s">
        <v>2468</v>
      </c>
      <c r="BG154" s="5136" t="s">
        <v>2452</v>
      </c>
    </row>
    <row r="155" spans="1:59">
      <c r="A155" s="5963"/>
      <c r="B155" s="5154"/>
      <c r="C155" s="5729"/>
      <c r="D155" s="6093"/>
      <c r="E155" s="5085"/>
      <c r="F155" s="5154"/>
      <c r="G155" s="5085"/>
      <c r="H155" s="5085"/>
      <c r="I155" s="5085"/>
      <c r="J155" s="5085"/>
      <c r="K155" s="5085"/>
      <c r="L155" s="5085"/>
      <c r="M155" s="5085"/>
      <c r="N155" s="5085"/>
      <c r="O155" s="5085"/>
      <c r="P155" s="5085"/>
      <c r="Q155" s="5085"/>
      <c r="R155" s="5085"/>
      <c r="S155" s="5085"/>
      <c r="T155" s="5085"/>
      <c r="U155" s="5085"/>
      <c r="V155" s="5085"/>
      <c r="W155" s="5085"/>
      <c r="X155" s="5085"/>
      <c r="Y155" s="5085"/>
      <c r="Z155" s="5085"/>
      <c r="AA155" s="5930"/>
      <c r="AB155" s="5085"/>
      <c r="AC155" s="5085"/>
      <c r="AD155" s="5933"/>
      <c r="AE155" s="5085"/>
      <c r="AF155" s="5085"/>
      <c r="AG155" s="5085"/>
      <c r="AH155" s="5933"/>
      <c r="AI155" s="5933"/>
      <c r="AJ155" s="5085"/>
      <c r="AK155" s="5933"/>
      <c r="AL155" s="5933"/>
      <c r="AM155" s="28" t="s">
        <v>2035</v>
      </c>
      <c r="AN155" s="3383"/>
      <c r="AO155" s="3369" t="s">
        <v>857</v>
      </c>
      <c r="AP155" s="190"/>
      <c r="AQ155" s="3365">
        <v>1500</v>
      </c>
      <c r="AR155" s="28" t="s">
        <v>2034</v>
      </c>
      <c r="AS155" s="198" t="s">
        <v>2036</v>
      </c>
      <c r="AT155" s="3362">
        <v>1500</v>
      </c>
      <c r="AU155" s="26" t="s">
        <v>344</v>
      </c>
      <c r="AV155" s="31" t="s">
        <v>341</v>
      </c>
      <c r="AW155" s="27"/>
      <c r="AX155" s="3365">
        <v>2</v>
      </c>
      <c r="AY155" s="3365" t="s">
        <v>859</v>
      </c>
      <c r="AZ155" s="3365">
        <v>2</v>
      </c>
      <c r="BA155" s="28">
        <v>3</v>
      </c>
      <c r="BB155" s="28" t="s">
        <v>875</v>
      </c>
      <c r="BC155" s="28" t="s">
        <v>859</v>
      </c>
      <c r="BD155" s="28" t="s">
        <v>876</v>
      </c>
      <c r="BE155" s="3422" t="s">
        <v>877</v>
      </c>
      <c r="BF155" s="5146"/>
      <c r="BG155" s="5807"/>
    </row>
    <row r="156" spans="1:59">
      <c r="A156" s="5963"/>
      <c r="B156" s="5154"/>
      <c r="C156" s="5729"/>
      <c r="D156" s="6093"/>
      <c r="E156" s="5085"/>
      <c r="F156" s="5154"/>
      <c r="G156" s="5085"/>
      <c r="H156" s="5085"/>
      <c r="I156" s="5085"/>
      <c r="J156" s="5085"/>
      <c r="K156" s="5085"/>
      <c r="L156" s="5085"/>
      <c r="M156" s="5085"/>
      <c r="N156" s="5085"/>
      <c r="O156" s="5085"/>
      <c r="P156" s="5085"/>
      <c r="Q156" s="5085"/>
      <c r="R156" s="5085"/>
      <c r="S156" s="5085"/>
      <c r="T156" s="5085"/>
      <c r="U156" s="5085"/>
      <c r="V156" s="5085"/>
      <c r="W156" s="5085"/>
      <c r="X156" s="5085"/>
      <c r="Y156" s="5085"/>
      <c r="Z156" s="5085"/>
      <c r="AA156" s="5930"/>
      <c r="AB156" s="5085"/>
      <c r="AC156" s="5085"/>
      <c r="AD156" s="5933"/>
      <c r="AE156" s="5085"/>
      <c r="AF156" s="5085"/>
      <c r="AG156" s="5085"/>
      <c r="AH156" s="5933"/>
      <c r="AI156" s="5933"/>
      <c r="AJ156" s="5085"/>
      <c r="AK156" s="5933"/>
      <c r="AL156" s="5933"/>
      <c r="AM156" s="28" t="s">
        <v>2035</v>
      </c>
      <c r="AN156" s="3383"/>
      <c r="AO156" s="3369" t="s">
        <v>857</v>
      </c>
      <c r="AP156" s="190"/>
      <c r="AQ156" s="3365">
        <v>1405</v>
      </c>
      <c r="AR156" s="28" t="s">
        <v>2034</v>
      </c>
      <c r="AS156" s="198" t="s">
        <v>2036</v>
      </c>
      <c r="AT156" s="3362">
        <v>1405</v>
      </c>
      <c r="AU156" s="31" t="s">
        <v>869</v>
      </c>
      <c r="AV156" s="31" t="s">
        <v>869</v>
      </c>
      <c r="AW156" s="27"/>
      <c r="AX156" s="3365">
        <v>2</v>
      </c>
      <c r="AY156" s="3365" t="s">
        <v>859</v>
      </c>
      <c r="AZ156" s="3365">
        <v>2</v>
      </c>
      <c r="BA156" s="230"/>
      <c r="BB156" s="230"/>
      <c r="BC156" s="230"/>
      <c r="BD156" s="230"/>
      <c r="BE156" s="3419"/>
      <c r="BF156" s="5146"/>
      <c r="BG156" s="5807"/>
    </row>
    <row r="157" spans="1:59" ht="12.75" customHeight="1">
      <c r="A157" s="5963"/>
      <c r="B157" s="5155"/>
      <c r="C157" s="5730"/>
      <c r="D157" s="6094"/>
      <c r="E157" s="5949"/>
      <c r="F157" s="5965"/>
      <c r="G157" s="5086"/>
      <c r="H157" s="5086"/>
      <c r="I157" s="5086"/>
      <c r="J157" s="5086"/>
      <c r="K157" s="5086"/>
      <c r="L157" s="5086"/>
      <c r="M157" s="5086"/>
      <c r="N157" s="5086"/>
      <c r="O157" s="5086"/>
      <c r="P157" s="5086"/>
      <c r="Q157" s="5086"/>
      <c r="R157" s="5086"/>
      <c r="S157" s="5086"/>
      <c r="T157" s="5086"/>
      <c r="U157" s="5086"/>
      <c r="V157" s="5086"/>
      <c r="W157" s="5086"/>
      <c r="X157" s="5086"/>
      <c r="Y157" s="5086"/>
      <c r="Z157" s="5086"/>
      <c r="AA157" s="5961"/>
      <c r="AB157" s="5086"/>
      <c r="AC157" s="5086"/>
      <c r="AD157" s="5958"/>
      <c r="AE157" s="5086"/>
      <c r="AF157" s="5086"/>
      <c r="AG157" s="5086"/>
      <c r="AH157" s="5958"/>
      <c r="AI157" s="5958"/>
      <c r="AJ157" s="5086"/>
      <c r="AK157" s="5958"/>
      <c r="AL157" s="5958"/>
      <c r="AM157" s="28" t="s">
        <v>2035</v>
      </c>
      <c r="AN157" s="3383"/>
      <c r="AO157" s="3369" t="s">
        <v>857</v>
      </c>
      <c r="AP157" s="190"/>
      <c r="AQ157" s="3365">
        <v>1300</v>
      </c>
      <c r="AR157" s="28" t="s">
        <v>2034</v>
      </c>
      <c r="AS157" s="198" t="s">
        <v>2036</v>
      </c>
      <c r="AT157" s="3362">
        <v>1300</v>
      </c>
      <c r="AU157" s="27" t="s">
        <v>646</v>
      </c>
      <c r="AV157" s="27" t="s">
        <v>647</v>
      </c>
      <c r="AW157" s="27"/>
      <c r="AX157" s="3365">
        <v>2</v>
      </c>
      <c r="AY157" s="3365" t="s">
        <v>859</v>
      </c>
      <c r="AZ157" s="3365">
        <v>2</v>
      </c>
      <c r="BA157" s="230"/>
      <c r="BB157" s="230"/>
      <c r="BC157" s="230"/>
      <c r="BD157" s="230"/>
      <c r="BE157" s="3419"/>
      <c r="BF157" s="6128"/>
      <c r="BG157" s="5928"/>
    </row>
    <row r="158" spans="1:59" ht="12.75" customHeight="1">
      <c r="A158" s="5963"/>
      <c r="B158" s="5153" t="s">
        <v>2463</v>
      </c>
      <c r="C158" s="5731" t="s">
        <v>6556</v>
      </c>
      <c r="D158" s="5153" t="s">
        <v>6564</v>
      </c>
      <c r="E158" s="5084" t="s">
        <v>2924</v>
      </c>
      <c r="F158" s="5153" t="s">
        <v>6548</v>
      </c>
      <c r="G158" s="5084" t="s">
        <v>2028</v>
      </c>
      <c r="H158" s="5084" t="s">
        <v>2028</v>
      </c>
      <c r="I158" s="5084" t="s">
        <v>2029</v>
      </c>
      <c r="J158" s="5084" t="s">
        <v>2029</v>
      </c>
      <c r="K158" s="5084">
        <v>9</v>
      </c>
      <c r="L158" s="5084">
        <v>0</v>
      </c>
      <c r="M158" s="5084">
        <v>31</v>
      </c>
      <c r="N158" s="5084">
        <v>9</v>
      </c>
      <c r="O158" s="5084">
        <v>0</v>
      </c>
      <c r="P158" s="5084">
        <v>31</v>
      </c>
      <c r="Q158" s="5084">
        <v>1</v>
      </c>
      <c r="R158" s="5084">
        <v>1</v>
      </c>
      <c r="S158" s="5084" t="s">
        <v>2912</v>
      </c>
      <c r="T158" s="5084">
        <v>59</v>
      </c>
      <c r="U158" s="5084">
        <v>512</v>
      </c>
      <c r="V158" s="5084">
        <v>303</v>
      </c>
      <c r="W158" s="5084">
        <v>413</v>
      </c>
      <c r="X158" s="5084">
        <v>305</v>
      </c>
      <c r="Y158" s="5084">
        <v>190</v>
      </c>
      <c r="Z158" s="5084" t="s">
        <v>2030</v>
      </c>
      <c r="AA158" s="5960" t="s">
        <v>2913</v>
      </c>
      <c r="AB158" s="5084">
        <v>28000</v>
      </c>
      <c r="AC158" s="5084">
        <v>28000</v>
      </c>
      <c r="AD158" s="5957">
        <v>55476</v>
      </c>
      <c r="AE158" s="5084">
        <v>3000</v>
      </c>
      <c r="AF158" s="5084">
        <v>3000</v>
      </c>
      <c r="AG158" s="5084">
        <v>8213</v>
      </c>
      <c r="AH158" s="5957">
        <v>9</v>
      </c>
      <c r="AI158" s="5957">
        <v>2</v>
      </c>
      <c r="AJ158" s="5084" t="s">
        <v>2045</v>
      </c>
      <c r="AK158" s="5957" t="s">
        <v>2033</v>
      </c>
      <c r="AL158" s="5957" t="s">
        <v>2034</v>
      </c>
      <c r="AM158" s="28" t="s">
        <v>2035</v>
      </c>
      <c r="AN158" s="192" t="s">
        <v>6233</v>
      </c>
      <c r="AO158" s="3369" t="s">
        <v>857</v>
      </c>
      <c r="AP158" s="190"/>
      <c r="AQ158" s="3368">
        <v>1204</v>
      </c>
      <c r="AR158" s="28" t="s">
        <v>2034</v>
      </c>
      <c r="AS158" s="28" t="s">
        <v>2036</v>
      </c>
      <c r="AT158" s="28">
        <v>1203</v>
      </c>
      <c r="AU158" s="192" t="s">
        <v>6285</v>
      </c>
      <c r="AV158" s="192" t="s">
        <v>6526</v>
      </c>
      <c r="AW158" s="27"/>
      <c r="AX158" s="3365">
        <v>2</v>
      </c>
      <c r="AY158" s="3365" t="s">
        <v>859</v>
      </c>
      <c r="AZ158" s="3365">
        <v>2</v>
      </c>
      <c r="BA158" s="230"/>
      <c r="BB158" s="230"/>
      <c r="BC158" s="230"/>
      <c r="BD158" s="230"/>
      <c r="BE158" s="3419"/>
      <c r="BF158" s="5145" t="s">
        <v>2468</v>
      </c>
      <c r="BG158" s="5136" t="s">
        <v>2452</v>
      </c>
    </row>
    <row r="159" spans="1:59">
      <c r="A159" s="5963"/>
      <c r="B159" s="5154"/>
      <c r="C159" s="5729"/>
      <c r="D159" s="6115"/>
      <c r="E159" s="5085"/>
      <c r="F159" s="5973"/>
      <c r="G159" s="5085"/>
      <c r="H159" s="5085"/>
      <c r="I159" s="5085"/>
      <c r="J159" s="5085"/>
      <c r="K159" s="5085"/>
      <c r="L159" s="5085"/>
      <c r="M159" s="5085"/>
      <c r="N159" s="5085"/>
      <c r="O159" s="5085"/>
      <c r="P159" s="5085"/>
      <c r="Q159" s="5085"/>
      <c r="R159" s="5085"/>
      <c r="S159" s="5085"/>
      <c r="T159" s="5085"/>
      <c r="U159" s="5085"/>
      <c r="V159" s="5085"/>
      <c r="W159" s="5085"/>
      <c r="X159" s="5085"/>
      <c r="Y159" s="5085"/>
      <c r="Z159" s="5085"/>
      <c r="AA159" s="5930"/>
      <c r="AB159" s="5085"/>
      <c r="AC159" s="5085"/>
      <c r="AD159" s="5933"/>
      <c r="AE159" s="5085"/>
      <c r="AF159" s="5085"/>
      <c r="AG159" s="5085"/>
      <c r="AH159" s="5933"/>
      <c r="AI159" s="5933"/>
      <c r="AJ159" s="5085"/>
      <c r="AK159" s="5933"/>
      <c r="AL159" s="5933"/>
      <c r="AM159" s="28" t="s">
        <v>2035</v>
      </c>
      <c r="AN159" s="3383"/>
      <c r="AO159" s="3369" t="s">
        <v>857</v>
      </c>
      <c r="AP159" s="190"/>
      <c r="AQ159" s="3365">
        <v>1500</v>
      </c>
      <c r="AR159" s="28" t="s">
        <v>2034</v>
      </c>
      <c r="AS159" s="198" t="s">
        <v>2036</v>
      </c>
      <c r="AT159" s="3362">
        <v>1500</v>
      </c>
      <c r="AU159" s="26" t="s">
        <v>344</v>
      </c>
      <c r="AV159" s="31" t="s">
        <v>341</v>
      </c>
      <c r="AW159" s="27"/>
      <c r="AX159" s="3365">
        <v>2</v>
      </c>
      <c r="AY159" s="3365" t="s">
        <v>859</v>
      </c>
      <c r="AZ159" s="3365">
        <v>2</v>
      </c>
      <c r="BA159" s="28">
        <v>3</v>
      </c>
      <c r="BB159" s="28" t="s">
        <v>875</v>
      </c>
      <c r="BC159" s="28" t="s">
        <v>859</v>
      </c>
      <c r="BD159" s="28" t="s">
        <v>876</v>
      </c>
      <c r="BE159" s="3422" t="s">
        <v>877</v>
      </c>
      <c r="BF159" s="5146"/>
      <c r="BG159" s="5807"/>
    </row>
    <row r="160" spans="1:59">
      <c r="A160" s="5963"/>
      <c r="B160" s="5154"/>
      <c r="C160" s="5729"/>
      <c r="D160" s="6115"/>
      <c r="E160" s="5085"/>
      <c r="F160" s="5973"/>
      <c r="G160" s="5085"/>
      <c r="H160" s="5085"/>
      <c r="I160" s="5085"/>
      <c r="J160" s="5085"/>
      <c r="K160" s="5085"/>
      <c r="L160" s="5085"/>
      <c r="M160" s="5085"/>
      <c r="N160" s="5085"/>
      <c r="O160" s="5085"/>
      <c r="P160" s="5085"/>
      <c r="Q160" s="5085"/>
      <c r="R160" s="5085"/>
      <c r="S160" s="5085"/>
      <c r="T160" s="5085"/>
      <c r="U160" s="5085"/>
      <c r="V160" s="5085"/>
      <c r="W160" s="5085"/>
      <c r="X160" s="5085"/>
      <c r="Y160" s="5085"/>
      <c r="Z160" s="5085"/>
      <c r="AA160" s="5930"/>
      <c r="AB160" s="5085"/>
      <c r="AC160" s="5085"/>
      <c r="AD160" s="5933"/>
      <c r="AE160" s="5085"/>
      <c r="AF160" s="5085"/>
      <c r="AG160" s="5085"/>
      <c r="AH160" s="5933"/>
      <c r="AI160" s="5933"/>
      <c r="AJ160" s="5085"/>
      <c r="AK160" s="5933"/>
      <c r="AL160" s="5933"/>
      <c r="AM160" s="28" t="s">
        <v>2035</v>
      </c>
      <c r="AN160" s="3383"/>
      <c r="AO160" s="3369" t="s">
        <v>857</v>
      </c>
      <c r="AP160" s="190"/>
      <c r="AQ160" s="3365">
        <v>1405</v>
      </c>
      <c r="AR160" s="28" t="s">
        <v>2034</v>
      </c>
      <c r="AS160" s="198" t="s">
        <v>2036</v>
      </c>
      <c r="AT160" s="3362">
        <v>1405</v>
      </c>
      <c r="AU160" s="31" t="s">
        <v>869</v>
      </c>
      <c r="AV160" s="31" t="s">
        <v>869</v>
      </c>
      <c r="AW160" s="27"/>
      <c r="AX160" s="3365">
        <v>2</v>
      </c>
      <c r="AY160" s="3365" t="s">
        <v>859</v>
      </c>
      <c r="AZ160" s="3365">
        <v>2</v>
      </c>
      <c r="BA160" s="230"/>
      <c r="BB160" s="230"/>
      <c r="BC160" s="230"/>
      <c r="BD160" s="230"/>
      <c r="BE160" s="3419"/>
      <c r="BF160" s="5146"/>
      <c r="BG160" s="5807"/>
    </row>
    <row r="161" spans="1:59" ht="13.5" customHeight="1" thickBot="1">
      <c r="A161" s="5964"/>
      <c r="B161" s="5208"/>
      <c r="C161" s="6062"/>
      <c r="D161" s="6114"/>
      <c r="E161" s="5948"/>
      <c r="F161" s="5959"/>
      <c r="G161" s="5121"/>
      <c r="H161" s="5121"/>
      <c r="I161" s="5121"/>
      <c r="J161" s="5121"/>
      <c r="K161" s="5121"/>
      <c r="L161" s="5121"/>
      <c r="M161" s="5121"/>
      <c r="N161" s="5121"/>
      <c r="O161" s="5121"/>
      <c r="P161" s="5121"/>
      <c r="Q161" s="5121"/>
      <c r="R161" s="5121"/>
      <c r="S161" s="5121"/>
      <c r="T161" s="5121"/>
      <c r="U161" s="5121"/>
      <c r="V161" s="5121"/>
      <c r="W161" s="5121"/>
      <c r="X161" s="5121"/>
      <c r="Y161" s="5121"/>
      <c r="Z161" s="5121"/>
      <c r="AA161" s="5931"/>
      <c r="AB161" s="5121"/>
      <c r="AC161" s="5121"/>
      <c r="AD161" s="5934"/>
      <c r="AE161" s="5121"/>
      <c r="AF161" s="5121"/>
      <c r="AG161" s="5121"/>
      <c r="AH161" s="5934"/>
      <c r="AI161" s="5934"/>
      <c r="AJ161" s="5121"/>
      <c r="AK161" s="5934"/>
      <c r="AL161" s="5934"/>
      <c r="AM161" s="30" t="s">
        <v>2035</v>
      </c>
      <c r="AN161" s="3384"/>
      <c r="AO161" s="34" t="s">
        <v>857</v>
      </c>
      <c r="AP161" s="193"/>
      <c r="AQ161" s="3366">
        <v>1300</v>
      </c>
      <c r="AR161" s="30" t="s">
        <v>2034</v>
      </c>
      <c r="AS161" s="199" t="s">
        <v>2036</v>
      </c>
      <c r="AT161" s="3364">
        <v>1300</v>
      </c>
      <c r="AU161" s="29" t="s">
        <v>646</v>
      </c>
      <c r="AV161" s="29" t="s">
        <v>647</v>
      </c>
      <c r="AW161" s="29"/>
      <c r="AX161" s="3366">
        <v>2</v>
      </c>
      <c r="AY161" s="3366" t="s">
        <v>859</v>
      </c>
      <c r="AZ161" s="3366">
        <v>2</v>
      </c>
      <c r="BA161" s="232"/>
      <c r="BB161" s="232"/>
      <c r="BC161" s="232"/>
      <c r="BD161" s="232"/>
      <c r="BE161" s="3421"/>
      <c r="BF161" s="6127"/>
      <c r="BG161" s="5927"/>
    </row>
    <row r="162" spans="1:59">
      <c r="A162" s="6001" t="s">
        <v>886</v>
      </c>
      <c r="B162" s="6003" t="s">
        <v>2463</v>
      </c>
      <c r="C162" s="6070" t="s">
        <v>410</v>
      </c>
      <c r="D162" s="6003" t="s">
        <v>2943</v>
      </c>
      <c r="E162" s="5130" t="s">
        <v>2920</v>
      </c>
      <c r="F162" s="6003" t="s">
        <v>2068</v>
      </c>
      <c r="G162" s="5156" t="s">
        <v>2028</v>
      </c>
      <c r="H162" s="5156" t="s">
        <v>2028</v>
      </c>
      <c r="I162" s="5156" t="s">
        <v>2029</v>
      </c>
      <c r="J162" s="5156" t="s">
        <v>2029</v>
      </c>
      <c r="K162" s="5156">
        <v>8</v>
      </c>
      <c r="L162" s="5156">
        <v>0</v>
      </c>
      <c r="M162" s="5156">
        <v>31</v>
      </c>
      <c r="N162" s="5156">
        <v>8</v>
      </c>
      <c r="O162" s="5156">
        <v>0</v>
      </c>
      <c r="P162" s="5156">
        <v>31</v>
      </c>
      <c r="Q162" s="5156">
        <v>1</v>
      </c>
      <c r="R162" s="5156">
        <v>1</v>
      </c>
      <c r="S162" s="5156" t="s">
        <v>2912</v>
      </c>
      <c r="T162" s="5156">
        <v>59</v>
      </c>
      <c r="U162" s="5156">
        <v>512</v>
      </c>
      <c r="V162" s="5156">
        <v>303</v>
      </c>
      <c r="W162" s="5156">
        <v>413</v>
      </c>
      <c r="X162" s="5156">
        <v>305</v>
      </c>
      <c r="Y162" s="5156">
        <v>190</v>
      </c>
      <c r="Z162" s="5929" t="s">
        <v>2030</v>
      </c>
      <c r="AA162" s="5929" t="s">
        <v>2913</v>
      </c>
      <c r="AB162" s="5999">
        <v>5024</v>
      </c>
      <c r="AC162" s="5999">
        <v>5024</v>
      </c>
      <c r="AD162" s="5572">
        <v>5088</v>
      </c>
      <c r="AE162" s="5409">
        <v>256</v>
      </c>
      <c r="AF162" s="5409">
        <v>256</v>
      </c>
      <c r="AG162" s="5409">
        <v>320</v>
      </c>
      <c r="AH162" s="5409">
        <v>9</v>
      </c>
      <c r="AI162" s="5409">
        <v>2</v>
      </c>
      <c r="AJ162" s="5409" t="s">
        <v>2045</v>
      </c>
      <c r="AK162" s="5409" t="s">
        <v>2033</v>
      </c>
      <c r="AL162" s="6004" t="s">
        <v>2034</v>
      </c>
      <c r="AM162" s="3214" t="s">
        <v>2035</v>
      </c>
      <c r="AN162" s="3385"/>
      <c r="AO162" s="3223" t="s">
        <v>857</v>
      </c>
      <c r="AP162" s="28"/>
      <c r="AQ162" s="3195">
        <v>1500</v>
      </c>
      <c r="AR162" s="28" t="s">
        <v>2034</v>
      </c>
      <c r="AS162" s="48" t="s">
        <v>2036</v>
      </c>
      <c r="AT162" s="3195">
        <v>1500</v>
      </c>
      <c r="AU162" s="3210" t="s">
        <v>342</v>
      </c>
      <c r="AV162" s="31" t="s">
        <v>341</v>
      </c>
      <c r="AW162" s="3195"/>
      <c r="AX162" s="3200">
        <v>2</v>
      </c>
      <c r="AY162" s="3200" t="s">
        <v>859</v>
      </c>
      <c r="AZ162" s="3200">
        <v>2</v>
      </c>
      <c r="BA162" s="38">
        <v>3</v>
      </c>
      <c r="BB162" s="38" t="s">
        <v>875</v>
      </c>
      <c r="BC162" s="38" t="s">
        <v>859</v>
      </c>
      <c r="BD162" s="38" t="s">
        <v>876</v>
      </c>
      <c r="BE162" s="38" t="s">
        <v>877</v>
      </c>
      <c r="BF162" s="6129" t="s">
        <v>2466</v>
      </c>
      <c r="BG162" s="5945" t="s">
        <v>2452</v>
      </c>
    </row>
    <row r="163" spans="1:59">
      <c r="A163" s="6001"/>
      <c r="B163" s="6003"/>
      <c r="C163" s="6070"/>
      <c r="D163" s="6003"/>
      <c r="E163" s="5130"/>
      <c r="F163" s="6003"/>
      <c r="G163" s="5086"/>
      <c r="H163" s="5086"/>
      <c r="I163" s="5086"/>
      <c r="J163" s="5086"/>
      <c r="K163" s="5086"/>
      <c r="L163" s="5086"/>
      <c r="M163" s="5086"/>
      <c r="N163" s="5086"/>
      <c r="O163" s="5086"/>
      <c r="P163" s="5086"/>
      <c r="Q163" s="5085"/>
      <c r="R163" s="5085"/>
      <c r="S163" s="5085"/>
      <c r="T163" s="5085"/>
      <c r="U163" s="5085"/>
      <c r="V163" s="5085"/>
      <c r="W163" s="5085"/>
      <c r="X163" s="5085"/>
      <c r="Y163" s="5085"/>
      <c r="Z163" s="5961"/>
      <c r="AA163" s="5961"/>
      <c r="AB163" s="5999"/>
      <c r="AC163" s="5999"/>
      <c r="AD163" s="5572"/>
      <c r="AE163" s="5411"/>
      <c r="AF163" s="5411"/>
      <c r="AG163" s="5411"/>
      <c r="AH163" s="5411"/>
      <c r="AI163" s="5411"/>
      <c r="AJ163" s="5411"/>
      <c r="AK163" s="5411"/>
      <c r="AL163" s="6004"/>
      <c r="AM163" s="3025" t="s">
        <v>2035</v>
      </c>
      <c r="AN163" s="3386"/>
      <c r="AO163" s="3222" t="s">
        <v>857</v>
      </c>
      <c r="AP163" s="38"/>
      <c r="AQ163" s="3186">
        <v>1300</v>
      </c>
      <c r="AR163" s="38" t="s">
        <v>2034</v>
      </c>
      <c r="AS163" s="3187" t="s">
        <v>2036</v>
      </c>
      <c r="AT163" s="3186">
        <v>1300</v>
      </c>
      <c r="AU163" s="23" t="s">
        <v>646</v>
      </c>
      <c r="AV163" s="23" t="s">
        <v>647</v>
      </c>
      <c r="AW163" s="23"/>
      <c r="AX163" s="3186">
        <v>2</v>
      </c>
      <c r="AY163" s="3186" t="s">
        <v>859</v>
      </c>
      <c r="AZ163" s="3186">
        <v>2</v>
      </c>
      <c r="BA163" s="230"/>
      <c r="BB163" s="230"/>
      <c r="BC163" s="230"/>
      <c r="BD163" s="230"/>
      <c r="BE163" s="230"/>
      <c r="BF163" s="6129"/>
      <c r="BG163" s="5945"/>
    </row>
    <row r="164" spans="1:59">
      <c r="A164" s="6001"/>
      <c r="B164" s="6003" t="s">
        <v>2463</v>
      </c>
      <c r="C164" s="6070" t="s">
        <v>3646</v>
      </c>
      <c r="D164" s="6003" t="s">
        <v>2944</v>
      </c>
      <c r="E164" s="5130" t="s">
        <v>2924</v>
      </c>
      <c r="F164" s="6003" t="s">
        <v>2069</v>
      </c>
      <c r="G164" s="5130" t="s">
        <v>2028</v>
      </c>
      <c r="H164" s="5130" t="s">
        <v>2028</v>
      </c>
      <c r="I164" s="5130" t="s">
        <v>2029</v>
      </c>
      <c r="J164" s="5130" t="s">
        <v>2029</v>
      </c>
      <c r="K164" s="5130">
        <v>9</v>
      </c>
      <c r="L164" s="5130">
        <v>0</v>
      </c>
      <c r="M164" s="5130">
        <v>31</v>
      </c>
      <c r="N164" s="5130">
        <v>9</v>
      </c>
      <c r="O164" s="5130">
        <v>0</v>
      </c>
      <c r="P164" s="5130">
        <v>31</v>
      </c>
      <c r="Q164" s="5084">
        <v>1</v>
      </c>
      <c r="R164" s="5084">
        <v>1</v>
      </c>
      <c r="S164" s="5084" t="s">
        <v>2912</v>
      </c>
      <c r="T164" s="5084">
        <v>59</v>
      </c>
      <c r="U164" s="5084">
        <v>512</v>
      </c>
      <c r="V164" s="5084">
        <v>303</v>
      </c>
      <c r="W164" s="5084">
        <v>413</v>
      </c>
      <c r="X164" s="5084">
        <v>305</v>
      </c>
      <c r="Y164" s="5084">
        <v>190</v>
      </c>
      <c r="Z164" s="5130" t="s">
        <v>2030</v>
      </c>
      <c r="AA164" s="5960" t="s">
        <v>2913</v>
      </c>
      <c r="AB164" s="5572">
        <v>7168</v>
      </c>
      <c r="AC164" s="5572">
        <v>7168</v>
      </c>
      <c r="AD164" s="5572">
        <v>7232</v>
      </c>
      <c r="AE164" s="5409">
        <v>256</v>
      </c>
      <c r="AF164" s="5409">
        <v>256</v>
      </c>
      <c r="AG164" s="5409">
        <v>320</v>
      </c>
      <c r="AH164" s="5409">
        <v>9</v>
      </c>
      <c r="AI164" s="5409">
        <v>2</v>
      </c>
      <c r="AJ164" s="5409" t="s">
        <v>2045</v>
      </c>
      <c r="AK164" s="5409" t="s">
        <v>2033</v>
      </c>
      <c r="AL164" s="6004" t="s">
        <v>2034</v>
      </c>
      <c r="AM164" s="3025" t="s">
        <v>2035</v>
      </c>
      <c r="AN164" s="3385"/>
      <c r="AO164" s="3222" t="s">
        <v>857</v>
      </c>
      <c r="AP164" s="38"/>
      <c r="AQ164" s="3186">
        <v>1500</v>
      </c>
      <c r="AR164" s="38" t="s">
        <v>2034</v>
      </c>
      <c r="AS164" s="38" t="s">
        <v>2036</v>
      </c>
      <c r="AT164" s="3186">
        <v>1500</v>
      </c>
      <c r="AU164" s="3191" t="s">
        <v>1158</v>
      </c>
      <c r="AV164" s="1081" t="s">
        <v>341</v>
      </c>
      <c r="AW164" s="3186"/>
      <c r="AX164" s="3186">
        <v>4</v>
      </c>
      <c r="AY164" s="3186" t="s">
        <v>859</v>
      </c>
      <c r="AZ164" s="3186">
        <v>4</v>
      </c>
      <c r="BA164" s="38">
        <v>6</v>
      </c>
      <c r="BB164" s="38" t="s">
        <v>875</v>
      </c>
      <c r="BC164" s="38" t="s">
        <v>859</v>
      </c>
      <c r="BD164" s="38" t="s">
        <v>876</v>
      </c>
      <c r="BE164" s="38" t="s">
        <v>877</v>
      </c>
      <c r="BF164" s="6130" t="s">
        <v>2466</v>
      </c>
      <c r="BG164" s="5945" t="s">
        <v>2452</v>
      </c>
    </row>
    <row r="165" spans="1:59">
      <c r="A165" s="6001"/>
      <c r="B165" s="6003"/>
      <c r="C165" s="6070"/>
      <c r="D165" s="6003"/>
      <c r="E165" s="5130"/>
      <c r="F165" s="6003"/>
      <c r="G165" s="5130"/>
      <c r="H165" s="5130"/>
      <c r="I165" s="5130"/>
      <c r="J165" s="5130"/>
      <c r="K165" s="5130"/>
      <c r="L165" s="5130"/>
      <c r="M165" s="5130"/>
      <c r="N165" s="5130"/>
      <c r="O165" s="5130"/>
      <c r="P165" s="5130"/>
      <c r="Q165" s="5086"/>
      <c r="R165" s="5086"/>
      <c r="S165" s="5086"/>
      <c r="T165" s="5086"/>
      <c r="U165" s="5086"/>
      <c r="V165" s="5086"/>
      <c r="W165" s="5086"/>
      <c r="X165" s="5086"/>
      <c r="Y165" s="5086"/>
      <c r="Z165" s="5130"/>
      <c r="AA165" s="5961"/>
      <c r="AB165" s="5572"/>
      <c r="AC165" s="5572"/>
      <c r="AD165" s="5572"/>
      <c r="AE165" s="5410"/>
      <c r="AF165" s="5410"/>
      <c r="AG165" s="5410"/>
      <c r="AH165" s="5411"/>
      <c r="AI165" s="5411"/>
      <c r="AJ165" s="5411"/>
      <c r="AK165" s="5411"/>
      <c r="AL165" s="6004"/>
      <c r="AM165" s="3031" t="s">
        <v>2035</v>
      </c>
      <c r="AN165" s="3386"/>
      <c r="AO165" s="3202" t="s">
        <v>857</v>
      </c>
      <c r="AP165" s="28"/>
      <c r="AQ165" s="3195">
        <v>1300</v>
      </c>
      <c r="AR165" s="28" t="s">
        <v>2034</v>
      </c>
      <c r="AS165" s="3195" t="s">
        <v>2036</v>
      </c>
      <c r="AT165" s="3195">
        <v>1300</v>
      </c>
      <c r="AU165" s="23" t="s">
        <v>646</v>
      </c>
      <c r="AV165" s="23" t="s">
        <v>647</v>
      </c>
      <c r="AW165" s="23"/>
      <c r="AX165" s="3195">
        <v>2</v>
      </c>
      <c r="AY165" s="3195" t="s">
        <v>859</v>
      </c>
      <c r="AZ165" s="3195">
        <v>2</v>
      </c>
      <c r="BA165" s="230"/>
      <c r="BB165" s="230"/>
      <c r="BC165" s="230"/>
      <c r="BD165" s="230"/>
      <c r="BE165" s="230"/>
      <c r="BF165" s="6130"/>
      <c r="BG165" s="5945"/>
    </row>
    <row r="166" spans="1:59">
      <c r="A166" s="6001"/>
      <c r="B166" s="6003" t="s">
        <v>2463</v>
      </c>
      <c r="C166" s="6070" t="s">
        <v>3647</v>
      </c>
      <c r="D166" s="5152" t="s">
        <v>2945</v>
      </c>
      <c r="E166" s="5130" t="s">
        <v>2924</v>
      </c>
      <c r="F166" s="5152" t="s">
        <v>2070</v>
      </c>
      <c r="G166" s="5130" t="s">
        <v>2028</v>
      </c>
      <c r="H166" s="5130" t="s">
        <v>2028</v>
      </c>
      <c r="I166" s="5130" t="s">
        <v>2029</v>
      </c>
      <c r="J166" s="5130" t="s">
        <v>2029</v>
      </c>
      <c r="K166" s="5130">
        <v>9</v>
      </c>
      <c r="L166" s="5130">
        <v>0</v>
      </c>
      <c r="M166" s="5130">
        <v>31</v>
      </c>
      <c r="N166" s="5130">
        <v>9</v>
      </c>
      <c r="O166" s="5130">
        <v>0</v>
      </c>
      <c r="P166" s="5130">
        <v>31</v>
      </c>
      <c r="Q166" s="5085">
        <v>1</v>
      </c>
      <c r="R166" s="5085">
        <v>1</v>
      </c>
      <c r="S166" s="5085" t="s">
        <v>2912</v>
      </c>
      <c r="T166" s="5085">
        <v>59</v>
      </c>
      <c r="U166" s="5085">
        <v>512</v>
      </c>
      <c r="V166" s="5085">
        <v>303</v>
      </c>
      <c r="W166" s="5085">
        <v>413</v>
      </c>
      <c r="X166" s="5085">
        <v>305</v>
      </c>
      <c r="Y166" s="5085">
        <v>190</v>
      </c>
      <c r="Z166" s="5130" t="s">
        <v>2030</v>
      </c>
      <c r="AA166" s="5960" t="s">
        <v>2913</v>
      </c>
      <c r="AB166" s="5999">
        <v>9280</v>
      </c>
      <c r="AC166" s="5999">
        <v>9280</v>
      </c>
      <c r="AD166" s="5999">
        <v>9344</v>
      </c>
      <c r="AE166" s="5409">
        <v>256</v>
      </c>
      <c r="AF166" s="5409">
        <v>256</v>
      </c>
      <c r="AG166" s="5409">
        <v>320</v>
      </c>
      <c r="AH166" s="5409">
        <v>9</v>
      </c>
      <c r="AI166" s="5409">
        <v>2</v>
      </c>
      <c r="AJ166" s="5409" t="s">
        <v>2045</v>
      </c>
      <c r="AK166" s="5409" t="s">
        <v>2033</v>
      </c>
      <c r="AL166" s="6004" t="s">
        <v>2034</v>
      </c>
      <c r="AM166" s="3216" t="s">
        <v>2035</v>
      </c>
      <c r="AN166" s="3426"/>
      <c r="AO166" s="3213" t="s">
        <v>857</v>
      </c>
      <c r="AP166" s="1082"/>
      <c r="AQ166" s="3185">
        <v>1500</v>
      </c>
      <c r="AR166" s="1082" t="s">
        <v>2034</v>
      </c>
      <c r="AS166" s="1082" t="s">
        <v>2036</v>
      </c>
      <c r="AT166" s="3185">
        <v>1500</v>
      </c>
      <c r="AU166" s="3206" t="s">
        <v>344</v>
      </c>
      <c r="AV166" s="1083" t="s">
        <v>341</v>
      </c>
      <c r="AW166" s="3185"/>
      <c r="AX166" s="3185">
        <v>2</v>
      </c>
      <c r="AY166" s="3185" t="s">
        <v>859</v>
      </c>
      <c r="AZ166" s="3185">
        <v>2</v>
      </c>
      <c r="BA166" s="3185">
        <v>3</v>
      </c>
      <c r="BB166" s="3185" t="s">
        <v>875</v>
      </c>
      <c r="BC166" s="3185" t="s">
        <v>859</v>
      </c>
      <c r="BD166" s="3185" t="s">
        <v>876</v>
      </c>
      <c r="BE166" s="3185" t="s">
        <v>877</v>
      </c>
      <c r="BF166" s="6130" t="s">
        <v>2466</v>
      </c>
      <c r="BG166" s="5945" t="s">
        <v>2452</v>
      </c>
    </row>
    <row r="167" spans="1:59" ht="13.5" thickBot="1">
      <c r="A167" s="6002"/>
      <c r="B167" s="6067"/>
      <c r="C167" s="6071"/>
      <c r="D167" s="5509"/>
      <c r="E167" s="5280"/>
      <c r="F167" s="5509"/>
      <c r="G167" s="5280"/>
      <c r="H167" s="5280"/>
      <c r="I167" s="5280"/>
      <c r="J167" s="5280"/>
      <c r="K167" s="5280"/>
      <c r="L167" s="5280"/>
      <c r="M167" s="5280"/>
      <c r="N167" s="5280"/>
      <c r="O167" s="5280"/>
      <c r="P167" s="5280"/>
      <c r="Q167" s="5086"/>
      <c r="R167" s="5086"/>
      <c r="S167" s="5086"/>
      <c r="T167" s="5086"/>
      <c r="U167" s="5086"/>
      <c r="V167" s="5086"/>
      <c r="W167" s="5086"/>
      <c r="X167" s="5086"/>
      <c r="Y167" s="5086"/>
      <c r="Z167" s="5280"/>
      <c r="AA167" s="5931"/>
      <c r="AB167" s="6000"/>
      <c r="AC167" s="6000"/>
      <c r="AD167" s="6000"/>
      <c r="AE167" s="5412"/>
      <c r="AF167" s="5412"/>
      <c r="AG167" s="5412"/>
      <c r="AH167" s="5412"/>
      <c r="AI167" s="5412"/>
      <c r="AJ167" s="5412"/>
      <c r="AK167" s="5412"/>
      <c r="AL167" s="6005"/>
      <c r="AM167" s="3215" t="s">
        <v>2035</v>
      </c>
      <c r="AN167" s="3387"/>
      <c r="AO167" s="3224" t="s">
        <v>857</v>
      </c>
      <c r="AP167" s="30"/>
      <c r="AQ167" s="3196">
        <v>1300</v>
      </c>
      <c r="AR167" s="30" t="s">
        <v>2034</v>
      </c>
      <c r="AS167" s="199" t="s">
        <v>2036</v>
      </c>
      <c r="AT167" s="3196">
        <v>1300</v>
      </c>
      <c r="AU167" s="29" t="s">
        <v>646</v>
      </c>
      <c r="AV167" s="29" t="s">
        <v>647</v>
      </c>
      <c r="AW167" s="29"/>
      <c r="AX167" s="3212">
        <v>2</v>
      </c>
      <c r="AY167" s="3212" t="s">
        <v>859</v>
      </c>
      <c r="AZ167" s="3212">
        <v>2</v>
      </c>
      <c r="BA167" s="228"/>
      <c r="BB167" s="228"/>
      <c r="BC167" s="228"/>
      <c r="BD167" s="228"/>
      <c r="BE167" s="228"/>
      <c r="BF167" s="6131"/>
      <c r="BG167" s="5946"/>
    </row>
    <row r="168" spans="1:59">
      <c r="A168" s="5962" t="s">
        <v>4053</v>
      </c>
      <c r="B168" s="5472" t="s">
        <v>2463</v>
      </c>
      <c r="C168" s="6072" t="s">
        <v>3648</v>
      </c>
      <c r="D168" s="5472" t="s">
        <v>2946</v>
      </c>
      <c r="E168" s="5156" t="s">
        <v>2920</v>
      </c>
      <c r="F168" s="5472" t="s">
        <v>2071</v>
      </c>
      <c r="G168" s="5156" t="s">
        <v>2028</v>
      </c>
      <c r="H168" s="5156" t="s">
        <v>2028</v>
      </c>
      <c r="I168" s="5156" t="s">
        <v>2029</v>
      </c>
      <c r="J168" s="5156" t="s">
        <v>2029</v>
      </c>
      <c r="K168" s="5156">
        <v>8</v>
      </c>
      <c r="L168" s="5156">
        <v>0</v>
      </c>
      <c r="M168" s="5156">
        <v>31</v>
      </c>
      <c r="N168" s="5156">
        <v>8</v>
      </c>
      <c r="O168" s="5156">
        <v>0</v>
      </c>
      <c r="P168" s="5156">
        <v>31</v>
      </c>
      <c r="Q168" s="5156">
        <v>1</v>
      </c>
      <c r="R168" s="5156">
        <v>1</v>
      </c>
      <c r="S168" s="5156" t="s">
        <v>2912</v>
      </c>
      <c r="T168" s="5156">
        <v>59</v>
      </c>
      <c r="U168" s="5156">
        <v>512</v>
      </c>
      <c r="V168" s="5156">
        <v>303</v>
      </c>
      <c r="W168" s="5156">
        <v>413</v>
      </c>
      <c r="X168" s="5156">
        <v>305</v>
      </c>
      <c r="Y168" s="5156">
        <v>190</v>
      </c>
      <c r="Z168" s="5156" t="s">
        <v>2030</v>
      </c>
      <c r="AA168" s="5929" t="s">
        <v>2913</v>
      </c>
      <c r="AB168" s="5998">
        <v>5024</v>
      </c>
      <c r="AC168" s="5998">
        <v>5024</v>
      </c>
      <c r="AD168" s="5998">
        <v>5088</v>
      </c>
      <c r="AE168" s="5998">
        <v>512</v>
      </c>
      <c r="AF168" s="5998">
        <v>512</v>
      </c>
      <c r="AG168" s="5998">
        <v>576</v>
      </c>
      <c r="AH168" s="5932">
        <v>9</v>
      </c>
      <c r="AI168" s="5932">
        <v>2</v>
      </c>
      <c r="AJ168" s="5932" t="s">
        <v>2045</v>
      </c>
      <c r="AK168" s="5932" t="s">
        <v>2033</v>
      </c>
      <c r="AL168" s="5932" t="s">
        <v>2034</v>
      </c>
      <c r="AM168" s="3214" t="s">
        <v>2035</v>
      </c>
      <c r="AN168" s="3388"/>
      <c r="AO168" s="3223" t="s">
        <v>857</v>
      </c>
      <c r="AP168" s="202"/>
      <c r="AQ168" s="3200">
        <v>1500</v>
      </c>
      <c r="AR168" s="48" t="s">
        <v>2034</v>
      </c>
      <c r="AS168" s="48" t="s">
        <v>2036</v>
      </c>
      <c r="AT168" s="3200">
        <v>1500</v>
      </c>
      <c r="AU168" s="203" t="s">
        <v>342</v>
      </c>
      <c r="AV168" s="204" t="s">
        <v>341</v>
      </c>
      <c r="AW168" s="3200"/>
      <c r="AX168" s="3200">
        <v>2</v>
      </c>
      <c r="AY168" s="3200" t="s">
        <v>859</v>
      </c>
      <c r="AZ168" s="3200">
        <v>2</v>
      </c>
      <c r="BA168" s="3200">
        <v>3</v>
      </c>
      <c r="BB168" s="3200" t="s">
        <v>875</v>
      </c>
      <c r="BC168" s="3200" t="s">
        <v>859</v>
      </c>
      <c r="BD168" s="3200" t="s">
        <v>876</v>
      </c>
      <c r="BE168" s="3200" t="s">
        <v>877</v>
      </c>
      <c r="BF168" s="6124" t="s">
        <v>2466</v>
      </c>
      <c r="BG168" s="5813" t="s">
        <v>2452</v>
      </c>
    </row>
    <row r="169" spans="1:59">
      <c r="A169" s="5963"/>
      <c r="B169" s="5119"/>
      <c r="C169" s="5695"/>
      <c r="D169" s="5119"/>
      <c r="E169" s="5085"/>
      <c r="F169" s="5119"/>
      <c r="G169" s="5966"/>
      <c r="H169" s="5966"/>
      <c r="I169" s="5966"/>
      <c r="J169" s="5966"/>
      <c r="K169" s="5966"/>
      <c r="L169" s="5966"/>
      <c r="M169" s="5966"/>
      <c r="N169" s="5966"/>
      <c r="O169" s="5966"/>
      <c r="P169" s="5966"/>
      <c r="Q169" s="5085"/>
      <c r="R169" s="5085"/>
      <c r="S169" s="5085"/>
      <c r="T169" s="5085"/>
      <c r="U169" s="5085"/>
      <c r="V169" s="5085"/>
      <c r="W169" s="5085"/>
      <c r="X169" s="5085"/>
      <c r="Y169" s="5085"/>
      <c r="Z169" s="5966"/>
      <c r="AA169" s="5966"/>
      <c r="AB169" s="5410"/>
      <c r="AC169" s="5410"/>
      <c r="AD169" s="5410"/>
      <c r="AE169" s="5410"/>
      <c r="AF169" s="5410"/>
      <c r="AG169" s="5410"/>
      <c r="AH169" s="5966"/>
      <c r="AI169" s="5966"/>
      <c r="AJ169" s="5966"/>
      <c r="AK169" s="5966"/>
      <c r="AL169" s="5933"/>
      <c r="AM169" s="3031" t="s">
        <v>2035</v>
      </c>
      <c r="AN169" s="3379"/>
      <c r="AO169" s="3202" t="s">
        <v>857</v>
      </c>
      <c r="AP169" s="205"/>
      <c r="AQ169" s="3195">
        <v>1405</v>
      </c>
      <c r="AR169" s="28" t="s">
        <v>2034</v>
      </c>
      <c r="AS169" s="3187" t="s">
        <v>2036</v>
      </c>
      <c r="AT169" s="3195">
        <v>1405</v>
      </c>
      <c r="AU169" s="31" t="s">
        <v>869</v>
      </c>
      <c r="AV169" s="31" t="s">
        <v>869</v>
      </c>
      <c r="AW169" s="23"/>
      <c r="AX169" s="3195">
        <v>2</v>
      </c>
      <c r="AY169" s="3195" t="s">
        <v>859</v>
      </c>
      <c r="AZ169" s="3195">
        <v>2</v>
      </c>
      <c r="BA169" s="230"/>
      <c r="BB169" s="230"/>
      <c r="BC169" s="230"/>
      <c r="BD169" s="230"/>
      <c r="BE169" s="230"/>
      <c r="BF169" s="5146"/>
      <c r="BG169" s="5807"/>
    </row>
    <row r="170" spans="1:59">
      <c r="A170" s="5963"/>
      <c r="B170" s="5120"/>
      <c r="C170" s="5794"/>
      <c r="D170" s="5120"/>
      <c r="E170" s="5086"/>
      <c r="F170" s="5120"/>
      <c r="G170" s="5966"/>
      <c r="H170" s="5966"/>
      <c r="I170" s="5966"/>
      <c r="J170" s="5966"/>
      <c r="K170" s="5966"/>
      <c r="L170" s="5966"/>
      <c r="M170" s="5966"/>
      <c r="N170" s="5966"/>
      <c r="O170" s="5966"/>
      <c r="P170" s="5966"/>
      <c r="Q170" s="5085"/>
      <c r="R170" s="5085"/>
      <c r="S170" s="5085"/>
      <c r="T170" s="5085"/>
      <c r="U170" s="5085"/>
      <c r="V170" s="5085"/>
      <c r="W170" s="5085"/>
      <c r="X170" s="5085"/>
      <c r="Y170" s="5085"/>
      <c r="Z170" s="5966"/>
      <c r="AA170" s="5966"/>
      <c r="AB170" s="5411"/>
      <c r="AC170" s="5411"/>
      <c r="AD170" s="5411"/>
      <c r="AE170" s="5411"/>
      <c r="AF170" s="5411"/>
      <c r="AG170" s="5411"/>
      <c r="AH170" s="5966"/>
      <c r="AI170" s="5966"/>
      <c r="AJ170" s="5966"/>
      <c r="AK170" s="5966"/>
      <c r="AL170" s="5933"/>
      <c r="AM170" s="3025" t="s">
        <v>2035</v>
      </c>
      <c r="AN170" s="3380"/>
      <c r="AO170" s="3222" t="s">
        <v>857</v>
      </c>
      <c r="AP170" s="206"/>
      <c r="AQ170" s="3186">
        <v>1300</v>
      </c>
      <c r="AR170" s="38" t="s">
        <v>2034</v>
      </c>
      <c r="AS170" s="38" t="s">
        <v>2036</v>
      </c>
      <c r="AT170" s="3186">
        <v>1300</v>
      </c>
      <c r="AU170" s="23" t="s">
        <v>646</v>
      </c>
      <c r="AV170" s="23" t="s">
        <v>647</v>
      </c>
      <c r="AW170" s="23"/>
      <c r="AX170" s="3195">
        <v>2</v>
      </c>
      <c r="AY170" s="3195" t="s">
        <v>859</v>
      </c>
      <c r="AZ170" s="3195">
        <v>2</v>
      </c>
      <c r="BA170" s="230"/>
      <c r="BB170" s="230"/>
      <c r="BC170" s="230"/>
      <c r="BD170" s="230"/>
      <c r="BE170" s="230"/>
      <c r="BF170" s="5147"/>
      <c r="BG170" s="5808"/>
    </row>
    <row r="171" spans="1:59">
      <c r="A171" s="5963"/>
      <c r="B171" s="5123" t="s">
        <v>2463</v>
      </c>
      <c r="C171" s="5694" t="s">
        <v>3649</v>
      </c>
      <c r="D171" s="5123" t="s">
        <v>2947</v>
      </c>
      <c r="E171" s="5084" t="s">
        <v>2924</v>
      </c>
      <c r="F171" s="5123" t="s">
        <v>2072</v>
      </c>
      <c r="G171" s="5084" t="s">
        <v>2028</v>
      </c>
      <c r="H171" s="5084" t="s">
        <v>2028</v>
      </c>
      <c r="I171" s="5084" t="s">
        <v>2029</v>
      </c>
      <c r="J171" s="5084" t="s">
        <v>2029</v>
      </c>
      <c r="K171" s="5084">
        <v>9</v>
      </c>
      <c r="L171" s="5084">
        <v>0</v>
      </c>
      <c r="M171" s="5084">
        <v>31</v>
      </c>
      <c r="N171" s="5084">
        <v>9</v>
      </c>
      <c r="O171" s="5084">
        <v>0</v>
      </c>
      <c r="P171" s="5084">
        <v>31</v>
      </c>
      <c r="Q171" s="5084">
        <v>1</v>
      </c>
      <c r="R171" s="5084">
        <v>1</v>
      </c>
      <c r="S171" s="5084" t="s">
        <v>2912</v>
      </c>
      <c r="T171" s="5084">
        <v>59</v>
      </c>
      <c r="U171" s="5084">
        <v>512</v>
      </c>
      <c r="V171" s="5084">
        <v>303</v>
      </c>
      <c r="W171" s="5084">
        <v>413</v>
      </c>
      <c r="X171" s="5084">
        <v>305</v>
      </c>
      <c r="Y171" s="5084">
        <v>190</v>
      </c>
      <c r="Z171" s="5084" t="s">
        <v>2030</v>
      </c>
      <c r="AA171" s="5960" t="s">
        <v>2913</v>
      </c>
      <c r="AB171" s="3812">
        <v>7424</v>
      </c>
      <c r="AC171" s="3812">
        <v>7424</v>
      </c>
      <c r="AD171" s="3812">
        <v>7488</v>
      </c>
      <c r="AE171" s="5409">
        <v>512</v>
      </c>
      <c r="AF171" s="5409">
        <v>512</v>
      </c>
      <c r="AG171" s="5409">
        <v>576</v>
      </c>
      <c r="AH171" s="5957">
        <v>9</v>
      </c>
      <c r="AI171" s="5957">
        <v>2</v>
      </c>
      <c r="AJ171" s="5957" t="s">
        <v>2045</v>
      </c>
      <c r="AK171" s="5957" t="s">
        <v>2033</v>
      </c>
      <c r="AL171" s="5957" t="s">
        <v>2034</v>
      </c>
      <c r="AM171" s="3031" t="s">
        <v>2035</v>
      </c>
      <c r="AN171" s="3385"/>
      <c r="AO171" s="3202" t="s">
        <v>857</v>
      </c>
      <c r="AP171" s="205"/>
      <c r="AQ171" s="3195">
        <v>1500</v>
      </c>
      <c r="AR171" s="28" t="s">
        <v>2034</v>
      </c>
      <c r="AS171" s="28" t="s">
        <v>2036</v>
      </c>
      <c r="AT171" s="3195">
        <v>1500</v>
      </c>
      <c r="AU171" s="3210" t="s">
        <v>1158</v>
      </c>
      <c r="AV171" s="31" t="s">
        <v>341</v>
      </c>
      <c r="AW171" s="3195"/>
      <c r="AX171" s="3195">
        <v>4</v>
      </c>
      <c r="AY171" s="3195" t="s">
        <v>859</v>
      </c>
      <c r="AZ171" s="3195">
        <v>4</v>
      </c>
      <c r="BA171" s="38">
        <v>6</v>
      </c>
      <c r="BB171" s="38" t="s">
        <v>875</v>
      </c>
      <c r="BC171" s="38" t="s">
        <v>859</v>
      </c>
      <c r="BD171" s="38" t="s">
        <v>876</v>
      </c>
      <c r="BE171" s="38" t="s">
        <v>877</v>
      </c>
      <c r="BF171" s="5145" t="s">
        <v>2466</v>
      </c>
      <c r="BG171" s="5136" t="s">
        <v>2452</v>
      </c>
    </row>
    <row r="172" spans="1:59">
      <c r="A172" s="5963"/>
      <c r="B172" s="5119"/>
      <c r="C172" s="5695"/>
      <c r="D172" s="5119"/>
      <c r="E172" s="5085"/>
      <c r="F172" s="5119"/>
      <c r="G172" s="5966"/>
      <c r="H172" s="5966"/>
      <c r="I172" s="5966"/>
      <c r="J172" s="5966"/>
      <c r="K172" s="5966"/>
      <c r="L172" s="5966"/>
      <c r="M172" s="5966"/>
      <c r="N172" s="5966"/>
      <c r="O172" s="5966"/>
      <c r="P172" s="5966"/>
      <c r="Q172" s="5085"/>
      <c r="R172" s="5085"/>
      <c r="S172" s="5085"/>
      <c r="T172" s="5085"/>
      <c r="U172" s="5085"/>
      <c r="V172" s="5085"/>
      <c r="W172" s="5085"/>
      <c r="X172" s="5085"/>
      <c r="Y172" s="5085"/>
      <c r="Z172" s="5966"/>
      <c r="AA172" s="5966"/>
      <c r="AB172" s="3742"/>
      <c r="AC172" s="3742"/>
      <c r="AD172" s="3742"/>
      <c r="AE172" s="5410"/>
      <c r="AF172" s="5410"/>
      <c r="AG172" s="5410"/>
      <c r="AH172" s="5966"/>
      <c r="AI172" s="5966"/>
      <c r="AJ172" s="5966"/>
      <c r="AK172" s="5966"/>
      <c r="AL172" s="5933"/>
      <c r="AM172" s="3031" t="s">
        <v>2035</v>
      </c>
      <c r="AN172" s="3379"/>
      <c r="AO172" s="3202" t="s">
        <v>857</v>
      </c>
      <c r="AP172" s="205"/>
      <c r="AQ172" s="3195">
        <v>1405</v>
      </c>
      <c r="AR172" s="28" t="s">
        <v>2034</v>
      </c>
      <c r="AS172" s="3187" t="s">
        <v>2036</v>
      </c>
      <c r="AT172" s="3195">
        <v>1405</v>
      </c>
      <c r="AU172" s="31" t="s">
        <v>869</v>
      </c>
      <c r="AV172" s="31" t="s">
        <v>869</v>
      </c>
      <c r="AW172" s="23"/>
      <c r="AX172" s="3195">
        <v>2</v>
      </c>
      <c r="AY172" s="3195" t="s">
        <v>859</v>
      </c>
      <c r="AZ172" s="3195">
        <v>2</v>
      </c>
      <c r="BA172" s="230"/>
      <c r="BB172" s="230"/>
      <c r="BC172" s="230"/>
      <c r="BD172" s="230"/>
      <c r="BE172" s="230"/>
      <c r="BF172" s="5146"/>
      <c r="BG172" s="5807"/>
    </row>
    <row r="173" spans="1:59">
      <c r="A173" s="5963"/>
      <c r="B173" s="5120"/>
      <c r="C173" s="5794"/>
      <c r="D173" s="5120"/>
      <c r="E173" s="5086"/>
      <c r="F173" s="5120"/>
      <c r="G173" s="5972"/>
      <c r="H173" s="5972"/>
      <c r="I173" s="5972"/>
      <c r="J173" s="5972"/>
      <c r="K173" s="5972"/>
      <c r="L173" s="5972"/>
      <c r="M173" s="5972"/>
      <c r="N173" s="5972"/>
      <c r="O173" s="5972"/>
      <c r="P173" s="5972"/>
      <c r="Q173" s="5086"/>
      <c r="R173" s="5086"/>
      <c r="S173" s="5086"/>
      <c r="T173" s="5086"/>
      <c r="U173" s="5086"/>
      <c r="V173" s="5086"/>
      <c r="W173" s="5086"/>
      <c r="X173" s="5086"/>
      <c r="Y173" s="5086"/>
      <c r="Z173" s="5972"/>
      <c r="AA173" s="5972"/>
      <c r="AB173" s="3740"/>
      <c r="AC173" s="3740"/>
      <c r="AD173" s="3740"/>
      <c r="AE173" s="5411"/>
      <c r="AF173" s="5411"/>
      <c r="AG173" s="5411"/>
      <c r="AH173" s="5972"/>
      <c r="AI173" s="5972"/>
      <c r="AJ173" s="5972"/>
      <c r="AK173" s="5972"/>
      <c r="AL173" s="5958"/>
      <c r="AM173" s="3031" t="s">
        <v>2035</v>
      </c>
      <c r="AN173" s="3380"/>
      <c r="AO173" s="3202" t="s">
        <v>857</v>
      </c>
      <c r="AP173" s="205"/>
      <c r="AQ173" s="3195">
        <v>1300</v>
      </c>
      <c r="AR173" s="28" t="s">
        <v>2034</v>
      </c>
      <c r="AS173" s="28" t="s">
        <v>2036</v>
      </c>
      <c r="AT173" s="3195">
        <v>1300</v>
      </c>
      <c r="AU173" s="23" t="s">
        <v>646</v>
      </c>
      <c r="AV173" s="23" t="s">
        <v>647</v>
      </c>
      <c r="AW173" s="23"/>
      <c r="AX173" s="3195">
        <v>2</v>
      </c>
      <c r="AY173" s="3195" t="s">
        <v>859</v>
      </c>
      <c r="AZ173" s="3195">
        <v>2</v>
      </c>
      <c r="BA173" s="230"/>
      <c r="BB173" s="230"/>
      <c r="BC173" s="230"/>
      <c r="BD173" s="230"/>
      <c r="BE173" s="230"/>
      <c r="BF173" s="5147"/>
      <c r="BG173" s="5808"/>
    </row>
    <row r="174" spans="1:59">
      <c r="A174" s="5963"/>
      <c r="B174" s="5123" t="s">
        <v>2463</v>
      </c>
      <c r="C174" s="5694" t="s">
        <v>3650</v>
      </c>
      <c r="D174" s="3806" t="s">
        <v>2948</v>
      </c>
      <c r="E174" s="5084" t="s">
        <v>2924</v>
      </c>
      <c r="F174" s="3806" t="s">
        <v>2073</v>
      </c>
      <c r="G174" s="5084" t="s">
        <v>2028</v>
      </c>
      <c r="H174" s="5084" t="s">
        <v>2028</v>
      </c>
      <c r="I174" s="5084" t="s">
        <v>2029</v>
      </c>
      <c r="J174" s="5084" t="s">
        <v>2029</v>
      </c>
      <c r="K174" s="5084">
        <v>9</v>
      </c>
      <c r="L174" s="5084">
        <v>0</v>
      </c>
      <c r="M174" s="5084">
        <v>31</v>
      </c>
      <c r="N174" s="5084">
        <v>9</v>
      </c>
      <c r="O174" s="5084">
        <v>0</v>
      </c>
      <c r="P174" s="5084">
        <v>31</v>
      </c>
      <c r="Q174" s="5085">
        <v>1</v>
      </c>
      <c r="R174" s="5085">
        <v>1</v>
      </c>
      <c r="S174" s="5085" t="s">
        <v>2912</v>
      </c>
      <c r="T174" s="5085">
        <v>59</v>
      </c>
      <c r="U174" s="5085">
        <v>512</v>
      </c>
      <c r="V174" s="5085">
        <v>303</v>
      </c>
      <c r="W174" s="5085">
        <v>413</v>
      </c>
      <c r="X174" s="5085">
        <v>305</v>
      </c>
      <c r="Y174" s="5085">
        <v>190</v>
      </c>
      <c r="Z174" s="5084" t="s">
        <v>2030</v>
      </c>
      <c r="AA174" s="5960" t="s">
        <v>2913</v>
      </c>
      <c r="AB174" s="3812">
        <v>9536</v>
      </c>
      <c r="AC174" s="3812">
        <v>9536</v>
      </c>
      <c r="AD174" s="3812">
        <v>9600</v>
      </c>
      <c r="AE174" s="5409">
        <v>512</v>
      </c>
      <c r="AF174" s="5409">
        <v>512</v>
      </c>
      <c r="AG174" s="5409">
        <v>576</v>
      </c>
      <c r="AH174" s="5957">
        <v>9</v>
      </c>
      <c r="AI174" s="5957">
        <v>2</v>
      </c>
      <c r="AJ174" s="5957" t="s">
        <v>2045</v>
      </c>
      <c r="AK174" s="5957" t="s">
        <v>2033</v>
      </c>
      <c r="AL174" s="5957" t="s">
        <v>2034</v>
      </c>
      <c r="AM174" s="3031" t="s">
        <v>2035</v>
      </c>
      <c r="AN174" s="3389"/>
      <c r="AO174" s="3202" t="s">
        <v>857</v>
      </c>
      <c r="AP174" s="205"/>
      <c r="AQ174" s="3195">
        <v>1500</v>
      </c>
      <c r="AR174" s="28" t="s">
        <v>2034</v>
      </c>
      <c r="AS174" s="28" t="s">
        <v>2036</v>
      </c>
      <c r="AT174" s="3195">
        <v>1500</v>
      </c>
      <c r="AU174" s="26" t="s">
        <v>344</v>
      </c>
      <c r="AV174" s="31" t="s">
        <v>341</v>
      </c>
      <c r="AW174" s="3195"/>
      <c r="AX174" s="3195">
        <v>2</v>
      </c>
      <c r="AY174" s="3195" t="s">
        <v>859</v>
      </c>
      <c r="AZ174" s="3195">
        <v>2</v>
      </c>
      <c r="BA174" s="3195">
        <v>3</v>
      </c>
      <c r="BB174" s="3195" t="s">
        <v>875</v>
      </c>
      <c r="BC174" s="3195" t="s">
        <v>859</v>
      </c>
      <c r="BD174" s="3195" t="s">
        <v>876</v>
      </c>
      <c r="BE174" s="3195" t="s">
        <v>877</v>
      </c>
      <c r="BF174" s="5145" t="s">
        <v>2466</v>
      </c>
      <c r="BG174" s="5136" t="s">
        <v>2452</v>
      </c>
    </row>
    <row r="175" spans="1:59">
      <c r="A175" s="5963"/>
      <c r="B175" s="5119"/>
      <c r="C175" s="5695"/>
      <c r="D175" s="3807"/>
      <c r="E175" s="5085"/>
      <c r="F175" s="3807"/>
      <c r="G175" s="5966"/>
      <c r="H175" s="5966"/>
      <c r="I175" s="5966"/>
      <c r="J175" s="5966"/>
      <c r="K175" s="5966"/>
      <c r="L175" s="5966"/>
      <c r="M175" s="5966"/>
      <c r="N175" s="5966"/>
      <c r="O175" s="5966"/>
      <c r="P175" s="5966"/>
      <c r="Q175" s="5085"/>
      <c r="R175" s="5085"/>
      <c r="S175" s="5085"/>
      <c r="T175" s="5085"/>
      <c r="U175" s="5085"/>
      <c r="V175" s="5085"/>
      <c r="W175" s="5085"/>
      <c r="X175" s="5085"/>
      <c r="Y175" s="5085"/>
      <c r="Z175" s="5966"/>
      <c r="AA175" s="5966"/>
      <c r="AB175" s="3742"/>
      <c r="AC175" s="3742"/>
      <c r="AD175" s="3742"/>
      <c r="AE175" s="5410"/>
      <c r="AF175" s="5410"/>
      <c r="AG175" s="5410"/>
      <c r="AH175" s="5966"/>
      <c r="AI175" s="5966"/>
      <c r="AJ175" s="5966"/>
      <c r="AK175" s="5966"/>
      <c r="AL175" s="5933"/>
      <c r="AM175" s="3031" t="s">
        <v>2035</v>
      </c>
      <c r="AN175" s="3379"/>
      <c r="AO175" s="3202" t="s">
        <v>857</v>
      </c>
      <c r="AP175" s="205"/>
      <c r="AQ175" s="3195">
        <v>1405</v>
      </c>
      <c r="AR175" s="28" t="s">
        <v>2034</v>
      </c>
      <c r="AS175" s="3187" t="s">
        <v>2036</v>
      </c>
      <c r="AT175" s="3195">
        <v>1405</v>
      </c>
      <c r="AU175" s="31" t="s">
        <v>869</v>
      </c>
      <c r="AV175" s="31" t="s">
        <v>869</v>
      </c>
      <c r="AW175" s="23"/>
      <c r="AX175" s="3195">
        <v>2</v>
      </c>
      <c r="AY175" s="3195" t="s">
        <v>859</v>
      </c>
      <c r="AZ175" s="3195">
        <v>2</v>
      </c>
      <c r="BA175" s="230"/>
      <c r="BB175" s="230"/>
      <c r="BC175" s="230"/>
      <c r="BD175" s="230"/>
      <c r="BE175" s="230"/>
      <c r="BF175" s="5146"/>
      <c r="BG175" s="5807"/>
    </row>
    <row r="176" spans="1:59" ht="13.5" thickBot="1">
      <c r="A176" s="5964"/>
      <c r="B176" s="5473"/>
      <c r="C176" s="6073"/>
      <c r="D176" s="3808"/>
      <c r="E176" s="5121"/>
      <c r="F176" s="3808"/>
      <c r="G176" s="5967"/>
      <c r="H176" s="5967"/>
      <c r="I176" s="5967"/>
      <c r="J176" s="5967"/>
      <c r="K176" s="5967"/>
      <c r="L176" s="5967"/>
      <c r="M176" s="5967"/>
      <c r="N176" s="5967"/>
      <c r="O176" s="5967"/>
      <c r="P176" s="5967"/>
      <c r="Q176" s="5086"/>
      <c r="R176" s="5086"/>
      <c r="S176" s="5086"/>
      <c r="T176" s="5086"/>
      <c r="U176" s="5086"/>
      <c r="V176" s="5086"/>
      <c r="W176" s="5086"/>
      <c r="X176" s="5086"/>
      <c r="Y176" s="5086"/>
      <c r="Z176" s="5967"/>
      <c r="AA176" s="5967"/>
      <c r="AB176" s="3826"/>
      <c r="AC176" s="3826"/>
      <c r="AD176" s="3826"/>
      <c r="AE176" s="5412"/>
      <c r="AF176" s="5412"/>
      <c r="AG176" s="5412"/>
      <c r="AH176" s="5967"/>
      <c r="AI176" s="5967"/>
      <c r="AJ176" s="5967"/>
      <c r="AK176" s="5967"/>
      <c r="AL176" s="5934"/>
      <c r="AM176" s="3215" t="s">
        <v>2035</v>
      </c>
      <c r="AN176" s="3381"/>
      <c r="AO176" s="3224" t="s">
        <v>857</v>
      </c>
      <c r="AP176" s="207"/>
      <c r="AQ176" s="3196">
        <v>1300</v>
      </c>
      <c r="AR176" s="30" t="s">
        <v>2034</v>
      </c>
      <c r="AS176" s="30" t="s">
        <v>2036</v>
      </c>
      <c r="AT176" s="3196">
        <v>1300</v>
      </c>
      <c r="AU176" s="35" t="s">
        <v>646</v>
      </c>
      <c r="AV176" s="35" t="s">
        <v>647</v>
      </c>
      <c r="AW176" s="35"/>
      <c r="AX176" s="3196">
        <v>2</v>
      </c>
      <c r="AY176" s="3196" t="s">
        <v>859</v>
      </c>
      <c r="AZ176" s="3196">
        <v>2</v>
      </c>
      <c r="BA176" s="232"/>
      <c r="BB176" s="232"/>
      <c r="BC176" s="232"/>
      <c r="BD176" s="232"/>
      <c r="BE176" s="232"/>
      <c r="BF176" s="5431"/>
      <c r="BG176" s="5137"/>
    </row>
    <row r="177" spans="1:59">
      <c r="A177" s="5962" t="s">
        <v>219</v>
      </c>
      <c r="B177" s="5472" t="s">
        <v>2463</v>
      </c>
      <c r="C177" s="6072" t="s">
        <v>2949</v>
      </c>
      <c r="D177" s="5472" t="s">
        <v>2950</v>
      </c>
      <c r="E177" s="5156" t="s">
        <v>2910</v>
      </c>
      <c r="F177" s="5472" t="s">
        <v>2951</v>
      </c>
      <c r="G177" s="5156" t="s">
        <v>2028</v>
      </c>
      <c r="H177" s="5156" t="s">
        <v>2028</v>
      </c>
      <c r="I177" s="5156" t="s">
        <v>2029</v>
      </c>
      <c r="J177" s="5156" t="s">
        <v>2029</v>
      </c>
      <c r="K177" s="5156">
        <v>6</v>
      </c>
      <c r="L177" s="5156">
        <v>0</v>
      </c>
      <c r="M177" s="5156">
        <v>12</v>
      </c>
      <c r="N177" s="5156">
        <v>6</v>
      </c>
      <c r="O177" s="5156">
        <v>0</v>
      </c>
      <c r="P177" s="5156">
        <v>12</v>
      </c>
      <c r="Q177" s="5156">
        <v>1</v>
      </c>
      <c r="R177" s="5156">
        <v>1</v>
      </c>
      <c r="S177" s="5156" t="s">
        <v>2912</v>
      </c>
      <c r="T177" s="5156">
        <v>59</v>
      </c>
      <c r="U177" s="5156">
        <v>512</v>
      </c>
      <c r="V177" s="5156">
        <v>303</v>
      </c>
      <c r="W177" s="5156">
        <v>413</v>
      </c>
      <c r="X177" s="5156">
        <v>305</v>
      </c>
      <c r="Y177" s="5156">
        <v>190</v>
      </c>
      <c r="Z177" s="5156" t="s">
        <v>2030</v>
      </c>
      <c r="AA177" s="5929" t="s">
        <v>2913</v>
      </c>
      <c r="AB177" s="5932">
        <v>1984</v>
      </c>
      <c r="AC177" s="5932">
        <v>1984</v>
      </c>
      <c r="AD177" s="5932">
        <v>2048</v>
      </c>
      <c r="AE177" s="5932">
        <v>384</v>
      </c>
      <c r="AF177" s="5932">
        <v>384</v>
      </c>
      <c r="AG177" s="5932">
        <v>448</v>
      </c>
      <c r="AH177" s="5932">
        <v>0</v>
      </c>
      <c r="AI177" s="5932">
        <v>0</v>
      </c>
      <c r="AJ177" s="5932" t="s">
        <v>2136</v>
      </c>
      <c r="AK177" s="5932" t="s">
        <v>2136</v>
      </c>
      <c r="AL177" s="5932" t="s">
        <v>2034</v>
      </c>
      <c r="AM177" s="3031" t="s">
        <v>2035</v>
      </c>
      <c r="AN177" s="3382"/>
      <c r="AO177" s="3202" t="s">
        <v>857</v>
      </c>
      <c r="AP177" s="190"/>
      <c r="AQ177" s="3195">
        <v>1405</v>
      </c>
      <c r="AR177" s="28" t="s">
        <v>2034</v>
      </c>
      <c r="AS177" s="28" t="s">
        <v>2036</v>
      </c>
      <c r="AT177" s="3190">
        <v>1405</v>
      </c>
      <c r="AU177" s="31" t="s">
        <v>2792</v>
      </c>
      <c r="AV177" s="31" t="s">
        <v>2792</v>
      </c>
      <c r="AW177" s="23"/>
      <c r="AX177" s="3195">
        <v>3</v>
      </c>
      <c r="AY177" s="3195" t="s">
        <v>859</v>
      </c>
      <c r="AZ177" s="3195">
        <v>3</v>
      </c>
      <c r="BA177" s="231"/>
      <c r="BB177" s="231"/>
      <c r="BC177" s="231"/>
      <c r="BD177" s="231"/>
      <c r="BE177" s="231"/>
      <c r="BF177" s="6124" t="s">
        <v>2451</v>
      </c>
      <c r="BG177" s="5813" t="s">
        <v>2452</v>
      </c>
    </row>
    <row r="178" spans="1:59" ht="13.5" thickBot="1">
      <c r="A178" s="5964"/>
      <c r="B178" s="5473"/>
      <c r="C178" s="6073"/>
      <c r="D178" s="5473"/>
      <c r="E178" s="5121"/>
      <c r="F178" s="5473"/>
      <c r="G178" s="5121"/>
      <c r="H178" s="5121"/>
      <c r="I178" s="5121"/>
      <c r="J178" s="5121"/>
      <c r="K178" s="5121"/>
      <c r="L178" s="5121"/>
      <c r="M178" s="5121"/>
      <c r="N178" s="5121"/>
      <c r="O178" s="5121"/>
      <c r="P178" s="5121"/>
      <c r="Q178" s="5121"/>
      <c r="R178" s="5121"/>
      <c r="S178" s="5121"/>
      <c r="T178" s="5121"/>
      <c r="U178" s="5121"/>
      <c r="V178" s="5121"/>
      <c r="W178" s="5121"/>
      <c r="X178" s="5121"/>
      <c r="Y178" s="5121"/>
      <c r="Z178" s="5121"/>
      <c r="AA178" s="5931"/>
      <c r="AB178" s="5934"/>
      <c r="AC178" s="5934"/>
      <c r="AD178" s="5934"/>
      <c r="AE178" s="5934"/>
      <c r="AF178" s="5934"/>
      <c r="AG178" s="5934"/>
      <c r="AH178" s="5934"/>
      <c r="AI178" s="5934"/>
      <c r="AJ178" s="5934"/>
      <c r="AK178" s="5934"/>
      <c r="AL178" s="5934"/>
      <c r="AM178" s="3025" t="s">
        <v>2035</v>
      </c>
      <c r="AN178" s="3381"/>
      <c r="AO178" s="3222" t="s">
        <v>857</v>
      </c>
      <c r="AP178" s="200"/>
      <c r="AQ178" s="3186">
        <v>1300</v>
      </c>
      <c r="AR178" s="38" t="s">
        <v>2034</v>
      </c>
      <c r="AS178" s="38" t="s">
        <v>2036</v>
      </c>
      <c r="AT178" s="3189">
        <v>1300</v>
      </c>
      <c r="AU178" s="1076" t="s">
        <v>646</v>
      </c>
      <c r="AV178" s="1076" t="s">
        <v>647</v>
      </c>
      <c r="AW178" s="1076"/>
      <c r="AX178" s="3186">
        <v>2</v>
      </c>
      <c r="AY178" s="3186" t="s">
        <v>859</v>
      </c>
      <c r="AZ178" s="3186">
        <v>2</v>
      </c>
      <c r="BA178" s="1084"/>
      <c r="BB178" s="1084"/>
      <c r="BC178" s="1084"/>
      <c r="BD178" s="1084"/>
      <c r="BE178" s="1084"/>
      <c r="BF178" s="5431"/>
      <c r="BG178" s="5137"/>
    </row>
    <row r="179" spans="1:59">
      <c r="A179" s="5962" t="s">
        <v>3895</v>
      </c>
      <c r="B179" s="5241" t="s">
        <v>2463</v>
      </c>
      <c r="C179" s="6058" t="s">
        <v>3087</v>
      </c>
      <c r="D179" s="5241" t="s">
        <v>2952</v>
      </c>
      <c r="E179" s="5156" t="s">
        <v>2910</v>
      </c>
      <c r="F179" s="5241" t="s">
        <v>2953</v>
      </c>
      <c r="G179" s="5156" t="s">
        <v>2028</v>
      </c>
      <c r="H179" s="5156" t="s">
        <v>2028</v>
      </c>
      <c r="I179" s="5156" t="s">
        <v>2029</v>
      </c>
      <c r="J179" s="5156" t="s">
        <v>2029</v>
      </c>
      <c r="K179" s="5156">
        <v>6</v>
      </c>
      <c r="L179" s="5156">
        <v>0</v>
      </c>
      <c r="M179" s="5156">
        <v>12</v>
      </c>
      <c r="N179" s="5156">
        <v>6</v>
      </c>
      <c r="O179" s="5156">
        <v>0</v>
      </c>
      <c r="P179" s="5156">
        <v>12</v>
      </c>
      <c r="Q179" s="5156">
        <v>1</v>
      </c>
      <c r="R179" s="5156">
        <v>1</v>
      </c>
      <c r="S179" s="5156" t="s">
        <v>2912</v>
      </c>
      <c r="T179" s="5156">
        <v>59</v>
      </c>
      <c r="U179" s="5156">
        <v>512</v>
      </c>
      <c r="V179" s="5156">
        <v>303</v>
      </c>
      <c r="W179" s="5156">
        <v>413</v>
      </c>
      <c r="X179" s="5156">
        <v>305</v>
      </c>
      <c r="Y179" s="5156">
        <v>190</v>
      </c>
      <c r="Z179" s="5156" t="s">
        <v>2030</v>
      </c>
      <c r="AA179" s="5929" t="s">
        <v>2913</v>
      </c>
      <c r="AB179" s="5932">
        <v>768</v>
      </c>
      <c r="AC179" s="5932">
        <v>768</v>
      </c>
      <c r="AD179" s="5932">
        <v>4792</v>
      </c>
      <c r="AE179" s="5932">
        <v>512</v>
      </c>
      <c r="AF179" s="5932">
        <v>512</v>
      </c>
      <c r="AG179" s="5932">
        <v>960</v>
      </c>
      <c r="AH179" s="5932">
        <v>0</v>
      </c>
      <c r="AI179" s="5932">
        <v>0</v>
      </c>
      <c r="AJ179" s="5932" t="s">
        <v>2136</v>
      </c>
      <c r="AK179" s="5932" t="s">
        <v>2136</v>
      </c>
      <c r="AL179" s="5932" t="s">
        <v>2034</v>
      </c>
      <c r="AM179" s="3214" t="s">
        <v>2035</v>
      </c>
      <c r="AN179" s="3382"/>
      <c r="AO179" s="3223" t="s">
        <v>857</v>
      </c>
      <c r="AP179" s="187"/>
      <c r="AQ179" s="185">
        <v>1204</v>
      </c>
      <c r="AR179" s="48" t="s">
        <v>2034</v>
      </c>
      <c r="AS179" s="48" t="s">
        <v>2036</v>
      </c>
      <c r="AT179" s="48">
        <v>1203</v>
      </c>
      <c r="AU179" s="196" t="s">
        <v>1218</v>
      </c>
      <c r="AV179" s="47" t="s">
        <v>1219</v>
      </c>
      <c r="AW179" s="189"/>
      <c r="AX179" s="3200">
        <v>2</v>
      </c>
      <c r="AY179" s="3200" t="s">
        <v>859</v>
      </c>
      <c r="AZ179" s="3200">
        <v>2</v>
      </c>
      <c r="BA179" s="231"/>
      <c r="BB179" s="231"/>
      <c r="BC179" s="231"/>
      <c r="BD179" s="231"/>
      <c r="BE179" s="231"/>
      <c r="BF179" s="6124" t="s">
        <v>2451</v>
      </c>
      <c r="BG179" s="5813" t="s">
        <v>2452</v>
      </c>
    </row>
    <row r="180" spans="1:59">
      <c r="A180" s="5963"/>
      <c r="B180" s="5966"/>
      <c r="C180" s="6063"/>
      <c r="D180" s="5966"/>
      <c r="E180" s="5953"/>
      <c r="F180" s="5966"/>
      <c r="G180" s="5966"/>
      <c r="H180" s="5966"/>
      <c r="I180" s="5966"/>
      <c r="J180" s="5966"/>
      <c r="K180" s="5966"/>
      <c r="L180" s="5966"/>
      <c r="M180" s="5966"/>
      <c r="N180" s="5966"/>
      <c r="O180" s="5966"/>
      <c r="P180" s="5966"/>
      <c r="Q180" s="5085"/>
      <c r="R180" s="5085"/>
      <c r="S180" s="5085"/>
      <c r="T180" s="5085"/>
      <c r="U180" s="5085"/>
      <c r="V180" s="5085"/>
      <c r="W180" s="5085"/>
      <c r="X180" s="5085"/>
      <c r="Y180" s="5085"/>
      <c r="Z180" s="5966"/>
      <c r="AA180" s="5966"/>
      <c r="AB180" s="5966"/>
      <c r="AC180" s="5966"/>
      <c r="AD180" s="5966"/>
      <c r="AE180" s="5966"/>
      <c r="AF180" s="5966"/>
      <c r="AG180" s="5966"/>
      <c r="AH180" s="5966"/>
      <c r="AI180" s="5966"/>
      <c r="AJ180" s="5966"/>
      <c r="AK180" s="5966"/>
      <c r="AL180" s="5933"/>
      <c r="AM180" s="3031" t="s">
        <v>2035</v>
      </c>
      <c r="AN180" s="3379"/>
      <c r="AO180" s="3202" t="s">
        <v>857</v>
      </c>
      <c r="AP180" s="190"/>
      <c r="AQ180" s="3195">
        <v>1405</v>
      </c>
      <c r="AR180" s="28" t="s">
        <v>2034</v>
      </c>
      <c r="AS180" s="28" t="s">
        <v>2036</v>
      </c>
      <c r="AT180" s="3190">
        <v>1405</v>
      </c>
      <c r="AU180" s="31" t="s">
        <v>2792</v>
      </c>
      <c r="AV180" s="31" t="s">
        <v>2792</v>
      </c>
      <c r="AW180" s="23"/>
      <c r="AX180" s="3195">
        <v>3</v>
      </c>
      <c r="AY180" s="3195" t="s">
        <v>859</v>
      </c>
      <c r="AZ180" s="3195">
        <v>3</v>
      </c>
      <c r="BA180" s="230"/>
      <c r="BB180" s="230"/>
      <c r="BC180" s="230"/>
      <c r="BD180" s="230"/>
      <c r="BE180" s="230"/>
      <c r="BF180" s="6116"/>
      <c r="BG180" s="5940"/>
    </row>
    <row r="181" spans="1:59">
      <c r="A181" s="5963"/>
      <c r="B181" s="5966"/>
      <c r="C181" s="6063"/>
      <c r="D181" s="5972"/>
      <c r="E181" s="5954"/>
      <c r="F181" s="5972"/>
      <c r="G181" s="5972"/>
      <c r="H181" s="5972"/>
      <c r="I181" s="5972"/>
      <c r="J181" s="5972"/>
      <c r="K181" s="5972"/>
      <c r="L181" s="5972"/>
      <c r="M181" s="5972"/>
      <c r="N181" s="5972"/>
      <c r="O181" s="5972"/>
      <c r="P181" s="5972"/>
      <c r="Q181" s="5086"/>
      <c r="R181" s="5086"/>
      <c r="S181" s="5086"/>
      <c r="T181" s="5086"/>
      <c r="U181" s="5086"/>
      <c r="V181" s="5086"/>
      <c r="W181" s="5086"/>
      <c r="X181" s="5086"/>
      <c r="Y181" s="5086"/>
      <c r="Z181" s="5972"/>
      <c r="AA181" s="5972"/>
      <c r="AB181" s="5972"/>
      <c r="AC181" s="5972"/>
      <c r="AD181" s="5972"/>
      <c r="AE181" s="5972"/>
      <c r="AF181" s="5972"/>
      <c r="AG181" s="5972"/>
      <c r="AH181" s="5972"/>
      <c r="AI181" s="5972"/>
      <c r="AJ181" s="5972"/>
      <c r="AK181" s="5972"/>
      <c r="AL181" s="5958"/>
      <c r="AM181" s="3031" t="s">
        <v>2035</v>
      </c>
      <c r="AN181" s="3380"/>
      <c r="AO181" s="3202" t="s">
        <v>857</v>
      </c>
      <c r="AP181" s="190"/>
      <c r="AQ181" s="3195">
        <v>1300</v>
      </c>
      <c r="AR181" s="28" t="s">
        <v>2034</v>
      </c>
      <c r="AS181" s="28" t="s">
        <v>2036</v>
      </c>
      <c r="AT181" s="3190">
        <v>1300</v>
      </c>
      <c r="AU181" s="23" t="s">
        <v>646</v>
      </c>
      <c r="AV181" s="23" t="s">
        <v>647</v>
      </c>
      <c r="AW181" s="23"/>
      <c r="AX181" s="3195">
        <v>2</v>
      </c>
      <c r="AY181" s="3195" t="s">
        <v>859</v>
      </c>
      <c r="AZ181" s="3195">
        <v>2</v>
      </c>
      <c r="BA181" s="230"/>
      <c r="BB181" s="230"/>
      <c r="BC181" s="230"/>
      <c r="BD181" s="230"/>
      <c r="BE181" s="230"/>
      <c r="BF181" s="6118"/>
      <c r="BG181" s="5941"/>
    </row>
    <row r="182" spans="1:59">
      <c r="A182" s="5963"/>
      <c r="B182" s="5153" t="s">
        <v>2463</v>
      </c>
      <c r="C182" s="5731" t="s">
        <v>3086</v>
      </c>
      <c r="D182" s="5154" t="s">
        <v>6175</v>
      </c>
      <c r="E182" s="5085" t="s">
        <v>2917</v>
      </c>
      <c r="F182" s="5154" t="s">
        <v>2074</v>
      </c>
      <c r="G182" s="5085" t="s">
        <v>2028</v>
      </c>
      <c r="H182" s="5085" t="s">
        <v>2028</v>
      </c>
      <c r="I182" s="5085" t="s">
        <v>2029</v>
      </c>
      <c r="J182" s="5085" t="s">
        <v>2029</v>
      </c>
      <c r="K182" s="5085">
        <v>6</v>
      </c>
      <c r="L182" s="5085">
        <v>0</v>
      </c>
      <c r="M182" s="5085">
        <v>31</v>
      </c>
      <c r="N182" s="5085">
        <v>6</v>
      </c>
      <c r="O182" s="5085">
        <v>0</v>
      </c>
      <c r="P182" s="5085">
        <v>31</v>
      </c>
      <c r="Q182" s="5085">
        <v>1</v>
      </c>
      <c r="R182" s="5085">
        <v>1</v>
      </c>
      <c r="S182" s="5085" t="s">
        <v>2912</v>
      </c>
      <c r="T182" s="5085">
        <v>59</v>
      </c>
      <c r="U182" s="5085">
        <v>512</v>
      </c>
      <c r="V182" s="5085">
        <v>303</v>
      </c>
      <c r="W182" s="5085">
        <v>413</v>
      </c>
      <c r="X182" s="5085">
        <v>305</v>
      </c>
      <c r="Y182" s="5085">
        <v>190</v>
      </c>
      <c r="Z182" s="5085" t="s">
        <v>2030</v>
      </c>
      <c r="AA182" s="5930" t="s">
        <v>2913</v>
      </c>
      <c r="AB182" s="5933">
        <v>4792</v>
      </c>
      <c r="AC182" s="5933">
        <v>4792</v>
      </c>
      <c r="AD182" s="5933">
        <v>11399</v>
      </c>
      <c r="AE182" s="5933">
        <v>960</v>
      </c>
      <c r="AF182" s="5933">
        <v>960</v>
      </c>
      <c r="AG182" s="5933">
        <v>1102</v>
      </c>
      <c r="AH182" s="5933">
        <v>4</v>
      </c>
      <c r="AI182" s="5933">
        <v>2</v>
      </c>
      <c r="AJ182" s="5933" t="s">
        <v>2032</v>
      </c>
      <c r="AK182" s="5933" t="s">
        <v>2033</v>
      </c>
      <c r="AL182" s="5933" t="s">
        <v>2034</v>
      </c>
      <c r="AM182" s="3216" t="s">
        <v>2035</v>
      </c>
      <c r="AN182" s="3374" t="s">
        <v>6172</v>
      </c>
      <c r="AO182" s="3213" t="s">
        <v>857</v>
      </c>
      <c r="AP182" s="1085"/>
      <c r="AQ182" s="3204">
        <v>1204</v>
      </c>
      <c r="AR182" s="1082" t="s">
        <v>2034</v>
      </c>
      <c r="AS182" s="1082" t="s">
        <v>2036</v>
      </c>
      <c r="AT182" s="1082">
        <v>1203</v>
      </c>
      <c r="AU182" s="1087" t="s">
        <v>2037</v>
      </c>
      <c r="AV182" s="3207" t="s">
        <v>2038</v>
      </c>
      <c r="AW182" s="32"/>
      <c r="AX182" s="3185">
        <v>2</v>
      </c>
      <c r="AY182" s="3185" t="s">
        <v>859</v>
      </c>
      <c r="AZ182" s="3185">
        <v>2</v>
      </c>
      <c r="BA182" s="1086"/>
      <c r="BB182" s="1086"/>
      <c r="BC182" s="1086"/>
      <c r="BD182" s="1086"/>
      <c r="BE182" s="1086"/>
      <c r="BF182" s="5146" t="s">
        <v>2466</v>
      </c>
      <c r="BG182" s="5807" t="s">
        <v>2452</v>
      </c>
    </row>
    <row r="183" spans="1:59">
      <c r="A183" s="5963"/>
      <c r="B183" s="5968"/>
      <c r="C183" s="6065"/>
      <c r="D183" s="5966"/>
      <c r="E183" s="5953"/>
      <c r="F183" s="5966"/>
      <c r="G183" s="5966"/>
      <c r="H183" s="5966"/>
      <c r="I183" s="5966"/>
      <c r="J183" s="5966"/>
      <c r="K183" s="5966"/>
      <c r="L183" s="5966"/>
      <c r="M183" s="5966"/>
      <c r="N183" s="5966"/>
      <c r="O183" s="5966"/>
      <c r="P183" s="5966"/>
      <c r="Q183" s="5085"/>
      <c r="R183" s="5085"/>
      <c r="S183" s="5085"/>
      <c r="T183" s="5085"/>
      <c r="U183" s="5085"/>
      <c r="V183" s="5085"/>
      <c r="W183" s="5085"/>
      <c r="X183" s="5085"/>
      <c r="Y183" s="5085"/>
      <c r="Z183" s="5966"/>
      <c r="AA183" s="5966"/>
      <c r="AB183" s="5966"/>
      <c r="AC183" s="5966"/>
      <c r="AD183" s="5966"/>
      <c r="AE183" s="5966"/>
      <c r="AF183" s="5966"/>
      <c r="AG183" s="5966"/>
      <c r="AH183" s="5966"/>
      <c r="AI183" s="5966"/>
      <c r="AJ183" s="5966"/>
      <c r="AK183" s="5966"/>
      <c r="AL183" s="5933"/>
      <c r="AM183" s="3031" t="s">
        <v>2035</v>
      </c>
      <c r="AN183" s="3379"/>
      <c r="AO183" s="3202" t="s">
        <v>857</v>
      </c>
      <c r="AP183" s="190"/>
      <c r="AQ183" s="3195">
        <v>1405</v>
      </c>
      <c r="AR183" s="28" t="s">
        <v>2034</v>
      </c>
      <c r="AS183" s="28" t="s">
        <v>2036</v>
      </c>
      <c r="AT183" s="3190">
        <v>1405</v>
      </c>
      <c r="AU183" s="31" t="s">
        <v>2792</v>
      </c>
      <c r="AV183" s="31" t="s">
        <v>2792</v>
      </c>
      <c r="AW183" s="23"/>
      <c r="AX183" s="3195">
        <v>3</v>
      </c>
      <c r="AY183" s="3195" t="s">
        <v>859</v>
      </c>
      <c r="AZ183" s="3195">
        <v>3</v>
      </c>
      <c r="BA183" s="230"/>
      <c r="BB183" s="230"/>
      <c r="BC183" s="230"/>
      <c r="BD183" s="230"/>
      <c r="BE183" s="230"/>
      <c r="BF183" s="6116"/>
      <c r="BG183" s="5940"/>
    </row>
    <row r="184" spans="1:59">
      <c r="A184" s="5963"/>
      <c r="B184" s="6109"/>
      <c r="C184" s="6139"/>
      <c r="D184" s="5972"/>
      <c r="E184" s="5954"/>
      <c r="F184" s="5972"/>
      <c r="G184" s="5972"/>
      <c r="H184" s="5972"/>
      <c r="I184" s="5972"/>
      <c r="J184" s="5972"/>
      <c r="K184" s="5972"/>
      <c r="L184" s="5972"/>
      <c r="M184" s="5972"/>
      <c r="N184" s="5972"/>
      <c r="O184" s="5972"/>
      <c r="P184" s="5972"/>
      <c r="Q184" s="5086"/>
      <c r="R184" s="5086"/>
      <c r="S184" s="5086"/>
      <c r="T184" s="5086"/>
      <c r="U184" s="5086"/>
      <c r="V184" s="5086"/>
      <c r="W184" s="5086"/>
      <c r="X184" s="5086"/>
      <c r="Y184" s="5086"/>
      <c r="Z184" s="5972"/>
      <c r="AA184" s="5972"/>
      <c r="AB184" s="5972"/>
      <c r="AC184" s="5972"/>
      <c r="AD184" s="5972"/>
      <c r="AE184" s="5972"/>
      <c r="AF184" s="5972"/>
      <c r="AG184" s="5972"/>
      <c r="AH184" s="5972"/>
      <c r="AI184" s="5972"/>
      <c r="AJ184" s="5972"/>
      <c r="AK184" s="5972"/>
      <c r="AL184" s="5958"/>
      <c r="AM184" s="3031" t="s">
        <v>2035</v>
      </c>
      <c r="AN184" s="3380"/>
      <c r="AO184" s="3202" t="s">
        <v>857</v>
      </c>
      <c r="AP184" s="190"/>
      <c r="AQ184" s="3195">
        <v>1300</v>
      </c>
      <c r="AR184" s="28" t="s">
        <v>2034</v>
      </c>
      <c r="AS184" s="28" t="s">
        <v>2036</v>
      </c>
      <c r="AT184" s="3190">
        <v>1300</v>
      </c>
      <c r="AU184" s="23" t="s">
        <v>646</v>
      </c>
      <c r="AV184" s="23" t="s">
        <v>647</v>
      </c>
      <c r="AW184" s="23"/>
      <c r="AX184" s="3195">
        <v>2</v>
      </c>
      <c r="AY184" s="3195" t="s">
        <v>859</v>
      </c>
      <c r="AZ184" s="3195">
        <v>2</v>
      </c>
      <c r="BA184" s="230"/>
      <c r="BB184" s="230"/>
      <c r="BC184" s="230"/>
      <c r="BD184" s="230"/>
      <c r="BE184" s="230"/>
      <c r="BF184" s="6118"/>
      <c r="BG184" s="5941"/>
    </row>
    <row r="185" spans="1:59">
      <c r="A185" s="5963"/>
      <c r="B185" s="5154" t="s">
        <v>2463</v>
      </c>
      <c r="C185" s="5729" t="s">
        <v>3682</v>
      </c>
      <c r="D185" s="5154" t="s">
        <v>2954</v>
      </c>
      <c r="E185" s="5085" t="s">
        <v>2917</v>
      </c>
      <c r="F185" s="5154" t="s">
        <v>2075</v>
      </c>
      <c r="G185" s="5085" t="s">
        <v>2028</v>
      </c>
      <c r="H185" s="5085" t="s">
        <v>2028</v>
      </c>
      <c r="I185" s="5085" t="s">
        <v>2029</v>
      </c>
      <c r="J185" s="5085" t="s">
        <v>2029</v>
      </c>
      <c r="K185" s="5085">
        <v>6</v>
      </c>
      <c r="L185" s="5085">
        <v>0</v>
      </c>
      <c r="M185" s="5085">
        <v>31</v>
      </c>
      <c r="N185" s="5085">
        <v>6</v>
      </c>
      <c r="O185" s="5085">
        <v>0</v>
      </c>
      <c r="P185" s="5085">
        <v>31</v>
      </c>
      <c r="Q185" s="5085">
        <v>1</v>
      </c>
      <c r="R185" s="5085">
        <v>1</v>
      </c>
      <c r="S185" s="5085" t="s">
        <v>2912</v>
      </c>
      <c r="T185" s="5085">
        <v>59</v>
      </c>
      <c r="U185" s="5085">
        <v>512</v>
      </c>
      <c r="V185" s="5085">
        <v>303</v>
      </c>
      <c r="W185" s="5085">
        <v>413</v>
      </c>
      <c r="X185" s="5085">
        <v>305</v>
      </c>
      <c r="Y185" s="5085">
        <v>190</v>
      </c>
      <c r="Z185" s="5085" t="s">
        <v>2030</v>
      </c>
      <c r="AA185" s="5930" t="s">
        <v>2913</v>
      </c>
      <c r="AB185" s="5933">
        <v>11399</v>
      </c>
      <c r="AC185" s="5933">
        <v>11399</v>
      </c>
      <c r="AD185" s="5933">
        <v>22426</v>
      </c>
      <c r="AE185" s="5933">
        <v>1102</v>
      </c>
      <c r="AF185" s="5933">
        <v>1102</v>
      </c>
      <c r="AG185" s="5933">
        <v>1247</v>
      </c>
      <c r="AH185" s="5933">
        <v>4</v>
      </c>
      <c r="AI185" s="5933">
        <v>2</v>
      </c>
      <c r="AJ185" s="5933" t="s">
        <v>2032</v>
      </c>
      <c r="AK185" s="5933" t="s">
        <v>2033</v>
      </c>
      <c r="AL185" s="5933" t="s">
        <v>2034</v>
      </c>
      <c r="AM185" s="3216" t="s">
        <v>2035</v>
      </c>
      <c r="AN185" s="3374" t="s">
        <v>6173</v>
      </c>
      <c r="AO185" s="3213" t="s">
        <v>857</v>
      </c>
      <c r="AP185" s="1085"/>
      <c r="AQ185" s="3204">
        <v>1204</v>
      </c>
      <c r="AR185" s="1082" t="s">
        <v>2034</v>
      </c>
      <c r="AS185" s="1082" t="s">
        <v>2036</v>
      </c>
      <c r="AT185" s="1082">
        <v>1203</v>
      </c>
      <c r="AU185" s="3194" t="s">
        <v>2040</v>
      </c>
      <c r="AV185" s="3206" t="s">
        <v>2041</v>
      </c>
      <c r="AW185" s="32"/>
      <c r="AX185" s="3185">
        <v>2</v>
      </c>
      <c r="AY185" s="3185" t="s">
        <v>859</v>
      </c>
      <c r="AZ185" s="3185">
        <v>2</v>
      </c>
      <c r="BA185" s="1086"/>
      <c r="BB185" s="1086"/>
      <c r="BC185" s="1086"/>
      <c r="BD185" s="1086"/>
      <c r="BE185" s="1086"/>
      <c r="BF185" s="5146" t="s">
        <v>2468</v>
      </c>
      <c r="BG185" s="5807" t="s">
        <v>2452</v>
      </c>
    </row>
    <row r="186" spans="1:59">
      <c r="A186" s="5963"/>
      <c r="B186" s="5154"/>
      <c r="C186" s="5729"/>
      <c r="D186" s="5154"/>
      <c r="E186" s="5085"/>
      <c r="F186" s="5154"/>
      <c r="G186" s="5085"/>
      <c r="H186" s="5085"/>
      <c r="I186" s="5085"/>
      <c r="J186" s="5085"/>
      <c r="K186" s="5085"/>
      <c r="L186" s="5085"/>
      <c r="M186" s="5085"/>
      <c r="N186" s="5085"/>
      <c r="O186" s="5085"/>
      <c r="P186" s="5085"/>
      <c r="Q186" s="5085"/>
      <c r="R186" s="5085"/>
      <c r="S186" s="5085"/>
      <c r="T186" s="5085"/>
      <c r="U186" s="5085"/>
      <c r="V186" s="5085"/>
      <c r="W186" s="5085"/>
      <c r="X186" s="5085"/>
      <c r="Y186" s="5085"/>
      <c r="Z186" s="5085"/>
      <c r="AA186" s="5930"/>
      <c r="AB186" s="5933"/>
      <c r="AC186" s="5933"/>
      <c r="AD186" s="5933"/>
      <c r="AE186" s="5933"/>
      <c r="AF186" s="5933"/>
      <c r="AG186" s="5933"/>
      <c r="AH186" s="5933"/>
      <c r="AI186" s="5933"/>
      <c r="AJ186" s="5933"/>
      <c r="AK186" s="5933"/>
      <c r="AL186" s="5933"/>
      <c r="AM186" s="3031" t="s">
        <v>2035</v>
      </c>
      <c r="AN186" s="3379"/>
      <c r="AO186" s="3202" t="s">
        <v>857</v>
      </c>
      <c r="AP186" s="190"/>
      <c r="AQ186" s="3195">
        <v>1405</v>
      </c>
      <c r="AR186" s="28" t="s">
        <v>2034</v>
      </c>
      <c r="AS186" s="28" t="s">
        <v>2036</v>
      </c>
      <c r="AT186" s="3190">
        <v>1405</v>
      </c>
      <c r="AU186" s="31" t="s">
        <v>2792</v>
      </c>
      <c r="AV186" s="31" t="s">
        <v>2792</v>
      </c>
      <c r="AW186" s="23"/>
      <c r="AX186" s="3195">
        <v>3</v>
      </c>
      <c r="AY186" s="3195" t="s">
        <v>859</v>
      </c>
      <c r="AZ186" s="3195">
        <v>3</v>
      </c>
      <c r="BA186" s="230"/>
      <c r="BB186" s="230"/>
      <c r="BC186" s="230"/>
      <c r="BD186" s="230"/>
      <c r="BE186" s="230"/>
      <c r="BF186" s="5146"/>
      <c r="BG186" s="5807"/>
    </row>
    <row r="187" spans="1:59" ht="13.5" thickBot="1">
      <c r="A187" s="5964"/>
      <c r="B187" s="5208"/>
      <c r="C187" s="6062"/>
      <c r="D187" s="5208"/>
      <c r="E187" s="5121"/>
      <c r="F187" s="5208"/>
      <c r="G187" s="5121"/>
      <c r="H187" s="5121"/>
      <c r="I187" s="5121"/>
      <c r="J187" s="5121"/>
      <c r="K187" s="5121"/>
      <c r="L187" s="5121"/>
      <c r="M187" s="5121"/>
      <c r="N187" s="5121"/>
      <c r="O187" s="5121"/>
      <c r="P187" s="5121"/>
      <c r="Q187" s="5121"/>
      <c r="R187" s="5121"/>
      <c r="S187" s="5121"/>
      <c r="T187" s="5121"/>
      <c r="U187" s="5121"/>
      <c r="V187" s="5121"/>
      <c r="W187" s="5121"/>
      <c r="X187" s="5121"/>
      <c r="Y187" s="5121"/>
      <c r="Z187" s="5121"/>
      <c r="AA187" s="5931"/>
      <c r="AB187" s="5934"/>
      <c r="AC187" s="5934"/>
      <c r="AD187" s="5934"/>
      <c r="AE187" s="5934"/>
      <c r="AF187" s="5934"/>
      <c r="AG187" s="5934"/>
      <c r="AH187" s="5934"/>
      <c r="AI187" s="5934"/>
      <c r="AJ187" s="5934"/>
      <c r="AK187" s="5934"/>
      <c r="AL187" s="5934"/>
      <c r="AM187" s="3215" t="s">
        <v>2035</v>
      </c>
      <c r="AN187" s="3381"/>
      <c r="AO187" s="3224" t="s">
        <v>857</v>
      </c>
      <c r="AP187" s="193"/>
      <c r="AQ187" s="3196">
        <v>1300</v>
      </c>
      <c r="AR187" s="30" t="s">
        <v>2034</v>
      </c>
      <c r="AS187" s="30" t="s">
        <v>2036</v>
      </c>
      <c r="AT187" s="3201">
        <v>1300</v>
      </c>
      <c r="AU187" s="35" t="s">
        <v>646</v>
      </c>
      <c r="AV187" s="35" t="s">
        <v>647</v>
      </c>
      <c r="AW187" s="35"/>
      <c r="AX187" s="3196">
        <v>2</v>
      </c>
      <c r="AY187" s="3196" t="s">
        <v>859</v>
      </c>
      <c r="AZ187" s="3196">
        <v>2</v>
      </c>
      <c r="BA187" s="232"/>
      <c r="BB187" s="232"/>
      <c r="BC187" s="232"/>
      <c r="BD187" s="232"/>
      <c r="BE187" s="232"/>
      <c r="BF187" s="5431"/>
      <c r="BG187" s="5137"/>
    </row>
    <row r="188" spans="1:59">
      <c r="A188" s="5962" t="s">
        <v>6240</v>
      </c>
      <c r="B188" s="5241" t="s">
        <v>2463</v>
      </c>
      <c r="C188" s="6058" t="s">
        <v>6238</v>
      </c>
      <c r="D188" s="5241" t="s">
        <v>6298</v>
      </c>
      <c r="E188" s="5156" t="s">
        <v>2917</v>
      </c>
      <c r="F188" s="5241" t="s">
        <v>6277</v>
      </c>
      <c r="G188" s="5156" t="s">
        <v>2028</v>
      </c>
      <c r="H188" s="5156" t="s">
        <v>2028</v>
      </c>
      <c r="I188" s="5156" t="s">
        <v>2029</v>
      </c>
      <c r="J188" s="5156" t="s">
        <v>2029</v>
      </c>
      <c r="K188" s="5156">
        <v>6</v>
      </c>
      <c r="L188" s="5156">
        <v>0</v>
      </c>
      <c r="M188" s="5156">
        <v>31</v>
      </c>
      <c r="N188" s="5156">
        <v>6</v>
      </c>
      <c r="O188" s="5156">
        <v>0</v>
      </c>
      <c r="P188" s="5156">
        <v>31</v>
      </c>
      <c r="Q188" s="5156">
        <v>1</v>
      </c>
      <c r="R188" s="5156">
        <v>1</v>
      </c>
      <c r="S188" s="5156" t="s">
        <v>2912</v>
      </c>
      <c r="T188" s="5156">
        <v>59</v>
      </c>
      <c r="U188" s="5156">
        <v>512</v>
      </c>
      <c r="V188" s="5156">
        <v>303</v>
      </c>
      <c r="W188" s="5156">
        <v>413</v>
      </c>
      <c r="X188" s="5156">
        <v>305</v>
      </c>
      <c r="Y188" s="5156">
        <v>190</v>
      </c>
      <c r="Z188" s="5156" t="s">
        <v>2030</v>
      </c>
      <c r="AA188" s="5929" t="s">
        <v>2913</v>
      </c>
      <c r="AB188" s="5932">
        <v>11015</v>
      </c>
      <c r="AC188" s="5932">
        <v>11015</v>
      </c>
      <c r="AD188" s="5932">
        <v>23322</v>
      </c>
      <c r="AE188" s="5932">
        <v>900</v>
      </c>
      <c r="AF188" s="5932">
        <v>900</v>
      </c>
      <c r="AG188" s="5932">
        <v>3143</v>
      </c>
      <c r="AH188" s="5932">
        <v>4</v>
      </c>
      <c r="AI188" s="5932">
        <v>2</v>
      </c>
      <c r="AJ188" s="5932" t="s">
        <v>2032</v>
      </c>
      <c r="AK188" s="5932" t="s">
        <v>2033</v>
      </c>
      <c r="AL188" s="5932" t="s">
        <v>2034</v>
      </c>
      <c r="AM188" s="3214" t="s">
        <v>2035</v>
      </c>
      <c r="AN188" s="192" t="s">
        <v>6173</v>
      </c>
      <c r="AO188" s="3223" t="s">
        <v>857</v>
      </c>
      <c r="AP188" s="187"/>
      <c r="AQ188" s="185">
        <v>1204</v>
      </c>
      <c r="AR188" s="48" t="s">
        <v>2034</v>
      </c>
      <c r="AS188" s="48" t="s">
        <v>2036</v>
      </c>
      <c r="AT188" s="48">
        <v>1203</v>
      </c>
      <c r="AU188" s="192" t="s">
        <v>2040</v>
      </c>
      <c r="AV188" s="192" t="s">
        <v>6278</v>
      </c>
      <c r="AW188" s="189"/>
      <c r="AX188" s="3200">
        <v>2</v>
      </c>
      <c r="AY188" s="3200" t="s">
        <v>859</v>
      </c>
      <c r="AZ188" s="3200">
        <v>2</v>
      </c>
      <c r="BA188" s="231"/>
      <c r="BB188" s="231"/>
      <c r="BC188" s="231"/>
      <c r="BD188" s="231"/>
      <c r="BE188" s="231"/>
      <c r="BF188" s="5145" t="s">
        <v>2468</v>
      </c>
      <c r="BG188" s="5813" t="s">
        <v>2452</v>
      </c>
    </row>
    <row r="189" spans="1:59">
      <c r="A189" s="5963"/>
      <c r="B189" s="5966"/>
      <c r="C189" s="6063"/>
      <c r="D189" s="5966"/>
      <c r="E189" s="5953"/>
      <c r="F189" s="5966"/>
      <c r="G189" s="5966"/>
      <c r="H189" s="5966"/>
      <c r="I189" s="5966"/>
      <c r="J189" s="5966"/>
      <c r="K189" s="5966"/>
      <c r="L189" s="5966"/>
      <c r="M189" s="5966"/>
      <c r="N189" s="5966"/>
      <c r="O189" s="5966"/>
      <c r="P189" s="5966"/>
      <c r="Q189" s="5085"/>
      <c r="R189" s="5085"/>
      <c r="S189" s="5085"/>
      <c r="T189" s="5085"/>
      <c r="U189" s="5085"/>
      <c r="V189" s="5085"/>
      <c r="W189" s="5085"/>
      <c r="X189" s="5085"/>
      <c r="Y189" s="5085"/>
      <c r="Z189" s="5966"/>
      <c r="AA189" s="5930"/>
      <c r="AB189" s="5933"/>
      <c r="AC189" s="5933"/>
      <c r="AD189" s="5933"/>
      <c r="AE189" s="5933"/>
      <c r="AF189" s="5933"/>
      <c r="AG189" s="5933"/>
      <c r="AH189" s="5966"/>
      <c r="AI189" s="5966"/>
      <c r="AJ189" s="5966"/>
      <c r="AK189" s="5966"/>
      <c r="AL189" s="5933"/>
      <c r="AM189" s="3031" t="s">
        <v>2035</v>
      </c>
      <c r="AN189" s="31"/>
      <c r="AO189" s="3202" t="s">
        <v>857</v>
      </c>
      <c r="AP189" s="190"/>
      <c r="AQ189" s="3195">
        <v>1405</v>
      </c>
      <c r="AR189" s="28" t="s">
        <v>2034</v>
      </c>
      <c r="AS189" s="28" t="s">
        <v>2036</v>
      </c>
      <c r="AT189" s="3190">
        <v>1405</v>
      </c>
      <c r="AU189" s="31" t="s">
        <v>2792</v>
      </c>
      <c r="AV189" s="31" t="s">
        <v>2792</v>
      </c>
      <c r="AW189" s="23"/>
      <c r="AX189" s="3195">
        <v>3</v>
      </c>
      <c r="AY189" s="3195" t="s">
        <v>859</v>
      </c>
      <c r="AZ189" s="3195">
        <v>3</v>
      </c>
      <c r="BA189" s="230"/>
      <c r="BB189" s="230"/>
      <c r="BC189" s="230"/>
      <c r="BD189" s="230"/>
      <c r="BE189" s="230"/>
      <c r="BF189" s="6116"/>
      <c r="BG189" s="5940"/>
    </row>
    <row r="190" spans="1:59" ht="12.75" customHeight="1">
      <c r="A190" s="5963"/>
      <c r="B190" s="5972"/>
      <c r="C190" s="6064"/>
      <c r="D190" s="5972"/>
      <c r="E190" s="5954"/>
      <c r="F190" s="5972"/>
      <c r="G190" s="5972"/>
      <c r="H190" s="5972"/>
      <c r="I190" s="5972"/>
      <c r="J190" s="5972"/>
      <c r="K190" s="5972"/>
      <c r="L190" s="5972"/>
      <c r="M190" s="5972"/>
      <c r="N190" s="5972"/>
      <c r="O190" s="5972"/>
      <c r="P190" s="5972"/>
      <c r="Q190" s="5086"/>
      <c r="R190" s="5086"/>
      <c r="S190" s="5085"/>
      <c r="T190" s="5085"/>
      <c r="U190" s="5085"/>
      <c r="V190" s="5085"/>
      <c r="W190" s="5085"/>
      <c r="X190" s="5085"/>
      <c r="Y190" s="5085"/>
      <c r="Z190" s="5972"/>
      <c r="AA190" s="5961"/>
      <c r="AB190" s="5958"/>
      <c r="AC190" s="5958"/>
      <c r="AD190" s="5958"/>
      <c r="AE190" s="5958"/>
      <c r="AF190" s="5958"/>
      <c r="AG190" s="5958"/>
      <c r="AH190" s="5972"/>
      <c r="AI190" s="5972"/>
      <c r="AJ190" s="5972"/>
      <c r="AK190" s="5972"/>
      <c r="AL190" s="5933"/>
      <c r="AM190" s="3031" t="s">
        <v>2035</v>
      </c>
      <c r="AN190" s="3378"/>
      <c r="AO190" s="3202" t="s">
        <v>857</v>
      </c>
      <c r="AP190" s="190"/>
      <c r="AQ190" s="3195">
        <v>1300</v>
      </c>
      <c r="AR190" s="28" t="s">
        <v>2034</v>
      </c>
      <c r="AS190" s="28" t="s">
        <v>2036</v>
      </c>
      <c r="AT190" s="3190">
        <v>1300</v>
      </c>
      <c r="AU190" s="23" t="s">
        <v>646</v>
      </c>
      <c r="AV190" s="23" t="s">
        <v>647</v>
      </c>
      <c r="AW190" s="23"/>
      <c r="AX190" s="3195">
        <v>2</v>
      </c>
      <c r="AY190" s="3195" t="s">
        <v>859</v>
      </c>
      <c r="AZ190" s="3195">
        <v>2</v>
      </c>
      <c r="BA190" s="230"/>
      <c r="BB190" s="230"/>
      <c r="BC190" s="230"/>
      <c r="BD190" s="230"/>
      <c r="BE190" s="230"/>
      <c r="BF190" s="6118"/>
      <c r="BG190" s="5941"/>
    </row>
    <row r="191" spans="1:59" ht="12.75" customHeight="1">
      <c r="A191" s="5963"/>
      <c r="B191" s="5153" t="s">
        <v>2463</v>
      </c>
      <c r="C191" s="5731" t="s">
        <v>6529</v>
      </c>
      <c r="D191" s="5153" t="s">
        <v>6559</v>
      </c>
      <c r="E191" s="5084" t="s">
        <v>2917</v>
      </c>
      <c r="F191" s="5153" t="s">
        <v>6521</v>
      </c>
      <c r="G191" s="5084" t="s">
        <v>2028</v>
      </c>
      <c r="H191" s="5084" t="s">
        <v>2028</v>
      </c>
      <c r="I191" s="5084" t="s">
        <v>2029</v>
      </c>
      <c r="J191" s="5084" t="s">
        <v>2029</v>
      </c>
      <c r="K191" s="5084">
        <v>6</v>
      </c>
      <c r="L191" s="5084">
        <v>0</v>
      </c>
      <c r="M191" s="5084">
        <v>31</v>
      </c>
      <c r="N191" s="5084">
        <v>6</v>
      </c>
      <c r="O191" s="5084">
        <v>0</v>
      </c>
      <c r="P191" s="5084">
        <v>31</v>
      </c>
      <c r="Q191" s="5085">
        <v>1</v>
      </c>
      <c r="R191" s="5085">
        <v>1</v>
      </c>
      <c r="S191" s="5085" t="s">
        <v>2912</v>
      </c>
      <c r="T191" s="5085">
        <v>59</v>
      </c>
      <c r="U191" s="5085">
        <v>512</v>
      </c>
      <c r="V191" s="5085">
        <v>303</v>
      </c>
      <c r="W191" s="5085">
        <v>413</v>
      </c>
      <c r="X191" s="5085">
        <v>305</v>
      </c>
      <c r="Y191" s="5085">
        <v>190</v>
      </c>
      <c r="Z191" s="5084" t="s">
        <v>2030</v>
      </c>
      <c r="AA191" s="5960" t="s">
        <v>2913</v>
      </c>
      <c r="AB191" s="5084">
        <v>21000</v>
      </c>
      <c r="AC191" s="5084">
        <v>21000</v>
      </c>
      <c r="AD191" s="5084">
        <v>34343</v>
      </c>
      <c r="AE191" s="5084">
        <v>2500</v>
      </c>
      <c r="AF191" s="5084">
        <v>2500</v>
      </c>
      <c r="AG191" s="5084">
        <v>6514</v>
      </c>
      <c r="AH191" s="5957">
        <v>4</v>
      </c>
      <c r="AI191" s="5957">
        <v>2</v>
      </c>
      <c r="AJ191" s="5957" t="s">
        <v>2032</v>
      </c>
      <c r="AK191" s="5957" t="s">
        <v>2033</v>
      </c>
      <c r="AL191" s="5957" t="s">
        <v>2034</v>
      </c>
      <c r="AM191" s="28" t="s">
        <v>2035</v>
      </c>
      <c r="AN191" s="192" t="s">
        <v>6231</v>
      </c>
      <c r="AO191" s="3369" t="s">
        <v>857</v>
      </c>
      <c r="AP191" s="190"/>
      <c r="AQ191" s="3368">
        <v>1204</v>
      </c>
      <c r="AR191" s="28" t="s">
        <v>2034</v>
      </c>
      <c r="AS191" s="28" t="s">
        <v>2036</v>
      </c>
      <c r="AT191" s="28">
        <v>1203</v>
      </c>
      <c r="AU191" s="192" t="s">
        <v>6281</v>
      </c>
      <c r="AV191" s="192" t="s">
        <v>6525</v>
      </c>
      <c r="AW191" s="23"/>
      <c r="AX191" s="3365">
        <v>2</v>
      </c>
      <c r="AY191" s="3365" t="s">
        <v>859</v>
      </c>
      <c r="AZ191" s="3365">
        <v>2</v>
      </c>
      <c r="BA191" s="230"/>
      <c r="BB191" s="230"/>
      <c r="BC191" s="230"/>
      <c r="BD191" s="230"/>
      <c r="BE191" s="3419"/>
      <c r="BF191" s="5145" t="s">
        <v>2468</v>
      </c>
      <c r="BG191" s="5136" t="s">
        <v>2452</v>
      </c>
    </row>
    <row r="192" spans="1:59">
      <c r="A192" s="5963"/>
      <c r="B192" s="5968"/>
      <c r="C192" s="6074"/>
      <c r="D192" s="6111"/>
      <c r="E192" s="5953"/>
      <c r="F192" s="5935"/>
      <c r="G192" s="5966"/>
      <c r="H192" s="5966"/>
      <c r="I192" s="5966"/>
      <c r="J192" s="5966"/>
      <c r="K192" s="5966"/>
      <c r="L192" s="5966"/>
      <c r="M192" s="5966"/>
      <c r="N192" s="5966"/>
      <c r="O192" s="5966"/>
      <c r="P192" s="5966"/>
      <c r="Q192" s="5085"/>
      <c r="R192" s="5085"/>
      <c r="S192" s="5085"/>
      <c r="T192" s="5085"/>
      <c r="U192" s="5085"/>
      <c r="V192" s="5085"/>
      <c r="W192" s="5085"/>
      <c r="X192" s="5085"/>
      <c r="Y192" s="5085"/>
      <c r="Z192" s="5966"/>
      <c r="AA192" s="5930"/>
      <c r="AB192" s="5085"/>
      <c r="AC192" s="5976"/>
      <c r="AD192" s="5085"/>
      <c r="AE192" s="5085"/>
      <c r="AF192" s="5085"/>
      <c r="AG192" s="5085"/>
      <c r="AH192" s="5966"/>
      <c r="AI192" s="5966"/>
      <c r="AJ192" s="5966"/>
      <c r="AK192" s="5966"/>
      <c r="AL192" s="5933"/>
      <c r="AM192" s="28" t="s">
        <v>2035</v>
      </c>
      <c r="AN192" s="3383"/>
      <c r="AO192" s="3369" t="s">
        <v>857</v>
      </c>
      <c r="AP192" s="190"/>
      <c r="AQ192" s="3365">
        <v>1405</v>
      </c>
      <c r="AR192" s="28" t="s">
        <v>2034</v>
      </c>
      <c r="AS192" s="28" t="s">
        <v>2036</v>
      </c>
      <c r="AT192" s="3362">
        <v>1405</v>
      </c>
      <c r="AU192" s="31" t="s">
        <v>2792</v>
      </c>
      <c r="AV192" s="31" t="s">
        <v>2792</v>
      </c>
      <c r="AW192" s="23"/>
      <c r="AX192" s="3365">
        <v>3</v>
      </c>
      <c r="AY192" s="3365" t="s">
        <v>859</v>
      </c>
      <c r="AZ192" s="3365">
        <v>3</v>
      </c>
      <c r="BA192" s="230"/>
      <c r="BB192" s="230"/>
      <c r="BC192" s="230"/>
      <c r="BD192" s="230"/>
      <c r="BE192" s="3419"/>
      <c r="BF192" s="6116"/>
      <c r="BG192" s="5940"/>
    </row>
    <row r="193" spans="1:59" ht="12.75" customHeight="1">
      <c r="A193" s="5963"/>
      <c r="B193" s="6109"/>
      <c r="C193" s="6110"/>
      <c r="D193" s="6112"/>
      <c r="E193" s="5954"/>
      <c r="F193" s="5974"/>
      <c r="G193" s="5972"/>
      <c r="H193" s="5972"/>
      <c r="I193" s="5972"/>
      <c r="J193" s="5972"/>
      <c r="K193" s="5972"/>
      <c r="L193" s="5972"/>
      <c r="M193" s="5972"/>
      <c r="N193" s="5972"/>
      <c r="O193" s="5972"/>
      <c r="P193" s="5972"/>
      <c r="Q193" s="5086"/>
      <c r="R193" s="5086"/>
      <c r="S193" s="5086"/>
      <c r="T193" s="5086"/>
      <c r="U193" s="5086"/>
      <c r="V193" s="5086"/>
      <c r="W193" s="5086"/>
      <c r="X193" s="5086"/>
      <c r="Y193" s="5086"/>
      <c r="Z193" s="5972"/>
      <c r="AA193" s="5961"/>
      <c r="AB193" s="5086"/>
      <c r="AC193" s="6119"/>
      <c r="AD193" s="5086"/>
      <c r="AE193" s="5086"/>
      <c r="AF193" s="5086"/>
      <c r="AG193" s="5086"/>
      <c r="AH193" s="5972"/>
      <c r="AI193" s="5972"/>
      <c r="AJ193" s="5972"/>
      <c r="AK193" s="5972"/>
      <c r="AL193" s="5958"/>
      <c r="AM193" s="28" t="s">
        <v>2035</v>
      </c>
      <c r="AN193" s="3383"/>
      <c r="AO193" s="3369" t="s">
        <v>857</v>
      </c>
      <c r="AP193" s="190"/>
      <c r="AQ193" s="3365">
        <v>1300</v>
      </c>
      <c r="AR193" s="28" t="s">
        <v>2034</v>
      </c>
      <c r="AS193" s="28" t="s">
        <v>2036</v>
      </c>
      <c r="AT193" s="3362">
        <v>1300</v>
      </c>
      <c r="AU193" s="23" t="s">
        <v>646</v>
      </c>
      <c r="AV193" s="23" t="s">
        <v>647</v>
      </c>
      <c r="AW193" s="23"/>
      <c r="AX193" s="3365">
        <v>2</v>
      </c>
      <c r="AY193" s="3365" t="s">
        <v>859</v>
      </c>
      <c r="AZ193" s="3365">
        <v>2</v>
      </c>
      <c r="BA193" s="230"/>
      <c r="BB193" s="230"/>
      <c r="BC193" s="230"/>
      <c r="BD193" s="230"/>
      <c r="BE193" s="3419"/>
      <c r="BF193" s="6118"/>
      <c r="BG193" s="5941"/>
    </row>
    <row r="194" spans="1:59" ht="12.75" customHeight="1">
      <c r="A194" s="5963"/>
      <c r="B194" s="5154" t="s">
        <v>2463</v>
      </c>
      <c r="C194" s="5729" t="s">
        <v>6530</v>
      </c>
      <c r="D194" s="5154" t="s">
        <v>6560</v>
      </c>
      <c r="E194" s="5085" t="s">
        <v>2917</v>
      </c>
      <c r="F194" s="5154" t="s">
        <v>6524</v>
      </c>
      <c r="G194" s="5085" t="s">
        <v>2028</v>
      </c>
      <c r="H194" s="5085" t="s">
        <v>2028</v>
      </c>
      <c r="I194" s="5085" t="s">
        <v>2029</v>
      </c>
      <c r="J194" s="5085" t="s">
        <v>2029</v>
      </c>
      <c r="K194" s="5085">
        <v>6</v>
      </c>
      <c r="L194" s="5085">
        <v>0</v>
      </c>
      <c r="M194" s="5085">
        <v>31</v>
      </c>
      <c r="N194" s="5085">
        <v>6</v>
      </c>
      <c r="O194" s="5085">
        <v>0</v>
      </c>
      <c r="P194" s="5085">
        <v>31</v>
      </c>
      <c r="Q194" s="5084">
        <v>1</v>
      </c>
      <c r="R194" s="5084">
        <v>1</v>
      </c>
      <c r="S194" s="5084" t="s">
        <v>2912</v>
      </c>
      <c r="T194" s="5084">
        <v>59</v>
      </c>
      <c r="U194" s="5084">
        <v>512</v>
      </c>
      <c r="V194" s="5084">
        <v>303</v>
      </c>
      <c r="W194" s="5084">
        <v>413</v>
      </c>
      <c r="X194" s="5084">
        <v>305</v>
      </c>
      <c r="Y194" s="5084">
        <v>190</v>
      </c>
      <c r="Z194" s="5085" t="s">
        <v>2030</v>
      </c>
      <c r="AA194" s="5960" t="s">
        <v>2913</v>
      </c>
      <c r="AB194" s="5085">
        <v>28000</v>
      </c>
      <c r="AC194" s="5085">
        <v>28000</v>
      </c>
      <c r="AD194" s="5085">
        <v>45364</v>
      </c>
      <c r="AE194" s="5085">
        <v>3000</v>
      </c>
      <c r="AF194" s="5085">
        <v>3000</v>
      </c>
      <c r="AG194" s="5085">
        <v>7637</v>
      </c>
      <c r="AH194" s="5933">
        <v>4</v>
      </c>
      <c r="AI194" s="5933">
        <v>2</v>
      </c>
      <c r="AJ194" s="5933" t="s">
        <v>2032</v>
      </c>
      <c r="AK194" s="5933" t="s">
        <v>2033</v>
      </c>
      <c r="AL194" s="5933" t="s">
        <v>2034</v>
      </c>
      <c r="AM194" s="1082" t="s">
        <v>2035</v>
      </c>
      <c r="AN194" s="192" t="s">
        <v>6233</v>
      </c>
      <c r="AO194" s="3363" t="s">
        <v>857</v>
      </c>
      <c r="AP194" s="1085"/>
      <c r="AQ194" s="3367">
        <v>1204</v>
      </c>
      <c r="AR194" s="1082" t="s">
        <v>2034</v>
      </c>
      <c r="AS194" s="1082" t="s">
        <v>2036</v>
      </c>
      <c r="AT194" s="1082">
        <v>1203</v>
      </c>
      <c r="AU194" s="192" t="s">
        <v>6285</v>
      </c>
      <c r="AV194" s="192" t="s">
        <v>6526</v>
      </c>
      <c r="AW194" s="32"/>
      <c r="AX194" s="3360">
        <v>2</v>
      </c>
      <c r="AY194" s="3360" t="s">
        <v>859</v>
      </c>
      <c r="AZ194" s="3360">
        <v>2</v>
      </c>
      <c r="BA194" s="1086"/>
      <c r="BB194" s="1086"/>
      <c r="BC194" s="1086"/>
      <c r="BD194" s="1086"/>
      <c r="BE194" s="3420"/>
      <c r="BF194" s="5146" t="s">
        <v>2468</v>
      </c>
      <c r="BG194" s="5807" t="s">
        <v>2452</v>
      </c>
    </row>
    <row r="195" spans="1:59">
      <c r="A195" s="5963"/>
      <c r="B195" s="5968"/>
      <c r="C195" s="6074"/>
      <c r="D195" s="6111"/>
      <c r="E195" s="5953"/>
      <c r="F195" s="5935"/>
      <c r="G195" s="5966"/>
      <c r="H195" s="5966"/>
      <c r="I195" s="5966"/>
      <c r="J195" s="5966"/>
      <c r="K195" s="5966"/>
      <c r="L195" s="5966"/>
      <c r="M195" s="5966"/>
      <c r="N195" s="5966"/>
      <c r="O195" s="5966"/>
      <c r="P195" s="5966"/>
      <c r="Q195" s="5085"/>
      <c r="R195" s="5085"/>
      <c r="S195" s="5085"/>
      <c r="T195" s="5085"/>
      <c r="U195" s="5085"/>
      <c r="V195" s="5085"/>
      <c r="W195" s="5085"/>
      <c r="X195" s="5085"/>
      <c r="Y195" s="5085"/>
      <c r="Z195" s="5966"/>
      <c r="AA195" s="5930"/>
      <c r="AB195" s="5976"/>
      <c r="AC195" s="5976"/>
      <c r="AD195" s="5085"/>
      <c r="AE195" s="5085"/>
      <c r="AF195" s="5085"/>
      <c r="AG195" s="5085"/>
      <c r="AH195" s="5966"/>
      <c r="AI195" s="5966"/>
      <c r="AJ195" s="5966"/>
      <c r="AK195" s="5966"/>
      <c r="AL195" s="5933"/>
      <c r="AM195" s="28" t="s">
        <v>2035</v>
      </c>
      <c r="AN195" s="3383"/>
      <c r="AO195" s="3369" t="s">
        <v>857</v>
      </c>
      <c r="AP195" s="190"/>
      <c r="AQ195" s="3365">
        <v>1405</v>
      </c>
      <c r="AR195" s="28" t="s">
        <v>2034</v>
      </c>
      <c r="AS195" s="28" t="s">
        <v>2036</v>
      </c>
      <c r="AT195" s="3362">
        <v>1405</v>
      </c>
      <c r="AU195" s="31" t="s">
        <v>2792</v>
      </c>
      <c r="AV195" s="31" t="s">
        <v>2792</v>
      </c>
      <c r="AW195" s="23"/>
      <c r="AX195" s="3365">
        <v>3</v>
      </c>
      <c r="AY195" s="3365" t="s">
        <v>859</v>
      </c>
      <c r="AZ195" s="3365">
        <v>3</v>
      </c>
      <c r="BA195" s="230"/>
      <c r="BB195" s="230"/>
      <c r="BC195" s="230"/>
      <c r="BD195" s="230"/>
      <c r="BE195" s="3419"/>
      <c r="BF195" s="6116"/>
      <c r="BG195" s="5940"/>
    </row>
    <row r="196" spans="1:59" ht="13.5" customHeight="1" thickBot="1">
      <c r="A196" s="5964"/>
      <c r="B196" s="5969"/>
      <c r="C196" s="6075"/>
      <c r="D196" s="6113"/>
      <c r="E196" s="5955"/>
      <c r="F196" s="5936"/>
      <c r="G196" s="5967"/>
      <c r="H196" s="5967"/>
      <c r="I196" s="5967"/>
      <c r="J196" s="5967"/>
      <c r="K196" s="5967"/>
      <c r="L196" s="5967"/>
      <c r="M196" s="5967"/>
      <c r="N196" s="5967"/>
      <c r="O196" s="5967"/>
      <c r="P196" s="5967"/>
      <c r="Q196" s="5121"/>
      <c r="R196" s="5121"/>
      <c r="S196" s="5121"/>
      <c r="T196" s="5121"/>
      <c r="U196" s="5121"/>
      <c r="V196" s="5121"/>
      <c r="W196" s="5121"/>
      <c r="X196" s="5121"/>
      <c r="Y196" s="5121"/>
      <c r="Z196" s="5967"/>
      <c r="AA196" s="5931"/>
      <c r="AB196" s="5977"/>
      <c r="AC196" s="5977"/>
      <c r="AD196" s="5121"/>
      <c r="AE196" s="5121"/>
      <c r="AF196" s="5121"/>
      <c r="AG196" s="5121"/>
      <c r="AH196" s="5967"/>
      <c r="AI196" s="5967"/>
      <c r="AJ196" s="5967"/>
      <c r="AK196" s="5967"/>
      <c r="AL196" s="5934"/>
      <c r="AM196" s="30" t="s">
        <v>2035</v>
      </c>
      <c r="AN196" s="3384"/>
      <c r="AO196" s="34" t="s">
        <v>857</v>
      </c>
      <c r="AP196" s="193"/>
      <c r="AQ196" s="3366">
        <v>1300</v>
      </c>
      <c r="AR196" s="30" t="s">
        <v>2034</v>
      </c>
      <c r="AS196" s="30" t="s">
        <v>2036</v>
      </c>
      <c r="AT196" s="3364">
        <v>1300</v>
      </c>
      <c r="AU196" s="35" t="s">
        <v>646</v>
      </c>
      <c r="AV196" s="35" t="s">
        <v>647</v>
      </c>
      <c r="AW196" s="35"/>
      <c r="AX196" s="3366">
        <v>2</v>
      </c>
      <c r="AY196" s="3366" t="s">
        <v>859</v>
      </c>
      <c r="AZ196" s="3366">
        <v>2</v>
      </c>
      <c r="BA196" s="232"/>
      <c r="BB196" s="232"/>
      <c r="BC196" s="232"/>
      <c r="BD196" s="232"/>
      <c r="BE196" s="3421"/>
      <c r="BF196" s="6117"/>
      <c r="BG196" s="5942"/>
    </row>
    <row r="197" spans="1:59">
      <c r="A197" s="5962" t="s">
        <v>3897</v>
      </c>
      <c r="B197" s="5241" t="s">
        <v>2463</v>
      </c>
      <c r="C197" s="6058" t="s">
        <v>3683</v>
      </c>
      <c r="D197" s="5241" t="s">
        <v>2955</v>
      </c>
      <c r="E197" s="5156" t="s">
        <v>2920</v>
      </c>
      <c r="F197" s="5241" t="s">
        <v>2076</v>
      </c>
      <c r="G197" s="5156" t="s">
        <v>2028</v>
      </c>
      <c r="H197" s="5156" t="s">
        <v>2028</v>
      </c>
      <c r="I197" s="5156" t="s">
        <v>2029</v>
      </c>
      <c r="J197" s="5156" t="s">
        <v>2029</v>
      </c>
      <c r="K197" s="5156">
        <v>8</v>
      </c>
      <c r="L197" s="5156">
        <v>0</v>
      </c>
      <c r="M197" s="5156">
        <v>31</v>
      </c>
      <c r="N197" s="5156">
        <v>8</v>
      </c>
      <c r="O197" s="5156">
        <v>0</v>
      </c>
      <c r="P197" s="5156">
        <v>31</v>
      </c>
      <c r="Q197" s="5156">
        <v>1</v>
      </c>
      <c r="R197" s="5156">
        <v>1</v>
      </c>
      <c r="S197" s="5156" t="s">
        <v>2912</v>
      </c>
      <c r="T197" s="5156">
        <v>59</v>
      </c>
      <c r="U197" s="5156">
        <v>512</v>
      </c>
      <c r="V197" s="5156">
        <v>303</v>
      </c>
      <c r="W197" s="5156">
        <v>413</v>
      </c>
      <c r="X197" s="5156">
        <v>305</v>
      </c>
      <c r="Y197" s="5156">
        <v>190</v>
      </c>
      <c r="Z197" s="5156" t="s">
        <v>2030</v>
      </c>
      <c r="AA197" s="5929" t="s">
        <v>2913</v>
      </c>
      <c r="AB197" s="5932">
        <v>4352</v>
      </c>
      <c r="AC197" s="5932">
        <v>4352</v>
      </c>
      <c r="AD197" s="5932">
        <v>8440</v>
      </c>
      <c r="AE197" s="5932">
        <v>768</v>
      </c>
      <c r="AF197" s="5932">
        <v>768</v>
      </c>
      <c r="AG197" s="5932">
        <v>1216</v>
      </c>
      <c r="AH197" s="5932">
        <v>9</v>
      </c>
      <c r="AI197" s="5932">
        <v>2</v>
      </c>
      <c r="AJ197" s="5156" t="s">
        <v>2045</v>
      </c>
      <c r="AK197" s="5932" t="s">
        <v>2033</v>
      </c>
      <c r="AL197" s="5932" t="s">
        <v>2034</v>
      </c>
      <c r="AM197" s="3214" t="s">
        <v>2035</v>
      </c>
      <c r="AN197" s="3382"/>
      <c r="AO197" s="3223" t="s">
        <v>857</v>
      </c>
      <c r="AP197" s="187"/>
      <c r="AQ197" s="185">
        <v>1204</v>
      </c>
      <c r="AR197" s="48" t="s">
        <v>2034</v>
      </c>
      <c r="AS197" s="48" t="s">
        <v>2036</v>
      </c>
      <c r="AT197" s="48">
        <v>1203</v>
      </c>
      <c r="AU197" s="225" t="s">
        <v>1218</v>
      </c>
      <c r="AV197" s="225" t="s">
        <v>1219</v>
      </c>
      <c r="AW197" s="189"/>
      <c r="AX197" s="3200">
        <v>2</v>
      </c>
      <c r="AY197" s="3200" t="s">
        <v>859</v>
      </c>
      <c r="AZ197" s="3200">
        <v>2</v>
      </c>
      <c r="BA197" s="231"/>
      <c r="BB197" s="231"/>
      <c r="BC197" s="231"/>
      <c r="BD197" s="231"/>
      <c r="BE197" s="231"/>
      <c r="BF197" s="6124" t="s">
        <v>2466</v>
      </c>
      <c r="BG197" s="5813" t="s">
        <v>2452</v>
      </c>
    </row>
    <row r="198" spans="1:59">
      <c r="A198" s="5963"/>
      <c r="B198" s="5154"/>
      <c r="C198" s="5729"/>
      <c r="D198" s="5154"/>
      <c r="E198" s="5085"/>
      <c r="F198" s="5154"/>
      <c r="G198" s="5085"/>
      <c r="H198" s="5085"/>
      <c r="I198" s="5085"/>
      <c r="J198" s="5085"/>
      <c r="K198" s="5085"/>
      <c r="L198" s="5085"/>
      <c r="M198" s="5085"/>
      <c r="N198" s="5085"/>
      <c r="O198" s="5085"/>
      <c r="P198" s="5085"/>
      <c r="Q198" s="5085"/>
      <c r="R198" s="5085"/>
      <c r="S198" s="5085"/>
      <c r="T198" s="5085"/>
      <c r="U198" s="5085"/>
      <c r="V198" s="5085"/>
      <c r="W198" s="5085"/>
      <c r="X198" s="5085"/>
      <c r="Y198" s="5085"/>
      <c r="Z198" s="5085"/>
      <c r="AA198" s="5930"/>
      <c r="AB198" s="5933"/>
      <c r="AC198" s="5933"/>
      <c r="AD198" s="5933"/>
      <c r="AE198" s="5933"/>
      <c r="AF198" s="5933"/>
      <c r="AG198" s="5933"/>
      <c r="AH198" s="5933"/>
      <c r="AI198" s="5933"/>
      <c r="AJ198" s="5085"/>
      <c r="AK198" s="5933"/>
      <c r="AL198" s="5933"/>
      <c r="AM198" s="3031" t="s">
        <v>2035</v>
      </c>
      <c r="AN198" s="3376"/>
      <c r="AO198" s="3202" t="s">
        <v>857</v>
      </c>
      <c r="AP198" s="190"/>
      <c r="AQ198" s="3195">
        <v>1500</v>
      </c>
      <c r="AR198" s="28" t="s">
        <v>2034</v>
      </c>
      <c r="AS198" s="198" t="s">
        <v>2036</v>
      </c>
      <c r="AT198" s="3190">
        <v>1500</v>
      </c>
      <c r="AU198" s="31" t="s">
        <v>342</v>
      </c>
      <c r="AV198" s="31" t="s">
        <v>341</v>
      </c>
      <c r="AW198" s="23"/>
      <c r="AX198" s="3195">
        <v>2</v>
      </c>
      <c r="AY198" s="3195" t="s">
        <v>859</v>
      </c>
      <c r="AZ198" s="3195">
        <v>2</v>
      </c>
      <c r="BA198" s="28">
        <v>3</v>
      </c>
      <c r="BB198" s="28" t="s">
        <v>875</v>
      </c>
      <c r="BC198" s="28" t="s">
        <v>859</v>
      </c>
      <c r="BD198" s="28" t="s">
        <v>876</v>
      </c>
      <c r="BE198" s="28" t="s">
        <v>877</v>
      </c>
      <c r="BF198" s="5146"/>
      <c r="BG198" s="5807"/>
    </row>
    <row r="199" spans="1:59">
      <c r="A199" s="5963"/>
      <c r="B199" s="5154"/>
      <c r="C199" s="5729"/>
      <c r="D199" s="5154"/>
      <c r="E199" s="5085"/>
      <c r="F199" s="5154"/>
      <c r="G199" s="5085"/>
      <c r="H199" s="5085"/>
      <c r="I199" s="5085"/>
      <c r="J199" s="5085"/>
      <c r="K199" s="5085"/>
      <c r="L199" s="5085"/>
      <c r="M199" s="5085"/>
      <c r="N199" s="5085"/>
      <c r="O199" s="5085"/>
      <c r="P199" s="5085"/>
      <c r="Q199" s="5085"/>
      <c r="R199" s="5085"/>
      <c r="S199" s="5085"/>
      <c r="T199" s="5085"/>
      <c r="U199" s="5085"/>
      <c r="V199" s="5085"/>
      <c r="W199" s="5085"/>
      <c r="X199" s="5085"/>
      <c r="Y199" s="5085"/>
      <c r="Z199" s="5085"/>
      <c r="AA199" s="5930"/>
      <c r="AB199" s="5933"/>
      <c r="AC199" s="5933"/>
      <c r="AD199" s="5933"/>
      <c r="AE199" s="5933"/>
      <c r="AF199" s="5933"/>
      <c r="AG199" s="5933"/>
      <c r="AH199" s="5933"/>
      <c r="AI199" s="5933"/>
      <c r="AJ199" s="5085"/>
      <c r="AK199" s="5933"/>
      <c r="AL199" s="5933"/>
      <c r="AM199" s="3031" t="s">
        <v>2035</v>
      </c>
      <c r="AN199" s="3379"/>
      <c r="AO199" s="3202" t="s">
        <v>857</v>
      </c>
      <c r="AP199" s="190"/>
      <c r="AQ199" s="3195">
        <v>1405</v>
      </c>
      <c r="AR199" s="28" t="s">
        <v>2034</v>
      </c>
      <c r="AS199" s="198" t="s">
        <v>2036</v>
      </c>
      <c r="AT199" s="3190">
        <v>1405</v>
      </c>
      <c r="AU199" s="31" t="s">
        <v>2792</v>
      </c>
      <c r="AV199" s="31" t="s">
        <v>2792</v>
      </c>
      <c r="AW199" s="23"/>
      <c r="AX199" s="3195">
        <v>3</v>
      </c>
      <c r="AY199" s="3195" t="s">
        <v>859</v>
      </c>
      <c r="AZ199" s="3195">
        <v>3</v>
      </c>
      <c r="BA199" s="230"/>
      <c r="BB199" s="230"/>
      <c r="BC199" s="230"/>
      <c r="BD199" s="230"/>
      <c r="BE199" s="230"/>
      <c r="BF199" s="5146"/>
      <c r="BG199" s="5807"/>
    </row>
    <row r="200" spans="1:59">
      <c r="A200" s="5963"/>
      <c r="B200" s="5155"/>
      <c r="C200" s="5730"/>
      <c r="D200" s="5965"/>
      <c r="E200" s="5949"/>
      <c r="F200" s="5965"/>
      <c r="G200" s="5086"/>
      <c r="H200" s="5086"/>
      <c r="I200" s="5086"/>
      <c r="J200" s="5086"/>
      <c r="K200" s="5086"/>
      <c r="L200" s="5086"/>
      <c r="M200" s="5086"/>
      <c r="N200" s="5086"/>
      <c r="O200" s="5086"/>
      <c r="P200" s="5086"/>
      <c r="Q200" s="5085"/>
      <c r="R200" s="5085"/>
      <c r="S200" s="5085"/>
      <c r="T200" s="5085"/>
      <c r="U200" s="5085"/>
      <c r="V200" s="5085"/>
      <c r="W200" s="5085"/>
      <c r="X200" s="5085"/>
      <c r="Y200" s="5085"/>
      <c r="Z200" s="5086"/>
      <c r="AA200" s="5930"/>
      <c r="AB200" s="5958"/>
      <c r="AC200" s="5958"/>
      <c r="AD200" s="5958"/>
      <c r="AE200" s="5958"/>
      <c r="AF200" s="5958"/>
      <c r="AG200" s="5958"/>
      <c r="AH200" s="5958"/>
      <c r="AI200" s="5958"/>
      <c r="AJ200" s="5086"/>
      <c r="AK200" s="5958"/>
      <c r="AL200" s="5958"/>
      <c r="AM200" s="3031" t="s">
        <v>2035</v>
      </c>
      <c r="AN200" s="3380"/>
      <c r="AO200" s="3202" t="s">
        <v>857</v>
      </c>
      <c r="AP200" s="190"/>
      <c r="AQ200" s="3195">
        <v>1300</v>
      </c>
      <c r="AR200" s="28" t="s">
        <v>2034</v>
      </c>
      <c r="AS200" s="198" t="s">
        <v>2036</v>
      </c>
      <c r="AT200" s="3190">
        <v>1300</v>
      </c>
      <c r="AU200" s="23" t="s">
        <v>646</v>
      </c>
      <c r="AV200" s="23" t="s">
        <v>647</v>
      </c>
      <c r="AW200" s="23"/>
      <c r="AX200" s="3195">
        <v>2</v>
      </c>
      <c r="AY200" s="3195" t="s">
        <v>859</v>
      </c>
      <c r="AZ200" s="3195">
        <v>2</v>
      </c>
      <c r="BA200" s="230"/>
      <c r="BB200" s="230"/>
      <c r="BC200" s="230"/>
      <c r="BD200" s="230"/>
      <c r="BE200" s="230"/>
      <c r="BF200" s="6128"/>
      <c r="BG200" s="5928"/>
    </row>
    <row r="201" spans="1:59">
      <c r="A201" s="5963"/>
      <c r="B201" s="5153" t="s">
        <v>2463</v>
      </c>
      <c r="C201" s="5731" t="s">
        <v>3684</v>
      </c>
      <c r="D201" s="5153" t="s">
        <v>2956</v>
      </c>
      <c r="E201" s="5084" t="s">
        <v>2920</v>
      </c>
      <c r="F201" s="5153" t="s">
        <v>2077</v>
      </c>
      <c r="G201" s="5084" t="s">
        <v>2028</v>
      </c>
      <c r="H201" s="5084" t="s">
        <v>2028</v>
      </c>
      <c r="I201" s="5084" t="s">
        <v>2029</v>
      </c>
      <c r="J201" s="5084" t="s">
        <v>2029</v>
      </c>
      <c r="K201" s="5084">
        <v>8</v>
      </c>
      <c r="L201" s="5084">
        <v>0</v>
      </c>
      <c r="M201" s="5084">
        <v>31</v>
      </c>
      <c r="N201" s="5084">
        <v>8</v>
      </c>
      <c r="O201" s="5084">
        <v>0</v>
      </c>
      <c r="P201" s="5084">
        <v>31</v>
      </c>
      <c r="Q201" s="5084">
        <v>1</v>
      </c>
      <c r="R201" s="5084">
        <v>1</v>
      </c>
      <c r="S201" s="5084" t="s">
        <v>2912</v>
      </c>
      <c r="T201" s="5084">
        <v>59</v>
      </c>
      <c r="U201" s="5084">
        <v>512</v>
      </c>
      <c r="V201" s="5084">
        <v>303</v>
      </c>
      <c r="W201" s="5084">
        <v>413</v>
      </c>
      <c r="X201" s="5084">
        <v>305</v>
      </c>
      <c r="Y201" s="5084">
        <v>190</v>
      </c>
      <c r="Z201" s="5084" t="s">
        <v>2030</v>
      </c>
      <c r="AA201" s="5960" t="s">
        <v>2913</v>
      </c>
      <c r="AB201" s="5957">
        <v>8376</v>
      </c>
      <c r="AC201" s="5957">
        <v>8376</v>
      </c>
      <c r="AD201" s="5957">
        <v>15047</v>
      </c>
      <c r="AE201" s="5957">
        <v>1216</v>
      </c>
      <c r="AF201" s="5957">
        <v>1216</v>
      </c>
      <c r="AG201" s="5957">
        <v>1358</v>
      </c>
      <c r="AH201" s="5957">
        <v>9</v>
      </c>
      <c r="AI201" s="5957">
        <v>2</v>
      </c>
      <c r="AJ201" s="5084" t="s">
        <v>2045</v>
      </c>
      <c r="AK201" s="5957" t="s">
        <v>2033</v>
      </c>
      <c r="AL201" s="5957" t="s">
        <v>2034</v>
      </c>
      <c r="AM201" s="3031" t="s">
        <v>2035</v>
      </c>
      <c r="AN201" s="3374" t="s">
        <v>6172</v>
      </c>
      <c r="AO201" s="3202" t="s">
        <v>857</v>
      </c>
      <c r="AP201" s="190"/>
      <c r="AQ201" s="3211">
        <v>1204</v>
      </c>
      <c r="AR201" s="28" t="s">
        <v>2034</v>
      </c>
      <c r="AS201" s="28" t="s">
        <v>2036</v>
      </c>
      <c r="AT201" s="28">
        <v>1203</v>
      </c>
      <c r="AU201" s="197" t="s">
        <v>2037</v>
      </c>
      <c r="AV201" s="3207" t="s">
        <v>2038</v>
      </c>
      <c r="AW201" s="23"/>
      <c r="AX201" s="3195">
        <v>2</v>
      </c>
      <c r="AY201" s="3195" t="s">
        <v>859</v>
      </c>
      <c r="AZ201" s="3195">
        <v>2</v>
      </c>
      <c r="BA201" s="230"/>
      <c r="BB201" s="230"/>
      <c r="BC201" s="230"/>
      <c r="BD201" s="230"/>
      <c r="BE201" s="230"/>
      <c r="BF201" s="5145" t="s">
        <v>2468</v>
      </c>
      <c r="BG201" s="5136" t="s">
        <v>2452</v>
      </c>
    </row>
    <row r="202" spans="1:59">
      <c r="A202" s="5963"/>
      <c r="B202" s="5154"/>
      <c r="C202" s="5729"/>
      <c r="D202" s="5154"/>
      <c r="E202" s="5085"/>
      <c r="F202" s="5154"/>
      <c r="G202" s="5085"/>
      <c r="H202" s="5085"/>
      <c r="I202" s="5085"/>
      <c r="J202" s="5085"/>
      <c r="K202" s="5085"/>
      <c r="L202" s="5085"/>
      <c r="M202" s="5085"/>
      <c r="N202" s="5085"/>
      <c r="O202" s="5085"/>
      <c r="P202" s="5085"/>
      <c r="Q202" s="5085"/>
      <c r="R202" s="5085"/>
      <c r="S202" s="5085"/>
      <c r="T202" s="5085"/>
      <c r="U202" s="5085"/>
      <c r="V202" s="5085"/>
      <c r="W202" s="5085"/>
      <c r="X202" s="5085"/>
      <c r="Y202" s="5085"/>
      <c r="Z202" s="5085"/>
      <c r="AA202" s="5930"/>
      <c r="AB202" s="5933"/>
      <c r="AC202" s="5933"/>
      <c r="AD202" s="5933"/>
      <c r="AE202" s="5933"/>
      <c r="AF202" s="5933"/>
      <c r="AG202" s="5933"/>
      <c r="AH202" s="5933"/>
      <c r="AI202" s="5933"/>
      <c r="AJ202" s="5085"/>
      <c r="AK202" s="5933"/>
      <c r="AL202" s="5933"/>
      <c r="AM202" s="3031" t="s">
        <v>2035</v>
      </c>
      <c r="AN202" s="3376"/>
      <c r="AO202" s="3202" t="s">
        <v>857</v>
      </c>
      <c r="AP202" s="190"/>
      <c r="AQ202" s="3195">
        <v>1500</v>
      </c>
      <c r="AR202" s="28" t="s">
        <v>2034</v>
      </c>
      <c r="AS202" s="198" t="s">
        <v>2036</v>
      </c>
      <c r="AT202" s="3190">
        <v>1500</v>
      </c>
      <c r="AU202" s="31" t="s">
        <v>342</v>
      </c>
      <c r="AV202" s="31" t="s">
        <v>341</v>
      </c>
      <c r="AW202" s="23"/>
      <c r="AX202" s="3195">
        <v>2</v>
      </c>
      <c r="AY202" s="3195" t="s">
        <v>859</v>
      </c>
      <c r="AZ202" s="3195">
        <v>2</v>
      </c>
      <c r="BA202" s="28">
        <v>3</v>
      </c>
      <c r="BB202" s="28" t="s">
        <v>875</v>
      </c>
      <c r="BC202" s="28" t="s">
        <v>859</v>
      </c>
      <c r="BD202" s="28" t="s">
        <v>876</v>
      </c>
      <c r="BE202" s="28" t="s">
        <v>877</v>
      </c>
      <c r="BF202" s="5146"/>
      <c r="BG202" s="5807"/>
    </row>
    <row r="203" spans="1:59">
      <c r="A203" s="5963"/>
      <c r="B203" s="5154"/>
      <c r="C203" s="5729"/>
      <c r="D203" s="5154"/>
      <c r="E203" s="5085"/>
      <c r="F203" s="5154"/>
      <c r="G203" s="5085"/>
      <c r="H203" s="5085"/>
      <c r="I203" s="5085"/>
      <c r="J203" s="5085"/>
      <c r="K203" s="5085"/>
      <c r="L203" s="5085"/>
      <c r="M203" s="5085"/>
      <c r="N203" s="5085"/>
      <c r="O203" s="5085"/>
      <c r="P203" s="5085"/>
      <c r="Q203" s="5085"/>
      <c r="R203" s="5085"/>
      <c r="S203" s="5085"/>
      <c r="T203" s="5085"/>
      <c r="U203" s="5085"/>
      <c r="V203" s="5085"/>
      <c r="W203" s="5085"/>
      <c r="X203" s="5085"/>
      <c r="Y203" s="5085"/>
      <c r="Z203" s="5085"/>
      <c r="AA203" s="5930"/>
      <c r="AB203" s="5933"/>
      <c r="AC203" s="5933"/>
      <c r="AD203" s="5933"/>
      <c r="AE203" s="5933"/>
      <c r="AF203" s="5933"/>
      <c r="AG203" s="5933"/>
      <c r="AH203" s="5933"/>
      <c r="AI203" s="5933"/>
      <c r="AJ203" s="5085"/>
      <c r="AK203" s="5933"/>
      <c r="AL203" s="5933"/>
      <c r="AM203" s="3031" t="s">
        <v>2035</v>
      </c>
      <c r="AN203" s="3379"/>
      <c r="AO203" s="3202" t="s">
        <v>857</v>
      </c>
      <c r="AP203" s="190"/>
      <c r="AQ203" s="3195">
        <v>1405</v>
      </c>
      <c r="AR203" s="28" t="s">
        <v>2034</v>
      </c>
      <c r="AS203" s="198" t="s">
        <v>2036</v>
      </c>
      <c r="AT203" s="3190">
        <v>1405</v>
      </c>
      <c r="AU203" s="31" t="s">
        <v>2792</v>
      </c>
      <c r="AV203" s="31" t="s">
        <v>2792</v>
      </c>
      <c r="AW203" s="23"/>
      <c r="AX203" s="3195">
        <v>3</v>
      </c>
      <c r="AY203" s="3195" t="s">
        <v>859</v>
      </c>
      <c r="AZ203" s="3195">
        <v>3</v>
      </c>
      <c r="BA203" s="230"/>
      <c r="BB203" s="230"/>
      <c r="BC203" s="230"/>
      <c r="BD203" s="230"/>
      <c r="BE203" s="230"/>
      <c r="BF203" s="5146"/>
      <c r="BG203" s="5807"/>
    </row>
    <row r="204" spans="1:59">
      <c r="A204" s="5963"/>
      <c r="B204" s="5155"/>
      <c r="C204" s="5730"/>
      <c r="D204" s="5965"/>
      <c r="E204" s="5949"/>
      <c r="F204" s="5965"/>
      <c r="G204" s="5086"/>
      <c r="H204" s="5086"/>
      <c r="I204" s="5086"/>
      <c r="J204" s="5086"/>
      <c r="K204" s="5086"/>
      <c r="L204" s="5086"/>
      <c r="M204" s="5086"/>
      <c r="N204" s="5086"/>
      <c r="O204" s="5086"/>
      <c r="P204" s="5086"/>
      <c r="Q204" s="5086"/>
      <c r="R204" s="5086"/>
      <c r="S204" s="5086"/>
      <c r="T204" s="5086"/>
      <c r="U204" s="5086"/>
      <c r="V204" s="5086"/>
      <c r="W204" s="5086"/>
      <c r="X204" s="5086"/>
      <c r="Y204" s="5086"/>
      <c r="Z204" s="5086"/>
      <c r="AA204" s="5961"/>
      <c r="AB204" s="5958"/>
      <c r="AC204" s="5958"/>
      <c r="AD204" s="5958"/>
      <c r="AE204" s="5958"/>
      <c r="AF204" s="5958"/>
      <c r="AG204" s="5958"/>
      <c r="AH204" s="5958"/>
      <c r="AI204" s="5958"/>
      <c r="AJ204" s="5086"/>
      <c r="AK204" s="5958"/>
      <c r="AL204" s="5958"/>
      <c r="AM204" s="3031" t="s">
        <v>2035</v>
      </c>
      <c r="AN204" s="3380"/>
      <c r="AO204" s="3202" t="s">
        <v>857</v>
      </c>
      <c r="AP204" s="190"/>
      <c r="AQ204" s="3195">
        <v>1300</v>
      </c>
      <c r="AR204" s="28" t="s">
        <v>2034</v>
      </c>
      <c r="AS204" s="198" t="s">
        <v>2036</v>
      </c>
      <c r="AT204" s="3190">
        <v>1300</v>
      </c>
      <c r="AU204" s="23" t="s">
        <v>646</v>
      </c>
      <c r="AV204" s="23" t="s">
        <v>647</v>
      </c>
      <c r="AW204" s="23"/>
      <c r="AX204" s="3195">
        <v>2</v>
      </c>
      <c r="AY204" s="3195" t="s">
        <v>859</v>
      </c>
      <c r="AZ204" s="3195">
        <v>2</v>
      </c>
      <c r="BA204" s="230"/>
      <c r="BB204" s="230"/>
      <c r="BC204" s="230"/>
      <c r="BD204" s="230"/>
      <c r="BE204" s="230"/>
      <c r="BF204" s="6128"/>
      <c r="BG204" s="5928"/>
    </row>
    <row r="205" spans="1:59">
      <c r="A205" s="5963"/>
      <c r="B205" s="5153" t="s">
        <v>2463</v>
      </c>
      <c r="C205" s="5731" t="s">
        <v>3685</v>
      </c>
      <c r="D205" s="5153" t="s">
        <v>2957</v>
      </c>
      <c r="E205" s="5084" t="s">
        <v>2920</v>
      </c>
      <c r="F205" s="5153" t="s">
        <v>2078</v>
      </c>
      <c r="G205" s="5084" t="s">
        <v>2028</v>
      </c>
      <c r="H205" s="5084" t="s">
        <v>2028</v>
      </c>
      <c r="I205" s="5084" t="s">
        <v>2029</v>
      </c>
      <c r="J205" s="5084" t="s">
        <v>2029</v>
      </c>
      <c r="K205" s="5084">
        <v>8</v>
      </c>
      <c r="L205" s="5084">
        <v>0</v>
      </c>
      <c r="M205" s="5084">
        <v>31</v>
      </c>
      <c r="N205" s="5084">
        <v>8</v>
      </c>
      <c r="O205" s="5084">
        <v>0</v>
      </c>
      <c r="P205" s="5084">
        <v>31</v>
      </c>
      <c r="Q205" s="5085">
        <v>1</v>
      </c>
      <c r="R205" s="5085">
        <v>1</v>
      </c>
      <c r="S205" s="5085" t="s">
        <v>2912</v>
      </c>
      <c r="T205" s="5085">
        <v>59</v>
      </c>
      <c r="U205" s="5085">
        <v>512</v>
      </c>
      <c r="V205" s="5085">
        <v>303</v>
      </c>
      <c r="W205" s="5085">
        <v>413</v>
      </c>
      <c r="X205" s="5085">
        <v>305</v>
      </c>
      <c r="Y205" s="5085">
        <v>190</v>
      </c>
      <c r="Z205" s="5084" t="s">
        <v>2030</v>
      </c>
      <c r="AA205" s="5930" t="s">
        <v>2913</v>
      </c>
      <c r="AB205" s="5957">
        <v>14983</v>
      </c>
      <c r="AC205" s="5957">
        <v>14983</v>
      </c>
      <c r="AD205" s="5957">
        <v>26074</v>
      </c>
      <c r="AE205" s="5957">
        <v>1358</v>
      </c>
      <c r="AF205" s="5957">
        <v>1358</v>
      </c>
      <c r="AG205" s="5957">
        <v>1503</v>
      </c>
      <c r="AH205" s="5957">
        <v>9</v>
      </c>
      <c r="AI205" s="5957">
        <v>2</v>
      </c>
      <c r="AJ205" s="5084" t="s">
        <v>2045</v>
      </c>
      <c r="AK205" s="5957" t="s">
        <v>2033</v>
      </c>
      <c r="AL205" s="5957" t="s">
        <v>2034</v>
      </c>
      <c r="AM205" s="3031" t="s">
        <v>2035</v>
      </c>
      <c r="AN205" s="3374" t="s">
        <v>6173</v>
      </c>
      <c r="AO205" s="3202" t="s">
        <v>857</v>
      </c>
      <c r="AP205" s="190"/>
      <c r="AQ205" s="3211">
        <v>1204</v>
      </c>
      <c r="AR205" s="28" t="s">
        <v>2034</v>
      </c>
      <c r="AS205" s="28" t="s">
        <v>2036</v>
      </c>
      <c r="AT205" s="28">
        <v>1203</v>
      </c>
      <c r="AU205" s="3209" t="s">
        <v>2040</v>
      </c>
      <c r="AV205" s="26" t="s">
        <v>2041</v>
      </c>
      <c r="AW205" s="23"/>
      <c r="AX205" s="3195">
        <v>2</v>
      </c>
      <c r="AY205" s="3195" t="s">
        <v>859</v>
      </c>
      <c r="AZ205" s="3195">
        <v>2</v>
      </c>
      <c r="BA205" s="230"/>
      <c r="BB205" s="230"/>
      <c r="BC205" s="230"/>
      <c r="BD205" s="230"/>
      <c r="BE205" s="230"/>
      <c r="BF205" s="5145" t="s">
        <v>2468</v>
      </c>
      <c r="BG205" s="5136" t="s">
        <v>2452</v>
      </c>
    </row>
    <row r="206" spans="1:59">
      <c r="A206" s="5963"/>
      <c r="B206" s="5154"/>
      <c r="C206" s="5729"/>
      <c r="D206" s="5154"/>
      <c r="E206" s="5085"/>
      <c r="F206" s="5154"/>
      <c r="G206" s="5085"/>
      <c r="H206" s="5085"/>
      <c r="I206" s="5085"/>
      <c r="J206" s="5085"/>
      <c r="K206" s="5085"/>
      <c r="L206" s="5085"/>
      <c r="M206" s="5085"/>
      <c r="N206" s="5085"/>
      <c r="O206" s="5085"/>
      <c r="P206" s="5085"/>
      <c r="Q206" s="5085"/>
      <c r="R206" s="5085"/>
      <c r="S206" s="5085"/>
      <c r="T206" s="5085"/>
      <c r="U206" s="5085"/>
      <c r="V206" s="5085"/>
      <c r="W206" s="5085"/>
      <c r="X206" s="5085"/>
      <c r="Y206" s="5085"/>
      <c r="Z206" s="5085"/>
      <c r="AA206" s="5930"/>
      <c r="AB206" s="5933"/>
      <c r="AC206" s="5933"/>
      <c r="AD206" s="5933"/>
      <c r="AE206" s="5933"/>
      <c r="AF206" s="5933"/>
      <c r="AG206" s="5933"/>
      <c r="AH206" s="5933"/>
      <c r="AI206" s="5933"/>
      <c r="AJ206" s="5085"/>
      <c r="AK206" s="5933"/>
      <c r="AL206" s="5933"/>
      <c r="AM206" s="3031" t="s">
        <v>2035</v>
      </c>
      <c r="AN206" s="3376"/>
      <c r="AO206" s="3202" t="s">
        <v>857</v>
      </c>
      <c r="AP206" s="190"/>
      <c r="AQ206" s="3195">
        <v>1500</v>
      </c>
      <c r="AR206" s="28" t="s">
        <v>2034</v>
      </c>
      <c r="AS206" s="198" t="s">
        <v>2036</v>
      </c>
      <c r="AT206" s="3190">
        <v>1500</v>
      </c>
      <c r="AU206" s="31" t="s">
        <v>342</v>
      </c>
      <c r="AV206" s="31" t="s">
        <v>341</v>
      </c>
      <c r="AW206" s="23"/>
      <c r="AX206" s="3195">
        <v>2</v>
      </c>
      <c r="AY206" s="3195" t="s">
        <v>859</v>
      </c>
      <c r="AZ206" s="3195">
        <v>2</v>
      </c>
      <c r="BA206" s="28">
        <v>3</v>
      </c>
      <c r="BB206" s="28" t="s">
        <v>875</v>
      </c>
      <c r="BC206" s="28" t="s">
        <v>859</v>
      </c>
      <c r="BD206" s="28" t="s">
        <v>876</v>
      </c>
      <c r="BE206" s="28" t="s">
        <v>877</v>
      </c>
      <c r="BF206" s="5146"/>
      <c r="BG206" s="5807"/>
    </row>
    <row r="207" spans="1:59">
      <c r="A207" s="5963"/>
      <c r="B207" s="5154"/>
      <c r="C207" s="5729"/>
      <c r="D207" s="5154"/>
      <c r="E207" s="5085"/>
      <c r="F207" s="5154"/>
      <c r="G207" s="5085"/>
      <c r="H207" s="5085"/>
      <c r="I207" s="5085"/>
      <c r="J207" s="5085"/>
      <c r="K207" s="5085"/>
      <c r="L207" s="5085"/>
      <c r="M207" s="5085"/>
      <c r="N207" s="5085"/>
      <c r="O207" s="5085"/>
      <c r="P207" s="5085"/>
      <c r="Q207" s="5085"/>
      <c r="R207" s="5085"/>
      <c r="S207" s="5085"/>
      <c r="T207" s="5085"/>
      <c r="U207" s="5085"/>
      <c r="V207" s="5085"/>
      <c r="W207" s="5085"/>
      <c r="X207" s="5085"/>
      <c r="Y207" s="5085"/>
      <c r="Z207" s="5085"/>
      <c r="AA207" s="5930"/>
      <c r="AB207" s="5933"/>
      <c r="AC207" s="5933"/>
      <c r="AD207" s="5933"/>
      <c r="AE207" s="5933"/>
      <c r="AF207" s="5933"/>
      <c r="AG207" s="5933"/>
      <c r="AH207" s="5933"/>
      <c r="AI207" s="5933"/>
      <c r="AJ207" s="5085"/>
      <c r="AK207" s="5933"/>
      <c r="AL207" s="5933"/>
      <c r="AM207" s="3031" t="s">
        <v>2035</v>
      </c>
      <c r="AN207" s="3379"/>
      <c r="AO207" s="3202" t="s">
        <v>857</v>
      </c>
      <c r="AP207" s="190"/>
      <c r="AQ207" s="3195">
        <v>1405</v>
      </c>
      <c r="AR207" s="28" t="s">
        <v>2034</v>
      </c>
      <c r="AS207" s="198" t="s">
        <v>2036</v>
      </c>
      <c r="AT207" s="3190">
        <v>1405</v>
      </c>
      <c r="AU207" s="31" t="s">
        <v>2792</v>
      </c>
      <c r="AV207" s="31" t="s">
        <v>2792</v>
      </c>
      <c r="AW207" s="23"/>
      <c r="AX207" s="3195">
        <v>3</v>
      </c>
      <c r="AY207" s="3195" t="s">
        <v>859</v>
      </c>
      <c r="AZ207" s="3195">
        <v>3</v>
      </c>
      <c r="BA207" s="230"/>
      <c r="BB207" s="230"/>
      <c r="BC207" s="230"/>
      <c r="BD207" s="230"/>
      <c r="BE207" s="230"/>
      <c r="BF207" s="5146"/>
      <c r="BG207" s="5807"/>
    </row>
    <row r="208" spans="1:59" ht="13.5" thickBot="1">
      <c r="A208" s="5964"/>
      <c r="B208" s="5208"/>
      <c r="C208" s="6062"/>
      <c r="D208" s="5959"/>
      <c r="E208" s="5948"/>
      <c r="F208" s="5959"/>
      <c r="G208" s="5121"/>
      <c r="H208" s="5121"/>
      <c r="I208" s="5121"/>
      <c r="J208" s="5121"/>
      <c r="K208" s="5121"/>
      <c r="L208" s="5121"/>
      <c r="M208" s="5121"/>
      <c r="N208" s="5121"/>
      <c r="O208" s="5121"/>
      <c r="P208" s="5121"/>
      <c r="Q208" s="5086"/>
      <c r="R208" s="5086"/>
      <c r="S208" s="5086"/>
      <c r="T208" s="5086"/>
      <c r="U208" s="5086"/>
      <c r="V208" s="5086"/>
      <c r="W208" s="5086"/>
      <c r="X208" s="5086"/>
      <c r="Y208" s="5086"/>
      <c r="Z208" s="5121"/>
      <c r="AA208" s="5961"/>
      <c r="AB208" s="5934"/>
      <c r="AC208" s="5934"/>
      <c r="AD208" s="5934"/>
      <c r="AE208" s="5934"/>
      <c r="AF208" s="5934"/>
      <c r="AG208" s="5934"/>
      <c r="AH208" s="5934"/>
      <c r="AI208" s="5934"/>
      <c r="AJ208" s="5121"/>
      <c r="AK208" s="5934"/>
      <c r="AL208" s="5934"/>
      <c r="AM208" s="3215" t="s">
        <v>2035</v>
      </c>
      <c r="AN208" s="3381"/>
      <c r="AO208" s="3224" t="s">
        <v>857</v>
      </c>
      <c r="AP208" s="193"/>
      <c r="AQ208" s="3196">
        <v>1300</v>
      </c>
      <c r="AR208" s="30" t="s">
        <v>2034</v>
      </c>
      <c r="AS208" s="199" t="s">
        <v>2036</v>
      </c>
      <c r="AT208" s="3201">
        <v>1300</v>
      </c>
      <c r="AU208" s="35" t="s">
        <v>646</v>
      </c>
      <c r="AV208" s="35" t="s">
        <v>647</v>
      </c>
      <c r="AW208" s="35"/>
      <c r="AX208" s="3196">
        <v>2</v>
      </c>
      <c r="AY208" s="3196" t="s">
        <v>859</v>
      </c>
      <c r="AZ208" s="3196">
        <v>2</v>
      </c>
      <c r="BA208" s="232"/>
      <c r="BB208" s="232"/>
      <c r="BC208" s="232"/>
      <c r="BD208" s="232"/>
      <c r="BE208" s="232"/>
      <c r="BF208" s="6127"/>
      <c r="BG208" s="5927"/>
    </row>
    <row r="209" spans="1:59">
      <c r="A209" s="5962" t="s">
        <v>6254</v>
      </c>
      <c r="B209" s="5241" t="s">
        <v>2463</v>
      </c>
      <c r="C209" s="6058" t="s">
        <v>6252</v>
      </c>
      <c r="D209" s="5241" t="s">
        <v>6299</v>
      </c>
      <c r="E209" s="5156" t="s">
        <v>2920</v>
      </c>
      <c r="F209" s="5241" t="s">
        <v>6288</v>
      </c>
      <c r="G209" s="5156" t="s">
        <v>2028</v>
      </c>
      <c r="H209" s="5156" t="s">
        <v>2028</v>
      </c>
      <c r="I209" s="5156" t="s">
        <v>2029</v>
      </c>
      <c r="J209" s="5156" t="s">
        <v>2029</v>
      </c>
      <c r="K209" s="5156">
        <v>8</v>
      </c>
      <c r="L209" s="5156">
        <v>0</v>
      </c>
      <c r="M209" s="5156">
        <v>31</v>
      </c>
      <c r="N209" s="5156">
        <v>8</v>
      </c>
      <c r="O209" s="5156">
        <v>0</v>
      </c>
      <c r="P209" s="5156">
        <v>31</v>
      </c>
      <c r="Q209" s="5156">
        <v>1</v>
      </c>
      <c r="R209" s="5156">
        <v>1</v>
      </c>
      <c r="S209" s="5156" t="s">
        <v>2912</v>
      </c>
      <c r="T209" s="5156">
        <v>59</v>
      </c>
      <c r="U209" s="5156">
        <v>512</v>
      </c>
      <c r="V209" s="5156">
        <v>303</v>
      </c>
      <c r="W209" s="5156">
        <v>413</v>
      </c>
      <c r="X209" s="5156">
        <v>305</v>
      </c>
      <c r="Y209" s="5156">
        <v>190</v>
      </c>
      <c r="Z209" s="5156" t="s">
        <v>2030</v>
      </c>
      <c r="AA209" s="5929" t="s">
        <v>2913</v>
      </c>
      <c r="AB209" s="5156">
        <v>11015</v>
      </c>
      <c r="AC209" s="5156">
        <v>11015</v>
      </c>
      <c r="AD209" s="5932">
        <v>27418</v>
      </c>
      <c r="AE209" s="5932">
        <v>900</v>
      </c>
      <c r="AF209" s="5932">
        <v>900</v>
      </c>
      <c r="AG209" s="5932">
        <v>3719</v>
      </c>
      <c r="AH209" s="5932">
        <v>9</v>
      </c>
      <c r="AI209" s="5932">
        <v>2</v>
      </c>
      <c r="AJ209" s="5156" t="s">
        <v>2045</v>
      </c>
      <c r="AK209" s="5932" t="s">
        <v>2033</v>
      </c>
      <c r="AL209" s="5932" t="s">
        <v>2034</v>
      </c>
      <c r="AM209" s="3214" t="s">
        <v>2035</v>
      </c>
      <c r="AN209" s="192" t="s">
        <v>6173</v>
      </c>
      <c r="AO209" s="3223" t="s">
        <v>857</v>
      </c>
      <c r="AP209" s="187"/>
      <c r="AQ209" s="185">
        <v>1204</v>
      </c>
      <c r="AR209" s="48" t="s">
        <v>2034</v>
      </c>
      <c r="AS209" s="48" t="s">
        <v>2036</v>
      </c>
      <c r="AT209" s="48">
        <v>1203</v>
      </c>
      <c r="AU209" s="192" t="s">
        <v>2040</v>
      </c>
      <c r="AV209" s="192" t="s">
        <v>6278</v>
      </c>
      <c r="AW209" s="189"/>
      <c r="AX209" s="3200">
        <v>2</v>
      </c>
      <c r="AY209" s="3200" t="s">
        <v>859</v>
      </c>
      <c r="AZ209" s="3200">
        <v>2</v>
      </c>
      <c r="BA209" s="231"/>
      <c r="BB209" s="231"/>
      <c r="BC209" s="231"/>
      <c r="BD209" s="231"/>
      <c r="BE209" s="231"/>
      <c r="BF209" s="6124" t="s">
        <v>2468</v>
      </c>
      <c r="BG209" s="5813" t="s">
        <v>2452</v>
      </c>
    </row>
    <row r="210" spans="1:59" ht="12.75" customHeight="1">
      <c r="A210" s="5963"/>
      <c r="B210" s="5154"/>
      <c r="C210" s="5729"/>
      <c r="D210" s="5154"/>
      <c r="E210" s="5085"/>
      <c r="F210" s="5154"/>
      <c r="G210" s="5085"/>
      <c r="H210" s="5085"/>
      <c r="I210" s="5085"/>
      <c r="J210" s="5085"/>
      <c r="K210" s="5085"/>
      <c r="L210" s="5085"/>
      <c r="M210" s="5085"/>
      <c r="N210" s="5085"/>
      <c r="O210" s="5085"/>
      <c r="P210" s="5085"/>
      <c r="Q210" s="5085"/>
      <c r="R210" s="5085"/>
      <c r="S210" s="5085"/>
      <c r="T210" s="5085"/>
      <c r="U210" s="5085"/>
      <c r="V210" s="5085"/>
      <c r="W210" s="5085"/>
      <c r="X210" s="5085"/>
      <c r="Y210" s="5085"/>
      <c r="Z210" s="5085"/>
      <c r="AA210" s="5930"/>
      <c r="AB210" s="5085"/>
      <c r="AC210" s="5085"/>
      <c r="AD210" s="5933"/>
      <c r="AE210" s="5933"/>
      <c r="AF210" s="5933"/>
      <c r="AG210" s="5933"/>
      <c r="AH210" s="5933"/>
      <c r="AI210" s="5933"/>
      <c r="AJ210" s="5085"/>
      <c r="AK210" s="5933"/>
      <c r="AL210" s="5933"/>
      <c r="AM210" s="3031" t="s">
        <v>2035</v>
      </c>
      <c r="AN210" s="31"/>
      <c r="AO210" s="3202" t="s">
        <v>857</v>
      </c>
      <c r="AP210" s="190"/>
      <c r="AQ210" s="3195">
        <v>1500</v>
      </c>
      <c r="AR210" s="28" t="s">
        <v>2034</v>
      </c>
      <c r="AS210" s="198" t="s">
        <v>2036</v>
      </c>
      <c r="AT210" s="3190">
        <v>1500</v>
      </c>
      <c r="AU210" s="31" t="s">
        <v>342</v>
      </c>
      <c r="AV210" s="31" t="s">
        <v>341</v>
      </c>
      <c r="AW210" s="23"/>
      <c r="AX210" s="3195">
        <v>2</v>
      </c>
      <c r="AY210" s="3195" t="s">
        <v>859</v>
      </c>
      <c r="AZ210" s="3195">
        <v>2</v>
      </c>
      <c r="BA210" s="28">
        <v>3</v>
      </c>
      <c r="BB210" s="28" t="s">
        <v>875</v>
      </c>
      <c r="BC210" s="28" t="s">
        <v>859</v>
      </c>
      <c r="BD210" s="28" t="s">
        <v>876</v>
      </c>
      <c r="BE210" s="28" t="s">
        <v>877</v>
      </c>
      <c r="BF210" s="5146"/>
      <c r="BG210" s="5807"/>
    </row>
    <row r="211" spans="1:59">
      <c r="A211" s="5963"/>
      <c r="B211" s="5154"/>
      <c r="C211" s="5729"/>
      <c r="D211" s="5154"/>
      <c r="E211" s="5085"/>
      <c r="F211" s="5154"/>
      <c r="G211" s="5085"/>
      <c r="H211" s="5085"/>
      <c r="I211" s="5085"/>
      <c r="J211" s="5085"/>
      <c r="K211" s="5085"/>
      <c r="L211" s="5085"/>
      <c r="M211" s="5085"/>
      <c r="N211" s="5085"/>
      <c r="O211" s="5085"/>
      <c r="P211" s="5085"/>
      <c r="Q211" s="5085"/>
      <c r="R211" s="5085"/>
      <c r="S211" s="5085"/>
      <c r="T211" s="5085"/>
      <c r="U211" s="5085"/>
      <c r="V211" s="5085"/>
      <c r="W211" s="5085"/>
      <c r="X211" s="5085"/>
      <c r="Y211" s="5085"/>
      <c r="Z211" s="5085"/>
      <c r="AA211" s="5930"/>
      <c r="AB211" s="5085"/>
      <c r="AC211" s="5085"/>
      <c r="AD211" s="5933"/>
      <c r="AE211" s="5933"/>
      <c r="AF211" s="5933"/>
      <c r="AG211" s="5933"/>
      <c r="AH211" s="5933"/>
      <c r="AI211" s="5933"/>
      <c r="AJ211" s="5085"/>
      <c r="AK211" s="5933"/>
      <c r="AL211" s="5933"/>
      <c r="AM211" s="3031" t="s">
        <v>2035</v>
      </c>
      <c r="AN211" s="31"/>
      <c r="AO211" s="3202" t="s">
        <v>857</v>
      </c>
      <c r="AP211" s="190"/>
      <c r="AQ211" s="3195">
        <v>1405</v>
      </c>
      <c r="AR211" s="28" t="s">
        <v>2034</v>
      </c>
      <c r="AS211" s="198" t="s">
        <v>2036</v>
      </c>
      <c r="AT211" s="3190">
        <v>1405</v>
      </c>
      <c r="AU211" s="31" t="s">
        <v>2792</v>
      </c>
      <c r="AV211" s="31" t="s">
        <v>2792</v>
      </c>
      <c r="AW211" s="23"/>
      <c r="AX211" s="3195">
        <v>3</v>
      </c>
      <c r="AY211" s="3195" t="s">
        <v>859</v>
      </c>
      <c r="AZ211" s="3195">
        <v>3</v>
      </c>
      <c r="BA211" s="230"/>
      <c r="BB211" s="230"/>
      <c r="BC211" s="230"/>
      <c r="BD211" s="230"/>
      <c r="BE211" s="230"/>
      <c r="BF211" s="5146"/>
      <c r="BG211" s="5807"/>
    </row>
    <row r="212" spans="1:59">
      <c r="A212" s="5963"/>
      <c r="B212" s="5155"/>
      <c r="C212" s="5730"/>
      <c r="D212" s="5965"/>
      <c r="E212" s="5949"/>
      <c r="F212" s="5155"/>
      <c r="G212" s="5086"/>
      <c r="H212" s="5086"/>
      <c r="I212" s="5086"/>
      <c r="J212" s="5086"/>
      <c r="K212" s="5086"/>
      <c r="L212" s="5086"/>
      <c r="M212" s="5086"/>
      <c r="N212" s="5086"/>
      <c r="O212" s="5086"/>
      <c r="P212" s="5086"/>
      <c r="Q212" s="5086"/>
      <c r="R212" s="5086"/>
      <c r="S212" s="5085"/>
      <c r="T212" s="5085"/>
      <c r="U212" s="5085"/>
      <c r="V212" s="5085"/>
      <c r="W212" s="5085"/>
      <c r="X212" s="5085"/>
      <c r="Y212" s="5085"/>
      <c r="Z212" s="5086"/>
      <c r="AA212" s="5961"/>
      <c r="AB212" s="5086"/>
      <c r="AC212" s="5086"/>
      <c r="AD212" s="5958"/>
      <c r="AE212" s="5958"/>
      <c r="AF212" s="5958"/>
      <c r="AG212" s="5958"/>
      <c r="AH212" s="5958"/>
      <c r="AI212" s="5958"/>
      <c r="AJ212" s="5086"/>
      <c r="AK212" s="5958"/>
      <c r="AL212" s="5958"/>
      <c r="AM212" s="3031" t="s">
        <v>2035</v>
      </c>
      <c r="AN212" s="3378"/>
      <c r="AO212" s="3202" t="s">
        <v>857</v>
      </c>
      <c r="AP212" s="190"/>
      <c r="AQ212" s="3195">
        <v>1300</v>
      </c>
      <c r="AR212" s="28" t="s">
        <v>2034</v>
      </c>
      <c r="AS212" s="198" t="s">
        <v>2036</v>
      </c>
      <c r="AT212" s="3190">
        <v>1300</v>
      </c>
      <c r="AU212" s="23" t="s">
        <v>646</v>
      </c>
      <c r="AV212" s="23" t="s">
        <v>647</v>
      </c>
      <c r="AW212" s="23"/>
      <c r="AX212" s="3195">
        <v>2</v>
      </c>
      <c r="AY212" s="3195" t="s">
        <v>859</v>
      </c>
      <c r="AZ212" s="3195">
        <v>2</v>
      </c>
      <c r="BA212" s="230"/>
      <c r="BB212" s="230"/>
      <c r="BC212" s="230"/>
      <c r="BD212" s="230"/>
      <c r="BE212" s="230"/>
      <c r="BF212" s="6128"/>
      <c r="BG212" s="5928"/>
    </row>
    <row r="213" spans="1:59" ht="12.75" customHeight="1">
      <c r="A213" s="5963"/>
      <c r="B213" s="5153" t="s">
        <v>2463</v>
      </c>
      <c r="C213" s="5731" t="s">
        <v>6541</v>
      </c>
      <c r="D213" s="5153" t="s">
        <v>6561</v>
      </c>
      <c r="E213" s="5084" t="s">
        <v>2920</v>
      </c>
      <c r="F213" s="5153" t="s">
        <v>6535</v>
      </c>
      <c r="G213" s="5084" t="s">
        <v>2028</v>
      </c>
      <c r="H213" s="5084" t="s">
        <v>2028</v>
      </c>
      <c r="I213" s="5084" t="s">
        <v>2029</v>
      </c>
      <c r="J213" s="5084" t="s">
        <v>2029</v>
      </c>
      <c r="K213" s="5084">
        <v>8</v>
      </c>
      <c r="L213" s="5084">
        <v>0</v>
      </c>
      <c r="M213" s="5084">
        <v>31</v>
      </c>
      <c r="N213" s="5084">
        <v>8</v>
      </c>
      <c r="O213" s="5084">
        <v>0</v>
      </c>
      <c r="P213" s="5084">
        <v>31</v>
      </c>
      <c r="Q213" s="5084">
        <v>1</v>
      </c>
      <c r="R213" s="5084">
        <v>1</v>
      </c>
      <c r="S213" s="5085" t="s">
        <v>2912</v>
      </c>
      <c r="T213" s="5085">
        <v>59</v>
      </c>
      <c r="U213" s="5085">
        <v>512</v>
      </c>
      <c r="V213" s="5085">
        <v>303</v>
      </c>
      <c r="W213" s="5085">
        <v>413</v>
      </c>
      <c r="X213" s="5085">
        <v>305</v>
      </c>
      <c r="Y213" s="5085">
        <v>190</v>
      </c>
      <c r="Z213" s="5084" t="s">
        <v>2030</v>
      </c>
      <c r="AA213" s="5960" t="s">
        <v>2913</v>
      </c>
      <c r="AB213" s="5084">
        <v>21000</v>
      </c>
      <c r="AC213" s="5084">
        <v>21000</v>
      </c>
      <c r="AD213" s="5957">
        <v>38439</v>
      </c>
      <c r="AE213" s="5084">
        <v>2500</v>
      </c>
      <c r="AF213" s="5084">
        <v>2500</v>
      </c>
      <c r="AG213" s="5084">
        <v>7090</v>
      </c>
      <c r="AH213" s="5957">
        <v>9</v>
      </c>
      <c r="AI213" s="5957">
        <v>2</v>
      </c>
      <c r="AJ213" s="5084" t="s">
        <v>2045</v>
      </c>
      <c r="AK213" s="5957" t="s">
        <v>2033</v>
      </c>
      <c r="AL213" s="5957" t="s">
        <v>2034</v>
      </c>
      <c r="AM213" s="28" t="s">
        <v>2035</v>
      </c>
      <c r="AN213" s="192" t="s">
        <v>6231</v>
      </c>
      <c r="AO213" s="3369" t="s">
        <v>857</v>
      </c>
      <c r="AP213" s="190"/>
      <c r="AQ213" s="3368">
        <v>1204</v>
      </c>
      <c r="AR213" s="28" t="s">
        <v>2034</v>
      </c>
      <c r="AS213" s="28" t="s">
        <v>2036</v>
      </c>
      <c r="AT213" s="28">
        <v>1203</v>
      </c>
      <c r="AU213" s="192" t="s">
        <v>6281</v>
      </c>
      <c r="AV213" s="192" t="s">
        <v>6525</v>
      </c>
      <c r="AW213" s="23"/>
      <c r="AX213" s="3365">
        <v>2</v>
      </c>
      <c r="AY213" s="3365" t="s">
        <v>859</v>
      </c>
      <c r="AZ213" s="3365">
        <v>2</v>
      </c>
      <c r="BA213" s="230"/>
      <c r="BB213" s="230"/>
      <c r="BC213" s="230"/>
      <c r="BD213" s="230"/>
      <c r="BE213" s="3419"/>
      <c r="BF213" s="5145" t="s">
        <v>2468</v>
      </c>
      <c r="BG213" s="5136" t="s">
        <v>2452</v>
      </c>
    </row>
    <row r="214" spans="1:59">
      <c r="A214" s="5963"/>
      <c r="B214" s="5154"/>
      <c r="C214" s="5729"/>
      <c r="D214" s="6093"/>
      <c r="E214" s="5085"/>
      <c r="F214" s="5154"/>
      <c r="G214" s="5085"/>
      <c r="H214" s="5085"/>
      <c r="I214" s="5085"/>
      <c r="J214" s="5085"/>
      <c r="K214" s="5085"/>
      <c r="L214" s="5085"/>
      <c r="M214" s="5085"/>
      <c r="N214" s="5085"/>
      <c r="O214" s="5085"/>
      <c r="P214" s="5085"/>
      <c r="Q214" s="5085"/>
      <c r="R214" s="5085"/>
      <c r="S214" s="5085"/>
      <c r="T214" s="5085"/>
      <c r="U214" s="5085"/>
      <c r="V214" s="5085"/>
      <c r="W214" s="5085"/>
      <c r="X214" s="5085"/>
      <c r="Y214" s="5085"/>
      <c r="Z214" s="5085"/>
      <c r="AA214" s="5930"/>
      <c r="AB214" s="5085"/>
      <c r="AC214" s="5085"/>
      <c r="AD214" s="5933"/>
      <c r="AE214" s="5085"/>
      <c r="AF214" s="5085"/>
      <c r="AG214" s="5085"/>
      <c r="AH214" s="5933"/>
      <c r="AI214" s="5933"/>
      <c r="AJ214" s="5085"/>
      <c r="AK214" s="5933"/>
      <c r="AL214" s="5933"/>
      <c r="AM214" s="28" t="s">
        <v>2035</v>
      </c>
      <c r="AN214" s="3383"/>
      <c r="AO214" s="3369" t="s">
        <v>857</v>
      </c>
      <c r="AP214" s="190"/>
      <c r="AQ214" s="3365">
        <v>1500</v>
      </c>
      <c r="AR214" s="28" t="s">
        <v>2034</v>
      </c>
      <c r="AS214" s="198" t="s">
        <v>2036</v>
      </c>
      <c r="AT214" s="3362">
        <v>1500</v>
      </c>
      <c r="AU214" s="31" t="s">
        <v>342</v>
      </c>
      <c r="AV214" s="31" t="s">
        <v>341</v>
      </c>
      <c r="AW214" s="23"/>
      <c r="AX214" s="3365">
        <v>2</v>
      </c>
      <c r="AY214" s="3365" t="s">
        <v>859</v>
      </c>
      <c r="AZ214" s="3365">
        <v>2</v>
      </c>
      <c r="BA214" s="28">
        <v>3</v>
      </c>
      <c r="BB214" s="28" t="s">
        <v>875</v>
      </c>
      <c r="BC214" s="28" t="s">
        <v>859</v>
      </c>
      <c r="BD214" s="28" t="s">
        <v>876</v>
      </c>
      <c r="BE214" s="3422" t="s">
        <v>877</v>
      </c>
      <c r="BF214" s="5146"/>
      <c r="BG214" s="5807"/>
    </row>
    <row r="215" spans="1:59">
      <c r="A215" s="5963"/>
      <c r="B215" s="5154"/>
      <c r="C215" s="5729"/>
      <c r="D215" s="6093"/>
      <c r="E215" s="5085"/>
      <c r="F215" s="5154"/>
      <c r="G215" s="5085"/>
      <c r="H215" s="5085"/>
      <c r="I215" s="5085"/>
      <c r="J215" s="5085"/>
      <c r="K215" s="5085"/>
      <c r="L215" s="5085"/>
      <c r="M215" s="5085"/>
      <c r="N215" s="5085"/>
      <c r="O215" s="5085"/>
      <c r="P215" s="5085"/>
      <c r="Q215" s="5085"/>
      <c r="R215" s="5085"/>
      <c r="S215" s="5085"/>
      <c r="T215" s="5085"/>
      <c r="U215" s="5085"/>
      <c r="V215" s="5085"/>
      <c r="W215" s="5085"/>
      <c r="X215" s="5085"/>
      <c r="Y215" s="5085"/>
      <c r="Z215" s="5085"/>
      <c r="AA215" s="5930"/>
      <c r="AB215" s="5085"/>
      <c r="AC215" s="5085"/>
      <c r="AD215" s="5933"/>
      <c r="AE215" s="5085"/>
      <c r="AF215" s="5085"/>
      <c r="AG215" s="5085"/>
      <c r="AH215" s="5933"/>
      <c r="AI215" s="5933"/>
      <c r="AJ215" s="5085"/>
      <c r="AK215" s="5933"/>
      <c r="AL215" s="5933"/>
      <c r="AM215" s="28" t="s">
        <v>2035</v>
      </c>
      <c r="AN215" s="3383"/>
      <c r="AO215" s="3369" t="s">
        <v>857</v>
      </c>
      <c r="AP215" s="190"/>
      <c r="AQ215" s="3365">
        <v>1405</v>
      </c>
      <c r="AR215" s="28" t="s">
        <v>2034</v>
      </c>
      <c r="AS215" s="198" t="s">
        <v>2036</v>
      </c>
      <c r="AT215" s="3362">
        <v>1405</v>
      </c>
      <c r="AU215" s="31" t="s">
        <v>2792</v>
      </c>
      <c r="AV215" s="31" t="s">
        <v>2792</v>
      </c>
      <c r="AW215" s="23"/>
      <c r="AX215" s="3365">
        <v>3</v>
      </c>
      <c r="AY215" s="3365" t="s">
        <v>859</v>
      </c>
      <c r="AZ215" s="3365">
        <v>3</v>
      </c>
      <c r="BA215" s="230"/>
      <c r="BB215" s="230"/>
      <c r="BC215" s="230"/>
      <c r="BD215" s="230"/>
      <c r="BE215" s="3419"/>
      <c r="BF215" s="5146"/>
      <c r="BG215" s="5807"/>
    </row>
    <row r="216" spans="1:59" ht="12.75" customHeight="1">
      <c r="A216" s="5963"/>
      <c r="B216" s="5155"/>
      <c r="C216" s="5730"/>
      <c r="D216" s="6094"/>
      <c r="E216" s="5949"/>
      <c r="F216" s="5155"/>
      <c r="G216" s="5086"/>
      <c r="H216" s="5086"/>
      <c r="I216" s="5086"/>
      <c r="J216" s="5086"/>
      <c r="K216" s="5086"/>
      <c r="L216" s="5086"/>
      <c r="M216" s="5086"/>
      <c r="N216" s="5086"/>
      <c r="O216" s="5086"/>
      <c r="P216" s="5086"/>
      <c r="Q216" s="5086"/>
      <c r="R216" s="5086"/>
      <c r="S216" s="5086"/>
      <c r="T216" s="5086"/>
      <c r="U216" s="5086"/>
      <c r="V216" s="5086"/>
      <c r="W216" s="5086"/>
      <c r="X216" s="5086"/>
      <c r="Y216" s="5086"/>
      <c r="Z216" s="5086"/>
      <c r="AA216" s="5961"/>
      <c r="AB216" s="5086"/>
      <c r="AC216" s="5086"/>
      <c r="AD216" s="5958"/>
      <c r="AE216" s="5086"/>
      <c r="AF216" s="5086"/>
      <c r="AG216" s="5086"/>
      <c r="AH216" s="5958"/>
      <c r="AI216" s="5958"/>
      <c r="AJ216" s="5086"/>
      <c r="AK216" s="5958"/>
      <c r="AL216" s="5958"/>
      <c r="AM216" s="28" t="s">
        <v>2035</v>
      </c>
      <c r="AN216" s="3383"/>
      <c r="AO216" s="3369" t="s">
        <v>857</v>
      </c>
      <c r="AP216" s="190"/>
      <c r="AQ216" s="3365">
        <v>1300</v>
      </c>
      <c r="AR216" s="28" t="s">
        <v>2034</v>
      </c>
      <c r="AS216" s="198" t="s">
        <v>2036</v>
      </c>
      <c r="AT216" s="3362">
        <v>1300</v>
      </c>
      <c r="AU216" s="23" t="s">
        <v>646</v>
      </c>
      <c r="AV216" s="23" t="s">
        <v>647</v>
      </c>
      <c r="AW216" s="23"/>
      <c r="AX216" s="3365">
        <v>2</v>
      </c>
      <c r="AY216" s="3365" t="s">
        <v>859</v>
      </c>
      <c r="AZ216" s="3365">
        <v>2</v>
      </c>
      <c r="BA216" s="230"/>
      <c r="BB216" s="230"/>
      <c r="BC216" s="230"/>
      <c r="BD216" s="230"/>
      <c r="BE216" s="3419"/>
      <c r="BF216" s="6128"/>
      <c r="BG216" s="5928"/>
    </row>
    <row r="217" spans="1:59" ht="12.75" customHeight="1">
      <c r="A217" s="5963"/>
      <c r="B217" s="5153" t="s">
        <v>2463</v>
      </c>
      <c r="C217" s="5731" t="s">
        <v>6542</v>
      </c>
      <c r="D217" s="5153" t="s">
        <v>6562</v>
      </c>
      <c r="E217" s="5084" t="s">
        <v>2920</v>
      </c>
      <c r="F217" s="5153" t="s">
        <v>6538</v>
      </c>
      <c r="G217" s="5084" t="s">
        <v>2028</v>
      </c>
      <c r="H217" s="5084" t="s">
        <v>2028</v>
      </c>
      <c r="I217" s="5084" t="s">
        <v>2029</v>
      </c>
      <c r="J217" s="5084" t="s">
        <v>2029</v>
      </c>
      <c r="K217" s="5084">
        <v>8</v>
      </c>
      <c r="L217" s="5084">
        <v>0</v>
      </c>
      <c r="M217" s="5084">
        <v>31</v>
      </c>
      <c r="N217" s="5084">
        <v>8</v>
      </c>
      <c r="O217" s="5084">
        <v>0</v>
      </c>
      <c r="P217" s="5084">
        <v>31</v>
      </c>
      <c r="Q217" s="5084">
        <v>1</v>
      </c>
      <c r="R217" s="5084">
        <v>1</v>
      </c>
      <c r="S217" s="5084" t="s">
        <v>2912</v>
      </c>
      <c r="T217" s="5084">
        <v>59</v>
      </c>
      <c r="U217" s="5084">
        <v>512</v>
      </c>
      <c r="V217" s="5084">
        <v>303</v>
      </c>
      <c r="W217" s="5084">
        <v>413</v>
      </c>
      <c r="X217" s="5084">
        <v>305</v>
      </c>
      <c r="Y217" s="5084">
        <v>190</v>
      </c>
      <c r="Z217" s="5084" t="s">
        <v>2030</v>
      </c>
      <c r="AA217" s="5960" t="s">
        <v>2913</v>
      </c>
      <c r="AB217" s="5084">
        <v>28000</v>
      </c>
      <c r="AC217" s="5084">
        <v>28000</v>
      </c>
      <c r="AD217" s="5957">
        <v>49460</v>
      </c>
      <c r="AE217" s="5084">
        <v>3000</v>
      </c>
      <c r="AF217" s="5084">
        <v>3000</v>
      </c>
      <c r="AG217" s="5084">
        <v>8213</v>
      </c>
      <c r="AH217" s="5957">
        <v>9</v>
      </c>
      <c r="AI217" s="5957">
        <v>2</v>
      </c>
      <c r="AJ217" s="5084" t="s">
        <v>2045</v>
      </c>
      <c r="AK217" s="5957" t="s">
        <v>2033</v>
      </c>
      <c r="AL217" s="5957" t="s">
        <v>2034</v>
      </c>
      <c r="AM217" s="28" t="s">
        <v>2035</v>
      </c>
      <c r="AN217" s="192" t="s">
        <v>6233</v>
      </c>
      <c r="AO217" s="3369" t="s">
        <v>857</v>
      </c>
      <c r="AP217" s="190"/>
      <c r="AQ217" s="3368">
        <v>1204</v>
      </c>
      <c r="AR217" s="28" t="s">
        <v>2034</v>
      </c>
      <c r="AS217" s="28" t="s">
        <v>2036</v>
      </c>
      <c r="AT217" s="28">
        <v>1203</v>
      </c>
      <c r="AU217" s="192" t="s">
        <v>6285</v>
      </c>
      <c r="AV217" s="192" t="s">
        <v>6526</v>
      </c>
      <c r="AW217" s="23"/>
      <c r="AX217" s="3365">
        <v>2</v>
      </c>
      <c r="AY217" s="3365" t="s">
        <v>859</v>
      </c>
      <c r="AZ217" s="3365">
        <v>2</v>
      </c>
      <c r="BA217" s="230"/>
      <c r="BB217" s="230"/>
      <c r="BC217" s="230"/>
      <c r="BD217" s="230"/>
      <c r="BE217" s="3419"/>
      <c r="BF217" s="5145" t="s">
        <v>2468</v>
      </c>
      <c r="BG217" s="5136" t="s">
        <v>2452</v>
      </c>
    </row>
    <row r="218" spans="1:59">
      <c r="A218" s="5963"/>
      <c r="B218" s="5154"/>
      <c r="C218" s="5729"/>
      <c r="D218" s="6093"/>
      <c r="E218" s="5085"/>
      <c r="F218" s="5154"/>
      <c r="G218" s="5085"/>
      <c r="H218" s="5085"/>
      <c r="I218" s="5085"/>
      <c r="J218" s="5085"/>
      <c r="K218" s="5085"/>
      <c r="L218" s="5085"/>
      <c r="M218" s="5085"/>
      <c r="N218" s="5085"/>
      <c r="O218" s="5085"/>
      <c r="P218" s="5085"/>
      <c r="Q218" s="5085"/>
      <c r="R218" s="5085"/>
      <c r="S218" s="5085"/>
      <c r="T218" s="5085"/>
      <c r="U218" s="5085"/>
      <c r="V218" s="5085"/>
      <c r="W218" s="5085"/>
      <c r="X218" s="5085"/>
      <c r="Y218" s="5085"/>
      <c r="Z218" s="5085"/>
      <c r="AA218" s="5930"/>
      <c r="AB218" s="5085"/>
      <c r="AC218" s="5085"/>
      <c r="AD218" s="5933"/>
      <c r="AE218" s="5085"/>
      <c r="AF218" s="5085"/>
      <c r="AG218" s="5085"/>
      <c r="AH218" s="5933"/>
      <c r="AI218" s="5933"/>
      <c r="AJ218" s="5085"/>
      <c r="AK218" s="5933"/>
      <c r="AL218" s="5933"/>
      <c r="AM218" s="28" t="s">
        <v>2035</v>
      </c>
      <c r="AN218" s="3383"/>
      <c r="AO218" s="3369" t="s">
        <v>857</v>
      </c>
      <c r="AP218" s="190"/>
      <c r="AQ218" s="3365">
        <v>1500</v>
      </c>
      <c r="AR218" s="28" t="s">
        <v>2034</v>
      </c>
      <c r="AS218" s="198" t="s">
        <v>2036</v>
      </c>
      <c r="AT218" s="3362">
        <v>1500</v>
      </c>
      <c r="AU218" s="31" t="s">
        <v>342</v>
      </c>
      <c r="AV218" s="31" t="s">
        <v>341</v>
      </c>
      <c r="AW218" s="23"/>
      <c r="AX218" s="3365">
        <v>2</v>
      </c>
      <c r="AY218" s="3365" t="s">
        <v>859</v>
      </c>
      <c r="AZ218" s="3365">
        <v>2</v>
      </c>
      <c r="BA218" s="28">
        <v>3</v>
      </c>
      <c r="BB218" s="28" t="s">
        <v>875</v>
      </c>
      <c r="BC218" s="28" t="s">
        <v>859</v>
      </c>
      <c r="BD218" s="28" t="s">
        <v>876</v>
      </c>
      <c r="BE218" s="3422" t="s">
        <v>877</v>
      </c>
      <c r="BF218" s="5146"/>
      <c r="BG218" s="5807"/>
    </row>
    <row r="219" spans="1:59">
      <c r="A219" s="5963"/>
      <c r="B219" s="5154"/>
      <c r="C219" s="5729"/>
      <c r="D219" s="6093"/>
      <c r="E219" s="5085"/>
      <c r="F219" s="5154"/>
      <c r="G219" s="5085"/>
      <c r="H219" s="5085"/>
      <c r="I219" s="5085"/>
      <c r="J219" s="5085"/>
      <c r="K219" s="5085"/>
      <c r="L219" s="5085"/>
      <c r="M219" s="5085"/>
      <c r="N219" s="5085"/>
      <c r="O219" s="5085"/>
      <c r="P219" s="5085"/>
      <c r="Q219" s="5085"/>
      <c r="R219" s="5085"/>
      <c r="S219" s="5085"/>
      <c r="T219" s="5085"/>
      <c r="U219" s="5085"/>
      <c r="V219" s="5085"/>
      <c r="W219" s="5085"/>
      <c r="X219" s="5085"/>
      <c r="Y219" s="5085"/>
      <c r="Z219" s="5085"/>
      <c r="AA219" s="5930"/>
      <c r="AB219" s="5085"/>
      <c r="AC219" s="5085"/>
      <c r="AD219" s="5933"/>
      <c r="AE219" s="5085"/>
      <c r="AF219" s="5085"/>
      <c r="AG219" s="5085"/>
      <c r="AH219" s="5933"/>
      <c r="AI219" s="5933"/>
      <c r="AJ219" s="5085"/>
      <c r="AK219" s="5933"/>
      <c r="AL219" s="5933"/>
      <c r="AM219" s="28" t="s">
        <v>2035</v>
      </c>
      <c r="AN219" s="3383"/>
      <c r="AO219" s="3369" t="s">
        <v>857</v>
      </c>
      <c r="AP219" s="190"/>
      <c r="AQ219" s="3365">
        <v>1405</v>
      </c>
      <c r="AR219" s="28" t="s">
        <v>2034</v>
      </c>
      <c r="AS219" s="198" t="s">
        <v>2036</v>
      </c>
      <c r="AT219" s="3362">
        <v>1405</v>
      </c>
      <c r="AU219" s="31" t="s">
        <v>2792</v>
      </c>
      <c r="AV219" s="31" t="s">
        <v>2792</v>
      </c>
      <c r="AW219" s="23"/>
      <c r="AX219" s="3365">
        <v>3</v>
      </c>
      <c r="AY219" s="3365" t="s">
        <v>859</v>
      </c>
      <c r="AZ219" s="3365">
        <v>3</v>
      </c>
      <c r="BA219" s="230"/>
      <c r="BB219" s="230"/>
      <c r="BC219" s="230"/>
      <c r="BD219" s="230"/>
      <c r="BE219" s="3419"/>
      <c r="BF219" s="5146"/>
      <c r="BG219" s="5807"/>
    </row>
    <row r="220" spans="1:59" ht="13.5" customHeight="1" thickBot="1">
      <c r="A220" s="5964"/>
      <c r="B220" s="5208"/>
      <c r="C220" s="6062"/>
      <c r="D220" s="6114"/>
      <c r="E220" s="5948"/>
      <c r="F220" s="5208"/>
      <c r="G220" s="5121"/>
      <c r="H220" s="5121"/>
      <c r="I220" s="5121"/>
      <c r="J220" s="5121"/>
      <c r="K220" s="5121"/>
      <c r="L220" s="5121"/>
      <c r="M220" s="5121"/>
      <c r="N220" s="5121"/>
      <c r="O220" s="5121"/>
      <c r="P220" s="5121"/>
      <c r="Q220" s="5121"/>
      <c r="R220" s="5121"/>
      <c r="S220" s="5121"/>
      <c r="T220" s="5121"/>
      <c r="U220" s="5121"/>
      <c r="V220" s="5121"/>
      <c r="W220" s="5121"/>
      <c r="X220" s="5121"/>
      <c r="Y220" s="5121"/>
      <c r="Z220" s="5121"/>
      <c r="AA220" s="5931"/>
      <c r="AB220" s="5121"/>
      <c r="AC220" s="5121"/>
      <c r="AD220" s="5934"/>
      <c r="AE220" s="5121"/>
      <c r="AF220" s="5121"/>
      <c r="AG220" s="5121"/>
      <c r="AH220" s="5934"/>
      <c r="AI220" s="5934"/>
      <c r="AJ220" s="5121"/>
      <c r="AK220" s="5934"/>
      <c r="AL220" s="5934"/>
      <c r="AM220" s="30" t="s">
        <v>2035</v>
      </c>
      <c r="AN220" s="3384"/>
      <c r="AO220" s="34" t="s">
        <v>857</v>
      </c>
      <c r="AP220" s="193"/>
      <c r="AQ220" s="3366">
        <v>1300</v>
      </c>
      <c r="AR220" s="30" t="s">
        <v>2034</v>
      </c>
      <c r="AS220" s="199" t="s">
        <v>2036</v>
      </c>
      <c r="AT220" s="3364">
        <v>1300</v>
      </c>
      <c r="AU220" s="35" t="s">
        <v>646</v>
      </c>
      <c r="AV220" s="35" t="s">
        <v>647</v>
      </c>
      <c r="AW220" s="35"/>
      <c r="AX220" s="3366">
        <v>2</v>
      </c>
      <c r="AY220" s="3366" t="s">
        <v>859</v>
      </c>
      <c r="AZ220" s="3366">
        <v>2</v>
      </c>
      <c r="BA220" s="232"/>
      <c r="BB220" s="232"/>
      <c r="BC220" s="232"/>
      <c r="BD220" s="232"/>
      <c r="BE220" s="3421"/>
      <c r="BF220" s="6127"/>
      <c r="BG220" s="5927"/>
    </row>
    <row r="221" spans="1:59">
      <c r="A221" s="5962" t="s">
        <v>3975</v>
      </c>
      <c r="B221" s="5241" t="s">
        <v>2463</v>
      </c>
      <c r="C221" s="6058" t="s">
        <v>3686</v>
      </c>
      <c r="D221" s="5241" t="s">
        <v>2958</v>
      </c>
      <c r="E221" s="5156" t="s">
        <v>2924</v>
      </c>
      <c r="F221" s="5241" t="s">
        <v>2079</v>
      </c>
      <c r="G221" s="5156" t="s">
        <v>2028</v>
      </c>
      <c r="H221" s="5156" t="s">
        <v>2028</v>
      </c>
      <c r="I221" s="5156" t="s">
        <v>2029</v>
      </c>
      <c r="J221" s="5156" t="s">
        <v>2029</v>
      </c>
      <c r="K221" s="5156">
        <v>9</v>
      </c>
      <c r="L221" s="5156">
        <v>0</v>
      </c>
      <c r="M221" s="5156">
        <v>31</v>
      </c>
      <c r="N221" s="5156">
        <v>9</v>
      </c>
      <c r="O221" s="5156">
        <v>0</v>
      </c>
      <c r="P221" s="5156">
        <v>31</v>
      </c>
      <c r="Q221" s="5156">
        <v>1</v>
      </c>
      <c r="R221" s="5156">
        <v>1</v>
      </c>
      <c r="S221" s="5156" t="s">
        <v>2912</v>
      </c>
      <c r="T221" s="5156">
        <v>59</v>
      </c>
      <c r="U221" s="5156">
        <v>512</v>
      </c>
      <c r="V221" s="5156">
        <v>303</v>
      </c>
      <c r="W221" s="5156">
        <v>413</v>
      </c>
      <c r="X221" s="5156">
        <v>305</v>
      </c>
      <c r="Y221" s="5156">
        <v>190</v>
      </c>
      <c r="Z221" s="5156" t="s">
        <v>2030</v>
      </c>
      <c r="AA221" s="5929" t="s">
        <v>2913</v>
      </c>
      <c r="AB221" s="5418">
        <v>7936</v>
      </c>
      <c r="AC221" s="5418">
        <v>7936</v>
      </c>
      <c r="AD221" s="5255">
        <v>11960</v>
      </c>
      <c r="AE221" s="5932">
        <v>768</v>
      </c>
      <c r="AF221" s="5932">
        <v>768</v>
      </c>
      <c r="AG221" s="5932">
        <v>1216</v>
      </c>
      <c r="AH221" s="5932">
        <v>9</v>
      </c>
      <c r="AI221" s="5932">
        <v>2</v>
      </c>
      <c r="AJ221" s="5156" t="s">
        <v>2045</v>
      </c>
      <c r="AK221" s="5932" t="s">
        <v>2033</v>
      </c>
      <c r="AL221" s="5932" t="s">
        <v>2034</v>
      </c>
      <c r="AM221" s="3214" t="s">
        <v>2035</v>
      </c>
      <c r="AN221" s="3372"/>
      <c r="AO221" s="3223" t="s">
        <v>857</v>
      </c>
      <c r="AP221" s="187"/>
      <c r="AQ221" s="185">
        <v>1204</v>
      </c>
      <c r="AR221" s="48" t="s">
        <v>2034</v>
      </c>
      <c r="AS221" s="48" t="s">
        <v>2036</v>
      </c>
      <c r="AT221" s="48">
        <v>1203</v>
      </c>
      <c r="AU221" s="225" t="s">
        <v>1218</v>
      </c>
      <c r="AV221" s="225" t="s">
        <v>1219</v>
      </c>
      <c r="AW221" s="189"/>
      <c r="AX221" s="3200">
        <v>2</v>
      </c>
      <c r="AY221" s="3200" t="s">
        <v>859</v>
      </c>
      <c r="AZ221" s="3200">
        <v>2</v>
      </c>
      <c r="BA221" s="229"/>
      <c r="BB221" s="229"/>
      <c r="BC221" s="229"/>
      <c r="BD221" s="229"/>
      <c r="BE221" s="229"/>
      <c r="BF221" s="6124" t="s">
        <v>2468</v>
      </c>
      <c r="BG221" s="5813" t="s">
        <v>2452</v>
      </c>
    </row>
    <row r="222" spans="1:59">
      <c r="A222" s="5963"/>
      <c r="B222" s="5154"/>
      <c r="C222" s="5729"/>
      <c r="D222" s="5154"/>
      <c r="E222" s="5085"/>
      <c r="F222" s="5154"/>
      <c r="G222" s="5085"/>
      <c r="H222" s="5085"/>
      <c r="I222" s="5085"/>
      <c r="J222" s="5085"/>
      <c r="K222" s="5085"/>
      <c r="L222" s="5085"/>
      <c r="M222" s="5085"/>
      <c r="N222" s="5085"/>
      <c r="O222" s="5085"/>
      <c r="P222" s="5085"/>
      <c r="Q222" s="5085"/>
      <c r="R222" s="5085"/>
      <c r="S222" s="5085"/>
      <c r="T222" s="5085"/>
      <c r="U222" s="5085"/>
      <c r="V222" s="5085"/>
      <c r="W222" s="5085"/>
      <c r="X222" s="5085"/>
      <c r="Y222" s="5085"/>
      <c r="Z222" s="5085"/>
      <c r="AA222" s="5930"/>
      <c r="AB222" s="5401"/>
      <c r="AC222" s="5401"/>
      <c r="AD222" s="5236"/>
      <c r="AE222" s="5933"/>
      <c r="AF222" s="5933"/>
      <c r="AG222" s="5933"/>
      <c r="AH222" s="5933"/>
      <c r="AI222" s="5933"/>
      <c r="AJ222" s="5085"/>
      <c r="AK222" s="5933"/>
      <c r="AL222" s="5933"/>
      <c r="AM222" s="3031" t="s">
        <v>2035</v>
      </c>
      <c r="AN222" s="3376"/>
      <c r="AO222" s="3202" t="s">
        <v>857</v>
      </c>
      <c r="AP222" s="190"/>
      <c r="AQ222" s="3195">
        <v>1500</v>
      </c>
      <c r="AR222" s="28" t="s">
        <v>2034</v>
      </c>
      <c r="AS222" s="198" t="s">
        <v>2036</v>
      </c>
      <c r="AT222" s="3190">
        <v>1500</v>
      </c>
      <c r="AU222" s="31" t="s">
        <v>1158</v>
      </c>
      <c r="AV222" s="31" t="s">
        <v>341</v>
      </c>
      <c r="AW222" s="23"/>
      <c r="AX222" s="3195">
        <v>4</v>
      </c>
      <c r="AY222" s="3195" t="s">
        <v>859</v>
      </c>
      <c r="AZ222" s="3195">
        <v>4</v>
      </c>
      <c r="BA222" s="28">
        <v>6</v>
      </c>
      <c r="BB222" s="28" t="s">
        <v>875</v>
      </c>
      <c r="BC222" s="28" t="s">
        <v>859</v>
      </c>
      <c r="BD222" s="28" t="s">
        <v>876</v>
      </c>
      <c r="BE222" s="28" t="s">
        <v>877</v>
      </c>
      <c r="BF222" s="5146"/>
      <c r="BG222" s="5807"/>
    </row>
    <row r="223" spans="1:59">
      <c r="A223" s="5963"/>
      <c r="B223" s="5154"/>
      <c r="C223" s="5729"/>
      <c r="D223" s="5154"/>
      <c r="E223" s="5085"/>
      <c r="F223" s="5154"/>
      <c r="G223" s="5085"/>
      <c r="H223" s="5085"/>
      <c r="I223" s="5085"/>
      <c r="J223" s="5085"/>
      <c r="K223" s="5085"/>
      <c r="L223" s="5085"/>
      <c r="M223" s="5085"/>
      <c r="N223" s="5085"/>
      <c r="O223" s="5085"/>
      <c r="P223" s="5085"/>
      <c r="Q223" s="5085"/>
      <c r="R223" s="5085"/>
      <c r="S223" s="5085"/>
      <c r="T223" s="5085"/>
      <c r="U223" s="5085"/>
      <c r="V223" s="5085"/>
      <c r="W223" s="5085"/>
      <c r="X223" s="5085"/>
      <c r="Y223" s="5085"/>
      <c r="Z223" s="5085"/>
      <c r="AA223" s="5930"/>
      <c r="AB223" s="5401"/>
      <c r="AC223" s="5401"/>
      <c r="AD223" s="5236"/>
      <c r="AE223" s="5933"/>
      <c r="AF223" s="5933"/>
      <c r="AG223" s="5933"/>
      <c r="AH223" s="5933"/>
      <c r="AI223" s="5933"/>
      <c r="AJ223" s="5085"/>
      <c r="AK223" s="5933"/>
      <c r="AL223" s="5933"/>
      <c r="AM223" s="3031" t="s">
        <v>2035</v>
      </c>
      <c r="AN223" s="3373"/>
      <c r="AO223" s="3202" t="s">
        <v>857</v>
      </c>
      <c r="AP223" s="190"/>
      <c r="AQ223" s="3195">
        <v>1405</v>
      </c>
      <c r="AR223" s="28" t="s">
        <v>2034</v>
      </c>
      <c r="AS223" s="198" t="s">
        <v>2036</v>
      </c>
      <c r="AT223" s="3190">
        <v>1405</v>
      </c>
      <c r="AU223" s="31" t="s">
        <v>2792</v>
      </c>
      <c r="AV223" s="31" t="s">
        <v>2792</v>
      </c>
      <c r="AW223" s="23"/>
      <c r="AX223" s="3195">
        <v>3</v>
      </c>
      <c r="AY223" s="3195" t="s">
        <v>859</v>
      </c>
      <c r="AZ223" s="3195">
        <v>3</v>
      </c>
      <c r="BA223" s="226"/>
      <c r="BB223" s="226"/>
      <c r="BC223" s="226"/>
      <c r="BD223" s="226"/>
      <c r="BE223" s="226"/>
      <c r="BF223" s="5146"/>
      <c r="BG223" s="5807"/>
    </row>
    <row r="224" spans="1:59">
      <c r="A224" s="5963"/>
      <c r="B224" s="5155"/>
      <c r="C224" s="5730"/>
      <c r="D224" s="5965"/>
      <c r="E224" s="5949"/>
      <c r="F224" s="5965"/>
      <c r="G224" s="5086"/>
      <c r="H224" s="5086"/>
      <c r="I224" s="5086"/>
      <c r="J224" s="5086"/>
      <c r="K224" s="5086"/>
      <c r="L224" s="5086"/>
      <c r="M224" s="5086"/>
      <c r="N224" s="5086"/>
      <c r="O224" s="5086"/>
      <c r="P224" s="5086"/>
      <c r="Q224" s="5085"/>
      <c r="R224" s="5085"/>
      <c r="S224" s="5085"/>
      <c r="T224" s="5085"/>
      <c r="U224" s="5085"/>
      <c r="V224" s="5085"/>
      <c r="W224" s="5085"/>
      <c r="X224" s="5085"/>
      <c r="Y224" s="5085"/>
      <c r="Z224" s="5086"/>
      <c r="AA224" s="5930"/>
      <c r="AB224" s="5402"/>
      <c r="AC224" s="5402"/>
      <c r="AD224" s="5237"/>
      <c r="AE224" s="5958"/>
      <c r="AF224" s="5958"/>
      <c r="AG224" s="5958"/>
      <c r="AH224" s="5958"/>
      <c r="AI224" s="5958"/>
      <c r="AJ224" s="5086"/>
      <c r="AK224" s="5958"/>
      <c r="AL224" s="5958"/>
      <c r="AM224" s="3031" t="s">
        <v>2035</v>
      </c>
      <c r="AN224" s="3380"/>
      <c r="AO224" s="3202" t="s">
        <v>857</v>
      </c>
      <c r="AP224" s="190"/>
      <c r="AQ224" s="3195">
        <v>1300</v>
      </c>
      <c r="AR224" s="28" t="s">
        <v>2034</v>
      </c>
      <c r="AS224" s="198" t="s">
        <v>2036</v>
      </c>
      <c r="AT224" s="3190">
        <v>1300</v>
      </c>
      <c r="AU224" s="23" t="s">
        <v>646</v>
      </c>
      <c r="AV224" s="23" t="s">
        <v>647</v>
      </c>
      <c r="AW224" s="23"/>
      <c r="AX224" s="3195">
        <v>2</v>
      </c>
      <c r="AY224" s="3195" t="s">
        <v>859</v>
      </c>
      <c r="AZ224" s="3195">
        <v>2</v>
      </c>
      <c r="BA224" s="230"/>
      <c r="BB224" s="230"/>
      <c r="BC224" s="230"/>
      <c r="BD224" s="230"/>
      <c r="BE224" s="230"/>
      <c r="BF224" s="6128"/>
      <c r="BG224" s="5928"/>
    </row>
    <row r="225" spans="1:59">
      <c r="A225" s="5963"/>
      <c r="B225" s="5153" t="s">
        <v>2463</v>
      </c>
      <c r="C225" s="5731" t="s">
        <v>3687</v>
      </c>
      <c r="D225" s="5153" t="s">
        <v>2959</v>
      </c>
      <c r="E225" s="5084" t="s">
        <v>2924</v>
      </c>
      <c r="F225" s="5153" t="s">
        <v>2080</v>
      </c>
      <c r="G225" s="5084" t="s">
        <v>2028</v>
      </c>
      <c r="H225" s="5084" t="s">
        <v>2028</v>
      </c>
      <c r="I225" s="5084" t="s">
        <v>2029</v>
      </c>
      <c r="J225" s="5084" t="s">
        <v>2029</v>
      </c>
      <c r="K225" s="5084">
        <v>9</v>
      </c>
      <c r="L225" s="5084">
        <v>0</v>
      </c>
      <c r="M225" s="5084">
        <v>31</v>
      </c>
      <c r="N225" s="5084">
        <v>9</v>
      </c>
      <c r="O225" s="5084">
        <v>0</v>
      </c>
      <c r="P225" s="5084">
        <v>31</v>
      </c>
      <c r="Q225" s="5084">
        <v>1</v>
      </c>
      <c r="R225" s="5084">
        <v>1</v>
      </c>
      <c r="S225" s="5084" t="s">
        <v>2912</v>
      </c>
      <c r="T225" s="5084">
        <v>59</v>
      </c>
      <c r="U225" s="5084">
        <v>512</v>
      </c>
      <c r="V225" s="5084">
        <v>303</v>
      </c>
      <c r="W225" s="5084">
        <v>413</v>
      </c>
      <c r="X225" s="5084">
        <v>305</v>
      </c>
      <c r="Y225" s="5084">
        <v>190</v>
      </c>
      <c r="Z225" s="5084" t="s">
        <v>2030</v>
      </c>
      <c r="AA225" s="5960" t="s">
        <v>2913</v>
      </c>
      <c r="AB225" s="5291">
        <v>11960</v>
      </c>
      <c r="AC225" s="5291">
        <v>11960</v>
      </c>
      <c r="AD225" s="5291">
        <v>18631</v>
      </c>
      <c r="AE225" s="5957">
        <v>1216</v>
      </c>
      <c r="AF225" s="5957">
        <v>1216</v>
      </c>
      <c r="AG225" s="5957">
        <v>1358</v>
      </c>
      <c r="AH225" s="5957">
        <v>9</v>
      </c>
      <c r="AI225" s="5957">
        <v>2</v>
      </c>
      <c r="AJ225" s="5084" t="s">
        <v>2045</v>
      </c>
      <c r="AK225" s="5957" t="s">
        <v>2033</v>
      </c>
      <c r="AL225" s="5957" t="s">
        <v>2034</v>
      </c>
      <c r="AM225" s="3031" t="s">
        <v>2035</v>
      </c>
      <c r="AN225" s="3374" t="s">
        <v>6172</v>
      </c>
      <c r="AO225" s="3202" t="s">
        <v>857</v>
      </c>
      <c r="AP225" s="190"/>
      <c r="AQ225" s="3211">
        <v>1204</v>
      </c>
      <c r="AR225" s="28" t="s">
        <v>2034</v>
      </c>
      <c r="AS225" s="28" t="s">
        <v>2036</v>
      </c>
      <c r="AT225" s="28">
        <v>1203</v>
      </c>
      <c r="AU225" s="197" t="s">
        <v>2037</v>
      </c>
      <c r="AV225" s="3207" t="s">
        <v>2038</v>
      </c>
      <c r="AW225" s="23"/>
      <c r="AX225" s="3195">
        <v>2</v>
      </c>
      <c r="AY225" s="3195" t="s">
        <v>859</v>
      </c>
      <c r="AZ225" s="3195">
        <v>2</v>
      </c>
      <c r="BA225" s="230"/>
      <c r="BB225" s="230"/>
      <c r="BC225" s="230"/>
      <c r="BD225" s="230"/>
      <c r="BE225" s="230"/>
      <c r="BF225" s="5145" t="s">
        <v>2468</v>
      </c>
      <c r="BG225" s="5136" t="s">
        <v>2452</v>
      </c>
    </row>
    <row r="226" spans="1:59">
      <c r="A226" s="5963"/>
      <c r="B226" s="5154"/>
      <c r="C226" s="5729"/>
      <c r="D226" s="5154"/>
      <c r="E226" s="5085"/>
      <c r="F226" s="5154"/>
      <c r="G226" s="5085"/>
      <c r="H226" s="5085"/>
      <c r="I226" s="5085"/>
      <c r="J226" s="5085"/>
      <c r="K226" s="5085"/>
      <c r="L226" s="5085"/>
      <c r="M226" s="5085"/>
      <c r="N226" s="5085"/>
      <c r="O226" s="5085"/>
      <c r="P226" s="5085"/>
      <c r="Q226" s="5085"/>
      <c r="R226" s="5085"/>
      <c r="S226" s="5085"/>
      <c r="T226" s="5085"/>
      <c r="U226" s="5085"/>
      <c r="V226" s="5085"/>
      <c r="W226" s="5085"/>
      <c r="X226" s="5085"/>
      <c r="Y226" s="5085"/>
      <c r="Z226" s="5085"/>
      <c r="AA226" s="5930"/>
      <c r="AB226" s="5236"/>
      <c r="AC226" s="5236"/>
      <c r="AD226" s="5236"/>
      <c r="AE226" s="5933"/>
      <c r="AF226" s="5933"/>
      <c r="AG226" s="5933"/>
      <c r="AH226" s="5933"/>
      <c r="AI226" s="5933"/>
      <c r="AJ226" s="5085"/>
      <c r="AK226" s="5933"/>
      <c r="AL226" s="5933"/>
      <c r="AM226" s="3031" t="s">
        <v>2035</v>
      </c>
      <c r="AN226" s="3376"/>
      <c r="AO226" s="3202" t="s">
        <v>857</v>
      </c>
      <c r="AP226" s="190"/>
      <c r="AQ226" s="3195">
        <v>1500</v>
      </c>
      <c r="AR226" s="28" t="s">
        <v>2034</v>
      </c>
      <c r="AS226" s="198" t="s">
        <v>2036</v>
      </c>
      <c r="AT226" s="3190">
        <v>1500</v>
      </c>
      <c r="AU226" s="31" t="s">
        <v>1158</v>
      </c>
      <c r="AV226" s="31" t="s">
        <v>341</v>
      </c>
      <c r="AW226" s="23"/>
      <c r="AX226" s="3195">
        <v>4</v>
      </c>
      <c r="AY226" s="3195" t="s">
        <v>859</v>
      </c>
      <c r="AZ226" s="3195">
        <v>4</v>
      </c>
      <c r="BA226" s="24">
        <v>6</v>
      </c>
      <c r="BB226" s="28" t="s">
        <v>875</v>
      </c>
      <c r="BC226" s="28" t="s">
        <v>859</v>
      </c>
      <c r="BD226" s="28" t="s">
        <v>876</v>
      </c>
      <c r="BE226" s="28" t="s">
        <v>877</v>
      </c>
      <c r="BF226" s="5146"/>
      <c r="BG226" s="5807"/>
    </row>
    <row r="227" spans="1:59">
      <c r="A227" s="5963"/>
      <c r="B227" s="5154"/>
      <c r="C227" s="5729"/>
      <c r="D227" s="5154"/>
      <c r="E227" s="5085"/>
      <c r="F227" s="5154"/>
      <c r="G227" s="5085"/>
      <c r="H227" s="5085"/>
      <c r="I227" s="5085"/>
      <c r="J227" s="5085"/>
      <c r="K227" s="5085"/>
      <c r="L227" s="5085"/>
      <c r="M227" s="5085"/>
      <c r="N227" s="5085"/>
      <c r="O227" s="5085"/>
      <c r="P227" s="5085"/>
      <c r="Q227" s="5085"/>
      <c r="R227" s="5085"/>
      <c r="S227" s="5085"/>
      <c r="T227" s="5085"/>
      <c r="U227" s="5085"/>
      <c r="V227" s="5085"/>
      <c r="W227" s="5085"/>
      <c r="X227" s="5085"/>
      <c r="Y227" s="5085"/>
      <c r="Z227" s="5085"/>
      <c r="AA227" s="5930"/>
      <c r="AB227" s="5236"/>
      <c r="AC227" s="5236"/>
      <c r="AD227" s="5236"/>
      <c r="AE227" s="5933"/>
      <c r="AF227" s="5933"/>
      <c r="AG227" s="5933"/>
      <c r="AH227" s="5933"/>
      <c r="AI227" s="5933"/>
      <c r="AJ227" s="5085"/>
      <c r="AK227" s="5933"/>
      <c r="AL227" s="5933"/>
      <c r="AM227" s="3031" t="s">
        <v>2035</v>
      </c>
      <c r="AN227" s="3379"/>
      <c r="AO227" s="3202" t="s">
        <v>857</v>
      </c>
      <c r="AP227" s="190"/>
      <c r="AQ227" s="3195">
        <v>1405</v>
      </c>
      <c r="AR227" s="28" t="s">
        <v>2034</v>
      </c>
      <c r="AS227" s="198" t="s">
        <v>2036</v>
      </c>
      <c r="AT227" s="3190">
        <v>1405</v>
      </c>
      <c r="AU227" s="31" t="s">
        <v>2792</v>
      </c>
      <c r="AV227" s="31" t="s">
        <v>2792</v>
      </c>
      <c r="AW227" s="23"/>
      <c r="AX227" s="3195">
        <v>3</v>
      </c>
      <c r="AY227" s="3195" t="s">
        <v>859</v>
      </c>
      <c r="AZ227" s="3195">
        <v>3</v>
      </c>
      <c r="BA227" s="230"/>
      <c r="BB227" s="230"/>
      <c r="BC227" s="230"/>
      <c r="BD227" s="230"/>
      <c r="BE227" s="230"/>
      <c r="BF227" s="5146"/>
      <c r="BG227" s="5807"/>
    </row>
    <row r="228" spans="1:59">
      <c r="A228" s="5963"/>
      <c r="B228" s="5155"/>
      <c r="C228" s="5730"/>
      <c r="D228" s="5965"/>
      <c r="E228" s="5949"/>
      <c r="F228" s="5965"/>
      <c r="G228" s="5086"/>
      <c r="H228" s="5086"/>
      <c r="I228" s="5086"/>
      <c r="J228" s="5086"/>
      <c r="K228" s="5086"/>
      <c r="L228" s="5086"/>
      <c r="M228" s="5086"/>
      <c r="N228" s="5086"/>
      <c r="O228" s="5086"/>
      <c r="P228" s="5086"/>
      <c r="Q228" s="5086"/>
      <c r="R228" s="5086"/>
      <c r="S228" s="5086"/>
      <c r="T228" s="5086"/>
      <c r="U228" s="5086"/>
      <c r="V228" s="5086"/>
      <c r="W228" s="5086"/>
      <c r="X228" s="5086"/>
      <c r="Y228" s="5086"/>
      <c r="Z228" s="5086"/>
      <c r="AA228" s="5961"/>
      <c r="AB228" s="5237"/>
      <c r="AC228" s="5237"/>
      <c r="AD228" s="5237"/>
      <c r="AE228" s="5958"/>
      <c r="AF228" s="5958"/>
      <c r="AG228" s="5958"/>
      <c r="AH228" s="5958"/>
      <c r="AI228" s="5958"/>
      <c r="AJ228" s="5086"/>
      <c r="AK228" s="5958"/>
      <c r="AL228" s="5958"/>
      <c r="AM228" s="3031" t="s">
        <v>2035</v>
      </c>
      <c r="AN228" s="3380"/>
      <c r="AO228" s="3202" t="s">
        <v>857</v>
      </c>
      <c r="AP228" s="190"/>
      <c r="AQ228" s="3195">
        <v>1300</v>
      </c>
      <c r="AR228" s="28" t="s">
        <v>2034</v>
      </c>
      <c r="AS228" s="198" t="s">
        <v>2036</v>
      </c>
      <c r="AT228" s="3190">
        <v>1300</v>
      </c>
      <c r="AU228" s="23" t="s">
        <v>646</v>
      </c>
      <c r="AV228" s="23" t="s">
        <v>647</v>
      </c>
      <c r="AW228" s="23"/>
      <c r="AX228" s="3195">
        <v>2</v>
      </c>
      <c r="AY228" s="3195" t="s">
        <v>859</v>
      </c>
      <c r="AZ228" s="3195">
        <v>2</v>
      </c>
      <c r="BA228" s="230"/>
      <c r="BB228" s="230"/>
      <c r="BC228" s="230"/>
      <c r="BD228" s="230"/>
      <c r="BE228" s="230"/>
      <c r="BF228" s="6128"/>
      <c r="BG228" s="5928"/>
    </row>
    <row r="229" spans="1:59">
      <c r="A229" s="5963"/>
      <c r="B229" s="5153" t="s">
        <v>2463</v>
      </c>
      <c r="C229" s="5731" t="s">
        <v>3688</v>
      </c>
      <c r="D229" s="5153" t="s">
        <v>2960</v>
      </c>
      <c r="E229" s="5084" t="s">
        <v>2924</v>
      </c>
      <c r="F229" s="5153" t="s">
        <v>2081</v>
      </c>
      <c r="G229" s="5084" t="s">
        <v>2028</v>
      </c>
      <c r="H229" s="5084" t="s">
        <v>2028</v>
      </c>
      <c r="I229" s="5084" t="s">
        <v>2029</v>
      </c>
      <c r="J229" s="5084" t="s">
        <v>2029</v>
      </c>
      <c r="K229" s="5084">
        <v>9</v>
      </c>
      <c r="L229" s="5084">
        <v>0</v>
      </c>
      <c r="M229" s="5084">
        <v>31</v>
      </c>
      <c r="N229" s="5084">
        <v>9</v>
      </c>
      <c r="O229" s="5084">
        <v>0</v>
      </c>
      <c r="P229" s="5084">
        <v>31</v>
      </c>
      <c r="Q229" s="5085">
        <v>1</v>
      </c>
      <c r="R229" s="5085">
        <v>1</v>
      </c>
      <c r="S229" s="5085" t="s">
        <v>2912</v>
      </c>
      <c r="T229" s="5085">
        <v>59</v>
      </c>
      <c r="U229" s="5085">
        <v>512</v>
      </c>
      <c r="V229" s="5085">
        <v>303</v>
      </c>
      <c r="W229" s="5085">
        <v>413</v>
      </c>
      <c r="X229" s="5085">
        <v>305</v>
      </c>
      <c r="Y229" s="5085">
        <v>190</v>
      </c>
      <c r="Z229" s="5084" t="s">
        <v>2030</v>
      </c>
      <c r="AA229" s="5930" t="s">
        <v>2913</v>
      </c>
      <c r="AB229" s="5957">
        <v>18567</v>
      </c>
      <c r="AC229" s="5957">
        <v>18567</v>
      </c>
      <c r="AD229" s="5291">
        <v>29658</v>
      </c>
      <c r="AE229" s="5957">
        <v>1358</v>
      </c>
      <c r="AF229" s="5957">
        <v>1358</v>
      </c>
      <c r="AG229" s="5957">
        <v>1503</v>
      </c>
      <c r="AH229" s="5957">
        <v>9</v>
      </c>
      <c r="AI229" s="5957">
        <v>2</v>
      </c>
      <c r="AJ229" s="5084" t="s">
        <v>2045</v>
      </c>
      <c r="AK229" s="5957" t="s">
        <v>2033</v>
      </c>
      <c r="AL229" s="5957" t="s">
        <v>2034</v>
      </c>
      <c r="AM229" s="3031" t="s">
        <v>2035</v>
      </c>
      <c r="AN229" s="3374" t="s">
        <v>6173</v>
      </c>
      <c r="AO229" s="3202" t="s">
        <v>857</v>
      </c>
      <c r="AP229" s="190"/>
      <c r="AQ229" s="3211">
        <v>1204</v>
      </c>
      <c r="AR229" s="28" t="s">
        <v>2034</v>
      </c>
      <c r="AS229" s="28" t="s">
        <v>2036</v>
      </c>
      <c r="AT229" s="28">
        <v>1203</v>
      </c>
      <c r="AU229" s="3209" t="s">
        <v>2040</v>
      </c>
      <c r="AV229" s="26" t="s">
        <v>2041</v>
      </c>
      <c r="AW229" s="23"/>
      <c r="AX229" s="3195">
        <v>2</v>
      </c>
      <c r="AY229" s="3195" t="s">
        <v>859</v>
      </c>
      <c r="AZ229" s="3195">
        <v>2</v>
      </c>
      <c r="BA229" s="230"/>
      <c r="BB229" s="230"/>
      <c r="BC229" s="230"/>
      <c r="BD229" s="230"/>
      <c r="BE229" s="230"/>
      <c r="BF229" s="5145" t="s">
        <v>2468</v>
      </c>
      <c r="BG229" s="5136" t="s">
        <v>2452</v>
      </c>
    </row>
    <row r="230" spans="1:59">
      <c r="A230" s="5963"/>
      <c r="B230" s="5154"/>
      <c r="C230" s="5729"/>
      <c r="D230" s="5154"/>
      <c r="E230" s="5085"/>
      <c r="F230" s="5154"/>
      <c r="G230" s="5085"/>
      <c r="H230" s="5085"/>
      <c r="I230" s="5085"/>
      <c r="J230" s="5085"/>
      <c r="K230" s="5085"/>
      <c r="L230" s="5085"/>
      <c r="M230" s="5085"/>
      <c r="N230" s="5085"/>
      <c r="O230" s="5085"/>
      <c r="P230" s="5085"/>
      <c r="Q230" s="5085"/>
      <c r="R230" s="5085"/>
      <c r="S230" s="5085"/>
      <c r="T230" s="5085"/>
      <c r="U230" s="5085"/>
      <c r="V230" s="5085"/>
      <c r="W230" s="5085"/>
      <c r="X230" s="5085"/>
      <c r="Y230" s="5085"/>
      <c r="Z230" s="5085"/>
      <c r="AA230" s="5930"/>
      <c r="AB230" s="5933"/>
      <c r="AC230" s="5933"/>
      <c r="AD230" s="5236"/>
      <c r="AE230" s="5933"/>
      <c r="AF230" s="5933"/>
      <c r="AG230" s="5933"/>
      <c r="AH230" s="5933"/>
      <c r="AI230" s="5933"/>
      <c r="AJ230" s="5085"/>
      <c r="AK230" s="5933"/>
      <c r="AL230" s="5933"/>
      <c r="AM230" s="3031" t="s">
        <v>2035</v>
      </c>
      <c r="AN230" s="3376"/>
      <c r="AO230" s="3202" t="s">
        <v>857</v>
      </c>
      <c r="AP230" s="190"/>
      <c r="AQ230" s="3195">
        <v>1500</v>
      </c>
      <c r="AR230" s="28" t="s">
        <v>2034</v>
      </c>
      <c r="AS230" s="198" t="s">
        <v>2036</v>
      </c>
      <c r="AT230" s="3190">
        <v>1500</v>
      </c>
      <c r="AU230" s="31" t="s">
        <v>1158</v>
      </c>
      <c r="AV230" s="31" t="s">
        <v>341</v>
      </c>
      <c r="AW230" s="23"/>
      <c r="AX230" s="3195">
        <v>4</v>
      </c>
      <c r="AY230" s="3195" t="s">
        <v>859</v>
      </c>
      <c r="AZ230" s="3195">
        <v>4</v>
      </c>
      <c r="BA230" s="24">
        <v>6</v>
      </c>
      <c r="BB230" s="28" t="s">
        <v>875</v>
      </c>
      <c r="BC230" s="28" t="s">
        <v>859</v>
      </c>
      <c r="BD230" s="28" t="s">
        <v>876</v>
      </c>
      <c r="BE230" s="28" t="s">
        <v>877</v>
      </c>
      <c r="BF230" s="5146"/>
      <c r="BG230" s="5807"/>
    </row>
    <row r="231" spans="1:59">
      <c r="A231" s="5963"/>
      <c r="B231" s="5154"/>
      <c r="C231" s="5729"/>
      <c r="D231" s="5154"/>
      <c r="E231" s="5085"/>
      <c r="F231" s="5154"/>
      <c r="G231" s="5085"/>
      <c r="H231" s="5085"/>
      <c r="I231" s="5085"/>
      <c r="J231" s="5085"/>
      <c r="K231" s="5085"/>
      <c r="L231" s="5085"/>
      <c r="M231" s="5085"/>
      <c r="N231" s="5085"/>
      <c r="O231" s="5085"/>
      <c r="P231" s="5085"/>
      <c r="Q231" s="5085"/>
      <c r="R231" s="5085"/>
      <c r="S231" s="5085"/>
      <c r="T231" s="5085"/>
      <c r="U231" s="5085"/>
      <c r="V231" s="5085"/>
      <c r="W231" s="5085"/>
      <c r="X231" s="5085"/>
      <c r="Y231" s="5085"/>
      <c r="Z231" s="5085"/>
      <c r="AA231" s="5930"/>
      <c r="AB231" s="5933"/>
      <c r="AC231" s="5933"/>
      <c r="AD231" s="5236"/>
      <c r="AE231" s="5933"/>
      <c r="AF231" s="5933"/>
      <c r="AG231" s="5933"/>
      <c r="AH231" s="5933"/>
      <c r="AI231" s="5933"/>
      <c r="AJ231" s="5085"/>
      <c r="AK231" s="5933"/>
      <c r="AL231" s="5933"/>
      <c r="AM231" s="3031" t="s">
        <v>2035</v>
      </c>
      <c r="AN231" s="3379"/>
      <c r="AO231" s="3202" t="s">
        <v>857</v>
      </c>
      <c r="AP231" s="190"/>
      <c r="AQ231" s="3195">
        <v>1405</v>
      </c>
      <c r="AR231" s="28" t="s">
        <v>2034</v>
      </c>
      <c r="AS231" s="198" t="s">
        <v>2036</v>
      </c>
      <c r="AT231" s="3190">
        <v>1405</v>
      </c>
      <c r="AU231" s="31" t="s">
        <v>2792</v>
      </c>
      <c r="AV231" s="31" t="s">
        <v>2792</v>
      </c>
      <c r="AW231" s="23"/>
      <c r="AX231" s="3195">
        <v>3</v>
      </c>
      <c r="AY231" s="3195" t="s">
        <v>859</v>
      </c>
      <c r="AZ231" s="3195">
        <v>3</v>
      </c>
      <c r="BA231" s="230"/>
      <c r="BB231" s="230"/>
      <c r="BC231" s="230"/>
      <c r="BD231" s="230"/>
      <c r="BE231" s="230"/>
      <c r="BF231" s="5146"/>
      <c r="BG231" s="5807"/>
    </row>
    <row r="232" spans="1:59" ht="13.5" thickBot="1">
      <c r="A232" s="5964"/>
      <c r="B232" s="5208"/>
      <c r="C232" s="6062"/>
      <c r="D232" s="5959"/>
      <c r="E232" s="5948"/>
      <c r="F232" s="5959"/>
      <c r="G232" s="5121"/>
      <c r="H232" s="5121"/>
      <c r="I232" s="5121"/>
      <c r="J232" s="5121"/>
      <c r="K232" s="5121"/>
      <c r="L232" s="5121"/>
      <c r="M232" s="5121"/>
      <c r="N232" s="5121"/>
      <c r="O232" s="5121"/>
      <c r="P232" s="5121"/>
      <c r="Q232" s="5086"/>
      <c r="R232" s="5086"/>
      <c r="S232" s="5086"/>
      <c r="T232" s="5086"/>
      <c r="U232" s="5086"/>
      <c r="V232" s="5086"/>
      <c r="W232" s="5086"/>
      <c r="X232" s="5086"/>
      <c r="Y232" s="5086"/>
      <c r="Z232" s="5121"/>
      <c r="AA232" s="5961"/>
      <c r="AB232" s="5934"/>
      <c r="AC232" s="5934"/>
      <c r="AD232" s="5277"/>
      <c r="AE232" s="5934"/>
      <c r="AF232" s="5934"/>
      <c r="AG232" s="5934"/>
      <c r="AH232" s="5934"/>
      <c r="AI232" s="5934"/>
      <c r="AJ232" s="5121"/>
      <c r="AK232" s="5934"/>
      <c r="AL232" s="5934"/>
      <c r="AM232" s="3215" t="s">
        <v>2035</v>
      </c>
      <c r="AN232" s="3381"/>
      <c r="AO232" s="3224" t="s">
        <v>857</v>
      </c>
      <c r="AP232" s="193"/>
      <c r="AQ232" s="3196">
        <v>1300</v>
      </c>
      <c r="AR232" s="30" t="s">
        <v>2034</v>
      </c>
      <c r="AS232" s="199" t="s">
        <v>2036</v>
      </c>
      <c r="AT232" s="3201">
        <v>1300</v>
      </c>
      <c r="AU232" s="35" t="s">
        <v>646</v>
      </c>
      <c r="AV232" s="35" t="s">
        <v>647</v>
      </c>
      <c r="AW232" s="35"/>
      <c r="AX232" s="3196">
        <v>2</v>
      </c>
      <c r="AY232" s="3196" t="s">
        <v>859</v>
      </c>
      <c r="AZ232" s="3196">
        <v>2</v>
      </c>
      <c r="BA232" s="232"/>
      <c r="BB232" s="232"/>
      <c r="BC232" s="232"/>
      <c r="BD232" s="232"/>
      <c r="BE232" s="232"/>
      <c r="BF232" s="6127"/>
      <c r="BG232" s="5927"/>
    </row>
    <row r="233" spans="1:59">
      <c r="A233" s="5962" t="s">
        <v>6266</v>
      </c>
      <c r="B233" s="5241" t="s">
        <v>2463</v>
      </c>
      <c r="C233" s="6058" t="s">
        <v>6264</v>
      </c>
      <c r="D233" s="5241" t="s">
        <v>6300</v>
      </c>
      <c r="E233" s="5156" t="s">
        <v>2924</v>
      </c>
      <c r="F233" s="5241" t="s">
        <v>6293</v>
      </c>
      <c r="G233" s="5156" t="s">
        <v>2028</v>
      </c>
      <c r="H233" s="5156" t="s">
        <v>2028</v>
      </c>
      <c r="I233" s="5156" t="s">
        <v>2029</v>
      </c>
      <c r="J233" s="5156" t="s">
        <v>2029</v>
      </c>
      <c r="K233" s="5156">
        <v>9</v>
      </c>
      <c r="L233" s="5156">
        <v>0</v>
      </c>
      <c r="M233" s="5156">
        <v>31</v>
      </c>
      <c r="N233" s="5156">
        <v>9</v>
      </c>
      <c r="O233" s="5156">
        <v>0</v>
      </c>
      <c r="P233" s="5156">
        <v>31</v>
      </c>
      <c r="Q233" s="5156">
        <v>1</v>
      </c>
      <c r="R233" s="5156">
        <v>1</v>
      </c>
      <c r="S233" s="5156" t="s">
        <v>2912</v>
      </c>
      <c r="T233" s="5156">
        <v>59</v>
      </c>
      <c r="U233" s="5156">
        <v>512</v>
      </c>
      <c r="V233" s="5156">
        <v>303</v>
      </c>
      <c r="W233" s="5156">
        <v>413</v>
      </c>
      <c r="X233" s="5156">
        <v>305</v>
      </c>
      <c r="Y233" s="5156">
        <v>190</v>
      </c>
      <c r="Z233" s="5156" t="s">
        <v>2030</v>
      </c>
      <c r="AA233" s="5929" t="s">
        <v>2913</v>
      </c>
      <c r="AB233" s="5156">
        <v>11015</v>
      </c>
      <c r="AC233" s="5156">
        <v>11015</v>
      </c>
      <c r="AD233" s="5255">
        <v>33434</v>
      </c>
      <c r="AE233" s="5932">
        <v>900</v>
      </c>
      <c r="AF233" s="5932">
        <v>900</v>
      </c>
      <c r="AG233" s="5932">
        <v>3719</v>
      </c>
      <c r="AH233" s="5932">
        <v>9</v>
      </c>
      <c r="AI233" s="5932">
        <v>2</v>
      </c>
      <c r="AJ233" s="5156" t="s">
        <v>2045</v>
      </c>
      <c r="AK233" s="5932" t="s">
        <v>2033</v>
      </c>
      <c r="AL233" s="5932" t="s">
        <v>2034</v>
      </c>
      <c r="AM233" s="3214" t="s">
        <v>2035</v>
      </c>
      <c r="AN233" s="192" t="s">
        <v>6173</v>
      </c>
      <c r="AO233" s="3223" t="s">
        <v>857</v>
      </c>
      <c r="AP233" s="187"/>
      <c r="AQ233" s="185">
        <v>1204</v>
      </c>
      <c r="AR233" s="48" t="s">
        <v>2034</v>
      </c>
      <c r="AS233" s="48" t="s">
        <v>2036</v>
      </c>
      <c r="AT233" s="48">
        <v>1203</v>
      </c>
      <c r="AU233" s="192" t="s">
        <v>2040</v>
      </c>
      <c r="AV233" s="192" t="s">
        <v>6278</v>
      </c>
      <c r="AW233" s="189"/>
      <c r="AX233" s="3200">
        <v>2</v>
      </c>
      <c r="AY233" s="3200" t="s">
        <v>859</v>
      </c>
      <c r="AZ233" s="3200">
        <v>2</v>
      </c>
      <c r="BA233" s="229"/>
      <c r="BB233" s="229"/>
      <c r="BC233" s="229"/>
      <c r="BD233" s="229"/>
      <c r="BE233" s="229"/>
      <c r="BF233" s="6124" t="s">
        <v>2468</v>
      </c>
      <c r="BG233" s="5813" t="s">
        <v>2452</v>
      </c>
    </row>
    <row r="234" spans="1:59" ht="12.75" customHeight="1">
      <c r="A234" s="5963"/>
      <c r="B234" s="5154"/>
      <c r="C234" s="5729"/>
      <c r="D234" s="5154"/>
      <c r="E234" s="5085"/>
      <c r="F234" s="5154"/>
      <c r="G234" s="5085"/>
      <c r="H234" s="5085"/>
      <c r="I234" s="5085"/>
      <c r="J234" s="5085"/>
      <c r="K234" s="5085"/>
      <c r="L234" s="5085"/>
      <c r="M234" s="5085"/>
      <c r="N234" s="5085"/>
      <c r="O234" s="5085"/>
      <c r="P234" s="5085"/>
      <c r="Q234" s="5085"/>
      <c r="R234" s="5085"/>
      <c r="S234" s="5085"/>
      <c r="T234" s="5085"/>
      <c r="U234" s="5085"/>
      <c r="V234" s="5085"/>
      <c r="W234" s="5085"/>
      <c r="X234" s="5085"/>
      <c r="Y234" s="5085"/>
      <c r="Z234" s="5085"/>
      <c r="AA234" s="5930"/>
      <c r="AB234" s="5085"/>
      <c r="AC234" s="5085"/>
      <c r="AD234" s="5236"/>
      <c r="AE234" s="5933"/>
      <c r="AF234" s="5933"/>
      <c r="AG234" s="5933"/>
      <c r="AH234" s="5933"/>
      <c r="AI234" s="5933"/>
      <c r="AJ234" s="5085"/>
      <c r="AK234" s="5933"/>
      <c r="AL234" s="5933"/>
      <c r="AM234" s="3031" t="s">
        <v>2035</v>
      </c>
      <c r="AN234" s="31"/>
      <c r="AO234" s="3202" t="s">
        <v>857</v>
      </c>
      <c r="AP234" s="190"/>
      <c r="AQ234" s="3195">
        <v>1500</v>
      </c>
      <c r="AR234" s="28" t="s">
        <v>2034</v>
      </c>
      <c r="AS234" s="198" t="s">
        <v>2036</v>
      </c>
      <c r="AT234" s="3190">
        <v>1500</v>
      </c>
      <c r="AU234" s="31" t="s">
        <v>1158</v>
      </c>
      <c r="AV234" s="31" t="s">
        <v>341</v>
      </c>
      <c r="AW234" s="23"/>
      <c r="AX234" s="3195">
        <v>4</v>
      </c>
      <c r="AY234" s="3195" t="s">
        <v>859</v>
      </c>
      <c r="AZ234" s="3195">
        <v>4</v>
      </c>
      <c r="BA234" s="28">
        <v>6</v>
      </c>
      <c r="BB234" s="28" t="s">
        <v>875</v>
      </c>
      <c r="BC234" s="28" t="s">
        <v>859</v>
      </c>
      <c r="BD234" s="28" t="s">
        <v>876</v>
      </c>
      <c r="BE234" s="28" t="s">
        <v>877</v>
      </c>
      <c r="BF234" s="5146"/>
      <c r="BG234" s="5807"/>
    </row>
    <row r="235" spans="1:59">
      <c r="A235" s="5963"/>
      <c r="B235" s="5154"/>
      <c r="C235" s="5729"/>
      <c r="D235" s="5154"/>
      <c r="E235" s="5085"/>
      <c r="F235" s="5154"/>
      <c r="G235" s="5085"/>
      <c r="H235" s="5085"/>
      <c r="I235" s="5085"/>
      <c r="J235" s="5085"/>
      <c r="K235" s="5085"/>
      <c r="L235" s="5085"/>
      <c r="M235" s="5085"/>
      <c r="N235" s="5085"/>
      <c r="O235" s="5085"/>
      <c r="P235" s="5085"/>
      <c r="Q235" s="5085"/>
      <c r="R235" s="5085"/>
      <c r="S235" s="5085"/>
      <c r="T235" s="5085"/>
      <c r="U235" s="5085"/>
      <c r="V235" s="5085"/>
      <c r="W235" s="5085"/>
      <c r="X235" s="5085"/>
      <c r="Y235" s="5085"/>
      <c r="Z235" s="5085"/>
      <c r="AA235" s="5930"/>
      <c r="AB235" s="5085"/>
      <c r="AC235" s="5085"/>
      <c r="AD235" s="5236"/>
      <c r="AE235" s="5933"/>
      <c r="AF235" s="5933"/>
      <c r="AG235" s="5933"/>
      <c r="AH235" s="5933"/>
      <c r="AI235" s="5933"/>
      <c r="AJ235" s="5085"/>
      <c r="AK235" s="5933"/>
      <c r="AL235" s="5933"/>
      <c r="AM235" s="3031" t="s">
        <v>2035</v>
      </c>
      <c r="AN235" s="31"/>
      <c r="AO235" s="3202" t="s">
        <v>857</v>
      </c>
      <c r="AP235" s="190"/>
      <c r="AQ235" s="3195">
        <v>1405</v>
      </c>
      <c r="AR235" s="28" t="s">
        <v>2034</v>
      </c>
      <c r="AS235" s="198" t="s">
        <v>2036</v>
      </c>
      <c r="AT235" s="3190">
        <v>1405</v>
      </c>
      <c r="AU235" s="31" t="s">
        <v>2792</v>
      </c>
      <c r="AV235" s="31" t="s">
        <v>2792</v>
      </c>
      <c r="AW235" s="23"/>
      <c r="AX235" s="3195">
        <v>3</v>
      </c>
      <c r="AY235" s="3195" t="s">
        <v>859</v>
      </c>
      <c r="AZ235" s="3195">
        <v>3</v>
      </c>
      <c r="BA235" s="226"/>
      <c r="BB235" s="226"/>
      <c r="BC235" s="226"/>
      <c r="BD235" s="226"/>
      <c r="BE235" s="226"/>
      <c r="BF235" s="5146"/>
      <c r="BG235" s="5807"/>
    </row>
    <row r="236" spans="1:59" ht="12.75" customHeight="1">
      <c r="A236" s="5963"/>
      <c r="B236" s="5155"/>
      <c r="C236" s="5730"/>
      <c r="D236" s="5965"/>
      <c r="E236" s="5949"/>
      <c r="F236" s="5965"/>
      <c r="G236" s="5086"/>
      <c r="H236" s="5086"/>
      <c r="I236" s="5086"/>
      <c r="J236" s="5086"/>
      <c r="K236" s="5086"/>
      <c r="L236" s="5086"/>
      <c r="M236" s="5086"/>
      <c r="N236" s="5086"/>
      <c r="O236" s="5086"/>
      <c r="P236" s="5086"/>
      <c r="Q236" s="5086"/>
      <c r="R236" s="5086"/>
      <c r="S236" s="5085"/>
      <c r="T236" s="5085"/>
      <c r="U236" s="5085"/>
      <c r="V236" s="5085"/>
      <c r="W236" s="5085"/>
      <c r="X236" s="5085"/>
      <c r="Y236" s="5085"/>
      <c r="Z236" s="5086"/>
      <c r="AA236" s="5961"/>
      <c r="AB236" s="5086"/>
      <c r="AC236" s="5086"/>
      <c r="AD236" s="5237"/>
      <c r="AE236" s="5958"/>
      <c r="AF236" s="5958"/>
      <c r="AG236" s="5958"/>
      <c r="AH236" s="5958"/>
      <c r="AI236" s="5958"/>
      <c r="AJ236" s="5086"/>
      <c r="AK236" s="5958"/>
      <c r="AL236" s="5958"/>
      <c r="AM236" s="3031" t="s">
        <v>2035</v>
      </c>
      <c r="AN236" s="3378"/>
      <c r="AO236" s="3202" t="s">
        <v>857</v>
      </c>
      <c r="AP236" s="190"/>
      <c r="AQ236" s="3195">
        <v>1300</v>
      </c>
      <c r="AR236" s="28" t="s">
        <v>2034</v>
      </c>
      <c r="AS236" s="198" t="s">
        <v>2036</v>
      </c>
      <c r="AT236" s="3190">
        <v>1300</v>
      </c>
      <c r="AU236" s="23" t="s">
        <v>646</v>
      </c>
      <c r="AV236" s="23" t="s">
        <v>647</v>
      </c>
      <c r="AW236" s="23"/>
      <c r="AX236" s="3195">
        <v>2</v>
      </c>
      <c r="AY236" s="3195" t="s">
        <v>859</v>
      </c>
      <c r="AZ236" s="3195">
        <v>2</v>
      </c>
      <c r="BA236" s="230"/>
      <c r="BB236" s="230"/>
      <c r="BC236" s="230"/>
      <c r="BD236" s="230"/>
      <c r="BE236" s="230"/>
      <c r="BF236" s="6128"/>
      <c r="BG236" s="5928"/>
    </row>
    <row r="237" spans="1:59" ht="12.75" customHeight="1">
      <c r="A237" s="5963"/>
      <c r="B237" s="5153" t="s">
        <v>2463</v>
      </c>
      <c r="C237" s="5731" t="s">
        <v>6551</v>
      </c>
      <c r="D237" s="5153" t="s">
        <v>6563</v>
      </c>
      <c r="E237" s="5084" t="s">
        <v>2924</v>
      </c>
      <c r="F237" s="5153" t="s">
        <v>6545</v>
      </c>
      <c r="G237" s="5084" t="s">
        <v>2028</v>
      </c>
      <c r="H237" s="5084" t="s">
        <v>2028</v>
      </c>
      <c r="I237" s="5084" t="s">
        <v>2029</v>
      </c>
      <c r="J237" s="5084" t="s">
        <v>2029</v>
      </c>
      <c r="K237" s="5084">
        <v>9</v>
      </c>
      <c r="L237" s="5084">
        <v>0</v>
      </c>
      <c r="M237" s="5084">
        <v>31</v>
      </c>
      <c r="N237" s="5084">
        <v>9</v>
      </c>
      <c r="O237" s="5084">
        <v>0</v>
      </c>
      <c r="P237" s="5084">
        <v>31</v>
      </c>
      <c r="Q237" s="5084">
        <v>1</v>
      </c>
      <c r="R237" s="5084">
        <v>1</v>
      </c>
      <c r="S237" s="5085" t="s">
        <v>2912</v>
      </c>
      <c r="T237" s="5085">
        <v>59</v>
      </c>
      <c r="U237" s="5085">
        <v>512</v>
      </c>
      <c r="V237" s="5085">
        <v>303</v>
      </c>
      <c r="W237" s="5085">
        <v>413</v>
      </c>
      <c r="X237" s="5085">
        <v>305</v>
      </c>
      <c r="Y237" s="5085">
        <v>190</v>
      </c>
      <c r="Z237" s="5084" t="s">
        <v>2030</v>
      </c>
      <c r="AA237" s="5960" t="s">
        <v>2913</v>
      </c>
      <c r="AB237" s="5084">
        <v>21000</v>
      </c>
      <c r="AC237" s="5084">
        <v>21000</v>
      </c>
      <c r="AD237" s="5291">
        <v>44455</v>
      </c>
      <c r="AE237" s="5084">
        <v>2500</v>
      </c>
      <c r="AF237" s="5084">
        <v>2500</v>
      </c>
      <c r="AG237" s="5084">
        <v>7090</v>
      </c>
      <c r="AH237" s="5957">
        <v>9</v>
      </c>
      <c r="AI237" s="5957">
        <v>2</v>
      </c>
      <c r="AJ237" s="5084" t="s">
        <v>2045</v>
      </c>
      <c r="AK237" s="5957" t="s">
        <v>2033</v>
      </c>
      <c r="AL237" s="5957" t="s">
        <v>2034</v>
      </c>
      <c r="AM237" s="28" t="s">
        <v>2035</v>
      </c>
      <c r="AN237" s="192" t="s">
        <v>6231</v>
      </c>
      <c r="AO237" s="3369" t="s">
        <v>857</v>
      </c>
      <c r="AP237" s="190"/>
      <c r="AQ237" s="3368">
        <v>1204</v>
      </c>
      <c r="AR237" s="28" t="s">
        <v>2034</v>
      </c>
      <c r="AS237" s="28" t="s">
        <v>2036</v>
      </c>
      <c r="AT237" s="28">
        <v>1203</v>
      </c>
      <c r="AU237" s="192" t="s">
        <v>6281</v>
      </c>
      <c r="AV237" s="192" t="s">
        <v>6525</v>
      </c>
      <c r="AW237" s="23"/>
      <c r="AX237" s="3365">
        <v>2</v>
      </c>
      <c r="AY237" s="3365" t="s">
        <v>859</v>
      </c>
      <c r="AZ237" s="3365">
        <v>2</v>
      </c>
      <c r="BA237" s="230"/>
      <c r="BB237" s="230"/>
      <c r="BC237" s="230"/>
      <c r="BD237" s="230"/>
      <c r="BE237" s="3419"/>
      <c r="BF237" s="5145" t="s">
        <v>2468</v>
      </c>
      <c r="BG237" s="5136" t="s">
        <v>2452</v>
      </c>
    </row>
    <row r="238" spans="1:59">
      <c r="A238" s="5963"/>
      <c r="B238" s="5154"/>
      <c r="C238" s="5729"/>
      <c r="D238" s="6093"/>
      <c r="E238" s="5085"/>
      <c r="F238" s="5154"/>
      <c r="G238" s="5085"/>
      <c r="H238" s="5085"/>
      <c r="I238" s="5085"/>
      <c r="J238" s="5085"/>
      <c r="K238" s="5085"/>
      <c r="L238" s="5085"/>
      <c r="M238" s="5085"/>
      <c r="N238" s="5085"/>
      <c r="O238" s="5085"/>
      <c r="P238" s="5085"/>
      <c r="Q238" s="5085"/>
      <c r="R238" s="5085"/>
      <c r="S238" s="5085"/>
      <c r="T238" s="5085"/>
      <c r="U238" s="5085"/>
      <c r="V238" s="5085"/>
      <c r="W238" s="5085"/>
      <c r="X238" s="5085"/>
      <c r="Y238" s="5085"/>
      <c r="Z238" s="5085"/>
      <c r="AA238" s="5930"/>
      <c r="AB238" s="5085"/>
      <c r="AC238" s="5085"/>
      <c r="AD238" s="5236"/>
      <c r="AE238" s="5085"/>
      <c r="AF238" s="5085"/>
      <c r="AG238" s="5085"/>
      <c r="AH238" s="5933"/>
      <c r="AI238" s="5933"/>
      <c r="AJ238" s="5085"/>
      <c r="AK238" s="5933"/>
      <c r="AL238" s="5933"/>
      <c r="AM238" s="28" t="s">
        <v>2035</v>
      </c>
      <c r="AN238" s="3383"/>
      <c r="AO238" s="3369" t="s">
        <v>857</v>
      </c>
      <c r="AP238" s="190"/>
      <c r="AQ238" s="3365">
        <v>1500</v>
      </c>
      <c r="AR238" s="28" t="s">
        <v>2034</v>
      </c>
      <c r="AS238" s="198" t="s">
        <v>2036</v>
      </c>
      <c r="AT238" s="3362">
        <v>1500</v>
      </c>
      <c r="AU238" s="31" t="s">
        <v>1158</v>
      </c>
      <c r="AV238" s="31" t="s">
        <v>341</v>
      </c>
      <c r="AW238" s="23"/>
      <c r="AX238" s="3365">
        <v>4</v>
      </c>
      <c r="AY238" s="3365" t="s">
        <v>859</v>
      </c>
      <c r="AZ238" s="3365">
        <v>4</v>
      </c>
      <c r="BA238" s="24">
        <v>6</v>
      </c>
      <c r="BB238" s="28" t="s">
        <v>875</v>
      </c>
      <c r="BC238" s="28" t="s">
        <v>859</v>
      </c>
      <c r="BD238" s="28" t="s">
        <v>876</v>
      </c>
      <c r="BE238" s="3422" t="s">
        <v>877</v>
      </c>
      <c r="BF238" s="5146"/>
      <c r="BG238" s="5807"/>
    </row>
    <row r="239" spans="1:59" ht="12.75" customHeight="1">
      <c r="A239" s="5963"/>
      <c r="B239" s="5154"/>
      <c r="C239" s="5729"/>
      <c r="D239" s="6093"/>
      <c r="E239" s="5085"/>
      <c r="F239" s="5154"/>
      <c r="G239" s="5085"/>
      <c r="H239" s="5085"/>
      <c r="I239" s="5085"/>
      <c r="J239" s="5085"/>
      <c r="K239" s="5085"/>
      <c r="L239" s="5085"/>
      <c r="M239" s="5085"/>
      <c r="N239" s="5085"/>
      <c r="O239" s="5085"/>
      <c r="P239" s="5085"/>
      <c r="Q239" s="5085"/>
      <c r="R239" s="5085"/>
      <c r="S239" s="5085"/>
      <c r="T239" s="5085"/>
      <c r="U239" s="5085"/>
      <c r="V239" s="5085"/>
      <c r="W239" s="5085"/>
      <c r="X239" s="5085"/>
      <c r="Y239" s="5085"/>
      <c r="Z239" s="5085"/>
      <c r="AA239" s="5930"/>
      <c r="AB239" s="5085"/>
      <c r="AC239" s="5085"/>
      <c r="AD239" s="5236"/>
      <c r="AE239" s="5085"/>
      <c r="AF239" s="5085"/>
      <c r="AG239" s="5085"/>
      <c r="AH239" s="5933"/>
      <c r="AI239" s="5933"/>
      <c r="AJ239" s="5085"/>
      <c r="AK239" s="5933"/>
      <c r="AL239" s="5933"/>
      <c r="AM239" s="28" t="s">
        <v>2035</v>
      </c>
      <c r="AN239" s="3383"/>
      <c r="AO239" s="3369" t="s">
        <v>857</v>
      </c>
      <c r="AP239" s="190"/>
      <c r="AQ239" s="3365">
        <v>1405</v>
      </c>
      <c r="AR239" s="28" t="s">
        <v>2034</v>
      </c>
      <c r="AS239" s="198" t="s">
        <v>2036</v>
      </c>
      <c r="AT239" s="3362">
        <v>1405</v>
      </c>
      <c r="AU239" s="31" t="s">
        <v>2792</v>
      </c>
      <c r="AV239" s="31" t="s">
        <v>2792</v>
      </c>
      <c r="AW239" s="23"/>
      <c r="AX239" s="3365">
        <v>3</v>
      </c>
      <c r="AY239" s="3365" t="s">
        <v>859</v>
      </c>
      <c r="AZ239" s="3365">
        <v>3</v>
      </c>
      <c r="BA239" s="230"/>
      <c r="BB239" s="230"/>
      <c r="BC239" s="230"/>
      <c r="BD239" s="230"/>
      <c r="BE239" s="3419"/>
      <c r="BF239" s="5146"/>
      <c r="BG239" s="5807"/>
    </row>
    <row r="240" spans="1:59">
      <c r="A240" s="5963"/>
      <c r="B240" s="5155"/>
      <c r="C240" s="5730"/>
      <c r="D240" s="6094"/>
      <c r="E240" s="5949"/>
      <c r="F240" s="5965"/>
      <c r="G240" s="5086"/>
      <c r="H240" s="5086"/>
      <c r="I240" s="5086"/>
      <c r="J240" s="5086"/>
      <c r="K240" s="5086"/>
      <c r="L240" s="5086"/>
      <c r="M240" s="5086"/>
      <c r="N240" s="5086"/>
      <c r="O240" s="5086"/>
      <c r="P240" s="5086"/>
      <c r="Q240" s="5086"/>
      <c r="R240" s="5086"/>
      <c r="S240" s="5086"/>
      <c r="T240" s="5086"/>
      <c r="U240" s="5086"/>
      <c r="V240" s="5086"/>
      <c r="W240" s="5086"/>
      <c r="X240" s="5086"/>
      <c r="Y240" s="5086"/>
      <c r="Z240" s="5086"/>
      <c r="AA240" s="5961"/>
      <c r="AB240" s="5086"/>
      <c r="AC240" s="5086"/>
      <c r="AD240" s="5237"/>
      <c r="AE240" s="5086"/>
      <c r="AF240" s="5086"/>
      <c r="AG240" s="5086"/>
      <c r="AH240" s="5958"/>
      <c r="AI240" s="5958"/>
      <c r="AJ240" s="5086"/>
      <c r="AK240" s="5958"/>
      <c r="AL240" s="5958"/>
      <c r="AM240" s="28" t="s">
        <v>2035</v>
      </c>
      <c r="AN240" s="3383"/>
      <c r="AO240" s="3369" t="s">
        <v>857</v>
      </c>
      <c r="AP240" s="190"/>
      <c r="AQ240" s="3365">
        <v>1300</v>
      </c>
      <c r="AR240" s="28" t="s">
        <v>2034</v>
      </c>
      <c r="AS240" s="198" t="s">
        <v>2036</v>
      </c>
      <c r="AT240" s="3362">
        <v>1300</v>
      </c>
      <c r="AU240" s="23" t="s">
        <v>646</v>
      </c>
      <c r="AV240" s="23" t="s">
        <v>647</v>
      </c>
      <c r="AW240" s="23"/>
      <c r="AX240" s="3365">
        <v>2</v>
      </c>
      <c r="AY240" s="3365" t="s">
        <v>859</v>
      </c>
      <c r="AZ240" s="3365">
        <v>2</v>
      </c>
      <c r="BA240" s="230"/>
      <c r="BB240" s="230"/>
      <c r="BC240" s="230"/>
      <c r="BD240" s="230"/>
      <c r="BE240" s="3419"/>
      <c r="BF240" s="6128"/>
      <c r="BG240" s="5928"/>
    </row>
    <row r="241" spans="1:59" ht="12.75" customHeight="1">
      <c r="A241" s="5963"/>
      <c r="B241" s="5153" t="s">
        <v>2463</v>
      </c>
      <c r="C241" s="5731" t="s">
        <v>6552</v>
      </c>
      <c r="D241" s="5153" t="s">
        <v>6564</v>
      </c>
      <c r="E241" s="5084" t="s">
        <v>2924</v>
      </c>
      <c r="F241" s="5153" t="s">
        <v>6548</v>
      </c>
      <c r="G241" s="5084" t="s">
        <v>2028</v>
      </c>
      <c r="H241" s="5084" t="s">
        <v>2028</v>
      </c>
      <c r="I241" s="5084" t="s">
        <v>2029</v>
      </c>
      <c r="J241" s="5084" t="s">
        <v>2029</v>
      </c>
      <c r="K241" s="5084">
        <v>9</v>
      </c>
      <c r="L241" s="5084">
        <v>0</v>
      </c>
      <c r="M241" s="5084">
        <v>31</v>
      </c>
      <c r="N241" s="5084">
        <v>9</v>
      </c>
      <c r="O241" s="5084">
        <v>0</v>
      </c>
      <c r="P241" s="5084">
        <v>31</v>
      </c>
      <c r="Q241" s="5084">
        <v>1</v>
      </c>
      <c r="R241" s="5084">
        <v>1</v>
      </c>
      <c r="S241" s="5084" t="s">
        <v>2912</v>
      </c>
      <c r="T241" s="5084">
        <v>59</v>
      </c>
      <c r="U241" s="5084">
        <v>512</v>
      </c>
      <c r="V241" s="5084">
        <v>303</v>
      </c>
      <c r="W241" s="5084">
        <v>413</v>
      </c>
      <c r="X241" s="5084">
        <v>305</v>
      </c>
      <c r="Y241" s="5084">
        <v>190</v>
      </c>
      <c r="Z241" s="5084" t="s">
        <v>2030</v>
      </c>
      <c r="AA241" s="5960" t="s">
        <v>2913</v>
      </c>
      <c r="AB241" s="5084">
        <v>28000</v>
      </c>
      <c r="AC241" s="5084">
        <v>28000</v>
      </c>
      <c r="AD241" s="5291">
        <v>55476</v>
      </c>
      <c r="AE241" s="5084">
        <v>3000</v>
      </c>
      <c r="AF241" s="5084">
        <v>3000</v>
      </c>
      <c r="AG241" s="5084">
        <v>8213</v>
      </c>
      <c r="AH241" s="5957">
        <v>9</v>
      </c>
      <c r="AI241" s="5957">
        <v>2</v>
      </c>
      <c r="AJ241" s="5084" t="s">
        <v>2045</v>
      </c>
      <c r="AK241" s="5957" t="s">
        <v>2033</v>
      </c>
      <c r="AL241" s="5957" t="s">
        <v>2034</v>
      </c>
      <c r="AM241" s="28" t="s">
        <v>2035</v>
      </c>
      <c r="AN241" s="192" t="s">
        <v>6233</v>
      </c>
      <c r="AO241" s="3369" t="s">
        <v>857</v>
      </c>
      <c r="AP241" s="190"/>
      <c r="AQ241" s="3368">
        <v>1204</v>
      </c>
      <c r="AR241" s="28" t="s">
        <v>2034</v>
      </c>
      <c r="AS241" s="28" t="s">
        <v>2036</v>
      </c>
      <c r="AT241" s="28">
        <v>1203</v>
      </c>
      <c r="AU241" s="192" t="s">
        <v>6285</v>
      </c>
      <c r="AV241" s="192" t="s">
        <v>6526</v>
      </c>
      <c r="AW241" s="23"/>
      <c r="AX241" s="3365">
        <v>2</v>
      </c>
      <c r="AY241" s="3365" t="s">
        <v>859</v>
      </c>
      <c r="AZ241" s="3365">
        <v>2</v>
      </c>
      <c r="BA241" s="230"/>
      <c r="BB241" s="230"/>
      <c r="BC241" s="230"/>
      <c r="BD241" s="230"/>
      <c r="BE241" s="3419"/>
      <c r="BF241" s="5145" t="s">
        <v>2468</v>
      </c>
      <c r="BG241" s="5136" t="s">
        <v>2452</v>
      </c>
    </row>
    <row r="242" spans="1:59" ht="12.75" customHeight="1">
      <c r="A242" s="5963"/>
      <c r="B242" s="5154"/>
      <c r="C242" s="5729"/>
      <c r="D242" s="6093"/>
      <c r="E242" s="5085"/>
      <c r="F242" s="5973"/>
      <c r="G242" s="5085"/>
      <c r="H242" s="5085"/>
      <c r="I242" s="5085"/>
      <c r="J242" s="5085"/>
      <c r="K242" s="5085"/>
      <c r="L242" s="5085"/>
      <c r="M242" s="5085"/>
      <c r="N242" s="5085"/>
      <c r="O242" s="5085"/>
      <c r="P242" s="5085"/>
      <c r="Q242" s="5085"/>
      <c r="R242" s="5085"/>
      <c r="S242" s="5085"/>
      <c r="T242" s="5085"/>
      <c r="U242" s="5085"/>
      <c r="V242" s="5085"/>
      <c r="W242" s="5085"/>
      <c r="X242" s="5085"/>
      <c r="Y242" s="5085"/>
      <c r="Z242" s="5085"/>
      <c r="AA242" s="5930"/>
      <c r="AB242" s="5085"/>
      <c r="AC242" s="5085"/>
      <c r="AD242" s="5236"/>
      <c r="AE242" s="5085"/>
      <c r="AF242" s="5085"/>
      <c r="AG242" s="5085"/>
      <c r="AH242" s="5933"/>
      <c r="AI242" s="5933"/>
      <c r="AJ242" s="5085"/>
      <c r="AK242" s="5933"/>
      <c r="AL242" s="5933"/>
      <c r="AM242" s="28" t="s">
        <v>2035</v>
      </c>
      <c r="AN242" s="3383"/>
      <c r="AO242" s="3369" t="s">
        <v>857</v>
      </c>
      <c r="AP242" s="190"/>
      <c r="AQ242" s="3365">
        <v>1500</v>
      </c>
      <c r="AR242" s="28" t="s">
        <v>2034</v>
      </c>
      <c r="AS242" s="198" t="s">
        <v>2036</v>
      </c>
      <c r="AT242" s="3362">
        <v>1500</v>
      </c>
      <c r="AU242" s="31" t="s">
        <v>1158</v>
      </c>
      <c r="AV242" s="31" t="s">
        <v>341</v>
      </c>
      <c r="AW242" s="23"/>
      <c r="AX242" s="3365">
        <v>4</v>
      </c>
      <c r="AY242" s="3365" t="s">
        <v>859</v>
      </c>
      <c r="AZ242" s="3365">
        <v>4</v>
      </c>
      <c r="BA242" s="24">
        <v>6</v>
      </c>
      <c r="BB242" s="28" t="s">
        <v>875</v>
      </c>
      <c r="BC242" s="28" t="s">
        <v>859</v>
      </c>
      <c r="BD242" s="28" t="s">
        <v>876</v>
      </c>
      <c r="BE242" s="3422" t="s">
        <v>877</v>
      </c>
      <c r="BF242" s="5146"/>
      <c r="BG242" s="5807"/>
    </row>
    <row r="243" spans="1:59">
      <c r="A243" s="5963"/>
      <c r="B243" s="5154"/>
      <c r="C243" s="5729"/>
      <c r="D243" s="6093"/>
      <c r="E243" s="5085"/>
      <c r="F243" s="5973"/>
      <c r="G243" s="5085"/>
      <c r="H243" s="5085"/>
      <c r="I243" s="5085"/>
      <c r="J243" s="5085"/>
      <c r="K243" s="5085"/>
      <c r="L243" s="5085"/>
      <c r="M243" s="5085"/>
      <c r="N243" s="5085"/>
      <c r="O243" s="5085"/>
      <c r="P243" s="5085"/>
      <c r="Q243" s="5085"/>
      <c r="R243" s="5085"/>
      <c r="S243" s="5085"/>
      <c r="T243" s="5085"/>
      <c r="U243" s="5085"/>
      <c r="V243" s="5085"/>
      <c r="W243" s="5085"/>
      <c r="X243" s="5085"/>
      <c r="Y243" s="5085"/>
      <c r="Z243" s="5085"/>
      <c r="AA243" s="5930"/>
      <c r="AB243" s="5085"/>
      <c r="AC243" s="5085"/>
      <c r="AD243" s="5236"/>
      <c r="AE243" s="5085"/>
      <c r="AF243" s="5085"/>
      <c r="AG243" s="5085"/>
      <c r="AH243" s="5933"/>
      <c r="AI243" s="5933"/>
      <c r="AJ243" s="5085"/>
      <c r="AK243" s="5933"/>
      <c r="AL243" s="5933"/>
      <c r="AM243" s="28" t="s">
        <v>2035</v>
      </c>
      <c r="AN243" s="3383"/>
      <c r="AO243" s="3369" t="s">
        <v>857</v>
      </c>
      <c r="AP243" s="190"/>
      <c r="AQ243" s="3365">
        <v>1405</v>
      </c>
      <c r="AR243" s="28" t="s">
        <v>2034</v>
      </c>
      <c r="AS243" s="198" t="s">
        <v>2036</v>
      </c>
      <c r="AT243" s="3362">
        <v>1405</v>
      </c>
      <c r="AU243" s="31" t="s">
        <v>2792</v>
      </c>
      <c r="AV243" s="31" t="s">
        <v>2792</v>
      </c>
      <c r="AW243" s="23"/>
      <c r="AX243" s="3365">
        <v>3</v>
      </c>
      <c r="AY243" s="3365" t="s">
        <v>859</v>
      </c>
      <c r="AZ243" s="3365">
        <v>3</v>
      </c>
      <c r="BA243" s="230"/>
      <c r="BB243" s="230"/>
      <c r="BC243" s="230"/>
      <c r="BD243" s="230"/>
      <c r="BE243" s="3419"/>
      <c r="BF243" s="5146"/>
      <c r="BG243" s="5807"/>
    </row>
    <row r="244" spans="1:59" ht="13.5" thickBot="1">
      <c r="A244" s="5964"/>
      <c r="B244" s="5208"/>
      <c r="C244" s="6062"/>
      <c r="D244" s="6114"/>
      <c r="E244" s="5948"/>
      <c r="F244" s="5959"/>
      <c r="G244" s="5121"/>
      <c r="H244" s="5121"/>
      <c r="I244" s="5121"/>
      <c r="J244" s="5121"/>
      <c r="K244" s="5121"/>
      <c r="L244" s="5121"/>
      <c r="M244" s="5121"/>
      <c r="N244" s="5121"/>
      <c r="O244" s="5121"/>
      <c r="P244" s="5121"/>
      <c r="Q244" s="5121"/>
      <c r="R244" s="5121"/>
      <c r="S244" s="5121"/>
      <c r="T244" s="5121"/>
      <c r="U244" s="5121"/>
      <c r="V244" s="5121"/>
      <c r="W244" s="5121"/>
      <c r="X244" s="5121"/>
      <c r="Y244" s="5121"/>
      <c r="Z244" s="5121"/>
      <c r="AA244" s="5931"/>
      <c r="AB244" s="5121"/>
      <c r="AC244" s="5121"/>
      <c r="AD244" s="5277"/>
      <c r="AE244" s="5121"/>
      <c r="AF244" s="5121"/>
      <c r="AG244" s="5121"/>
      <c r="AH244" s="5934"/>
      <c r="AI244" s="5934"/>
      <c r="AJ244" s="5121"/>
      <c r="AK244" s="5934"/>
      <c r="AL244" s="5934"/>
      <c r="AM244" s="30" t="s">
        <v>2035</v>
      </c>
      <c r="AN244" s="3384"/>
      <c r="AO244" s="34" t="s">
        <v>857</v>
      </c>
      <c r="AP244" s="193"/>
      <c r="AQ244" s="3366">
        <v>1300</v>
      </c>
      <c r="AR244" s="30" t="s">
        <v>2034</v>
      </c>
      <c r="AS244" s="199" t="s">
        <v>2036</v>
      </c>
      <c r="AT244" s="3364">
        <v>1300</v>
      </c>
      <c r="AU244" s="35" t="s">
        <v>646</v>
      </c>
      <c r="AV244" s="35" t="s">
        <v>647</v>
      </c>
      <c r="AW244" s="35"/>
      <c r="AX244" s="3366">
        <v>2</v>
      </c>
      <c r="AY244" s="3366" t="s">
        <v>859</v>
      </c>
      <c r="AZ244" s="3366">
        <v>2</v>
      </c>
      <c r="BA244" s="232"/>
      <c r="BB244" s="232"/>
      <c r="BC244" s="232"/>
      <c r="BD244" s="232"/>
      <c r="BE244" s="3421"/>
      <c r="BF244" s="6127"/>
      <c r="BG244" s="5927"/>
    </row>
    <row r="245" spans="1:59">
      <c r="A245" s="5962" t="s">
        <v>3900</v>
      </c>
      <c r="B245" s="5241" t="s">
        <v>2463</v>
      </c>
      <c r="C245" s="6058" t="s">
        <v>3689</v>
      </c>
      <c r="D245" s="5241" t="s">
        <v>2961</v>
      </c>
      <c r="E245" s="5156" t="s">
        <v>2924</v>
      </c>
      <c r="F245" s="5241" t="s">
        <v>2082</v>
      </c>
      <c r="G245" s="5156" t="s">
        <v>2028</v>
      </c>
      <c r="H245" s="5156" t="s">
        <v>2028</v>
      </c>
      <c r="I245" s="5156" t="s">
        <v>2029</v>
      </c>
      <c r="J245" s="5156" t="s">
        <v>2029</v>
      </c>
      <c r="K245" s="5156">
        <v>9</v>
      </c>
      <c r="L245" s="5156">
        <v>0</v>
      </c>
      <c r="M245" s="5156">
        <v>31</v>
      </c>
      <c r="N245" s="5156">
        <v>9</v>
      </c>
      <c r="O245" s="5156">
        <v>0</v>
      </c>
      <c r="P245" s="5156">
        <v>31</v>
      </c>
      <c r="Q245" s="5156">
        <v>1</v>
      </c>
      <c r="R245" s="5156">
        <v>1</v>
      </c>
      <c r="S245" s="5156" t="s">
        <v>2912</v>
      </c>
      <c r="T245" s="5156">
        <v>59</v>
      </c>
      <c r="U245" s="5156">
        <v>512</v>
      </c>
      <c r="V245" s="5156">
        <v>303</v>
      </c>
      <c r="W245" s="5156">
        <v>413</v>
      </c>
      <c r="X245" s="5156">
        <v>305</v>
      </c>
      <c r="Y245" s="5156">
        <v>190</v>
      </c>
      <c r="Z245" s="5156" t="s">
        <v>2030</v>
      </c>
      <c r="AA245" s="5929" t="s">
        <v>2913</v>
      </c>
      <c r="AB245" s="5932">
        <v>10048</v>
      </c>
      <c r="AC245" s="5932">
        <v>10048</v>
      </c>
      <c r="AD245" s="5932">
        <v>14136</v>
      </c>
      <c r="AE245" s="5932">
        <v>768</v>
      </c>
      <c r="AF245" s="5932">
        <v>768</v>
      </c>
      <c r="AG245" s="5932">
        <v>1216</v>
      </c>
      <c r="AH245" s="5932">
        <v>9</v>
      </c>
      <c r="AI245" s="5932">
        <v>2</v>
      </c>
      <c r="AJ245" s="5156" t="s">
        <v>2045</v>
      </c>
      <c r="AK245" s="5932" t="s">
        <v>2033</v>
      </c>
      <c r="AL245" s="5932" t="s">
        <v>2034</v>
      </c>
      <c r="AM245" s="3214" t="s">
        <v>2035</v>
      </c>
      <c r="AN245" s="3382"/>
      <c r="AO245" s="3223" t="s">
        <v>857</v>
      </c>
      <c r="AP245" s="187"/>
      <c r="AQ245" s="185">
        <v>1204</v>
      </c>
      <c r="AR245" s="48" t="s">
        <v>2034</v>
      </c>
      <c r="AS245" s="48" t="s">
        <v>2036</v>
      </c>
      <c r="AT245" s="48">
        <v>1203</v>
      </c>
      <c r="AU245" s="225" t="s">
        <v>1218</v>
      </c>
      <c r="AV245" s="225" t="s">
        <v>1219</v>
      </c>
      <c r="AW245" s="47"/>
      <c r="AX245" s="3200">
        <v>2</v>
      </c>
      <c r="AY245" s="3200" t="s">
        <v>859</v>
      </c>
      <c r="AZ245" s="3200">
        <v>2</v>
      </c>
      <c r="BA245" s="231"/>
      <c r="BB245" s="231"/>
      <c r="BC245" s="231"/>
      <c r="BD245" s="231"/>
      <c r="BE245" s="231"/>
      <c r="BF245" s="6124" t="s">
        <v>2468</v>
      </c>
      <c r="BG245" s="5813" t="s">
        <v>2452</v>
      </c>
    </row>
    <row r="246" spans="1:59">
      <c r="A246" s="5963"/>
      <c r="B246" s="5154"/>
      <c r="C246" s="5729"/>
      <c r="D246" s="5154"/>
      <c r="E246" s="5085"/>
      <c r="F246" s="5154"/>
      <c r="G246" s="5085"/>
      <c r="H246" s="5085"/>
      <c r="I246" s="5085"/>
      <c r="J246" s="5085"/>
      <c r="K246" s="5085"/>
      <c r="L246" s="5085"/>
      <c r="M246" s="5085"/>
      <c r="N246" s="5085"/>
      <c r="O246" s="5085"/>
      <c r="P246" s="5085"/>
      <c r="Q246" s="5085"/>
      <c r="R246" s="5085"/>
      <c r="S246" s="5085"/>
      <c r="T246" s="5085"/>
      <c r="U246" s="5085"/>
      <c r="V246" s="5085"/>
      <c r="W246" s="5085"/>
      <c r="X246" s="5085"/>
      <c r="Y246" s="5085"/>
      <c r="Z246" s="5085"/>
      <c r="AA246" s="5930"/>
      <c r="AB246" s="5933"/>
      <c r="AC246" s="5933"/>
      <c r="AD246" s="5933"/>
      <c r="AE246" s="5933"/>
      <c r="AF246" s="5933"/>
      <c r="AG246" s="5933"/>
      <c r="AH246" s="5933"/>
      <c r="AI246" s="5933"/>
      <c r="AJ246" s="5085"/>
      <c r="AK246" s="5933"/>
      <c r="AL246" s="5933"/>
      <c r="AM246" s="3031" t="s">
        <v>2035</v>
      </c>
      <c r="AN246" s="3376"/>
      <c r="AO246" s="3202" t="s">
        <v>857</v>
      </c>
      <c r="AP246" s="190"/>
      <c r="AQ246" s="3195">
        <v>1500</v>
      </c>
      <c r="AR246" s="28" t="s">
        <v>2034</v>
      </c>
      <c r="AS246" s="198" t="s">
        <v>2036</v>
      </c>
      <c r="AT246" s="3190">
        <v>1500</v>
      </c>
      <c r="AU246" s="26" t="s">
        <v>344</v>
      </c>
      <c r="AV246" s="31" t="s">
        <v>341</v>
      </c>
      <c r="AW246" s="27"/>
      <c r="AX246" s="3195">
        <v>2</v>
      </c>
      <c r="AY246" s="3195" t="s">
        <v>859</v>
      </c>
      <c r="AZ246" s="3195">
        <v>2</v>
      </c>
      <c r="BA246" s="28">
        <v>3</v>
      </c>
      <c r="BB246" s="28" t="s">
        <v>875</v>
      </c>
      <c r="BC246" s="28" t="s">
        <v>859</v>
      </c>
      <c r="BD246" s="28" t="s">
        <v>876</v>
      </c>
      <c r="BE246" s="28" t="s">
        <v>877</v>
      </c>
      <c r="BF246" s="5146"/>
      <c r="BG246" s="5807"/>
    </row>
    <row r="247" spans="1:59">
      <c r="A247" s="5963"/>
      <c r="B247" s="5154"/>
      <c r="C247" s="5729"/>
      <c r="D247" s="5154"/>
      <c r="E247" s="5085"/>
      <c r="F247" s="5154"/>
      <c r="G247" s="5085"/>
      <c r="H247" s="5085"/>
      <c r="I247" s="5085"/>
      <c r="J247" s="5085"/>
      <c r="K247" s="5085"/>
      <c r="L247" s="5085"/>
      <c r="M247" s="5085"/>
      <c r="N247" s="5085"/>
      <c r="O247" s="5085"/>
      <c r="P247" s="5085"/>
      <c r="Q247" s="5085"/>
      <c r="R247" s="5085"/>
      <c r="S247" s="5085"/>
      <c r="T247" s="5085"/>
      <c r="U247" s="5085"/>
      <c r="V247" s="5085"/>
      <c r="W247" s="5085"/>
      <c r="X247" s="5085"/>
      <c r="Y247" s="5085"/>
      <c r="Z247" s="5085"/>
      <c r="AA247" s="5930"/>
      <c r="AB247" s="5933"/>
      <c r="AC247" s="5933"/>
      <c r="AD247" s="5933"/>
      <c r="AE247" s="5933"/>
      <c r="AF247" s="5933"/>
      <c r="AG247" s="5933"/>
      <c r="AH247" s="5933"/>
      <c r="AI247" s="5933"/>
      <c r="AJ247" s="5085"/>
      <c r="AK247" s="5933"/>
      <c r="AL247" s="5933"/>
      <c r="AM247" s="3031" t="s">
        <v>2035</v>
      </c>
      <c r="AN247" s="3379"/>
      <c r="AO247" s="3202" t="s">
        <v>857</v>
      </c>
      <c r="AP247" s="190"/>
      <c r="AQ247" s="3195">
        <v>1405</v>
      </c>
      <c r="AR247" s="28" t="s">
        <v>2034</v>
      </c>
      <c r="AS247" s="198" t="s">
        <v>2036</v>
      </c>
      <c r="AT247" s="3190">
        <v>1405</v>
      </c>
      <c r="AU247" s="31" t="s">
        <v>2792</v>
      </c>
      <c r="AV247" s="31" t="s">
        <v>2792</v>
      </c>
      <c r="AW247" s="27"/>
      <c r="AX247" s="3195">
        <v>3</v>
      </c>
      <c r="AY247" s="3195" t="s">
        <v>859</v>
      </c>
      <c r="AZ247" s="3195">
        <v>3</v>
      </c>
      <c r="BA247" s="230"/>
      <c r="BB247" s="230"/>
      <c r="BC247" s="230"/>
      <c r="BD247" s="230"/>
      <c r="BE247" s="230"/>
      <c r="BF247" s="5146"/>
      <c r="BG247" s="5807"/>
    </row>
    <row r="248" spans="1:59">
      <c r="A248" s="5963"/>
      <c r="B248" s="5155"/>
      <c r="C248" s="5730"/>
      <c r="D248" s="5965"/>
      <c r="E248" s="5949"/>
      <c r="F248" s="5965"/>
      <c r="G248" s="5086"/>
      <c r="H248" s="5086"/>
      <c r="I248" s="5086"/>
      <c r="J248" s="5086"/>
      <c r="K248" s="5086"/>
      <c r="L248" s="5086"/>
      <c r="M248" s="5086"/>
      <c r="N248" s="5086"/>
      <c r="O248" s="5086"/>
      <c r="P248" s="5086"/>
      <c r="Q248" s="5085"/>
      <c r="R248" s="5085"/>
      <c r="S248" s="5085"/>
      <c r="T248" s="5085"/>
      <c r="U248" s="5085"/>
      <c r="V248" s="5085"/>
      <c r="W248" s="5085"/>
      <c r="X248" s="5085"/>
      <c r="Y248" s="5085"/>
      <c r="Z248" s="5086"/>
      <c r="AA248" s="5930"/>
      <c r="AB248" s="5958"/>
      <c r="AC248" s="5958"/>
      <c r="AD248" s="5958"/>
      <c r="AE248" s="5958"/>
      <c r="AF248" s="5958"/>
      <c r="AG248" s="5958"/>
      <c r="AH248" s="5933"/>
      <c r="AI248" s="5933"/>
      <c r="AJ248" s="5085"/>
      <c r="AK248" s="5933"/>
      <c r="AL248" s="5933"/>
      <c r="AM248" s="3025" t="s">
        <v>2035</v>
      </c>
      <c r="AN248" s="3380"/>
      <c r="AO248" s="3222" t="s">
        <v>857</v>
      </c>
      <c r="AP248" s="200"/>
      <c r="AQ248" s="3186">
        <v>1300</v>
      </c>
      <c r="AR248" s="38" t="s">
        <v>2034</v>
      </c>
      <c r="AS248" s="3187" t="s">
        <v>2036</v>
      </c>
      <c r="AT248" s="3189">
        <v>1300</v>
      </c>
      <c r="AU248" s="27" t="s">
        <v>646</v>
      </c>
      <c r="AV248" s="27" t="s">
        <v>647</v>
      </c>
      <c r="AW248" s="27"/>
      <c r="AX248" s="3195">
        <v>2</v>
      </c>
      <c r="AY248" s="3195" t="s">
        <v>859</v>
      </c>
      <c r="AZ248" s="3195">
        <v>2</v>
      </c>
      <c r="BA248" s="230"/>
      <c r="BB248" s="230"/>
      <c r="BC248" s="230"/>
      <c r="BD248" s="230"/>
      <c r="BE248" s="230"/>
      <c r="BF248" s="6128"/>
      <c r="BG248" s="5928"/>
    </row>
    <row r="249" spans="1:59">
      <c r="A249" s="5963"/>
      <c r="B249" s="5153" t="s">
        <v>2463</v>
      </c>
      <c r="C249" s="5731" t="s">
        <v>3690</v>
      </c>
      <c r="D249" s="5153" t="s">
        <v>2962</v>
      </c>
      <c r="E249" s="5084" t="s">
        <v>2924</v>
      </c>
      <c r="F249" s="5153" t="s">
        <v>2083</v>
      </c>
      <c r="G249" s="5084" t="s">
        <v>2028</v>
      </c>
      <c r="H249" s="5084" t="s">
        <v>2028</v>
      </c>
      <c r="I249" s="5084" t="s">
        <v>2029</v>
      </c>
      <c r="J249" s="5084" t="s">
        <v>2029</v>
      </c>
      <c r="K249" s="5084">
        <v>9</v>
      </c>
      <c r="L249" s="5084">
        <v>0</v>
      </c>
      <c r="M249" s="5084">
        <v>31</v>
      </c>
      <c r="N249" s="5084">
        <v>9</v>
      </c>
      <c r="O249" s="5084">
        <v>0</v>
      </c>
      <c r="P249" s="5084">
        <v>31</v>
      </c>
      <c r="Q249" s="5084">
        <v>1</v>
      </c>
      <c r="R249" s="5084">
        <v>1</v>
      </c>
      <c r="S249" s="5084" t="s">
        <v>2912</v>
      </c>
      <c r="T249" s="5084">
        <v>59</v>
      </c>
      <c r="U249" s="5084">
        <v>512</v>
      </c>
      <c r="V249" s="5084">
        <v>303</v>
      </c>
      <c r="W249" s="5084">
        <v>413</v>
      </c>
      <c r="X249" s="5084">
        <v>305</v>
      </c>
      <c r="Y249" s="5084">
        <v>190</v>
      </c>
      <c r="Z249" s="5084" t="s">
        <v>2030</v>
      </c>
      <c r="AA249" s="5960" t="s">
        <v>2913</v>
      </c>
      <c r="AB249" s="5957">
        <v>14072</v>
      </c>
      <c r="AC249" s="5957">
        <v>14072</v>
      </c>
      <c r="AD249" s="5957">
        <v>20743</v>
      </c>
      <c r="AE249" s="5957">
        <v>1216</v>
      </c>
      <c r="AF249" s="5957">
        <v>1216</v>
      </c>
      <c r="AG249" s="5957">
        <v>1358</v>
      </c>
      <c r="AH249" s="5957">
        <v>9</v>
      </c>
      <c r="AI249" s="5957">
        <v>2</v>
      </c>
      <c r="AJ249" s="5084" t="s">
        <v>2045</v>
      </c>
      <c r="AK249" s="5957" t="s">
        <v>2033</v>
      </c>
      <c r="AL249" s="5957" t="s">
        <v>2034</v>
      </c>
      <c r="AM249" s="3031" t="s">
        <v>2035</v>
      </c>
      <c r="AN249" s="3374" t="s">
        <v>6172</v>
      </c>
      <c r="AO249" s="3202" t="s">
        <v>857</v>
      </c>
      <c r="AP249" s="190"/>
      <c r="AQ249" s="3211">
        <v>1204</v>
      </c>
      <c r="AR249" s="28" t="s">
        <v>2034</v>
      </c>
      <c r="AS249" s="28" t="s">
        <v>2036</v>
      </c>
      <c r="AT249" s="28">
        <v>1203</v>
      </c>
      <c r="AU249" s="197" t="s">
        <v>2037</v>
      </c>
      <c r="AV249" s="3207" t="s">
        <v>2038</v>
      </c>
      <c r="AW249" s="27"/>
      <c r="AX249" s="3195">
        <v>2</v>
      </c>
      <c r="AY249" s="3195" t="s">
        <v>859</v>
      </c>
      <c r="AZ249" s="3195">
        <v>2</v>
      </c>
      <c r="BA249" s="230"/>
      <c r="BB249" s="230"/>
      <c r="BC249" s="230"/>
      <c r="BD249" s="230"/>
      <c r="BE249" s="230"/>
      <c r="BF249" s="5145" t="s">
        <v>2468</v>
      </c>
      <c r="BG249" s="5136" t="s">
        <v>2452</v>
      </c>
    </row>
    <row r="250" spans="1:59">
      <c r="A250" s="5963"/>
      <c r="B250" s="5154"/>
      <c r="C250" s="5729"/>
      <c r="D250" s="5154"/>
      <c r="E250" s="5085"/>
      <c r="F250" s="5154"/>
      <c r="G250" s="5085"/>
      <c r="H250" s="5085"/>
      <c r="I250" s="5085"/>
      <c r="J250" s="5085"/>
      <c r="K250" s="5085"/>
      <c r="L250" s="5085"/>
      <c r="M250" s="5085"/>
      <c r="N250" s="5085"/>
      <c r="O250" s="5085"/>
      <c r="P250" s="5085"/>
      <c r="Q250" s="5085"/>
      <c r="R250" s="5085"/>
      <c r="S250" s="5085"/>
      <c r="T250" s="5085"/>
      <c r="U250" s="5085"/>
      <c r="V250" s="5085"/>
      <c r="W250" s="5085"/>
      <c r="X250" s="5085"/>
      <c r="Y250" s="5085"/>
      <c r="Z250" s="5085"/>
      <c r="AA250" s="5930"/>
      <c r="AB250" s="5933"/>
      <c r="AC250" s="5933"/>
      <c r="AD250" s="5933"/>
      <c r="AE250" s="5933"/>
      <c r="AF250" s="5933"/>
      <c r="AG250" s="5933"/>
      <c r="AH250" s="5933"/>
      <c r="AI250" s="5933"/>
      <c r="AJ250" s="5085"/>
      <c r="AK250" s="5933"/>
      <c r="AL250" s="5933"/>
      <c r="AM250" s="3031" t="s">
        <v>2035</v>
      </c>
      <c r="AN250" s="3376"/>
      <c r="AO250" s="3202" t="s">
        <v>857</v>
      </c>
      <c r="AP250" s="190"/>
      <c r="AQ250" s="3195">
        <v>1500</v>
      </c>
      <c r="AR250" s="28" t="s">
        <v>2034</v>
      </c>
      <c r="AS250" s="198" t="s">
        <v>2036</v>
      </c>
      <c r="AT250" s="3190">
        <v>1500</v>
      </c>
      <c r="AU250" s="26" t="s">
        <v>344</v>
      </c>
      <c r="AV250" s="31" t="s">
        <v>341</v>
      </c>
      <c r="AW250" s="27"/>
      <c r="AX250" s="3195">
        <v>2</v>
      </c>
      <c r="AY250" s="3195" t="s">
        <v>859</v>
      </c>
      <c r="AZ250" s="3195">
        <v>2</v>
      </c>
      <c r="BA250" s="28">
        <v>3</v>
      </c>
      <c r="BB250" s="28" t="s">
        <v>875</v>
      </c>
      <c r="BC250" s="28" t="s">
        <v>859</v>
      </c>
      <c r="BD250" s="28" t="s">
        <v>876</v>
      </c>
      <c r="BE250" s="28" t="s">
        <v>877</v>
      </c>
      <c r="BF250" s="5146"/>
      <c r="BG250" s="5807"/>
    </row>
    <row r="251" spans="1:59">
      <c r="A251" s="5963"/>
      <c r="B251" s="5154"/>
      <c r="C251" s="5729"/>
      <c r="D251" s="5154"/>
      <c r="E251" s="5085"/>
      <c r="F251" s="5154"/>
      <c r="G251" s="5085"/>
      <c r="H251" s="5085"/>
      <c r="I251" s="5085"/>
      <c r="J251" s="5085"/>
      <c r="K251" s="5085"/>
      <c r="L251" s="5085"/>
      <c r="M251" s="5085"/>
      <c r="N251" s="5085"/>
      <c r="O251" s="5085"/>
      <c r="P251" s="5085"/>
      <c r="Q251" s="5085"/>
      <c r="R251" s="5085"/>
      <c r="S251" s="5085"/>
      <c r="T251" s="5085"/>
      <c r="U251" s="5085"/>
      <c r="V251" s="5085"/>
      <c r="W251" s="5085"/>
      <c r="X251" s="5085"/>
      <c r="Y251" s="5085"/>
      <c r="Z251" s="5085"/>
      <c r="AA251" s="5930"/>
      <c r="AB251" s="5933"/>
      <c r="AC251" s="5933"/>
      <c r="AD251" s="5933"/>
      <c r="AE251" s="5933"/>
      <c r="AF251" s="5933"/>
      <c r="AG251" s="5933"/>
      <c r="AH251" s="5933"/>
      <c r="AI251" s="5933"/>
      <c r="AJ251" s="5085"/>
      <c r="AK251" s="5933"/>
      <c r="AL251" s="5933"/>
      <c r="AM251" s="3031" t="s">
        <v>2035</v>
      </c>
      <c r="AN251" s="3379"/>
      <c r="AO251" s="3202" t="s">
        <v>857</v>
      </c>
      <c r="AP251" s="190"/>
      <c r="AQ251" s="3195">
        <v>1405</v>
      </c>
      <c r="AR251" s="28" t="s">
        <v>2034</v>
      </c>
      <c r="AS251" s="198" t="s">
        <v>2036</v>
      </c>
      <c r="AT251" s="3190">
        <v>1405</v>
      </c>
      <c r="AU251" s="31" t="s">
        <v>2792</v>
      </c>
      <c r="AV251" s="31" t="s">
        <v>2792</v>
      </c>
      <c r="AW251" s="27"/>
      <c r="AX251" s="3195">
        <v>3</v>
      </c>
      <c r="AY251" s="3195" t="s">
        <v>859</v>
      </c>
      <c r="AZ251" s="3195">
        <v>3</v>
      </c>
      <c r="BA251" s="230"/>
      <c r="BB251" s="230"/>
      <c r="BC251" s="230"/>
      <c r="BD251" s="230"/>
      <c r="BE251" s="230"/>
      <c r="BF251" s="5146"/>
      <c r="BG251" s="5807"/>
    </row>
    <row r="252" spans="1:59">
      <c r="A252" s="5963"/>
      <c r="B252" s="5155"/>
      <c r="C252" s="5730"/>
      <c r="D252" s="5965"/>
      <c r="E252" s="5949"/>
      <c r="F252" s="5965"/>
      <c r="G252" s="5086"/>
      <c r="H252" s="5086"/>
      <c r="I252" s="5086"/>
      <c r="J252" s="5086"/>
      <c r="K252" s="5086"/>
      <c r="L252" s="5086"/>
      <c r="M252" s="5086"/>
      <c r="N252" s="5086"/>
      <c r="O252" s="5086"/>
      <c r="P252" s="5086"/>
      <c r="Q252" s="5086"/>
      <c r="R252" s="5086"/>
      <c r="S252" s="5086"/>
      <c r="T252" s="5086"/>
      <c r="U252" s="5086"/>
      <c r="V252" s="5086"/>
      <c r="W252" s="5086"/>
      <c r="X252" s="5086"/>
      <c r="Y252" s="5086"/>
      <c r="Z252" s="5086"/>
      <c r="AA252" s="5961"/>
      <c r="AB252" s="5958"/>
      <c r="AC252" s="5958"/>
      <c r="AD252" s="5958"/>
      <c r="AE252" s="5958"/>
      <c r="AF252" s="5958"/>
      <c r="AG252" s="5958"/>
      <c r="AH252" s="5958"/>
      <c r="AI252" s="5958"/>
      <c r="AJ252" s="5086"/>
      <c r="AK252" s="5958"/>
      <c r="AL252" s="5958"/>
      <c r="AM252" s="3031" t="s">
        <v>2035</v>
      </c>
      <c r="AN252" s="3380"/>
      <c r="AO252" s="3202" t="s">
        <v>857</v>
      </c>
      <c r="AP252" s="190"/>
      <c r="AQ252" s="3195">
        <v>1300</v>
      </c>
      <c r="AR252" s="28" t="s">
        <v>2034</v>
      </c>
      <c r="AS252" s="198" t="s">
        <v>2036</v>
      </c>
      <c r="AT252" s="3190">
        <v>1300</v>
      </c>
      <c r="AU252" s="27" t="s">
        <v>646</v>
      </c>
      <c r="AV252" s="27" t="s">
        <v>647</v>
      </c>
      <c r="AW252" s="27"/>
      <c r="AX252" s="3195">
        <v>2</v>
      </c>
      <c r="AY252" s="3195" t="s">
        <v>859</v>
      </c>
      <c r="AZ252" s="3195">
        <v>2</v>
      </c>
      <c r="BA252" s="230"/>
      <c r="BB252" s="230"/>
      <c r="BC252" s="230"/>
      <c r="BD252" s="230"/>
      <c r="BE252" s="230"/>
      <c r="BF252" s="6128"/>
      <c r="BG252" s="5928"/>
    </row>
    <row r="253" spans="1:59">
      <c r="A253" s="5963"/>
      <c r="B253" s="5153" t="s">
        <v>2463</v>
      </c>
      <c r="C253" s="5731" t="s">
        <v>3691</v>
      </c>
      <c r="D253" s="5153" t="s">
        <v>2963</v>
      </c>
      <c r="E253" s="5084" t="s">
        <v>2924</v>
      </c>
      <c r="F253" s="5153" t="s">
        <v>2084</v>
      </c>
      <c r="G253" s="5084" t="s">
        <v>2028</v>
      </c>
      <c r="H253" s="5084" t="s">
        <v>2028</v>
      </c>
      <c r="I253" s="5084" t="s">
        <v>2029</v>
      </c>
      <c r="J253" s="5084" t="s">
        <v>2029</v>
      </c>
      <c r="K253" s="5084">
        <v>9</v>
      </c>
      <c r="L253" s="5084">
        <v>0</v>
      </c>
      <c r="M253" s="5084">
        <v>31</v>
      </c>
      <c r="N253" s="5084">
        <v>9</v>
      </c>
      <c r="O253" s="5084">
        <v>0</v>
      </c>
      <c r="P253" s="5084">
        <v>31</v>
      </c>
      <c r="Q253" s="5085">
        <v>1</v>
      </c>
      <c r="R253" s="5085">
        <v>1</v>
      </c>
      <c r="S253" s="5085" t="s">
        <v>2912</v>
      </c>
      <c r="T253" s="5085">
        <v>59</v>
      </c>
      <c r="U253" s="5085">
        <v>512</v>
      </c>
      <c r="V253" s="5085">
        <v>303</v>
      </c>
      <c r="W253" s="5085">
        <v>413</v>
      </c>
      <c r="X253" s="5085">
        <v>305</v>
      </c>
      <c r="Y253" s="5085">
        <v>190</v>
      </c>
      <c r="Z253" s="5084" t="s">
        <v>2030</v>
      </c>
      <c r="AA253" s="5960" t="s">
        <v>2913</v>
      </c>
      <c r="AB253" s="5957">
        <v>20679</v>
      </c>
      <c r="AC253" s="5957">
        <v>20679</v>
      </c>
      <c r="AD253" s="5957">
        <v>31770</v>
      </c>
      <c r="AE253" s="5957">
        <v>1358</v>
      </c>
      <c r="AF253" s="5957">
        <v>1358</v>
      </c>
      <c r="AG253" s="5957">
        <v>1503</v>
      </c>
      <c r="AH253" s="5957">
        <v>9</v>
      </c>
      <c r="AI253" s="5957">
        <v>2</v>
      </c>
      <c r="AJ253" s="5084" t="s">
        <v>2045</v>
      </c>
      <c r="AK253" s="5957" t="s">
        <v>2033</v>
      </c>
      <c r="AL253" s="5957" t="s">
        <v>2034</v>
      </c>
      <c r="AM253" s="3031" t="s">
        <v>2035</v>
      </c>
      <c r="AN253" s="3374" t="s">
        <v>6173</v>
      </c>
      <c r="AO253" s="3202" t="s">
        <v>857</v>
      </c>
      <c r="AP253" s="190"/>
      <c r="AQ253" s="3211">
        <v>1204</v>
      </c>
      <c r="AR253" s="28" t="s">
        <v>2034</v>
      </c>
      <c r="AS253" s="28" t="s">
        <v>2036</v>
      </c>
      <c r="AT253" s="28">
        <v>1203</v>
      </c>
      <c r="AU253" s="3209" t="s">
        <v>2040</v>
      </c>
      <c r="AV253" s="26" t="s">
        <v>2041</v>
      </c>
      <c r="AW253" s="27"/>
      <c r="AX253" s="3195">
        <v>2</v>
      </c>
      <c r="AY253" s="3195" t="s">
        <v>859</v>
      </c>
      <c r="AZ253" s="3195">
        <v>2</v>
      </c>
      <c r="BA253" s="230"/>
      <c r="BB253" s="230"/>
      <c r="BC253" s="230"/>
      <c r="BD253" s="230"/>
      <c r="BE253" s="230"/>
      <c r="BF253" s="5145" t="s">
        <v>2468</v>
      </c>
      <c r="BG253" s="5136" t="s">
        <v>2452</v>
      </c>
    </row>
    <row r="254" spans="1:59">
      <c r="A254" s="5963"/>
      <c r="B254" s="5154"/>
      <c r="C254" s="5729"/>
      <c r="D254" s="5973"/>
      <c r="E254" s="5085"/>
      <c r="F254" s="5973"/>
      <c r="G254" s="5085"/>
      <c r="H254" s="5085"/>
      <c r="I254" s="5085"/>
      <c r="J254" s="5085"/>
      <c r="K254" s="5085"/>
      <c r="L254" s="5085"/>
      <c r="M254" s="5085"/>
      <c r="N254" s="5085"/>
      <c r="O254" s="5085"/>
      <c r="P254" s="5085"/>
      <c r="Q254" s="5085"/>
      <c r="R254" s="5085"/>
      <c r="S254" s="5085"/>
      <c r="T254" s="5085"/>
      <c r="U254" s="5085"/>
      <c r="V254" s="5085"/>
      <c r="W254" s="5085"/>
      <c r="X254" s="5085"/>
      <c r="Y254" s="5085"/>
      <c r="Z254" s="5085"/>
      <c r="AA254" s="5930"/>
      <c r="AB254" s="5933"/>
      <c r="AC254" s="5933"/>
      <c r="AD254" s="5933"/>
      <c r="AE254" s="5933"/>
      <c r="AF254" s="5933"/>
      <c r="AG254" s="5933"/>
      <c r="AH254" s="5933"/>
      <c r="AI254" s="5933"/>
      <c r="AJ254" s="5085"/>
      <c r="AK254" s="5933"/>
      <c r="AL254" s="5933"/>
      <c r="AM254" s="3031" t="s">
        <v>2035</v>
      </c>
      <c r="AN254" s="3376"/>
      <c r="AO254" s="3202" t="s">
        <v>857</v>
      </c>
      <c r="AP254" s="190"/>
      <c r="AQ254" s="3195">
        <v>1500</v>
      </c>
      <c r="AR254" s="28" t="s">
        <v>2034</v>
      </c>
      <c r="AS254" s="198" t="s">
        <v>2036</v>
      </c>
      <c r="AT254" s="3190">
        <v>1500</v>
      </c>
      <c r="AU254" s="26" t="s">
        <v>344</v>
      </c>
      <c r="AV254" s="31" t="s">
        <v>341</v>
      </c>
      <c r="AW254" s="27"/>
      <c r="AX254" s="3195">
        <v>2</v>
      </c>
      <c r="AY254" s="3195" t="s">
        <v>859</v>
      </c>
      <c r="AZ254" s="3195">
        <v>2</v>
      </c>
      <c r="BA254" s="28">
        <v>3</v>
      </c>
      <c r="BB254" s="28" t="s">
        <v>875</v>
      </c>
      <c r="BC254" s="28" t="s">
        <v>859</v>
      </c>
      <c r="BD254" s="28" t="s">
        <v>876</v>
      </c>
      <c r="BE254" s="28" t="s">
        <v>877</v>
      </c>
      <c r="BF254" s="5146"/>
      <c r="BG254" s="5807"/>
    </row>
    <row r="255" spans="1:59">
      <c r="A255" s="5963"/>
      <c r="B255" s="5154"/>
      <c r="C255" s="5729"/>
      <c r="D255" s="5973"/>
      <c r="E255" s="5085"/>
      <c r="F255" s="5973"/>
      <c r="G255" s="5085"/>
      <c r="H255" s="5085"/>
      <c r="I255" s="5085"/>
      <c r="J255" s="5085"/>
      <c r="K255" s="5085"/>
      <c r="L255" s="5085"/>
      <c r="M255" s="5085"/>
      <c r="N255" s="5085"/>
      <c r="O255" s="5085"/>
      <c r="P255" s="5085"/>
      <c r="Q255" s="5085"/>
      <c r="R255" s="5085"/>
      <c r="S255" s="5085"/>
      <c r="T255" s="5085"/>
      <c r="U255" s="5085"/>
      <c r="V255" s="5085"/>
      <c r="W255" s="5085"/>
      <c r="X255" s="5085"/>
      <c r="Y255" s="5085"/>
      <c r="Z255" s="5085"/>
      <c r="AA255" s="5930"/>
      <c r="AB255" s="5933"/>
      <c r="AC255" s="5933"/>
      <c r="AD255" s="5933"/>
      <c r="AE255" s="5933"/>
      <c r="AF255" s="5933"/>
      <c r="AG255" s="5933"/>
      <c r="AH255" s="5933"/>
      <c r="AI255" s="5933"/>
      <c r="AJ255" s="5085"/>
      <c r="AK255" s="5933"/>
      <c r="AL255" s="5933"/>
      <c r="AM255" s="3031" t="s">
        <v>2035</v>
      </c>
      <c r="AN255" s="3379"/>
      <c r="AO255" s="3202" t="s">
        <v>857</v>
      </c>
      <c r="AP255" s="190"/>
      <c r="AQ255" s="3195">
        <v>1405</v>
      </c>
      <c r="AR255" s="28" t="s">
        <v>2034</v>
      </c>
      <c r="AS255" s="198" t="s">
        <v>2036</v>
      </c>
      <c r="AT255" s="3190">
        <v>1405</v>
      </c>
      <c r="AU255" s="31" t="s">
        <v>2792</v>
      </c>
      <c r="AV255" s="31" t="s">
        <v>2792</v>
      </c>
      <c r="AW255" s="27"/>
      <c r="AX255" s="3195">
        <v>3</v>
      </c>
      <c r="AY255" s="3195" t="s">
        <v>859</v>
      </c>
      <c r="AZ255" s="3195">
        <v>3</v>
      </c>
      <c r="BA255" s="230"/>
      <c r="BB255" s="230"/>
      <c r="BC255" s="230"/>
      <c r="BD255" s="230"/>
      <c r="BE255" s="230"/>
      <c r="BF255" s="5146"/>
      <c r="BG255" s="5807"/>
    </row>
    <row r="256" spans="1:59" ht="13.5" thickBot="1">
      <c r="A256" s="5964"/>
      <c r="B256" s="5208"/>
      <c r="C256" s="6062"/>
      <c r="D256" s="5959"/>
      <c r="E256" s="5948"/>
      <c r="F256" s="5959"/>
      <c r="G256" s="5121"/>
      <c r="H256" s="5121"/>
      <c r="I256" s="5121"/>
      <c r="J256" s="5121"/>
      <c r="K256" s="5121"/>
      <c r="L256" s="5121"/>
      <c r="M256" s="5121"/>
      <c r="N256" s="5121"/>
      <c r="O256" s="5121"/>
      <c r="P256" s="5121"/>
      <c r="Q256" s="5086"/>
      <c r="R256" s="5086"/>
      <c r="S256" s="5086"/>
      <c r="T256" s="5086"/>
      <c r="U256" s="5086"/>
      <c r="V256" s="5086"/>
      <c r="W256" s="5086"/>
      <c r="X256" s="5086"/>
      <c r="Y256" s="5086"/>
      <c r="Z256" s="5121"/>
      <c r="AA256" s="5931"/>
      <c r="AB256" s="5934"/>
      <c r="AC256" s="5934"/>
      <c r="AD256" s="5934"/>
      <c r="AE256" s="5934"/>
      <c r="AF256" s="5934"/>
      <c r="AG256" s="5934"/>
      <c r="AH256" s="5934"/>
      <c r="AI256" s="5934"/>
      <c r="AJ256" s="5121"/>
      <c r="AK256" s="5934"/>
      <c r="AL256" s="5934"/>
      <c r="AM256" s="3215" t="s">
        <v>2035</v>
      </c>
      <c r="AN256" s="3381"/>
      <c r="AO256" s="3224" t="s">
        <v>857</v>
      </c>
      <c r="AP256" s="193"/>
      <c r="AQ256" s="3196">
        <v>1300</v>
      </c>
      <c r="AR256" s="30" t="s">
        <v>2034</v>
      </c>
      <c r="AS256" s="199" t="s">
        <v>2036</v>
      </c>
      <c r="AT256" s="3201">
        <v>1300</v>
      </c>
      <c r="AU256" s="29" t="s">
        <v>646</v>
      </c>
      <c r="AV256" s="29" t="s">
        <v>647</v>
      </c>
      <c r="AW256" s="29"/>
      <c r="AX256" s="3196">
        <v>2</v>
      </c>
      <c r="AY256" s="3196" t="s">
        <v>859</v>
      </c>
      <c r="AZ256" s="3196">
        <v>2</v>
      </c>
      <c r="BA256" s="232"/>
      <c r="BB256" s="232"/>
      <c r="BC256" s="232"/>
      <c r="BD256" s="232"/>
      <c r="BE256" s="232"/>
      <c r="BF256" s="6127"/>
      <c r="BG256" s="5927"/>
    </row>
    <row r="257" spans="1:59">
      <c r="A257" s="5962" t="s">
        <v>6275</v>
      </c>
      <c r="B257" s="5241" t="s">
        <v>2463</v>
      </c>
      <c r="C257" s="6058" t="s">
        <v>6273</v>
      </c>
      <c r="D257" s="5241" t="s">
        <v>6300</v>
      </c>
      <c r="E257" s="5156" t="s">
        <v>2924</v>
      </c>
      <c r="F257" s="5241" t="s">
        <v>6293</v>
      </c>
      <c r="G257" s="5156" t="s">
        <v>2028</v>
      </c>
      <c r="H257" s="5156" t="s">
        <v>2028</v>
      </c>
      <c r="I257" s="5156" t="s">
        <v>2029</v>
      </c>
      <c r="J257" s="5156" t="s">
        <v>2029</v>
      </c>
      <c r="K257" s="5156">
        <v>9</v>
      </c>
      <c r="L257" s="5156">
        <v>0</v>
      </c>
      <c r="M257" s="5156">
        <v>31</v>
      </c>
      <c r="N257" s="5156">
        <v>9</v>
      </c>
      <c r="O257" s="5156">
        <v>0</v>
      </c>
      <c r="P257" s="5156">
        <v>31</v>
      </c>
      <c r="Q257" s="5156">
        <v>1</v>
      </c>
      <c r="R257" s="5156">
        <v>1</v>
      </c>
      <c r="S257" s="5156" t="s">
        <v>2912</v>
      </c>
      <c r="T257" s="5156">
        <v>59</v>
      </c>
      <c r="U257" s="5156">
        <v>512</v>
      </c>
      <c r="V257" s="5156">
        <v>303</v>
      </c>
      <c r="W257" s="5156">
        <v>413</v>
      </c>
      <c r="X257" s="5156">
        <v>305</v>
      </c>
      <c r="Y257" s="5156">
        <v>190</v>
      </c>
      <c r="Z257" s="5156" t="s">
        <v>2030</v>
      </c>
      <c r="AA257" s="5929" t="s">
        <v>2913</v>
      </c>
      <c r="AB257" s="5156">
        <v>11015</v>
      </c>
      <c r="AC257" s="5156">
        <v>11015</v>
      </c>
      <c r="AD257" s="5932">
        <v>33434</v>
      </c>
      <c r="AE257" s="5932">
        <v>900</v>
      </c>
      <c r="AF257" s="5932">
        <v>900</v>
      </c>
      <c r="AG257" s="5932">
        <v>3719</v>
      </c>
      <c r="AH257" s="5932">
        <v>9</v>
      </c>
      <c r="AI257" s="5932">
        <v>2</v>
      </c>
      <c r="AJ257" s="5156" t="s">
        <v>2045</v>
      </c>
      <c r="AK257" s="5932" t="s">
        <v>2033</v>
      </c>
      <c r="AL257" s="5932" t="s">
        <v>2034</v>
      </c>
      <c r="AM257" s="3214" t="s">
        <v>2035</v>
      </c>
      <c r="AN257" s="192" t="s">
        <v>6173</v>
      </c>
      <c r="AO257" s="3223" t="s">
        <v>857</v>
      </c>
      <c r="AP257" s="187"/>
      <c r="AQ257" s="185">
        <v>1204</v>
      </c>
      <c r="AR257" s="48" t="s">
        <v>2034</v>
      </c>
      <c r="AS257" s="48" t="s">
        <v>2036</v>
      </c>
      <c r="AT257" s="48">
        <v>1203</v>
      </c>
      <c r="AU257" s="192" t="s">
        <v>2040</v>
      </c>
      <c r="AV257" s="192" t="s">
        <v>6278</v>
      </c>
      <c r="AW257" s="47"/>
      <c r="AX257" s="3200">
        <v>2</v>
      </c>
      <c r="AY257" s="3200" t="s">
        <v>859</v>
      </c>
      <c r="AZ257" s="3200">
        <v>2</v>
      </c>
      <c r="BA257" s="231"/>
      <c r="BB257" s="231"/>
      <c r="BC257" s="231"/>
      <c r="BD257" s="231"/>
      <c r="BE257" s="231"/>
      <c r="BF257" s="6124" t="s">
        <v>2468</v>
      </c>
      <c r="BG257" s="5813" t="s">
        <v>2452</v>
      </c>
    </row>
    <row r="258" spans="1:59">
      <c r="A258" s="5963"/>
      <c r="B258" s="5154"/>
      <c r="C258" s="5729"/>
      <c r="D258" s="5154"/>
      <c r="E258" s="5085"/>
      <c r="F258" s="5154"/>
      <c r="G258" s="5085"/>
      <c r="H258" s="5085"/>
      <c r="I258" s="5085"/>
      <c r="J258" s="5085"/>
      <c r="K258" s="5085"/>
      <c r="L258" s="5085"/>
      <c r="M258" s="5085"/>
      <c r="N258" s="5085"/>
      <c r="O258" s="5085"/>
      <c r="P258" s="5085"/>
      <c r="Q258" s="5085"/>
      <c r="R258" s="5085"/>
      <c r="S258" s="5085"/>
      <c r="T258" s="5085"/>
      <c r="U258" s="5085"/>
      <c r="V258" s="5085"/>
      <c r="W258" s="5085"/>
      <c r="X258" s="5085"/>
      <c r="Y258" s="5085"/>
      <c r="Z258" s="5085"/>
      <c r="AA258" s="5930"/>
      <c r="AB258" s="5085"/>
      <c r="AC258" s="5085"/>
      <c r="AD258" s="5933"/>
      <c r="AE258" s="5933"/>
      <c r="AF258" s="5933"/>
      <c r="AG258" s="5933"/>
      <c r="AH258" s="5933"/>
      <c r="AI258" s="5933"/>
      <c r="AJ258" s="5085"/>
      <c r="AK258" s="5933"/>
      <c r="AL258" s="5933"/>
      <c r="AM258" s="3031" t="s">
        <v>2035</v>
      </c>
      <c r="AN258" s="26"/>
      <c r="AO258" s="3202" t="s">
        <v>857</v>
      </c>
      <c r="AP258" s="190"/>
      <c r="AQ258" s="3195">
        <v>1500</v>
      </c>
      <c r="AR258" s="28" t="s">
        <v>2034</v>
      </c>
      <c r="AS258" s="198" t="s">
        <v>2036</v>
      </c>
      <c r="AT258" s="3190">
        <v>1500</v>
      </c>
      <c r="AU258" s="26" t="s">
        <v>344</v>
      </c>
      <c r="AV258" s="31" t="s">
        <v>341</v>
      </c>
      <c r="AW258" s="27"/>
      <c r="AX258" s="3195">
        <v>2</v>
      </c>
      <c r="AY258" s="3195" t="s">
        <v>859</v>
      </c>
      <c r="AZ258" s="3195">
        <v>2</v>
      </c>
      <c r="BA258" s="28">
        <v>3</v>
      </c>
      <c r="BB258" s="28" t="s">
        <v>875</v>
      </c>
      <c r="BC258" s="28" t="s">
        <v>859</v>
      </c>
      <c r="BD258" s="28" t="s">
        <v>876</v>
      </c>
      <c r="BE258" s="28" t="s">
        <v>877</v>
      </c>
      <c r="BF258" s="5146"/>
      <c r="BG258" s="5807"/>
    </row>
    <row r="259" spans="1:59">
      <c r="A259" s="5963"/>
      <c r="B259" s="5154"/>
      <c r="C259" s="5729"/>
      <c r="D259" s="5154"/>
      <c r="E259" s="5085"/>
      <c r="F259" s="5154"/>
      <c r="G259" s="5085"/>
      <c r="H259" s="5085"/>
      <c r="I259" s="5085"/>
      <c r="J259" s="5085"/>
      <c r="K259" s="5085"/>
      <c r="L259" s="5085"/>
      <c r="M259" s="5085"/>
      <c r="N259" s="5085"/>
      <c r="O259" s="5085"/>
      <c r="P259" s="5085"/>
      <c r="Q259" s="5085"/>
      <c r="R259" s="5085"/>
      <c r="S259" s="5085"/>
      <c r="T259" s="5085"/>
      <c r="U259" s="5085"/>
      <c r="V259" s="5085"/>
      <c r="W259" s="5085"/>
      <c r="X259" s="5085"/>
      <c r="Y259" s="5085"/>
      <c r="Z259" s="5085"/>
      <c r="AA259" s="5930"/>
      <c r="AB259" s="5085"/>
      <c r="AC259" s="5085"/>
      <c r="AD259" s="5933"/>
      <c r="AE259" s="5933"/>
      <c r="AF259" s="5933"/>
      <c r="AG259" s="5933"/>
      <c r="AH259" s="5933"/>
      <c r="AI259" s="5933"/>
      <c r="AJ259" s="5085"/>
      <c r="AK259" s="5933"/>
      <c r="AL259" s="5933"/>
      <c r="AM259" s="3031" t="s">
        <v>2035</v>
      </c>
      <c r="AN259" s="31"/>
      <c r="AO259" s="3202" t="s">
        <v>857</v>
      </c>
      <c r="AP259" s="190"/>
      <c r="AQ259" s="3195">
        <v>1405</v>
      </c>
      <c r="AR259" s="28" t="s">
        <v>2034</v>
      </c>
      <c r="AS259" s="198" t="s">
        <v>2036</v>
      </c>
      <c r="AT259" s="3190">
        <v>1405</v>
      </c>
      <c r="AU259" s="31" t="s">
        <v>2792</v>
      </c>
      <c r="AV259" s="31" t="s">
        <v>2792</v>
      </c>
      <c r="AW259" s="27"/>
      <c r="AX259" s="3195">
        <v>3</v>
      </c>
      <c r="AY259" s="3195" t="s">
        <v>859</v>
      </c>
      <c r="AZ259" s="3195">
        <v>3</v>
      </c>
      <c r="BA259" s="230"/>
      <c r="BB259" s="230"/>
      <c r="BC259" s="230"/>
      <c r="BD259" s="230"/>
      <c r="BE259" s="230"/>
      <c r="BF259" s="5146"/>
      <c r="BG259" s="5807"/>
    </row>
    <row r="260" spans="1:59" ht="12.75" customHeight="1">
      <c r="A260" s="5963"/>
      <c r="B260" s="5155"/>
      <c r="C260" s="5730"/>
      <c r="D260" s="5965"/>
      <c r="E260" s="5949"/>
      <c r="F260" s="5965"/>
      <c r="G260" s="5086"/>
      <c r="H260" s="5086"/>
      <c r="I260" s="5086"/>
      <c r="J260" s="5086"/>
      <c r="K260" s="5086"/>
      <c r="L260" s="5086"/>
      <c r="M260" s="5086"/>
      <c r="N260" s="5086"/>
      <c r="O260" s="5086"/>
      <c r="P260" s="5086"/>
      <c r="Q260" s="5086"/>
      <c r="R260" s="5086"/>
      <c r="S260" s="5085"/>
      <c r="T260" s="5085"/>
      <c r="U260" s="5085"/>
      <c r="V260" s="5085"/>
      <c r="W260" s="5085"/>
      <c r="X260" s="5085"/>
      <c r="Y260" s="5085"/>
      <c r="Z260" s="5086"/>
      <c r="AA260" s="5961"/>
      <c r="AB260" s="5086"/>
      <c r="AC260" s="5086"/>
      <c r="AD260" s="5958"/>
      <c r="AE260" s="5958"/>
      <c r="AF260" s="5958"/>
      <c r="AG260" s="5958"/>
      <c r="AH260" s="5933"/>
      <c r="AI260" s="5933"/>
      <c r="AJ260" s="5085"/>
      <c r="AK260" s="5933"/>
      <c r="AL260" s="5933"/>
      <c r="AM260" s="3025" t="s">
        <v>2035</v>
      </c>
      <c r="AN260" s="3383"/>
      <c r="AO260" s="3222" t="s">
        <v>857</v>
      </c>
      <c r="AP260" s="200"/>
      <c r="AQ260" s="3186">
        <v>1300</v>
      </c>
      <c r="AR260" s="38" t="s">
        <v>2034</v>
      </c>
      <c r="AS260" s="3187" t="s">
        <v>2036</v>
      </c>
      <c r="AT260" s="3189">
        <v>1300</v>
      </c>
      <c r="AU260" s="27" t="s">
        <v>646</v>
      </c>
      <c r="AV260" s="27" t="s">
        <v>647</v>
      </c>
      <c r="AW260" s="27"/>
      <c r="AX260" s="3195">
        <v>2</v>
      </c>
      <c r="AY260" s="3195" t="s">
        <v>859</v>
      </c>
      <c r="AZ260" s="3195">
        <v>2</v>
      </c>
      <c r="BA260" s="230"/>
      <c r="BB260" s="230"/>
      <c r="BC260" s="230"/>
      <c r="BD260" s="230"/>
      <c r="BE260" s="230"/>
      <c r="BF260" s="6128"/>
      <c r="BG260" s="5928"/>
    </row>
    <row r="261" spans="1:59" ht="12.75" customHeight="1">
      <c r="A261" s="5963"/>
      <c r="B261" s="5153" t="s">
        <v>2463</v>
      </c>
      <c r="C261" s="5731" t="s">
        <v>6557</v>
      </c>
      <c r="D261" s="5153" t="s">
        <v>6563</v>
      </c>
      <c r="E261" s="5084" t="s">
        <v>2924</v>
      </c>
      <c r="F261" s="5153" t="s">
        <v>6545</v>
      </c>
      <c r="G261" s="5084" t="s">
        <v>2028</v>
      </c>
      <c r="H261" s="5084" t="s">
        <v>2028</v>
      </c>
      <c r="I261" s="5084" t="s">
        <v>2029</v>
      </c>
      <c r="J261" s="5084" t="s">
        <v>2029</v>
      </c>
      <c r="K261" s="5084">
        <v>9</v>
      </c>
      <c r="L261" s="5084">
        <v>0</v>
      </c>
      <c r="M261" s="5084">
        <v>31</v>
      </c>
      <c r="N261" s="5084">
        <v>9</v>
      </c>
      <c r="O261" s="5084">
        <v>0</v>
      </c>
      <c r="P261" s="5084">
        <v>31</v>
      </c>
      <c r="Q261" s="5084">
        <v>1</v>
      </c>
      <c r="R261" s="5084">
        <v>1</v>
      </c>
      <c r="S261" s="5085" t="s">
        <v>2912</v>
      </c>
      <c r="T261" s="5085">
        <v>59</v>
      </c>
      <c r="U261" s="5085">
        <v>512</v>
      </c>
      <c r="V261" s="5085">
        <v>303</v>
      </c>
      <c r="W261" s="5085">
        <v>413</v>
      </c>
      <c r="X261" s="5085">
        <v>305</v>
      </c>
      <c r="Y261" s="5085">
        <v>190</v>
      </c>
      <c r="Z261" s="5084" t="s">
        <v>2030</v>
      </c>
      <c r="AA261" s="5960" t="s">
        <v>2913</v>
      </c>
      <c r="AB261" s="5084">
        <v>21000</v>
      </c>
      <c r="AC261" s="5084">
        <v>21000</v>
      </c>
      <c r="AD261" s="5957">
        <v>44455</v>
      </c>
      <c r="AE261" s="5084">
        <v>2500</v>
      </c>
      <c r="AF261" s="5084">
        <v>2500</v>
      </c>
      <c r="AG261" s="5084">
        <v>7090</v>
      </c>
      <c r="AH261" s="5957">
        <v>9</v>
      </c>
      <c r="AI261" s="5957">
        <v>2</v>
      </c>
      <c r="AJ261" s="5084" t="s">
        <v>2045</v>
      </c>
      <c r="AK261" s="5957" t="s">
        <v>2033</v>
      </c>
      <c r="AL261" s="5957" t="s">
        <v>2034</v>
      </c>
      <c r="AM261" s="28" t="s">
        <v>2035</v>
      </c>
      <c r="AN261" s="192" t="s">
        <v>6231</v>
      </c>
      <c r="AO261" s="3369" t="s">
        <v>857</v>
      </c>
      <c r="AP261" s="190"/>
      <c r="AQ261" s="3368">
        <v>1204</v>
      </c>
      <c r="AR261" s="28" t="s">
        <v>2034</v>
      </c>
      <c r="AS261" s="28" t="s">
        <v>2036</v>
      </c>
      <c r="AT261" s="28">
        <v>1203</v>
      </c>
      <c r="AU261" s="192" t="s">
        <v>6281</v>
      </c>
      <c r="AV261" s="192" t="s">
        <v>6525</v>
      </c>
      <c r="AW261" s="27"/>
      <c r="AX261" s="3365">
        <v>2</v>
      </c>
      <c r="AY261" s="3365" t="s">
        <v>859</v>
      </c>
      <c r="AZ261" s="3365">
        <v>2</v>
      </c>
      <c r="BA261" s="230"/>
      <c r="BB261" s="230"/>
      <c r="BC261" s="230"/>
      <c r="BD261" s="230"/>
      <c r="BE261" s="3419"/>
      <c r="BF261" s="5145" t="s">
        <v>2468</v>
      </c>
      <c r="BG261" s="5136" t="s">
        <v>2452</v>
      </c>
    </row>
    <row r="262" spans="1:59">
      <c r="A262" s="5963"/>
      <c r="B262" s="5154"/>
      <c r="C262" s="5729"/>
      <c r="D262" s="6093"/>
      <c r="E262" s="5085"/>
      <c r="F262" s="5154"/>
      <c r="G262" s="5085"/>
      <c r="H262" s="5085"/>
      <c r="I262" s="5085"/>
      <c r="J262" s="5085"/>
      <c r="K262" s="5085"/>
      <c r="L262" s="5085"/>
      <c r="M262" s="5085"/>
      <c r="N262" s="5085"/>
      <c r="O262" s="5085"/>
      <c r="P262" s="5085"/>
      <c r="Q262" s="5085"/>
      <c r="R262" s="5085"/>
      <c r="S262" s="5085"/>
      <c r="T262" s="5085"/>
      <c r="U262" s="5085"/>
      <c r="V262" s="5085"/>
      <c r="W262" s="5085"/>
      <c r="X262" s="5085"/>
      <c r="Y262" s="5085"/>
      <c r="Z262" s="5085"/>
      <c r="AA262" s="5930"/>
      <c r="AB262" s="5085"/>
      <c r="AC262" s="5085"/>
      <c r="AD262" s="5933"/>
      <c r="AE262" s="5085"/>
      <c r="AF262" s="5085"/>
      <c r="AG262" s="5085"/>
      <c r="AH262" s="5933"/>
      <c r="AI262" s="5933"/>
      <c r="AJ262" s="5085"/>
      <c r="AK262" s="5933"/>
      <c r="AL262" s="5933"/>
      <c r="AM262" s="28" t="s">
        <v>2035</v>
      </c>
      <c r="AN262" s="3383"/>
      <c r="AO262" s="3369" t="s">
        <v>857</v>
      </c>
      <c r="AP262" s="190"/>
      <c r="AQ262" s="3365">
        <v>1500</v>
      </c>
      <c r="AR262" s="28" t="s">
        <v>2034</v>
      </c>
      <c r="AS262" s="198" t="s">
        <v>2036</v>
      </c>
      <c r="AT262" s="3362">
        <v>1500</v>
      </c>
      <c r="AU262" s="26" t="s">
        <v>344</v>
      </c>
      <c r="AV262" s="31" t="s">
        <v>341</v>
      </c>
      <c r="AW262" s="27"/>
      <c r="AX262" s="3365">
        <v>2</v>
      </c>
      <c r="AY262" s="3365" t="s">
        <v>859</v>
      </c>
      <c r="AZ262" s="3365">
        <v>2</v>
      </c>
      <c r="BA262" s="28">
        <v>3</v>
      </c>
      <c r="BB262" s="28" t="s">
        <v>875</v>
      </c>
      <c r="BC262" s="28" t="s">
        <v>859</v>
      </c>
      <c r="BD262" s="28" t="s">
        <v>876</v>
      </c>
      <c r="BE262" s="3422" t="s">
        <v>877</v>
      </c>
      <c r="BF262" s="5146"/>
      <c r="BG262" s="5807"/>
    </row>
    <row r="263" spans="1:59">
      <c r="A263" s="5963"/>
      <c r="B263" s="5154"/>
      <c r="C263" s="5729"/>
      <c r="D263" s="6093"/>
      <c r="E263" s="5085"/>
      <c r="F263" s="5154"/>
      <c r="G263" s="5085"/>
      <c r="H263" s="5085"/>
      <c r="I263" s="5085"/>
      <c r="J263" s="5085"/>
      <c r="K263" s="5085"/>
      <c r="L263" s="5085"/>
      <c r="M263" s="5085"/>
      <c r="N263" s="5085"/>
      <c r="O263" s="5085"/>
      <c r="P263" s="5085"/>
      <c r="Q263" s="5085"/>
      <c r="R263" s="5085"/>
      <c r="S263" s="5085"/>
      <c r="T263" s="5085"/>
      <c r="U263" s="5085"/>
      <c r="V263" s="5085"/>
      <c r="W263" s="5085"/>
      <c r="X263" s="5085"/>
      <c r="Y263" s="5085"/>
      <c r="Z263" s="5085"/>
      <c r="AA263" s="5930"/>
      <c r="AB263" s="5085"/>
      <c r="AC263" s="5085"/>
      <c r="AD263" s="5933"/>
      <c r="AE263" s="5085"/>
      <c r="AF263" s="5085"/>
      <c r="AG263" s="5085"/>
      <c r="AH263" s="5933"/>
      <c r="AI263" s="5933"/>
      <c r="AJ263" s="5085"/>
      <c r="AK263" s="5933"/>
      <c r="AL263" s="5933"/>
      <c r="AM263" s="28" t="s">
        <v>2035</v>
      </c>
      <c r="AN263" s="3383"/>
      <c r="AO263" s="3369" t="s">
        <v>857</v>
      </c>
      <c r="AP263" s="190"/>
      <c r="AQ263" s="3365">
        <v>1405</v>
      </c>
      <c r="AR263" s="28" t="s">
        <v>2034</v>
      </c>
      <c r="AS263" s="198" t="s">
        <v>2036</v>
      </c>
      <c r="AT263" s="3362">
        <v>1405</v>
      </c>
      <c r="AU263" s="31" t="s">
        <v>2792</v>
      </c>
      <c r="AV263" s="31" t="s">
        <v>2792</v>
      </c>
      <c r="AW263" s="27"/>
      <c r="AX263" s="3365">
        <v>3</v>
      </c>
      <c r="AY263" s="3365" t="s">
        <v>859</v>
      </c>
      <c r="AZ263" s="3365">
        <v>3</v>
      </c>
      <c r="BA263" s="230"/>
      <c r="BB263" s="230"/>
      <c r="BC263" s="230"/>
      <c r="BD263" s="230"/>
      <c r="BE263" s="3419"/>
      <c r="BF263" s="5146"/>
      <c r="BG263" s="5807"/>
    </row>
    <row r="264" spans="1:59" ht="12.75" customHeight="1">
      <c r="A264" s="5963"/>
      <c r="B264" s="5155"/>
      <c r="C264" s="5730"/>
      <c r="D264" s="6094"/>
      <c r="E264" s="5949"/>
      <c r="F264" s="5965"/>
      <c r="G264" s="5086"/>
      <c r="H264" s="5086"/>
      <c r="I264" s="5086"/>
      <c r="J264" s="5086"/>
      <c r="K264" s="5086"/>
      <c r="L264" s="5086"/>
      <c r="M264" s="5086"/>
      <c r="N264" s="5086"/>
      <c r="O264" s="5086"/>
      <c r="P264" s="5086"/>
      <c r="Q264" s="5086"/>
      <c r="R264" s="5086"/>
      <c r="S264" s="5086"/>
      <c r="T264" s="5086"/>
      <c r="U264" s="5086"/>
      <c r="V264" s="5086"/>
      <c r="W264" s="5086"/>
      <c r="X264" s="5086"/>
      <c r="Y264" s="5086"/>
      <c r="Z264" s="5086"/>
      <c r="AA264" s="5961"/>
      <c r="AB264" s="5086"/>
      <c r="AC264" s="5086"/>
      <c r="AD264" s="5958"/>
      <c r="AE264" s="5086"/>
      <c r="AF264" s="5086"/>
      <c r="AG264" s="5086"/>
      <c r="AH264" s="5958"/>
      <c r="AI264" s="5958"/>
      <c r="AJ264" s="5086"/>
      <c r="AK264" s="5958"/>
      <c r="AL264" s="5958"/>
      <c r="AM264" s="28" t="s">
        <v>2035</v>
      </c>
      <c r="AN264" s="3383"/>
      <c r="AO264" s="3369" t="s">
        <v>857</v>
      </c>
      <c r="AP264" s="190"/>
      <c r="AQ264" s="3365">
        <v>1300</v>
      </c>
      <c r="AR264" s="28" t="s">
        <v>2034</v>
      </c>
      <c r="AS264" s="198" t="s">
        <v>2036</v>
      </c>
      <c r="AT264" s="3362">
        <v>1300</v>
      </c>
      <c r="AU264" s="27" t="s">
        <v>646</v>
      </c>
      <c r="AV264" s="27" t="s">
        <v>647</v>
      </c>
      <c r="AW264" s="27"/>
      <c r="AX264" s="3365">
        <v>2</v>
      </c>
      <c r="AY264" s="3365" t="s">
        <v>859</v>
      </c>
      <c r="AZ264" s="3365">
        <v>2</v>
      </c>
      <c r="BA264" s="230"/>
      <c r="BB264" s="230"/>
      <c r="BC264" s="230"/>
      <c r="BD264" s="230"/>
      <c r="BE264" s="3419"/>
      <c r="BF264" s="6128"/>
      <c r="BG264" s="5928"/>
    </row>
    <row r="265" spans="1:59" ht="12.75" customHeight="1">
      <c r="A265" s="5963"/>
      <c r="B265" s="5153" t="s">
        <v>2463</v>
      </c>
      <c r="C265" s="5731" t="s">
        <v>6558</v>
      </c>
      <c r="D265" s="5153" t="s">
        <v>6564</v>
      </c>
      <c r="E265" s="5084" t="s">
        <v>2924</v>
      </c>
      <c r="F265" s="5153" t="s">
        <v>6548</v>
      </c>
      <c r="G265" s="5084" t="s">
        <v>2028</v>
      </c>
      <c r="H265" s="5084" t="s">
        <v>2028</v>
      </c>
      <c r="I265" s="5084" t="s">
        <v>2029</v>
      </c>
      <c r="J265" s="5084" t="s">
        <v>2029</v>
      </c>
      <c r="K265" s="5084">
        <v>9</v>
      </c>
      <c r="L265" s="5084">
        <v>0</v>
      </c>
      <c r="M265" s="5084">
        <v>31</v>
      </c>
      <c r="N265" s="5084">
        <v>9</v>
      </c>
      <c r="O265" s="5084">
        <v>0</v>
      </c>
      <c r="P265" s="5084">
        <v>31</v>
      </c>
      <c r="Q265" s="5084">
        <v>1</v>
      </c>
      <c r="R265" s="5084">
        <v>1</v>
      </c>
      <c r="S265" s="5084" t="s">
        <v>2912</v>
      </c>
      <c r="T265" s="5084">
        <v>59</v>
      </c>
      <c r="U265" s="5084">
        <v>512</v>
      </c>
      <c r="V265" s="5084">
        <v>303</v>
      </c>
      <c r="W265" s="5084">
        <v>413</v>
      </c>
      <c r="X265" s="5084">
        <v>305</v>
      </c>
      <c r="Y265" s="5084">
        <v>190</v>
      </c>
      <c r="Z265" s="5084" t="s">
        <v>2030</v>
      </c>
      <c r="AA265" s="5960" t="s">
        <v>2913</v>
      </c>
      <c r="AB265" s="5084">
        <v>28000</v>
      </c>
      <c r="AC265" s="5084">
        <v>28000</v>
      </c>
      <c r="AD265" s="5957">
        <v>55476</v>
      </c>
      <c r="AE265" s="5084">
        <v>3000</v>
      </c>
      <c r="AF265" s="5084">
        <v>3000</v>
      </c>
      <c r="AG265" s="5084">
        <v>8213</v>
      </c>
      <c r="AH265" s="5957">
        <v>9</v>
      </c>
      <c r="AI265" s="5957">
        <v>2</v>
      </c>
      <c r="AJ265" s="5084" t="s">
        <v>2045</v>
      </c>
      <c r="AK265" s="5957" t="s">
        <v>2033</v>
      </c>
      <c r="AL265" s="5957" t="s">
        <v>2034</v>
      </c>
      <c r="AM265" s="28" t="s">
        <v>2035</v>
      </c>
      <c r="AN265" s="192" t="s">
        <v>6233</v>
      </c>
      <c r="AO265" s="3369" t="s">
        <v>857</v>
      </c>
      <c r="AP265" s="190"/>
      <c r="AQ265" s="3368">
        <v>1204</v>
      </c>
      <c r="AR265" s="28" t="s">
        <v>2034</v>
      </c>
      <c r="AS265" s="28" t="s">
        <v>2036</v>
      </c>
      <c r="AT265" s="28">
        <v>1203</v>
      </c>
      <c r="AU265" s="192" t="s">
        <v>6285</v>
      </c>
      <c r="AV265" s="192" t="s">
        <v>6526</v>
      </c>
      <c r="AW265" s="27"/>
      <c r="AX265" s="3365">
        <v>2</v>
      </c>
      <c r="AY265" s="3365" t="s">
        <v>859</v>
      </c>
      <c r="AZ265" s="3365">
        <v>2</v>
      </c>
      <c r="BA265" s="230"/>
      <c r="BB265" s="230"/>
      <c r="BC265" s="230"/>
      <c r="BD265" s="230"/>
      <c r="BE265" s="3419"/>
      <c r="BF265" s="5145" t="s">
        <v>2468</v>
      </c>
      <c r="BG265" s="5136" t="s">
        <v>2452</v>
      </c>
    </row>
    <row r="266" spans="1:59">
      <c r="A266" s="5963"/>
      <c r="B266" s="5154"/>
      <c r="C266" s="5729"/>
      <c r="D266" s="6115"/>
      <c r="E266" s="5085"/>
      <c r="F266" s="5973"/>
      <c r="G266" s="5085"/>
      <c r="H266" s="5085"/>
      <c r="I266" s="5085"/>
      <c r="J266" s="5085"/>
      <c r="K266" s="5085"/>
      <c r="L266" s="5085"/>
      <c r="M266" s="5085"/>
      <c r="N266" s="5085"/>
      <c r="O266" s="5085"/>
      <c r="P266" s="5085"/>
      <c r="Q266" s="5085"/>
      <c r="R266" s="5085"/>
      <c r="S266" s="5085"/>
      <c r="T266" s="5085"/>
      <c r="U266" s="5085"/>
      <c r="V266" s="5085"/>
      <c r="W266" s="5085"/>
      <c r="X266" s="5085"/>
      <c r="Y266" s="5085"/>
      <c r="Z266" s="5085"/>
      <c r="AA266" s="5930"/>
      <c r="AB266" s="5085"/>
      <c r="AC266" s="5085"/>
      <c r="AD266" s="5933"/>
      <c r="AE266" s="5085"/>
      <c r="AF266" s="5085"/>
      <c r="AG266" s="5085"/>
      <c r="AH266" s="5933"/>
      <c r="AI266" s="5933"/>
      <c r="AJ266" s="5085"/>
      <c r="AK266" s="5933"/>
      <c r="AL266" s="5933"/>
      <c r="AM266" s="28" t="s">
        <v>2035</v>
      </c>
      <c r="AN266" s="3383"/>
      <c r="AO266" s="3369" t="s">
        <v>857</v>
      </c>
      <c r="AP266" s="190"/>
      <c r="AQ266" s="3365">
        <v>1500</v>
      </c>
      <c r="AR266" s="28" t="s">
        <v>2034</v>
      </c>
      <c r="AS266" s="198" t="s">
        <v>2036</v>
      </c>
      <c r="AT266" s="3362">
        <v>1500</v>
      </c>
      <c r="AU266" s="26" t="s">
        <v>344</v>
      </c>
      <c r="AV266" s="31" t="s">
        <v>341</v>
      </c>
      <c r="AW266" s="27"/>
      <c r="AX266" s="3365">
        <v>2</v>
      </c>
      <c r="AY266" s="3365" t="s">
        <v>859</v>
      </c>
      <c r="AZ266" s="3365">
        <v>2</v>
      </c>
      <c r="BA266" s="28">
        <v>3</v>
      </c>
      <c r="BB266" s="28" t="s">
        <v>875</v>
      </c>
      <c r="BC266" s="28" t="s">
        <v>859</v>
      </c>
      <c r="BD266" s="28" t="s">
        <v>876</v>
      </c>
      <c r="BE266" s="3422" t="s">
        <v>877</v>
      </c>
      <c r="BF266" s="5146"/>
      <c r="BG266" s="5807"/>
    </row>
    <row r="267" spans="1:59">
      <c r="A267" s="5963"/>
      <c r="B267" s="5154"/>
      <c r="C267" s="5729"/>
      <c r="D267" s="6115"/>
      <c r="E267" s="5085"/>
      <c r="F267" s="5973"/>
      <c r="G267" s="5085"/>
      <c r="H267" s="5085"/>
      <c r="I267" s="5085"/>
      <c r="J267" s="5085"/>
      <c r="K267" s="5085"/>
      <c r="L267" s="5085"/>
      <c r="M267" s="5085"/>
      <c r="N267" s="5085"/>
      <c r="O267" s="5085"/>
      <c r="P267" s="5085"/>
      <c r="Q267" s="5085"/>
      <c r="R267" s="5085"/>
      <c r="S267" s="5085"/>
      <c r="T267" s="5085"/>
      <c r="U267" s="5085"/>
      <c r="V267" s="5085"/>
      <c r="W267" s="5085"/>
      <c r="X267" s="5085"/>
      <c r="Y267" s="5085"/>
      <c r="Z267" s="5085"/>
      <c r="AA267" s="5930"/>
      <c r="AB267" s="5085"/>
      <c r="AC267" s="5085"/>
      <c r="AD267" s="5933"/>
      <c r="AE267" s="5085"/>
      <c r="AF267" s="5085"/>
      <c r="AG267" s="5085"/>
      <c r="AH267" s="5933"/>
      <c r="AI267" s="5933"/>
      <c r="AJ267" s="5085"/>
      <c r="AK267" s="5933"/>
      <c r="AL267" s="5933"/>
      <c r="AM267" s="28" t="s">
        <v>2035</v>
      </c>
      <c r="AN267" s="3383"/>
      <c r="AO267" s="3369" t="s">
        <v>857</v>
      </c>
      <c r="AP267" s="190"/>
      <c r="AQ267" s="3365">
        <v>1405</v>
      </c>
      <c r="AR267" s="28" t="s">
        <v>2034</v>
      </c>
      <c r="AS267" s="198" t="s">
        <v>2036</v>
      </c>
      <c r="AT267" s="3362">
        <v>1405</v>
      </c>
      <c r="AU267" s="31" t="s">
        <v>2792</v>
      </c>
      <c r="AV267" s="31" t="s">
        <v>2792</v>
      </c>
      <c r="AW267" s="27"/>
      <c r="AX267" s="3365">
        <v>3</v>
      </c>
      <c r="AY267" s="3365" t="s">
        <v>859</v>
      </c>
      <c r="AZ267" s="3365">
        <v>3</v>
      </c>
      <c r="BA267" s="230"/>
      <c r="BB267" s="230"/>
      <c r="BC267" s="230"/>
      <c r="BD267" s="230"/>
      <c r="BE267" s="3419"/>
      <c r="BF267" s="5146"/>
      <c r="BG267" s="5807"/>
    </row>
    <row r="268" spans="1:59" ht="13.5" customHeight="1" thickBot="1">
      <c r="A268" s="5964"/>
      <c r="B268" s="5208"/>
      <c r="C268" s="6062"/>
      <c r="D268" s="6114"/>
      <c r="E268" s="5948"/>
      <c r="F268" s="5959"/>
      <c r="G268" s="5121"/>
      <c r="H268" s="5121"/>
      <c r="I268" s="5121"/>
      <c r="J268" s="5121"/>
      <c r="K268" s="5121"/>
      <c r="L268" s="5121"/>
      <c r="M268" s="5121"/>
      <c r="N268" s="5121"/>
      <c r="O268" s="5121"/>
      <c r="P268" s="5121"/>
      <c r="Q268" s="5121"/>
      <c r="R268" s="5121"/>
      <c r="S268" s="5121"/>
      <c r="T268" s="5121"/>
      <c r="U268" s="5121"/>
      <c r="V268" s="5121"/>
      <c r="W268" s="5121"/>
      <c r="X268" s="5121"/>
      <c r="Y268" s="5121"/>
      <c r="Z268" s="5121"/>
      <c r="AA268" s="5931"/>
      <c r="AB268" s="5121"/>
      <c r="AC268" s="5121"/>
      <c r="AD268" s="5934"/>
      <c r="AE268" s="5121"/>
      <c r="AF268" s="5121"/>
      <c r="AG268" s="5121"/>
      <c r="AH268" s="5934"/>
      <c r="AI268" s="5934"/>
      <c r="AJ268" s="5121"/>
      <c r="AK268" s="5934"/>
      <c r="AL268" s="5934"/>
      <c r="AM268" s="30" t="s">
        <v>2035</v>
      </c>
      <c r="AN268" s="3384"/>
      <c r="AO268" s="34" t="s">
        <v>857</v>
      </c>
      <c r="AP268" s="193"/>
      <c r="AQ268" s="3366">
        <v>1300</v>
      </c>
      <c r="AR268" s="30" t="s">
        <v>2034</v>
      </c>
      <c r="AS268" s="199" t="s">
        <v>2036</v>
      </c>
      <c r="AT268" s="3364">
        <v>1300</v>
      </c>
      <c r="AU268" s="29" t="s">
        <v>646</v>
      </c>
      <c r="AV268" s="29" t="s">
        <v>647</v>
      </c>
      <c r="AW268" s="29"/>
      <c r="AX268" s="3366">
        <v>2</v>
      </c>
      <c r="AY268" s="3366" t="s">
        <v>859</v>
      </c>
      <c r="AZ268" s="3366">
        <v>2</v>
      </c>
      <c r="BA268" s="232"/>
      <c r="BB268" s="232"/>
      <c r="BC268" s="232"/>
      <c r="BD268" s="232"/>
      <c r="BE268" s="3421"/>
      <c r="BF268" s="6127"/>
      <c r="BG268" s="5927"/>
    </row>
    <row r="269" spans="1:59">
      <c r="A269" s="5962" t="s">
        <v>4140</v>
      </c>
      <c r="B269" s="5472" t="s">
        <v>2463</v>
      </c>
      <c r="C269" s="6072" t="s">
        <v>3651</v>
      </c>
      <c r="D269" s="5472" t="s">
        <v>2964</v>
      </c>
      <c r="E269" s="5156" t="s">
        <v>2920</v>
      </c>
      <c r="F269" s="5472" t="s">
        <v>2085</v>
      </c>
      <c r="G269" s="5156" t="s">
        <v>2028</v>
      </c>
      <c r="H269" s="5156" t="s">
        <v>2028</v>
      </c>
      <c r="I269" s="5156" t="s">
        <v>2029</v>
      </c>
      <c r="J269" s="5156" t="s">
        <v>2029</v>
      </c>
      <c r="K269" s="5156">
        <v>8</v>
      </c>
      <c r="L269" s="5156">
        <v>0</v>
      </c>
      <c r="M269" s="5156">
        <v>31</v>
      </c>
      <c r="N269" s="5156">
        <v>8</v>
      </c>
      <c r="O269" s="5156">
        <v>0</v>
      </c>
      <c r="P269" s="5156">
        <v>31</v>
      </c>
      <c r="Q269" s="5156">
        <v>1</v>
      </c>
      <c r="R269" s="5156">
        <v>1</v>
      </c>
      <c r="S269" s="5156" t="s">
        <v>2912</v>
      </c>
      <c r="T269" s="5156">
        <v>59</v>
      </c>
      <c r="U269" s="5156">
        <v>512</v>
      </c>
      <c r="V269" s="5156">
        <v>303</v>
      </c>
      <c r="W269" s="5156">
        <v>413</v>
      </c>
      <c r="X269" s="5156">
        <v>305</v>
      </c>
      <c r="Y269" s="5156">
        <v>190</v>
      </c>
      <c r="Z269" s="5156" t="s">
        <v>2030</v>
      </c>
      <c r="AA269" s="5929" t="s">
        <v>2913</v>
      </c>
      <c r="AB269" s="5998">
        <v>5024</v>
      </c>
      <c r="AC269" s="5998">
        <v>5024</v>
      </c>
      <c r="AD269" s="5998">
        <v>5088</v>
      </c>
      <c r="AE269" s="5998">
        <v>640</v>
      </c>
      <c r="AF269" s="5998">
        <v>640</v>
      </c>
      <c r="AG269" s="5998">
        <v>704</v>
      </c>
      <c r="AH269" s="5932">
        <v>9</v>
      </c>
      <c r="AI269" s="5932">
        <v>2</v>
      </c>
      <c r="AJ269" s="5932" t="s">
        <v>2045</v>
      </c>
      <c r="AK269" s="5932" t="s">
        <v>2033</v>
      </c>
      <c r="AL269" s="5932" t="s">
        <v>2034</v>
      </c>
      <c r="AM269" s="3214" t="s">
        <v>2035</v>
      </c>
      <c r="AN269" s="3388"/>
      <c r="AO269" s="3223" t="s">
        <v>857</v>
      </c>
      <c r="AP269" s="202"/>
      <c r="AQ269" s="3200">
        <v>1500</v>
      </c>
      <c r="AR269" s="48" t="s">
        <v>2034</v>
      </c>
      <c r="AS269" s="48" t="s">
        <v>2036</v>
      </c>
      <c r="AT269" s="3200">
        <v>1500</v>
      </c>
      <c r="AU269" s="203" t="s">
        <v>342</v>
      </c>
      <c r="AV269" s="204" t="s">
        <v>341</v>
      </c>
      <c r="AW269" s="3200"/>
      <c r="AX269" s="3200">
        <v>2</v>
      </c>
      <c r="AY269" s="3200" t="s">
        <v>859</v>
      </c>
      <c r="AZ269" s="3200">
        <v>2</v>
      </c>
      <c r="BA269" s="3200">
        <v>3</v>
      </c>
      <c r="BB269" s="3200" t="s">
        <v>875</v>
      </c>
      <c r="BC269" s="3200" t="s">
        <v>859</v>
      </c>
      <c r="BD269" s="3200" t="s">
        <v>876</v>
      </c>
      <c r="BE269" s="3200" t="s">
        <v>877</v>
      </c>
      <c r="BF269" s="6124" t="s">
        <v>2466</v>
      </c>
      <c r="BG269" s="5813" t="s">
        <v>2452</v>
      </c>
    </row>
    <row r="270" spans="1:59">
      <c r="A270" s="5963"/>
      <c r="B270" s="5119"/>
      <c r="C270" s="5695"/>
      <c r="D270" s="5119"/>
      <c r="E270" s="5085"/>
      <c r="F270" s="5119"/>
      <c r="G270" s="5966"/>
      <c r="H270" s="5966"/>
      <c r="I270" s="5966"/>
      <c r="J270" s="5966"/>
      <c r="K270" s="5966"/>
      <c r="L270" s="5966"/>
      <c r="M270" s="5966"/>
      <c r="N270" s="5966"/>
      <c r="O270" s="5966"/>
      <c r="P270" s="5966"/>
      <c r="Q270" s="5085"/>
      <c r="R270" s="5085"/>
      <c r="S270" s="5085"/>
      <c r="T270" s="5085"/>
      <c r="U270" s="5085"/>
      <c r="V270" s="5085"/>
      <c r="W270" s="5085"/>
      <c r="X270" s="5085"/>
      <c r="Y270" s="5085"/>
      <c r="Z270" s="5966"/>
      <c r="AA270" s="5966"/>
      <c r="AB270" s="5410"/>
      <c r="AC270" s="5410"/>
      <c r="AD270" s="5410"/>
      <c r="AE270" s="5410"/>
      <c r="AF270" s="5410"/>
      <c r="AG270" s="5410"/>
      <c r="AH270" s="5966"/>
      <c r="AI270" s="5966"/>
      <c r="AJ270" s="5966"/>
      <c r="AK270" s="5966"/>
      <c r="AL270" s="5933"/>
      <c r="AM270" s="3031" t="s">
        <v>2035</v>
      </c>
      <c r="AN270" s="3379"/>
      <c r="AO270" s="3202" t="s">
        <v>857</v>
      </c>
      <c r="AP270" s="205"/>
      <c r="AQ270" s="3195">
        <v>1405</v>
      </c>
      <c r="AR270" s="28" t="s">
        <v>2034</v>
      </c>
      <c r="AS270" s="3187" t="s">
        <v>2036</v>
      </c>
      <c r="AT270" s="3195">
        <v>1405</v>
      </c>
      <c r="AU270" s="31" t="s">
        <v>2792</v>
      </c>
      <c r="AV270" s="31" t="s">
        <v>2792</v>
      </c>
      <c r="AW270" s="23"/>
      <c r="AX270" s="3195">
        <v>3</v>
      </c>
      <c r="AY270" s="3195" t="s">
        <v>859</v>
      </c>
      <c r="AZ270" s="3195">
        <v>3</v>
      </c>
      <c r="BA270" s="230"/>
      <c r="BB270" s="230"/>
      <c r="BC270" s="230"/>
      <c r="BD270" s="230"/>
      <c r="BE270" s="230"/>
      <c r="BF270" s="5146"/>
      <c r="BG270" s="5807"/>
    </row>
    <row r="271" spans="1:59">
      <c r="A271" s="5963"/>
      <c r="B271" s="5120"/>
      <c r="C271" s="5794"/>
      <c r="D271" s="5120"/>
      <c r="E271" s="5086"/>
      <c r="F271" s="5120"/>
      <c r="G271" s="5966"/>
      <c r="H271" s="5966"/>
      <c r="I271" s="5966"/>
      <c r="J271" s="5966"/>
      <c r="K271" s="5966"/>
      <c r="L271" s="5966"/>
      <c r="M271" s="5966"/>
      <c r="N271" s="5966"/>
      <c r="O271" s="5966"/>
      <c r="P271" s="5966"/>
      <c r="Q271" s="5085"/>
      <c r="R271" s="5085"/>
      <c r="S271" s="5085"/>
      <c r="T271" s="5085"/>
      <c r="U271" s="5085"/>
      <c r="V271" s="5085"/>
      <c r="W271" s="5085"/>
      <c r="X271" s="5085"/>
      <c r="Y271" s="5085"/>
      <c r="Z271" s="5966"/>
      <c r="AA271" s="5966"/>
      <c r="AB271" s="5411"/>
      <c r="AC271" s="5411"/>
      <c r="AD271" s="5411"/>
      <c r="AE271" s="5411"/>
      <c r="AF271" s="5411"/>
      <c r="AG271" s="5411"/>
      <c r="AH271" s="5966"/>
      <c r="AI271" s="5966"/>
      <c r="AJ271" s="5966"/>
      <c r="AK271" s="5966"/>
      <c r="AL271" s="5933"/>
      <c r="AM271" s="3025" t="s">
        <v>2035</v>
      </c>
      <c r="AN271" s="3380"/>
      <c r="AO271" s="3222" t="s">
        <v>857</v>
      </c>
      <c r="AP271" s="206"/>
      <c r="AQ271" s="3186">
        <v>1300</v>
      </c>
      <c r="AR271" s="38" t="s">
        <v>2034</v>
      </c>
      <c r="AS271" s="38" t="s">
        <v>2036</v>
      </c>
      <c r="AT271" s="3186">
        <v>1300</v>
      </c>
      <c r="AU271" s="23" t="s">
        <v>646</v>
      </c>
      <c r="AV271" s="23" t="s">
        <v>647</v>
      </c>
      <c r="AW271" s="23"/>
      <c r="AX271" s="3195">
        <v>2</v>
      </c>
      <c r="AY271" s="3195" t="s">
        <v>859</v>
      </c>
      <c r="AZ271" s="3195">
        <v>2</v>
      </c>
      <c r="BA271" s="230"/>
      <c r="BB271" s="230"/>
      <c r="BC271" s="230"/>
      <c r="BD271" s="230"/>
      <c r="BE271" s="230"/>
      <c r="BF271" s="5147"/>
      <c r="BG271" s="5808"/>
    </row>
    <row r="272" spans="1:59">
      <c r="A272" s="5963"/>
      <c r="B272" s="5123" t="s">
        <v>2463</v>
      </c>
      <c r="C272" s="5694" t="s">
        <v>3692</v>
      </c>
      <c r="D272" s="5123" t="s">
        <v>2965</v>
      </c>
      <c r="E272" s="5084" t="s">
        <v>2924</v>
      </c>
      <c r="F272" s="5123" t="s">
        <v>2086</v>
      </c>
      <c r="G272" s="5084" t="s">
        <v>2028</v>
      </c>
      <c r="H272" s="5084" t="s">
        <v>2028</v>
      </c>
      <c r="I272" s="5084" t="s">
        <v>2029</v>
      </c>
      <c r="J272" s="5084" t="s">
        <v>2029</v>
      </c>
      <c r="K272" s="5084">
        <v>9</v>
      </c>
      <c r="L272" s="5084">
        <v>0</v>
      </c>
      <c r="M272" s="5084">
        <v>31</v>
      </c>
      <c r="N272" s="5084">
        <v>9</v>
      </c>
      <c r="O272" s="5084">
        <v>0</v>
      </c>
      <c r="P272" s="5084">
        <v>31</v>
      </c>
      <c r="Q272" s="5084">
        <v>1</v>
      </c>
      <c r="R272" s="5084">
        <v>1</v>
      </c>
      <c r="S272" s="5084" t="s">
        <v>2912</v>
      </c>
      <c r="T272" s="5084">
        <v>59</v>
      </c>
      <c r="U272" s="5084">
        <v>512</v>
      </c>
      <c r="V272" s="5084">
        <v>303</v>
      </c>
      <c r="W272" s="5084">
        <v>413</v>
      </c>
      <c r="X272" s="5084">
        <v>305</v>
      </c>
      <c r="Y272" s="5084">
        <v>190</v>
      </c>
      <c r="Z272" s="5084" t="s">
        <v>2030</v>
      </c>
      <c r="AA272" s="5960" t="s">
        <v>2913</v>
      </c>
      <c r="AB272" s="3812">
        <v>7552</v>
      </c>
      <c r="AC272" s="3812">
        <v>7552</v>
      </c>
      <c r="AD272" s="3812">
        <v>7616</v>
      </c>
      <c r="AE272" s="5409">
        <v>640</v>
      </c>
      <c r="AF272" s="5409">
        <v>640</v>
      </c>
      <c r="AG272" s="5409">
        <v>704</v>
      </c>
      <c r="AH272" s="5957">
        <v>9</v>
      </c>
      <c r="AI272" s="5957">
        <v>2</v>
      </c>
      <c r="AJ272" s="5957" t="s">
        <v>2045</v>
      </c>
      <c r="AK272" s="5957" t="s">
        <v>2033</v>
      </c>
      <c r="AL272" s="5957" t="s">
        <v>2034</v>
      </c>
      <c r="AM272" s="3031" t="s">
        <v>2035</v>
      </c>
      <c r="AN272" s="3385"/>
      <c r="AO272" s="3202" t="s">
        <v>857</v>
      </c>
      <c r="AP272" s="205"/>
      <c r="AQ272" s="3195">
        <v>1500</v>
      </c>
      <c r="AR272" s="28" t="s">
        <v>2034</v>
      </c>
      <c r="AS272" s="28" t="s">
        <v>2036</v>
      </c>
      <c r="AT272" s="3195">
        <v>1500</v>
      </c>
      <c r="AU272" s="3210" t="s">
        <v>1158</v>
      </c>
      <c r="AV272" s="31" t="s">
        <v>341</v>
      </c>
      <c r="AW272" s="3195"/>
      <c r="AX272" s="3195">
        <v>4</v>
      </c>
      <c r="AY272" s="3195" t="s">
        <v>859</v>
      </c>
      <c r="AZ272" s="3195">
        <v>4</v>
      </c>
      <c r="BA272" s="38">
        <v>6</v>
      </c>
      <c r="BB272" s="38" t="s">
        <v>875</v>
      </c>
      <c r="BC272" s="38" t="s">
        <v>859</v>
      </c>
      <c r="BD272" s="38" t="s">
        <v>876</v>
      </c>
      <c r="BE272" s="38" t="s">
        <v>877</v>
      </c>
      <c r="BF272" s="5145" t="s">
        <v>2466</v>
      </c>
      <c r="BG272" s="5136" t="s">
        <v>2452</v>
      </c>
    </row>
    <row r="273" spans="1:59">
      <c r="A273" s="5963"/>
      <c r="B273" s="5119"/>
      <c r="C273" s="5695"/>
      <c r="D273" s="5119"/>
      <c r="E273" s="5085"/>
      <c r="F273" s="5119"/>
      <c r="G273" s="5966"/>
      <c r="H273" s="5966"/>
      <c r="I273" s="5966"/>
      <c r="J273" s="5966"/>
      <c r="K273" s="5966"/>
      <c r="L273" s="5966"/>
      <c r="M273" s="5966"/>
      <c r="N273" s="5966"/>
      <c r="O273" s="5966"/>
      <c r="P273" s="5966"/>
      <c r="Q273" s="5085"/>
      <c r="R273" s="5085"/>
      <c r="S273" s="5085"/>
      <c r="T273" s="5085"/>
      <c r="U273" s="5085"/>
      <c r="V273" s="5085"/>
      <c r="W273" s="5085"/>
      <c r="X273" s="5085"/>
      <c r="Y273" s="5085"/>
      <c r="Z273" s="5966"/>
      <c r="AA273" s="5966"/>
      <c r="AB273" s="3742"/>
      <c r="AC273" s="3742"/>
      <c r="AD273" s="3742"/>
      <c r="AE273" s="5410"/>
      <c r="AF273" s="5410"/>
      <c r="AG273" s="5410"/>
      <c r="AH273" s="5966"/>
      <c r="AI273" s="5966"/>
      <c r="AJ273" s="5966"/>
      <c r="AK273" s="5966"/>
      <c r="AL273" s="5933"/>
      <c r="AM273" s="3031" t="s">
        <v>2035</v>
      </c>
      <c r="AN273" s="3379"/>
      <c r="AO273" s="3202" t="s">
        <v>857</v>
      </c>
      <c r="AP273" s="205"/>
      <c r="AQ273" s="3195">
        <v>1405</v>
      </c>
      <c r="AR273" s="28" t="s">
        <v>2034</v>
      </c>
      <c r="AS273" s="3187" t="s">
        <v>2036</v>
      </c>
      <c r="AT273" s="3195">
        <v>1405</v>
      </c>
      <c r="AU273" s="31" t="s">
        <v>2792</v>
      </c>
      <c r="AV273" s="31" t="s">
        <v>2792</v>
      </c>
      <c r="AW273" s="23"/>
      <c r="AX273" s="3195">
        <v>3</v>
      </c>
      <c r="AY273" s="3195" t="s">
        <v>859</v>
      </c>
      <c r="AZ273" s="3195">
        <v>3</v>
      </c>
      <c r="BA273" s="230"/>
      <c r="BB273" s="230"/>
      <c r="BC273" s="230"/>
      <c r="BD273" s="230"/>
      <c r="BE273" s="230"/>
      <c r="BF273" s="5146"/>
      <c r="BG273" s="5807"/>
    </row>
    <row r="274" spans="1:59">
      <c r="A274" s="5963"/>
      <c r="B274" s="5120"/>
      <c r="C274" s="5794"/>
      <c r="D274" s="5120"/>
      <c r="E274" s="5086"/>
      <c r="F274" s="5120"/>
      <c r="G274" s="5972"/>
      <c r="H274" s="5972"/>
      <c r="I274" s="5972"/>
      <c r="J274" s="5972"/>
      <c r="K274" s="5972"/>
      <c r="L274" s="5972"/>
      <c r="M274" s="5972"/>
      <c r="N274" s="5972"/>
      <c r="O274" s="5972"/>
      <c r="P274" s="5972"/>
      <c r="Q274" s="5086"/>
      <c r="R274" s="5086"/>
      <c r="S274" s="5086"/>
      <c r="T274" s="5086"/>
      <c r="U274" s="5086"/>
      <c r="V274" s="5086"/>
      <c r="W274" s="5086"/>
      <c r="X274" s="5086"/>
      <c r="Y274" s="5086"/>
      <c r="Z274" s="5972"/>
      <c r="AA274" s="5972"/>
      <c r="AB274" s="3740"/>
      <c r="AC274" s="3740"/>
      <c r="AD274" s="3740"/>
      <c r="AE274" s="5411"/>
      <c r="AF274" s="5411"/>
      <c r="AG274" s="5411"/>
      <c r="AH274" s="5972"/>
      <c r="AI274" s="5972"/>
      <c r="AJ274" s="5972"/>
      <c r="AK274" s="5972"/>
      <c r="AL274" s="5958"/>
      <c r="AM274" s="3031" t="s">
        <v>2035</v>
      </c>
      <c r="AN274" s="3380"/>
      <c r="AO274" s="3202" t="s">
        <v>857</v>
      </c>
      <c r="AP274" s="205"/>
      <c r="AQ274" s="3195">
        <v>1300</v>
      </c>
      <c r="AR274" s="28" t="s">
        <v>2034</v>
      </c>
      <c r="AS274" s="28" t="s">
        <v>2036</v>
      </c>
      <c r="AT274" s="3195">
        <v>1300</v>
      </c>
      <c r="AU274" s="23" t="s">
        <v>646</v>
      </c>
      <c r="AV274" s="23" t="s">
        <v>647</v>
      </c>
      <c r="AW274" s="23"/>
      <c r="AX274" s="3195">
        <v>2</v>
      </c>
      <c r="AY274" s="3195" t="s">
        <v>859</v>
      </c>
      <c r="AZ274" s="3195">
        <v>2</v>
      </c>
      <c r="BA274" s="230"/>
      <c r="BB274" s="230"/>
      <c r="BC274" s="230"/>
      <c r="BD274" s="230"/>
      <c r="BE274" s="230"/>
      <c r="BF274" s="5147"/>
      <c r="BG274" s="5808"/>
    </row>
    <row r="275" spans="1:59">
      <c r="A275" s="5963"/>
      <c r="B275" s="5123" t="s">
        <v>2463</v>
      </c>
      <c r="C275" s="5694" t="s">
        <v>3693</v>
      </c>
      <c r="D275" s="3806" t="s">
        <v>2966</v>
      </c>
      <c r="E275" s="5084" t="s">
        <v>2924</v>
      </c>
      <c r="F275" s="3806" t="s">
        <v>2087</v>
      </c>
      <c r="G275" s="5084" t="s">
        <v>2028</v>
      </c>
      <c r="H275" s="5084" t="s">
        <v>2028</v>
      </c>
      <c r="I275" s="5084" t="s">
        <v>2029</v>
      </c>
      <c r="J275" s="5084" t="s">
        <v>2029</v>
      </c>
      <c r="K275" s="5084">
        <v>9</v>
      </c>
      <c r="L275" s="5084">
        <v>0</v>
      </c>
      <c r="M275" s="5084">
        <v>31</v>
      </c>
      <c r="N275" s="5084">
        <v>9</v>
      </c>
      <c r="O275" s="5084">
        <v>0</v>
      </c>
      <c r="P275" s="5084">
        <v>31</v>
      </c>
      <c r="Q275" s="5085">
        <v>1</v>
      </c>
      <c r="R275" s="5085">
        <v>1</v>
      </c>
      <c r="S275" s="5085" t="s">
        <v>2912</v>
      </c>
      <c r="T275" s="5085">
        <v>59</v>
      </c>
      <c r="U275" s="5085">
        <v>512</v>
      </c>
      <c r="V275" s="5085">
        <v>303</v>
      </c>
      <c r="W275" s="5085">
        <v>413</v>
      </c>
      <c r="X275" s="5085">
        <v>305</v>
      </c>
      <c r="Y275" s="5085">
        <v>190</v>
      </c>
      <c r="Z275" s="5084" t="s">
        <v>2030</v>
      </c>
      <c r="AA275" s="5960" t="s">
        <v>2913</v>
      </c>
      <c r="AB275" s="3812">
        <v>9664</v>
      </c>
      <c r="AC275" s="3812">
        <v>9664</v>
      </c>
      <c r="AD275" s="3812">
        <v>9728</v>
      </c>
      <c r="AE275" s="5409">
        <v>640</v>
      </c>
      <c r="AF275" s="5409">
        <v>640</v>
      </c>
      <c r="AG275" s="5409">
        <v>704</v>
      </c>
      <c r="AH275" s="5957">
        <v>9</v>
      </c>
      <c r="AI275" s="5957">
        <v>2</v>
      </c>
      <c r="AJ275" s="5957" t="s">
        <v>2045</v>
      </c>
      <c r="AK275" s="5957" t="s">
        <v>2033</v>
      </c>
      <c r="AL275" s="5957" t="s">
        <v>2034</v>
      </c>
      <c r="AM275" s="3031" t="s">
        <v>2035</v>
      </c>
      <c r="AN275" s="3389"/>
      <c r="AO275" s="3202" t="s">
        <v>857</v>
      </c>
      <c r="AP275" s="205"/>
      <c r="AQ275" s="3195">
        <v>1500</v>
      </c>
      <c r="AR275" s="28" t="s">
        <v>2034</v>
      </c>
      <c r="AS275" s="28" t="s">
        <v>2036</v>
      </c>
      <c r="AT275" s="3195">
        <v>1500</v>
      </c>
      <c r="AU275" s="26" t="s">
        <v>344</v>
      </c>
      <c r="AV275" s="31" t="s">
        <v>341</v>
      </c>
      <c r="AW275" s="3195"/>
      <c r="AX275" s="3195">
        <v>2</v>
      </c>
      <c r="AY275" s="3195" t="s">
        <v>859</v>
      </c>
      <c r="AZ275" s="3195">
        <v>2</v>
      </c>
      <c r="BA275" s="3195">
        <v>3</v>
      </c>
      <c r="BB275" s="3195" t="s">
        <v>875</v>
      </c>
      <c r="BC275" s="3195" t="s">
        <v>859</v>
      </c>
      <c r="BD275" s="3195" t="s">
        <v>876</v>
      </c>
      <c r="BE275" s="3195" t="s">
        <v>877</v>
      </c>
      <c r="BF275" s="5145" t="s">
        <v>2466</v>
      </c>
      <c r="BG275" s="5136" t="s">
        <v>2452</v>
      </c>
    </row>
    <row r="276" spans="1:59">
      <c r="A276" s="5963"/>
      <c r="B276" s="5119"/>
      <c r="C276" s="5695"/>
      <c r="D276" s="3807"/>
      <c r="E276" s="5085"/>
      <c r="F276" s="3807"/>
      <c r="G276" s="5966"/>
      <c r="H276" s="5966"/>
      <c r="I276" s="5966"/>
      <c r="J276" s="5966"/>
      <c r="K276" s="5966"/>
      <c r="L276" s="5966"/>
      <c r="M276" s="5966"/>
      <c r="N276" s="5966"/>
      <c r="O276" s="5966"/>
      <c r="P276" s="5966"/>
      <c r="Q276" s="5085"/>
      <c r="R276" s="5085"/>
      <c r="S276" s="5085"/>
      <c r="T276" s="5085"/>
      <c r="U276" s="5085"/>
      <c r="V276" s="5085"/>
      <c r="W276" s="5085"/>
      <c r="X276" s="5085"/>
      <c r="Y276" s="5085"/>
      <c r="Z276" s="5966"/>
      <c r="AA276" s="5966"/>
      <c r="AB276" s="3742"/>
      <c r="AC276" s="3742"/>
      <c r="AD276" s="3742"/>
      <c r="AE276" s="5410"/>
      <c r="AF276" s="5410"/>
      <c r="AG276" s="5410"/>
      <c r="AH276" s="5966"/>
      <c r="AI276" s="5966"/>
      <c r="AJ276" s="5966"/>
      <c r="AK276" s="5966"/>
      <c r="AL276" s="5933"/>
      <c r="AM276" s="3031" t="s">
        <v>2035</v>
      </c>
      <c r="AN276" s="3379"/>
      <c r="AO276" s="3202" t="s">
        <v>857</v>
      </c>
      <c r="AP276" s="205"/>
      <c r="AQ276" s="3195">
        <v>1405</v>
      </c>
      <c r="AR276" s="28" t="s">
        <v>2034</v>
      </c>
      <c r="AS276" s="3187" t="s">
        <v>2036</v>
      </c>
      <c r="AT276" s="3195">
        <v>1405</v>
      </c>
      <c r="AU276" s="31" t="s">
        <v>2792</v>
      </c>
      <c r="AV276" s="31" t="s">
        <v>2792</v>
      </c>
      <c r="AW276" s="23"/>
      <c r="AX276" s="3195">
        <v>3</v>
      </c>
      <c r="AY276" s="3195" t="s">
        <v>859</v>
      </c>
      <c r="AZ276" s="3195">
        <v>3</v>
      </c>
      <c r="BA276" s="230"/>
      <c r="BB276" s="230"/>
      <c r="BC276" s="230"/>
      <c r="BD276" s="230"/>
      <c r="BE276" s="230"/>
      <c r="BF276" s="5146"/>
      <c r="BG276" s="5807"/>
    </row>
    <row r="277" spans="1:59" ht="13.5" thickBot="1">
      <c r="A277" s="5964"/>
      <c r="B277" s="5473"/>
      <c r="C277" s="6073"/>
      <c r="D277" s="3808"/>
      <c r="E277" s="5121"/>
      <c r="F277" s="3808"/>
      <c r="G277" s="5967"/>
      <c r="H277" s="5967"/>
      <c r="I277" s="5967"/>
      <c r="J277" s="5967"/>
      <c r="K277" s="5967"/>
      <c r="L277" s="5967"/>
      <c r="M277" s="5967"/>
      <c r="N277" s="5967"/>
      <c r="O277" s="5967"/>
      <c r="P277" s="5967"/>
      <c r="Q277" s="5086"/>
      <c r="R277" s="5086"/>
      <c r="S277" s="5086"/>
      <c r="T277" s="5086"/>
      <c r="U277" s="5086"/>
      <c r="V277" s="5086"/>
      <c r="W277" s="5086"/>
      <c r="X277" s="5086"/>
      <c r="Y277" s="5086"/>
      <c r="Z277" s="5967"/>
      <c r="AA277" s="5967"/>
      <c r="AB277" s="3826"/>
      <c r="AC277" s="3826"/>
      <c r="AD277" s="3826"/>
      <c r="AE277" s="5412"/>
      <c r="AF277" s="5412"/>
      <c r="AG277" s="5412"/>
      <c r="AH277" s="5967"/>
      <c r="AI277" s="5967"/>
      <c r="AJ277" s="5967"/>
      <c r="AK277" s="5967"/>
      <c r="AL277" s="5934"/>
      <c r="AM277" s="3215" t="s">
        <v>2035</v>
      </c>
      <c r="AN277" s="3381"/>
      <c r="AO277" s="3224" t="s">
        <v>857</v>
      </c>
      <c r="AP277" s="207"/>
      <c r="AQ277" s="3196">
        <v>1300</v>
      </c>
      <c r="AR277" s="30" t="s">
        <v>2034</v>
      </c>
      <c r="AS277" s="30" t="s">
        <v>2036</v>
      </c>
      <c r="AT277" s="3196">
        <v>1300</v>
      </c>
      <c r="AU277" s="35" t="s">
        <v>646</v>
      </c>
      <c r="AV277" s="35" t="s">
        <v>647</v>
      </c>
      <c r="AW277" s="35"/>
      <c r="AX277" s="3196">
        <v>2</v>
      </c>
      <c r="AY277" s="3196" t="s">
        <v>859</v>
      </c>
      <c r="AZ277" s="3196">
        <v>2</v>
      </c>
      <c r="BA277" s="232"/>
      <c r="BB277" s="232"/>
      <c r="BC277" s="232"/>
      <c r="BD277" s="232"/>
      <c r="BE277" s="232"/>
      <c r="BF277" s="5431"/>
      <c r="BG277" s="5137"/>
    </row>
    <row r="278" spans="1:59">
      <c r="A278" s="5962" t="s">
        <v>218</v>
      </c>
      <c r="B278" s="5472" t="s">
        <v>2463</v>
      </c>
      <c r="C278" s="6072" t="s">
        <v>2967</v>
      </c>
      <c r="D278" s="5472" t="s">
        <v>2968</v>
      </c>
      <c r="E278" s="5156" t="s">
        <v>2910</v>
      </c>
      <c r="F278" s="5472" t="s">
        <v>2969</v>
      </c>
      <c r="G278" s="5156" t="s">
        <v>2028</v>
      </c>
      <c r="H278" s="5156" t="s">
        <v>2028</v>
      </c>
      <c r="I278" s="5156" t="s">
        <v>2029</v>
      </c>
      <c r="J278" s="5156" t="s">
        <v>2029</v>
      </c>
      <c r="K278" s="5156">
        <v>6</v>
      </c>
      <c r="L278" s="5156">
        <v>0</v>
      </c>
      <c r="M278" s="5156">
        <v>12</v>
      </c>
      <c r="N278" s="5156">
        <v>6</v>
      </c>
      <c r="O278" s="5156">
        <v>0</v>
      </c>
      <c r="P278" s="5156">
        <v>12</v>
      </c>
      <c r="Q278" s="5156">
        <v>1</v>
      </c>
      <c r="R278" s="5156">
        <v>1</v>
      </c>
      <c r="S278" s="5156" t="s">
        <v>2912</v>
      </c>
      <c r="T278" s="5156">
        <v>59</v>
      </c>
      <c r="U278" s="5156">
        <v>512</v>
      </c>
      <c r="V278" s="5156">
        <v>303</v>
      </c>
      <c r="W278" s="5156">
        <v>413</v>
      </c>
      <c r="X278" s="5156">
        <v>305</v>
      </c>
      <c r="Y278" s="5156">
        <v>190</v>
      </c>
      <c r="Z278" s="5156" t="s">
        <v>2030</v>
      </c>
      <c r="AA278" s="5929" t="s">
        <v>2913</v>
      </c>
      <c r="AB278" s="5932">
        <v>1984</v>
      </c>
      <c r="AC278" s="5932">
        <v>1984</v>
      </c>
      <c r="AD278" s="5932">
        <v>2048</v>
      </c>
      <c r="AE278" s="5932">
        <v>512</v>
      </c>
      <c r="AF278" s="5932">
        <v>512</v>
      </c>
      <c r="AG278" s="5932">
        <v>576</v>
      </c>
      <c r="AH278" s="5932">
        <v>0</v>
      </c>
      <c r="AI278" s="5932">
        <v>0</v>
      </c>
      <c r="AJ278" s="5932" t="s">
        <v>2136</v>
      </c>
      <c r="AK278" s="5932" t="s">
        <v>2136</v>
      </c>
      <c r="AL278" s="5932" t="s">
        <v>2034</v>
      </c>
      <c r="AM278" s="3031" t="s">
        <v>2035</v>
      </c>
      <c r="AN278" s="3382"/>
      <c r="AO278" s="3202" t="s">
        <v>857</v>
      </c>
      <c r="AP278" s="190"/>
      <c r="AQ278" s="3195">
        <v>1405</v>
      </c>
      <c r="AR278" s="28" t="s">
        <v>2034</v>
      </c>
      <c r="AS278" s="28" t="s">
        <v>2036</v>
      </c>
      <c r="AT278" s="3190">
        <v>1405</v>
      </c>
      <c r="AU278" s="31" t="s">
        <v>2793</v>
      </c>
      <c r="AV278" s="31" t="s">
        <v>2793</v>
      </c>
      <c r="AW278" s="23"/>
      <c r="AX278" s="3195">
        <v>8</v>
      </c>
      <c r="AY278" s="3195" t="s">
        <v>859</v>
      </c>
      <c r="AZ278" s="3195">
        <v>8</v>
      </c>
      <c r="BA278" s="231"/>
      <c r="BB278" s="231"/>
      <c r="BC278" s="231"/>
      <c r="BD278" s="231"/>
      <c r="BE278" s="231"/>
      <c r="BF278" s="6124" t="s">
        <v>2451</v>
      </c>
      <c r="BG278" s="5813" t="s">
        <v>2452</v>
      </c>
    </row>
    <row r="279" spans="1:59" ht="13.5" thickBot="1">
      <c r="A279" s="5964"/>
      <c r="B279" s="5473"/>
      <c r="C279" s="6073"/>
      <c r="D279" s="5473"/>
      <c r="E279" s="5121"/>
      <c r="F279" s="5473"/>
      <c r="G279" s="5121"/>
      <c r="H279" s="5121"/>
      <c r="I279" s="5121"/>
      <c r="J279" s="5121"/>
      <c r="K279" s="5121"/>
      <c r="L279" s="5121"/>
      <c r="M279" s="5121"/>
      <c r="N279" s="5121"/>
      <c r="O279" s="5121"/>
      <c r="P279" s="5121"/>
      <c r="Q279" s="5121"/>
      <c r="R279" s="5121"/>
      <c r="S279" s="5121"/>
      <c r="T279" s="5121"/>
      <c r="U279" s="5121"/>
      <c r="V279" s="5121"/>
      <c r="W279" s="5121"/>
      <c r="X279" s="5121"/>
      <c r="Y279" s="5121"/>
      <c r="Z279" s="5121"/>
      <c r="AA279" s="5931"/>
      <c r="AB279" s="5934"/>
      <c r="AC279" s="5934"/>
      <c r="AD279" s="5934"/>
      <c r="AE279" s="5934"/>
      <c r="AF279" s="5934"/>
      <c r="AG279" s="5934"/>
      <c r="AH279" s="5934"/>
      <c r="AI279" s="5934"/>
      <c r="AJ279" s="5934"/>
      <c r="AK279" s="5934"/>
      <c r="AL279" s="5934"/>
      <c r="AM279" s="3025" t="s">
        <v>2035</v>
      </c>
      <c r="AN279" s="3381"/>
      <c r="AO279" s="3222" t="s">
        <v>857</v>
      </c>
      <c r="AP279" s="200"/>
      <c r="AQ279" s="3186">
        <v>1300</v>
      </c>
      <c r="AR279" s="38" t="s">
        <v>2034</v>
      </c>
      <c r="AS279" s="38" t="s">
        <v>2036</v>
      </c>
      <c r="AT279" s="3189">
        <v>1300</v>
      </c>
      <c r="AU279" s="1076" t="s">
        <v>646</v>
      </c>
      <c r="AV279" s="1076" t="s">
        <v>647</v>
      </c>
      <c r="AW279" s="1076"/>
      <c r="AX279" s="3186">
        <v>2</v>
      </c>
      <c r="AY279" s="3186" t="s">
        <v>859</v>
      </c>
      <c r="AZ279" s="3186">
        <v>2</v>
      </c>
      <c r="BA279" s="1084"/>
      <c r="BB279" s="1084"/>
      <c r="BC279" s="1084"/>
      <c r="BD279" s="1084"/>
      <c r="BE279" s="1084"/>
      <c r="BF279" s="5431"/>
      <c r="BG279" s="5137"/>
    </row>
    <row r="280" spans="1:59">
      <c r="A280" s="5962" t="s">
        <v>3882</v>
      </c>
      <c r="B280" s="5241" t="s">
        <v>2463</v>
      </c>
      <c r="C280" s="6058" t="s">
        <v>3631</v>
      </c>
      <c r="D280" s="5241" t="s">
        <v>2970</v>
      </c>
      <c r="E280" s="5156" t="s">
        <v>2910</v>
      </c>
      <c r="F280" s="5241" t="s">
        <v>2971</v>
      </c>
      <c r="G280" s="5156" t="s">
        <v>2028</v>
      </c>
      <c r="H280" s="5156" t="s">
        <v>2028</v>
      </c>
      <c r="I280" s="5156" t="s">
        <v>2029</v>
      </c>
      <c r="J280" s="5156" t="s">
        <v>2029</v>
      </c>
      <c r="K280" s="5156">
        <v>6</v>
      </c>
      <c r="L280" s="5156">
        <v>0</v>
      </c>
      <c r="M280" s="5156">
        <v>12</v>
      </c>
      <c r="N280" s="5156">
        <v>6</v>
      </c>
      <c r="O280" s="5156">
        <v>0</v>
      </c>
      <c r="P280" s="5156">
        <v>12</v>
      </c>
      <c r="Q280" s="5156">
        <v>1</v>
      </c>
      <c r="R280" s="5156">
        <v>1</v>
      </c>
      <c r="S280" s="5156" t="s">
        <v>2912</v>
      </c>
      <c r="T280" s="5156">
        <v>59</v>
      </c>
      <c r="U280" s="5156">
        <v>512</v>
      </c>
      <c r="V280" s="5156">
        <v>303</v>
      </c>
      <c r="W280" s="5156">
        <v>413</v>
      </c>
      <c r="X280" s="5156">
        <v>305</v>
      </c>
      <c r="Y280" s="5156">
        <v>190</v>
      </c>
      <c r="Z280" s="5156" t="s">
        <v>2030</v>
      </c>
      <c r="AA280" s="5929" t="s">
        <v>2913</v>
      </c>
      <c r="AB280" s="5932">
        <v>896</v>
      </c>
      <c r="AC280" s="5932">
        <v>896</v>
      </c>
      <c r="AD280" s="5932">
        <v>4920</v>
      </c>
      <c r="AE280" s="5932">
        <v>640</v>
      </c>
      <c r="AF280" s="5932">
        <v>640</v>
      </c>
      <c r="AG280" s="5932">
        <v>1088</v>
      </c>
      <c r="AH280" s="5932">
        <v>0</v>
      </c>
      <c r="AI280" s="5932">
        <v>0</v>
      </c>
      <c r="AJ280" s="5932" t="s">
        <v>2136</v>
      </c>
      <c r="AK280" s="5932" t="s">
        <v>2136</v>
      </c>
      <c r="AL280" s="5932" t="s">
        <v>2034</v>
      </c>
      <c r="AM280" s="3214" t="s">
        <v>2035</v>
      </c>
      <c r="AN280" s="3382"/>
      <c r="AO280" s="3223" t="s">
        <v>857</v>
      </c>
      <c r="AP280" s="187"/>
      <c r="AQ280" s="185">
        <v>1204</v>
      </c>
      <c r="AR280" s="48" t="s">
        <v>2034</v>
      </c>
      <c r="AS280" s="48" t="s">
        <v>2036</v>
      </c>
      <c r="AT280" s="48">
        <v>1203</v>
      </c>
      <c r="AU280" s="225" t="s">
        <v>1218</v>
      </c>
      <c r="AV280" s="225" t="s">
        <v>1219</v>
      </c>
      <c r="AW280" s="189"/>
      <c r="AX280" s="3200">
        <v>2</v>
      </c>
      <c r="AY280" s="3200" t="s">
        <v>859</v>
      </c>
      <c r="AZ280" s="3200">
        <v>2</v>
      </c>
      <c r="BA280" s="231"/>
      <c r="BB280" s="231"/>
      <c r="BC280" s="231"/>
      <c r="BD280" s="231"/>
      <c r="BE280" s="231"/>
      <c r="BF280" s="6124" t="s">
        <v>2451</v>
      </c>
      <c r="BG280" s="5813" t="s">
        <v>2452</v>
      </c>
    </row>
    <row r="281" spans="1:59">
      <c r="A281" s="5963"/>
      <c r="B281" s="5966"/>
      <c r="C281" s="6063"/>
      <c r="D281" s="5966"/>
      <c r="E281" s="5953"/>
      <c r="F281" s="5966"/>
      <c r="G281" s="5966"/>
      <c r="H281" s="5966"/>
      <c r="I281" s="5966"/>
      <c r="J281" s="5966"/>
      <c r="K281" s="5966"/>
      <c r="L281" s="5966"/>
      <c r="M281" s="5966"/>
      <c r="N281" s="5966"/>
      <c r="O281" s="5966"/>
      <c r="P281" s="5966"/>
      <c r="Q281" s="5085"/>
      <c r="R281" s="5085"/>
      <c r="S281" s="5085"/>
      <c r="T281" s="5085"/>
      <c r="U281" s="5085"/>
      <c r="V281" s="5085"/>
      <c r="W281" s="5085"/>
      <c r="X281" s="5085"/>
      <c r="Y281" s="5085"/>
      <c r="Z281" s="5966"/>
      <c r="AA281" s="5966"/>
      <c r="AB281" s="5933"/>
      <c r="AC281" s="5933"/>
      <c r="AD281" s="5933"/>
      <c r="AE281" s="5933"/>
      <c r="AF281" s="5933"/>
      <c r="AG281" s="5933"/>
      <c r="AH281" s="5966"/>
      <c r="AI281" s="5966"/>
      <c r="AJ281" s="5966"/>
      <c r="AK281" s="5966"/>
      <c r="AL281" s="5933"/>
      <c r="AM281" s="3031" t="s">
        <v>2035</v>
      </c>
      <c r="AN281" s="3379"/>
      <c r="AO281" s="3202" t="s">
        <v>857</v>
      </c>
      <c r="AP281" s="190"/>
      <c r="AQ281" s="3195">
        <v>1400</v>
      </c>
      <c r="AR281" s="28" t="s">
        <v>2034</v>
      </c>
      <c r="AS281" s="28" t="s">
        <v>2036</v>
      </c>
      <c r="AT281" s="3195">
        <v>1400</v>
      </c>
      <c r="AU281" s="31" t="s">
        <v>2793</v>
      </c>
      <c r="AV281" s="31" t="s">
        <v>2793</v>
      </c>
      <c r="AW281" s="23"/>
      <c r="AX281" s="3195">
        <v>8</v>
      </c>
      <c r="AY281" s="3195" t="s">
        <v>859</v>
      </c>
      <c r="AZ281" s="3195">
        <v>8</v>
      </c>
      <c r="BA281" s="230"/>
      <c r="BB281" s="230"/>
      <c r="BC281" s="230"/>
      <c r="BD281" s="230"/>
      <c r="BE281" s="230"/>
      <c r="BF281" s="6116"/>
      <c r="BG281" s="5940"/>
    </row>
    <row r="282" spans="1:59">
      <c r="A282" s="5963"/>
      <c r="B282" s="5972"/>
      <c r="C282" s="6064"/>
      <c r="D282" s="5972"/>
      <c r="E282" s="5954"/>
      <c r="F282" s="5972"/>
      <c r="G282" s="5972"/>
      <c r="H282" s="5972"/>
      <c r="I282" s="5972"/>
      <c r="J282" s="5972"/>
      <c r="K282" s="5972"/>
      <c r="L282" s="5972"/>
      <c r="M282" s="5972"/>
      <c r="N282" s="5972"/>
      <c r="O282" s="5972"/>
      <c r="P282" s="5972"/>
      <c r="Q282" s="5086"/>
      <c r="R282" s="5086"/>
      <c r="S282" s="5086"/>
      <c r="T282" s="5086"/>
      <c r="U282" s="5086"/>
      <c r="V282" s="5086"/>
      <c r="W282" s="5086"/>
      <c r="X282" s="5086"/>
      <c r="Y282" s="5086"/>
      <c r="Z282" s="5972"/>
      <c r="AA282" s="5972"/>
      <c r="AB282" s="5958"/>
      <c r="AC282" s="5958"/>
      <c r="AD282" s="5958"/>
      <c r="AE282" s="5958"/>
      <c r="AF282" s="5958"/>
      <c r="AG282" s="5958"/>
      <c r="AH282" s="5972"/>
      <c r="AI282" s="5972"/>
      <c r="AJ282" s="5972"/>
      <c r="AK282" s="5972"/>
      <c r="AL282" s="5958"/>
      <c r="AM282" s="3031" t="s">
        <v>2035</v>
      </c>
      <c r="AN282" s="3380"/>
      <c r="AO282" s="3202" t="s">
        <v>857</v>
      </c>
      <c r="AP282" s="190"/>
      <c r="AQ282" s="3195">
        <v>1300</v>
      </c>
      <c r="AR282" s="28" t="s">
        <v>2034</v>
      </c>
      <c r="AS282" s="28" t="s">
        <v>2036</v>
      </c>
      <c r="AT282" s="3190">
        <v>1300</v>
      </c>
      <c r="AU282" s="23" t="s">
        <v>646</v>
      </c>
      <c r="AV282" s="23" t="s">
        <v>647</v>
      </c>
      <c r="AW282" s="23"/>
      <c r="AX282" s="3195">
        <v>2</v>
      </c>
      <c r="AY282" s="3195" t="s">
        <v>859</v>
      </c>
      <c r="AZ282" s="3195">
        <v>2</v>
      </c>
      <c r="BA282" s="230"/>
      <c r="BB282" s="230"/>
      <c r="BC282" s="230"/>
      <c r="BD282" s="230"/>
      <c r="BE282" s="230"/>
      <c r="BF282" s="6118"/>
      <c r="BG282" s="5941"/>
    </row>
    <row r="283" spans="1:59">
      <c r="A283" s="5963"/>
      <c r="B283" s="5154" t="s">
        <v>2463</v>
      </c>
      <c r="C283" s="5729" t="s">
        <v>1905</v>
      </c>
      <c r="D283" s="5154" t="s">
        <v>2972</v>
      </c>
      <c r="E283" s="5085" t="s">
        <v>2917</v>
      </c>
      <c r="F283" s="5154" t="s">
        <v>2088</v>
      </c>
      <c r="G283" s="5085" t="s">
        <v>2028</v>
      </c>
      <c r="H283" s="5085" t="s">
        <v>2028</v>
      </c>
      <c r="I283" s="5085" t="s">
        <v>2029</v>
      </c>
      <c r="J283" s="5085" t="s">
        <v>2029</v>
      </c>
      <c r="K283" s="5085">
        <v>6</v>
      </c>
      <c r="L283" s="5085">
        <v>0</v>
      </c>
      <c r="M283" s="5085">
        <v>31</v>
      </c>
      <c r="N283" s="5085">
        <v>6</v>
      </c>
      <c r="O283" s="5085">
        <v>0</v>
      </c>
      <c r="P283" s="5085">
        <v>31</v>
      </c>
      <c r="Q283" s="5085">
        <v>1</v>
      </c>
      <c r="R283" s="5085">
        <v>1</v>
      </c>
      <c r="S283" s="5085" t="s">
        <v>2912</v>
      </c>
      <c r="T283" s="5085">
        <v>59</v>
      </c>
      <c r="U283" s="5085">
        <v>512</v>
      </c>
      <c r="V283" s="5085">
        <v>303</v>
      </c>
      <c r="W283" s="5085">
        <v>413</v>
      </c>
      <c r="X283" s="5085">
        <v>305</v>
      </c>
      <c r="Y283" s="5085">
        <v>190</v>
      </c>
      <c r="Z283" s="5085" t="s">
        <v>2030</v>
      </c>
      <c r="AA283" s="5930" t="s">
        <v>2913</v>
      </c>
      <c r="AB283" s="5933">
        <v>4920</v>
      </c>
      <c r="AC283" s="5933">
        <v>4920</v>
      </c>
      <c r="AD283" s="5933">
        <v>11527</v>
      </c>
      <c r="AE283" s="5933">
        <v>1088</v>
      </c>
      <c r="AF283" s="5933">
        <v>1088</v>
      </c>
      <c r="AG283" s="5933">
        <v>1230</v>
      </c>
      <c r="AH283" s="5933">
        <v>4</v>
      </c>
      <c r="AI283" s="5933">
        <v>2</v>
      </c>
      <c r="AJ283" s="5933" t="s">
        <v>2032</v>
      </c>
      <c r="AK283" s="5933" t="s">
        <v>2033</v>
      </c>
      <c r="AL283" s="5933" t="s">
        <v>2034</v>
      </c>
      <c r="AM283" s="3216" t="s">
        <v>2035</v>
      </c>
      <c r="AN283" s="3374" t="s">
        <v>6172</v>
      </c>
      <c r="AO283" s="3213" t="s">
        <v>857</v>
      </c>
      <c r="AP283" s="1085"/>
      <c r="AQ283" s="3204">
        <v>1204</v>
      </c>
      <c r="AR283" s="1082" t="s">
        <v>2034</v>
      </c>
      <c r="AS283" s="1082" t="s">
        <v>2036</v>
      </c>
      <c r="AT283" s="1082">
        <v>1203</v>
      </c>
      <c r="AU283" s="1087" t="s">
        <v>2037</v>
      </c>
      <c r="AV283" s="3207" t="s">
        <v>2038</v>
      </c>
      <c r="AW283" s="32"/>
      <c r="AX283" s="3185">
        <v>2</v>
      </c>
      <c r="AY283" s="3185" t="s">
        <v>859</v>
      </c>
      <c r="AZ283" s="3185">
        <v>2</v>
      </c>
      <c r="BA283" s="1086"/>
      <c r="BB283" s="1086"/>
      <c r="BC283" s="1086"/>
      <c r="BD283" s="1086"/>
      <c r="BE283" s="1086"/>
      <c r="BF283" s="5146" t="s">
        <v>2466</v>
      </c>
      <c r="BG283" s="5807" t="s">
        <v>2452</v>
      </c>
    </row>
    <row r="284" spans="1:59">
      <c r="A284" s="5963"/>
      <c r="B284" s="5966"/>
      <c r="C284" s="6063"/>
      <c r="D284" s="5966"/>
      <c r="E284" s="5953"/>
      <c r="F284" s="5966"/>
      <c r="G284" s="5966"/>
      <c r="H284" s="5966"/>
      <c r="I284" s="5966"/>
      <c r="J284" s="5966"/>
      <c r="K284" s="5966"/>
      <c r="L284" s="5966"/>
      <c r="M284" s="5966"/>
      <c r="N284" s="5966"/>
      <c r="O284" s="5966"/>
      <c r="P284" s="5966"/>
      <c r="Q284" s="5085"/>
      <c r="R284" s="5085"/>
      <c r="S284" s="5085"/>
      <c r="T284" s="5085"/>
      <c r="U284" s="5085"/>
      <c r="V284" s="5085"/>
      <c r="W284" s="5085"/>
      <c r="X284" s="5085"/>
      <c r="Y284" s="5085"/>
      <c r="Z284" s="5966"/>
      <c r="AA284" s="5966"/>
      <c r="AB284" s="5933"/>
      <c r="AC284" s="5933"/>
      <c r="AD284" s="5933"/>
      <c r="AE284" s="5933"/>
      <c r="AF284" s="5933"/>
      <c r="AG284" s="5933"/>
      <c r="AH284" s="5966"/>
      <c r="AI284" s="5966"/>
      <c r="AJ284" s="5966"/>
      <c r="AK284" s="5966"/>
      <c r="AL284" s="5933"/>
      <c r="AM284" s="3031" t="s">
        <v>2035</v>
      </c>
      <c r="AN284" s="3379"/>
      <c r="AO284" s="3202" t="s">
        <v>857</v>
      </c>
      <c r="AP284" s="190"/>
      <c r="AQ284" s="3195">
        <v>1400</v>
      </c>
      <c r="AR284" s="28" t="s">
        <v>2034</v>
      </c>
      <c r="AS284" s="28" t="s">
        <v>2036</v>
      </c>
      <c r="AT284" s="3195">
        <v>1400</v>
      </c>
      <c r="AU284" s="31" t="s">
        <v>2793</v>
      </c>
      <c r="AV284" s="31" t="s">
        <v>2793</v>
      </c>
      <c r="AW284" s="23"/>
      <c r="AX284" s="3195">
        <v>8</v>
      </c>
      <c r="AY284" s="3195" t="s">
        <v>859</v>
      </c>
      <c r="AZ284" s="3195">
        <v>8</v>
      </c>
      <c r="BA284" s="230"/>
      <c r="BB284" s="230"/>
      <c r="BC284" s="230"/>
      <c r="BD284" s="230"/>
      <c r="BE284" s="230"/>
      <c r="BF284" s="6116"/>
      <c r="BG284" s="5940"/>
    </row>
    <row r="285" spans="1:59">
      <c r="A285" s="5963"/>
      <c r="B285" s="5972"/>
      <c r="C285" s="6064"/>
      <c r="D285" s="5972"/>
      <c r="E285" s="5954"/>
      <c r="F285" s="5972"/>
      <c r="G285" s="5972"/>
      <c r="H285" s="5972"/>
      <c r="I285" s="5972"/>
      <c r="J285" s="5972"/>
      <c r="K285" s="5972"/>
      <c r="L285" s="5972"/>
      <c r="M285" s="5972"/>
      <c r="N285" s="5972"/>
      <c r="O285" s="5972"/>
      <c r="P285" s="5972"/>
      <c r="Q285" s="5085"/>
      <c r="R285" s="5085"/>
      <c r="S285" s="5085"/>
      <c r="T285" s="5085"/>
      <c r="U285" s="5085"/>
      <c r="V285" s="5085"/>
      <c r="W285" s="5085"/>
      <c r="X285" s="5085"/>
      <c r="Y285" s="5085"/>
      <c r="Z285" s="5972"/>
      <c r="AA285" s="5972"/>
      <c r="AB285" s="5958"/>
      <c r="AC285" s="5958"/>
      <c r="AD285" s="5958"/>
      <c r="AE285" s="5958"/>
      <c r="AF285" s="5958"/>
      <c r="AG285" s="5958"/>
      <c r="AH285" s="5972"/>
      <c r="AI285" s="5972"/>
      <c r="AJ285" s="5972"/>
      <c r="AK285" s="5972"/>
      <c r="AL285" s="5933"/>
      <c r="AM285" s="3031" t="s">
        <v>2035</v>
      </c>
      <c r="AN285" s="3380"/>
      <c r="AO285" s="3202" t="s">
        <v>857</v>
      </c>
      <c r="AP285" s="190"/>
      <c r="AQ285" s="3195">
        <v>1300</v>
      </c>
      <c r="AR285" s="28" t="s">
        <v>2034</v>
      </c>
      <c r="AS285" s="28" t="s">
        <v>2036</v>
      </c>
      <c r="AT285" s="3190">
        <v>1300</v>
      </c>
      <c r="AU285" s="23" t="s">
        <v>646</v>
      </c>
      <c r="AV285" s="23" t="s">
        <v>647</v>
      </c>
      <c r="AW285" s="23"/>
      <c r="AX285" s="3195">
        <v>2</v>
      </c>
      <c r="AY285" s="3195" t="s">
        <v>859</v>
      </c>
      <c r="AZ285" s="3195">
        <v>2</v>
      </c>
      <c r="BA285" s="230"/>
      <c r="BB285" s="230"/>
      <c r="BC285" s="230"/>
      <c r="BD285" s="230"/>
      <c r="BE285" s="230"/>
      <c r="BF285" s="6118"/>
      <c r="BG285" s="5941"/>
    </row>
    <row r="286" spans="1:59">
      <c r="A286" s="5963"/>
      <c r="B286" s="5153" t="s">
        <v>2463</v>
      </c>
      <c r="C286" s="5731" t="s">
        <v>3632</v>
      </c>
      <c r="D286" s="5153" t="s">
        <v>2973</v>
      </c>
      <c r="E286" s="5084" t="s">
        <v>2917</v>
      </c>
      <c r="F286" s="5153" t="s">
        <v>2089</v>
      </c>
      <c r="G286" s="5084" t="s">
        <v>2028</v>
      </c>
      <c r="H286" s="5084" t="s">
        <v>2028</v>
      </c>
      <c r="I286" s="5084" t="s">
        <v>2029</v>
      </c>
      <c r="J286" s="5084" t="s">
        <v>2029</v>
      </c>
      <c r="K286" s="5084">
        <v>6</v>
      </c>
      <c r="L286" s="5084">
        <v>0</v>
      </c>
      <c r="M286" s="5084">
        <v>31</v>
      </c>
      <c r="N286" s="5084">
        <v>6</v>
      </c>
      <c r="O286" s="5084">
        <v>0</v>
      </c>
      <c r="P286" s="5084">
        <v>31</v>
      </c>
      <c r="Q286" s="5084">
        <v>1</v>
      </c>
      <c r="R286" s="5084">
        <v>1</v>
      </c>
      <c r="S286" s="5084" t="s">
        <v>2912</v>
      </c>
      <c r="T286" s="5084">
        <v>59</v>
      </c>
      <c r="U286" s="5084">
        <v>512</v>
      </c>
      <c r="V286" s="5084">
        <v>303</v>
      </c>
      <c r="W286" s="5084">
        <v>413</v>
      </c>
      <c r="X286" s="5084">
        <v>305</v>
      </c>
      <c r="Y286" s="5084">
        <v>190</v>
      </c>
      <c r="Z286" s="5084" t="s">
        <v>2030</v>
      </c>
      <c r="AA286" s="5960" t="s">
        <v>2913</v>
      </c>
      <c r="AB286" s="5957">
        <v>11527</v>
      </c>
      <c r="AC286" s="5957">
        <v>11527</v>
      </c>
      <c r="AD286" s="5957">
        <v>22554</v>
      </c>
      <c r="AE286" s="5957">
        <v>1230</v>
      </c>
      <c r="AF286" s="5957">
        <v>1230</v>
      </c>
      <c r="AG286" s="5957">
        <v>1375</v>
      </c>
      <c r="AH286" s="5957">
        <v>4</v>
      </c>
      <c r="AI286" s="5957">
        <v>2</v>
      </c>
      <c r="AJ286" s="5957" t="s">
        <v>2032</v>
      </c>
      <c r="AK286" s="5957" t="s">
        <v>2033</v>
      </c>
      <c r="AL286" s="5957" t="s">
        <v>2034</v>
      </c>
      <c r="AM286" s="3031" t="s">
        <v>2035</v>
      </c>
      <c r="AN286" s="3374" t="s">
        <v>6173</v>
      </c>
      <c r="AO286" s="3202" t="s">
        <v>857</v>
      </c>
      <c r="AP286" s="190"/>
      <c r="AQ286" s="3211">
        <v>1204</v>
      </c>
      <c r="AR286" s="28" t="s">
        <v>2034</v>
      </c>
      <c r="AS286" s="28" t="s">
        <v>2036</v>
      </c>
      <c r="AT286" s="28">
        <v>1203</v>
      </c>
      <c r="AU286" s="3209" t="s">
        <v>2040</v>
      </c>
      <c r="AV286" s="26" t="s">
        <v>2041</v>
      </c>
      <c r="AW286" s="23"/>
      <c r="AX286" s="3195">
        <v>2</v>
      </c>
      <c r="AY286" s="3195" t="s">
        <v>859</v>
      </c>
      <c r="AZ286" s="3195">
        <v>2</v>
      </c>
      <c r="BA286" s="230"/>
      <c r="BB286" s="230"/>
      <c r="BC286" s="230"/>
      <c r="BD286" s="230"/>
      <c r="BE286" s="230"/>
      <c r="BF286" s="5145" t="s">
        <v>2468</v>
      </c>
      <c r="BG286" s="5136" t="s">
        <v>2452</v>
      </c>
    </row>
    <row r="287" spans="1:59">
      <c r="A287" s="5963"/>
      <c r="B287" s="5968"/>
      <c r="C287" s="6065"/>
      <c r="D287" s="5966"/>
      <c r="E287" s="5953"/>
      <c r="F287" s="5966"/>
      <c r="G287" s="5966"/>
      <c r="H287" s="5966"/>
      <c r="I287" s="5966"/>
      <c r="J287" s="5966"/>
      <c r="K287" s="5966"/>
      <c r="L287" s="5966"/>
      <c r="M287" s="5966"/>
      <c r="N287" s="5966"/>
      <c r="O287" s="5966"/>
      <c r="P287" s="5966"/>
      <c r="Q287" s="5085"/>
      <c r="R287" s="5085"/>
      <c r="S287" s="5085"/>
      <c r="T287" s="5085"/>
      <c r="U287" s="5085"/>
      <c r="V287" s="5085"/>
      <c r="W287" s="5085"/>
      <c r="X287" s="5085"/>
      <c r="Y287" s="5085"/>
      <c r="Z287" s="5966"/>
      <c r="AA287" s="5966"/>
      <c r="AB287" s="5968"/>
      <c r="AC287" s="5968"/>
      <c r="AD287" s="5933"/>
      <c r="AE287" s="5933"/>
      <c r="AF287" s="5933"/>
      <c r="AG287" s="5933"/>
      <c r="AH287" s="5966"/>
      <c r="AI287" s="5966"/>
      <c r="AJ287" s="5966"/>
      <c r="AK287" s="5966"/>
      <c r="AL287" s="5933"/>
      <c r="AM287" s="3031" t="s">
        <v>2035</v>
      </c>
      <c r="AN287" s="3379"/>
      <c r="AO287" s="3202" t="s">
        <v>857</v>
      </c>
      <c r="AP287" s="190"/>
      <c r="AQ287" s="3195">
        <v>1400</v>
      </c>
      <c r="AR287" s="28" t="s">
        <v>2034</v>
      </c>
      <c r="AS287" s="28" t="s">
        <v>2036</v>
      </c>
      <c r="AT287" s="3195">
        <v>1400</v>
      </c>
      <c r="AU287" s="31" t="s">
        <v>2793</v>
      </c>
      <c r="AV287" s="31" t="s">
        <v>2793</v>
      </c>
      <c r="AW287" s="23"/>
      <c r="AX287" s="3195">
        <v>8</v>
      </c>
      <c r="AY287" s="3195" t="s">
        <v>859</v>
      </c>
      <c r="AZ287" s="3195">
        <v>8</v>
      </c>
      <c r="BA287" s="230"/>
      <c r="BB287" s="230"/>
      <c r="BC287" s="230"/>
      <c r="BD287" s="230"/>
      <c r="BE287" s="230"/>
      <c r="BF287" s="6116"/>
      <c r="BG287" s="5940"/>
    </row>
    <row r="288" spans="1:59" ht="13.5" thickBot="1">
      <c r="A288" s="5964"/>
      <c r="B288" s="5969"/>
      <c r="C288" s="6066"/>
      <c r="D288" s="5967"/>
      <c r="E288" s="5955"/>
      <c r="F288" s="5967"/>
      <c r="G288" s="5967"/>
      <c r="H288" s="5967"/>
      <c r="I288" s="5967"/>
      <c r="J288" s="5967"/>
      <c r="K288" s="5967"/>
      <c r="L288" s="5967"/>
      <c r="M288" s="5967"/>
      <c r="N288" s="5967"/>
      <c r="O288" s="5967"/>
      <c r="P288" s="5967"/>
      <c r="Q288" s="5121"/>
      <c r="R288" s="5121"/>
      <c r="S288" s="5121"/>
      <c r="T288" s="5121"/>
      <c r="U288" s="5121"/>
      <c r="V288" s="5121"/>
      <c r="W288" s="5121"/>
      <c r="X288" s="5121"/>
      <c r="Y288" s="5121"/>
      <c r="Z288" s="5967"/>
      <c r="AA288" s="5967"/>
      <c r="AB288" s="5969"/>
      <c r="AC288" s="5969"/>
      <c r="AD288" s="5934"/>
      <c r="AE288" s="5934"/>
      <c r="AF288" s="5934"/>
      <c r="AG288" s="5934"/>
      <c r="AH288" s="5967"/>
      <c r="AI288" s="5967"/>
      <c r="AJ288" s="5967"/>
      <c r="AK288" s="5967"/>
      <c r="AL288" s="5934"/>
      <c r="AM288" s="3215" t="s">
        <v>2035</v>
      </c>
      <c r="AN288" s="3381"/>
      <c r="AO288" s="3224" t="s">
        <v>857</v>
      </c>
      <c r="AP288" s="193"/>
      <c r="AQ288" s="3196">
        <v>1300</v>
      </c>
      <c r="AR288" s="30" t="s">
        <v>2034</v>
      </c>
      <c r="AS288" s="30" t="s">
        <v>2036</v>
      </c>
      <c r="AT288" s="3201">
        <v>1300</v>
      </c>
      <c r="AU288" s="35" t="s">
        <v>646</v>
      </c>
      <c r="AV288" s="35" t="s">
        <v>647</v>
      </c>
      <c r="AW288" s="35"/>
      <c r="AX288" s="3196">
        <v>2</v>
      </c>
      <c r="AY288" s="3196" t="s">
        <v>859</v>
      </c>
      <c r="AZ288" s="3196">
        <v>2</v>
      </c>
      <c r="BA288" s="232"/>
      <c r="BB288" s="232"/>
      <c r="BC288" s="232"/>
      <c r="BD288" s="232"/>
      <c r="BE288" s="232"/>
      <c r="BF288" s="6117"/>
      <c r="BG288" s="5942"/>
    </row>
    <row r="289" spans="1:59" ht="12.75" customHeight="1">
      <c r="A289" s="5962" t="s">
        <v>6241</v>
      </c>
      <c r="B289" s="5241" t="s">
        <v>2463</v>
      </c>
      <c r="C289" s="6058" t="s">
        <v>6531</v>
      </c>
      <c r="D289" s="5241" t="s">
        <v>6560</v>
      </c>
      <c r="E289" s="5156" t="s">
        <v>2917</v>
      </c>
      <c r="F289" s="5241" t="s">
        <v>6524</v>
      </c>
      <c r="G289" s="5156" t="s">
        <v>2028</v>
      </c>
      <c r="H289" s="5156" t="s">
        <v>2028</v>
      </c>
      <c r="I289" s="5156" t="s">
        <v>2029</v>
      </c>
      <c r="J289" s="5156" t="s">
        <v>2029</v>
      </c>
      <c r="K289" s="5156">
        <v>6</v>
      </c>
      <c r="L289" s="5156">
        <v>0</v>
      </c>
      <c r="M289" s="5156">
        <v>31</v>
      </c>
      <c r="N289" s="5156">
        <v>6</v>
      </c>
      <c r="O289" s="5156">
        <v>0</v>
      </c>
      <c r="P289" s="5156">
        <v>31</v>
      </c>
      <c r="Q289" s="5156">
        <v>1</v>
      </c>
      <c r="R289" s="5156">
        <v>1</v>
      </c>
      <c r="S289" s="5156" t="s">
        <v>2912</v>
      </c>
      <c r="T289" s="5156">
        <v>59</v>
      </c>
      <c r="U289" s="5156">
        <v>512</v>
      </c>
      <c r="V289" s="5156">
        <v>303</v>
      </c>
      <c r="W289" s="5156">
        <v>413</v>
      </c>
      <c r="X289" s="5156">
        <v>305</v>
      </c>
      <c r="Y289" s="5156">
        <v>190</v>
      </c>
      <c r="Z289" s="5156" t="s">
        <v>2030</v>
      </c>
      <c r="AA289" s="5929" t="s">
        <v>2913</v>
      </c>
      <c r="AB289" s="5156">
        <v>28000</v>
      </c>
      <c r="AC289" s="5156">
        <v>28000</v>
      </c>
      <c r="AD289" s="5156">
        <v>45364</v>
      </c>
      <c r="AE289" s="5156">
        <v>3000</v>
      </c>
      <c r="AF289" s="5156">
        <v>3000</v>
      </c>
      <c r="AG289" s="5156">
        <v>7637</v>
      </c>
      <c r="AH289" s="5932">
        <v>4</v>
      </c>
      <c r="AI289" s="5932">
        <v>2</v>
      </c>
      <c r="AJ289" s="5932" t="s">
        <v>2032</v>
      </c>
      <c r="AK289" s="5932" t="s">
        <v>2033</v>
      </c>
      <c r="AL289" s="5932" t="s">
        <v>2034</v>
      </c>
      <c r="AM289" s="1082" t="s">
        <v>2035</v>
      </c>
      <c r="AN289" s="192" t="s">
        <v>6233</v>
      </c>
      <c r="AO289" s="3363" t="s">
        <v>857</v>
      </c>
      <c r="AP289" s="1085"/>
      <c r="AQ289" s="3367">
        <v>1204</v>
      </c>
      <c r="AR289" s="1082" t="s">
        <v>2034</v>
      </c>
      <c r="AS289" s="1082" t="s">
        <v>2036</v>
      </c>
      <c r="AT289" s="1082">
        <v>1203</v>
      </c>
      <c r="AU289" s="192" t="s">
        <v>6285</v>
      </c>
      <c r="AV289" s="192" t="s">
        <v>6526</v>
      </c>
      <c r="AW289" s="32"/>
      <c r="AX289" s="3360">
        <v>2</v>
      </c>
      <c r="AY289" s="3360" t="s">
        <v>859</v>
      </c>
      <c r="AZ289" s="3360">
        <v>2</v>
      </c>
      <c r="BA289" s="1086"/>
      <c r="BB289" s="1086"/>
      <c r="BC289" s="1086"/>
      <c r="BD289" s="1086"/>
      <c r="BE289" s="3420"/>
      <c r="BF289" s="5146" t="s">
        <v>2468</v>
      </c>
      <c r="BG289" s="5807" t="s">
        <v>2452</v>
      </c>
    </row>
    <row r="290" spans="1:59">
      <c r="A290" s="5963"/>
      <c r="B290" s="5154"/>
      <c r="C290" s="5729"/>
      <c r="D290" s="6093"/>
      <c r="E290" s="5085"/>
      <c r="F290" s="5154"/>
      <c r="G290" s="5085"/>
      <c r="H290" s="5085"/>
      <c r="I290" s="5085"/>
      <c r="J290" s="5085"/>
      <c r="K290" s="5085"/>
      <c r="L290" s="5085"/>
      <c r="M290" s="5085"/>
      <c r="N290" s="5085"/>
      <c r="O290" s="5085"/>
      <c r="P290" s="5085"/>
      <c r="Q290" s="5085"/>
      <c r="R290" s="5085"/>
      <c r="S290" s="5085"/>
      <c r="T290" s="5085"/>
      <c r="U290" s="5085"/>
      <c r="V290" s="5085"/>
      <c r="W290" s="5085"/>
      <c r="X290" s="5085"/>
      <c r="Y290" s="5085"/>
      <c r="Z290" s="5085"/>
      <c r="AA290" s="5930"/>
      <c r="AB290" s="5085"/>
      <c r="AC290" s="5085"/>
      <c r="AD290" s="5085"/>
      <c r="AE290" s="5085"/>
      <c r="AF290" s="5085"/>
      <c r="AG290" s="5085"/>
      <c r="AH290" s="5933"/>
      <c r="AI290" s="5933"/>
      <c r="AJ290" s="5933"/>
      <c r="AK290" s="5933"/>
      <c r="AL290" s="5933"/>
      <c r="AM290" s="28" t="s">
        <v>2035</v>
      </c>
      <c r="AN290" s="3383"/>
      <c r="AO290" s="3369" t="s">
        <v>857</v>
      </c>
      <c r="AP290" s="190"/>
      <c r="AQ290" s="3365">
        <v>1400</v>
      </c>
      <c r="AR290" s="28" t="s">
        <v>2034</v>
      </c>
      <c r="AS290" s="28" t="s">
        <v>2036</v>
      </c>
      <c r="AT290" s="3365">
        <v>1400</v>
      </c>
      <c r="AU290" s="31" t="s">
        <v>2793</v>
      </c>
      <c r="AV290" s="31" t="s">
        <v>2793</v>
      </c>
      <c r="AW290" s="23"/>
      <c r="AX290" s="3365">
        <v>8</v>
      </c>
      <c r="AY290" s="3365" t="s">
        <v>859</v>
      </c>
      <c r="AZ290" s="3365">
        <v>8</v>
      </c>
      <c r="BA290" s="230"/>
      <c r="BB290" s="230"/>
      <c r="BC290" s="230"/>
      <c r="BD290" s="230"/>
      <c r="BE290" s="3419"/>
      <c r="BF290" s="6116"/>
      <c r="BG290" s="5940"/>
    </row>
    <row r="291" spans="1:59" ht="13.5" customHeight="1" thickBot="1">
      <c r="A291" s="5964"/>
      <c r="B291" s="5208"/>
      <c r="C291" s="6062"/>
      <c r="D291" s="6105"/>
      <c r="E291" s="5121"/>
      <c r="F291" s="5208"/>
      <c r="G291" s="5121"/>
      <c r="H291" s="5121"/>
      <c r="I291" s="5121"/>
      <c r="J291" s="5121"/>
      <c r="K291" s="5121"/>
      <c r="L291" s="5121"/>
      <c r="M291" s="5121"/>
      <c r="N291" s="5121"/>
      <c r="O291" s="5121"/>
      <c r="P291" s="5121"/>
      <c r="Q291" s="5121"/>
      <c r="R291" s="5121"/>
      <c r="S291" s="5121"/>
      <c r="T291" s="5121"/>
      <c r="U291" s="5121"/>
      <c r="V291" s="5121"/>
      <c r="W291" s="5121"/>
      <c r="X291" s="5121"/>
      <c r="Y291" s="5121"/>
      <c r="Z291" s="5121"/>
      <c r="AA291" s="5931"/>
      <c r="AB291" s="5121"/>
      <c r="AC291" s="5121"/>
      <c r="AD291" s="5121"/>
      <c r="AE291" s="5121"/>
      <c r="AF291" s="5121"/>
      <c r="AG291" s="5121"/>
      <c r="AH291" s="5934"/>
      <c r="AI291" s="5934"/>
      <c r="AJ291" s="5934"/>
      <c r="AK291" s="5934"/>
      <c r="AL291" s="5934"/>
      <c r="AM291" s="30" t="s">
        <v>2035</v>
      </c>
      <c r="AN291" s="3384"/>
      <c r="AO291" s="34" t="s">
        <v>857</v>
      </c>
      <c r="AP291" s="193"/>
      <c r="AQ291" s="3366">
        <v>1300</v>
      </c>
      <c r="AR291" s="30" t="s">
        <v>2034</v>
      </c>
      <c r="AS291" s="30" t="s">
        <v>2036</v>
      </c>
      <c r="AT291" s="3364">
        <v>1300</v>
      </c>
      <c r="AU291" s="35" t="s">
        <v>646</v>
      </c>
      <c r="AV291" s="35" t="s">
        <v>647</v>
      </c>
      <c r="AW291" s="35"/>
      <c r="AX291" s="3366">
        <v>2</v>
      </c>
      <c r="AY291" s="3366" t="s">
        <v>859</v>
      </c>
      <c r="AZ291" s="3366">
        <v>2</v>
      </c>
      <c r="BA291" s="232"/>
      <c r="BB291" s="232"/>
      <c r="BC291" s="232"/>
      <c r="BD291" s="232"/>
      <c r="BE291" s="3421"/>
      <c r="BF291" s="6117"/>
      <c r="BG291" s="5942"/>
    </row>
    <row r="292" spans="1:59">
      <c r="A292" s="5962" t="s">
        <v>3884</v>
      </c>
      <c r="B292" s="5153" t="s">
        <v>2463</v>
      </c>
      <c r="C292" s="5731" t="s">
        <v>3633</v>
      </c>
      <c r="D292" s="5153" t="s">
        <v>2974</v>
      </c>
      <c r="E292" s="5084" t="s">
        <v>2910</v>
      </c>
      <c r="F292" s="5153" t="s">
        <v>2975</v>
      </c>
      <c r="G292" s="5084" t="s">
        <v>2028</v>
      </c>
      <c r="H292" s="5084" t="s">
        <v>2028</v>
      </c>
      <c r="I292" s="5084" t="s">
        <v>2029</v>
      </c>
      <c r="J292" s="5084" t="s">
        <v>2029</v>
      </c>
      <c r="K292" s="5084">
        <v>6</v>
      </c>
      <c r="L292" s="5084">
        <v>0</v>
      </c>
      <c r="M292" s="5084">
        <v>12</v>
      </c>
      <c r="N292" s="5084">
        <v>6</v>
      </c>
      <c r="O292" s="5084">
        <v>0</v>
      </c>
      <c r="P292" s="5084">
        <v>12</v>
      </c>
      <c r="Q292" s="5156">
        <v>1</v>
      </c>
      <c r="R292" s="5156">
        <v>1</v>
      </c>
      <c r="S292" s="5156" t="s">
        <v>2912</v>
      </c>
      <c r="T292" s="5156">
        <v>59</v>
      </c>
      <c r="U292" s="5156">
        <v>512</v>
      </c>
      <c r="V292" s="5156">
        <v>303</v>
      </c>
      <c r="W292" s="5156">
        <v>413</v>
      </c>
      <c r="X292" s="5156">
        <v>305</v>
      </c>
      <c r="Y292" s="5156">
        <v>190</v>
      </c>
      <c r="Z292" s="5084" t="s">
        <v>2030</v>
      </c>
      <c r="AA292" s="5960" t="s">
        <v>2913</v>
      </c>
      <c r="AB292" s="5932">
        <v>1152</v>
      </c>
      <c r="AC292" s="5932">
        <v>1152</v>
      </c>
      <c r="AD292" s="5932">
        <v>5176</v>
      </c>
      <c r="AE292" s="5932">
        <v>896</v>
      </c>
      <c r="AF292" s="5932">
        <v>896</v>
      </c>
      <c r="AG292" s="5932">
        <v>1344</v>
      </c>
      <c r="AH292" s="5957">
        <v>0</v>
      </c>
      <c r="AI292" s="5957">
        <v>0</v>
      </c>
      <c r="AJ292" s="5084" t="s">
        <v>2136</v>
      </c>
      <c r="AK292" s="5957" t="s">
        <v>2136</v>
      </c>
      <c r="AL292" s="5957" t="s">
        <v>2034</v>
      </c>
      <c r="AM292" s="3031" t="s">
        <v>2035</v>
      </c>
      <c r="AN292" s="3427"/>
      <c r="AO292" s="3202" t="s">
        <v>857</v>
      </c>
      <c r="AP292" s="190"/>
      <c r="AQ292" s="3211">
        <v>1204</v>
      </c>
      <c r="AR292" s="28" t="s">
        <v>2034</v>
      </c>
      <c r="AS292" s="28" t="s">
        <v>2036</v>
      </c>
      <c r="AT292" s="28">
        <v>1203</v>
      </c>
      <c r="AU292" s="225" t="s">
        <v>1218</v>
      </c>
      <c r="AV292" s="225" t="s">
        <v>1219</v>
      </c>
      <c r="AW292" s="23"/>
      <c r="AX292" s="3195">
        <v>2</v>
      </c>
      <c r="AY292" s="3195" t="s">
        <v>859</v>
      </c>
      <c r="AZ292" s="3195">
        <v>2</v>
      </c>
      <c r="BA292" s="230"/>
      <c r="BB292" s="230"/>
      <c r="BC292" s="230"/>
      <c r="BD292" s="230"/>
      <c r="BE292" s="230"/>
      <c r="BF292" s="5145" t="s">
        <v>2451</v>
      </c>
      <c r="BG292" s="5136" t="s">
        <v>2452</v>
      </c>
    </row>
    <row r="293" spans="1:59">
      <c r="A293" s="5963"/>
      <c r="B293" s="5154"/>
      <c r="C293" s="5729"/>
      <c r="D293" s="5154"/>
      <c r="E293" s="5085"/>
      <c r="F293" s="5154"/>
      <c r="G293" s="5085"/>
      <c r="H293" s="5085"/>
      <c r="I293" s="5085"/>
      <c r="J293" s="5085"/>
      <c r="K293" s="5085"/>
      <c r="L293" s="5085"/>
      <c r="M293" s="5085"/>
      <c r="N293" s="5085"/>
      <c r="O293" s="5085"/>
      <c r="P293" s="5085"/>
      <c r="Q293" s="5085"/>
      <c r="R293" s="5085"/>
      <c r="S293" s="5085"/>
      <c r="T293" s="5085"/>
      <c r="U293" s="5085"/>
      <c r="V293" s="5085"/>
      <c r="W293" s="5085"/>
      <c r="X293" s="5085"/>
      <c r="Y293" s="5085"/>
      <c r="Z293" s="5085"/>
      <c r="AA293" s="5930"/>
      <c r="AB293" s="5933"/>
      <c r="AC293" s="5933"/>
      <c r="AD293" s="5933"/>
      <c r="AE293" s="5933"/>
      <c r="AF293" s="5933"/>
      <c r="AG293" s="5933"/>
      <c r="AH293" s="5933"/>
      <c r="AI293" s="5933"/>
      <c r="AJ293" s="5085"/>
      <c r="AK293" s="5933"/>
      <c r="AL293" s="5933"/>
      <c r="AM293" s="3031" t="s">
        <v>2035</v>
      </c>
      <c r="AN293" s="3379"/>
      <c r="AO293" s="3202" t="s">
        <v>857</v>
      </c>
      <c r="AP293" s="190"/>
      <c r="AQ293" s="3195">
        <v>1405</v>
      </c>
      <c r="AR293" s="28" t="s">
        <v>2034</v>
      </c>
      <c r="AS293" s="198" t="s">
        <v>2036</v>
      </c>
      <c r="AT293" s="3190">
        <v>1405</v>
      </c>
      <c r="AU293" s="31" t="s">
        <v>869</v>
      </c>
      <c r="AV293" s="31" t="s">
        <v>869</v>
      </c>
      <c r="AW293" s="23"/>
      <c r="AX293" s="3195">
        <v>2</v>
      </c>
      <c r="AY293" s="3195" t="s">
        <v>859</v>
      </c>
      <c r="AZ293" s="3195">
        <v>2</v>
      </c>
      <c r="BA293" s="230"/>
      <c r="BB293" s="230"/>
      <c r="BC293" s="230"/>
      <c r="BD293" s="230"/>
      <c r="BE293" s="230"/>
      <c r="BF293" s="5146"/>
      <c r="BG293" s="5807"/>
    </row>
    <row r="294" spans="1:59">
      <c r="A294" s="5963"/>
      <c r="B294" s="5154"/>
      <c r="C294" s="5729"/>
      <c r="D294" s="5154"/>
      <c r="E294" s="5085"/>
      <c r="F294" s="5154"/>
      <c r="G294" s="5085"/>
      <c r="H294" s="5085"/>
      <c r="I294" s="5085"/>
      <c r="J294" s="5085"/>
      <c r="K294" s="5085"/>
      <c r="L294" s="5085"/>
      <c r="M294" s="5085"/>
      <c r="N294" s="5085"/>
      <c r="O294" s="5085"/>
      <c r="P294" s="5085"/>
      <c r="Q294" s="5085"/>
      <c r="R294" s="5085"/>
      <c r="S294" s="5085"/>
      <c r="T294" s="5085"/>
      <c r="U294" s="5085"/>
      <c r="V294" s="5085"/>
      <c r="W294" s="5085"/>
      <c r="X294" s="5085"/>
      <c r="Y294" s="5085"/>
      <c r="Z294" s="5085"/>
      <c r="AA294" s="5930"/>
      <c r="AB294" s="5933"/>
      <c r="AC294" s="5933"/>
      <c r="AD294" s="5933"/>
      <c r="AE294" s="5933"/>
      <c r="AF294" s="5933"/>
      <c r="AG294" s="5933"/>
      <c r="AH294" s="5933"/>
      <c r="AI294" s="5933"/>
      <c r="AJ294" s="5085"/>
      <c r="AK294" s="5933"/>
      <c r="AL294" s="5933"/>
      <c r="AM294" s="3031" t="s">
        <v>2035</v>
      </c>
      <c r="AN294" s="3379"/>
      <c r="AO294" s="3202" t="s">
        <v>857</v>
      </c>
      <c r="AP294" s="190"/>
      <c r="AQ294" s="3195">
        <v>1400</v>
      </c>
      <c r="AR294" s="28" t="s">
        <v>2034</v>
      </c>
      <c r="AS294" s="28" t="s">
        <v>2036</v>
      </c>
      <c r="AT294" s="3195">
        <v>1400</v>
      </c>
      <c r="AU294" s="31" t="s">
        <v>2793</v>
      </c>
      <c r="AV294" s="31" t="s">
        <v>2793</v>
      </c>
      <c r="AW294" s="23"/>
      <c r="AX294" s="3195">
        <v>8</v>
      </c>
      <c r="AY294" s="3195" t="s">
        <v>859</v>
      </c>
      <c r="AZ294" s="3195">
        <v>8</v>
      </c>
      <c r="BA294" s="230"/>
      <c r="BB294" s="230"/>
      <c r="BC294" s="230"/>
      <c r="BD294" s="230"/>
      <c r="BE294" s="230"/>
      <c r="BF294" s="5146"/>
      <c r="BG294" s="5807"/>
    </row>
    <row r="295" spans="1:59" ht="13.5" thickBot="1">
      <c r="A295" s="5963"/>
      <c r="B295" s="6132"/>
      <c r="C295" s="5730"/>
      <c r="D295" s="5965"/>
      <c r="E295" s="5949"/>
      <c r="F295" s="5965"/>
      <c r="G295" s="5086"/>
      <c r="H295" s="5086"/>
      <c r="I295" s="5086"/>
      <c r="J295" s="5086"/>
      <c r="K295" s="5086"/>
      <c r="L295" s="5086"/>
      <c r="M295" s="5086"/>
      <c r="N295" s="5086"/>
      <c r="O295" s="5086"/>
      <c r="P295" s="5086"/>
      <c r="Q295" s="5085"/>
      <c r="R295" s="5085"/>
      <c r="S295" s="5085"/>
      <c r="T295" s="5085"/>
      <c r="U295" s="5085"/>
      <c r="V295" s="5085"/>
      <c r="W295" s="5085"/>
      <c r="X295" s="5085"/>
      <c r="Y295" s="5085"/>
      <c r="Z295" s="5086"/>
      <c r="AA295" s="5961"/>
      <c r="AB295" s="5958"/>
      <c r="AC295" s="5958"/>
      <c r="AD295" s="5958"/>
      <c r="AE295" s="5958"/>
      <c r="AF295" s="5958"/>
      <c r="AG295" s="5958"/>
      <c r="AH295" s="5958"/>
      <c r="AI295" s="5958"/>
      <c r="AJ295" s="5086"/>
      <c r="AK295" s="5958"/>
      <c r="AL295" s="5958"/>
      <c r="AM295" s="3031" t="s">
        <v>2035</v>
      </c>
      <c r="AN295" s="3380"/>
      <c r="AO295" s="3202" t="s">
        <v>857</v>
      </c>
      <c r="AP295" s="190"/>
      <c r="AQ295" s="3195">
        <v>1300</v>
      </c>
      <c r="AR295" s="28" t="s">
        <v>2034</v>
      </c>
      <c r="AS295" s="198" t="s">
        <v>2036</v>
      </c>
      <c r="AT295" s="3190">
        <v>1300</v>
      </c>
      <c r="AU295" s="23" t="s">
        <v>646</v>
      </c>
      <c r="AV295" s="23" t="s">
        <v>647</v>
      </c>
      <c r="AW295" s="23"/>
      <c r="AX295" s="3195">
        <v>2</v>
      </c>
      <c r="AY295" s="3195" t="s">
        <v>859</v>
      </c>
      <c r="AZ295" s="3195">
        <v>2</v>
      </c>
      <c r="BA295" s="230"/>
      <c r="BB295" s="230"/>
      <c r="BC295" s="230"/>
      <c r="BD295" s="230"/>
      <c r="BE295" s="230"/>
      <c r="BF295" s="6128"/>
      <c r="BG295" s="5928"/>
    </row>
    <row r="296" spans="1:59">
      <c r="A296" s="5963"/>
      <c r="B296" s="5153" t="s">
        <v>2463</v>
      </c>
      <c r="C296" s="5731" t="s">
        <v>3634</v>
      </c>
      <c r="D296" s="5153" t="s">
        <v>2976</v>
      </c>
      <c r="E296" s="5084" t="s">
        <v>2917</v>
      </c>
      <c r="F296" s="5153" t="s">
        <v>2090</v>
      </c>
      <c r="G296" s="5084" t="s">
        <v>2028</v>
      </c>
      <c r="H296" s="5084" t="s">
        <v>2028</v>
      </c>
      <c r="I296" s="5084" t="s">
        <v>2029</v>
      </c>
      <c r="J296" s="5084" t="s">
        <v>2029</v>
      </c>
      <c r="K296" s="5084">
        <v>6</v>
      </c>
      <c r="L296" s="5084">
        <v>0</v>
      </c>
      <c r="M296" s="5084">
        <v>31</v>
      </c>
      <c r="N296" s="5084">
        <v>6</v>
      </c>
      <c r="O296" s="5084">
        <v>0</v>
      </c>
      <c r="P296" s="5084">
        <v>31</v>
      </c>
      <c r="Q296" s="5156">
        <v>1</v>
      </c>
      <c r="R296" s="5156">
        <v>1</v>
      </c>
      <c r="S296" s="5156" t="s">
        <v>2912</v>
      </c>
      <c r="T296" s="5156">
        <v>59</v>
      </c>
      <c r="U296" s="5156">
        <v>512</v>
      </c>
      <c r="V296" s="5156">
        <v>303</v>
      </c>
      <c r="W296" s="5156">
        <v>413</v>
      </c>
      <c r="X296" s="5156">
        <v>305</v>
      </c>
      <c r="Y296" s="5156">
        <v>190</v>
      </c>
      <c r="Z296" s="5084" t="s">
        <v>2030</v>
      </c>
      <c r="AA296" s="5960" t="s">
        <v>2913</v>
      </c>
      <c r="AB296" s="5933">
        <v>5176</v>
      </c>
      <c r="AC296" s="5933">
        <v>5176</v>
      </c>
      <c r="AD296" s="5933">
        <v>11783</v>
      </c>
      <c r="AE296" s="5933">
        <v>1344</v>
      </c>
      <c r="AF296" s="5933">
        <v>1344</v>
      </c>
      <c r="AG296" s="5933">
        <v>1486</v>
      </c>
      <c r="AH296" s="5957">
        <v>4</v>
      </c>
      <c r="AI296" s="5957">
        <v>2</v>
      </c>
      <c r="AJ296" s="5084" t="s">
        <v>2032</v>
      </c>
      <c r="AK296" s="5957" t="s">
        <v>2033</v>
      </c>
      <c r="AL296" s="5957" t="s">
        <v>2034</v>
      </c>
      <c r="AM296" s="3031" t="s">
        <v>2035</v>
      </c>
      <c r="AN296" s="3374" t="s">
        <v>6172</v>
      </c>
      <c r="AO296" s="3202" t="s">
        <v>857</v>
      </c>
      <c r="AP296" s="190"/>
      <c r="AQ296" s="3211">
        <v>1204</v>
      </c>
      <c r="AR296" s="28" t="s">
        <v>2034</v>
      </c>
      <c r="AS296" s="28" t="s">
        <v>2036</v>
      </c>
      <c r="AT296" s="28">
        <v>1203</v>
      </c>
      <c r="AU296" s="197" t="s">
        <v>2037</v>
      </c>
      <c r="AV296" s="3207" t="s">
        <v>2038</v>
      </c>
      <c r="AW296" s="23"/>
      <c r="AX296" s="3195">
        <v>2</v>
      </c>
      <c r="AY296" s="3195" t="s">
        <v>859</v>
      </c>
      <c r="AZ296" s="3195">
        <v>2</v>
      </c>
      <c r="BA296" s="230"/>
      <c r="BB296" s="230"/>
      <c r="BC296" s="230"/>
      <c r="BD296" s="230"/>
      <c r="BE296" s="230"/>
      <c r="BF296" s="5145" t="s">
        <v>2466</v>
      </c>
      <c r="BG296" s="5136" t="s">
        <v>2452</v>
      </c>
    </row>
    <row r="297" spans="1:59">
      <c r="A297" s="5963"/>
      <c r="B297" s="5154"/>
      <c r="C297" s="5729"/>
      <c r="D297" s="5154"/>
      <c r="E297" s="5085"/>
      <c r="F297" s="5154"/>
      <c r="G297" s="5085"/>
      <c r="H297" s="5085"/>
      <c r="I297" s="5085"/>
      <c r="J297" s="5085"/>
      <c r="K297" s="5085"/>
      <c r="L297" s="5085"/>
      <c r="M297" s="5085"/>
      <c r="N297" s="5085"/>
      <c r="O297" s="5085"/>
      <c r="P297" s="5085"/>
      <c r="Q297" s="5085"/>
      <c r="R297" s="5085"/>
      <c r="S297" s="5085"/>
      <c r="T297" s="5085"/>
      <c r="U297" s="5085"/>
      <c r="V297" s="5085"/>
      <c r="W297" s="5085"/>
      <c r="X297" s="5085"/>
      <c r="Y297" s="5085"/>
      <c r="Z297" s="5085"/>
      <c r="AA297" s="5930"/>
      <c r="AB297" s="5933"/>
      <c r="AC297" s="5933"/>
      <c r="AD297" s="5933"/>
      <c r="AE297" s="5933"/>
      <c r="AF297" s="5933"/>
      <c r="AG297" s="5933"/>
      <c r="AH297" s="5933"/>
      <c r="AI297" s="5933"/>
      <c r="AJ297" s="5085"/>
      <c r="AK297" s="5933"/>
      <c r="AL297" s="5933"/>
      <c r="AM297" s="3031" t="s">
        <v>2035</v>
      </c>
      <c r="AN297" s="3379"/>
      <c r="AO297" s="3202" t="s">
        <v>857</v>
      </c>
      <c r="AP297" s="190"/>
      <c r="AQ297" s="3195">
        <v>1405</v>
      </c>
      <c r="AR297" s="28" t="s">
        <v>2034</v>
      </c>
      <c r="AS297" s="198" t="s">
        <v>2036</v>
      </c>
      <c r="AT297" s="3190">
        <v>1405</v>
      </c>
      <c r="AU297" s="31" t="s">
        <v>869</v>
      </c>
      <c r="AV297" s="31" t="s">
        <v>869</v>
      </c>
      <c r="AW297" s="23"/>
      <c r="AX297" s="3195">
        <v>2</v>
      </c>
      <c r="AY297" s="3195" t="s">
        <v>859</v>
      </c>
      <c r="AZ297" s="3195">
        <v>2</v>
      </c>
      <c r="BA297" s="230"/>
      <c r="BB297" s="230"/>
      <c r="BC297" s="230"/>
      <c r="BD297" s="230"/>
      <c r="BE297" s="230"/>
      <c r="BF297" s="5146"/>
      <c r="BG297" s="5807"/>
    </row>
    <row r="298" spans="1:59">
      <c r="A298" s="5963"/>
      <c r="B298" s="5154"/>
      <c r="C298" s="5729"/>
      <c r="D298" s="5154"/>
      <c r="E298" s="5085"/>
      <c r="F298" s="5154"/>
      <c r="G298" s="5085"/>
      <c r="H298" s="5085"/>
      <c r="I298" s="5085"/>
      <c r="J298" s="5085"/>
      <c r="K298" s="5085"/>
      <c r="L298" s="5085"/>
      <c r="M298" s="5085"/>
      <c r="N298" s="5085"/>
      <c r="O298" s="5085"/>
      <c r="P298" s="5085"/>
      <c r="Q298" s="5085"/>
      <c r="R298" s="5085"/>
      <c r="S298" s="5085"/>
      <c r="T298" s="5085"/>
      <c r="U298" s="5085"/>
      <c r="V298" s="5085"/>
      <c r="W298" s="5085"/>
      <c r="X298" s="5085"/>
      <c r="Y298" s="5085"/>
      <c r="Z298" s="5085"/>
      <c r="AA298" s="5930"/>
      <c r="AB298" s="5933"/>
      <c r="AC298" s="5933"/>
      <c r="AD298" s="5933"/>
      <c r="AE298" s="5933"/>
      <c r="AF298" s="5933"/>
      <c r="AG298" s="5933"/>
      <c r="AH298" s="5933"/>
      <c r="AI298" s="5933"/>
      <c r="AJ298" s="5085"/>
      <c r="AK298" s="5933"/>
      <c r="AL298" s="5933"/>
      <c r="AM298" s="3031" t="s">
        <v>2035</v>
      </c>
      <c r="AN298" s="3379"/>
      <c r="AO298" s="3202" t="s">
        <v>857</v>
      </c>
      <c r="AP298" s="190"/>
      <c r="AQ298" s="3195">
        <v>1400</v>
      </c>
      <c r="AR298" s="28" t="s">
        <v>2034</v>
      </c>
      <c r="AS298" s="28" t="s">
        <v>2036</v>
      </c>
      <c r="AT298" s="3195">
        <v>1400</v>
      </c>
      <c r="AU298" s="31" t="s">
        <v>2793</v>
      </c>
      <c r="AV298" s="31" t="s">
        <v>2793</v>
      </c>
      <c r="AW298" s="23"/>
      <c r="AX298" s="3195">
        <v>8</v>
      </c>
      <c r="AY298" s="3195" t="s">
        <v>859</v>
      </c>
      <c r="AZ298" s="3195">
        <v>8</v>
      </c>
      <c r="BA298" s="230"/>
      <c r="BB298" s="230"/>
      <c r="BC298" s="230"/>
      <c r="BD298" s="230"/>
      <c r="BE298" s="230"/>
      <c r="BF298" s="5146"/>
      <c r="BG298" s="5807"/>
    </row>
    <row r="299" spans="1:59">
      <c r="A299" s="5963"/>
      <c r="B299" s="5155"/>
      <c r="C299" s="5730"/>
      <c r="D299" s="5965"/>
      <c r="E299" s="5949"/>
      <c r="F299" s="5965"/>
      <c r="G299" s="5086"/>
      <c r="H299" s="5086"/>
      <c r="I299" s="5086"/>
      <c r="J299" s="5086"/>
      <c r="K299" s="5086"/>
      <c r="L299" s="5086"/>
      <c r="M299" s="5086"/>
      <c r="N299" s="5086"/>
      <c r="O299" s="5086"/>
      <c r="P299" s="5086"/>
      <c r="Q299" s="5085"/>
      <c r="R299" s="5085"/>
      <c r="S299" s="5085"/>
      <c r="T299" s="5085"/>
      <c r="U299" s="5085"/>
      <c r="V299" s="5085"/>
      <c r="W299" s="5085"/>
      <c r="X299" s="5085"/>
      <c r="Y299" s="5085"/>
      <c r="Z299" s="5086"/>
      <c r="AA299" s="5961"/>
      <c r="AB299" s="5958"/>
      <c r="AC299" s="5958"/>
      <c r="AD299" s="5958"/>
      <c r="AE299" s="5958"/>
      <c r="AF299" s="5958"/>
      <c r="AG299" s="5958"/>
      <c r="AH299" s="5958"/>
      <c r="AI299" s="5958"/>
      <c r="AJ299" s="5086"/>
      <c r="AK299" s="5958"/>
      <c r="AL299" s="5958"/>
      <c r="AM299" s="3031" t="s">
        <v>2035</v>
      </c>
      <c r="AN299" s="3380"/>
      <c r="AO299" s="3202" t="s">
        <v>857</v>
      </c>
      <c r="AP299" s="190"/>
      <c r="AQ299" s="3195">
        <v>1300</v>
      </c>
      <c r="AR299" s="28" t="s">
        <v>2034</v>
      </c>
      <c r="AS299" s="198" t="s">
        <v>2036</v>
      </c>
      <c r="AT299" s="3190">
        <v>1300</v>
      </c>
      <c r="AU299" s="23" t="s">
        <v>646</v>
      </c>
      <c r="AV299" s="23" t="s">
        <v>647</v>
      </c>
      <c r="AW299" s="23"/>
      <c r="AX299" s="3195">
        <v>2</v>
      </c>
      <c r="AY299" s="3195" t="s">
        <v>859</v>
      </c>
      <c r="AZ299" s="3195">
        <v>2</v>
      </c>
      <c r="BA299" s="230"/>
      <c r="BB299" s="230"/>
      <c r="BC299" s="230"/>
      <c r="BD299" s="230"/>
      <c r="BE299" s="230"/>
      <c r="BF299" s="6128"/>
      <c r="BG299" s="5928"/>
    </row>
    <row r="300" spans="1:59">
      <c r="A300" s="5963"/>
      <c r="B300" s="5153" t="s">
        <v>2463</v>
      </c>
      <c r="C300" s="5731" t="s">
        <v>3635</v>
      </c>
      <c r="D300" s="5153" t="s">
        <v>2977</v>
      </c>
      <c r="E300" s="5084" t="s">
        <v>2917</v>
      </c>
      <c r="F300" s="5153" t="s">
        <v>2091</v>
      </c>
      <c r="G300" s="5084" t="s">
        <v>2028</v>
      </c>
      <c r="H300" s="5084" t="s">
        <v>2028</v>
      </c>
      <c r="I300" s="5084" t="s">
        <v>2029</v>
      </c>
      <c r="J300" s="5084" t="s">
        <v>2029</v>
      </c>
      <c r="K300" s="5084">
        <v>6</v>
      </c>
      <c r="L300" s="5084">
        <v>0</v>
      </c>
      <c r="M300" s="5084">
        <v>31</v>
      </c>
      <c r="N300" s="5084">
        <v>6</v>
      </c>
      <c r="O300" s="5084">
        <v>0</v>
      </c>
      <c r="P300" s="5084">
        <v>31</v>
      </c>
      <c r="Q300" s="5084">
        <v>1</v>
      </c>
      <c r="R300" s="5084">
        <v>1</v>
      </c>
      <c r="S300" s="5084" t="s">
        <v>2912</v>
      </c>
      <c r="T300" s="5084">
        <v>59</v>
      </c>
      <c r="U300" s="5084">
        <v>512</v>
      </c>
      <c r="V300" s="5084">
        <v>303</v>
      </c>
      <c r="W300" s="5084">
        <v>413</v>
      </c>
      <c r="X300" s="5084">
        <v>305</v>
      </c>
      <c r="Y300" s="5084">
        <v>190</v>
      </c>
      <c r="Z300" s="5084" t="s">
        <v>2030</v>
      </c>
      <c r="AA300" s="5930" t="s">
        <v>2913</v>
      </c>
      <c r="AB300" s="5957">
        <v>11783</v>
      </c>
      <c r="AC300" s="5957">
        <v>11783</v>
      </c>
      <c r="AD300" s="5957">
        <v>22810</v>
      </c>
      <c r="AE300" s="5957">
        <v>1486</v>
      </c>
      <c r="AF300" s="5957">
        <v>1486</v>
      </c>
      <c r="AG300" s="5957">
        <v>1631</v>
      </c>
      <c r="AH300" s="5957">
        <v>4</v>
      </c>
      <c r="AI300" s="5957">
        <v>2</v>
      </c>
      <c r="AJ300" s="5084" t="s">
        <v>2032</v>
      </c>
      <c r="AK300" s="5957" t="s">
        <v>2033</v>
      </c>
      <c r="AL300" s="5957" t="s">
        <v>2034</v>
      </c>
      <c r="AM300" s="3031" t="s">
        <v>2035</v>
      </c>
      <c r="AN300" s="3374" t="s">
        <v>6173</v>
      </c>
      <c r="AO300" s="3202" t="s">
        <v>857</v>
      </c>
      <c r="AP300" s="190"/>
      <c r="AQ300" s="3211">
        <v>1204</v>
      </c>
      <c r="AR300" s="28" t="s">
        <v>2034</v>
      </c>
      <c r="AS300" s="28" t="s">
        <v>2036</v>
      </c>
      <c r="AT300" s="28">
        <v>1203</v>
      </c>
      <c r="AU300" s="3209" t="s">
        <v>2040</v>
      </c>
      <c r="AV300" s="26" t="s">
        <v>2041</v>
      </c>
      <c r="AW300" s="23"/>
      <c r="AX300" s="3195">
        <v>2</v>
      </c>
      <c r="AY300" s="3195" t="s">
        <v>859</v>
      </c>
      <c r="AZ300" s="3195">
        <v>2</v>
      </c>
      <c r="BA300" s="230"/>
      <c r="BB300" s="230"/>
      <c r="BC300" s="230"/>
      <c r="BD300" s="230"/>
      <c r="BE300" s="230"/>
      <c r="BF300" s="5145" t="s">
        <v>2468</v>
      </c>
      <c r="BG300" s="5136" t="s">
        <v>2452</v>
      </c>
    </row>
    <row r="301" spans="1:59">
      <c r="A301" s="5963"/>
      <c r="B301" s="5154"/>
      <c r="C301" s="5729"/>
      <c r="D301" s="5154"/>
      <c r="E301" s="5085"/>
      <c r="F301" s="5154"/>
      <c r="G301" s="5085"/>
      <c r="H301" s="5085"/>
      <c r="I301" s="5085"/>
      <c r="J301" s="5085"/>
      <c r="K301" s="5085"/>
      <c r="L301" s="5085"/>
      <c r="M301" s="5085"/>
      <c r="N301" s="5085"/>
      <c r="O301" s="5085"/>
      <c r="P301" s="5085"/>
      <c r="Q301" s="5085"/>
      <c r="R301" s="5085"/>
      <c r="S301" s="5085"/>
      <c r="T301" s="5085"/>
      <c r="U301" s="5085"/>
      <c r="V301" s="5085"/>
      <c r="W301" s="5085"/>
      <c r="X301" s="5085"/>
      <c r="Y301" s="5085"/>
      <c r="Z301" s="5085"/>
      <c r="AA301" s="5930"/>
      <c r="AB301" s="5933"/>
      <c r="AC301" s="5933"/>
      <c r="AD301" s="5933"/>
      <c r="AE301" s="5933"/>
      <c r="AF301" s="5933"/>
      <c r="AG301" s="5933"/>
      <c r="AH301" s="5933"/>
      <c r="AI301" s="5933"/>
      <c r="AJ301" s="5085"/>
      <c r="AK301" s="5933"/>
      <c r="AL301" s="5933"/>
      <c r="AM301" s="3031" t="s">
        <v>2035</v>
      </c>
      <c r="AN301" s="3379"/>
      <c r="AO301" s="3202" t="s">
        <v>857</v>
      </c>
      <c r="AP301" s="190"/>
      <c r="AQ301" s="3195">
        <v>1405</v>
      </c>
      <c r="AR301" s="28" t="s">
        <v>2034</v>
      </c>
      <c r="AS301" s="198" t="s">
        <v>2036</v>
      </c>
      <c r="AT301" s="3190">
        <v>1405</v>
      </c>
      <c r="AU301" s="31" t="s">
        <v>869</v>
      </c>
      <c r="AV301" s="31" t="s">
        <v>869</v>
      </c>
      <c r="AW301" s="23"/>
      <c r="AX301" s="3195">
        <v>2</v>
      </c>
      <c r="AY301" s="3195" t="s">
        <v>859</v>
      </c>
      <c r="AZ301" s="3195">
        <v>2</v>
      </c>
      <c r="BA301" s="230"/>
      <c r="BB301" s="230"/>
      <c r="BC301" s="230"/>
      <c r="BD301" s="230"/>
      <c r="BE301" s="230"/>
      <c r="BF301" s="5146"/>
      <c r="BG301" s="5807"/>
    </row>
    <row r="302" spans="1:59">
      <c r="A302" s="5963"/>
      <c r="B302" s="5154"/>
      <c r="C302" s="5729"/>
      <c r="D302" s="5154"/>
      <c r="E302" s="5085"/>
      <c r="F302" s="5154"/>
      <c r="G302" s="5085"/>
      <c r="H302" s="5085"/>
      <c r="I302" s="5085"/>
      <c r="J302" s="5085"/>
      <c r="K302" s="5085"/>
      <c r="L302" s="5085"/>
      <c r="M302" s="5085"/>
      <c r="N302" s="5085"/>
      <c r="O302" s="5085"/>
      <c r="P302" s="5085"/>
      <c r="Q302" s="5085"/>
      <c r="R302" s="5085"/>
      <c r="S302" s="5085"/>
      <c r="T302" s="5085"/>
      <c r="U302" s="5085"/>
      <c r="V302" s="5085"/>
      <c r="W302" s="5085"/>
      <c r="X302" s="5085"/>
      <c r="Y302" s="5085"/>
      <c r="Z302" s="5085"/>
      <c r="AA302" s="5930"/>
      <c r="AB302" s="5933"/>
      <c r="AC302" s="5933"/>
      <c r="AD302" s="5933"/>
      <c r="AE302" s="5933"/>
      <c r="AF302" s="5933"/>
      <c r="AG302" s="5933"/>
      <c r="AH302" s="5933"/>
      <c r="AI302" s="5933"/>
      <c r="AJ302" s="5085"/>
      <c r="AK302" s="5933"/>
      <c r="AL302" s="5933"/>
      <c r="AM302" s="3031" t="s">
        <v>2035</v>
      </c>
      <c r="AN302" s="3379"/>
      <c r="AO302" s="3202" t="s">
        <v>857</v>
      </c>
      <c r="AP302" s="190"/>
      <c r="AQ302" s="3195">
        <v>1400</v>
      </c>
      <c r="AR302" s="28" t="s">
        <v>2034</v>
      </c>
      <c r="AS302" s="28" t="s">
        <v>2036</v>
      </c>
      <c r="AT302" s="3195">
        <v>1400</v>
      </c>
      <c r="AU302" s="31" t="s">
        <v>2793</v>
      </c>
      <c r="AV302" s="31" t="s">
        <v>2793</v>
      </c>
      <c r="AW302" s="23"/>
      <c r="AX302" s="3195">
        <v>8</v>
      </c>
      <c r="AY302" s="3195" t="s">
        <v>859</v>
      </c>
      <c r="AZ302" s="3195">
        <v>8</v>
      </c>
      <c r="BA302" s="230"/>
      <c r="BB302" s="230"/>
      <c r="BC302" s="230"/>
      <c r="BD302" s="230"/>
      <c r="BE302" s="230"/>
      <c r="BF302" s="5146"/>
      <c r="BG302" s="5807"/>
    </row>
    <row r="303" spans="1:59" ht="13.5" thickBot="1">
      <c r="A303" s="5964"/>
      <c r="B303" s="5208"/>
      <c r="C303" s="6062"/>
      <c r="D303" s="5959"/>
      <c r="E303" s="5948"/>
      <c r="F303" s="5959"/>
      <c r="G303" s="5121"/>
      <c r="H303" s="5121"/>
      <c r="I303" s="5121"/>
      <c r="J303" s="5121"/>
      <c r="K303" s="5121"/>
      <c r="L303" s="5121"/>
      <c r="M303" s="5121"/>
      <c r="N303" s="5121"/>
      <c r="O303" s="5121"/>
      <c r="P303" s="5121"/>
      <c r="Q303" s="5121"/>
      <c r="R303" s="5121"/>
      <c r="S303" s="5121"/>
      <c r="T303" s="5121"/>
      <c r="U303" s="5121"/>
      <c r="V303" s="5121"/>
      <c r="W303" s="5121"/>
      <c r="X303" s="5121"/>
      <c r="Y303" s="5121"/>
      <c r="Z303" s="5121"/>
      <c r="AA303" s="5961"/>
      <c r="AB303" s="5934"/>
      <c r="AC303" s="5934"/>
      <c r="AD303" s="5934"/>
      <c r="AE303" s="5934"/>
      <c r="AF303" s="5934"/>
      <c r="AG303" s="5934"/>
      <c r="AH303" s="5934"/>
      <c r="AI303" s="5934"/>
      <c r="AJ303" s="5121"/>
      <c r="AK303" s="5934"/>
      <c r="AL303" s="5934"/>
      <c r="AM303" s="3215" t="s">
        <v>2035</v>
      </c>
      <c r="AN303" s="3381"/>
      <c r="AO303" s="3224" t="s">
        <v>857</v>
      </c>
      <c r="AP303" s="193"/>
      <c r="AQ303" s="3196">
        <v>1300</v>
      </c>
      <c r="AR303" s="30" t="s">
        <v>2034</v>
      </c>
      <c r="AS303" s="199" t="s">
        <v>2036</v>
      </c>
      <c r="AT303" s="3201">
        <v>1300</v>
      </c>
      <c r="AU303" s="35" t="s">
        <v>646</v>
      </c>
      <c r="AV303" s="35" t="s">
        <v>647</v>
      </c>
      <c r="AW303" s="35"/>
      <c r="AX303" s="3196">
        <v>2</v>
      </c>
      <c r="AY303" s="3196" t="s">
        <v>859</v>
      </c>
      <c r="AZ303" s="3196">
        <v>2</v>
      </c>
      <c r="BA303" s="232"/>
      <c r="BB303" s="232"/>
      <c r="BC303" s="232"/>
      <c r="BD303" s="232"/>
      <c r="BE303" s="232"/>
      <c r="BF303" s="6127"/>
      <c r="BG303" s="5927"/>
    </row>
    <row r="304" spans="1:59" ht="12.75" customHeight="1">
      <c r="A304" s="5962" t="s">
        <v>6286</v>
      </c>
      <c r="B304" s="5241" t="s">
        <v>2463</v>
      </c>
      <c r="C304" s="6058" t="s">
        <v>6532</v>
      </c>
      <c r="D304" s="5241" t="s">
        <v>6560</v>
      </c>
      <c r="E304" s="5156" t="s">
        <v>2917</v>
      </c>
      <c r="F304" s="5241" t="s">
        <v>6524</v>
      </c>
      <c r="G304" s="5156" t="s">
        <v>2028</v>
      </c>
      <c r="H304" s="5156" t="s">
        <v>2028</v>
      </c>
      <c r="I304" s="5156" t="s">
        <v>2029</v>
      </c>
      <c r="J304" s="5156" t="s">
        <v>2029</v>
      </c>
      <c r="K304" s="5156">
        <v>6</v>
      </c>
      <c r="L304" s="5156">
        <v>0</v>
      </c>
      <c r="M304" s="5156">
        <v>31</v>
      </c>
      <c r="N304" s="5156">
        <v>6</v>
      </c>
      <c r="O304" s="5156">
        <v>0</v>
      </c>
      <c r="P304" s="5156">
        <v>31</v>
      </c>
      <c r="Q304" s="5156">
        <v>1</v>
      </c>
      <c r="R304" s="5156">
        <v>1</v>
      </c>
      <c r="S304" s="5156" t="s">
        <v>2912</v>
      </c>
      <c r="T304" s="5156">
        <v>59</v>
      </c>
      <c r="U304" s="5156">
        <v>512</v>
      </c>
      <c r="V304" s="5156">
        <v>303</v>
      </c>
      <c r="W304" s="5156">
        <v>413</v>
      </c>
      <c r="X304" s="5156">
        <v>305</v>
      </c>
      <c r="Y304" s="5156">
        <v>190</v>
      </c>
      <c r="Z304" s="5156" t="s">
        <v>2030</v>
      </c>
      <c r="AA304" s="5929" t="s">
        <v>2913</v>
      </c>
      <c r="AB304" s="5156">
        <v>28000</v>
      </c>
      <c r="AC304" s="5156">
        <v>28000</v>
      </c>
      <c r="AD304" s="5156">
        <v>45364</v>
      </c>
      <c r="AE304" s="5156">
        <v>3000</v>
      </c>
      <c r="AF304" s="5156">
        <v>3000</v>
      </c>
      <c r="AG304" s="5156">
        <v>7637</v>
      </c>
      <c r="AH304" s="5932">
        <v>4</v>
      </c>
      <c r="AI304" s="5932">
        <v>2</v>
      </c>
      <c r="AJ304" s="5156" t="s">
        <v>2032</v>
      </c>
      <c r="AK304" s="5932" t="s">
        <v>2033</v>
      </c>
      <c r="AL304" s="5932" t="s">
        <v>2034</v>
      </c>
      <c r="AM304" s="1082" t="s">
        <v>2035</v>
      </c>
      <c r="AN304" s="192" t="s">
        <v>6233</v>
      </c>
      <c r="AO304" s="3363" t="s">
        <v>857</v>
      </c>
      <c r="AP304" s="1085"/>
      <c r="AQ304" s="3367">
        <v>1204</v>
      </c>
      <c r="AR304" s="1082" t="s">
        <v>2034</v>
      </c>
      <c r="AS304" s="1082" t="s">
        <v>2036</v>
      </c>
      <c r="AT304" s="1082">
        <v>1203</v>
      </c>
      <c r="AU304" s="192" t="s">
        <v>6285</v>
      </c>
      <c r="AV304" s="192" t="s">
        <v>6526</v>
      </c>
      <c r="AW304" s="32"/>
      <c r="AX304" s="3360">
        <v>2</v>
      </c>
      <c r="AY304" s="3360" t="s">
        <v>859</v>
      </c>
      <c r="AZ304" s="3360">
        <v>2</v>
      </c>
      <c r="BA304" s="1086"/>
      <c r="BB304" s="1086"/>
      <c r="BC304" s="1086"/>
      <c r="BD304" s="1086"/>
      <c r="BE304" s="3420"/>
      <c r="BF304" s="5146" t="s">
        <v>2468</v>
      </c>
      <c r="BG304" s="5807" t="s">
        <v>2452</v>
      </c>
    </row>
    <row r="305" spans="1:59">
      <c r="A305" s="5963"/>
      <c r="B305" s="5154"/>
      <c r="C305" s="5729"/>
      <c r="D305" s="6093"/>
      <c r="E305" s="5085"/>
      <c r="F305" s="5154"/>
      <c r="G305" s="5085"/>
      <c r="H305" s="5085"/>
      <c r="I305" s="5085"/>
      <c r="J305" s="5085"/>
      <c r="K305" s="5085"/>
      <c r="L305" s="5085"/>
      <c r="M305" s="5085"/>
      <c r="N305" s="5085"/>
      <c r="O305" s="5085"/>
      <c r="P305" s="5085"/>
      <c r="Q305" s="5085"/>
      <c r="R305" s="5085"/>
      <c r="S305" s="5085"/>
      <c r="T305" s="5085"/>
      <c r="U305" s="5085"/>
      <c r="V305" s="5085"/>
      <c r="W305" s="5085"/>
      <c r="X305" s="5085"/>
      <c r="Y305" s="5085"/>
      <c r="Z305" s="5085"/>
      <c r="AA305" s="5930"/>
      <c r="AB305" s="5085"/>
      <c r="AC305" s="5085"/>
      <c r="AD305" s="5085"/>
      <c r="AE305" s="5085"/>
      <c r="AF305" s="5085"/>
      <c r="AG305" s="5085"/>
      <c r="AH305" s="5933"/>
      <c r="AI305" s="5933"/>
      <c r="AJ305" s="5085"/>
      <c r="AK305" s="5933"/>
      <c r="AL305" s="5933"/>
      <c r="AM305" s="28" t="s">
        <v>2035</v>
      </c>
      <c r="AN305" s="3383"/>
      <c r="AO305" s="3369" t="s">
        <v>857</v>
      </c>
      <c r="AP305" s="190"/>
      <c r="AQ305" s="3365">
        <v>1405</v>
      </c>
      <c r="AR305" s="28" t="s">
        <v>2034</v>
      </c>
      <c r="AS305" s="198" t="s">
        <v>2036</v>
      </c>
      <c r="AT305" s="3362">
        <v>1405</v>
      </c>
      <c r="AU305" s="31" t="s">
        <v>869</v>
      </c>
      <c r="AV305" s="31" t="s">
        <v>869</v>
      </c>
      <c r="AW305" s="23"/>
      <c r="AX305" s="3365">
        <v>2</v>
      </c>
      <c r="AY305" s="3365" t="s">
        <v>859</v>
      </c>
      <c r="AZ305" s="3365">
        <v>2</v>
      </c>
      <c r="BA305" s="230"/>
      <c r="BB305" s="230"/>
      <c r="BC305" s="230"/>
      <c r="BD305" s="230"/>
      <c r="BE305" s="3419"/>
      <c r="BF305" s="5146"/>
      <c r="BG305" s="5807"/>
    </row>
    <row r="306" spans="1:59">
      <c r="A306" s="5963"/>
      <c r="B306" s="5154"/>
      <c r="C306" s="5729"/>
      <c r="D306" s="6093"/>
      <c r="E306" s="5085"/>
      <c r="F306" s="5154"/>
      <c r="G306" s="5085"/>
      <c r="H306" s="5085"/>
      <c r="I306" s="5085"/>
      <c r="J306" s="5085"/>
      <c r="K306" s="5085"/>
      <c r="L306" s="5085"/>
      <c r="M306" s="5085"/>
      <c r="N306" s="5085"/>
      <c r="O306" s="5085"/>
      <c r="P306" s="5085"/>
      <c r="Q306" s="5085"/>
      <c r="R306" s="5085"/>
      <c r="S306" s="5085"/>
      <c r="T306" s="5085"/>
      <c r="U306" s="5085"/>
      <c r="V306" s="5085"/>
      <c r="W306" s="5085"/>
      <c r="X306" s="5085"/>
      <c r="Y306" s="5085"/>
      <c r="Z306" s="5085"/>
      <c r="AA306" s="5930"/>
      <c r="AB306" s="5085"/>
      <c r="AC306" s="5085"/>
      <c r="AD306" s="5085"/>
      <c r="AE306" s="5085"/>
      <c r="AF306" s="5085"/>
      <c r="AG306" s="5085"/>
      <c r="AH306" s="5933"/>
      <c r="AI306" s="5933"/>
      <c r="AJ306" s="5085"/>
      <c r="AK306" s="5933"/>
      <c r="AL306" s="5933"/>
      <c r="AM306" s="28" t="s">
        <v>2035</v>
      </c>
      <c r="AN306" s="3383"/>
      <c r="AO306" s="3369" t="s">
        <v>857</v>
      </c>
      <c r="AP306" s="190"/>
      <c r="AQ306" s="3365">
        <v>1400</v>
      </c>
      <c r="AR306" s="28" t="s">
        <v>2034</v>
      </c>
      <c r="AS306" s="28" t="s">
        <v>2036</v>
      </c>
      <c r="AT306" s="3365">
        <v>1400</v>
      </c>
      <c r="AU306" s="31" t="s">
        <v>2793</v>
      </c>
      <c r="AV306" s="31" t="s">
        <v>2793</v>
      </c>
      <c r="AW306" s="23"/>
      <c r="AX306" s="3365">
        <v>8</v>
      </c>
      <c r="AY306" s="3365" t="s">
        <v>859</v>
      </c>
      <c r="AZ306" s="3365">
        <v>8</v>
      </c>
      <c r="BA306" s="230"/>
      <c r="BB306" s="230"/>
      <c r="BC306" s="230"/>
      <c r="BD306" s="230"/>
      <c r="BE306" s="3419"/>
      <c r="BF306" s="5146"/>
      <c r="BG306" s="5807"/>
    </row>
    <row r="307" spans="1:59" ht="13.5" customHeight="1" thickBot="1">
      <c r="A307" s="5964"/>
      <c r="B307" s="5208"/>
      <c r="C307" s="6062"/>
      <c r="D307" s="6105"/>
      <c r="E307" s="5121"/>
      <c r="F307" s="5208"/>
      <c r="G307" s="5121"/>
      <c r="H307" s="5121"/>
      <c r="I307" s="5121"/>
      <c r="J307" s="5121"/>
      <c r="K307" s="5121"/>
      <c r="L307" s="5121"/>
      <c r="M307" s="5121"/>
      <c r="N307" s="5121"/>
      <c r="O307" s="5121"/>
      <c r="P307" s="5121"/>
      <c r="Q307" s="5121"/>
      <c r="R307" s="5121"/>
      <c r="S307" s="5121"/>
      <c r="T307" s="5121"/>
      <c r="U307" s="5121"/>
      <c r="V307" s="5121"/>
      <c r="W307" s="5121"/>
      <c r="X307" s="5121"/>
      <c r="Y307" s="5121"/>
      <c r="Z307" s="5121"/>
      <c r="AA307" s="5931"/>
      <c r="AB307" s="5121"/>
      <c r="AC307" s="5121"/>
      <c r="AD307" s="5121"/>
      <c r="AE307" s="5121"/>
      <c r="AF307" s="5121"/>
      <c r="AG307" s="5121"/>
      <c r="AH307" s="5934"/>
      <c r="AI307" s="5934"/>
      <c r="AJ307" s="5121"/>
      <c r="AK307" s="5934"/>
      <c r="AL307" s="5934"/>
      <c r="AM307" s="30" t="s">
        <v>2035</v>
      </c>
      <c r="AN307" s="3384"/>
      <c r="AO307" s="34" t="s">
        <v>857</v>
      </c>
      <c r="AP307" s="193"/>
      <c r="AQ307" s="3366">
        <v>1300</v>
      </c>
      <c r="AR307" s="30" t="s">
        <v>2034</v>
      </c>
      <c r="AS307" s="199" t="s">
        <v>2036</v>
      </c>
      <c r="AT307" s="3364">
        <v>1300</v>
      </c>
      <c r="AU307" s="35" t="s">
        <v>646</v>
      </c>
      <c r="AV307" s="35" t="s">
        <v>647</v>
      </c>
      <c r="AW307" s="35"/>
      <c r="AX307" s="3366">
        <v>2</v>
      </c>
      <c r="AY307" s="3366" t="s">
        <v>859</v>
      </c>
      <c r="AZ307" s="3366">
        <v>2</v>
      </c>
      <c r="BA307" s="232"/>
      <c r="BB307" s="232"/>
      <c r="BC307" s="232"/>
      <c r="BD307" s="232"/>
      <c r="BE307" s="3421"/>
      <c r="BF307" s="6127"/>
      <c r="BG307" s="5927"/>
    </row>
    <row r="308" spans="1:59">
      <c r="A308" s="5962" t="s">
        <v>4071</v>
      </c>
      <c r="B308" s="5993" t="s">
        <v>2464</v>
      </c>
      <c r="C308" s="6099" t="s">
        <v>1565</v>
      </c>
      <c r="D308" s="5993" t="s">
        <v>2978</v>
      </c>
      <c r="E308" s="5728" t="s">
        <v>2920</v>
      </c>
      <c r="F308" s="5995" t="s">
        <v>2092</v>
      </c>
      <c r="G308" s="5728" t="s">
        <v>2028</v>
      </c>
      <c r="H308" s="5728" t="s">
        <v>2028</v>
      </c>
      <c r="I308" s="5728" t="s">
        <v>2029</v>
      </c>
      <c r="J308" s="5728" t="s">
        <v>2029</v>
      </c>
      <c r="K308" s="5728">
        <v>8</v>
      </c>
      <c r="L308" s="5728">
        <v>0</v>
      </c>
      <c r="M308" s="5728">
        <v>31</v>
      </c>
      <c r="N308" s="5728">
        <v>8</v>
      </c>
      <c r="O308" s="5728">
        <v>0</v>
      </c>
      <c r="P308" s="5728">
        <v>31</v>
      </c>
      <c r="Q308" s="5728">
        <v>1</v>
      </c>
      <c r="R308" s="5728">
        <v>1</v>
      </c>
      <c r="S308" s="5728" t="s">
        <v>2912</v>
      </c>
      <c r="T308" s="5728">
        <v>59</v>
      </c>
      <c r="U308" s="5728">
        <v>512</v>
      </c>
      <c r="V308" s="5728">
        <v>303</v>
      </c>
      <c r="W308" s="5728">
        <v>413</v>
      </c>
      <c r="X308" s="5728">
        <v>305</v>
      </c>
      <c r="Y308" s="5728">
        <v>190</v>
      </c>
      <c r="Z308" s="5728" t="s">
        <v>2030</v>
      </c>
      <c r="AA308" s="5983" t="s">
        <v>2913</v>
      </c>
      <c r="AB308" s="5728">
        <v>4480</v>
      </c>
      <c r="AC308" s="5728">
        <v>4480</v>
      </c>
      <c r="AD308" s="5728">
        <v>8568</v>
      </c>
      <c r="AE308" s="5728">
        <v>896</v>
      </c>
      <c r="AF308" s="5728">
        <v>896</v>
      </c>
      <c r="AG308" s="5728">
        <v>1344</v>
      </c>
      <c r="AH308" s="5728">
        <v>9</v>
      </c>
      <c r="AI308" s="5728">
        <v>2</v>
      </c>
      <c r="AJ308" s="5728" t="s">
        <v>2045</v>
      </c>
      <c r="AK308" s="5728" t="s">
        <v>2033</v>
      </c>
      <c r="AL308" s="5728" t="s">
        <v>2034</v>
      </c>
      <c r="AM308" s="3219" t="s">
        <v>2035</v>
      </c>
      <c r="AN308" s="3382"/>
      <c r="AO308" s="3226" t="s">
        <v>857</v>
      </c>
      <c r="AP308" s="1793"/>
      <c r="AQ308" s="934">
        <v>1204</v>
      </c>
      <c r="AR308" s="1792" t="s">
        <v>2034</v>
      </c>
      <c r="AS308" s="1792" t="s">
        <v>2036</v>
      </c>
      <c r="AT308" s="1792">
        <v>1203</v>
      </c>
      <c r="AU308" s="1794" t="s">
        <v>1218</v>
      </c>
      <c r="AV308" s="1794" t="s">
        <v>1219</v>
      </c>
      <c r="AW308" s="1795"/>
      <c r="AX308" s="934">
        <v>2</v>
      </c>
      <c r="AY308" s="934" t="s">
        <v>859</v>
      </c>
      <c r="AZ308" s="934">
        <v>2</v>
      </c>
      <c r="BA308" s="1796"/>
      <c r="BB308" s="1796"/>
      <c r="BC308" s="1796"/>
      <c r="BD308" s="1796"/>
      <c r="BE308" s="1796"/>
      <c r="BF308" s="6133" t="s">
        <v>2466</v>
      </c>
      <c r="BG308" s="5943" t="s">
        <v>2452</v>
      </c>
    </row>
    <row r="309" spans="1:59">
      <c r="A309" s="5963"/>
      <c r="B309" s="5109"/>
      <c r="C309" s="6100"/>
      <c r="D309" s="5109"/>
      <c r="E309" s="4560"/>
      <c r="F309" s="5149"/>
      <c r="G309" s="4560"/>
      <c r="H309" s="4560"/>
      <c r="I309" s="4560"/>
      <c r="J309" s="4560"/>
      <c r="K309" s="4560"/>
      <c r="L309" s="4560"/>
      <c r="M309" s="4560"/>
      <c r="N309" s="4560"/>
      <c r="O309" s="4560"/>
      <c r="P309" s="4560"/>
      <c r="Q309" s="4560"/>
      <c r="R309" s="4560"/>
      <c r="S309" s="4560"/>
      <c r="T309" s="4560"/>
      <c r="U309" s="4560"/>
      <c r="V309" s="4560"/>
      <c r="W309" s="4560"/>
      <c r="X309" s="4560"/>
      <c r="Y309" s="4560"/>
      <c r="Z309" s="4560"/>
      <c r="AA309" s="5985"/>
      <c r="AB309" s="4560"/>
      <c r="AC309" s="4560"/>
      <c r="AD309" s="4560"/>
      <c r="AE309" s="4560"/>
      <c r="AF309" s="4560"/>
      <c r="AG309" s="4560"/>
      <c r="AH309" s="4560"/>
      <c r="AI309" s="4560"/>
      <c r="AJ309" s="4560"/>
      <c r="AK309" s="4560"/>
      <c r="AL309" s="4560"/>
      <c r="AM309" s="3038" t="s">
        <v>2035</v>
      </c>
      <c r="AN309" s="3376"/>
      <c r="AO309" s="3227" t="s">
        <v>857</v>
      </c>
      <c r="AP309" s="1798"/>
      <c r="AQ309" s="935">
        <v>1500</v>
      </c>
      <c r="AR309" s="1797" t="s">
        <v>2034</v>
      </c>
      <c r="AS309" s="1799" t="s">
        <v>2036</v>
      </c>
      <c r="AT309" s="825">
        <v>1500</v>
      </c>
      <c r="AU309" s="1800" t="s">
        <v>342</v>
      </c>
      <c r="AV309" s="1800" t="s">
        <v>341</v>
      </c>
      <c r="AW309" s="1801"/>
      <c r="AX309" s="935">
        <v>2</v>
      </c>
      <c r="AY309" s="935" t="s">
        <v>859</v>
      </c>
      <c r="AZ309" s="935">
        <v>2</v>
      </c>
      <c r="BA309" s="1797">
        <v>3</v>
      </c>
      <c r="BB309" s="1797" t="s">
        <v>875</v>
      </c>
      <c r="BC309" s="1797" t="s">
        <v>859</v>
      </c>
      <c r="BD309" s="1797" t="s">
        <v>876</v>
      </c>
      <c r="BE309" s="1797" t="s">
        <v>877</v>
      </c>
      <c r="BF309" s="5752"/>
      <c r="BG309" s="5816"/>
    </row>
    <row r="310" spans="1:59">
      <c r="A310" s="5963"/>
      <c r="B310" s="5109"/>
      <c r="C310" s="6100"/>
      <c r="D310" s="5109"/>
      <c r="E310" s="4560"/>
      <c r="F310" s="5149"/>
      <c r="G310" s="4560"/>
      <c r="H310" s="4560"/>
      <c r="I310" s="4560"/>
      <c r="J310" s="4560"/>
      <c r="K310" s="4560"/>
      <c r="L310" s="4560"/>
      <c r="M310" s="4560"/>
      <c r="N310" s="4560"/>
      <c r="O310" s="4560"/>
      <c r="P310" s="4560"/>
      <c r="Q310" s="4560"/>
      <c r="R310" s="4560"/>
      <c r="S310" s="4560"/>
      <c r="T310" s="4560"/>
      <c r="U310" s="4560"/>
      <c r="V310" s="4560"/>
      <c r="W310" s="4560"/>
      <c r="X310" s="4560"/>
      <c r="Y310" s="4560"/>
      <c r="Z310" s="4560"/>
      <c r="AA310" s="5985"/>
      <c r="AB310" s="4560"/>
      <c r="AC310" s="4560"/>
      <c r="AD310" s="4560"/>
      <c r="AE310" s="4560"/>
      <c r="AF310" s="4560"/>
      <c r="AG310" s="4560"/>
      <c r="AH310" s="4560"/>
      <c r="AI310" s="4560"/>
      <c r="AJ310" s="4560"/>
      <c r="AK310" s="4560"/>
      <c r="AL310" s="4560"/>
      <c r="AM310" s="3038" t="s">
        <v>2035</v>
      </c>
      <c r="AN310" s="3379"/>
      <c r="AO310" s="3227" t="s">
        <v>857</v>
      </c>
      <c r="AP310" s="1798"/>
      <c r="AQ310" s="935">
        <v>1400</v>
      </c>
      <c r="AR310" s="1797" t="s">
        <v>2034</v>
      </c>
      <c r="AS310" s="1797" t="s">
        <v>2036</v>
      </c>
      <c r="AT310" s="935">
        <v>1400</v>
      </c>
      <c r="AU310" s="1800" t="s">
        <v>2793</v>
      </c>
      <c r="AV310" s="1800" t="s">
        <v>2793</v>
      </c>
      <c r="AW310" s="1801"/>
      <c r="AX310" s="935">
        <v>8</v>
      </c>
      <c r="AY310" s="935" t="s">
        <v>859</v>
      </c>
      <c r="AZ310" s="935">
        <v>8</v>
      </c>
      <c r="BA310" s="1802"/>
      <c r="BB310" s="1802"/>
      <c r="BC310" s="1802"/>
      <c r="BD310" s="1802"/>
      <c r="BE310" s="1802"/>
      <c r="BF310" s="5752"/>
      <c r="BG310" s="5816"/>
    </row>
    <row r="311" spans="1:59" ht="13.5" thickBot="1">
      <c r="A311" s="5964"/>
      <c r="B311" s="5378"/>
      <c r="C311" s="6101"/>
      <c r="D311" s="5994"/>
      <c r="E311" s="5956"/>
      <c r="F311" s="5997"/>
      <c r="G311" s="5662"/>
      <c r="H311" s="5662"/>
      <c r="I311" s="5662"/>
      <c r="J311" s="5662"/>
      <c r="K311" s="5662"/>
      <c r="L311" s="5662"/>
      <c r="M311" s="5662"/>
      <c r="N311" s="5662"/>
      <c r="O311" s="5662"/>
      <c r="P311" s="5662"/>
      <c r="Q311" s="4561"/>
      <c r="R311" s="4561"/>
      <c r="S311" s="4561"/>
      <c r="T311" s="4561"/>
      <c r="U311" s="4561"/>
      <c r="V311" s="4561"/>
      <c r="W311" s="4561"/>
      <c r="X311" s="4561"/>
      <c r="Y311" s="4561"/>
      <c r="Z311" s="5662"/>
      <c r="AA311" s="5986"/>
      <c r="AB311" s="5662"/>
      <c r="AC311" s="5662"/>
      <c r="AD311" s="5662"/>
      <c r="AE311" s="5662"/>
      <c r="AF311" s="5662"/>
      <c r="AG311" s="5662"/>
      <c r="AH311" s="5662"/>
      <c r="AI311" s="5662"/>
      <c r="AJ311" s="5662"/>
      <c r="AK311" s="5662"/>
      <c r="AL311" s="5662"/>
      <c r="AM311" s="3220" t="s">
        <v>2035</v>
      </c>
      <c r="AN311" s="3381"/>
      <c r="AO311" s="3228" t="s">
        <v>857</v>
      </c>
      <c r="AP311" s="1804"/>
      <c r="AQ311" s="933">
        <v>1300</v>
      </c>
      <c r="AR311" s="1803" t="s">
        <v>2034</v>
      </c>
      <c r="AS311" s="1805" t="s">
        <v>2036</v>
      </c>
      <c r="AT311" s="826">
        <v>1300</v>
      </c>
      <c r="AU311" s="1806" t="s">
        <v>646</v>
      </c>
      <c r="AV311" s="1806" t="s">
        <v>647</v>
      </c>
      <c r="AW311" s="1806"/>
      <c r="AX311" s="933">
        <v>2</v>
      </c>
      <c r="AY311" s="933" t="s">
        <v>859</v>
      </c>
      <c r="AZ311" s="933">
        <v>2</v>
      </c>
      <c r="BA311" s="1807"/>
      <c r="BB311" s="1807"/>
      <c r="BC311" s="1807"/>
      <c r="BD311" s="1807"/>
      <c r="BE311" s="1807"/>
      <c r="BF311" s="6134"/>
      <c r="BG311" s="5944"/>
    </row>
    <row r="312" spans="1:59">
      <c r="A312" s="5962" t="s">
        <v>4080</v>
      </c>
      <c r="B312" s="5993" t="s">
        <v>2464</v>
      </c>
      <c r="C312" s="6099" t="s">
        <v>3811</v>
      </c>
      <c r="D312" s="5993" t="s">
        <v>2979</v>
      </c>
      <c r="E312" s="5728" t="s">
        <v>2924</v>
      </c>
      <c r="F312" s="5995" t="s">
        <v>2125</v>
      </c>
      <c r="G312" s="5728" t="s">
        <v>2028</v>
      </c>
      <c r="H312" s="5728" t="s">
        <v>2028</v>
      </c>
      <c r="I312" s="5728" t="s">
        <v>2029</v>
      </c>
      <c r="J312" s="5728" t="s">
        <v>2029</v>
      </c>
      <c r="K312" s="5728">
        <v>9</v>
      </c>
      <c r="L312" s="5728">
        <v>0</v>
      </c>
      <c r="M312" s="5728">
        <v>31</v>
      </c>
      <c r="N312" s="5728">
        <v>9</v>
      </c>
      <c r="O312" s="5728">
        <v>0</v>
      </c>
      <c r="P312" s="5728">
        <v>31</v>
      </c>
      <c r="Q312" s="5728">
        <v>1</v>
      </c>
      <c r="R312" s="5728">
        <v>1</v>
      </c>
      <c r="S312" s="5728" t="s">
        <v>2912</v>
      </c>
      <c r="T312" s="5728">
        <v>59</v>
      </c>
      <c r="U312" s="5728">
        <v>512</v>
      </c>
      <c r="V312" s="5728">
        <v>303</v>
      </c>
      <c r="W312" s="5728">
        <v>413</v>
      </c>
      <c r="X312" s="5728">
        <v>305</v>
      </c>
      <c r="Y312" s="5728">
        <v>190</v>
      </c>
      <c r="Z312" s="5728" t="s">
        <v>2030</v>
      </c>
      <c r="AA312" s="5983" t="s">
        <v>2913</v>
      </c>
      <c r="AB312" s="5728">
        <v>10176</v>
      </c>
      <c r="AC312" s="5728">
        <v>10176</v>
      </c>
      <c r="AD312" s="5728">
        <v>14264</v>
      </c>
      <c r="AE312" s="5728">
        <v>896</v>
      </c>
      <c r="AF312" s="5728">
        <v>896</v>
      </c>
      <c r="AG312" s="5728">
        <v>1344</v>
      </c>
      <c r="AH312" s="5728">
        <v>9</v>
      </c>
      <c r="AI312" s="5728">
        <v>2</v>
      </c>
      <c r="AJ312" s="5728" t="s">
        <v>2045</v>
      </c>
      <c r="AK312" s="5728" t="s">
        <v>2033</v>
      </c>
      <c r="AL312" s="5728" t="s">
        <v>2034</v>
      </c>
      <c r="AM312" s="3219" t="s">
        <v>2035</v>
      </c>
      <c r="AN312" s="3382"/>
      <c r="AO312" s="3226" t="s">
        <v>857</v>
      </c>
      <c r="AP312" s="1793"/>
      <c r="AQ312" s="934">
        <v>1204</v>
      </c>
      <c r="AR312" s="1792" t="s">
        <v>2034</v>
      </c>
      <c r="AS312" s="1792" t="s">
        <v>2036</v>
      </c>
      <c r="AT312" s="1792">
        <v>1203</v>
      </c>
      <c r="AU312" s="1794" t="s">
        <v>1218</v>
      </c>
      <c r="AV312" s="1794" t="s">
        <v>1219</v>
      </c>
      <c r="AW312" s="1795"/>
      <c r="AX312" s="934">
        <v>2</v>
      </c>
      <c r="AY312" s="934" t="s">
        <v>859</v>
      </c>
      <c r="AZ312" s="934">
        <v>2</v>
      </c>
      <c r="BA312" s="1796"/>
      <c r="BB312" s="1796"/>
      <c r="BC312" s="1796"/>
      <c r="BD312" s="1796"/>
      <c r="BE312" s="1796"/>
      <c r="BF312" s="6133" t="s">
        <v>2468</v>
      </c>
      <c r="BG312" s="5943" t="s">
        <v>2452</v>
      </c>
    </row>
    <row r="313" spans="1:59">
      <c r="A313" s="5963"/>
      <c r="B313" s="5109"/>
      <c r="C313" s="6100"/>
      <c r="D313" s="5109"/>
      <c r="E313" s="4560"/>
      <c r="F313" s="5149"/>
      <c r="G313" s="4560"/>
      <c r="H313" s="4560"/>
      <c r="I313" s="4560"/>
      <c r="J313" s="4560"/>
      <c r="K313" s="4560"/>
      <c r="L313" s="4560"/>
      <c r="M313" s="4560"/>
      <c r="N313" s="4560"/>
      <c r="O313" s="4560"/>
      <c r="P313" s="4560"/>
      <c r="Q313" s="4560"/>
      <c r="R313" s="4560"/>
      <c r="S313" s="4560"/>
      <c r="T313" s="4560"/>
      <c r="U313" s="4560"/>
      <c r="V313" s="4560"/>
      <c r="W313" s="4560"/>
      <c r="X313" s="4560"/>
      <c r="Y313" s="4560"/>
      <c r="Z313" s="4560"/>
      <c r="AA313" s="5985"/>
      <c r="AB313" s="4560"/>
      <c r="AC313" s="4560"/>
      <c r="AD313" s="4560"/>
      <c r="AE313" s="4560"/>
      <c r="AF313" s="4560"/>
      <c r="AG313" s="4560"/>
      <c r="AH313" s="4560"/>
      <c r="AI313" s="4560"/>
      <c r="AJ313" s="4560"/>
      <c r="AK313" s="4560"/>
      <c r="AL313" s="4560"/>
      <c r="AM313" s="3038" t="s">
        <v>2035</v>
      </c>
      <c r="AN313" s="3376"/>
      <c r="AO313" s="3227" t="s">
        <v>857</v>
      </c>
      <c r="AP313" s="1798"/>
      <c r="AQ313" s="935">
        <v>1500</v>
      </c>
      <c r="AR313" s="1797" t="s">
        <v>2034</v>
      </c>
      <c r="AS313" s="1799" t="s">
        <v>2036</v>
      </c>
      <c r="AT313" s="825">
        <v>1500</v>
      </c>
      <c r="AU313" s="1088" t="s">
        <v>344</v>
      </c>
      <c r="AV313" s="1800" t="s">
        <v>341</v>
      </c>
      <c r="AW313" s="1801"/>
      <c r="AX313" s="935">
        <v>2</v>
      </c>
      <c r="AY313" s="935" t="s">
        <v>859</v>
      </c>
      <c r="AZ313" s="935">
        <v>2</v>
      </c>
      <c r="BA313" s="1797">
        <v>3</v>
      </c>
      <c r="BB313" s="1797" t="s">
        <v>875</v>
      </c>
      <c r="BC313" s="1797" t="s">
        <v>859</v>
      </c>
      <c r="BD313" s="1797" t="s">
        <v>876</v>
      </c>
      <c r="BE313" s="1797" t="s">
        <v>877</v>
      </c>
      <c r="BF313" s="5752"/>
      <c r="BG313" s="5816"/>
    </row>
    <row r="314" spans="1:59">
      <c r="A314" s="5963"/>
      <c r="B314" s="5109"/>
      <c r="C314" s="6100"/>
      <c r="D314" s="5109"/>
      <c r="E314" s="4560"/>
      <c r="F314" s="5149"/>
      <c r="G314" s="4560"/>
      <c r="H314" s="4560"/>
      <c r="I314" s="4560"/>
      <c r="J314" s="4560"/>
      <c r="K314" s="4560"/>
      <c r="L314" s="4560"/>
      <c r="M314" s="4560"/>
      <c r="N314" s="4560"/>
      <c r="O314" s="4560"/>
      <c r="P314" s="4560"/>
      <c r="Q314" s="4560"/>
      <c r="R314" s="4560"/>
      <c r="S314" s="4560"/>
      <c r="T314" s="4560"/>
      <c r="U314" s="4560"/>
      <c r="V314" s="4560"/>
      <c r="W314" s="4560"/>
      <c r="X314" s="4560"/>
      <c r="Y314" s="4560"/>
      <c r="Z314" s="4560"/>
      <c r="AA314" s="5985"/>
      <c r="AB314" s="4560"/>
      <c r="AC314" s="4560"/>
      <c r="AD314" s="4560"/>
      <c r="AE314" s="4560"/>
      <c r="AF314" s="4560"/>
      <c r="AG314" s="4560"/>
      <c r="AH314" s="4560"/>
      <c r="AI314" s="4560"/>
      <c r="AJ314" s="4560"/>
      <c r="AK314" s="4560"/>
      <c r="AL314" s="4560"/>
      <c r="AM314" s="3038" t="s">
        <v>2035</v>
      </c>
      <c r="AN314" s="3379"/>
      <c r="AO314" s="3227" t="s">
        <v>857</v>
      </c>
      <c r="AP314" s="1798"/>
      <c r="AQ314" s="935">
        <v>1400</v>
      </c>
      <c r="AR314" s="1797" t="s">
        <v>2034</v>
      </c>
      <c r="AS314" s="1797" t="s">
        <v>2036</v>
      </c>
      <c r="AT314" s="935">
        <v>1400</v>
      </c>
      <c r="AU314" s="1800" t="s">
        <v>2793</v>
      </c>
      <c r="AV314" s="1800" t="s">
        <v>2793</v>
      </c>
      <c r="AW314" s="1801"/>
      <c r="AX314" s="935">
        <v>8</v>
      </c>
      <c r="AY314" s="935" t="s">
        <v>859</v>
      </c>
      <c r="AZ314" s="935">
        <v>8</v>
      </c>
      <c r="BA314" s="1802"/>
      <c r="BB314" s="1802"/>
      <c r="BC314" s="1802"/>
      <c r="BD314" s="1802"/>
      <c r="BE314" s="1802"/>
      <c r="BF314" s="5752"/>
      <c r="BG314" s="5816"/>
    </row>
    <row r="315" spans="1:59" ht="13.5" thickBot="1">
      <c r="A315" s="5964"/>
      <c r="B315" s="5378"/>
      <c r="C315" s="6101"/>
      <c r="D315" s="5994"/>
      <c r="E315" s="5956"/>
      <c r="F315" s="5997"/>
      <c r="G315" s="5662"/>
      <c r="H315" s="5662"/>
      <c r="I315" s="5662"/>
      <c r="J315" s="5662"/>
      <c r="K315" s="5662"/>
      <c r="L315" s="5662"/>
      <c r="M315" s="5662"/>
      <c r="N315" s="5662"/>
      <c r="O315" s="5662"/>
      <c r="P315" s="5662"/>
      <c r="Q315" s="4561"/>
      <c r="R315" s="4561"/>
      <c r="S315" s="4561"/>
      <c r="T315" s="4561"/>
      <c r="U315" s="4561"/>
      <c r="V315" s="4561"/>
      <c r="W315" s="4561"/>
      <c r="X315" s="4561"/>
      <c r="Y315" s="4561"/>
      <c r="Z315" s="5662"/>
      <c r="AA315" s="5986"/>
      <c r="AB315" s="5662"/>
      <c r="AC315" s="5662"/>
      <c r="AD315" s="5662"/>
      <c r="AE315" s="5662"/>
      <c r="AF315" s="5662"/>
      <c r="AG315" s="5662"/>
      <c r="AH315" s="5662"/>
      <c r="AI315" s="5662"/>
      <c r="AJ315" s="5662"/>
      <c r="AK315" s="5662"/>
      <c r="AL315" s="5662"/>
      <c r="AM315" s="3220" t="s">
        <v>2035</v>
      </c>
      <c r="AN315" s="3381"/>
      <c r="AO315" s="3228" t="s">
        <v>857</v>
      </c>
      <c r="AP315" s="1804"/>
      <c r="AQ315" s="933">
        <v>1300</v>
      </c>
      <c r="AR315" s="1803" t="s">
        <v>2034</v>
      </c>
      <c r="AS315" s="1805" t="s">
        <v>2036</v>
      </c>
      <c r="AT315" s="826">
        <v>1300</v>
      </c>
      <c r="AU315" s="1806" t="s">
        <v>646</v>
      </c>
      <c r="AV315" s="1806" t="s">
        <v>647</v>
      </c>
      <c r="AW315" s="1806"/>
      <c r="AX315" s="933">
        <v>2</v>
      </c>
      <c r="AY315" s="933" t="s">
        <v>859</v>
      </c>
      <c r="AZ315" s="933">
        <v>2</v>
      </c>
      <c r="BA315" s="1807"/>
      <c r="BB315" s="1807"/>
      <c r="BC315" s="1807"/>
      <c r="BD315" s="1807"/>
      <c r="BE315" s="1807"/>
      <c r="BF315" s="6134"/>
      <c r="BG315" s="5944"/>
    </row>
    <row r="316" spans="1:59">
      <c r="A316" s="5962" t="s">
        <v>4127</v>
      </c>
      <c r="B316" s="5993" t="s">
        <v>2464</v>
      </c>
      <c r="C316" s="6099" t="s">
        <v>3812</v>
      </c>
      <c r="D316" s="5993" t="s">
        <v>2980</v>
      </c>
      <c r="E316" s="5728" t="s">
        <v>2924</v>
      </c>
      <c r="F316" s="5995" t="s">
        <v>2126</v>
      </c>
      <c r="G316" s="5728" t="s">
        <v>2028</v>
      </c>
      <c r="H316" s="5728" t="s">
        <v>2028</v>
      </c>
      <c r="I316" s="5728" t="s">
        <v>2029</v>
      </c>
      <c r="J316" s="5728" t="s">
        <v>2029</v>
      </c>
      <c r="K316" s="5728">
        <v>9</v>
      </c>
      <c r="L316" s="5728">
        <v>0</v>
      </c>
      <c r="M316" s="5728">
        <v>31</v>
      </c>
      <c r="N316" s="5728">
        <v>9</v>
      </c>
      <c r="O316" s="5728">
        <v>0</v>
      </c>
      <c r="P316" s="5728">
        <v>31</v>
      </c>
      <c r="Q316" s="5728">
        <v>1</v>
      </c>
      <c r="R316" s="5728">
        <v>1</v>
      </c>
      <c r="S316" s="5728" t="s">
        <v>2912</v>
      </c>
      <c r="T316" s="5728">
        <v>59</v>
      </c>
      <c r="U316" s="5728">
        <v>512</v>
      </c>
      <c r="V316" s="5728">
        <v>303</v>
      </c>
      <c r="W316" s="5728">
        <v>413</v>
      </c>
      <c r="X316" s="5728">
        <v>305</v>
      </c>
      <c r="Y316" s="5728">
        <v>190</v>
      </c>
      <c r="Z316" s="5728" t="s">
        <v>2030</v>
      </c>
      <c r="AA316" s="5983" t="s">
        <v>2913</v>
      </c>
      <c r="AB316" s="5987">
        <v>8064</v>
      </c>
      <c r="AC316" s="5987">
        <v>8064</v>
      </c>
      <c r="AD316" s="5990">
        <v>12152</v>
      </c>
      <c r="AE316" s="5728">
        <v>896</v>
      </c>
      <c r="AF316" s="5728">
        <v>896</v>
      </c>
      <c r="AG316" s="5728">
        <v>1344</v>
      </c>
      <c r="AH316" s="5728">
        <v>9</v>
      </c>
      <c r="AI316" s="5728">
        <v>2</v>
      </c>
      <c r="AJ316" s="5728" t="s">
        <v>2045</v>
      </c>
      <c r="AK316" s="5728" t="s">
        <v>2033</v>
      </c>
      <c r="AL316" s="5728" t="s">
        <v>2034</v>
      </c>
      <c r="AM316" s="3219" t="s">
        <v>2035</v>
      </c>
      <c r="AN316" s="3372"/>
      <c r="AO316" s="3226" t="s">
        <v>857</v>
      </c>
      <c r="AP316" s="1793"/>
      <c r="AQ316" s="934">
        <v>1204</v>
      </c>
      <c r="AR316" s="1792" t="s">
        <v>2034</v>
      </c>
      <c r="AS316" s="1792" t="s">
        <v>2036</v>
      </c>
      <c r="AT316" s="1792">
        <v>1203</v>
      </c>
      <c r="AU316" s="1794" t="s">
        <v>1218</v>
      </c>
      <c r="AV316" s="1794" t="s">
        <v>1219</v>
      </c>
      <c r="AW316" s="1795"/>
      <c r="AX316" s="934">
        <v>2</v>
      </c>
      <c r="AY316" s="934" t="s">
        <v>859</v>
      </c>
      <c r="AZ316" s="934">
        <v>2</v>
      </c>
      <c r="BA316" s="1808"/>
      <c r="BB316" s="1808"/>
      <c r="BC316" s="1808"/>
      <c r="BD316" s="1808"/>
      <c r="BE316" s="1808"/>
      <c r="BF316" s="6133" t="s">
        <v>2468</v>
      </c>
      <c r="BG316" s="5943" t="s">
        <v>2452</v>
      </c>
    </row>
    <row r="317" spans="1:59">
      <c r="A317" s="5963"/>
      <c r="B317" s="5109"/>
      <c r="C317" s="6100"/>
      <c r="D317" s="5109"/>
      <c r="E317" s="4560"/>
      <c r="F317" s="5149"/>
      <c r="G317" s="4560"/>
      <c r="H317" s="4560"/>
      <c r="I317" s="4560"/>
      <c r="J317" s="4560"/>
      <c r="K317" s="4560"/>
      <c r="L317" s="4560"/>
      <c r="M317" s="4560"/>
      <c r="N317" s="4560"/>
      <c r="O317" s="4560"/>
      <c r="P317" s="4560"/>
      <c r="Q317" s="4560"/>
      <c r="R317" s="4560"/>
      <c r="S317" s="4560"/>
      <c r="T317" s="4560"/>
      <c r="U317" s="4560"/>
      <c r="V317" s="4560"/>
      <c r="W317" s="4560"/>
      <c r="X317" s="4560"/>
      <c r="Y317" s="4560"/>
      <c r="Z317" s="4560"/>
      <c r="AA317" s="5985"/>
      <c r="AB317" s="5988"/>
      <c r="AC317" s="5988"/>
      <c r="AD317" s="5991"/>
      <c r="AE317" s="4560"/>
      <c r="AF317" s="4560"/>
      <c r="AG317" s="4560"/>
      <c r="AH317" s="4560"/>
      <c r="AI317" s="4560"/>
      <c r="AJ317" s="4560"/>
      <c r="AK317" s="4560"/>
      <c r="AL317" s="4560"/>
      <c r="AM317" s="3038" t="s">
        <v>2035</v>
      </c>
      <c r="AN317" s="3376"/>
      <c r="AO317" s="3227" t="s">
        <v>857</v>
      </c>
      <c r="AP317" s="1798"/>
      <c r="AQ317" s="935">
        <v>1500</v>
      </c>
      <c r="AR317" s="1797" t="s">
        <v>2034</v>
      </c>
      <c r="AS317" s="1799" t="s">
        <v>2036</v>
      </c>
      <c r="AT317" s="825">
        <v>1500</v>
      </c>
      <c r="AU317" s="1800" t="s">
        <v>1158</v>
      </c>
      <c r="AV317" s="1800" t="s">
        <v>341</v>
      </c>
      <c r="AW317" s="1801"/>
      <c r="AX317" s="935">
        <v>4</v>
      </c>
      <c r="AY317" s="935" t="s">
        <v>859</v>
      </c>
      <c r="AZ317" s="935">
        <v>4</v>
      </c>
      <c r="BA317" s="1797">
        <v>6</v>
      </c>
      <c r="BB317" s="1797" t="s">
        <v>875</v>
      </c>
      <c r="BC317" s="1797" t="s">
        <v>859</v>
      </c>
      <c r="BD317" s="1797" t="s">
        <v>876</v>
      </c>
      <c r="BE317" s="1797" t="s">
        <v>877</v>
      </c>
      <c r="BF317" s="5752"/>
      <c r="BG317" s="5816"/>
    </row>
    <row r="318" spans="1:59">
      <c r="A318" s="5963"/>
      <c r="B318" s="5109"/>
      <c r="C318" s="6100"/>
      <c r="D318" s="5109"/>
      <c r="E318" s="4560"/>
      <c r="F318" s="5149"/>
      <c r="G318" s="4560"/>
      <c r="H318" s="4560"/>
      <c r="I318" s="4560"/>
      <c r="J318" s="4560"/>
      <c r="K318" s="4560"/>
      <c r="L318" s="4560"/>
      <c r="M318" s="4560"/>
      <c r="N318" s="4560"/>
      <c r="O318" s="4560"/>
      <c r="P318" s="4560"/>
      <c r="Q318" s="4560"/>
      <c r="R318" s="4560"/>
      <c r="S318" s="4560"/>
      <c r="T318" s="4560"/>
      <c r="U318" s="4560"/>
      <c r="V318" s="4560"/>
      <c r="W318" s="4560"/>
      <c r="X318" s="4560"/>
      <c r="Y318" s="4560"/>
      <c r="Z318" s="4560"/>
      <c r="AA318" s="5985"/>
      <c r="AB318" s="5988"/>
      <c r="AC318" s="5988"/>
      <c r="AD318" s="5991"/>
      <c r="AE318" s="4560"/>
      <c r="AF318" s="4560"/>
      <c r="AG318" s="4560"/>
      <c r="AH318" s="4560"/>
      <c r="AI318" s="4560"/>
      <c r="AJ318" s="4560"/>
      <c r="AK318" s="4560"/>
      <c r="AL318" s="4560"/>
      <c r="AM318" s="3038" t="s">
        <v>2035</v>
      </c>
      <c r="AN318" s="3373"/>
      <c r="AO318" s="3227" t="s">
        <v>857</v>
      </c>
      <c r="AP318" s="1798"/>
      <c r="AQ318" s="935">
        <v>1400</v>
      </c>
      <c r="AR318" s="1797" t="s">
        <v>2034</v>
      </c>
      <c r="AS318" s="1797" t="s">
        <v>2036</v>
      </c>
      <c r="AT318" s="935">
        <v>1400</v>
      </c>
      <c r="AU318" s="1800" t="s">
        <v>2793</v>
      </c>
      <c r="AV318" s="1800" t="s">
        <v>2793</v>
      </c>
      <c r="AW318" s="1801"/>
      <c r="AX318" s="935">
        <v>8</v>
      </c>
      <c r="AY318" s="935" t="s">
        <v>859</v>
      </c>
      <c r="AZ318" s="935">
        <v>8</v>
      </c>
      <c r="BA318" s="1809"/>
      <c r="BB318" s="1809"/>
      <c r="BC318" s="1809"/>
      <c r="BD318" s="1809"/>
      <c r="BE318" s="1809"/>
      <c r="BF318" s="5752"/>
      <c r="BG318" s="5816"/>
    </row>
    <row r="319" spans="1:59" ht="13.5" thickBot="1">
      <c r="A319" s="5964"/>
      <c r="B319" s="5378"/>
      <c r="C319" s="6101"/>
      <c r="D319" s="5994"/>
      <c r="E319" s="5956"/>
      <c r="F319" s="5996"/>
      <c r="G319" s="5662"/>
      <c r="H319" s="5662"/>
      <c r="I319" s="5662"/>
      <c r="J319" s="5662"/>
      <c r="K319" s="5662"/>
      <c r="L319" s="5662"/>
      <c r="M319" s="5662"/>
      <c r="N319" s="5662"/>
      <c r="O319" s="5662"/>
      <c r="P319" s="5662"/>
      <c r="Q319" s="4561"/>
      <c r="R319" s="4561"/>
      <c r="S319" s="4561"/>
      <c r="T319" s="4561"/>
      <c r="U319" s="4561"/>
      <c r="V319" s="4561"/>
      <c r="W319" s="4561"/>
      <c r="X319" s="4561"/>
      <c r="Y319" s="4561"/>
      <c r="Z319" s="5662"/>
      <c r="AA319" s="5986"/>
      <c r="AB319" s="5989"/>
      <c r="AC319" s="5989"/>
      <c r="AD319" s="5992"/>
      <c r="AE319" s="5662"/>
      <c r="AF319" s="5662"/>
      <c r="AG319" s="5662"/>
      <c r="AH319" s="5662"/>
      <c r="AI319" s="5662"/>
      <c r="AJ319" s="5662"/>
      <c r="AK319" s="5662"/>
      <c r="AL319" s="5662"/>
      <c r="AM319" s="3220" t="s">
        <v>2035</v>
      </c>
      <c r="AN319" s="3381"/>
      <c r="AO319" s="3228" t="s">
        <v>857</v>
      </c>
      <c r="AP319" s="1804"/>
      <c r="AQ319" s="933">
        <v>1300</v>
      </c>
      <c r="AR319" s="1803" t="s">
        <v>2034</v>
      </c>
      <c r="AS319" s="1805" t="s">
        <v>2036</v>
      </c>
      <c r="AT319" s="826">
        <v>1300</v>
      </c>
      <c r="AU319" s="1806" t="s">
        <v>646</v>
      </c>
      <c r="AV319" s="1806" t="s">
        <v>647</v>
      </c>
      <c r="AW319" s="1806"/>
      <c r="AX319" s="933">
        <v>2</v>
      </c>
      <c r="AY319" s="933" t="s">
        <v>859</v>
      </c>
      <c r="AZ319" s="933">
        <v>2</v>
      </c>
      <c r="BA319" s="1807"/>
      <c r="BB319" s="1807"/>
      <c r="BC319" s="1807"/>
      <c r="BD319" s="1807"/>
      <c r="BE319" s="1807"/>
      <c r="BF319" s="6134"/>
      <c r="BG319" s="5944"/>
    </row>
    <row r="320" spans="1:59">
      <c r="A320" s="5962" t="s">
        <v>4141</v>
      </c>
      <c r="B320" s="5984" t="s">
        <v>2464</v>
      </c>
      <c r="C320" s="6102" t="s">
        <v>3813</v>
      </c>
      <c r="D320" s="5984" t="s">
        <v>2981</v>
      </c>
      <c r="E320" s="5728" t="s">
        <v>2920</v>
      </c>
      <c r="F320" s="4761" t="s">
        <v>2093</v>
      </c>
      <c r="G320" s="5728" t="s">
        <v>2028</v>
      </c>
      <c r="H320" s="5728" t="s">
        <v>2028</v>
      </c>
      <c r="I320" s="5728" t="s">
        <v>2029</v>
      </c>
      <c r="J320" s="5728" t="s">
        <v>2029</v>
      </c>
      <c r="K320" s="5728">
        <v>8</v>
      </c>
      <c r="L320" s="5728">
        <v>0</v>
      </c>
      <c r="M320" s="5728">
        <v>31</v>
      </c>
      <c r="N320" s="5728">
        <v>8</v>
      </c>
      <c r="O320" s="5728">
        <v>0</v>
      </c>
      <c r="P320" s="5728">
        <v>31</v>
      </c>
      <c r="Q320" s="5728">
        <v>1</v>
      </c>
      <c r="R320" s="5728">
        <v>1</v>
      </c>
      <c r="S320" s="5728" t="s">
        <v>2912</v>
      </c>
      <c r="T320" s="5728">
        <v>59</v>
      </c>
      <c r="U320" s="5728">
        <v>512</v>
      </c>
      <c r="V320" s="5728">
        <v>303</v>
      </c>
      <c r="W320" s="5728">
        <v>413</v>
      </c>
      <c r="X320" s="5728">
        <v>305</v>
      </c>
      <c r="Y320" s="5728">
        <v>190</v>
      </c>
      <c r="Z320" s="5728" t="s">
        <v>2030</v>
      </c>
      <c r="AA320" s="5983" t="s">
        <v>2913</v>
      </c>
      <c r="AB320" s="4644">
        <v>5024</v>
      </c>
      <c r="AC320" s="4644">
        <v>5024</v>
      </c>
      <c r="AD320" s="4644">
        <v>5088</v>
      </c>
      <c r="AE320" s="4644">
        <v>768</v>
      </c>
      <c r="AF320" s="4644">
        <v>768</v>
      </c>
      <c r="AG320" s="4644">
        <v>832</v>
      </c>
      <c r="AH320" s="5728">
        <v>9</v>
      </c>
      <c r="AI320" s="5728">
        <v>2</v>
      </c>
      <c r="AJ320" s="5728" t="s">
        <v>2045</v>
      </c>
      <c r="AK320" s="5728" t="s">
        <v>2033</v>
      </c>
      <c r="AL320" s="5728" t="s">
        <v>2034</v>
      </c>
      <c r="AM320" s="3219" t="s">
        <v>2035</v>
      </c>
      <c r="AN320" s="3388"/>
      <c r="AO320" s="3226" t="s">
        <v>857</v>
      </c>
      <c r="AP320" s="1793"/>
      <c r="AQ320" s="934">
        <v>1500</v>
      </c>
      <c r="AR320" s="1792" t="s">
        <v>2034</v>
      </c>
      <c r="AS320" s="1792" t="s">
        <v>2036</v>
      </c>
      <c r="AT320" s="934">
        <v>1500</v>
      </c>
      <c r="AU320" s="1810" t="s">
        <v>342</v>
      </c>
      <c r="AV320" s="1811" t="s">
        <v>341</v>
      </c>
      <c r="AW320" s="934"/>
      <c r="AX320" s="934">
        <v>2</v>
      </c>
      <c r="AY320" s="934" t="s">
        <v>859</v>
      </c>
      <c r="AZ320" s="934">
        <v>2</v>
      </c>
      <c r="BA320" s="934">
        <v>3</v>
      </c>
      <c r="BB320" s="934" t="s">
        <v>875</v>
      </c>
      <c r="BC320" s="934" t="s">
        <v>859</v>
      </c>
      <c r="BD320" s="934" t="s">
        <v>876</v>
      </c>
      <c r="BE320" s="934" t="s">
        <v>877</v>
      </c>
      <c r="BF320" s="6133" t="s">
        <v>2466</v>
      </c>
      <c r="BG320" s="5943" t="s">
        <v>2452</v>
      </c>
    </row>
    <row r="321" spans="1:59">
      <c r="A321" s="5963"/>
      <c r="B321" s="5688"/>
      <c r="C321" s="6091"/>
      <c r="D321" s="5688"/>
      <c r="E321" s="4560"/>
      <c r="F321" s="4216"/>
      <c r="G321" s="5979"/>
      <c r="H321" s="5979"/>
      <c r="I321" s="5979"/>
      <c r="J321" s="5979"/>
      <c r="K321" s="5979"/>
      <c r="L321" s="5979"/>
      <c r="M321" s="5979"/>
      <c r="N321" s="5979"/>
      <c r="O321" s="5979"/>
      <c r="P321" s="5979"/>
      <c r="Q321" s="4560"/>
      <c r="R321" s="4560"/>
      <c r="S321" s="4560"/>
      <c r="T321" s="4560"/>
      <c r="U321" s="4560"/>
      <c r="V321" s="4560"/>
      <c r="W321" s="4560"/>
      <c r="X321" s="4560"/>
      <c r="Y321" s="4560"/>
      <c r="Z321" s="5979"/>
      <c r="AA321" s="5979"/>
      <c r="AB321" s="4170"/>
      <c r="AC321" s="4170"/>
      <c r="AD321" s="4170"/>
      <c r="AE321" s="4170"/>
      <c r="AF321" s="4170"/>
      <c r="AG321" s="4170"/>
      <c r="AH321" s="5979"/>
      <c r="AI321" s="5979"/>
      <c r="AJ321" s="5979"/>
      <c r="AK321" s="5979"/>
      <c r="AL321" s="4560"/>
      <c r="AM321" s="3038" t="s">
        <v>2035</v>
      </c>
      <c r="AN321" s="3379"/>
      <c r="AO321" s="3227" t="s">
        <v>857</v>
      </c>
      <c r="AP321" s="1798"/>
      <c r="AQ321" s="935">
        <v>1400</v>
      </c>
      <c r="AR321" s="1797" t="s">
        <v>2034</v>
      </c>
      <c r="AS321" s="1797" t="s">
        <v>2036</v>
      </c>
      <c r="AT321" s="935">
        <v>1400</v>
      </c>
      <c r="AU321" s="1800" t="s">
        <v>2793</v>
      </c>
      <c r="AV321" s="1800" t="s">
        <v>2793</v>
      </c>
      <c r="AW321" s="1801"/>
      <c r="AX321" s="935">
        <v>8</v>
      </c>
      <c r="AY321" s="935" t="s">
        <v>859</v>
      </c>
      <c r="AZ321" s="935">
        <v>8</v>
      </c>
      <c r="BA321" s="1802"/>
      <c r="BB321" s="1802"/>
      <c r="BC321" s="1802"/>
      <c r="BD321" s="1802"/>
      <c r="BE321" s="1802"/>
      <c r="BF321" s="5752"/>
      <c r="BG321" s="5816"/>
    </row>
    <row r="322" spans="1:59">
      <c r="A322" s="5963"/>
      <c r="B322" s="5689"/>
      <c r="C322" s="6103"/>
      <c r="D322" s="5689"/>
      <c r="E322" s="4561"/>
      <c r="F322" s="4151"/>
      <c r="G322" s="5979"/>
      <c r="H322" s="5979"/>
      <c r="I322" s="5979"/>
      <c r="J322" s="5979"/>
      <c r="K322" s="5979"/>
      <c r="L322" s="5979"/>
      <c r="M322" s="5979"/>
      <c r="N322" s="5979"/>
      <c r="O322" s="5979"/>
      <c r="P322" s="5979"/>
      <c r="Q322" s="4560"/>
      <c r="R322" s="4560"/>
      <c r="S322" s="4560"/>
      <c r="T322" s="4560"/>
      <c r="U322" s="4560"/>
      <c r="V322" s="4560"/>
      <c r="W322" s="4560"/>
      <c r="X322" s="4560"/>
      <c r="Y322" s="4560"/>
      <c r="Z322" s="5979"/>
      <c r="AA322" s="5979"/>
      <c r="AB322" s="4171"/>
      <c r="AC322" s="4171"/>
      <c r="AD322" s="4171"/>
      <c r="AE322" s="4171"/>
      <c r="AF322" s="4171"/>
      <c r="AG322" s="4171"/>
      <c r="AH322" s="5979"/>
      <c r="AI322" s="5979"/>
      <c r="AJ322" s="5979"/>
      <c r="AK322" s="5979"/>
      <c r="AL322" s="4560"/>
      <c r="AM322" s="3027" t="s">
        <v>2035</v>
      </c>
      <c r="AN322" s="3380"/>
      <c r="AO322" s="3229" t="s">
        <v>857</v>
      </c>
      <c r="AP322" s="1812"/>
      <c r="AQ322" s="3188">
        <v>1300</v>
      </c>
      <c r="AR322" s="3199" t="s">
        <v>2034</v>
      </c>
      <c r="AS322" s="3199" t="s">
        <v>2036</v>
      </c>
      <c r="AT322" s="3188">
        <v>1300</v>
      </c>
      <c r="AU322" s="1801" t="s">
        <v>646</v>
      </c>
      <c r="AV322" s="1801" t="s">
        <v>647</v>
      </c>
      <c r="AW322" s="1801"/>
      <c r="AX322" s="935">
        <v>2</v>
      </c>
      <c r="AY322" s="935" t="s">
        <v>859</v>
      </c>
      <c r="AZ322" s="935">
        <v>2</v>
      </c>
      <c r="BA322" s="1802"/>
      <c r="BB322" s="1802"/>
      <c r="BC322" s="1802"/>
      <c r="BD322" s="1802"/>
      <c r="BE322" s="1802"/>
      <c r="BF322" s="5796"/>
      <c r="BG322" s="5819"/>
    </row>
    <row r="323" spans="1:59">
      <c r="A323" s="5963"/>
      <c r="B323" s="5687" t="s">
        <v>2464</v>
      </c>
      <c r="C323" s="6090" t="s">
        <v>3681</v>
      </c>
      <c r="D323" s="5687" t="s">
        <v>2982</v>
      </c>
      <c r="E323" s="4559" t="s">
        <v>2924</v>
      </c>
      <c r="F323" s="4139" t="s">
        <v>2127</v>
      </c>
      <c r="G323" s="4559" t="s">
        <v>2028</v>
      </c>
      <c r="H323" s="4559" t="s">
        <v>2028</v>
      </c>
      <c r="I323" s="4559" t="s">
        <v>2029</v>
      </c>
      <c r="J323" s="4559" t="s">
        <v>2029</v>
      </c>
      <c r="K323" s="4559">
        <v>9</v>
      </c>
      <c r="L323" s="4559">
        <v>0</v>
      </c>
      <c r="M323" s="4559">
        <v>31</v>
      </c>
      <c r="N323" s="4559">
        <v>9</v>
      </c>
      <c r="O323" s="4559">
        <v>0</v>
      </c>
      <c r="P323" s="4559">
        <v>31</v>
      </c>
      <c r="Q323" s="4559">
        <v>1</v>
      </c>
      <c r="R323" s="4559">
        <v>1</v>
      </c>
      <c r="S323" s="4559" t="s">
        <v>2912</v>
      </c>
      <c r="T323" s="4559">
        <v>59</v>
      </c>
      <c r="U323" s="4559">
        <v>512</v>
      </c>
      <c r="V323" s="4559">
        <v>303</v>
      </c>
      <c r="W323" s="4559">
        <v>413</v>
      </c>
      <c r="X323" s="4559">
        <v>305</v>
      </c>
      <c r="Y323" s="4559">
        <v>190</v>
      </c>
      <c r="Z323" s="4559" t="s">
        <v>2030</v>
      </c>
      <c r="AA323" s="5981" t="s">
        <v>2913</v>
      </c>
      <c r="AB323" s="4639">
        <v>7680</v>
      </c>
      <c r="AC323" s="4639">
        <v>7680</v>
      </c>
      <c r="AD323" s="4639">
        <v>7744</v>
      </c>
      <c r="AE323" s="4056">
        <v>768</v>
      </c>
      <c r="AF323" s="4056">
        <v>768</v>
      </c>
      <c r="AG323" s="4056">
        <v>832</v>
      </c>
      <c r="AH323" s="4559">
        <v>9</v>
      </c>
      <c r="AI323" s="4559">
        <v>2</v>
      </c>
      <c r="AJ323" s="4559" t="s">
        <v>2045</v>
      </c>
      <c r="AK323" s="4559" t="s">
        <v>2033</v>
      </c>
      <c r="AL323" s="4559" t="s">
        <v>2034</v>
      </c>
      <c r="AM323" s="3038" t="s">
        <v>2035</v>
      </c>
      <c r="AN323" s="3385"/>
      <c r="AO323" s="3227" t="s">
        <v>857</v>
      </c>
      <c r="AP323" s="1798"/>
      <c r="AQ323" s="935">
        <v>1500</v>
      </c>
      <c r="AR323" s="1797" t="s">
        <v>2034</v>
      </c>
      <c r="AS323" s="1797" t="s">
        <v>2036</v>
      </c>
      <c r="AT323" s="935">
        <v>1500</v>
      </c>
      <c r="AU323" s="1108" t="s">
        <v>1158</v>
      </c>
      <c r="AV323" s="1800" t="s">
        <v>341</v>
      </c>
      <c r="AW323" s="935"/>
      <c r="AX323" s="935">
        <v>4</v>
      </c>
      <c r="AY323" s="935" t="s">
        <v>859</v>
      </c>
      <c r="AZ323" s="935">
        <v>4</v>
      </c>
      <c r="BA323" s="3199">
        <v>6</v>
      </c>
      <c r="BB323" s="3199" t="s">
        <v>875</v>
      </c>
      <c r="BC323" s="3199" t="s">
        <v>859</v>
      </c>
      <c r="BD323" s="3199" t="s">
        <v>876</v>
      </c>
      <c r="BE323" s="3199" t="s">
        <v>877</v>
      </c>
      <c r="BF323" s="6135" t="s">
        <v>2466</v>
      </c>
      <c r="BG323" s="5818" t="s">
        <v>2452</v>
      </c>
    </row>
    <row r="324" spans="1:59">
      <c r="A324" s="5963"/>
      <c r="B324" s="5688"/>
      <c r="C324" s="6091"/>
      <c r="D324" s="5688"/>
      <c r="E324" s="4560"/>
      <c r="F324" s="4167"/>
      <c r="G324" s="5979"/>
      <c r="H324" s="5979"/>
      <c r="I324" s="5979"/>
      <c r="J324" s="5979"/>
      <c r="K324" s="5979"/>
      <c r="L324" s="5979"/>
      <c r="M324" s="5979"/>
      <c r="N324" s="5979"/>
      <c r="O324" s="5979"/>
      <c r="P324" s="5979"/>
      <c r="Q324" s="4560"/>
      <c r="R324" s="4560"/>
      <c r="S324" s="4560"/>
      <c r="T324" s="4560"/>
      <c r="U324" s="4560"/>
      <c r="V324" s="4560"/>
      <c r="W324" s="4560"/>
      <c r="X324" s="4560"/>
      <c r="Y324" s="4560"/>
      <c r="Z324" s="5979"/>
      <c r="AA324" s="5979"/>
      <c r="AB324" s="4640"/>
      <c r="AC324" s="4640"/>
      <c r="AD324" s="4640"/>
      <c r="AE324" s="4170"/>
      <c r="AF324" s="4170"/>
      <c r="AG324" s="4170"/>
      <c r="AH324" s="5979"/>
      <c r="AI324" s="5979"/>
      <c r="AJ324" s="5979"/>
      <c r="AK324" s="5979"/>
      <c r="AL324" s="4560"/>
      <c r="AM324" s="3038" t="s">
        <v>2035</v>
      </c>
      <c r="AN324" s="3379"/>
      <c r="AO324" s="3227" t="s">
        <v>857</v>
      </c>
      <c r="AP324" s="1798"/>
      <c r="AQ324" s="935">
        <v>1400</v>
      </c>
      <c r="AR324" s="1797" t="s">
        <v>2034</v>
      </c>
      <c r="AS324" s="1797" t="s">
        <v>2036</v>
      </c>
      <c r="AT324" s="935">
        <v>1400</v>
      </c>
      <c r="AU324" s="1800" t="s">
        <v>2793</v>
      </c>
      <c r="AV324" s="1800" t="s">
        <v>2793</v>
      </c>
      <c r="AW324" s="1801"/>
      <c r="AX324" s="935">
        <v>8</v>
      </c>
      <c r="AY324" s="935" t="s">
        <v>859</v>
      </c>
      <c r="AZ324" s="935">
        <v>8</v>
      </c>
      <c r="BA324" s="1802"/>
      <c r="BB324" s="1802"/>
      <c r="BC324" s="1802"/>
      <c r="BD324" s="1802"/>
      <c r="BE324" s="1802"/>
      <c r="BF324" s="5752"/>
      <c r="BG324" s="5816"/>
    </row>
    <row r="325" spans="1:59">
      <c r="A325" s="5963"/>
      <c r="B325" s="5689"/>
      <c r="C325" s="6103"/>
      <c r="D325" s="5689"/>
      <c r="E325" s="4561"/>
      <c r="F325" s="4079"/>
      <c r="G325" s="5982"/>
      <c r="H325" s="5982"/>
      <c r="I325" s="5982"/>
      <c r="J325" s="5982"/>
      <c r="K325" s="5982"/>
      <c r="L325" s="5982"/>
      <c r="M325" s="5982"/>
      <c r="N325" s="5982"/>
      <c r="O325" s="5982"/>
      <c r="P325" s="5982"/>
      <c r="Q325" s="4561"/>
      <c r="R325" s="4561"/>
      <c r="S325" s="4561"/>
      <c r="T325" s="4561"/>
      <c r="U325" s="4561"/>
      <c r="V325" s="4561"/>
      <c r="W325" s="4561"/>
      <c r="X325" s="4561"/>
      <c r="Y325" s="4561"/>
      <c r="Z325" s="5982"/>
      <c r="AA325" s="5982"/>
      <c r="AB325" s="4489"/>
      <c r="AC325" s="4489"/>
      <c r="AD325" s="4489"/>
      <c r="AE325" s="4171"/>
      <c r="AF325" s="4171"/>
      <c r="AG325" s="4171"/>
      <c r="AH325" s="5982"/>
      <c r="AI325" s="5982"/>
      <c r="AJ325" s="5982"/>
      <c r="AK325" s="5982"/>
      <c r="AL325" s="4561"/>
      <c r="AM325" s="3038" t="s">
        <v>2035</v>
      </c>
      <c r="AN325" s="3380"/>
      <c r="AO325" s="3227" t="s">
        <v>857</v>
      </c>
      <c r="AP325" s="1798"/>
      <c r="AQ325" s="935">
        <v>1300</v>
      </c>
      <c r="AR325" s="1797" t="s">
        <v>2034</v>
      </c>
      <c r="AS325" s="1797" t="s">
        <v>2036</v>
      </c>
      <c r="AT325" s="935">
        <v>1300</v>
      </c>
      <c r="AU325" s="1801" t="s">
        <v>646</v>
      </c>
      <c r="AV325" s="1801" t="s">
        <v>647</v>
      </c>
      <c r="AW325" s="1801"/>
      <c r="AX325" s="935">
        <v>2</v>
      </c>
      <c r="AY325" s="935" t="s">
        <v>859</v>
      </c>
      <c r="AZ325" s="935">
        <v>2</v>
      </c>
      <c r="BA325" s="1802"/>
      <c r="BB325" s="1802"/>
      <c r="BC325" s="1802"/>
      <c r="BD325" s="1802"/>
      <c r="BE325" s="1802"/>
      <c r="BF325" s="5796"/>
      <c r="BG325" s="5819"/>
    </row>
    <row r="326" spans="1:59">
      <c r="A326" s="5963"/>
      <c r="B326" s="5687" t="s">
        <v>2464</v>
      </c>
      <c r="C326" s="6090" t="s">
        <v>3680</v>
      </c>
      <c r="D326" s="4068" t="s">
        <v>2983</v>
      </c>
      <c r="E326" s="4559" t="s">
        <v>2924</v>
      </c>
      <c r="F326" s="4167" t="s">
        <v>2128</v>
      </c>
      <c r="G326" s="4559" t="s">
        <v>2028</v>
      </c>
      <c r="H326" s="4559" t="s">
        <v>2028</v>
      </c>
      <c r="I326" s="4559" t="s">
        <v>2029</v>
      </c>
      <c r="J326" s="4559" t="s">
        <v>2029</v>
      </c>
      <c r="K326" s="4559">
        <v>9</v>
      </c>
      <c r="L326" s="4559">
        <v>0</v>
      </c>
      <c r="M326" s="4559">
        <v>31</v>
      </c>
      <c r="N326" s="4559">
        <v>9</v>
      </c>
      <c r="O326" s="4559">
        <v>0</v>
      </c>
      <c r="P326" s="4559">
        <v>31</v>
      </c>
      <c r="Q326" s="4560">
        <v>1</v>
      </c>
      <c r="R326" s="4560">
        <v>1</v>
      </c>
      <c r="S326" s="4560" t="s">
        <v>2912</v>
      </c>
      <c r="T326" s="4560">
        <v>59</v>
      </c>
      <c r="U326" s="4560">
        <v>512</v>
      </c>
      <c r="V326" s="4560">
        <v>303</v>
      </c>
      <c r="W326" s="4560">
        <v>413</v>
      </c>
      <c r="X326" s="4560">
        <v>305</v>
      </c>
      <c r="Y326" s="4560">
        <v>190</v>
      </c>
      <c r="Z326" s="4559" t="s">
        <v>2030</v>
      </c>
      <c r="AA326" s="5981" t="s">
        <v>2913</v>
      </c>
      <c r="AB326" s="4639">
        <v>9792</v>
      </c>
      <c r="AC326" s="4639">
        <v>9792</v>
      </c>
      <c r="AD326" s="4639">
        <v>9856</v>
      </c>
      <c r="AE326" s="4056">
        <v>768</v>
      </c>
      <c r="AF326" s="4056">
        <v>768</v>
      </c>
      <c r="AG326" s="4056">
        <v>832</v>
      </c>
      <c r="AH326" s="4559">
        <v>9</v>
      </c>
      <c r="AI326" s="4559">
        <v>2</v>
      </c>
      <c r="AJ326" s="4559" t="s">
        <v>2045</v>
      </c>
      <c r="AK326" s="4559" t="s">
        <v>2033</v>
      </c>
      <c r="AL326" s="4559" t="s">
        <v>2034</v>
      </c>
      <c r="AM326" s="3038" t="s">
        <v>2035</v>
      </c>
      <c r="AN326" s="3389"/>
      <c r="AO326" s="3227" t="s">
        <v>857</v>
      </c>
      <c r="AP326" s="1798"/>
      <c r="AQ326" s="935">
        <v>1500</v>
      </c>
      <c r="AR326" s="1797" t="s">
        <v>2034</v>
      </c>
      <c r="AS326" s="1797" t="s">
        <v>2036</v>
      </c>
      <c r="AT326" s="935">
        <v>1500</v>
      </c>
      <c r="AU326" s="1088" t="s">
        <v>344</v>
      </c>
      <c r="AV326" s="1800" t="s">
        <v>341</v>
      </c>
      <c r="AW326" s="935"/>
      <c r="AX326" s="935">
        <v>2</v>
      </c>
      <c r="AY326" s="935" t="s">
        <v>859</v>
      </c>
      <c r="AZ326" s="935">
        <v>2</v>
      </c>
      <c r="BA326" s="935">
        <v>3</v>
      </c>
      <c r="BB326" s="935" t="s">
        <v>875</v>
      </c>
      <c r="BC326" s="935" t="s">
        <v>859</v>
      </c>
      <c r="BD326" s="935" t="s">
        <v>876</v>
      </c>
      <c r="BE326" s="935" t="s">
        <v>877</v>
      </c>
      <c r="BF326" s="6135" t="s">
        <v>2466</v>
      </c>
      <c r="BG326" s="5818" t="s">
        <v>2452</v>
      </c>
    </row>
    <row r="327" spans="1:59">
      <c r="A327" s="5963"/>
      <c r="B327" s="5688"/>
      <c r="C327" s="6091"/>
      <c r="D327" s="4069"/>
      <c r="E327" s="4560"/>
      <c r="F327" s="4167"/>
      <c r="G327" s="5979"/>
      <c r="H327" s="5979"/>
      <c r="I327" s="5979"/>
      <c r="J327" s="5979"/>
      <c r="K327" s="5979"/>
      <c r="L327" s="5979"/>
      <c r="M327" s="5979"/>
      <c r="N327" s="5979"/>
      <c r="O327" s="5979"/>
      <c r="P327" s="5979"/>
      <c r="Q327" s="4560"/>
      <c r="R327" s="4560"/>
      <c r="S327" s="4560"/>
      <c r="T327" s="4560"/>
      <c r="U327" s="4560"/>
      <c r="V327" s="4560"/>
      <c r="W327" s="4560"/>
      <c r="X327" s="4560"/>
      <c r="Y327" s="4560"/>
      <c r="Z327" s="5979"/>
      <c r="AA327" s="5979"/>
      <c r="AB327" s="4640"/>
      <c r="AC327" s="4640"/>
      <c r="AD327" s="4640"/>
      <c r="AE327" s="4170"/>
      <c r="AF327" s="4170"/>
      <c r="AG327" s="4170"/>
      <c r="AH327" s="5979"/>
      <c r="AI327" s="5979"/>
      <c r="AJ327" s="5979"/>
      <c r="AK327" s="5979"/>
      <c r="AL327" s="4560"/>
      <c r="AM327" s="3038" t="s">
        <v>2035</v>
      </c>
      <c r="AN327" s="3379"/>
      <c r="AO327" s="3227" t="s">
        <v>857</v>
      </c>
      <c r="AP327" s="1798"/>
      <c r="AQ327" s="935">
        <v>1400</v>
      </c>
      <c r="AR327" s="1797" t="s">
        <v>2034</v>
      </c>
      <c r="AS327" s="1797" t="s">
        <v>2036</v>
      </c>
      <c r="AT327" s="935">
        <v>1400</v>
      </c>
      <c r="AU327" s="1800" t="s">
        <v>2793</v>
      </c>
      <c r="AV327" s="1800" t="s">
        <v>2793</v>
      </c>
      <c r="AW327" s="1801"/>
      <c r="AX327" s="935">
        <v>8</v>
      </c>
      <c r="AY327" s="935" t="s">
        <v>859</v>
      </c>
      <c r="AZ327" s="935">
        <v>8</v>
      </c>
      <c r="BA327" s="1802"/>
      <c r="BB327" s="1802"/>
      <c r="BC327" s="1802"/>
      <c r="BD327" s="1802"/>
      <c r="BE327" s="1802"/>
      <c r="BF327" s="5752"/>
      <c r="BG327" s="5816"/>
    </row>
    <row r="328" spans="1:59" ht="13.5" thickBot="1">
      <c r="A328" s="5964"/>
      <c r="B328" s="5887"/>
      <c r="C328" s="6092"/>
      <c r="D328" s="4792"/>
      <c r="E328" s="5662"/>
      <c r="F328" s="4468"/>
      <c r="G328" s="5980"/>
      <c r="H328" s="5980"/>
      <c r="I328" s="5980"/>
      <c r="J328" s="5980"/>
      <c r="K328" s="5980"/>
      <c r="L328" s="5980"/>
      <c r="M328" s="5980"/>
      <c r="N328" s="5980"/>
      <c r="O328" s="5980"/>
      <c r="P328" s="5980"/>
      <c r="Q328" s="4561"/>
      <c r="R328" s="4561"/>
      <c r="S328" s="4561"/>
      <c r="T328" s="4561"/>
      <c r="U328" s="4561"/>
      <c r="V328" s="4561"/>
      <c r="W328" s="4561"/>
      <c r="X328" s="4561"/>
      <c r="Y328" s="4561"/>
      <c r="Z328" s="5980"/>
      <c r="AA328" s="5980"/>
      <c r="AB328" s="4994"/>
      <c r="AC328" s="4994"/>
      <c r="AD328" s="4994"/>
      <c r="AE328" s="4646"/>
      <c r="AF328" s="4646"/>
      <c r="AG328" s="4646"/>
      <c r="AH328" s="5980"/>
      <c r="AI328" s="5980"/>
      <c r="AJ328" s="5980"/>
      <c r="AK328" s="5980"/>
      <c r="AL328" s="5662"/>
      <c r="AM328" s="3220" t="s">
        <v>2035</v>
      </c>
      <c r="AN328" s="3381"/>
      <c r="AO328" s="3228" t="s">
        <v>857</v>
      </c>
      <c r="AP328" s="1804"/>
      <c r="AQ328" s="933">
        <v>1300</v>
      </c>
      <c r="AR328" s="1803" t="s">
        <v>2034</v>
      </c>
      <c r="AS328" s="1803" t="s">
        <v>2036</v>
      </c>
      <c r="AT328" s="933">
        <v>1300</v>
      </c>
      <c r="AU328" s="1806" t="s">
        <v>646</v>
      </c>
      <c r="AV328" s="1806" t="s">
        <v>647</v>
      </c>
      <c r="AW328" s="1806"/>
      <c r="AX328" s="933">
        <v>2</v>
      </c>
      <c r="AY328" s="933" t="s">
        <v>859</v>
      </c>
      <c r="AZ328" s="933">
        <v>2</v>
      </c>
      <c r="BA328" s="1807"/>
      <c r="BB328" s="1807"/>
      <c r="BC328" s="1807"/>
      <c r="BD328" s="1807"/>
      <c r="BE328" s="1807"/>
      <c r="BF328" s="6136"/>
      <c r="BG328" s="5817"/>
    </row>
    <row r="329" spans="1:59" s="8" customFormat="1">
      <c r="A329" s="5962" t="s">
        <v>1927</v>
      </c>
      <c r="B329" s="6048" t="s">
        <v>2463</v>
      </c>
      <c r="C329" s="6051" t="s">
        <v>3652</v>
      </c>
      <c r="D329" s="5241" t="s">
        <v>2984</v>
      </c>
      <c r="E329" s="5156" t="s">
        <v>2917</v>
      </c>
      <c r="F329" s="5241" t="s">
        <v>2094</v>
      </c>
      <c r="G329" s="5156" t="s">
        <v>2028</v>
      </c>
      <c r="H329" s="5156" t="s">
        <v>2028</v>
      </c>
      <c r="I329" s="5156" t="s">
        <v>2029</v>
      </c>
      <c r="J329" s="5156" t="s">
        <v>2029</v>
      </c>
      <c r="K329" s="5156">
        <v>6</v>
      </c>
      <c r="L329" s="5156">
        <v>0</v>
      </c>
      <c r="M329" s="5156">
        <v>31</v>
      </c>
      <c r="N329" s="5156">
        <v>6</v>
      </c>
      <c r="O329" s="5156">
        <v>0</v>
      </c>
      <c r="P329" s="5156">
        <v>31</v>
      </c>
      <c r="Q329" s="5156">
        <v>1</v>
      </c>
      <c r="R329" s="5156">
        <v>1</v>
      </c>
      <c r="S329" s="5156" t="s">
        <v>2912</v>
      </c>
      <c r="T329" s="5156">
        <v>59</v>
      </c>
      <c r="U329" s="5156">
        <v>512</v>
      </c>
      <c r="V329" s="5156">
        <v>303</v>
      </c>
      <c r="W329" s="5156">
        <v>413</v>
      </c>
      <c r="X329" s="5156">
        <v>305</v>
      </c>
      <c r="Y329" s="5156">
        <v>190</v>
      </c>
      <c r="Z329" s="5156" t="s">
        <v>2030</v>
      </c>
      <c r="AA329" s="5156" t="s">
        <v>2913</v>
      </c>
      <c r="AB329" s="5255">
        <v>4408</v>
      </c>
      <c r="AC329" s="5255">
        <v>4408</v>
      </c>
      <c r="AD329" s="5255">
        <v>11015</v>
      </c>
      <c r="AE329" s="5255">
        <v>576</v>
      </c>
      <c r="AF329" s="5255">
        <v>576</v>
      </c>
      <c r="AG329" s="5255">
        <v>1128</v>
      </c>
      <c r="AH329" s="5156">
        <v>4</v>
      </c>
      <c r="AI329" s="5156">
        <v>2</v>
      </c>
      <c r="AJ329" s="5156" t="s">
        <v>2032</v>
      </c>
      <c r="AK329" s="5156" t="s">
        <v>2033</v>
      </c>
      <c r="AL329" s="5418" t="s">
        <v>2034</v>
      </c>
      <c r="AM329" s="3217" t="s">
        <v>2035</v>
      </c>
      <c r="AN329" s="3428" t="s">
        <v>6172</v>
      </c>
      <c r="AO329" s="3223" t="s">
        <v>857</v>
      </c>
      <c r="AP329" s="187"/>
      <c r="AQ329" s="3200">
        <v>1204</v>
      </c>
      <c r="AR329" s="473" t="s">
        <v>2034</v>
      </c>
      <c r="AS329" s="473" t="s">
        <v>2036</v>
      </c>
      <c r="AT329" s="473">
        <v>1203</v>
      </c>
      <c r="AU329" s="811" t="s">
        <v>2037</v>
      </c>
      <c r="AV329" s="811" t="s">
        <v>1708</v>
      </c>
      <c r="AW329" s="189"/>
      <c r="AX329" s="3200">
        <v>2</v>
      </c>
      <c r="AY329" s="3200" t="s">
        <v>859</v>
      </c>
      <c r="AZ329" s="3200">
        <v>2</v>
      </c>
      <c r="BA329" s="189"/>
      <c r="BB329" s="189"/>
      <c r="BC329" s="189"/>
      <c r="BD329" s="189"/>
      <c r="BE329" s="189"/>
      <c r="BF329" s="6124" t="s">
        <v>2466</v>
      </c>
      <c r="BG329" s="5813" t="s">
        <v>2452</v>
      </c>
    </row>
    <row r="330" spans="1:59" s="8" customFormat="1">
      <c r="A330" s="5963"/>
      <c r="B330" s="5774"/>
      <c r="C330" s="6052"/>
      <c r="D330" s="5154"/>
      <c r="E330" s="5085"/>
      <c r="F330" s="5154"/>
      <c r="G330" s="5086"/>
      <c r="H330" s="5086"/>
      <c r="I330" s="5086"/>
      <c r="J330" s="5086"/>
      <c r="K330" s="5086"/>
      <c r="L330" s="5086"/>
      <c r="M330" s="5086"/>
      <c r="N330" s="5086"/>
      <c r="O330" s="5086"/>
      <c r="P330" s="5086"/>
      <c r="Q330" s="5086"/>
      <c r="R330" s="5086"/>
      <c r="S330" s="5086"/>
      <c r="T330" s="5086"/>
      <c r="U330" s="5086"/>
      <c r="V330" s="5086"/>
      <c r="W330" s="5086"/>
      <c r="X330" s="5086"/>
      <c r="Y330" s="5086"/>
      <c r="Z330" s="5086"/>
      <c r="AA330" s="5086"/>
      <c r="AB330" s="5236"/>
      <c r="AC330" s="5236"/>
      <c r="AD330" s="5236"/>
      <c r="AE330" s="5236"/>
      <c r="AF330" s="5236"/>
      <c r="AG330" s="5237"/>
      <c r="AH330" s="5085"/>
      <c r="AI330" s="5085"/>
      <c r="AJ330" s="5085"/>
      <c r="AK330" s="5085"/>
      <c r="AL330" s="5401"/>
      <c r="AM330" s="3047" t="s">
        <v>2035</v>
      </c>
      <c r="AN330" s="3376"/>
      <c r="AO330" s="3202" t="s">
        <v>857</v>
      </c>
      <c r="AP330" s="190"/>
      <c r="AQ330" s="3195">
        <v>1300</v>
      </c>
      <c r="AR330" s="24" t="s">
        <v>2034</v>
      </c>
      <c r="AS330" s="24" t="s">
        <v>2036</v>
      </c>
      <c r="AT330" s="3195">
        <v>1300</v>
      </c>
      <c r="AU330" s="191" t="s">
        <v>646</v>
      </c>
      <c r="AV330" s="191" t="s">
        <v>647</v>
      </c>
      <c r="AW330" s="23"/>
      <c r="AX330" s="3195">
        <v>2</v>
      </c>
      <c r="AY330" s="3195" t="s">
        <v>859</v>
      </c>
      <c r="AZ330" s="3195">
        <v>2</v>
      </c>
      <c r="BA330" s="23"/>
      <c r="BB330" s="23"/>
      <c r="BC330" s="23"/>
      <c r="BD330" s="23"/>
      <c r="BE330" s="23"/>
      <c r="BF330" s="5146"/>
      <c r="BG330" s="5807"/>
    </row>
    <row r="331" spans="1:59" s="17" customFormat="1">
      <c r="A331" s="5963"/>
      <c r="B331" s="6049" t="s">
        <v>2463</v>
      </c>
      <c r="C331" s="6053" t="s">
        <v>3653</v>
      </c>
      <c r="D331" s="5153" t="s">
        <v>2985</v>
      </c>
      <c r="E331" s="5084" t="s">
        <v>2917</v>
      </c>
      <c r="F331" s="5978" t="s">
        <v>2095</v>
      </c>
      <c r="G331" s="5084" t="s">
        <v>2028</v>
      </c>
      <c r="H331" s="5084" t="s">
        <v>2028</v>
      </c>
      <c r="I331" s="5084" t="s">
        <v>2029</v>
      </c>
      <c r="J331" s="5084" t="s">
        <v>2029</v>
      </c>
      <c r="K331" s="5084">
        <v>6</v>
      </c>
      <c r="L331" s="5084">
        <v>0</v>
      </c>
      <c r="M331" s="5084">
        <v>31</v>
      </c>
      <c r="N331" s="5084">
        <v>6</v>
      </c>
      <c r="O331" s="5084">
        <v>0</v>
      </c>
      <c r="P331" s="5084">
        <v>31</v>
      </c>
      <c r="Q331" s="5085">
        <v>1</v>
      </c>
      <c r="R331" s="5085">
        <v>1</v>
      </c>
      <c r="S331" s="5085" t="s">
        <v>2912</v>
      </c>
      <c r="T331" s="5085">
        <v>59</v>
      </c>
      <c r="U331" s="5085">
        <v>512</v>
      </c>
      <c r="V331" s="5085">
        <v>303</v>
      </c>
      <c r="W331" s="5085">
        <v>413</v>
      </c>
      <c r="X331" s="5085">
        <v>305</v>
      </c>
      <c r="Y331" s="5085">
        <v>190</v>
      </c>
      <c r="Z331" s="5084" t="s">
        <v>2030</v>
      </c>
      <c r="AA331" s="5084" t="s">
        <v>2913</v>
      </c>
      <c r="AB331" s="5300">
        <v>11015</v>
      </c>
      <c r="AC331" s="5300">
        <v>11015</v>
      </c>
      <c r="AD331" s="5300">
        <v>22042</v>
      </c>
      <c r="AE331" s="5300">
        <v>576</v>
      </c>
      <c r="AF331" s="5300">
        <v>576</v>
      </c>
      <c r="AG331" s="5300">
        <v>1128</v>
      </c>
      <c r="AH331" s="5084">
        <v>4</v>
      </c>
      <c r="AI331" s="5084">
        <v>2</v>
      </c>
      <c r="AJ331" s="5084" t="s">
        <v>2032</v>
      </c>
      <c r="AK331" s="5084" t="s">
        <v>2033</v>
      </c>
      <c r="AL331" s="5084" t="s">
        <v>2034</v>
      </c>
      <c r="AM331" s="3047" t="s">
        <v>2035</v>
      </c>
      <c r="AN331" s="3385" t="s">
        <v>6173</v>
      </c>
      <c r="AO331" s="3202" t="s">
        <v>857</v>
      </c>
      <c r="AP331" s="190"/>
      <c r="AQ331" s="3195">
        <v>1204</v>
      </c>
      <c r="AR331" s="24" t="s">
        <v>2034</v>
      </c>
      <c r="AS331" s="24" t="s">
        <v>2036</v>
      </c>
      <c r="AT331" s="24">
        <v>1203</v>
      </c>
      <c r="AU331" s="812" t="s">
        <v>2040</v>
      </c>
      <c r="AV331" s="812" t="s">
        <v>1708</v>
      </c>
      <c r="AW331" s="23"/>
      <c r="AX331" s="3195">
        <v>2</v>
      </c>
      <c r="AY331" s="3195" t="s">
        <v>859</v>
      </c>
      <c r="AZ331" s="3195">
        <v>2</v>
      </c>
      <c r="BA331" s="23"/>
      <c r="BB331" s="23"/>
      <c r="BC331" s="23"/>
      <c r="BD331" s="23"/>
      <c r="BE331" s="23"/>
      <c r="BF331" s="5145" t="s">
        <v>2468</v>
      </c>
      <c r="BG331" s="5136" t="s">
        <v>2452</v>
      </c>
    </row>
    <row r="332" spans="1:59" s="17" customFormat="1" ht="13.5" thickBot="1">
      <c r="A332" s="5964"/>
      <c r="B332" s="6050"/>
      <c r="C332" s="6054"/>
      <c r="D332" s="5208"/>
      <c r="E332" s="5121"/>
      <c r="F332" s="5754"/>
      <c r="G332" s="5121"/>
      <c r="H332" s="5121"/>
      <c r="I332" s="5121"/>
      <c r="J332" s="5121"/>
      <c r="K332" s="5121"/>
      <c r="L332" s="5121"/>
      <c r="M332" s="5121"/>
      <c r="N332" s="5121"/>
      <c r="O332" s="5121"/>
      <c r="P332" s="5121"/>
      <c r="Q332" s="5086"/>
      <c r="R332" s="5086"/>
      <c r="S332" s="5086"/>
      <c r="T332" s="5086"/>
      <c r="U332" s="5086"/>
      <c r="V332" s="5086"/>
      <c r="W332" s="5086"/>
      <c r="X332" s="5086"/>
      <c r="Y332" s="5086"/>
      <c r="Z332" s="5121"/>
      <c r="AA332" s="5121"/>
      <c r="AB332" s="5304"/>
      <c r="AC332" s="5304"/>
      <c r="AD332" s="5304"/>
      <c r="AE332" s="5304"/>
      <c r="AF332" s="5304"/>
      <c r="AG332" s="5304"/>
      <c r="AH332" s="5121"/>
      <c r="AI332" s="5121"/>
      <c r="AJ332" s="5121"/>
      <c r="AK332" s="5121"/>
      <c r="AL332" s="5121"/>
      <c r="AM332" s="3048" t="s">
        <v>2035</v>
      </c>
      <c r="AN332" s="3390"/>
      <c r="AO332" s="3224" t="s">
        <v>857</v>
      </c>
      <c r="AP332" s="193"/>
      <c r="AQ332" s="3196">
        <v>1300</v>
      </c>
      <c r="AR332" s="813" t="s">
        <v>2034</v>
      </c>
      <c r="AS332" s="813" t="s">
        <v>2036</v>
      </c>
      <c r="AT332" s="3196">
        <v>1300</v>
      </c>
      <c r="AU332" s="194" t="s">
        <v>646</v>
      </c>
      <c r="AV332" s="194" t="s">
        <v>647</v>
      </c>
      <c r="AW332" s="35"/>
      <c r="AX332" s="3196">
        <v>2</v>
      </c>
      <c r="AY332" s="3196" t="s">
        <v>859</v>
      </c>
      <c r="AZ332" s="3196">
        <v>2</v>
      </c>
      <c r="BA332" s="35"/>
      <c r="BB332" s="35"/>
      <c r="BC332" s="35"/>
      <c r="BD332" s="35"/>
      <c r="BE332" s="35"/>
      <c r="BF332" s="5431"/>
      <c r="BG332" s="5137"/>
    </row>
    <row r="333" spans="1:59">
      <c r="A333" s="5962" t="s">
        <v>4130</v>
      </c>
      <c r="B333" s="5241" t="s">
        <v>2463</v>
      </c>
      <c r="C333" s="6058" t="s">
        <v>3657</v>
      </c>
      <c r="D333" s="5241" t="s">
        <v>2986</v>
      </c>
      <c r="E333" s="5156" t="s">
        <v>2917</v>
      </c>
      <c r="F333" s="5241" t="s">
        <v>2096</v>
      </c>
      <c r="G333" s="5156" t="s">
        <v>2028</v>
      </c>
      <c r="H333" s="5156" t="s">
        <v>2028</v>
      </c>
      <c r="I333" s="5156" t="s">
        <v>2029</v>
      </c>
      <c r="J333" s="5156" t="s">
        <v>2029</v>
      </c>
      <c r="K333" s="5156">
        <v>6</v>
      </c>
      <c r="L333" s="5156">
        <v>0</v>
      </c>
      <c r="M333" s="5156">
        <v>31</v>
      </c>
      <c r="N333" s="5156">
        <v>6</v>
      </c>
      <c r="O333" s="5156">
        <v>0</v>
      </c>
      <c r="P333" s="5156">
        <v>31</v>
      </c>
      <c r="Q333" s="5156">
        <v>1</v>
      </c>
      <c r="R333" s="5156">
        <v>1</v>
      </c>
      <c r="S333" s="5156" t="s">
        <v>2912</v>
      </c>
      <c r="T333" s="5156">
        <v>59</v>
      </c>
      <c r="U333" s="5156">
        <v>512</v>
      </c>
      <c r="V333" s="5156">
        <v>303</v>
      </c>
      <c r="W333" s="5156">
        <v>413</v>
      </c>
      <c r="X333" s="5156">
        <v>305</v>
      </c>
      <c r="Y333" s="5156">
        <v>190</v>
      </c>
      <c r="Z333" s="5156" t="s">
        <v>2030</v>
      </c>
      <c r="AA333" s="5156" t="s">
        <v>2913</v>
      </c>
      <c r="AB333" s="5156">
        <v>4664</v>
      </c>
      <c r="AC333" s="5156">
        <v>4664</v>
      </c>
      <c r="AD333" s="5156">
        <v>11271</v>
      </c>
      <c r="AE333" s="5156">
        <v>832</v>
      </c>
      <c r="AF333" s="5156">
        <v>832</v>
      </c>
      <c r="AG333" s="5156">
        <v>1384</v>
      </c>
      <c r="AH333" s="5156">
        <v>4</v>
      </c>
      <c r="AI333" s="5156">
        <v>2</v>
      </c>
      <c r="AJ333" s="5156" t="s">
        <v>2032</v>
      </c>
      <c r="AK333" s="5156" t="s">
        <v>2033</v>
      </c>
      <c r="AL333" s="5156" t="s">
        <v>2034</v>
      </c>
      <c r="AM333" s="3217" t="s">
        <v>2035</v>
      </c>
      <c r="AN333" s="3428" t="s">
        <v>6172</v>
      </c>
      <c r="AO333" s="3223" t="s">
        <v>857</v>
      </c>
      <c r="AP333" s="187"/>
      <c r="AQ333" s="3200">
        <v>1204</v>
      </c>
      <c r="AR333" s="473" t="s">
        <v>2034</v>
      </c>
      <c r="AS333" s="473" t="s">
        <v>2036</v>
      </c>
      <c r="AT333" s="473">
        <v>1203</v>
      </c>
      <c r="AU333" s="196" t="s">
        <v>2037</v>
      </c>
      <c r="AV333" s="189" t="s">
        <v>1708</v>
      </c>
      <c r="AW333" s="189"/>
      <c r="AX333" s="3200">
        <v>2</v>
      </c>
      <c r="AY333" s="3200" t="s">
        <v>859</v>
      </c>
      <c r="AZ333" s="3200">
        <v>2</v>
      </c>
      <c r="BA333" s="814"/>
      <c r="BB333" s="814"/>
      <c r="BC333" s="814"/>
      <c r="BD333" s="814"/>
      <c r="BE333" s="814"/>
      <c r="BF333" s="6124" t="s">
        <v>2466</v>
      </c>
      <c r="BG333" s="5813" t="s">
        <v>2452</v>
      </c>
    </row>
    <row r="334" spans="1:59">
      <c r="A334" s="5970"/>
      <c r="B334" s="5935"/>
      <c r="C334" s="6076"/>
      <c r="D334" s="5935"/>
      <c r="E334" s="5950"/>
      <c r="F334" s="5935"/>
      <c r="G334" s="5935"/>
      <c r="H334" s="5935"/>
      <c r="I334" s="5935"/>
      <c r="J334" s="5935"/>
      <c r="K334" s="5935"/>
      <c r="L334" s="5935"/>
      <c r="M334" s="5935"/>
      <c r="N334" s="5935"/>
      <c r="O334" s="5935"/>
      <c r="P334" s="5935"/>
      <c r="Q334" s="5085"/>
      <c r="R334" s="5085"/>
      <c r="S334" s="5085"/>
      <c r="T334" s="5085"/>
      <c r="U334" s="5085"/>
      <c r="V334" s="5085"/>
      <c r="W334" s="5085"/>
      <c r="X334" s="5085"/>
      <c r="Y334" s="5085"/>
      <c r="Z334" s="5935"/>
      <c r="AA334" s="5935"/>
      <c r="AB334" s="5935"/>
      <c r="AC334" s="5935"/>
      <c r="AD334" s="5935"/>
      <c r="AE334" s="5935"/>
      <c r="AF334" s="5935"/>
      <c r="AG334" s="5085"/>
      <c r="AH334" s="5935"/>
      <c r="AI334" s="5935"/>
      <c r="AJ334" s="5935"/>
      <c r="AK334" s="5935"/>
      <c r="AL334" s="5085"/>
      <c r="AM334" s="3047" t="s">
        <v>2035</v>
      </c>
      <c r="AN334" s="3391"/>
      <c r="AO334" s="3202" t="s">
        <v>857</v>
      </c>
      <c r="AP334" s="190"/>
      <c r="AQ334" s="3195">
        <v>1405</v>
      </c>
      <c r="AR334" s="24" t="s">
        <v>2034</v>
      </c>
      <c r="AS334" s="24" t="s">
        <v>2036</v>
      </c>
      <c r="AT334" s="3190">
        <v>1405</v>
      </c>
      <c r="AU334" s="31" t="s">
        <v>869</v>
      </c>
      <c r="AV334" s="31" t="s">
        <v>869</v>
      </c>
      <c r="AW334" s="23"/>
      <c r="AX334" s="3195">
        <v>2</v>
      </c>
      <c r="AY334" s="3195" t="s">
        <v>859</v>
      </c>
      <c r="AZ334" s="3195">
        <v>2</v>
      </c>
      <c r="BA334" s="815"/>
      <c r="BB334" s="815"/>
      <c r="BC334" s="815"/>
      <c r="BD334" s="815"/>
      <c r="BE334" s="815"/>
      <c r="BF334" s="6126"/>
      <c r="BG334" s="5937"/>
    </row>
    <row r="335" spans="1:59">
      <c r="A335" s="5970"/>
      <c r="B335" s="5974"/>
      <c r="C335" s="6077"/>
      <c r="D335" s="5974"/>
      <c r="E335" s="5951"/>
      <c r="F335" s="5974"/>
      <c r="G335" s="5974"/>
      <c r="H335" s="5974"/>
      <c r="I335" s="5974"/>
      <c r="J335" s="5974"/>
      <c r="K335" s="5974"/>
      <c r="L335" s="5974"/>
      <c r="M335" s="5974"/>
      <c r="N335" s="5974"/>
      <c r="O335" s="5974"/>
      <c r="P335" s="5974"/>
      <c r="Q335" s="5086"/>
      <c r="R335" s="5086"/>
      <c r="S335" s="5086"/>
      <c r="T335" s="5086"/>
      <c r="U335" s="5086"/>
      <c r="V335" s="5086"/>
      <c r="W335" s="5086"/>
      <c r="X335" s="5086"/>
      <c r="Y335" s="5086"/>
      <c r="Z335" s="5974"/>
      <c r="AA335" s="5974"/>
      <c r="AB335" s="5974"/>
      <c r="AC335" s="5974"/>
      <c r="AD335" s="5974"/>
      <c r="AE335" s="5974"/>
      <c r="AF335" s="5974"/>
      <c r="AG335" s="5086"/>
      <c r="AH335" s="5974"/>
      <c r="AI335" s="5974"/>
      <c r="AJ335" s="5974"/>
      <c r="AK335" s="5974"/>
      <c r="AL335" s="5085"/>
      <c r="AM335" s="3047" t="s">
        <v>2035</v>
      </c>
      <c r="AN335" s="3392"/>
      <c r="AO335" s="3202" t="s">
        <v>857</v>
      </c>
      <c r="AP335" s="190"/>
      <c r="AQ335" s="3195">
        <v>1300</v>
      </c>
      <c r="AR335" s="24" t="s">
        <v>2034</v>
      </c>
      <c r="AS335" s="24" t="s">
        <v>2036</v>
      </c>
      <c r="AT335" s="3190">
        <v>1300</v>
      </c>
      <c r="AU335" s="23" t="s">
        <v>646</v>
      </c>
      <c r="AV335" s="23" t="s">
        <v>647</v>
      </c>
      <c r="AW335" s="23"/>
      <c r="AX335" s="3195">
        <v>2</v>
      </c>
      <c r="AY335" s="3195" t="s">
        <v>859</v>
      </c>
      <c r="AZ335" s="3195">
        <v>2</v>
      </c>
      <c r="BA335" s="815"/>
      <c r="BB335" s="815"/>
      <c r="BC335" s="815"/>
      <c r="BD335" s="815"/>
      <c r="BE335" s="815"/>
      <c r="BF335" s="6137"/>
      <c r="BG335" s="5939"/>
    </row>
    <row r="336" spans="1:59">
      <c r="A336" s="5970"/>
      <c r="B336" s="5153" t="s">
        <v>2463</v>
      </c>
      <c r="C336" s="5731" t="s">
        <v>3658</v>
      </c>
      <c r="D336" s="5153" t="s">
        <v>2987</v>
      </c>
      <c r="E336" s="5084" t="s">
        <v>2917</v>
      </c>
      <c r="F336" s="5153" t="s">
        <v>2097</v>
      </c>
      <c r="G336" s="5084" t="s">
        <v>2028</v>
      </c>
      <c r="H336" s="5084" t="s">
        <v>2028</v>
      </c>
      <c r="I336" s="5084" t="s">
        <v>2029</v>
      </c>
      <c r="J336" s="5084" t="s">
        <v>2029</v>
      </c>
      <c r="K336" s="5084">
        <v>6</v>
      </c>
      <c r="L336" s="5084">
        <v>0</v>
      </c>
      <c r="M336" s="5084">
        <v>31</v>
      </c>
      <c r="N336" s="5084">
        <v>6</v>
      </c>
      <c r="O336" s="5084">
        <v>0</v>
      </c>
      <c r="P336" s="5084">
        <v>31</v>
      </c>
      <c r="Q336" s="5085">
        <v>1</v>
      </c>
      <c r="R336" s="5085">
        <v>1</v>
      </c>
      <c r="S336" s="5085" t="s">
        <v>2912</v>
      </c>
      <c r="T336" s="5085">
        <v>59</v>
      </c>
      <c r="U336" s="5085">
        <v>512</v>
      </c>
      <c r="V336" s="5085">
        <v>303</v>
      </c>
      <c r="W336" s="5085">
        <v>413</v>
      </c>
      <c r="X336" s="5085">
        <v>305</v>
      </c>
      <c r="Y336" s="5085">
        <v>190</v>
      </c>
      <c r="Z336" s="5084" t="s">
        <v>2030</v>
      </c>
      <c r="AA336" s="5084" t="s">
        <v>2913</v>
      </c>
      <c r="AB336" s="5084">
        <v>11271</v>
      </c>
      <c r="AC336" s="5084">
        <v>11271</v>
      </c>
      <c r="AD336" s="5084">
        <v>22298</v>
      </c>
      <c r="AE336" s="5084">
        <v>832</v>
      </c>
      <c r="AF336" s="5084">
        <v>832</v>
      </c>
      <c r="AG336" s="5084">
        <v>1384</v>
      </c>
      <c r="AH336" s="5084">
        <v>4</v>
      </c>
      <c r="AI336" s="5084">
        <v>2</v>
      </c>
      <c r="AJ336" s="5084" t="s">
        <v>2032</v>
      </c>
      <c r="AK336" s="5084" t="s">
        <v>2033</v>
      </c>
      <c r="AL336" s="5084" t="s">
        <v>2034</v>
      </c>
      <c r="AM336" s="3047" t="s">
        <v>2035</v>
      </c>
      <c r="AN336" s="3385" t="s">
        <v>6173</v>
      </c>
      <c r="AO336" s="3202" t="s">
        <v>857</v>
      </c>
      <c r="AP336" s="190"/>
      <c r="AQ336" s="3195">
        <v>1204</v>
      </c>
      <c r="AR336" s="24" t="s">
        <v>2034</v>
      </c>
      <c r="AS336" s="24" t="s">
        <v>2036</v>
      </c>
      <c r="AT336" s="24">
        <v>1203</v>
      </c>
      <c r="AU336" s="3209" t="s">
        <v>2040</v>
      </c>
      <c r="AV336" s="26" t="s">
        <v>1708</v>
      </c>
      <c r="AW336" s="23"/>
      <c r="AX336" s="3195">
        <v>2</v>
      </c>
      <c r="AY336" s="3195" t="s">
        <v>859</v>
      </c>
      <c r="AZ336" s="3195">
        <v>2</v>
      </c>
      <c r="BA336" s="815"/>
      <c r="BB336" s="815"/>
      <c r="BC336" s="815"/>
      <c r="BD336" s="815"/>
      <c r="BE336" s="815"/>
      <c r="BF336" s="5145" t="s">
        <v>2468</v>
      </c>
      <c r="BG336" s="5136" t="s">
        <v>2452</v>
      </c>
    </row>
    <row r="337" spans="1:59">
      <c r="A337" s="5970"/>
      <c r="B337" s="5976"/>
      <c r="C337" s="6074"/>
      <c r="D337" s="5935"/>
      <c r="E337" s="5950"/>
      <c r="F337" s="5935"/>
      <c r="G337" s="5935"/>
      <c r="H337" s="5935"/>
      <c r="I337" s="5935"/>
      <c r="J337" s="5935"/>
      <c r="K337" s="5935"/>
      <c r="L337" s="5935"/>
      <c r="M337" s="5935"/>
      <c r="N337" s="5935"/>
      <c r="O337" s="5935"/>
      <c r="P337" s="5935"/>
      <c r="Q337" s="5085"/>
      <c r="R337" s="5085"/>
      <c r="S337" s="5085"/>
      <c r="T337" s="5085"/>
      <c r="U337" s="5085"/>
      <c r="V337" s="5085"/>
      <c r="W337" s="5085"/>
      <c r="X337" s="5085"/>
      <c r="Y337" s="5085"/>
      <c r="Z337" s="5935"/>
      <c r="AA337" s="5935"/>
      <c r="AB337" s="5976"/>
      <c r="AC337" s="5976"/>
      <c r="AD337" s="5976"/>
      <c r="AE337" s="5085"/>
      <c r="AF337" s="5085"/>
      <c r="AG337" s="5085"/>
      <c r="AH337" s="5935"/>
      <c r="AI337" s="5935"/>
      <c r="AJ337" s="5935"/>
      <c r="AK337" s="5935"/>
      <c r="AL337" s="5085"/>
      <c r="AM337" s="3047" t="s">
        <v>2035</v>
      </c>
      <c r="AN337" s="3391"/>
      <c r="AO337" s="3202" t="s">
        <v>857</v>
      </c>
      <c r="AP337" s="190"/>
      <c r="AQ337" s="3195">
        <v>1405</v>
      </c>
      <c r="AR337" s="24" t="s">
        <v>2034</v>
      </c>
      <c r="AS337" s="24" t="s">
        <v>2036</v>
      </c>
      <c r="AT337" s="3190">
        <v>1405</v>
      </c>
      <c r="AU337" s="31" t="s">
        <v>869</v>
      </c>
      <c r="AV337" s="31" t="s">
        <v>869</v>
      </c>
      <c r="AW337" s="23"/>
      <c r="AX337" s="3195">
        <v>2</v>
      </c>
      <c r="AY337" s="3195" t="s">
        <v>859</v>
      </c>
      <c r="AZ337" s="3195">
        <v>2</v>
      </c>
      <c r="BA337" s="815"/>
      <c r="BB337" s="815"/>
      <c r="BC337" s="815"/>
      <c r="BD337" s="815"/>
      <c r="BE337" s="815"/>
      <c r="BF337" s="6126"/>
      <c r="BG337" s="5937"/>
    </row>
    <row r="338" spans="1:59" ht="13.5" thickBot="1">
      <c r="A338" s="5971"/>
      <c r="B338" s="5977"/>
      <c r="C338" s="6075"/>
      <c r="D338" s="5936"/>
      <c r="E338" s="5952"/>
      <c r="F338" s="5936"/>
      <c r="G338" s="5936"/>
      <c r="H338" s="5936"/>
      <c r="I338" s="5936"/>
      <c r="J338" s="5936"/>
      <c r="K338" s="5936"/>
      <c r="L338" s="5936"/>
      <c r="M338" s="5936"/>
      <c r="N338" s="5936"/>
      <c r="O338" s="5936"/>
      <c r="P338" s="5936"/>
      <c r="Q338" s="5086"/>
      <c r="R338" s="5086"/>
      <c r="S338" s="5086"/>
      <c r="T338" s="5086"/>
      <c r="U338" s="5086"/>
      <c r="V338" s="5086"/>
      <c r="W338" s="5086"/>
      <c r="X338" s="5086"/>
      <c r="Y338" s="5086"/>
      <c r="Z338" s="5936"/>
      <c r="AA338" s="5936"/>
      <c r="AB338" s="5977"/>
      <c r="AC338" s="5977"/>
      <c r="AD338" s="5977"/>
      <c r="AE338" s="5121"/>
      <c r="AF338" s="5121"/>
      <c r="AG338" s="5121"/>
      <c r="AH338" s="5936"/>
      <c r="AI338" s="5936"/>
      <c r="AJ338" s="5936"/>
      <c r="AK338" s="5936"/>
      <c r="AL338" s="5121"/>
      <c r="AM338" s="3048" t="s">
        <v>2035</v>
      </c>
      <c r="AN338" s="3393"/>
      <c r="AO338" s="3224" t="s">
        <v>857</v>
      </c>
      <c r="AP338" s="193"/>
      <c r="AQ338" s="3196">
        <v>1300</v>
      </c>
      <c r="AR338" s="813" t="s">
        <v>2034</v>
      </c>
      <c r="AS338" s="813" t="s">
        <v>2036</v>
      </c>
      <c r="AT338" s="3201">
        <v>1300</v>
      </c>
      <c r="AU338" s="35" t="s">
        <v>646</v>
      </c>
      <c r="AV338" s="35" t="s">
        <v>647</v>
      </c>
      <c r="AW338" s="35"/>
      <c r="AX338" s="3196">
        <v>2</v>
      </c>
      <c r="AY338" s="3196" t="s">
        <v>859</v>
      </c>
      <c r="AZ338" s="3196">
        <v>2</v>
      </c>
      <c r="BA338" s="816"/>
      <c r="BB338" s="816"/>
      <c r="BC338" s="816"/>
      <c r="BD338" s="816"/>
      <c r="BE338" s="816"/>
      <c r="BF338" s="6138"/>
      <c r="BG338" s="5938"/>
    </row>
    <row r="339" spans="1:59">
      <c r="A339" s="5962" t="s">
        <v>4128</v>
      </c>
      <c r="B339" s="5241" t="s">
        <v>2463</v>
      </c>
      <c r="C339" s="6058" t="s">
        <v>3659</v>
      </c>
      <c r="D339" s="5241" t="s">
        <v>2988</v>
      </c>
      <c r="E339" s="5156" t="s">
        <v>2917</v>
      </c>
      <c r="F339" s="5241" t="s">
        <v>2099</v>
      </c>
      <c r="G339" s="5156" t="s">
        <v>2028</v>
      </c>
      <c r="H339" s="5156" t="s">
        <v>2028</v>
      </c>
      <c r="I339" s="5156" t="s">
        <v>2029</v>
      </c>
      <c r="J339" s="5156" t="s">
        <v>2029</v>
      </c>
      <c r="K339" s="5156">
        <v>6</v>
      </c>
      <c r="L339" s="5156">
        <v>0</v>
      </c>
      <c r="M339" s="5156">
        <v>31</v>
      </c>
      <c r="N339" s="5156">
        <v>6</v>
      </c>
      <c r="O339" s="5156">
        <v>0</v>
      </c>
      <c r="P339" s="5156">
        <v>31</v>
      </c>
      <c r="Q339" s="5156">
        <v>1</v>
      </c>
      <c r="R339" s="5156">
        <v>1</v>
      </c>
      <c r="S339" s="5156" t="s">
        <v>2912</v>
      </c>
      <c r="T339" s="5156">
        <v>59</v>
      </c>
      <c r="U339" s="5156">
        <v>512</v>
      </c>
      <c r="V339" s="5156">
        <v>303</v>
      </c>
      <c r="W339" s="5156">
        <v>413</v>
      </c>
      <c r="X339" s="5156">
        <v>305</v>
      </c>
      <c r="Y339" s="5156">
        <v>190</v>
      </c>
      <c r="Z339" s="5156" t="s">
        <v>2030</v>
      </c>
      <c r="AA339" s="5156" t="s">
        <v>2913</v>
      </c>
      <c r="AB339" s="5156">
        <v>4920</v>
      </c>
      <c r="AC339" s="5156">
        <v>4920</v>
      </c>
      <c r="AD339" s="5156">
        <v>11527</v>
      </c>
      <c r="AE339" s="5156">
        <v>1088</v>
      </c>
      <c r="AF339" s="5156">
        <v>1088</v>
      </c>
      <c r="AG339" s="5156">
        <v>1640</v>
      </c>
      <c r="AH339" s="5156">
        <v>4</v>
      </c>
      <c r="AI339" s="5156">
        <v>2</v>
      </c>
      <c r="AJ339" s="5156" t="s">
        <v>2032</v>
      </c>
      <c r="AK339" s="5156" t="s">
        <v>2033</v>
      </c>
      <c r="AL339" s="5156" t="s">
        <v>2034</v>
      </c>
      <c r="AM339" s="3217" t="s">
        <v>2035</v>
      </c>
      <c r="AN339" s="3428" t="s">
        <v>6172</v>
      </c>
      <c r="AO339" s="3223" t="s">
        <v>857</v>
      </c>
      <c r="AP339" s="187"/>
      <c r="AQ339" s="3200">
        <v>1204</v>
      </c>
      <c r="AR339" s="473" t="s">
        <v>2034</v>
      </c>
      <c r="AS339" s="473" t="s">
        <v>2036</v>
      </c>
      <c r="AT339" s="473">
        <v>1203</v>
      </c>
      <c r="AU339" s="196" t="s">
        <v>2037</v>
      </c>
      <c r="AV339" s="189" t="s">
        <v>1708</v>
      </c>
      <c r="AW339" s="189"/>
      <c r="AX339" s="3200">
        <v>2</v>
      </c>
      <c r="AY339" s="3200" t="s">
        <v>859</v>
      </c>
      <c r="AZ339" s="3200">
        <v>2</v>
      </c>
      <c r="BA339" s="814"/>
      <c r="BB339" s="814"/>
      <c r="BC339" s="814"/>
      <c r="BD339" s="814"/>
      <c r="BE339" s="814"/>
      <c r="BF339" s="6124" t="s">
        <v>2466</v>
      </c>
      <c r="BG339" s="5813" t="s">
        <v>2452</v>
      </c>
    </row>
    <row r="340" spans="1:59">
      <c r="A340" s="5970"/>
      <c r="B340" s="5935"/>
      <c r="C340" s="6076"/>
      <c r="D340" s="5935"/>
      <c r="E340" s="5950"/>
      <c r="F340" s="5935"/>
      <c r="G340" s="5935"/>
      <c r="H340" s="5935"/>
      <c r="I340" s="5935"/>
      <c r="J340" s="5935"/>
      <c r="K340" s="5935"/>
      <c r="L340" s="5935"/>
      <c r="M340" s="5935"/>
      <c r="N340" s="5935"/>
      <c r="O340" s="5935"/>
      <c r="P340" s="5935"/>
      <c r="Q340" s="5085"/>
      <c r="R340" s="5085"/>
      <c r="S340" s="5085"/>
      <c r="T340" s="5085"/>
      <c r="U340" s="5085"/>
      <c r="V340" s="5085"/>
      <c r="W340" s="5085"/>
      <c r="X340" s="5085"/>
      <c r="Y340" s="5085"/>
      <c r="Z340" s="5935"/>
      <c r="AA340" s="5935"/>
      <c r="AB340" s="5085"/>
      <c r="AC340" s="5085"/>
      <c r="AD340" s="5085"/>
      <c r="AE340" s="5085"/>
      <c r="AF340" s="5085"/>
      <c r="AG340" s="5085"/>
      <c r="AH340" s="5935"/>
      <c r="AI340" s="5935"/>
      <c r="AJ340" s="5935"/>
      <c r="AK340" s="5935"/>
      <c r="AL340" s="5085"/>
      <c r="AM340" s="3047" t="s">
        <v>2035</v>
      </c>
      <c r="AN340" s="3391"/>
      <c r="AO340" s="3202" t="s">
        <v>857</v>
      </c>
      <c r="AP340" s="190"/>
      <c r="AQ340" s="3195">
        <v>1400</v>
      </c>
      <c r="AR340" s="24" t="s">
        <v>2034</v>
      </c>
      <c r="AS340" s="24" t="s">
        <v>2036</v>
      </c>
      <c r="AT340" s="3195">
        <v>1400</v>
      </c>
      <c r="AU340" s="31" t="s">
        <v>2793</v>
      </c>
      <c r="AV340" s="31" t="s">
        <v>2793</v>
      </c>
      <c r="AW340" s="23"/>
      <c r="AX340" s="3195">
        <v>8</v>
      </c>
      <c r="AY340" s="3195" t="s">
        <v>859</v>
      </c>
      <c r="AZ340" s="3195">
        <v>8</v>
      </c>
      <c r="BA340" s="815"/>
      <c r="BB340" s="815"/>
      <c r="BC340" s="815"/>
      <c r="BD340" s="815"/>
      <c r="BE340" s="815"/>
      <c r="BF340" s="6126"/>
      <c r="BG340" s="5937"/>
    </row>
    <row r="341" spans="1:59">
      <c r="A341" s="5970"/>
      <c r="B341" s="5974"/>
      <c r="C341" s="6077"/>
      <c r="D341" s="5974"/>
      <c r="E341" s="5951"/>
      <c r="F341" s="5974"/>
      <c r="G341" s="5974"/>
      <c r="H341" s="5974"/>
      <c r="I341" s="5974"/>
      <c r="J341" s="5974"/>
      <c r="K341" s="5974"/>
      <c r="L341" s="5974"/>
      <c r="M341" s="5974"/>
      <c r="N341" s="5974"/>
      <c r="O341" s="5974"/>
      <c r="P341" s="5974"/>
      <c r="Q341" s="5085"/>
      <c r="R341" s="5085"/>
      <c r="S341" s="5085"/>
      <c r="T341" s="5085"/>
      <c r="U341" s="5085"/>
      <c r="V341" s="5085"/>
      <c r="W341" s="5085"/>
      <c r="X341" s="5085"/>
      <c r="Y341" s="5085"/>
      <c r="Z341" s="5974"/>
      <c r="AA341" s="5974"/>
      <c r="AB341" s="5086"/>
      <c r="AC341" s="5086"/>
      <c r="AD341" s="5086"/>
      <c r="AE341" s="5086"/>
      <c r="AF341" s="5086"/>
      <c r="AG341" s="5086"/>
      <c r="AH341" s="5974"/>
      <c r="AI341" s="5974"/>
      <c r="AJ341" s="5974"/>
      <c r="AK341" s="5974"/>
      <c r="AL341" s="5085"/>
      <c r="AM341" s="3047" t="s">
        <v>2035</v>
      </c>
      <c r="AN341" s="3392"/>
      <c r="AO341" s="3202" t="s">
        <v>857</v>
      </c>
      <c r="AP341" s="190"/>
      <c r="AQ341" s="3195">
        <v>1300</v>
      </c>
      <c r="AR341" s="24" t="s">
        <v>2034</v>
      </c>
      <c r="AS341" s="24" t="s">
        <v>2036</v>
      </c>
      <c r="AT341" s="3190">
        <v>1300</v>
      </c>
      <c r="AU341" s="23" t="s">
        <v>646</v>
      </c>
      <c r="AV341" s="23" t="s">
        <v>647</v>
      </c>
      <c r="AW341" s="23"/>
      <c r="AX341" s="3195">
        <v>2</v>
      </c>
      <c r="AY341" s="3195" t="s">
        <v>859</v>
      </c>
      <c r="AZ341" s="3195">
        <v>2</v>
      </c>
      <c r="BA341" s="815"/>
      <c r="BB341" s="815"/>
      <c r="BC341" s="815"/>
      <c r="BD341" s="815"/>
      <c r="BE341" s="815"/>
      <c r="BF341" s="6137"/>
      <c r="BG341" s="5939"/>
    </row>
    <row r="342" spans="1:59">
      <c r="A342" s="5970"/>
      <c r="B342" s="5153" t="s">
        <v>2463</v>
      </c>
      <c r="C342" s="5731" t="s">
        <v>3660</v>
      </c>
      <c r="D342" s="5153" t="s">
        <v>2989</v>
      </c>
      <c r="E342" s="5084" t="s">
        <v>2917</v>
      </c>
      <c r="F342" s="5153" t="s">
        <v>2100</v>
      </c>
      <c r="G342" s="5084" t="s">
        <v>2028</v>
      </c>
      <c r="H342" s="5084" t="s">
        <v>2028</v>
      </c>
      <c r="I342" s="5084" t="s">
        <v>2029</v>
      </c>
      <c r="J342" s="5084" t="s">
        <v>2029</v>
      </c>
      <c r="K342" s="5084">
        <v>6</v>
      </c>
      <c r="L342" s="5084">
        <v>0</v>
      </c>
      <c r="M342" s="5084">
        <v>31</v>
      </c>
      <c r="N342" s="5084">
        <v>6</v>
      </c>
      <c r="O342" s="5084">
        <v>0</v>
      </c>
      <c r="P342" s="5084">
        <v>31</v>
      </c>
      <c r="Q342" s="5084">
        <v>1</v>
      </c>
      <c r="R342" s="5084">
        <v>1</v>
      </c>
      <c r="S342" s="5084" t="s">
        <v>2912</v>
      </c>
      <c r="T342" s="5084">
        <v>59</v>
      </c>
      <c r="U342" s="5084">
        <v>512</v>
      </c>
      <c r="V342" s="5084">
        <v>303</v>
      </c>
      <c r="W342" s="5084">
        <v>413</v>
      </c>
      <c r="X342" s="5084">
        <v>305</v>
      </c>
      <c r="Y342" s="5084">
        <v>190</v>
      </c>
      <c r="Z342" s="5084" t="s">
        <v>2030</v>
      </c>
      <c r="AA342" s="5084" t="s">
        <v>2913</v>
      </c>
      <c r="AB342" s="5084">
        <v>11527</v>
      </c>
      <c r="AC342" s="5084">
        <v>11527</v>
      </c>
      <c r="AD342" s="5084">
        <v>22554</v>
      </c>
      <c r="AE342" s="5084">
        <v>1088</v>
      </c>
      <c r="AF342" s="5084">
        <v>1088</v>
      </c>
      <c r="AG342" s="5084">
        <v>1640</v>
      </c>
      <c r="AH342" s="5084">
        <v>4</v>
      </c>
      <c r="AI342" s="5084">
        <v>2</v>
      </c>
      <c r="AJ342" s="5084" t="s">
        <v>2032</v>
      </c>
      <c r="AK342" s="5084" t="s">
        <v>2033</v>
      </c>
      <c r="AL342" s="5084" t="s">
        <v>2034</v>
      </c>
      <c r="AM342" s="3047" t="s">
        <v>2035</v>
      </c>
      <c r="AN342" s="3385" t="s">
        <v>6173</v>
      </c>
      <c r="AO342" s="3202" t="s">
        <v>857</v>
      </c>
      <c r="AP342" s="190"/>
      <c r="AQ342" s="3195">
        <v>1204</v>
      </c>
      <c r="AR342" s="24" t="s">
        <v>2034</v>
      </c>
      <c r="AS342" s="24" t="s">
        <v>2036</v>
      </c>
      <c r="AT342" s="24">
        <v>1203</v>
      </c>
      <c r="AU342" s="3209" t="s">
        <v>2040</v>
      </c>
      <c r="AV342" s="26" t="s">
        <v>1708</v>
      </c>
      <c r="AW342" s="23"/>
      <c r="AX342" s="3195">
        <v>2</v>
      </c>
      <c r="AY342" s="3195" t="s">
        <v>859</v>
      </c>
      <c r="AZ342" s="3195">
        <v>2</v>
      </c>
      <c r="BA342" s="815"/>
      <c r="BB342" s="815"/>
      <c r="BC342" s="815"/>
      <c r="BD342" s="815"/>
      <c r="BE342" s="815"/>
      <c r="BF342" s="5145" t="s">
        <v>2468</v>
      </c>
      <c r="BG342" s="5136" t="s">
        <v>2452</v>
      </c>
    </row>
    <row r="343" spans="1:59">
      <c r="A343" s="5970"/>
      <c r="B343" s="5976"/>
      <c r="C343" s="6074"/>
      <c r="D343" s="5935"/>
      <c r="E343" s="5950"/>
      <c r="F343" s="5935"/>
      <c r="G343" s="5935"/>
      <c r="H343" s="5935"/>
      <c r="I343" s="5935"/>
      <c r="J343" s="5935"/>
      <c r="K343" s="5935"/>
      <c r="L343" s="5935"/>
      <c r="M343" s="5935"/>
      <c r="N343" s="5935"/>
      <c r="O343" s="5935"/>
      <c r="P343" s="5935"/>
      <c r="Q343" s="5085"/>
      <c r="R343" s="5085"/>
      <c r="S343" s="5085"/>
      <c r="T343" s="5085"/>
      <c r="U343" s="5085"/>
      <c r="V343" s="5085"/>
      <c r="W343" s="5085"/>
      <c r="X343" s="5085"/>
      <c r="Y343" s="5085"/>
      <c r="Z343" s="5935"/>
      <c r="AA343" s="5935"/>
      <c r="AB343" s="5976"/>
      <c r="AC343" s="5976"/>
      <c r="AD343" s="5085"/>
      <c r="AE343" s="5085"/>
      <c r="AF343" s="5085"/>
      <c r="AG343" s="5085"/>
      <c r="AH343" s="5935"/>
      <c r="AI343" s="5935"/>
      <c r="AJ343" s="5935"/>
      <c r="AK343" s="5935"/>
      <c r="AL343" s="5085"/>
      <c r="AM343" s="3047" t="s">
        <v>2035</v>
      </c>
      <c r="AN343" s="3391"/>
      <c r="AO343" s="3202" t="s">
        <v>857</v>
      </c>
      <c r="AP343" s="190"/>
      <c r="AQ343" s="3195">
        <v>1400</v>
      </c>
      <c r="AR343" s="24" t="s">
        <v>2034</v>
      </c>
      <c r="AS343" s="24" t="s">
        <v>2036</v>
      </c>
      <c r="AT343" s="3195">
        <v>1400</v>
      </c>
      <c r="AU343" s="31" t="s">
        <v>2793</v>
      </c>
      <c r="AV343" s="31" t="s">
        <v>2793</v>
      </c>
      <c r="AW343" s="23"/>
      <c r="AX343" s="3195">
        <v>8</v>
      </c>
      <c r="AY343" s="3195" t="s">
        <v>859</v>
      </c>
      <c r="AZ343" s="3195">
        <v>8</v>
      </c>
      <c r="BA343" s="815"/>
      <c r="BB343" s="815"/>
      <c r="BC343" s="815"/>
      <c r="BD343" s="815"/>
      <c r="BE343" s="815"/>
      <c r="BF343" s="6126"/>
      <c r="BG343" s="5937"/>
    </row>
    <row r="344" spans="1:59" ht="13.5" thickBot="1">
      <c r="A344" s="5971"/>
      <c r="B344" s="5977"/>
      <c r="C344" s="6075"/>
      <c r="D344" s="5936"/>
      <c r="E344" s="5952"/>
      <c r="F344" s="5936"/>
      <c r="G344" s="5936"/>
      <c r="H344" s="5936"/>
      <c r="I344" s="5936"/>
      <c r="J344" s="5936"/>
      <c r="K344" s="5936"/>
      <c r="L344" s="5936"/>
      <c r="M344" s="5936"/>
      <c r="N344" s="5936"/>
      <c r="O344" s="5936"/>
      <c r="P344" s="5936"/>
      <c r="Q344" s="5121"/>
      <c r="R344" s="5121"/>
      <c r="S344" s="5121"/>
      <c r="T344" s="5121"/>
      <c r="U344" s="5121"/>
      <c r="V344" s="5121"/>
      <c r="W344" s="5121"/>
      <c r="X344" s="5121"/>
      <c r="Y344" s="5121"/>
      <c r="Z344" s="5936"/>
      <c r="AA344" s="5936"/>
      <c r="AB344" s="5977"/>
      <c r="AC344" s="5977"/>
      <c r="AD344" s="5121"/>
      <c r="AE344" s="5121"/>
      <c r="AF344" s="5121"/>
      <c r="AG344" s="5121"/>
      <c r="AH344" s="5936"/>
      <c r="AI344" s="5936"/>
      <c r="AJ344" s="5936"/>
      <c r="AK344" s="5936"/>
      <c r="AL344" s="5121"/>
      <c r="AM344" s="3048" t="s">
        <v>2035</v>
      </c>
      <c r="AN344" s="3393"/>
      <c r="AO344" s="3224" t="s">
        <v>857</v>
      </c>
      <c r="AP344" s="193"/>
      <c r="AQ344" s="3196">
        <v>1300</v>
      </c>
      <c r="AR344" s="813" t="s">
        <v>2034</v>
      </c>
      <c r="AS344" s="813" t="s">
        <v>2036</v>
      </c>
      <c r="AT344" s="3201">
        <v>1300</v>
      </c>
      <c r="AU344" s="35" t="s">
        <v>646</v>
      </c>
      <c r="AV344" s="35" t="s">
        <v>647</v>
      </c>
      <c r="AW344" s="35"/>
      <c r="AX344" s="3196">
        <v>2</v>
      </c>
      <c r="AY344" s="3196" t="s">
        <v>859</v>
      </c>
      <c r="AZ344" s="3196">
        <v>2</v>
      </c>
      <c r="BA344" s="816"/>
      <c r="BB344" s="816"/>
      <c r="BC344" s="816"/>
      <c r="BD344" s="816"/>
      <c r="BE344" s="816"/>
      <c r="BF344" s="6138"/>
      <c r="BG344" s="5938"/>
    </row>
    <row r="345" spans="1:59">
      <c r="A345" s="5962" t="s">
        <v>4142</v>
      </c>
      <c r="B345" s="5153" t="s">
        <v>2463</v>
      </c>
      <c r="C345" s="5731" t="s">
        <v>3666</v>
      </c>
      <c r="D345" s="5153" t="s">
        <v>2990</v>
      </c>
      <c r="E345" s="5084" t="s">
        <v>2917</v>
      </c>
      <c r="F345" s="5153" t="s">
        <v>2101</v>
      </c>
      <c r="G345" s="5084" t="s">
        <v>2028</v>
      </c>
      <c r="H345" s="5084" t="s">
        <v>2028</v>
      </c>
      <c r="I345" s="5084" t="s">
        <v>2029</v>
      </c>
      <c r="J345" s="5084" t="s">
        <v>2029</v>
      </c>
      <c r="K345" s="5084">
        <v>6</v>
      </c>
      <c r="L345" s="5084">
        <v>0</v>
      </c>
      <c r="M345" s="5084">
        <v>31</v>
      </c>
      <c r="N345" s="5084">
        <v>6</v>
      </c>
      <c r="O345" s="5084">
        <v>0</v>
      </c>
      <c r="P345" s="5084">
        <v>31</v>
      </c>
      <c r="Q345" s="5156">
        <v>1</v>
      </c>
      <c r="R345" s="5156">
        <v>1</v>
      </c>
      <c r="S345" s="5156" t="s">
        <v>2912</v>
      </c>
      <c r="T345" s="5156">
        <v>59</v>
      </c>
      <c r="U345" s="5156">
        <v>512</v>
      </c>
      <c r="V345" s="5156">
        <v>303</v>
      </c>
      <c r="W345" s="5156">
        <v>413</v>
      </c>
      <c r="X345" s="5156">
        <v>305</v>
      </c>
      <c r="Y345" s="5156">
        <v>190</v>
      </c>
      <c r="Z345" s="5084" t="s">
        <v>2030</v>
      </c>
      <c r="AA345" s="5084" t="s">
        <v>2913</v>
      </c>
      <c r="AB345" s="5156">
        <v>5176</v>
      </c>
      <c r="AC345" s="5156">
        <v>5176</v>
      </c>
      <c r="AD345" s="5156">
        <v>11783</v>
      </c>
      <c r="AE345" s="5156">
        <v>1344</v>
      </c>
      <c r="AF345" s="5156">
        <v>1344</v>
      </c>
      <c r="AG345" s="5156">
        <v>1896</v>
      </c>
      <c r="AH345" s="5084">
        <v>4</v>
      </c>
      <c r="AI345" s="5084">
        <v>2</v>
      </c>
      <c r="AJ345" s="5084" t="s">
        <v>2032</v>
      </c>
      <c r="AK345" s="5084" t="s">
        <v>2033</v>
      </c>
      <c r="AL345" s="5084" t="s">
        <v>2034</v>
      </c>
      <c r="AM345" s="3047" t="s">
        <v>2035</v>
      </c>
      <c r="AN345" s="3428" t="s">
        <v>6172</v>
      </c>
      <c r="AO345" s="3202" t="s">
        <v>857</v>
      </c>
      <c r="AP345" s="190"/>
      <c r="AQ345" s="3195">
        <v>1204</v>
      </c>
      <c r="AR345" s="24" t="s">
        <v>2034</v>
      </c>
      <c r="AS345" s="24" t="s">
        <v>2036</v>
      </c>
      <c r="AT345" s="24">
        <v>1203</v>
      </c>
      <c r="AU345" s="197" t="s">
        <v>2037</v>
      </c>
      <c r="AV345" s="189" t="s">
        <v>1708</v>
      </c>
      <c r="AW345" s="23"/>
      <c r="AX345" s="3195">
        <v>2</v>
      </c>
      <c r="AY345" s="3195" t="s">
        <v>859</v>
      </c>
      <c r="AZ345" s="3195">
        <v>2</v>
      </c>
      <c r="BA345" s="815"/>
      <c r="BB345" s="815"/>
      <c r="BC345" s="815"/>
      <c r="BD345" s="815"/>
      <c r="BE345" s="815"/>
      <c r="BF345" s="5145" t="s">
        <v>2466</v>
      </c>
      <c r="BG345" s="5136" t="s">
        <v>2452</v>
      </c>
    </row>
    <row r="346" spans="1:59">
      <c r="A346" s="5963"/>
      <c r="B346" s="5154"/>
      <c r="C346" s="5729"/>
      <c r="D346" s="5154"/>
      <c r="E346" s="5085"/>
      <c r="F346" s="5154"/>
      <c r="G346" s="5085"/>
      <c r="H346" s="5085"/>
      <c r="I346" s="5085"/>
      <c r="J346" s="5085"/>
      <c r="K346" s="5085"/>
      <c r="L346" s="5085"/>
      <c r="M346" s="5085"/>
      <c r="N346" s="5085"/>
      <c r="O346" s="5085"/>
      <c r="P346" s="5085"/>
      <c r="Q346" s="5085"/>
      <c r="R346" s="5085"/>
      <c r="S346" s="5085"/>
      <c r="T346" s="5085"/>
      <c r="U346" s="5085"/>
      <c r="V346" s="5085"/>
      <c r="W346" s="5085"/>
      <c r="X346" s="5085"/>
      <c r="Y346" s="5085"/>
      <c r="Z346" s="5085"/>
      <c r="AA346" s="5085"/>
      <c r="AB346" s="5085"/>
      <c r="AC346" s="5085"/>
      <c r="AD346" s="5085"/>
      <c r="AE346" s="5085"/>
      <c r="AF346" s="5085"/>
      <c r="AG346" s="5085"/>
      <c r="AH346" s="5085"/>
      <c r="AI346" s="5085"/>
      <c r="AJ346" s="5085"/>
      <c r="AK346" s="5085"/>
      <c r="AL346" s="5085"/>
      <c r="AM346" s="3047" t="s">
        <v>2035</v>
      </c>
      <c r="AN346" s="3391"/>
      <c r="AO346" s="3202" t="s">
        <v>857</v>
      </c>
      <c r="AP346" s="190"/>
      <c r="AQ346" s="3195">
        <v>1405</v>
      </c>
      <c r="AR346" s="24" t="s">
        <v>2034</v>
      </c>
      <c r="AS346" s="198" t="s">
        <v>2036</v>
      </c>
      <c r="AT346" s="3190">
        <v>1405</v>
      </c>
      <c r="AU346" s="31" t="s">
        <v>869</v>
      </c>
      <c r="AV346" s="31" t="s">
        <v>869</v>
      </c>
      <c r="AW346" s="23"/>
      <c r="AX346" s="3195">
        <v>2</v>
      </c>
      <c r="AY346" s="3195" t="s">
        <v>859</v>
      </c>
      <c r="AZ346" s="3195">
        <v>2</v>
      </c>
      <c r="BA346" s="815"/>
      <c r="BB346" s="815"/>
      <c r="BC346" s="815"/>
      <c r="BD346" s="815"/>
      <c r="BE346" s="815"/>
      <c r="BF346" s="5146"/>
      <c r="BG346" s="5807"/>
    </row>
    <row r="347" spans="1:59">
      <c r="A347" s="5963"/>
      <c r="B347" s="5154"/>
      <c r="C347" s="5729"/>
      <c r="D347" s="5154"/>
      <c r="E347" s="5085"/>
      <c r="F347" s="5154"/>
      <c r="G347" s="5085"/>
      <c r="H347" s="5085"/>
      <c r="I347" s="5085"/>
      <c r="J347" s="5085"/>
      <c r="K347" s="5085"/>
      <c r="L347" s="5085"/>
      <c r="M347" s="5085"/>
      <c r="N347" s="5085"/>
      <c r="O347" s="5085"/>
      <c r="P347" s="5085"/>
      <c r="Q347" s="5085"/>
      <c r="R347" s="5085"/>
      <c r="S347" s="5085"/>
      <c r="T347" s="5085"/>
      <c r="U347" s="5085"/>
      <c r="V347" s="5085"/>
      <c r="W347" s="5085"/>
      <c r="X347" s="5085"/>
      <c r="Y347" s="5085"/>
      <c r="Z347" s="5085"/>
      <c r="AA347" s="5085"/>
      <c r="AB347" s="5085"/>
      <c r="AC347" s="5085"/>
      <c r="AD347" s="5085"/>
      <c r="AE347" s="5085"/>
      <c r="AF347" s="5085"/>
      <c r="AG347" s="5085"/>
      <c r="AH347" s="5085"/>
      <c r="AI347" s="5085"/>
      <c r="AJ347" s="5085"/>
      <c r="AK347" s="5085"/>
      <c r="AL347" s="5085"/>
      <c r="AM347" s="3047" t="s">
        <v>2035</v>
      </c>
      <c r="AN347" s="3391"/>
      <c r="AO347" s="3202" t="s">
        <v>857</v>
      </c>
      <c r="AP347" s="190"/>
      <c r="AQ347" s="3195">
        <v>1400</v>
      </c>
      <c r="AR347" s="24" t="s">
        <v>2034</v>
      </c>
      <c r="AS347" s="24" t="s">
        <v>2036</v>
      </c>
      <c r="AT347" s="3195">
        <v>1400</v>
      </c>
      <c r="AU347" s="31" t="s">
        <v>2793</v>
      </c>
      <c r="AV347" s="31" t="s">
        <v>2793</v>
      </c>
      <c r="AW347" s="23"/>
      <c r="AX347" s="3195">
        <v>8</v>
      </c>
      <c r="AY347" s="3195" t="s">
        <v>859</v>
      </c>
      <c r="AZ347" s="3195">
        <v>8</v>
      </c>
      <c r="BA347" s="815"/>
      <c r="BB347" s="815"/>
      <c r="BC347" s="815"/>
      <c r="BD347" s="815"/>
      <c r="BE347" s="815"/>
      <c r="BF347" s="5146"/>
      <c r="BG347" s="5807"/>
    </row>
    <row r="348" spans="1:59">
      <c r="A348" s="5963"/>
      <c r="B348" s="5155"/>
      <c r="C348" s="5730"/>
      <c r="D348" s="5965"/>
      <c r="E348" s="5949"/>
      <c r="F348" s="5965"/>
      <c r="G348" s="5086"/>
      <c r="H348" s="5086"/>
      <c r="I348" s="5086"/>
      <c r="J348" s="5086"/>
      <c r="K348" s="5086"/>
      <c r="L348" s="5086"/>
      <c r="M348" s="5086"/>
      <c r="N348" s="5086"/>
      <c r="O348" s="5086"/>
      <c r="P348" s="5086"/>
      <c r="Q348" s="5085"/>
      <c r="R348" s="5085"/>
      <c r="S348" s="5085"/>
      <c r="T348" s="5085"/>
      <c r="U348" s="5085"/>
      <c r="V348" s="5085"/>
      <c r="W348" s="5085"/>
      <c r="X348" s="5085"/>
      <c r="Y348" s="5085"/>
      <c r="Z348" s="5086"/>
      <c r="AA348" s="5086"/>
      <c r="AB348" s="5086"/>
      <c r="AC348" s="5086"/>
      <c r="AD348" s="5086"/>
      <c r="AE348" s="5086"/>
      <c r="AF348" s="5086"/>
      <c r="AG348" s="5086"/>
      <c r="AH348" s="5086"/>
      <c r="AI348" s="5086"/>
      <c r="AJ348" s="5086"/>
      <c r="AK348" s="5086"/>
      <c r="AL348" s="5086"/>
      <c r="AM348" s="3047" t="s">
        <v>2035</v>
      </c>
      <c r="AN348" s="3392"/>
      <c r="AO348" s="3202" t="s">
        <v>857</v>
      </c>
      <c r="AP348" s="190"/>
      <c r="AQ348" s="3195">
        <v>1300</v>
      </c>
      <c r="AR348" s="24" t="s">
        <v>2034</v>
      </c>
      <c r="AS348" s="198" t="s">
        <v>2036</v>
      </c>
      <c r="AT348" s="3190">
        <v>1300</v>
      </c>
      <c r="AU348" s="23" t="s">
        <v>646</v>
      </c>
      <c r="AV348" s="23" t="s">
        <v>647</v>
      </c>
      <c r="AW348" s="23"/>
      <c r="AX348" s="3195">
        <v>2</v>
      </c>
      <c r="AY348" s="3195" t="s">
        <v>859</v>
      </c>
      <c r="AZ348" s="3195">
        <v>2</v>
      </c>
      <c r="BA348" s="815"/>
      <c r="BB348" s="815"/>
      <c r="BC348" s="815"/>
      <c r="BD348" s="815"/>
      <c r="BE348" s="815"/>
      <c r="BF348" s="6128"/>
      <c r="BG348" s="5928"/>
    </row>
    <row r="349" spans="1:59">
      <c r="A349" s="5963"/>
      <c r="B349" s="5153" t="s">
        <v>2463</v>
      </c>
      <c r="C349" s="5731" t="s">
        <v>3667</v>
      </c>
      <c r="D349" s="5153" t="s">
        <v>2991</v>
      </c>
      <c r="E349" s="5084" t="s">
        <v>2917</v>
      </c>
      <c r="F349" s="5153" t="s">
        <v>2102</v>
      </c>
      <c r="G349" s="5084" t="s">
        <v>2028</v>
      </c>
      <c r="H349" s="5084" t="s">
        <v>2028</v>
      </c>
      <c r="I349" s="5084" t="s">
        <v>2029</v>
      </c>
      <c r="J349" s="5084" t="s">
        <v>2029</v>
      </c>
      <c r="K349" s="5084">
        <v>6</v>
      </c>
      <c r="L349" s="5084">
        <v>0</v>
      </c>
      <c r="M349" s="5084">
        <v>31</v>
      </c>
      <c r="N349" s="5084">
        <v>6</v>
      </c>
      <c r="O349" s="5084">
        <v>0</v>
      </c>
      <c r="P349" s="5084">
        <v>31</v>
      </c>
      <c r="Q349" s="5084">
        <v>1</v>
      </c>
      <c r="R349" s="5084">
        <v>1</v>
      </c>
      <c r="S349" s="5084" t="s">
        <v>2912</v>
      </c>
      <c r="T349" s="5084">
        <v>59</v>
      </c>
      <c r="U349" s="5084">
        <v>512</v>
      </c>
      <c r="V349" s="5084">
        <v>303</v>
      </c>
      <c r="W349" s="5084">
        <v>413</v>
      </c>
      <c r="X349" s="5084">
        <v>305</v>
      </c>
      <c r="Y349" s="5084">
        <v>190</v>
      </c>
      <c r="Z349" s="5084" t="s">
        <v>2030</v>
      </c>
      <c r="AA349" s="5084" t="s">
        <v>2913</v>
      </c>
      <c r="AB349" s="5084">
        <v>11783</v>
      </c>
      <c r="AC349" s="5084">
        <v>11783</v>
      </c>
      <c r="AD349" s="5084">
        <v>22810</v>
      </c>
      <c r="AE349" s="5084">
        <v>1344</v>
      </c>
      <c r="AF349" s="5084">
        <v>1344</v>
      </c>
      <c r="AG349" s="5084">
        <v>1896</v>
      </c>
      <c r="AH349" s="5084">
        <v>4</v>
      </c>
      <c r="AI349" s="5084">
        <v>2</v>
      </c>
      <c r="AJ349" s="5084" t="s">
        <v>2032</v>
      </c>
      <c r="AK349" s="5084" t="s">
        <v>2033</v>
      </c>
      <c r="AL349" s="5084" t="s">
        <v>2034</v>
      </c>
      <c r="AM349" s="3047" t="s">
        <v>2035</v>
      </c>
      <c r="AN349" s="3385" t="s">
        <v>6173</v>
      </c>
      <c r="AO349" s="3202" t="s">
        <v>857</v>
      </c>
      <c r="AP349" s="190"/>
      <c r="AQ349" s="3195">
        <v>1204</v>
      </c>
      <c r="AR349" s="24" t="s">
        <v>2034</v>
      </c>
      <c r="AS349" s="24" t="s">
        <v>2036</v>
      </c>
      <c r="AT349" s="24">
        <v>1203</v>
      </c>
      <c r="AU349" s="3209" t="s">
        <v>2040</v>
      </c>
      <c r="AV349" s="26" t="s">
        <v>1708</v>
      </c>
      <c r="AW349" s="23"/>
      <c r="AX349" s="3195">
        <v>2</v>
      </c>
      <c r="AY349" s="3195" t="s">
        <v>859</v>
      </c>
      <c r="AZ349" s="3195">
        <v>2</v>
      </c>
      <c r="BA349" s="815"/>
      <c r="BB349" s="815"/>
      <c r="BC349" s="815"/>
      <c r="BD349" s="815"/>
      <c r="BE349" s="815"/>
      <c r="BF349" s="5145" t="s">
        <v>2468</v>
      </c>
      <c r="BG349" s="5136" t="s">
        <v>2452</v>
      </c>
    </row>
    <row r="350" spans="1:59">
      <c r="A350" s="5963"/>
      <c r="B350" s="5154"/>
      <c r="C350" s="5729"/>
      <c r="D350" s="5154"/>
      <c r="E350" s="5085"/>
      <c r="F350" s="5154"/>
      <c r="G350" s="5085"/>
      <c r="H350" s="5085"/>
      <c r="I350" s="5085"/>
      <c r="J350" s="5085"/>
      <c r="K350" s="5085"/>
      <c r="L350" s="5085"/>
      <c r="M350" s="5085"/>
      <c r="N350" s="5085"/>
      <c r="O350" s="5085"/>
      <c r="P350" s="5085"/>
      <c r="Q350" s="5085"/>
      <c r="R350" s="5085"/>
      <c r="S350" s="5085"/>
      <c r="T350" s="5085"/>
      <c r="U350" s="5085"/>
      <c r="V350" s="5085"/>
      <c r="W350" s="5085"/>
      <c r="X350" s="5085"/>
      <c r="Y350" s="5085"/>
      <c r="Z350" s="5085"/>
      <c r="AA350" s="5085"/>
      <c r="AB350" s="5085"/>
      <c r="AC350" s="5085"/>
      <c r="AD350" s="5085"/>
      <c r="AE350" s="5085"/>
      <c r="AF350" s="5085"/>
      <c r="AG350" s="5085"/>
      <c r="AH350" s="5085"/>
      <c r="AI350" s="5085"/>
      <c r="AJ350" s="5085"/>
      <c r="AK350" s="5085"/>
      <c r="AL350" s="5085"/>
      <c r="AM350" s="3047" t="s">
        <v>2035</v>
      </c>
      <c r="AN350" s="3391"/>
      <c r="AO350" s="3202" t="s">
        <v>857</v>
      </c>
      <c r="AP350" s="190"/>
      <c r="AQ350" s="3195">
        <v>1405</v>
      </c>
      <c r="AR350" s="24" t="s">
        <v>2034</v>
      </c>
      <c r="AS350" s="198" t="s">
        <v>2036</v>
      </c>
      <c r="AT350" s="3190">
        <v>1405</v>
      </c>
      <c r="AU350" s="31" t="s">
        <v>869</v>
      </c>
      <c r="AV350" s="31" t="s">
        <v>869</v>
      </c>
      <c r="AW350" s="23"/>
      <c r="AX350" s="3195">
        <v>2</v>
      </c>
      <c r="AY350" s="3195" t="s">
        <v>859</v>
      </c>
      <c r="AZ350" s="3195">
        <v>2</v>
      </c>
      <c r="BA350" s="815"/>
      <c r="BB350" s="815"/>
      <c r="BC350" s="815"/>
      <c r="BD350" s="815"/>
      <c r="BE350" s="815"/>
      <c r="BF350" s="5146"/>
      <c r="BG350" s="5807"/>
    </row>
    <row r="351" spans="1:59">
      <c r="A351" s="5963"/>
      <c r="B351" s="5154"/>
      <c r="C351" s="5729"/>
      <c r="D351" s="5154"/>
      <c r="E351" s="5085"/>
      <c r="F351" s="5154"/>
      <c r="G351" s="5085"/>
      <c r="H351" s="5085"/>
      <c r="I351" s="5085"/>
      <c r="J351" s="5085"/>
      <c r="K351" s="5085"/>
      <c r="L351" s="5085"/>
      <c r="M351" s="5085"/>
      <c r="N351" s="5085"/>
      <c r="O351" s="5085"/>
      <c r="P351" s="5085"/>
      <c r="Q351" s="5085"/>
      <c r="R351" s="5085"/>
      <c r="S351" s="5085"/>
      <c r="T351" s="5085"/>
      <c r="U351" s="5085"/>
      <c r="V351" s="5085"/>
      <c r="W351" s="5085"/>
      <c r="X351" s="5085"/>
      <c r="Y351" s="5085"/>
      <c r="Z351" s="5085"/>
      <c r="AA351" s="5085"/>
      <c r="AB351" s="5085"/>
      <c r="AC351" s="5085"/>
      <c r="AD351" s="5085"/>
      <c r="AE351" s="5085"/>
      <c r="AF351" s="5085"/>
      <c r="AG351" s="5085"/>
      <c r="AH351" s="5085"/>
      <c r="AI351" s="5085"/>
      <c r="AJ351" s="5085"/>
      <c r="AK351" s="5085"/>
      <c r="AL351" s="5085"/>
      <c r="AM351" s="3047" t="s">
        <v>2035</v>
      </c>
      <c r="AN351" s="3391"/>
      <c r="AO351" s="3202" t="s">
        <v>857</v>
      </c>
      <c r="AP351" s="190"/>
      <c r="AQ351" s="3195">
        <v>1400</v>
      </c>
      <c r="AR351" s="24" t="s">
        <v>2034</v>
      </c>
      <c r="AS351" s="24" t="s">
        <v>2036</v>
      </c>
      <c r="AT351" s="3195">
        <v>1400</v>
      </c>
      <c r="AU351" s="31" t="s">
        <v>2793</v>
      </c>
      <c r="AV351" s="31" t="s">
        <v>2793</v>
      </c>
      <c r="AW351" s="23"/>
      <c r="AX351" s="3195">
        <v>8</v>
      </c>
      <c r="AY351" s="3195" t="s">
        <v>859</v>
      </c>
      <c r="AZ351" s="3195">
        <v>8</v>
      </c>
      <c r="BA351" s="815"/>
      <c r="BB351" s="815"/>
      <c r="BC351" s="815"/>
      <c r="BD351" s="815"/>
      <c r="BE351" s="815"/>
      <c r="BF351" s="5146"/>
      <c r="BG351" s="5807"/>
    </row>
    <row r="352" spans="1:59" ht="13.5" thickBot="1">
      <c r="A352" s="5964"/>
      <c r="B352" s="5208"/>
      <c r="C352" s="6062"/>
      <c r="D352" s="5959"/>
      <c r="E352" s="5948"/>
      <c r="F352" s="5959"/>
      <c r="G352" s="5121"/>
      <c r="H352" s="5121"/>
      <c r="I352" s="5121"/>
      <c r="J352" s="5121"/>
      <c r="K352" s="5121"/>
      <c r="L352" s="5121"/>
      <c r="M352" s="5121"/>
      <c r="N352" s="5121"/>
      <c r="O352" s="5121"/>
      <c r="P352" s="5121"/>
      <c r="Q352" s="5121"/>
      <c r="R352" s="5121"/>
      <c r="S352" s="5121"/>
      <c r="T352" s="5121"/>
      <c r="U352" s="5121"/>
      <c r="V352" s="5121"/>
      <c r="W352" s="5121"/>
      <c r="X352" s="5121"/>
      <c r="Y352" s="5121"/>
      <c r="Z352" s="5121"/>
      <c r="AA352" s="5121"/>
      <c r="AB352" s="5121"/>
      <c r="AC352" s="5121"/>
      <c r="AD352" s="5121"/>
      <c r="AE352" s="5121"/>
      <c r="AF352" s="5121"/>
      <c r="AG352" s="5121"/>
      <c r="AH352" s="5121"/>
      <c r="AI352" s="5121"/>
      <c r="AJ352" s="5121"/>
      <c r="AK352" s="5121"/>
      <c r="AL352" s="5121"/>
      <c r="AM352" s="3048" t="s">
        <v>2035</v>
      </c>
      <c r="AN352" s="3393"/>
      <c r="AO352" s="3224" t="s">
        <v>857</v>
      </c>
      <c r="AP352" s="193"/>
      <c r="AQ352" s="3196">
        <v>1300</v>
      </c>
      <c r="AR352" s="813" t="s">
        <v>2034</v>
      </c>
      <c r="AS352" s="199" t="s">
        <v>2036</v>
      </c>
      <c r="AT352" s="3201">
        <v>1300</v>
      </c>
      <c r="AU352" s="35" t="s">
        <v>646</v>
      </c>
      <c r="AV352" s="35" t="s">
        <v>647</v>
      </c>
      <c r="AW352" s="35"/>
      <c r="AX352" s="3196">
        <v>2</v>
      </c>
      <c r="AY352" s="3196" t="s">
        <v>859</v>
      </c>
      <c r="AZ352" s="3196">
        <v>2</v>
      </c>
      <c r="BA352" s="816"/>
      <c r="BB352" s="816"/>
      <c r="BC352" s="816"/>
      <c r="BD352" s="816"/>
      <c r="BE352" s="816"/>
      <c r="BF352" s="6127"/>
      <c r="BG352" s="5927"/>
    </row>
    <row r="353" spans="1:59">
      <c r="A353" s="5962" t="s">
        <v>4132</v>
      </c>
      <c r="B353" s="5241" t="s">
        <v>2463</v>
      </c>
      <c r="C353" s="6058" t="s">
        <v>3694</v>
      </c>
      <c r="D353" s="5241" t="s">
        <v>2992</v>
      </c>
      <c r="E353" s="5156" t="s">
        <v>2917</v>
      </c>
      <c r="F353" s="5241" t="s">
        <v>2103</v>
      </c>
      <c r="G353" s="5156" t="s">
        <v>2028</v>
      </c>
      <c r="H353" s="5156" t="s">
        <v>2028</v>
      </c>
      <c r="I353" s="5156" t="s">
        <v>2029</v>
      </c>
      <c r="J353" s="5156" t="s">
        <v>2029</v>
      </c>
      <c r="K353" s="5156">
        <v>6</v>
      </c>
      <c r="L353" s="5156">
        <v>0</v>
      </c>
      <c r="M353" s="5156">
        <v>31</v>
      </c>
      <c r="N353" s="5156">
        <v>6</v>
      </c>
      <c r="O353" s="5156">
        <v>0</v>
      </c>
      <c r="P353" s="5156">
        <v>31</v>
      </c>
      <c r="Q353" s="5156">
        <v>1</v>
      </c>
      <c r="R353" s="5156">
        <v>1</v>
      </c>
      <c r="S353" s="5156" t="s">
        <v>2912</v>
      </c>
      <c r="T353" s="5156">
        <v>59</v>
      </c>
      <c r="U353" s="5156">
        <v>512</v>
      </c>
      <c r="V353" s="5156">
        <v>303</v>
      </c>
      <c r="W353" s="5156">
        <v>413</v>
      </c>
      <c r="X353" s="5156">
        <v>305</v>
      </c>
      <c r="Y353" s="5156">
        <v>190</v>
      </c>
      <c r="Z353" s="5156" t="s">
        <v>2030</v>
      </c>
      <c r="AA353" s="5156" t="s">
        <v>2913</v>
      </c>
      <c r="AB353" s="5156">
        <v>4792</v>
      </c>
      <c r="AC353" s="5156">
        <v>4792</v>
      </c>
      <c r="AD353" s="5156">
        <v>11399</v>
      </c>
      <c r="AE353" s="5156">
        <v>960</v>
      </c>
      <c r="AF353" s="5156">
        <v>960</v>
      </c>
      <c r="AG353" s="5156">
        <v>1512</v>
      </c>
      <c r="AH353" s="5156">
        <v>4</v>
      </c>
      <c r="AI353" s="5156">
        <v>2</v>
      </c>
      <c r="AJ353" s="5156" t="s">
        <v>2032</v>
      </c>
      <c r="AK353" s="5156" t="s">
        <v>2033</v>
      </c>
      <c r="AL353" s="5156" t="s">
        <v>2034</v>
      </c>
      <c r="AM353" s="3217" t="s">
        <v>2035</v>
      </c>
      <c r="AN353" s="3428" t="s">
        <v>6172</v>
      </c>
      <c r="AO353" s="3223" t="s">
        <v>857</v>
      </c>
      <c r="AP353" s="187"/>
      <c r="AQ353" s="3200">
        <v>1204</v>
      </c>
      <c r="AR353" s="473" t="s">
        <v>2034</v>
      </c>
      <c r="AS353" s="473" t="s">
        <v>2036</v>
      </c>
      <c r="AT353" s="473">
        <v>1203</v>
      </c>
      <c r="AU353" s="196" t="s">
        <v>2037</v>
      </c>
      <c r="AV353" s="189" t="s">
        <v>1708</v>
      </c>
      <c r="AW353" s="189"/>
      <c r="AX353" s="3200">
        <v>2</v>
      </c>
      <c r="AY353" s="3200" t="s">
        <v>859</v>
      </c>
      <c r="AZ353" s="3200">
        <v>2</v>
      </c>
      <c r="BA353" s="814"/>
      <c r="BB353" s="814"/>
      <c r="BC353" s="814"/>
      <c r="BD353" s="814"/>
      <c r="BE353" s="814"/>
      <c r="BF353" s="6124" t="s">
        <v>2466</v>
      </c>
      <c r="BG353" s="5813" t="s">
        <v>2452</v>
      </c>
    </row>
    <row r="354" spans="1:59">
      <c r="A354" s="5970"/>
      <c r="B354" s="5935"/>
      <c r="C354" s="6076"/>
      <c r="D354" s="5935"/>
      <c r="E354" s="5950"/>
      <c r="F354" s="5935"/>
      <c r="G354" s="5935"/>
      <c r="H354" s="5935"/>
      <c r="I354" s="5935"/>
      <c r="J354" s="5935"/>
      <c r="K354" s="5935"/>
      <c r="L354" s="5935"/>
      <c r="M354" s="5935"/>
      <c r="N354" s="5935"/>
      <c r="O354" s="5935"/>
      <c r="P354" s="5935"/>
      <c r="Q354" s="5085"/>
      <c r="R354" s="5085"/>
      <c r="S354" s="5085"/>
      <c r="T354" s="5085"/>
      <c r="U354" s="5085"/>
      <c r="V354" s="5085"/>
      <c r="W354" s="5085"/>
      <c r="X354" s="5085"/>
      <c r="Y354" s="5085"/>
      <c r="Z354" s="5935"/>
      <c r="AA354" s="5935"/>
      <c r="AB354" s="5935"/>
      <c r="AC354" s="5935"/>
      <c r="AD354" s="5935"/>
      <c r="AE354" s="5935"/>
      <c r="AF354" s="5935"/>
      <c r="AG354" s="5085"/>
      <c r="AH354" s="5935"/>
      <c r="AI354" s="5935"/>
      <c r="AJ354" s="5935"/>
      <c r="AK354" s="5935"/>
      <c r="AL354" s="5085"/>
      <c r="AM354" s="3047" t="s">
        <v>2035</v>
      </c>
      <c r="AN354" s="3391"/>
      <c r="AO354" s="3202" t="s">
        <v>857</v>
      </c>
      <c r="AP354" s="190"/>
      <c r="AQ354" s="3195">
        <v>1405</v>
      </c>
      <c r="AR354" s="24" t="s">
        <v>2034</v>
      </c>
      <c r="AS354" s="24" t="s">
        <v>2036</v>
      </c>
      <c r="AT354" s="3190">
        <v>1405</v>
      </c>
      <c r="AU354" s="31" t="s">
        <v>2792</v>
      </c>
      <c r="AV354" s="31" t="s">
        <v>2792</v>
      </c>
      <c r="AW354" s="23"/>
      <c r="AX354" s="3195">
        <v>3</v>
      </c>
      <c r="AY354" s="3195" t="s">
        <v>859</v>
      </c>
      <c r="AZ354" s="3195">
        <v>3</v>
      </c>
      <c r="BA354" s="815"/>
      <c r="BB354" s="815"/>
      <c r="BC354" s="815"/>
      <c r="BD354" s="815"/>
      <c r="BE354" s="815"/>
      <c r="BF354" s="6126"/>
      <c r="BG354" s="5937"/>
    </row>
    <row r="355" spans="1:59">
      <c r="A355" s="5970"/>
      <c r="B355" s="5974"/>
      <c r="C355" s="6077"/>
      <c r="D355" s="5974"/>
      <c r="E355" s="5951"/>
      <c r="F355" s="5974"/>
      <c r="G355" s="5974"/>
      <c r="H355" s="5974"/>
      <c r="I355" s="5974"/>
      <c r="J355" s="5974"/>
      <c r="K355" s="5974"/>
      <c r="L355" s="5974"/>
      <c r="M355" s="5974"/>
      <c r="N355" s="5974"/>
      <c r="O355" s="5974"/>
      <c r="P355" s="5974"/>
      <c r="Q355" s="5085"/>
      <c r="R355" s="5085"/>
      <c r="S355" s="5085"/>
      <c r="T355" s="5085"/>
      <c r="U355" s="5085"/>
      <c r="V355" s="5085"/>
      <c r="W355" s="5085"/>
      <c r="X355" s="5085"/>
      <c r="Y355" s="5085"/>
      <c r="Z355" s="5974"/>
      <c r="AA355" s="5974"/>
      <c r="AB355" s="5974"/>
      <c r="AC355" s="5974"/>
      <c r="AD355" s="5974"/>
      <c r="AE355" s="5974"/>
      <c r="AF355" s="5974"/>
      <c r="AG355" s="5086"/>
      <c r="AH355" s="5974"/>
      <c r="AI355" s="5974"/>
      <c r="AJ355" s="5974"/>
      <c r="AK355" s="5974"/>
      <c r="AL355" s="5085"/>
      <c r="AM355" s="3047" t="s">
        <v>2035</v>
      </c>
      <c r="AN355" s="3392"/>
      <c r="AO355" s="3202" t="s">
        <v>857</v>
      </c>
      <c r="AP355" s="190"/>
      <c r="AQ355" s="3195">
        <v>1300</v>
      </c>
      <c r="AR355" s="24" t="s">
        <v>2034</v>
      </c>
      <c r="AS355" s="24" t="s">
        <v>2036</v>
      </c>
      <c r="AT355" s="3190">
        <v>1300</v>
      </c>
      <c r="AU355" s="23" t="s">
        <v>646</v>
      </c>
      <c r="AV355" s="23" t="s">
        <v>647</v>
      </c>
      <c r="AW355" s="23"/>
      <c r="AX355" s="3195">
        <v>2</v>
      </c>
      <c r="AY355" s="3195" t="s">
        <v>859</v>
      </c>
      <c r="AZ355" s="3195">
        <v>2</v>
      </c>
      <c r="BA355" s="815"/>
      <c r="BB355" s="815"/>
      <c r="BC355" s="815"/>
      <c r="BD355" s="815"/>
      <c r="BE355" s="815"/>
      <c r="BF355" s="6137"/>
      <c r="BG355" s="5939"/>
    </row>
    <row r="356" spans="1:59">
      <c r="A356" s="5970"/>
      <c r="B356" s="5153" t="s">
        <v>2463</v>
      </c>
      <c r="C356" s="5731" t="s">
        <v>3695</v>
      </c>
      <c r="D356" s="5153" t="s">
        <v>2993</v>
      </c>
      <c r="E356" s="5084" t="s">
        <v>2917</v>
      </c>
      <c r="F356" s="5153" t="s">
        <v>2104</v>
      </c>
      <c r="G356" s="5084" t="s">
        <v>2028</v>
      </c>
      <c r="H356" s="5084" t="s">
        <v>2028</v>
      </c>
      <c r="I356" s="5084" t="s">
        <v>2029</v>
      </c>
      <c r="J356" s="5084" t="s">
        <v>2029</v>
      </c>
      <c r="K356" s="5084">
        <v>6</v>
      </c>
      <c r="L356" s="5084">
        <v>0</v>
      </c>
      <c r="M356" s="5084">
        <v>31</v>
      </c>
      <c r="N356" s="5084">
        <v>6</v>
      </c>
      <c r="O356" s="5084">
        <v>0</v>
      </c>
      <c r="P356" s="5084">
        <v>31</v>
      </c>
      <c r="Q356" s="5084">
        <v>1</v>
      </c>
      <c r="R356" s="5084">
        <v>1</v>
      </c>
      <c r="S356" s="5084" t="s">
        <v>2912</v>
      </c>
      <c r="T356" s="5084">
        <v>59</v>
      </c>
      <c r="U356" s="5084">
        <v>512</v>
      </c>
      <c r="V356" s="5084">
        <v>303</v>
      </c>
      <c r="W356" s="5084">
        <v>413</v>
      </c>
      <c r="X356" s="5084">
        <v>305</v>
      </c>
      <c r="Y356" s="5084">
        <v>190</v>
      </c>
      <c r="Z356" s="5084" t="s">
        <v>2030</v>
      </c>
      <c r="AA356" s="5084" t="s">
        <v>2913</v>
      </c>
      <c r="AB356" s="5084">
        <v>11399</v>
      </c>
      <c r="AC356" s="5084">
        <v>11399</v>
      </c>
      <c r="AD356" s="5084">
        <v>22426</v>
      </c>
      <c r="AE356" s="5084">
        <v>960</v>
      </c>
      <c r="AF356" s="5084">
        <v>960</v>
      </c>
      <c r="AG356" s="5084">
        <v>1512</v>
      </c>
      <c r="AH356" s="5084">
        <v>4</v>
      </c>
      <c r="AI356" s="5084">
        <v>2</v>
      </c>
      <c r="AJ356" s="5084" t="s">
        <v>2032</v>
      </c>
      <c r="AK356" s="5084" t="s">
        <v>2033</v>
      </c>
      <c r="AL356" s="5084" t="s">
        <v>2034</v>
      </c>
      <c r="AM356" s="3047" t="s">
        <v>2035</v>
      </c>
      <c r="AN356" s="3385" t="s">
        <v>6173</v>
      </c>
      <c r="AO356" s="3202" t="s">
        <v>857</v>
      </c>
      <c r="AP356" s="190"/>
      <c r="AQ356" s="3195">
        <v>1204</v>
      </c>
      <c r="AR356" s="24" t="s">
        <v>2034</v>
      </c>
      <c r="AS356" s="24" t="s">
        <v>2036</v>
      </c>
      <c r="AT356" s="24">
        <v>1203</v>
      </c>
      <c r="AU356" s="3209" t="s">
        <v>2040</v>
      </c>
      <c r="AV356" s="26" t="s">
        <v>1708</v>
      </c>
      <c r="AW356" s="23"/>
      <c r="AX356" s="3195">
        <v>2</v>
      </c>
      <c r="AY356" s="3195" t="s">
        <v>859</v>
      </c>
      <c r="AZ356" s="3195">
        <v>2</v>
      </c>
      <c r="BA356" s="815"/>
      <c r="BB356" s="815"/>
      <c r="BC356" s="815"/>
      <c r="BD356" s="815"/>
      <c r="BE356" s="815"/>
      <c r="BF356" s="5145" t="s">
        <v>2468</v>
      </c>
      <c r="BG356" s="5136" t="s">
        <v>2452</v>
      </c>
    </row>
    <row r="357" spans="1:59">
      <c r="A357" s="5970"/>
      <c r="B357" s="5976"/>
      <c r="C357" s="6074"/>
      <c r="D357" s="5935"/>
      <c r="E357" s="5950"/>
      <c r="F357" s="5935"/>
      <c r="G357" s="5935"/>
      <c r="H357" s="5935"/>
      <c r="I357" s="5935"/>
      <c r="J357" s="5935"/>
      <c r="K357" s="5935"/>
      <c r="L357" s="5935"/>
      <c r="M357" s="5935"/>
      <c r="N357" s="5935"/>
      <c r="O357" s="5935"/>
      <c r="P357" s="5935"/>
      <c r="Q357" s="5085"/>
      <c r="R357" s="5085"/>
      <c r="S357" s="5085"/>
      <c r="T357" s="5085"/>
      <c r="U357" s="5085"/>
      <c r="V357" s="5085"/>
      <c r="W357" s="5085"/>
      <c r="X357" s="5085"/>
      <c r="Y357" s="5085"/>
      <c r="Z357" s="5935"/>
      <c r="AA357" s="5935"/>
      <c r="AB357" s="5085"/>
      <c r="AC357" s="5976"/>
      <c r="AD357" s="5976"/>
      <c r="AE357" s="5085"/>
      <c r="AF357" s="5085"/>
      <c r="AG357" s="5085"/>
      <c r="AH357" s="5935"/>
      <c r="AI357" s="5935"/>
      <c r="AJ357" s="5935"/>
      <c r="AK357" s="5935"/>
      <c r="AL357" s="5085"/>
      <c r="AM357" s="3047" t="s">
        <v>2035</v>
      </c>
      <c r="AN357" s="3391"/>
      <c r="AO357" s="3202" t="s">
        <v>857</v>
      </c>
      <c r="AP357" s="190"/>
      <c r="AQ357" s="3195">
        <v>1405</v>
      </c>
      <c r="AR357" s="24" t="s">
        <v>2034</v>
      </c>
      <c r="AS357" s="24" t="s">
        <v>2036</v>
      </c>
      <c r="AT357" s="3190">
        <v>1405</v>
      </c>
      <c r="AU357" s="31" t="s">
        <v>2792</v>
      </c>
      <c r="AV357" s="31" t="s">
        <v>2792</v>
      </c>
      <c r="AW357" s="23"/>
      <c r="AX357" s="3195">
        <v>3</v>
      </c>
      <c r="AY357" s="3195" t="s">
        <v>859</v>
      </c>
      <c r="AZ357" s="3195">
        <v>3</v>
      </c>
      <c r="BA357" s="815"/>
      <c r="BB357" s="815"/>
      <c r="BC357" s="815"/>
      <c r="BD357" s="815"/>
      <c r="BE357" s="815"/>
      <c r="BF357" s="6126"/>
      <c r="BG357" s="5937"/>
    </row>
    <row r="358" spans="1:59" ht="13.5" thickBot="1">
      <c r="A358" s="5971"/>
      <c r="B358" s="5977"/>
      <c r="C358" s="6075"/>
      <c r="D358" s="5936"/>
      <c r="E358" s="5952"/>
      <c r="F358" s="5936"/>
      <c r="G358" s="5936"/>
      <c r="H358" s="5936"/>
      <c r="I358" s="5936"/>
      <c r="J358" s="5936"/>
      <c r="K358" s="5936"/>
      <c r="L358" s="5936"/>
      <c r="M358" s="5936"/>
      <c r="N358" s="5936"/>
      <c r="O358" s="5936"/>
      <c r="P358" s="5936"/>
      <c r="Q358" s="5121"/>
      <c r="R358" s="5121"/>
      <c r="S358" s="5121"/>
      <c r="T358" s="5121"/>
      <c r="U358" s="5121"/>
      <c r="V358" s="5121"/>
      <c r="W358" s="5121"/>
      <c r="X358" s="5121"/>
      <c r="Y358" s="5121"/>
      <c r="Z358" s="5936"/>
      <c r="AA358" s="5936"/>
      <c r="AB358" s="5121"/>
      <c r="AC358" s="5977"/>
      <c r="AD358" s="5977"/>
      <c r="AE358" s="5121"/>
      <c r="AF358" s="5121"/>
      <c r="AG358" s="5121"/>
      <c r="AH358" s="5936"/>
      <c r="AI358" s="5936"/>
      <c r="AJ358" s="5936"/>
      <c r="AK358" s="5936"/>
      <c r="AL358" s="5121"/>
      <c r="AM358" s="3048" t="s">
        <v>2035</v>
      </c>
      <c r="AN358" s="3393"/>
      <c r="AO358" s="3224" t="s">
        <v>857</v>
      </c>
      <c r="AP358" s="193"/>
      <c r="AQ358" s="3196">
        <v>1300</v>
      </c>
      <c r="AR358" s="813" t="s">
        <v>2034</v>
      </c>
      <c r="AS358" s="813" t="s">
        <v>2036</v>
      </c>
      <c r="AT358" s="3201">
        <v>1300</v>
      </c>
      <c r="AU358" s="35" t="s">
        <v>646</v>
      </c>
      <c r="AV358" s="35" t="s">
        <v>647</v>
      </c>
      <c r="AW358" s="35"/>
      <c r="AX358" s="3196">
        <v>2</v>
      </c>
      <c r="AY358" s="3196" t="s">
        <v>859</v>
      </c>
      <c r="AZ358" s="3196">
        <v>2</v>
      </c>
      <c r="BA358" s="816"/>
      <c r="BB358" s="816"/>
      <c r="BC358" s="816"/>
      <c r="BD358" s="816"/>
      <c r="BE358" s="816"/>
      <c r="BF358" s="6138"/>
      <c r="BG358" s="5938"/>
    </row>
    <row r="359" spans="1:59">
      <c r="A359" s="5962" t="s">
        <v>4133</v>
      </c>
      <c r="B359" s="5153" t="s">
        <v>2463</v>
      </c>
      <c r="C359" s="5731" t="s">
        <v>3696</v>
      </c>
      <c r="D359" s="5153" t="s">
        <v>2994</v>
      </c>
      <c r="E359" s="5084" t="s">
        <v>2920</v>
      </c>
      <c r="F359" s="5153" t="s">
        <v>2105</v>
      </c>
      <c r="G359" s="5084" t="s">
        <v>2028</v>
      </c>
      <c r="H359" s="5084" t="s">
        <v>2028</v>
      </c>
      <c r="I359" s="5084" t="s">
        <v>2029</v>
      </c>
      <c r="J359" s="5084" t="s">
        <v>2029</v>
      </c>
      <c r="K359" s="5084">
        <v>8</v>
      </c>
      <c r="L359" s="5084">
        <v>0</v>
      </c>
      <c r="M359" s="5084">
        <v>31</v>
      </c>
      <c r="N359" s="5084">
        <v>8</v>
      </c>
      <c r="O359" s="5084">
        <v>0</v>
      </c>
      <c r="P359" s="5084">
        <v>31</v>
      </c>
      <c r="Q359" s="5156">
        <v>1</v>
      </c>
      <c r="R359" s="5156">
        <v>1</v>
      </c>
      <c r="S359" s="5156" t="s">
        <v>2912</v>
      </c>
      <c r="T359" s="5156">
        <v>59</v>
      </c>
      <c r="U359" s="5156">
        <v>512</v>
      </c>
      <c r="V359" s="5156">
        <v>303</v>
      </c>
      <c r="W359" s="5156">
        <v>413</v>
      </c>
      <c r="X359" s="5156">
        <v>305</v>
      </c>
      <c r="Y359" s="5156">
        <v>190</v>
      </c>
      <c r="Z359" s="5084" t="s">
        <v>2030</v>
      </c>
      <c r="AA359" s="5084" t="s">
        <v>2913</v>
      </c>
      <c r="AB359" s="5084">
        <v>8376</v>
      </c>
      <c r="AC359" s="5084">
        <v>8376</v>
      </c>
      <c r="AD359" s="5084">
        <v>15047</v>
      </c>
      <c r="AE359" s="5084">
        <v>1216</v>
      </c>
      <c r="AF359" s="5084">
        <v>1216</v>
      </c>
      <c r="AG359" s="5156">
        <v>1768</v>
      </c>
      <c r="AH359" s="5084">
        <v>9</v>
      </c>
      <c r="AI359" s="5084">
        <v>2</v>
      </c>
      <c r="AJ359" s="5084" t="s">
        <v>2045</v>
      </c>
      <c r="AK359" s="5084" t="s">
        <v>2033</v>
      </c>
      <c r="AL359" s="5084" t="s">
        <v>2034</v>
      </c>
      <c r="AM359" s="3047" t="s">
        <v>2035</v>
      </c>
      <c r="AN359" s="3428" t="s">
        <v>6172</v>
      </c>
      <c r="AO359" s="3202" t="s">
        <v>857</v>
      </c>
      <c r="AP359" s="190"/>
      <c r="AQ359" s="3195">
        <v>1204</v>
      </c>
      <c r="AR359" s="24" t="s">
        <v>2034</v>
      </c>
      <c r="AS359" s="24" t="s">
        <v>2036</v>
      </c>
      <c r="AT359" s="24">
        <v>1203</v>
      </c>
      <c r="AU359" s="197" t="s">
        <v>2037</v>
      </c>
      <c r="AV359" s="189" t="s">
        <v>1708</v>
      </c>
      <c r="AW359" s="23"/>
      <c r="AX359" s="3195">
        <v>2</v>
      </c>
      <c r="AY359" s="3195" t="s">
        <v>859</v>
      </c>
      <c r="AZ359" s="3195">
        <v>2</v>
      </c>
      <c r="BA359" s="815"/>
      <c r="BB359" s="815"/>
      <c r="BC359" s="815"/>
      <c r="BD359" s="815"/>
      <c r="BE359" s="815"/>
      <c r="BF359" s="5145" t="s">
        <v>2468</v>
      </c>
      <c r="BG359" s="5136" t="s">
        <v>2452</v>
      </c>
    </row>
    <row r="360" spans="1:59">
      <c r="A360" s="5963"/>
      <c r="B360" s="5154"/>
      <c r="C360" s="5729"/>
      <c r="D360" s="5154"/>
      <c r="E360" s="5085"/>
      <c r="F360" s="5154"/>
      <c r="G360" s="5085"/>
      <c r="H360" s="5085"/>
      <c r="I360" s="5085"/>
      <c r="J360" s="5085"/>
      <c r="K360" s="5085"/>
      <c r="L360" s="5085"/>
      <c r="M360" s="5085"/>
      <c r="N360" s="5085"/>
      <c r="O360" s="5085"/>
      <c r="P360" s="5085"/>
      <c r="Q360" s="5085"/>
      <c r="R360" s="5085"/>
      <c r="S360" s="5085"/>
      <c r="T360" s="5085"/>
      <c r="U360" s="5085"/>
      <c r="V360" s="5085"/>
      <c r="W360" s="5085"/>
      <c r="X360" s="5085"/>
      <c r="Y360" s="5085"/>
      <c r="Z360" s="5085"/>
      <c r="AA360" s="5085"/>
      <c r="AB360" s="5085"/>
      <c r="AC360" s="5085"/>
      <c r="AD360" s="5085"/>
      <c r="AE360" s="5085"/>
      <c r="AF360" s="5085"/>
      <c r="AG360" s="5085"/>
      <c r="AH360" s="5085"/>
      <c r="AI360" s="5085"/>
      <c r="AJ360" s="5085"/>
      <c r="AK360" s="5085"/>
      <c r="AL360" s="5085"/>
      <c r="AM360" s="3047" t="s">
        <v>2035</v>
      </c>
      <c r="AN360" s="3376"/>
      <c r="AO360" s="3202" t="s">
        <v>857</v>
      </c>
      <c r="AP360" s="190"/>
      <c r="AQ360" s="3195">
        <v>1500</v>
      </c>
      <c r="AR360" s="24" t="s">
        <v>2034</v>
      </c>
      <c r="AS360" s="198" t="s">
        <v>2036</v>
      </c>
      <c r="AT360" s="3190">
        <v>1500</v>
      </c>
      <c r="AU360" s="31" t="s">
        <v>342</v>
      </c>
      <c r="AV360" s="31" t="s">
        <v>341</v>
      </c>
      <c r="AW360" s="23"/>
      <c r="AX360" s="3195">
        <v>2</v>
      </c>
      <c r="AY360" s="3195" t="s">
        <v>859</v>
      </c>
      <c r="AZ360" s="3195">
        <v>2</v>
      </c>
      <c r="BA360" s="24">
        <v>3</v>
      </c>
      <c r="BB360" s="24" t="s">
        <v>875</v>
      </c>
      <c r="BC360" s="24" t="s">
        <v>859</v>
      </c>
      <c r="BD360" s="24" t="s">
        <v>876</v>
      </c>
      <c r="BE360" s="24" t="s">
        <v>877</v>
      </c>
      <c r="BF360" s="5146"/>
      <c r="BG360" s="5807"/>
    </row>
    <row r="361" spans="1:59">
      <c r="A361" s="5963"/>
      <c r="B361" s="5154"/>
      <c r="C361" s="5729"/>
      <c r="D361" s="5154"/>
      <c r="E361" s="5085"/>
      <c r="F361" s="5154"/>
      <c r="G361" s="5085"/>
      <c r="H361" s="5085"/>
      <c r="I361" s="5085"/>
      <c r="J361" s="5085"/>
      <c r="K361" s="5085"/>
      <c r="L361" s="5085"/>
      <c r="M361" s="5085"/>
      <c r="N361" s="5085"/>
      <c r="O361" s="5085"/>
      <c r="P361" s="5085"/>
      <c r="Q361" s="5085"/>
      <c r="R361" s="5085"/>
      <c r="S361" s="5085"/>
      <c r="T361" s="5085"/>
      <c r="U361" s="5085"/>
      <c r="V361" s="5085"/>
      <c r="W361" s="5085"/>
      <c r="X361" s="5085"/>
      <c r="Y361" s="5085"/>
      <c r="Z361" s="5085"/>
      <c r="AA361" s="5085"/>
      <c r="AB361" s="5085"/>
      <c r="AC361" s="5085"/>
      <c r="AD361" s="5085"/>
      <c r="AE361" s="5085"/>
      <c r="AF361" s="5085"/>
      <c r="AG361" s="5085"/>
      <c r="AH361" s="5085"/>
      <c r="AI361" s="5085"/>
      <c r="AJ361" s="5085"/>
      <c r="AK361" s="5085"/>
      <c r="AL361" s="5085"/>
      <c r="AM361" s="3047" t="s">
        <v>2035</v>
      </c>
      <c r="AN361" s="3391"/>
      <c r="AO361" s="3202" t="s">
        <v>857</v>
      </c>
      <c r="AP361" s="190"/>
      <c r="AQ361" s="3195">
        <v>1405</v>
      </c>
      <c r="AR361" s="24" t="s">
        <v>2034</v>
      </c>
      <c r="AS361" s="198" t="s">
        <v>2036</v>
      </c>
      <c r="AT361" s="3190">
        <v>1405</v>
      </c>
      <c r="AU361" s="31" t="s">
        <v>2792</v>
      </c>
      <c r="AV361" s="31" t="s">
        <v>2792</v>
      </c>
      <c r="AW361" s="23"/>
      <c r="AX361" s="3195">
        <v>3</v>
      </c>
      <c r="AY361" s="3195" t="s">
        <v>859</v>
      </c>
      <c r="AZ361" s="3195">
        <v>3</v>
      </c>
      <c r="BA361" s="815"/>
      <c r="BB361" s="815"/>
      <c r="BC361" s="815"/>
      <c r="BD361" s="815"/>
      <c r="BE361" s="815"/>
      <c r="BF361" s="5146"/>
      <c r="BG361" s="5807"/>
    </row>
    <row r="362" spans="1:59">
      <c r="A362" s="5963"/>
      <c r="B362" s="5155"/>
      <c r="C362" s="5730"/>
      <c r="D362" s="5965"/>
      <c r="E362" s="5949"/>
      <c r="F362" s="5965"/>
      <c r="G362" s="5086"/>
      <c r="H362" s="5086"/>
      <c r="I362" s="5086"/>
      <c r="J362" s="5086"/>
      <c r="K362" s="5086"/>
      <c r="L362" s="5086"/>
      <c r="M362" s="5086"/>
      <c r="N362" s="5086"/>
      <c r="O362" s="5086"/>
      <c r="P362" s="5086"/>
      <c r="Q362" s="5085"/>
      <c r="R362" s="5085"/>
      <c r="S362" s="5085"/>
      <c r="T362" s="5085"/>
      <c r="U362" s="5085"/>
      <c r="V362" s="5085"/>
      <c r="W362" s="5085"/>
      <c r="X362" s="5085"/>
      <c r="Y362" s="5085"/>
      <c r="Z362" s="5086"/>
      <c r="AA362" s="5086"/>
      <c r="AB362" s="5086"/>
      <c r="AC362" s="5086"/>
      <c r="AD362" s="5086"/>
      <c r="AE362" s="5086"/>
      <c r="AF362" s="5086"/>
      <c r="AG362" s="5086"/>
      <c r="AH362" s="5086"/>
      <c r="AI362" s="5086"/>
      <c r="AJ362" s="5086"/>
      <c r="AK362" s="5086"/>
      <c r="AL362" s="5086"/>
      <c r="AM362" s="3047" t="s">
        <v>2035</v>
      </c>
      <c r="AN362" s="3392"/>
      <c r="AO362" s="3202" t="s">
        <v>857</v>
      </c>
      <c r="AP362" s="190"/>
      <c r="AQ362" s="3195">
        <v>1300</v>
      </c>
      <c r="AR362" s="24" t="s">
        <v>2034</v>
      </c>
      <c r="AS362" s="198" t="s">
        <v>2036</v>
      </c>
      <c r="AT362" s="3190">
        <v>1300</v>
      </c>
      <c r="AU362" s="23" t="s">
        <v>646</v>
      </c>
      <c r="AV362" s="23" t="s">
        <v>647</v>
      </c>
      <c r="AW362" s="23"/>
      <c r="AX362" s="3195">
        <v>2</v>
      </c>
      <c r="AY362" s="3195" t="s">
        <v>859</v>
      </c>
      <c r="AZ362" s="3195">
        <v>2</v>
      </c>
      <c r="BA362" s="815"/>
      <c r="BB362" s="815"/>
      <c r="BC362" s="815"/>
      <c r="BD362" s="815"/>
      <c r="BE362" s="815"/>
      <c r="BF362" s="6128"/>
      <c r="BG362" s="5928"/>
    </row>
    <row r="363" spans="1:59">
      <c r="A363" s="5963"/>
      <c r="B363" s="5153" t="s">
        <v>2463</v>
      </c>
      <c r="C363" s="5731" t="s">
        <v>3697</v>
      </c>
      <c r="D363" s="5153" t="s">
        <v>2995</v>
      </c>
      <c r="E363" s="5084" t="s">
        <v>2920</v>
      </c>
      <c r="F363" s="5153" t="s">
        <v>2106</v>
      </c>
      <c r="G363" s="5084" t="s">
        <v>2028</v>
      </c>
      <c r="H363" s="5084" t="s">
        <v>2028</v>
      </c>
      <c r="I363" s="5084" t="s">
        <v>2029</v>
      </c>
      <c r="J363" s="5084" t="s">
        <v>2029</v>
      </c>
      <c r="K363" s="5084">
        <v>8</v>
      </c>
      <c r="L363" s="5084">
        <v>0</v>
      </c>
      <c r="M363" s="5084">
        <v>31</v>
      </c>
      <c r="N363" s="5084">
        <v>8</v>
      </c>
      <c r="O363" s="5084">
        <v>0</v>
      </c>
      <c r="P363" s="5084">
        <v>31</v>
      </c>
      <c r="Q363" s="5084">
        <v>1</v>
      </c>
      <c r="R363" s="5084">
        <v>1</v>
      </c>
      <c r="S363" s="5084" t="s">
        <v>2912</v>
      </c>
      <c r="T363" s="5084">
        <v>59</v>
      </c>
      <c r="U363" s="5084">
        <v>512</v>
      </c>
      <c r="V363" s="5084">
        <v>303</v>
      </c>
      <c r="W363" s="5084">
        <v>413</v>
      </c>
      <c r="X363" s="5084">
        <v>305</v>
      </c>
      <c r="Y363" s="5084">
        <v>190</v>
      </c>
      <c r="Z363" s="5084" t="s">
        <v>2030</v>
      </c>
      <c r="AA363" s="5084" t="s">
        <v>2913</v>
      </c>
      <c r="AB363" s="5084">
        <v>14983</v>
      </c>
      <c r="AC363" s="5084">
        <v>14983</v>
      </c>
      <c r="AD363" s="5084">
        <v>26074</v>
      </c>
      <c r="AE363" s="5084">
        <v>1216</v>
      </c>
      <c r="AF363" s="5084">
        <v>1216</v>
      </c>
      <c r="AG363" s="5084">
        <v>1768</v>
      </c>
      <c r="AH363" s="5084">
        <v>9</v>
      </c>
      <c r="AI363" s="5084">
        <v>2</v>
      </c>
      <c r="AJ363" s="5084" t="s">
        <v>2045</v>
      </c>
      <c r="AK363" s="5084" t="s">
        <v>2033</v>
      </c>
      <c r="AL363" s="5084" t="s">
        <v>2034</v>
      </c>
      <c r="AM363" s="3047" t="s">
        <v>2035</v>
      </c>
      <c r="AN363" s="3385" t="s">
        <v>6173</v>
      </c>
      <c r="AO363" s="3202" t="s">
        <v>857</v>
      </c>
      <c r="AP363" s="190"/>
      <c r="AQ363" s="3195">
        <v>1204</v>
      </c>
      <c r="AR363" s="24" t="s">
        <v>2034</v>
      </c>
      <c r="AS363" s="24" t="s">
        <v>2036</v>
      </c>
      <c r="AT363" s="24">
        <v>1203</v>
      </c>
      <c r="AU363" s="3209" t="s">
        <v>2040</v>
      </c>
      <c r="AV363" s="26" t="s">
        <v>1708</v>
      </c>
      <c r="AW363" s="23"/>
      <c r="AX363" s="3195">
        <v>2</v>
      </c>
      <c r="AY363" s="3195" t="s">
        <v>859</v>
      </c>
      <c r="AZ363" s="3195">
        <v>2</v>
      </c>
      <c r="BA363" s="815"/>
      <c r="BB363" s="815"/>
      <c r="BC363" s="815"/>
      <c r="BD363" s="815"/>
      <c r="BE363" s="815"/>
      <c r="BF363" s="5145" t="s">
        <v>2468</v>
      </c>
      <c r="BG363" s="5136" t="s">
        <v>2452</v>
      </c>
    </row>
    <row r="364" spans="1:59">
      <c r="A364" s="5963"/>
      <c r="B364" s="5154"/>
      <c r="C364" s="5729"/>
      <c r="D364" s="5154"/>
      <c r="E364" s="5085"/>
      <c r="F364" s="5154"/>
      <c r="G364" s="5085"/>
      <c r="H364" s="5085"/>
      <c r="I364" s="5085"/>
      <c r="J364" s="5085"/>
      <c r="K364" s="5085"/>
      <c r="L364" s="5085"/>
      <c r="M364" s="5085"/>
      <c r="N364" s="5085"/>
      <c r="O364" s="5085"/>
      <c r="P364" s="5085"/>
      <c r="Q364" s="5085"/>
      <c r="R364" s="5085"/>
      <c r="S364" s="5085"/>
      <c r="T364" s="5085"/>
      <c r="U364" s="5085"/>
      <c r="V364" s="5085"/>
      <c r="W364" s="5085"/>
      <c r="X364" s="5085"/>
      <c r="Y364" s="5085"/>
      <c r="Z364" s="5085"/>
      <c r="AA364" s="5085"/>
      <c r="AB364" s="5085"/>
      <c r="AC364" s="5085"/>
      <c r="AD364" s="5085"/>
      <c r="AE364" s="5085"/>
      <c r="AF364" s="5085"/>
      <c r="AG364" s="5085"/>
      <c r="AH364" s="5085"/>
      <c r="AI364" s="5085"/>
      <c r="AJ364" s="5085"/>
      <c r="AK364" s="5085"/>
      <c r="AL364" s="5085"/>
      <c r="AM364" s="3047" t="s">
        <v>2035</v>
      </c>
      <c r="AN364" s="3376"/>
      <c r="AO364" s="3202" t="s">
        <v>857</v>
      </c>
      <c r="AP364" s="190"/>
      <c r="AQ364" s="3195">
        <v>1500</v>
      </c>
      <c r="AR364" s="24" t="s">
        <v>2034</v>
      </c>
      <c r="AS364" s="198" t="s">
        <v>2036</v>
      </c>
      <c r="AT364" s="3190">
        <v>1500</v>
      </c>
      <c r="AU364" s="31" t="s">
        <v>342</v>
      </c>
      <c r="AV364" s="31" t="s">
        <v>341</v>
      </c>
      <c r="AW364" s="23"/>
      <c r="AX364" s="3195">
        <v>2</v>
      </c>
      <c r="AY364" s="3195" t="s">
        <v>859</v>
      </c>
      <c r="AZ364" s="3195">
        <v>2</v>
      </c>
      <c r="BA364" s="24">
        <v>3</v>
      </c>
      <c r="BB364" s="24" t="s">
        <v>875</v>
      </c>
      <c r="BC364" s="24" t="s">
        <v>859</v>
      </c>
      <c r="BD364" s="24" t="s">
        <v>876</v>
      </c>
      <c r="BE364" s="24" t="s">
        <v>877</v>
      </c>
      <c r="BF364" s="5146"/>
      <c r="BG364" s="5807"/>
    </row>
    <row r="365" spans="1:59">
      <c r="A365" s="5963"/>
      <c r="B365" s="5154"/>
      <c r="C365" s="5729"/>
      <c r="D365" s="5154"/>
      <c r="E365" s="5085"/>
      <c r="F365" s="5154"/>
      <c r="G365" s="5085"/>
      <c r="H365" s="5085"/>
      <c r="I365" s="5085"/>
      <c r="J365" s="5085"/>
      <c r="K365" s="5085"/>
      <c r="L365" s="5085"/>
      <c r="M365" s="5085"/>
      <c r="N365" s="5085"/>
      <c r="O365" s="5085"/>
      <c r="P365" s="5085"/>
      <c r="Q365" s="5085"/>
      <c r="R365" s="5085"/>
      <c r="S365" s="5085"/>
      <c r="T365" s="5085"/>
      <c r="U365" s="5085"/>
      <c r="V365" s="5085"/>
      <c r="W365" s="5085"/>
      <c r="X365" s="5085"/>
      <c r="Y365" s="5085"/>
      <c r="Z365" s="5085"/>
      <c r="AA365" s="5085"/>
      <c r="AB365" s="5085"/>
      <c r="AC365" s="5085"/>
      <c r="AD365" s="5085"/>
      <c r="AE365" s="5085"/>
      <c r="AF365" s="5085"/>
      <c r="AG365" s="5085"/>
      <c r="AH365" s="5085"/>
      <c r="AI365" s="5085"/>
      <c r="AJ365" s="5085"/>
      <c r="AK365" s="5085"/>
      <c r="AL365" s="5085"/>
      <c r="AM365" s="3047" t="s">
        <v>2035</v>
      </c>
      <c r="AN365" s="3391"/>
      <c r="AO365" s="3202" t="s">
        <v>857</v>
      </c>
      <c r="AP365" s="190"/>
      <c r="AQ365" s="3195">
        <v>1405</v>
      </c>
      <c r="AR365" s="24" t="s">
        <v>2034</v>
      </c>
      <c r="AS365" s="198" t="s">
        <v>2036</v>
      </c>
      <c r="AT365" s="3190">
        <v>1405</v>
      </c>
      <c r="AU365" s="31" t="s">
        <v>2792</v>
      </c>
      <c r="AV365" s="31" t="s">
        <v>2792</v>
      </c>
      <c r="AW365" s="23"/>
      <c r="AX365" s="3195">
        <v>3</v>
      </c>
      <c r="AY365" s="3195" t="s">
        <v>859</v>
      </c>
      <c r="AZ365" s="3195">
        <v>3</v>
      </c>
      <c r="BA365" s="815"/>
      <c r="BB365" s="815"/>
      <c r="BC365" s="815"/>
      <c r="BD365" s="815"/>
      <c r="BE365" s="815"/>
      <c r="BF365" s="5146"/>
      <c r="BG365" s="5807"/>
    </row>
    <row r="366" spans="1:59" ht="13.5" thickBot="1">
      <c r="A366" s="5964"/>
      <c r="B366" s="5208"/>
      <c r="C366" s="6062"/>
      <c r="D366" s="5959"/>
      <c r="E366" s="5948"/>
      <c r="F366" s="5959"/>
      <c r="G366" s="5121"/>
      <c r="H366" s="5121"/>
      <c r="I366" s="5121"/>
      <c r="J366" s="5121"/>
      <c r="K366" s="5121"/>
      <c r="L366" s="5121"/>
      <c r="M366" s="5121"/>
      <c r="N366" s="5121"/>
      <c r="O366" s="5121"/>
      <c r="P366" s="5121"/>
      <c r="Q366" s="5121"/>
      <c r="R366" s="5121"/>
      <c r="S366" s="5121"/>
      <c r="T366" s="5121"/>
      <c r="U366" s="5121"/>
      <c r="V366" s="5121"/>
      <c r="W366" s="5121"/>
      <c r="X366" s="5121"/>
      <c r="Y366" s="5121"/>
      <c r="Z366" s="5121"/>
      <c r="AA366" s="5121"/>
      <c r="AB366" s="5121"/>
      <c r="AC366" s="5121"/>
      <c r="AD366" s="5121"/>
      <c r="AE366" s="5121"/>
      <c r="AF366" s="5121"/>
      <c r="AG366" s="5121"/>
      <c r="AH366" s="5121"/>
      <c r="AI366" s="5121"/>
      <c r="AJ366" s="5121"/>
      <c r="AK366" s="5121"/>
      <c r="AL366" s="5121"/>
      <c r="AM366" s="3048" t="s">
        <v>2035</v>
      </c>
      <c r="AN366" s="3393"/>
      <c r="AO366" s="3224" t="s">
        <v>857</v>
      </c>
      <c r="AP366" s="193"/>
      <c r="AQ366" s="3196">
        <v>1300</v>
      </c>
      <c r="AR366" s="813" t="s">
        <v>2034</v>
      </c>
      <c r="AS366" s="199" t="s">
        <v>2036</v>
      </c>
      <c r="AT366" s="3201">
        <v>1300</v>
      </c>
      <c r="AU366" s="35" t="s">
        <v>646</v>
      </c>
      <c r="AV366" s="35" t="s">
        <v>647</v>
      </c>
      <c r="AW366" s="35"/>
      <c r="AX366" s="3196">
        <v>2</v>
      </c>
      <c r="AY366" s="3196" t="s">
        <v>859</v>
      </c>
      <c r="AZ366" s="3196">
        <v>2</v>
      </c>
      <c r="BA366" s="816"/>
      <c r="BB366" s="816"/>
      <c r="BC366" s="816"/>
      <c r="BD366" s="816"/>
      <c r="BE366" s="816"/>
      <c r="BF366" s="6127"/>
      <c r="BG366" s="5927"/>
    </row>
    <row r="367" spans="1:59">
      <c r="A367" s="5962" t="s">
        <v>4134</v>
      </c>
      <c r="B367" s="5153" t="s">
        <v>2463</v>
      </c>
      <c r="C367" s="5731" t="s">
        <v>3698</v>
      </c>
      <c r="D367" s="5153" t="s">
        <v>2996</v>
      </c>
      <c r="E367" s="5084" t="s">
        <v>2924</v>
      </c>
      <c r="F367" s="5153" t="s">
        <v>2107</v>
      </c>
      <c r="G367" s="5084" t="s">
        <v>2028</v>
      </c>
      <c r="H367" s="5084" t="s">
        <v>2028</v>
      </c>
      <c r="I367" s="5084" t="s">
        <v>2029</v>
      </c>
      <c r="J367" s="5084" t="s">
        <v>2029</v>
      </c>
      <c r="K367" s="5084">
        <v>9</v>
      </c>
      <c r="L367" s="5084">
        <v>0</v>
      </c>
      <c r="M367" s="5084">
        <v>31</v>
      </c>
      <c r="N367" s="5084">
        <v>9</v>
      </c>
      <c r="O367" s="5084">
        <v>0</v>
      </c>
      <c r="P367" s="5084">
        <v>31</v>
      </c>
      <c r="Q367" s="5156">
        <v>1</v>
      </c>
      <c r="R367" s="5156">
        <v>1</v>
      </c>
      <c r="S367" s="5156" t="s">
        <v>2912</v>
      </c>
      <c r="T367" s="5156">
        <v>59</v>
      </c>
      <c r="U367" s="5156">
        <v>512</v>
      </c>
      <c r="V367" s="5156">
        <v>303</v>
      </c>
      <c r="W367" s="5156">
        <v>413</v>
      </c>
      <c r="X367" s="5156">
        <v>305</v>
      </c>
      <c r="Y367" s="5156">
        <v>190</v>
      </c>
      <c r="Z367" s="5084" t="s">
        <v>2030</v>
      </c>
      <c r="AA367" s="5085" t="s">
        <v>2913</v>
      </c>
      <c r="AB367" s="5291">
        <v>11960</v>
      </c>
      <c r="AC367" s="5291">
        <v>11960</v>
      </c>
      <c r="AD367" s="5291">
        <v>18631</v>
      </c>
      <c r="AE367" s="5084">
        <v>1216</v>
      </c>
      <c r="AF367" s="5084">
        <v>1216</v>
      </c>
      <c r="AG367" s="5156">
        <v>1768</v>
      </c>
      <c r="AH367" s="5084">
        <v>9</v>
      </c>
      <c r="AI367" s="5084">
        <v>2</v>
      </c>
      <c r="AJ367" s="5084" t="s">
        <v>2045</v>
      </c>
      <c r="AK367" s="5084" t="s">
        <v>2033</v>
      </c>
      <c r="AL367" s="5084" t="s">
        <v>2034</v>
      </c>
      <c r="AM367" s="3047" t="s">
        <v>2035</v>
      </c>
      <c r="AN367" s="3428" t="s">
        <v>6172</v>
      </c>
      <c r="AO367" s="3202" t="s">
        <v>857</v>
      </c>
      <c r="AP367" s="190"/>
      <c r="AQ367" s="3195">
        <v>1204</v>
      </c>
      <c r="AR367" s="24" t="s">
        <v>2034</v>
      </c>
      <c r="AS367" s="24" t="s">
        <v>2036</v>
      </c>
      <c r="AT367" s="24">
        <v>1203</v>
      </c>
      <c r="AU367" s="197" t="s">
        <v>2037</v>
      </c>
      <c r="AV367" s="189" t="s">
        <v>1708</v>
      </c>
      <c r="AW367" s="23"/>
      <c r="AX367" s="3195">
        <v>2</v>
      </c>
      <c r="AY367" s="3195" t="s">
        <v>859</v>
      </c>
      <c r="AZ367" s="3195">
        <v>2</v>
      </c>
      <c r="BA367" s="815"/>
      <c r="BB367" s="815"/>
      <c r="BC367" s="815"/>
      <c r="BD367" s="815"/>
      <c r="BE367" s="815"/>
      <c r="BF367" s="5145" t="s">
        <v>2468</v>
      </c>
      <c r="BG367" s="5136" t="s">
        <v>2452</v>
      </c>
    </row>
    <row r="368" spans="1:59">
      <c r="A368" s="5963"/>
      <c r="B368" s="5154"/>
      <c r="C368" s="5729"/>
      <c r="D368" s="5154"/>
      <c r="E368" s="5085"/>
      <c r="F368" s="5154"/>
      <c r="G368" s="5085"/>
      <c r="H368" s="5085"/>
      <c r="I368" s="5085"/>
      <c r="J368" s="5085"/>
      <c r="K368" s="5085"/>
      <c r="L368" s="5085"/>
      <c r="M368" s="5085"/>
      <c r="N368" s="5085"/>
      <c r="O368" s="5085"/>
      <c r="P368" s="5085"/>
      <c r="Q368" s="5085"/>
      <c r="R368" s="5085"/>
      <c r="S368" s="5085"/>
      <c r="T368" s="5085"/>
      <c r="U368" s="5085"/>
      <c r="V368" s="5085"/>
      <c r="W368" s="5085"/>
      <c r="X368" s="5085"/>
      <c r="Y368" s="5085"/>
      <c r="Z368" s="5085"/>
      <c r="AA368" s="5085"/>
      <c r="AB368" s="5236"/>
      <c r="AC368" s="5236"/>
      <c r="AD368" s="5236"/>
      <c r="AE368" s="5085"/>
      <c r="AF368" s="5085"/>
      <c r="AG368" s="5085"/>
      <c r="AH368" s="5085"/>
      <c r="AI368" s="5085"/>
      <c r="AJ368" s="5085"/>
      <c r="AK368" s="5085"/>
      <c r="AL368" s="5085"/>
      <c r="AM368" s="3047" t="s">
        <v>2035</v>
      </c>
      <c r="AN368" s="3376"/>
      <c r="AO368" s="3202" t="s">
        <v>857</v>
      </c>
      <c r="AP368" s="190"/>
      <c r="AQ368" s="3195">
        <v>1500</v>
      </c>
      <c r="AR368" s="24" t="s">
        <v>2034</v>
      </c>
      <c r="AS368" s="198" t="s">
        <v>2036</v>
      </c>
      <c r="AT368" s="3190">
        <v>1500</v>
      </c>
      <c r="AU368" s="31" t="s">
        <v>1158</v>
      </c>
      <c r="AV368" s="31" t="s">
        <v>341</v>
      </c>
      <c r="AW368" s="23"/>
      <c r="AX368" s="3195">
        <v>4</v>
      </c>
      <c r="AY368" s="3195" t="s">
        <v>859</v>
      </c>
      <c r="AZ368" s="3195">
        <v>4</v>
      </c>
      <c r="BA368" s="24">
        <v>6</v>
      </c>
      <c r="BB368" s="24" t="s">
        <v>875</v>
      </c>
      <c r="BC368" s="24" t="s">
        <v>859</v>
      </c>
      <c r="BD368" s="24" t="s">
        <v>876</v>
      </c>
      <c r="BE368" s="24" t="s">
        <v>877</v>
      </c>
      <c r="BF368" s="5146"/>
      <c r="BG368" s="5807"/>
    </row>
    <row r="369" spans="1:59">
      <c r="A369" s="5963"/>
      <c r="B369" s="5154"/>
      <c r="C369" s="5729"/>
      <c r="D369" s="5154"/>
      <c r="E369" s="5085"/>
      <c r="F369" s="5154"/>
      <c r="G369" s="5085"/>
      <c r="H369" s="5085"/>
      <c r="I369" s="5085"/>
      <c r="J369" s="5085"/>
      <c r="K369" s="5085"/>
      <c r="L369" s="5085"/>
      <c r="M369" s="5085"/>
      <c r="N369" s="5085"/>
      <c r="O369" s="5085"/>
      <c r="P369" s="5085"/>
      <c r="Q369" s="5085"/>
      <c r="R369" s="5085"/>
      <c r="S369" s="5085"/>
      <c r="T369" s="5085"/>
      <c r="U369" s="5085"/>
      <c r="V369" s="5085"/>
      <c r="W369" s="5085"/>
      <c r="X369" s="5085"/>
      <c r="Y369" s="5085"/>
      <c r="Z369" s="5085"/>
      <c r="AA369" s="5085"/>
      <c r="AB369" s="5236"/>
      <c r="AC369" s="5236"/>
      <c r="AD369" s="5236"/>
      <c r="AE369" s="5085"/>
      <c r="AF369" s="5085"/>
      <c r="AG369" s="5085"/>
      <c r="AH369" s="5085"/>
      <c r="AI369" s="5085"/>
      <c r="AJ369" s="5085"/>
      <c r="AK369" s="5085"/>
      <c r="AL369" s="5085"/>
      <c r="AM369" s="3047" t="s">
        <v>2035</v>
      </c>
      <c r="AN369" s="3391"/>
      <c r="AO369" s="3202" t="s">
        <v>857</v>
      </c>
      <c r="AP369" s="190"/>
      <c r="AQ369" s="3195">
        <v>1405</v>
      </c>
      <c r="AR369" s="24" t="s">
        <v>2034</v>
      </c>
      <c r="AS369" s="198" t="s">
        <v>2036</v>
      </c>
      <c r="AT369" s="3190">
        <v>1405</v>
      </c>
      <c r="AU369" s="31" t="s">
        <v>2792</v>
      </c>
      <c r="AV369" s="31" t="s">
        <v>2792</v>
      </c>
      <c r="AW369" s="23"/>
      <c r="AX369" s="3195">
        <v>3</v>
      </c>
      <c r="AY369" s="3195" t="s">
        <v>859</v>
      </c>
      <c r="AZ369" s="3195">
        <v>3</v>
      </c>
      <c r="BA369" s="815"/>
      <c r="BB369" s="815"/>
      <c r="BC369" s="815"/>
      <c r="BD369" s="815"/>
      <c r="BE369" s="815"/>
      <c r="BF369" s="5146"/>
      <c r="BG369" s="5807"/>
    </row>
    <row r="370" spans="1:59">
      <c r="A370" s="5963"/>
      <c r="B370" s="5155"/>
      <c r="C370" s="5730"/>
      <c r="D370" s="5965"/>
      <c r="E370" s="5949"/>
      <c r="F370" s="5965"/>
      <c r="G370" s="5086"/>
      <c r="H370" s="5086"/>
      <c r="I370" s="5086"/>
      <c r="J370" s="5086"/>
      <c r="K370" s="5086"/>
      <c r="L370" s="5086"/>
      <c r="M370" s="5086"/>
      <c r="N370" s="5086"/>
      <c r="O370" s="5086"/>
      <c r="P370" s="5086"/>
      <c r="Q370" s="5085"/>
      <c r="R370" s="5085"/>
      <c r="S370" s="5085"/>
      <c r="T370" s="5085"/>
      <c r="U370" s="5085"/>
      <c r="V370" s="5085"/>
      <c r="W370" s="5085"/>
      <c r="X370" s="5085"/>
      <c r="Y370" s="5085"/>
      <c r="Z370" s="5086"/>
      <c r="AA370" s="5086"/>
      <c r="AB370" s="5237"/>
      <c r="AC370" s="5237"/>
      <c r="AD370" s="5237"/>
      <c r="AE370" s="5086"/>
      <c r="AF370" s="5086"/>
      <c r="AG370" s="5086"/>
      <c r="AH370" s="5086"/>
      <c r="AI370" s="5086"/>
      <c r="AJ370" s="5086"/>
      <c r="AK370" s="5086"/>
      <c r="AL370" s="5086"/>
      <c r="AM370" s="3047" t="s">
        <v>2035</v>
      </c>
      <c r="AN370" s="3392"/>
      <c r="AO370" s="3202" t="s">
        <v>857</v>
      </c>
      <c r="AP370" s="190"/>
      <c r="AQ370" s="3195">
        <v>1300</v>
      </c>
      <c r="AR370" s="24" t="s">
        <v>2034</v>
      </c>
      <c r="AS370" s="198" t="s">
        <v>2036</v>
      </c>
      <c r="AT370" s="3190">
        <v>1300</v>
      </c>
      <c r="AU370" s="23" t="s">
        <v>646</v>
      </c>
      <c r="AV370" s="23" t="s">
        <v>647</v>
      </c>
      <c r="AW370" s="23"/>
      <c r="AX370" s="3195">
        <v>2</v>
      </c>
      <c r="AY370" s="3195" t="s">
        <v>859</v>
      </c>
      <c r="AZ370" s="3195">
        <v>2</v>
      </c>
      <c r="BA370" s="815"/>
      <c r="BB370" s="815"/>
      <c r="BC370" s="815"/>
      <c r="BD370" s="815"/>
      <c r="BE370" s="815"/>
      <c r="BF370" s="6128"/>
      <c r="BG370" s="5928"/>
    </row>
    <row r="371" spans="1:59">
      <c r="A371" s="5963"/>
      <c r="B371" s="5153" t="s">
        <v>2463</v>
      </c>
      <c r="C371" s="5731" t="s">
        <v>3699</v>
      </c>
      <c r="D371" s="5153" t="s">
        <v>2997</v>
      </c>
      <c r="E371" s="5084" t="s">
        <v>2924</v>
      </c>
      <c r="F371" s="5153" t="s">
        <v>2108</v>
      </c>
      <c r="G371" s="5084" t="s">
        <v>2028</v>
      </c>
      <c r="H371" s="5084" t="s">
        <v>2028</v>
      </c>
      <c r="I371" s="5084" t="s">
        <v>2029</v>
      </c>
      <c r="J371" s="5084" t="s">
        <v>2029</v>
      </c>
      <c r="K371" s="5084">
        <v>9</v>
      </c>
      <c r="L371" s="5084">
        <v>0</v>
      </c>
      <c r="M371" s="5084">
        <v>31</v>
      </c>
      <c r="N371" s="5084">
        <v>9</v>
      </c>
      <c r="O371" s="5084">
        <v>0</v>
      </c>
      <c r="P371" s="5084">
        <v>31</v>
      </c>
      <c r="Q371" s="5084">
        <v>1</v>
      </c>
      <c r="R371" s="5084">
        <v>1</v>
      </c>
      <c r="S371" s="5084" t="s">
        <v>2912</v>
      </c>
      <c r="T371" s="5084">
        <v>59</v>
      </c>
      <c r="U371" s="5084">
        <v>512</v>
      </c>
      <c r="V371" s="5084">
        <v>303</v>
      </c>
      <c r="W371" s="5084">
        <v>413</v>
      </c>
      <c r="X371" s="5084">
        <v>305</v>
      </c>
      <c r="Y371" s="5084">
        <v>190</v>
      </c>
      <c r="Z371" s="5084" t="s">
        <v>2030</v>
      </c>
      <c r="AA371" s="5084" t="s">
        <v>2913</v>
      </c>
      <c r="AB371" s="5084">
        <v>18567</v>
      </c>
      <c r="AC371" s="5084">
        <v>18567</v>
      </c>
      <c r="AD371" s="5291">
        <v>29658</v>
      </c>
      <c r="AE371" s="5084">
        <v>1216</v>
      </c>
      <c r="AF371" s="5084">
        <v>1216</v>
      </c>
      <c r="AG371" s="5084">
        <v>1768</v>
      </c>
      <c r="AH371" s="5084">
        <v>9</v>
      </c>
      <c r="AI371" s="5084">
        <v>2</v>
      </c>
      <c r="AJ371" s="5084" t="s">
        <v>2045</v>
      </c>
      <c r="AK371" s="5084" t="s">
        <v>2033</v>
      </c>
      <c r="AL371" s="5084" t="s">
        <v>2034</v>
      </c>
      <c r="AM371" s="3047" t="s">
        <v>2035</v>
      </c>
      <c r="AN371" s="3385" t="s">
        <v>6173</v>
      </c>
      <c r="AO371" s="3202" t="s">
        <v>857</v>
      </c>
      <c r="AP371" s="190"/>
      <c r="AQ371" s="3195">
        <v>1204</v>
      </c>
      <c r="AR371" s="24" t="s">
        <v>2034</v>
      </c>
      <c r="AS371" s="24" t="s">
        <v>2036</v>
      </c>
      <c r="AT371" s="24">
        <v>1203</v>
      </c>
      <c r="AU371" s="3209" t="s">
        <v>2040</v>
      </c>
      <c r="AV371" s="26" t="s">
        <v>1708</v>
      </c>
      <c r="AW371" s="23"/>
      <c r="AX371" s="3195">
        <v>2</v>
      </c>
      <c r="AY371" s="3195" t="s">
        <v>859</v>
      </c>
      <c r="AZ371" s="3195">
        <v>2</v>
      </c>
      <c r="BA371" s="815"/>
      <c r="BB371" s="815"/>
      <c r="BC371" s="815"/>
      <c r="BD371" s="815"/>
      <c r="BE371" s="815"/>
      <c r="BF371" s="5145" t="s">
        <v>2468</v>
      </c>
      <c r="BG371" s="5136" t="s">
        <v>2452</v>
      </c>
    </row>
    <row r="372" spans="1:59">
      <c r="A372" s="5963"/>
      <c r="B372" s="5154"/>
      <c r="C372" s="5729"/>
      <c r="D372" s="5154"/>
      <c r="E372" s="5085"/>
      <c r="F372" s="5154"/>
      <c r="G372" s="5085"/>
      <c r="H372" s="5085"/>
      <c r="I372" s="5085"/>
      <c r="J372" s="5085"/>
      <c r="K372" s="5085"/>
      <c r="L372" s="5085"/>
      <c r="M372" s="5085"/>
      <c r="N372" s="5085"/>
      <c r="O372" s="5085"/>
      <c r="P372" s="5085"/>
      <c r="Q372" s="5085"/>
      <c r="R372" s="5085"/>
      <c r="S372" s="5085"/>
      <c r="T372" s="5085"/>
      <c r="U372" s="5085"/>
      <c r="V372" s="5085"/>
      <c r="W372" s="5085"/>
      <c r="X372" s="5085"/>
      <c r="Y372" s="5085"/>
      <c r="Z372" s="5085"/>
      <c r="AA372" s="5085"/>
      <c r="AB372" s="5085"/>
      <c r="AC372" s="5085"/>
      <c r="AD372" s="5236"/>
      <c r="AE372" s="5085"/>
      <c r="AF372" s="5085"/>
      <c r="AG372" s="5085"/>
      <c r="AH372" s="5085"/>
      <c r="AI372" s="5085"/>
      <c r="AJ372" s="5085"/>
      <c r="AK372" s="5085"/>
      <c r="AL372" s="5085"/>
      <c r="AM372" s="3047" t="s">
        <v>2035</v>
      </c>
      <c r="AN372" s="3376"/>
      <c r="AO372" s="3202" t="s">
        <v>857</v>
      </c>
      <c r="AP372" s="190"/>
      <c r="AQ372" s="3195">
        <v>1500</v>
      </c>
      <c r="AR372" s="24" t="s">
        <v>2034</v>
      </c>
      <c r="AS372" s="198" t="s">
        <v>2036</v>
      </c>
      <c r="AT372" s="3190">
        <v>1500</v>
      </c>
      <c r="AU372" s="31" t="s">
        <v>1158</v>
      </c>
      <c r="AV372" s="31" t="s">
        <v>341</v>
      </c>
      <c r="AW372" s="23"/>
      <c r="AX372" s="3195">
        <v>4</v>
      </c>
      <c r="AY372" s="3195" t="s">
        <v>859</v>
      </c>
      <c r="AZ372" s="3195">
        <v>4</v>
      </c>
      <c r="BA372" s="24">
        <v>6</v>
      </c>
      <c r="BB372" s="24" t="s">
        <v>875</v>
      </c>
      <c r="BC372" s="24" t="s">
        <v>859</v>
      </c>
      <c r="BD372" s="24" t="s">
        <v>876</v>
      </c>
      <c r="BE372" s="24" t="s">
        <v>877</v>
      </c>
      <c r="BF372" s="5146"/>
      <c r="BG372" s="5807"/>
    </row>
    <row r="373" spans="1:59">
      <c r="A373" s="5963"/>
      <c r="B373" s="5154"/>
      <c r="C373" s="5729"/>
      <c r="D373" s="5154"/>
      <c r="E373" s="5085"/>
      <c r="F373" s="5154"/>
      <c r="G373" s="5085"/>
      <c r="H373" s="5085"/>
      <c r="I373" s="5085"/>
      <c r="J373" s="5085"/>
      <c r="K373" s="5085"/>
      <c r="L373" s="5085"/>
      <c r="M373" s="5085"/>
      <c r="N373" s="5085"/>
      <c r="O373" s="5085"/>
      <c r="P373" s="5085"/>
      <c r="Q373" s="5085"/>
      <c r="R373" s="5085"/>
      <c r="S373" s="5085"/>
      <c r="T373" s="5085"/>
      <c r="U373" s="5085"/>
      <c r="V373" s="5085"/>
      <c r="W373" s="5085"/>
      <c r="X373" s="5085"/>
      <c r="Y373" s="5085"/>
      <c r="Z373" s="5085"/>
      <c r="AA373" s="5085"/>
      <c r="AB373" s="5085"/>
      <c r="AC373" s="5085"/>
      <c r="AD373" s="5236"/>
      <c r="AE373" s="5085"/>
      <c r="AF373" s="5085"/>
      <c r="AG373" s="5085"/>
      <c r="AH373" s="5085"/>
      <c r="AI373" s="5085"/>
      <c r="AJ373" s="5085"/>
      <c r="AK373" s="5085"/>
      <c r="AL373" s="5085"/>
      <c r="AM373" s="3047" t="s">
        <v>2035</v>
      </c>
      <c r="AN373" s="3391"/>
      <c r="AO373" s="3202" t="s">
        <v>857</v>
      </c>
      <c r="AP373" s="190"/>
      <c r="AQ373" s="3195">
        <v>1405</v>
      </c>
      <c r="AR373" s="24" t="s">
        <v>2034</v>
      </c>
      <c r="AS373" s="198" t="s">
        <v>2036</v>
      </c>
      <c r="AT373" s="3190">
        <v>1405</v>
      </c>
      <c r="AU373" s="31" t="s">
        <v>2792</v>
      </c>
      <c r="AV373" s="31" t="s">
        <v>2792</v>
      </c>
      <c r="AW373" s="23"/>
      <c r="AX373" s="3195">
        <v>3</v>
      </c>
      <c r="AY373" s="3195" t="s">
        <v>859</v>
      </c>
      <c r="AZ373" s="3195">
        <v>3</v>
      </c>
      <c r="BA373" s="815"/>
      <c r="BB373" s="815"/>
      <c r="BC373" s="815"/>
      <c r="BD373" s="815"/>
      <c r="BE373" s="815"/>
      <c r="BF373" s="5146"/>
      <c r="BG373" s="5807"/>
    </row>
    <row r="374" spans="1:59" ht="13.5" thickBot="1">
      <c r="A374" s="5964"/>
      <c r="B374" s="5208"/>
      <c r="C374" s="6062"/>
      <c r="D374" s="5959"/>
      <c r="E374" s="5948"/>
      <c r="F374" s="5959"/>
      <c r="G374" s="5121"/>
      <c r="H374" s="5121"/>
      <c r="I374" s="5121"/>
      <c r="J374" s="5121"/>
      <c r="K374" s="5121"/>
      <c r="L374" s="5121"/>
      <c r="M374" s="5121"/>
      <c r="N374" s="5121"/>
      <c r="O374" s="5121"/>
      <c r="P374" s="5121"/>
      <c r="Q374" s="5121"/>
      <c r="R374" s="5121"/>
      <c r="S374" s="5121"/>
      <c r="T374" s="5121"/>
      <c r="U374" s="5121"/>
      <c r="V374" s="5121"/>
      <c r="W374" s="5121"/>
      <c r="X374" s="5121"/>
      <c r="Y374" s="5121"/>
      <c r="Z374" s="5121"/>
      <c r="AA374" s="5121"/>
      <c r="AB374" s="5121"/>
      <c r="AC374" s="5121"/>
      <c r="AD374" s="5277"/>
      <c r="AE374" s="5121"/>
      <c r="AF374" s="5121"/>
      <c r="AG374" s="5121"/>
      <c r="AH374" s="5121"/>
      <c r="AI374" s="5121"/>
      <c r="AJ374" s="5121"/>
      <c r="AK374" s="5121"/>
      <c r="AL374" s="5121"/>
      <c r="AM374" s="3048" t="s">
        <v>2035</v>
      </c>
      <c r="AN374" s="3393"/>
      <c r="AO374" s="3224" t="s">
        <v>857</v>
      </c>
      <c r="AP374" s="193"/>
      <c r="AQ374" s="3196">
        <v>1300</v>
      </c>
      <c r="AR374" s="813" t="s">
        <v>2034</v>
      </c>
      <c r="AS374" s="199" t="s">
        <v>2036</v>
      </c>
      <c r="AT374" s="3201">
        <v>1300</v>
      </c>
      <c r="AU374" s="35" t="s">
        <v>646</v>
      </c>
      <c r="AV374" s="35" t="s">
        <v>647</v>
      </c>
      <c r="AW374" s="35"/>
      <c r="AX374" s="3196">
        <v>2</v>
      </c>
      <c r="AY374" s="3196" t="s">
        <v>859</v>
      </c>
      <c r="AZ374" s="3196">
        <v>2</v>
      </c>
      <c r="BA374" s="816"/>
      <c r="BB374" s="816"/>
      <c r="BC374" s="816"/>
      <c r="BD374" s="816"/>
      <c r="BE374" s="816"/>
      <c r="BF374" s="6127"/>
      <c r="BG374" s="5927"/>
    </row>
    <row r="375" spans="1:59">
      <c r="A375" s="5962" t="s">
        <v>4135</v>
      </c>
      <c r="B375" s="5153" t="s">
        <v>2463</v>
      </c>
      <c r="C375" s="5731" t="s">
        <v>3700</v>
      </c>
      <c r="D375" s="5153" t="s">
        <v>2998</v>
      </c>
      <c r="E375" s="5084" t="s">
        <v>2924</v>
      </c>
      <c r="F375" s="5153" t="s">
        <v>2109</v>
      </c>
      <c r="G375" s="5084" t="s">
        <v>2028</v>
      </c>
      <c r="H375" s="5084" t="s">
        <v>2028</v>
      </c>
      <c r="I375" s="5084" t="s">
        <v>2029</v>
      </c>
      <c r="J375" s="5084" t="s">
        <v>2029</v>
      </c>
      <c r="K375" s="5084">
        <v>9</v>
      </c>
      <c r="L375" s="5084">
        <v>0</v>
      </c>
      <c r="M375" s="5084">
        <v>31</v>
      </c>
      <c r="N375" s="5084">
        <v>9</v>
      </c>
      <c r="O375" s="5084">
        <v>0</v>
      </c>
      <c r="P375" s="5084">
        <v>31</v>
      </c>
      <c r="Q375" s="5156">
        <v>1</v>
      </c>
      <c r="R375" s="5156">
        <v>1</v>
      </c>
      <c r="S375" s="5156" t="s">
        <v>2912</v>
      </c>
      <c r="T375" s="5156">
        <v>59</v>
      </c>
      <c r="U375" s="5156">
        <v>512</v>
      </c>
      <c r="V375" s="5156">
        <v>303</v>
      </c>
      <c r="W375" s="5156">
        <v>413</v>
      </c>
      <c r="X375" s="5156">
        <v>305</v>
      </c>
      <c r="Y375" s="5156">
        <v>190</v>
      </c>
      <c r="Z375" s="5084" t="s">
        <v>2030</v>
      </c>
      <c r="AA375" s="5085" t="s">
        <v>2913</v>
      </c>
      <c r="AB375" s="5084">
        <v>14072</v>
      </c>
      <c r="AC375" s="5084">
        <v>14072</v>
      </c>
      <c r="AD375" s="5084">
        <v>20743</v>
      </c>
      <c r="AE375" s="5084">
        <v>1216</v>
      </c>
      <c r="AF375" s="5084">
        <v>1216</v>
      </c>
      <c r="AG375" s="5156">
        <v>1768</v>
      </c>
      <c r="AH375" s="5084">
        <v>9</v>
      </c>
      <c r="AI375" s="5084">
        <v>2</v>
      </c>
      <c r="AJ375" s="5084" t="s">
        <v>2045</v>
      </c>
      <c r="AK375" s="5084" t="s">
        <v>2033</v>
      </c>
      <c r="AL375" s="5084" t="s">
        <v>2034</v>
      </c>
      <c r="AM375" s="3047" t="s">
        <v>2035</v>
      </c>
      <c r="AN375" s="3428" t="s">
        <v>6172</v>
      </c>
      <c r="AO375" s="3202" t="s">
        <v>857</v>
      </c>
      <c r="AP375" s="190"/>
      <c r="AQ375" s="3195">
        <v>1204</v>
      </c>
      <c r="AR375" s="24" t="s">
        <v>2034</v>
      </c>
      <c r="AS375" s="24" t="s">
        <v>2036</v>
      </c>
      <c r="AT375" s="24">
        <v>1203</v>
      </c>
      <c r="AU375" s="197" t="s">
        <v>2037</v>
      </c>
      <c r="AV375" s="189" t="s">
        <v>1708</v>
      </c>
      <c r="AW375" s="23"/>
      <c r="AX375" s="3195">
        <v>2</v>
      </c>
      <c r="AY375" s="3195" t="s">
        <v>859</v>
      </c>
      <c r="AZ375" s="3195">
        <v>2</v>
      </c>
      <c r="BA375" s="815"/>
      <c r="BB375" s="815"/>
      <c r="BC375" s="815"/>
      <c r="BD375" s="815"/>
      <c r="BE375" s="815"/>
      <c r="BF375" s="5145" t="s">
        <v>2468</v>
      </c>
      <c r="BG375" s="5136" t="s">
        <v>2452</v>
      </c>
    </row>
    <row r="376" spans="1:59">
      <c r="A376" s="5963"/>
      <c r="B376" s="5154"/>
      <c r="C376" s="5729"/>
      <c r="D376" s="5154"/>
      <c r="E376" s="5085"/>
      <c r="F376" s="5154"/>
      <c r="G376" s="5085"/>
      <c r="H376" s="5085"/>
      <c r="I376" s="5085"/>
      <c r="J376" s="5085"/>
      <c r="K376" s="5085"/>
      <c r="L376" s="5085"/>
      <c r="M376" s="5085"/>
      <c r="N376" s="5085"/>
      <c r="O376" s="5085"/>
      <c r="P376" s="5085"/>
      <c r="Q376" s="5085"/>
      <c r="R376" s="5085"/>
      <c r="S376" s="5085"/>
      <c r="T376" s="5085"/>
      <c r="U376" s="5085"/>
      <c r="V376" s="5085"/>
      <c r="W376" s="5085"/>
      <c r="X376" s="5085"/>
      <c r="Y376" s="5085"/>
      <c r="Z376" s="5085"/>
      <c r="AA376" s="5085"/>
      <c r="AB376" s="5085"/>
      <c r="AC376" s="5085"/>
      <c r="AD376" s="5085"/>
      <c r="AE376" s="5085"/>
      <c r="AF376" s="5085"/>
      <c r="AG376" s="5085"/>
      <c r="AH376" s="5085"/>
      <c r="AI376" s="5085"/>
      <c r="AJ376" s="5085"/>
      <c r="AK376" s="5085"/>
      <c r="AL376" s="5085"/>
      <c r="AM376" s="3047" t="s">
        <v>2035</v>
      </c>
      <c r="AN376" s="3376"/>
      <c r="AO376" s="3202" t="s">
        <v>857</v>
      </c>
      <c r="AP376" s="190"/>
      <c r="AQ376" s="3195">
        <v>1500</v>
      </c>
      <c r="AR376" s="24" t="s">
        <v>2034</v>
      </c>
      <c r="AS376" s="198" t="s">
        <v>2036</v>
      </c>
      <c r="AT376" s="3190">
        <v>1500</v>
      </c>
      <c r="AU376" s="26" t="s">
        <v>344</v>
      </c>
      <c r="AV376" s="31" t="s">
        <v>341</v>
      </c>
      <c r="AW376" s="23"/>
      <c r="AX376" s="3195">
        <v>2</v>
      </c>
      <c r="AY376" s="3195" t="s">
        <v>859</v>
      </c>
      <c r="AZ376" s="3195">
        <v>2</v>
      </c>
      <c r="BA376" s="24">
        <v>3</v>
      </c>
      <c r="BB376" s="24" t="s">
        <v>875</v>
      </c>
      <c r="BC376" s="24" t="s">
        <v>859</v>
      </c>
      <c r="BD376" s="24" t="s">
        <v>876</v>
      </c>
      <c r="BE376" s="24" t="s">
        <v>877</v>
      </c>
      <c r="BF376" s="5146"/>
      <c r="BG376" s="5807"/>
    </row>
    <row r="377" spans="1:59">
      <c r="A377" s="5963"/>
      <c r="B377" s="5154"/>
      <c r="C377" s="5729"/>
      <c r="D377" s="5154"/>
      <c r="E377" s="5085"/>
      <c r="F377" s="5154"/>
      <c r="G377" s="5085"/>
      <c r="H377" s="5085"/>
      <c r="I377" s="5085"/>
      <c r="J377" s="5085"/>
      <c r="K377" s="5085"/>
      <c r="L377" s="5085"/>
      <c r="M377" s="5085"/>
      <c r="N377" s="5085"/>
      <c r="O377" s="5085"/>
      <c r="P377" s="5085"/>
      <c r="Q377" s="5085"/>
      <c r="R377" s="5085"/>
      <c r="S377" s="5085"/>
      <c r="T377" s="5085"/>
      <c r="U377" s="5085"/>
      <c r="V377" s="5085"/>
      <c r="W377" s="5085"/>
      <c r="X377" s="5085"/>
      <c r="Y377" s="5085"/>
      <c r="Z377" s="5085"/>
      <c r="AA377" s="5085"/>
      <c r="AB377" s="5085"/>
      <c r="AC377" s="5085"/>
      <c r="AD377" s="5085"/>
      <c r="AE377" s="5085"/>
      <c r="AF377" s="5085"/>
      <c r="AG377" s="5085"/>
      <c r="AH377" s="5085"/>
      <c r="AI377" s="5085"/>
      <c r="AJ377" s="5085"/>
      <c r="AK377" s="5085"/>
      <c r="AL377" s="5085"/>
      <c r="AM377" s="3047" t="s">
        <v>2035</v>
      </c>
      <c r="AN377" s="3391"/>
      <c r="AO377" s="3202" t="s">
        <v>857</v>
      </c>
      <c r="AP377" s="190"/>
      <c r="AQ377" s="3195">
        <v>1405</v>
      </c>
      <c r="AR377" s="24" t="s">
        <v>2034</v>
      </c>
      <c r="AS377" s="198" t="s">
        <v>2036</v>
      </c>
      <c r="AT377" s="3190">
        <v>1405</v>
      </c>
      <c r="AU377" s="31" t="s">
        <v>2792</v>
      </c>
      <c r="AV377" s="31" t="s">
        <v>2792</v>
      </c>
      <c r="AW377" s="23"/>
      <c r="AX377" s="3195">
        <v>3</v>
      </c>
      <c r="AY377" s="3195" t="s">
        <v>859</v>
      </c>
      <c r="AZ377" s="3195">
        <v>3</v>
      </c>
      <c r="BA377" s="815"/>
      <c r="BB377" s="815"/>
      <c r="BC377" s="815"/>
      <c r="BD377" s="815"/>
      <c r="BE377" s="815"/>
      <c r="BF377" s="5146"/>
      <c r="BG377" s="5807"/>
    </row>
    <row r="378" spans="1:59">
      <c r="A378" s="5963"/>
      <c r="B378" s="5155"/>
      <c r="C378" s="5730"/>
      <c r="D378" s="5965"/>
      <c r="E378" s="5949"/>
      <c r="F378" s="5965"/>
      <c r="G378" s="5086"/>
      <c r="H378" s="5086"/>
      <c r="I378" s="5086"/>
      <c r="J378" s="5086"/>
      <c r="K378" s="5086"/>
      <c r="L378" s="5086"/>
      <c r="M378" s="5086"/>
      <c r="N378" s="5086"/>
      <c r="O378" s="5086"/>
      <c r="P378" s="5086"/>
      <c r="Q378" s="5085"/>
      <c r="R378" s="5085"/>
      <c r="S378" s="5085"/>
      <c r="T378" s="5085"/>
      <c r="U378" s="5085"/>
      <c r="V378" s="5085"/>
      <c r="W378" s="5085"/>
      <c r="X378" s="5085"/>
      <c r="Y378" s="5085"/>
      <c r="Z378" s="5086"/>
      <c r="AA378" s="5086"/>
      <c r="AB378" s="5086"/>
      <c r="AC378" s="5086"/>
      <c r="AD378" s="5086"/>
      <c r="AE378" s="5086"/>
      <c r="AF378" s="5086"/>
      <c r="AG378" s="5086"/>
      <c r="AH378" s="5086"/>
      <c r="AI378" s="5086"/>
      <c r="AJ378" s="5086"/>
      <c r="AK378" s="5086"/>
      <c r="AL378" s="5086"/>
      <c r="AM378" s="3047" t="s">
        <v>2035</v>
      </c>
      <c r="AN378" s="3392"/>
      <c r="AO378" s="3202" t="s">
        <v>857</v>
      </c>
      <c r="AP378" s="190"/>
      <c r="AQ378" s="3195">
        <v>1300</v>
      </c>
      <c r="AR378" s="24" t="s">
        <v>2034</v>
      </c>
      <c r="AS378" s="198" t="s">
        <v>2036</v>
      </c>
      <c r="AT378" s="3190">
        <v>1300</v>
      </c>
      <c r="AU378" s="23" t="s">
        <v>646</v>
      </c>
      <c r="AV378" s="23" t="s">
        <v>647</v>
      </c>
      <c r="AW378" s="23"/>
      <c r="AX378" s="3195">
        <v>2</v>
      </c>
      <c r="AY378" s="3195" t="s">
        <v>859</v>
      </c>
      <c r="AZ378" s="3195">
        <v>2</v>
      </c>
      <c r="BA378" s="815"/>
      <c r="BB378" s="815"/>
      <c r="BC378" s="815"/>
      <c r="BD378" s="815"/>
      <c r="BE378" s="815"/>
      <c r="BF378" s="6128"/>
      <c r="BG378" s="5928"/>
    </row>
    <row r="379" spans="1:59">
      <c r="A379" s="5963"/>
      <c r="B379" s="5153" t="s">
        <v>2463</v>
      </c>
      <c r="C379" s="5731" t="s">
        <v>3701</v>
      </c>
      <c r="D379" s="5153" t="s">
        <v>2999</v>
      </c>
      <c r="E379" s="5084" t="s">
        <v>2924</v>
      </c>
      <c r="F379" s="5153" t="s">
        <v>2110</v>
      </c>
      <c r="G379" s="5084" t="s">
        <v>2028</v>
      </c>
      <c r="H379" s="5084" t="s">
        <v>2028</v>
      </c>
      <c r="I379" s="5084" t="s">
        <v>2029</v>
      </c>
      <c r="J379" s="5084" t="s">
        <v>2029</v>
      </c>
      <c r="K379" s="5084">
        <v>9</v>
      </c>
      <c r="L379" s="5084">
        <v>0</v>
      </c>
      <c r="M379" s="5084">
        <v>31</v>
      </c>
      <c r="N379" s="5084">
        <v>9</v>
      </c>
      <c r="O379" s="5084">
        <v>0</v>
      </c>
      <c r="P379" s="5084">
        <v>31</v>
      </c>
      <c r="Q379" s="5084">
        <v>1</v>
      </c>
      <c r="R379" s="5084">
        <v>1</v>
      </c>
      <c r="S379" s="5084" t="s">
        <v>2912</v>
      </c>
      <c r="T379" s="5084">
        <v>59</v>
      </c>
      <c r="U379" s="5084">
        <v>512</v>
      </c>
      <c r="V379" s="5084">
        <v>303</v>
      </c>
      <c r="W379" s="5084">
        <v>413</v>
      </c>
      <c r="X379" s="5084">
        <v>305</v>
      </c>
      <c r="Y379" s="5084">
        <v>190</v>
      </c>
      <c r="Z379" s="5084" t="s">
        <v>2030</v>
      </c>
      <c r="AA379" s="5084" t="s">
        <v>2913</v>
      </c>
      <c r="AB379" s="5084">
        <v>20679</v>
      </c>
      <c r="AC379" s="5084">
        <v>20679</v>
      </c>
      <c r="AD379" s="5084">
        <v>31770</v>
      </c>
      <c r="AE379" s="5084">
        <v>1216</v>
      </c>
      <c r="AF379" s="5084">
        <v>1216</v>
      </c>
      <c r="AG379" s="5084">
        <v>1768</v>
      </c>
      <c r="AH379" s="5084">
        <v>9</v>
      </c>
      <c r="AI379" s="5084">
        <v>2</v>
      </c>
      <c r="AJ379" s="5084" t="s">
        <v>2045</v>
      </c>
      <c r="AK379" s="5084" t="s">
        <v>2033</v>
      </c>
      <c r="AL379" s="5084" t="s">
        <v>2034</v>
      </c>
      <c r="AM379" s="3047" t="s">
        <v>2035</v>
      </c>
      <c r="AN379" s="3385" t="s">
        <v>6173</v>
      </c>
      <c r="AO379" s="3202" t="s">
        <v>857</v>
      </c>
      <c r="AP379" s="190"/>
      <c r="AQ379" s="3195">
        <v>1204</v>
      </c>
      <c r="AR379" s="24" t="s">
        <v>2034</v>
      </c>
      <c r="AS379" s="24" t="s">
        <v>2036</v>
      </c>
      <c r="AT379" s="24">
        <v>1203</v>
      </c>
      <c r="AU379" s="3209" t="s">
        <v>2040</v>
      </c>
      <c r="AV379" s="26" t="s">
        <v>1708</v>
      </c>
      <c r="AW379" s="23"/>
      <c r="AX379" s="3195">
        <v>2</v>
      </c>
      <c r="AY379" s="3195" t="s">
        <v>859</v>
      </c>
      <c r="AZ379" s="3195">
        <v>2</v>
      </c>
      <c r="BA379" s="815"/>
      <c r="BB379" s="815"/>
      <c r="BC379" s="815"/>
      <c r="BD379" s="815"/>
      <c r="BE379" s="815"/>
      <c r="BF379" s="5145" t="s">
        <v>2468</v>
      </c>
      <c r="BG379" s="5136" t="s">
        <v>2452</v>
      </c>
    </row>
    <row r="380" spans="1:59">
      <c r="A380" s="5963"/>
      <c r="B380" s="5154"/>
      <c r="C380" s="5729"/>
      <c r="D380" s="5973"/>
      <c r="E380" s="5085"/>
      <c r="F380" s="5973"/>
      <c r="G380" s="5085"/>
      <c r="H380" s="5085"/>
      <c r="I380" s="5085"/>
      <c r="J380" s="5085"/>
      <c r="K380" s="5085"/>
      <c r="L380" s="5085"/>
      <c r="M380" s="5085"/>
      <c r="N380" s="5085"/>
      <c r="O380" s="5085"/>
      <c r="P380" s="5085"/>
      <c r="Q380" s="5085"/>
      <c r="R380" s="5085"/>
      <c r="S380" s="5085"/>
      <c r="T380" s="5085"/>
      <c r="U380" s="5085"/>
      <c r="V380" s="5085"/>
      <c r="W380" s="5085"/>
      <c r="X380" s="5085"/>
      <c r="Y380" s="5085"/>
      <c r="Z380" s="5085"/>
      <c r="AA380" s="5085"/>
      <c r="AB380" s="5085"/>
      <c r="AC380" s="5085"/>
      <c r="AD380" s="5085"/>
      <c r="AE380" s="5085"/>
      <c r="AF380" s="5085"/>
      <c r="AG380" s="5085"/>
      <c r="AH380" s="5085"/>
      <c r="AI380" s="5085"/>
      <c r="AJ380" s="5085"/>
      <c r="AK380" s="5085"/>
      <c r="AL380" s="5085"/>
      <c r="AM380" s="3047" t="s">
        <v>2035</v>
      </c>
      <c r="AN380" s="3376"/>
      <c r="AO380" s="3202" t="s">
        <v>857</v>
      </c>
      <c r="AP380" s="190"/>
      <c r="AQ380" s="3195">
        <v>1500</v>
      </c>
      <c r="AR380" s="24" t="s">
        <v>2034</v>
      </c>
      <c r="AS380" s="198" t="s">
        <v>2036</v>
      </c>
      <c r="AT380" s="3190">
        <v>1500</v>
      </c>
      <c r="AU380" s="26" t="s">
        <v>344</v>
      </c>
      <c r="AV380" s="31" t="s">
        <v>341</v>
      </c>
      <c r="AW380" s="23"/>
      <c r="AX380" s="3195">
        <v>2</v>
      </c>
      <c r="AY380" s="3195" t="s">
        <v>859</v>
      </c>
      <c r="AZ380" s="3195">
        <v>2</v>
      </c>
      <c r="BA380" s="24">
        <v>3</v>
      </c>
      <c r="BB380" s="24" t="s">
        <v>875</v>
      </c>
      <c r="BC380" s="24" t="s">
        <v>859</v>
      </c>
      <c r="BD380" s="24" t="s">
        <v>876</v>
      </c>
      <c r="BE380" s="24" t="s">
        <v>877</v>
      </c>
      <c r="BF380" s="5146"/>
      <c r="BG380" s="5807"/>
    </row>
    <row r="381" spans="1:59">
      <c r="A381" s="5963"/>
      <c r="B381" s="5154"/>
      <c r="C381" s="5729"/>
      <c r="D381" s="5973"/>
      <c r="E381" s="5085"/>
      <c r="F381" s="5973"/>
      <c r="G381" s="5085"/>
      <c r="H381" s="5085"/>
      <c r="I381" s="5085"/>
      <c r="J381" s="5085"/>
      <c r="K381" s="5085"/>
      <c r="L381" s="5085"/>
      <c r="M381" s="5085"/>
      <c r="N381" s="5085"/>
      <c r="O381" s="5085"/>
      <c r="P381" s="5085"/>
      <c r="Q381" s="5085"/>
      <c r="R381" s="5085"/>
      <c r="S381" s="5085"/>
      <c r="T381" s="5085"/>
      <c r="U381" s="5085"/>
      <c r="V381" s="5085"/>
      <c r="W381" s="5085"/>
      <c r="X381" s="5085"/>
      <c r="Y381" s="5085"/>
      <c r="Z381" s="5085"/>
      <c r="AA381" s="5085"/>
      <c r="AB381" s="5085"/>
      <c r="AC381" s="5085"/>
      <c r="AD381" s="5085"/>
      <c r="AE381" s="5085"/>
      <c r="AF381" s="5085"/>
      <c r="AG381" s="5085"/>
      <c r="AH381" s="5085"/>
      <c r="AI381" s="5085"/>
      <c r="AJ381" s="5085"/>
      <c r="AK381" s="5085"/>
      <c r="AL381" s="5085"/>
      <c r="AM381" s="3047" t="s">
        <v>2035</v>
      </c>
      <c r="AN381" s="3391"/>
      <c r="AO381" s="3202" t="s">
        <v>857</v>
      </c>
      <c r="AP381" s="190"/>
      <c r="AQ381" s="3195">
        <v>1405</v>
      </c>
      <c r="AR381" s="24" t="s">
        <v>2034</v>
      </c>
      <c r="AS381" s="198" t="s">
        <v>2036</v>
      </c>
      <c r="AT381" s="3190">
        <v>1405</v>
      </c>
      <c r="AU381" s="31" t="s">
        <v>2792</v>
      </c>
      <c r="AV381" s="31" t="s">
        <v>2792</v>
      </c>
      <c r="AW381" s="23"/>
      <c r="AX381" s="3195">
        <v>3</v>
      </c>
      <c r="AY381" s="3195" t="s">
        <v>859</v>
      </c>
      <c r="AZ381" s="3195">
        <v>3</v>
      </c>
      <c r="BA381" s="815"/>
      <c r="BB381" s="815"/>
      <c r="BC381" s="815"/>
      <c r="BD381" s="815"/>
      <c r="BE381" s="815"/>
      <c r="BF381" s="5146"/>
      <c r="BG381" s="5807"/>
    </row>
    <row r="382" spans="1:59" ht="13.5" thickBot="1">
      <c r="A382" s="5964"/>
      <c r="B382" s="5208"/>
      <c r="C382" s="6062"/>
      <c r="D382" s="5959"/>
      <c r="E382" s="5948"/>
      <c r="F382" s="5959"/>
      <c r="G382" s="5121"/>
      <c r="H382" s="5121"/>
      <c r="I382" s="5121"/>
      <c r="J382" s="5121"/>
      <c r="K382" s="5121"/>
      <c r="L382" s="5121"/>
      <c r="M382" s="5121"/>
      <c r="N382" s="5121"/>
      <c r="O382" s="5121"/>
      <c r="P382" s="5121"/>
      <c r="Q382" s="5121"/>
      <c r="R382" s="5121"/>
      <c r="S382" s="5121"/>
      <c r="T382" s="5121"/>
      <c r="U382" s="5121"/>
      <c r="V382" s="5121"/>
      <c r="W382" s="5121"/>
      <c r="X382" s="5121"/>
      <c r="Y382" s="5121"/>
      <c r="Z382" s="5121"/>
      <c r="AA382" s="5121"/>
      <c r="AB382" s="5121"/>
      <c r="AC382" s="5121"/>
      <c r="AD382" s="5121"/>
      <c r="AE382" s="5121"/>
      <c r="AF382" s="5121"/>
      <c r="AG382" s="5121"/>
      <c r="AH382" s="5121"/>
      <c r="AI382" s="5121"/>
      <c r="AJ382" s="5121"/>
      <c r="AK382" s="5121"/>
      <c r="AL382" s="5121"/>
      <c r="AM382" s="3048" t="s">
        <v>2035</v>
      </c>
      <c r="AN382" s="3393"/>
      <c r="AO382" s="3224" t="s">
        <v>857</v>
      </c>
      <c r="AP382" s="193"/>
      <c r="AQ382" s="3196">
        <v>1300</v>
      </c>
      <c r="AR382" s="813" t="s">
        <v>2034</v>
      </c>
      <c r="AS382" s="199" t="s">
        <v>2036</v>
      </c>
      <c r="AT382" s="3201">
        <v>1300</v>
      </c>
      <c r="AU382" s="35" t="s">
        <v>646</v>
      </c>
      <c r="AV382" s="35" t="s">
        <v>647</v>
      </c>
      <c r="AW382" s="35"/>
      <c r="AX382" s="3196">
        <v>2</v>
      </c>
      <c r="AY382" s="3196" t="s">
        <v>859</v>
      </c>
      <c r="AZ382" s="3196">
        <v>2</v>
      </c>
      <c r="BA382" s="816"/>
      <c r="BB382" s="816"/>
      <c r="BC382" s="816"/>
      <c r="BD382" s="816"/>
      <c r="BE382" s="816"/>
      <c r="BF382" s="6127"/>
      <c r="BG382" s="5927"/>
    </row>
    <row r="383" spans="1:59" s="17" customFormat="1">
      <c r="A383" s="5962" t="s">
        <v>4124</v>
      </c>
      <c r="B383" s="6068" t="s">
        <v>2463</v>
      </c>
      <c r="C383" s="6097" t="s">
        <v>3654</v>
      </c>
      <c r="D383" s="5123" t="s">
        <v>3000</v>
      </c>
      <c r="E383" s="5084" t="s">
        <v>2920</v>
      </c>
      <c r="F383" s="5123" t="s">
        <v>2112</v>
      </c>
      <c r="G383" s="5084" t="s">
        <v>2028</v>
      </c>
      <c r="H383" s="5084" t="s">
        <v>2028</v>
      </c>
      <c r="I383" s="5084" t="s">
        <v>2029</v>
      </c>
      <c r="J383" s="5084" t="s">
        <v>2029</v>
      </c>
      <c r="K383" s="5084">
        <v>8</v>
      </c>
      <c r="L383" s="5084">
        <v>0</v>
      </c>
      <c r="M383" s="5084">
        <v>31</v>
      </c>
      <c r="N383" s="5084">
        <v>8</v>
      </c>
      <c r="O383" s="5084">
        <v>0</v>
      </c>
      <c r="P383" s="5084">
        <v>31</v>
      </c>
      <c r="Q383" s="5156">
        <v>1</v>
      </c>
      <c r="R383" s="5156">
        <v>1</v>
      </c>
      <c r="S383" s="5156" t="s">
        <v>2912</v>
      </c>
      <c r="T383" s="5156">
        <v>59</v>
      </c>
      <c r="U383" s="5156">
        <v>512</v>
      </c>
      <c r="V383" s="5156">
        <v>303</v>
      </c>
      <c r="W383" s="5156">
        <v>413</v>
      </c>
      <c r="X383" s="5156">
        <v>305</v>
      </c>
      <c r="Y383" s="5156">
        <v>190</v>
      </c>
      <c r="Z383" s="5084" t="s">
        <v>2030</v>
      </c>
      <c r="AA383" s="5084" t="s">
        <v>2913</v>
      </c>
      <c r="AB383" s="5084">
        <v>7992</v>
      </c>
      <c r="AC383" s="5084">
        <v>7992</v>
      </c>
      <c r="AD383" s="5084">
        <v>14663</v>
      </c>
      <c r="AE383" s="5084">
        <v>832</v>
      </c>
      <c r="AF383" s="5084">
        <v>832</v>
      </c>
      <c r="AG383" s="5156">
        <v>1384</v>
      </c>
      <c r="AH383" s="5084">
        <v>9</v>
      </c>
      <c r="AI383" s="5084">
        <v>2</v>
      </c>
      <c r="AJ383" s="5084" t="s">
        <v>2045</v>
      </c>
      <c r="AK383" s="5084" t="s">
        <v>2033</v>
      </c>
      <c r="AL383" s="5084" t="s">
        <v>2034</v>
      </c>
      <c r="AM383" s="3047" t="s">
        <v>2035</v>
      </c>
      <c r="AN383" s="3428" t="s">
        <v>6172</v>
      </c>
      <c r="AO383" s="3202" t="s">
        <v>857</v>
      </c>
      <c r="AP383" s="190"/>
      <c r="AQ383" s="3195">
        <v>1204</v>
      </c>
      <c r="AR383" s="24" t="s">
        <v>2034</v>
      </c>
      <c r="AS383" s="24" t="s">
        <v>2036</v>
      </c>
      <c r="AT383" s="24">
        <v>1203</v>
      </c>
      <c r="AU383" s="3210" t="s">
        <v>2037</v>
      </c>
      <c r="AV383" s="189" t="s">
        <v>1708</v>
      </c>
      <c r="AW383" s="23"/>
      <c r="AX383" s="3195">
        <v>2</v>
      </c>
      <c r="AY383" s="3195" t="s">
        <v>859</v>
      </c>
      <c r="AZ383" s="3195">
        <v>2</v>
      </c>
      <c r="BA383" s="23"/>
      <c r="BB383" s="23"/>
      <c r="BC383" s="23"/>
      <c r="BD383" s="23"/>
      <c r="BE383" s="23"/>
      <c r="BF383" s="5145" t="s">
        <v>2468</v>
      </c>
      <c r="BG383" s="5136" t="s">
        <v>2452</v>
      </c>
    </row>
    <row r="384" spans="1:59" s="17" customFormat="1">
      <c r="A384" s="5963"/>
      <c r="B384" s="6069"/>
      <c r="C384" s="6098"/>
      <c r="D384" s="5119"/>
      <c r="E384" s="5085"/>
      <c r="F384" s="5119"/>
      <c r="G384" s="5085"/>
      <c r="H384" s="5085"/>
      <c r="I384" s="5085"/>
      <c r="J384" s="5085"/>
      <c r="K384" s="5085"/>
      <c r="L384" s="5085"/>
      <c r="M384" s="5085"/>
      <c r="N384" s="5085"/>
      <c r="O384" s="5085"/>
      <c r="P384" s="5085"/>
      <c r="Q384" s="5085"/>
      <c r="R384" s="5085"/>
      <c r="S384" s="5085"/>
      <c r="T384" s="5085"/>
      <c r="U384" s="5085"/>
      <c r="V384" s="5085"/>
      <c r="W384" s="5085"/>
      <c r="X384" s="5085"/>
      <c r="Y384" s="5085"/>
      <c r="Z384" s="5085"/>
      <c r="AA384" s="5085"/>
      <c r="AB384" s="5085"/>
      <c r="AC384" s="5085"/>
      <c r="AD384" s="5085"/>
      <c r="AE384" s="5085"/>
      <c r="AF384" s="5085"/>
      <c r="AG384" s="5085"/>
      <c r="AH384" s="5085"/>
      <c r="AI384" s="5085"/>
      <c r="AJ384" s="5085"/>
      <c r="AK384" s="5085"/>
      <c r="AL384" s="5085"/>
      <c r="AM384" s="3047" t="s">
        <v>2035</v>
      </c>
      <c r="AN384" s="3376"/>
      <c r="AO384" s="3202" t="s">
        <v>857</v>
      </c>
      <c r="AP384" s="190"/>
      <c r="AQ384" s="3195">
        <v>1500</v>
      </c>
      <c r="AR384" s="24" t="s">
        <v>2034</v>
      </c>
      <c r="AS384" s="24" t="s">
        <v>2036</v>
      </c>
      <c r="AT384" s="3195">
        <v>1500</v>
      </c>
      <c r="AU384" s="31" t="s">
        <v>342</v>
      </c>
      <c r="AV384" s="31" t="s">
        <v>341</v>
      </c>
      <c r="AW384" s="23"/>
      <c r="AX384" s="3195">
        <v>2</v>
      </c>
      <c r="AY384" s="3195" t="s">
        <v>859</v>
      </c>
      <c r="AZ384" s="3195">
        <v>2</v>
      </c>
      <c r="BA384" s="24">
        <v>3</v>
      </c>
      <c r="BB384" s="24" t="s">
        <v>875</v>
      </c>
      <c r="BC384" s="24" t="s">
        <v>859</v>
      </c>
      <c r="BD384" s="24" t="s">
        <v>876</v>
      </c>
      <c r="BE384" s="24" t="s">
        <v>877</v>
      </c>
      <c r="BF384" s="5146"/>
      <c r="BG384" s="5807"/>
    </row>
    <row r="385" spans="1:59" s="17" customFormat="1">
      <c r="A385" s="5963"/>
      <c r="B385" s="6068"/>
      <c r="C385" s="6097"/>
      <c r="D385" s="5120"/>
      <c r="E385" s="5086"/>
      <c r="F385" s="5120"/>
      <c r="G385" s="5086"/>
      <c r="H385" s="5086"/>
      <c r="I385" s="5086"/>
      <c r="J385" s="5086"/>
      <c r="K385" s="5086"/>
      <c r="L385" s="5086"/>
      <c r="M385" s="5086"/>
      <c r="N385" s="5086"/>
      <c r="O385" s="5086"/>
      <c r="P385" s="5086"/>
      <c r="Q385" s="5085"/>
      <c r="R385" s="5085"/>
      <c r="S385" s="5085"/>
      <c r="T385" s="5085"/>
      <c r="U385" s="5085"/>
      <c r="V385" s="5085"/>
      <c r="W385" s="5085"/>
      <c r="X385" s="5085"/>
      <c r="Y385" s="5085"/>
      <c r="Z385" s="5086"/>
      <c r="AA385" s="5086"/>
      <c r="AB385" s="5086"/>
      <c r="AC385" s="5086"/>
      <c r="AD385" s="5086"/>
      <c r="AE385" s="5086"/>
      <c r="AF385" s="5086"/>
      <c r="AG385" s="5086"/>
      <c r="AH385" s="5086"/>
      <c r="AI385" s="5086"/>
      <c r="AJ385" s="5086"/>
      <c r="AK385" s="5086"/>
      <c r="AL385" s="5086"/>
      <c r="AM385" s="3047" t="s">
        <v>2035</v>
      </c>
      <c r="AN385" s="3394"/>
      <c r="AO385" s="3202" t="s">
        <v>857</v>
      </c>
      <c r="AP385" s="190"/>
      <c r="AQ385" s="3195">
        <v>1300</v>
      </c>
      <c r="AR385" s="24" t="s">
        <v>2034</v>
      </c>
      <c r="AS385" s="24" t="s">
        <v>2036</v>
      </c>
      <c r="AT385" s="3195">
        <v>1300</v>
      </c>
      <c r="AU385" s="23" t="s">
        <v>646</v>
      </c>
      <c r="AV385" s="23" t="s">
        <v>647</v>
      </c>
      <c r="AW385" s="23"/>
      <c r="AX385" s="3195">
        <v>2</v>
      </c>
      <c r="AY385" s="3195" t="s">
        <v>859</v>
      </c>
      <c r="AZ385" s="3195">
        <v>2</v>
      </c>
      <c r="BA385" s="24"/>
      <c r="BB385" s="24"/>
      <c r="BC385" s="24"/>
      <c r="BD385" s="24"/>
      <c r="BE385" s="24"/>
      <c r="BF385" s="5147"/>
      <c r="BG385" s="5808"/>
    </row>
    <row r="386" spans="1:59" s="17" customFormat="1">
      <c r="A386" s="5963"/>
      <c r="B386" s="5153" t="s">
        <v>2463</v>
      </c>
      <c r="C386" s="5731" t="s">
        <v>3655</v>
      </c>
      <c r="D386" s="5123" t="s">
        <v>3001</v>
      </c>
      <c r="E386" s="5084" t="s">
        <v>2920</v>
      </c>
      <c r="F386" s="5123" t="s">
        <v>2114</v>
      </c>
      <c r="G386" s="5084" t="s">
        <v>2028</v>
      </c>
      <c r="H386" s="5084" t="s">
        <v>2028</v>
      </c>
      <c r="I386" s="5084" t="s">
        <v>2029</v>
      </c>
      <c r="J386" s="5084" t="s">
        <v>2029</v>
      </c>
      <c r="K386" s="5084">
        <v>8</v>
      </c>
      <c r="L386" s="5084">
        <v>0</v>
      </c>
      <c r="M386" s="5084">
        <v>31</v>
      </c>
      <c r="N386" s="5084">
        <v>8</v>
      </c>
      <c r="O386" s="5084">
        <v>0</v>
      </c>
      <c r="P386" s="5084">
        <v>31</v>
      </c>
      <c r="Q386" s="5084">
        <v>1</v>
      </c>
      <c r="R386" s="5084">
        <v>1</v>
      </c>
      <c r="S386" s="5084" t="s">
        <v>2912</v>
      </c>
      <c r="T386" s="5084">
        <v>59</v>
      </c>
      <c r="U386" s="5084">
        <v>512</v>
      </c>
      <c r="V386" s="5084">
        <v>303</v>
      </c>
      <c r="W386" s="5084">
        <v>413</v>
      </c>
      <c r="X386" s="5084">
        <v>305</v>
      </c>
      <c r="Y386" s="5084">
        <v>190</v>
      </c>
      <c r="Z386" s="5084" t="s">
        <v>2030</v>
      </c>
      <c r="AA386" s="5084" t="s">
        <v>2913</v>
      </c>
      <c r="AB386" s="5084">
        <v>14599</v>
      </c>
      <c r="AC386" s="5084">
        <v>14599</v>
      </c>
      <c r="AD386" s="5084">
        <v>25690</v>
      </c>
      <c r="AE386" s="5084">
        <v>832</v>
      </c>
      <c r="AF386" s="5084">
        <v>832</v>
      </c>
      <c r="AG386" s="5084">
        <v>1384</v>
      </c>
      <c r="AH386" s="5084">
        <v>9</v>
      </c>
      <c r="AI386" s="5084">
        <v>2</v>
      </c>
      <c r="AJ386" s="5084" t="s">
        <v>2045</v>
      </c>
      <c r="AK386" s="5084" t="s">
        <v>2033</v>
      </c>
      <c r="AL386" s="5084" t="s">
        <v>2034</v>
      </c>
      <c r="AM386" s="3047" t="s">
        <v>2035</v>
      </c>
      <c r="AN386" s="3385" t="s">
        <v>6173</v>
      </c>
      <c r="AO386" s="3202" t="s">
        <v>857</v>
      </c>
      <c r="AP386" s="190"/>
      <c r="AQ386" s="3195">
        <v>1204</v>
      </c>
      <c r="AR386" s="24" t="s">
        <v>2034</v>
      </c>
      <c r="AS386" s="24" t="s">
        <v>2036</v>
      </c>
      <c r="AT386" s="24">
        <v>1203</v>
      </c>
      <c r="AU386" s="812" t="s">
        <v>2040</v>
      </c>
      <c r="AV386" s="26" t="s">
        <v>1708</v>
      </c>
      <c r="AW386" s="23"/>
      <c r="AX386" s="3195">
        <v>2</v>
      </c>
      <c r="AY386" s="3195" t="s">
        <v>859</v>
      </c>
      <c r="AZ386" s="3195">
        <v>2</v>
      </c>
      <c r="BA386" s="23"/>
      <c r="BB386" s="23"/>
      <c r="BC386" s="23"/>
      <c r="BD386" s="23"/>
      <c r="BE386" s="23"/>
      <c r="BF386" s="5145" t="s">
        <v>2468</v>
      </c>
      <c r="BG386" s="5136" t="s">
        <v>2452</v>
      </c>
    </row>
    <row r="387" spans="1:59" s="17" customFormat="1">
      <c r="A387" s="5963"/>
      <c r="B387" s="6057"/>
      <c r="C387" s="6061"/>
      <c r="D387" s="5119"/>
      <c r="E387" s="5085"/>
      <c r="F387" s="5119"/>
      <c r="G387" s="5085"/>
      <c r="H387" s="5085"/>
      <c r="I387" s="5085"/>
      <c r="J387" s="5085"/>
      <c r="K387" s="5085"/>
      <c r="L387" s="5085"/>
      <c r="M387" s="5085"/>
      <c r="N387" s="5085"/>
      <c r="O387" s="5085"/>
      <c r="P387" s="5085"/>
      <c r="Q387" s="5085"/>
      <c r="R387" s="5085"/>
      <c r="S387" s="5085"/>
      <c r="T387" s="5085"/>
      <c r="U387" s="5085"/>
      <c r="V387" s="5085"/>
      <c r="W387" s="5085"/>
      <c r="X387" s="5085"/>
      <c r="Y387" s="5085"/>
      <c r="Z387" s="5085"/>
      <c r="AA387" s="5085"/>
      <c r="AB387" s="5085"/>
      <c r="AC387" s="5085"/>
      <c r="AD387" s="5085"/>
      <c r="AE387" s="5085"/>
      <c r="AF387" s="5085"/>
      <c r="AG387" s="5085"/>
      <c r="AH387" s="5085"/>
      <c r="AI387" s="5085"/>
      <c r="AJ387" s="5085"/>
      <c r="AK387" s="5085"/>
      <c r="AL387" s="5085"/>
      <c r="AM387" s="3047" t="s">
        <v>2035</v>
      </c>
      <c r="AN387" s="3376"/>
      <c r="AO387" s="3202" t="s">
        <v>857</v>
      </c>
      <c r="AP387" s="190"/>
      <c r="AQ387" s="3195">
        <v>1500</v>
      </c>
      <c r="AR387" s="24" t="s">
        <v>2034</v>
      </c>
      <c r="AS387" s="24" t="s">
        <v>2036</v>
      </c>
      <c r="AT387" s="3195">
        <v>1500</v>
      </c>
      <c r="AU387" s="31" t="s">
        <v>342</v>
      </c>
      <c r="AV387" s="31" t="s">
        <v>341</v>
      </c>
      <c r="AW387" s="23"/>
      <c r="AX387" s="3195">
        <v>2</v>
      </c>
      <c r="AY387" s="3195" t="s">
        <v>859</v>
      </c>
      <c r="AZ387" s="3195">
        <v>2</v>
      </c>
      <c r="BA387" s="24">
        <v>3</v>
      </c>
      <c r="BB387" s="24" t="s">
        <v>875</v>
      </c>
      <c r="BC387" s="24" t="s">
        <v>859</v>
      </c>
      <c r="BD387" s="24" t="s">
        <v>876</v>
      </c>
      <c r="BE387" s="24" t="s">
        <v>877</v>
      </c>
      <c r="BF387" s="5146"/>
      <c r="BG387" s="5807"/>
    </row>
    <row r="388" spans="1:59" s="17" customFormat="1" ht="13.5" thickBot="1">
      <c r="A388" s="5964"/>
      <c r="B388" s="5208"/>
      <c r="C388" s="6062"/>
      <c r="D388" s="5473"/>
      <c r="E388" s="5121"/>
      <c r="F388" s="5473"/>
      <c r="G388" s="5121"/>
      <c r="H388" s="5121"/>
      <c r="I388" s="5121"/>
      <c r="J388" s="5121"/>
      <c r="K388" s="5121"/>
      <c r="L388" s="5121"/>
      <c r="M388" s="5121"/>
      <c r="N388" s="5121"/>
      <c r="O388" s="5121"/>
      <c r="P388" s="5121"/>
      <c r="Q388" s="5121"/>
      <c r="R388" s="5121"/>
      <c r="S388" s="5121"/>
      <c r="T388" s="5121"/>
      <c r="U388" s="5121"/>
      <c r="V388" s="5121"/>
      <c r="W388" s="5121"/>
      <c r="X388" s="5121"/>
      <c r="Y388" s="5121"/>
      <c r="Z388" s="5121"/>
      <c r="AA388" s="5121"/>
      <c r="AB388" s="5121"/>
      <c r="AC388" s="5121"/>
      <c r="AD388" s="5121"/>
      <c r="AE388" s="5121"/>
      <c r="AF388" s="5121"/>
      <c r="AG388" s="5121"/>
      <c r="AH388" s="5121"/>
      <c r="AI388" s="5121"/>
      <c r="AJ388" s="5121"/>
      <c r="AK388" s="5121"/>
      <c r="AL388" s="5121"/>
      <c r="AM388" s="3048" t="s">
        <v>2035</v>
      </c>
      <c r="AN388" s="3390"/>
      <c r="AO388" s="3224" t="s">
        <v>857</v>
      </c>
      <c r="AP388" s="193"/>
      <c r="AQ388" s="3196">
        <v>1300</v>
      </c>
      <c r="AR388" s="813" t="s">
        <v>2034</v>
      </c>
      <c r="AS388" s="813" t="s">
        <v>2036</v>
      </c>
      <c r="AT388" s="3196">
        <v>1300</v>
      </c>
      <c r="AU388" s="35" t="s">
        <v>646</v>
      </c>
      <c r="AV388" s="35" t="s">
        <v>647</v>
      </c>
      <c r="AW388" s="35"/>
      <c r="AX388" s="3196">
        <v>2</v>
      </c>
      <c r="AY388" s="3196" t="s">
        <v>859</v>
      </c>
      <c r="AZ388" s="3196">
        <v>2</v>
      </c>
      <c r="BA388" s="813"/>
      <c r="BB388" s="813"/>
      <c r="BC388" s="813"/>
      <c r="BD388" s="813"/>
      <c r="BE388" s="813"/>
      <c r="BF388" s="5431"/>
      <c r="BG388" s="5137"/>
    </row>
    <row r="389" spans="1:59">
      <c r="A389" s="5962" t="s">
        <v>4125</v>
      </c>
      <c r="B389" s="5153" t="s">
        <v>2463</v>
      </c>
      <c r="C389" s="5731" t="s">
        <v>3656</v>
      </c>
      <c r="D389" s="5153" t="s">
        <v>3002</v>
      </c>
      <c r="E389" s="5084" t="s">
        <v>2924</v>
      </c>
      <c r="F389" s="5153" t="s">
        <v>2115</v>
      </c>
      <c r="G389" s="5084" t="s">
        <v>2028</v>
      </c>
      <c r="H389" s="5084" t="s">
        <v>2028</v>
      </c>
      <c r="I389" s="5084" t="s">
        <v>2029</v>
      </c>
      <c r="J389" s="5084" t="s">
        <v>2029</v>
      </c>
      <c r="K389" s="5084">
        <v>9</v>
      </c>
      <c r="L389" s="5084">
        <v>0</v>
      </c>
      <c r="M389" s="5084">
        <v>31</v>
      </c>
      <c r="N389" s="5084">
        <v>9</v>
      </c>
      <c r="O389" s="5084">
        <v>0</v>
      </c>
      <c r="P389" s="5084">
        <v>31</v>
      </c>
      <c r="Q389" s="5156">
        <v>1</v>
      </c>
      <c r="R389" s="5156">
        <v>1</v>
      </c>
      <c r="S389" s="5156" t="s">
        <v>2912</v>
      </c>
      <c r="T389" s="5156">
        <v>59</v>
      </c>
      <c r="U389" s="5156">
        <v>512</v>
      </c>
      <c r="V389" s="5156">
        <v>303</v>
      </c>
      <c r="W389" s="5156">
        <v>413</v>
      </c>
      <c r="X389" s="5156">
        <v>305</v>
      </c>
      <c r="Y389" s="5156">
        <v>190</v>
      </c>
      <c r="Z389" s="5084" t="s">
        <v>2030</v>
      </c>
      <c r="AA389" s="5084" t="s">
        <v>2913</v>
      </c>
      <c r="AB389" s="5084">
        <v>11576</v>
      </c>
      <c r="AC389" s="5084">
        <v>11576</v>
      </c>
      <c r="AD389" s="5084">
        <v>18247</v>
      </c>
      <c r="AE389" s="5084">
        <v>832</v>
      </c>
      <c r="AF389" s="5084">
        <v>832</v>
      </c>
      <c r="AG389" s="5156">
        <v>1384</v>
      </c>
      <c r="AH389" s="5084">
        <v>9</v>
      </c>
      <c r="AI389" s="5084">
        <v>2</v>
      </c>
      <c r="AJ389" s="5084" t="s">
        <v>2045</v>
      </c>
      <c r="AK389" s="5084" t="s">
        <v>2033</v>
      </c>
      <c r="AL389" s="5084" t="s">
        <v>2034</v>
      </c>
      <c r="AM389" s="3047" t="s">
        <v>2035</v>
      </c>
      <c r="AN389" s="3428" t="s">
        <v>6172</v>
      </c>
      <c r="AO389" s="3202" t="s">
        <v>857</v>
      </c>
      <c r="AP389" s="190"/>
      <c r="AQ389" s="3195">
        <v>1204</v>
      </c>
      <c r="AR389" s="24" t="s">
        <v>2034</v>
      </c>
      <c r="AS389" s="24" t="s">
        <v>2036</v>
      </c>
      <c r="AT389" s="24">
        <v>1203</v>
      </c>
      <c r="AU389" s="197" t="s">
        <v>2037</v>
      </c>
      <c r="AV389" s="189" t="s">
        <v>1708</v>
      </c>
      <c r="AW389" s="23"/>
      <c r="AX389" s="3195">
        <v>2</v>
      </c>
      <c r="AY389" s="3195" t="s">
        <v>859</v>
      </c>
      <c r="AZ389" s="3195">
        <v>2</v>
      </c>
      <c r="BA389" s="815"/>
      <c r="BB389" s="815"/>
      <c r="BC389" s="815"/>
      <c r="BD389" s="815"/>
      <c r="BE389" s="815"/>
      <c r="BF389" s="5145" t="s">
        <v>2468</v>
      </c>
      <c r="BG389" s="5136" t="s">
        <v>2452</v>
      </c>
    </row>
    <row r="390" spans="1:59">
      <c r="A390" s="5963"/>
      <c r="B390" s="5154"/>
      <c r="C390" s="5729"/>
      <c r="D390" s="5154"/>
      <c r="E390" s="5085"/>
      <c r="F390" s="5154"/>
      <c r="G390" s="5085"/>
      <c r="H390" s="5085"/>
      <c r="I390" s="5085"/>
      <c r="J390" s="5085"/>
      <c r="K390" s="5085"/>
      <c r="L390" s="5085"/>
      <c r="M390" s="5085"/>
      <c r="N390" s="5085"/>
      <c r="O390" s="5085"/>
      <c r="P390" s="5085"/>
      <c r="Q390" s="5085"/>
      <c r="R390" s="5085"/>
      <c r="S390" s="5085"/>
      <c r="T390" s="5085"/>
      <c r="U390" s="5085"/>
      <c r="V390" s="5085"/>
      <c r="W390" s="5085"/>
      <c r="X390" s="5085"/>
      <c r="Y390" s="5085"/>
      <c r="Z390" s="5085"/>
      <c r="AA390" s="5085"/>
      <c r="AB390" s="5085"/>
      <c r="AC390" s="5085"/>
      <c r="AD390" s="5085"/>
      <c r="AE390" s="5085"/>
      <c r="AF390" s="5085"/>
      <c r="AG390" s="5085"/>
      <c r="AH390" s="5085"/>
      <c r="AI390" s="5085"/>
      <c r="AJ390" s="5085"/>
      <c r="AK390" s="5085"/>
      <c r="AL390" s="5085"/>
      <c r="AM390" s="3047" t="s">
        <v>2035</v>
      </c>
      <c r="AN390" s="3376"/>
      <c r="AO390" s="3202" t="s">
        <v>857</v>
      </c>
      <c r="AP390" s="190"/>
      <c r="AQ390" s="3195">
        <v>1500</v>
      </c>
      <c r="AR390" s="24" t="s">
        <v>2034</v>
      </c>
      <c r="AS390" s="24" t="s">
        <v>2036</v>
      </c>
      <c r="AT390" s="3190">
        <v>1500</v>
      </c>
      <c r="AU390" s="197" t="s">
        <v>1158</v>
      </c>
      <c r="AV390" s="32" t="s">
        <v>341</v>
      </c>
      <c r="AW390" s="23"/>
      <c r="AX390" s="3195">
        <v>4</v>
      </c>
      <c r="AY390" s="3195" t="s">
        <v>859</v>
      </c>
      <c r="AZ390" s="3195">
        <v>4</v>
      </c>
      <c r="BA390" s="24">
        <v>6</v>
      </c>
      <c r="BB390" s="24" t="s">
        <v>875</v>
      </c>
      <c r="BC390" s="24" t="s">
        <v>859</v>
      </c>
      <c r="BD390" s="24" t="s">
        <v>876</v>
      </c>
      <c r="BE390" s="24" t="s">
        <v>877</v>
      </c>
      <c r="BF390" s="5146"/>
      <c r="BG390" s="5807"/>
    </row>
    <row r="391" spans="1:59">
      <c r="A391" s="5963"/>
      <c r="B391" s="5155"/>
      <c r="C391" s="5730"/>
      <c r="D391" s="5973"/>
      <c r="E391" s="5947"/>
      <c r="F391" s="5973"/>
      <c r="G391" s="5086"/>
      <c r="H391" s="5086"/>
      <c r="I391" s="5086"/>
      <c r="J391" s="5086"/>
      <c r="K391" s="5086"/>
      <c r="L391" s="5086"/>
      <c r="M391" s="5086"/>
      <c r="N391" s="5086"/>
      <c r="O391" s="5086"/>
      <c r="P391" s="5086"/>
      <c r="Q391" s="5085"/>
      <c r="R391" s="5085"/>
      <c r="S391" s="5085"/>
      <c r="T391" s="5085"/>
      <c r="U391" s="5085"/>
      <c r="V391" s="5085"/>
      <c r="W391" s="5085"/>
      <c r="X391" s="5085"/>
      <c r="Y391" s="5085"/>
      <c r="Z391" s="5086"/>
      <c r="AA391" s="5086"/>
      <c r="AB391" s="5086"/>
      <c r="AC391" s="5086"/>
      <c r="AD391" s="5086"/>
      <c r="AE391" s="5085"/>
      <c r="AF391" s="5085"/>
      <c r="AG391" s="5086"/>
      <c r="AH391" s="5086"/>
      <c r="AI391" s="5086"/>
      <c r="AJ391" s="5086"/>
      <c r="AK391" s="5086"/>
      <c r="AL391" s="5085"/>
      <c r="AM391" s="3047" t="s">
        <v>2035</v>
      </c>
      <c r="AN391" s="3376"/>
      <c r="AO391" s="3202" t="s">
        <v>857</v>
      </c>
      <c r="AP391" s="190"/>
      <c r="AQ391" s="3195">
        <v>1300</v>
      </c>
      <c r="AR391" s="24" t="s">
        <v>2034</v>
      </c>
      <c r="AS391" s="24" t="s">
        <v>2036</v>
      </c>
      <c r="AT391" s="3190">
        <v>1300</v>
      </c>
      <c r="AU391" s="197" t="s">
        <v>646</v>
      </c>
      <c r="AV391" s="32" t="s">
        <v>647</v>
      </c>
      <c r="AW391" s="23"/>
      <c r="AX391" s="3195">
        <v>2</v>
      </c>
      <c r="AY391" s="3195" t="s">
        <v>859</v>
      </c>
      <c r="AZ391" s="3195">
        <v>2</v>
      </c>
      <c r="BA391" s="24"/>
      <c r="BB391" s="24"/>
      <c r="BC391" s="24"/>
      <c r="BD391" s="24"/>
      <c r="BE391" s="24"/>
      <c r="BF391" s="6125"/>
      <c r="BG391" s="5926"/>
    </row>
    <row r="392" spans="1:59">
      <c r="A392" s="5963"/>
      <c r="B392" s="5153" t="s">
        <v>2463</v>
      </c>
      <c r="C392" s="5731" t="s">
        <v>3665</v>
      </c>
      <c r="D392" s="5153" t="s">
        <v>3003</v>
      </c>
      <c r="E392" s="5084" t="s">
        <v>2924</v>
      </c>
      <c r="F392" s="5153" t="s">
        <v>2116</v>
      </c>
      <c r="G392" s="5084" t="s">
        <v>2028</v>
      </c>
      <c r="H392" s="5084" t="s">
        <v>2028</v>
      </c>
      <c r="I392" s="5084" t="s">
        <v>2029</v>
      </c>
      <c r="J392" s="5084" t="s">
        <v>2029</v>
      </c>
      <c r="K392" s="5084">
        <v>9</v>
      </c>
      <c r="L392" s="5084">
        <v>0</v>
      </c>
      <c r="M392" s="5084">
        <v>31</v>
      </c>
      <c r="N392" s="5084">
        <v>9</v>
      </c>
      <c r="O392" s="5084">
        <v>0</v>
      </c>
      <c r="P392" s="5084">
        <v>31</v>
      </c>
      <c r="Q392" s="5084">
        <v>1</v>
      </c>
      <c r="R392" s="5084">
        <v>1</v>
      </c>
      <c r="S392" s="5084" t="s">
        <v>2912</v>
      </c>
      <c r="T392" s="5084">
        <v>59</v>
      </c>
      <c r="U392" s="5084">
        <v>512</v>
      </c>
      <c r="V392" s="5084">
        <v>303</v>
      </c>
      <c r="W392" s="5084">
        <v>413</v>
      </c>
      <c r="X392" s="5084">
        <v>305</v>
      </c>
      <c r="Y392" s="5084">
        <v>190</v>
      </c>
      <c r="Z392" s="5084" t="s">
        <v>2030</v>
      </c>
      <c r="AA392" s="5084" t="s">
        <v>2913</v>
      </c>
      <c r="AB392" s="5084">
        <v>18183</v>
      </c>
      <c r="AC392" s="5084">
        <v>18183</v>
      </c>
      <c r="AD392" s="5291">
        <v>29274</v>
      </c>
      <c r="AE392" s="5084">
        <v>832</v>
      </c>
      <c r="AF392" s="5084">
        <v>832</v>
      </c>
      <c r="AG392" s="5084">
        <v>1384</v>
      </c>
      <c r="AH392" s="5084">
        <v>9</v>
      </c>
      <c r="AI392" s="5084">
        <v>2</v>
      </c>
      <c r="AJ392" s="5084" t="s">
        <v>2045</v>
      </c>
      <c r="AK392" s="5084" t="s">
        <v>2033</v>
      </c>
      <c r="AL392" s="5084" t="s">
        <v>2034</v>
      </c>
      <c r="AM392" s="3047" t="s">
        <v>2035</v>
      </c>
      <c r="AN392" s="3385" t="s">
        <v>6173</v>
      </c>
      <c r="AO392" s="3202" t="s">
        <v>857</v>
      </c>
      <c r="AP392" s="190"/>
      <c r="AQ392" s="3195">
        <v>1204</v>
      </c>
      <c r="AR392" s="24" t="s">
        <v>2034</v>
      </c>
      <c r="AS392" s="24" t="s">
        <v>2036</v>
      </c>
      <c r="AT392" s="24">
        <v>1203</v>
      </c>
      <c r="AU392" s="3209" t="s">
        <v>2040</v>
      </c>
      <c r="AV392" s="26" t="s">
        <v>1708</v>
      </c>
      <c r="AW392" s="23"/>
      <c r="AX392" s="3195">
        <v>2</v>
      </c>
      <c r="AY392" s="3195" t="s">
        <v>859</v>
      </c>
      <c r="AZ392" s="3195">
        <v>2</v>
      </c>
      <c r="BA392" s="815"/>
      <c r="BB392" s="815"/>
      <c r="BC392" s="815"/>
      <c r="BD392" s="815"/>
      <c r="BE392" s="815"/>
      <c r="BF392" s="5145" t="s">
        <v>2468</v>
      </c>
      <c r="BG392" s="5136" t="s">
        <v>2452</v>
      </c>
    </row>
    <row r="393" spans="1:59">
      <c r="A393" s="5963"/>
      <c r="B393" s="5154"/>
      <c r="C393" s="5729"/>
      <c r="D393" s="5154"/>
      <c r="E393" s="5085"/>
      <c r="F393" s="5154"/>
      <c r="G393" s="5085"/>
      <c r="H393" s="5085"/>
      <c r="I393" s="5085"/>
      <c r="J393" s="5085"/>
      <c r="K393" s="5085"/>
      <c r="L393" s="5085"/>
      <c r="M393" s="5085"/>
      <c r="N393" s="5085"/>
      <c r="O393" s="5085"/>
      <c r="P393" s="5085"/>
      <c r="Q393" s="5085"/>
      <c r="R393" s="5085"/>
      <c r="S393" s="5085"/>
      <c r="T393" s="5085"/>
      <c r="U393" s="5085"/>
      <c r="V393" s="5085"/>
      <c r="W393" s="5085"/>
      <c r="X393" s="5085"/>
      <c r="Y393" s="5085"/>
      <c r="Z393" s="5085"/>
      <c r="AA393" s="5085"/>
      <c r="AB393" s="5085"/>
      <c r="AC393" s="5085"/>
      <c r="AD393" s="5236"/>
      <c r="AE393" s="5085"/>
      <c r="AF393" s="5085"/>
      <c r="AG393" s="5085"/>
      <c r="AH393" s="5085"/>
      <c r="AI393" s="5085"/>
      <c r="AJ393" s="5085"/>
      <c r="AK393" s="5085"/>
      <c r="AL393" s="5085"/>
      <c r="AM393" s="3047" t="s">
        <v>2035</v>
      </c>
      <c r="AN393" s="3376"/>
      <c r="AO393" s="3202" t="s">
        <v>857</v>
      </c>
      <c r="AP393" s="190"/>
      <c r="AQ393" s="3195">
        <v>1500</v>
      </c>
      <c r="AR393" s="24" t="s">
        <v>2034</v>
      </c>
      <c r="AS393" s="24" t="s">
        <v>2036</v>
      </c>
      <c r="AT393" s="3190">
        <v>1500</v>
      </c>
      <c r="AU393" s="31" t="s">
        <v>1158</v>
      </c>
      <c r="AV393" s="31" t="s">
        <v>341</v>
      </c>
      <c r="AW393" s="23"/>
      <c r="AX393" s="3195">
        <v>4</v>
      </c>
      <c r="AY393" s="3195" t="s">
        <v>859</v>
      </c>
      <c r="AZ393" s="3195">
        <v>4</v>
      </c>
      <c r="BA393" s="24">
        <v>6</v>
      </c>
      <c r="BB393" s="24" t="s">
        <v>875</v>
      </c>
      <c r="BC393" s="24" t="s">
        <v>859</v>
      </c>
      <c r="BD393" s="24" t="s">
        <v>876</v>
      </c>
      <c r="BE393" s="24" t="s">
        <v>877</v>
      </c>
      <c r="BF393" s="5146"/>
      <c r="BG393" s="5807"/>
    </row>
    <row r="394" spans="1:59" ht="13.5" thickBot="1">
      <c r="A394" s="5964"/>
      <c r="B394" s="5208"/>
      <c r="C394" s="6062"/>
      <c r="D394" s="5208"/>
      <c r="E394" s="5948"/>
      <c r="F394" s="5959"/>
      <c r="G394" s="5121"/>
      <c r="H394" s="5121"/>
      <c r="I394" s="5121"/>
      <c r="J394" s="5121"/>
      <c r="K394" s="5121"/>
      <c r="L394" s="5121"/>
      <c r="M394" s="5121"/>
      <c r="N394" s="5121"/>
      <c r="O394" s="5121"/>
      <c r="P394" s="5121"/>
      <c r="Q394" s="5121"/>
      <c r="R394" s="5121"/>
      <c r="S394" s="5121"/>
      <c r="T394" s="5121"/>
      <c r="U394" s="5121"/>
      <c r="V394" s="5121"/>
      <c r="W394" s="5121"/>
      <c r="X394" s="5121"/>
      <c r="Y394" s="5121"/>
      <c r="Z394" s="5121"/>
      <c r="AA394" s="5121"/>
      <c r="AB394" s="5121"/>
      <c r="AC394" s="5121"/>
      <c r="AD394" s="5277"/>
      <c r="AE394" s="5121"/>
      <c r="AF394" s="5121"/>
      <c r="AG394" s="5121"/>
      <c r="AH394" s="5121"/>
      <c r="AI394" s="5121"/>
      <c r="AJ394" s="5121"/>
      <c r="AK394" s="5121"/>
      <c r="AL394" s="5121"/>
      <c r="AM394" s="3048" t="s">
        <v>2035</v>
      </c>
      <c r="AN394" s="3390"/>
      <c r="AO394" s="3224" t="s">
        <v>857</v>
      </c>
      <c r="AP394" s="193"/>
      <c r="AQ394" s="3196">
        <v>1300</v>
      </c>
      <c r="AR394" s="813" t="s">
        <v>2034</v>
      </c>
      <c r="AS394" s="813" t="s">
        <v>2036</v>
      </c>
      <c r="AT394" s="3201">
        <v>1300</v>
      </c>
      <c r="AU394" s="35" t="s">
        <v>646</v>
      </c>
      <c r="AV394" s="35" t="s">
        <v>647</v>
      </c>
      <c r="AW394" s="35"/>
      <c r="AX394" s="3196">
        <v>2</v>
      </c>
      <c r="AY394" s="3196" t="s">
        <v>859</v>
      </c>
      <c r="AZ394" s="3196">
        <v>2</v>
      </c>
      <c r="BA394" s="813"/>
      <c r="BB394" s="813"/>
      <c r="BC394" s="813"/>
      <c r="BD394" s="813"/>
      <c r="BE394" s="813"/>
      <c r="BF394" s="6127"/>
      <c r="BG394" s="5927"/>
    </row>
    <row r="395" spans="1:59">
      <c r="A395" s="5962" t="s">
        <v>4126</v>
      </c>
      <c r="B395" s="5153" t="s">
        <v>2463</v>
      </c>
      <c r="C395" s="5731" t="s">
        <v>3663</v>
      </c>
      <c r="D395" s="5153" t="s">
        <v>3004</v>
      </c>
      <c r="E395" s="5084" t="s">
        <v>2924</v>
      </c>
      <c r="F395" s="5153" t="s">
        <v>2117</v>
      </c>
      <c r="G395" s="5084" t="s">
        <v>2028</v>
      </c>
      <c r="H395" s="5084" t="s">
        <v>2028</v>
      </c>
      <c r="I395" s="5084" t="s">
        <v>2029</v>
      </c>
      <c r="J395" s="5084" t="s">
        <v>2029</v>
      </c>
      <c r="K395" s="5084">
        <v>9</v>
      </c>
      <c r="L395" s="5084">
        <v>0</v>
      </c>
      <c r="M395" s="5084">
        <v>31</v>
      </c>
      <c r="N395" s="5084">
        <v>9</v>
      </c>
      <c r="O395" s="5084">
        <v>0</v>
      </c>
      <c r="P395" s="5084">
        <v>31</v>
      </c>
      <c r="Q395" s="5156">
        <v>1</v>
      </c>
      <c r="R395" s="5156">
        <v>1</v>
      </c>
      <c r="S395" s="5156" t="s">
        <v>2912</v>
      </c>
      <c r="T395" s="5156">
        <v>59</v>
      </c>
      <c r="U395" s="5156">
        <v>512</v>
      </c>
      <c r="V395" s="5156">
        <v>303</v>
      </c>
      <c r="W395" s="5156">
        <v>413</v>
      </c>
      <c r="X395" s="5156">
        <v>305</v>
      </c>
      <c r="Y395" s="5156">
        <v>190</v>
      </c>
      <c r="Z395" s="5975" t="s">
        <v>2030</v>
      </c>
      <c r="AA395" s="5084" t="s">
        <v>2913</v>
      </c>
      <c r="AB395" s="5145">
        <v>13688</v>
      </c>
      <c r="AC395" s="5084">
        <v>13688</v>
      </c>
      <c r="AD395" s="5084">
        <v>20359</v>
      </c>
      <c r="AE395" s="5084">
        <v>832</v>
      </c>
      <c r="AF395" s="5084">
        <v>832</v>
      </c>
      <c r="AG395" s="5156">
        <v>1384</v>
      </c>
      <c r="AH395" s="5084">
        <v>9</v>
      </c>
      <c r="AI395" s="5084">
        <v>2</v>
      </c>
      <c r="AJ395" s="5084" t="s">
        <v>2045</v>
      </c>
      <c r="AK395" s="5084" t="s">
        <v>2033</v>
      </c>
      <c r="AL395" s="5084" t="s">
        <v>2034</v>
      </c>
      <c r="AM395" s="3047" t="s">
        <v>2035</v>
      </c>
      <c r="AN395" s="3428" t="s">
        <v>6172</v>
      </c>
      <c r="AO395" s="3202" t="s">
        <v>857</v>
      </c>
      <c r="AP395" s="190"/>
      <c r="AQ395" s="3195">
        <v>1204</v>
      </c>
      <c r="AR395" s="24" t="s">
        <v>2034</v>
      </c>
      <c r="AS395" s="24" t="s">
        <v>2036</v>
      </c>
      <c r="AT395" s="24">
        <v>1203</v>
      </c>
      <c r="AU395" s="197" t="s">
        <v>2037</v>
      </c>
      <c r="AV395" s="32" t="s">
        <v>1708</v>
      </c>
      <c r="AW395" s="23"/>
      <c r="AX395" s="3195">
        <v>2</v>
      </c>
      <c r="AY395" s="3195" t="s">
        <v>859</v>
      </c>
      <c r="AZ395" s="3195">
        <v>2</v>
      </c>
      <c r="BA395" s="815"/>
      <c r="BB395" s="815"/>
      <c r="BC395" s="815"/>
      <c r="BD395" s="815"/>
      <c r="BE395" s="815"/>
      <c r="BF395" s="5145" t="s">
        <v>2468</v>
      </c>
      <c r="BG395" s="5136" t="s">
        <v>2452</v>
      </c>
    </row>
    <row r="396" spans="1:59">
      <c r="A396" s="5963"/>
      <c r="B396" s="5154"/>
      <c r="C396" s="5729"/>
      <c r="D396" s="5154"/>
      <c r="E396" s="5085"/>
      <c r="F396" s="5154"/>
      <c r="G396" s="5085"/>
      <c r="H396" s="5085"/>
      <c r="I396" s="5085"/>
      <c r="J396" s="5085"/>
      <c r="K396" s="5085"/>
      <c r="L396" s="5085"/>
      <c r="M396" s="5085"/>
      <c r="N396" s="5085"/>
      <c r="O396" s="5085"/>
      <c r="P396" s="5085"/>
      <c r="Q396" s="5085"/>
      <c r="R396" s="5085"/>
      <c r="S396" s="5085"/>
      <c r="T396" s="5085"/>
      <c r="U396" s="5085"/>
      <c r="V396" s="5085"/>
      <c r="W396" s="5085"/>
      <c r="X396" s="5085"/>
      <c r="Y396" s="5085"/>
      <c r="Z396" s="5085"/>
      <c r="AA396" s="5085"/>
      <c r="AB396" s="5085"/>
      <c r="AC396" s="5085"/>
      <c r="AD396" s="5085"/>
      <c r="AE396" s="5085"/>
      <c r="AF396" s="5085"/>
      <c r="AG396" s="5085"/>
      <c r="AH396" s="5935"/>
      <c r="AI396" s="5935"/>
      <c r="AJ396" s="5935"/>
      <c r="AK396" s="5935"/>
      <c r="AL396" s="5085"/>
      <c r="AM396" s="3047" t="s">
        <v>2035</v>
      </c>
      <c r="AN396" s="3376"/>
      <c r="AO396" s="3225" t="s">
        <v>857</v>
      </c>
      <c r="AP396" s="190"/>
      <c r="AQ396" s="3195">
        <v>1500</v>
      </c>
      <c r="AR396" s="24" t="s">
        <v>2034</v>
      </c>
      <c r="AS396" s="198" t="s">
        <v>2036</v>
      </c>
      <c r="AT396" s="3190">
        <v>1500</v>
      </c>
      <c r="AU396" s="26" t="s">
        <v>344</v>
      </c>
      <c r="AV396" s="31" t="s">
        <v>341</v>
      </c>
      <c r="AW396" s="23"/>
      <c r="AX396" s="3195">
        <v>2</v>
      </c>
      <c r="AY396" s="3195" t="s">
        <v>859</v>
      </c>
      <c r="AZ396" s="3195">
        <v>2</v>
      </c>
      <c r="BA396" s="24">
        <v>3</v>
      </c>
      <c r="BB396" s="24" t="s">
        <v>875</v>
      </c>
      <c r="BC396" s="24" t="s">
        <v>859</v>
      </c>
      <c r="BD396" s="24" t="s">
        <v>876</v>
      </c>
      <c r="BE396" s="24" t="s">
        <v>877</v>
      </c>
      <c r="BF396" s="5146"/>
      <c r="BG396" s="5807"/>
    </row>
    <row r="397" spans="1:59">
      <c r="A397" s="5963"/>
      <c r="B397" s="5154"/>
      <c r="C397" s="5729"/>
      <c r="D397" s="5973"/>
      <c r="E397" s="5947"/>
      <c r="F397" s="5973"/>
      <c r="G397" s="5086"/>
      <c r="H397" s="5086"/>
      <c r="I397" s="5086"/>
      <c r="J397" s="5086"/>
      <c r="K397" s="5086"/>
      <c r="L397" s="5086"/>
      <c r="M397" s="5086"/>
      <c r="N397" s="5086"/>
      <c r="O397" s="5086"/>
      <c r="P397" s="5086"/>
      <c r="Q397" s="5085"/>
      <c r="R397" s="5085"/>
      <c r="S397" s="5085"/>
      <c r="T397" s="5085"/>
      <c r="U397" s="5085"/>
      <c r="V397" s="5085"/>
      <c r="W397" s="5085"/>
      <c r="X397" s="5085"/>
      <c r="Y397" s="5085"/>
      <c r="Z397" s="5086"/>
      <c r="AA397" s="5086"/>
      <c r="AB397" s="5085"/>
      <c r="AC397" s="5085"/>
      <c r="AD397" s="5085"/>
      <c r="AE397" s="5085"/>
      <c r="AF397" s="5085"/>
      <c r="AG397" s="5086"/>
      <c r="AH397" s="5974"/>
      <c r="AI397" s="5974"/>
      <c r="AJ397" s="5974"/>
      <c r="AK397" s="5974"/>
      <c r="AL397" s="5086"/>
      <c r="AM397" s="3047" t="s">
        <v>2035</v>
      </c>
      <c r="AN397" s="3376"/>
      <c r="AO397" s="3202" t="s">
        <v>857</v>
      </c>
      <c r="AP397" s="190"/>
      <c r="AQ397" s="3195">
        <v>1300</v>
      </c>
      <c r="AR397" s="24" t="s">
        <v>2034</v>
      </c>
      <c r="AS397" s="198" t="s">
        <v>2036</v>
      </c>
      <c r="AT397" s="3190">
        <v>1300</v>
      </c>
      <c r="AU397" s="23" t="s">
        <v>646</v>
      </c>
      <c r="AV397" s="23" t="s">
        <v>647</v>
      </c>
      <c r="AW397" s="23"/>
      <c r="AX397" s="3195">
        <v>2</v>
      </c>
      <c r="AY397" s="3195" t="s">
        <v>859</v>
      </c>
      <c r="AZ397" s="3195">
        <v>2</v>
      </c>
      <c r="BA397" s="24"/>
      <c r="BB397" s="24"/>
      <c r="BC397" s="24"/>
      <c r="BD397" s="24"/>
      <c r="BE397" s="24"/>
      <c r="BF397" s="6125"/>
      <c r="BG397" s="5926"/>
    </row>
    <row r="398" spans="1:59">
      <c r="A398" s="5963"/>
      <c r="B398" s="5153" t="s">
        <v>2463</v>
      </c>
      <c r="C398" s="5731" t="s">
        <v>3664</v>
      </c>
      <c r="D398" s="5153" t="s">
        <v>3005</v>
      </c>
      <c r="E398" s="5084" t="s">
        <v>2924</v>
      </c>
      <c r="F398" s="5153" t="s">
        <v>2118</v>
      </c>
      <c r="G398" s="5084" t="s">
        <v>2028</v>
      </c>
      <c r="H398" s="5084" t="s">
        <v>2028</v>
      </c>
      <c r="I398" s="5084" t="s">
        <v>2029</v>
      </c>
      <c r="J398" s="5084" t="s">
        <v>2029</v>
      </c>
      <c r="K398" s="5084">
        <v>9</v>
      </c>
      <c r="L398" s="5084">
        <v>0</v>
      </c>
      <c r="M398" s="5084">
        <v>31</v>
      </c>
      <c r="N398" s="5084">
        <v>9</v>
      </c>
      <c r="O398" s="5084">
        <v>0</v>
      </c>
      <c r="P398" s="5084">
        <v>31</v>
      </c>
      <c r="Q398" s="5084">
        <v>1</v>
      </c>
      <c r="R398" s="5084">
        <v>1</v>
      </c>
      <c r="S398" s="5084" t="s">
        <v>2912</v>
      </c>
      <c r="T398" s="5084">
        <v>59</v>
      </c>
      <c r="U398" s="5084">
        <v>512</v>
      </c>
      <c r="V398" s="5084">
        <v>303</v>
      </c>
      <c r="W398" s="5084">
        <v>413</v>
      </c>
      <c r="X398" s="5084">
        <v>305</v>
      </c>
      <c r="Y398" s="5084">
        <v>190</v>
      </c>
      <c r="Z398" s="5975" t="s">
        <v>2030</v>
      </c>
      <c r="AA398" s="5084" t="s">
        <v>2913</v>
      </c>
      <c r="AB398" s="5084">
        <v>20295</v>
      </c>
      <c r="AC398" s="5084">
        <v>20295</v>
      </c>
      <c r="AD398" s="5084">
        <v>31386</v>
      </c>
      <c r="AE398" s="5084">
        <v>832</v>
      </c>
      <c r="AF398" s="5084">
        <v>832</v>
      </c>
      <c r="AG398" s="5084">
        <v>1384</v>
      </c>
      <c r="AH398" s="5084">
        <v>9</v>
      </c>
      <c r="AI398" s="5084">
        <v>2</v>
      </c>
      <c r="AJ398" s="5084" t="s">
        <v>2045</v>
      </c>
      <c r="AK398" s="5084" t="s">
        <v>2033</v>
      </c>
      <c r="AL398" s="5084" t="s">
        <v>2034</v>
      </c>
      <c r="AM398" s="3047" t="s">
        <v>2035</v>
      </c>
      <c r="AN398" s="3385" t="s">
        <v>6173</v>
      </c>
      <c r="AO398" s="3202" t="s">
        <v>857</v>
      </c>
      <c r="AP398" s="190"/>
      <c r="AQ398" s="3195">
        <v>1204</v>
      </c>
      <c r="AR398" s="24" t="s">
        <v>2034</v>
      </c>
      <c r="AS398" s="24" t="s">
        <v>2036</v>
      </c>
      <c r="AT398" s="24">
        <v>1203</v>
      </c>
      <c r="AU398" s="3209" t="s">
        <v>2040</v>
      </c>
      <c r="AV398" s="26" t="s">
        <v>1708</v>
      </c>
      <c r="AW398" s="23"/>
      <c r="AX398" s="3195">
        <v>2</v>
      </c>
      <c r="AY398" s="3195" t="s">
        <v>859</v>
      </c>
      <c r="AZ398" s="3195">
        <v>2</v>
      </c>
      <c r="BA398" s="815"/>
      <c r="BB398" s="815"/>
      <c r="BC398" s="815"/>
      <c r="BD398" s="815"/>
      <c r="BE398" s="815"/>
      <c r="BF398" s="5145" t="s">
        <v>2468</v>
      </c>
      <c r="BG398" s="5136" t="s">
        <v>2452</v>
      </c>
    </row>
    <row r="399" spans="1:59">
      <c r="A399" s="5963"/>
      <c r="B399" s="5154"/>
      <c r="C399" s="5729"/>
      <c r="D399" s="5154"/>
      <c r="E399" s="5085"/>
      <c r="F399" s="5154"/>
      <c r="G399" s="5085"/>
      <c r="H399" s="5085"/>
      <c r="I399" s="5085"/>
      <c r="J399" s="5085"/>
      <c r="K399" s="5085"/>
      <c r="L399" s="5085"/>
      <c r="M399" s="5085"/>
      <c r="N399" s="5085"/>
      <c r="O399" s="5085"/>
      <c r="P399" s="5085"/>
      <c r="Q399" s="5085"/>
      <c r="R399" s="5085"/>
      <c r="S399" s="5085"/>
      <c r="T399" s="5085"/>
      <c r="U399" s="5085"/>
      <c r="V399" s="5085"/>
      <c r="W399" s="5085"/>
      <c r="X399" s="5085"/>
      <c r="Y399" s="5085"/>
      <c r="Z399" s="5085"/>
      <c r="AA399" s="5085"/>
      <c r="AB399" s="5085"/>
      <c r="AC399" s="5085"/>
      <c r="AD399" s="5085"/>
      <c r="AE399" s="5085"/>
      <c r="AF399" s="5085"/>
      <c r="AG399" s="5085"/>
      <c r="AH399" s="5935"/>
      <c r="AI399" s="5935"/>
      <c r="AJ399" s="5935"/>
      <c r="AK399" s="5935"/>
      <c r="AL399" s="5085"/>
      <c r="AM399" s="3047" t="s">
        <v>2035</v>
      </c>
      <c r="AN399" s="3376"/>
      <c r="AO399" s="3225" t="s">
        <v>857</v>
      </c>
      <c r="AP399" s="190"/>
      <c r="AQ399" s="3195">
        <v>1500</v>
      </c>
      <c r="AR399" s="24" t="s">
        <v>2034</v>
      </c>
      <c r="AS399" s="198" t="s">
        <v>2036</v>
      </c>
      <c r="AT399" s="3190">
        <v>1500</v>
      </c>
      <c r="AU399" s="26" t="s">
        <v>344</v>
      </c>
      <c r="AV399" s="31" t="s">
        <v>341</v>
      </c>
      <c r="AW399" s="23"/>
      <c r="AX399" s="3195">
        <v>2</v>
      </c>
      <c r="AY399" s="3195" t="s">
        <v>859</v>
      </c>
      <c r="AZ399" s="3195">
        <v>2</v>
      </c>
      <c r="BA399" s="24">
        <v>3</v>
      </c>
      <c r="BB399" s="24" t="s">
        <v>875</v>
      </c>
      <c r="BC399" s="24" t="s">
        <v>859</v>
      </c>
      <c r="BD399" s="24" t="s">
        <v>876</v>
      </c>
      <c r="BE399" s="24" t="s">
        <v>877</v>
      </c>
      <c r="BF399" s="5146"/>
      <c r="BG399" s="5807"/>
    </row>
    <row r="400" spans="1:59" ht="13.5" thickBot="1">
      <c r="A400" s="5964"/>
      <c r="B400" s="5208"/>
      <c r="C400" s="6062"/>
      <c r="D400" s="5959"/>
      <c r="E400" s="5948"/>
      <c r="F400" s="5959"/>
      <c r="G400" s="5121"/>
      <c r="H400" s="5121"/>
      <c r="I400" s="5121"/>
      <c r="J400" s="5121"/>
      <c r="K400" s="5121"/>
      <c r="L400" s="5121"/>
      <c r="M400" s="5121"/>
      <c r="N400" s="5121"/>
      <c r="O400" s="5121"/>
      <c r="P400" s="5121"/>
      <c r="Q400" s="5121"/>
      <c r="R400" s="5121"/>
      <c r="S400" s="5121"/>
      <c r="T400" s="5121"/>
      <c r="U400" s="5121"/>
      <c r="V400" s="5121"/>
      <c r="W400" s="5121"/>
      <c r="X400" s="5121"/>
      <c r="Y400" s="5121"/>
      <c r="Z400" s="5121"/>
      <c r="AA400" s="5121"/>
      <c r="AB400" s="5121"/>
      <c r="AC400" s="5121"/>
      <c r="AD400" s="5121"/>
      <c r="AE400" s="5121"/>
      <c r="AF400" s="5121"/>
      <c r="AG400" s="5121"/>
      <c r="AH400" s="5936"/>
      <c r="AI400" s="5936"/>
      <c r="AJ400" s="5936"/>
      <c r="AK400" s="5936"/>
      <c r="AL400" s="5121"/>
      <c r="AM400" s="3048" t="s">
        <v>2035</v>
      </c>
      <c r="AN400" s="3390"/>
      <c r="AO400" s="3224" t="s">
        <v>857</v>
      </c>
      <c r="AP400" s="193"/>
      <c r="AQ400" s="3196">
        <v>1300</v>
      </c>
      <c r="AR400" s="813" t="s">
        <v>2034</v>
      </c>
      <c r="AS400" s="199" t="s">
        <v>2036</v>
      </c>
      <c r="AT400" s="3201">
        <v>1300</v>
      </c>
      <c r="AU400" s="35" t="s">
        <v>646</v>
      </c>
      <c r="AV400" s="35" t="s">
        <v>647</v>
      </c>
      <c r="AW400" s="35"/>
      <c r="AX400" s="3196">
        <v>2</v>
      </c>
      <c r="AY400" s="3196" t="s">
        <v>859</v>
      </c>
      <c r="AZ400" s="3196">
        <v>2</v>
      </c>
      <c r="BA400" s="813"/>
      <c r="BB400" s="813"/>
      <c r="BC400" s="813"/>
      <c r="BD400" s="813"/>
      <c r="BE400" s="813"/>
      <c r="BF400" s="6127"/>
      <c r="BG400" s="5927"/>
    </row>
    <row r="401" spans="1:59">
      <c r="A401" s="5962" t="s">
        <v>4136</v>
      </c>
      <c r="B401" s="5153" t="s">
        <v>2463</v>
      </c>
      <c r="C401" s="5731" t="s">
        <v>3661</v>
      </c>
      <c r="D401" s="5153" t="s">
        <v>3006</v>
      </c>
      <c r="E401" s="5084" t="s">
        <v>2920</v>
      </c>
      <c r="F401" s="5153" t="s">
        <v>2119</v>
      </c>
      <c r="G401" s="5084" t="s">
        <v>2028</v>
      </c>
      <c r="H401" s="5084" t="s">
        <v>2028</v>
      </c>
      <c r="I401" s="5084" t="s">
        <v>2029</v>
      </c>
      <c r="J401" s="5084" t="s">
        <v>2029</v>
      </c>
      <c r="K401" s="5084">
        <v>8</v>
      </c>
      <c r="L401" s="5084">
        <v>0</v>
      </c>
      <c r="M401" s="5084">
        <v>31</v>
      </c>
      <c r="N401" s="5084">
        <v>8</v>
      </c>
      <c r="O401" s="5084">
        <v>0</v>
      </c>
      <c r="P401" s="5084">
        <v>31</v>
      </c>
      <c r="Q401" s="5156">
        <v>1</v>
      </c>
      <c r="R401" s="5156">
        <v>1</v>
      </c>
      <c r="S401" s="5156" t="s">
        <v>2912</v>
      </c>
      <c r="T401" s="5156">
        <v>59</v>
      </c>
      <c r="U401" s="5156">
        <v>512</v>
      </c>
      <c r="V401" s="5156">
        <v>303</v>
      </c>
      <c r="W401" s="5156">
        <v>413</v>
      </c>
      <c r="X401" s="5156">
        <v>305</v>
      </c>
      <c r="Y401" s="5156">
        <v>190</v>
      </c>
      <c r="Z401" s="5084" t="s">
        <v>2030</v>
      </c>
      <c r="AA401" s="5084" t="s">
        <v>2913</v>
      </c>
      <c r="AB401" s="5084">
        <v>8248</v>
      </c>
      <c r="AC401" s="5084">
        <v>8248</v>
      </c>
      <c r="AD401" s="5084">
        <v>14919</v>
      </c>
      <c r="AE401" s="5084">
        <v>1088</v>
      </c>
      <c r="AF401" s="5084">
        <v>1088</v>
      </c>
      <c r="AG401" s="5156">
        <v>1640</v>
      </c>
      <c r="AH401" s="5084">
        <v>9</v>
      </c>
      <c r="AI401" s="5084">
        <v>2</v>
      </c>
      <c r="AJ401" s="5084" t="s">
        <v>2045</v>
      </c>
      <c r="AK401" s="5084" t="s">
        <v>2033</v>
      </c>
      <c r="AL401" s="5084" t="s">
        <v>2034</v>
      </c>
      <c r="AM401" s="3047" t="s">
        <v>2035</v>
      </c>
      <c r="AN401" s="3428" t="s">
        <v>6172</v>
      </c>
      <c r="AO401" s="3202" t="s">
        <v>857</v>
      </c>
      <c r="AP401" s="190"/>
      <c r="AQ401" s="3195">
        <v>1204</v>
      </c>
      <c r="AR401" s="24" t="s">
        <v>2034</v>
      </c>
      <c r="AS401" s="24" t="s">
        <v>2036</v>
      </c>
      <c r="AT401" s="24">
        <v>1203</v>
      </c>
      <c r="AU401" s="197" t="s">
        <v>2037</v>
      </c>
      <c r="AV401" s="32" t="s">
        <v>1708</v>
      </c>
      <c r="AW401" s="23"/>
      <c r="AX401" s="3195">
        <v>2</v>
      </c>
      <c r="AY401" s="3195" t="s">
        <v>859</v>
      </c>
      <c r="AZ401" s="3195">
        <v>2</v>
      </c>
      <c r="BA401" s="815"/>
      <c r="BB401" s="815"/>
      <c r="BC401" s="815"/>
      <c r="BD401" s="815"/>
      <c r="BE401" s="815"/>
      <c r="BF401" s="5145" t="s">
        <v>2468</v>
      </c>
      <c r="BG401" s="5136" t="s">
        <v>2452</v>
      </c>
    </row>
    <row r="402" spans="1:59">
      <c r="A402" s="5963"/>
      <c r="B402" s="5154"/>
      <c r="C402" s="5729"/>
      <c r="D402" s="5154"/>
      <c r="E402" s="5085"/>
      <c r="F402" s="5154"/>
      <c r="G402" s="5085"/>
      <c r="H402" s="5085"/>
      <c r="I402" s="5085"/>
      <c r="J402" s="5085"/>
      <c r="K402" s="5085"/>
      <c r="L402" s="5085"/>
      <c r="M402" s="5085"/>
      <c r="N402" s="5085"/>
      <c r="O402" s="5085"/>
      <c r="P402" s="5085"/>
      <c r="Q402" s="5085"/>
      <c r="R402" s="5085"/>
      <c r="S402" s="5085"/>
      <c r="T402" s="5085"/>
      <c r="U402" s="5085"/>
      <c r="V402" s="5085"/>
      <c r="W402" s="5085"/>
      <c r="X402" s="5085"/>
      <c r="Y402" s="5085"/>
      <c r="Z402" s="5085"/>
      <c r="AA402" s="5085"/>
      <c r="AB402" s="5085"/>
      <c r="AC402" s="5085"/>
      <c r="AD402" s="5085"/>
      <c r="AE402" s="5085"/>
      <c r="AF402" s="5085"/>
      <c r="AG402" s="5085"/>
      <c r="AH402" s="5085"/>
      <c r="AI402" s="5085"/>
      <c r="AJ402" s="5085"/>
      <c r="AK402" s="5085"/>
      <c r="AL402" s="5085"/>
      <c r="AM402" s="3047" t="s">
        <v>2035</v>
      </c>
      <c r="AN402" s="3376"/>
      <c r="AO402" s="3202" t="s">
        <v>857</v>
      </c>
      <c r="AP402" s="190"/>
      <c r="AQ402" s="3195">
        <v>1500</v>
      </c>
      <c r="AR402" s="24" t="s">
        <v>2034</v>
      </c>
      <c r="AS402" s="198" t="s">
        <v>2036</v>
      </c>
      <c r="AT402" s="3190">
        <v>1500</v>
      </c>
      <c r="AU402" s="31" t="s">
        <v>342</v>
      </c>
      <c r="AV402" s="31" t="s">
        <v>341</v>
      </c>
      <c r="AW402" s="23"/>
      <c r="AX402" s="3195">
        <v>2</v>
      </c>
      <c r="AY402" s="3195" t="s">
        <v>859</v>
      </c>
      <c r="AZ402" s="3195">
        <v>2</v>
      </c>
      <c r="BA402" s="24">
        <v>3</v>
      </c>
      <c r="BB402" s="24" t="s">
        <v>875</v>
      </c>
      <c r="BC402" s="24" t="s">
        <v>859</v>
      </c>
      <c r="BD402" s="24" t="s">
        <v>876</v>
      </c>
      <c r="BE402" s="24" t="s">
        <v>877</v>
      </c>
      <c r="BF402" s="5146"/>
      <c r="BG402" s="5807"/>
    </row>
    <row r="403" spans="1:59">
      <c r="A403" s="5963"/>
      <c r="B403" s="5154"/>
      <c r="C403" s="5729"/>
      <c r="D403" s="5154"/>
      <c r="E403" s="5085"/>
      <c r="F403" s="5154"/>
      <c r="G403" s="5085"/>
      <c r="H403" s="5085"/>
      <c r="I403" s="5085"/>
      <c r="J403" s="5085"/>
      <c r="K403" s="5085"/>
      <c r="L403" s="5085"/>
      <c r="M403" s="5085"/>
      <c r="N403" s="5085"/>
      <c r="O403" s="5085"/>
      <c r="P403" s="5085"/>
      <c r="Q403" s="5085"/>
      <c r="R403" s="5085"/>
      <c r="S403" s="5085"/>
      <c r="T403" s="5085"/>
      <c r="U403" s="5085"/>
      <c r="V403" s="5085"/>
      <c r="W403" s="5085"/>
      <c r="X403" s="5085"/>
      <c r="Y403" s="5085"/>
      <c r="Z403" s="5085"/>
      <c r="AA403" s="5085"/>
      <c r="AB403" s="5085"/>
      <c r="AC403" s="5085"/>
      <c r="AD403" s="5085"/>
      <c r="AE403" s="5085"/>
      <c r="AF403" s="5085"/>
      <c r="AG403" s="5085"/>
      <c r="AH403" s="5085"/>
      <c r="AI403" s="5085"/>
      <c r="AJ403" s="5085"/>
      <c r="AK403" s="5085"/>
      <c r="AL403" s="5085"/>
      <c r="AM403" s="3047" t="s">
        <v>2035</v>
      </c>
      <c r="AN403" s="3391"/>
      <c r="AO403" s="3202" t="s">
        <v>857</v>
      </c>
      <c r="AP403" s="190"/>
      <c r="AQ403" s="3195">
        <v>1405</v>
      </c>
      <c r="AR403" s="24" t="s">
        <v>2034</v>
      </c>
      <c r="AS403" s="198" t="s">
        <v>2036</v>
      </c>
      <c r="AT403" s="3190">
        <v>1405</v>
      </c>
      <c r="AU403" s="31" t="s">
        <v>869</v>
      </c>
      <c r="AV403" s="31" t="s">
        <v>869</v>
      </c>
      <c r="AW403" s="23"/>
      <c r="AX403" s="3195">
        <v>2</v>
      </c>
      <c r="AY403" s="3195" t="s">
        <v>859</v>
      </c>
      <c r="AZ403" s="3195">
        <v>2</v>
      </c>
      <c r="BA403" s="815"/>
      <c r="BB403" s="815"/>
      <c r="BC403" s="815"/>
      <c r="BD403" s="815"/>
      <c r="BE403" s="815"/>
      <c r="BF403" s="5146"/>
      <c r="BG403" s="5807"/>
    </row>
    <row r="404" spans="1:59">
      <c r="A404" s="5963"/>
      <c r="B404" s="5155"/>
      <c r="C404" s="5730"/>
      <c r="D404" s="5965"/>
      <c r="E404" s="5949"/>
      <c r="F404" s="5965"/>
      <c r="G404" s="5086"/>
      <c r="H404" s="5086"/>
      <c r="I404" s="5086"/>
      <c r="J404" s="5086"/>
      <c r="K404" s="5086"/>
      <c r="L404" s="5086"/>
      <c r="M404" s="5086"/>
      <c r="N404" s="5086"/>
      <c r="O404" s="5086"/>
      <c r="P404" s="5086"/>
      <c r="Q404" s="5085"/>
      <c r="R404" s="5085"/>
      <c r="S404" s="5085"/>
      <c r="T404" s="5085"/>
      <c r="U404" s="5085"/>
      <c r="V404" s="5085"/>
      <c r="W404" s="5085"/>
      <c r="X404" s="5085"/>
      <c r="Y404" s="5085"/>
      <c r="Z404" s="5086"/>
      <c r="AA404" s="5086"/>
      <c r="AB404" s="5086"/>
      <c r="AC404" s="5086"/>
      <c r="AD404" s="5086"/>
      <c r="AE404" s="5086"/>
      <c r="AF404" s="5086"/>
      <c r="AG404" s="5086"/>
      <c r="AH404" s="5086"/>
      <c r="AI404" s="5086"/>
      <c r="AJ404" s="5086"/>
      <c r="AK404" s="5086"/>
      <c r="AL404" s="5086"/>
      <c r="AM404" s="3047" t="s">
        <v>2035</v>
      </c>
      <c r="AN404" s="3392"/>
      <c r="AO404" s="3202" t="s">
        <v>857</v>
      </c>
      <c r="AP404" s="190"/>
      <c r="AQ404" s="3195">
        <v>1300</v>
      </c>
      <c r="AR404" s="24" t="s">
        <v>2034</v>
      </c>
      <c r="AS404" s="198" t="s">
        <v>2036</v>
      </c>
      <c r="AT404" s="3190">
        <v>1300</v>
      </c>
      <c r="AU404" s="23" t="s">
        <v>646</v>
      </c>
      <c r="AV404" s="23" t="s">
        <v>647</v>
      </c>
      <c r="AW404" s="23"/>
      <c r="AX404" s="3195">
        <v>2</v>
      </c>
      <c r="AY404" s="3195" t="s">
        <v>859</v>
      </c>
      <c r="AZ404" s="3195">
        <v>2</v>
      </c>
      <c r="BA404" s="815"/>
      <c r="BB404" s="815"/>
      <c r="BC404" s="815"/>
      <c r="BD404" s="815"/>
      <c r="BE404" s="815"/>
      <c r="BF404" s="6128"/>
      <c r="BG404" s="5928"/>
    </row>
    <row r="405" spans="1:59">
      <c r="A405" s="5963"/>
      <c r="B405" s="5153" t="s">
        <v>2463</v>
      </c>
      <c r="C405" s="5731" t="s">
        <v>3668</v>
      </c>
      <c r="D405" s="5153" t="s">
        <v>3007</v>
      </c>
      <c r="E405" s="5084" t="s">
        <v>2920</v>
      </c>
      <c r="F405" s="5153" t="s">
        <v>2120</v>
      </c>
      <c r="G405" s="5084" t="s">
        <v>2028</v>
      </c>
      <c r="H405" s="5084" t="s">
        <v>2028</v>
      </c>
      <c r="I405" s="5084" t="s">
        <v>2029</v>
      </c>
      <c r="J405" s="5084" t="s">
        <v>2029</v>
      </c>
      <c r="K405" s="5084">
        <v>8</v>
      </c>
      <c r="L405" s="5084">
        <v>0</v>
      </c>
      <c r="M405" s="5084">
        <v>31</v>
      </c>
      <c r="N405" s="5084">
        <v>8</v>
      </c>
      <c r="O405" s="5084">
        <v>0</v>
      </c>
      <c r="P405" s="5084">
        <v>31</v>
      </c>
      <c r="Q405" s="5084">
        <v>1</v>
      </c>
      <c r="R405" s="5084">
        <v>1</v>
      </c>
      <c r="S405" s="5084" t="s">
        <v>2912</v>
      </c>
      <c r="T405" s="5084">
        <v>59</v>
      </c>
      <c r="U405" s="5084">
        <v>512</v>
      </c>
      <c r="V405" s="5084">
        <v>303</v>
      </c>
      <c r="W405" s="5084">
        <v>413</v>
      </c>
      <c r="X405" s="5084">
        <v>305</v>
      </c>
      <c r="Y405" s="5084">
        <v>190</v>
      </c>
      <c r="Z405" s="5084" t="s">
        <v>2030</v>
      </c>
      <c r="AA405" s="5084" t="s">
        <v>2913</v>
      </c>
      <c r="AB405" s="5084">
        <v>14855</v>
      </c>
      <c r="AC405" s="5084">
        <v>14855</v>
      </c>
      <c r="AD405" s="5084">
        <v>25946</v>
      </c>
      <c r="AE405" s="5084">
        <v>1088</v>
      </c>
      <c r="AF405" s="5084">
        <v>1088</v>
      </c>
      <c r="AG405" s="5084">
        <v>1640</v>
      </c>
      <c r="AH405" s="5084">
        <v>9</v>
      </c>
      <c r="AI405" s="5084">
        <v>2</v>
      </c>
      <c r="AJ405" s="5084" t="s">
        <v>2045</v>
      </c>
      <c r="AK405" s="5084" t="s">
        <v>2033</v>
      </c>
      <c r="AL405" s="5084" t="s">
        <v>2034</v>
      </c>
      <c r="AM405" s="3047" t="s">
        <v>2035</v>
      </c>
      <c r="AN405" s="3385" t="s">
        <v>6173</v>
      </c>
      <c r="AO405" s="3202" t="s">
        <v>857</v>
      </c>
      <c r="AP405" s="190"/>
      <c r="AQ405" s="3195">
        <v>1204</v>
      </c>
      <c r="AR405" s="24" t="s">
        <v>2034</v>
      </c>
      <c r="AS405" s="24" t="s">
        <v>2036</v>
      </c>
      <c r="AT405" s="24">
        <v>1203</v>
      </c>
      <c r="AU405" s="3209" t="s">
        <v>2040</v>
      </c>
      <c r="AV405" s="26" t="s">
        <v>1708</v>
      </c>
      <c r="AW405" s="23"/>
      <c r="AX405" s="3195">
        <v>2</v>
      </c>
      <c r="AY405" s="3195" t="s">
        <v>859</v>
      </c>
      <c r="AZ405" s="3195">
        <v>2</v>
      </c>
      <c r="BA405" s="815"/>
      <c r="BB405" s="815"/>
      <c r="BC405" s="815"/>
      <c r="BD405" s="815"/>
      <c r="BE405" s="815"/>
      <c r="BF405" s="5145" t="s">
        <v>2468</v>
      </c>
      <c r="BG405" s="5136" t="s">
        <v>2452</v>
      </c>
    </row>
    <row r="406" spans="1:59">
      <c r="A406" s="5963"/>
      <c r="B406" s="5154"/>
      <c r="C406" s="5729"/>
      <c r="D406" s="5154"/>
      <c r="E406" s="5085"/>
      <c r="F406" s="5154"/>
      <c r="G406" s="5085"/>
      <c r="H406" s="5085"/>
      <c r="I406" s="5085"/>
      <c r="J406" s="5085"/>
      <c r="K406" s="5085"/>
      <c r="L406" s="5085"/>
      <c r="M406" s="5085"/>
      <c r="N406" s="5085"/>
      <c r="O406" s="5085"/>
      <c r="P406" s="5085"/>
      <c r="Q406" s="5085"/>
      <c r="R406" s="5085"/>
      <c r="S406" s="5085"/>
      <c r="T406" s="5085"/>
      <c r="U406" s="5085"/>
      <c r="V406" s="5085"/>
      <c r="W406" s="5085"/>
      <c r="X406" s="5085"/>
      <c r="Y406" s="5085"/>
      <c r="Z406" s="5085"/>
      <c r="AA406" s="5085"/>
      <c r="AB406" s="5085"/>
      <c r="AC406" s="5085"/>
      <c r="AD406" s="5085"/>
      <c r="AE406" s="5085"/>
      <c r="AF406" s="5085"/>
      <c r="AG406" s="5085"/>
      <c r="AH406" s="5085"/>
      <c r="AI406" s="5085"/>
      <c r="AJ406" s="5085"/>
      <c r="AK406" s="5085"/>
      <c r="AL406" s="5085"/>
      <c r="AM406" s="3047" t="s">
        <v>2035</v>
      </c>
      <c r="AN406" s="3376"/>
      <c r="AO406" s="3202" t="s">
        <v>857</v>
      </c>
      <c r="AP406" s="190"/>
      <c r="AQ406" s="3195">
        <v>1500</v>
      </c>
      <c r="AR406" s="24" t="s">
        <v>2034</v>
      </c>
      <c r="AS406" s="198" t="s">
        <v>2036</v>
      </c>
      <c r="AT406" s="3190">
        <v>1500</v>
      </c>
      <c r="AU406" s="31" t="s">
        <v>342</v>
      </c>
      <c r="AV406" s="31" t="s">
        <v>341</v>
      </c>
      <c r="AW406" s="23"/>
      <c r="AX406" s="3195">
        <v>2</v>
      </c>
      <c r="AY406" s="3195" t="s">
        <v>859</v>
      </c>
      <c r="AZ406" s="3195">
        <v>2</v>
      </c>
      <c r="BA406" s="24">
        <v>3</v>
      </c>
      <c r="BB406" s="24" t="s">
        <v>875</v>
      </c>
      <c r="BC406" s="24" t="s">
        <v>859</v>
      </c>
      <c r="BD406" s="24" t="s">
        <v>876</v>
      </c>
      <c r="BE406" s="24" t="s">
        <v>877</v>
      </c>
      <c r="BF406" s="5146"/>
      <c r="BG406" s="5807"/>
    </row>
    <row r="407" spans="1:59">
      <c r="A407" s="5963"/>
      <c r="B407" s="5154"/>
      <c r="C407" s="5729"/>
      <c r="D407" s="5154"/>
      <c r="E407" s="5085"/>
      <c r="F407" s="5154"/>
      <c r="G407" s="5085"/>
      <c r="H407" s="5085"/>
      <c r="I407" s="5085"/>
      <c r="J407" s="5085"/>
      <c r="K407" s="5085"/>
      <c r="L407" s="5085"/>
      <c r="M407" s="5085"/>
      <c r="N407" s="5085"/>
      <c r="O407" s="5085"/>
      <c r="P407" s="5085"/>
      <c r="Q407" s="5085"/>
      <c r="R407" s="5085"/>
      <c r="S407" s="5085"/>
      <c r="T407" s="5085"/>
      <c r="U407" s="5085"/>
      <c r="V407" s="5085"/>
      <c r="W407" s="5085"/>
      <c r="X407" s="5085"/>
      <c r="Y407" s="5085"/>
      <c r="Z407" s="5085"/>
      <c r="AA407" s="5085"/>
      <c r="AB407" s="5085"/>
      <c r="AC407" s="5085"/>
      <c r="AD407" s="5085"/>
      <c r="AE407" s="5085"/>
      <c r="AF407" s="5085"/>
      <c r="AG407" s="5085"/>
      <c r="AH407" s="5085"/>
      <c r="AI407" s="5085"/>
      <c r="AJ407" s="5085"/>
      <c r="AK407" s="5085"/>
      <c r="AL407" s="5085"/>
      <c r="AM407" s="3047" t="s">
        <v>2035</v>
      </c>
      <c r="AN407" s="3391"/>
      <c r="AO407" s="3202" t="s">
        <v>857</v>
      </c>
      <c r="AP407" s="190"/>
      <c r="AQ407" s="3195">
        <v>1405</v>
      </c>
      <c r="AR407" s="24" t="s">
        <v>2034</v>
      </c>
      <c r="AS407" s="198" t="s">
        <v>2036</v>
      </c>
      <c r="AT407" s="3190">
        <v>1405</v>
      </c>
      <c r="AU407" s="31" t="s">
        <v>869</v>
      </c>
      <c r="AV407" s="31" t="s">
        <v>869</v>
      </c>
      <c r="AW407" s="23"/>
      <c r="AX407" s="3195">
        <v>2</v>
      </c>
      <c r="AY407" s="3195" t="s">
        <v>859</v>
      </c>
      <c r="AZ407" s="3195">
        <v>2</v>
      </c>
      <c r="BA407" s="815"/>
      <c r="BB407" s="815"/>
      <c r="BC407" s="815"/>
      <c r="BD407" s="815"/>
      <c r="BE407" s="815"/>
      <c r="BF407" s="5146"/>
      <c r="BG407" s="5807"/>
    </row>
    <row r="408" spans="1:59" ht="13.5" thickBot="1">
      <c r="A408" s="5964"/>
      <c r="B408" s="5208"/>
      <c r="C408" s="6062"/>
      <c r="D408" s="5959"/>
      <c r="E408" s="5948"/>
      <c r="F408" s="5959"/>
      <c r="G408" s="5121"/>
      <c r="H408" s="5121"/>
      <c r="I408" s="5121"/>
      <c r="J408" s="5121"/>
      <c r="K408" s="5121"/>
      <c r="L408" s="5121"/>
      <c r="M408" s="5121"/>
      <c r="N408" s="5121"/>
      <c r="O408" s="5121"/>
      <c r="P408" s="5121"/>
      <c r="Q408" s="5121"/>
      <c r="R408" s="5121"/>
      <c r="S408" s="5121"/>
      <c r="T408" s="5121"/>
      <c r="U408" s="5121"/>
      <c r="V408" s="5121"/>
      <c r="W408" s="5121"/>
      <c r="X408" s="5121"/>
      <c r="Y408" s="5121"/>
      <c r="Z408" s="5121"/>
      <c r="AA408" s="5121"/>
      <c r="AB408" s="5121"/>
      <c r="AC408" s="5121"/>
      <c r="AD408" s="5121"/>
      <c r="AE408" s="5121"/>
      <c r="AF408" s="5121"/>
      <c r="AG408" s="5121"/>
      <c r="AH408" s="5121"/>
      <c r="AI408" s="5121"/>
      <c r="AJ408" s="5121"/>
      <c r="AK408" s="5121"/>
      <c r="AL408" s="5121"/>
      <c r="AM408" s="3048" t="s">
        <v>2035</v>
      </c>
      <c r="AN408" s="3393"/>
      <c r="AO408" s="3224" t="s">
        <v>857</v>
      </c>
      <c r="AP408" s="193"/>
      <c r="AQ408" s="3196">
        <v>1300</v>
      </c>
      <c r="AR408" s="813" t="s">
        <v>2034</v>
      </c>
      <c r="AS408" s="199" t="s">
        <v>2036</v>
      </c>
      <c r="AT408" s="3201">
        <v>1300</v>
      </c>
      <c r="AU408" s="35" t="s">
        <v>646</v>
      </c>
      <c r="AV408" s="35" t="s">
        <v>647</v>
      </c>
      <c r="AW408" s="35"/>
      <c r="AX408" s="3196">
        <v>2</v>
      </c>
      <c r="AY408" s="3196" t="s">
        <v>859</v>
      </c>
      <c r="AZ408" s="3196">
        <v>2</v>
      </c>
      <c r="BA408" s="816"/>
      <c r="BB408" s="816"/>
      <c r="BC408" s="816"/>
      <c r="BD408" s="816"/>
      <c r="BE408" s="816"/>
      <c r="BF408" s="6127"/>
      <c r="BG408" s="5927"/>
    </row>
    <row r="409" spans="1:59">
      <c r="A409" s="5962" t="s">
        <v>4137</v>
      </c>
      <c r="B409" s="5153" t="s">
        <v>2463</v>
      </c>
      <c r="C409" s="5731" t="s">
        <v>3662</v>
      </c>
      <c r="D409" s="5153" t="s">
        <v>3008</v>
      </c>
      <c r="E409" s="5084" t="s">
        <v>2924</v>
      </c>
      <c r="F409" s="5153" t="s">
        <v>2121</v>
      </c>
      <c r="G409" s="5084" t="s">
        <v>2028</v>
      </c>
      <c r="H409" s="5084" t="s">
        <v>2028</v>
      </c>
      <c r="I409" s="5084" t="s">
        <v>2029</v>
      </c>
      <c r="J409" s="5084" t="s">
        <v>2029</v>
      </c>
      <c r="K409" s="5084">
        <v>9</v>
      </c>
      <c r="L409" s="5084">
        <v>0</v>
      </c>
      <c r="M409" s="5084">
        <v>31</v>
      </c>
      <c r="N409" s="5084">
        <v>9</v>
      </c>
      <c r="O409" s="5084">
        <v>0</v>
      </c>
      <c r="P409" s="5084">
        <v>31</v>
      </c>
      <c r="Q409" s="5156">
        <v>1</v>
      </c>
      <c r="R409" s="5156">
        <v>1</v>
      </c>
      <c r="S409" s="5156" t="s">
        <v>2912</v>
      </c>
      <c r="T409" s="5156">
        <v>59</v>
      </c>
      <c r="U409" s="5156">
        <v>512</v>
      </c>
      <c r="V409" s="5156">
        <v>303</v>
      </c>
      <c r="W409" s="5156">
        <v>413</v>
      </c>
      <c r="X409" s="5156">
        <v>305</v>
      </c>
      <c r="Y409" s="5156">
        <v>190</v>
      </c>
      <c r="Z409" s="5084" t="s">
        <v>2030</v>
      </c>
      <c r="AA409" s="5085" t="s">
        <v>2913</v>
      </c>
      <c r="AB409" s="5291">
        <v>11832</v>
      </c>
      <c r="AC409" s="5291">
        <v>11832</v>
      </c>
      <c r="AD409" s="5291">
        <v>18503</v>
      </c>
      <c r="AE409" s="5084">
        <v>1088</v>
      </c>
      <c r="AF409" s="5084">
        <v>1088</v>
      </c>
      <c r="AG409" s="5156">
        <v>1640</v>
      </c>
      <c r="AH409" s="5084">
        <v>9</v>
      </c>
      <c r="AI409" s="5084">
        <v>2</v>
      </c>
      <c r="AJ409" s="5084" t="s">
        <v>2045</v>
      </c>
      <c r="AK409" s="5084" t="s">
        <v>2033</v>
      </c>
      <c r="AL409" s="5084" t="s">
        <v>2034</v>
      </c>
      <c r="AM409" s="3047" t="s">
        <v>2035</v>
      </c>
      <c r="AN409" s="3428" t="s">
        <v>6172</v>
      </c>
      <c r="AO409" s="3202" t="s">
        <v>857</v>
      </c>
      <c r="AP409" s="190"/>
      <c r="AQ409" s="3195">
        <v>1204</v>
      </c>
      <c r="AR409" s="24" t="s">
        <v>2034</v>
      </c>
      <c r="AS409" s="24" t="s">
        <v>2036</v>
      </c>
      <c r="AT409" s="24">
        <v>1203</v>
      </c>
      <c r="AU409" s="197" t="s">
        <v>2037</v>
      </c>
      <c r="AV409" s="32" t="s">
        <v>1708</v>
      </c>
      <c r="AW409" s="23"/>
      <c r="AX409" s="3195">
        <v>2</v>
      </c>
      <c r="AY409" s="3195" t="s">
        <v>859</v>
      </c>
      <c r="AZ409" s="3195">
        <v>2</v>
      </c>
      <c r="BA409" s="815"/>
      <c r="BB409" s="815"/>
      <c r="BC409" s="815"/>
      <c r="BD409" s="815"/>
      <c r="BE409" s="815"/>
      <c r="BF409" s="5145" t="s">
        <v>2468</v>
      </c>
      <c r="BG409" s="5136" t="s">
        <v>2452</v>
      </c>
    </row>
    <row r="410" spans="1:59">
      <c r="A410" s="5963"/>
      <c r="B410" s="5154"/>
      <c r="C410" s="5729"/>
      <c r="D410" s="5154"/>
      <c r="E410" s="5085"/>
      <c r="F410" s="5154"/>
      <c r="G410" s="5085"/>
      <c r="H410" s="5085"/>
      <c r="I410" s="5085"/>
      <c r="J410" s="5085"/>
      <c r="K410" s="5085"/>
      <c r="L410" s="5085"/>
      <c r="M410" s="5085"/>
      <c r="N410" s="5085"/>
      <c r="O410" s="5085"/>
      <c r="P410" s="5085"/>
      <c r="Q410" s="5085"/>
      <c r="R410" s="5085"/>
      <c r="S410" s="5085"/>
      <c r="T410" s="5085"/>
      <c r="U410" s="5085"/>
      <c r="V410" s="5085"/>
      <c r="W410" s="5085"/>
      <c r="X410" s="5085"/>
      <c r="Y410" s="5085"/>
      <c r="Z410" s="5085"/>
      <c r="AA410" s="5085"/>
      <c r="AB410" s="5236"/>
      <c r="AC410" s="5236"/>
      <c r="AD410" s="5236"/>
      <c r="AE410" s="5085"/>
      <c r="AF410" s="5085"/>
      <c r="AG410" s="5085"/>
      <c r="AH410" s="5085"/>
      <c r="AI410" s="5085"/>
      <c r="AJ410" s="5085"/>
      <c r="AK410" s="5085"/>
      <c r="AL410" s="5085"/>
      <c r="AM410" s="3047" t="s">
        <v>2035</v>
      </c>
      <c r="AN410" s="3376"/>
      <c r="AO410" s="3202" t="s">
        <v>857</v>
      </c>
      <c r="AP410" s="190"/>
      <c r="AQ410" s="3195">
        <v>1500</v>
      </c>
      <c r="AR410" s="24" t="s">
        <v>2034</v>
      </c>
      <c r="AS410" s="198" t="s">
        <v>2036</v>
      </c>
      <c r="AT410" s="3190">
        <v>1500</v>
      </c>
      <c r="AU410" s="31" t="s">
        <v>1158</v>
      </c>
      <c r="AV410" s="31" t="s">
        <v>341</v>
      </c>
      <c r="AW410" s="23"/>
      <c r="AX410" s="3195">
        <v>4</v>
      </c>
      <c r="AY410" s="3195" t="s">
        <v>859</v>
      </c>
      <c r="AZ410" s="3195">
        <v>4</v>
      </c>
      <c r="BA410" s="24">
        <v>6</v>
      </c>
      <c r="BB410" s="24" t="s">
        <v>875</v>
      </c>
      <c r="BC410" s="24" t="s">
        <v>859</v>
      </c>
      <c r="BD410" s="24" t="s">
        <v>876</v>
      </c>
      <c r="BE410" s="24" t="s">
        <v>877</v>
      </c>
      <c r="BF410" s="5146"/>
      <c r="BG410" s="5807"/>
    </row>
    <row r="411" spans="1:59">
      <c r="A411" s="5963"/>
      <c r="B411" s="5154"/>
      <c r="C411" s="5729"/>
      <c r="D411" s="5154"/>
      <c r="E411" s="5085"/>
      <c r="F411" s="5154"/>
      <c r="G411" s="5085"/>
      <c r="H411" s="5085"/>
      <c r="I411" s="5085"/>
      <c r="J411" s="5085"/>
      <c r="K411" s="5085"/>
      <c r="L411" s="5085"/>
      <c r="M411" s="5085"/>
      <c r="N411" s="5085"/>
      <c r="O411" s="5085"/>
      <c r="P411" s="5085"/>
      <c r="Q411" s="5085"/>
      <c r="R411" s="5085"/>
      <c r="S411" s="5085"/>
      <c r="T411" s="5085"/>
      <c r="U411" s="5085"/>
      <c r="V411" s="5085"/>
      <c r="W411" s="5085"/>
      <c r="X411" s="5085"/>
      <c r="Y411" s="5085"/>
      <c r="Z411" s="5085"/>
      <c r="AA411" s="5085"/>
      <c r="AB411" s="5236"/>
      <c r="AC411" s="5236"/>
      <c r="AD411" s="5236"/>
      <c r="AE411" s="5085"/>
      <c r="AF411" s="5085"/>
      <c r="AG411" s="5085"/>
      <c r="AH411" s="5085"/>
      <c r="AI411" s="5085"/>
      <c r="AJ411" s="5085"/>
      <c r="AK411" s="5085"/>
      <c r="AL411" s="5085"/>
      <c r="AM411" s="3047" t="s">
        <v>2035</v>
      </c>
      <c r="AN411" s="3391"/>
      <c r="AO411" s="3202" t="s">
        <v>857</v>
      </c>
      <c r="AP411" s="190"/>
      <c r="AQ411" s="3195">
        <v>1405</v>
      </c>
      <c r="AR411" s="24" t="s">
        <v>2034</v>
      </c>
      <c r="AS411" s="198" t="s">
        <v>2036</v>
      </c>
      <c r="AT411" s="3190">
        <v>1405</v>
      </c>
      <c r="AU411" s="31" t="s">
        <v>869</v>
      </c>
      <c r="AV411" s="31" t="s">
        <v>869</v>
      </c>
      <c r="AW411" s="23"/>
      <c r="AX411" s="3195">
        <v>2</v>
      </c>
      <c r="AY411" s="3195" t="s">
        <v>859</v>
      </c>
      <c r="AZ411" s="3195">
        <v>2</v>
      </c>
      <c r="BA411" s="815"/>
      <c r="BB411" s="815"/>
      <c r="BC411" s="815"/>
      <c r="BD411" s="815"/>
      <c r="BE411" s="815"/>
      <c r="BF411" s="5146"/>
      <c r="BG411" s="5807"/>
    </row>
    <row r="412" spans="1:59">
      <c r="A412" s="5963"/>
      <c r="B412" s="5155"/>
      <c r="C412" s="5730"/>
      <c r="D412" s="5965"/>
      <c r="E412" s="5949"/>
      <c r="F412" s="5965"/>
      <c r="G412" s="5086"/>
      <c r="H412" s="5086"/>
      <c r="I412" s="5086"/>
      <c r="J412" s="5086"/>
      <c r="K412" s="5086"/>
      <c r="L412" s="5086"/>
      <c r="M412" s="5086"/>
      <c r="N412" s="5086"/>
      <c r="O412" s="5086"/>
      <c r="P412" s="5086"/>
      <c r="Q412" s="5085"/>
      <c r="R412" s="5085"/>
      <c r="S412" s="5085"/>
      <c r="T412" s="5085"/>
      <c r="U412" s="5085"/>
      <c r="V412" s="5085"/>
      <c r="W412" s="5085"/>
      <c r="X412" s="5085"/>
      <c r="Y412" s="5085"/>
      <c r="Z412" s="5086"/>
      <c r="AA412" s="5086"/>
      <c r="AB412" s="5237"/>
      <c r="AC412" s="5237"/>
      <c r="AD412" s="5237"/>
      <c r="AE412" s="5086"/>
      <c r="AF412" s="5086"/>
      <c r="AG412" s="5086"/>
      <c r="AH412" s="5086"/>
      <c r="AI412" s="5086"/>
      <c r="AJ412" s="5086"/>
      <c r="AK412" s="5086"/>
      <c r="AL412" s="5086"/>
      <c r="AM412" s="3047" t="s">
        <v>2035</v>
      </c>
      <c r="AN412" s="3392"/>
      <c r="AO412" s="3202" t="s">
        <v>857</v>
      </c>
      <c r="AP412" s="190"/>
      <c r="AQ412" s="3195">
        <v>1300</v>
      </c>
      <c r="AR412" s="24" t="s">
        <v>2034</v>
      </c>
      <c r="AS412" s="198" t="s">
        <v>2036</v>
      </c>
      <c r="AT412" s="3190">
        <v>1300</v>
      </c>
      <c r="AU412" s="23" t="s">
        <v>646</v>
      </c>
      <c r="AV412" s="23" t="s">
        <v>647</v>
      </c>
      <c r="AW412" s="23"/>
      <c r="AX412" s="3195">
        <v>2</v>
      </c>
      <c r="AY412" s="3195" t="s">
        <v>859</v>
      </c>
      <c r="AZ412" s="3195">
        <v>2</v>
      </c>
      <c r="BA412" s="815"/>
      <c r="BB412" s="815"/>
      <c r="BC412" s="815"/>
      <c r="BD412" s="815"/>
      <c r="BE412" s="815"/>
      <c r="BF412" s="6128"/>
      <c r="BG412" s="5928"/>
    </row>
    <row r="413" spans="1:59">
      <c r="A413" s="5963"/>
      <c r="B413" s="5153" t="s">
        <v>2463</v>
      </c>
      <c r="C413" s="5731" t="s">
        <v>3669</v>
      </c>
      <c r="D413" s="5153" t="s">
        <v>3009</v>
      </c>
      <c r="E413" s="5084" t="s">
        <v>2924</v>
      </c>
      <c r="F413" s="5153" t="s">
        <v>2122</v>
      </c>
      <c r="G413" s="5084" t="s">
        <v>2028</v>
      </c>
      <c r="H413" s="5084" t="s">
        <v>2028</v>
      </c>
      <c r="I413" s="5084" t="s">
        <v>2029</v>
      </c>
      <c r="J413" s="5084" t="s">
        <v>2029</v>
      </c>
      <c r="K413" s="5084">
        <v>9</v>
      </c>
      <c r="L413" s="5084">
        <v>0</v>
      </c>
      <c r="M413" s="5084">
        <v>31</v>
      </c>
      <c r="N413" s="5084">
        <v>9</v>
      </c>
      <c r="O413" s="5084">
        <v>0</v>
      </c>
      <c r="P413" s="5084">
        <v>31</v>
      </c>
      <c r="Q413" s="5084">
        <v>1</v>
      </c>
      <c r="R413" s="5084">
        <v>1</v>
      </c>
      <c r="S413" s="5084" t="s">
        <v>2912</v>
      </c>
      <c r="T413" s="5084">
        <v>59</v>
      </c>
      <c r="U413" s="5084">
        <v>512</v>
      </c>
      <c r="V413" s="5084">
        <v>303</v>
      </c>
      <c r="W413" s="5084">
        <v>413</v>
      </c>
      <c r="X413" s="5084">
        <v>305</v>
      </c>
      <c r="Y413" s="5084">
        <v>190</v>
      </c>
      <c r="Z413" s="5084" t="s">
        <v>2030</v>
      </c>
      <c r="AA413" s="5084" t="s">
        <v>2913</v>
      </c>
      <c r="AB413" s="5084">
        <v>18439</v>
      </c>
      <c r="AC413" s="5084">
        <v>18439</v>
      </c>
      <c r="AD413" s="5291">
        <v>29530</v>
      </c>
      <c r="AE413" s="5084">
        <v>1088</v>
      </c>
      <c r="AF413" s="5084">
        <v>1088</v>
      </c>
      <c r="AG413" s="5084">
        <v>1640</v>
      </c>
      <c r="AH413" s="5084">
        <v>9</v>
      </c>
      <c r="AI413" s="5084">
        <v>2</v>
      </c>
      <c r="AJ413" s="5084" t="s">
        <v>2045</v>
      </c>
      <c r="AK413" s="5084" t="s">
        <v>2033</v>
      </c>
      <c r="AL413" s="5084" t="s">
        <v>2034</v>
      </c>
      <c r="AM413" s="3047" t="s">
        <v>2035</v>
      </c>
      <c r="AN413" s="3385" t="s">
        <v>6173</v>
      </c>
      <c r="AO413" s="3202" t="s">
        <v>857</v>
      </c>
      <c r="AP413" s="190"/>
      <c r="AQ413" s="3195">
        <v>1204</v>
      </c>
      <c r="AR413" s="24" t="s">
        <v>2034</v>
      </c>
      <c r="AS413" s="24" t="s">
        <v>2036</v>
      </c>
      <c r="AT413" s="24">
        <v>1203</v>
      </c>
      <c r="AU413" s="3209" t="s">
        <v>2040</v>
      </c>
      <c r="AV413" s="26" t="s">
        <v>1708</v>
      </c>
      <c r="AW413" s="23"/>
      <c r="AX413" s="3195">
        <v>2</v>
      </c>
      <c r="AY413" s="3195" t="s">
        <v>859</v>
      </c>
      <c r="AZ413" s="3195">
        <v>2</v>
      </c>
      <c r="BA413" s="815"/>
      <c r="BB413" s="815"/>
      <c r="BC413" s="815"/>
      <c r="BD413" s="815"/>
      <c r="BE413" s="815"/>
      <c r="BF413" s="5145" t="s">
        <v>2468</v>
      </c>
      <c r="BG413" s="5136" t="s">
        <v>2452</v>
      </c>
    </row>
    <row r="414" spans="1:59">
      <c r="A414" s="5963"/>
      <c r="B414" s="5154"/>
      <c r="C414" s="5729"/>
      <c r="D414" s="5154"/>
      <c r="E414" s="5085"/>
      <c r="F414" s="5154"/>
      <c r="G414" s="5085"/>
      <c r="H414" s="5085"/>
      <c r="I414" s="5085"/>
      <c r="J414" s="5085"/>
      <c r="K414" s="5085"/>
      <c r="L414" s="5085"/>
      <c r="M414" s="5085"/>
      <c r="N414" s="5085"/>
      <c r="O414" s="5085"/>
      <c r="P414" s="5085"/>
      <c r="Q414" s="5085"/>
      <c r="R414" s="5085"/>
      <c r="S414" s="5085"/>
      <c r="T414" s="5085"/>
      <c r="U414" s="5085"/>
      <c r="V414" s="5085"/>
      <c r="W414" s="5085"/>
      <c r="X414" s="5085"/>
      <c r="Y414" s="5085"/>
      <c r="Z414" s="5085"/>
      <c r="AA414" s="5085"/>
      <c r="AB414" s="5085"/>
      <c r="AC414" s="5085"/>
      <c r="AD414" s="5236"/>
      <c r="AE414" s="5085"/>
      <c r="AF414" s="5085"/>
      <c r="AG414" s="5085"/>
      <c r="AH414" s="5085"/>
      <c r="AI414" s="5085"/>
      <c r="AJ414" s="5085"/>
      <c r="AK414" s="5085"/>
      <c r="AL414" s="5085"/>
      <c r="AM414" s="3047" t="s">
        <v>2035</v>
      </c>
      <c r="AN414" s="3376"/>
      <c r="AO414" s="3202" t="s">
        <v>857</v>
      </c>
      <c r="AP414" s="190"/>
      <c r="AQ414" s="3195">
        <v>1500</v>
      </c>
      <c r="AR414" s="24" t="s">
        <v>2034</v>
      </c>
      <c r="AS414" s="198" t="s">
        <v>2036</v>
      </c>
      <c r="AT414" s="3190">
        <v>1500</v>
      </c>
      <c r="AU414" s="31" t="s">
        <v>1158</v>
      </c>
      <c r="AV414" s="31" t="s">
        <v>341</v>
      </c>
      <c r="AW414" s="23"/>
      <c r="AX414" s="3195">
        <v>4</v>
      </c>
      <c r="AY414" s="3195" t="s">
        <v>859</v>
      </c>
      <c r="AZ414" s="3195">
        <v>4</v>
      </c>
      <c r="BA414" s="24">
        <v>6</v>
      </c>
      <c r="BB414" s="24" t="s">
        <v>875</v>
      </c>
      <c r="BC414" s="24" t="s">
        <v>859</v>
      </c>
      <c r="BD414" s="24" t="s">
        <v>876</v>
      </c>
      <c r="BE414" s="24" t="s">
        <v>877</v>
      </c>
      <c r="BF414" s="5146"/>
      <c r="BG414" s="5807"/>
    </row>
    <row r="415" spans="1:59">
      <c r="A415" s="5963"/>
      <c r="B415" s="5154"/>
      <c r="C415" s="5729"/>
      <c r="D415" s="5154"/>
      <c r="E415" s="5085"/>
      <c r="F415" s="5154"/>
      <c r="G415" s="5085"/>
      <c r="H415" s="5085"/>
      <c r="I415" s="5085"/>
      <c r="J415" s="5085"/>
      <c r="K415" s="5085"/>
      <c r="L415" s="5085"/>
      <c r="M415" s="5085"/>
      <c r="N415" s="5085"/>
      <c r="O415" s="5085"/>
      <c r="P415" s="5085"/>
      <c r="Q415" s="5085"/>
      <c r="R415" s="5085"/>
      <c r="S415" s="5085"/>
      <c r="T415" s="5085"/>
      <c r="U415" s="5085"/>
      <c r="V415" s="5085"/>
      <c r="W415" s="5085"/>
      <c r="X415" s="5085"/>
      <c r="Y415" s="5085"/>
      <c r="Z415" s="5085"/>
      <c r="AA415" s="5085"/>
      <c r="AB415" s="5085"/>
      <c r="AC415" s="5085"/>
      <c r="AD415" s="5236"/>
      <c r="AE415" s="5085"/>
      <c r="AF415" s="5085"/>
      <c r="AG415" s="5085"/>
      <c r="AH415" s="5085"/>
      <c r="AI415" s="5085"/>
      <c r="AJ415" s="5085"/>
      <c r="AK415" s="5085"/>
      <c r="AL415" s="5085"/>
      <c r="AM415" s="3047" t="s">
        <v>2035</v>
      </c>
      <c r="AN415" s="3391"/>
      <c r="AO415" s="3202" t="s">
        <v>857</v>
      </c>
      <c r="AP415" s="190"/>
      <c r="AQ415" s="3195">
        <v>1405</v>
      </c>
      <c r="AR415" s="24" t="s">
        <v>2034</v>
      </c>
      <c r="AS415" s="198" t="s">
        <v>2036</v>
      </c>
      <c r="AT415" s="3190">
        <v>1405</v>
      </c>
      <c r="AU415" s="31" t="s">
        <v>869</v>
      </c>
      <c r="AV415" s="31" t="s">
        <v>869</v>
      </c>
      <c r="AW415" s="23"/>
      <c r="AX415" s="3195">
        <v>2</v>
      </c>
      <c r="AY415" s="3195" t="s">
        <v>859</v>
      </c>
      <c r="AZ415" s="3195">
        <v>2</v>
      </c>
      <c r="BA415" s="815"/>
      <c r="BB415" s="815"/>
      <c r="BC415" s="815"/>
      <c r="BD415" s="815"/>
      <c r="BE415" s="815"/>
      <c r="BF415" s="5146"/>
      <c r="BG415" s="5807"/>
    </row>
    <row r="416" spans="1:59" ht="13.5" thickBot="1">
      <c r="A416" s="5964"/>
      <c r="B416" s="5208"/>
      <c r="C416" s="6062"/>
      <c r="D416" s="5959"/>
      <c r="E416" s="5948"/>
      <c r="F416" s="5959"/>
      <c r="G416" s="5121"/>
      <c r="H416" s="5121"/>
      <c r="I416" s="5121"/>
      <c r="J416" s="5121"/>
      <c r="K416" s="5121"/>
      <c r="L416" s="5121"/>
      <c r="M416" s="5121"/>
      <c r="N416" s="5121"/>
      <c r="O416" s="5121"/>
      <c r="P416" s="5121"/>
      <c r="Q416" s="5121"/>
      <c r="R416" s="5121"/>
      <c r="S416" s="5121"/>
      <c r="T416" s="5121"/>
      <c r="U416" s="5121"/>
      <c r="V416" s="5121"/>
      <c r="W416" s="5121"/>
      <c r="X416" s="5121"/>
      <c r="Y416" s="5121"/>
      <c r="Z416" s="5121"/>
      <c r="AA416" s="5121"/>
      <c r="AB416" s="5121"/>
      <c r="AC416" s="5121"/>
      <c r="AD416" s="5277"/>
      <c r="AE416" s="5121"/>
      <c r="AF416" s="5121"/>
      <c r="AG416" s="5121"/>
      <c r="AH416" s="5121"/>
      <c r="AI416" s="5121"/>
      <c r="AJ416" s="5121"/>
      <c r="AK416" s="5121"/>
      <c r="AL416" s="5121"/>
      <c r="AM416" s="3048" t="s">
        <v>2035</v>
      </c>
      <c r="AN416" s="3393"/>
      <c r="AO416" s="3224" t="s">
        <v>857</v>
      </c>
      <c r="AP416" s="193"/>
      <c r="AQ416" s="3196">
        <v>1300</v>
      </c>
      <c r="AR416" s="813" t="s">
        <v>2034</v>
      </c>
      <c r="AS416" s="199" t="s">
        <v>2036</v>
      </c>
      <c r="AT416" s="3201">
        <v>1300</v>
      </c>
      <c r="AU416" s="35" t="s">
        <v>646</v>
      </c>
      <c r="AV416" s="35" t="s">
        <v>647</v>
      </c>
      <c r="AW416" s="35"/>
      <c r="AX416" s="3196">
        <v>2</v>
      </c>
      <c r="AY416" s="3196" t="s">
        <v>859</v>
      </c>
      <c r="AZ416" s="3196">
        <v>2</v>
      </c>
      <c r="BA416" s="816"/>
      <c r="BB416" s="816"/>
      <c r="BC416" s="816"/>
      <c r="BD416" s="816"/>
      <c r="BE416" s="816"/>
      <c r="BF416" s="6127"/>
      <c r="BG416" s="5927"/>
    </row>
    <row r="417" spans="1:59">
      <c r="A417" s="5962" t="s">
        <v>4138</v>
      </c>
      <c r="B417" s="5153" t="s">
        <v>2463</v>
      </c>
      <c r="C417" s="5731" t="s">
        <v>3670</v>
      </c>
      <c r="D417" s="5153" t="s">
        <v>3010</v>
      </c>
      <c r="E417" s="5084" t="s">
        <v>2924</v>
      </c>
      <c r="F417" s="5153" t="s">
        <v>2123</v>
      </c>
      <c r="G417" s="5084" t="s">
        <v>2028</v>
      </c>
      <c r="H417" s="5084" t="s">
        <v>2028</v>
      </c>
      <c r="I417" s="5084" t="s">
        <v>2029</v>
      </c>
      <c r="J417" s="5084" t="s">
        <v>2029</v>
      </c>
      <c r="K417" s="5084">
        <v>9</v>
      </c>
      <c r="L417" s="5084">
        <v>0</v>
      </c>
      <c r="M417" s="5084">
        <v>31</v>
      </c>
      <c r="N417" s="5084">
        <v>9</v>
      </c>
      <c r="O417" s="5084">
        <v>0</v>
      </c>
      <c r="P417" s="5084">
        <v>31</v>
      </c>
      <c r="Q417" s="5156">
        <v>1</v>
      </c>
      <c r="R417" s="5156">
        <v>1</v>
      </c>
      <c r="S417" s="5156" t="s">
        <v>2912</v>
      </c>
      <c r="T417" s="5156">
        <v>59</v>
      </c>
      <c r="U417" s="5156">
        <v>512</v>
      </c>
      <c r="V417" s="5156">
        <v>303</v>
      </c>
      <c r="W417" s="5156">
        <v>413</v>
      </c>
      <c r="X417" s="5156">
        <v>305</v>
      </c>
      <c r="Y417" s="5156">
        <v>190</v>
      </c>
      <c r="Z417" s="5084" t="s">
        <v>2030</v>
      </c>
      <c r="AA417" s="5085" t="s">
        <v>2913</v>
      </c>
      <c r="AB417" s="5084">
        <v>13944</v>
      </c>
      <c r="AC417" s="5084">
        <v>13944</v>
      </c>
      <c r="AD417" s="5084">
        <v>20615</v>
      </c>
      <c r="AE417" s="5084">
        <v>1088</v>
      </c>
      <c r="AF417" s="5084">
        <v>1088</v>
      </c>
      <c r="AG417" s="5156">
        <v>1640</v>
      </c>
      <c r="AH417" s="5084">
        <v>9</v>
      </c>
      <c r="AI417" s="5084">
        <v>2</v>
      </c>
      <c r="AJ417" s="5084" t="s">
        <v>2045</v>
      </c>
      <c r="AK417" s="5084" t="s">
        <v>2033</v>
      </c>
      <c r="AL417" s="5084" t="s">
        <v>2034</v>
      </c>
      <c r="AM417" s="3047" t="s">
        <v>2035</v>
      </c>
      <c r="AN417" s="3428" t="s">
        <v>6172</v>
      </c>
      <c r="AO417" s="3202" t="s">
        <v>857</v>
      </c>
      <c r="AP417" s="190"/>
      <c r="AQ417" s="3195">
        <v>1204</v>
      </c>
      <c r="AR417" s="24" t="s">
        <v>2034</v>
      </c>
      <c r="AS417" s="24" t="s">
        <v>2036</v>
      </c>
      <c r="AT417" s="24">
        <v>1203</v>
      </c>
      <c r="AU417" s="197" t="s">
        <v>2037</v>
      </c>
      <c r="AV417" s="32" t="s">
        <v>1708</v>
      </c>
      <c r="AW417" s="23"/>
      <c r="AX417" s="3195">
        <v>2</v>
      </c>
      <c r="AY417" s="3195" t="s">
        <v>859</v>
      </c>
      <c r="AZ417" s="3195">
        <v>2</v>
      </c>
      <c r="BA417" s="815"/>
      <c r="BB417" s="815"/>
      <c r="BC417" s="815"/>
      <c r="BD417" s="815"/>
      <c r="BE417" s="815"/>
      <c r="BF417" s="5145" t="s">
        <v>2468</v>
      </c>
      <c r="BG417" s="5136" t="s">
        <v>2452</v>
      </c>
    </row>
    <row r="418" spans="1:59">
      <c r="A418" s="5963"/>
      <c r="B418" s="5154"/>
      <c r="C418" s="5729"/>
      <c r="D418" s="5154"/>
      <c r="E418" s="5085"/>
      <c r="F418" s="5154"/>
      <c r="G418" s="5085"/>
      <c r="H418" s="5085"/>
      <c r="I418" s="5085"/>
      <c r="J418" s="5085"/>
      <c r="K418" s="5085"/>
      <c r="L418" s="5085"/>
      <c r="M418" s="5085"/>
      <c r="N418" s="5085"/>
      <c r="O418" s="5085"/>
      <c r="P418" s="5085"/>
      <c r="Q418" s="5085"/>
      <c r="R418" s="5085"/>
      <c r="S418" s="5085"/>
      <c r="T418" s="5085"/>
      <c r="U418" s="5085"/>
      <c r="V418" s="5085"/>
      <c r="W418" s="5085"/>
      <c r="X418" s="5085"/>
      <c r="Y418" s="5085"/>
      <c r="Z418" s="5085"/>
      <c r="AA418" s="5085"/>
      <c r="AB418" s="5085"/>
      <c r="AC418" s="5085"/>
      <c r="AD418" s="5085"/>
      <c r="AE418" s="5085"/>
      <c r="AF418" s="5085"/>
      <c r="AG418" s="5085"/>
      <c r="AH418" s="5085"/>
      <c r="AI418" s="5085"/>
      <c r="AJ418" s="5085"/>
      <c r="AK418" s="5085"/>
      <c r="AL418" s="5085"/>
      <c r="AM418" s="3047" t="s">
        <v>2035</v>
      </c>
      <c r="AN418" s="3376"/>
      <c r="AO418" s="3202" t="s">
        <v>857</v>
      </c>
      <c r="AP418" s="190"/>
      <c r="AQ418" s="3195">
        <v>1500</v>
      </c>
      <c r="AR418" s="24" t="s">
        <v>2034</v>
      </c>
      <c r="AS418" s="198" t="s">
        <v>2036</v>
      </c>
      <c r="AT418" s="3190">
        <v>1500</v>
      </c>
      <c r="AU418" s="26" t="s">
        <v>344</v>
      </c>
      <c r="AV418" s="31" t="s">
        <v>341</v>
      </c>
      <c r="AW418" s="23"/>
      <c r="AX418" s="3195">
        <v>2</v>
      </c>
      <c r="AY418" s="3195" t="s">
        <v>859</v>
      </c>
      <c r="AZ418" s="3195">
        <v>2</v>
      </c>
      <c r="BA418" s="24">
        <v>3</v>
      </c>
      <c r="BB418" s="24" t="s">
        <v>875</v>
      </c>
      <c r="BC418" s="24" t="s">
        <v>859</v>
      </c>
      <c r="BD418" s="24" t="s">
        <v>876</v>
      </c>
      <c r="BE418" s="24" t="s">
        <v>877</v>
      </c>
      <c r="BF418" s="5146"/>
      <c r="BG418" s="5807"/>
    </row>
    <row r="419" spans="1:59">
      <c r="A419" s="5963"/>
      <c r="B419" s="5154"/>
      <c r="C419" s="5729"/>
      <c r="D419" s="5154"/>
      <c r="E419" s="5085"/>
      <c r="F419" s="5154"/>
      <c r="G419" s="5085"/>
      <c r="H419" s="5085"/>
      <c r="I419" s="5085"/>
      <c r="J419" s="5085"/>
      <c r="K419" s="5085"/>
      <c r="L419" s="5085"/>
      <c r="M419" s="5085"/>
      <c r="N419" s="5085"/>
      <c r="O419" s="5085"/>
      <c r="P419" s="5085"/>
      <c r="Q419" s="5085"/>
      <c r="R419" s="5085"/>
      <c r="S419" s="5085"/>
      <c r="T419" s="5085"/>
      <c r="U419" s="5085"/>
      <c r="V419" s="5085"/>
      <c r="W419" s="5085"/>
      <c r="X419" s="5085"/>
      <c r="Y419" s="5085"/>
      <c r="Z419" s="5085"/>
      <c r="AA419" s="5085"/>
      <c r="AB419" s="5085"/>
      <c r="AC419" s="5085"/>
      <c r="AD419" s="5085"/>
      <c r="AE419" s="5085"/>
      <c r="AF419" s="5085"/>
      <c r="AG419" s="5085"/>
      <c r="AH419" s="5085"/>
      <c r="AI419" s="5085"/>
      <c r="AJ419" s="5085"/>
      <c r="AK419" s="5085"/>
      <c r="AL419" s="5085"/>
      <c r="AM419" s="3047" t="s">
        <v>2035</v>
      </c>
      <c r="AN419" s="3391"/>
      <c r="AO419" s="3202" t="s">
        <v>857</v>
      </c>
      <c r="AP419" s="190"/>
      <c r="AQ419" s="3195">
        <v>1405</v>
      </c>
      <c r="AR419" s="24" t="s">
        <v>2034</v>
      </c>
      <c r="AS419" s="198" t="s">
        <v>2036</v>
      </c>
      <c r="AT419" s="3190">
        <v>1405</v>
      </c>
      <c r="AU419" s="31" t="s">
        <v>869</v>
      </c>
      <c r="AV419" s="31" t="s">
        <v>869</v>
      </c>
      <c r="AW419" s="23"/>
      <c r="AX419" s="3195">
        <v>2</v>
      </c>
      <c r="AY419" s="3195" t="s">
        <v>859</v>
      </c>
      <c r="AZ419" s="3195">
        <v>2</v>
      </c>
      <c r="BA419" s="815"/>
      <c r="BB419" s="815"/>
      <c r="BC419" s="815"/>
      <c r="BD419" s="815"/>
      <c r="BE419" s="815"/>
      <c r="BF419" s="5146"/>
      <c r="BG419" s="5807"/>
    </row>
    <row r="420" spans="1:59">
      <c r="A420" s="5963"/>
      <c r="B420" s="5155"/>
      <c r="C420" s="5730"/>
      <c r="D420" s="5965"/>
      <c r="E420" s="5949"/>
      <c r="F420" s="5965"/>
      <c r="G420" s="5086"/>
      <c r="H420" s="5086"/>
      <c r="I420" s="5086"/>
      <c r="J420" s="5086"/>
      <c r="K420" s="5086"/>
      <c r="L420" s="5086"/>
      <c r="M420" s="5086"/>
      <c r="N420" s="5086"/>
      <c r="O420" s="5086"/>
      <c r="P420" s="5086"/>
      <c r="Q420" s="5085"/>
      <c r="R420" s="5085"/>
      <c r="S420" s="5085"/>
      <c r="T420" s="5085"/>
      <c r="U420" s="5085"/>
      <c r="V420" s="5085"/>
      <c r="W420" s="5085"/>
      <c r="X420" s="5085"/>
      <c r="Y420" s="5085"/>
      <c r="Z420" s="5086"/>
      <c r="AA420" s="5086"/>
      <c r="AB420" s="5086"/>
      <c r="AC420" s="5086"/>
      <c r="AD420" s="5086"/>
      <c r="AE420" s="5086"/>
      <c r="AF420" s="5086"/>
      <c r="AG420" s="5086"/>
      <c r="AH420" s="5086"/>
      <c r="AI420" s="5086"/>
      <c r="AJ420" s="5086"/>
      <c r="AK420" s="5086"/>
      <c r="AL420" s="5086"/>
      <c r="AM420" s="3047" t="s">
        <v>2035</v>
      </c>
      <c r="AN420" s="3392"/>
      <c r="AO420" s="3202" t="s">
        <v>857</v>
      </c>
      <c r="AP420" s="190"/>
      <c r="AQ420" s="3195">
        <v>1300</v>
      </c>
      <c r="AR420" s="24" t="s">
        <v>2034</v>
      </c>
      <c r="AS420" s="198" t="s">
        <v>2036</v>
      </c>
      <c r="AT420" s="3190">
        <v>1300</v>
      </c>
      <c r="AU420" s="23" t="s">
        <v>646</v>
      </c>
      <c r="AV420" s="23" t="s">
        <v>647</v>
      </c>
      <c r="AW420" s="23"/>
      <c r="AX420" s="3195">
        <v>2</v>
      </c>
      <c r="AY420" s="3195" t="s">
        <v>859</v>
      </c>
      <c r="AZ420" s="3195">
        <v>2</v>
      </c>
      <c r="BA420" s="815"/>
      <c r="BB420" s="815"/>
      <c r="BC420" s="815"/>
      <c r="BD420" s="815"/>
      <c r="BE420" s="815"/>
      <c r="BF420" s="6128"/>
      <c r="BG420" s="5928"/>
    </row>
    <row r="421" spans="1:59">
      <c r="A421" s="5963"/>
      <c r="B421" s="5153" t="s">
        <v>2463</v>
      </c>
      <c r="C421" s="5731" t="s">
        <v>3671</v>
      </c>
      <c r="D421" s="5153" t="s">
        <v>3011</v>
      </c>
      <c r="E421" s="5084" t="s">
        <v>2924</v>
      </c>
      <c r="F421" s="5153" t="s">
        <v>2124</v>
      </c>
      <c r="G421" s="5084" t="s">
        <v>2028</v>
      </c>
      <c r="H421" s="5084" t="s">
        <v>2028</v>
      </c>
      <c r="I421" s="5084" t="s">
        <v>2029</v>
      </c>
      <c r="J421" s="5084" t="s">
        <v>2029</v>
      </c>
      <c r="K421" s="5084">
        <v>9</v>
      </c>
      <c r="L421" s="5084">
        <v>0</v>
      </c>
      <c r="M421" s="5084">
        <v>31</v>
      </c>
      <c r="N421" s="5084">
        <v>9</v>
      </c>
      <c r="O421" s="5084">
        <v>0</v>
      </c>
      <c r="P421" s="5084">
        <v>31</v>
      </c>
      <c r="Q421" s="5084">
        <v>1</v>
      </c>
      <c r="R421" s="5084">
        <v>1</v>
      </c>
      <c r="S421" s="5084" t="s">
        <v>2912</v>
      </c>
      <c r="T421" s="5084">
        <v>59</v>
      </c>
      <c r="U421" s="5084">
        <v>512</v>
      </c>
      <c r="V421" s="5084">
        <v>303</v>
      </c>
      <c r="W421" s="5084">
        <v>413</v>
      </c>
      <c r="X421" s="5084">
        <v>305</v>
      </c>
      <c r="Y421" s="5084">
        <v>190</v>
      </c>
      <c r="Z421" s="5084" t="s">
        <v>2030</v>
      </c>
      <c r="AA421" s="5084" t="s">
        <v>2913</v>
      </c>
      <c r="AB421" s="5084">
        <v>20551</v>
      </c>
      <c r="AC421" s="5084">
        <v>20551</v>
      </c>
      <c r="AD421" s="5084">
        <v>31642</v>
      </c>
      <c r="AE421" s="5084">
        <v>1088</v>
      </c>
      <c r="AF421" s="5084">
        <v>1088</v>
      </c>
      <c r="AG421" s="5084">
        <v>1640</v>
      </c>
      <c r="AH421" s="5084">
        <v>9</v>
      </c>
      <c r="AI421" s="5084">
        <v>2</v>
      </c>
      <c r="AJ421" s="5084" t="s">
        <v>2045</v>
      </c>
      <c r="AK421" s="5084" t="s">
        <v>2033</v>
      </c>
      <c r="AL421" s="5084" t="s">
        <v>2034</v>
      </c>
      <c r="AM421" s="3047" t="s">
        <v>2035</v>
      </c>
      <c r="AN421" s="3385" t="s">
        <v>6173</v>
      </c>
      <c r="AO421" s="3202" t="s">
        <v>857</v>
      </c>
      <c r="AP421" s="190"/>
      <c r="AQ421" s="3195">
        <v>1204</v>
      </c>
      <c r="AR421" s="24" t="s">
        <v>2034</v>
      </c>
      <c r="AS421" s="24" t="s">
        <v>2036</v>
      </c>
      <c r="AT421" s="24">
        <v>1203</v>
      </c>
      <c r="AU421" s="3209" t="s">
        <v>2040</v>
      </c>
      <c r="AV421" s="26" t="s">
        <v>1708</v>
      </c>
      <c r="AW421" s="23"/>
      <c r="AX421" s="3195">
        <v>2</v>
      </c>
      <c r="AY421" s="3195" t="s">
        <v>859</v>
      </c>
      <c r="AZ421" s="3195">
        <v>2</v>
      </c>
      <c r="BA421" s="815"/>
      <c r="BB421" s="815"/>
      <c r="BC421" s="815"/>
      <c r="BD421" s="815"/>
      <c r="BE421" s="815"/>
      <c r="BF421" s="5145" t="s">
        <v>2468</v>
      </c>
      <c r="BG421" s="5136" t="s">
        <v>2452</v>
      </c>
    </row>
    <row r="422" spans="1:59">
      <c r="A422" s="5963"/>
      <c r="B422" s="5154"/>
      <c r="C422" s="5729"/>
      <c r="D422" s="5973"/>
      <c r="E422" s="5085"/>
      <c r="F422" s="5973"/>
      <c r="G422" s="5085"/>
      <c r="H422" s="5085"/>
      <c r="I422" s="5085"/>
      <c r="J422" s="5085"/>
      <c r="K422" s="5085"/>
      <c r="L422" s="5085"/>
      <c r="M422" s="5085"/>
      <c r="N422" s="5085"/>
      <c r="O422" s="5085"/>
      <c r="P422" s="5085"/>
      <c r="Q422" s="5085"/>
      <c r="R422" s="5085"/>
      <c r="S422" s="5085"/>
      <c r="T422" s="5085"/>
      <c r="U422" s="5085"/>
      <c r="V422" s="5085"/>
      <c r="W422" s="5085"/>
      <c r="X422" s="5085"/>
      <c r="Y422" s="5085"/>
      <c r="Z422" s="5085"/>
      <c r="AA422" s="5085"/>
      <c r="AB422" s="5085"/>
      <c r="AC422" s="5085"/>
      <c r="AD422" s="5085"/>
      <c r="AE422" s="5085"/>
      <c r="AF422" s="5085"/>
      <c r="AG422" s="5085"/>
      <c r="AH422" s="5085"/>
      <c r="AI422" s="5085"/>
      <c r="AJ422" s="5085"/>
      <c r="AK422" s="5085"/>
      <c r="AL422" s="5085"/>
      <c r="AM422" s="3047" t="s">
        <v>2035</v>
      </c>
      <c r="AN422" s="3376"/>
      <c r="AO422" s="3202" t="s">
        <v>857</v>
      </c>
      <c r="AP422" s="190"/>
      <c r="AQ422" s="3195">
        <v>1500</v>
      </c>
      <c r="AR422" s="24" t="s">
        <v>2034</v>
      </c>
      <c r="AS422" s="198" t="s">
        <v>2036</v>
      </c>
      <c r="AT422" s="3190">
        <v>1500</v>
      </c>
      <c r="AU422" s="26" t="s">
        <v>344</v>
      </c>
      <c r="AV422" s="31" t="s">
        <v>341</v>
      </c>
      <c r="AW422" s="23"/>
      <c r="AX422" s="3195">
        <v>2</v>
      </c>
      <c r="AY422" s="3195" t="s">
        <v>859</v>
      </c>
      <c r="AZ422" s="3195">
        <v>2</v>
      </c>
      <c r="BA422" s="24">
        <v>3</v>
      </c>
      <c r="BB422" s="24" t="s">
        <v>875</v>
      </c>
      <c r="BC422" s="24" t="s">
        <v>859</v>
      </c>
      <c r="BD422" s="24" t="s">
        <v>876</v>
      </c>
      <c r="BE422" s="24" t="s">
        <v>877</v>
      </c>
      <c r="BF422" s="5146"/>
      <c r="BG422" s="5807"/>
    </row>
    <row r="423" spans="1:59">
      <c r="A423" s="5963"/>
      <c r="B423" s="5154"/>
      <c r="C423" s="5729"/>
      <c r="D423" s="5973"/>
      <c r="E423" s="5085"/>
      <c r="F423" s="5973"/>
      <c r="G423" s="5085"/>
      <c r="H423" s="5085"/>
      <c r="I423" s="5085"/>
      <c r="J423" s="5085"/>
      <c r="K423" s="5085"/>
      <c r="L423" s="5085"/>
      <c r="M423" s="5085"/>
      <c r="N423" s="5085"/>
      <c r="O423" s="5085"/>
      <c r="P423" s="5085"/>
      <c r="Q423" s="5085"/>
      <c r="R423" s="5085"/>
      <c r="S423" s="5085"/>
      <c r="T423" s="5085"/>
      <c r="U423" s="5085"/>
      <c r="V423" s="5085"/>
      <c r="W423" s="5085"/>
      <c r="X423" s="5085"/>
      <c r="Y423" s="5085"/>
      <c r="Z423" s="5085"/>
      <c r="AA423" s="5085"/>
      <c r="AB423" s="5085"/>
      <c r="AC423" s="5085"/>
      <c r="AD423" s="5085"/>
      <c r="AE423" s="5085"/>
      <c r="AF423" s="5085"/>
      <c r="AG423" s="5085"/>
      <c r="AH423" s="5085"/>
      <c r="AI423" s="5085"/>
      <c r="AJ423" s="5085"/>
      <c r="AK423" s="5085"/>
      <c r="AL423" s="5085"/>
      <c r="AM423" s="3047" t="s">
        <v>2035</v>
      </c>
      <c r="AN423" s="3391"/>
      <c r="AO423" s="3202" t="s">
        <v>857</v>
      </c>
      <c r="AP423" s="190"/>
      <c r="AQ423" s="3195">
        <v>1405</v>
      </c>
      <c r="AR423" s="24" t="s">
        <v>2034</v>
      </c>
      <c r="AS423" s="198" t="s">
        <v>2036</v>
      </c>
      <c r="AT423" s="3190">
        <v>1405</v>
      </c>
      <c r="AU423" s="31" t="s">
        <v>869</v>
      </c>
      <c r="AV423" s="31" t="s">
        <v>869</v>
      </c>
      <c r="AW423" s="23"/>
      <c r="AX423" s="3195">
        <v>2</v>
      </c>
      <c r="AY423" s="3195" t="s">
        <v>859</v>
      </c>
      <c r="AZ423" s="3195">
        <v>2</v>
      </c>
      <c r="BA423" s="815"/>
      <c r="BB423" s="815"/>
      <c r="BC423" s="815"/>
      <c r="BD423" s="815"/>
      <c r="BE423" s="815"/>
      <c r="BF423" s="5146"/>
      <c r="BG423" s="5807"/>
    </row>
    <row r="424" spans="1:59" ht="13.5" thickBot="1">
      <c r="A424" s="5964"/>
      <c r="B424" s="5208"/>
      <c r="C424" s="6062"/>
      <c r="D424" s="5959"/>
      <c r="E424" s="5948"/>
      <c r="F424" s="5959"/>
      <c r="G424" s="5121"/>
      <c r="H424" s="5121"/>
      <c r="I424" s="5121"/>
      <c r="J424" s="5121"/>
      <c r="K424" s="5121"/>
      <c r="L424" s="5121"/>
      <c r="M424" s="5121"/>
      <c r="N424" s="5121"/>
      <c r="O424" s="5121"/>
      <c r="P424" s="5121"/>
      <c r="Q424" s="5121"/>
      <c r="R424" s="5121"/>
      <c r="S424" s="5121"/>
      <c r="T424" s="5121"/>
      <c r="U424" s="5121"/>
      <c r="V424" s="5121"/>
      <c r="W424" s="5121"/>
      <c r="X424" s="5121"/>
      <c r="Y424" s="5121"/>
      <c r="Z424" s="5121"/>
      <c r="AA424" s="5121"/>
      <c r="AB424" s="5121"/>
      <c r="AC424" s="5121"/>
      <c r="AD424" s="5121"/>
      <c r="AE424" s="5121"/>
      <c r="AF424" s="5121"/>
      <c r="AG424" s="5121"/>
      <c r="AH424" s="5121"/>
      <c r="AI424" s="5121"/>
      <c r="AJ424" s="5121"/>
      <c r="AK424" s="5121"/>
      <c r="AL424" s="5121"/>
      <c r="AM424" s="3048" t="s">
        <v>2035</v>
      </c>
      <c r="AN424" s="3393"/>
      <c r="AO424" s="3224" t="s">
        <v>857</v>
      </c>
      <c r="AP424" s="193"/>
      <c r="AQ424" s="3196">
        <v>1300</v>
      </c>
      <c r="AR424" s="813" t="s">
        <v>2034</v>
      </c>
      <c r="AS424" s="199" t="s">
        <v>2036</v>
      </c>
      <c r="AT424" s="3201">
        <v>1300</v>
      </c>
      <c r="AU424" s="35" t="s">
        <v>646</v>
      </c>
      <c r="AV424" s="35" t="s">
        <v>647</v>
      </c>
      <c r="AW424" s="35"/>
      <c r="AX424" s="3196">
        <v>2</v>
      </c>
      <c r="AY424" s="3196" t="s">
        <v>859</v>
      </c>
      <c r="AZ424" s="3196">
        <v>2</v>
      </c>
      <c r="BA424" s="816"/>
      <c r="BB424" s="816"/>
      <c r="BC424" s="816"/>
      <c r="BD424" s="816"/>
      <c r="BE424" s="816"/>
      <c r="BF424" s="6127"/>
      <c r="BG424" s="5927"/>
    </row>
    <row r="425" spans="1:59" ht="18" customHeight="1">
      <c r="A425" s="5707" t="s">
        <v>4359</v>
      </c>
      <c r="B425" s="6079" t="s">
        <v>2464</v>
      </c>
      <c r="C425" s="6080" t="s">
        <v>4360</v>
      </c>
      <c r="D425" s="6082" t="s">
        <v>4392</v>
      </c>
      <c r="E425" s="5156" t="s">
        <v>2917</v>
      </c>
      <c r="F425" s="5241" t="s">
        <v>4378</v>
      </c>
      <c r="G425" s="5156" t="s">
        <v>2028</v>
      </c>
      <c r="H425" s="5156" t="s">
        <v>2028</v>
      </c>
      <c r="I425" s="5156" t="s">
        <v>2029</v>
      </c>
      <c r="J425" s="5156" t="s">
        <v>2029</v>
      </c>
      <c r="K425" s="5156">
        <v>6</v>
      </c>
      <c r="L425" s="5156">
        <v>0</v>
      </c>
      <c r="M425" s="5156">
        <v>31</v>
      </c>
      <c r="N425" s="5156">
        <v>6</v>
      </c>
      <c r="O425" s="5156">
        <v>0</v>
      </c>
      <c r="P425" s="5156">
        <v>31</v>
      </c>
      <c r="Q425" s="5998">
        <v>1</v>
      </c>
      <c r="R425" s="5998">
        <v>1</v>
      </c>
      <c r="S425" s="5932" t="s">
        <v>2912</v>
      </c>
      <c r="T425" s="5998">
        <v>59</v>
      </c>
      <c r="U425" s="5998">
        <v>512</v>
      </c>
      <c r="V425" s="5998">
        <v>303</v>
      </c>
      <c r="W425" s="5998">
        <v>413</v>
      </c>
      <c r="X425" s="5998">
        <v>305</v>
      </c>
      <c r="Y425" s="5998">
        <v>190</v>
      </c>
      <c r="Z425" s="5932" t="s">
        <v>2030</v>
      </c>
      <c r="AA425" s="5932" t="s">
        <v>2913</v>
      </c>
      <c r="AB425" s="5255">
        <v>3598</v>
      </c>
      <c r="AC425" s="5255">
        <v>3598</v>
      </c>
      <c r="AD425" s="5255">
        <v>10512</v>
      </c>
      <c r="AE425" s="5255">
        <v>3214</v>
      </c>
      <c r="AF425" s="5255">
        <v>3214</v>
      </c>
      <c r="AG425" s="5255">
        <v>4128</v>
      </c>
      <c r="AH425" s="5156">
        <v>4</v>
      </c>
      <c r="AI425" s="5156">
        <v>2</v>
      </c>
      <c r="AJ425" s="5156" t="s">
        <v>2032</v>
      </c>
      <c r="AK425" s="5156" t="s">
        <v>2033</v>
      </c>
      <c r="AL425" s="5255" t="s">
        <v>2034</v>
      </c>
      <c r="AM425" s="3217" t="s">
        <v>2035</v>
      </c>
      <c r="AN425" s="3428"/>
      <c r="AO425" s="3223" t="s">
        <v>857</v>
      </c>
      <c r="AP425" s="187"/>
      <c r="AQ425" s="1851">
        <v>990</v>
      </c>
      <c r="AR425" s="473" t="s">
        <v>2034</v>
      </c>
      <c r="AS425" s="473" t="s">
        <v>2036</v>
      </c>
      <c r="AT425" s="1852">
        <v>990</v>
      </c>
      <c r="AU425" s="1853" t="s">
        <v>4379</v>
      </c>
      <c r="AV425" s="1853" t="s">
        <v>4380</v>
      </c>
      <c r="AW425" s="189"/>
      <c r="AX425" s="3200">
        <v>2</v>
      </c>
      <c r="AY425" s="3200" t="s">
        <v>859</v>
      </c>
      <c r="AZ425" s="3200">
        <v>2</v>
      </c>
      <c r="BA425" s="189"/>
      <c r="BB425" s="189"/>
      <c r="BC425" s="189"/>
      <c r="BD425" s="189"/>
      <c r="BE425" s="189"/>
      <c r="BF425" s="6124" t="s">
        <v>2466</v>
      </c>
      <c r="BG425" s="5813" t="s">
        <v>2452</v>
      </c>
    </row>
    <row r="426" spans="1:59">
      <c r="A426" s="5708"/>
      <c r="B426" s="5801"/>
      <c r="C426" s="6081"/>
      <c r="D426" s="6083"/>
      <c r="E426" s="5086"/>
      <c r="F426" s="5155"/>
      <c r="G426" s="5086"/>
      <c r="H426" s="5086"/>
      <c r="I426" s="5086"/>
      <c r="J426" s="5086"/>
      <c r="K426" s="5086"/>
      <c r="L426" s="5086"/>
      <c r="M426" s="5086"/>
      <c r="N426" s="5086"/>
      <c r="O426" s="5086"/>
      <c r="P426" s="5086"/>
      <c r="Q426" s="5411"/>
      <c r="R426" s="5411"/>
      <c r="S426" s="5958"/>
      <c r="T426" s="5411"/>
      <c r="U426" s="5411"/>
      <c r="V426" s="5411"/>
      <c r="W426" s="5411"/>
      <c r="X426" s="5411"/>
      <c r="Y426" s="5411"/>
      <c r="Z426" s="5958"/>
      <c r="AA426" s="5958"/>
      <c r="AB426" s="5237"/>
      <c r="AC426" s="5237"/>
      <c r="AD426" s="5237"/>
      <c r="AE426" s="5237"/>
      <c r="AF426" s="5237"/>
      <c r="AG426" s="5237"/>
      <c r="AH426" s="5086"/>
      <c r="AI426" s="5086"/>
      <c r="AJ426" s="5086"/>
      <c r="AK426" s="5086"/>
      <c r="AL426" s="5237"/>
      <c r="AM426" s="3047" t="s">
        <v>2035</v>
      </c>
      <c r="AN426" s="3394"/>
      <c r="AO426" s="3202" t="s">
        <v>857</v>
      </c>
      <c r="AP426" s="190"/>
      <c r="AQ426" s="3195">
        <v>1300</v>
      </c>
      <c r="AR426" s="24" t="s">
        <v>2034</v>
      </c>
      <c r="AS426" s="24" t="s">
        <v>2036</v>
      </c>
      <c r="AT426" s="3195">
        <v>1300</v>
      </c>
      <c r="AU426" s="191" t="s">
        <v>646</v>
      </c>
      <c r="AV426" s="191" t="s">
        <v>647</v>
      </c>
      <c r="AW426" s="23"/>
      <c r="AX426" s="3195">
        <v>2</v>
      </c>
      <c r="AY426" s="3195" t="s">
        <v>859</v>
      </c>
      <c r="AZ426" s="3195">
        <v>2</v>
      </c>
      <c r="BA426" s="23"/>
      <c r="BB426" s="23"/>
      <c r="BC426" s="23"/>
      <c r="BD426" s="23"/>
      <c r="BE426" s="23"/>
      <c r="BF426" s="5147"/>
      <c r="BG426" s="5808"/>
    </row>
    <row r="427" spans="1:59">
      <c r="A427" s="5708"/>
      <c r="B427" s="6084" t="s">
        <v>2464</v>
      </c>
      <c r="C427" s="6085" t="s">
        <v>4363</v>
      </c>
      <c r="D427" s="6086" t="s">
        <v>4393</v>
      </c>
      <c r="E427" s="5085" t="s">
        <v>2917</v>
      </c>
      <c r="F427" s="5154" t="s">
        <v>4382</v>
      </c>
      <c r="G427" s="5085" t="s">
        <v>2028</v>
      </c>
      <c r="H427" s="5085" t="s">
        <v>2028</v>
      </c>
      <c r="I427" s="5085" t="s">
        <v>2029</v>
      </c>
      <c r="J427" s="5085" t="s">
        <v>2029</v>
      </c>
      <c r="K427" s="5085">
        <v>6</v>
      </c>
      <c r="L427" s="5085">
        <v>0</v>
      </c>
      <c r="M427" s="5085">
        <v>31</v>
      </c>
      <c r="N427" s="5085">
        <v>6</v>
      </c>
      <c r="O427" s="5085">
        <v>0</v>
      </c>
      <c r="P427" s="5085">
        <v>31</v>
      </c>
      <c r="Q427" s="5409">
        <v>1</v>
      </c>
      <c r="R427" s="5409">
        <v>1</v>
      </c>
      <c r="S427" s="5957" t="s">
        <v>2912</v>
      </c>
      <c r="T427" s="5409">
        <v>59</v>
      </c>
      <c r="U427" s="5409">
        <v>512</v>
      </c>
      <c r="V427" s="5409">
        <v>303</v>
      </c>
      <c r="W427" s="5409">
        <v>413</v>
      </c>
      <c r="X427" s="5409">
        <v>305</v>
      </c>
      <c r="Y427" s="5409">
        <v>190</v>
      </c>
      <c r="Z427" s="5957" t="s">
        <v>2030</v>
      </c>
      <c r="AA427" s="5957" t="s">
        <v>2913</v>
      </c>
      <c r="AB427" s="5291">
        <v>6748</v>
      </c>
      <c r="AC427" s="5236">
        <v>6748</v>
      </c>
      <c r="AD427" s="5236">
        <v>20512</v>
      </c>
      <c r="AE427" s="5236">
        <v>6364</v>
      </c>
      <c r="AF427" s="5236">
        <v>6364</v>
      </c>
      <c r="AG427" s="5236">
        <v>8128</v>
      </c>
      <c r="AH427" s="5085">
        <v>4</v>
      </c>
      <c r="AI427" s="5085">
        <v>2</v>
      </c>
      <c r="AJ427" s="5085" t="s">
        <v>2032</v>
      </c>
      <c r="AK427" s="5085" t="s">
        <v>2033</v>
      </c>
      <c r="AL427" s="5236" t="s">
        <v>2034</v>
      </c>
      <c r="AM427" s="3221" t="s">
        <v>2035</v>
      </c>
      <c r="AN427" s="3376"/>
      <c r="AO427" s="3213" t="s">
        <v>857</v>
      </c>
      <c r="AP427" s="1085"/>
      <c r="AQ427" s="1854">
        <v>990</v>
      </c>
      <c r="AR427" s="3198" t="s">
        <v>2034</v>
      </c>
      <c r="AS427" s="3198" t="s">
        <v>2036</v>
      </c>
      <c r="AT427" s="1855">
        <v>990</v>
      </c>
      <c r="AU427" s="1856" t="s">
        <v>4383</v>
      </c>
      <c r="AV427" s="1856" t="s">
        <v>4384</v>
      </c>
      <c r="AW427" s="32"/>
      <c r="AX427" s="1854">
        <v>4</v>
      </c>
      <c r="AY427" s="3185" t="s">
        <v>859</v>
      </c>
      <c r="AZ427" s="1854">
        <v>4</v>
      </c>
      <c r="BA427" s="32"/>
      <c r="BB427" s="32"/>
      <c r="BC427" s="32"/>
      <c r="BD427" s="32"/>
      <c r="BE427" s="32"/>
      <c r="BF427" s="5146" t="s">
        <v>2468</v>
      </c>
      <c r="BG427" s="5807" t="s">
        <v>2452</v>
      </c>
    </row>
    <row r="428" spans="1:59">
      <c r="A428" s="5708"/>
      <c r="B428" s="5801"/>
      <c r="C428" s="6081"/>
      <c r="D428" s="6083"/>
      <c r="E428" s="5086"/>
      <c r="F428" s="5155"/>
      <c r="G428" s="5086"/>
      <c r="H428" s="5086"/>
      <c r="I428" s="5086"/>
      <c r="J428" s="5086"/>
      <c r="K428" s="5086"/>
      <c r="L428" s="5086"/>
      <c r="M428" s="5086"/>
      <c r="N428" s="5086"/>
      <c r="O428" s="5086"/>
      <c r="P428" s="5086"/>
      <c r="Q428" s="5411"/>
      <c r="R428" s="5411"/>
      <c r="S428" s="5958"/>
      <c r="T428" s="5411"/>
      <c r="U428" s="5411"/>
      <c r="V428" s="5411"/>
      <c r="W428" s="5411"/>
      <c r="X428" s="5411"/>
      <c r="Y428" s="5411"/>
      <c r="Z428" s="5958"/>
      <c r="AA428" s="5958"/>
      <c r="AB428" s="5237"/>
      <c r="AC428" s="5237"/>
      <c r="AD428" s="5237"/>
      <c r="AE428" s="5237"/>
      <c r="AF428" s="5237"/>
      <c r="AG428" s="5237"/>
      <c r="AH428" s="5086"/>
      <c r="AI428" s="5086"/>
      <c r="AJ428" s="5086"/>
      <c r="AK428" s="5086"/>
      <c r="AL428" s="5237"/>
      <c r="AM428" s="3047" t="s">
        <v>2035</v>
      </c>
      <c r="AN428" s="3394"/>
      <c r="AO428" s="3202" t="s">
        <v>857</v>
      </c>
      <c r="AP428" s="190"/>
      <c r="AQ428" s="3195">
        <v>1300</v>
      </c>
      <c r="AR428" s="24" t="s">
        <v>2034</v>
      </c>
      <c r="AS428" s="24" t="s">
        <v>2036</v>
      </c>
      <c r="AT428" s="3195">
        <v>1300</v>
      </c>
      <c r="AU428" s="191" t="s">
        <v>646</v>
      </c>
      <c r="AV428" s="191" t="s">
        <v>647</v>
      </c>
      <c r="AW428" s="23"/>
      <c r="AX428" s="3195">
        <v>2</v>
      </c>
      <c r="AY428" s="3195" t="s">
        <v>859</v>
      </c>
      <c r="AZ428" s="3195">
        <v>2</v>
      </c>
      <c r="BA428" s="23"/>
      <c r="BB428" s="23"/>
      <c r="BC428" s="23"/>
      <c r="BD428" s="23"/>
      <c r="BE428" s="23"/>
      <c r="BF428" s="5147"/>
      <c r="BG428" s="5808"/>
    </row>
    <row r="429" spans="1:59">
      <c r="A429" s="5708"/>
      <c r="B429" s="6084" t="s">
        <v>2464</v>
      </c>
      <c r="C429" s="6085" t="s">
        <v>4366</v>
      </c>
      <c r="D429" s="6086" t="s">
        <v>4394</v>
      </c>
      <c r="E429" s="5085" t="s">
        <v>2917</v>
      </c>
      <c r="F429" s="5154" t="s">
        <v>4386</v>
      </c>
      <c r="G429" s="5085" t="s">
        <v>2028</v>
      </c>
      <c r="H429" s="5085" t="s">
        <v>2028</v>
      </c>
      <c r="I429" s="5085" t="s">
        <v>2029</v>
      </c>
      <c r="J429" s="5085" t="s">
        <v>2029</v>
      </c>
      <c r="K429" s="5085">
        <v>6</v>
      </c>
      <c r="L429" s="5085">
        <v>0</v>
      </c>
      <c r="M429" s="5085">
        <v>31</v>
      </c>
      <c r="N429" s="5085">
        <v>6</v>
      </c>
      <c r="O429" s="5085">
        <v>0</v>
      </c>
      <c r="P429" s="5085">
        <v>31</v>
      </c>
      <c r="Q429" s="5409">
        <v>1</v>
      </c>
      <c r="R429" s="5409">
        <v>1</v>
      </c>
      <c r="S429" s="5957" t="s">
        <v>2912</v>
      </c>
      <c r="T429" s="5409">
        <v>59</v>
      </c>
      <c r="U429" s="5409">
        <v>512</v>
      </c>
      <c r="V429" s="5409">
        <v>303</v>
      </c>
      <c r="W429" s="5409">
        <v>413</v>
      </c>
      <c r="X429" s="5409">
        <v>305</v>
      </c>
      <c r="Y429" s="5409">
        <v>190</v>
      </c>
      <c r="Z429" s="5957" t="s">
        <v>2030</v>
      </c>
      <c r="AA429" s="5957" t="s">
        <v>2913</v>
      </c>
      <c r="AB429" s="5291">
        <v>10948</v>
      </c>
      <c r="AC429" s="5236">
        <v>10948</v>
      </c>
      <c r="AD429" s="5236">
        <v>30512</v>
      </c>
      <c r="AE429" s="5236">
        <v>3214</v>
      </c>
      <c r="AF429" s="5236">
        <v>3214</v>
      </c>
      <c r="AG429" s="5236">
        <v>8128</v>
      </c>
      <c r="AH429" s="5085">
        <v>4</v>
      </c>
      <c r="AI429" s="5085">
        <v>2</v>
      </c>
      <c r="AJ429" s="5085" t="s">
        <v>2032</v>
      </c>
      <c r="AK429" s="5085" t="s">
        <v>2033</v>
      </c>
      <c r="AL429" s="5236" t="s">
        <v>2034</v>
      </c>
      <c r="AM429" s="3221" t="s">
        <v>2035</v>
      </c>
      <c r="AN429" s="3376"/>
      <c r="AO429" s="3213" t="s">
        <v>857</v>
      </c>
      <c r="AP429" s="1085"/>
      <c r="AQ429" s="1854">
        <v>990</v>
      </c>
      <c r="AR429" s="3198" t="s">
        <v>2034</v>
      </c>
      <c r="AS429" s="3198" t="s">
        <v>2036</v>
      </c>
      <c r="AT429" s="1855">
        <v>990</v>
      </c>
      <c r="AU429" s="1856" t="s">
        <v>4387</v>
      </c>
      <c r="AV429" s="1856" t="s">
        <v>4384</v>
      </c>
      <c r="AW429" s="32"/>
      <c r="AX429" s="3185">
        <v>2</v>
      </c>
      <c r="AY429" s="3185" t="s">
        <v>859</v>
      </c>
      <c r="AZ429" s="3185">
        <v>2</v>
      </c>
      <c r="BA429" s="32"/>
      <c r="BB429" s="32"/>
      <c r="BC429" s="32"/>
      <c r="BD429" s="32"/>
      <c r="BE429" s="32"/>
      <c r="BF429" s="5146" t="s">
        <v>2468</v>
      </c>
      <c r="BG429" s="5807" t="s">
        <v>2452</v>
      </c>
    </row>
    <row r="430" spans="1:59">
      <c r="A430" s="5708"/>
      <c r="B430" s="5801"/>
      <c r="C430" s="6081"/>
      <c r="D430" s="6083"/>
      <c r="E430" s="5086"/>
      <c r="F430" s="5155"/>
      <c r="G430" s="5086"/>
      <c r="H430" s="5086"/>
      <c r="I430" s="5086"/>
      <c r="J430" s="5086"/>
      <c r="K430" s="5086"/>
      <c r="L430" s="5086"/>
      <c r="M430" s="5086"/>
      <c r="N430" s="5086"/>
      <c r="O430" s="5086"/>
      <c r="P430" s="5086"/>
      <c r="Q430" s="5411"/>
      <c r="R430" s="5411"/>
      <c r="S430" s="5958"/>
      <c r="T430" s="5411"/>
      <c r="U430" s="5411"/>
      <c r="V430" s="5411"/>
      <c r="W430" s="5411"/>
      <c r="X430" s="5411"/>
      <c r="Y430" s="5411"/>
      <c r="Z430" s="5958"/>
      <c r="AA430" s="5958"/>
      <c r="AB430" s="5237"/>
      <c r="AC430" s="5237"/>
      <c r="AD430" s="5237"/>
      <c r="AE430" s="5237"/>
      <c r="AF430" s="5237"/>
      <c r="AG430" s="5237"/>
      <c r="AH430" s="5086"/>
      <c r="AI430" s="5086"/>
      <c r="AJ430" s="5086"/>
      <c r="AK430" s="5086"/>
      <c r="AL430" s="5237"/>
      <c r="AM430" s="3047" t="s">
        <v>2035</v>
      </c>
      <c r="AN430" s="3394"/>
      <c r="AO430" s="3202" t="s">
        <v>857</v>
      </c>
      <c r="AP430" s="190"/>
      <c r="AQ430" s="3195">
        <v>1300</v>
      </c>
      <c r="AR430" s="24" t="s">
        <v>2034</v>
      </c>
      <c r="AS430" s="24" t="s">
        <v>2036</v>
      </c>
      <c r="AT430" s="3195">
        <v>1300</v>
      </c>
      <c r="AU430" s="191" t="s">
        <v>646</v>
      </c>
      <c r="AV430" s="191" t="s">
        <v>647</v>
      </c>
      <c r="AW430" s="23"/>
      <c r="AX430" s="3195">
        <v>2</v>
      </c>
      <c r="AY430" s="3195" t="s">
        <v>859</v>
      </c>
      <c r="AZ430" s="3195">
        <v>2</v>
      </c>
      <c r="BA430" s="23"/>
      <c r="BB430" s="23"/>
      <c r="BC430" s="23"/>
      <c r="BD430" s="23"/>
      <c r="BE430" s="23"/>
      <c r="BF430" s="5147"/>
      <c r="BG430" s="5808"/>
    </row>
    <row r="431" spans="1:59">
      <c r="A431" s="5708"/>
      <c r="B431" s="6084" t="s">
        <v>2464</v>
      </c>
      <c r="C431" s="6085" t="s">
        <v>4369</v>
      </c>
      <c r="D431" s="6086" t="s">
        <v>4395</v>
      </c>
      <c r="E431" s="5085" t="s">
        <v>2917</v>
      </c>
      <c r="F431" s="5154" t="s">
        <v>4389</v>
      </c>
      <c r="G431" s="5085" t="s">
        <v>2028</v>
      </c>
      <c r="H431" s="5085" t="s">
        <v>2028</v>
      </c>
      <c r="I431" s="5085" t="s">
        <v>2029</v>
      </c>
      <c r="J431" s="5085" t="s">
        <v>2029</v>
      </c>
      <c r="K431" s="5085">
        <v>6</v>
      </c>
      <c r="L431" s="5085">
        <v>0</v>
      </c>
      <c r="M431" s="5085">
        <v>31</v>
      </c>
      <c r="N431" s="5085">
        <v>6</v>
      </c>
      <c r="O431" s="5085">
        <v>0</v>
      </c>
      <c r="P431" s="5085">
        <v>31</v>
      </c>
      <c r="Q431" s="5410">
        <v>1</v>
      </c>
      <c r="R431" s="5410">
        <v>1</v>
      </c>
      <c r="S431" s="5933" t="s">
        <v>2912</v>
      </c>
      <c r="T431" s="5410">
        <v>59</v>
      </c>
      <c r="U431" s="5410">
        <v>512</v>
      </c>
      <c r="V431" s="5410">
        <v>303</v>
      </c>
      <c r="W431" s="5410">
        <v>413</v>
      </c>
      <c r="X431" s="5410">
        <v>305</v>
      </c>
      <c r="Y431" s="5410">
        <v>190</v>
      </c>
      <c r="Z431" s="5933" t="s">
        <v>2030</v>
      </c>
      <c r="AA431" s="5933" t="s">
        <v>2913</v>
      </c>
      <c r="AB431" s="5291">
        <v>21448</v>
      </c>
      <c r="AC431" s="5236">
        <v>21448</v>
      </c>
      <c r="AD431" s="5236">
        <v>50512</v>
      </c>
      <c r="AE431" s="5236">
        <v>6364</v>
      </c>
      <c r="AF431" s="5236">
        <v>6364</v>
      </c>
      <c r="AG431" s="5236">
        <v>16128</v>
      </c>
      <c r="AH431" s="5085">
        <v>4</v>
      </c>
      <c r="AI431" s="5085">
        <v>2</v>
      </c>
      <c r="AJ431" s="5085" t="s">
        <v>2032</v>
      </c>
      <c r="AK431" s="5085" t="s">
        <v>2033</v>
      </c>
      <c r="AL431" s="5236" t="s">
        <v>2034</v>
      </c>
      <c r="AM431" s="3221" t="s">
        <v>2035</v>
      </c>
      <c r="AN431" s="3376"/>
      <c r="AO431" s="3213" t="s">
        <v>857</v>
      </c>
      <c r="AP431" s="1085"/>
      <c r="AQ431" s="1854">
        <v>990</v>
      </c>
      <c r="AR431" s="3198" t="s">
        <v>2034</v>
      </c>
      <c r="AS431" s="3198" t="s">
        <v>2036</v>
      </c>
      <c r="AT431" s="1855">
        <v>990</v>
      </c>
      <c r="AU431" s="1856" t="s">
        <v>4390</v>
      </c>
      <c r="AV431" s="1856" t="s">
        <v>4391</v>
      </c>
      <c r="AW431" s="32"/>
      <c r="AX431" s="1854">
        <v>4</v>
      </c>
      <c r="AY431" s="3185" t="s">
        <v>859</v>
      </c>
      <c r="AZ431" s="1854">
        <v>4</v>
      </c>
      <c r="BA431" s="32"/>
      <c r="BB431" s="32"/>
      <c r="BC431" s="32"/>
      <c r="BD431" s="32"/>
      <c r="BE431" s="32"/>
      <c r="BF431" s="5146" t="s">
        <v>2468</v>
      </c>
      <c r="BG431" s="5807" t="s">
        <v>2452</v>
      </c>
    </row>
    <row r="432" spans="1:59" ht="13.5" thickBot="1">
      <c r="A432" s="6078"/>
      <c r="B432" s="6087"/>
      <c r="C432" s="6088"/>
      <c r="D432" s="6089"/>
      <c r="E432" s="5121"/>
      <c r="F432" s="5208"/>
      <c r="G432" s="5121"/>
      <c r="H432" s="5121"/>
      <c r="I432" s="5121"/>
      <c r="J432" s="5121"/>
      <c r="K432" s="5121"/>
      <c r="L432" s="5121"/>
      <c r="M432" s="5121"/>
      <c r="N432" s="5121"/>
      <c r="O432" s="5121"/>
      <c r="P432" s="5121"/>
      <c r="Q432" s="5412"/>
      <c r="R432" s="5412"/>
      <c r="S432" s="5934"/>
      <c r="T432" s="5412"/>
      <c r="U432" s="5412"/>
      <c r="V432" s="5412"/>
      <c r="W432" s="5412"/>
      <c r="X432" s="5412"/>
      <c r="Y432" s="5412"/>
      <c r="Z432" s="5934"/>
      <c r="AA432" s="5934"/>
      <c r="AB432" s="5277"/>
      <c r="AC432" s="5277"/>
      <c r="AD432" s="5277"/>
      <c r="AE432" s="5277"/>
      <c r="AF432" s="5277"/>
      <c r="AG432" s="5277"/>
      <c r="AH432" s="5121"/>
      <c r="AI432" s="5121"/>
      <c r="AJ432" s="5121"/>
      <c r="AK432" s="5121"/>
      <c r="AL432" s="5277"/>
      <c r="AM432" s="3048" t="s">
        <v>2035</v>
      </c>
      <c r="AN432" s="3390"/>
      <c r="AO432" s="3224" t="s">
        <v>857</v>
      </c>
      <c r="AP432" s="193"/>
      <c r="AQ432" s="3196">
        <v>1300</v>
      </c>
      <c r="AR432" s="813" t="s">
        <v>2034</v>
      </c>
      <c r="AS432" s="813" t="s">
        <v>2036</v>
      </c>
      <c r="AT432" s="3196">
        <v>1300</v>
      </c>
      <c r="AU432" s="194" t="s">
        <v>646</v>
      </c>
      <c r="AV432" s="194" t="s">
        <v>647</v>
      </c>
      <c r="AW432" s="35"/>
      <c r="AX432" s="3196">
        <v>2</v>
      </c>
      <c r="AY432" s="3196" t="s">
        <v>859</v>
      </c>
      <c r="AZ432" s="3196">
        <v>2</v>
      </c>
      <c r="BA432" s="35"/>
      <c r="BB432" s="35"/>
      <c r="BC432" s="35"/>
      <c r="BD432" s="35"/>
      <c r="BE432" s="35"/>
      <c r="BF432" s="5431"/>
      <c r="BG432" s="5137"/>
    </row>
    <row r="433" spans="43:43">
      <c r="AQ433" s="233"/>
    </row>
    <row r="434" spans="43:43">
      <c r="AQ434" s="233"/>
    </row>
    <row r="435" spans="43:43">
      <c r="AQ435" s="233"/>
    </row>
    <row r="436" spans="43:43">
      <c r="AQ436" s="233"/>
    </row>
    <row r="437" spans="43:43">
      <c r="AQ437" s="233"/>
    </row>
    <row r="438" spans="43:43">
      <c r="AQ438" s="233"/>
    </row>
    <row r="439" spans="43:43">
      <c r="AQ439" s="233"/>
    </row>
    <row r="440" spans="43:43">
      <c r="AQ440" s="233"/>
    </row>
    <row r="441" spans="43:43">
      <c r="AQ441" s="233"/>
    </row>
    <row r="442" spans="43:43">
      <c r="AQ442" s="233"/>
    </row>
    <row r="443" spans="43:43">
      <c r="AQ443" s="233"/>
    </row>
    <row r="444" spans="43:43">
      <c r="AQ444" s="233"/>
    </row>
    <row r="445" spans="43:43">
      <c r="AQ445" s="233"/>
    </row>
    <row r="446" spans="43:43">
      <c r="AQ446" s="233"/>
    </row>
    <row r="447" spans="43:43">
      <c r="AQ447" s="233"/>
    </row>
    <row r="448" spans="43:43">
      <c r="AQ448" s="233"/>
    </row>
    <row r="449" spans="43:43">
      <c r="AQ449" s="233"/>
    </row>
    <row r="450" spans="43:43">
      <c r="AQ450" s="233"/>
    </row>
    <row r="451" spans="43:43">
      <c r="AQ451" s="233"/>
    </row>
    <row r="452" spans="43:43">
      <c r="AQ452" s="233"/>
    </row>
    <row r="453" spans="43:43">
      <c r="AQ453" s="233"/>
    </row>
    <row r="454" spans="43:43">
      <c r="AQ454" s="233"/>
    </row>
    <row r="455" spans="43:43">
      <c r="AQ455" s="233"/>
    </row>
    <row r="456" spans="43:43">
      <c r="AQ456" s="233"/>
    </row>
    <row r="457" spans="43:43">
      <c r="AQ457" s="233"/>
    </row>
    <row r="458" spans="43:43">
      <c r="AQ458" s="233"/>
    </row>
    <row r="459" spans="43:43">
      <c r="AQ459" s="233"/>
    </row>
    <row r="460" spans="43:43">
      <c r="AQ460" s="233"/>
    </row>
    <row r="461" spans="43:43">
      <c r="AQ461" s="233"/>
    </row>
    <row r="462" spans="43:43">
      <c r="AQ462" s="233"/>
    </row>
    <row r="463" spans="43:43">
      <c r="AQ463" s="233"/>
    </row>
    <row r="464" spans="43:43">
      <c r="AQ464" s="233"/>
    </row>
    <row r="465" spans="43:43">
      <c r="AQ465" s="233"/>
    </row>
    <row r="466" spans="43:43">
      <c r="AQ466" s="233"/>
    </row>
    <row r="467" spans="43:43">
      <c r="AQ467" s="233"/>
    </row>
    <row r="468" spans="43:43">
      <c r="AQ468" s="233"/>
    </row>
    <row r="469" spans="43:43">
      <c r="AQ469" s="233"/>
    </row>
    <row r="470" spans="43:43">
      <c r="AQ470" s="233"/>
    </row>
    <row r="471" spans="43:43">
      <c r="AQ471" s="233"/>
    </row>
    <row r="472" spans="43:43">
      <c r="AQ472" s="233"/>
    </row>
    <row r="473" spans="43:43">
      <c r="AQ473" s="233"/>
    </row>
    <row r="474" spans="43:43">
      <c r="AQ474" s="233"/>
    </row>
    <row r="475" spans="43:43">
      <c r="AQ475" s="233"/>
    </row>
    <row r="476" spans="43:43">
      <c r="AQ476" s="233"/>
    </row>
    <row r="477" spans="43:43">
      <c r="AQ477" s="233"/>
    </row>
    <row r="478" spans="43:43">
      <c r="AQ478" s="233"/>
    </row>
    <row r="479" spans="43:43">
      <c r="AQ479" s="233"/>
    </row>
    <row r="480" spans="43:43">
      <c r="AQ480" s="233"/>
    </row>
    <row r="481" spans="43:43">
      <c r="AQ481" s="233"/>
    </row>
    <row r="482" spans="43:43">
      <c r="AQ482" s="233"/>
    </row>
    <row r="483" spans="43:43">
      <c r="AQ483" s="233"/>
    </row>
    <row r="484" spans="43:43">
      <c r="AQ484" s="233"/>
    </row>
    <row r="485" spans="43:43">
      <c r="AQ485" s="233"/>
    </row>
    <row r="486" spans="43:43">
      <c r="AQ486" s="233"/>
    </row>
    <row r="487" spans="43:43">
      <c r="AQ487" s="233"/>
    </row>
    <row r="488" spans="43:43">
      <c r="AQ488" s="233"/>
    </row>
    <row r="489" spans="43:43">
      <c r="AQ489" s="233"/>
    </row>
    <row r="490" spans="43:43">
      <c r="AQ490" s="233"/>
    </row>
    <row r="491" spans="43:43">
      <c r="AQ491" s="233"/>
    </row>
    <row r="492" spans="43:43">
      <c r="AQ492" s="233"/>
    </row>
    <row r="493" spans="43:43">
      <c r="AQ493" s="233"/>
    </row>
    <row r="494" spans="43:43">
      <c r="AQ494" s="233"/>
    </row>
    <row r="495" spans="43:43">
      <c r="AQ495" s="233"/>
    </row>
    <row r="496" spans="43:43">
      <c r="AQ496" s="233"/>
    </row>
    <row r="497" spans="43:43">
      <c r="AQ497" s="233"/>
    </row>
    <row r="498" spans="43:43">
      <c r="AQ498" s="233"/>
    </row>
    <row r="499" spans="43:43">
      <c r="AQ499" s="233"/>
    </row>
    <row r="500" spans="43:43">
      <c r="AQ500" s="233"/>
    </row>
    <row r="501" spans="43:43">
      <c r="AQ501" s="233"/>
    </row>
    <row r="502" spans="43:43">
      <c r="AQ502" s="233"/>
    </row>
    <row r="503" spans="43:43">
      <c r="AQ503" s="233"/>
    </row>
    <row r="504" spans="43:43">
      <c r="AQ504" s="233"/>
    </row>
    <row r="505" spans="43:43">
      <c r="AQ505" s="233"/>
    </row>
    <row r="506" spans="43:43">
      <c r="AQ506" s="233"/>
    </row>
    <row r="507" spans="43:43">
      <c r="AQ507" s="233"/>
    </row>
    <row r="508" spans="43:43">
      <c r="AQ508" s="233"/>
    </row>
    <row r="509" spans="43:43">
      <c r="AQ509" s="233"/>
    </row>
    <row r="510" spans="43:43">
      <c r="AQ510" s="233"/>
    </row>
    <row r="511" spans="43:43">
      <c r="AQ511" s="233"/>
    </row>
    <row r="512" spans="43:43">
      <c r="AQ512" s="233"/>
    </row>
    <row r="513" spans="43:43">
      <c r="AQ513" s="233"/>
    </row>
    <row r="514" spans="43:43">
      <c r="AQ514" s="233"/>
    </row>
    <row r="515" spans="43:43">
      <c r="AQ515" s="233"/>
    </row>
    <row r="516" spans="43:43">
      <c r="AQ516" s="233"/>
    </row>
    <row r="517" spans="43:43">
      <c r="AQ517" s="233"/>
    </row>
    <row r="518" spans="43:43">
      <c r="AQ518" s="233"/>
    </row>
    <row r="519" spans="43:43">
      <c r="AQ519" s="233"/>
    </row>
    <row r="520" spans="43:43">
      <c r="AQ520" s="233"/>
    </row>
    <row r="521" spans="43:43">
      <c r="AQ521" s="233"/>
    </row>
    <row r="522" spans="43:43">
      <c r="AQ522" s="233"/>
    </row>
    <row r="523" spans="43:43">
      <c r="AQ523" s="233"/>
    </row>
    <row r="524" spans="43:43">
      <c r="AQ524" s="233"/>
    </row>
    <row r="525" spans="43:43">
      <c r="AQ525" s="233"/>
    </row>
    <row r="526" spans="43:43">
      <c r="AQ526" s="233"/>
    </row>
    <row r="527" spans="43:43">
      <c r="AQ527" s="233"/>
    </row>
    <row r="528" spans="43:43">
      <c r="AQ528" s="233"/>
    </row>
    <row r="529" spans="43:43">
      <c r="AQ529" s="233"/>
    </row>
    <row r="530" spans="43:43">
      <c r="AQ530" s="233"/>
    </row>
    <row r="531" spans="43:43">
      <c r="AQ531" s="233"/>
    </row>
    <row r="532" spans="43:43">
      <c r="AQ532" s="233"/>
    </row>
    <row r="533" spans="43:43">
      <c r="AQ533" s="233"/>
    </row>
    <row r="534" spans="43:43">
      <c r="AQ534" s="233"/>
    </row>
    <row r="535" spans="43:43">
      <c r="AQ535" s="233"/>
    </row>
    <row r="536" spans="43:43">
      <c r="AQ536" s="233"/>
    </row>
    <row r="537" spans="43:43">
      <c r="AQ537" s="233"/>
    </row>
    <row r="538" spans="43:43">
      <c r="AQ538" s="233"/>
    </row>
    <row r="539" spans="43:43">
      <c r="AQ539" s="233"/>
    </row>
    <row r="540" spans="43:43">
      <c r="AQ540" s="233"/>
    </row>
    <row r="541" spans="43:43">
      <c r="AQ541" s="233"/>
    </row>
    <row r="542" spans="43:43">
      <c r="AQ542" s="233"/>
    </row>
    <row r="543" spans="43:43">
      <c r="AQ543" s="233"/>
    </row>
    <row r="544" spans="43:43">
      <c r="AQ544" s="233"/>
    </row>
    <row r="545" spans="43:43">
      <c r="AQ545" s="233"/>
    </row>
    <row r="546" spans="43:43">
      <c r="AQ546" s="233"/>
    </row>
    <row r="547" spans="43:43">
      <c r="AQ547" s="233"/>
    </row>
    <row r="548" spans="43:43">
      <c r="AQ548" s="233"/>
    </row>
    <row r="549" spans="43:43">
      <c r="AQ549" s="233"/>
    </row>
    <row r="550" spans="43:43">
      <c r="AQ550" s="233"/>
    </row>
    <row r="551" spans="43:43">
      <c r="AQ551" s="233"/>
    </row>
    <row r="552" spans="43:43">
      <c r="AQ552" s="233"/>
    </row>
    <row r="553" spans="43:43">
      <c r="AQ553" s="233"/>
    </row>
    <row r="554" spans="43:43">
      <c r="AQ554" s="233"/>
    </row>
    <row r="555" spans="43:43">
      <c r="AQ555" s="233"/>
    </row>
    <row r="556" spans="43:43">
      <c r="AQ556" s="233"/>
    </row>
    <row r="557" spans="43:43">
      <c r="AQ557" s="233"/>
    </row>
    <row r="558" spans="43:43">
      <c r="AQ558" s="233"/>
    </row>
    <row r="559" spans="43:43">
      <c r="AQ559" s="233"/>
    </row>
    <row r="560" spans="43:43">
      <c r="AQ560" s="233"/>
    </row>
    <row r="561" spans="43:43">
      <c r="AQ561" s="233"/>
    </row>
    <row r="562" spans="43:43">
      <c r="AQ562" s="233"/>
    </row>
    <row r="563" spans="43:43">
      <c r="AQ563" s="233"/>
    </row>
    <row r="564" spans="43:43">
      <c r="AQ564" s="233"/>
    </row>
    <row r="565" spans="43:43">
      <c r="AQ565" s="233"/>
    </row>
    <row r="566" spans="43:43">
      <c r="AQ566" s="233"/>
    </row>
    <row r="567" spans="43:43">
      <c r="AQ567" s="233"/>
    </row>
    <row r="568" spans="43:43">
      <c r="AQ568" s="233"/>
    </row>
    <row r="569" spans="43:43">
      <c r="AQ569" s="233"/>
    </row>
    <row r="570" spans="43:43">
      <c r="AQ570" s="233"/>
    </row>
    <row r="571" spans="43:43">
      <c r="AQ571" s="233"/>
    </row>
    <row r="572" spans="43:43">
      <c r="AQ572" s="233"/>
    </row>
    <row r="573" spans="43:43">
      <c r="AQ573" s="233"/>
    </row>
    <row r="574" spans="43:43">
      <c r="AQ574" s="233"/>
    </row>
    <row r="575" spans="43:43">
      <c r="AQ575" s="233"/>
    </row>
    <row r="576" spans="43:43">
      <c r="AQ576" s="233"/>
    </row>
    <row r="577" spans="43:43">
      <c r="AQ577" s="233"/>
    </row>
    <row r="578" spans="43:43">
      <c r="AQ578" s="233"/>
    </row>
    <row r="579" spans="43:43">
      <c r="AQ579" s="233"/>
    </row>
    <row r="580" spans="43:43">
      <c r="AQ580" s="233"/>
    </row>
    <row r="581" spans="43:43">
      <c r="AQ581" s="233"/>
    </row>
    <row r="582" spans="43:43">
      <c r="AQ582" s="233"/>
    </row>
    <row r="583" spans="43:43">
      <c r="AQ583" s="233"/>
    </row>
    <row r="584" spans="43:43">
      <c r="AQ584" s="233"/>
    </row>
    <row r="585" spans="43:43">
      <c r="AQ585" s="233"/>
    </row>
    <row r="586" spans="43:43">
      <c r="AQ586" s="233"/>
    </row>
    <row r="587" spans="43:43">
      <c r="AQ587" s="233"/>
    </row>
    <row r="588" spans="43:43">
      <c r="AQ588" s="233"/>
    </row>
    <row r="589" spans="43:43">
      <c r="AQ589" s="233"/>
    </row>
    <row r="590" spans="43:43">
      <c r="AQ590" s="233"/>
    </row>
    <row r="591" spans="43:43">
      <c r="AQ591" s="233"/>
    </row>
    <row r="592" spans="43:43">
      <c r="AQ592" s="233"/>
    </row>
    <row r="593" spans="43:43">
      <c r="AQ593" s="233"/>
    </row>
    <row r="594" spans="43:43">
      <c r="AQ594" s="233"/>
    </row>
    <row r="595" spans="43:43">
      <c r="AQ595" s="233"/>
    </row>
    <row r="596" spans="43:43">
      <c r="AQ596" s="233"/>
    </row>
    <row r="597" spans="43:43">
      <c r="AQ597" s="233"/>
    </row>
    <row r="598" spans="43:43">
      <c r="AQ598" s="233"/>
    </row>
    <row r="599" spans="43:43">
      <c r="AQ599" s="233"/>
    </row>
    <row r="600" spans="43:43">
      <c r="AQ600" s="233"/>
    </row>
    <row r="601" spans="43:43">
      <c r="AQ601" s="233"/>
    </row>
    <row r="602" spans="43:43">
      <c r="AQ602" s="233"/>
    </row>
    <row r="603" spans="43:43">
      <c r="AQ603" s="233"/>
    </row>
    <row r="604" spans="43:43">
      <c r="AQ604" s="233"/>
    </row>
    <row r="605" spans="43:43">
      <c r="AQ605" s="233"/>
    </row>
    <row r="606" spans="43:43">
      <c r="AQ606" s="233"/>
    </row>
    <row r="607" spans="43:43">
      <c r="AQ607" s="233"/>
    </row>
    <row r="608" spans="43:43">
      <c r="AQ608" s="233"/>
    </row>
    <row r="609" spans="43:43">
      <c r="AQ609" s="233"/>
    </row>
    <row r="610" spans="43:43">
      <c r="AQ610" s="233"/>
    </row>
    <row r="611" spans="43:43">
      <c r="AQ611" s="233"/>
    </row>
    <row r="612" spans="43:43">
      <c r="AQ612" s="233"/>
    </row>
    <row r="613" spans="43:43">
      <c r="AQ613" s="233"/>
    </row>
    <row r="614" spans="43:43">
      <c r="AQ614" s="233"/>
    </row>
    <row r="615" spans="43:43">
      <c r="AQ615" s="233"/>
    </row>
    <row r="616" spans="43:43">
      <c r="AQ616" s="233"/>
    </row>
    <row r="617" spans="43:43">
      <c r="AQ617" s="233"/>
    </row>
    <row r="618" spans="43:43">
      <c r="AQ618" s="233"/>
    </row>
    <row r="619" spans="43:43">
      <c r="AQ619" s="233"/>
    </row>
    <row r="620" spans="43:43">
      <c r="AQ620" s="233"/>
    </row>
    <row r="621" spans="43:43">
      <c r="AQ621" s="233"/>
    </row>
    <row r="622" spans="43:43">
      <c r="AQ622" s="233"/>
    </row>
    <row r="623" spans="43:43">
      <c r="AQ623" s="233"/>
    </row>
    <row r="624" spans="43:43">
      <c r="AQ624" s="233"/>
    </row>
    <row r="625" spans="43:43">
      <c r="AQ625" s="233"/>
    </row>
    <row r="626" spans="43:43">
      <c r="AQ626" s="233"/>
    </row>
    <row r="627" spans="43:43">
      <c r="AQ627" s="233"/>
    </row>
    <row r="628" spans="43:43">
      <c r="AQ628" s="233"/>
    </row>
    <row r="629" spans="43:43">
      <c r="AQ629" s="233"/>
    </row>
    <row r="630" spans="43:43">
      <c r="AQ630" s="233"/>
    </row>
    <row r="631" spans="43:43">
      <c r="AQ631" s="233"/>
    </row>
    <row r="632" spans="43:43">
      <c r="AQ632" s="233"/>
    </row>
    <row r="633" spans="43:43">
      <c r="AQ633" s="233"/>
    </row>
    <row r="634" spans="43:43">
      <c r="AQ634" s="233"/>
    </row>
    <row r="635" spans="43:43">
      <c r="AQ635" s="233"/>
    </row>
    <row r="636" spans="43:43">
      <c r="AQ636" s="233"/>
    </row>
    <row r="637" spans="43:43">
      <c r="AQ637" s="233"/>
    </row>
    <row r="638" spans="43:43">
      <c r="AQ638" s="233"/>
    </row>
    <row r="639" spans="43:43">
      <c r="AQ639" s="233"/>
    </row>
    <row r="640" spans="43:43">
      <c r="AQ640" s="233"/>
    </row>
    <row r="641" spans="43:43">
      <c r="AQ641" s="233"/>
    </row>
    <row r="642" spans="43:43">
      <c r="AQ642" s="233"/>
    </row>
    <row r="643" spans="43:43">
      <c r="AQ643" s="233"/>
    </row>
    <row r="644" spans="43:43">
      <c r="AQ644" s="233"/>
    </row>
    <row r="645" spans="43:43">
      <c r="AQ645" s="233"/>
    </row>
    <row r="646" spans="43:43">
      <c r="AQ646" s="233"/>
    </row>
    <row r="647" spans="43:43">
      <c r="AQ647" s="233"/>
    </row>
    <row r="648" spans="43:43">
      <c r="AQ648" s="233"/>
    </row>
    <row r="649" spans="43:43">
      <c r="AQ649" s="233"/>
    </row>
    <row r="650" spans="43:43">
      <c r="AQ650" s="233"/>
    </row>
    <row r="651" spans="43:43">
      <c r="AQ651" s="233"/>
    </row>
    <row r="652" spans="43:43">
      <c r="AQ652" s="233"/>
    </row>
    <row r="653" spans="43:43">
      <c r="AQ653" s="233"/>
    </row>
    <row r="654" spans="43:43">
      <c r="AQ654" s="233"/>
    </row>
    <row r="655" spans="43:43">
      <c r="AQ655" s="233"/>
    </row>
    <row r="656" spans="43:43">
      <c r="AQ656" s="233"/>
    </row>
    <row r="657" spans="43:43">
      <c r="AQ657" s="233"/>
    </row>
    <row r="658" spans="43:43">
      <c r="AQ658" s="233"/>
    </row>
    <row r="659" spans="43:43">
      <c r="AQ659" s="233"/>
    </row>
    <row r="660" spans="43:43">
      <c r="AQ660" s="233"/>
    </row>
    <row r="661" spans="43:43">
      <c r="AQ661" s="233"/>
    </row>
    <row r="662" spans="43:43">
      <c r="AQ662" s="233"/>
    </row>
    <row r="663" spans="43:43">
      <c r="AQ663" s="233"/>
    </row>
    <row r="664" spans="43:43">
      <c r="AQ664" s="233"/>
    </row>
    <row r="665" spans="43:43">
      <c r="AQ665" s="233"/>
    </row>
    <row r="666" spans="43:43">
      <c r="AQ666" s="233"/>
    </row>
    <row r="667" spans="43:43">
      <c r="AQ667" s="233"/>
    </row>
    <row r="668" spans="43:43">
      <c r="AQ668" s="233"/>
    </row>
    <row r="669" spans="43:43">
      <c r="AQ669" s="233"/>
    </row>
    <row r="670" spans="43:43">
      <c r="AQ670" s="233"/>
    </row>
    <row r="671" spans="43:43">
      <c r="AQ671" s="233"/>
    </row>
    <row r="672" spans="43:43">
      <c r="AQ672" s="233"/>
    </row>
    <row r="673" spans="43:43">
      <c r="AQ673" s="233"/>
    </row>
    <row r="674" spans="43:43">
      <c r="AQ674" s="233"/>
    </row>
    <row r="675" spans="43:43">
      <c r="AQ675" s="233"/>
    </row>
    <row r="676" spans="43:43">
      <c r="AQ676" s="233"/>
    </row>
    <row r="677" spans="43:43">
      <c r="AQ677" s="233"/>
    </row>
    <row r="678" spans="43:43">
      <c r="AQ678" s="233"/>
    </row>
    <row r="679" spans="43:43">
      <c r="AQ679" s="233"/>
    </row>
    <row r="680" spans="43:43">
      <c r="AQ680" s="233"/>
    </row>
    <row r="681" spans="43:43">
      <c r="AQ681" s="233"/>
    </row>
    <row r="682" spans="43:43">
      <c r="AQ682" s="233"/>
    </row>
    <row r="683" spans="43:43">
      <c r="AQ683" s="233"/>
    </row>
    <row r="684" spans="43:43">
      <c r="AQ684" s="233"/>
    </row>
    <row r="685" spans="43:43">
      <c r="AQ685" s="233"/>
    </row>
    <row r="686" spans="43:43">
      <c r="AQ686" s="233"/>
    </row>
    <row r="687" spans="43:43">
      <c r="AQ687" s="233"/>
    </row>
    <row r="688" spans="43:43">
      <c r="AQ688" s="233"/>
    </row>
    <row r="689" spans="43:43">
      <c r="AQ689" s="233"/>
    </row>
    <row r="690" spans="43:43">
      <c r="AQ690" s="233"/>
    </row>
    <row r="691" spans="43:43">
      <c r="AQ691" s="233"/>
    </row>
    <row r="692" spans="43:43">
      <c r="AQ692" s="233"/>
    </row>
    <row r="693" spans="43:43">
      <c r="AQ693" s="233"/>
    </row>
    <row r="694" spans="43:43">
      <c r="AQ694" s="233"/>
    </row>
    <row r="695" spans="43:43">
      <c r="AQ695" s="233"/>
    </row>
    <row r="696" spans="43:43">
      <c r="AQ696" s="233"/>
    </row>
    <row r="697" spans="43:43">
      <c r="AQ697" s="233"/>
    </row>
    <row r="698" spans="43:43">
      <c r="AQ698" s="233"/>
    </row>
    <row r="699" spans="43:43">
      <c r="AQ699" s="233"/>
    </row>
    <row r="700" spans="43:43">
      <c r="AQ700" s="233"/>
    </row>
    <row r="701" spans="43:43">
      <c r="AQ701" s="233"/>
    </row>
    <row r="702" spans="43:43">
      <c r="AQ702" s="233"/>
    </row>
    <row r="703" spans="43:43">
      <c r="AQ703" s="233"/>
    </row>
    <row r="704" spans="43:43">
      <c r="AQ704" s="233"/>
    </row>
    <row r="705" spans="43:43">
      <c r="AQ705" s="233"/>
    </row>
    <row r="706" spans="43:43">
      <c r="AQ706" s="233"/>
    </row>
    <row r="707" spans="43:43">
      <c r="AQ707" s="233"/>
    </row>
    <row r="708" spans="43:43">
      <c r="AQ708" s="233"/>
    </row>
    <row r="709" spans="43:43">
      <c r="AQ709" s="233"/>
    </row>
    <row r="710" spans="43:43">
      <c r="AQ710" s="233"/>
    </row>
    <row r="711" spans="43:43">
      <c r="AQ711" s="233"/>
    </row>
    <row r="712" spans="43:43">
      <c r="AQ712" s="233"/>
    </row>
    <row r="713" spans="43:43">
      <c r="AQ713" s="233"/>
    </row>
    <row r="714" spans="43:43">
      <c r="AQ714" s="233"/>
    </row>
    <row r="715" spans="43:43">
      <c r="AQ715" s="233"/>
    </row>
    <row r="716" spans="43:43">
      <c r="AQ716" s="233"/>
    </row>
    <row r="717" spans="43:43">
      <c r="AQ717" s="233"/>
    </row>
    <row r="718" spans="43:43">
      <c r="AQ718" s="233"/>
    </row>
    <row r="719" spans="43:43">
      <c r="AQ719" s="233"/>
    </row>
    <row r="720" spans="43:43">
      <c r="AQ720" s="233"/>
    </row>
    <row r="721" spans="43:43">
      <c r="AQ721" s="233"/>
    </row>
    <row r="722" spans="43:43">
      <c r="AQ722" s="233"/>
    </row>
    <row r="723" spans="43:43">
      <c r="AQ723" s="233"/>
    </row>
    <row r="724" spans="43:43">
      <c r="AQ724" s="233"/>
    </row>
    <row r="725" spans="43:43">
      <c r="AQ725" s="233"/>
    </row>
    <row r="726" spans="43:43">
      <c r="AQ726" s="233"/>
    </row>
    <row r="727" spans="43:43">
      <c r="AQ727" s="233"/>
    </row>
    <row r="728" spans="43:43">
      <c r="AQ728" s="233"/>
    </row>
    <row r="729" spans="43:43">
      <c r="AQ729" s="233"/>
    </row>
    <row r="730" spans="43:43">
      <c r="AQ730" s="233"/>
    </row>
    <row r="731" spans="43:43">
      <c r="AQ731" s="233"/>
    </row>
    <row r="732" spans="43:43">
      <c r="AQ732" s="233"/>
    </row>
    <row r="733" spans="43:43">
      <c r="AQ733" s="233"/>
    </row>
    <row r="734" spans="43:43">
      <c r="AQ734" s="233"/>
    </row>
    <row r="735" spans="43:43">
      <c r="AQ735" s="233"/>
    </row>
    <row r="736" spans="43:43">
      <c r="AQ736" s="233"/>
    </row>
    <row r="737" spans="43:43">
      <c r="AQ737" s="233"/>
    </row>
    <row r="738" spans="43:43">
      <c r="AQ738" s="233"/>
    </row>
    <row r="739" spans="43:43">
      <c r="AQ739" s="233"/>
    </row>
    <row r="740" spans="43:43">
      <c r="AQ740" s="233"/>
    </row>
    <row r="741" spans="43:43">
      <c r="AQ741" s="233"/>
    </row>
    <row r="742" spans="43:43">
      <c r="AQ742" s="233"/>
    </row>
    <row r="743" spans="43:43">
      <c r="AQ743" s="233"/>
    </row>
    <row r="744" spans="43:43">
      <c r="AQ744" s="233"/>
    </row>
    <row r="745" spans="43:43">
      <c r="AQ745" s="233"/>
    </row>
    <row r="746" spans="43:43">
      <c r="AQ746" s="233"/>
    </row>
    <row r="747" spans="43:43">
      <c r="AQ747" s="233"/>
    </row>
    <row r="748" spans="43:43">
      <c r="AQ748" s="233"/>
    </row>
    <row r="749" spans="43:43">
      <c r="AQ749" s="233"/>
    </row>
    <row r="750" spans="43:43">
      <c r="AQ750" s="233"/>
    </row>
    <row r="751" spans="43:43">
      <c r="AQ751" s="233"/>
    </row>
    <row r="752" spans="43:43">
      <c r="AQ752" s="233"/>
    </row>
    <row r="753" spans="43:43">
      <c r="AQ753" s="233"/>
    </row>
    <row r="754" spans="43:43">
      <c r="AQ754" s="233"/>
    </row>
    <row r="755" spans="43:43">
      <c r="AQ755" s="233"/>
    </row>
    <row r="756" spans="43:43">
      <c r="AQ756" s="233"/>
    </row>
    <row r="757" spans="43:43">
      <c r="AQ757" s="233"/>
    </row>
    <row r="758" spans="43:43">
      <c r="AQ758" s="233"/>
    </row>
    <row r="759" spans="43:43">
      <c r="AQ759" s="233"/>
    </row>
    <row r="760" spans="43:43">
      <c r="AQ760" s="233"/>
    </row>
    <row r="761" spans="43:43">
      <c r="AQ761" s="233"/>
    </row>
    <row r="762" spans="43:43">
      <c r="AQ762" s="233"/>
    </row>
    <row r="763" spans="43:43">
      <c r="AQ763" s="233"/>
    </row>
    <row r="764" spans="43:43">
      <c r="AQ764" s="233"/>
    </row>
    <row r="765" spans="43:43">
      <c r="AQ765" s="233"/>
    </row>
    <row r="766" spans="43:43">
      <c r="AQ766" s="233"/>
    </row>
    <row r="767" spans="43:43">
      <c r="AQ767" s="233"/>
    </row>
    <row r="768" spans="43:43">
      <c r="AQ768" s="233"/>
    </row>
    <row r="769" spans="43:43">
      <c r="AQ769" s="233"/>
    </row>
    <row r="770" spans="43:43">
      <c r="AQ770" s="233"/>
    </row>
    <row r="771" spans="43:43">
      <c r="AQ771" s="233"/>
    </row>
    <row r="772" spans="43:43">
      <c r="AQ772" s="233"/>
    </row>
    <row r="773" spans="43:43">
      <c r="AQ773" s="233"/>
    </row>
    <row r="774" spans="43:43">
      <c r="AQ774" s="233"/>
    </row>
    <row r="775" spans="43:43">
      <c r="AQ775" s="233"/>
    </row>
    <row r="776" spans="43:43">
      <c r="AQ776" s="233"/>
    </row>
    <row r="777" spans="43:43">
      <c r="AQ777" s="233"/>
    </row>
    <row r="778" spans="43:43">
      <c r="AQ778" s="233"/>
    </row>
    <row r="779" spans="43:43">
      <c r="AQ779" s="233"/>
    </row>
    <row r="780" spans="43:43">
      <c r="AQ780" s="233"/>
    </row>
    <row r="781" spans="43:43">
      <c r="AQ781" s="233"/>
    </row>
    <row r="782" spans="43:43">
      <c r="AQ782" s="233"/>
    </row>
    <row r="783" spans="43:43">
      <c r="AQ783" s="233"/>
    </row>
    <row r="784" spans="43:43">
      <c r="AQ784" s="233"/>
    </row>
    <row r="785" spans="43:43">
      <c r="AQ785" s="233"/>
    </row>
    <row r="786" spans="43:43">
      <c r="AQ786" s="233"/>
    </row>
    <row r="787" spans="43:43">
      <c r="AQ787" s="233"/>
    </row>
    <row r="788" spans="43:43">
      <c r="AQ788" s="233"/>
    </row>
    <row r="789" spans="43:43">
      <c r="AQ789" s="233"/>
    </row>
    <row r="790" spans="43:43">
      <c r="AQ790" s="233"/>
    </row>
    <row r="791" spans="43:43">
      <c r="AQ791" s="233"/>
    </row>
    <row r="792" spans="43:43">
      <c r="AQ792" s="233"/>
    </row>
    <row r="793" spans="43:43">
      <c r="AQ793" s="233"/>
    </row>
    <row r="794" spans="43:43">
      <c r="AQ794" s="233"/>
    </row>
    <row r="795" spans="43:43">
      <c r="AQ795" s="233"/>
    </row>
    <row r="796" spans="43:43">
      <c r="AQ796" s="233"/>
    </row>
    <row r="797" spans="43:43">
      <c r="AQ797" s="233"/>
    </row>
    <row r="798" spans="43:43">
      <c r="AQ798" s="233"/>
    </row>
    <row r="799" spans="43:43">
      <c r="AQ799" s="233"/>
    </row>
    <row r="800" spans="43:43">
      <c r="AQ800" s="233"/>
    </row>
    <row r="801" spans="43:43">
      <c r="AQ801" s="233"/>
    </row>
    <row r="802" spans="43:43">
      <c r="AQ802" s="233"/>
    </row>
    <row r="803" spans="43:43">
      <c r="AQ803" s="233"/>
    </row>
    <row r="804" spans="43:43">
      <c r="AQ804" s="233"/>
    </row>
    <row r="805" spans="43:43">
      <c r="AQ805" s="233"/>
    </row>
    <row r="806" spans="43:43">
      <c r="AQ806" s="233"/>
    </row>
    <row r="807" spans="43:43">
      <c r="AQ807" s="233"/>
    </row>
    <row r="808" spans="43:43">
      <c r="AQ808" s="233"/>
    </row>
    <row r="809" spans="43:43">
      <c r="AQ809" s="233"/>
    </row>
    <row r="810" spans="43:43">
      <c r="AQ810" s="233"/>
    </row>
    <row r="811" spans="43:43">
      <c r="AQ811" s="233"/>
    </row>
    <row r="812" spans="43:43">
      <c r="AQ812" s="233"/>
    </row>
    <row r="813" spans="43:43">
      <c r="AQ813" s="233"/>
    </row>
    <row r="814" spans="43:43">
      <c r="AQ814" s="233"/>
    </row>
    <row r="815" spans="43:43">
      <c r="AQ815" s="233"/>
    </row>
    <row r="816" spans="43:43">
      <c r="AQ816" s="233"/>
    </row>
    <row r="817" spans="43:43">
      <c r="AQ817" s="233"/>
    </row>
    <row r="818" spans="43:43">
      <c r="AQ818" s="233"/>
    </row>
    <row r="819" spans="43:43">
      <c r="AQ819" s="233"/>
    </row>
    <row r="820" spans="43:43">
      <c r="AQ820" s="233"/>
    </row>
    <row r="821" spans="43:43">
      <c r="AQ821" s="233"/>
    </row>
    <row r="822" spans="43:43">
      <c r="AQ822" s="233"/>
    </row>
    <row r="823" spans="43:43">
      <c r="AQ823" s="233"/>
    </row>
    <row r="824" spans="43:43">
      <c r="AQ824" s="233"/>
    </row>
    <row r="825" spans="43:43">
      <c r="AQ825" s="233"/>
    </row>
    <row r="826" spans="43:43">
      <c r="AQ826" s="233"/>
    </row>
    <row r="827" spans="43:43">
      <c r="AQ827" s="233"/>
    </row>
    <row r="828" spans="43:43">
      <c r="AQ828" s="233"/>
    </row>
    <row r="829" spans="43:43">
      <c r="AQ829" s="233"/>
    </row>
    <row r="830" spans="43:43">
      <c r="AQ830" s="233"/>
    </row>
    <row r="831" spans="43:43">
      <c r="AQ831" s="233"/>
    </row>
    <row r="832" spans="43:43">
      <c r="AQ832" s="233"/>
    </row>
    <row r="833" spans="43:43">
      <c r="AQ833" s="233"/>
    </row>
    <row r="834" spans="43:43">
      <c r="AQ834" s="233"/>
    </row>
    <row r="835" spans="43:43">
      <c r="AQ835" s="233"/>
    </row>
    <row r="836" spans="43:43">
      <c r="AQ836" s="233"/>
    </row>
    <row r="837" spans="43:43">
      <c r="AQ837" s="233"/>
    </row>
    <row r="838" spans="43:43">
      <c r="AQ838" s="233"/>
    </row>
    <row r="839" spans="43:43">
      <c r="AQ839" s="233"/>
    </row>
    <row r="840" spans="43:43">
      <c r="AQ840" s="233"/>
    </row>
    <row r="841" spans="43:43">
      <c r="AQ841" s="233"/>
    </row>
    <row r="842" spans="43:43">
      <c r="AQ842" s="233"/>
    </row>
    <row r="843" spans="43:43">
      <c r="AQ843" s="233"/>
    </row>
    <row r="844" spans="43:43">
      <c r="AQ844" s="233"/>
    </row>
    <row r="845" spans="43:43">
      <c r="AQ845" s="233"/>
    </row>
    <row r="846" spans="43:43">
      <c r="AQ846" s="233"/>
    </row>
    <row r="847" spans="43:43">
      <c r="AQ847" s="233"/>
    </row>
    <row r="848" spans="43:43">
      <c r="AQ848" s="233"/>
    </row>
    <row r="849" spans="43:43">
      <c r="AQ849" s="233"/>
    </row>
    <row r="850" spans="43:43">
      <c r="AQ850" s="233"/>
    </row>
    <row r="851" spans="43:43">
      <c r="AQ851" s="233"/>
    </row>
    <row r="852" spans="43:43">
      <c r="AQ852" s="233"/>
    </row>
    <row r="853" spans="43:43">
      <c r="AQ853" s="233"/>
    </row>
    <row r="854" spans="43:43">
      <c r="AQ854" s="233"/>
    </row>
    <row r="855" spans="43:43">
      <c r="AQ855" s="233"/>
    </row>
    <row r="856" spans="43:43">
      <c r="AQ856" s="233"/>
    </row>
    <row r="857" spans="43:43">
      <c r="AQ857" s="233"/>
    </row>
    <row r="858" spans="43:43">
      <c r="AQ858" s="233"/>
    </row>
    <row r="859" spans="43:43">
      <c r="AQ859" s="233"/>
    </row>
    <row r="860" spans="43:43">
      <c r="AQ860" s="233"/>
    </row>
    <row r="861" spans="43:43">
      <c r="AQ861" s="233"/>
    </row>
    <row r="862" spans="43:43">
      <c r="AQ862" s="233"/>
    </row>
    <row r="863" spans="43:43">
      <c r="AQ863" s="233"/>
    </row>
    <row r="864" spans="43:43">
      <c r="AQ864" s="233"/>
    </row>
    <row r="865" spans="43:43">
      <c r="AQ865" s="233"/>
    </row>
    <row r="866" spans="43:43">
      <c r="AQ866" s="233"/>
    </row>
    <row r="867" spans="43:43">
      <c r="AQ867" s="233"/>
    </row>
    <row r="868" spans="43:43">
      <c r="AQ868" s="233"/>
    </row>
    <row r="869" spans="43:43">
      <c r="AQ869" s="233"/>
    </row>
    <row r="870" spans="43:43">
      <c r="AQ870" s="233"/>
    </row>
    <row r="871" spans="43:43">
      <c r="AQ871" s="233"/>
    </row>
    <row r="872" spans="43:43">
      <c r="AQ872" s="233"/>
    </row>
    <row r="873" spans="43:43">
      <c r="AQ873" s="233"/>
    </row>
    <row r="874" spans="43:43">
      <c r="AQ874" s="233"/>
    </row>
    <row r="875" spans="43:43">
      <c r="AQ875" s="233"/>
    </row>
    <row r="876" spans="43:43">
      <c r="AQ876" s="233"/>
    </row>
    <row r="877" spans="43:43">
      <c r="AQ877" s="233"/>
    </row>
    <row r="878" spans="43:43">
      <c r="AQ878" s="233"/>
    </row>
    <row r="879" spans="43:43">
      <c r="AQ879" s="233"/>
    </row>
    <row r="880" spans="43:43">
      <c r="AQ880" s="233"/>
    </row>
    <row r="881" spans="43:43">
      <c r="AQ881" s="233"/>
    </row>
    <row r="882" spans="43:43">
      <c r="AQ882" s="233"/>
    </row>
    <row r="883" spans="43:43">
      <c r="AQ883" s="233"/>
    </row>
    <row r="884" spans="43:43">
      <c r="AQ884" s="233"/>
    </row>
    <row r="885" spans="43:43">
      <c r="AQ885" s="233"/>
    </row>
    <row r="886" spans="43:43">
      <c r="AQ886" s="233"/>
    </row>
    <row r="887" spans="43:43">
      <c r="AQ887" s="233"/>
    </row>
    <row r="888" spans="43:43">
      <c r="AQ888" s="233"/>
    </row>
    <row r="889" spans="43:43">
      <c r="AQ889" s="233"/>
    </row>
    <row r="890" spans="43:43">
      <c r="AQ890" s="233"/>
    </row>
    <row r="891" spans="43:43">
      <c r="AQ891" s="233"/>
    </row>
    <row r="892" spans="43:43">
      <c r="AQ892" s="233"/>
    </row>
    <row r="893" spans="43:43">
      <c r="AQ893" s="233"/>
    </row>
    <row r="894" spans="43:43">
      <c r="AQ894" s="233"/>
    </row>
    <row r="895" spans="43:43">
      <c r="AQ895" s="233"/>
    </row>
    <row r="896" spans="43:43">
      <c r="AQ896" s="233"/>
    </row>
    <row r="897" spans="43:43">
      <c r="AQ897" s="233"/>
    </row>
    <row r="898" spans="43:43">
      <c r="AQ898" s="233"/>
    </row>
    <row r="899" spans="43:43">
      <c r="AQ899" s="233"/>
    </row>
    <row r="900" spans="43:43">
      <c r="AQ900" s="233"/>
    </row>
    <row r="901" spans="43:43">
      <c r="AQ901" s="233"/>
    </row>
    <row r="902" spans="43:43">
      <c r="AQ902" s="233"/>
    </row>
    <row r="903" spans="43:43">
      <c r="AQ903" s="233"/>
    </row>
    <row r="904" spans="43:43">
      <c r="AQ904" s="233"/>
    </row>
    <row r="905" spans="43:43">
      <c r="AQ905" s="233"/>
    </row>
    <row r="906" spans="43:43">
      <c r="AQ906" s="233"/>
    </row>
    <row r="907" spans="43:43">
      <c r="AQ907" s="233"/>
    </row>
    <row r="908" spans="43:43">
      <c r="AQ908" s="233"/>
    </row>
    <row r="909" spans="43:43">
      <c r="AQ909" s="233"/>
    </row>
    <row r="910" spans="43:43">
      <c r="AQ910" s="233"/>
    </row>
    <row r="911" spans="43:43">
      <c r="AQ911" s="233"/>
    </row>
    <row r="912" spans="43:43">
      <c r="AQ912" s="233"/>
    </row>
    <row r="913" spans="43:43">
      <c r="AQ913" s="233"/>
    </row>
    <row r="914" spans="43:43">
      <c r="AQ914" s="233"/>
    </row>
    <row r="915" spans="43:43">
      <c r="AQ915" s="233"/>
    </row>
    <row r="916" spans="43:43">
      <c r="AQ916" s="233"/>
    </row>
    <row r="917" spans="43:43">
      <c r="AQ917" s="233"/>
    </row>
    <row r="918" spans="43:43">
      <c r="AQ918" s="233"/>
    </row>
    <row r="919" spans="43:43">
      <c r="AQ919" s="233"/>
    </row>
    <row r="920" spans="43:43">
      <c r="AQ920" s="233"/>
    </row>
    <row r="921" spans="43:43">
      <c r="AQ921" s="233"/>
    </row>
    <row r="922" spans="43:43">
      <c r="AQ922" s="233"/>
    </row>
    <row r="923" spans="43:43">
      <c r="AQ923" s="233"/>
    </row>
    <row r="924" spans="43:43">
      <c r="AQ924" s="233"/>
    </row>
    <row r="925" spans="43:43">
      <c r="AQ925" s="233"/>
    </row>
    <row r="926" spans="43:43">
      <c r="AQ926" s="233"/>
    </row>
    <row r="927" spans="43:43">
      <c r="AQ927" s="233"/>
    </row>
    <row r="928" spans="43:43">
      <c r="AQ928" s="233"/>
    </row>
    <row r="929" spans="43:43">
      <c r="AQ929" s="233"/>
    </row>
    <row r="930" spans="43:43">
      <c r="AQ930" s="233"/>
    </row>
    <row r="931" spans="43:43">
      <c r="AQ931" s="233"/>
    </row>
    <row r="932" spans="43:43">
      <c r="AQ932" s="233"/>
    </row>
    <row r="933" spans="43:43">
      <c r="AQ933" s="233"/>
    </row>
    <row r="934" spans="43:43">
      <c r="AQ934" s="233"/>
    </row>
    <row r="935" spans="43:43">
      <c r="AQ935" s="233"/>
    </row>
    <row r="936" spans="43:43">
      <c r="AQ936" s="233"/>
    </row>
    <row r="937" spans="43:43">
      <c r="AQ937" s="233"/>
    </row>
    <row r="938" spans="43:43">
      <c r="AQ938" s="233"/>
    </row>
    <row r="939" spans="43:43">
      <c r="AQ939" s="233"/>
    </row>
    <row r="940" spans="43:43">
      <c r="AQ940" s="233"/>
    </row>
    <row r="941" spans="43:43">
      <c r="AQ941" s="233"/>
    </row>
    <row r="942" spans="43:43">
      <c r="AQ942" s="233"/>
    </row>
    <row r="943" spans="43:43">
      <c r="AQ943" s="233"/>
    </row>
    <row r="944" spans="43:43">
      <c r="AQ944" s="233"/>
    </row>
    <row r="945" spans="43:43">
      <c r="AQ945" s="233"/>
    </row>
    <row r="946" spans="43:43">
      <c r="AQ946" s="233"/>
    </row>
    <row r="947" spans="43:43">
      <c r="AQ947" s="233"/>
    </row>
    <row r="948" spans="43:43">
      <c r="AQ948" s="233"/>
    </row>
    <row r="949" spans="43:43">
      <c r="AQ949" s="233"/>
    </row>
    <row r="950" spans="43:43">
      <c r="AQ950" s="233"/>
    </row>
    <row r="951" spans="43:43">
      <c r="AQ951" s="233"/>
    </row>
    <row r="952" spans="43:43">
      <c r="AQ952" s="233"/>
    </row>
    <row r="953" spans="43:43">
      <c r="AQ953" s="233"/>
    </row>
    <row r="954" spans="43:43">
      <c r="AQ954" s="233"/>
    </row>
    <row r="955" spans="43:43">
      <c r="AQ955" s="233"/>
    </row>
    <row r="956" spans="43:43">
      <c r="AQ956" s="233"/>
    </row>
    <row r="957" spans="43:43">
      <c r="AQ957" s="233"/>
    </row>
    <row r="958" spans="43:43">
      <c r="AQ958" s="233"/>
    </row>
    <row r="959" spans="43:43">
      <c r="AQ959" s="233"/>
    </row>
    <row r="960" spans="43:43">
      <c r="AQ960" s="233"/>
    </row>
    <row r="961" spans="43:43">
      <c r="AQ961" s="233"/>
    </row>
    <row r="962" spans="43:43">
      <c r="AQ962" s="233"/>
    </row>
    <row r="963" spans="43:43">
      <c r="AQ963" s="233"/>
    </row>
    <row r="964" spans="43:43">
      <c r="AQ964" s="233"/>
    </row>
    <row r="965" spans="43:43">
      <c r="AQ965" s="233"/>
    </row>
    <row r="966" spans="43:43">
      <c r="AQ966" s="233"/>
    </row>
    <row r="967" spans="43:43">
      <c r="AQ967" s="233"/>
    </row>
    <row r="968" spans="43:43">
      <c r="AQ968" s="233"/>
    </row>
    <row r="969" spans="43:43">
      <c r="AQ969" s="233"/>
    </row>
    <row r="970" spans="43:43">
      <c r="AQ970" s="233"/>
    </row>
    <row r="971" spans="43:43">
      <c r="AQ971" s="233"/>
    </row>
    <row r="972" spans="43:43">
      <c r="AQ972" s="233"/>
    </row>
    <row r="973" spans="43:43">
      <c r="AQ973" s="233"/>
    </row>
    <row r="974" spans="43:43">
      <c r="AQ974" s="233"/>
    </row>
    <row r="975" spans="43:43">
      <c r="AQ975" s="233"/>
    </row>
    <row r="976" spans="43:43">
      <c r="AQ976" s="233"/>
    </row>
    <row r="977" spans="43:43">
      <c r="AQ977" s="233"/>
    </row>
    <row r="978" spans="43:43">
      <c r="AQ978" s="233"/>
    </row>
    <row r="979" spans="43:43">
      <c r="AQ979" s="233"/>
    </row>
    <row r="980" spans="43:43">
      <c r="AQ980" s="233"/>
    </row>
    <row r="981" spans="43:43">
      <c r="AQ981" s="233"/>
    </row>
    <row r="982" spans="43:43">
      <c r="AQ982" s="233"/>
    </row>
    <row r="983" spans="43:43">
      <c r="AQ983" s="233"/>
    </row>
    <row r="984" spans="43:43">
      <c r="AQ984" s="233"/>
    </row>
    <row r="985" spans="43:43">
      <c r="AQ985" s="233"/>
    </row>
    <row r="986" spans="43:43">
      <c r="AQ986" s="233"/>
    </row>
    <row r="987" spans="43:43">
      <c r="AQ987" s="233"/>
    </row>
    <row r="988" spans="43:43">
      <c r="AQ988" s="233"/>
    </row>
    <row r="989" spans="43:43">
      <c r="AQ989" s="233"/>
    </row>
    <row r="990" spans="43:43">
      <c r="AQ990" s="233"/>
    </row>
    <row r="991" spans="43:43">
      <c r="AQ991" s="233"/>
    </row>
    <row r="992" spans="43:43">
      <c r="AQ992" s="233"/>
    </row>
    <row r="993" spans="43:43">
      <c r="AQ993" s="233"/>
    </row>
    <row r="994" spans="43:43">
      <c r="AQ994" s="233"/>
    </row>
    <row r="995" spans="43:43">
      <c r="AQ995" s="233"/>
    </row>
    <row r="996" spans="43:43">
      <c r="AQ996" s="233"/>
    </row>
    <row r="997" spans="43:43">
      <c r="AQ997" s="233"/>
    </row>
    <row r="998" spans="43:43">
      <c r="AQ998" s="233"/>
    </row>
    <row r="999" spans="43:43">
      <c r="AQ999" s="233"/>
    </row>
    <row r="1000" spans="43:43">
      <c r="AQ1000" s="233"/>
    </row>
    <row r="1001" spans="43:43">
      <c r="AQ1001" s="233"/>
    </row>
    <row r="1002" spans="43:43">
      <c r="AQ1002" s="233"/>
    </row>
    <row r="1003" spans="43:43">
      <c r="AQ1003" s="233"/>
    </row>
    <row r="1004" spans="43:43">
      <c r="AQ1004" s="233"/>
    </row>
    <row r="1005" spans="43:43">
      <c r="AQ1005" s="233"/>
    </row>
    <row r="1006" spans="43:43">
      <c r="AQ1006" s="233"/>
    </row>
    <row r="1007" spans="43:43">
      <c r="AQ1007" s="233"/>
    </row>
    <row r="1008" spans="43:43">
      <c r="AQ1008" s="233"/>
    </row>
    <row r="1009" spans="43:43">
      <c r="AQ1009" s="233"/>
    </row>
    <row r="1010" spans="43:43">
      <c r="AQ1010" s="233"/>
    </row>
    <row r="1011" spans="43:43">
      <c r="AQ1011" s="233"/>
    </row>
    <row r="1012" spans="43:43">
      <c r="AQ1012" s="233"/>
    </row>
    <row r="1013" spans="43:43">
      <c r="AQ1013" s="233"/>
    </row>
    <row r="1014" spans="43:43">
      <c r="AQ1014" s="233"/>
    </row>
    <row r="1015" spans="43:43">
      <c r="AQ1015" s="233"/>
    </row>
    <row r="1016" spans="43:43">
      <c r="AQ1016" s="233"/>
    </row>
    <row r="1017" spans="43:43">
      <c r="AQ1017" s="233"/>
    </row>
    <row r="1018" spans="43:43">
      <c r="AQ1018" s="233"/>
    </row>
    <row r="1019" spans="43:43">
      <c r="AQ1019" s="233"/>
    </row>
    <row r="1020" spans="43:43">
      <c r="AQ1020" s="233"/>
    </row>
    <row r="1021" spans="43:43">
      <c r="AQ1021" s="233"/>
    </row>
    <row r="1022" spans="43:43">
      <c r="AQ1022" s="233"/>
    </row>
    <row r="1023" spans="43:43">
      <c r="AQ1023" s="233"/>
    </row>
    <row r="1024" spans="43:43">
      <c r="AQ1024" s="233"/>
    </row>
    <row r="1025" spans="43:43">
      <c r="AQ1025" s="233"/>
    </row>
    <row r="1026" spans="43:43">
      <c r="AQ1026" s="233"/>
    </row>
    <row r="1027" spans="43:43">
      <c r="AQ1027" s="233"/>
    </row>
    <row r="1028" spans="43:43">
      <c r="AQ1028" s="233"/>
    </row>
    <row r="1029" spans="43:43">
      <c r="AQ1029" s="233"/>
    </row>
    <row r="1030" spans="43:43">
      <c r="AQ1030" s="233"/>
    </row>
    <row r="1031" spans="43:43">
      <c r="AQ1031" s="233"/>
    </row>
    <row r="1032" spans="43:43">
      <c r="AQ1032" s="233"/>
    </row>
    <row r="1033" spans="43:43">
      <c r="AQ1033" s="233"/>
    </row>
    <row r="1034" spans="43:43">
      <c r="AQ1034" s="233"/>
    </row>
    <row r="1035" spans="43:43">
      <c r="AQ1035" s="233"/>
    </row>
    <row r="1036" spans="43:43">
      <c r="AQ1036" s="233"/>
    </row>
    <row r="1037" spans="43:43">
      <c r="AQ1037" s="233"/>
    </row>
    <row r="1038" spans="43:43">
      <c r="AQ1038" s="233"/>
    </row>
    <row r="1039" spans="43:43">
      <c r="AQ1039" s="233"/>
    </row>
    <row r="1040" spans="43:43">
      <c r="AQ1040" s="233"/>
    </row>
    <row r="1041" spans="43:43">
      <c r="AQ1041" s="233"/>
    </row>
    <row r="1042" spans="43:43">
      <c r="AQ1042" s="233"/>
    </row>
    <row r="1043" spans="43:43">
      <c r="AQ1043" s="233"/>
    </row>
    <row r="1044" spans="43:43">
      <c r="AQ1044" s="233"/>
    </row>
    <row r="1045" spans="43:43">
      <c r="AQ1045" s="233"/>
    </row>
    <row r="1046" spans="43:43">
      <c r="AQ1046" s="233"/>
    </row>
    <row r="1047" spans="43:43">
      <c r="AQ1047" s="233"/>
    </row>
    <row r="1048" spans="43:43">
      <c r="AQ1048" s="233"/>
    </row>
    <row r="1049" spans="43:43">
      <c r="AQ1049" s="233"/>
    </row>
    <row r="1050" spans="43:43">
      <c r="AQ1050" s="233"/>
    </row>
    <row r="1051" spans="43:43">
      <c r="AQ1051" s="233"/>
    </row>
    <row r="1052" spans="43:43">
      <c r="AQ1052" s="233"/>
    </row>
    <row r="1053" spans="43:43">
      <c r="AQ1053" s="233"/>
    </row>
    <row r="1054" spans="43:43">
      <c r="AQ1054" s="233"/>
    </row>
    <row r="1055" spans="43:43">
      <c r="AQ1055" s="233"/>
    </row>
    <row r="1056" spans="43:43">
      <c r="AQ1056" s="233"/>
    </row>
    <row r="1057" spans="43:43">
      <c r="AQ1057" s="233"/>
    </row>
    <row r="1058" spans="43:43">
      <c r="AQ1058" s="233"/>
    </row>
    <row r="1059" spans="43:43">
      <c r="AQ1059" s="233"/>
    </row>
    <row r="1060" spans="43:43">
      <c r="AQ1060" s="233"/>
    </row>
    <row r="1061" spans="43:43">
      <c r="AQ1061" s="233"/>
    </row>
    <row r="1062" spans="43:43">
      <c r="AQ1062" s="233"/>
    </row>
    <row r="1063" spans="43:43">
      <c r="AQ1063" s="233"/>
    </row>
    <row r="1064" spans="43:43">
      <c r="AQ1064" s="233"/>
    </row>
    <row r="1065" spans="43:43">
      <c r="AQ1065" s="233"/>
    </row>
    <row r="1066" spans="43:43">
      <c r="AQ1066" s="233"/>
    </row>
    <row r="1067" spans="43:43">
      <c r="AQ1067" s="233"/>
    </row>
    <row r="1068" spans="43:43">
      <c r="AQ1068" s="233"/>
    </row>
    <row r="1069" spans="43:43">
      <c r="AQ1069" s="233"/>
    </row>
    <row r="1070" spans="43:43">
      <c r="AQ1070" s="233"/>
    </row>
    <row r="1071" spans="43:43">
      <c r="AQ1071" s="233"/>
    </row>
    <row r="1072" spans="43:43">
      <c r="AQ1072" s="233"/>
    </row>
    <row r="1073" spans="43:43">
      <c r="AQ1073" s="233"/>
    </row>
    <row r="1074" spans="43:43">
      <c r="AQ1074" s="233"/>
    </row>
    <row r="1075" spans="43:43">
      <c r="AQ1075" s="233"/>
    </row>
    <row r="1076" spans="43:43">
      <c r="AQ1076" s="233"/>
    </row>
    <row r="1077" spans="43:43">
      <c r="AQ1077" s="233"/>
    </row>
    <row r="1078" spans="43:43">
      <c r="AQ1078" s="233"/>
    </row>
    <row r="1079" spans="43:43">
      <c r="AQ1079" s="233"/>
    </row>
    <row r="1080" spans="43:43">
      <c r="AQ1080" s="233"/>
    </row>
    <row r="1081" spans="43:43">
      <c r="AQ1081" s="233"/>
    </row>
    <row r="1082" spans="43:43">
      <c r="AQ1082" s="233"/>
    </row>
    <row r="1083" spans="43:43">
      <c r="AQ1083" s="233"/>
    </row>
    <row r="1084" spans="43:43">
      <c r="AQ1084" s="233"/>
    </row>
    <row r="1085" spans="43:43">
      <c r="AQ1085" s="233"/>
    </row>
    <row r="1086" spans="43:43">
      <c r="AQ1086" s="233"/>
    </row>
    <row r="1087" spans="43:43">
      <c r="AQ1087" s="233"/>
    </row>
    <row r="1088" spans="43:43">
      <c r="AQ1088" s="233"/>
    </row>
    <row r="1089" spans="43:43">
      <c r="AQ1089" s="233"/>
    </row>
    <row r="1090" spans="43:43">
      <c r="AQ1090" s="233"/>
    </row>
    <row r="1091" spans="43:43">
      <c r="AQ1091" s="233"/>
    </row>
    <row r="1092" spans="43:43">
      <c r="AQ1092" s="233"/>
    </row>
    <row r="1093" spans="43:43">
      <c r="AQ1093" s="233"/>
    </row>
    <row r="1094" spans="43:43">
      <c r="AQ1094" s="233"/>
    </row>
    <row r="1095" spans="43:43">
      <c r="AQ1095" s="233"/>
    </row>
    <row r="1096" spans="43:43">
      <c r="AQ1096" s="233"/>
    </row>
    <row r="1097" spans="43:43">
      <c r="AQ1097" s="233"/>
    </row>
    <row r="1098" spans="43:43">
      <c r="AQ1098" s="233"/>
    </row>
    <row r="1099" spans="43:43">
      <c r="AQ1099" s="233"/>
    </row>
    <row r="1100" spans="43:43">
      <c r="AQ1100" s="233"/>
    </row>
    <row r="1101" spans="43:43">
      <c r="AQ1101" s="233"/>
    </row>
    <row r="1102" spans="43:43">
      <c r="AQ1102" s="233"/>
    </row>
    <row r="1103" spans="43:43">
      <c r="AQ1103" s="233"/>
    </row>
    <row r="1104" spans="43:43">
      <c r="AQ1104" s="233"/>
    </row>
    <row r="1105" spans="43:43">
      <c r="AQ1105" s="233"/>
    </row>
    <row r="1106" spans="43:43">
      <c r="AQ1106" s="233"/>
    </row>
    <row r="1107" spans="43:43">
      <c r="AQ1107" s="233"/>
    </row>
    <row r="1108" spans="43:43">
      <c r="AQ1108" s="233"/>
    </row>
    <row r="1109" spans="43:43">
      <c r="AQ1109" s="233"/>
    </row>
    <row r="1110" spans="43:43">
      <c r="AQ1110" s="233"/>
    </row>
    <row r="1111" spans="43:43">
      <c r="AQ1111" s="233"/>
    </row>
    <row r="1112" spans="43:43">
      <c r="AQ1112" s="233"/>
    </row>
    <row r="1113" spans="43:43">
      <c r="AQ1113" s="233"/>
    </row>
    <row r="1114" spans="43:43">
      <c r="AQ1114" s="233"/>
    </row>
    <row r="1115" spans="43:43">
      <c r="AQ1115" s="233"/>
    </row>
    <row r="1116" spans="43:43">
      <c r="AQ1116" s="233"/>
    </row>
    <row r="1117" spans="43:43">
      <c r="AQ1117" s="233"/>
    </row>
    <row r="1118" spans="43:43">
      <c r="AQ1118" s="233"/>
    </row>
    <row r="1119" spans="43:43">
      <c r="AQ1119" s="233"/>
    </row>
    <row r="1120" spans="43:43">
      <c r="AQ1120" s="233"/>
    </row>
    <row r="1121" spans="43:43">
      <c r="AQ1121" s="233"/>
    </row>
    <row r="1122" spans="43:43">
      <c r="AQ1122" s="233"/>
    </row>
    <row r="1123" spans="43:43">
      <c r="AQ1123" s="233"/>
    </row>
    <row r="1124" spans="43:43">
      <c r="AQ1124" s="233"/>
    </row>
    <row r="1125" spans="43:43">
      <c r="AQ1125" s="233"/>
    </row>
    <row r="1126" spans="43:43">
      <c r="AQ1126" s="233"/>
    </row>
    <row r="1127" spans="43:43">
      <c r="AQ1127" s="233"/>
    </row>
    <row r="1128" spans="43:43">
      <c r="AQ1128" s="233"/>
    </row>
    <row r="1129" spans="43:43">
      <c r="AQ1129" s="233"/>
    </row>
    <row r="1130" spans="43:43">
      <c r="AQ1130" s="233"/>
    </row>
    <row r="1131" spans="43:43">
      <c r="AQ1131" s="233"/>
    </row>
    <row r="1132" spans="43:43">
      <c r="AQ1132" s="233"/>
    </row>
    <row r="1133" spans="43:43">
      <c r="AQ1133" s="233"/>
    </row>
    <row r="1134" spans="43:43">
      <c r="AQ1134" s="233"/>
    </row>
    <row r="1135" spans="43:43">
      <c r="AQ1135" s="233"/>
    </row>
    <row r="1136" spans="43:43">
      <c r="AQ1136" s="233"/>
    </row>
    <row r="1137" spans="43:43">
      <c r="AQ1137" s="233"/>
    </row>
    <row r="1138" spans="43:43">
      <c r="AQ1138" s="233"/>
    </row>
    <row r="1139" spans="43:43">
      <c r="AQ1139" s="233"/>
    </row>
    <row r="1140" spans="43:43">
      <c r="AQ1140" s="233"/>
    </row>
    <row r="1141" spans="43:43">
      <c r="AQ1141" s="233"/>
    </row>
    <row r="1142" spans="43:43">
      <c r="AQ1142" s="233"/>
    </row>
    <row r="1143" spans="43:43">
      <c r="AQ1143" s="233"/>
    </row>
    <row r="1144" spans="43:43">
      <c r="AQ1144" s="233"/>
    </row>
    <row r="1145" spans="43:43">
      <c r="AQ1145" s="233"/>
    </row>
    <row r="1146" spans="43:43">
      <c r="AQ1146" s="233"/>
    </row>
    <row r="1147" spans="43:43">
      <c r="AQ1147" s="233"/>
    </row>
    <row r="1148" spans="43:43">
      <c r="AQ1148" s="233"/>
    </row>
    <row r="1149" spans="43:43">
      <c r="AQ1149" s="233"/>
    </row>
    <row r="1150" spans="43:43">
      <c r="AQ1150" s="233"/>
    </row>
    <row r="1151" spans="43:43">
      <c r="AQ1151" s="233"/>
    </row>
    <row r="1152" spans="43:43">
      <c r="AQ1152" s="233"/>
    </row>
    <row r="1153" spans="43:43">
      <c r="AQ1153" s="233"/>
    </row>
    <row r="1154" spans="43:43">
      <c r="AQ1154" s="233"/>
    </row>
    <row r="1155" spans="43:43">
      <c r="AQ1155" s="233"/>
    </row>
    <row r="1156" spans="43:43">
      <c r="AQ1156" s="233"/>
    </row>
    <row r="1157" spans="43:43">
      <c r="AQ1157" s="233"/>
    </row>
    <row r="1158" spans="43:43">
      <c r="AQ1158" s="233"/>
    </row>
    <row r="1159" spans="43:43">
      <c r="AQ1159" s="233"/>
    </row>
    <row r="1160" spans="43:43">
      <c r="AQ1160" s="233"/>
    </row>
    <row r="1161" spans="43:43">
      <c r="AQ1161" s="233"/>
    </row>
    <row r="1162" spans="43:43">
      <c r="AQ1162" s="233"/>
    </row>
    <row r="1163" spans="43:43">
      <c r="AQ1163" s="233"/>
    </row>
    <row r="1164" spans="43:43">
      <c r="AQ1164" s="233"/>
    </row>
    <row r="1165" spans="43:43">
      <c r="AQ1165" s="233"/>
    </row>
    <row r="1166" spans="43:43">
      <c r="AQ1166" s="233"/>
    </row>
    <row r="1167" spans="43:43">
      <c r="AQ1167" s="233"/>
    </row>
    <row r="1168" spans="43:43">
      <c r="AQ1168" s="233"/>
    </row>
    <row r="1169" spans="43:43">
      <c r="AQ1169" s="233"/>
    </row>
    <row r="1170" spans="43:43">
      <c r="AQ1170" s="233"/>
    </row>
    <row r="1171" spans="43:43">
      <c r="AQ1171" s="233"/>
    </row>
    <row r="1172" spans="43:43">
      <c r="AQ1172" s="233"/>
    </row>
    <row r="1173" spans="43:43">
      <c r="AQ1173" s="233"/>
    </row>
    <row r="1174" spans="43:43">
      <c r="AQ1174" s="233"/>
    </row>
    <row r="1175" spans="43:43">
      <c r="AQ1175" s="233"/>
    </row>
    <row r="1176" spans="43:43">
      <c r="AQ1176" s="233"/>
    </row>
    <row r="1177" spans="43:43">
      <c r="AQ1177" s="233"/>
    </row>
    <row r="1178" spans="43:43">
      <c r="AQ1178" s="233"/>
    </row>
    <row r="1179" spans="43:43">
      <c r="AQ1179" s="233"/>
    </row>
    <row r="1180" spans="43:43">
      <c r="AQ1180" s="233"/>
    </row>
    <row r="1181" spans="43:43">
      <c r="AQ1181" s="233"/>
    </row>
    <row r="1182" spans="43:43">
      <c r="AQ1182" s="233"/>
    </row>
    <row r="1183" spans="43:43">
      <c r="AQ1183" s="233"/>
    </row>
    <row r="1184" spans="43:43">
      <c r="AQ1184" s="233"/>
    </row>
    <row r="1185" spans="43:43">
      <c r="AQ1185" s="233"/>
    </row>
    <row r="1186" spans="43:43">
      <c r="AQ1186" s="233"/>
    </row>
    <row r="1187" spans="43:43">
      <c r="AQ1187" s="233"/>
    </row>
    <row r="1188" spans="43:43">
      <c r="AQ1188" s="233"/>
    </row>
    <row r="1189" spans="43:43">
      <c r="AQ1189" s="233"/>
    </row>
    <row r="1190" spans="43:43">
      <c r="AQ1190" s="233"/>
    </row>
    <row r="1191" spans="43:43">
      <c r="AQ1191" s="233"/>
    </row>
    <row r="1192" spans="43:43">
      <c r="AQ1192" s="233"/>
    </row>
    <row r="1193" spans="43:43">
      <c r="AQ1193" s="233"/>
    </row>
    <row r="1194" spans="43:43">
      <c r="AQ1194" s="233"/>
    </row>
    <row r="1195" spans="43:43">
      <c r="AQ1195" s="233"/>
    </row>
    <row r="1196" spans="43:43">
      <c r="AQ1196" s="233"/>
    </row>
    <row r="1197" spans="43:43">
      <c r="AQ1197" s="233"/>
    </row>
    <row r="1198" spans="43:43">
      <c r="AQ1198" s="233"/>
    </row>
    <row r="1199" spans="43:43">
      <c r="AQ1199" s="233"/>
    </row>
    <row r="1200" spans="43:43">
      <c r="AQ1200" s="233"/>
    </row>
    <row r="1201" spans="43:43">
      <c r="AQ1201" s="233"/>
    </row>
    <row r="1202" spans="43:43">
      <c r="AQ1202" s="233"/>
    </row>
    <row r="1203" spans="43:43">
      <c r="AQ1203" s="233"/>
    </row>
    <row r="1204" spans="43:43">
      <c r="AQ1204" s="233"/>
    </row>
    <row r="1205" spans="43:43">
      <c r="AQ1205" s="233"/>
    </row>
    <row r="1206" spans="43:43">
      <c r="AQ1206" s="233"/>
    </row>
    <row r="1207" spans="43:43">
      <c r="AQ1207" s="233"/>
    </row>
    <row r="1208" spans="43:43">
      <c r="AQ1208" s="233"/>
    </row>
    <row r="1209" spans="43:43">
      <c r="AQ1209" s="233"/>
    </row>
    <row r="1210" spans="43:43">
      <c r="AQ1210" s="233"/>
    </row>
    <row r="1211" spans="43:43">
      <c r="AQ1211" s="233"/>
    </row>
    <row r="1212" spans="43:43">
      <c r="AQ1212" s="233"/>
    </row>
    <row r="1213" spans="43:43">
      <c r="AQ1213" s="233"/>
    </row>
    <row r="1214" spans="43:43">
      <c r="AQ1214" s="233"/>
    </row>
    <row r="1215" spans="43:43">
      <c r="AQ1215" s="233"/>
    </row>
    <row r="1216" spans="43:43">
      <c r="AQ1216" s="233"/>
    </row>
    <row r="1217" spans="43:43">
      <c r="AQ1217" s="233"/>
    </row>
    <row r="1218" spans="43:43">
      <c r="AQ1218" s="233"/>
    </row>
    <row r="1219" spans="43:43">
      <c r="AQ1219" s="233"/>
    </row>
    <row r="1220" spans="43:43">
      <c r="AQ1220" s="233"/>
    </row>
    <row r="1221" spans="43:43">
      <c r="AQ1221" s="233"/>
    </row>
    <row r="1222" spans="43:43">
      <c r="AQ1222" s="233"/>
    </row>
    <row r="1223" spans="43:43">
      <c r="AQ1223" s="233"/>
    </row>
    <row r="1224" spans="43:43">
      <c r="AQ1224" s="233"/>
    </row>
    <row r="1225" spans="43:43">
      <c r="AQ1225" s="233"/>
    </row>
    <row r="1226" spans="43:43">
      <c r="AQ1226" s="233"/>
    </row>
    <row r="1227" spans="43:43">
      <c r="AQ1227" s="233"/>
    </row>
    <row r="1228" spans="43:43">
      <c r="AQ1228" s="233"/>
    </row>
    <row r="1229" spans="43:43">
      <c r="AQ1229" s="233"/>
    </row>
    <row r="1230" spans="43:43">
      <c r="AQ1230" s="233"/>
    </row>
    <row r="1231" spans="43:43">
      <c r="AQ1231" s="233"/>
    </row>
    <row r="1232" spans="43:43">
      <c r="AQ1232" s="233"/>
    </row>
    <row r="1233" spans="43:43">
      <c r="AQ1233" s="233"/>
    </row>
    <row r="1234" spans="43:43">
      <c r="AQ1234" s="233"/>
    </row>
    <row r="1235" spans="43:43">
      <c r="AQ1235" s="233"/>
    </row>
    <row r="1236" spans="43:43">
      <c r="AQ1236" s="233"/>
    </row>
    <row r="1237" spans="43:43">
      <c r="AQ1237" s="233"/>
    </row>
    <row r="1238" spans="43:43">
      <c r="AQ1238" s="233"/>
    </row>
    <row r="1239" spans="43:43">
      <c r="AQ1239" s="233"/>
    </row>
    <row r="1240" spans="43:43">
      <c r="AQ1240" s="233"/>
    </row>
    <row r="1241" spans="43:43">
      <c r="AQ1241" s="233"/>
    </row>
    <row r="1242" spans="43:43">
      <c r="AQ1242" s="233"/>
    </row>
    <row r="1243" spans="43:43">
      <c r="AQ1243" s="233"/>
    </row>
    <row r="1244" spans="43:43">
      <c r="AQ1244" s="233"/>
    </row>
    <row r="1245" spans="43:43">
      <c r="AQ1245" s="233"/>
    </row>
    <row r="1246" spans="43:43">
      <c r="AQ1246" s="233"/>
    </row>
    <row r="1247" spans="43:43">
      <c r="AQ1247" s="233"/>
    </row>
    <row r="1248" spans="43:43">
      <c r="AQ1248" s="233"/>
    </row>
    <row r="1249" spans="43:43">
      <c r="AQ1249" s="233"/>
    </row>
    <row r="1250" spans="43:43">
      <c r="AQ1250" s="233"/>
    </row>
    <row r="1251" spans="43:43">
      <c r="AQ1251" s="233"/>
    </row>
    <row r="1252" spans="43:43">
      <c r="AQ1252" s="233"/>
    </row>
    <row r="1253" spans="43:43">
      <c r="AQ1253" s="233"/>
    </row>
    <row r="1254" spans="43:43">
      <c r="AQ1254" s="233"/>
    </row>
    <row r="1255" spans="43:43">
      <c r="AQ1255" s="233"/>
    </row>
    <row r="1256" spans="43:43">
      <c r="AQ1256" s="233"/>
    </row>
    <row r="1257" spans="43:43">
      <c r="AQ1257" s="233"/>
    </row>
    <row r="1258" spans="43:43">
      <c r="AQ1258" s="233"/>
    </row>
    <row r="1259" spans="43:43">
      <c r="AQ1259" s="233"/>
    </row>
    <row r="1260" spans="43:43">
      <c r="AQ1260" s="233"/>
    </row>
    <row r="1261" spans="43:43">
      <c r="AQ1261" s="233"/>
    </row>
    <row r="1262" spans="43:43">
      <c r="AQ1262" s="233"/>
    </row>
    <row r="1263" spans="43:43">
      <c r="AQ1263" s="233"/>
    </row>
    <row r="1264" spans="43:43">
      <c r="AQ1264" s="233"/>
    </row>
    <row r="1265" spans="43:43">
      <c r="AQ1265" s="233"/>
    </row>
    <row r="1266" spans="43:43">
      <c r="AQ1266" s="233"/>
    </row>
    <row r="1267" spans="43:43">
      <c r="AQ1267" s="233"/>
    </row>
    <row r="1268" spans="43:43">
      <c r="AQ1268" s="233"/>
    </row>
    <row r="1269" spans="43:43">
      <c r="AQ1269" s="233"/>
    </row>
    <row r="1270" spans="43:43">
      <c r="AQ1270" s="233"/>
    </row>
    <row r="1271" spans="43:43">
      <c r="AQ1271" s="233"/>
    </row>
    <row r="1272" spans="43:43">
      <c r="AQ1272" s="233"/>
    </row>
    <row r="1273" spans="43:43">
      <c r="AQ1273" s="233"/>
    </row>
    <row r="1274" spans="43:43">
      <c r="AQ1274" s="233"/>
    </row>
    <row r="1275" spans="43:43">
      <c r="AQ1275" s="233"/>
    </row>
    <row r="1276" spans="43:43">
      <c r="AQ1276" s="233"/>
    </row>
    <row r="1277" spans="43:43">
      <c r="AQ1277" s="233"/>
    </row>
    <row r="1278" spans="43:43">
      <c r="AQ1278" s="233"/>
    </row>
    <row r="1279" spans="43:43">
      <c r="AQ1279" s="233"/>
    </row>
    <row r="1280" spans="43:43">
      <c r="AQ1280" s="233"/>
    </row>
    <row r="1281" spans="43:43">
      <c r="AQ1281" s="233"/>
    </row>
    <row r="1282" spans="43:43">
      <c r="AQ1282" s="233"/>
    </row>
    <row r="1283" spans="43:43">
      <c r="AQ1283" s="233"/>
    </row>
    <row r="1284" spans="43:43">
      <c r="AQ1284" s="233"/>
    </row>
    <row r="1285" spans="43:43">
      <c r="AQ1285" s="233"/>
    </row>
    <row r="1286" spans="43:43">
      <c r="AQ1286" s="233"/>
    </row>
    <row r="1287" spans="43:43">
      <c r="AQ1287" s="233"/>
    </row>
    <row r="1288" spans="43:43">
      <c r="AQ1288" s="233"/>
    </row>
    <row r="1289" spans="43:43">
      <c r="AQ1289" s="233"/>
    </row>
    <row r="1290" spans="43:43">
      <c r="AQ1290" s="233"/>
    </row>
    <row r="1291" spans="43:43">
      <c r="AQ1291" s="233"/>
    </row>
    <row r="1292" spans="43:43">
      <c r="AQ1292" s="233"/>
    </row>
    <row r="1293" spans="43:43">
      <c r="AQ1293" s="233"/>
    </row>
    <row r="1294" spans="43:43">
      <c r="AQ1294" s="233"/>
    </row>
    <row r="1295" spans="43:43">
      <c r="AQ1295" s="233"/>
    </row>
    <row r="1296" spans="43:43">
      <c r="AQ1296" s="233"/>
    </row>
    <row r="1297" spans="43:43">
      <c r="AQ1297" s="233"/>
    </row>
    <row r="1298" spans="43:43">
      <c r="AQ1298" s="233"/>
    </row>
    <row r="1299" spans="43:43">
      <c r="AQ1299" s="233"/>
    </row>
    <row r="1300" spans="43:43">
      <c r="AQ1300" s="233"/>
    </row>
    <row r="1301" spans="43:43">
      <c r="AQ1301" s="233"/>
    </row>
    <row r="1302" spans="43:43">
      <c r="AQ1302" s="233"/>
    </row>
    <row r="1303" spans="43:43">
      <c r="AQ1303" s="233"/>
    </row>
    <row r="1304" spans="43:43">
      <c r="AQ1304" s="233"/>
    </row>
    <row r="1305" spans="43:43">
      <c r="AQ1305" s="233"/>
    </row>
    <row r="1306" spans="43:43">
      <c r="AQ1306" s="233"/>
    </row>
    <row r="1307" spans="43:43">
      <c r="AQ1307" s="233"/>
    </row>
    <row r="1308" spans="43:43">
      <c r="AQ1308" s="233"/>
    </row>
    <row r="1309" spans="43:43">
      <c r="AQ1309" s="233"/>
    </row>
    <row r="1310" spans="43:43">
      <c r="AQ1310" s="233"/>
    </row>
    <row r="1311" spans="43:43">
      <c r="AQ1311" s="233"/>
    </row>
    <row r="1312" spans="43:43">
      <c r="AQ1312" s="233"/>
    </row>
    <row r="1313" spans="43:43">
      <c r="AQ1313" s="233"/>
    </row>
    <row r="1314" spans="43:43">
      <c r="AQ1314" s="233"/>
    </row>
    <row r="1315" spans="43:43">
      <c r="AQ1315" s="233"/>
    </row>
    <row r="1316" spans="43:43">
      <c r="AQ1316" s="233"/>
    </row>
    <row r="1317" spans="43:43">
      <c r="AQ1317" s="233"/>
    </row>
    <row r="1318" spans="43:43">
      <c r="AQ1318" s="233"/>
    </row>
    <row r="1319" spans="43:43">
      <c r="AQ1319" s="233"/>
    </row>
    <row r="1320" spans="43:43">
      <c r="AQ1320" s="233"/>
    </row>
    <row r="1321" spans="43:43">
      <c r="AQ1321" s="233"/>
    </row>
    <row r="1322" spans="43:43">
      <c r="AQ1322" s="233"/>
    </row>
    <row r="1323" spans="43:43">
      <c r="AQ1323" s="233"/>
    </row>
    <row r="1324" spans="43:43">
      <c r="AQ1324" s="233"/>
    </row>
    <row r="1325" spans="43:43">
      <c r="AQ1325" s="233"/>
    </row>
    <row r="1326" spans="43:43">
      <c r="AQ1326" s="233"/>
    </row>
    <row r="1327" spans="43:43">
      <c r="AQ1327" s="233"/>
    </row>
    <row r="1328" spans="43:43">
      <c r="AQ1328" s="233"/>
    </row>
    <row r="1329" spans="43:43">
      <c r="AQ1329" s="233"/>
    </row>
    <row r="1330" spans="43:43">
      <c r="AQ1330" s="233"/>
    </row>
    <row r="1331" spans="43:43">
      <c r="AQ1331" s="233"/>
    </row>
    <row r="1332" spans="43:43">
      <c r="AQ1332" s="233"/>
    </row>
    <row r="1333" spans="43:43">
      <c r="AQ1333" s="233"/>
    </row>
    <row r="1334" spans="43:43">
      <c r="AQ1334" s="233"/>
    </row>
    <row r="1335" spans="43:43">
      <c r="AQ1335" s="233"/>
    </row>
    <row r="1336" spans="43:43">
      <c r="AQ1336" s="233"/>
    </row>
    <row r="1337" spans="43:43">
      <c r="AQ1337" s="233"/>
    </row>
    <row r="1338" spans="43:43">
      <c r="AQ1338" s="233"/>
    </row>
    <row r="1339" spans="43:43">
      <c r="AQ1339" s="233"/>
    </row>
    <row r="1340" spans="43:43">
      <c r="AQ1340" s="233"/>
    </row>
    <row r="1341" spans="43:43">
      <c r="AQ1341" s="233"/>
    </row>
    <row r="1342" spans="43:43">
      <c r="AQ1342" s="233"/>
    </row>
    <row r="1343" spans="43:43">
      <c r="AQ1343" s="233"/>
    </row>
    <row r="1344" spans="43:43">
      <c r="AQ1344" s="233"/>
    </row>
    <row r="1345" spans="43:43">
      <c r="AQ1345" s="233"/>
    </row>
    <row r="1346" spans="43:43">
      <c r="AQ1346" s="233"/>
    </row>
    <row r="1347" spans="43:43">
      <c r="AQ1347" s="233"/>
    </row>
    <row r="1348" spans="43:43">
      <c r="AQ1348" s="233"/>
    </row>
    <row r="1349" spans="43:43">
      <c r="AQ1349" s="233"/>
    </row>
    <row r="1350" spans="43:43">
      <c r="AQ1350" s="233"/>
    </row>
    <row r="1351" spans="43:43">
      <c r="AQ1351" s="233"/>
    </row>
    <row r="1352" spans="43:43">
      <c r="AQ1352" s="233"/>
    </row>
    <row r="1353" spans="43:43">
      <c r="AQ1353" s="233"/>
    </row>
    <row r="1354" spans="43:43">
      <c r="AQ1354" s="233"/>
    </row>
    <row r="1355" spans="43:43">
      <c r="AQ1355" s="233"/>
    </row>
    <row r="1356" spans="43:43">
      <c r="AQ1356" s="233"/>
    </row>
    <row r="1357" spans="43:43">
      <c r="AQ1357" s="233"/>
    </row>
    <row r="1358" spans="43:43">
      <c r="AQ1358" s="233"/>
    </row>
    <row r="1359" spans="43:43">
      <c r="AQ1359" s="233"/>
    </row>
    <row r="1360" spans="43:43">
      <c r="AQ1360" s="233"/>
    </row>
    <row r="1361" spans="43:43">
      <c r="AQ1361" s="233"/>
    </row>
    <row r="1362" spans="43:43">
      <c r="AQ1362" s="233"/>
    </row>
    <row r="1363" spans="43:43">
      <c r="AQ1363" s="233"/>
    </row>
    <row r="1364" spans="43:43">
      <c r="AQ1364" s="233"/>
    </row>
    <row r="1365" spans="43:43">
      <c r="AQ1365" s="233"/>
    </row>
    <row r="1366" spans="43:43">
      <c r="AQ1366" s="233"/>
    </row>
    <row r="1367" spans="43:43">
      <c r="AQ1367" s="233"/>
    </row>
    <row r="1368" spans="43:43">
      <c r="AQ1368" s="233"/>
    </row>
    <row r="1369" spans="43:43">
      <c r="AQ1369" s="233"/>
    </row>
    <row r="1370" spans="43:43">
      <c r="AQ1370" s="233"/>
    </row>
    <row r="1371" spans="43:43">
      <c r="AQ1371" s="233"/>
    </row>
    <row r="1372" spans="43:43">
      <c r="AQ1372" s="233"/>
    </row>
    <row r="1373" spans="43:43">
      <c r="AQ1373" s="233"/>
    </row>
    <row r="1374" spans="43:43">
      <c r="AQ1374" s="233"/>
    </row>
    <row r="1375" spans="43:43">
      <c r="AQ1375" s="233"/>
    </row>
    <row r="1376" spans="43:43">
      <c r="AQ1376" s="233"/>
    </row>
    <row r="1377" spans="43:43">
      <c r="AQ1377" s="233"/>
    </row>
    <row r="1378" spans="43:43">
      <c r="AQ1378" s="233"/>
    </row>
    <row r="1379" spans="43:43">
      <c r="AQ1379" s="233"/>
    </row>
    <row r="1380" spans="43:43">
      <c r="AQ1380" s="233"/>
    </row>
    <row r="1381" spans="43:43">
      <c r="AQ1381" s="233"/>
    </row>
    <row r="1382" spans="43:43">
      <c r="AQ1382" s="233"/>
    </row>
    <row r="1383" spans="43:43">
      <c r="AQ1383" s="233"/>
    </row>
    <row r="1384" spans="43:43">
      <c r="AQ1384" s="233"/>
    </row>
    <row r="1385" spans="43:43">
      <c r="AQ1385" s="233"/>
    </row>
    <row r="1386" spans="43:43">
      <c r="AQ1386" s="233"/>
    </row>
    <row r="1387" spans="43:43">
      <c r="AQ1387" s="233"/>
    </row>
    <row r="1388" spans="43:43">
      <c r="AQ1388" s="233"/>
    </row>
    <row r="1389" spans="43:43">
      <c r="AQ1389" s="233"/>
    </row>
    <row r="1390" spans="43:43">
      <c r="AQ1390" s="233"/>
    </row>
    <row r="1391" spans="43:43">
      <c r="AQ1391" s="233"/>
    </row>
    <row r="1392" spans="43:43">
      <c r="AQ1392" s="233"/>
    </row>
    <row r="1393" spans="43:43">
      <c r="AQ1393" s="233"/>
    </row>
    <row r="1394" spans="43:43">
      <c r="AQ1394" s="233"/>
    </row>
    <row r="1395" spans="43:43">
      <c r="AQ1395" s="233"/>
    </row>
    <row r="1396" spans="43:43">
      <c r="AQ1396" s="233"/>
    </row>
    <row r="1397" spans="43:43">
      <c r="AQ1397" s="233"/>
    </row>
    <row r="1398" spans="43:43">
      <c r="AQ1398" s="233"/>
    </row>
    <row r="1399" spans="43:43">
      <c r="AQ1399" s="233"/>
    </row>
    <row r="1400" spans="43:43">
      <c r="AQ1400" s="233"/>
    </row>
    <row r="1401" spans="43:43">
      <c r="AQ1401" s="233"/>
    </row>
    <row r="1402" spans="43:43">
      <c r="AQ1402" s="233"/>
    </row>
    <row r="1403" spans="43:43">
      <c r="AQ1403" s="233"/>
    </row>
    <row r="1404" spans="43:43">
      <c r="AQ1404" s="233"/>
    </row>
    <row r="1405" spans="43:43">
      <c r="AQ1405" s="233"/>
    </row>
    <row r="1406" spans="43:43">
      <c r="AQ1406" s="233"/>
    </row>
    <row r="1407" spans="43:43">
      <c r="AQ1407" s="233"/>
    </row>
    <row r="1408" spans="43:43">
      <c r="AQ1408" s="233"/>
    </row>
    <row r="1409" spans="43:43">
      <c r="AQ1409" s="233"/>
    </row>
    <row r="1410" spans="43:43">
      <c r="AQ1410" s="233"/>
    </row>
    <row r="1411" spans="43:43">
      <c r="AQ1411" s="233"/>
    </row>
    <row r="1412" spans="43:43">
      <c r="AQ1412" s="233"/>
    </row>
    <row r="1413" spans="43:43">
      <c r="AQ1413" s="233"/>
    </row>
    <row r="1414" spans="43:43">
      <c r="AQ1414" s="233"/>
    </row>
    <row r="1415" spans="43:43">
      <c r="AQ1415" s="233"/>
    </row>
    <row r="1416" spans="43:43">
      <c r="AQ1416" s="233"/>
    </row>
    <row r="1417" spans="43:43">
      <c r="AQ1417" s="233"/>
    </row>
    <row r="1418" spans="43:43">
      <c r="AQ1418" s="233"/>
    </row>
    <row r="1419" spans="43:43">
      <c r="AQ1419" s="233"/>
    </row>
    <row r="1420" spans="43:43">
      <c r="AQ1420" s="233"/>
    </row>
    <row r="1421" spans="43:43">
      <c r="AQ1421" s="233"/>
    </row>
    <row r="1422" spans="43:43">
      <c r="AQ1422" s="233"/>
    </row>
    <row r="1423" spans="43:43">
      <c r="AQ1423" s="233"/>
    </row>
    <row r="1424" spans="43:43">
      <c r="AQ1424" s="233"/>
    </row>
    <row r="1425" spans="43:43">
      <c r="AQ1425" s="233"/>
    </row>
    <row r="1426" spans="43:43">
      <c r="AQ1426" s="233"/>
    </row>
    <row r="1427" spans="43:43">
      <c r="AQ1427" s="233"/>
    </row>
    <row r="1428" spans="43:43">
      <c r="AQ1428" s="233"/>
    </row>
    <row r="1429" spans="43:43">
      <c r="AQ1429" s="233"/>
    </row>
    <row r="1430" spans="43:43">
      <c r="AQ1430" s="233"/>
    </row>
    <row r="1431" spans="43:43">
      <c r="AQ1431" s="233"/>
    </row>
    <row r="1432" spans="43:43">
      <c r="AQ1432" s="233"/>
    </row>
    <row r="1433" spans="43:43">
      <c r="AQ1433" s="233"/>
    </row>
    <row r="1434" spans="43:43">
      <c r="AQ1434" s="233"/>
    </row>
    <row r="1435" spans="43:43">
      <c r="AQ1435" s="233"/>
    </row>
    <row r="1436" spans="43:43">
      <c r="AQ1436" s="233"/>
    </row>
    <row r="1437" spans="43:43">
      <c r="AQ1437" s="233"/>
    </row>
    <row r="1438" spans="43:43">
      <c r="AQ1438" s="233"/>
    </row>
    <row r="1439" spans="43:43">
      <c r="AQ1439" s="233"/>
    </row>
    <row r="1440" spans="43:43">
      <c r="AQ1440" s="233"/>
    </row>
    <row r="1441" spans="43:43">
      <c r="AQ1441" s="233"/>
    </row>
    <row r="1442" spans="43:43">
      <c r="AQ1442" s="233"/>
    </row>
    <row r="1443" spans="43:43">
      <c r="AQ1443" s="233"/>
    </row>
    <row r="1444" spans="43:43">
      <c r="AQ1444" s="233"/>
    </row>
    <row r="1445" spans="43:43">
      <c r="AQ1445" s="233"/>
    </row>
    <row r="1446" spans="43:43">
      <c r="AQ1446" s="233"/>
    </row>
    <row r="1447" spans="43:43">
      <c r="AQ1447" s="233"/>
    </row>
    <row r="1448" spans="43:43">
      <c r="AQ1448" s="233"/>
    </row>
    <row r="1449" spans="43:43">
      <c r="AQ1449" s="233"/>
    </row>
    <row r="1450" spans="43:43">
      <c r="AQ1450" s="233"/>
    </row>
    <row r="1451" spans="43:43">
      <c r="AQ1451" s="233"/>
    </row>
    <row r="1452" spans="43:43">
      <c r="AQ1452" s="233"/>
    </row>
    <row r="1453" spans="43:43">
      <c r="AQ1453" s="233"/>
    </row>
    <row r="1454" spans="43:43">
      <c r="AQ1454" s="233"/>
    </row>
    <row r="1455" spans="43:43">
      <c r="AQ1455" s="233"/>
    </row>
    <row r="1456" spans="43:43">
      <c r="AQ1456" s="233"/>
    </row>
    <row r="1457" spans="43:43">
      <c r="AQ1457" s="233"/>
    </row>
    <row r="1458" spans="43:43">
      <c r="AQ1458" s="233"/>
    </row>
    <row r="1459" spans="43:43">
      <c r="AQ1459" s="233"/>
    </row>
    <row r="1460" spans="43:43">
      <c r="AQ1460" s="233"/>
    </row>
    <row r="1461" spans="43:43">
      <c r="AQ1461" s="233"/>
    </row>
    <row r="1462" spans="43:43">
      <c r="AQ1462" s="233"/>
    </row>
    <row r="1463" spans="43:43">
      <c r="AQ1463" s="233"/>
    </row>
    <row r="1464" spans="43:43">
      <c r="AQ1464" s="233"/>
    </row>
    <row r="1465" spans="43:43">
      <c r="AQ1465" s="233"/>
    </row>
    <row r="1466" spans="43:43">
      <c r="AQ1466" s="233"/>
    </row>
    <row r="1467" spans="43:43">
      <c r="AQ1467" s="233"/>
    </row>
    <row r="1468" spans="43:43">
      <c r="AQ1468" s="233"/>
    </row>
    <row r="1469" spans="43:43">
      <c r="AQ1469" s="233"/>
    </row>
    <row r="1470" spans="43:43">
      <c r="AQ1470" s="233"/>
    </row>
    <row r="1471" spans="43:43">
      <c r="AQ1471" s="233"/>
    </row>
    <row r="1472" spans="43:43">
      <c r="AQ1472" s="233"/>
    </row>
    <row r="1473" spans="43:43">
      <c r="AQ1473" s="233"/>
    </row>
    <row r="1474" spans="43:43">
      <c r="AQ1474" s="233"/>
    </row>
    <row r="1475" spans="43:43">
      <c r="AQ1475" s="233"/>
    </row>
    <row r="1476" spans="43:43">
      <c r="AQ1476" s="233"/>
    </row>
    <row r="1477" spans="43:43">
      <c r="AQ1477" s="233"/>
    </row>
    <row r="1478" spans="43:43">
      <c r="AQ1478" s="233"/>
    </row>
    <row r="1479" spans="43:43">
      <c r="AQ1479" s="233"/>
    </row>
    <row r="1480" spans="43:43">
      <c r="AQ1480" s="233"/>
    </row>
    <row r="1481" spans="43:43">
      <c r="AQ1481" s="233"/>
    </row>
    <row r="1482" spans="43:43">
      <c r="AQ1482" s="233"/>
    </row>
    <row r="1483" spans="43:43">
      <c r="AQ1483" s="233"/>
    </row>
    <row r="1484" spans="43:43">
      <c r="AQ1484" s="233"/>
    </row>
    <row r="1485" spans="43:43">
      <c r="AQ1485" s="233"/>
    </row>
    <row r="1486" spans="43:43">
      <c r="AQ1486" s="233"/>
    </row>
    <row r="1487" spans="43:43">
      <c r="AQ1487" s="233"/>
    </row>
    <row r="1488" spans="43:43">
      <c r="AQ1488" s="233"/>
    </row>
    <row r="1489" spans="43:43">
      <c r="AQ1489" s="233"/>
    </row>
    <row r="1490" spans="43:43">
      <c r="AQ1490" s="233"/>
    </row>
    <row r="1491" spans="43:43">
      <c r="AQ1491" s="233"/>
    </row>
    <row r="1492" spans="43:43">
      <c r="AQ1492" s="233"/>
    </row>
    <row r="1493" spans="43:43">
      <c r="AQ1493" s="233"/>
    </row>
    <row r="1494" spans="43:43">
      <c r="AQ1494" s="233"/>
    </row>
    <row r="1495" spans="43:43">
      <c r="AQ1495" s="233"/>
    </row>
    <row r="1496" spans="43:43">
      <c r="AQ1496" s="233"/>
    </row>
    <row r="1497" spans="43:43">
      <c r="AQ1497" s="233"/>
    </row>
    <row r="1498" spans="43:43">
      <c r="AQ1498" s="233"/>
    </row>
    <row r="1499" spans="43:43">
      <c r="AQ1499" s="233"/>
    </row>
    <row r="1500" spans="43:43">
      <c r="AQ1500" s="233"/>
    </row>
    <row r="1501" spans="43:43">
      <c r="AQ1501" s="233"/>
    </row>
    <row r="1502" spans="43:43">
      <c r="AQ1502" s="233"/>
    </row>
    <row r="1503" spans="43:43">
      <c r="AQ1503" s="233"/>
    </row>
    <row r="1504" spans="43:43">
      <c r="AQ1504" s="233"/>
    </row>
    <row r="1505" spans="43:43">
      <c r="AQ1505" s="233"/>
    </row>
    <row r="1506" spans="43:43">
      <c r="AQ1506" s="233"/>
    </row>
    <row r="1507" spans="43:43">
      <c r="AQ1507" s="233"/>
    </row>
    <row r="1508" spans="43:43">
      <c r="AQ1508" s="233"/>
    </row>
    <row r="1509" spans="43:43">
      <c r="AQ1509" s="233"/>
    </row>
    <row r="1510" spans="43:43">
      <c r="AQ1510" s="233"/>
    </row>
    <row r="1511" spans="43:43">
      <c r="AQ1511" s="233"/>
    </row>
    <row r="1512" spans="43:43">
      <c r="AQ1512" s="233"/>
    </row>
    <row r="1513" spans="43:43">
      <c r="AQ1513" s="233"/>
    </row>
    <row r="1514" spans="43:43">
      <c r="AQ1514" s="233"/>
    </row>
    <row r="1515" spans="43:43">
      <c r="AQ1515" s="233"/>
    </row>
    <row r="1516" spans="43:43">
      <c r="AQ1516" s="233"/>
    </row>
    <row r="1517" spans="43:43">
      <c r="AQ1517" s="233"/>
    </row>
    <row r="1518" spans="43:43">
      <c r="AQ1518" s="233"/>
    </row>
    <row r="1519" spans="43:43">
      <c r="AQ1519" s="233"/>
    </row>
    <row r="1520" spans="43:43">
      <c r="AQ1520" s="233"/>
    </row>
    <row r="1521" spans="43:43">
      <c r="AQ1521" s="233"/>
    </row>
    <row r="1522" spans="43:43">
      <c r="AQ1522" s="233"/>
    </row>
    <row r="1523" spans="43:43">
      <c r="AQ1523" s="233"/>
    </row>
    <row r="1524" spans="43:43">
      <c r="AQ1524" s="233"/>
    </row>
    <row r="1525" spans="43:43">
      <c r="AQ1525" s="233"/>
    </row>
    <row r="1526" spans="43:43">
      <c r="AQ1526" s="233"/>
    </row>
    <row r="1527" spans="43:43">
      <c r="AQ1527" s="233"/>
    </row>
    <row r="1528" spans="43:43">
      <c r="AQ1528" s="233"/>
    </row>
    <row r="1529" spans="43:43">
      <c r="AQ1529" s="233"/>
    </row>
    <row r="1530" spans="43:43">
      <c r="AQ1530" s="233"/>
    </row>
    <row r="1531" spans="43:43">
      <c r="AQ1531" s="233"/>
    </row>
    <row r="1532" spans="43:43">
      <c r="AQ1532" s="233"/>
    </row>
    <row r="1533" spans="43:43">
      <c r="AQ1533" s="233"/>
    </row>
    <row r="1534" spans="43:43">
      <c r="AQ1534" s="233"/>
    </row>
    <row r="1535" spans="43:43">
      <c r="AQ1535" s="233"/>
    </row>
    <row r="1536" spans="43:43">
      <c r="AQ1536" s="233"/>
    </row>
    <row r="1537" spans="43:43">
      <c r="AQ1537" s="233"/>
    </row>
    <row r="1538" spans="43:43">
      <c r="AQ1538" s="233"/>
    </row>
    <row r="1539" spans="43:43">
      <c r="AQ1539" s="233"/>
    </row>
    <row r="1540" spans="43:43">
      <c r="AQ1540" s="233"/>
    </row>
    <row r="1541" spans="43:43">
      <c r="AQ1541" s="233"/>
    </row>
    <row r="1542" spans="43:43">
      <c r="AQ1542" s="233"/>
    </row>
    <row r="1543" spans="43:43">
      <c r="AQ1543" s="233"/>
    </row>
    <row r="1544" spans="43:43">
      <c r="AQ1544" s="233"/>
    </row>
    <row r="1545" spans="43:43">
      <c r="AQ1545" s="233"/>
    </row>
    <row r="1546" spans="43:43">
      <c r="AQ1546" s="233"/>
    </row>
    <row r="1547" spans="43:43">
      <c r="AQ1547" s="233"/>
    </row>
    <row r="1548" spans="43:43">
      <c r="AQ1548" s="233"/>
    </row>
    <row r="1549" spans="43:43">
      <c r="AQ1549" s="233"/>
    </row>
    <row r="1550" spans="43:43">
      <c r="AQ1550" s="233"/>
    </row>
    <row r="1551" spans="43:43">
      <c r="AQ1551" s="233"/>
    </row>
    <row r="1552" spans="43:43">
      <c r="AQ1552" s="233"/>
    </row>
    <row r="1553" spans="43:43">
      <c r="AQ1553" s="233"/>
    </row>
    <row r="1554" spans="43:43">
      <c r="AQ1554" s="233"/>
    </row>
    <row r="1555" spans="43:43">
      <c r="AQ1555" s="233"/>
    </row>
    <row r="1556" spans="43:43">
      <c r="AQ1556" s="233"/>
    </row>
    <row r="1557" spans="43:43">
      <c r="AQ1557" s="233"/>
    </row>
    <row r="1558" spans="43:43">
      <c r="AQ1558" s="233"/>
    </row>
    <row r="1559" spans="43:43">
      <c r="AQ1559" s="233"/>
    </row>
    <row r="1560" spans="43:43">
      <c r="AQ1560" s="233"/>
    </row>
    <row r="1561" spans="43:43">
      <c r="AQ1561" s="233"/>
    </row>
    <row r="1562" spans="43:43">
      <c r="AQ1562" s="233"/>
    </row>
    <row r="1563" spans="43:43">
      <c r="AQ1563" s="233"/>
    </row>
    <row r="1564" spans="43:43">
      <c r="AQ1564" s="233"/>
    </row>
    <row r="1565" spans="43:43">
      <c r="AQ1565" s="233"/>
    </row>
    <row r="1566" spans="43:43">
      <c r="AQ1566" s="233"/>
    </row>
    <row r="1567" spans="43:43">
      <c r="AQ1567" s="233"/>
    </row>
    <row r="1568" spans="43:43">
      <c r="AQ1568" s="233"/>
    </row>
    <row r="1569" spans="43:43">
      <c r="AQ1569" s="233"/>
    </row>
    <row r="1570" spans="43:43">
      <c r="AQ1570" s="233"/>
    </row>
    <row r="1571" spans="43:43">
      <c r="AQ1571" s="233"/>
    </row>
    <row r="1572" spans="43:43">
      <c r="AQ1572" s="233"/>
    </row>
    <row r="1573" spans="43:43">
      <c r="AQ1573" s="233"/>
    </row>
    <row r="1574" spans="43:43">
      <c r="AQ1574" s="233"/>
    </row>
    <row r="1575" spans="43:43">
      <c r="AQ1575" s="233"/>
    </row>
    <row r="1576" spans="43:43">
      <c r="AQ1576" s="233"/>
    </row>
    <row r="1577" spans="43:43">
      <c r="AQ1577" s="233"/>
    </row>
    <row r="1578" spans="43:43">
      <c r="AQ1578" s="233"/>
    </row>
    <row r="1579" spans="43:43">
      <c r="AQ1579" s="233"/>
    </row>
    <row r="1580" spans="43:43">
      <c r="AQ1580" s="233"/>
    </row>
    <row r="1581" spans="43:43">
      <c r="AQ1581" s="233"/>
    </row>
    <row r="1582" spans="43:43">
      <c r="AQ1582" s="233"/>
    </row>
    <row r="1583" spans="43:43">
      <c r="AQ1583" s="233"/>
    </row>
    <row r="1584" spans="43:43">
      <c r="AQ1584" s="233"/>
    </row>
    <row r="1585" spans="43:43">
      <c r="AQ1585" s="233"/>
    </row>
    <row r="1586" spans="43:43">
      <c r="AQ1586" s="233"/>
    </row>
    <row r="1587" spans="43:43">
      <c r="AQ1587" s="233"/>
    </row>
    <row r="1588" spans="43:43">
      <c r="AQ1588" s="233"/>
    </row>
    <row r="1589" spans="43:43">
      <c r="AQ1589" s="233"/>
    </row>
    <row r="1590" spans="43:43">
      <c r="AQ1590" s="233"/>
    </row>
    <row r="1591" spans="43:43">
      <c r="AQ1591" s="233"/>
    </row>
    <row r="1592" spans="43:43">
      <c r="AQ1592" s="233"/>
    </row>
    <row r="1593" spans="43:43">
      <c r="AQ1593" s="233"/>
    </row>
    <row r="1594" spans="43:43">
      <c r="AQ1594" s="233"/>
    </row>
    <row r="1595" spans="43:43">
      <c r="AQ1595" s="233"/>
    </row>
    <row r="1596" spans="43:43">
      <c r="AQ1596" s="233"/>
    </row>
    <row r="1597" spans="43:43">
      <c r="AQ1597" s="233"/>
    </row>
    <row r="1598" spans="43:43">
      <c r="AQ1598" s="233"/>
    </row>
    <row r="1599" spans="43:43">
      <c r="AQ1599" s="233"/>
    </row>
    <row r="1600" spans="43:43">
      <c r="AQ1600" s="233"/>
    </row>
    <row r="1601" spans="43:43">
      <c r="AQ1601" s="233"/>
    </row>
    <row r="1602" spans="43:43">
      <c r="AQ1602" s="233"/>
    </row>
    <row r="1603" spans="43:43">
      <c r="AQ1603" s="233"/>
    </row>
    <row r="1604" spans="43:43">
      <c r="AQ1604" s="233"/>
    </row>
    <row r="1605" spans="43:43">
      <c r="AQ1605" s="233"/>
    </row>
    <row r="1606" spans="43:43">
      <c r="AQ1606" s="233"/>
    </row>
    <row r="1607" spans="43:43">
      <c r="AQ1607" s="233"/>
    </row>
    <row r="1608" spans="43:43">
      <c r="AQ1608" s="233"/>
    </row>
    <row r="1609" spans="43:43">
      <c r="AQ1609" s="233"/>
    </row>
    <row r="1610" spans="43:43">
      <c r="AQ1610" s="233"/>
    </row>
    <row r="1611" spans="43:43">
      <c r="AQ1611" s="233"/>
    </row>
    <row r="1612" spans="43:43">
      <c r="AQ1612" s="233"/>
    </row>
    <row r="1613" spans="43:43">
      <c r="AQ1613" s="233"/>
    </row>
    <row r="1614" spans="43:43">
      <c r="AQ1614" s="233"/>
    </row>
    <row r="1615" spans="43:43">
      <c r="AQ1615" s="233"/>
    </row>
    <row r="1616" spans="43:43">
      <c r="AQ1616" s="233"/>
    </row>
    <row r="1617" spans="43:43">
      <c r="AQ1617" s="233"/>
    </row>
    <row r="1618" spans="43:43">
      <c r="AQ1618" s="233"/>
    </row>
    <row r="1619" spans="43:43">
      <c r="AQ1619" s="233"/>
    </row>
    <row r="1620" spans="43:43">
      <c r="AQ1620" s="233"/>
    </row>
    <row r="1621" spans="43:43">
      <c r="AQ1621" s="233"/>
    </row>
    <row r="1622" spans="43:43">
      <c r="AQ1622" s="233"/>
    </row>
    <row r="1623" spans="43:43">
      <c r="AQ1623" s="233"/>
    </row>
    <row r="1624" spans="43:43">
      <c r="AQ1624" s="233"/>
    </row>
    <row r="1625" spans="43:43">
      <c r="AQ1625" s="233"/>
    </row>
    <row r="1626" spans="43:43">
      <c r="AQ1626" s="233"/>
    </row>
    <row r="1627" spans="43:43">
      <c r="AQ1627" s="233"/>
    </row>
    <row r="1628" spans="43:43">
      <c r="AQ1628" s="233"/>
    </row>
    <row r="1629" spans="43:43">
      <c r="AQ1629" s="233"/>
    </row>
    <row r="1630" spans="43:43">
      <c r="AQ1630" s="233"/>
    </row>
    <row r="1631" spans="43:43">
      <c r="AQ1631" s="233"/>
    </row>
    <row r="1632" spans="43:43">
      <c r="AQ1632" s="233"/>
    </row>
    <row r="1633" spans="43:43">
      <c r="AQ1633" s="233"/>
    </row>
    <row r="1634" spans="43:43">
      <c r="AQ1634" s="233"/>
    </row>
    <row r="1635" spans="43:43">
      <c r="AQ1635" s="233"/>
    </row>
    <row r="1636" spans="43:43">
      <c r="AQ1636" s="233"/>
    </row>
    <row r="1637" spans="43:43">
      <c r="AQ1637" s="233"/>
    </row>
    <row r="1638" spans="43:43">
      <c r="AQ1638" s="233"/>
    </row>
    <row r="1639" spans="43:43">
      <c r="AQ1639" s="233"/>
    </row>
    <row r="1640" spans="43:43">
      <c r="AQ1640" s="233"/>
    </row>
    <row r="1641" spans="43:43">
      <c r="AQ1641" s="233"/>
    </row>
    <row r="1642" spans="43:43">
      <c r="AQ1642" s="233"/>
    </row>
    <row r="1643" spans="43:43">
      <c r="AQ1643" s="233"/>
    </row>
    <row r="1644" spans="43:43">
      <c r="AQ1644" s="233"/>
    </row>
    <row r="1645" spans="43:43">
      <c r="AQ1645" s="233"/>
    </row>
    <row r="1646" spans="43:43">
      <c r="AQ1646" s="233"/>
    </row>
    <row r="1647" spans="43:43">
      <c r="AQ1647" s="233"/>
    </row>
    <row r="1648" spans="43:43">
      <c r="AQ1648" s="233"/>
    </row>
    <row r="1649" spans="43:43">
      <c r="AQ1649" s="233"/>
    </row>
    <row r="1650" spans="43:43">
      <c r="AQ1650" s="233"/>
    </row>
    <row r="1651" spans="43:43">
      <c r="AQ1651" s="233"/>
    </row>
    <row r="1652" spans="43:43">
      <c r="AQ1652" s="233"/>
    </row>
    <row r="1653" spans="43:43">
      <c r="AQ1653" s="233"/>
    </row>
    <row r="1654" spans="43:43">
      <c r="AQ1654" s="233"/>
    </row>
    <row r="1655" spans="43:43">
      <c r="AQ1655" s="233"/>
    </row>
    <row r="1656" spans="43:43">
      <c r="AQ1656" s="233"/>
    </row>
    <row r="1657" spans="43:43">
      <c r="AQ1657" s="233"/>
    </row>
    <row r="1658" spans="43:43">
      <c r="AQ1658" s="233"/>
    </row>
    <row r="1659" spans="43:43">
      <c r="AQ1659" s="233"/>
    </row>
    <row r="1660" spans="43:43">
      <c r="AQ1660" s="233"/>
    </row>
    <row r="1661" spans="43:43">
      <c r="AQ1661" s="233"/>
    </row>
    <row r="1662" spans="43:43">
      <c r="AQ1662" s="233"/>
    </row>
    <row r="1663" spans="43:43">
      <c r="AQ1663" s="233"/>
    </row>
    <row r="1664" spans="43:43">
      <c r="AQ1664" s="233"/>
    </row>
    <row r="1665" spans="43:43">
      <c r="AQ1665" s="233"/>
    </row>
    <row r="1666" spans="43:43">
      <c r="AQ1666" s="233"/>
    </row>
    <row r="1667" spans="43:43">
      <c r="AQ1667" s="233"/>
    </row>
    <row r="1668" spans="43:43">
      <c r="AQ1668" s="233"/>
    </row>
    <row r="1669" spans="43:43">
      <c r="AQ1669" s="233"/>
    </row>
    <row r="1670" spans="43:43">
      <c r="AQ1670" s="233"/>
    </row>
    <row r="1671" spans="43:43">
      <c r="AQ1671" s="233"/>
    </row>
    <row r="1672" spans="43:43">
      <c r="AQ1672" s="233"/>
    </row>
    <row r="1673" spans="43:43">
      <c r="AQ1673" s="233"/>
    </row>
    <row r="1674" spans="43:43">
      <c r="AQ1674" s="233"/>
    </row>
    <row r="1675" spans="43:43">
      <c r="AQ1675" s="233"/>
    </row>
    <row r="1676" spans="43:43">
      <c r="AQ1676" s="233"/>
    </row>
    <row r="1677" spans="43:43">
      <c r="AQ1677" s="233"/>
    </row>
    <row r="1678" spans="43:43">
      <c r="AQ1678" s="233"/>
    </row>
    <row r="1679" spans="43:43">
      <c r="AQ1679" s="233"/>
    </row>
    <row r="1680" spans="43:43">
      <c r="AQ1680" s="233"/>
    </row>
    <row r="1681" spans="43:43">
      <c r="AQ1681" s="233"/>
    </row>
    <row r="1682" spans="43:43">
      <c r="AQ1682" s="233"/>
    </row>
    <row r="1683" spans="43:43">
      <c r="AQ1683" s="233"/>
    </row>
    <row r="1684" spans="43:43">
      <c r="AQ1684" s="233"/>
    </row>
    <row r="1685" spans="43:43">
      <c r="AQ1685" s="233"/>
    </row>
    <row r="1686" spans="43:43">
      <c r="AQ1686" s="233"/>
    </row>
    <row r="1687" spans="43:43">
      <c r="AQ1687" s="233"/>
    </row>
    <row r="1688" spans="43:43">
      <c r="AQ1688" s="233"/>
    </row>
    <row r="1689" spans="43:43">
      <c r="AQ1689" s="233"/>
    </row>
    <row r="1690" spans="43:43">
      <c r="AQ1690" s="233"/>
    </row>
    <row r="1691" spans="43:43">
      <c r="AQ1691" s="233"/>
    </row>
    <row r="1692" spans="43:43">
      <c r="AQ1692" s="233"/>
    </row>
    <row r="1693" spans="43:43">
      <c r="AQ1693" s="233"/>
    </row>
    <row r="1694" spans="43:43">
      <c r="AQ1694" s="233"/>
    </row>
    <row r="1695" spans="43:43">
      <c r="AQ1695" s="233"/>
    </row>
    <row r="1696" spans="43:43">
      <c r="AQ1696" s="233"/>
    </row>
    <row r="1697" spans="43:43">
      <c r="AQ1697" s="233"/>
    </row>
    <row r="1698" spans="43:43">
      <c r="AQ1698" s="233"/>
    </row>
    <row r="1699" spans="43:43">
      <c r="AQ1699" s="233"/>
    </row>
    <row r="1700" spans="43:43">
      <c r="AQ1700" s="233"/>
    </row>
    <row r="1701" spans="43:43">
      <c r="AQ1701" s="233"/>
    </row>
    <row r="1702" spans="43:43">
      <c r="AQ1702" s="233"/>
    </row>
    <row r="1703" spans="43:43">
      <c r="AQ1703" s="233"/>
    </row>
    <row r="1704" spans="43:43">
      <c r="AQ1704" s="233"/>
    </row>
    <row r="1705" spans="43:43">
      <c r="AQ1705" s="233"/>
    </row>
    <row r="1706" spans="43:43">
      <c r="AQ1706" s="233"/>
    </row>
    <row r="1707" spans="43:43">
      <c r="AQ1707" s="233"/>
    </row>
    <row r="1708" spans="43:43">
      <c r="AQ1708" s="233"/>
    </row>
    <row r="1709" spans="43:43">
      <c r="AQ1709" s="233"/>
    </row>
    <row r="1710" spans="43:43">
      <c r="AQ1710" s="233"/>
    </row>
    <row r="1711" spans="43:43">
      <c r="AQ1711" s="233"/>
    </row>
    <row r="1712" spans="43:43">
      <c r="AQ1712" s="233"/>
    </row>
    <row r="1713" spans="43:43">
      <c r="AQ1713" s="233"/>
    </row>
    <row r="1714" spans="43:43">
      <c r="AQ1714" s="233"/>
    </row>
    <row r="1715" spans="43:43">
      <c r="AQ1715" s="233"/>
    </row>
    <row r="1716" spans="43:43">
      <c r="AQ1716" s="233"/>
    </row>
    <row r="1717" spans="43:43">
      <c r="AQ1717" s="233"/>
    </row>
    <row r="1718" spans="43:43">
      <c r="AQ1718" s="233"/>
    </row>
    <row r="1719" spans="43:43">
      <c r="AQ1719" s="233"/>
    </row>
    <row r="1720" spans="43:43">
      <c r="AQ1720" s="233"/>
    </row>
    <row r="1721" spans="43:43">
      <c r="AQ1721" s="233"/>
    </row>
    <row r="1722" spans="43:43">
      <c r="AQ1722" s="233"/>
    </row>
    <row r="1723" spans="43:43">
      <c r="AQ1723" s="233"/>
    </row>
    <row r="1724" spans="43:43">
      <c r="AQ1724" s="233"/>
    </row>
    <row r="1725" spans="43:43">
      <c r="AQ1725" s="233"/>
    </row>
    <row r="1726" spans="43:43">
      <c r="AQ1726" s="233"/>
    </row>
    <row r="1727" spans="43:43">
      <c r="AQ1727" s="233"/>
    </row>
    <row r="1728" spans="43:43">
      <c r="AQ1728" s="233"/>
    </row>
    <row r="1729" spans="43:43">
      <c r="AQ1729" s="233"/>
    </row>
    <row r="1730" spans="43:43">
      <c r="AQ1730" s="233"/>
    </row>
    <row r="1731" spans="43:43">
      <c r="AQ1731" s="233"/>
    </row>
    <row r="1732" spans="43:43">
      <c r="AQ1732" s="233"/>
    </row>
    <row r="1733" spans="43:43">
      <c r="AQ1733" s="233"/>
    </row>
    <row r="1734" spans="43:43">
      <c r="AQ1734" s="233"/>
    </row>
    <row r="1735" spans="43:43">
      <c r="AQ1735" s="233"/>
    </row>
    <row r="1736" spans="43:43">
      <c r="AQ1736" s="233"/>
    </row>
    <row r="1737" spans="43:43">
      <c r="AQ1737" s="233"/>
    </row>
    <row r="1738" spans="43:43">
      <c r="AQ1738" s="233"/>
    </row>
    <row r="1739" spans="43:43">
      <c r="AQ1739" s="233"/>
    </row>
    <row r="1740" spans="43:43">
      <c r="AQ1740" s="233"/>
    </row>
    <row r="1741" spans="43:43">
      <c r="AQ1741" s="233"/>
    </row>
    <row r="1742" spans="43:43">
      <c r="AQ1742" s="233"/>
    </row>
    <row r="1743" spans="43:43">
      <c r="AQ1743" s="233"/>
    </row>
    <row r="1744" spans="43:43">
      <c r="AQ1744" s="233"/>
    </row>
    <row r="1745" spans="43:43">
      <c r="AQ1745" s="233"/>
    </row>
    <row r="1746" spans="43:43">
      <c r="AQ1746" s="233"/>
    </row>
    <row r="1747" spans="43:43">
      <c r="AQ1747" s="233"/>
    </row>
    <row r="1748" spans="43:43">
      <c r="AQ1748" s="233"/>
    </row>
    <row r="1749" spans="43:43">
      <c r="AQ1749" s="233"/>
    </row>
    <row r="1750" spans="43:43">
      <c r="AQ1750" s="233"/>
    </row>
    <row r="1751" spans="43:43">
      <c r="AQ1751" s="233"/>
    </row>
    <row r="1752" spans="43:43">
      <c r="AQ1752" s="233"/>
    </row>
    <row r="1753" spans="43:43">
      <c r="AQ1753" s="233"/>
    </row>
    <row r="1754" spans="43:43">
      <c r="AQ1754" s="233"/>
    </row>
    <row r="1755" spans="43:43">
      <c r="AQ1755" s="233"/>
    </row>
    <row r="1756" spans="43:43">
      <c r="AQ1756" s="233"/>
    </row>
    <row r="1757" spans="43:43">
      <c r="AQ1757" s="233"/>
    </row>
    <row r="1758" spans="43:43">
      <c r="AQ1758" s="233"/>
    </row>
    <row r="1759" spans="43:43">
      <c r="AQ1759" s="233"/>
    </row>
    <row r="1760" spans="43:43">
      <c r="AQ1760" s="233"/>
    </row>
    <row r="1761" spans="43:43">
      <c r="AQ1761" s="233"/>
    </row>
    <row r="1762" spans="43:43">
      <c r="AQ1762" s="233"/>
    </row>
    <row r="1763" spans="43:43">
      <c r="AQ1763" s="233"/>
    </row>
    <row r="1764" spans="43:43">
      <c r="AQ1764" s="233"/>
    </row>
    <row r="1765" spans="43:43">
      <c r="AQ1765" s="233"/>
    </row>
    <row r="1766" spans="43:43">
      <c r="AQ1766" s="233"/>
    </row>
    <row r="1767" spans="43:43">
      <c r="AQ1767" s="233"/>
    </row>
    <row r="1768" spans="43:43">
      <c r="AQ1768" s="233"/>
    </row>
    <row r="1769" spans="43:43">
      <c r="AQ1769" s="233"/>
    </row>
    <row r="1770" spans="43:43">
      <c r="AQ1770" s="233"/>
    </row>
    <row r="1771" spans="43:43">
      <c r="AQ1771" s="233"/>
    </row>
    <row r="1772" spans="43:43">
      <c r="AQ1772" s="233"/>
    </row>
    <row r="1773" spans="43:43">
      <c r="AQ1773" s="233"/>
    </row>
    <row r="1774" spans="43:43">
      <c r="AQ1774" s="233"/>
    </row>
    <row r="1775" spans="43:43">
      <c r="AQ1775" s="233"/>
    </row>
    <row r="1776" spans="43:43">
      <c r="AQ1776" s="233"/>
    </row>
    <row r="1777" spans="43:43">
      <c r="AQ1777" s="233"/>
    </row>
    <row r="1778" spans="43:43">
      <c r="AQ1778" s="233"/>
    </row>
    <row r="1779" spans="43:43">
      <c r="AQ1779" s="233"/>
    </row>
    <row r="1780" spans="43:43">
      <c r="AQ1780" s="233"/>
    </row>
    <row r="1781" spans="43:43">
      <c r="AQ1781" s="233"/>
    </row>
    <row r="1782" spans="43:43">
      <c r="AQ1782" s="233"/>
    </row>
    <row r="1783" spans="43:43">
      <c r="AQ1783" s="233"/>
    </row>
    <row r="1784" spans="43:43">
      <c r="AQ1784" s="233"/>
    </row>
    <row r="1785" spans="43:43">
      <c r="AQ1785" s="233"/>
    </row>
    <row r="1786" spans="43:43">
      <c r="AQ1786" s="233"/>
    </row>
    <row r="1787" spans="43:43">
      <c r="AQ1787" s="233"/>
    </row>
    <row r="1788" spans="43:43">
      <c r="AQ1788" s="233"/>
    </row>
    <row r="1789" spans="43:43">
      <c r="AQ1789" s="233"/>
    </row>
    <row r="1790" spans="43:43">
      <c r="AQ1790" s="233"/>
    </row>
    <row r="1791" spans="43:43">
      <c r="AQ1791" s="233"/>
    </row>
    <row r="1792" spans="43:43">
      <c r="AQ1792" s="233"/>
    </row>
    <row r="1793" spans="43:43">
      <c r="AQ1793" s="233"/>
    </row>
    <row r="1794" spans="43:43">
      <c r="AQ1794" s="233"/>
    </row>
    <row r="1795" spans="43:43">
      <c r="AQ1795" s="233"/>
    </row>
    <row r="1796" spans="43:43">
      <c r="AQ1796" s="233"/>
    </row>
    <row r="1797" spans="43:43">
      <c r="AQ1797" s="233"/>
    </row>
    <row r="1798" spans="43:43">
      <c r="AQ1798" s="233"/>
    </row>
    <row r="1799" spans="43:43">
      <c r="AQ1799" s="233"/>
    </row>
    <row r="1800" spans="43:43">
      <c r="AQ1800" s="233"/>
    </row>
    <row r="1801" spans="43:43">
      <c r="AQ1801" s="233"/>
    </row>
    <row r="1802" spans="43:43">
      <c r="AQ1802" s="233"/>
    </row>
    <row r="1803" spans="43:43">
      <c r="AQ1803" s="233"/>
    </row>
    <row r="1804" spans="43:43">
      <c r="AQ1804" s="233"/>
    </row>
    <row r="1805" spans="43:43">
      <c r="AQ1805" s="233"/>
    </row>
    <row r="1806" spans="43:43">
      <c r="AQ1806" s="233"/>
    </row>
    <row r="1807" spans="43:43">
      <c r="AQ1807" s="233"/>
    </row>
    <row r="1808" spans="43:43">
      <c r="AQ1808" s="233"/>
    </row>
    <row r="1809" spans="43:43">
      <c r="AQ1809" s="233"/>
    </row>
    <row r="1810" spans="43:43">
      <c r="AQ1810" s="233"/>
    </row>
    <row r="1811" spans="43:43">
      <c r="AQ1811" s="233"/>
    </row>
    <row r="1812" spans="43:43">
      <c r="AQ1812" s="233"/>
    </row>
    <row r="1813" spans="43:43">
      <c r="AQ1813" s="233"/>
    </row>
    <row r="1814" spans="43:43">
      <c r="AQ1814" s="233"/>
    </row>
    <row r="1815" spans="43:43">
      <c r="AQ1815" s="233"/>
    </row>
    <row r="1816" spans="43:43">
      <c r="AQ1816" s="233"/>
    </row>
    <row r="1817" spans="43:43">
      <c r="AQ1817" s="233"/>
    </row>
    <row r="1818" spans="43:43">
      <c r="AQ1818" s="233"/>
    </row>
    <row r="1819" spans="43:43">
      <c r="AQ1819" s="233"/>
    </row>
    <row r="1820" spans="43:43">
      <c r="AQ1820" s="233"/>
    </row>
    <row r="1821" spans="43:43">
      <c r="AQ1821" s="233"/>
    </row>
    <row r="1822" spans="43:43">
      <c r="AQ1822" s="233"/>
    </row>
    <row r="1823" spans="43:43">
      <c r="AQ1823" s="233"/>
    </row>
    <row r="1824" spans="43:43">
      <c r="AQ1824" s="233"/>
    </row>
    <row r="1825" spans="43:43">
      <c r="AQ1825" s="233"/>
    </row>
    <row r="1826" spans="43:43">
      <c r="AQ1826" s="233"/>
    </row>
    <row r="1827" spans="43:43">
      <c r="AQ1827" s="233"/>
    </row>
    <row r="1828" spans="43:43">
      <c r="AQ1828" s="233"/>
    </row>
    <row r="1829" spans="43:43">
      <c r="AQ1829" s="233"/>
    </row>
    <row r="1830" spans="43:43">
      <c r="AQ1830" s="233"/>
    </row>
    <row r="1831" spans="43:43">
      <c r="AQ1831" s="233"/>
    </row>
    <row r="1832" spans="43:43">
      <c r="AQ1832" s="233"/>
    </row>
    <row r="1833" spans="43:43">
      <c r="AQ1833" s="233"/>
    </row>
    <row r="1834" spans="43:43">
      <c r="AQ1834" s="233"/>
    </row>
    <row r="1835" spans="43:43">
      <c r="AQ1835" s="233"/>
    </row>
    <row r="1836" spans="43:43">
      <c r="AQ1836" s="233"/>
    </row>
    <row r="1837" spans="43:43">
      <c r="AQ1837" s="233"/>
    </row>
    <row r="1838" spans="43:43">
      <c r="AQ1838" s="233"/>
    </row>
    <row r="1839" spans="43:43">
      <c r="AQ1839" s="233"/>
    </row>
    <row r="1840" spans="43:43">
      <c r="AQ1840" s="233"/>
    </row>
    <row r="1841" spans="43:43">
      <c r="AQ1841" s="233"/>
    </row>
    <row r="1842" spans="43:43">
      <c r="AQ1842" s="233"/>
    </row>
    <row r="1843" spans="43:43">
      <c r="AQ1843" s="233"/>
    </row>
    <row r="1844" spans="43:43">
      <c r="AQ1844" s="233"/>
    </row>
    <row r="1845" spans="43:43">
      <c r="AQ1845" s="233"/>
    </row>
    <row r="1846" spans="43:43">
      <c r="AQ1846" s="233"/>
    </row>
    <row r="1847" spans="43:43">
      <c r="AQ1847" s="233"/>
    </row>
    <row r="1848" spans="43:43">
      <c r="AQ1848" s="233"/>
    </row>
    <row r="1849" spans="43:43">
      <c r="AQ1849" s="233"/>
    </row>
    <row r="1850" spans="43:43">
      <c r="AQ1850" s="233"/>
    </row>
    <row r="1851" spans="43:43">
      <c r="AQ1851" s="233"/>
    </row>
    <row r="1852" spans="43:43">
      <c r="AQ1852" s="233"/>
    </row>
    <row r="1853" spans="43:43">
      <c r="AQ1853" s="233"/>
    </row>
    <row r="1854" spans="43:43">
      <c r="AQ1854" s="233"/>
    </row>
    <row r="1855" spans="43:43">
      <c r="AQ1855" s="233"/>
    </row>
    <row r="1856" spans="43:43">
      <c r="AQ1856" s="233"/>
    </row>
    <row r="1857" spans="43:43">
      <c r="AQ1857" s="233"/>
    </row>
    <row r="1858" spans="43:43">
      <c r="AQ1858" s="233"/>
    </row>
    <row r="1859" spans="43:43">
      <c r="AQ1859" s="233"/>
    </row>
    <row r="1860" spans="43:43">
      <c r="AQ1860" s="233"/>
    </row>
    <row r="1861" spans="43:43">
      <c r="AQ1861" s="233"/>
    </row>
    <row r="1862" spans="43:43">
      <c r="AQ1862" s="233"/>
    </row>
    <row r="1863" spans="43:43">
      <c r="AQ1863" s="233"/>
    </row>
    <row r="1864" spans="43:43">
      <c r="AQ1864" s="233"/>
    </row>
    <row r="1865" spans="43:43">
      <c r="AQ1865" s="233"/>
    </row>
    <row r="1866" spans="43:43">
      <c r="AQ1866" s="233"/>
    </row>
    <row r="1867" spans="43:43">
      <c r="AQ1867" s="233"/>
    </row>
    <row r="1868" spans="43:43">
      <c r="AQ1868" s="233"/>
    </row>
    <row r="1869" spans="43:43">
      <c r="AQ1869" s="233"/>
    </row>
    <row r="1870" spans="43:43">
      <c r="AQ1870" s="233"/>
    </row>
    <row r="1871" spans="43:43">
      <c r="AQ1871" s="233"/>
    </row>
    <row r="1872" spans="43:43">
      <c r="AQ1872" s="233"/>
    </row>
    <row r="1873" spans="43:43">
      <c r="AQ1873" s="233"/>
    </row>
    <row r="1874" spans="43:43">
      <c r="AQ1874" s="233"/>
    </row>
    <row r="1875" spans="43:43">
      <c r="AQ1875" s="233"/>
    </row>
    <row r="1876" spans="43:43">
      <c r="AQ1876" s="233"/>
    </row>
    <row r="1877" spans="43:43">
      <c r="AQ1877" s="233"/>
    </row>
    <row r="1878" spans="43:43">
      <c r="AQ1878" s="233"/>
    </row>
    <row r="1879" spans="43:43">
      <c r="AQ1879" s="233"/>
    </row>
    <row r="1880" spans="43:43">
      <c r="AQ1880" s="233"/>
    </row>
    <row r="1881" spans="43:43">
      <c r="AQ1881" s="233"/>
    </row>
    <row r="1882" spans="43:43">
      <c r="AQ1882" s="233"/>
    </row>
    <row r="1883" spans="43:43">
      <c r="AQ1883" s="233"/>
    </row>
    <row r="1884" spans="43:43">
      <c r="AQ1884" s="233"/>
    </row>
    <row r="1885" spans="43:43">
      <c r="AQ1885" s="233"/>
    </row>
    <row r="1886" spans="43:43">
      <c r="AQ1886" s="233"/>
    </row>
    <row r="1887" spans="43:43">
      <c r="AQ1887" s="233"/>
    </row>
    <row r="1888" spans="43:43">
      <c r="AQ1888" s="233"/>
    </row>
    <row r="1889" spans="43:43">
      <c r="AQ1889" s="233"/>
    </row>
    <row r="1890" spans="43:43">
      <c r="AQ1890" s="233"/>
    </row>
    <row r="1891" spans="43:43">
      <c r="AQ1891" s="233"/>
    </row>
    <row r="1892" spans="43:43">
      <c r="AQ1892" s="233"/>
    </row>
    <row r="1893" spans="43:43">
      <c r="AQ1893" s="233"/>
    </row>
    <row r="1894" spans="43:43">
      <c r="AQ1894" s="233"/>
    </row>
    <row r="1895" spans="43:43">
      <c r="AQ1895" s="233"/>
    </row>
    <row r="1896" spans="43:43">
      <c r="AQ1896" s="233"/>
    </row>
    <row r="1897" spans="43:43">
      <c r="AQ1897" s="233"/>
    </row>
    <row r="1898" spans="43:43">
      <c r="AQ1898" s="233"/>
    </row>
    <row r="1899" spans="43:43">
      <c r="AQ1899" s="233"/>
    </row>
    <row r="1900" spans="43:43">
      <c r="AQ1900" s="233"/>
    </row>
    <row r="1901" spans="43:43">
      <c r="AQ1901" s="233"/>
    </row>
    <row r="1902" spans="43:43">
      <c r="AQ1902" s="233"/>
    </row>
    <row r="1903" spans="43:43">
      <c r="AQ1903" s="233"/>
    </row>
    <row r="1904" spans="43:43">
      <c r="AQ1904" s="233"/>
    </row>
    <row r="1905" spans="43:43">
      <c r="AQ1905" s="233"/>
    </row>
    <row r="1906" spans="43:43">
      <c r="AQ1906" s="233"/>
    </row>
    <row r="1907" spans="43:43">
      <c r="AQ1907" s="233"/>
    </row>
    <row r="1908" spans="43:43">
      <c r="AQ1908" s="233"/>
    </row>
    <row r="1909" spans="43:43">
      <c r="AQ1909" s="233"/>
    </row>
    <row r="1910" spans="43:43">
      <c r="AQ1910" s="233"/>
    </row>
    <row r="1911" spans="43:43">
      <c r="AQ1911" s="233"/>
    </row>
    <row r="1912" spans="43:43">
      <c r="AQ1912" s="233"/>
    </row>
    <row r="1913" spans="43:43">
      <c r="AQ1913" s="233"/>
    </row>
    <row r="1914" spans="43:43">
      <c r="AQ1914" s="233"/>
    </row>
    <row r="1915" spans="43:43">
      <c r="AQ1915" s="233"/>
    </row>
    <row r="1916" spans="43:43">
      <c r="AQ1916" s="233"/>
    </row>
    <row r="1917" spans="43:43">
      <c r="AQ1917" s="233"/>
    </row>
    <row r="1918" spans="43:43">
      <c r="AQ1918" s="233"/>
    </row>
    <row r="1919" spans="43:43">
      <c r="AQ1919" s="233"/>
    </row>
    <row r="1920" spans="43:43">
      <c r="AQ1920" s="233"/>
    </row>
    <row r="1921" spans="43:43">
      <c r="AQ1921" s="233"/>
    </row>
    <row r="1922" spans="43:43">
      <c r="AQ1922" s="233"/>
    </row>
    <row r="1923" spans="43:43">
      <c r="AQ1923" s="233"/>
    </row>
    <row r="1924" spans="43:43">
      <c r="AQ1924" s="233"/>
    </row>
    <row r="1925" spans="43:43">
      <c r="AQ1925" s="233"/>
    </row>
    <row r="1926" spans="43:43">
      <c r="AQ1926" s="233"/>
    </row>
    <row r="1927" spans="43:43">
      <c r="AQ1927" s="233"/>
    </row>
    <row r="1928" spans="43:43">
      <c r="AQ1928" s="233"/>
    </row>
    <row r="1929" spans="43:43">
      <c r="AQ1929" s="233"/>
    </row>
    <row r="1930" spans="43:43">
      <c r="AQ1930" s="233"/>
    </row>
    <row r="1931" spans="43:43">
      <c r="AQ1931" s="233"/>
    </row>
    <row r="1932" spans="43:43">
      <c r="AQ1932" s="233"/>
    </row>
    <row r="1933" spans="43:43">
      <c r="AQ1933" s="233"/>
    </row>
    <row r="1934" spans="43:43">
      <c r="AQ1934" s="233"/>
    </row>
    <row r="1935" spans="43:43">
      <c r="AQ1935" s="233"/>
    </row>
    <row r="1936" spans="43:43">
      <c r="AQ1936" s="233"/>
    </row>
    <row r="1937" spans="43:43">
      <c r="AQ1937" s="233"/>
    </row>
    <row r="1938" spans="43:43">
      <c r="AQ1938" s="233"/>
    </row>
    <row r="1939" spans="43:43">
      <c r="AQ1939" s="233"/>
    </row>
    <row r="1940" spans="43:43">
      <c r="AQ1940" s="233"/>
    </row>
    <row r="1941" spans="43:43">
      <c r="AQ1941" s="233"/>
    </row>
    <row r="1942" spans="43:43">
      <c r="AQ1942" s="233"/>
    </row>
    <row r="1943" spans="43:43">
      <c r="AQ1943" s="233"/>
    </row>
    <row r="1944" spans="43:43">
      <c r="AQ1944" s="233"/>
    </row>
    <row r="1945" spans="43:43">
      <c r="AQ1945" s="233"/>
    </row>
    <row r="1946" spans="43:43">
      <c r="AQ1946" s="233"/>
    </row>
    <row r="1947" spans="43:43">
      <c r="AQ1947" s="233"/>
    </row>
    <row r="1948" spans="43:43">
      <c r="AQ1948" s="233"/>
    </row>
    <row r="1949" spans="43:43">
      <c r="AQ1949" s="233"/>
    </row>
    <row r="1950" spans="43:43">
      <c r="AQ1950" s="233"/>
    </row>
    <row r="1951" spans="43:43">
      <c r="AQ1951" s="233"/>
    </row>
    <row r="1952" spans="43:43">
      <c r="AQ1952" s="233"/>
    </row>
    <row r="1953" spans="43:43">
      <c r="AQ1953" s="233"/>
    </row>
    <row r="1954" spans="43:43">
      <c r="AQ1954" s="233"/>
    </row>
    <row r="1955" spans="43:43">
      <c r="AQ1955" s="233"/>
    </row>
    <row r="1956" spans="43:43">
      <c r="AQ1956" s="233"/>
    </row>
    <row r="1957" spans="43:43">
      <c r="AQ1957" s="233"/>
    </row>
    <row r="1958" spans="43:43">
      <c r="AQ1958" s="233"/>
    </row>
    <row r="1959" spans="43:43">
      <c r="AQ1959" s="233"/>
    </row>
    <row r="1960" spans="43:43">
      <c r="AQ1960" s="233"/>
    </row>
    <row r="1961" spans="43:43">
      <c r="AQ1961" s="233"/>
    </row>
    <row r="1962" spans="43:43">
      <c r="AQ1962" s="233"/>
    </row>
    <row r="1963" spans="43:43">
      <c r="AQ1963" s="233"/>
    </row>
    <row r="1964" spans="43:43">
      <c r="AQ1964" s="233"/>
    </row>
    <row r="1965" spans="43:43">
      <c r="AQ1965" s="233"/>
    </row>
    <row r="1966" spans="43:43">
      <c r="AQ1966" s="233"/>
    </row>
    <row r="1967" spans="43:43">
      <c r="AQ1967" s="233"/>
    </row>
    <row r="1968" spans="43:43">
      <c r="AQ1968" s="233"/>
    </row>
    <row r="1969" spans="43:43">
      <c r="AQ1969" s="233"/>
    </row>
    <row r="1970" spans="43:43">
      <c r="AQ1970" s="233"/>
    </row>
    <row r="1971" spans="43:43">
      <c r="AQ1971" s="233"/>
    </row>
    <row r="1972" spans="43:43">
      <c r="AQ1972" s="233"/>
    </row>
    <row r="1973" spans="43:43">
      <c r="AQ1973" s="233"/>
    </row>
    <row r="1974" spans="43:43">
      <c r="AQ1974" s="233"/>
    </row>
    <row r="1975" spans="43:43">
      <c r="AQ1975" s="233"/>
    </row>
    <row r="1976" spans="43:43">
      <c r="AQ1976" s="233"/>
    </row>
    <row r="1977" spans="43:43">
      <c r="AQ1977" s="233"/>
    </row>
    <row r="1978" spans="43:43">
      <c r="AQ1978" s="233"/>
    </row>
    <row r="1979" spans="43:43">
      <c r="AQ1979" s="233"/>
    </row>
    <row r="1980" spans="43:43">
      <c r="AQ1980" s="233"/>
    </row>
    <row r="1981" spans="43:43">
      <c r="AQ1981" s="233"/>
    </row>
    <row r="1982" spans="43:43">
      <c r="AQ1982" s="233"/>
    </row>
    <row r="1983" spans="43:43">
      <c r="AQ1983" s="233"/>
    </row>
    <row r="1984" spans="43:43">
      <c r="AQ1984" s="233"/>
    </row>
    <row r="1985" spans="43:43">
      <c r="AQ1985" s="233"/>
    </row>
    <row r="1986" spans="43:43">
      <c r="AQ1986" s="233"/>
    </row>
    <row r="1987" spans="43:43">
      <c r="AQ1987" s="233"/>
    </row>
    <row r="1988" spans="43:43">
      <c r="AQ1988" s="233"/>
    </row>
    <row r="1989" spans="43:43">
      <c r="AQ1989" s="233"/>
    </row>
    <row r="1990" spans="43:43">
      <c r="AQ1990" s="233"/>
    </row>
    <row r="1991" spans="43:43">
      <c r="AQ1991" s="233"/>
    </row>
    <row r="1992" spans="43:43">
      <c r="AQ1992" s="233"/>
    </row>
    <row r="1993" spans="43:43">
      <c r="AQ1993" s="233"/>
    </row>
    <row r="1994" spans="43:43">
      <c r="AQ1994" s="233"/>
    </row>
    <row r="1995" spans="43:43">
      <c r="AQ1995" s="233"/>
    </row>
    <row r="1996" spans="43:43">
      <c r="AQ1996" s="233"/>
    </row>
    <row r="1997" spans="43:43">
      <c r="AQ1997" s="233"/>
    </row>
    <row r="1998" spans="43:43">
      <c r="AQ1998" s="233"/>
    </row>
    <row r="1999" spans="43:43">
      <c r="AQ1999" s="233"/>
    </row>
    <row r="2000" spans="43:43">
      <c r="AQ2000" s="233"/>
    </row>
    <row r="2001" spans="43:43">
      <c r="AQ2001" s="233"/>
    </row>
    <row r="2002" spans="43:43">
      <c r="AQ2002" s="233"/>
    </row>
    <row r="2003" spans="43:43">
      <c r="AQ2003" s="233"/>
    </row>
    <row r="2004" spans="43:43">
      <c r="AQ2004" s="233"/>
    </row>
    <row r="2005" spans="43:43">
      <c r="AQ2005" s="233"/>
    </row>
    <row r="2006" spans="43:43">
      <c r="AQ2006" s="233"/>
    </row>
    <row r="2007" spans="43:43">
      <c r="AQ2007" s="233"/>
    </row>
    <row r="2008" spans="43:43">
      <c r="AQ2008" s="233"/>
    </row>
    <row r="2009" spans="43:43">
      <c r="AQ2009" s="233"/>
    </row>
    <row r="2010" spans="43:43">
      <c r="AQ2010" s="233"/>
    </row>
    <row r="2011" spans="43:43">
      <c r="AQ2011" s="233"/>
    </row>
    <row r="2012" spans="43:43">
      <c r="AQ2012" s="233"/>
    </row>
    <row r="2013" spans="43:43">
      <c r="AQ2013" s="233"/>
    </row>
    <row r="2014" spans="43:43">
      <c r="AQ2014" s="233"/>
    </row>
    <row r="2015" spans="43:43">
      <c r="AQ2015" s="233"/>
    </row>
    <row r="2016" spans="43:43">
      <c r="AQ2016" s="233"/>
    </row>
    <row r="2017" spans="43:43">
      <c r="AQ2017" s="233"/>
    </row>
    <row r="2018" spans="43:43">
      <c r="AQ2018" s="233"/>
    </row>
    <row r="2019" spans="43:43">
      <c r="AQ2019" s="233"/>
    </row>
    <row r="2020" spans="43:43">
      <c r="AQ2020" s="233"/>
    </row>
    <row r="2021" spans="43:43">
      <c r="AQ2021" s="233"/>
    </row>
    <row r="2022" spans="43:43">
      <c r="AQ2022" s="233"/>
    </row>
    <row r="2023" spans="43:43">
      <c r="AQ2023" s="233"/>
    </row>
    <row r="2024" spans="43:43">
      <c r="AQ2024" s="233"/>
    </row>
    <row r="2025" spans="43:43">
      <c r="AQ2025" s="233"/>
    </row>
    <row r="2026" spans="43:43">
      <c r="AQ2026" s="233"/>
    </row>
    <row r="2027" spans="43:43">
      <c r="AQ2027" s="233"/>
    </row>
    <row r="2028" spans="43:43">
      <c r="AQ2028" s="233"/>
    </row>
    <row r="2029" spans="43:43">
      <c r="AQ2029" s="233"/>
    </row>
    <row r="2030" spans="43:43">
      <c r="AQ2030" s="233"/>
    </row>
    <row r="2031" spans="43:43">
      <c r="AQ2031" s="233"/>
    </row>
    <row r="2032" spans="43:43">
      <c r="AQ2032" s="233"/>
    </row>
    <row r="2033" spans="43:43">
      <c r="AQ2033" s="233"/>
    </row>
    <row r="2034" spans="43:43">
      <c r="AQ2034" s="233"/>
    </row>
    <row r="2035" spans="43:43">
      <c r="AQ2035" s="233"/>
    </row>
    <row r="2036" spans="43:43">
      <c r="AQ2036" s="233"/>
    </row>
    <row r="2037" spans="43:43">
      <c r="AQ2037" s="233"/>
    </row>
    <row r="2038" spans="43:43">
      <c r="AQ2038" s="233"/>
    </row>
    <row r="2039" spans="43:43">
      <c r="AQ2039" s="233"/>
    </row>
    <row r="2040" spans="43:43">
      <c r="AQ2040" s="233"/>
    </row>
    <row r="2041" spans="43:43">
      <c r="AQ2041" s="233"/>
    </row>
    <row r="2042" spans="43:43">
      <c r="AQ2042" s="233"/>
    </row>
    <row r="2043" spans="43:43">
      <c r="AQ2043" s="233"/>
    </row>
    <row r="2044" spans="43:43">
      <c r="AQ2044" s="233"/>
    </row>
    <row r="2045" spans="43:43">
      <c r="AQ2045" s="233"/>
    </row>
    <row r="2046" spans="43:43">
      <c r="AQ2046" s="233"/>
    </row>
    <row r="2047" spans="43:43">
      <c r="AQ2047" s="233"/>
    </row>
    <row r="2048" spans="43:43">
      <c r="AQ2048" s="233"/>
    </row>
    <row r="2049" spans="43:43">
      <c r="AQ2049" s="233"/>
    </row>
    <row r="2050" spans="43:43">
      <c r="AQ2050" s="233"/>
    </row>
    <row r="2051" spans="43:43">
      <c r="AQ2051" s="233"/>
    </row>
    <row r="2052" spans="43:43">
      <c r="AQ2052" s="233"/>
    </row>
    <row r="2053" spans="43:43">
      <c r="AQ2053" s="233"/>
    </row>
    <row r="2054" spans="43:43">
      <c r="AQ2054" s="233"/>
    </row>
    <row r="2055" spans="43:43">
      <c r="AQ2055" s="233"/>
    </row>
    <row r="2056" spans="43:43">
      <c r="AQ2056" s="233"/>
    </row>
    <row r="2057" spans="43:43">
      <c r="AQ2057" s="233"/>
    </row>
    <row r="2058" spans="43:43">
      <c r="AQ2058" s="233"/>
    </row>
    <row r="2059" spans="43:43">
      <c r="AQ2059" s="233"/>
    </row>
    <row r="2060" spans="43:43">
      <c r="AQ2060" s="233"/>
    </row>
    <row r="2061" spans="43:43">
      <c r="AQ2061" s="233"/>
    </row>
    <row r="2062" spans="43:43">
      <c r="AQ2062" s="233"/>
    </row>
    <row r="2063" spans="43:43">
      <c r="AQ2063" s="233"/>
    </row>
    <row r="2064" spans="43:43">
      <c r="AQ2064" s="233"/>
    </row>
    <row r="2065" spans="43:43">
      <c r="AQ2065" s="233"/>
    </row>
    <row r="2066" spans="43:43">
      <c r="AQ2066" s="233"/>
    </row>
    <row r="2067" spans="43:43">
      <c r="AQ2067" s="233"/>
    </row>
    <row r="2068" spans="43:43">
      <c r="AQ2068" s="233"/>
    </row>
    <row r="2069" spans="43:43">
      <c r="AQ2069" s="233"/>
    </row>
    <row r="2070" spans="43:43">
      <c r="AQ2070" s="233"/>
    </row>
    <row r="2071" spans="43:43">
      <c r="AQ2071" s="233"/>
    </row>
    <row r="2072" spans="43:43">
      <c r="AQ2072" s="233"/>
    </row>
    <row r="2073" spans="43:43">
      <c r="AQ2073" s="233"/>
    </row>
    <row r="2074" spans="43:43">
      <c r="AQ2074" s="233"/>
    </row>
    <row r="2075" spans="43:43">
      <c r="AQ2075" s="233"/>
    </row>
    <row r="2076" spans="43:43">
      <c r="AQ2076" s="233"/>
    </row>
    <row r="2077" spans="43:43">
      <c r="AQ2077" s="233"/>
    </row>
    <row r="2078" spans="43:43">
      <c r="AQ2078" s="233"/>
    </row>
    <row r="2079" spans="43:43">
      <c r="AQ2079" s="233"/>
    </row>
    <row r="2080" spans="43:43">
      <c r="AQ2080" s="233"/>
    </row>
    <row r="2081" spans="43:43">
      <c r="AQ2081" s="233"/>
    </row>
    <row r="2082" spans="43:43">
      <c r="AQ2082" s="233"/>
    </row>
    <row r="2083" spans="43:43">
      <c r="AQ2083" s="233"/>
    </row>
    <row r="2084" spans="43:43">
      <c r="AQ2084" s="233"/>
    </row>
    <row r="2085" spans="43:43">
      <c r="AQ2085" s="233"/>
    </row>
    <row r="2086" spans="43:43">
      <c r="AQ2086" s="233"/>
    </row>
    <row r="2087" spans="43:43">
      <c r="AQ2087" s="233"/>
    </row>
    <row r="2088" spans="43:43">
      <c r="AQ2088" s="233"/>
    </row>
    <row r="2089" spans="43:43">
      <c r="AQ2089" s="233"/>
    </row>
    <row r="2090" spans="43:43">
      <c r="AQ2090" s="233"/>
    </row>
    <row r="2091" spans="43:43">
      <c r="AQ2091" s="233"/>
    </row>
    <row r="2092" spans="43:43">
      <c r="AQ2092" s="233"/>
    </row>
    <row r="2093" spans="43:43">
      <c r="AQ2093" s="233"/>
    </row>
    <row r="2094" spans="43:43">
      <c r="AQ2094" s="233"/>
    </row>
    <row r="2095" spans="43:43">
      <c r="AQ2095" s="233"/>
    </row>
    <row r="2096" spans="43:43">
      <c r="AQ2096" s="233"/>
    </row>
    <row r="2097" spans="43:43">
      <c r="AQ2097" s="233"/>
    </row>
    <row r="2098" spans="43:43">
      <c r="AQ2098" s="233"/>
    </row>
    <row r="2099" spans="43:43">
      <c r="AQ2099" s="233"/>
    </row>
    <row r="2100" spans="43:43">
      <c r="AQ2100" s="233"/>
    </row>
    <row r="2101" spans="43:43">
      <c r="AQ2101" s="233"/>
    </row>
    <row r="2102" spans="43:43">
      <c r="AQ2102" s="233"/>
    </row>
    <row r="2103" spans="43:43">
      <c r="AQ2103" s="233"/>
    </row>
    <row r="2104" spans="43:43">
      <c r="AQ2104" s="233"/>
    </row>
    <row r="2105" spans="43:43">
      <c r="AQ2105" s="233"/>
    </row>
    <row r="2106" spans="43:43">
      <c r="AQ2106" s="233"/>
    </row>
    <row r="2107" spans="43:43">
      <c r="AQ2107" s="233"/>
    </row>
    <row r="2108" spans="43:43">
      <c r="AQ2108" s="233"/>
    </row>
    <row r="2109" spans="43:43">
      <c r="AQ2109" s="233"/>
    </row>
    <row r="2110" spans="43:43">
      <c r="AQ2110" s="233"/>
    </row>
    <row r="2111" spans="43:43">
      <c r="AQ2111" s="233"/>
    </row>
    <row r="2112" spans="43:43">
      <c r="AQ2112" s="233"/>
    </row>
    <row r="2113" spans="43:43">
      <c r="AQ2113" s="233"/>
    </row>
    <row r="2114" spans="43:43">
      <c r="AQ2114" s="233"/>
    </row>
    <row r="2115" spans="43:43">
      <c r="AQ2115" s="233"/>
    </row>
    <row r="2116" spans="43:43">
      <c r="AQ2116" s="233"/>
    </row>
    <row r="2117" spans="43:43">
      <c r="AQ2117" s="233"/>
    </row>
    <row r="2118" spans="43:43">
      <c r="AQ2118" s="233"/>
    </row>
    <row r="2119" spans="43:43">
      <c r="AQ2119" s="233"/>
    </row>
    <row r="2120" spans="43:43">
      <c r="AQ2120" s="233"/>
    </row>
  </sheetData>
  <autoFilter ref="A3:BG432"/>
  <mergeCells count="5145">
    <mergeCell ref="AC265:AC268"/>
    <mergeCell ref="AD265:AD268"/>
    <mergeCell ref="AE265:AE268"/>
    <mergeCell ref="AF265:AF268"/>
    <mergeCell ref="AG265:AG268"/>
    <mergeCell ref="AH265:AH268"/>
    <mergeCell ref="AI265:AI268"/>
    <mergeCell ref="AJ265:AJ268"/>
    <mergeCell ref="AK265:AK268"/>
    <mergeCell ref="AL265:AL268"/>
    <mergeCell ref="BF265:BF268"/>
    <mergeCell ref="BG265:BG268"/>
    <mergeCell ref="AJ261:AJ264"/>
    <mergeCell ref="AK261:AK264"/>
    <mergeCell ref="AL261:AL264"/>
    <mergeCell ref="BF261:BF264"/>
    <mergeCell ref="BG261:BG264"/>
    <mergeCell ref="AC261:AC264"/>
    <mergeCell ref="AD261:AD264"/>
    <mergeCell ref="AE261:AE264"/>
    <mergeCell ref="AF261:AF264"/>
    <mergeCell ref="AG261:AG264"/>
    <mergeCell ref="AH261:AH264"/>
    <mergeCell ref="AI261:AI264"/>
    <mergeCell ref="B265:B268"/>
    <mergeCell ref="C265:C268"/>
    <mergeCell ref="D265:D268"/>
    <mergeCell ref="E265:E268"/>
    <mergeCell ref="F265:F268"/>
    <mergeCell ref="G265:G268"/>
    <mergeCell ref="H265:H268"/>
    <mergeCell ref="I265:I268"/>
    <mergeCell ref="J265:J268"/>
    <mergeCell ref="K265:K268"/>
    <mergeCell ref="L265:L268"/>
    <mergeCell ref="M265:M268"/>
    <mergeCell ref="N265:N268"/>
    <mergeCell ref="O265:O268"/>
    <mergeCell ref="P265:P268"/>
    <mergeCell ref="Q265:Q268"/>
    <mergeCell ref="R265:R268"/>
    <mergeCell ref="S265:S268"/>
    <mergeCell ref="T265:T268"/>
    <mergeCell ref="U265:U268"/>
    <mergeCell ref="V265:V268"/>
    <mergeCell ref="W265:W268"/>
    <mergeCell ref="X265:X268"/>
    <mergeCell ref="Y265:Y268"/>
    <mergeCell ref="Z265:Z268"/>
    <mergeCell ref="AA265:AA268"/>
    <mergeCell ref="AB265:AB268"/>
    <mergeCell ref="S261:S264"/>
    <mergeCell ref="T261:T264"/>
    <mergeCell ref="U261:U264"/>
    <mergeCell ref="V261:V264"/>
    <mergeCell ref="W261:W264"/>
    <mergeCell ref="X261:X264"/>
    <mergeCell ref="Y261:Y264"/>
    <mergeCell ref="Z261:Z264"/>
    <mergeCell ref="AA261:AA264"/>
    <mergeCell ref="AB261:AB264"/>
    <mergeCell ref="AE257:AE260"/>
    <mergeCell ref="AF257:AF260"/>
    <mergeCell ref="AG257:AG260"/>
    <mergeCell ref="AH257:AH260"/>
    <mergeCell ref="AI257:AI260"/>
    <mergeCell ref="AJ257:AJ260"/>
    <mergeCell ref="AK257:AK260"/>
    <mergeCell ref="AL257:AL260"/>
    <mergeCell ref="BF257:BF260"/>
    <mergeCell ref="BG257:BG260"/>
    <mergeCell ref="B261:B264"/>
    <mergeCell ref="C261:C264"/>
    <mergeCell ref="D261:D264"/>
    <mergeCell ref="E261:E264"/>
    <mergeCell ref="F261:F264"/>
    <mergeCell ref="G261:G264"/>
    <mergeCell ref="H261:H264"/>
    <mergeCell ref="I261:I264"/>
    <mergeCell ref="J261:J264"/>
    <mergeCell ref="K261:K264"/>
    <mergeCell ref="L261:L264"/>
    <mergeCell ref="M261:M264"/>
    <mergeCell ref="N261:N264"/>
    <mergeCell ref="O261:O264"/>
    <mergeCell ref="P261:P264"/>
    <mergeCell ref="Q261:Q264"/>
    <mergeCell ref="R261:R264"/>
    <mergeCell ref="AJ158:AJ161"/>
    <mergeCell ref="AK158:AK161"/>
    <mergeCell ref="AL158:AL161"/>
    <mergeCell ref="BF158:BF161"/>
    <mergeCell ref="BG158:BG161"/>
    <mergeCell ref="A257:A268"/>
    <mergeCell ref="B257:B260"/>
    <mergeCell ref="C257:C260"/>
    <mergeCell ref="D257:D260"/>
    <mergeCell ref="E257:E260"/>
    <mergeCell ref="F257:F260"/>
    <mergeCell ref="G257:G260"/>
    <mergeCell ref="H257:H260"/>
    <mergeCell ref="I257:I260"/>
    <mergeCell ref="J257:J260"/>
    <mergeCell ref="K257:K260"/>
    <mergeCell ref="L257:L260"/>
    <mergeCell ref="M257:M260"/>
    <mergeCell ref="N257:N260"/>
    <mergeCell ref="O257:O260"/>
    <mergeCell ref="P257:P260"/>
    <mergeCell ref="Q257:Q260"/>
    <mergeCell ref="R257:R260"/>
    <mergeCell ref="S257:S260"/>
    <mergeCell ref="T257:T260"/>
    <mergeCell ref="U257:U260"/>
    <mergeCell ref="V257:V260"/>
    <mergeCell ref="Z257:Z260"/>
    <mergeCell ref="AA257:AA260"/>
    <mergeCell ref="AB257:AB260"/>
    <mergeCell ref="AC257:AC260"/>
    <mergeCell ref="AD257:AD260"/>
    <mergeCell ref="S158:S161"/>
    <mergeCell ref="T158:T161"/>
    <mergeCell ref="U158:U161"/>
    <mergeCell ref="V158:V161"/>
    <mergeCell ref="W158:W161"/>
    <mergeCell ref="X158:X161"/>
    <mergeCell ref="Y158:Y161"/>
    <mergeCell ref="Z158:Z161"/>
    <mergeCell ref="AA158:AA161"/>
    <mergeCell ref="AB158:AB161"/>
    <mergeCell ref="AC158:AC161"/>
    <mergeCell ref="AD158:AD161"/>
    <mergeCell ref="AE158:AE161"/>
    <mergeCell ref="AF158:AF161"/>
    <mergeCell ref="AG158:AG161"/>
    <mergeCell ref="AH158:AH161"/>
    <mergeCell ref="AI158:AI161"/>
    <mergeCell ref="B158:B161"/>
    <mergeCell ref="C158:C161"/>
    <mergeCell ref="D158:D161"/>
    <mergeCell ref="E158:E161"/>
    <mergeCell ref="F158:F161"/>
    <mergeCell ref="G158:G161"/>
    <mergeCell ref="H158:H161"/>
    <mergeCell ref="I158:I161"/>
    <mergeCell ref="J158:J161"/>
    <mergeCell ref="K158:K161"/>
    <mergeCell ref="L158:L161"/>
    <mergeCell ref="M158:M161"/>
    <mergeCell ref="N158:N161"/>
    <mergeCell ref="O158:O161"/>
    <mergeCell ref="P158:P161"/>
    <mergeCell ref="Q158:Q161"/>
    <mergeCell ref="R158:R161"/>
    <mergeCell ref="X154:X157"/>
    <mergeCell ref="Y154:Y157"/>
    <mergeCell ref="Z154:Z157"/>
    <mergeCell ref="AA154:AA157"/>
    <mergeCell ref="AB154:AB157"/>
    <mergeCell ref="AC154:AC157"/>
    <mergeCell ref="AD154:AD157"/>
    <mergeCell ref="AE154:AE157"/>
    <mergeCell ref="AF154:AF157"/>
    <mergeCell ref="AG154:AG157"/>
    <mergeCell ref="AH154:AH157"/>
    <mergeCell ref="AI154:AI157"/>
    <mergeCell ref="AJ154:AJ157"/>
    <mergeCell ref="AK154:AK157"/>
    <mergeCell ref="AL154:AL157"/>
    <mergeCell ref="BF154:BF157"/>
    <mergeCell ref="BG154:BG157"/>
    <mergeCell ref="AE150:AE153"/>
    <mergeCell ref="AF150:AF153"/>
    <mergeCell ref="AG150:AG153"/>
    <mergeCell ref="AH150:AH153"/>
    <mergeCell ref="AI150:AI153"/>
    <mergeCell ref="AJ150:AJ153"/>
    <mergeCell ref="AK150:AK153"/>
    <mergeCell ref="AL150:AL153"/>
    <mergeCell ref="BF150:BF153"/>
    <mergeCell ref="BG150:BG153"/>
    <mergeCell ref="B154:B157"/>
    <mergeCell ref="C154:C157"/>
    <mergeCell ref="D154:D157"/>
    <mergeCell ref="E154:E157"/>
    <mergeCell ref="F154:F157"/>
    <mergeCell ref="G154:G157"/>
    <mergeCell ref="H154:H157"/>
    <mergeCell ref="I154:I157"/>
    <mergeCell ref="J154:J157"/>
    <mergeCell ref="K154:K157"/>
    <mergeCell ref="L154:L157"/>
    <mergeCell ref="M154:M157"/>
    <mergeCell ref="N154:N157"/>
    <mergeCell ref="O154:O157"/>
    <mergeCell ref="P154:P157"/>
    <mergeCell ref="Q154:Q157"/>
    <mergeCell ref="R154:R157"/>
    <mergeCell ref="S154:S157"/>
    <mergeCell ref="T154:T157"/>
    <mergeCell ref="U154:U157"/>
    <mergeCell ref="V154:V157"/>
    <mergeCell ref="W154:W157"/>
    <mergeCell ref="BF135:BF137"/>
    <mergeCell ref="BG135:BG137"/>
    <mergeCell ref="A150:A161"/>
    <mergeCell ref="B150:B153"/>
    <mergeCell ref="C150:C153"/>
    <mergeCell ref="D150:D153"/>
    <mergeCell ref="E150:E153"/>
    <mergeCell ref="F150:F153"/>
    <mergeCell ref="G150:G153"/>
    <mergeCell ref="H150:H153"/>
    <mergeCell ref="I150:I153"/>
    <mergeCell ref="J150:J153"/>
    <mergeCell ref="K150:K153"/>
    <mergeCell ref="L150:L153"/>
    <mergeCell ref="M150:M153"/>
    <mergeCell ref="N150:N153"/>
    <mergeCell ref="O150:O153"/>
    <mergeCell ref="P150:P153"/>
    <mergeCell ref="Q150:Q153"/>
    <mergeCell ref="R150:R153"/>
    <mergeCell ref="S150:S153"/>
    <mergeCell ref="T150:T153"/>
    <mergeCell ref="U150:U153"/>
    <mergeCell ref="V150:V153"/>
    <mergeCell ref="W150:W153"/>
    <mergeCell ref="X150:X153"/>
    <mergeCell ref="Y150:Y153"/>
    <mergeCell ref="Z150:Z153"/>
    <mergeCell ref="AA150:AA153"/>
    <mergeCell ref="AB150:AB153"/>
    <mergeCell ref="AC150:AC153"/>
    <mergeCell ref="AD150:AD153"/>
    <mergeCell ref="V135:V137"/>
    <mergeCell ref="W135:W137"/>
    <mergeCell ref="X135:X137"/>
    <mergeCell ref="Y135:Y137"/>
    <mergeCell ref="Z135:Z137"/>
    <mergeCell ref="AA135:AA137"/>
    <mergeCell ref="AB135:AB137"/>
    <mergeCell ref="AC135:AC137"/>
    <mergeCell ref="AD135:AD137"/>
    <mergeCell ref="AE135:AE137"/>
    <mergeCell ref="AF135:AF137"/>
    <mergeCell ref="AG135:AG137"/>
    <mergeCell ref="AH135:AH137"/>
    <mergeCell ref="AI135:AI137"/>
    <mergeCell ref="AJ135:AJ137"/>
    <mergeCell ref="AK135:AK137"/>
    <mergeCell ref="AL135:AL137"/>
    <mergeCell ref="AC132:AC134"/>
    <mergeCell ref="AD132:AD134"/>
    <mergeCell ref="AE132:AE134"/>
    <mergeCell ref="AF132:AF134"/>
    <mergeCell ref="AG132:AG134"/>
    <mergeCell ref="AH132:AH134"/>
    <mergeCell ref="AI132:AI134"/>
    <mergeCell ref="AJ132:AJ134"/>
    <mergeCell ref="AK132:AK134"/>
    <mergeCell ref="AL132:AL134"/>
    <mergeCell ref="BF132:BF134"/>
    <mergeCell ref="BG132:BG134"/>
    <mergeCell ref="B135:B137"/>
    <mergeCell ref="C135:C137"/>
    <mergeCell ref="D135:D137"/>
    <mergeCell ref="E135:E137"/>
    <mergeCell ref="F135:F137"/>
    <mergeCell ref="G135:G137"/>
    <mergeCell ref="H135:H137"/>
    <mergeCell ref="I135:I137"/>
    <mergeCell ref="J135:J137"/>
    <mergeCell ref="K135:K137"/>
    <mergeCell ref="L135:L137"/>
    <mergeCell ref="M135:M137"/>
    <mergeCell ref="N135:N137"/>
    <mergeCell ref="O135:O137"/>
    <mergeCell ref="P135:P137"/>
    <mergeCell ref="Q135:Q137"/>
    <mergeCell ref="R135:R137"/>
    <mergeCell ref="S135:S137"/>
    <mergeCell ref="T135:T137"/>
    <mergeCell ref="U135:U137"/>
    <mergeCell ref="AJ129:AJ131"/>
    <mergeCell ref="AK129:AK131"/>
    <mergeCell ref="AL129:AL131"/>
    <mergeCell ref="BF129:BF131"/>
    <mergeCell ref="BG129:BG131"/>
    <mergeCell ref="B132:B134"/>
    <mergeCell ref="C132:C134"/>
    <mergeCell ref="D132:D134"/>
    <mergeCell ref="E132:E134"/>
    <mergeCell ref="F132:F134"/>
    <mergeCell ref="G132:G134"/>
    <mergeCell ref="H132:H134"/>
    <mergeCell ref="I132:I134"/>
    <mergeCell ref="J132:J134"/>
    <mergeCell ref="K132:K134"/>
    <mergeCell ref="L132:L134"/>
    <mergeCell ref="M132:M134"/>
    <mergeCell ref="N132:N134"/>
    <mergeCell ref="O132:O134"/>
    <mergeCell ref="P132:P134"/>
    <mergeCell ref="Q132:Q134"/>
    <mergeCell ref="R132:R134"/>
    <mergeCell ref="S132:S134"/>
    <mergeCell ref="T132:T134"/>
    <mergeCell ref="U132:U134"/>
    <mergeCell ref="V132:V134"/>
    <mergeCell ref="W132:W134"/>
    <mergeCell ref="X132:X134"/>
    <mergeCell ref="Y132:Y134"/>
    <mergeCell ref="Z132:Z134"/>
    <mergeCell ref="AA132:AA134"/>
    <mergeCell ref="AB132:AB134"/>
    <mergeCell ref="AJ241:AJ244"/>
    <mergeCell ref="AK241:AK244"/>
    <mergeCell ref="AL241:AL244"/>
    <mergeCell ref="BF241:BF244"/>
    <mergeCell ref="BG241:BG244"/>
    <mergeCell ref="A129:A137"/>
    <mergeCell ref="B129:B131"/>
    <mergeCell ref="C129:C131"/>
    <mergeCell ref="D129:D131"/>
    <mergeCell ref="E129:E131"/>
    <mergeCell ref="F129:F131"/>
    <mergeCell ref="G129:G131"/>
    <mergeCell ref="H129:H131"/>
    <mergeCell ref="I129:I131"/>
    <mergeCell ref="J129:J131"/>
    <mergeCell ref="K129:K131"/>
    <mergeCell ref="L129:L131"/>
    <mergeCell ref="M129:M131"/>
    <mergeCell ref="N129:N131"/>
    <mergeCell ref="O129:O131"/>
    <mergeCell ref="P129:P131"/>
    <mergeCell ref="Q129:Q131"/>
    <mergeCell ref="R129:R131"/>
    <mergeCell ref="S129:S131"/>
    <mergeCell ref="T129:T131"/>
    <mergeCell ref="U129:U131"/>
    <mergeCell ref="V129:V131"/>
    <mergeCell ref="W129:W131"/>
    <mergeCell ref="X129:X131"/>
    <mergeCell ref="AG129:AG131"/>
    <mergeCell ref="AH129:AH131"/>
    <mergeCell ref="AI129:AI131"/>
    <mergeCell ref="S241:S244"/>
    <mergeCell ref="T241:T244"/>
    <mergeCell ref="U241:U244"/>
    <mergeCell ref="V241:V244"/>
    <mergeCell ref="W241:W244"/>
    <mergeCell ref="X241:X244"/>
    <mergeCell ref="Y241:Y244"/>
    <mergeCell ref="Z241:Z244"/>
    <mergeCell ref="AA241:AA244"/>
    <mergeCell ref="AB241:AB244"/>
    <mergeCell ref="AC241:AC244"/>
    <mergeCell ref="AD241:AD244"/>
    <mergeCell ref="AE241:AE244"/>
    <mergeCell ref="AF241:AF244"/>
    <mergeCell ref="AG241:AG244"/>
    <mergeCell ref="AH241:AH244"/>
    <mergeCell ref="AI241:AI244"/>
    <mergeCell ref="B241:B244"/>
    <mergeCell ref="C241:C244"/>
    <mergeCell ref="D241:D244"/>
    <mergeCell ref="E241:E244"/>
    <mergeCell ref="F241:F244"/>
    <mergeCell ref="G241:G244"/>
    <mergeCell ref="H241:H244"/>
    <mergeCell ref="I241:I244"/>
    <mergeCell ref="J241:J244"/>
    <mergeCell ref="K241:K244"/>
    <mergeCell ref="L241:L244"/>
    <mergeCell ref="M241:M244"/>
    <mergeCell ref="N241:N244"/>
    <mergeCell ref="O241:O244"/>
    <mergeCell ref="P241:P244"/>
    <mergeCell ref="Q241:Q244"/>
    <mergeCell ref="R241:R244"/>
    <mergeCell ref="X237:X240"/>
    <mergeCell ref="Y237:Y240"/>
    <mergeCell ref="Z237:Z240"/>
    <mergeCell ref="AA237:AA240"/>
    <mergeCell ref="AB237:AB240"/>
    <mergeCell ref="AC237:AC240"/>
    <mergeCell ref="AD237:AD240"/>
    <mergeCell ref="AE237:AE240"/>
    <mergeCell ref="AF237:AF240"/>
    <mergeCell ref="AG237:AG240"/>
    <mergeCell ref="AH237:AH240"/>
    <mergeCell ref="AI237:AI240"/>
    <mergeCell ref="AJ237:AJ240"/>
    <mergeCell ref="AK237:AK240"/>
    <mergeCell ref="AL237:AL240"/>
    <mergeCell ref="BF237:BF240"/>
    <mergeCell ref="BG237:BG240"/>
    <mergeCell ref="Z233:Z236"/>
    <mergeCell ref="AA233:AA236"/>
    <mergeCell ref="AB233:AB236"/>
    <mergeCell ref="AC233:AC236"/>
    <mergeCell ref="AD233:AD236"/>
    <mergeCell ref="AE233:AE236"/>
    <mergeCell ref="AF233:AF236"/>
    <mergeCell ref="AG233:AG236"/>
    <mergeCell ref="AH233:AH236"/>
    <mergeCell ref="AI233:AI236"/>
    <mergeCell ref="AJ233:AJ236"/>
    <mergeCell ref="AK233:AK236"/>
    <mergeCell ref="AL233:AL236"/>
    <mergeCell ref="BF233:BF236"/>
    <mergeCell ref="BG233:BG236"/>
    <mergeCell ref="B237:B240"/>
    <mergeCell ref="C237:C240"/>
    <mergeCell ref="D237:D240"/>
    <mergeCell ref="E237:E240"/>
    <mergeCell ref="F237:F240"/>
    <mergeCell ref="G237:G240"/>
    <mergeCell ref="H237:H240"/>
    <mergeCell ref="I237:I240"/>
    <mergeCell ref="J237:J240"/>
    <mergeCell ref="K237:K240"/>
    <mergeCell ref="L237:L240"/>
    <mergeCell ref="M237:M240"/>
    <mergeCell ref="N237:N240"/>
    <mergeCell ref="O237:O240"/>
    <mergeCell ref="P237:P240"/>
    <mergeCell ref="Q237:Q240"/>
    <mergeCell ref="W237:W240"/>
    <mergeCell ref="AD116:AD119"/>
    <mergeCell ref="AE116:AE119"/>
    <mergeCell ref="AF116:AF119"/>
    <mergeCell ref="AG116:AG119"/>
    <mergeCell ref="AH116:AH119"/>
    <mergeCell ref="AI116:AI119"/>
    <mergeCell ref="AJ116:AJ119"/>
    <mergeCell ref="AK116:AK119"/>
    <mergeCell ref="AL116:AL119"/>
    <mergeCell ref="BF116:BF119"/>
    <mergeCell ref="BG116:BG119"/>
    <mergeCell ref="A233:A244"/>
    <mergeCell ref="B233:B236"/>
    <mergeCell ref="C233:C236"/>
    <mergeCell ref="D233:D236"/>
    <mergeCell ref="E233:E236"/>
    <mergeCell ref="F233:F236"/>
    <mergeCell ref="G233:G236"/>
    <mergeCell ref="H233:H236"/>
    <mergeCell ref="I233:I236"/>
    <mergeCell ref="J233:J236"/>
    <mergeCell ref="K233:K236"/>
    <mergeCell ref="L233:L236"/>
    <mergeCell ref="M233:M236"/>
    <mergeCell ref="N233:N236"/>
    <mergeCell ref="O233:O236"/>
    <mergeCell ref="P233:P236"/>
    <mergeCell ref="Q233:Q236"/>
    <mergeCell ref="R233:R236"/>
    <mergeCell ref="S233:S236"/>
    <mergeCell ref="T233:T236"/>
    <mergeCell ref="Y233:Y236"/>
    <mergeCell ref="AK112:AK115"/>
    <mergeCell ref="AL112:AL115"/>
    <mergeCell ref="BF112:BF115"/>
    <mergeCell ref="BG112:BG115"/>
    <mergeCell ref="B116:B119"/>
    <mergeCell ref="C116:C119"/>
    <mergeCell ref="D116:D119"/>
    <mergeCell ref="E116:E119"/>
    <mergeCell ref="F116:F119"/>
    <mergeCell ref="G116:G119"/>
    <mergeCell ref="H116:H119"/>
    <mergeCell ref="I116:I119"/>
    <mergeCell ref="J116:J119"/>
    <mergeCell ref="K116:K119"/>
    <mergeCell ref="L116:L119"/>
    <mergeCell ref="M116:M119"/>
    <mergeCell ref="N116:N119"/>
    <mergeCell ref="O116:O119"/>
    <mergeCell ref="P116:P119"/>
    <mergeCell ref="Q116:Q119"/>
    <mergeCell ref="R116:R119"/>
    <mergeCell ref="S116:S119"/>
    <mergeCell ref="T116:T119"/>
    <mergeCell ref="U116:U119"/>
    <mergeCell ref="V116:V119"/>
    <mergeCell ref="W116:W119"/>
    <mergeCell ref="X116:X119"/>
    <mergeCell ref="Y116:Y119"/>
    <mergeCell ref="Z116:Z119"/>
    <mergeCell ref="AA116:AA119"/>
    <mergeCell ref="AB116:AB119"/>
    <mergeCell ref="AC116:AC119"/>
    <mergeCell ref="T112:T115"/>
    <mergeCell ref="U112:U115"/>
    <mergeCell ref="V112:V115"/>
    <mergeCell ref="W112:W115"/>
    <mergeCell ref="X112:X115"/>
    <mergeCell ref="Y112:Y115"/>
    <mergeCell ref="Z112:Z115"/>
    <mergeCell ref="AA112:AA115"/>
    <mergeCell ref="AB112:AB115"/>
    <mergeCell ref="AC112:AC115"/>
    <mergeCell ref="AD112:AD115"/>
    <mergeCell ref="AE112:AE115"/>
    <mergeCell ref="AF112:AF115"/>
    <mergeCell ref="AG112:AG115"/>
    <mergeCell ref="AH112:AH115"/>
    <mergeCell ref="AI112:AI115"/>
    <mergeCell ref="AJ112:AJ115"/>
    <mergeCell ref="AA108:AA111"/>
    <mergeCell ref="AB108:AB111"/>
    <mergeCell ref="AC108:AC111"/>
    <mergeCell ref="AD108:AD111"/>
    <mergeCell ref="AE108:AE111"/>
    <mergeCell ref="AF108:AF111"/>
    <mergeCell ref="AG108:AG111"/>
    <mergeCell ref="AH108:AH111"/>
    <mergeCell ref="AI108:AI111"/>
    <mergeCell ref="AJ108:AJ111"/>
    <mergeCell ref="AK108:AK111"/>
    <mergeCell ref="AL108:AL111"/>
    <mergeCell ref="BF108:BF111"/>
    <mergeCell ref="BG108:BG111"/>
    <mergeCell ref="B112:B115"/>
    <mergeCell ref="C112:C115"/>
    <mergeCell ref="D112:D115"/>
    <mergeCell ref="E112:E115"/>
    <mergeCell ref="F112:F115"/>
    <mergeCell ref="G112:G115"/>
    <mergeCell ref="H112:H115"/>
    <mergeCell ref="I112:I115"/>
    <mergeCell ref="J112:J115"/>
    <mergeCell ref="K112:K115"/>
    <mergeCell ref="L112:L115"/>
    <mergeCell ref="M112:M115"/>
    <mergeCell ref="N112:N115"/>
    <mergeCell ref="O112:O115"/>
    <mergeCell ref="P112:P115"/>
    <mergeCell ref="Q112:Q115"/>
    <mergeCell ref="R112:R115"/>
    <mergeCell ref="S112:S115"/>
    <mergeCell ref="AC51:AC53"/>
    <mergeCell ref="AD51:AD53"/>
    <mergeCell ref="AE51:AE53"/>
    <mergeCell ref="AF51:AF53"/>
    <mergeCell ref="AG51:AG53"/>
    <mergeCell ref="AH51:AH53"/>
    <mergeCell ref="AI51:AI53"/>
    <mergeCell ref="AJ51:AJ53"/>
    <mergeCell ref="AK51:AK53"/>
    <mergeCell ref="AL51:AL53"/>
    <mergeCell ref="BF51:BF53"/>
    <mergeCell ref="BG51:BG53"/>
    <mergeCell ref="A108:A119"/>
    <mergeCell ref="B108:B111"/>
    <mergeCell ref="C108:C111"/>
    <mergeCell ref="D108:D111"/>
    <mergeCell ref="E108:E111"/>
    <mergeCell ref="F108:F111"/>
    <mergeCell ref="G108:G111"/>
    <mergeCell ref="H108:H111"/>
    <mergeCell ref="I108:I111"/>
    <mergeCell ref="J108:J111"/>
    <mergeCell ref="K108:K111"/>
    <mergeCell ref="L108:L111"/>
    <mergeCell ref="M108:M111"/>
    <mergeCell ref="N108:N111"/>
    <mergeCell ref="O108:O111"/>
    <mergeCell ref="P108:P111"/>
    <mergeCell ref="Q108:Q111"/>
    <mergeCell ref="X108:X111"/>
    <mergeCell ref="Y108:Y111"/>
    <mergeCell ref="Z108:Z111"/>
    <mergeCell ref="AJ48:AJ50"/>
    <mergeCell ref="AK48:AK50"/>
    <mergeCell ref="AL48:AL50"/>
    <mergeCell ref="BF48:BF50"/>
    <mergeCell ref="BG48:BG50"/>
    <mergeCell ref="B51:B53"/>
    <mergeCell ref="C51:C53"/>
    <mergeCell ref="D51:D53"/>
    <mergeCell ref="E51:E53"/>
    <mergeCell ref="F51:F53"/>
    <mergeCell ref="G51:G53"/>
    <mergeCell ref="H51:H53"/>
    <mergeCell ref="I51:I53"/>
    <mergeCell ref="J51:J53"/>
    <mergeCell ref="K51:K53"/>
    <mergeCell ref="L51:L53"/>
    <mergeCell ref="M51:M53"/>
    <mergeCell ref="N51:N53"/>
    <mergeCell ref="O51:O53"/>
    <mergeCell ref="P51:P53"/>
    <mergeCell ref="Q51:Q53"/>
    <mergeCell ref="R51:R53"/>
    <mergeCell ref="S51:S53"/>
    <mergeCell ref="T51:T53"/>
    <mergeCell ref="U51:U53"/>
    <mergeCell ref="V51:V53"/>
    <mergeCell ref="W51:W53"/>
    <mergeCell ref="X51:X53"/>
    <mergeCell ref="Y51:Y53"/>
    <mergeCell ref="Z51:Z53"/>
    <mergeCell ref="AA51:AA53"/>
    <mergeCell ref="AB51:AB53"/>
    <mergeCell ref="S48:S50"/>
    <mergeCell ref="T48:T50"/>
    <mergeCell ref="U48:U50"/>
    <mergeCell ref="V48:V50"/>
    <mergeCell ref="W48:W50"/>
    <mergeCell ref="X48:X50"/>
    <mergeCell ref="Y48:Y50"/>
    <mergeCell ref="Z48:Z50"/>
    <mergeCell ref="AA48:AA50"/>
    <mergeCell ref="AB48:AB50"/>
    <mergeCell ref="AC48:AC50"/>
    <mergeCell ref="AD48:AD50"/>
    <mergeCell ref="AE48:AE50"/>
    <mergeCell ref="AF48:AF50"/>
    <mergeCell ref="AG48:AG50"/>
    <mergeCell ref="AH48:AH50"/>
    <mergeCell ref="AI48:AI50"/>
    <mergeCell ref="Z45:Z47"/>
    <mergeCell ref="AA45:AA47"/>
    <mergeCell ref="AB45:AB47"/>
    <mergeCell ref="AC45:AC47"/>
    <mergeCell ref="AD45:AD47"/>
    <mergeCell ref="AE45:AE47"/>
    <mergeCell ref="AF45:AF47"/>
    <mergeCell ref="AG45:AG47"/>
    <mergeCell ref="AH45:AH47"/>
    <mergeCell ref="AI45:AI47"/>
    <mergeCell ref="AJ45:AJ47"/>
    <mergeCell ref="AK45:AK47"/>
    <mergeCell ref="AL45:AL47"/>
    <mergeCell ref="BF45:BF47"/>
    <mergeCell ref="BG45:BG47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Q48:Q50"/>
    <mergeCell ref="R48:R50"/>
    <mergeCell ref="Y217:Y220"/>
    <mergeCell ref="Z217:Z220"/>
    <mergeCell ref="AA217:AA220"/>
    <mergeCell ref="AB217:AB220"/>
    <mergeCell ref="AC217:AC220"/>
    <mergeCell ref="AD217:AD220"/>
    <mergeCell ref="AE217:AE220"/>
    <mergeCell ref="AF217:AF220"/>
    <mergeCell ref="AG217:AG220"/>
    <mergeCell ref="AH217:AH220"/>
    <mergeCell ref="AI217:AI220"/>
    <mergeCell ref="AJ217:AJ220"/>
    <mergeCell ref="AK217:AK220"/>
    <mergeCell ref="AL217:AL220"/>
    <mergeCell ref="BF217:BF220"/>
    <mergeCell ref="BG217:BG220"/>
    <mergeCell ref="A45:A53"/>
    <mergeCell ref="B45:B47"/>
    <mergeCell ref="C45:C47"/>
    <mergeCell ref="D45:D47"/>
    <mergeCell ref="E45:E47"/>
    <mergeCell ref="F45:F47"/>
    <mergeCell ref="G45:G47"/>
    <mergeCell ref="H45:H47"/>
    <mergeCell ref="I45:I47"/>
    <mergeCell ref="J45:J47"/>
    <mergeCell ref="K45:K47"/>
    <mergeCell ref="L45:L47"/>
    <mergeCell ref="M45:M47"/>
    <mergeCell ref="N45:N47"/>
    <mergeCell ref="O45:O47"/>
    <mergeCell ref="P45:P47"/>
    <mergeCell ref="AF213:AF216"/>
    <mergeCell ref="AG213:AG216"/>
    <mergeCell ref="AH213:AH216"/>
    <mergeCell ref="AI213:AI216"/>
    <mergeCell ref="AJ213:AJ216"/>
    <mergeCell ref="AK213:AK216"/>
    <mergeCell ref="AL213:AL216"/>
    <mergeCell ref="BF213:BF216"/>
    <mergeCell ref="BG213:BG216"/>
    <mergeCell ref="B217:B220"/>
    <mergeCell ref="C217:C220"/>
    <mergeCell ref="D217:D220"/>
    <mergeCell ref="E217:E220"/>
    <mergeCell ref="F217:F220"/>
    <mergeCell ref="G217:G220"/>
    <mergeCell ref="H217:H220"/>
    <mergeCell ref="I217:I220"/>
    <mergeCell ref="J217:J220"/>
    <mergeCell ref="K217:K220"/>
    <mergeCell ref="L217:L220"/>
    <mergeCell ref="M217:M220"/>
    <mergeCell ref="N217:N220"/>
    <mergeCell ref="O217:O220"/>
    <mergeCell ref="P217:P220"/>
    <mergeCell ref="Q217:Q220"/>
    <mergeCell ref="R217:R220"/>
    <mergeCell ref="S217:S220"/>
    <mergeCell ref="T217:T220"/>
    <mergeCell ref="U217:U220"/>
    <mergeCell ref="V217:V220"/>
    <mergeCell ref="W217:W220"/>
    <mergeCell ref="X217:X220"/>
    <mergeCell ref="BF209:BF212"/>
    <mergeCell ref="BG209:BG212"/>
    <mergeCell ref="B213:B216"/>
    <mergeCell ref="C213:C216"/>
    <mergeCell ref="D213:D216"/>
    <mergeCell ref="E213:E216"/>
    <mergeCell ref="F213:F216"/>
    <mergeCell ref="G213:G216"/>
    <mergeCell ref="H213:H216"/>
    <mergeCell ref="I213:I216"/>
    <mergeCell ref="J213:J216"/>
    <mergeCell ref="K213:K216"/>
    <mergeCell ref="L213:L216"/>
    <mergeCell ref="M213:M216"/>
    <mergeCell ref="N213:N216"/>
    <mergeCell ref="O213:O216"/>
    <mergeCell ref="P213:P216"/>
    <mergeCell ref="Q213:Q216"/>
    <mergeCell ref="R213:R216"/>
    <mergeCell ref="S213:S216"/>
    <mergeCell ref="T213:T216"/>
    <mergeCell ref="U213:U216"/>
    <mergeCell ref="V213:V216"/>
    <mergeCell ref="W213:W216"/>
    <mergeCell ref="X213:X216"/>
    <mergeCell ref="Y213:Y216"/>
    <mergeCell ref="Z213:Z216"/>
    <mergeCell ref="AA213:AA216"/>
    <mergeCell ref="AB213:AB216"/>
    <mergeCell ref="AC213:AC216"/>
    <mergeCell ref="AD213:AD216"/>
    <mergeCell ref="AE213:AE216"/>
    <mergeCell ref="V209:V212"/>
    <mergeCell ref="W209:W212"/>
    <mergeCell ref="X209:X212"/>
    <mergeCell ref="Y209:Y212"/>
    <mergeCell ref="Z209:Z212"/>
    <mergeCell ref="AA209:AA212"/>
    <mergeCell ref="AB209:AB212"/>
    <mergeCell ref="AC209:AC212"/>
    <mergeCell ref="AD209:AD212"/>
    <mergeCell ref="AE209:AE212"/>
    <mergeCell ref="AF209:AF212"/>
    <mergeCell ref="AG209:AG212"/>
    <mergeCell ref="AH209:AH212"/>
    <mergeCell ref="AI209:AI212"/>
    <mergeCell ref="AJ209:AJ212"/>
    <mergeCell ref="AK209:AK212"/>
    <mergeCell ref="AL209:AL212"/>
    <mergeCell ref="Z92:Z95"/>
    <mergeCell ref="AA92:AA95"/>
    <mergeCell ref="AB92:AB95"/>
    <mergeCell ref="AC92:AC95"/>
    <mergeCell ref="AD92:AD95"/>
    <mergeCell ref="AE92:AE95"/>
    <mergeCell ref="AF92:AF95"/>
    <mergeCell ref="AG92:AG95"/>
    <mergeCell ref="AH92:AH95"/>
    <mergeCell ref="AI92:AI95"/>
    <mergeCell ref="AJ92:AJ95"/>
    <mergeCell ref="AK92:AK95"/>
    <mergeCell ref="AL92:AL95"/>
    <mergeCell ref="BF92:BF95"/>
    <mergeCell ref="BG92:BG95"/>
    <mergeCell ref="A209:A220"/>
    <mergeCell ref="B209:B212"/>
    <mergeCell ref="C209:C212"/>
    <mergeCell ref="D209:D212"/>
    <mergeCell ref="E209:E212"/>
    <mergeCell ref="F209:F212"/>
    <mergeCell ref="G209:G212"/>
    <mergeCell ref="H209:H212"/>
    <mergeCell ref="I209:I212"/>
    <mergeCell ref="J209:J212"/>
    <mergeCell ref="K209:K212"/>
    <mergeCell ref="L209:L212"/>
    <mergeCell ref="M209:M212"/>
    <mergeCell ref="N209:N212"/>
    <mergeCell ref="O209:O212"/>
    <mergeCell ref="P209:P212"/>
    <mergeCell ref="Q209:Q212"/>
    <mergeCell ref="AG88:AG91"/>
    <mergeCell ref="AH88:AH91"/>
    <mergeCell ref="AI88:AI91"/>
    <mergeCell ref="AJ88:AJ91"/>
    <mergeCell ref="AK88:AK91"/>
    <mergeCell ref="AL88:AL91"/>
    <mergeCell ref="BF88:BF91"/>
    <mergeCell ref="BG88:BG91"/>
    <mergeCell ref="B92:B95"/>
    <mergeCell ref="C92:C95"/>
    <mergeCell ref="D92:D95"/>
    <mergeCell ref="E92:E95"/>
    <mergeCell ref="F92:F95"/>
    <mergeCell ref="G92:G95"/>
    <mergeCell ref="H92:H95"/>
    <mergeCell ref="I92:I95"/>
    <mergeCell ref="J92:J95"/>
    <mergeCell ref="K92:K95"/>
    <mergeCell ref="L92:L95"/>
    <mergeCell ref="M92:M95"/>
    <mergeCell ref="N92:N95"/>
    <mergeCell ref="O92:O95"/>
    <mergeCell ref="P92:P95"/>
    <mergeCell ref="Q92:Q95"/>
    <mergeCell ref="R92:R95"/>
    <mergeCell ref="S92:S95"/>
    <mergeCell ref="T92:T95"/>
    <mergeCell ref="U92:U95"/>
    <mergeCell ref="V92:V95"/>
    <mergeCell ref="W92:W95"/>
    <mergeCell ref="X92:X95"/>
    <mergeCell ref="Y92:Y95"/>
    <mergeCell ref="BG84:BG87"/>
    <mergeCell ref="B88:B91"/>
    <mergeCell ref="C88:C91"/>
    <mergeCell ref="D88:D91"/>
    <mergeCell ref="E88:E91"/>
    <mergeCell ref="F88:F91"/>
    <mergeCell ref="G88:G91"/>
    <mergeCell ref="H88:H91"/>
    <mergeCell ref="I88:I91"/>
    <mergeCell ref="J88:J91"/>
    <mergeCell ref="K88:K91"/>
    <mergeCell ref="L88:L91"/>
    <mergeCell ref="M88:M91"/>
    <mergeCell ref="N88:N91"/>
    <mergeCell ref="O88:O91"/>
    <mergeCell ref="P88:P91"/>
    <mergeCell ref="Q88:Q91"/>
    <mergeCell ref="R88:R91"/>
    <mergeCell ref="S88:S91"/>
    <mergeCell ref="T88:T91"/>
    <mergeCell ref="U88:U91"/>
    <mergeCell ref="V88:V91"/>
    <mergeCell ref="W88:W91"/>
    <mergeCell ref="X88:X91"/>
    <mergeCell ref="Y88:Y91"/>
    <mergeCell ref="Z88:Z91"/>
    <mergeCell ref="AA88:AA91"/>
    <mergeCell ref="AB88:AB91"/>
    <mergeCell ref="AC88:AC91"/>
    <mergeCell ref="AD88:AD91"/>
    <mergeCell ref="AE88:AE91"/>
    <mergeCell ref="AF88:AF91"/>
    <mergeCell ref="BG33:BG35"/>
    <mergeCell ref="A84:A95"/>
    <mergeCell ref="B84:B87"/>
    <mergeCell ref="C84:C87"/>
    <mergeCell ref="D84:D87"/>
    <mergeCell ref="E84:E87"/>
    <mergeCell ref="F84:F87"/>
    <mergeCell ref="G84:G87"/>
    <mergeCell ref="H84:H87"/>
    <mergeCell ref="I84:I87"/>
    <mergeCell ref="J84:J87"/>
    <mergeCell ref="K84:K87"/>
    <mergeCell ref="L84:L87"/>
    <mergeCell ref="M84:M87"/>
    <mergeCell ref="N84:N87"/>
    <mergeCell ref="O84:O87"/>
    <mergeCell ref="P84:P87"/>
    <mergeCell ref="Q84:Q87"/>
    <mergeCell ref="R84:R87"/>
    <mergeCell ref="S84:S87"/>
    <mergeCell ref="T84:T87"/>
    <mergeCell ref="U84:U87"/>
    <mergeCell ref="V84:V87"/>
    <mergeCell ref="W84:W87"/>
    <mergeCell ref="X84:X87"/>
    <mergeCell ref="Y84:Y87"/>
    <mergeCell ref="Z84:Z87"/>
    <mergeCell ref="AA84:AA87"/>
    <mergeCell ref="AB84:AB87"/>
    <mergeCell ref="AC84:AC87"/>
    <mergeCell ref="AD84:AD87"/>
    <mergeCell ref="AE84:AE87"/>
    <mergeCell ref="W33:W35"/>
    <mergeCell ref="X33:X35"/>
    <mergeCell ref="Y33:Y35"/>
    <mergeCell ref="Z33:Z35"/>
    <mergeCell ref="AA33:AA35"/>
    <mergeCell ref="AB33:AB35"/>
    <mergeCell ref="AC33:AC35"/>
    <mergeCell ref="AD33:AD35"/>
    <mergeCell ref="AE33:AE35"/>
    <mergeCell ref="AF33:AF35"/>
    <mergeCell ref="AG33:AG35"/>
    <mergeCell ref="AH33:AH35"/>
    <mergeCell ref="AI33:AI35"/>
    <mergeCell ref="AJ33:AJ35"/>
    <mergeCell ref="AK33:AK35"/>
    <mergeCell ref="AL33:AL35"/>
    <mergeCell ref="BF33:BF35"/>
    <mergeCell ref="AD30:AD32"/>
    <mergeCell ref="AE30:AE32"/>
    <mergeCell ref="AF30:AF32"/>
    <mergeCell ref="AG30:AG32"/>
    <mergeCell ref="AH30:AH32"/>
    <mergeCell ref="AI30:AI32"/>
    <mergeCell ref="AJ30:AJ32"/>
    <mergeCell ref="AK30:AK32"/>
    <mergeCell ref="AL30:AL32"/>
    <mergeCell ref="BF30:BF32"/>
    <mergeCell ref="BG30:BG32"/>
    <mergeCell ref="B33:B35"/>
    <mergeCell ref="C33:C35"/>
    <mergeCell ref="D33:D35"/>
    <mergeCell ref="E33:E35"/>
    <mergeCell ref="F33:F35"/>
    <mergeCell ref="G33:G35"/>
    <mergeCell ref="H33:H35"/>
    <mergeCell ref="I33:I35"/>
    <mergeCell ref="J33:J35"/>
    <mergeCell ref="K33:K35"/>
    <mergeCell ref="L33:L35"/>
    <mergeCell ref="M33:M35"/>
    <mergeCell ref="N33:N35"/>
    <mergeCell ref="O33:O35"/>
    <mergeCell ref="P33:P35"/>
    <mergeCell ref="Q33:Q35"/>
    <mergeCell ref="R33:R35"/>
    <mergeCell ref="S33:S35"/>
    <mergeCell ref="T33:T35"/>
    <mergeCell ref="U33:U35"/>
    <mergeCell ref="V33:V35"/>
    <mergeCell ref="AI27:AI29"/>
    <mergeCell ref="AJ27:AJ29"/>
    <mergeCell ref="AK27:AK29"/>
    <mergeCell ref="AL27:AL29"/>
    <mergeCell ref="BF27:BF29"/>
    <mergeCell ref="BG27:BG29"/>
    <mergeCell ref="B30:B32"/>
    <mergeCell ref="C30:C32"/>
    <mergeCell ref="D30:D32"/>
    <mergeCell ref="E30:E32"/>
    <mergeCell ref="F30:F32"/>
    <mergeCell ref="G30:G32"/>
    <mergeCell ref="H30:H32"/>
    <mergeCell ref="I30:I32"/>
    <mergeCell ref="J30:J32"/>
    <mergeCell ref="K30:K32"/>
    <mergeCell ref="L30:L32"/>
    <mergeCell ref="M30:M32"/>
    <mergeCell ref="N30:N32"/>
    <mergeCell ref="O30:O32"/>
    <mergeCell ref="P30:P32"/>
    <mergeCell ref="Q30:Q32"/>
    <mergeCell ref="R30:R32"/>
    <mergeCell ref="S30:S32"/>
    <mergeCell ref="T30:T32"/>
    <mergeCell ref="U30:U32"/>
    <mergeCell ref="V30:V32"/>
    <mergeCell ref="W30:W32"/>
    <mergeCell ref="X30:X32"/>
    <mergeCell ref="Y30:Y32"/>
    <mergeCell ref="Z30:Z32"/>
    <mergeCell ref="AA30:AA32"/>
    <mergeCell ref="AF304:AF307"/>
    <mergeCell ref="AG304:AG307"/>
    <mergeCell ref="AH304:AH307"/>
    <mergeCell ref="AI304:AI307"/>
    <mergeCell ref="AJ304:AJ307"/>
    <mergeCell ref="AK304:AK307"/>
    <mergeCell ref="AL304:AL307"/>
    <mergeCell ref="BF304:BF307"/>
    <mergeCell ref="BG304:BG307"/>
    <mergeCell ref="A304:A307"/>
    <mergeCell ref="A27:A35"/>
    <mergeCell ref="B27:B29"/>
    <mergeCell ref="C27:C29"/>
    <mergeCell ref="D27:D29"/>
    <mergeCell ref="E27:E29"/>
    <mergeCell ref="F27:F29"/>
    <mergeCell ref="G27:G29"/>
    <mergeCell ref="H27:H29"/>
    <mergeCell ref="I27:I29"/>
    <mergeCell ref="J27:J29"/>
    <mergeCell ref="K27:K29"/>
    <mergeCell ref="L27:L29"/>
    <mergeCell ref="M27:M29"/>
    <mergeCell ref="N27:N29"/>
    <mergeCell ref="O27:O29"/>
    <mergeCell ref="P27:P29"/>
    <mergeCell ref="Q27:Q29"/>
    <mergeCell ref="R27:R29"/>
    <mergeCell ref="S27:S29"/>
    <mergeCell ref="AC289:AC291"/>
    <mergeCell ref="T27:T29"/>
    <mergeCell ref="U27:U29"/>
    <mergeCell ref="AF289:AF291"/>
    <mergeCell ref="AG289:AG291"/>
    <mergeCell ref="AH289:AH291"/>
    <mergeCell ref="AI289:AI291"/>
    <mergeCell ref="AJ289:AJ291"/>
    <mergeCell ref="AK289:AK291"/>
    <mergeCell ref="AL289:AL291"/>
    <mergeCell ref="BF289:BF291"/>
    <mergeCell ref="BG289:BG291"/>
    <mergeCell ref="A289:A291"/>
    <mergeCell ref="B304:B307"/>
    <mergeCell ref="C304:C307"/>
    <mergeCell ref="D304:D307"/>
    <mergeCell ref="E304:E307"/>
    <mergeCell ref="F304:F307"/>
    <mergeCell ref="G304:G307"/>
    <mergeCell ref="H304:H307"/>
    <mergeCell ref="I304:I307"/>
    <mergeCell ref="J304:J307"/>
    <mergeCell ref="K304:K307"/>
    <mergeCell ref="L304:L307"/>
    <mergeCell ref="M304:M307"/>
    <mergeCell ref="N304:N307"/>
    <mergeCell ref="O304:O307"/>
    <mergeCell ref="P304:P307"/>
    <mergeCell ref="Q304:Q307"/>
    <mergeCell ref="R304:R307"/>
    <mergeCell ref="S304:S307"/>
    <mergeCell ref="C292:C295"/>
    <mergeCell ref="C296:C299"/>
    <mergeCell ref="AD304:AD307"/>
    <mergeCell ref="AE304:AE307"/>
    <mergeCell ref="BG194:BG196"/>
    <mergeCell ref="A188:A196"/>
    <mergeCell ref="B289:B291"/>
    <mergeCell ref="C289:C291"/>
    <mergeCell ref="D289:D291"/>
    <mergeCell ref="E289:E291"/>
    <mergeCell ref="F289:F291"/>
    <mergeCell ref="G289:G291"/>
    <mergeCell ref="H289:H291"/>
    <mergeCell ref="I289:I291"/>
    <mergeCell ref="J289:J291"/>
    <mergeCell ref="K289:K291"/>
    <mergeCell ref="L289:L291"/>
    <mergeCell ref="M289:M291"/>
    <mergeCell ref="N289:N291"/>
    <mergeCell ref="O289:O291"/>
    <mergeCell ref="P289:P291"/>
    <mergeCell ref="Q289:Q291"/>
    <mergeCell ref="R289:R291"/>
    <mergeCell ref="S289:S291"/>
    <mergeCell ref="T289:T291"/>
    <mergeCell ref="U289:U291"/>
    <mergeCell ref="V289:V291"/>
    <mergeCell ref="W289:W291"/>
    <mergeCell ref="X289:X291"/>
    <mergeCell ref="Y289:Y291"/>
    <mergeCell ref="Z289:Z291"/>
    <mergeCell ref="AA289:AA291"/>
    <mergeCell ref="AB289:AB291"/>
    <mergeCell ref="U194:U196"/>
    <mergeCell ref="AD289:AD291"/>
    <mergeCell ref="AE289:AE291"/>
    <mergeCell ref="AH194:AH196"/>
    <mergeCell ref="AI194:AI196"/>
    <mergeCell ref="AJ194:AJ196"/>
    <mergeCell ref="AK194:AK196"/>
    <mergeCell ref="AC191:AC193"/>
    <mergeCell ref="AD191:AD193"/>
    <mergeCell ref="AE191:AE193"/>
    <mergeCell ref="AF191:AF193"/>
    <mergeCell ref="AG191:AG193"/>
    <mergeCell ref="AH191:AH193"/>
    <mergeCell ref="AI191:AI193"/>
    <mergeCell ref="AJ191:AJ193"/>
    <mergeCell ref="AK191:AK193"/>
    <mergeCell ref="AL194:AL196"/>
    <mergeCell ref="BF194:BF196"/>
    <mergeCell ref="AL191:AL193"/>
    <mergeCell ref="BF191:BF193"/>
    <mergeCell ref="BG191:BG193"/>
    <mergeCell ref="B194:B196"/>
    <mergeCell ref="C194:C196"/>
    <mergeCell ref="D194:D196"/>
    <mergeCell ref="E194:E196"/>
    <mergeCell ref="F194:F196"/>
    <mergeCell ref="G194:G196"/>
    <mergeCell ref="H194:H196"/>
    <mergeCell ref="I194:I196"/>
    <mergeCell ref="J194:J196"/>
    <mergeCell ref="K194:K196"/>
    <mergeCell ref="L194:L196"/>
    <mergeCell ref="M194:M196"/>
    <mergeCell ref="N194:N196"/>
    <mergeCell ref="O194:O196"/>
    <mergeCell ref="P194:P196"/>
    <mergeCell ref="Q194:Q196"/>
    <mergeCell ref="R194:R196"/>
    <mergeCell ref="S194:S196"/>
    <mergeCell ref="T194:T196"/>
    <mergeCell ref="V194:V196"/>
    <mergeCell ref="W194:W196"/>
    <mergeCell ref="X194:X196"/>
    <mergeCell ref="Y194:Y196"/>
    <mergeCell ref="Z194:Z196"/>
    <mergeCell ref="AA194:AA196"/>
    <mergeCell ref="AB194:AB196"/>
    <mergeCell ref="AC194:AC196"/>
    <mergeCell ref="AD194:AD196"/>
    <mergeCell ref="AE194:AE196"/>
    <mergeCell ref="AF194:AF196"/>
    <mergeCell ref="AG194:AG196"/>
    <mergeCell ref="AK188:AK190"/>
    <mergeCell ref="AL188:AL190"/>
    <mergeCell ref="BF188:BF190"/>
    <mergeCell ref="BG188:BG190"/>
    <mergeCell ref="B191:B193"/>
    <mergeCell ref="C191:C193"/>
    <mergeCell ref="D191:D193"/>
    <mergeCell ref="E191:E193"/>
    <mergeCell ref="F191:F193"/>
    <mergeCell ref="G191:G193"/>
    <mergeCell ref="H191:H193"/>
    <mergeCell ref="I191:I193"/>
    <mergeCell ref="J191:J193"/>
    <mergeCell ref="K191:K193"/>
    <mergeCell ref="L191:L193"/>
    <mergeCell ref="M191:M193"/>
    <mergeCell ref="N191:N193"/>
    <mergeCell ref="O191:O193"/>
    <mergeCell ref="P191:P193"/>
    <mergeCell ref="Q191:Q193"/>
    <mergeCell ref="R191:R193"/>
    <mergeCell ref="S191:S193"/>
    <mergeCell ref="T191:T193"/>
    <mergeCell ref="U191:U193"/>
    <mergeCell ref="V191:V193"/>
    <mergeCell ref="W191:W193"/>
    <mergeCell ref="X191:X193"/>
    <mergeCell ref="Y191:Y193"/>
    <mergeCell ref="Z191:Z193"/>
    <mergeCell ref="AA191:AA193"/>
    <mergeCell ref="AB191:AB193"/>
    <mergeCell ref="T188:T190"/>
    <mergeCell ref="AA188:AA190"/>
    <mergeCell ref="AB188:AB190"/>
    <mergeCell ref="AC188:AC190"/>
    <mergeCell ref="AD188:AD190"/>
    <mergeCell ref="AE188:AE190"/>
    <mergeCell ref="AF188:AF190"/>
    <mergeCell ref="AG188:AG190"/>
    <mergeCell ref="AH188:AH190"/>
    <mergeCell ref="AI188:AI190"/>
    <mergeCell ref="AJ188:AJ190"/>
    <mergeCell ref="B188:B190"/>
    <mergeCell ref="C188:C190"/>
    <mergeCell ref="D188:D190"/>
    <mergeCell ref="E188:E190"/>
    <mergeCell ref="F188:F190"/>
    <mergeCell ref="G188:G190"/>
    <mergeCell ref="H188:H190"/>
    <mergeCell ref="I188:I190"/>
    <mergeCell ref="J188:J190"/>
    <mergeCell ref="K188:K190"/>
    <mergeCell ref="L188:L190"/>
    <mergeCell ref="M188:M190"/>
    <mergeCell ref="N188:N190"/>
    <mergeCell ref="O188:O190"/>
    <mergeCell ref="P188:P190"/>
    <mergeCell ref="Q188:Q190"/>
    <mergeCell ref="AK431:AK432"/>
    <mergeCell ref="AL431:AL432"/>
    <mergeCell ref="BF431:BF432"/>
    <mergeCell ref="BG431:BG432"/>
    <mergeCell ref="AJ429:AJ430"/>
    <mergeCell ref="AK429:AK430"/>
    <mergeCell ref="AL429:AL430"/>
    <mergeCell ref="BF429:BF430"/>
    <mergeCell ref="BG429:BG430"/>
    <mergeCell ref="AB429:AB430"/>
    <mergeCell ref="AC429:AC430"/>
    <mergeCell ref="AD429:AD430"/>
    <mergeCell ref="AE429:AE430"/>
    <mergeCell ref="AF429:AF430"/>
    <mergeCell ref="AG429:AG430"/>
    <mergeCell ref="AH429:AH430"/>
    <mergeCell ref="AI429:AI430"/>
    <mergeCell ref="R431:R432"/>
    <mergeCell ref="AB431:AB432"/>
    <mergeCell ref="AC431:AC432"/>
    <mergeCell ref="AD431:AD432"/>
    <mergeCell ref="S431:S432"/>
    <mergeCell ref="T431:T432"/>
    <mergeCell ref="U431:U432"/>
    <mergeCell ref="V431:V432"/>
    <mergeCell ref="W431:W432"/>
    <mergeCell ref="AI427:AI428"/>
    <mergeCell ref="AJ427:AJ428"/>
    <mergeCell ref="R188:R190"/>
    <mergeCell ref="AE431:AE432"/>
    <mergeCell ref="AF431:AF432"/>
    <mergeCell ref="AG431:AG432"/>
    <mergeCell ref="AH431:AH432"/>
    <mergeCell ref="AI431:AI432"/>
    <mergeCell ref="AJ431:AJ432"/>
    <mergeCell ref="AA431:AA432"/>
    <mergeCell ref="S429:S430"/>
    <mergeCell ref="T429:T430"/>
    <mergeCell ref="U429:U430"/>
    <mergeCell ref="V429:V430"/>
    <mergeCell ref="W429:W430"/>
    <mergeCell ref="X429:X430"/>
    <mergeCell ref="Y429:Y430"/>
    <mergeCell ref="U188:U190"/>
    <mergeCell ref="V188:V190"/>
    <mergeCell ref="W188:W190"/>
    <mergeCell ref="X188:X190"/>
    <mergeCell ref="Y188:Y190"/>
    <mergeCell ref="Z188:Z190"/>
    <mergeCell ref="AK427:AK428"/>
    <mergeCell ref="AL427:AL428"/>
    <mergeCell ref="BF427:BF428"/>
    <mergeCell ref="BG427:BG428"/>
    <mergeCell ref="B429:B430"/>
    <mergeCell ref="C429:C430"/>
    <mergeCell ref="D429:D430"/>
    <mergeCell ref="E429:E430"/>
    <mergeCell ref="F429:F430"/>
    <mergeCell ref="G429:G430"/>
    <mergeCell ref="H429:H430"/>
    <mergeCell ref="I429:I430"/>
    <mergeCell ref="J429:J430"/>
    <mergeCell ref="K429:K430"/>
    <mergeCell ref="L429:L430"/>
    <mergeCell ref="M429:M430"/>
    <mergeCell ref="N429:N430"/>
    <mergeCell ref="O429:O430"/>
    <mergeCell ref="P429:P430"/>
    <mergeCell ref="Q429:Q430"/>
    <mergeCell ref="R429:R430"/>
    <mergeCell ref="Z429:Z430"/>
    <mergeCell ref="AA429:AA430"/>
    <mergeCell ref="AA427:AA428"/>
    <mergeCell ref="AB427:AB428"/>
    <mergeCell ref="AC427:AC428"/>
    <mergeCell ref="AD427:AD428"/>
    <mergeCell ref="AI425:AI426"/>
    <mergeCell ref="AJ425:AJ426"/>
    <mergeCell ref="AK425:AK426"/>
    <mergeCell ref="AL425:AL426"/>
    <mergeCell ref="BF425:BF426"/>
    <mergeCell ref="BG425:BG426"/>
    <mergeCell ref="B427:B428"/>
    <mergeCell ref="C427:C428"/>
    <mergeCell ref="D427:D428"/>
    <mergeCell ref="E427:E428"/>
    <mergeCell ref="F427:F428"/>
    <mergeCell ref="G427:G428"/>
    <mergeCell ref="H427:H428"/>
    <mergeCell ref="I427:I428"/>
    <mergeCell ref="J427:J428"/>
    <mergeCell ref="K427:K428"/>
    <mergeCell ref="L427:L428"/>
    <mergeCell ref="M427:M428"/>
    <mergeCell ref="N427:N428"/>
    <mergeCell ref="O427:O428"/>
    <mergeCell ref="P427:P428"/>
    <mergeCell ref="Q427:Q428"/>
    <mergeCell ref="R427:R428"/>
    <mergeCell ref="S427:S428"/>
    <mergeCell ref="T427:T428"/>
    <mergeCell ref="U427:U428"/>
    <mergeCell ref="V427:V428"/>
    <mergeCell ref="W427:W428"/>
    <mergeCell ref="X427:X428"/>
    <mergeCell ref="Y427:Y428"/>
    <mergeCell ref="Z427:Z428"/>
    <mergeCell ref="R425:R426"/>
    <mergeCell ref="Z425:Z426"/>
    <mergeCell ref="AA425:AA426"/>
    <mergeCell ref="AB425:AB426"/>
    <mergeCell ref="AC425:AC426"/>
    <mergeCell ref="AD425:AD426"/>
    <mergeCell ref="AE425:AE426"/>
    <mergeCell ref="AF425:AF426"/>
    <mergeCell ref="AG425:AG426"/>
    <mergeCell ref="AH425:AH426"/>
    <mergeCell ref="A425:A432"/>
    <mergeCell ref="B425:B426"/>
    <mergeCell ref="C425:C426"/>
    <mergeCell ref="D425:D426"/>
    <mergeCell ref="E425:E426"/>
    <mergeCell ref="F425:F426"/>
    <mergeCell ref="G425:G426"/>
    <mergeCell ref="H425:H426"/>
    <mergeCell ref="I425:I426"/>
    <mergeCell ref="J425:J426"/>
    <mergeCell ref="K425:K426"/>
    <mergeCell ref="L425:L426"/>
    <mergeCell ref="M425:M426"/>
    <mergeCell ref="N425:N426"/>
    <mergeCell ref="O425:O426"/>
    <mergeCell ref="P425:P426"/>
    <mergeCell ref="AE427:AE428"/>
    <mergeCell ref="AF427:AF428"/>
    <mergeCell ref="AG427:AG428"/>
    <mergeCell ref="AH427:AH428"/>
    <mergeCell ref="X431:X432"/>
    <mergeCell ref="Y431:Y432"/>
    <mergeCell ref="Z431:Z432"/>
    <mergeCell ref="C421:C424"/>
    <mergeCell ref="N421:N424"/>
    <mergeCell ref="O421:O424"/>
    <mergeCell ref="P421:P424"/>
    <mergeCell ref="Q421:Q424"/>
    <mergeCell ref="Q431:Q432"/>
    <mergeCell ref="J409:J412"/>
    <mergeCell ref="B413:B416"/>
    <mergeCell ref="D413:D416"/>
    <mergeCell ref="E413:E416"/>
    <mergeCell ref="S425:S426"/>
    <mergeCell ref="T425:T426"/>
    <mergeCell ref="U425:U426"/>
    <mergeCell ref="V425:V426"/>
    <mergeCell ref="W425:W426"/>
    <mergeCell ref="X425:X426"/>
    <mergeCell ref="Y425:Y426"/>
    <mergeCell ref="Y417:Y420"/>
    <mergeCell ref="L417:L420"/>
    <mergeCell ref="M417:M420"/>
    <mergeCell ref="N417:N420"/>
    <mergeCell ref="O417:O420"/>
    <mergeCell ref="P417:P420"/>
    <mergeCell ref="Q417:Q420"/>
    <mergeCell ref="F417:F420"/>
    <mergeCell ref="G417:G420"/>
    <mergeCell ref="H417:H420"/>
    <mergeCell ref="I417:I420"/>
    <mergeCell ref="J417:J420"/>
    <mergeCell ref="K417:K420"/>
    <mergeCell ref="F413:F416"/>
    <mergeCell ref="M413:M416"/>
    <mergeCell ref="C359:C362"/>
    <mergeCell ref="C363:C366"/>
    <mergeCell ref="C367:C370"/>
    <mergeCell ref="C371:C374"/>
    <mergeCell ref="C375:C378"/>
    <mergeCell ref="C379:C382"/>
    <mergeCell ref="C383:C385"/>
    <mergeCell ref="C386:C388"/>
    <mergeCell ref="C389:C391"/>
    <mergeCell ref="C392:C394"/>
    <mergeCell ref="C398:C400"/>
    <mergeCell ref="C401:C404"/>
    <mergeCell ref="C405:C408"/>
    <mergeCell ref="C409:C412"/>
    <mergeCell ref="C413:C416"/>
    <mergeCell ref="Q425:Q426"/>
    <mergeCell ref="B431:B432"/>
    <mergeCell ref="C431:C432"/>
    <mergeCell ref="D431:D432"/>
    <mergeCell ref="E431:E432"/>
    <mergeCell ref="F431:F432"/>
    <mergeCell ref="G431:G432"/>
    <mergeCell ref="H431:H432"/>
    <mergeCell ref="I431:I432"/>
    <mergeCell ref="J431:J432"/>
    <mergeCell ref="K431:K432"/>
    <mergeCell ref="L431:L432"/>
    <mergeCell ref="M431:M432"/>
    <mergeCell ref="N431:N432"/>
    <mergeCell ref="O431:O432"/>
    <mergeCell ref="P431:P432"/>
    <mergeCell ref="C417:C420"/>
    <mergeCell ref="C345:C348"/>
    <mergeCell ref="C349:C352"/>
    <mergeCell ref="C353:C355"/>
    <mergeCell ref="C356:C358"/>
    <mergeCell ref="C179:C181"/>
    <mergeCell ref="C182:C184"/>
    <mergeCell ref="C185:C187"/>
    <mergeCell ref="C197:C200"/>
    <mergeCell ref="C201:C204"/>
    <mergeCell ref="C205:C208"/>
    <mergeCell ref="C221:C224"/>
    <mergeCell ref="C225:C228"/>
    <mergeCell ref="C229:C232"/>
    <mergeCell ref="C245:C248"/>
    <mergeCell ref="C269:C271"/>
    <mergeCell ref="C272:C274"/>
    <mergeCell ref="C275:C277"/>
    <mergeCell ref="C278:C279"/>
    <mergeCell ref="C280:C282"/>
    <mergeCell ref="C283:C285"/>
    <mergeCell ref="C286:C288"/>
    <mergeCell ref="W421:W424"/>
    <mergeCell ref="X421:X424"/>
    <mergeCell ref="Y421:Y424"/>
    <mergeCell ref="AJ417:AJ420"/>
    <mergeCell ref="C54:C56"/>
    <mergeCell ref="C57:C59"/>
    <mergeCell ref="C60:C62"/>
    <mergeCell ref="C72:C75"/>
    <mergeCell ref="C76:C79"/>
    <mergeCell ref="C80:C83"/>
    <mergeCell ref="C96:C99"/>
    <mergeCell ref="C100:C103"/>
    <mergeCell ref="C104:C107"/>
    <mergeCell ref="C120:C122"/>
    <mergeCell ref="C123:C125"/>
    <mergeCell ref="C126:C128"/>
    <mergeCell ref="C138:C141"/>
    <mergeCell ref="C142:C145"/>
    <mergeCell ref="C162:C163"/>
    <mergeCell ref="C164:C165"/>
    <mergeCell ref="C166:C167"/>
    <mergeCell ref="C300:C303"/>
    <mergeCell ref="C308:C311"/>
    <mergeCell ref="C312:C315"/>
    <mergeCell ref="C316:C319"/>
    <mergeCell ref="C320:C322"/>
    <mergeCell ref="C323:C325"/>
    <mergeCell ref="C331:C332"/>
    <mergeCell ref="C333:C335"/>
    <mergeCell ref="C336:C338"/>
    <mergeCell ref="C339:C341"/>
    <mergeCell ref="C342:C344"/>
    <mergeCell ref="AE417:AE420"/>
    <mergeCell ref="AF417:AF420"/>
    <mergeCell ref="AG417:AG420"/>
    <mergeCell ref="AH417:AH420"/>
    <mergeCell ref="AI417:AI420"/>
    <mergeCell ref="X417:X420"/>
    <mergeCell ref="R417:R420"/>
    <mergeCell ref="Z417:Z420"/>
    <mergeCell ref="AA417:AA420"/>
    <mergeCell ref="AB417:AB420"/>
    <mergeCell ref="AC417:AC420"/>
    <mergeCell ref="T417:T420"/>
    <mergeCell ref="U417:U420"/>
    <mergeCell ref="V417:V420"/>
    <mergeCell ref="AL421:AL424"/>
    <mergeCell ref="BF421:BF424"/>
    <mergeCell ref="BG421:BG424"/>
    <mergeCell ref="AF421:AF424"/>
    <mergeCell ref="AG421:AG424"/>
    <mergeCell ref="AH421:AH424"/>
    <mergeCell ref="AI421:AI424"/>
    <mergeCell ref="AJ421:AJ424"/>
    <mergeCell ref="AK421:AK424"/>
    <mergeCell ref="Z421:Z424"/>
    <mergeCell ref="AA421:AA424"/>
    <mergeCell ref="AB421:AB424"/>
    <mergeCell ref="AC421:AC424"/>
    <mergeCell ref="AD421:AD424"/>
    <mergeCell ref="AE421:AE424"/>
    <mergeCell ref="T421:T424"/>
    <mergeCell ref="U421:U424"/>
    <mergeCell ref="V421:V424"/>
    <mergeCell ref="A417:A424"/>
    <mergeCell ref="B417:B420"/>
    <mergeCell ref="D417:D420"/>
    <mergeCell ref="E417:E420"/>
    <mergeCell ref="AE413:AE416"/>
    <mergeCell ref="K409:K412"/>
    <mergeCell ref="L409:L412"/>
    <mergeCell ref="AL413:AL416"/>
    <mergeCell ref="BF413:BF416"/>
    <mergeCell ref="BG413:BG416"/>
    <mergeCell ref="I413:I416"/>
    <mergeCell ref="J413:J416"/>
    <mergeCell ref="K413:K416"/>
    <mergeCell ref="L413:L416"/>
    <mergeCell ref="R421:R424"/>
    <mergeCell ref="S421:S424"/>
    <mergeCell ref="H421:H424"/>
    <mergeCell ref="I421:I424"/>
    <mergeCell ref="J421:J424"/>
    <mergeCell ref="K421:K424"/>
    <mergeCell ref="L421:L424"/>
    <mergeCell ref="M421:M424"/>
    <mergeCell ref="B421:B424"/>
    <mergeCell ref="D421:D424"/>
    <mergeCell ref="E421:E424"/>
    <mergeCell ref="F421:F424"/>
    <mergeCell ref="G421:G424"/>
    <mergeCell ref="AK417:AK420"/>
    <mergeCell ref="AL417:AL420"/>
    <mergeCell ref="BF417:BF420"/>
    <mergeCell ref="BG417:BG420"/>
    <mergeCell ref="AD417:AD420"/>
    <mergeCell ref="S417:S420"/>
    <mergeCell ref="Q413:Q416"/>
    <mergeCell ref="R413:R416"/>
    <mergeCell ref="G413:G416"/>
    <mergeCell ref="H413:H416"/>
    <mergeCell ref="W417:W420"/>
    <mergeCell ref="N413:N416"/>
    <mergeCell ref="O413:O416"/>
    <mergeCell ref="P413:P416"/>
    <mergeCell ref="M409:M412"/>
    <mergeCell ref="N409:N412"/>
    <mergeCell ref="O409:O412"/>
    <mergeCell ref="P409:P412"/>
    <mergeCell ref="Q409:Q412"/>
    <mergeCell ref="R409:R412"/>
    <mergeCell ref="G409:G412"/>
    <mergeCell ref="H409:H412"/>
    <mergeCell ref="I409:I412"/>
    <mergeCell ref="Y409:Y412"/>
    <mergeCell ref="Z409:Z412"/>
    <mergeCell ref="AA409:AA412"/>
    <mergeCell ref="AB409:AB412"/>
    <mergeCell ref="AC409:AC412"/>
    <mergeCell ref="AD409:AD412"/>
    <mergeCell ref="S409:S412"/>
    <mergeCell ref="T409:T412"/>
    <mergeCell ref="V413:V416"/>
    <mergeCell ref="W413:W416"/>
    <mergeCell ref="X413:X416"/>
    <mergeCell ref="AK413:AK416"/>
    <mergeCell ref="V409:V412"/>
    <mergeCell ref="W409:W412"/>
    <mergeCell ref="X409:X412"/>
    <mergeCell ref="AI413:AI416"/>
    <mergeCell ref="AJ413:AJ416"/>
    <mergeCell ref="AF413:AF416"/>
    <mergeCell ref="AG413:AG416"/>
    <mergeCell ref="AH413:AH416"/>
    <mergeCell ref="Y413:Y416"/>
    <mergeCell ref="Z413:Z416"/>
    <mergeCell ref="AA413:AA416"/>
    <mergeCell ref="AB413:AB416"/>
    <mergeCell ref="AC413:AC416"/>
    <mergeCell ref="AD413:AD416"/>
    <mergeCell ref="S413:S416"/>
    <mergeCell ref="T413:T416"/>
    <mergeCell ref="U413:U416"/>
    <mergeCell ref="H405:H408"/>
    <mergeCell ref="I405:I408"/>
    <mergeCell ref="J405:J408"/>
    <mergeCell ref="K405:K408"/>
    <mergeCell ref="L405:L408"/>
    <mergeCell ref="M405:M408"/>
    <mergeCell ref="BF405:BF408"/>
    <mergeCell ref="BG405:BG408"/>
    <mergeCell ref="A409:A416"/>
    <mergeCell ref="B409:B412"/>
    <mergeCell ref="D409:D412"/>
    <mergeCell ref="E409:E412"/>
    <mergeCell ref="F409:F412"/>
    <mergeCell ref="AF405:AF408"/>
    <mergeCell ref="AG405:AG408"/>
    <mergeCell ref="AH405:AH408"/>
    <mergeCell ref="AI405:AI408"/>
    <mergeCell ref="AJ405:AJ408"/>
    <mergeCell ref="AK405:AK408"/>
    <mergeCell ref="Z405:Z408"/>
    <mergeCell ref="AA405:AA408"/>
    <mergeCell ref="AB405:AB408"/>
    <mergeCell ref="AC405:AC408"/>
    <mergeCell ref="AD405:AD408"/>
    <mergeCell ref="AE405:AE408"/>
    <mergeCell ref="T405:T408"/>
    <mergeCell ref="U405:U408"/>
    <mergeCell ref="V405:V408"/>
    <mergeCell ref="Y405:Y408"/>
    <mergeCell ref="N405:N408"/>
    <mergeCell ref="AI409:AI412"/>
    <mergeCell ref="AJ409:AJ412"/>
    <mergeCell ref="O405:O408"/>
    <mergeCell ref="P405:P408"/>
    <mergeCell ref="Q405:Q408"/>
    <mergeCell ref="R405:R408"/>
    <mergeCell ref="U409:U412"/>
    <mergeCell ref="AJ401:AJ404"/>
    <mergeCell ref="AK401:AK404"/>
    <mergeCell ref="AL401:AL404"/>
    <mergeCell ref="BF401:BF404"/>
    <mergeCell ref="AK409:AK412"/>
    <mergeCell ref="AL409:AL412"/>
    <mergeCell ref="BF409:BF412"/>
    <mergeCell ref="BG401:BG404"/>
    <mergeCell ref="AD401:AD404"/>
    <mergeCell ref="AE401:AE404"/>
    <mergeCell ref="AF401:AF404"/>
    <mergeCell ref="AG401:AG404"/>
    <mergeCell ref="AH401:AH404"/>
    <mergeCell ref="AI401:AI404"/>
    <mergeCell ref="X401:X404"/>
    <mergeCell ref="Y401:Y404"/>
    <mergeCell ref="Z401:Z404"/>
    <mergeCell ref="AA401:AA404"/>
    <mergeCell ref="AB401:AB404"/>
    <mergeCell ref="AC401:AC404"/>
    <mergeCell ref="BG409:BG412"/>
    <mergeCell ref="AE409:AE412"/>
    <mergeCell ref="AF409:AF412"/>
    <mergeCell ref="AG409:AG412"/>
    <mergeCell ref="AH409:AH412"/>
    <mergeCell ref="AL405:AL408"/>
    <mergeCell ref="S405:S408"/>
    <mergeCell ref="H401:H404"/>
    <mergeCell ref="I401:I404"/>
    <mergeCell ref="J401:J404"/>
    <mergeCell ref="K401:K404"/>
    <mergeCell ref="V401:V404"/>
    <mergeCell ref="W401:W404"/>
    <mergeCell ref="U401:U404"/>
    <mergeCell ref="L401:L404"/>
    <mergeCell ref="M401:M404"/>
    <mergeCell ref="AK398:AK400"/>
    <mergeCell ref="AL398:AL400"/>
    <mergeCell ref="BF398:BF400"/>
    <mergeCell ref="BG398:BG400"/>
    <mergeCell ref="A401:A408"/>
    <mergeCell ref="B401:B404"/>
    <mergeCell ref="D401:D404"/>
    <mergeCell ref="E401:E404"/>
    <mergeCell ref="AE398:AE400"/>
    <mergeCell ref="AF398:AF400"/>
    <mergeCell ref="AG398:AG400"/>
    <mergeCell ref="AH398:AH400"/>
    <mergeCell ref="AI398:AI400"/>
    <mergeCell ref="AJ398:AJ400"/>
    <mergeCell ref="Y398:Y400"/>
    <mergeCell ref="Z398:Z400"/>
    <mergeCell ref="AA398:AA400"/>
    <mergeCell ref="AB398:AB400"/>
    <mergeCell ref="AC398:AC400"/>
    <mergeCell ref="AD398:AD400"/>
    <mergeCell ref="B405:B408"/>
    <mergeCell ref="W405:W408"/>
    <mergeCell ref="X405:X408"/>
    <mergeCell ref="D405:D408"/>
    <mergeCell ref="E405:E408"/>
    <mergeCell ref="F405:F408"/>
    <mergeCell ref="G405:G408"/>
    <mergeCell ref="U398:U400"/>
    <mergeCell ref="V398:V400"/>
    <mergeCell ref="W398:W400"/>
    <mergeCell ref="X398:X400"/>
    <mergeCell ref="S398:S400"/>
    <mergeCell ref="T398:T400"/>
    <mergeCell ref="Q395:Q397"/>
    <mergeCell ref="P398:P400"/>
    <mergeCell ref="Q398:Q400"/>
    <mergeCell ref="R398:R400"/>
    <mergeCell ref="G398:G400"/>
    <mergeCell ref="H398:H400"/>
    <mergeCell ref="I398:I400"/>
    <mergeCell ref="J398:J400"/>
    <mergeCell ref="K398:K400"/>
    <mergeCell ref="L398:L400"/>
    <mergeCell ref="N401:N404"/>
    <mergeCell ref="O401:O404"/>
    <mergeCell ref="P401:P404"/>
    <mergeCell ref="Q401:Q404"/>
    <mergeCell ref="R401:R404"/>
    <mergeCell ref="S401:S404"/>
    <mergeCell ref="T401:T404"/>
    <mergeCell ref="M398:M400"/>
    <mergeCell ref="N398:N400"/>
    <mergeCell ref="O398:O400"/>
    <mergeCell ref="F401:F404"/>
    <mergeCell ref="G401:G404"/>
    <mergeCell ref="AE395:AE397"/>
    <mergeCell ref="AF395:AF397"/>
    <mergeCell ref="AG395:AG397"/>
    <mergeCell ref="AH395:AH397"/>
    <mergeCell ref="AI395:AI397"/>
    <mergeCell ref="AJ395:AJ397"/>
    <mergeCell ref="Y395:Y397"/>
    <mergeCell ref="Z395:Z397"/>
    <mergeCell ref="AA395:AA397"/>
    <mergeCell ref="AB395:AB397"/>
    <mergeCell ref="AC395:AC397"/>
    <mergeCell ref="AD395:AD397"/>
    <mergeCell ref="S395:S397"/>
    <mergeCell ref="T395:T397"/>
    <mergeCell ref="U395:U397"/>
    <mergeCell ref="V395:V397"/>
    <mergeCell ref="W395:W397"/>
    <mergeCell ref="X395:X397"/>
    <mergeCell ref="AL392:AL394"/>
    <mergeCell ref="BF392:BF394"/>
    <mergeCell ref="BG392:BG394"/>
    <mergeCell ref="A395:A400"/>
    <mergeCell ref="B395:B397"/>
    <mergeCell ref="D395:D397"/>
    <mergeCell ref="E395:E397"/>
    <mergeCell ref="F395:F397"/>
    <mergeCell ref="AF392:AF394"/>
    <mergeCell ref="AG392:AG394"/>
    <mergeCell ref="AH392:AH394"/>
    <mergeCell ref="AI392:AI394"/>
    <mergeCell ref="AJ392:AJ394"/>
    <mergeCell ref="AK392:AK394"/>
    <mergeCell ref="Z392:Z394"/>
    <mergeCell ref="AA392:AA394"/>
    <mergeCell ref="AB392:AB394"/>
    <mergeCell ref="AC392:AC394"/>
    <mergeCell ref="AD392:AD394"/>
    <mergeCell ref="AE392:AE394"/>
    <mergeCell ref="T392:T394"/>
    <mergeCell ref="U392:U394"/>
    <mergeCell ref="AK395:AK397"/>
    <mergeCell ref="V392:V394"/>
    <mergeCell ref="W392:W394"/>
    <mergeCell ref="AL395:AL397"/>
    <mergeCell ref="BF395:BF397"/>
    <mergeCell ref="BG395:BG397"/>
    <mergeCell ref="B398:B400"/>
    <mergeCell ref="D398:D400"/>
    <mergeCell ref="E398:E400"/>
    <mergeCell ref="F398:F400"/>
    <mergeCell ref="H392:H394"/>
    <mergeCell ref="I392:I394"/>
    <mergeCell ref="J392:J394"/>
    <mergeCell ref="K392:K394"/>
    <mergeCell ref="L392:L394"/>
    <mergeCell ref="M392:M394"/>
    <mergeCell ref="B392:B394"/>
    <mergeCell ref="D392:D394"/>
    <mergeCell ref="E392:E394"/>
    <mergeCell ref="F392:F394"/>
    <mergeCell ref="G392:G394"/>
    <mergeCell ref="R395:R397"/>
    <mergeCell ref="G395:G397"/>
    <mergeCell ref="H395:H397"/>
    <mergeCell ref="I395:I397"/>
    <mergeCell ref="J395:J397"/>
    <mergeCell ref="K395:K397"/>
    <mergeCell ref="L395:L397"/>
    <mergeCell ref="M395:M397"/>
    <mergeCell ref="N395:N397"/>
    <mergeCell ref="O395:O397"/>
    <mergeCell ref="P395:P397"/>
    <mergeCell ref="C395:C397"/>
    <mergeCell ref="AF389:AF391"/>
    <mergeCell ref="AG389:AG391"/>
    <mergeCell ref="AH389:AH391"/>
    <mergeCell ref="AI389:AI391"/>
    <mergeCell ref="X389:X391"/>
    <mergeCell ref="Y389:Y391"/>
    <mergeCell ref="Z389:Z391"/>
    <mergeCell ref="AA389:AA391"/>
    <mergeCell ref="AB389:AB391"/>
    <mergeCell ref="AC389:AC391"/>
    <mergeCell ref="T389:T391"/>
    <mergeCell ref="U389:U391"/>
    <mergeCell ref="V389:V391"/>
    <mergeCell ref="W389:W391"/>
    <mergeCell ref="X392:X394"/>
    <mergeCell ref="Y392:Y394"/>
    <mergeCell ref="N392:N394"/>
    <mergeCell ref="O392:O394"/>
    <mergeCell ref="P392:P394"/>
    <mergeCell ref="Q392:Q394"/>
    <mergeCell ref="R392:R394"/>
    <mergeCell ref="S392:S394"/>
    <mergeCell ref="F389:F391"/>
    <mergeCell ref="G389:G391"/>
    <mergeCell ref="H389:H391"/>
    <mergeCell ref="I389:I391"/>
    <mergeCell ref="J389:J391"/>
    <mergeCell ref="K389:K391"/>
    <mergeCell ref="AJ389:AJ391"/>
    <mergeCell ref="AL386:AL388"/>
    <mergeCell ref="BF386:BF388"/>
    <mergeCell ref="BG386:BG388"/>
    <mergeCell ref="A389:A394"/>
    <mergeCell ref="B389:B391"/>
    <mergeCell ref="D389:D391"/>
    <mergeCell ref="E389:E391"/>
    <mergeCell ref="AE386:AE388"/>
    <mergeCell ref="AF386:AF388"/>
    <mergeCell ref="AG386:AG388"/>
    <mergeCell ref="AH386:AH388"/>
    <mergeCell ref="AI386:AI388"/>
    <mergeCell ref="AJ386:AJ388"/>
    <mergeCell ref="Y386:Y388"/>
    <mergeCell ref="Z386:Z388"/>
    <mergeCell ref="AA386:AA388"/>
    <mergeCell ref="AB386:AB388"/>
    <mergeCell ref="AC386:AC388"/>
    <mergeCell ref="AD386:AD388"/>
    <mergeCell ref="AK389:AK391"/>
    <mergeCell ref="AL389:AL391"/>
    <mergeCell ref="BF389:BF391"/>
    <mergeCell ref="BG389:BG391"/>
    <mergeCell ref="AD389:AD391"/>
    <mergeCell ref="AE389:AE391"/>
    <mergeCell ref="V386:V388"/>
    <mergeCell ref="W386:W388"/>
    <mergeCell ref="X386:X388"/>
    <mergeCell ref="M386:M388"/>
    <mergeCell ref="N386:N388"/>
    <mergeCell ref="O386:O388"/>
    <mergeCell ref="P386:P388"/>
    <mergeCell ref="R389:R391"/>
    <mergeCell ref="S389:S391"/>
    <mergeCell ref="Q386:Q388"/>
    <mergeCell ref="R386:R388"/>
    <mergeCell ref="G386:G388"/>
    <mergeCell ref="H386:H388"/>
    <mergeCell ref="I386:I388"/>
    <mergeCell ref="J386:J388"/>
    <mergeCell ref="K386:K388"/>
    <mergeCell ref="L386:L388"/>
    <mergeCell ref="L389:L391"/>
    <mergeCell ref="M389:M391"/>
    <mergeCell ref="N389:N391"/>
    <mergeCell ref="O389:O391"/>
    <mergeCell ref="P389:P391"/>
    <mergeCell ref="Q389:Q391"/>
    <mergeCell ref="BG383:BG385"/>
    <mergeCell ref="B386:B388"/>
    <mergeCell ref="D386:D388"/>
    <mergeCell ref="E386:E388"/>
    <mergeCell ref="F386:F388"/>
    <mergeCell ref="AE383:AE385"/>
    <mergeCell ref="AF383:AF385"/>
    <mergeCell ref="AG383:AG385"/>
    <mergeCell ref="AH383:AH385"/>
    <mergeCell ref="AI383:AI385"/>
    <mergeCell ref="AJ383:AJ385"/>
    <mergeCell ref="Y383:Y385"/>
    <mergeCell ref="Z383:Z385"/>
    <mergeCell ref="AA383:AA385"/>
    <mergeCell ref="AB383:AB385"/>
    <mergeCell ref="AC383:AC385"/>
    <mergeCell ref="AD383:AD385"/>
    <mergeCell ref="S383:S385"/>
    <mergeCell ref="T383:T385"/>
    <mergeCell ref="AK386:AK388"/>
    <mergeCell ref="V383:V385"/>
    <mergeCell ref="W383:W385"/>
    <mergeCell ref="X383:X385"/>
    <mergeCell ref="M383:M385"/>
    <mergeCell ref="N383:N385"/>
    <mergeCell ref="O383:O385"/>
    <mergeCell ref="P383:P385"/>
    <mergeCell ref="Q383:Q385"/>
    <mergeCell ref="R383:R385"/>
    <mergeCell ref="S386:S388"/>
    <mergeCell ref="T386:T388"/>
    <mergeCell ref="U386:U388"/>
    <mergeCell ref="G383:G385"/>
    <mergeCell ref="H383:H385"/>
    <mergeCell ref="I383:I385"/>
    <mergeCell ref="J383:J385"/>
    <mergeCell ref="K383:K385"/>
    <mergeCell ref="L383:L385"/>
    <mergeCell ref="AL379:AL382"/>
    <mergeCell ref="S379:S382"/>
    <mergeCell ref="H379:H382"/>
    <mergeCell ref="I379:I382"/>
    <mergeCell ref="J379:J382"/>
    <mergeCell ref="K379:K382"/>
    <mergeCell ref="L379:L382"/>
    <mergeCell ref="M379:M382"/>
    <mergeCell ref="BF379:BF382"/>
    <mergeCell ref="BG379:BG382"/>
    <mergeCell ref="A383:A388"/>
    <mergeCell ref="B383:B385"/>
    <mergeCell ref="D383:D385"/>
    <mergeCell ref="E383:E385"/>
    <mergeCell ref="F383:F385"/>
    <mergeCell ref="AF379:AF382"/>
    <mergeCell ref="AG379:AG382"/>
    <mergeCell ref="AH379:AH382"/>
    <mergeCell ref="AI379:AI382"/>
    <mergeCell ref="AJ379:AJ382"/>
    <mergeCell ref="AK379:AK382"/>
    <mergeCell ref="Z379:Z382"/>
    <mergeCell ref="AA379:AA382"/>
    <mergeCell ref="AB379:AB382"/>
    <mergeCell ref="AC379:AC382"/>
    <mergeCell ref="AD379:AD382"/>
    <mergeCell ref="U379:U382"/>
    <mergeCell ref="V379:V382"/>
    <mergeCell ref="W379:W382"/>
    <mergeCell ref="X379:X382"/>
    <mergeCell ref="Y379:Y382"/>
    <mergeCell ref="N379:N382"/>
    <mergeCell ref="O379:O382"/>
    <mergeCell ref="P379:P382"/>
    <mergeCell ref="Q379:Q382"/>
    <mergeCell ref="R379:R382"/>
    <mergeCell ref="U383:U385"/>
    <mergeCell ref="AJ375:AJ378"/>
    <mergeCell ref="AK375:AK378"/>
    <mergeCell ref="AL375:AL378"/>
    <mergeCell ref="BF375:BF378"/>
    <mergeCell ref="AK383:AK385"/>
    <mergeCell ref="AL383:AL385"/>
    <mergeCell ref="BF383:BF385"/>
    <mergeCell ref="AD375:AD378"/>
    <mergeCell ref="AE375:AE378"/>
    <mergeCell ref="AF375:AF378"/>
    <mergeCell ref="AG375:AG378"/>
    <mergeCell ref="AH375:AH378"/>
    <mergeCell ref="AI375:AI378"/>
    <mergeCell ref="X375:X378"/>
    <mergeCell ref="Y375:Y378"/>
    <mergeCell ref="Z375:Z378"/>
    <mergeCell ref="AA375:AA378"/>
    <mergeCell ref="AB375:AB378"/>
    <mergeCell ref="AC375:AC378"/>
    <mergeCell ref="H375:H378"/>
    <mergeCell ref="I375:I378"/>
    <mergeCell ref="J375:J378"/>
    <mergeCell ref="K375:K378"/>
    <mergeCell ref="V375:V378"/>
    <mergeCell ref="W375:W378"/>
    <mergeCell ref="U375:U378"/>
    <mergeCell ref="L375:L378"/>
    <mergeCell ref="M375:M378"/>
    <mergeCell ref="AK371:AK374"/>
    <mergeCell ref="AL371:AL374"/>
    <mergeCell ref="BF371:BF374"/>
    <mergeCell ref="BG371:BG374"/>
    <mergeCell ref="A375:A382"/>
    <mergeCell ref="B375:B378"/>
    <mergeCell ref="D375:D378"/>
    <mergeCell ref="E375:E378"/>
    <mergeCell ref="AE371:AE374"/>
    <mergeCell ref="AF371:AF374"/>
    <mergeCell ref="AG371:AG374"/>
    <mergeCell ref="AH371:AH374"/>
    <mergeCell ref="AI371:AI374"/>
    <mergeCell ref="AJ371:AJ374"/>
    <mergeCell ref="Y371:Y374"/>
    <mergeCell ref="Z371:Z374"/>
    <mergeCell ref="AA371:AA374"/>
    <mergeCell ref="AB371:AB374"/>
    <mergeCell ref="AC371:AC374"/>
    <mergeCell ref="AD371:AD374"/>
    <mergeCell ref="B379:B382"/>
    <mergeCell ref="AE379:AE382"/>
    <mergeCell ref="T379:T382"/>
    <mergeCell ref="D379:D382"/>
    <mergeCell ref="E379:E382"/>
    <mergeCell ref="F379:F382"/>
    <mergeCell ref="G379:G382"/>
    <mergeCell ref="U371:U374"/>
    <mergeCell ref="V371:V374"/>
    <mergeCell ref="W371:W374"/>
    <mergeCell ref="X371:X374"/>
    <mergeCell ref="S371:S374"/>
    <mergeCell ref="T371:T374"/>
    <mergeCell ref="BG375:BG378"/>
    <mergeCell ref="P371:P374"/>
    <mergeCell ref="Q371:Q374"/>
    <mergeCell ref="R371:R374"/>
    <mergeCell ref="G371:G374"/>
    <mergeCell ref="H371:H374"/>
    <mergeCell ref="I371:I374"/>
    <mergeCell ref="J371:J374"/>
    <mergeCell ref="K371:K374"/>
    <mergeCell ref="L371:L374"/>
    <mergeCell ref="N375:N378"/>
    <mergeCell ref="O375:O378"/>
    <mergeCell ref="P375:P378"/>
    <mergeCell ref="Q375:Q378"/>
    <mergeCell ref="R375:R378"/>
    <mergeCell ref="S375:S378"/>
    <mergeCell ref="T375:T378"/>
    <mergeCell ref="M371:M374"/>
    <mergeCell ref="N371:N374"/>
    <mergeCell ref="O371:O374"/>
    <mergeCell ref="F375:F378"/>
    <mergeCell ref="G375:G378"/>
    <mergeCell ref="AE367:AE370"/>
    <mergeCell ref="AF367:AF370"/>
    <mergeCell ref="AG367:AG370"/>
    <mergeCell ref="AH367:AH370"/>
    <mergeCell ref="AI367:AI370"/>
    <mergeCell ref="AJ367:AJ370"/>
    <mergeCell ref="Y367:Y370"/>
    <mergeCell ref="Z367:Z370"/>
    <mergeCell ref="AA367:AA370"/>
    <mergeCell ref="AB367:AB370"/>
    <mergeCell ref="AC367:AC370"/>
    <mergeCell ref="AD367:AD370"/>
    <mergeCell ref="S367:S370"/>
    <mergeCell ref="T367:T370"/>
    <mergeCell ref="U367:U370"/>
    <mergeCell ref="V367:V370"/>
    <mergeCell ref="W367:W370"/>
    <mergeCell ref="X367:X370"/>
    <mergeCell ref="AL363:AL366"/>
    <mergeCell ref="BF363:BF366"/>
    <mergeCell ref="BG363:BG366"/>
    <mergeCell ref="A367:A374"/>
    <mergeCell ref="B367:B370"/>
    <mergeCell ref="D367:D370"/>
    <mergeCell ref="E367:E370"/>
    <mergeCell ref="F367:F370"/>
    <mergeCell ref="AF363:AF366"/>
    <mergeCell ref="AG363:AG366"/>
    <mergeCell ref="AH363:AH366"/>
    <mergeCell ref="AI363:AI366"/>
    <mergeCell ref="AJ363:AJ366"/>
    <mergeCell ref="AK363:AK366"/>
    <mergeCell ref="Z363:Z366"/>
    <mergeCell ref="AA363:AA366"/>
    <mergeCell ref="AB363:AB366"/>
    <mergeCell ref="AC363:AC366"/>
    <mergeCell ref="AD363:AD366"/>
    <mergeCell ref="AE363:AE366"/>
    <mergeCell ref="T363:T366"/>
    <mergeCell ref="U363:U366"/>
    <mergeCell ref="AK367:AK370"/>
    <mergeCell ref="V363:V366"/>
    <mergeCell ref="W363:W366"/>
    <mergeCell ref="AL367:AL370"/>
    <mergeCell ref="BF367:BF370"/>
    <mergeCell ref="BG367:BG370"/>
    <mergeCell ref="B371:B374"/>
    <mergeCell ref="D371:D374"/>
    <mergeCell ref="E371:E374"/>
    <mergeCell ref="F371:F374"/>
    <mergeCell ref="H363:H366"/>
    <mergeCell ref="I363:I366"/>
    <mergeCell ref="J363:J366"/>
    <mergeCell ref="K363:K366"/>
    <mergeCell ref="L363:L366"/>
    <mergeCell ref="M363:M366"/>
    <mergeCell ref="B363:B366"/>
    <mergeCell ref="D363:D366"/>
    <mergeCell ref="E363:E366"/>
    <mergeCell ref="F363:F366"/>
    <mergeCell ref="G363:G366"/>
    <mergeCell ref="R367:R370"/>
    <mergeCell ref="G367:G370"/>
    <mergeCell ref="H367:H370"/>
    <mergeCell ref="I367:I370"/>
    <mergeCell ref="J367:J370"/>
    <mergeCell ref="K367:K370"/>
    <mergeCell ref="L367:L370"/>
    <mergeCell ref="M367:M370"/>
    <mergeCell ref="N367:N370"/>
    <mergeCell ref="O367:O370"/>
    <mergeCell ref="P367:P370"/>
    <mergeCell ref="Q367:Q370"/>
    <mergeCell ref="AF359:AF362"/>
    <mergeCell ref="AG359:AG362"/>
    <mergeCell ref="AH359:AH362"/>
    <mergeCell ref="AI359:AI362"/>
    <mergeCell ref="X359:X362"/>
    <mergeCell ref="Y359:Y362"/>
    <mergeCell ref="Z359:Z362"/>
    <mergeCell ref="AA359:AA362"/>
    <mergeCell ref="AB359:AB362"/>
    <mergeCell ref="AC359:AC362"/>
    <mergeCell ref="T359:T362"/>
    <mergeCell ref="U359:U362"/>
    <mergeCell ref="V359:V362"/>
    <mergeCell ref="W359:W362"/>
    <mergeCell ref="X363:X366"/>
    <mergeCell ref="Y363:Y366"/>
    <mergeCell ref="N363:N366"/>
    <mergeCell ref="O363:O366"/>
    <mergeCell ref="P363:P366"/>
    <mergeCell ref="Q363:Q366"/>
    <mergeCell ref="R363:R366"/>
    <mergeCell ref="S363:S366"/>
    <mergeCell ref="F359:F362"/>
    <mergeCell ref="G359:G362"/>
    <mergeCell ref="H359:H362"/>
    <mergeCell ref="I359:I362"/>
    <mergeCell ref="J359:J362"/>
    <mergeCell ref="K359:K362"/>
    <mergeCell ref="AJ359:AJ362"/>
    <mergeCell ref="AL356:AL358"/>
    <mergeCell ref="BF356:BF358"/>
    <mergeCell ref="BG356:BG358"/>
    <mergeCell ref="A359:A366"/>
    <mergeCell ref="B359:B362"/>
    <mergeCell ref="D359:D362"/>
    <mergeCell ref="E359:E362"/>
    <mergeCell ref="AE356:AE358"/>
    <mergeCell ref="AF356:AF358"/>
    <mergeCell ref="AG356:AG358"/>
    <mergeCell ref="AH356:AH358"/>
    <mergeCell ref="AI356:AI358"/>
    <mergeCell ref="AJ356:AJ358"/>
    <mergeCell ref="Y356:Y358"/>
    <mergeCell ref="Z356:Z358"/>
    <mergeCell ref="AA356:AA358"/>
    <mergeCell ref="AB356:AB358"/>
    <mergeCell ref="AC356:AC358"/>
    <mergeCell ref="AD356:AD358"/>
    <mergeCell ref="AK359:AK362"/>
    <mergeCell ref="AL359:AL362"/>
    <mergeCell ref="BF359:BF362"/>
    <mergeCell ref="BG359:BG362"/>
    <mergeCell ref="AD359:AD362"/>
    <mergeCell ref="AE359:AE362"/>
    <mergeCell ref="V356:V358"/>
    <mergeCell ref="W356:W358"/>
    <mergeCell ref="X356:X358"/>
    <mergeCell ref="M356:M358"/>
    <mergeCell ref="N356:N358"/>
    <mergeCell ref="O356:O358"/>
    <mergeCell ref="P356:P358"/>
    <mergeCell ref="R359:R362"/>
    <mergeCell ref="S359:S362"/>
    <mergeCell ref="Q356:Q358"/>
    <mergeCell ref="R356:R358"/>
    <mergeCell ref="G356:G358"/>
    <mergeCell ref="H356:H358"/>
    <mergeCell ref="I356:I358"/>
    <mergeCell ref="J356:J358"/>
    <mergeCell ref="K356:K358"/>
    <mergeCell ref="L356:L358"/>
    <mergeCell ref="L359:L362"/>
    <mergeCell ref="M359:M362"/>
    <mergeCell ref="N359:N362"/>
    <mergeCell ref="O359:O362"/>
    <mergeCell ref="P359:P362"/>
    <mergeCell ref="Q359:Q362"/>
    <mergeCell ref="BG353:BG355"/>
    <mergeCell ref="B356:B358"/>
    <mergeCell ref="D356:D358"/>
    <mergeCell ref="E356:E358"/>
    <mergeCell ref="F356:F358"/>
    <mergeCell ref="AE353:AE355"/>
    <mergeCell ref="AF353:AF355"/>
    <mergeCell ref="AG353:AG355"/>
    <mergeCell ref="AH353:AH355"/>
    <mergeCell ref="AI353:AI355"/>
    <mergeCell ref="AJ353:AJ355"/>
    <mergeCell ref="Y353:Y355"/>
    <mergeCell ref="Z353:Z355"/>
    <mergeCell ref="AA353:AA355"/>
    <mergeCell ref="AB353:AB355"/>
    <mergeCell ref="AC353:AC355"/>
    <mergeCell ref="AD353:AD355"/>
    <mergeCell ref="S353:S355"/>
    <mergeCell ref="T353:T355"/>
    <mergeCell ref="AK356:AK358"/>
    <mergeCell ref="V353:V355"/>
    <mergeCell ref="W353:W355"/>
    <mergeCell ref="X353:X355"/>
    <mergeCell ref="M353:M355"/>
    <mergeCell ref="N353:N355"/>
    <mergeCell ref="O353:O355"/>
    <mergeCell ref="P353:P355"/>
    <mergeCell ref="Q353:Q355"/>
    <mergeCell ref="R353:R355"/>
    <mergeCell ref="S356:S358"/>
    <mergeCell ref="T356:T358"/>
    <mergeCell ref="U356:U358"/>
    <mergeCell ref="G353:G355"/>
    <mergeCell ref="H353:H355"/>
    <mergeCell ref="I353:I355"/>
    <mergeCell ref="J353:J355"/>
    <mergeCell ref="K353:K355"/>
    <mergeCell ref="L353:L355"/>
    <mergeCell ref="AL349:AL352"/>
    <mergeCell ref="S349:S352"/>
    <mergeCell ref="H349:H352"/>
    <mergeCell ref="I349:I352"/>
    <mergeCell ref="J349:J352"/>
    <mergeCell ref="K349:K352"/>
    <mergeCell ref="L349:L352"/>
    <mergeCell ref="M349:M352"/>
    <mergeCell ref="BF349:BF352"/>
    <mergeCell ref="BG349:BG352"/>
    <mergeCell ref="A353:A358"/>
    <mergeCell ref="B353:B355"/>
    <mergeCell ref="D353:D355"/>
    <mergeCell ref="E353:E355"/>
    <mergeCell ref="F353:F355"/>
    <mergeCell ref="AF349:AF352"/>
    <mergeCell ref="AG349:AG352"/>
    <mergeCell ref="AH349:AH352"/>
    <mergeCell ref="AI349:AI352"/>
    <mergeCell ref="AJ349:AJ352"/>
    <mergeCell ref="AK349:AK352"/>
    <mergeCell ref="Z349:Z352"/>
    <mergeCell ref="AA349:AA352"/>
    <mergeCell ref="AB349:AB352"/>
    <mergeCell ref="AC349:AC352"/>
    <mergeCell ref="AD349:AD352"/>
    <mergeCell ref="AE349:AE352"/>
    <mergeCell ref="T349:T352"/>
    <mergeCell ref="U349:U352"/>
    <mergeCell ref="V349:V352"/>
    <mergeCell ref="W349:W352"/>
    <mergeCell ref="X349:X352"/>
    <mergeCell ref="Y349:Y352"/>
    <mergeCell ref="N349:N352"/>
    <mergeCell ref="O349:O352"/>
    <mergeCell ref="P349:P352"/>
    <mergeCell ref="Q349:Q352"/>
    <mergeCell ref="R349:R352"/>
    <mergeCell ref="U353:U355"/>
    <mergeCell ref="AJ345:AJ348"/>
    <mergeCell ref="AK345:AK348"/>
    <mergeCell ref="AL345:AL348"/>
    <mergeCell ref="BF345:BF348"/>
    <mergeCell ref="AK353:AK355"/>
    <mergeCell ref="AL353:AL355"/>
    <mergeCell ref="BF353:BF355"/>
    <mergeCell ref="AD345:AD348"/>
    <mergeCell ref="AE345:AE348"/>
    <mergeCell ref="AF345:AF348"/>
    <mergeCell ref="AG345:AG348"/>
    <mergeCell ref="AH345:AH348"/>
    <mergeCell ref="AI345:AI348"/>
    <mergeCell ref="X345:X348"/>
    <mergeCell ref="Y345:Y348"/>
    <mergeCell ref="Z345:Z348"/>
    <mergeCell ref="AA345:AA348"/>
    <mergeCell ref="AB345:AB348"/>
    <mergeCell ref="AC345:AC348"/>
    <mergeCell ref="F345:F348"/>
    <mergeCell ref="G345:G348"/>
    <mergeCell ref="H345:H348"/>
    <mergeCell ref="I345:I348"/>
    <mergeCell ref="J345:J348"/>
    <mergeCell ref="K345:K348"/>
    <mergeCell ref="V345:V348"/>
    <mergeCell ref="W345:W348"/>
    <mergeCell ref="U345:U348"/>
    <mergeCell ref="L345:L348"/>
    <mergeCell ref="M345:M348"/>
    <mergeCell ref="AK342:AK344"/>
    <mergeCell ref="AL342:AL344"/>
    <mergeCell ref="BF342:BF344"/>
    <mergeCell ref="BG342:BG344"/>
    <mergeCell ref="A345:A352"/>
    <mergeCell ref="B345:B348"/>
    <mergeCell ref="D345:D348"/>
    <mergeCell ref="E345:E348"/>
    <mergeCell ref="AE342:AE344"/>
    <mergeCell ref="AF342:AF344"/>
    <mergeCell ref="AG342:AG344"/>
    <mergeCell ref="AH342:AH344"/>
    <mergeCell ref="AI342:AI344"/>
    <mergeCell ref="AJ342:AJ344"/>
    <mergeCell ref="Y342:Y344"/>
    <mergeCell ref="Z342:Z344"/>
    <mergeCell ref="AA342:AA344"/>
    <mergeCell ref="AB342:AB344"/>
    <mergeCell ref="AC342:AC344"/>
    <mergeCell ref="AD342:AD344"/>
    <mergeCell ref="B349:B352"/>
    <mergeCell ref="B336:B338"/>
    <mergeCell ref="D349:D352"/>
    <mergeCell ref="E349:E352"/>
    <mergeCell ref="F349:F352"/>
    <mergeCell ref="G349:G352"/>
    <mergeCell ref="U342:U344"/>
    <mergeCell ref="V342:V344"/>
    <mergeCell ref="W342:W344"/>
    <mergeCell ref="X342:X344"/>
    <mergeCell ref="S342:S344"/>
    <mergeCell ref="T342:T344"/>
    <mergeCell ref="BG345:BG348"/>
    <mergeCell ref="Q339:Q341"/>
    <mergeCell ref="P342:P344"/>
    <mergeCell ref="Q342:Q344"/>
    <mergeCell ref="R342:R344"/>
    <mergeCell ref="G342:G344"/>
    <mergeCell ref="H342:H344"/>
    <mergeCell ref="I342:I344"/>
    <mergeCell ref="J342:J344"/>
    <mergeCell ref="K342:K344"/>
    <mergeCell ref="L342:L344"/>
    <mergeCell ref="N345:N348"/>
    <mergeCell ref="O345:O348"/>
    <mergeCell ref="P345:P348"/>
    <mergeCell ref="Q345:Q348"/>
    <mergeCell ref="R345:R348"/>
    <mergeCell ref="S345:S348"/>
    <mergeCell ref="T345:T348"/>
    <mergeCell ref="M342:M344"/>
    <mergeCell ref="N342:N344"/>
    <mergeCell ref="O342:O344"/>
    <mergeCell ref="AL339:AL341"/>
    <mergeCell ref="BF339:BF341"/>
    <mergeCell ref="BG339:BG341"/>
    <mergeCell ref="B342:B344"/>
    <mergeCell ref="D342:D344"/>
    <mergeCell ref="E342:E344"/>
    <mergeCell ref="F342:F344"/>
    <mergeCell ref="AE339:AE341"/>
    <mergeCell ref="AF339:AF341"/>
    <mergeCell ref="AG339:AG341"/>
    <mergeCell ref="AH339:AH341"/>
    <mergeCell ref="AI339:AI341"/>
    <mergeCell ref="AJ339:AJ341"/>
    <mergeCell ref="Y339:Y341"/>
    <mergeCell ref="Z339:Z341"/>
    <mergeCell ref="AA339:AA341"/>
    <mergeCell ref="AB339:AB341"/>
    <mergeCell ref="AC339:AC341"/>
    <mergeCell ref="AD339:AD341"/>
    <mergeCell ref="S339:S341"/>
    <mergeCell ref="T339:T341"/>
    <mergeCell ref="U339:U341"/>
    <mergeCell ref="V339:V341"/>
    <mergeCell ref="W339:W341"/>
    <mergeCell ref="X339:X341"/>
    <mergeCell ref="M339:M341"/>
    <mergeCell ref="N339:N341"/>
    <mergeCell ref="O339:O341"/>
    <mergeCell ref="P339:P341"/>
    <mergeCell ref="AK339:AK341"/>
    <mergeCell ref="D336:D338"/>
    <mergeCell ref="E336:E338"/>
    <mergeCell ref="F336:F338"/>
    <mergeCell ref="G336:G338"/>
    <mergeCell ref="R339:R341"/>
    <mergeCell ref="G339:G341"/>
    <mergeCell ref="H339:H341"/>
    <mergeCell ref="I339:I341"/>
    <mergeCell ref="J339:J341"/>
    <mergeCell ref="K339:K341"/>
    <mergeCell ref="L339:L341"/>
    <mergeCell ref="AL336:AL338"/>
    <mergeCell ref="BF336:BF338"/>
    <mergeCell ref="BG336:BG338"/>
    <mergeCell ref="A339:A344"/>
    <mergeCell ref="B339:B341"/>
    <mergeCell ref="D339:D341"/>
    <mergeCell ref="E339:E341"/>
    <mergeCell ref="F339:F341"/>
    <mergeCell ref="AF336:AF338"/>
    <mergeCell ref="AG336:AG338"/>
    <mergeCell ref="AH336:AH338"/>
    <mergeCell ref="AI336:AI338"/>
    <mergeCell ref="AJ336:AJ338"/>
    <mergeCell ref="AK336:AK338"/>
    <mergeCell ref="Z336:Z338"/>
    <mergeCell ref="AA336:AA338"/>
    <mergeCell ref="AB336:AB338"/>
    <mergeCell ref="AC336:AC338"/>
    <mergeCell ref="AD336:AD338"/>
    <mergeCell ref="AE336:AE338"/>
    <mergeCell ref="V336:V338"/>
    <mergeCell ref="Z333:Z335"/>
    <mergeCell ref="AA333:AA335"/>
    <mergeCell ref="AB333:AB335"/>
    <mergeCell ref="AC333:AC335"/>
    <mergeCell ref="T333:T335"/>
    <mergeCell ref="U333:U335"/>
    <mergeCell ref="V333:V335"/>
    <mergeCell ref="W333:W335"/>
    <mergeCell ref="X336:X338"/>
    <mergeCell ref="Y336:Y338"/>
    <mergeCell ref="N336:N338"/>
    <mergeCell ref="O336:O338"/>
    <mergeCell ref="P336:P338"/>
    <mergeCell ref="Q336:Q338"/>
    <mergeCell ref="R336:R338"/>
    <mergeCell ref="S336:S338"/>
    <mergeCell ref="H336:H338"/>
    <mergeCell ref="I336:I338"/>
    <mergeCell ref="J336:J338"/>
    <mergeCell ref="K336:K338"/>
    <mergeCell ref="L336:L338"/>
    <mergeCell ref="M336:M338"/>
    <mergeCell ref="T336:T338"/>
    <mergeCell ref="U336:U338"/>
    <mergeCell ref="R333:R335"/>
    <mergeCell ref="S333:S335"/>
    <mergeCell ref="W336:W338"/>
    <mergeCell ref="AJ333:AJ335"/>
    <mergeCell ref="AL331:AL332"/>
    <mergeCell ref="BF331:BF332"/>
    <mergeCell ref="BG331:BG332"/>
    <mergeCell ref="A333:A338"/>
    <mergeCell ref="B333:B335"/>
    <mergeCell ref="D333:D335"/>
    <mergeCell ref="E333:E335"/>
    <mergeCell ref="AE331:AE332"/>
    <mergeCell ref="AF331:AF332"/>
    <mergeCell ref="AG331:AG332"/>
    <mergeCell ref="AH331:AH332"/>
    <mergeCell ref="AI331:AI332"/>
    <mergeCell ref="AJ331:AJ332"/>
    <mergeCell ref="Y331:Y332"/>
    <mergeCell ref="Z331:Z332"/>
    <mergeCell ref="AA331:AA332"/>
    <mergeCell ref="AB331:AB332"/>
    <mergeCell ref="AC331:AC332"/>
    <mergeCell ref="AD331:AD332"/>
    <mergeCell ref="AK333:AK335"/>
    <mergeCell ref="AL333:AL335"/>
    <mergeCell ref="BF333:BF335"/>
    <mergeCell ref="BG333:BG335"/>
    <mergeCell ref="AD333:AD335"/>
    <mergeCell ref="AE333:AE335"/>
    <mergeCell ref="AF333:AF335"/>
    <mergeCell ref="AG333:AG335"/>
    <mergeCell ref="AH333:AH335"/>
    <mergeCell ref="AI333:AI335"/>
    <mergeCell ref="X333:X335"/>
    <mergeCell ref="Y333:Y335"/>
    <mergeCell ref="Q331:Q332"/>
    <mergeCell ref="R331:R332"/>
    <mergeCell ref="G331:G332"/>
    <mergeCell ref="H331:H332"/>
    <mergeCell ref="I331:I332"/>
    <mergeCell ref="J331:J332"/>
    <mergeCell ref="K331:K332"/>
    <mergeCell ref="L331:L332"/>
    <mergeCell ref="L333:L335"/>
    <mergeCell ref="M333:M335"/>
    <mergeCell ref="N333:N335"/>
    <mergeCell ref="O333:O335"/>
    <mergeCell ref="P333:P335"/>
    <mergeCell ref="Q333:Q335"/>
    <mergeCell ref="F333:F335"/>
    <mergeCell ref="G333:G335"/>
    <mergeCell ref="H333:H335"/>
    <mergeCell ref="I333:I335"/>
    <mergeCell ref="J333:J335"/>
    <mergeCell ref="K333:K335"/>
    <mergeCell ref="AL329:AL330"/>
    <mergeCell ref="BF329:BF330"/>
    <mergeCell ref="BG329:BG330"/>
    <mergeCell ref="B331:B332"/>
    <mergeCell ref="D331:D332"/>
    <mergeCell ref="E331:E332"/>
    <mergeCell ref="F331:F332"/>
    <mergeCell ref="AE329:AE330"/>
    <mergeCell ref="AF329:AF330"/>
    <mergeCell ref="AG329:AG330"/>
    <mergeCell ref="AH329:AH330"/>
    <mergeCell ref="AI329:AI330"/>
    <mergeCell ref="AJ329:AJ330"/>
    <mergeCell ref="Y329:Y330"/>
    <mergeCell ref="Z329:Z330"/>
    <mergeCell ref="AA329:AA330"/>
    <mergeCell ref="AB329:AB330"/>
    <mergeCell ref="AC329:AC330"/>
    <mergeCell ref="AD329:AD330"/>
    <mergeCell ref="S329:S330"/>
    <mergeCell ref="T329:T330"/>
    <mergeCell ref="AK331:AK332"/>
    <mergeCell ref="X329:X330"/>
    <mergeCell ref="M329:M330"/>
    <mergeCell ref="N329:N330"/>
    <mergeCell ref="O329:O330"/>
    <mergeCell ref="P329:P330"/>
    <mergeCell ref="Q329:Q330"/>
    <mergeCell ref="R329:R330"/>
    <mergeCell ref="G329:G330"/>
    <mergeCell ref="H329:H330"/>
    <mergeCell ref="S331:S332"/>
    <mergeCell ref="A329:A332"/>
    <mergeCell ref="B329:B330"/>
    <mergeCell ref="D329:D330"/>
    <mergeCell ref="E329:E330"/>
    <mergeCell ref="F329:F330"/>
    <mergeCell ref="AF326:AF328"/>
    <mergeCell ref="AG326:AG328"/>
    <mergeCell ref="AH326:AH328"/>
    <mergeCell ref="AI326:AI328"/>
    <mergeCell ref="AJ326:AJ328"/>
    <mergeCell ref="AK326:AK328"/>
    <mergeCell ref="Z326:Z328"/>
    <mergeCell ref="AA326:AA328"/>
    <mergeCell ref="AB326:AB328"/>
    <mergeCell ref="AC326:AC328"/>
    <mergeCell ref="AD326:AD328"/>
    <mergeCell ref="AE326:AE328"/>
    <mergeCell ref="T326:T328"/>
    <mergeCell ref="U326:U328"/>
    <mergeCell ref="V326:V328"/>
    <mergeCell ref="AK329:AK330"/>
    <mergeCell ref="T331:T332"/>
    <mergeCell ref="U331:U332"/>
    <mergeCell ref="V331:V332"/>
    <mergeCell ref="W331:W332"/>
    <mergeCell ref="X331:X332"/>
    <mergeCell ref="M331:M332"/>
    <mergeCell ref="N331:N332"/>
    <mergeCell ref="O331:O332"/>
    <mergeCell ref="P331:P332"/>
    <mergeCell ref="C326:C328"/>
    <mergeCell ref="C329:C330"/>
    <mergeCell ref="U329:U330"/>
    <mergeCell ref="V329:V330"/>
    <mergeCell ref="W329:W330"/>
    <mergeCell ref="BF323:BF325"/>
    <mergeCell ref="BG323:BG325"/>
    <mergeCell ref="B326:B328"/>
    <mergeCell ref="D326:D328"/>
    <mergeCell ref="E326:E328"/>
    <mergeCell ref="F326:F328"/>
    <mergeCell ref="G326:G328"/>
    <mergeCell ref="AF323:AF325"/>
    <mergeCell ref="AG323:AG325"/>
    <mergeCell ref="AH323:AH325"/>
    <mergeCell ref="AI323:AI325"/>
    <mergeCell ref="AJ323:AJ325"/>
    <mergeCell ref="AK323:AK325"/>
    <mergeCell ref="Z323:Z325"/>
    <mergeCell ref="AA323:AA325"/>
    <mergeCell ref="AB323:AB325"/>
    <mergeCell ref="AC323:AC325"/>
    <mergeCell ref="AD323:AD325"/>
    <mergeCell ref="AE323:AE325"/>
    <mergeCell ref="T323:T325"/>
    <mergeCell ref="U323:U325"/>
    <mergeCell ref="I329:I330"/>
    <mergeCell ref="J329:J330"/>
    <mergeCell ref="K329:K330"/>
    <mergeCell ref="L329:L330"/>
    <mergeCell ref="AL326:AL328"/>
    <mergeCell ref="S326:S328"/>
    <mergeCell ref="H326:H328"/>
    <mergeCell ref="I326:I328"/>
    <mergeCell ref="AB320:AB322"/>
    <mergeCell ref="V323:V325"/>
    <mergeCell ref="W323:W325"/>
    <mergeCell ref="X323:X325"/>
    <mergeCell ref="Y323:Y325"/>
    <mergeCell ref="N323:N325"/>
    <mergeCell ref="O323:O325"/>
    <mergeCell ref="P323:P325"/>
    <mergeCell ref="Q323:Q325"/>
    <mergeCell ref="BF326:BF328"/>
    <mergeCell ref="BG326:BG328"/>
    <mergeCell ref="R323:R325"/>
    <mergeCell ref="S323:S325"/>
    <mergeCell ref="H323:H325"/>
    <mergeCell ref="I323:I325"/>
    <mergeCell ref="J323:J325"/>
    <mergeCell ref="K323:K325"/>
    <mergeCell ref="L323:L325"/>
    <mergeCell ref="M323:M325"/>
    <mergeCell ref="W326:W328"/>
    <mergeCell ref="X326:X328"/>
    <mergeCell ref="Y326:Y328"/>
    <mergeCell ref="N326:N328"/>
    <mergeCell ref="O326:O328"/>
    <mergeCell ref="P326:P328"/>
    <mergeCell ref="Q326:Q328"/>
    <mergeCell ref="R326:R328"/>
    <mergeCell ref="J326:J328"/>
    <mergeCell ref="K326:K328"/>
    <mergeCell ref="L326:L328"/>
    <mergeCell ref="M326:M328"/>
    <mergeCell ref="M316:M319"/>
    <mergeCell ref="B323:B325"/>
    <mergeCell ref="D323:D325"/>
    <mergeCell ref="E323:E325"/>
    <mergeCell ref="F323:F325"/>
    <mergeCell ref="G323:G325"/>
    <mergeCell ref="AJ320:AJ322"/>
    <mergeCell ref="AK320:AK322"/>
    <mergeCell ref="AL320:AL322"/>
    <mergeCell ref="L320:L322"/>
    <mergeCell ref="M320:M322"/>
    <mergeCell ref="N320:N322"/>
    <mergeCell ref="O320:O322"/>
    <mergeCell ref="P320:P322"/>
    <mergeCell ref="Q320:Q322"/>
    <mergeCell ref="F320:F322"/>
    <mergeCell ref="G320:G322"/>
    <mergeCell ref="H320:H322"/>
    <mergeCell ref="I320:I322"/>
    <mergeCell ref="J320:J322"/>
    <mergeCell ref="K320:K322"/>
    <mergeCell ref="AL323:AL325"/>
    <mergeCell ref="AD320:AD322"/>
    <mergeCell ref="AE320:AE322"/>
    <mergeCell ref="AF320:AF322"/>
    <mergeCell ref="AG320:AG322"/>
    <mergeCell ref="AH320:AH322"/>
    <mergeCell ref="AI320:AI322"/>
    <mergeCell ref="X320:X322"/>
    <mergeCell ref="Y320:Y322"/>
    <mergeCell ref="Z320:Z322"/>
    <mergeCell ref="AA320:AA322"/>
    <mergeCell ref="AF316:AF319"/>
    <mergeCell ref="AG316:AG319"/>
    <mergeCell ref="AH316:AH319"/>
    <mergeCell ref="AI316:AI319"/>
    <mergeCell ref="AJ316:AJ319"/>
    <mergeCell ref="Y316:Y319"/>
    <mergeCell ref="Z316:Z319"/>
    <mergeCell ref="AA316:AA319"/>
    <mergeCell ref="AB316:AB319"/>
    <mergeCell ref="AC316:AC319"/>
    <mergeCell ref="AD316:AD319"/>
    <mergeCell ref="S316:S319"/>
    <mergeCell ref="T316:T319"/>
    <mergeCell ref="U316:U319"/>
    <mergeCell ref="V316:V319"/>
    <mergeCell ref="W316:W319"/>
    <mergeCell ref="X316:X319"/>
    <mergeCell ref="N316:N319"/>
    <mergeCell ref="O316:O319"/>
    <mergeCell ref="P316:P319"/>
    <mergeCell ref="BF320:BF322"/>
    <mergeCell ref="BG320:BG322"/>
    <mergeCell ref="Q316:Q319"/>
    <mergeCell ref="R316:R319"/>
    <mergeCell ref="G316:G319"/>
    <mergeCell ref="H316:H319"/>
    <mergeCell ref="I316:I319"/>
    <mergeCell ref="J316:J319"/>
    <mergeCell ref="K316:K319"/>
    <mergeCell ref="L316:L319"/>
    <mergeCell ref="A316:A319"/>
    <mergeCell ref="B316:B319"/>
    <mergeCell ref="D316:D319"/>
    <mergeCell ref="E316:E319"/>
    <mergeCell ref="F316:F319"/>
    <mergeCell ref="AC320:AC322"/>
    <mergeCell ref="R320:R322"/>
    <mergeCell ref="S320:S322"/>
    <mergeCell ref="T320:T322"/>
    <mergeCell ref="U320:U322"/>
    <mergeCell ref="V320:V322"/>
    <mergeCell ref="W320:W322"/>
    <mergeCell ref="BF316:BF319"/>
    <mergeCell ref="BG316:BG319"/>
    <mergeCell ref="A320:A328"/>
    <mergeCell ref="B320:B322"/>
    <mergeCell ref="D320:D322"/>
    <mergeCell ref="E320:E322"/>
    <mergeCell ref="AE316:AE319"/>
    <mergeCell ref="AJ312:AJ315"/>
    <mergeCell ref="AK312:AK315"/>
    <mergeCell ref="AL312:AL315"/>
    <mergeCell ref="L312:L315"/>
    <mergeCell ref="M312:M315"/>
    <mergeCell ref="N312:N315"/>
    <mergeCell ref="O312:O315"/>
    <mergeCell ref="P312:P315"/>
    <mergeCell ref="Q312:Q315"/>
    <mergeCell ref="F312:F315"/>
    <mergeCell ref="G312:G315"/>
    <mergeCell ref="H312:H315"/>
    <mergeCell ref="I312:I315"/>
    <mergeCell ref="J312:J315"/>
    <mergeCell ref="K312:K315"/>
    <mergeCell ref="AK316:AK319"/>
    <mergeCell ref="AL316:AL319"/>
    <mergeCell ref="AD312:AD315"/>
    <mergeCell ref="AE312:AE315"/>
    <mergeCell ref="AF312:AF315"/>
    <mergeCell ref="AG312:AG315"/>
    <mergeCell ref="AH312:AH315"/>
    <mergeCell ref="AI312:AI315"/>
    <mergeCell ref="X312:X315"/>
    <mergeCell ref="Y312:Y315"/>
    <mergeCell ref="Z312:Z315"/>
    <mergeCell ref="AA312:AA315"/>
    <mergeCell ref="AB312:AB315"/>
    <mergeCell ref="AC312:AC315"/>
    <mergeCell ref="R312:R315"/>
    <mergeCell ref="S312:S315"/>
    <mergeCell ref="T312:T315"/>
    <mergeCell ref="U312:U315"/>
    <mergeCell ref="V312:V315"/>
    <mergeCell ref="W312:W315"/>
    <mergeCell ref="AL308:AL311"/>
    <mergeCell ref="BF308:BF311"/>
    <mergeCell ref="BG308:BG311"/>
    <mergeCell ref="A312:A315"/>
    <mergeCell ref="B312:B315"/>
    <mergeCell ref="D312:D315"/>
    <mergeCell ref="E312:E315"/>
    <mergeCell ref="AE308:AE311"/>
    <mergeCell ref="AF308:AF311"/>
    <mergeCell ref="AG308:AG311"/>
    <mergeCell ref="AH308:AH311"/>
    <mergeCell ref="AI308:AI311"/>
    <mergeCell ref="AJ308:AJ311"/>
    <mergeCell ref="Y308:Y311"/>
    <mergeCell ref="Z308:Z311"/>
    <mergeCell ref="AA308:AA311"/>
    <mergeCell ref="AB308:AB311"/>
    <mergeCell ref="AC308:AC311"/>
    <mergeCell ref="AD308:AD311"/>
    <mergeCell ref="S308:S311"/>
    <mergeCell ref="T308:T311"/>
    <mergeCell ref="U308:U311"/>
    <mergeCell ref="V308:V311"/>
    <mergeCell ref="W308:W311"/>
    <mergeCell ref="X308:X311"/>
    <mergeCell ref="M308:M311"/>
    <mergeCell ref="N308:N311"/>
    <mergeCell ref="O308:O311"/>
    <mergeCell ref="P308:P311"/>
    <mergeCell ref="BF312:BF315"/>
    <mergeCell ref="BG312:BG315"/>
    <mergeCell ref="Q308:Q311"/>
    <mergeCell ref="R308:R311"/>
    <mergeCell ref="G308:G311"/>
    <mergeCell ref="H308:H311"/>
    <mergeCell ref="I308:I311"/>
    <mergeCell ref="J308:J311"/>
    <mergeCell ref="K308:K311"/>
    <mergeCell ref="L308:L311"/>
    <mergeCell ref="AL300:AL303"/>
    <mergeCell ref="BF300:BF303"/>
    <mergeCell ref="BG300:BG303"/>
    <mergeCell ref="A308:A311"/>
    <mergeCell ref="B308:B311"/>
    <mergeCell ref="D308:D311"/>
    <mergeCell ref="E308:E311"/>
    <mergeCell ref="F308:F311"/>
    <mergeCell ref="AF300:AF303"/>
    <mergeCell ref="AG300:AG303"/>
    <mergeCell ref="AH300:AH303"/>
    <mergeCell ref="AI300:AI303"/>
    <mergeCell ref="AJ300:AJ303"/>
    <mergeCell ref="AK300:AK303"/>
    <mergeCell ref="Z300:Z303"/>
    <mergeCell ref="AA300:AA303"/>
    <mergeCell ref="AB300:AB303"/>
    <mergeCell ref="AC300:AC303"/>
    <mergeCell ref="AD300:AD303"/>
    <mergeCell ref="AE300:AE303"/>
    <mergeCell ref="T300:T303"/>
    <mergeCell ref="U300:U303"/>
    <mergeCell ref="AK308:AK311"/>
    <mergeCell ref="Y300:Y303"/>
    <mergeCell ref="N300:N303"/>
    <mergeCell ref="O300:O303"/>
    <mergeCell ref="P300:P303"/>
    <mergeCell ref="Q300:Q303"/>
    <mergeCell ref="R300:R303"/>
    <mergeCell ref="S300:S303"/>
    <mergeCell ref="H300:H303"/>
    <mergeCell ref="I300:I303"/>
    <mergeCell ref="J300:J303"/>
    <mergeCell ref="K300:K303"/>
    <mergeCell ref="L300:L303"/>
    <mergeCell ref="M300:M303"/>
    <mergeCell ref="AL296:AL299"/>
    <mergeCell ref="S296:S299"/>
    <mergeCell ref="H296:H299"/>
    <mergeCell ref="I296:I299"/>
    <mergeCell ref="J296:J299"/>
    <mergeCell ref="K296:K299"/>
    <mergeCell ref="L296:L299"/>
    <mergeCell ref="M296:M299"/>
    <mergeCell ref="T304:T307"/>
    <mergeCell ref="U304:U307"/>
    <mergeCell ref="V304:V307"/>
    <mergeCell ref="W304:W307"/>
    <mergeCell ref="X304:X307"/>
    <mergeCell ref="Y304:Y307"/>
    <mergeCell ref="Z304:Z307"/>
    <mergeCell ref="AA304:AA307"/>
    <mergeCell ref="AB304:AB307"/>
    <mergeCell ref="AC304:AC307"/>
    <mergeCell ref="BF296:BF299"/>
    <mergeCell ref="BG296:BG299"/>
    <mergeCell ref="B300:B303"/>
    <mergeCell ref="D300:D303"/>
    <mergeCell ref="E300:E303"/>
    <mergeCell ref="F300:F303"/>
    <mergeCell ref="G300:G303"/>
    <mergeCell ref="AF296:AF299"/>
    <mergeCell ref="AG296:AG299"/>
    <mergeCell ref="AH296:AH299"/>
    <mergeCell ref="AI296:AI299"/>
    <mergeCell ref="AJ296:AJ299"/>
    <mergeCell ref="AK296:AK299"/>
    <mergeCell ref="Z296:Z299"/>
    <mergeCell ref="AA296:AA299"/>
    <mergeCell ref="AB296:AB299"/>
    <mergeCell ref="AC296:AC299"/>
    <mergeCell ref="AD296:AD299"/>
    <mergeCell ref="AE296:AE299"/>
    <mergeCell ref="T296:T299"/>
    <mergeCell ref="U296:U299"/>
    <mergeCell ref="V296:V299"/>
    <mergeCell ref="W296:W299"/>
    <mergeCell ref="X296:X299"/>
    <mergeCell ref="Y296:Y299"/>
    <mergeCell ref="N296:N299"/>
    <mergeCell ref="O296:O299"/>
    <mergeCell ref="P296:P299"/>
    <mergeCell ref="Q296:Q299"/>
    <mergeCell ref="R296:R299"/>
    <mergeCell ref="V300:V303"/>
    <mergeCell ref="A292:A303"/>
    <mergeCell ref="B292:B295"/>
    <mergeCell ref="D292:D295"/>
    <mergeCell ref="E292:E295"/>
    <mergeCell ref="AE286:AE288"/>
    <mergeCell ref="AF286:AF288"/>
    <mergeCell ref="AG286:AG288"/>
    <mergeCell ref="AH286:AH288"/>
    <mergeCell ref="AI286:AI288"/>
    <mergeCell ref="AJ286:AJ288"/>
    <mergeCell ref="Y286:Y288"/>
    <mergeCell ref="Z286:Z288"/>
    <mergeCell ref="AA286:AA288"/>
    <mergeCell ref="AB286:AB288"/>
    <mergeCell ref="AC286:AC288"/>
    <mergeCell ref="AD286:AD288"/>
    <mergeCell ref="B296:B299"/>
    <mergeCell ref="D296:D299"/>
    <mergeCell ref="E296:E299"/>
    <mergeCell ref="F296:F299"/>
    <mergeCell ref="G296:G299"/>
    <mergeCell ref="AJ292:AJ295"/>
    <mergeCell ref="AD292:AD295"/>
    <mergeCell ref="AE292:AE295"/>
    <mergeCell ref="AF292:AF295"/>
    <mergeCell ref="AG292:AG295"/>
    <mergeCell ref="AH292:AH295"/>
    <mergeCell ref="AI292:AI295"/>
    <mergeCell ref="X292:X295"/>
    <mergeCell ref="Y292:Y295"/>
    <mergeCell ref="W300:W303"/>
    <mergeCell ref="X300:X303"/>
    <mergeCell ref="N292:N295"/>
    <mergeCell ref="O292:O295"/>
    <mergeCell ref="P292:P295"/>
    <mergeCell ref="Q292:Q295"/>
    <mergeCell ref="F292:F295"/>
    <mergeCell ref="G292:G295"/>
    <mergeCell ref="H292:H295"/>
    <mergeCell ref="I292:I295"/>
    <mergeCell ref="J292:J295"/>
    <mergeCell ref="K292:K295"/>
    <mergeCell ref="L292:L295"/>
    <mergeCell ref="M292:M295"/>
    <mergeCell ref="AK286:AK288"/>
    <mergeCell ref="AL286:AL288"/>
    <mergeCell ref="BF286:BF288"/>
    <mergeCell ref="BG286:BG288"/>
    <mergeCell ref="AK292:AK295"/>
    <mergeCell ref="AL292:AL295"/>
    <mergeCell ref="BF292:BF295"/>
    <mergeCell ref="BG292:BG295"/>
    <mergeCell ref="Z292:Z295"/>
    <mergeCell ref="AA292:AA295"/>
    <mergeCell ref="AB292:AB295"/>
    <mergeCell ref="AC292:AC295"/>
    <mergeCell ref="R292:R295"/>
    <mergeCell ref="S292:S295"/>
    <mergeCell ref="T292:T295"/>
    <mergeCell ref="U292:U295"/>
    <mergeCell ref="V292:V295"/>
    <mergeCell ref="W292:W295"/>
    <mergeCell ref="S286:S288"/>
    <mergeCell ref="T286:T288"/>
    <mergeCell ref="AK280:AK282"/>
    <mergeCell ref="U286:U288"/>
    <mergeCell ref="V286:V288"/>
    <mergeCell ref="W286:W288"/>
    <mergeCell ref="X286:X288"/>
    <mergeCell ref="M286:M288"/>
    <mergeCell ref="N286:N288"/>
    <mergeCell ref="O286:O288"/>
    <mergeCell ref="P286:P288"/>
    <mergeCell ref="Q286:Q288"/>
    <mergeCell ref="R286:R288"/>
    <mergeCell ref="G286:G288"/>
    <mergeCell ref="H286:H288"/>
    <mergeCell ref="I286:I288"/>
    <mergeCell ref="J286:J288"/>
    <mergeCell ref="K286:K288"/>
    <mergeCell ref="L286:L288"/>
    <mergeCell ref="AF283:AF285"/>
    <mergeCell ref="M280:M282"/>
    <mergeCell ref="AG283:AG285"/>
    <mergeCell ref="AH283:AH285"/>
    <mergeCell ref="AI283:AI285"/>
    <mergeCell ref="AJ283:AJ285"/>
    <mergeCell ref="Y283:Y285"/>
    <mergeCell ref="Z283:Z285"/>
    <mergeCell ref="AA283:AA285"/>
    <mergeCell ref="AB283:AB285"/>
    <mergeCell ref="AC283:AC285"/>
    <mergeCell ref="AD283:AD285"/>
    <mergeCell ref="S283:S285"/>
    <mergeCell ref="T283:T285"/>
    <mergeCell ref="U283:U285"/>
    <mergeCell ref="V283:V285"/>
    <mergeCell ref="W283:W285"/>
    <mergeCell ref="X283:X285"/>
    <mergeCell ref="O283:O285"/>
    <mergeCell ref="P283:P285"/>
    <mergeCell ref="AL280:AL282"/>
    <mergeCell ref="BF280:BF282"/>
    <mergeCell ref="BG280:BG282"/>
    <mergeCell ref="B283:B285"/>
    <mergeCell ref="D283:D285"/>
    <mergeCell ref="E283:E285"/>
    <mergeCell ref="F283:F285"/>
    <mergeCell ref="AE280:AE282"/>
    <mergeCell ref="AF280:AF282"/>
    <mergeCell ref="AG280:AG282"/>
    <mergeCell ref="AH280:AH282"/>
    <mergeCell ref="AI280:AI282"/>
    <mergeCell ref="AJ280:AJ282"/>
    <mergeCell ref="Y280:Y282"/>
    <mergeCell ref="Z280:Z282"/>
    <mergeCell ref="AA280:AA282"/>
    <mergeCell ref="AB280:AB282"/>
    <mergeCell ref="AC280:AC282"/>
    <mergeCell ref="AD280:AD282"/>
    <mergeCell ref="S280:S282"/>
    <mergeCell ref="T280:T282"/>
    <mergeCell ref="AK283:AK285"/>
    <mergeCell ref="AL283:AL285"/>
    <mergeCell ref="BF283:BF285"/>
    <mergeCell ref="BG283:BG285"/>
    <mergeCell ref="U280:U282"/>
    <mergeCell ref="V280:V282"/>
    <mergeCell ref="W280:W282"/>
    <mergeCell ref="AE283:AE285"/>
    <mergeCell ref="X280:X282"/>
    <mergeCell ref="N280:N282"/>
    <mergeCell ref="O280:O282"/>
    <mergeCell ref="P280:P282"/>
    <mergeCell ref="Q280:Q282"/>
    <mergeCell ref="R280:R282"/>
    <mergeCell ref="G280:G282"/>
    <mergeCell ref="H280:H282"/>
    <mergeCell ref="I280:I282"/>
    <mergeCell ref="J280:J282"/>
    <mergeCell ref="K280:K282"/>
    <mergeCell ref="L280:L282"/>
    <mergeCell ref="R278:R279"/>
    <mergeCell ref="S278:S279"/>
    <mergeCell ref="A280:A288"/>
    <mergeCell ref="B280:B282"/>
    <mergeCell ref="D280:D282"/>
    <mergeCell ref="E280:E282"/>
    <mergeCell ref="F280:F282"/>
    <mergeCell ref="Q283:Q285"/>
    <mergeCell ref="R283:R285"/>
    <mergeCell ref="G283:G285"/>
    <mergeCell ref="H283:H285"/>
    <mergeCell ref="I283:I285"/>
    <mergeCell ref="J283:J285"/>
    <mergeCell ref="K283:K285"/>
    <mergeCell ref="L283:L285"/>
    <mergeCell ref="B286:B288"/>
    <mergeCell ref="D286:D288"/>
    <mergeCell ref="E286:E288"/>
    <mergeCell ref="F286:F288"/>
    <mergeCell ref="M283:M285"/>
    <mergeCell ref="N283:N285"/>
    <mergeCell ref="AK278:AK279"/>
    <mergeCell ref="AL278:AL279"/>
    <mergeCell ref="BF278:BF279"/>
    <mergeCell ref="BG278:BG279"/>
    <mergeCell ref="AD278:AD279"/>
    <mergeCell ref="AE278:AE279"/>
    <mergeCell ref="AF278:AF279"/>
    <mergeCell ref="AG278:AG279"/>
    <mergeCell ref="AH278:AH279"/>
    <mergeCell ref="AI278:AI279"/>
    <mergeCell ref="X278:X279"/>
    <mergeCell ref="Y278:Y279"/>
    <mergeCell ref="Z278:Z279"/>
    <mergeCell ref="AA278:AA279"/>
    <mergeCell ref="AB278:AB279"/>
    <mergeCell ref="AC278:AC279"/>
    <mergeCell ref="T278:T279"/>
    <mergeCell ref="U278:U279"/>
    <mergeCell ref="V278:V279"/>
    <mergeCell ref="W278:W279"/>
    <mergeCell ref="L278:L279"/>
    <mergeCell ref="M278:M279"/>
    <mergeCell ref="N278:N279"/>
    <mergeCell ref="O278:O279"/>
    <mergeCell ref="P278:P279"/>
    <mergeCell ref="Q278:Q279"/>
    <mergeCell ref="F278:F279"/>
    <mergeCell ref="G278:G279"/>
    <mergeCell ref="H278:H279"/>
    <mergeCell ref="I278:I279"/>
    <mergeCell ref="J278:J279"/>
    <mergeCell ref="K278:K279"/>
    <mergeCell ref="AJ278:AJ279"/>
    <mergeCell ref="AL275:AL277"/>
    <mergeCell ref="BF275:BF277"/>
    <mergeCell ref="BG275:BG277"/>
    <mergeCell ref="A278:A279"/>
    <mergeCell ref="B278:B279"/>
    <mergeCell ref="D278:D279"/>
    <mergeCell ref="E278:E279"/>
    <mergeCell ref="AE275:AE277"/>
    <mergeCell ref="AF275:AF277"/>
    <mergeCell ref="AG275:AG277"/>
    <mergeCell ref="AH275:AH277"/>
    <mergeCell ref="AI275:AI277"/>
    <mergeCell ref="AJ275:AJ277"/>
    <mergeCell ref="Y275:Y277"/>
    <mergeCell ref="Z275:Z277"/>
    <mergeCell ref="AA275:AA277"/>
    <mergeCell ref="AB275:AB277"/>
    <mergeCell ref="AC275:AC277"/>
    <mergeCell ref="AD275:AD277"/>
    <mergeCell ref="S275:S277"/>
    <mergeCell ref="T275:T277"/>
    <mergeCell ref="U275:U277"/>
    <mergeCell ref="V275:V277"/>
    <mergeCell ref="W275:W277"/>
    <mergeCell ref="X275:X277"/>
    <mergeCell ref="M275:M277"/>
    <mergeCell ref="N275:N277"/>
    <mergeCell ref="O275:O277"/>
    <mergeCell ref="P275:P277"/>
    <mergeCell ref="Q275:Q277"/>
    <mergeCell ref="R275:R277"/>
    <mergeCell ref="G275:G277"/>
    <mergeCell ref="H275:H277"/>
    <mergeCell ref="I275:I277"/>
    <mergeCell ref="J275:J277"/>
    <mergeCell ref="K275:K277"/>
    <mergeCell ref="L275:L277"/>
    <mergeCell ref="BG272:BG274"/>
    <mergeCell ref="U272:U274"/>
    <mergeCell ref="V272:V274"/>
    <mergeCell ref="W272:W274"/>
    <mergeCell ref="B275:B277"/>
    <mergeCell ref="D275:D277"/>
    <mergeCell ref="E275:E277"/>
    <mergeCell ref="F275:F277"/>
    <mergeCell ref="AE272:AE274"/>
    <mergeCell ref="AF272:AF274"/>
    <mergeCell ref="AG272:AG274"/>
    <mergeCell ref="AH272:AH274"/>
    <mergeCell ref="AI272:AI274"/>
    <mergeCell ref="AJ272:AJ274"/>
    <mergeCell ref="Y272:Y274"/>
    <mergeCell ref="Z272:Z274"/>
    <mergeCell ref="AA272:AA274"/>
    <mergeCell ref="AB272:AB274"/>
    <mergeCell ref="AC272:AC274"/>
    <mergeCell ref="AD272:AD274"/>
    <mergeCell ref="S272:S274"/>
    <mergeCell ref="T272:T274"/>
    <mergeCell ref="AK275:AK277"/>
    <mergeCell ref="AL272:AL274"/>
    <mergeCell ref="BF272:BF274"/>
    <mergeCell ref="M269:M271"/>
    <mergeCell ref="N269:N271"/>
    <mergeCell ref="O269:O271"/>
    <mergeCell ref="P269:P271"/>
    <mergeCell ref="Q269:Q271"/>
    <mergeCell ref="I269:I271"/>
    <mergeCell ref="J269:J271"/>
    <mergeCell ref="K269:K271"/>
    <mergeCell ref="L269:L271"/>
    <mergeCell ref="X272:X274"/>
    <mergeCell ref="M272:M274"/>
    <mergeCell ref="N272:N274"/>
    <mergeCell ref="O272:O274"/>
    <mergeCell ref="P272:P274"/>
    <mergeCell ref="Q272:Q274"/>
    <mergeCell ref="R272:R274"/>
    <mergeCell ref="K272:K274"/>
    <mergeCell ref="L272:L274"/>
    <mergeCell ref="AK269:AK271"/>
    <mergeCell ref="R269:R271"/>
    <mergeCell ref="AL269:AL271"/>
    <mergeCell ref="BF269:BF271"/>
    <mergeCell ref="F272:F274"/>
    <mergeCell ref="AE269:AE271"/>
    <mergeCell ref="AF269:AF271"/>
    <mergeCell ref="AG269:AG271"/>
    <mergeCell ref="AH269:AH271"/>
    <mergeCell ref="AI269:AI271"/>
    <mergeCell ref="AJ269:AJ271"/>
    <mergeCell ref="Y269:Y271"/>
    <mergeCell ref="Z269:Z271"/>
    <mergeCell ref="AA269:AA271"/>
    <mergeCell ref="AB269:AB271"/>
    <mergeCell ref="AC269:AC271"/>
    <mergeCell ref="AD269:AD271"/>
    <mergeCell ref="S269:S271"/>
    <mergeCell ref="T269:T271"/>
    <mergeCell ref="U269:U271"/>
    <mergeCell ref="AK272:AK274"/>
    <mergeCell ref="G272:G274"/>
    <mergeCell ref="H272:H274"/>
    <mergeCell ref="G269:G271"/>
    <mergeCell ref="H269:H271"/>
    <mergeCell ref="BG253:BG256"/>
    <mergeCell ref="A269:A277"/>
    <mergeCell ref="B269:B271"/>
    <mergeCell ref="D269:D271"/>
    <mergeCell ref="E269:E271"/>
    <mergeCell ref="F269:F271"/>
    <mergeCell ref="AF253:AF256"/>
    <mergeCell ref="AG253:AG256"/>
    <mergeCell ref="AH253:AH256"/>
    <mergeCell ref="AI253:AI256"/>
    <mergeCell ref="AJ253:AJ256"/>
    <mergeCell ref="AK253:AK256"/>
    <mergeCell ref="Z253:Z256"/>
    <mergeCell ref="AA253:AA256"/>
    <mergeCell ref="AB253:AB256"/>
    <mergeCell ref="AC253:AC256"/>
    <mergeCell ref="AD253:AD256"/>
    <mergeCell ref="AE253:AE256"/>
    <mergeCell ref="T253:T256"/>
    <mergeCell ref="U253:U256"/>
    <mergeCell ref="I272:I274"/>
    <mergeCell ref="J272:J274"/>
    <mergeCell ref="AL253:AL256"/>
    <mergeCell ref="B253:B256"/>
    <mergeCell ref="D253:D256"/>
    <mergeCell ref="E253:E256"/>
    <mergeCell ref="F253:F256"/>
    <mergeCell ref="G253:G256"/>
    <mergeCell ref="BG269:BG271"/>
    <mergeCell ref="B272:B274"/>
    <mergeCell ref="D272:D274"/>
    <mergeCell ref="E272:E274"/>
    <mergeCell ref="S253:S256"/>
    <mergeCell ref="V269:V271"/>
    <mergeCell ref="W269:W271"/>
    <mergeCell ref="X269:X271"/>
    <mergeCell ref="AF249:AF252"/>
    <mergeCell ref="AG249:AG252"/>
    <mergeCell ref="AH249:AH252"/>
    <mergeCell ref="AI249:AI252"/>
    <mergeCell ref="AJ249:AJ252"/>
    <mergeCell ref="AK249:AK252"/>
    <mergeCell ref="Z249:Z252"/>
    <mergeCell ref="AA249:AA252"/>
    <mergeCell ref="AB249:AB252"/>
    <mergeCell ref="AC249:AC252"/>
    <mergeCell ref="AD249:AD252"/>
    <mergeCell ref="BF253:BF256"/>
    <mergeCell ref="V253:V256"/>
    <mergeCell ref="W253:W256"/>
    <mergeCell ref="X253:X256"/>
    <mergeCell ref="AE249:AE252"/>
    <mergeCell ref="T249:T252"/>
    <mergeCell ref="U249:U252"/>
    <mergeCell ref="V249:V252"/>
    <mergeCell ref="W249:W252"/>
    <mergeCell ref="X249:X252"/>
    <mergeCell ref="Y249:Y252"/>
    <mergeCell ref="Y253:Y256"/>
    <mergeCell ref="AL249:AL252"/>
    <mergeCell ref="BF249:BF252"/>
    <mergeCell ref="W257:W260"/>
    <mergeCell ref="X257:X260"/>
    <mergeCell ref="Y257:Y260"/>
    <mergeCell ref="H253:H256"/>
    <mergeCell ref="I253:I256"/>
    <mergeCell ref="J253:J256"/>
    <mergeCell ref="K253:K256"/>
    <mergeCell ref="L253:L256"/>
    <mergeCell ref="M253:M256"/>
    <mergeCell ref="C249:C252"/>
    <mergeCell ref="C253:C256"/>
    <mergeCell ref="B249:B252"/>
    <mergeCell ref="D249:D252"/>
    <mergeCell ref="E249:E252"/>
    <mergeCell ref="F249:F252"/>
    <mergeCell ref="G249:G252"/>
    <mergeCell ref="R245:R248"/>
    <mergeCell ref="K249:K252"/>
    <mergeCell ref="L249:L252"/>
    <mergeCell ref="M249:M252"/>
    <mergeCell ref="N249:N252"/>
    <mergeCell ref="O249:O252"/>
    <mergeCell ref="P249:P252"/>
    <mergeCell ref="Q249:Q252"/>
    <mergeCell ref="R249:R252"/>
    <mergeCell ref="N253:N256"/>
    <mergeCell ref="O253:O256"/>
    <mergeCell ref="P253:P256"/>
    <mergeCell ref="Q253:Q256"/>
    <mergeCell ref="R253:R256"/>
    <mergeCell ref="AK245:AK248"/>
    <mergeCell ref="AL245:AL248"/>
    <mergeCell ref="BF245:BF248"/>
    <mergeCell ref="BG245:BG248"/>
    <mergeCell ref="AD245:AD248"/>
    <mergeCell ref="AE245:AE248"/>
    <mergeCell ref="AF245:AF248"/>
    <mergeCell ref="AG245:AG248"/>
    <mergeCell ref="AH245:AH248"/>
    <mergeCell ref="AI245:AI248"/>
    <mergeCell ref="X245:X248"/>
    <mergeCell ref="Y245:Y248"/>
    <mergeCell ref="Z245:Z248"/>
    <mergeCell ref="AA245:AA248"/>
    <mergeCell ref="AB245:AB248"/>
    <mergeCell ref="AC245:AC248"/>
    <mergeCell ref="T245:T248"/>
    <mergeCell ref="U245:U248"/>
    <mergeCell ref="V245:V248"/>
    <mergeCell ref="W245:W248"/>
    <mergeCell ref="AJ245:AJ248"/>
    <mergeCell ref="BG249:BG252"/>
    <mergeCell ref="F245:F248"/>
    <mergeCell ref="G245:G248"/>
    <mergeCell ref="H245:H248"/>
    <mergeCell ref="I245:I248"/>
    <mergeCell ref="J245:J248"/>
    <mergeCell ref="K245:K248"/>
    <mergeCell ref="AL229:AL232"/>
    <mergeCell ref="BF229:BF232"/>
    <mergeCell ref="BG229:BG232"/>
    <mergeCell ref="A245:A256"/>
    <mergeCell ref="B245:B248"/>
    <mergeCell ref="D245:D248"/>
    <mergeCell ref="E245:E248"/>
    <mergeCell ref="AE229:AE232"/>
    <mergeCell ref="AF229:AF232"/>
    <mergeCell ref="AG229:AG232"/>
    <mergeCell ref="AH229:AH232"/>
    <mergeCell ref="AI229:AI232"/>
    <mergeCell ref="AJ229:AJ232"/>
    <mergeCell ref="Y229:Y232"/>
    <mergeCell ref="Z229:Z232"/>
    <mergeCell ref="AA229:AA232"/>
    <mergeCell ref="AB229:AB232"/>
    <mergeCell ref="AC229:AC232"/>
    <mergeCell ref="AD229:AD232"/>
    <mergeCell ref="S249:S252"/>
    <mergeCell ref="H249:H252"/>
    <mergeCell ref="I249:I252"/>
    <mergeCell ref="J249:J252"/>
    <mergeCell ref="S229:S232"/>
    <mergeCell ref="T229:T232"/>
    <mergeCell ref="U229:U232"/>
    <mergeCell ref="V229:V232"/>
    <mergeCell ref="W229:W232"/>
    <mergeCell ref="X229:X232"/>
    <mergeCell ref="M229:M232"/>
    <mergeCell ref="N229:N232"/>
    <mergeCell ref="O229:O232"/>
    <mergeCell ref="P229:P232"/>
    <mergeCell ref="S245:S248"/>
    <mergeCell ref="Q229:Q232"/>
    <mergeCell ref="R229:R232"/>
    <mergeCell ref="G229:G232"/>
    <mergeCell ref="H229:H232"/>
    <mergeCell ref="I229:I232"/>
    <mergeCell ref="J229:J232"/>
    <mergeCell ref="K229:K232"/>
    <mergeCell ref="L229:L232"/>
    <mergeCell ref="L245:L248"/>
    <mergeCell ref="M245:M248"/>
    <mergeCell ref="N245:N248"/>
    <mergeCell ref="O245:O248"/>
    <mergeCell ref="P245:P248"/>
    <mergeCell ref="Q245:Q248"/>
    <mergeCell ref="U233:U236"/>
    <mergeCell ref="V233:V236"/>
    <mergeCell ref="W233:W236"/>
    <mergeCell ref="X233:X236"/>
    <mergeCell ref="R237:R240"/>
    <mergeCell ref="S237:S240"/>
    <mergeCell ref="T237:T240"/>
    <mergeCell ref="U237:U240"/>
    <mergeCell ref="V237:V240"/>
    <mergeCell ref="AK225:AK228"/>
    <mergeCell ref="AL225:AL228"/>
    <mergeCell ref="BF225:BF228"/>
    <mergeCell ref="BG225:BG228"/>
    <mergeCell ref="U225:U228"/>
    <mergeCell ref="V225:V228"/>
    <mergeCell ref="W225:W228"/>
    <mergeCell ref="B229:B232"/>
    <mergeCell ref="D229:D232"/>
    <mergeCell ref="E229:E232"/>
    <mergeCell ref="F229:F232"/>
    <mergeCell ref="AE225:AE228"/>
    <mergeCell ref="AF225:AF228"/>
    <mergeCell ref="AG225:AG228"/>
    <mergeCell ref="AH225:AH228"/>
    <mergeCell ref="AI225:AI228"/>
    <mergeCell ref="AJ225:AJ228"/>
    <mergeCell ref="Y225:Y228"/>
    <mergeCell ref="Z225:Z228"/>
    <mergeCell ref="AA225:AA228"/>
    <mergeCell ref="AB225:AB228"/>
    <mergeCell ref="AC225:AC228"/>
    <mergeCell ref="AD225:AD228"/>
    <mergeCell ref="S225:S228"/>
    <mergeCell ref="T225:T228"/>
    <mergeCell ref="AK229:AK232"/>
    <mergeCell ref="X225:X228"/>
    <mergeCell ref="M225:M228"/>
    <mergeCell ref="N225:N228"/>
    <mergeCell ref="O225:O228"/>
    <mergeCell ref="P225:P228"/>
    <mergeCell ref="Q225:Q228"/>
    <mergeCell ref="B225:B228"/>
    <mergeCell ref="D225:D228"/>
    <mergeCell ref="E225:E228"/>
    <mergeCell ref="F225:F228"/>
    <mergeCell ref="AE221:AE224"/>
    <mergeCell ref="AF221:AF224"/>
    <mergeCell ref="AG221:AG224"/>
    <mergeCell ref="AH221:AH224"/>
    <mergeCell ref="AI221:AI224"/>
    <mergeCell ref="AJ221:AJ224"/>
    <mergeCell ref="Y221:Y224"/>
    <mergeCell ref="Z221:Z224"/>
    <mergeCell ref="AA221:AA224"/>
    <mergeCell ref="AB221:AB224"/>
    <mergeCell ref="AC221:AC224"/>
    <mergeCell ref="AD221:AD224"/>
    <mergeCell ref="S221:S224"/>
    <mergeCell ref="T221:T224"/>
    <mergeCell ref="U221:U224"/>
    <mergeCell ref="R225:R228"/>
    <mergeCell ref="G225:G228"/>
    <mergeCell ref="H225:H228"/>
    <mergeCell ref="BG205:BG208"/>
    <mergeCell ref="A221:A232"/>
    <mergeCell ref="B221:B224"/>
    <mergeCell ref="D221:D224"/>
    <mergeCell ref="E221:E224"/>
    <mergeCell ref="F221:F224"/>
    <mergeCell ref="AF205:AF208"/>
    <mergeCell ref="AG205:AG208"/>
    <mergeCell ref="AH205:AH208"/>
    <mergeCell ref="AI205:AI208"/>
    <mergeCell ref="AJ205:AJ208"/>
    <mergeCell ref="AK205:AK208"/>
    <mergeCell ref="Z205:Z208"/>
    <mergeCell ref="AA205:AA208"/>
    <mergeCell ref="AB205:AB208"/>
    <mergeCell ref="AC205:AC208"/>
    <mergeCell ref="AD205:AD208"/>
    <mergeCell ref="AE205:AE208"/>
    <mergeCell ref="T205:T208"/>
    <mergeCell ref="U205:U208"/>
    <mergeCell ref="I225:I228"/>
    <mergeCell ref="J225:J228"/>
    <mergeCell ref="K225:K228"/>
    <mergeCell ref="L225:L228"/>
    <mergeCell ref="AK221:AK224"/>
    <mergeCell ref="R221:R224"/>
    <mergeCell ref="G221:G224"/>
    <mergeCell ref="H221:H224"/>
    <mergeCell ref="V205:V208"/>
    <mergeCell ref="W205:W208"/>
    <mergeCell ref="X205:X208"/>
    <mergeCell ref="BG221:BG224"/>
    <mergeCell ref="Y205:Y208"/>
    <mergeCell ref="N205:N208"/>
    <mergeCell ref="O205:O208"/>
    <mergeCell ref="P205:P208"/>
    <mergeCell ref="Q205:Q208"/>
    <mergeCell ref="AL221:AL224"/>
    <mergeCell ref="BF221:BF224"/>
    <mergeCell ref="R205:R208"/>
    <mergeCell ref="S205:S208"/>
    <mergeCell ref="H205:H208"/>
    <mergeCell ref="I205:I208"/>
    <mergeCell ref="J205:J208"/>
    <mergeCell ref="K205:K208"/>
    <mergeCell ref="L205:L208"/>
    <mergeCell ref="M205:M208"/>
    <mergeCell ref="V221:V224"/>
    <mergeCell ref="W221:W224"/>
    <mergeCell ref="X221:X224"/>
    <mergeCell ref="M221:M224"/>
    <mergeCell ref="N221:N224"/>
    <mergeCell ref="O221:O224"/>
    <mergeCell ref="P221:P224"/>
    <mergeCell ref="Q221:Q224"/>
    <mergeCell ref="I221:I224"/>
    <mergeCell ref="J221:J224"/>
    <mergeCell ref="K221:K224"/>
    <mergeCell ref="L221:L224"/>
    <mergeCell ref="BF205:BF208"/>
    <mergeCell ref="R209:R212"/>
    <mergeCell ref="S209:S212"/>
    <mergeCell ref="T209:T212"/>
    <mergeCell ref="U209:U212"/>
    <mergeCell ref="AL201:AL204"/>
    <mergeCell ref="BF201:BF204"/>
    <mergeCell ref="BG201:BG204"/>
    <mergeCell ref="B205:B208"/>
    <mergeCell ref="D205:D208"/>
    <mergeCell ref="E205:E208"/>
    <mergeCell ref="F205:F208"/>
    <mergeCell ref="G205:G208"/>
    <mergeCell ref="AF201:AF204"/>
    <mergeCell ref="AG201:AG204"/>
    <mergeCell ref="AH201:AH204"/>
    <mergeCell ref="AI201:AI204"/>
    <mergeCell ref="AJ201:AJ204"/>
    <mergeCell ref="AK201:AK204"/>
    <mergeCell ref="Z201:Z204"/>
    <mergeCell ref="AA201:AA204"/>
    <mergeCell ref="AB201:AB204"/>
    <mergeCell ref="AC201:AC204"/>
    <mergeCell ref="AD201:AD204"/>
    <mergeCell ref="AE201:AE204"/>
    <mergeCell ref="T201:T204"/>
    <mergeCell ref="U201:U204"/>
    <mergeCell ref="AL205:AL208"/>
    <mergeCell ref="V201:V204"/>
    <mergeCell ref="W201:W204"/>
    <mergeCell ref="X201:X204"/>
    <mergeCell ref="Y201:Y204"/>
    <mergeCell ref="N201:N204"/>
    <mergeCell ref="O201:O204"/>
    <mergeCell ref="P201:P204"/>
    <mergeCell ref="Q201:Q204"/>
    <mergeCell ref="R201:R204"/>
    <mergeCell ref="AK197:AK200"/>
    <mergeCell ref="AL197:AL200"/>
    <mergeCell ref="BF197:BF200"/>
    <mergeCell ref="BG197:BG200"/>
    <mergeCell ref="AD197:AD200"/>
    <mergeCell ref="AE197:AE200"/>
    <mergeCell ref="AF197:AF200"/>
    <mergeCell ref="AG197:AG200"/>
    <mergeCell ref="AH197:AH200"/>
    <mergeCell ref="AI197:AI200"/>
    <mergeCell ref="X197:X200"/>
    <mergeCell ref="Y197:Y200"/>
    <mergeCell ref="Z197:Z200"/>
    <mergeCell ref="AA197:AA200"/>
    <mergeCell ref="AB197:AB200"/>
    <mergeCell ref="AC197:AC200"/>
    <mergeCell ref="T197:T200"/>
    <mergeCell ref="U197:U200"/>
    <mergeCell ref="V197:V200"/>
    <mergeCell ref="W197:W200"/>
    <mergeCell ref="AJ197:AJ200"/>
    <mergeCell ref="AL185:AL187"/>
    <mergeCell ref="BF185:BF187"/>
    <mergeCell ref="BG185:BG187"/>
    <mergeCell ref="A197:A208"/>
    <mergeCell ref="B197:B200"/>
    <mergeCell ref="D197:D200"/>
    <mergeCell ref="E197:E200"/>
    <mergeCell ref="AE185:AE187"/>
    <mergeCell ref="AF185:AF187"/>
    <mergeCell ref="AG185:AG187"/>
    <mergeCell ref="AH185:AH187"/>
    <mergeCell ref="AI185:AI187"/>
    <mergeCell ref="AJ185:AJ187"/>
    <mergeCell ref="Y185:Y187"/>
    <mergeCell ref="Z185:Z187"/>
    <mergeCell ref="AA185:AA187"/>
    <mergeCell ref="AB185:AB187"/>
    <mergeCell ref="AC185:AC187"/>
    <mergeCell ref="AD185:AD187"/>
    <mergeCell ref="S201:S204"/>
    <mergeCell ref="H201:H204"/>
    <mergeCell ref="I201:I204"/>
    <mergeCell ref="J201:J204"/>
    <mergeCell ref="K201:K204"/>
    <mergeCell ref="L201:L204"/>
    <mergeCell ref="M201:M204"/>
    <mergeCell ref="B201:B204"/>
    <mergeCell ref="D201:D204"/>
    <mergeCell ref="E201:E204"/>
    <mergeCell ref="F201:F204"/>
    <mergeCell ref="G201:G204"/>
    <mergeCell ref="R197:R200"/>
    <mergeCell ref="S197:S200"/>
    <mergeCell ref="Q185:Q187"/>
    <mergeCell ref="R185:R187"/>
    <mergeCell ref="G185:G187"/>
    <mergeCell ref="H185:H187"/>
    <mergeCell ref="I185:I187"/>
    <mergeCell ref="J185:J187"/>
    <mergeCell ref="K185:K187"/>
    <mergeCell ref="L185:L187"/>
    <mergeCell ref="L197:L200"/>
    <mergeCell ref="M197:M200"/>
    <mergeCell ref="N197:N200"/>
    <mergeCell ref="O197:O200"/>
    <mergeCell ref="P197:P200"/>
    <mergeCell ref="Q197:Q200"/>
    <mergeCell ref="F197:F200"/>
    <mergeCell ref="G197:G200"/>
    <mergeCell ref="H197:H200"/>
    <mergeCell ref="I197:I200"/>
    <mergeCell ref="J197:J200"/>
    <mergeCell ref="K197:K200"/>
    <mergeCell ref="S188:S190"/>
    <mergeCell ref="BG182:BG184"/>
    <mergeCell ref="AE182:AE184"/>
    <mergeCell ref="AF182:AF184"/>
    <mergeCell ref="AG182:AG184"/>
    <mergeCell ref="AH182:AH184"/>
    <mergeCell ref="AI182:AI184"/>
    <mergeCell ref="AJ182:AJ184"/>
    <mergeCell ref="Y182:Y184"/>
    <mergeCell ref="Z182:Z184"/>
    <mergeCell ref="AA182:AA184"/>
    <mergeCell ref="AD182:AD184"/>
    <mergeCell ref="S182:S184"/>
    <mergeCell ref="T182:T184"/>
    <mergeCell ref="AK185:AK187"/>
    <mergeCell ref="W182:W184"/>
    <mergeCell ref="X182:X184"/>
    <mergeCell ref="M182:M184"/>
    <mergeCell ref="N182:N184"/>
    <mergeCell ref="O182:O184"/>
    <mergeCell ref="P182:P184"/>
    <mergeCell ref="Q182:Q184"/>
    <mergeCell ref="R182:R184"/>
    <mergeCell ref="S185:S187"/>
    <mergeCell ref="T185:T187"/>
    <mergeCell ref="U185:U187"/>
    <mergeCell ref="V185:V187"/>
    <mergeCell ref="W185:W187"/>
    <mergeCell ref="X185:X187"/>
    <mergeCell ref="M185:M187"/>
    <mergeCell ref="N185:N187"/>
    <mergeCell ref="O185:O187"/>
    <mergeCell ref="P185:P187"/>
    <mergeCell ref="AJ179:AJ181"/>
    <mergeCell ref="Y179:Y181"/>
    <mergeCell ref="Z179:Z181"/>
    <mergeCell ref="AA179:AA181"/>
    <mergeCell ref="AB179:AB181"/>
    <mergeCell ref="AC179:AC181"/>
    <mergeCell ref="AD179:AD181"/>
    <mergeCell ref="S179:S181"/>
    <mergeCell ref="AK182:AK184"/>
    <mergeCell ref="AL182:AL184"/>
    <mergeCell ref="BF182:BF184"/>
    <mergeCell ref="AB182:AB184"/>
    <mergeCell ref="AC182:AC184"/>
    <mergeCell ref="M179:M181"/>
    <mergeCell ref="N179:N181"/>
    <mergeCell ref="O179:O181"/>
    <mergeCell ref="P179:P181"/>
    <mergeCell ref="Q179:Q181"/>
    <mergeCell ref="U182:U184"/>
    <mergeCell ref="V182:V184"/>
    <mergeCell ref="AK179:AK181"/>
    <mergeCell ref="BF179:BF181"/>
    <mergeCell ref="AL179:AL181"/>
    <mergeCell ref="BG179:BG181"/>
    <mergeCell ref="U177:U178"/>
    <mergeCell ref="V177:V178"/>
    <mergeCell ref="W177:W178"/>
    <mergeCell ref="A179:A187"/>
    <mergeCell ref="B179:B181"/>
    <mergeCell ref="D179:D181"/>
    <mergeCell ref="E179:E181"/>
    <mergeCell ref="F179:F181"/>
    <mergeCell ref="F182:F184"/>
    <mergeCell ref="H182:H184"/>
    <mergeCell ref="I182:I184"/>
    <mergeCell ref="J182:J184"/>
    <mergeCell ref="K182:K184"/>
    <mergeCell ref="L182:L184"/>
    <mergeCell ref="B185:B187"/>
    <mergeCell ref="D185:D187"/>
    <mergeCell ref="E185:E187"/>
    <mergeCell ref="F185:F187"/>
    <mergeCell ref="G182:G184"/>
    <mergeCell ref="R179:R181"/>
    <mergeCell ref="G179:G181"/>
    <mergeCell ref="H179:H181"/>
    <mergeCell ref="I179:I181"/>
    <mergeCell ref="J179:J181"/>
    <mergeCell ref="K179:K181"/>
    <mergeCell ref="L179:L181"/>
    <mergeCell ref="B182:B184"/>
    <mergeCell ref="D182:D184"/>
    <mergeCell ref="E182:E184"/>
    <mergeCell ref="AD177:AD178"/>
    <mergeCell ref="AE177:AE178"/>
    <mergeCell ref="AF177:AF178"/>
    <mergeCell ref="AG177:AG178"/>
    <mergeCell ref="AH177:AH178"/>
    <mergeCell ref="AI177:AI178"/>
    <mergeCell ref="X177:X178"/>
    <mergeCell ref="Y177:Y178"/>
    <mergeCell ref="Z177:Z178"/>
    <mergeCell ref="AA177:AA178"/>
    <mergeCell ref="AB177:AB178"/>
    <mergeCell ref="AC177:AC178"/>
    <mergeCell ref="T179:T181"/>
    <mergeCell ref="U179:U181"/>
    <mergeCell ref="V179:V181"/>
    <mergeCell ref="W179:W181"/>
    <mergeCell ref="X179:X181"/>
    <mergeCell ref="AE179:AE181"/>
    <mergeCell ref="AF179:AF181"/>
    <mergeCell ref="AG179:AG181"/>
    <mergeCell ref="AH179:AH181"/>
    <mergeCell ref="AI179:AI181"/>
    <mergeCell ref="BG174:BG176"/>
    <mergeCell ref="A177:A178"/>
    <mergeCell ref="B177:B178"/>
    <mergeCell ref="D177:D178"/>
    <mergeCell ref="E177:E178"/>
    <mergeCell ref="AE174:AE176"/>
    <mergeCell ref="AF174:AF176"/>
    <mergeCell ref="AG174:AG176"/>
    <mergeCell ref="AH174:AH176"/>
    <mergeCell ref="AI174:AI176"/>
    <mergeCell ref="AJ174:AJ176"/>
    <mergeCell ref="Y174:Y176"/>
    <mergeCell ref="Z174:Z176"/>
    <mergeCell ref="AA174:AA176"/>
    <mergeCell ref="AB174:AB176"/>
    <mergeCell ref="AC174:AC176"/>
    <mergeCell ref="AD174:AD176"/>
    <mergeCell ref="U174:U176"/>
    <mergeCell ref="V174:V176"/>
    <mergeCell ref="W174:W176"/>
    <mergeCell ref="X174:X176"/>
    <mergeCell ref="M174:M176"/>
    <mergeCell ref="N177:N178"/>
    <mergeCell ref="AJ177:AJ178"/>
    <mergeCell ref="AK177:AK178"/>
    <mergeCell ref="AL177:AL178"/>
    <mergeCell ref="AK174:AK176"/>
    <mergeCell ref="AL174:AL176"/>
    <mergeCell ref="BF174:BF176"/>
    <mergeCell ref="BF177:BF178"/>
    <mergeCell ref="BG177:BG178"/>
    <mergeCell ref="A168:A176"/>
    <mergeCell ref="V171:V173"/>
    <mergeCell ref="W171:W173"/>
    <mergeCell ref="X171:X173"/>
    <mergeCell ref="M171:M173"/>
    <mergeCell ref="N171:N173"/>
    <mergeCell ref="S174:S176"/>
    <mergeCell ref="T174:T176"/>
    <mergeCell ref="Q171:Q173"/>
    <mergeCell ref="N174:N176"/>
    <mergeCell ref="G171:G173"/>
    <mergeCell ref="H171:H173"/>
    <mergeCell ref="I171:I173"/>
    <mergeCell ref="J171:J173"/>
    <mergeCell ref="K171:K173"/>
    <mergeCell ref="L171:L173"/>
    <mergeCell ref="R171:R173"/>
    <mergeCell ref="L177:L178"/>
    <mergeCell ref="M177:M178"/>
    <mergeCell ref="O177:O178"/>
    <mergeCell ref="P177:P178"/>
    <mergeCell ref="Q177:Q178"/>
    <mergeCell ref="B168:B170"/>
    <mergeCell ref="D168:D170"/>
    <mergeCell ref="E168:E170"/>
    <mergeCell ref="F168:F170"/>
    <mergeCell ref="F177:F178"/>
    <mergeCell ref="G177:G178"/>
    <mergeCell ref="H177:H178"/>
    <mergeCell ref="I177:I178"/>
    <mergeCell ref="J177:J178"/>
    <mergeCell ref="K177:K178"/>
    <mergeCell ref="R177:R178"/>
    <mergeCell ref="S177:S178"/>
    <mergeCell ref="T177:T178"/>
    <mergeCell ref="O174:O176"/>
    <mergeCell ref="P174:P176"/>
    <mergeCell ref="Q174:Q176"/>
    <mergeCell ref="R174:R176"/>
    <mergeCell ref="G174:G176"/>
    <mergeCell ref="H174:H176"/>
    <mergeCell ref="I174:I176"/>
    <mergeCell ref="J174:J176"/>
    <mergeCell ref="K174:K176"/>
    <mergeCell ref="L174:L176"/>
    <mergeCell ref="C168:C170"/>
    <mergeCell ref="C171:C173"/>
    <mergeCell ref="C174:C176"/>
    <mergeCell ref="C177:C178"/>
    <mergeCell ref="AL171:AL173"/>
    <mergeCell ref="BF171:BF173"/>
    <mergeCell ref="T168:T170"/>
    <mergeCell ref="AK171:AK173"/>
    <mergeCell ref="X168:X170"/>
    <mergeCell ref="M168:M170"/>
    <mergeCell ref="N168:N170"/>
    <mergeCell ref="O168:O170"/>
    <mergeCell ref="P168:P170"/>
    <mergeCell ref="Q168:Q170"/>
    <mergeCell ref="R168:R170"/>
    <mergeCell ref="B174:B176"/>
    <mergeCell ref="D174:D176"/>
    <mergeCell ref="E174:E176"/>
    <mergeCell ref="F174:F176"/>
    <mergeCell ref="AE171:AE173"/>
    <mergeCell ref="AF171:AF173"/>
    <mergeCell ref="AG171:AG173"/>
    <mergeCell ref="AH171:AH173"/>
    <mergeCell ref="AI171:AI173"/>
    <mergeCell ref="AJ171:AJ173"/>
    <mergeCell ref="Y171:Y173"/>
    <mergeCell ref="Z171:Z173"/>
    <mergeCell ref="AA171:AA173"/>
    <mergeCell ref="AB171:AB173"/>
    <mergeCell ref="AC171:AC173"/>
    <mergeCell ref="AD171:AD173"/>
    <mergeCell ref="S171:S173"/>
    <mergeCell ref="T171:T173"/>
    <mergeCell ref="U171:U173"/>
    <mergeCell ref="O171:O173"/>
    <mergeCell ref="P171:P173"/>
    <mergeCell ref="AK168:AK170"/>
    <mergeCell ref="V168:V170"/>
    <mergeCell ref="W168:W170"/>
    <mergeCell ref="G168:G170"/>
    <mergeCell ref="H168:H170"/>
    <mergeCell ref="I168:I170"/>
    <mergeCell ref="J168:J170"/>
    <mergeCell ref="K168:K170"/>
    <mergeCell ref="L168:L170"/>
    <mergeCell ref="B166:B167"/>
    <mergeCell ref="U168:U170"/>
    <mergeCell ref="AL168:AL170"/>
    <mergeCell ref="BF168:BF170"/>
    <mergeCell ref="BG168:BG170"/>
    <mergeCell ref="B171:B173"/>
    <mergeCell ref="D171:D173"/>
    <mergeCell ref="E171:E173"/>
    <mergeCell ref="F171:F173"/>
    <mergeCell ref="AE168:AE170"/>
    <mergeCell ref="AF168:AF170"/>
    <mergeCell ref="AG168:AG170"/>
    <mergeCell ref="AH168:AH170"/>
    <mergeCell ref="AI168:AI170"/>
    <mergeCell ref="AJ168:AJ170"/>
    <mergeCell ref="Y168:Y170"/>
    <mergeCell ref="Z168:Z170"/>
    <mergeCell ref="AA168:AA170"/>
    <mergeCell ref="AB168:AB170"/>
    <mergeCell ref="AC168:AC170"/>
    <mergeCell ref="AD168:AD170"/>
    <mergeCell ref="S168:S170"/>
    <mergeCell ref="BG171:BG173"/>
    <mergeCell ref="B164:B165"/>
    <mergeCell ref="D164:D165"/>
    <mergeCell ref="E164:E165"/>
    <mergeCell ref="F164:F165"/>
    <mergeCell ref="G164:G165"/>
    <mergeCell ref="AI166:AI167"/>
    <mergeCell ref="AJ166:AJ167"/>
    <mergeCell ref="AK166:AK167"/>
    <mergeCell ref="Z166:Z167"/>
    <mergeCell ref="AA166:AA167"/>
    <mergeCell ref="AB166:AB167"/>
    <mergeCell ref="AC166:AC167"/>
    <mergeCell ref="AD166:AD167"/>
    <mergeCell ref="AE166:AE167"/>
    <mergeCell ref="T166:T167"/>
    <mergeCell ref="AA164:AA165"/>
    <mergeCell ref="AB164:AB165"/>
    <mergeCell ref="AC164:AC165"/>
    <mergeCell ref="AD164:AD165"/>
    <mergeCell ref="S166:S167"/>
    <mergeCell ref="H166:H167"/>
    <mergeCell ref="I166:I167"/>
    <mergeCell ref="J166:J167"/>
    <mergeCell ref="AF166:AF167"/>
    <mergeCell ref="AG166:AG167"/>
    <mergeCell ref="BG166:BG167"/>
    <mergeCell ref="R164:R165"/>
    <mergeCell ref="S164:S165"/>
    <mergeCell ref="H164:H165"/>
    <mergeCell ref="I164:I165"/>
    <mergeCell ref="J164:J165"/>
    <mergeCell ref="K164:K165"/>
    <mergeCell ref="L164:L165"/>
    <mergeCell ref="M164:M165"/>
    <mergeCell ref="U166:U167"/>
    <mergeCell ref="V166:V167"/>
    <mergeCell ref="W166:W167"/>
    <mergeCell ref="X166:X167"/>
    <mergeCell ref="Y166:Y167"/>
    <mergeCell ref="N166:N167"/>
    <mergeCell ref="O166:O167"/>
    <mergeCell ref="P166:P167"/>
    <mergeCell ref="Q166:Q167"/>
    <mergeCell ref="R166:R167"/>
    <mergeCell ref="K166:K167"/>
    <mergeCell ref="L166:L167"/>
    <mergeCell ref="BF164:BF165"/>
    <mergeCell ref="BG164:BG165"/>
    <mergeCell ref="AH166:AH167"/>
    <mergeCell ref="M166:M167"/>
    <mergeCell ref="AL166:AL167"/>
    <mergeCell ref="BF166:BF167"/>
    <mergeCell ref="K162:K163"/>
    <mergeCell ref="D166:D167"/>
    <mergeCell ref="E166:E167"/>
    <mergeCell ref="F166:F167"/>
    <mergeCell ref="G166:G167"/>
    <mergeCell ref="AL164:AL165"/>
    <mergeCell ref="AE164:AE165"/>
    <mergeCell ref="T164:T165"/>
    <mergeCell ref="U164:U165"/>
    <mergeCell ref="V164:V165"/>
    <mergeCell ref="W164:W165"/>
    <mergeCell ref="X164:X165"/>
    <mergeCell ref="Y164:Y165"/>
    <mergeCell ref="N164:N165"/>
    <mergeCell ref="O164:O165"/>
    <mergeCell ref="P164:P165"/>
    <mergeCell ref="Q164:Q165"/>
    <mergeCell ref="AD162:AD163"/>
    <mergeCell ref="AE162:AE163"/>
    <mergeCell ref="AF162:AF163"/>
    <mergeCell ref="AG162:AG163"/>
    <mergeCell ref="AH162:AH163"/>
    <mergeCell ref="AI162:AI163"/>
    <mergeCell ref="X162:X163"/>
    <mergeCell ref="Y162:Y163"/>
    <mergeCell ref="AF164:AF165"/>
    <mergeCell ref="AG164:AG165"/>
    <mergeCell ref="AH164:AH165"/>
    <mergeCell ref="AI164:AI165"/>
    <mergeCell ref="AJ164:AJ165"/>
    <mergeCell ref="AK164:AK165"/>
    <mergeCell ref="Z164:Z165"/>
    <mergeCell ref="AL162:AL163"/>
    <mergeCell ref="AL146:AL149"/>
    <mergeCell ref="BF146:BF149"/>
    <mergeCell ref="BG146:BG149"/>
    <mergeCell ref="AK146:AK149"/>
    <mergeCell ref="A162:A167"/>
    <mergeCell ref="B162:B163"/>
    <mergeCell ref="D162:D163"/>
    <mergeCell ref="E162:E163"/>
    <mergeCell ref="AE146:AE149"/>
    <mergeCell ref="AF146:AF149"/>
    <mergeCell ref="AG146:AG149"/>
    <mergeCell ref="AH146:AH149"/>
    <mergeCell ref="AI146:AI149"/>
    <mergeCell ref="AJ146:AJ149"/>
    <mergeCell ref="Y146:Y149"/>
    <mergeCell ref="Z146:Z149"/>
    <mergeCell ref="AA146:AA149"/>
    <mergeCell ref="AB146:AB149"/>
    <mergeCell ref="AC146:AC149"/>
    <mergeCell ref="AD146:AD149"/>
    <mergeCell ref="L162:L163"/>
    <mergeCell ref="M162:M163"/>
    <mergeCell ref="N162:N163"/>
    <mergeCell ref="O162:O163"/>
    <mergeCell ref="P162:P163"/>
    <mergeCell ref="Q162:Q163"/>
    <mergeCell ref="F162:F163"/>
    <mergeCell ref="G162:G163"/>
    <mergeCell ref="H162:H163"/>
    <mergeCell ref="I162:I163"/>
    <mergeCell ref="J162:J163"/>
    <mergeCell ref="S146:S149"/>
    <mergeCell ref="T146:T149"/>
    <mergeCell ref="U146:U149"/>
    <mergeCell ref="V146:V149"/>
    <mergeCell ref="W146:W149"/>
    <mergeCell ref="X146:X149"/>
    <mergeCell ref="M146:M149"/>
    <mergeCell ref="N146:N149"/>
    <mergeCell ref="O146:O149"/>
    <mergeCell ref="P146:P149"/>
    <mergeCell ref="BF162:BF163"/>
    <mergeCell ref="BG162:BG163"/>
    <mergeCell ref="Q146:Q149"/>
    <mergeCell ref="R146:R149"/>
    <mergeCell ref="G146:G149"/>
    <mergeCell ref="H146:H149"/>
    <mergeCell ref="I146:I149"/>
    <mergeCell ref="J146:J149"/>
    <mergeCell ref="K146:K149"/>
    <mergeCell ref="L146:L149"/>
    <mergeCell ref="Z162:Z163"/>
    <mergeCell ref="AA162:AA163"/>
    <mergeCell ref="AB162:AB163"/>
    <mergeCell ref="AC162:AC163"/>
    <mergeCell ref="R162:R163"/>
    <mergeCell ref="S162:S163"/>
    <mergeCell ref="T162:T163"/>
    <mergeCell ref="U162:U163"/>
    <mergeCell ref="V162:V163"/>
    <mergeCell ref="W162:W163"/>
    <mergeCell ref="AJ162:AJ163"/>
    <mergeCell ref="AK162:AK163"/>
    <mergeCell ref="BG142:BG145"/>
    <mergeCell ref="U142:U145"/>
    <mergeCell ref="V142:V145"/>
    <mergeCell ref="W142:W145"/>
    <mergeCell ref="B146:B149"/>
    <mergeCell ref="D146:D149"/>
    <mergeCell ref="E146:E149"/>
    <mergeCell ref="F146:F149"/>
    <mergeCell ref="AE142:AE145"/>
    <mergeCell ref="AF142:AF145"/>
    <mergeCell ref="AG142:AG145"/>
    <mergeCell ref="AH142:AH145"/>
    <mergeCell ref="AI142:AI145"/>
    <mergeCell ref="AJ142:AJ145"/>
    <mergeCell ref="Y142:Y145"/>
    <mergeCell ref="Z142:Z145"/>
    <mergeCell ref="AA142:AA145"/>
    <mergeCell ref="AB142:AB145"/>
    <mergeCell ref="AC142:AC145"/>
    <mergeCell ref="AD142:AD145"/>
    <mergeCell ref="S142:S145"/>
    <mergeCell ref="T142:T145"/>
    <mergeCell ref="C146:C149"/>
    <mergeCell ref="X142:X145"/>
    <mergeCell ref="M142:M145"/>
    <mergeCell ref="N142:N145"/>
    <mergeCell ref="O142:O145"/>
    <mergeCell ref="P142:P145"/>
    <mergeCell ref="Q142:Q145"/>
    <mergeCell ref="R142:R145"/>
    <mergeCell ref="G142:G145"/>
    <mergeCell ref="H142:H145"/>
    <mergeCell ref="K142:K145"/>
    <mergeCell ref="L142:L145"/>
    <mergeCell ref="AK138:AK141"/>
    <mergeCell ref="R138:R141"/>
    <mergeCell ref="G138:G141"/>
    <mergeCell ref="H138:H141"/>
    <mergeCell ref="V126:V128"/>
    <mergeCell ref="W126:W128"/>
    <mergeCell ref="X126:X128"/>
    <mergeCell ref="BG138:BG141"/>
    <mergeCell ref="B142:B145"/>
    <mergeCell ref="D142:D145"/>
    <mergeCell ref="E142:E145"/>
    <mergeCell ref="F142:F145"/>
    <mergeCell ref="AE138:AE141"/>
    <mergeCell ref="AF138:AF141"/>
    <mergeCell ref="AG138:AG141"/>
    <mergeCell ref="AH138:AH141"/>
    <mergeCell ref="AI138:AI141"/>
    <mergeCell ref="AJ138:AJ141"/>
    <mergeCell ref="Y138:Y141"/>
    <mergeCell ref="Z138:Z141"/>
    <mergeCell ref="AA138:AA141"/>
    <mergeCell ref="AB138:AB141"/>
    <mergeCell ref="AC138:AC141"/>
    <mergeCell ref="AD138:AD141"/>
    <mergeCell ref="S138:S141"/>
    <mergeCell ref="T138:T141"/>
    <mergeCell ref="U138:U141"/>
    <mergeCell ref="AK142:AK145"/>
    <mergeCell ref="AL142:AL145"/>
    <mergeCell ref="BF142:BF145"/>
    <mergeCell ref="M138:M141"/>
    <mergeCell ref="N138:N141"/>
    <mergeCell ref="O138:O141"/>
    <mergeCell ref="P138:P141"/>
    <mergeCell ref="Q138:Q141"/>
    <mergeCell ref="I138:I141"/>
    <mergeCell ref="J138:J141"/>
    <mergeCell ref="K138:K141"/>
    <mergeCell ref="L138:L141"/>
    <mergeCell ref="BF126:BF128"/>
    <mergeCell ref="BG126:BG128"/>
    <mergeCell ref="A138:A149"/>
    <mergeCell ref="B138:B141"/>
    <mergeCell ref="D138:D141"/>
    <mergeCell ref="E138:E141"/>
    <mergeCell ref="F138:F141"/>
    <mergeCell ref="AF126:AF128"/>
    <mergeCell ref="AG126:AG128"/>
    <mergeCell ref="AH126:AH128"/>
    <mergeCell ref="AI126:AI128"/>
    <mergeCell ref="AJ126:AJ128"/>
    <mergeCell ref="AK126:AK128"/>
    <mergeCell ref="Z126:Z128"/>
    <mergeCell ref="AA126:AA128"/>
    <mergeCell ref="AB126:AB128"/>
    <mergeCell ref="AC126:AC128"/>
    <mergeCell ref="AD126:AD128"/>
    <mergeCell ref="AE126:AE128"/>
    <mergeCell ref="T126:T128"/>
    <mergeCell ref="U126:U128"/>
    <mergeCell ref="I142:I145"/>
    <mergeCell ref="J142:J145"/>
    <mergeCell ref="AL126:AL128"/>
    <mergeCell ref="V123:V125"/>
    <mergeCell ref="W123:W125"/>
    <mergeCell ref="X123:X125"/>
    <mergeCell ref="Y123:Y125"/>
    <mergeCell ref="N123:N125"/>
    <mergeCell ref="O123:O125"/>
    <mergeCell ref="P123:P125"/>
    <mergeCell ref="Q123:Q125"/>
    <mergeCell ref="R123:R125"/>
    <mergeCell ref="Y126:Y128"/>
    <mergeCell ref="N126:N128"/>
    <mergeCell ref="O126:O128"/>
    <mergeCell ref="P126:P128"/>
    <mergeCell ref="Q126:Q128"/>
    <mergeCell ref="AL138:AL141"/>
    <mergeCell ref="BF138:BF141"/>
    <mergeCell ref="R126:R128"/>
    <mergeCell ref="S126:S128"/>
    <mergeCell ref="V138:V141"/>
    <mergeCell ref="W138:W141"/>
    <mergeCell ref="X138:X141"/>
    <mergeCell ref="AL123:AL125"/>
    <mergeCell ref="BF123:BF125"/>
    <mergeCell ref="Y129:Y131"/>
    <mergeCell ref="Z129:Z131"/>
    <mergeCell ref="AA129:AA131"/>
    <mergeCell ref="AB129:AB131"/>
    <mergeCell ref="AC129:AC131"/>
    <mergeCell ref="AD129:AD131"/>
    <mergeCell ref="AE129:AE131"/>
    <mergeCell ref="AF129:AF131"/>
    <mergeCell ref="B126:B128"/>
    <mergeCell ref="D126:D128"/>
    <mergeCell ref="E126:E128"/>
    <mergeCell ref="F126:F128"/>
    <mergeCell ref="G126:G128"/>
    <mergeCell ref="AF123:AF125"/>
    <mergeCell ref="AG123:AG125"/>
    <mergeCell ref="AH123:AH125"/>
    <mergeCell ref="AI123:AI125"/>
    <mergeCell ref="AJ123:AJ125"/>
    <mergeCell ref="AK123:AK125"/>
    <mergeCell ref="Z123:Z125"/>
    <mergeCell ref="AA123:AA125"/>
    <mergeCell ref="AB123:AB125"/>
    <mergeCell ref="AC123:AC125"/>
    <mergeCell ref="AD123:AD125"/>
    <mergeCell ref="AE123:AE125"/>
    <mergeCell ref="T123:T125"/>
    <mergeCell ref="U123:U125"/>
    <mergeCell ref="H126:H128"/>
    <mergeCell ref="I126:I128"/>
    <mergeCell ref="J126:J128"/>
    <mergeCell ref="K126:K128"/>
    <mergeCell ref="L126:L128"/>
    <mergeCell ref="M126:M128"/>
    <mergeCell ref="B123:B125"/>
    <mergeCell ref="D123:D125"/>
    <mergeCell ref="E123:E125"/>
    <mergeCell ref="F123:F125"/>
    <mergeCell ref="G123:G125"/>
    <mergeCell ref="M123:M125"/>
    <mergeCell ref="AK120:AK122"/>
    <mergeCell ref="AL120:AL122"/>
    <mergeCell ref="BF120:BF122"/>
    <mergeCell ref="BG120:BG122"/>
    <mergeCell ref="AD120:AD122"/>
    <mergeCell ref="AE120:AE122"/>
    <mergeCell ref="AF120:AF122"/>
    <mergeCell ref="AG120:AG122"/>
    <mergeCell ref="AH120:AH122"/>
    <mergeCell ref="AI120:AI122"/>
    <mergeCell ref="X120:X122"/>
    <mergeCell ref="Y120:Y122"/>
    <mergeCell ref="Z120:Z122"/>
    <mergeCell ref="AA120:AA122"/>
    <mergeCell ref="AB120:AB122"/>
    <mergeCell ref="AC120:AC122"/>
    <mergeCell ref="T120:T122"/>
    <mergeCell ref="U120:U122"/>
    <mergeCell ref="V120:V122"/>
    <mergeCell ref="W120:W122"/>
    <mergeCell ref="AJ120:AJ122"/>
    <mergeCell ref="BG123:BG125"/>
    <mergeCell ref="F120:F122"/>
    <mergeCell ref="G120:G122"/>
    <mergeCell ref="H120:H122"/>
    <mergeCell ref="I120:I122"/>
    <mergeCell ref="J120:J122"/>
    <mergeCell ref="K120:K122"/>
    <mergeCell ref="AL104:AL107"/>
    <mergeCell ref="BF104:BF107"/>
    <mergeCell ref="BG104:BG107"/>
    <mergeCell ref="A120:A128"/>
    <mergeCell ref="B120:B122"/>
    <mergeCell ref="D120:D122"/>
    <mergeCell ref="E120:E122"/>
    <mergeCell ref="AE104:AE107"/>
    <mergeCell ref="AF104:AF107"/>
    <mergeCell ref="AG104:AG107"/>
    <mergeCell ref="AH104:AH107"/>
    <mergeCell ref="AI104:AI107"/>
    <mergeCell ref="AJ104:AJ107"/>
    <mergeCell ref="Y104:Y107"/>
    <mergeCell ref="Z104:Z107"/>
    <mergeCell ref="AA104:AA107"/>
    <mergeCell ref="AB104:AB107"/>
    <mergeCell ref="AC104:AC107"/>
    <mergeCell ref="AD104:AD107"/>
    <mergeCell ref="S123:S125"/>
    <mergeCell ref="H123:H125"/>
    <mergeCell ref="I123:I125"/>
    <mergeCell ref="J123:J125"/>
    <mergeCell ref="K123:K125"/>
    <mergeCell ref="L123:L125"/>
    <mergeCell ref="S104:S107"/>
    <mergeCell ref="T104:T107"/>
    <mergeCell ref="U104:U107"/>
    <mergeCell ref="V104:V107"/>
    <mergeCell ref="W104:W107"/>
    <mergeCell ref="X104:X107"/>
    <mergeCell ref="M104:M107"/>
    <mergeCell ref="N104:N107"/>
    <mergeCell ref="O104:O107"/>
    <mergeCell ref="P104:P107"/>
    <mergeCell ref="S120:S122"/>
    <mergeCell ref="Q104:Q107"/>
    <mergeCell ref="R104:R107"/>
    <mergeCell ref="G104:G107"/>
    <mergeCell ref="H104:H107"/>
    <mergeCell ref="I104:I107"/>
    <mergeCell ref="J104:J107"/>
    <mergeCell ref="K104:K107"/>
    <mergeCell ref="L104:L107"/>
    <mergeCell ref="L120:L122"/>
    <mergeCell ref="M120:M122"/>
    <mergeCell ref="N120:N122"/>
    <mergeCell ref="O120:O122"/>
    <mergeCell ref="P120:P122"/>
    <mergeCell ref="Q120:Q122"/>
    <mergeCell ref="R120:R122"/>
    <mergeCell ref="R108:R111"/>
    <mergeCell ref="S108:S111"/>
    <mergeCell ref="T108:T111"/>
    <mergeCell ref="U108:U111"/>
    <mergeCell ref="V108:V111"/>
    <mergeCell ref="W108:W111"/>
    <mergeCell ref="BG100:BG103"/>
    <mergeCell ref="U100:U103"/>
    <mergeCell ref="V100:V103"/>
    <mergeCell ref="W100:W103"/>
    <mergeCell ref="B104:B107"/>
    <mergeCell ref="D104:D107"/>
    <mergeCell ref="E104:E107"/>
    <mergeCell ref="F104:F107"/>
    <mergeCell ref="AE100:AE103"/>
    <mergeCell ref="AF100:AF103"/>
    <mergeCell ref="AG100:AG103"/>
    <mergeCell ref="AH100:AH103"/>
    <mergeCell ref="AI100:AI103"/>
    <mergeCell ref="AJ100:AJ103"/>
    <mergeCell ref="Y100:Y103"/>
    <mergeCell ref="Z100:Z103"/>
    <mergeCell ref="AA100:AA103"/>
    <mergeCell ref="AB100:AB103"/>
    <mergeCell ref="AC100:AC103"/>
    <mergeCell ref="AD100:AD103"/>
    <mergeCell ref="S100:S103"/>
    <mergeCell ref="T100:T103"/>
    <mergeCell ref="AK104:AK107"/>
    <mergeCell ref="X100:X103"/>
    <mergeCell ref="M100:M103"/>
    <mergeCell ref="N100:N103"/>
    <mergeCell ref="O100:O103"/>
    <mergeCell ref="P100:P103"/>
    <mergeCell ref="Q100:Q103"/>
    <mergeCell ref="R100:R103"/>
    <mergeCell ref="G100:G103"/>
    <mergeCell ref="H100:H103"/>
    <mergeCell ref="K100:K103"/>
    <mergeCell ref="L100:L103"/>
    <mergeCell ref="AK96:AK99"/>
    <mergeCell ref="R96:R99"/>
    <mergeCell ref="G96:G99"/>
    <mergeCell ref="H96:H99"/>
    <mergeCell ref="V80:V83"/>
    <mergeCell ref="W80:W83"/>
    <mergeCell ref="X80:X83"/>
    <mergeCell ref="BG96:BG99"/>
    <mergeCell ref="B100:B103"/>
    <mergeCell ref="D100:D103"/>
    <mergeCell ref="E100:E103"/>
    <mergeCell ref="F100:F103"/>
    <mergeCell ref="AE96:AE99"/>
    <mergeCell ref="AF96:AF99"/>
    <mergeCell ref="AG96:AG99"/>
    <mergeCell ref="AH96:AH99"/>
    <mergeCell ref="AI96:AI99"/>
    <mergeCell ref="AJ96:AJ99"/>
    <mergeCell ref="Y96:Y99"/>
    <mergeCell ref="Z96:Z99"/>
    <mergeCell ref="AA96:AA99"/>
    <mergeCell ref="AB96:AB99"/>
    <mergeCell ref="AC96:AC99"/>
    <mergeCell ref="AD96:AD99"/>
    <mergeCell ref="S96:S99"/>
    <mergeCell ref="T96:T99"/>
    <mergeCell ref="U96:U99"/>
    <mergeCell ref="AK100:AK103"/>
    <mergeCell ref="AL100:AL103"/>
    <mergeCell ref="BF100:BF103"/>
    <mergeCell ref="M96:M99"/>
    <mergeCell ref="N96:N99"/>
    <mergeCell ref="O96:O99"/>
    <mergeCell ref="P96:P99"/>
    <mergeCell ref="Q96:Q99"/>
    <mergeCell ref="I96:I99"/>
    <mergeCell ref="J96:J99"/>
    <mergeCell ref="K96:K99"/>
    <mergeCell ref="L96:L99"/>
    <mergeCell ref="BF80:BF83"/>
    <mergeCell ref="BG80:BG83"/>
    <mergeCell ref="A96:A107"/>
    <mergeCell ref="B96:B99"/>
    <mergeCell ref="D96:D99"/>
    <mergeCell ref="E96:E99"/>
    <mergeCell ref="F96:F99"/>
    <mergeCell ref="AF80:AF83"/>
    <mergeCell ref="AG80:AG83"/>
    <mergeCell ref="AH80:AH83"/>
    <mergeCell ref="AI80:AI83"/>
    <mergeCell ref="AJ80:AJ83"/>
    <mergeCell ref="AK80:AK83"/>
    <mergeCell ref="Z80:Z83"/>
    <mergeCell ref="AA80:AA83"/>
    <mergeCell ref="AB80:AB83"/>
    <mergeCell ref="AC80:AC83"/>
    <mergeCell ref="AD80:AD83"/>
    <mergeCell ref="AE80:AE83"/>
    <mergeCell ref="T80:T83"/>
    <mergeCell ref="U80:U83"/>
    <mergeCell ref="I100:I103"/>
    <mergeCell ref="J100:J103"/>
    <mergeCell ref="AL80:AL83"/>
    <mergeCell ref="V76:V79"/>
    <mergeCell ref="W76:W79"/>
    <mergeCell ref="X76:X79"/>
    <mergeCell ref="Y76:Y79"/>
    <mergeCell ref="N76:N79"/>
    <mergeCell ref="O76:O79"/>
    <mergeCell ref="P76:P79"/>
    <mergeCell ref="Q76:Q79"/>
    <mergeCell ref="R76:R79"/>
    <mergeCell ref="Y80:Y83"/>
    <mergeCell ref="N80:N83"/>
    <mergeCell ref="O80:O83"/>
    <mergeCell ref="P80:P83"/>
    <mergeCell ref="Q80:Q83"/>
    <mergeCell ref="AL96:AL99"/>
    <mergeCell ref="BF96:BF99"/>
    <mergeCell ref="R80:R83"/>
    <mergeCell ref="S80:S83"/>
    <mergeCell ref="V96:V99"/>
    <mergeCell ref="W96:W99"/>
    <mergeCell ref="X96:X99"/>
    <mergeCell ref="AL76:AL79"/>
    <mergeCell ref="BF76:BF79"/>
    <mergeCell ref="AF84:AF87"/>
    <mergeCell ref="AG84:AG87"/>
    <mergeCell ref="AH84:AH87"/>
    <mergeCell ref="AI84:AI87"/>
    <mergeCell ref="AJ84:AJ87"/>
    <mergeCell ref="AK84:AK87"/>
    <mergeCell ref="AL84:AL87"/>
    <mergeCell ref="BF84:BF87"/>
    <mergeCell ref="B80:B83"/>
    <mergeCell ref="D80:D83"/>
    <mergeCell ref="E80:E83"/>
    <mergeCell ref="F80:F83"/>
    <mergeCell ref="G80:G83"/>
    <mergeCell ref="AF76:AF79"/>
    <mergeCell ref="AG76:AG79"/>
    <mergeCell ref="AH76:AH79"/>
    <mergeCell ref="AI76:AI79"/>
    <mergeCell ref="AJ76:AJ79"/>
    <mergeCell ref="AK76:AK79"/>
    <mergeCell ref="Z76:Z79"/>
    <mergeCell ref="AA76:AA79"/>
    <mergeCell ref="AB76:AB79"/>
    <mergeCell ref="AC76:AC79"/>
    <mergeCell ref="AD76:AD79"/>
    <mergeCell ref="AE76:AE79"/>
    <mergeCell ref="T76:T79"/>
    <mergeCell ref="U76:U79"/>
    <mergeCell ref="H80:H83"/>
    <mergeCell ref="I80:I83"/>
    <mergeCell ref="J80:J83"/>
    <mergeCell ref="K80:K83"/>
    <mergeCell ref="L80:L83"/>
    <mergeCell ref="M80:M83"/>
    <mergeCell ref="B76:B79"/>
    <mergeCell ref="D76:D79"/>
    <mergeCell ref="E76:E79"/>
    <mergeCell ref="F76:F79"/>
    <mergeCell ref="G76:G79"/>
    <mergeCell ref="M76:M79"/>
    <mergeCell ref="H76:H79"/>
    <mergeCell ref="AL72:AL75"/>
    <mergeCell ref="BF72:BF75"/>
    <mergeCell ref="BG72:BG75"/>
    <mergeCell ref="AD72:AD75"/>
    <mergeCell ref="AE72:AE75"/>
    <mergeCell ref="AF72:AF75"/>
    <mergeCell ref="AG72:AG75"/>
    <mergeCell ref="AH72:AH75"/>
    <mergeCell ref="AI72:AI75"/>
    <mergeCell ref="X72:X75"/>
    <mergeCell ref="Y72:Y75"/>
    <mergeCell ref="Z72:Z75"/>
    <mergeCell ref="AA72:AA75"/>
    <mergeCell ref="AB72:AB75"/>
    <mergeCell ref="AC72:AC75"/>
    <mergeCell ref="T72:T75"/>
    <mergeCell ref="U72:U75"/>
    <mergeCell ref="V72:V75"/>
    <mergeCell ref="W72:W75"/>
    <mergeCell ref="AJ72:AJ75"/>
    <mergeCell ref="BG76:BG79"/>
    <mergeCell ref="F72:F75"/>
    <mergeCell ref="G72:G75"/>
    <mergeCell ref="H72:H75"/>
    <mergeCell ref="I72:I75"/>
    <mergeCell ref="J72:J75"/>
    <mergeCell ref="K72:K75"/>
    <mergeCell ref="AL60:AL62"/>
    <mergeCell ref="BF60:BF62"/>
    <mergeCell ref="BG60:BG62"/>
    <mergeCell ref="A72:A83"/>
    <mergeCell ref="B72:B75"/>
    <mergeCell ref="D72:D75"/>
    <mergeCell ref="E72:E75"/>
    <mergeCell ref="AE60:AE62"/>
    <mergeCell ref="AF60:AF62"/>
    <mergeCell ref="AG60:AG62"/>
    <mergeCell ref="AH60:AH62"/>
    <mergeCell ref="AI60:AI62"/>
    <mergeCell ref="AJ60:AJ62"/>
    <mergeCell ref="Y60:Y62"/>
    <mergeCell ref="Z60:Z62"/>
    <mergeCell ref="AA60:AA62"/>
    <mergeCell ref="AB60:AB62"/>
    <mergeCell ref="AC60:AC62"/>
    <mergeCell ref="AD60:AD62"/>
    <mergeCell ref="S76:S79"/>
    <mergeCell ref="I76:I79"/>
    <mergeCell ref="J76:J79"/>
    <mergeCell ref="K76:K79"/>
    <mergeCell ref="L76:L79"/>
    <mergeCell ref="AK72:AK75"/>
    <mergeCell ref="L72:L75"/>
    <mergeCell ref="M72:M75"/>
    <mergeCell ref="N72:N75"/>
    <mergeCell ref="O72:O75"/>
    <mergeCell ref="P72:P75"/>
    <mergeCell ref="Q72:Q75"/>
    <mergeCell ref="R72:R75"/>
    <mergeCell ref="S63:S65"/>
    <mergeCell ref="AK60:AK62"/>
    <mergeCell ref="L63:L65"/>
    <mergeCell ref="M63:M65"/>
    <mergeCell ref="N63:N65"/>
    <mergeCell ref="O63:O65"/>
    <mergeCell ref="P63:P65"/>
    <mergeCell ref="Q63:Q65"/>
    <mergeCell ref="R63:R65"/>
    <mergeCell ref="AI63:AI65"/>
    <mergeCell ref="AJ63:AJ65"/>
    <mergeCell ref="AK63:AK65"/>
    <mergeCell ref="AE66:AE68"/>
    <mergeCell ref="AF66:AF68"/>
    <mergeCell ref="AG66:AG68"/>
    <mergeCell ref="AH66:AH68"/>
    <mergeCell ref="Y63:Y65"/>
    <mergeCell ref="T63:T65"/>
    <mergeCell ref="U63:U65"/>
    <mergeCell ref="V63:V65"/>
    <mergeCell ref="W63:W65"/>
    <mergeCell ref="X63:X65"/>
    <mergeCell ref="S72:S75"/>
    <mergeCell ref="S60:S62"/>
    <mergeCell ref="T60:T62"/>
    <mergeCell ref="U60:U62"/>
    <mergeCell ref="V60:V62"/>
    <mergeCell ref="W60:W62"/>
    <mergeCell ref="X60:X62"/>
    <mergeCell ref="M60:M62"/>
    <mergeCell ref="N60:N62"/>
    <mergeCell ref="O60:O62"/>
    <mergeCell ref="P60:P62"/>
    <mergeCell ref="B60:B62"/>
    <mergeCell ref="D60:D62"/>
    <mergeCell ref="E60:E62"/>
    <mergeCell ref="F60:F62"/>
    <mergeCell ref="Q60:Q62"/>
    <mergeCell ref="R60:R62"/>
    <mergeCell ref="G60:G62"/>
    <mergeCell ref="H60:H62"/>
    <mergeCell ref="I60:I62"/>
    <mergeCell ref="J60:J62"/>
    <mergeCell ref="K60:K62"/>
    <mergeCell ref="L60:L62"/>
    <mergeCell ref="AK57:AK59"/>
    <mergeCell ref="AL57:AL59"/>
    <mergeCell ref="BF57:BF59"/>
    <mergeCell ref="BG57:BG59"/>
    <mergeCell ref="U57:U59"/>
    <mergeCell ref="I54:I56"/>
    <mergeCell ref="J54:J56"/>
    <mergeCell ref="K54:K56"/>
    <mergeCell ref="L54:L56"/>
    <mergeCell ref="AE57:AE59"/>
    <mergeCell ref="AF57:AF59"/>
    <mergeCell ref="AG57:AG59"/>
    <mergeCell ref="AH57:AH59"/>
    <mergeCell ref="AI57:AI59"/>
    <mergeCell ref="AJ57:AJ59"/>
    <mergeCell ref="Y57:Y59"/>
    <mergeCell ref="Z57:Z59"/>
    <mergeCell ref="AA57:AA59"/>
    <mergeCell ref="AB57:AB59"/>
    <mergeCell ref="AC57:AC59"/>
    <mergeCell ref="AD57:AD59"/>
    <mergeCell ref="S57:S59"/>
    <mergeCell ref="T57:T59"/>
    <mergeCell ref="M54:M56"/>
    <mergeCell ref="V57:V59"/>
    <mergeCell ref="W57:W59"/>
    <mergeCell ref="X57:X59"/>
    <mergeCell ref="M57:M59"/>
    <mergeCell ref="N57:N59"/>
    <mergeCell ref="O57:O59"/>
    <mergeCell ref="P57:P59"/>
    <mergeCell ref="Q57:Q59"/>
    <mergeCell ref="B57:B59"/>
    <mergeCell ref="D57:D59"/>
    <mergeCell ref="E57:E59"/>
    <mergeCell ref="F57:F59"/>
    <mergeCell ref="AE54:AE56"/>
    <mergeCell ref="AF54:AF56"/>
    <mergeCell ref="AG54:AG56"/>
    <mergeCell ref="AH54:AH56"/>
    <mergeCell ref="AI54:AI56"/>
    <mergeCell ref="AJ54:AJ56"/>
    <mergeCell ref="Y54:Y56"/>
    <mergeCell ref="Z54:Z56"/>
    <mergeCell ref="AA54:AA56"/>
    <mergeCell ref="AB54:AB56"/>
    <mergeCell ref="AC54:AC56"/>
    <mergeCell ref="AD54:AD56"/>
    <mergeCell ref="S54:S56"/>
    <mergeCell ref="T54:T56"/>
    <mergeCell ref="U54:U56"/>
    <mergeCell ref="R57:R59"/>
    <mergeCell ref="G57:G59"/>
    <mergeCell ref="H57:H59"/>
    <mergeCell ref="H54:H56"/>
    <mergeCell ref="BG42:BG44"/>
    <mergeCell ref="A54:A62"/>
    <mergeCell ref="B54:B56"/>
    <mergeCell ref="D54:D56"/>
    <mergeCell ref="E54:E56"/>
    <mergeCell ref="F54:F56"/>
    <mergeCell ref="AF42:AF44"/>
    <mergeCell ref="AG42:AG44"/>
    <mergeCell ref="AH42:AH44"/>
    <mergeCell ref="AI42:AI44"/>
    <mergeCell ref="AJ42:AJ44"/>
    <mergeCell ref="AK42:AK44"/>
    <mergeCell ref="Z42:Z44"/>
    <mergeCell ref="AA42:AA44"/>
    <mergeCell ref="AB42:AB44"/>
    <mergeCell ref="AC42:AC44"/>
    <mergeCell ref="AD42:AD44"/>
    <mergeCell ref="AE42:AE44"/>
    <mergeCell ref="T42:T44"/>
    <mergeCell ref="U42:U44"/>
    <mergeCell ref="I57:I59"/>
    <mergeCell ref="J57:J59"/>
    <mergeCell ref="K57:K59"/>
    <mergeCell ref="L57:L59"/>
    <mergeCell ref="AK54:AK56"/>
    <mergeCell ref="R54:R56"/>
    <mergeCell ref="G54:G56"/>
    <mergeCell ref="AL42:AL44"/>
    <mergeCell ref="B42:B44"/>
    <mergeCell ref="D42:D44"/>
    <mergeCell ref="E42:E44"/>
    <mergeCell ref="BG54:BG56"/>
    <mergeCell ref="P39:P41"/>
    <mergeCell ref="Q39:Q41"/>
    <mergeCell ref="R39:R41"/>
    <mergeCell ref="Y42:Y44"/>
    <mergeCell ref="N42:N44"/>
    <mergeCell ref="O42:O44"/>
    <mergeCell ref="P42:P44"/>
    <mergeCell ref="Q42:Q44"/>
    <mergeCell ref="AL54:AL56"/>
    <mergeCell ref="BF54:BF56"/>
    <mergeCell ref="R42:R44"/>
    <mergeCell ref="S42:S44"/>
    <mergeCell ref="V54:V56"/>
    <mergeCell ref="W54:W56"/>
    <mergeCell ref="X54:X56"/>
    <mergeCell ref="N54:N56"/>
    <mergeCell ref="O54:O56"/>
    <mergeCell ref="P54:P56"/>
    <mergeCell ref="Q54:Q56"/>
    <mergeCell ref="Q45:Q47"/>
    <mergeCell ref="R45:R47"/>
    <mergeCell ref="S45:S47"/>
    <mergeCell ref="T45:T47"/>
    <mergeCell ref="U45:U47"/>
    <mergeCell ref="V45:V47"/>
    <mergeCell ref="BF42:BF44"/>
    <mergeCell ref="V42:V44"/>
    <mergeCell ref="W42:W44"/>
    <mergeCell ref="X42:X44"/>
    <mergeCell ref="W45:W47"/>
    <mergeCell ref="X45:X47"/>
    <mergeCell ref="Y45:Y47"/>
    <mergeCell ref="AL39:AL41"/>
    <mergeCell ref="BF39:BF41"/>
    <mergeCell ref="BG39:BG41"/>
    <mergeCell ref="F42:F44"/>
    <mergeCell ref="G42:G44"/>
    <mergeCell ref="AF39:AF41"/>
    <mergeCell ref="AG39:AG41"/>
    <mergeCell ref="AH39:AH41"/>
    <mergeCell ref="AI39:AI41"/>
    <mergeCell ref="AJ39:AJ41"/>
    <mergeCell ref="AK39:AK41"/>
    <mergeCell ref="Z39:Z41"/>
    <mergeCell ref="AA39:AA41"/>
    <mergeCell ref="AB39:AB41"/>
    <mergeCell ref="AC39:AC41"/>
    <mergeCell ref="AD39:AD41"/>
    <mergeCell ref="AE39:AE41"/>
    <mergeCell ref="T39:T41"/>
    <mergeCell ref="U39:U41"/>
    <mergeCell ref="H42:H44"/>
    <mergeCell ref="I42:I44"/>
    <mergeCell ref="J42:J44"/>
    <mergeCell ref="K42:K44"/>
    <mergeCell ref="L42:L44"/>
    <mergeCell ref="M42:M44"/>
    <mergeCell ref="M39:M41"/>
    <mergeCell ref="V39:V41"/>
    <mergeCell ref="W39:W41"/>
    <mergeCell ref="X39:X41"/>
    <mergeCell ref="Y39:Y41"/>
    <mergeCell ref="N39:N41"/>
    <mergeCell ref="O39:O41"/>
    <mergeCell ref="AK36:AK38"/>
    <mergeCell ref="AL36:AL38"/>
    <mergeCell ref="BF36:BF38"/>
    <mergeCell ref="BG36:BG38"/>
    <mergeCell ref="AD36:AD38"/>
    <mergeCell ref="AE36:AE38"/>
    <mergeCell ref="AF36:AF38"/>
    <mergeCell ref="AG36:AG38"/>
    <mergeCell ref="AH36:AH38"/>
    <mergeCell ref="AI36:AI38"/>
    <mergeCell ref="X36:X38"/>
    <mergeCell ref="Y36:Y38"/>
    <mergeCell ref="Z36:Z38"/>
    <mergeCell ref="AA36:AA38"/>
    <mergeCell ref="AB36:AB38"/>
    <mergeCell ref="AC36:AC38"/>
    <mergeCell ref="T36:T38"/>
    <mergeCell ref="U36:U38"/>
    <mergeCell ref="V36:V38"/>
    <mergeCell ref="W36:W38"/>
    <mergeCell ref="AJ36:AJ38"/>
    <mergeCell ref="AL24:AL26"/>
    <mergeCell ref="BF24:BF26"/>
    <mergeCell ref="BG24:BG26"/>
    <mergeCell ref="A36:A44"/>
    <mergeCell ref="B36:B38"/>
    <mergeCell ref="D36:D38"/>
    <mergeCell ref="E36:E38"/>
    <mergeCell ref="AE24:AE26"/>
    <mergeCell ref="AF24:AF26"/>
    <mergeCell ref="AG24:AG26"/>
    <mergeCell ref="AH24:AH26"/>
    <mergeCell ref="AI24:AI26"/>
    <mergeCell ref="AJ24:AJ26"/>
    <mergeCell ref="Y24:Y26"/>
    <mergeCell ref="Z24:Z26"/>
    <mergeCell ref="AA24:AA26"/>
    <mergeCell ref="AB24:AB26"/>
    <mergeCell ref="AC24:AC26"/>
    <mergeCell ref="AD24:AD26"/>
    <mergeCell ref="S39:S41"/>
    <mergeCell ref="H39:H41"/>
    <mergeCell ref="I39:I41"/>
    <mergeCell ref="J39:J41"/>
    <mergeCell ref="K39:K41"/>
    <mergeCell ref="L39:L41"/>
    <mergeCell ref="C39:C41"/>
    <mergeCell ref="C42:C44"/>
    <mergeCell ref="B39:B41"/>
    <mergeCell ref="D39:D41"/>
    <mergeCell ref="E39:E41"/>
    <mergeCell ref="F39:F41"/>
    <mergeCell ref="G39:G41"/>
    <mergeCell ref="N24:N26"/>
    <mergeCell ref="O24:O26"/>
    <mergeCell ref="P24:P26"/>
    <mergeCell ref="Q24:Q26"/>
    <mergeCell ref="R24:R26"/>
    <mergeCell ref="G24:G26"/>
    <mergeCell ref="H24:H26"/>
    <mergeCell ref="I24:I26"/>
    <mergeCell ref="J24:J26"/>
    <mergeCell ref="K24:K26"/>
    <mergeCell ref="L24:L26"/>
    <mergeCell ref="C36:C38"/>
    <mergeCell ref="F36:F38"/>
    <mergeCell ref="G36:G38"/>
    <mergeCell ref="H36:H38"/>
    <mergeCell ref="I36:I38"/>
    <mergeCell ref="J36:J38"/>
    <mergeCell ref="K36:K38"/>
    <mergeCell ref="R36:R38"/>
    <mergeCell ref="B24:B26"/>
    <mergeCell ref="D24:D26"/>
    <mergeCell ref="E24:E26"/>
    <mergeCell ref="F24:F26"/>
    <mergeCell ref="AE21:AE23"/>
    <mergeCell ref="AF21:AF23"/>
    <mergeCell ref="AG21:AG23"/>
    <mergeCell ref="AH21:AH23"/>
    <mergeCell ref="AI21:AI23"/>
    <mergeCell ref="AJ21:AJ23"/>
    <mergeCell ref="Y21:Y23"/>
    <mergeCell ref="Z21:Z23"/>
    <mergeCell ref="AA21:AA23"/>
    <mergeCell ref="AB21:AB23"/>
    <mergeCell ref="AC21:AC23"/>
    <mergeCell ref="AD21:AD23"/>
    <mergeCell ref="S21:S23"/>
    <mergeCell ref="T21:T23"/>
    <mergeCell ref="C21:C23"/>
    <mergeCell ref="C24:C26"/>
    <mergeCell ref="X21:X23"/>
    <mergeCell ref="M21:M23"/>
    <mergeCell ref="N21:N23"/>
    <mergeCell ref="O21:O23"/>
    <mergeCell ref="P21:P23"/>
    <mergeCell ref="Q21:Q23"/>
    <mergeCell ref="R21:R23"/>
    <mergeCell ref="G21:G23"/>
    <mergeCell ref="H21:H23"/>
    <mergeCell ref="S24:S26"/>
    <mergeCell ref="T24:T26"/>
    <mergeCell ref="U24:U26"/>
    <mergeCell ref="B21:B23"/>
    <mergeCell ref="D21:D23"/>
    <mergeCell ref="E21:E23"/>
    <mergeCell ref="F21:F23"/>
    <mergeCell ref="AE18:AE20"/>
    <mergeCell ref="AF18:AF20"/>
    <mergeCell ref="AG18:AG20"/>
    <mergeCell ref="AH18:AH20"/>
    <mergeCell ref="AI18:AI20"/>
    <mergeCell ref="AJ18:AJ20"/>
    <mergeCell ref="Y18:Y20"/>
    <mergeCell ref="Z18:Z20"/>
    <mergeCell ref="AA18:AA20"/>
    <mergeCell ref="AB18:AB20"/>
    <mergeCell ref="AC18:AC20"/>
    <mergeCell ref="AD18:AD20"/>
    <mergeCell ref="S18:S20"/>
    <mergeCell ref="T18:T20"/>
    <mergeCell ref="U18:U20"/>
    <mergeCell ref="C18:C20"/>
    <mergeCell ref="U21:U23"/>
    <mergeCell ref="V21:V23"/>
    <mergeCell ref="W21:W23"/>
    <mergeCell ref="BF10:BF11"/>
    <mergeCell ref="BG10:BG11"/>
    <mergeCell ref="A18:A26"/>
    <mergeCell ref="B18:B20"/>
    <mergeCell ref="D18:D20"/>
    <mergeCell ref="E18:E20"/>
    <mergeCell ref="F18:F20"/>
    <mergeCell ref="AF10:AF11"/>
    <mergeCell ref="AG10:AG11"/>
    <mergeCell ref="AH10:AH11"/>
    <mergeCell ref="AI10:AI11"/>
    <mergeCell ref="AJ10:AJ11"/>
    <mergeCell ref="AK10:AK11"/>
    <mergeCell ref="Z10:Z11"/>
    <mergeCell ref="AA10:AA11"/>
    <mergeCell ref="AB10:AB11"/>
    <mergeCell ref="AC10:AC11"/>
    <mergeCell ref="AD10:AD11"/>
    <mergeCell ref="AE10:AE11"/>
    <mergeCell ref="T10:T11"/>
    <mergeCell ref="U10:U11"/>
    <mergeCell ref="I21:I23"/>
    <mergeCell ref="J21:J23"/>
    <mergeCell ref="K21:K23"/>
    <mergeCell ref="L21:L23"/>
    <mergeCell ref="AK18:AK20"/>
    <mergeCell ref="R18:R20"/>
    <mergeCell ref="G18:G20"/>
    <mergeCell ref="H18:H20"/>
    <mergeCell ref="AL18:AL20"/>
    <mergeCell ref="BF18:BF20"/>
    <mergeCell ref="R10:R11"/>
    <mergeCell ref="V10:V11"/>
    <mergeCell ref="W10:W11"/>
    <mergeCell ref="X10:X11"/>
    <mergeCell ref="Y10:Y11"/>
    <mergeCell ref="N10:N11"/>
    <mergeCell ref="O10:O11"/>
    <mergeCell ref="P10:P11"/>
    <mergeCell ref="Q10:Q11"/>
    <mergeCell ref="S10:S11"/>
    <mergeCell ref="H10:H11"/>
    <mergeCell ref="I10:I11"/>
    <mergeCell ref="J10:J11"/>
    <mergeCell ref="K10:K11"/>
    <mergeCell ref="L10:L11"/>
    <mergeCell ref="M10:M11"/>
    <mergeCell ref="V18:V20"/>
    <mergeCell ref="W18:W20"/>
    <mergeCell ref="X18:X20"/>
    <mergeCell ref="M18:M20"/>
    <mergeCell ref="N18:N20"/>
    <mergeCell ref="O18:O20"/>
    <mergeCell ref="P18:P20"/>
    <mergeCell ref="Q18:Q20"/>
    <mergeCell ref="I18:I20"/>
    <mergeCell ref="J18:J20"/>
    <mergeCell ref="K18:K20"/>
    <mergeCell ref="L18:L20"/>
    <mergeCell ref="S12:S13"/>
    <mergeCell ref="T12:T13"/>
    <mergeCell ref="U12:U13"/>
    <mergeCell ref="V12:V13"/>
    <mergeCell ref="W12:W13"/>
    <mergeCell ref="AL8:AL9"/>
    <mergeCell ref="BF8:BF9"/>
    <mergeCell ref="BG8:BG9"/>
    <mergeCell ref="C6:C7"/>
    <mergeCell ref="V8:V9"/>
    <mergeCell ref="W8:W9"/>
    <mergeCell ref="B10:B11"/>
    <mergeCell ref="D10:D11"/>
    <mergeCell ref="E10:E11"/>
    <mergeCell ref="F10:F11"/>
    <mergeCell ref="G10:G11"/>
    <mergeCell ref="AF8:AF9"/>
    <mergeCell ref="AG8:AG9"/>
    <mergeCell ref="AH8:AH9"/>
    <mergeCell ref="AI8:AI9"/>
    <mergeCell ref="AJ8:AJ9"/>
    <mergeCell ref="AK8:AK9"/>
    <mergeCell ref="Z8:Z9"/>
    <mergeCell ref="AA8:AA9"/>
    <mergeCell ref="AB8:AB9"/>
    <mergeCell ref="AC8:AC9"/>
    <mergeCell ref="AD8:AD9"/>
    <mergeCell ref="AE8:AE9"/>
    <mergeCell ref="T8:T9"/>
    <mergeCell ref="U8:U9"/>
    <mergeCell ref="C8:C9"/>
    <mergeCell ref="C10:C11"/>
    <mergeCell ref="AL10:AL11"/>
    <mergeCell ref="X8:X9"/>
    <mergeCell ref="Y8:Y9"/>
    <mergeCell ref="N8:N9"/>
    <mergeCell ref="O8:O9"/>
    <mergeCell ref="B8:B9"/>
    <mergeCell ref="D8:D9"/>
    <mergeCell ref="E8:E9"/>
    <mergeCell ref="F8:F9"/>
    <mergeCell ref="G8:G9"/>
    <mergeCell ref="AF6:AF7"/>
    <mergeCell ref="AG6:AG7"/>
    <mergeCell ref="AH6:AH7"/>
    <mergeCell ref="AI6:AI7"/>
    <mergeCell ref="AJ6:AJ7"/>
    <mergeCell ref="AK6:AK7"/>
    <mergeCell ref="Z6:Z7"/>
    <mergeCell ref="AA6:AA7"/>
    <mergeCell ref="AB6:AB7"/>
    <mergeCell ref="AC6:AC7"/>
    <mergeCell ref="AD6:AD7"/>
    <mergeCell ref="AE6:AE7"/>
    <mergeCell ref="T6:T7"/>
    <mergeCell ref="P8:P9"/>
    <mergeCell ref="Q8:Q9"/>
    <mergeCell ref="R8:R9"/>
    <mergeCell ref="S8:S9"/>
    <mergeCell ref="H8:H9"/>
    <mergeCell ref="BG4:BG5"/>
    <mergeCell ref="A6:A11"/>
    <mergeCell ref="B6:B7"/>
    <mergeCell ref="D6:D7"/>
    <mergeCell ref="E6:E7"/>
    <mergeCell ref="F6:F7"/>
    <mergeCell ref="G6:G7"/>
    <mergeCell ref="AG4:AG5"/>
    <mergeCell ref="AH4:AH5"/>
    <mergeCell ref="AI4:AI5"/>
    <mergeCell ref="AJ4:AJ5"/>
    <mergeCell ref="AK4:AK5"/>
    <mergeCell ref="AL4:AL5"/>
    <mergeCell ref="AA4:AA5"/>
    <mergeCell ref="AB4:AB5"/>
    <mergeCell ref="AC4:AC5"/>
    <mergeCell ref="AD4:AD5"/>
    <mergeCell ref="AE4:AE5"/>
    <mergeCell ref="AF4:AF5"/>
    <mergeCell ref="I8:I9"/>
    <mergeCell ref="J8:J9"/>
    <mergeCell ref="K8:K9"/>
    <mergeCell ref="L8:L9"/>
    <mergeCell ref="M8:M9"/>
    <mergeCell ref="AL6:AL7"/>
    <mergeCell ref="S6:S7"/>
    <mergeCell ref="H6:H7"/>
    <mergeCell ref="I6:I7"/>
    <mergeCell ref="J6:J7"/>
    <mergeCell ref="U4:U5"/>
    <mergeCell ref="V4:V5"/>
    <mergeCell ref="BG6:BG7"/>
    <mergeCell ref="X4:X5"/>
    <mergeCell ref="Y4:Y5"/>
    <mergeCell ref="Z4:Z5"/>
    <mergeCell ref="O4:O5"/>
    <mergeCell ref="P4:P5"/>
    <mergeCell ref="Q4:Q5"/>
    <mergeCell ref="R4:R5"/>
    <mergeCell ref="BF6:BF7"/>
    <mergeCell ref="S4:S5"/>
    <mergeCell ref="T4:T5"/>
    <mergeCell ref="I4:I5"/>
    <mergeCell ref="J4:J5"/>
    <mergeCell ref="K4:K5"/>
    <mergeCell ref="L4:L5"/>
    <mergeCell ref="M4:M5"/>
    <mergeCell ref="N4:N5"/>
    <mergeCell ref="U6:U7"/>
    <mergeCell ref="V6:V7"/>
    <mergeCell ref="W6:W7"/>
    <mergeCell ref="X6:X7"/>
    <mergeCell ref="Y6:Y7"/>
    <mergeCell ref="N6:N7"/>
    <mergeCell ref="O6:O7"/>
    <mergeCell ref="P6:P7"/>
    <mergeCell ref="Q6:Q7"/>
    <mergeCell ref="R6:R7"/>
    <mergeCell ref="K6:K7"/>
    <mergeCell ref="L6:L7"/>
    <mergeCell ref="M6:M7"/>
    <mergeCell ref="BF4:BF5"/>
    <mergeCell ref="R12:R13"/>
    <mergeCell ref="AR2:AS2"/>
    <mergeCell ref="AU2:AV2"/>
    <mergeCell ref="A4:A5"/>
    <mergeCell ref="B4:B5"/>
    <mergeCell ref="D4:D5"/>
    <mergeCell ref="E4:E5"/>
    <mergeCell ref="F4:F5"/>
    <mergeCell ref="G4:G5"/>
    <mergeCell ref="H4:H5"/>
    <mergeCell ref="C4:C5"/>
    <mergeCell ref="BA1:BE1"/>
    <mergeCell ref="G2:H2"/>
    <mergeCell ref="I2:I3"/>
    <mergeCell ref="J2:J3"/>
    <mergeCell ref="K2:P2"/>
    <mergeCell ref="Q2:Y2"/>
    <mergeCell ref="Z2:Z3"/>
    <mergeCell ref="AA2:AA3"/>
    <mergeCell ref="AB2:AG2"/>
    <mergeCell ref="AH2:AI2"/>
    <mergeCell ref="A1:C2"/>
    <mergeCell ref="D1:F2"/>
    <mergeCell ref="G1:AA1"/>
    <mergeCell ref="AB1:AL1"/>
    <mergeCell ref="AM1:AV1"/>
    <mergeCell ref="AW1:AZ1"/>
    <mergeCell ref="AJ2:AK2"/>
    <mergeCell ref="AL2:AL3"/>
    <mergeCell ref="AM2:AM3"/>
    <mergeCell ref="AO2:AQ2"/>
    <mergeCell ref="W4:W5"/>
    <mergeCell ref="X12:X13"/>
    <mergeCell ref="Y12:Y13"/>
    <mergeCell ref="Z12:Z13"/>
    <mergeCell ref="AA12:AA13"/>
    <mergeCell ref="AB12:AB13"/>
    <mergeCell ref="AC12:AC13"/>
    <mergeCell ref="AD12:AD13"/>
    <mergeCell ref="AE12:AE13"/>
    <mergeCell ref="AF12:AF13"/>
    <mergeCell ref="AG12:AG13"/>
    <mergeCell ref="AH12:AH13"/>
    <mergeCell ref="AI12:AI13"/>
    <mergeCell ref="AJ12:AJ13"/>
    <mergeCell ref="AK12:AK13"/>
    <mergeCell ref="AL12:AL13"/>
    <mergeCell ref="BF12:BF13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BG12:BG13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V14:V15"/>
    <mergeCell ref="W14:W15"/>
    <mergeCell ref="X14:X15"/>
    <mergeCell ref="Y14:Y15"/>
    <mergeCell ref="Z14:Z15"/>
    <mergeCell ref="AA14:AA15"/>
    <mergeCell ref="AB14:AB15"/>
    <mergeCell ref="AC14:AC15"/>
    <mergeCell ref="AD14:AD15"/>
    <mergeCell ref="AE14:AE15"/>
    <mergeCell ref="AF14:AF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S36:S38"/>
    <mergeCell ref="L36:L38"/>
    <mergeCell ref="M36:M38"/>
    <mergeCell ref="N36:N38"/>
    <mergeCell ref="O36:O38"/>
    <mergeCell ref="P36:P38"/>
    <mergeCell ref="Q36:Q38"/>
    <mergeCell ref="AI16:AI17"/>
    <mergeCell ref="AJ16:AJ17"/>
    <mergeCell ref="AK16:AK17"/>
    <mergeCell ref="AL16:AL17"/>
    <mergeCell ref="BF16:BF17"/>
    <mergeCell ref="BG16:BG17"/>
    <mergeCell ref="AG14:AG15"/>
    <mergeCell ref="AH14:AH15"/>
    <mergeCell ref="AI14:AI15"/>
    <mergeCell ref="AJ14:AJ15"/>
    <mergeCell ref="AK14:AK15"/>
    <mergeCell ref="AL14:AL15"/>
    <mergeCell ref="BF14:BF15"/>
    <mergeCell ref="BG14:BG15"/>
    <mergeCell ref="S16:S17"/>
    <mergeCell ref="BG18:BG20"/>
    <mergeCell ref="AK21:AK23"/>
    <mergeCell ref="AL21:AL23"/>
    <mergeCell ref="BF21:BF23"/>
    <mergeCell ref="BG21:BG23"/>
    <mergeCell ref="AK24:AK26"/>
    <mergeCell ref="V24:V26"/>
    <mergeCell ref="W24:W26"/>
    <mergeCell ref="X24:X26"/>
    <mergeCell ref="M24:M26"/>
    <mergeCell ref="AC66:AC68"/>
    <mergeCell ref="AD66:AD68"/>
    <mergeCell ref="Y16:Y17"/>
    <mergeCell ref="Z16:Z17"/>
    <mergeCell ref="AA16:AA17"/>
    <mergeCell ref="AB16:AB17"/>
    <mergeCell ref="AC16:AC17"/>
    <mergeCell ref="AD16:AD17"/>
    <mergeCell ref="AE16:AE17"/>
    <mergeCell ref="AF16:AF17"/>
    <mergeCell ref="AG16:AG17"/>
    <mergeCell ref="AH16:AH17"/>
    <mergeCell ref="T16:T17"/>
    <mergeCell ref="U16:U17"/>
    <mergeCell ref="V16:V17"/>
    <mergeCell ref="W16:W17"/>
    <mergeCell ref="X16:X17"/>
    <mergeCell ref="V27:V29"/>
    <mergeCell ref="W27:W29"/>
    <mergeCell ref="X27:X29"/>
    <mergeCell ref="Y27:Y29"/>
    <mergeCell ref="Z27:Z29"/>
    <mergeCell ref="AA27:AA29"/>
    <mergeCell ref="AB27:AB29"/>
    <mergeCell ref="AC27:AC29"/>
    <mergeCell ref="AD27:AD29"/>
    <mergeCell ref="AE27:AE29"/>
    <mergeCell ref="AF27:AF29"/>
    <mergeCell ref="AG27:AG29"/>
    <mergeCell ref="AH27:AH29"/>
    <mergeCell ref="AB30:AB32"/>
    <mergeCell ref="AC30:AC32"/>
    <mergeCell ref="X66:X68"/>
    <mergeCell ref="Y66:Y68"/>
    <mergeCell ref="AL63:AL65"/>
    <mergeCell ref="BF63:BF65"/>
    <mergeCell ref="BG63:BG65"/>
    <mergeCell ref="B66:B68"/>
    <mergeCell ref="C66:C68"/>
    <mergeCell ref="D66:D68"/>
    <mergeCell ref="E66:E68"/>
    <mergeCell ref="F66:F68"/>
    <mergeCell ref="G66:G68"/>
    <mergeCell ref="H66:H68"/>
    <mergeCell ref="I66:I68"/>
    <mergeCell ref="J66:J68"/>
    <mergeCell ref="K66:K68"/>
    <mergeCell ref="L66:L68"/>
    <mergeCell ref="M66:M68"/>
    <mergeCell ref="N66:N68"/>
    <mergeCell ref="O66:O68"/>
    <mergeCell ref="P66:P68"/>
    <mergeCell ref="Q66:Q68"/>
    <mergeCell ref="B63:B65"/>
    <mergeCell ref="C63:C65"/>
    <mergeCell ref="D63:D65"/>
    <mergeCell ref="E63:E65"/>
    <mergeCell ref="F63:F65"/>
    <mergeCell ref="G63:G65"/>
    <mergeCell ref="H63:H65"/>
    <mergeCell ref="I63:I65"/>
    <mergeCell ref="J63:J65"/>
    <mergeCell ref="K63:K65"/>
    <mergeCell ref="AB66:AB68"/>
    <mergeCell ref="A12:A17"/>
    <mergeCell ref="A63:A71"/>
    <mergeCell ref="AI66:AI68"/>
    <mergeCell ref="AJ66:AJ68"/>
    <mergeCell ref="AK66:AK68"/>
    <mergeCell ref="AL66:AL68"/>
    <mergeCell ref="BF66:BF68"/>
    <mergeCell ref="BG66:BG68"/>
    <mergeCell ref="B69:B71"/>
    <mergeCell ref="C69:C71"/>
    <mergeCell ref="D69:D71"/>
    <mergeCell ref="E69:E71"/>
    <mergeCell ref="F69:F71"/>
    <mergeCell ref="G69:G71"/>
    <mergeCell ref="H69:H71"/>
    <mergeCell ref="I69:I71"/>
    <mergeCell ref="J69:J71"/>
    <mergeCell ref="Z63:Z65"/>
    <mergeCell ref="AA63:AA65"/>
    <mergeCell ref="AB63:AB65"/>
    <mergeCell ref="AC63:AC65"/>
    <mergeCell ref="AD63:AD65"/>
    <mergeCell ref="AE63:AE65"/>
    <mergeCell ref="AF63:AF65"/>
    <mergeCell ref="AG63:AG65"/>
    <mergeCell ref="AH63:AH65"/>
    <mergeCell ref="M69:M71"/>
    <mergeCell ref="N69:N71"/>
    <mergeCell ref="O69:O71"/>
    <mergeCell ref="P69:P71"/>
    <mergeCell ref="Q69:Q71"/>
    <mergeCell ref="R69:R71"/>
    <mergeCell ref="K69:K71"/>
    <mergeCell ref="L69:L71"/>
    <mergeCell ref="Z66:Z68"/>
    <mergeCell ref="AA66:AA68"/>
    <mergeCell ref="AB69:AB71"/>
    <mergeCell ref="AC69:AC71"/>
    <mergeCell ref="AD69:AD71"/>
    <mergeCell ref="AE69:AE71"/>
    <mergeCell ref="AF69:AF71"/>
    <mergeCell ref="AG69:AG71"/>
    <mergeCell ref="AH69:AH71"/>
    <mergeCell ref="AI69:AI71"/>
    <mergeCell ref="AJ69:AJ71"/>
    <mergeCell ref="AK69:AK71"/>
    <mergeCell ref="AL69:AL71"/>
    <mergeCell ref="BF69:BF71"/>
    <mergeCell ref="BG69:BG71"/>
    <mergeCell ref="S69:S71"/>
    <mergeCell ref="T69:T71"/>
    <mergeCell ref="U69:U71"/>
    <mergeCell ref="V69:V71"/>
    <mergeCell ref="W69:W71"/>
    <mergeCell ref="X69:X71"/>
    <mergeCell ref="Y69:Y71"/>
    <mergeCell ref="Z69:Z71"/>
    <mergeCell ref="AA69:AA71"/>
    <mergeCell ref="R66:R68"/>
    <mergeCell ref="S66:S68"/>
    <mergeCell ref="T66:T68"/>
    <mergeCell ref="U66:U68"/>
    <mergeCell ref="V66:V68"/>
    <mergeCell ref="W66:W68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U565"/>
  <sheetViews>
    <sheetView zoomScale="85" zoomScaleNormal="85" workbookViewId="0">
      <pane ySplit="4" topLeftCell="A5" activePane="bottomLeft" state="frozenSplit"/>
      <selection pane="bottomLeft" activeCell="A58" sqref="A58:A65"/>
    </sheetView>
  </sheetViews>
  <sheetFormatPr defaultRowHeight="12.75"/>
  <cols>
    <col min="1" max="1" width="29.42578125" style="2182" bestFit="1" customWidth="1"/>
    <col min="2" max="2" width="15.140625" style="2056" customWidth="1"/>
    <col min="3" max="3" width="35.5703125" style="2056" customWidth="1"/>
    <col min="4" max="4" width="36" style="2056" customWidth="1"/>
    <col min="5" max="5" width="30.42578125" style="2056" customWidth="1"/>
    <col min="6" max="6" width="29.140625" style="2056" customWidth="1"/>
    <col min="7" max="7" width="24" style="2056" customWidth="1"/>
    <col min="8" max="11" width="8.7109375" style="2056" customWidth="1"/>
    <col min="12" max="12" width="10.28515625" style="2056" customWidth="1"/>
    <col min="13" max="13" width="7.7109375" style="2248" customWidth="1"/>
    <col min="14" max="14" width="7.42578125" style="2091" customWidth="1"/>
    <col min="15" max="15" width="8" style="2091" customWidth="1"/>
    <col min="16" max="16" width="7.85546875" style="2091" customWidth="1"/>
    <col min="17" max="17" width="10.42578125" style="2091" bestFit="1" customWidth="1"/>
    <col min="18" max="18" width="7.85546875" style="2091" customWidth="1"/>
    <col min="19" max="19" width="33.7109375" style="2056" customWidth="1"/>
    <col min="20" max="20" width="10.42578125" style="2183" customWidth="1"/>
    <col min="21" max="16384" width="9.140625" style="2056"/>
  </cols>
  <sheetData>
    <row r="1" spans="1:21" ht="17.25" customHeight="1"/>
    <row r="2" spans="1:21" ht="17.25" customHeight="1" thickBot="1"/>
    <row r="3" spans="1:21" ht="12.75" customHeight="1">
      <c r="A3" s="6187" t="s">
        <v>617</v>
      </c>
      <c r="B3" s="6189" t="s">
        <v>2606</v>
      </c>
      <c r="C3" s="6189" t="s">
        <v>827</v>
      </c>
      <c r="D3" s="6189" t="s">
        <v>1806</v>
      </c>
      <c r="E3" s="6189" t="s">
        <v>955</v>
      </c>
      <c r="F3" s="6189" t="s">
        <v>1807</v>
      </c>
      <c r="G3" s="6189" t="s">
        <v>699</v>
      </c>
      <c r="H3" s="6191" t="s">
        <v>4911</v>
      </c>
      <c r="I3" s="6192"/>
      <c r="J3" s="6191" t="s">
        <v>4912</v>
      </c>
      <c r="K3" s="6192"/>
      <c r="L3" s="6238" t="s">
        <v>622</v>
      </c>
      <c r="M3" s="6240" t="s">
        <v>4913</v>
      </c>
      <c r="N3" s="6241"/>
      <c r="O3" s="6240" t="s">
        <v>4914</v>
      </c>
      <c r="P3" s="6242"/>
      <c r="Q3" s="6189" t="s">
        <v>2450</v>
      </c>
      <c r="R3" s="6189" t="s">
        <v>2462</v>
      </c>
      <c r="S3" s="6213" t="s">
        <v>5087</v>
      </c>
      <c r="T3" s="6170" t="s">
        <v>4915</v>
      </c>
      <c r="U3" s="2135"/>
    </row>
    <row r="4" spans="1:21" ht="13.5" thickBot="1">
      <c r="A4" s="6188"/>
      <c r="B4" s="6190"/>
      <c r="C4" s="6190"/>
      <c r="D4" s="6190"/>
      <c r="E4" s="6190"/>
      <c r="F4" s="6190"/>
      <c r="G4" s="6190"/>
      <c r="H4" s="2136" t="s">
        <v>4916</v>
      </c>
      <c r="I4" s="2136" t="s">
        <v>4917</v>
      </c>
      <c r="J4" s="2136" t="s">
        <v>4916</v>
      </c>
      <c r="K4" s="2136" t="s">
        <v>4917</v>
      </c>
      <c r="L4" s="6239"/>
      <c r="M4" s="2252" t="s">
        <v>4900</v>
      </c>
      <c r="N4" s="2253" t="s">
        <v>4899</v>
      </c>
      <c r="O4" s="2254" t="s">
        <v>4900</v>
      </c>
      <c r="P4" s="2255" t="s">
        <v>4899</v>
      </c>
      <c r="Q4" s="6190"/>
      <c r="R4" s="6190"/>
      <c r="S4" s="6214"/>
      <c r="T4" s="6171"/>
    </row>
    <row r="5" spans="1:21" ht="12.75" hidden="1" customHeight="1">
      <c r="A5" s="6193" t="s">
        <v>404</v>
      </c>
      <c r="B5" s="2249" t="s">
        <v>2464</v>
      </c>
      <c r="C5" s="6196" t="s">
        <v>4918</v>
      </c>
      <c r="D5" s="6199" t="s">
        <v>5824</v>
      </c>
      <c r="E5" s="6222" t="s">
        <v>4919</v>
      </c>
      <c r="F5" s="2250" t="s">
        <v>1809</v>
      </c>
      <c r="G5" s="2199" t="s">
        <v>5819</v>
      </c>
      <c r="H5" s="2147">
        <v>10500</v>
      </c>
      <c r="I5" s="2137">
        <f>H5*1.5/0.008</f>
        <v>1968750</v>
      </c>
      <c r="J5" s="2147">
        <v>692</v>
      </c>
      <c r="K5" s="2137">
        <f>J5*1.5/0.008</f>
        <v>129750</v>
      </c>
      <c r="L5" s="6205" t="s">
        <v>1811</v>
      </c>
      <c r="M5" s="6220">
        <v>11025</v>
      </c>
      <c r="N5" s="6220">
        <v>720</v>
      </c>
      <c r="O5" s="6220">
        <v>4477</v>
      </c>
      <c r="P5" s="6218">
        <v>572</v>
      </c>
      <c r="Q5" s="2489"/>
      <c r="R5" s="2489"/>
      <c r="S5" s="2135"/>
      <c r="T5" s="2251" t="s">
        <v>4920</v>
      </c>
      <c r="U5" s="2135"/>
    </row>
    <row r="6" spans="1:21" ht="12.75" hidden="1" customHeight="1">
      <c r="A6" s="6194"/>
      <c r="B6" s="2212"/>
      <c r="C6" s="6198"/>
      <c r="D6" s="6201"/>
      <c r="E6" s="6223"/>
      <c r="F6" s="2138"/>
      <c r="G6" s="2139" t="s">
        <v>5817</v>
      </c>
      <c r="H6" s="2140">
        <v>256</v>
      </c>
      <c r="I6" s="2141">
        <f>H6*0.1/0.008</f>
        <v>3200</v>
      </c>
      <c r="J6" s="2142">
        <v>256</v>
      </c>
      <c r="K6" s="2141">
        <f>J6*0.1/0.008</f>
        <v>3200</v>
      </c>
      <c r="L6" s="6207"/>
      <c r="M6" s="6221"/>
      <c r="N6" s="6221"/>
      <c r="O6" s="6221"/>
      <c r="P6" s="6219"/>
      <c r="Q6" s="2489"/>
      <c r="R6" s="2489"/>
      <c r="S6" s="2135"/>
      <c r="T6" s="2143"/>
      <c r="U6" s="2135"/>
    </row>
    <row r="7" spans="1:21" ht="12.75" hidden="1" customHeight="1">
      <c r="A7" s="6194"/>
      <c r="B7" s="2209" t="s">
        <v>2464</v>
      </c>
      <c r="C7" s="6216" t="s">
        <v>4921</v>
      </c>
      <c r="D7" s="6227" t="s">
        <v>5825</v>
      </c>
      <c r="E7" s="6224" t="s">
        <v>4922</v>
      </c>
      <c r="F7" s="2144" t="s">
        <v>1809</v>
      </c>
      <c r="G7" s="2145" t="s">
        <v>5820</v>
      </c>
      <c r="H7" s="2146">
        <v>20971</v>
      </c>
      <c r="I7" s="2137">
        <f>H7*1.5/0.008</f>
        <v>3932062.5</v>
      </c>
      <c r="J7" s="2147">
        <v>824</v>
      </c>
      <c r="K7" s="2137">
        <f>J7*1.5/0.008</f>
        <v>154500</v>
      </c>
      <c r="L7" s="6212" t="s">
        <v>1811</v>
      </c>
      <c r="M7" s="6250">
        <v>22020</v>
      </c>
      <c r="N7" s="6250">
        <v>857</v>
      </c>
      <c r="O7" s="6250">
        <v>11025</v>
      </c>
      <c r="P7" s="6180">
        <v>720</v>
      </c>
      <c r="Q7" s="2489"/>
      <c r="R7" s="2489"/>
      <c r="S7" s="2135"/>
      <c r="T7" s="2148" t="s">
        <v>4920</v>
      </c>
      <c r="U7" s="2135"/>
    </row>
    <row r="8" spans="1:21" ht="13.5" hidden="1" customHeight="1" thickBot="1">
      <c r="A8" s="6195"/>
      <c r="B8" s="2211"/>
      <c r="C8" s="6217"/>
      <c r="D8" s="6228"/>
      <c r="E8" s="6225"/>
      <c r="F8" s="2149"/>
      <c r="G8" s="2139" t="s">
        <v>5817</v>
      </c>
      <c r="H8" s="2140">
        <v>256</v>
      </c>
      <c r="I8" s="2150">
        <f>H8*0.1/0.008</f>
        <v>3200</v>
      </c>
      <c r="J8" s="2140">
        <v>256</v>
      </c>
      <c r="K8" s="2150">
        <f>J8*0.1/0.008</f>
        <v>3200</v>
      </c>
      <c r="L8" s="6226"/>
      <c r="M8" s="6251"/>
      <c r="N8" s="6251"/>
      <c r="O8" s="6251"/>
      <c r="P8" s="6181"/>
      <c r="Q8" s="2489"/>
      <c r="R8" s="2489"/>
      <c r="S8" s="2135"/>
      <c r="T8" s="2151"/>
      <c r="U8" s="2135"/>
    </row>
    <row r="9" spans="1:21" ht="12.75" hidden="1" customHeight="1">
      <c r="A9" s="6193" t="s">
        <v>4923</v>
      </c>
      <c r="B9" s="2208" t="s">
        <v>2464</v>
      </c>
      <c r="C9" s="6196" t="s">
        <v>4924</v>
      </c>
      <c r="D9" s="6199" t="s">
        <v>5826</v>
      </c>
      <c r="E9" s="6202" t="s">
        <v>1839</v>
      </c>
      <c r="F9" s="2152" t="s">
        <v>4925</v>
      </c>
      <c r="G9" s="2201" t="s">
        <v>5818</v>
      </c>
      <c r="H9" s="2153">
        <v>256</v>
      </c>
      <c r="I9" s="2137">
        <f>H9*0.1/0.008</f>
        <v>3200</v>
      </c>
      <c r="J9" s="2153">
        <v>256</v>
      </c>
      <c r="K9" s="2137">
        <f>J9*0.1/0.008</f>
        <v>3200</v>
      </c>
      <c r="L9" s="6205" t="s">
        <v>1811</v>
      </c>
      <c r="M9" s="6208">
        <f>4477+256+3520</f>
        <v>8253</v>
      </c>
      <c r="N9" s="6208">
        <f>572+256+256</f>
        <v>1084</v>
      </c>
      <c r="O9" s="6256">
        <f>384+256+3520</f>
        <v>4160</v>
      </c>
      <c r="P9" s="6182">
        <f>128+256+256</f>
        <v>640</v>
      </c>
      <c r="Q9" s="2490"/>
      <c r="R9" s="2490"/>
      <c r="S9" s="2135"/>
      <c r="T9" s="2154" t="s">
        <v>4920</v>
      </c>
      <c r="U9" s="2135"/>
    </row>
    <row r="10" spans="1:21" ht="12.75" hidden="1" customHeight="1">
      <c r="A10" s="6194"/>
      <c r="B10" s="2212"/>
      <c r="C10" s="6197"/>
      <c r="D10" s="6200"/>
      <c r="E10" s="6203"/>
      <c r="F10" s="2155"/>
      <c r="G10" s="2156" t="s">
        <v>5821</v>
      </c>
      <c r="H10" s="2157">
        <v>3520</v>
      </c>
      <c r="I10" s="2137">
        <f>H10*0.1/0.008</f>
        <v>44000</v>
      </c>
      <c r="J10" s="2157">
        <v>512</v>
      </c>
      <c r="K10" s="2137">
        <f>J10*0.1/0.008</f>
        <v>6400</v>
      </c>
      <c r="L10" s="6206"/>
      <c r="M10" s="6149"/>
      <c r="N10" s="6149"/>
      <c r="O10" s="6172"/>
      <c r="P10" s="6183"/>
      <c r="Q10" s="2490"/>
      <c r="R10" s="2490"/>
      <c r="S10" s="2135"/>
      <c r="T10" s="2154"/>
      <c r="U10" s="2135"/>
    </row>
    <row r="11" spans="1:21" ht="12.75" hidden="1" customHeight="1">
      <c r="A11" s="6194"/>
      <c r="B11" s="2209"/>
      <c r="C11" s="6197"/>
      <c r="D11" s="6200"/>
      <c r="E11" s="6203"/>
      <c r="F11" s="2155"/>
      <c r="G11" s="2158" t="s">
        <v>5822</v>
      </c>
      <c r="H11" s="2159">
        <v>4264</v>
      </c>
      <c r="I11" s="2137">
        <f>H11*1.5/0.008</f>
        <v>799500</v>
      </c>
      <c r="J11" s="2159">
        <v>550</v>
      </c>
      <c r="K11" s="2137">
        <f>J11*1.5/0.008</f>
        <v>103125</v>
      </c>
      <c r="L11" s="6206"/>
      <c r="M11" s="6149"/>
      <c r="N11" s="6149"/>
      <c r="O11" s="6172"/>
      <c r="P11" s="6183"/>
      <c r="Q11" s="2490"/>
      <c r="R11" s="2490"/>
      <c r="S11" s="2135"/>
      <c r="T11" s="2154"/>
      <c r="U11" s="2135"/>
    </row>
    <row r="12" spans="1:21" ht="12.75" hidden="1" customHeight="1">
      <c r="A12" s="6194"/>
      <c r="B12" s="2212"/>
      <c r="C12" s="6198"/>
      <c r="D12" s="6201"/>
      <c r="E12" s="6204"/>
      <c r="F12" s="2160"/>
      <c r="G12" s="2161" t="s">
        <v>5817</v>
      </c>
      <c r="H12" s="2162">
        <v>256</v>
      </c>
      <c r="I12" s="2141">
        <f>H12*0.1/0.008</f>
        <v>3200</v>
      </c>
      <c r="J12" s="2162">
        <v>256</v>
      </c>
      <c r="K12" s="2141">
        <f>J12*0.1/0.008</f>
        <v>3200</v>
      </c>
      <c r="L12" s="6207"/>
      <c r="M12" s="6150"/>
      <c r="N12" s="6150"/>
      <c r="O12" s="6173"/>
      <c r="P12" s="6184"/>
      <c r="Q12" s="2490"/>
      <c r="R12" s="2490"/>
      <c r="S12" s="2135"/>
      <c r="T12" s="2163"/>
      <c r="U12" s="2135"/>
    </row>
    <row r="13" spans="1:21" ht="12.75" hidden="1" customHeight="1">
      <c r="A13" s="6194"/>
      <c r="B13" s="2209" t="s">
        <v>2464</v>
      </c>
      <c r="C13" s="6216" t="s">
        <v>4918</v>
      </c>
      <c r="D13" s="6227" t="s">
        <v>5827</v>
      </c>
      <c r="E13" s="6215" t="s">
        <v>1841</v>
      </c>
      <c r="F13" s="2155" t="s">
        <v>4925</v>
      </c>
      <c r="G13" s="2201" t="s">
        <v>5823</v>
      </c>
      <c r="H13" s="2157">
        <v>256</v>
      </c>
      <c r="I13" s="2137">
        <f>H13*0.1/0.008</f>
        <v>3200</v>
      </c>
      <c r="J13" s="2157">
        <v>256</v>
      </c>
      <c r="K13" s="2137">
        <f>J13*0.1/0.008</f>
        <v>3200</v>
      </c>
      <c r="L13" s="6212" t="s">
        <v>1811</v>
      </c>
      <c r="M13" s="6252">
        <f>11025+256+3520</f>
        <v>14801</v>
      </c>
      <c r="N13" s="6252">
        <f>720+256+256</f>
        <v>1232</v>
      </c>
      <c r="O13" s="6252">
        <f>4477+256+3520</f>
        <v>8253</v>
      </c>
      <c r="P13" s="6235">
        <f>572+256+256</f>
        <v>1084</v>
      </c>
      <c r="Q13" s="2179"/>
      <c r="R13" s="2179"/>
      <c r="S13" s="2135"/>
      <c r="T13" s="2164" t="s">
        <v>4920</v>
      </c>
      <c r="U13" s="2135"/>
    </row>
    <row r="14" spans="1:21" ht="12.75" hidden="1" customHeight="1">
      <c r="A14" s="6194"/>
      <c r="B14" s="2209"/>
      <c r="C14" s="6197"/>
      <c r="D14" s="6200"/>
      <c r="E14" s="6203"/>
      <c r="F14" s="2155"/>
      <c r="G14" s="2156" t="s">
        <v>5821</v>
      </c>
      <c r="H14" s="2157">
        <v>3520</v>
      </c>
      <c r="I14" s="2137">
        <f>H14*0.1/0.008</f>
        <v>44000</v>
      </c>
      <c r="J14" s="2157">
        <v>512</v>
      </c>
      <c r="K14" s="2137">
        <f>J14*0.1/0.008</f>
        <v>6400</v>
      </c>
      <c r="L14" s="6206"/>
      <c r="M14" s="6253"/>
      <c r="N14" s="6253"/>
      <c r="O14" s="6253"/>
      <c r="P14" s="6236"/>
      <c r="Q14" s="2179"/>
      <c r="R14" s="2179"/>
      <c r="S14" s="2135"/>
      <c r="T14" s="2154"/>
      <c r="U14" s="2135"/>
    </row>
    <row r="15" spans="1:21" ht="12.75" hidden="1" customHeight="1">
      <c r="A15" s="6194"/>
      <c r="B15" s="2209"/>
      <c r="C15" s="6197"/>
      <c r="D15" s="6200"/>
      <c r="E15" s="6203"/>
      <c r="F15" s="2155"/>
      <c r="G15" s="2165" t="s">
        <v>5819</v>
      </c>
      <c r="H15" s="2166">
        <v>10500</v>
      </c>
      <c r="I15" s="2137">
        <f>H15*1.5/0.008</f>
        <v>1968750</v>
      </c>
      <c r="J15" s="2166">
        <v>692</v>
      </c>
      <c r="K15" s="2137">
        <f>J15*1.5/0.008</f>
        <v>129750</v>
      </c>
      <c r="L15" s="6206"/>
      <c r="M15" s="6253"/>
      <c r="N15" s="6253"/>
      <c r="O15" s="6253"/>
      <c r="P15" s="6236"/>
      <c r="Q15" s="2179"/>
      <c r="R15" s="2179"/>
      <c r="S15" s="2135"/>
      <c r="T15" s="2154"/>
      <c r="U15" s="2135"/>
    </row>
    <row r="16" spans="1:21" ht="12.75" hidden="1" customHeight="1">
      <c r="A16" s="6194"/>
      <c r="B16" s="2212"/>
      <c r="C16" s="6198"/>
      <c r="D16" s="6201"/>
      <c r="E16" s="6204"/>
      <c r="F16" s="2160"/>
      <c r="G16" s="2167" t="s">
        <v>5817</v>
      </c>
      <c r="H16" s="2168">
        <v>256</v>
      </c>
      <c r="I16" s="2141">
        <f>H16*0.1/0.008</f>
        <v>3200</v>
      </c>
      <c r="J16" s="2168">
        <v>256</v>
      </c>
      <c r="K16" s="2141">
        <f>J16*0.1/0.008</f>
        <v>3200</v>
      </c>
      <c r="L16" s="6207"/>
      <c r="M16" s="6255"/>
      <c r="N16" s="6255"/>
      <c r="O16" s="6255"/>
      <c r="P16" s="6237"/>
      <c r="Q16" s="2179"/>
      <c r="R16" s="2179"/>
      <c r="S16" s="2135"/>
      <c r="T16" s="2163"/>
      <c r="U16" s="2135"/>
    </row>
    <row r="17" spans="1:21" ht="12.75" hidden="1" customHeight="1">
      <c r="A17" s="6194"/>
      <c r="B17" s="2209" t="s">
        <v>2464</v>
      </c>
      <c r="C17" s="6216" t="s">
        <v>4921</v>
      </c>
      <c r="D17" s="6227" t="s">
        <v>5828</v>
      </c>
      <c r="E17" s="6215" t="s">
        <v>1843</v>
      </c>
      <c r="F17" s="2155" t="s">
        <v>4925</v>
      </c>
      <c r="G17" s="2201" t="s">
        <v>5823</v>
      </c>
      <c r="H17" s="2157">
        <v>256</v>
      </c>
      <c r="I17" s="2137">
        <f>H17*0.1/0.008</f>
        <v>3200</v>
      </c>
      <c r="J17" s="2157">
        <v>256</v>
      </c>
      <c r="K17" s="2137">
        <f>J17*0.1/0.008</f>
        <v>3200</v>
      </c>
      <c r="L17" s="6212" t="s">
        <v>1811</v>
      </c>
      <c r="M17" s="6252">
        <f>22020+256+3520</f>
        <v>25796</v>
      </c>
      <c r="N17" s="6252">
        <f>857+256+256</f>
        <v>1369</v>
      </c>
      <c r="O17" s="6252">
        <f>11025+256+3520</f>
        <v>14801</v>
      </c>
      <c r="P17" s="6235">
        <f>720+256+256</f>
        <v>1232</v>
      </c>
      <c r="Q17" s="2179"/>
      <c r="R17" s="2179"/>
      <c r="S17" s="2135"/>
      <c r="T17" s="2164" t="s">
        <v>4920</v>
      </c>
      <c r="U17" s="2135"/>
    </row>
    <row r="18" spans="1:21" ht="12.75" hidden="1" customHeight="1">
      <c r="A18" s="6194"/>
      <c r="B18" s="2209"/>
      <c r="C18" s="6197"/>
      <c r="D18" s="6200"/>
      <c r="E18" s="6203"/>
      <c r="F18" s="2155"/>
      <c r="G18" s="2156" t="s">
        <v>5821</v>
      </c>
      <c r="H18" s="2157">
        <v>3520</v>
      </c>
      <c r="I18" s="2137">
        <f>H18*0.1/0.008</f>
        <v>44000</v>
      </c>
      <c r="J18" s="2157">
        <v>512</v>
      </c>
      <c r="K18" s="2137">
        <f>J18*0.1/0.008</f>
        <v>6400</v>
      </c>
      <c r="L18" s="6206"/>
      <c r="M18" s="6253"/>
      <c r="N18" s="6253"/>
      <c r="O18" s="6253"/>
      <c r="P18" s="6236"/>
      <c r="Q18" s="2179"/>
      <c r="R18" s="2179"/>
      <c r="S18" s="2135"/>
      <c r="T18" s="2154"/>
      <c r="U18" s="2135"/>
    </row>
    <row r="19" spans="1:21" ht="12.75" hidden="1" customHeight="1">
      <c r="A19" s="6194"/>
      <c r="B19" s="2209"/>
      <c r="C19" s="6197"/>
      <c r="D19" s="6200"/>
      <c r="E19" s="6203"/>
      <c r="F19" s="2155"/>
      <c r="G19" s="2169" t="s">
        <v>5820</v>
      </c>
      <c r="H19" s="2166">
        <v>20971</v>
      </c>
      <c r="I19" s="2137">
        <f>H19*1.5/0.008</f>
        <v>3932062.5</v>
      </c>
      <c r="J19" s="2166">
        <v>824</v>
      </c>
      <c r="K19" s="2137">
        <f>J19*1.5/0.008</f>
        <v>154500</v>
      </c>
      <c r="L19" s="6206"/>
      <c r="M19" s="6253"/>
      <c r="N19" s="6253"/>
      <c r="O19" s="6253"/>
      <c r="P19" s="6236"/>
      <c r="Q19" s="2179"/>
      <c r="R19" s="2179"/>
      <c r="S19" s="2135"/>
      <c r="T19" s="2154"/>
      <c r="U19" s="2135"/>
    </row>
    <row r="20" spans="1:21" ht="13.5" hidden="1" customHeight="1" thickBot="1">
      <c r="A20" s="6195"/>
      <c r="B20" s="2210"/>
      <c r="C20" s="6217"/>
      <c r="D20" s="6228"/>
      <c r="E20" s="6270"/>
      <c r="F20" s="2170"/>
      <c r="G20" s="2171" t="s">
        <v>5817</v>
      </c>
      <c r="H20" s="2172">
        <v>256</v>
      </c>
      <c r="I20" s="2150">
        <f>H20*0.1/0.008</f>
        <v>3200</v>
      </c>
      <c r="J20" s="2172">
        <v>256</v>
      </c>
      <c r="K20" s="2150">
        <f>J20*0.1/0.008</f>
        <v>3200</v>
      </c>
      <c r="L20" s="6226"/>
      <c r="M20" s="6254"/>
      <c r="N20" s="6254"/>
      <c r="O20" s="6254"/>
      <c r="P20" s="6274"/>
      <c r="Q20" s="2179"/>
      <c r="R20" s="2179"/>
      <c r="S20" s="2135"/>
      <c r="T20" s="2151"/>
      <c r="U20" s="2135"/>
    </row>
    <row r="21" spans="1:21" ht="14.25" hidden="1">
      <c r="A21" s="2173"/>
      <c r="B21" s="2173"/>
      <c r="C21" s="2174"/>
      <c r="D21" s="2072"/>
      <c r="E21" s="2175"/>
      <c r="F21" s="2175"/>
      <c r="G21" s="2176" t="s">
        <v>913</v>
      </c>
      <c r="H21" s="2177" t="s">
        <v>4900</v>
      </c>
      <c r="I21" s="2177"/>
      <c r="J21" s="2177" t="s">
        <v>4899</v>
      </c>
      <c r="K21" s="2178"/>
      <c r="L21" s="2077"/>
      <c r="M21" s="2179"/>
      <c r="N21" s="2179"/>
      <c r="O21" s="2179"/>
      <c r="P21" s="2179"/>
      <c r="Q21" s="2179"/>
      <c r="R21" s="2179"/>
      <c r="S21" s="2085"/>
      <c r="T21" s="2180"/>
      <c r="U21" s="2085"/>
    </row>
    <row r="22" spans="1:21" hidden="1">
      <c r="A22" s="2213"/>
      <c r="B22" s="2181"/>
      <c r="D22" s="2091" t="s">
        <v>4926</v>
      </c>
      <c r="G22" s="2056" t="s">
        <v>4927</v>
      </c>
      <c r="H22" s="2056">
        <v>256</v>
      </c>
      <c r="J22" s="2056">
        <v>256</v>
      </c>
      <c r="L22" s="2182" t="s">
        <v>4917</v>
      </c>
    </row>
    <row r="23" spans="1:21" ht="14.25" hidden="1">
      <c r="G23" s="2056" t="s">
        <v>4846</v>
      </c>
      <c r="H23" s="2056">
        <v>384</v>
      </c>
      <c r="J23" s="2056">
        <v>384</v>
      </c>
      <c r="L23" s="2184" t="s">
        <v>4928</v>
      </c>
    </row>
    <row r="24" spans="1:21" ht="14.25" hidden="1">
      <c r="G24" s="2056" t="s">
        <v>4929</v>
      </c>
      <c r="H24" s="2056">
        <v>512</v>
      </c>
      <c r="J24" s="2056">
        <v>512</v>
      </c>
      <c r="L24" s="2184"/>
    </row>
    <row r="25" spans="1:21" ht="14.25" hidden="1">
      <c r="G25" s="2056" t="s">
        <v>4930</v>
      </c>
      <c r="H25" s="2056">
        <v>384</v>
      </c>
      <c r="J25" s="2056">
        <v>128</v>
      </c>
      <c r="L25" s="2184"/>
    </row>
    <row r="26" spans="1:21" ht="14.25" hidden="1">
      <c r="A26" s="2214"/>
      <c r="B26" s="2105"/>
      <c r="D26" s="2091" t="s">
        <v>4855</v>
      </c>
      <c r="G26" s="2056" t="s">
        <v>4931</v>
      </c>
      <c r="H26" s="2185">
        <v>4264</v>
      </c>
      <c r="I26" s="2185"/>
      <c r="J26" s="2185">
        <v>550</v>
      </c>
      <c r="K26" s="2185"/>
      <c r="L26" s="2184"/>
    </row>
    <row r="27" spans="1:21" hidden="1">
      <c r="G27" s="2056" t="s">
        <v>4932</v>
      </c>
      <c r="H27" s="2185">
        <v>10500</v>
      </c>
      <c r="I27" s="2185"/>
      <c r="J27" s="2185">
        <v>692</v>
      </c>
      <c r="K27" s="2185"/>
      <c r="L27" s="2056" t="s">
        <v>4933</v>
      </c>
    </row>
    <row r="28" spans="1:21" hidden="1">
      <c r="A28" s="2182" t="s">
        <v>4934</v>
      </c>
      <c r="G28" s="2056" t="s">
        <v>4935</v>
      </c>
      <c r="H28" s="2185">
        <v>20971</v>
      </c>
      <c r="I28" s="2185"/>
      <c r="J28" s="2185">
        <v>824</v>
      </c>
      <c r="K28" s="2185"/>
      <c r="L28" s="2056" t="s">
        <v>5017</v>
      </c>
    </row>
    <row r="29" spans="1:21" hidden="1">
      <c r="A29" s="2101"/>
      <c r="G29" s="2100" t="s">
        <v>4936</v>
      </c>
      <c r="H29" s="2186">
        <v>10500</v>
      </c>
      <c r="I29" s="2186"/>
      <c r="J29" s="2186">
        <v>1100</v>
      </c>
      <c r="K29" s="2185"/>
    </row>
    <row r="30" spans="1:21" hidden="1">
      <c r="G30" s="2100" t="s">
        <v>4937</v>
      </c>
      <c r="H30" s="2186">
        <v>20971</v>
      </c>
      <c r="I30" s="2186"/>
      <c r="J30" s="2186">
        <v>1100</v>
      </c>
      <c r="K30" s="2185"/>
      <c r="L30" s="2056" t="s">
        <v>5021</v>
      </c>
      <c r="M30" s="2248">
        <v>65535</v>
      </c>
    </row>
    <row r="31" spans="1:21" hidden="1">
      <c r="A31" s="2182" t="s">
        <v>4938</v>
      </c>
      <c r="G31" s="2056" t="s">
        <v>4862</v>
      </c>
      <c r="H31" s="2056">
        <v>3072</v>
      </c>
      <c r="J31" s="2056">
        <v>576</v>
      </c>
    </row>
    <row r="32" spans="1:21" hidden="1">
      <c r="A32" s="2182" t="s">
        <v>4939</v>
      </c>
      <c r="G32" s="2056" t="s">
        <v>4861</v>
      </c>
      <c r="H32" s="2056">
        <v>4096</v>
      </c>
      <c r="J32" s="2056">
        <v>576</v>
      </c>
    </row>
    <row r="33" spans="1:11" hidden="1">
      <c r="A33" s="2182" t="s">
        <v>4940</v>
      </c>
      <c r="G33" s="2056" t="s">
        <v>4860</v>
      </c>
      <c r="H33" s="2056">
        <v>6080</v>
      </c>
      <c r="J33" s="2056">
        <v>576</v>
      </c>
    </row>
    <row r="34" spans="1:11" hidden="1">
      <c r="G34" s="2056" t="s">
        <v>4859</v>
      </c>
      <c r="H34" s="2056">
        <v>8064</v>
      </c>
      <c r="J34" s="2056">
        <v>576</v>
      </c>
    </row>
    <row r="35" spans="1:11" hidden="1">
      <c r="G35" s="2056" t="s">
        <v>4858</v>
      </c>
      <c r="H35" s="2056">
        <v>10112</v>
      </c>
      <c r="J35" s="2056">
        <v>576</v>
      </c>
    </row>
    <row r="36" spans="1:11" hidden="1">
      <c r="G36" s="2056" t="s">
        <v>4857</v>
      </c>
      <c r="H36" s="2056">
        <v>12096</v>
      </c>
      <c r="J36" s="2056">
        <v>576</v>
      </c>
    </row>
    <row r="37" spans="1:11" hidden="1">
      <c r="G37" s="2056" t="s">
        <v>4941</v>
      </c>
      <c r="H37" s="2056">
        <v>256</v>
      </c>
      <c r="J37" s="2056">
        <v>256</v>
      </c>
    </row>
    <row r="38" spans="1:11" hidden="1">
      <c r="A38" s="2182" t="s">
        <v>4942</v>
      </c>
      <c r="B38" s="2091"/>
      <c r="G38" s="2182" t="s">
        <v>4840</v>
      </c>
      <c r="H38" s="2182" t="s">
        <v>5009</v>
      </c>
      <c r="I38" s="2182" t="s">
        <v>5010</v>
      </c>
      <c r="J38" s="2182" t="s">
        <v>5011</v>
      </c>
      <c r="K38" s="2182" t="s">
        <v>5012</v>
      </c>
    </row>
    <row r="39" spans="1:11" hidden="1">
      <c r="A39" s="2182" t="s">
        <v>4943</v>
      </c>
      <c r="B39" s="2091"/>
      <c r="G39" s="2091" t="s">
        <v>4944</v>
      </c>
      <c r="H39" s="2091">
        <v>384</v>
      </c>
      <c r="I39" s="2091"/>
      <c r="J39" s="2091">
        <v>256</v>
      </c>
      <c r="K39" s="2091"/>
    </row>
    <row r="40" spans="1:11" hidden="1">
      <c r="A40" s="2182" t="s">
        <v>4945</v>
      </c>
      <c r="B40" s="2091"/>
      <c r="G40" s="2091" t="s">
        <v>4946</v>
      </c>
      <c r="H40" s="2185">
        <v>4477</v>
      </c>
      <c r="I40" s="2185">
        <v>384</v>
      </c>
      <c r="J40" s="2185">
        <v>572</v>
      </c>
      <c r="K40" s="2185">
        <v>256</v>
      </c>
    </row>
    <row r="41" spans="1:11" hidden="1">
      <c r="A41" s="2182" t="s">
        <v>4947</v>
      </c>
      <c r="B41" s="2091"/>
      <c r="G41" s="2091" t="s">
        <v>4948</v>
      </c>
      <c r="H41" s="2185">
        <v>11025</v>
      </c>
      <c r="I41" s="2185">
        <v>4477</v>
      </c>
      <c r="J41" s="2185">
        <v>720</v>
      </c>
      <c r="K41" s="2185">
        <v>572</v>
      </c>
    </row>
    <row r="42" spans="1:11" hidden="1">
      <c r="B42" s="2091"/>
      <c r="G42" s="2091" t="s">
        <v>4949</v>
      </c>
      <c r="H42" s="2185">
        <v>22020</v>
      </c>
      <c r="I42" s="2185">
        <v>11025</v>
      </c>
      <c r="J42" s="2185">
        <v>857</v>
      </c>
      <c r="K42" s="2185">
        <v>720</v>
      </c>
    </row>
    <row r="43" spans="1:11" hidden="1">
      <c r="B43" s="2091"/>
      <c r="G43" s="2100" t="s">
        <v>4950</v>
      </c>
      <c r="H43" s="2186"/>
      <c r="I43" s="2186"/>
      <c r="J43" s="2186">
        <v>1128</v>
      </c>
      <c r="K43" s="2185">
        <v>857</v>
      </c>
    </row>
    <row r="44" spans="1:11" hidden="1">
      <c r="A44" s="2182" t="s">
        <v>4951</v>
      </c>
      <c r="B44" s="2091"/>
      <c r="G44" s="2100" t="s">
        <v>4952</v>
      </c>
      <c r="H44" s="2186"/>
      <c r="I44" s="2186"/>
      <c r="J44" s="2186">
        <v>1128</v>
      </c>
      <c r="K44" s="2185">
        <v>857</v>
      </c>
    </row>
    <row r="45" spans="1:11" hidden="1">
      <c r="G45" s="2091" t="s">
        <v>4953</v>
      </c>
      <c r="J45" s="2056">
        <v>256</v>
      </c>
    </row>
    <row r="46" spans="1:11" hidden="1">
      <c r="G46" s="2056" t="s">
        <v>4862</v>
      </c>
      <c r="H46" s="2056">
        <v>3072</v>
      </c>
      <c r="I46" s="2056">
        <v>3008</v>
      </c>
      <c r="J46" s="2056">
        <v>576</v>
      </c>
      <c r="K46" s="2056">
        <v>512</v>
      </c>
    </row>
    <row r="47" spans="1:11" hidden="1">
      <c r="G47" s="2056" t="s">
        <v>4861</v>
      </c>
      <c r="H47" s="2056">
        <v>4096</v>
      </c>
      <c r="I47" s="2056">
        <v>4032</v>
      </c>
      <c r="J47" s="2056">
        <v>576</v>
      </c>
      <c r="K47" s="2056">
        <v>512</v>
      </c>
    </row>
    <row r="48" spans="1:11" hidden="1">
      <c r="G48" s="2056" t="s">
        <v>4860</v>
      </c>
      <c r="H48" s="2056">
        <v>6080</v>
      </c>
      <c r="I48" s="2056">
        <v>6016</v>
      </c>
      <c r="J48" s="2056">
        <v>576</v>
      </c>
      <c r="K48" s="2056">
        <v>512</v>
      </c>
    </row>
    <row r="49" spans="1:21" hidden="1">
      <c r="G49" s="2056" t="s">
        <v>4859</v>
      </c>
      <c r="H49" s="2056">
        <v>8064</v>
      </c>
      <c r="I49" s="2056">
        <v>8000</v>
      </c>
      <c r="J49" s="2056">
        <v>576</v>
      </c>
      <c r="K49" s="2056">
        <v>512</v>
      </c>
    </row>
    <row r="50" spans="1:21" hidden="1">
      <c r="G50" s="2056" t="s">
        <v>4858</v>
      </c>
      <c r="H50" s="2056">
        <v>10112</v>
      </c>
      <c r="I50" s="2056">
        <v>10048</v>
      </c>
      <c r="J50" s="2056">
        <v>576</v>
      </c>
      <c r="K50" s="2056">
        <v>512</v>
      </c>
    </row>
    <row r="51" spans="1:21" hidden="1">
      <c r="G51" s="2056" t="s">
        <v>4857</v>
      </c>
      <c r="H51" s="2056">
        <v>12096</v>
      </c>
      <c r="I51" s="2056">
        <v>12032</v>
      </c>
      <c r="J51" s="2056">
        <v>576</v>
      </c>
      <c r="K51" s="2056">
        <v>512</v>
      </c>
    </row>
    <row r="52" spans="1:21" hidden="1">
      <c r="G52" s="2056" t="s">
        <v>4941</v>
      </c>
      <c r="H52" s="2056">
        <f>H37</f>
        <v>256</v>
      </c>
      <c r="I52" s="2056">
        <v>256</v>
      </c>
      <c r="J52" s="2056">
        <f>J37</f>
        <v>256</v>
      </c>
      <c r="K52" s="2056">
        <v>256</v>
      </c>
    </row>
    <row r="53" spans="1:21" hidden="1">
      <c r="A53" s="2182" t="s">
        <v>4833</v>
      </c>
      <c r="G53" s="2091" t="s">
        <v>5074</v>
      </c>
      <c r="H53" s="2056">
        <v>256</v>
      </c>
      <c r="I53" s="2056">
        <v>256</v>
      </c>
      <c r="J53" s="2056">
        <v>256</v>
      </c>
      <c r="K53" s="2056">
        <v>256</v>
      </c>
    </row>
    <row r="54" spans="1:21" hidden="1">
      <c r="G54" s="2091" t="s">
        <v>4929</v>
      </c>
      <c r="H54" s="2056">
        <v>512</v>
      </c>
      <c r="I54" s="2056">
        <v>512</v>
      </c>
      <c r="J54" s="2056">
        <v>512</v>
      </c>
      <c r="K54" s="2056">
        <v>512</v>
      </c>
    </row>
    <row r="55" spans="1:21" hidden="1"/>
    <row r="56" spans="1:21" hidden="1">
      <c r="D56" s="2187"/>
      <c r="H56" s="2085"/>
      <c r="I56" s="2085"/>
      <c r="J56" s="2085"/>
      <c r="K56" s="2085"/>
    </row>
    <row r="57" spans="1:21" hidden="1">
      <c r="D57" s="2188"/>
      <c r="H57" s="2085"/>
      <c r="I57" s="2085"/>
      <c r="J57" s="2085"/>
      <c r="K57" s="2085"/>
    </row>
    <row r="58" spans="1:21" s="2183" customFormat="1" ht="15" customHeight="1">
      <c r="A58" s="6229" t="s">
        <v>4956</v>
      </c>
      <c r="B58" s="6008" t="s">
        <v>2463</v>
      </c>
      <c r="C58" s="6151" t="s">
        <v>3707</v>
      </c>
      <c r="D58" s="6154" t="s">
        <v>4831</v>
      </c>
      <c r="E58" s="6271" t="s">
        <v>1834</v>
      </c>
      <c r="F58" s="2189" t="s">
        <v>1809</v>
      </c>
      <c r="G58" s="2190"/>
      <c r="H58" s="2191"/>
      <c r="I58" s="2191"/>
      <c r="J58" s="2191"/>
      <c r="K58" s="2191"/>
      <c r="L58" s="6212" t="s">
        <v>1811</v>
      </c>
      <c r="M58" s="6148">
        <f>$H$41+$H$52+H58+H59</f>
        <v>11281</v>
      </c>
      <c r="N58" s="6148">
        <f>$J$41+$J$52+J58+(J59/2)</f>
        <v>976</v>
      </c>
      <c r="O58" s="6148">
        <f>$I$41+$I$52+H58+H59</f>
        <v>4733</v>
      </c>
      <c r="P58" s="6148">
        <f>$K$41+$K$52+J58+(J59/2)</f>
        <v>828</v>
      </c>
      <c r="Q58" s="6148" t="s">
        <v>2466</v>
      </c>
      <c r="R58" s="6148" t="s">
        <v>3030</v>
      </c>
      <c r="S58" s="2348" t="s">
        <v>5088</v>
      </c>
      <c r="U58" s="2056"/>
    </row>
    <row r="59" spans="1:21" s="2183" customFormat="1" ht="15">
      <c r="A59" s="6230"/>
      <c r="B59" s="6106"/>
      <c r="C59" s="6245"/>
      <c r="D59" s="6155"/>
      <c r="E59" s="6272"/>
      <c r="F59" s="2192"/>
      <c r="G59" s="2193"/>
      <c r="H59" s="2194"/>
      <c r="I59" s="2194"/>
      <c r="J59" s="2194"/>
      <c r="K59" s="2194"/>
      <c r="L59" s="6206"/>
      <c r="M59" s="6172"/>
      <c r="N59" s="6172"/>
      <c r="O59" s="6172"/>
      <c r="P59" s="6172"/>
      <c r="Q59" s="6149"/>
      <c r="R59" s="6149"/>
      <c r="S59" s="2349"/>
      <c r="U59" s="2056"/>
    </row>
    <row r="60" spans="1:21" s="2183" customFormat="1" ht="15">
      <c r="A60" s="6230"/>
      <c r="B60" s="6106"/>
      <c r="C60" s="6245"/>
      <c r="D60" s="6155"/>
      <c r="E60" s="6272"/>
      <c r="F60" s="2192"/>
      <c r="G60" s="2351" t="s">
        <v>1810</v>
      </c>
      <c r="H60" s="2159">
        <f>$H$27</f>
        <v>10500</v>
      </c>
      <c r="I60" s="2137">
        <f>H60*1.5/0.008</f>
        <v>1968750</v>
      </c>
      <c r="J60" s="2159">
        <f>$J$27</f>
        <v>692</v>
      </c>
      <c r="K60" s="2137">
        <f>J60*1.5/0.008</f>
        <v>129750</v>
      </c>
      <c r="L60" s="6206"/>
      <c r="M60" s="6172"/>
      <c r="N60" s="6172"/>
      <c r="O60" s="6172"/>
      <c r="P60" s="6172"/>
      <c r="Q60" s="6149"/>
      <c r="R60" s="6149"/>
      <c r="S60" s="2349"/>
      <c r="U60" s="2056"/>
    </row>
    <row r="61" spans="1:21" s="2183" customFormat="1" ht="15">
      <c r="A61" s="6230"/>
      <c r="B61" s="6095"/>
      <c r="C61" s="6249"/>
      <c r="D61" s="6244"/>
      <c r="E61" s="6273"/>
      <c r="F61" s="2195"/>
      <c r="G61" s="2196" t="s">
        <v>4251</v>
      </c>
      <c r="H61" s="2162">
        <f>$H$37</f>
        <v>256</v>
      </c>
      <c r="I61" s="2141">
        <f>$M$30</f>
        <v>65535</v>
      </c>
      <c r="J61" s="2162">
        <f>$H$37</f>
        <v>256</v>
      </c>
      <c r="K61" s="2141">
        <f>$M$30</f>
        <v>65535</v>
      </c>
      <c r="L61" s="6207"/>
      <c r="M61" s="6173"/>
      <c r="N61" s="6173"/>
      <c r="O61" s="6173"/>
      <c r="P61" s="6173"/>
      <c r="Q61" s="6150"/>
      <c r="R61" s="6150"/>
      <c r="S61" s="2350"/>
      <c r="U61" s="2056"/>
    </row>
    <row r="62" spans="1:21" s="2183" customFormat="1" ht="12.75" customHeight="1">
      <c r="A62" s="6230"/>
      <c r="B62" s="6008" t="s">
        <v>2463</v>
      </c>
      <c r="C62" s="6232" t="s">
        <v>3708</v>
      </c>
      <c r="D62" s="6154" t="s">
        <v>4829</v>
      </c>
      <c r="E62" s="6177" t="s">
        <v>1837</v>
      </c>
      <c r="F62" s="2189" t="s">
        <v>1809</v>
      </c>
      <c r="G62" s="2197"/>
      <c r="H62" s="2191"/>
      <c r="I62" s="2056"/>
      <c r="J62" s="2191"/>
      <c r="K62" s="2191"/>
      <c r="L62" s="6212" t="s">
        <v>1811</v>
      </c>
      <c r="M62" s="6148">
        <f>$H$42+$H$52+H62+H63</f>
        <v>22276</v>
      </c>
      <c r="N62" s="6148">
        <f>$J$42+$J$52+J62+(J63/2)</f>
        <v>1113</v>
      </c>
      <c r="O62" s="6148">
        <f>$I$42+$I$52+H62+H63</f>
        <v>11281</v>
      </c>
      <c r="P62" s="6148">
        <f>$K$42+$K$52+J62+(J63/2)</f>
        <v>976</v>
      </c>
      <c r="Q62" s="6148" t="s">
        <v>2468</v>
      </c>
      <c r="R62" s="6148" t="s">
        <v>3030</v>
      </c>
      <c r="S62" s="2348" t="s">
        <v>5088</v>
      </c>
      <c r="U62" s="2056"/>
    </row>
    <row r="63" spans="1:21" s="2183" customFormat="1">
      <c r="A63" s="6230"/>
      <c r="B63" s="6106"/>
      <c r="C63" s="6233"/>
      <c r="D63" s="6155"/>
      <c r="E63" s="6178"/>
      <c r="F63" s="2198"/>
      <c r="G63" s="2199"/>
      <c r="H63" s="2194"/>
      <c r="I63" s="2194"/>
      <c r="J63" s="2194"/>
      <c r="K63" s="2194"/>
      <c r="L63" s="6206"/>
      <c r="M63" s="6172"/>
      <c r="N63" s="6172"/>
      <c r="O63" s="6172"/>
      <c r="P63" s="6172"/>
      <c r="Q63" s="6149"/>
      <c r="R63" s="6149"/>
      <c r="S63" s="2349"/>
      <c r="U63" s="2056"/>
    </row>
    <row r="64" spans="1:21" s="2183" customFormat="1">
      <c r="A64" s="6230"/>
      <c r="B64" s="6106"/>
      <c r="C64" s="6233"/>
      <c r="D64" s="6155"/>
      <c r="E64" s="6178"/>
      <c r="F64" s="2198"/>
      <c r="G64" s="2199" t="s">
        <v>1815</v>
      </c>
      <c r="H64" s="2166">
        <f>$H$28</f>
        <v>20971</v>
      </c>
      <c r="I64" s="2137">
        <f>H64*1.5/0.008</f>
        <v>3932062.5</v>
      </c>
      <c r="J64" s="2159">
        <f>$J$28</f>
        <v>824</v>
      </c>
      <c r="K64" s="2137">
        <f>J64*1.5/0.008</f>
        <v>154500</v>
      </c>
      <c r="L64" s="6206"/>
      <c r="M64" s="6172"/>
      <c r="N64" s="6172"/>
      <c r="O64" s="6172"/>
      <c r="P64" s="6172"/>
      <c r="Q64" s="6149"/>
      <c r="R64" s="6149"/>
      <c r="S64" s="2349"/>
      <c r="U64" s="2056"/>
    </row>
    <row r="65" spans="1:21" s="2183" customFormat="1">
      <c r="A65" s="6231"/>
      <c r="B65" s="6095"/>
      <c r="C65" s="6234"/>
      <c r="D65" s="6156"/>
      <c r="E65" s="6179"/>
      <c r="F65" s="2200"/>
      <c r="G65" s="2196" t="s">
        <v>4251</v>
      </c>
      <c r="H65" s="2162">
        <f>$H$37</f>
        <v>256</v>
      </c>
      <c r="I65" s="2141">
        <f>$M$30</f>
        <v>65535</v>
      </c>
      <c r="J65" s="2162">
        <f>$H$37</f>
        <v>256</v>
      </c>
      <c r="K65" s="2141">
        <f>$M$30</f>
        <v>65535</v>
      </c>
      <c r="L65" s="6207"/>
      <c r="M65" s="6173"/>
      <c r="N65" s="6173"/>
      <c r="O65" s="6173"/>
      <c r="P65" s="6173"/>
      <c r="Q65" s="6150"/>
      <c r="R65" s="6150"/>
      <c r="S65" s="2350"/>
      <c r="U65" s="2056"/>
    </row>
    <row r="66" spans="1:21" ht="12.75" customHeight="1">
      <c r="A66" s="6229" t="s">
        <v>4957</v>
      </c>
      <c r="B66" s="6008" t="s">
        <v>2463</v>
      </c>
      <c r="C66" s="6151" t="s">
        <v>3722</v>
      </c>
      <c r="D66" s="6154" t="s">
        <v>4828</v>
      </c>
      <c r="E66" s="6177" t="s">
        <v>5013</v>
      </c>
      <c r="F66" s="2189" t="s">
        <v>4925</v>
      </c>
      <c r="G66" s="2201"/>
      <c r="H66" s="2202"/>
      <c r="I66" s="2203"/>
      <c r="J66" s="2202"/>
      <c r="K66" s="2203"/>
      <c r="L66" s="6160" t="s">
        <v>1811</v>
      </c>
      <c r="M66" s="6148">
        <f>$H$41+$H$52+H66+H67</f>
        <v>15377</v>
      </c>
      <c r="N66" s="6148">
        <f>$J$41+$J$52+J66+(J67/2)</f>
        <v>1264</v>
      </c>
      <c r="O66" s="6143">
        <f>$I$41+$I$52+H66+(H67-64)</f>
        <v>8765</v>
      </c>
      <c r="P66" s="6143">
        <f>$K$41+$K$52+J66+(J67-64)/2</f>
        <v>1084</v>
      </c>
      <c r="Q66" s="6148" t="s">
        <v>2468</v>
      </c>
      <c r="R66" s="6148" t="s">
        <v>3030</v>
      </c>
      <c r="S66" s="2348" t="s">
        <v>5088</v>
      </c>
    </row>
    <row r="67" spans="1:21" ht="12.75" customHeight="1">
      <c r="A67" s="6230"/>
      <c r="B67" s="6106"/>
      <c r="C67" s="6152"/>
      <c r="D67" s="6155"/>
      <c r="E67" s="6178"/>
      <c r="F67" s="2204"/>
      <c r="G67" s="2205" t="s">
        <v>5015</v>
      </c>
      <c r="H67" s="2157">
        <f>$H$32</f>
        <v>4096</v>
      </c>
      <c r="I67" s="2137">
        <f>H67*0.1/0.008</f>
        <v>51200</v>
      </c>
      <c r="J67" s="2157">
        <f>$J$31</f>
        <v>576</v>
      </c>
      <c r="K67" s="2137">
        <f>J67*0.1/0.008</f>
        <v>7200</v>
      </c>
      <c r="L67" s="6161"/>
      <c r="M67" s="6172"/>
      <c r="N67" s="6172"/>
      <c r="O67" s="6144"/>
      <c r="P67" s="6146"/>
      <c r="Q67" s="6149"/>
      <c r="R67" s="6149"/>
      <c r="S67" s="2349"/>
    </row>
    <row r="68" spans="1:21" ht="12.75" customHeight="1">
      <c r="A68" s="6230"/>
      <c r="B68" s="6106"/>
      <c r="C68" s="6152"/>
      <c r="D68" s="6155"/>
      <c r="E68" s="6178"/>
      <c r="F68" s="2204"/>
      <c r="G68" s="2165" t="s">
        <v>1810</v>
      </c>
      <c r="H68" s="2159">
        <f>$H$27</f>
        <v>10500</v>
      </c>
      <c r="I68" s="2137">
        <f>H68*1.5/0.008</f>
        <v>1968750</v>
      </c>
      <c r="J68" s="2159">
        <f>$J$27</f>
        <v>692</v>
      </c>
      <c r="K68" s="2137">
        <f>J68*1.5/0.008</f>
        <v>129750</v>
      </c>
      <c r="L68" s="6161"/>
      <c r="M68" s="6172"/>
      <c r="N68" s="6172"/>
      <c r="O68" s="6144"/>
      <c r="P68" s="6146"/>
      <c r="Q68" s="6149"/>
      <c r="R68" s="6149"/>
      <c r="S68" s="2349"/>
    </row>
    <row r="69" spans="1:21" ht="12.75" customHeight="1">
      <c r="A69" s="6230"/>
      <c r="B69" s="6095"/>
      <c r="C69" s="6153"/>
      <c r="D69" s="6156"/>
      <c r="E69" s="6179"/>
      <c r="F69" s="2206"/>
      <c r="G69" s="2196" t="s">
        <v>4251</v>
      </c>
      <c r="H69" s="2162">
        <f>$H$37</f>
        <v>256</v>
      </c>
      <c r="I69" s="2141">
        <f>$M$30</f>
        <v>65535</v>
      </c>
      <c r="J69" s="2162">
        <f>$H$37</f>
        <v>256</v>
      </c>
      <c r="K69" s="2141">
        <f>$M$30</f>
        <v>65535</v>
      </c>
      <c r="L69" s="6162"/>
      <c r="M69" s="6173"/>
      <c r="N69" s="6173"/>
      <c r="O69" s="6145"/>
      <c r="P69" s="6147"/>
      <c r="Q69" s="6150"/>
      <c r="R69" s="6150"/>
      <c r="S69" s="2350"/>
      <c r="T69" s="2056"/>
    </row>
    <row r="70" spans="1:21" ht="12.75" customHeight="1">
      <c r="A70" s="6230"/>
      <c r="B70" s="5809" t="s">
        <v>2463</v>
      </c>
      <c r="C70" s="6151" t="s">
        <v>4969</v>
      </c>
      <c r="D70" s="6154" t="s">
        <v>4827</v>
      </c>
      <c r="E70" s="6177" t="s">
        <v>5075</v>
      </c>
      <c r="F70" s="2189" t="s">
        <v>4925</v>
      </c>
      <c r="G70" s="2201"/>
      <c r="H70" s="2202"/>
      <c r="I70" s="2203"/>
      <c r="J70" s="2202"/>
      <c r="K70" s="2203"/>
      <c r="L70" s="6160" t="s">
        <v>1811</v>
      </c>
      <c r="M70" s="6148">
        <f>$H$42+$H$52+H70+H71</f>
        <v>26372</v>
      </c>
      <c r="N70" s="6148">
        <f>$J$42+$J$52+J70+(J71/2)</f>
        <v>1401</v>
      </c>
      <c r="O70" s="6174">
        <v>15377</v>
      </c>
      <c r="P70" s="6148">
        <f>$K$42+$K$52+J70+(J71-64)/2</f>
        <v>1232</v>
      </c>
      <c r="Q70" s="6148" t="s">
        <v>2468</v>
      </c>
      <c r="R70" s="6148" t="s">
        <v>3030</v>
      </c>
      <c r="S70" s="2348" t="s">
        <v>5089</v>
      </c>
      <c r="T70" s="2056"/>
    </row>
    <row r="71" spans="1:21" ht="12.75" customHeight="1">
      <c r="A71" s="6230"/>
      <c r="B71" s="5804"/>
      <c r="C71" s="6245"/>
      <c r="D71" s="6155"/>
      <c r="E71" s="6178"/>
      <c r="F71" s="2204"/>
      <c r="G71" s="2205" t="s">
        <v>5015</v>
      </c>
      <c r="H71" s="2157">
        <f>$H$32</f>
        <v>4096</v>
      </c>
      <c r="I71" s="2137">
        <f>H71*0.1/0.008</f>
        <v>51200</v>
      </c>
      <c r="J71" s="2157">
        <f>$J$31</f>
        <v>576</v>
      </c>
      <c r="K71" s="2137">
        <f>J71*0.1/0.008</f>
        <v>7200</v>
      </c>
      <c r="L71" s="6161"/>
      <c r="M71" s="6172"/>
      <c r="N71" s="6172"/>
      <c r="O71" s="6175"/>
      <c r="P71" s="6172"/>
      <c r="Q71" s="6149"/>
      <c r="R71" s="6149"/>
      <c r="S71" s="2349"/>
      <c r="T71" s="2056"/>
    </row>
    <row r="72" spans="1:21" ht="12.75" customHeight="1">
      <c r="A72" s="6230"/>
      <c r="B72" s="5804"/>
      <c r="C72" s="6245"/>
      <c r="D72" s="6155"/>
      <c r="E72" s="6178"/>
      <c r="F72" s="2204"/>
      <c r="G72" s="2165" t="s">
        <v>1815</v>
      </c>
      <c r="H72" s="2166">
        <f>$H$28</f>
        <v>20971</v>
      </c>
      <c r="I72" s="2137">
        <f>H72*1.5/0.008</f>
        <v>3932062.5</v>
      </c>
      <c r="J72" s="2166">
        <f>$J$28</f>
        <v>824</v>
      </c>
      <c r="K72" s="2137">
        <f>J72*1.5/0.008</f>
        <v>154500</v>
      </c>
      <c r="L72" s="6161"/>
      <c r="M72" s="6172"/>
      <c r="N72" s="6172"/>
      <c r="O72" s="6175"/>
      <c r="P72" s="6172"/>
      <c r="Q72" s="6149"/>
      <c r="R72" s="6149"/>
      <c r="S72" s="2349"/>
      <c r="T72" s="2056"/>
    </row>
    <row r="73" spans="1:21" ht="12.75" customHeight="1">
      <c r="A73" s="6231"/>
      <c r="B73" s="5805"/>
      <c r="C73" s="6249"/>
      <c r="D73" s="6244"/>
      <c r="E73" s="6179"/>
      <c r="F73" s="2206"/>
      <c r="G73" s="2196" t="s">
        <v>4251</v>
      </c>
      <c r="H73" s="2162">
        <f>$H$37</f>
        <v>256</v>
      </c>
      <c r="I73" s="2141">
        <f>$M$30</f>
        <v>65535</v>
      </c>
      <c r="J73" s="2162">
        <f>$H$37</f>
        <v>256</v>
      </c>
      <c r="K73" s="2141">
        <f>$M$30</f>
        <v>65535</v>
      </c>
      <c r="L73" s="6162"/>
      <c r="M73" s="6173"/>
      <c r="N73" s="6173"/>
      <c r="O73" s="6176"/>
      <c r="P73" s="6173"/>
      <c r="Q73" s="6150"/>
      <c r="R73" s="6150"/>
      <c r="S73" s="2350"/>
      <c r="T73" s="2056"/>
    </row>
    <row r="74" spans="1:21" s="2183" customFormat="1" ht="12.75" customHeight="1">
      <c r="A74" s="6229" t="s">
        <v>4958</v>
      </c>
      <c r="B74" s="6008" t="s">
        <v>2463</v>
      </c>
      <c r="C74" s="6151" t="s">
        <v>3725</v>
      </c>
      <c r="D74" s="6154" t="s">
        <v>4826</v>
      </c>
      <c r="E74" s="6177" t="s">
        <v>5014</v>
      </c>
      <c r="F74" s="2189" t="s">
        <v>4954</v>
      </c>
      <c r="G74" s="2201"/>
      <c r="H74" s="2202"/>
      <c r="I74" s="2203"/>
      <c r="J74" s="2202"/>
      <c r="K74" s="2203"/>
      <c r="L74" s="6160" t="s">
        <v>1811</v>
      </c>
      <c r="M74" s="6148">
        <f>$H$41+$H$52+H74+H75</f>
        <v>17361</v>
      </c>
      <c r="N74" s="6148">
        <f>$J$41+$J$52+J74+(J75/2)</f>
        <v>1264</v>
      </c>
      <c r="O74" s="6143">
        <f>$I$41+$I$52+H74+(H75-64)</f>
        <v>10749</v>
      </c>
      <c r="P74" s="6143">
        <f>$K$41+$K$52+J74+(J75-64)/2</f>
        <v>1084</v>
      </c>
      <c r="Q74" s="6148" t="s">
        <v>2468</v>
      </c>
      <c r="R74" s="6148" t="s">
        <v>3030</v>
      </c>
      <c r="S74" s="2348" t="s">
        <v>5088</v>
      </c>
      <c r="U74" s="2056"/>
    </row>
    <row r="75" spans="1:21" s="2183" customFormat="1" ht="12.75" customHeight="1">
      <c r="A75" s="6230"/>
      <c r="B75" s="6106"/>
      <c r="C75" s="6152"/>
      <c r="D75" s="6155"/>
      <c r="E75" s="6178"/>
      <c r="F75" s="2204"/>
      <c r="G75" s="2205" t="s">
        <v>5016</v>
      </c>
      <c r="H75" s="2157">
        <f>$H$33</f>
        <v>6080</v>
      </c>
      <c r="I75" s="2137">
        <f>H75*0.1/0.008</f>
        <v>76000</v>
      </c>
      <c r="J75" s="2157">
        <f>$J$32</f>
        <v>576</v>
      </c>
      <c r="K75" s="2137">
        <f>J75*0.1/0.008</f>
        <v>7200</v>
      </c>
      <c r="L75" s="6161"/>
      <c r="M75" s="6172"/>
      <c r="N75" s="6172"/>
      <c r="O75" s="6146"/>
      <c r="P75" s="6146"/>
      <c r="Q75" s="6149"/>
      <c r="R75" s="6149"/>
      <c r="S75" s="2349"/>
      <c r="U75" s="2056"/>
    </row>
    <row r="76" spans="1:21" s="2183" customFormat="1" ht="12.75" customHeight="1">
      <c r="A76" s="6230"/>
      <c r="B76" s="6106"/>
      <c r="C76" s="6152"/>
      <c r="D76" s="6155"/>
      <c r="E76" s="6178"/>
      <c r="F76" s="2204"/>
      <c r="G76" s="2165" t="s">
        <v>1810</v>
      </c>
      <c r="H76" s="2159">
        <f>$H$27</f>
        <v>10500</v>
      </c>
      <c r="I76" s="2137">
        <f>H76*1.5/0.008</f>
        <v>1968750</v>
      </c>
      <c r="J76" s="2159">
        <f>$J$27</f>
        <v>692</v>
      </c>
      <c r="K76" s="2137">
        <f>J76*1.5/0.008</f>
        <v>129750</v>
      </c>
      <c r="L76" s="6161"/>
      <c r="M76" s="6172"/>
      <c r="N76" s="6172"/>
      <c r="O76" s="6146"/>
      <c r="P76" s="6146"/>
      <c r="Q76" s="6149"/>
      <c r="R76" s="6149"/>
      <c r="S76" s="2349"/>
      <c r="U76" s="2056"/>
    </row>
    <row r="77" spans="1:21" s="2183" customFormat="1" ht="12.75" customHeight="1">
      <c r="A77" s="6230"/>
      <c r="B77" s="6095"/>
      <c r="C77" s="6153"/>
      <c r="D77" s="6156"/>
      <c r="E77" s="6179"/>
      <c r="F77" s="2206"/>
      <c r="G77" s="2196" t="s">
        <v>4251</v>
      </c>
      <c r="H77" s="2162">
        <f>$H$37</f>
        <v>256</v>
      </c>
      <c r="I77" s="2141">
        <f>$M$30</f>
        <v>65535</v>
      </c>
      <c r="J77" s="2162">
        <f>$H$37</f>
        <v>256</v>
      </c>
      <c r="K77" s="2141">
        <f>$M$30</f>
        <v>65535</v>
      </c>
      <c r="L77" s="6162"/>
      <c r="M77" s="6173"/>
      <c r="N77" s="6173"/>
      <c r="O77" s="6147"/>
      <c r="P77" s="6147"/>
      <c r="Q77" s="6150"/>
      <c r="R77" s="6150"/>
      <c r="S77" s="2350"/>
      <c r="U77" s="2056"/>
    </row>
    <row r="78" spans="1:21" s="2183" customFormat="1" ht="12.75" customHeight="1">
      <c r="A78" s="6230"/>
      <c r="B78" s="5809" t="s">
        <v>2463</v>
      </c>
      <c r="C78" s="6232" t="s">
        <v>4970</v>
      </c>
      <c r="D78" s="6154" t="s">
        <v>4825</v>
      </c>
      <c r="E78" s="6177" t="s">
        <v>5078</v>
      </c>
      <c r="F78" s="2189" t="s">
        <v>4954</v>
      </c>
      <c r="G78" s="2201"/>
      <c r="H78" s="2202"/>
      <c r="I78" s="2203"/>
      <c r="J78" s="2202"/>
      <c r="K78" s="2203"/>
      <c r="L78" s="6160" t="s">
        <v>1811</v>
      </c>
      <c r="M78" s="6148">
        <f>$H$42+$H$52+H78+H79</f>
        <v>28356</v>
      </c>
      <c r="N78" s="6148">
        <f>$J$42+$J$52+J78+(J79/2)</f>
        <v>1401</v>
      </c>
      <c r="O78" s="6174">
        <v>17361</v>
      </c>
      <c r="P78" s="6148">
        <f>$K$42+$K$52+J78+(J79-64)/2</f>
        <v>1232</v>
      </c>
      <c r="Q78" s="6148" t="s">
        <v>2468</v>
      </c>
      <c r="R78" s="6148" t="s">
        <v>3030</v>
      </c>
      <c r="S78" s="2348" t="s">
        <v>5089</v>
      </c>
      <c r="U78" s="2056"/>
    </row>
    <row r="79" spans="1:21" s="2183" customFormat="1" ht="12.75" customHeight="1">
      <c r="A79" s="6230"/>
      <c r="B79" s="5804"/>
      <c r="C79" s="6247"/>
      <c r="D79" s="6155"/>
      <c r="E79" s="6178"/>
      <c r="F79" s="2204"/>
      <c r="G79" s="2205" t="s">
        <v>5016</v>
      </c>
      <c r="H79" s="2157">
        <f>$H$33</f>
        <v>6080</v>
      </c>
      <c r="I79" s="2137">
        <f>H79*0.1/0.008</f>
        <v>76000</v>
      </c>
      <c r="J79" s="2157">
        <f>$J$32</f>
        <v>576</v>
      </c>
      <c r="K79" s="2137">
        <f>J79*0.1/0.008</f>
        <v>7200</v>
      </c>
      <c r="L79" s="6161"/>
      <c r="M79" s="6172"/>
      <c r="N79" s="6172"/>
      <c r="O79" s="6175"/>
      <c r="P79" s="6172"/>
      <c r="Q79" s="6149"/>
      <c r="R79" s="6149"/>
      <c r="S79" s="2349"/>
      <c r="U79" s="2056"/>
    </row>
    <row r="80" spans="1:21" s="2183" customFormat="1" ht="12.75" customHeight="1">
      <c r="A80" s="6230"/>
      <c r="B80" s="5804"/>
      <c r="C80" s="6247"/>
      <c r="D80" s="6155"/>
      <c r="E80" s="6178"/>
      <c r="F80" s="2204"/>
      <c r="G80" s="2165" t="s">
        <v>1815</v>
      </c>
      <c r="H80" s="2166">
        <f>$H$28</f>
        <v>20971</v>
      </c>
      <c r="I80" s="2137">
        <f>H80*1.5/0.008</f>
        <v>3932062.5</v>
      </c>
      <c r="J80" s="2166">
        <f>$J$28</f>
        <v>824</v>
      </c>
      <c r="K80" s="2137">
        <f>J80*1.5/0.008</f>
        <v>154500</v>
      </c>
      <c r="L80" s="6161"/>
      <c r="M80" s="6172"/>
      <c r="N80" s="6172"/>
      <c r="O80" s="6175"/>
      <c r="P80" s="6172"/>
      <c r="Q80" s="6149"/>
      <c r="R80" s="6149"/>
      <c r="S80" s="2349"/>
      <c r="U80" s="2056"/>
    </row>
    <row r="81" spans="1:21" s="2183" customFormat="1" ht="13.5" customHeight="1">
      <c r="A81" s="6231"/>
      <c r="B81" s="5805"/>
      <c r="C81" s="6248"/>
      <c r="D81" s="6244"/>
      <c r="E81" s="6179"/>
      <c r="F81" s="2206"/>
      <c r="G81" s="2196" t="s">
        <v>4251</v>
      </c>
      <c r="H81" s="2162">
        <f>$H$37</f>
        <v>256</v>
      </c>
      <c r="I81" s="2141">
        <f>$M$30</f>
        <v>65535</v>
      </c>
      <c r="J81" s="2162">
        <f>$H$37</f>
        <v>256</v>
      </c>
      <c r="K81" s="2141">
        <f>$M$30</f>
        <v>65535</v>
      </c>
      <c r="L81" s="6162"/>
      <c r="M81" s="6173"/>
      <c r="N81" s="6173"/>
      <c r="O81" s="6176"/>
      <c r="P81" s="6173"/>
      <c r="Q81" s="6150"/>
      <c r="R81" s="6150"/>
      <c r="S81" s="2350"/>
      <c r="U81" s="2056"/>
    </row>
    <row r="82" spans="1:21" s="2183" customFormat="1" ht="12.75" customHeight="1">
      <c r="A82" s="6229" t="s">
        <v>4959</v>
      </c>
      <c r="B82" s="6008" t="s">
        <v>2463</v>
      </c>
      <c r="C82" s="6151" t="s">
        <v>3714</v>
      </c>
      <c r="D82" s="6154" t="s">
        <v>4824</v>
      </c>
      <c r="E82" s="6177" t="s">
        <v>1907</v>
      </c>
      <c r="F82" s="2189" t="s">
        <v>1809</v>
      </c>
      <c r="G82" s="2201" t="s">
        <v>4247</v>
      </c>
      <c r="H82" s="2202">
        <f>$H$22</f>
        <v>256</v>
      </c>
      <c r="I82" s="2203">
        <f>H82*0.1/0.008</f>
        <v>3200</v>
      </c>
      <c r="J82" s="2202">
        <f>$J$22</f>
        <v>256</v>
      </c>
      <c r="K82" s="2203">
        <f>J82*0.1/0.008</f>
        <v>3200</v>
      </c>
      <c r="L82" s="6160" t="s">
        <v>1811</v>
      </c>
      <c r="M82" s="6148">
        <f>$H$41+$H$52+H82+H83</f>
        <v>11537</v>
      </c>
      <c r="N82" s="6148">
        <f>$J$41+$J$52+J82+(J83/2)</f>
        <v>1232</v>
      </c>
      <c r="O82" s="6148">
        <f>$I$41+$I$52+H82+H83</f>
        <v>4989</v>
      </c>
      <c r="P82" s="6148">
        <f>$K$41+$K$52+J82+(J83/2)</f>
        <v>1084</v>
      </c>
      <c r="Q82" s="6148" t="s">
        <v>2466</v>
      </c>
      <c r="R82" s="6148" t="s">
        <v>3030</v>
      </c>
      <c r="S82" s="2348" t="s">
        <v>5088</v>
      </c>
      <c r="U82" s="2056"/>
    </row>
    <row r="83" spans="1:21" s="2183" customFormat="1" ht="12.75" customHeight="1">
      <c r="A83" s="6230"/>
      <c r="B83" s="6106"/>
      <c r="C83" s="6245"/>
      <c r="D83" s="6155"/>
      <c r="E83" s="6178"/>
      <c r="F83" s="2204"/>
      <c r="G83" s="2207"/>
      <c r="H83" s="2157"/>
      <c r="I83" s="2137"/>
      <c r="J83" s="2157"/>
      <c r="K83" s="2137"/>
      <c r="L83" s="6161"/>
      <c r="M83" s="6172"/>
      <c r="N83" s="6172"/>
      <c r="O83" s="6172"/>
      <c r="P83" s="6172"/>
      <c r="Q83" s="6149"/>
      <c r="R83" s="6149"/>
      <c r="S83" s="2349"/>
      <c r="U83" s="2056"/>
    </row>
    <row r="84" spans="1:21" s="2183" customFormat="1" ht="12.75" customHeight="1">
      <c r="A84" s="6230"/>
      <c r="B84" s="6106"/>
      <c r="C84" s="6152"/>
      <c r="D84" s="6155"/>
      <c r="E84" s="6178"/>
      <c r="F84" s="2204"/>
      <c r="G84" s="2165" t="s">
        <v>1810</v>
      </c>
      <c r="H84" s="2159">
        <f>$H$27</f>
        <v>10500</v>
      </c>
      <c r="I84" s="2137">
        <f>H84*1.5/0.008</f>
        <v>1968750</v>
      </c>
      <c r="J84" s="2159">
        <f>$J$27</f>
        <v>692</v>
      </c>
      <c r="K84" s="2137">
        <f>J84*1.5/0.008</f>
        <v>129750</v>
      </c>
      <c r="L84" s="6161"/>
      <c r="M84" s="6172"/>
      <c r="N84" s="6172"/>
      <c r="O84" s="6172"/>
      <c r="P84" s="6172"/>
      <c r="Q84" s="6149"/>
      <c r="R84" s="6149"/>
      <c r="S84" s="2349"/>
      <c r="U84" s="2056"/>
    </row>
    <row r="85" spans="1:21" s="2183" customFormat="1" ht="12.75" customHeight="1">
      <c r="A85" s="6230"/>
      <c r="B85" s="6095"/>
      <c r="C85" s="6153"/>
      <c r="D85" s="6156"/>
      <c r="E85" s="6179"/>
      <c r="F85" s="2206"/>
      <c r="G85" s="2196" t="s">
        <v>4251</v>
      </c>
      <c r="H85" s="2162">
        <f>$H$37</f>
        <v>256</v>
      </c>
      <c r="I85" s="2141">
        <f>$M$30</f>
        <v>65535</v>
      </c>
      <c r="J85" s="2162">
        <f>$H$37</f>
        <v>256</v>
      </c>
      <c r="K85" s="2141">
        <f>$M$30</f>
        <v>65535</v>
      </c>
      <c r="L85" s="6162"/>
      <c r="M85" s="6173"/>
      <c r="N85" s="6173"/>
      <c r="O85" s="6173"/>
      <c r="P85" s="6173"/>
      <c r="Q85" s="6150"/>
      <c r="R85" s="6150"/>
      <c r="S85" s="2350"/>
      <c r="U85" s="2056"/>
    </row>
    <row r="86" spans="1:21" s="2183" customFormat="1" ht="12.75" customHeight="1">
      <c r="A86" s="6230"/>
      <c r="B86" s="6008" t="s">
        <v>2463</v>
      </c>
      <c r="C86" s="6232" t="s">
        <v>3715</v>
      </c>
      <c r="D86" s="6154" t="s">
        <v>4823</v>
      </c>
      <c r="E86" s="6177" t="s">
        <v>1910</v>
      </c>
      <c r="F86" s="2189" t="s">
        <v>1809</v>
      </c>
      <c r="G86" s="2201" t="s">
        <v>4247</v>
      </c>
      <c r="H86" s="2202">
        <f>$H$22</f>
        <v>256</v>
      </c>
      <c r="I86" s="2203">
        <f>H86*0.1/0.008</f>
        <v>3200</v>
      </c>
      <c r="J86" s="2202">
        <f>$J$22</f>
        <v>256</v>
      </c>
      <c r="K86" s="2203">
        <f>J86*0.1/0.008</f>
        <v>3200</v>
      </c>
      <c r="L86" s="6160" t="s">
        <v>1811</v>
      </c>
      <c r="M86" s="6148">
        <f>$H$42+$H$52+H86+H87</f>
        <v>22532</v>
      </c>
      <c r="N86" s="6148">
        <f>$J$42+$J$52+J86+(J87/2)</f>
        <v>1369</v>
      </c>
      <c r="O86" s="6148">
        <f>$I$42+$I$52+H86+H87</f>
        <v>11537</v>
      </c>
      <c r="P86" s="6148">
        <f>$K$42+$K$52+J86+(J87/2)</f>
        <v>1232</v>
      </c>
      <c r="Q86" s="6148" t="s">
        <v>2468</v>
      </c>
      <c r="R86" s="6148" t="s">
        <v>3030</v>
      </c>
      <c r="S86" s="2348" t="s">
        <v>5088</v>
      </c>
      <c r="U86" s="2056"/>
    </row>
    <row r="87" spans="1:21" s="2183" customFormat="1">
      <c r="A87" s="6230"/>
      <c r="B87" s="6106"/>
      <c r="C87" s="6233"/>
      <c r="D87" s="6155"/>
      <c r="E87" s="6178"/>
      <c r="F87" s="2204"/>
      <c r="G87" s="2207"/>
      <c r="H87" s="2157"/>
      <c r="I87" s="2137"/>
      <c r="J87" s="2157"/>
      <c r="K87" s="2137"/>
      <c r="L87" s="6161"/>
      <c r="M87" s="6172"/>
      <c r="N87" s="6172"/>
      <c r="O87" s="6172"/>
      <c r="P87" s="6172"/>
      <c r="Q87" s="6149"/>
      <c r="R87" s="6149"/>
      <c r="S87" s="2349"/>
      <c r="U87" s="2056"/>
    </row>
    <row r="88" spans="1:21" s="2183" customFormat="1">
      <c r="A88" s="6230"/>
      <c r="B88" s="6106"/>
      <c r="C88" s="6247"/>
      <c r="D88" s="6155"/>
      <c r="E88" s="6178"/>
      <c r="F88" s="2204"/>
      <c r="G88" s="2165" t="s">
        <v>1815</v>
      </c>
      <c r="H88" s="2166">
        <f>$H$28</f>
        <v>20971</v>
      </c>
      <c r="I88" s="2137">
        <f>H88*1.5/0.008</f>
        <v>3932062.5</v>
      </c>
      <c r="J88" s="2166">
        <f>$J$28</f>
        <v>824</v>
      </c>
      <c r="K88" s="2137">
        <f>J88*1.5/0.008</f>
        <v>154500</v>
      </c>
      <c r="L88" s="6161"/>
      <c r="M88" s="6172"/>
      <c r="N88" s="6172"/>
      <c r="O88" s="6172"/>
      <c r="P88" s="6172"/>
      <c r="Q88" s="6149"/>
      <c r="R88" s="6149"/>
      <c r="S88" s="2349"/>
      <c r="U88" s="2056"/>
    </row>
    <row r="89" spans="1:21" s="2183" customFormat="1">
      <c r="A89" s="6231"/>
      <c r="B89" s="6095"/>
      <c r="C89" s="6248"/>
      <c r="D89" s="6156"/>
      <c r="E89" s="6179"/>
      <c r="F89" s="2206"/>
      <c r="G89" s="2196" t="s">
        <v>4251</v>
      </c>
      <c r="H89" s="2162">
        <f>$H$37</f>
        <v>256</v>
      </c>
      <c r="I89" s="2141">
        <f>$M$30</f>
        <v>65535</v>
      </c>
      <c r="J89" s="2162">
        <f>$H$37</f>
        <v>256</v>
      </c>
      <c r="K89" s="2141">
        <f>$M$30</f>
        <v>65535</v>
      </c>
      <c r="L89" s="6162"/>
      <c r="M89" s="6173"/>
      <c r="N89" s="6173"/>
      <c r="O89" s="6173"/>
      <c r="P89" s="6173"/>
      <c r="Q89" s="6150"/>
      <c r="R89" s="6150"/>
      <c r="S89" s="2350"/>
      <c r="U89" s="2056"/>
    </row>
    <row r="90" spans="1:21" s="2183" customFormat="1" ht="12.75" customHeight="1">
      <c r="A90" s="6229" t="s">
        <v>4960</v>
      </c>
      <c r="B90" s="6008" t="s">
        <v>2463</v>
      </c>
      <c r="C90" s="6151" t="s">
        <v>3731</v>
      </c>
      <c r="D90" s="6154" t="s">
        <v>4250</v>
      </c>
      <c r="E90" s="6177" t="s">
        <v>5018</v>
      </c>
      <c r="F90" s="2189" t="s">
        <v>4925</v>
      </c>
      <c r="G90" s="2201" t="s">
        <v>4247</v>
      </c>
      <c r="H90" s="2202">
        <f>$H$22</f>
        <v>256</v>
      </c>
      <c r="I90" s="2203">
        <f>H90*0.1/0.008</f>
        <v>3200</v>
      </c>
      <c r="J90" s="2202">
        <f>$J$22</f>
        <v>256</v>
      </c>
      <c r="K90" s="2203">
        <f>J90*0.1/0.008</f>
        <v>3200</v>
      </c>
      <c r="L90" s="6160" t="s">
        <v>1811</v>
      </c>
      <c r="M90" s="6148">
        <f>$H$41+$H$52+H90+H91</f>
        <v>15633</v>
      </c>
      <c r="N90" s="6148">
        <f>$J$41+$J$52+J90+(J91/2)</f>
        <v>1520</v>
      </c>
      <c r="O90" s="6143">
        <f>$I$41+$I$52+H90+(H91-64)</f>
        <v>9021</v>
      </c>
      <c r="P90" s="6143">
        <f>$K$41+$K$52+J90+(J91-64)/2</f>
        <v>1340</v>
      </c>
      <c r="Q90" s="6148" t="s">
        <v>2468</v>
      </c>
      <c r="R90" s="6148" t="s">
        <v>3030</v>
      </c>
      <c r="S90" s="2348" t="s">
        <v>5088</v>
      </c>
      <c r="U90" s="2056"/>
    </row>
    <row r="91" spans="1:21" s="2183" customFormat="1" ht="12.75" customHeight="1">
      <c r="A91" s="6230"/>
      <c r="B91" s="6106"/>
      <c r="C91" s="6152"/>
      <c r="D91" s="6155"/>
      <c r="E91" s="6178"/>
      <c r="F91" s="2204"/>
      <c r="G91" s="2205" t="s">
        <v>5015</v>
      </c>
      <c r="H91" s="2157">
        <f>$H$32</f>
        <v>4096</v>
      </c>
      <c r="I91" s="2137">
        <f>H91*0.1/0.008</f>
        <v>51200</v>
      </c>
      <c r="J91" s="2157">
        <f>$J$31</f>
        <v>576</v>
      </c>
      <c r="K91" s="2137">
        <f>J91*0.1/0.008</f>
        <v>7200</v>
      </c>
      <c r="L91" s="6161"/>
      <c r="M91" s="6172"/>
      <c r="N91" s="6172"/>
      <c r="O91" s="6146"/>
      <c r="P91" s="6146"/>
      <c r="Q91" s="6149"/>
      <c r="R91" s="6149"/>
      <c r="S91" s="2349"/>
      <c r="U91" s="2056"/>
    </row>
    <row r="92" spans="1:21" s="2183" customFormat="1" ht="12.75" customHeight="1">
      <c r="A92" s="6230"/>
      <c r="B92" s="6106"/>
      <c r="C92" s="6152"/>
      <c r="D92" s="6155"/>
      <c r="E92" s="6178"/>
      <c r="F92" s="2204"/>
      <c r="G92" s="2165" t="s">
        <v>1810</v>
      </c>
      <c r="H92" s="2159">
        <f>$H$27</f>
        <v>10500</v>
      </c>
      <c r="I92" s="2137">
        <f>H92*1.5/0.008</f>
        <v>1968750</v>
      </c>
      <c r="J92" s="2159">
        <f>$J$27</f>
        <v>692</v>
      </c>
      <c r="K92" s="2137">
        <f>J92*1.5/0.008</f>
        <v>129750</v>
      </c>
      <c r="L92" s="6161"/>
      <c r="M92" s="6172"/>
      <c r="N92" s="6172"/>
      <c r="O92" s="6146"/>
      <c r="P92" s="6146"/>
      <c r="Q92" s="6149"/>
      <c r="R92" s="6149"/>
      <c r="S92" s="2349"/>
      <c r="U92" s="2056"/>
    </row>
    <row r="93" spans="1:21" s="2183" customFormat="1" ht="12.75" customHeight="1">
      <c r="A93" s="6230"/>
      <c r="B93" s="6095"/>
      <c r="C93" s="6153"/>
      <c r="D93" s="6156"/>
      <c r="E93" s="6179"/>
      <c r="F93" s="2206"/>
      <c r="G93" s="2196" t="s">
        <v>4251</v>
      </c>
      <c r="H93" s="2162">
        <f>$H$37</f>
        <v>256</v>
      </c>
      <c r="I93" s="2141">
        <f>$M$30</f>
        <v>65535</v>
      </c>
      <c r="J93" s="2162">
        <f>$H$37</f>
        <v>256</v>
      </c>
      <c r="K93" s="2141">
        <f>$M$30</f>
        <v>65535</v>
      </c>
      <c r="L93" s="6162"/>
      <c r="M93" s="6173"/>
      <c r="N93" s="6173"/>
      <c r="O93" s="6147"/>
      <c r="P93" s="6147"/>
      <c r="Q93" s="6150"/>
      <c r="R93" s="6150"/>
      <c r="S93" s="2350"/>
      <c r="U93" s="2056"/>
    </row>
    <row r="94" spans="1:21" s="2183" customFormat="1" ht="12.75" customHeight="1">
      <c r="A94" s="6230"/>
      <c r="B94" s="5809" t="s">
        <v>2463</v>
      </c>
      <c r="C94" s="6232" t="s">
        <v>4752</v>
      </c>
      <c r="D94" s="6154" t="s">
        <v>4822</v>
      </c>
      <c r="E94" s="6177" t="s">
        <v>5079</v>
      </c>
      <c r="F94" s="2189" t="s">
        <v>4925</v>
      </c>
      <c r="G94" s="2201" t="s">
        <v>4247</v>
      </c>
      <c r="H94" s="2202">
        <f>$H$22</f>
        <v>256</v>
      </c>
      <c r="I94" s="2203">
        <f>H94*0.1/0.008</f>
        <v>3200</v>
      </c>
      <c r="J94" s="2202">
        <f>$J$22</f>
        <v>256</v>
      </c>
      <c r="K94" s="2203">
        <f>J94*0.1/0.008</f>
        <v>3200</v>
      </c>
      <c r="L94" s="6160" t="s">
        <v>1811</v>
      </c>
      <c r="M94" s="6148">
        <f>$H$42+$H$52+H94+H95</f>
        <v>26628</v>
      </c>
      <c r="N94" s="6148">
        <f>$J$42+$J$52+J94+(J95/2)</f>
        <v>1657</v>
      </c>
      <c r="O94" s="6174">
        <v>15633</v>
      </c>
      <c r="P94" s="6148">
        <f>$K$42+$K$52+J94+(J95-64)/2</f>
        <v>1488</v>
      </c>
      <c r="Q94" s="6148" t="s">
        <v>2468</v>
      </c>
      <c r="R94" s="6148" t="s">
        <v>3030</v>
      </c>
      <c r="S94" s="2348" t="s">
        <v>5089</v>
      </c>
      <c r="U94" s="2056"/>
    </row>
    <row r="95" spans="1:21" s="2183" customFormat="1" ht="12.75" customHeight="1">
      <c r="A95" s="6230"/>
      <c r="B95" s="5804"/>
      <c r="C95" s="6247"/>
      <c r="D95" s="6155"/>
      <c r="E95" s="6178"/>
      <c r="F95" s="2204"/>
      <c r="G95" s="2205" t="s">
        <v>5015</v>
      </c>
      <c r="H95" s="2157">
        <f>$H$32</f>
        <v>4096</v>
      </c>
      <c r="I95" s="2137">
        <f>H95*0.1/0.008</f>
        <v>51200</v>
      </c>
      <c r="J95" s="2157">
        <f>$J$31</f>
        <v>576</v>
      </c>
      <c r="K95" s="2137">
        <f>J95*0.1/0.008</f>
        <v>7200</v>
      </c>
      <c r="L95" s="6161"/>
      <c r="M95" s="6172"/>
      <c r="N95" s="6172"/>
      <c r="O95" s="6175"/>
      <c r="P95" s="6172"/>
      <c r="Q95" s="6149"/>
      <c r="R95" s="6149"/>
      <c r="S95" s="2349"/>
      <c r="U95" s="2056"/>
    </row>
    <row r="96" spans="1:21" s="2183" customFormat="1" ht="12.75" customHeight="1">
      <c r="A96" s="6230"/>
      <c r="B96" s="5804"/>
      <c r="C96" s="6247"/>
      <c r="D96" s="6155"/>
      <c r="E96" s="6178"/>
      <c r="F96" s="2204"/>
      <c r="G96" s="2165" t="s">
        <v>1815</v>
      </c>
      <c r="H96" s="2166">
        <f>$H$28</f>
        <v>20971</v>
      </c>
      <c r="I96" s="2137">
        <f>H96*1.5/0.008</f>
        <v>3932062.5</v>
      </c>
      <c r="J96" s="2166">
        <f>$J$28</f>
        <v>824</v>
      </c>
      <c r="K96" s="2137">
        <f>J96*1.5/0.008</f>
        <v>154500</v>
      </c>
      <c r="L96" s="6161"/>
      <c r="M96" s="6172"/>
      <c r="N96" s="6172"/>
      <c r="O96" s="6175"/>
      <c r="P96" s="6172"/>
      <c r="Q96" s="6149"/>
      <c r="R96" s="6149"/>
      <c r="S96" s="2349"/>
      <c r="U96" s="2056"/>
    </row>
    <row r="97" spans="1:21" s="2183" customFormat="1" ht="12.75" customHeight="1">
      <c r="A97" s="6231"/>
      <c r="B97" s="5805"/>
      <c r="C97" s="6248"/>
      <c r="D97" s="6244"/>
      <c r="E97" s="6179"/>
      <c r="F97" s="2206"/>
      <c r="G97" s="2196" t="s">
        <v>4251</v>
      </c>
      <c r="H97" s="2162">
        <f>$H$37</f>
        <v>256</v>
      </c>
      <c r="I97" s="2141">
        <f>$M$30</f>
        <v>65535</v>
      </c>
      <c r="J97" s="2162">
        <f>$H$37</f>
        <v>256</v>
      </c>
      <c r="K97" s="2141">
        <f>$M$30</f>
        <v>65535</v>
      </c>
      <c r="L97" s="6162"/>
      <c r="M97" s="6173"/>
      <c r="N97" s="6173"/>
      <c r="O97" s="6176"/>
      <c r="P97" s="6173"/>
      <c r="Q97" s="6150"/>
      <c r="R97" s="6150"/>
      <c r="S97" s="2350"/>
      <c r="U97" s="2056"/>
    </row>
    <row r="98" spans="1:21" s="2183" customFormat="1" ht="12.75" customHeight="1">
      <c r="A98" s="6229" t="s">
        <v>4961</v>
      </c>
      <c r="B98" s="5809" t="s">
        <v>2463</v>
      </c>
      <c r="C98" s="6151" t="s">
        <v>3734</v>
      </c>
      <c r="D98" s="6154" t="s">
        <v>4821</v>
      </c>
      <c r="E98" s="6177" t="s">
        <v>5072</v>
      </c>
      <c r="F98" s="2189" t="s">
        <v>4954</v>
      </c>
      <c r="G98" s="2201" t="s">
        <v>4247</v>
      </c>
      <c r="H98" s="2202">
        <f>$H$22</f>
        <v>256</v>
      </c>
      <c r="I98" s="2203">
        <f>H98*0.1/0.008</f>
        <v>3200</v>
      </c>
      <c r="J98" s="2202">
        <f>$J$22</f>
        <v>256</v>
      </c>
      <c r="K98" s="2203">
        <f>J98*0.1/0.008</f>
        <v>3200</v>
      </c>
      <c r="L98" s="6160" t="s">
        <v>1811</v>
      </c>
      <c r="M98" s="6148">
        <f>$H$41+$H$52+H98+H99</f>
        <v>17617</v>
      </c>
      <c r="N98" s="6148">
        <f>$J$41+$J$52+J98+(J99/2)</f>
        <v>1520</v>
      </c>
      <c r="O98" s="6148">
        <f>$I$41+$I$52+H98+(H99-64)</f>
        <v>11005</v>
      </c>
      <c r="P98" s="6148">
        <f>$K$41+$K$52+J98+(J99-64)/2</f>
        <v>1340</v>
      </c>
      <c r="Q98" s="6148" t="s">
        <v>2468</v>
      </c>
      <c r="R98" s="6148" t="s">
        <v>3030</v>
      </c>
      <c r="S98" s="2348" t="s">
        <v>5089</v>
      </c>
      <c r="U98" s="2056"/>
    </row>
    <row r="99" spans="1:21" s="2183" customFormat="1" ht="12.75" customHeight="1">
      <c r="A99" s="6230"/>
      <c r="B99" s="5804"/>
      <c r="C99" s="6152"/>
      <c r="D99" s="6155"/>
      <c r="E99" s="6178"/>
      <c r="F99" s="2204"/>
      <c r="G99" s="2205" t="s">
        <v>5016</v>
      </c>
      <c r="H99" s="2157">
        <f>$H$33</f>
        <v>6080</v>
      </c>
      <c r="I99" s="2137">
        <f>H99*0.1/0.008</f>
        <v>76000</v>
      </c>
      <c r="J99" s="2157">
        <f>$J$32</f>
        <v>576</v>
      </c>
      <c r="K99" s="2137">
        <f>J99*0.1/0.008</f>
        <v>7200</v>
      </c>
      <c r="L99" s="6161"/>
      <c r="M99" s="6149"/>
      <c r="N99" s="6172"/>
      <c r="O99" s="6172"/>
      <c r="P99" s="6172"/>
      <c r="Q99" s="6149"/>
      <c r="R99" s="6149"/>
      <c r="S99" s="2349"/>
      <c r="U99" s="2056"/>
    </row>
    <row r="100" spans="1:21" s="2183" customFormat="1" ht="12.75" customHeight="1">
      <c r="A100" s="6230"/>
      <c r="B100" s="5804"/>
      <c r="C100" s="6152"/>
      <c r="D100" s="6155"/>
      <c r="E100" s="6178"/>
      <c r="F100" s="2204"/>
      <c r="G100" s="2165" t="s">
        <v>1810</v>
      </c>
      <c r="H100" s="2159">
        <f>$H$27</f>
        <v>10500</v>
      </c>
      <c r="I100" s="2137">
        <f>H100*1.5/0.008</f>
        <v>1968750</v>
      </c>
      <c r="J100" s="2159">
        <f>$J$27</f>
        <v>692</v>
      </c>
      <c r="K100" s="2137">
        <f>J100*1.5/0.008</f>
        <v>129750</v>
      </c>
      <c r="L100" s="6161"/>
      <c r="M100" s="6149"/>
      <c r="N100" s="6172"/>
      <c r="O100" s="6172"/>
      <c r="P100" s="6172"/>
      <c r="Q100" s="6149"/>
      <c r="R100" s="6149"/>
      <c r="S100" s="2349"/>
      <c r="U100" s="2056"/>
    </row>
    <row r="101" spans="1:21" s="2183" customFormat="1" ht="12.75" customHeight="1">
      <c r="A101" s="6230"/>
      <c r="B101" s="5805"/>
      <c r="C101" s="6153"/>
      <c r="D101" s="6244"/>
      <c r="E101" s="6179"/>
      <c r="F101" s="2206"/>
      <c r="G101" s="2196" t="s">
        <v>4251</v>
      </c>
      <c r="H101" s="2162">
        <f>$H$37</f>
        <v>256</v>
      </c>
      <c r="I101" s="2141">
        <f>$M$30</f>
        <v>65535</v>
      </c>
      <c r="J101" s="2162">
        <f>$H$37</f>
        <v>256</v>
      </c>
      <c r="K101" s="2141">
        <f>$M$30</f>
        <v>65535</v>
      </c>
      <c r="L101" s="6162"/>
      <c r="M101" s="6150"/>
      <c r="N101" s="6173"/>
      <c r="O101" s="6173"/>
      <c r="P101" s="6173"/>
      <c r="Q101" s="6150"/>
      <c r="R101" s="6150"/>
      <c r="S101" s="2350"/>
      <c r="U101" s="2056"/>
    </row>
    <row r="102" spans="1:21" s="2183" customFormat="1" ht="12.75" customHeight="1">
      <c r="A102" s="6230"/>
      <c r="B102" s="5809" t="s">
        <v>2463</v>
      </c>
      <c r="C102" s="6232" t="s">
        <v>4971</v>
      </c>
      <c r="D102" s="6154" t="s">
        <v>4820</v>
      </c>
      <c r="E102" s="6177" t="s">
        <v>5073</v>
      </c>
      <c r="F102" s="2189" t="s">
        <v>4954</v>
      </c>
      <c r="G102" s="2201" t="s">
        <v>4247</v>
      </c>
      <c r="H102" s="2202">
        <f>$H$22</f>
        <v>256</v>
      </c>
      <c r="I102" s="2203">
        <f>H102*0.1/0.008</f>
        <v>3200</v>
      </c>
      <c r="J102" s="2202">
        <f>$J$22</f>
        <v>256</v>
      </c>
      <c r="K102" s="2203">
        <f>J102*0.1/0.008</f>
        <v>3200</v>
      </c>
      <c r="L102" s="6160" t="s">
        <v>1811</v>
      </c>
      <c r="M102" s="6148">
        <f>$H$42+$H$52+H102+H103</f>
        <v>28612</v>
      </c>
      <c r="N102" s="6148">
        <f>$J$42+$J$52+J102+(J103/2)</f>
        <v>1657</v>
      </c>
      <c r="O102" s="6174">
        <v>17617</v>
      </c>
      <c r="P102" s="6148">
        <f>$K$42+$K$52+J102+(J103-64)/2</f>
        <v>1488</v>
      </c>
      <c r="Q102" s="6148" t="s">
        <v>2468</v>
      </c>
      <c r="R102" s="6148" t="s">
        <v>3030</v>
      </c>
      <c r="S102" s="2348" t="s">
        <v>5089</v>
      </c>
      <c r="U102" s="2056"/>
    </row>
    <row r="103" spans="1:21" s="2183" customFormat="1">
      <c r="A103" s="6230"/>
      <c r="B103" s="5804"/>
      <c r="C103" s="6247"/>
      <c r="D103" s="6155"/>
      <c r="E103" s="6178"/>
      <c r="F103" s="2204"/>
      <c r="G103" s="2205" t="s">
        <v>5016</v>
      </c>
      <c r="H103" s="2157">
        <f>$H$33</f>
        <v>6080</v>
      </c>
      <c r="I103" s="2137">
        <f>H103*0.1/0.008</f>
        <v>76000</v>
      </c>
      <c r="J103" s="2157">
        <f>$J$32</f>
        <v>576</v>
      </c>
      <c r="K103" s="2137">
        <f>J103*0.1/0.008</f>
        <v>7200</v>
      </c>
      <c r="L103" s="6161"/>
      <c r="M103" s="6172"/>
      <c r="N103" s="6172"/>
      <c r="O103" s="6175"/>
      <c r="P103" s="6172"/>
      <c r="Q103" s="6149"/>
      <c r="R103" s="6149"/>
      <c r="S103" s="2349"/>
      <c r="U103" s="2056"/>
    </row>
    <row r="104" spans="1:21" s="2183" customFormat="1">
      <c r="A104" s="6230"/>
      <c r="B104" s="5804"/>
      <c r="C104" s="6247"/>
      <c r="D104" s="6155"/>
      <c r="E104" s="6178"/>
      <c r="F104" s="2204"/>
      <c r="G104" s="2165" t="s">
        <v>1815</v>
      </c>
      <c r="H104" s="2166">
        <f>$H$28</f>
        <v>20971</v>
      </c>
      <c r="I104" s="2137">
        <f>H104*1.5/0.008</f>
        <v>3932062.5</v>
      </c>
      <c r="J104" s="2166">
        <f>$J$28</f>
        <v>824</v>
      </c>
      <c r="K104" s="2137">
        <f>J104*1.5/0.008</f>
        <v>154500</v>
      </c>
      <c r="L104" s="6161"/>
      <c r="M104" s="6172"/>
      <c r="N104" s="6172"/>
      <c r="O104" s="6175"/>
      <c r="P104" s="6172"/>
      <c r="Q104" s="6149"/>
      <c r="R104" s="6149"/>
      <c r="S104" s="2349"/>
      <c r="U104" s="2056"/>
    </row>
    <row r="105" spans="1:21" s="2183" customFormat="1">
      <c r="A105" s="6231"/>
      <c r="B105" s="5805"/>
      <c r="C105" s="6248"/>
      <c r="D105" s="6244"/>
      <c r="E105" s="6179"/>
      <c r="F105" s="2206"/>
      <c r="G105" s="2196" t="s">
        <v>4251</v>
      </c>
      <c r="H105" s="2162">
        <f>$H$37</f>
        <v>256</v>
      </c>
      <c r="I105" s="2141">
        <f>$M$30</f>
        <v>65535</v>
      </c>
      <c r="J105" s="2162">
        <f>$H$37</f>
        <v>256</v>
      </c>
      <c r="K105" s="2141">
        <f>$M$30</f>
        <v>65535</v>
      </c>
      <c r="L105" s="6162"/>
      <c r="M105" s="6173"/>
      <c r="N105" s="6173"/>
      <c r="O105" s="6176"/>
      <c r="P105" s="6173"/>
      <c r="Q105" s="6150"/>
      <c r="R105" s="6150"/>
      <c r="S105" s="2350"/>
      <c r="U105" s="2056"/>
    </row>
    <row r="106" spans="1:21" s="2183" customFormat="1" ht="12.75" customHeight="1">
      <c r="A106" s="6229" t="s">
        <v>4962</v>
      </c>
      <c r="B106" s="6008" t="s">
        <v>2463</v>
      </c>
      <c r="C106" s="6151" t="s">
        <v>4610</v>
      </c>
      <c r="D106" s="6154" t="s">
        <v>4819</v>
      </c>
      <c r="E106" s="6177" t="s">
        <v>5019</v>
      </c>
      <c r="F106" s="2189" t="s">
        <v>4955</v>
      </c>
      <c r="G106" s="2201"/>
      <c r="H106" s="2202"/>
      <c r="I106" s="2203"/>
      <c r="J106" s="2202"/>
      <c r="K106" s="2203"/>
      <c r="L106" s="6160" t="s">
        <v>1811</v>
      </c>
      <c r="M106" s="6148">
        <f>$H$41+$H$52+H106+H107</f>
        <v>21393</v>
      </c>
      <c r="N106" s="6148">
        <f>$J$41+$J$52+J106+(J107/2)</f>
        <v>1264</v>
      </c>
      <c r="O106" s="6143">
        <f>$I$41+$I$52+H106+(H107-64)</f>
        <v>14781</v>
      </c>
      <c r="P106" s="6143">
        <f>$K$41+$K$52+J106+(J107-64)/2</f>
        <v>1084</v>
      </c>
      <c r="Q106" s="6148" t="s">
        <v>2468</v>
      </c>
      <c r="R106" s="6148" t="s">
        <v>3030</v>
      </c>
      <c r="S106" s="2348" t="s">
        <v>5088</v>
      </c>
      <c r="U106" s="2056"/>
    </row>
    <row r="107" spans="1:21" s="2183" customFormat="1" ht="12.75" customHeight="1">
      <c r="A107" s="6230"/>
      <c r="B107" s="6106"/>
      <c r="C107" s="6152"/>
      <c r="D107" s="6155"/>
      <c r="E107" s="6178"/>
      <c r="F107" s="2204"/>
      <c r="G107" s="2205" t="s">
        <v>5020</v>
      </c>
      <c r="H107" s="2157">
        <f>$H$35</f>
        <v>10112</v>
      </c>
      <c r="I107" s="2137">
        <f>H107*0.1/0.008</f>
        <v>126400</v>
      </c>
      <c r="J107" s="2157">
        <f>$J$33</f>
        <v>576</v>
      </c>
      <c r="K107" s="2137">
        <f>J107*0.1/0.008</f>
        <v>7200</v>
      </c>
      <c r="L107" s="6161"/>
      <c r="M107" s="6172"/>
      <c r="N107" s="6172"/>
      <c r="O107" s="6146"/>
      <c r="P107" s="6146"/>
      <c r="Q107" s="6149"/>
      <c r="R107" s="6149"/>
      <c r="S107" s="2349"/>
      <c r="U107" s="2056"/>
    </row>
    <row r="108" spans="1:21" s="2183" customFormat="1" ht="12.75" customHeight="1">
      <c r="A108" s="6230"/>
      <c r="B108" s="6106"/>
      <c r="C108" s="6152"/>
      <c r="D108" s="6155"/>
      <c r="E108" s="6178"/>
      <c r="F108" s="2204"/>
      <c r="G108" s="2165" t="s">
        <v>1810</v>
      </c>
      <c r="H108" s="2159">
        <f>$H$27</f>
        <v>10500</v>
      </c>
      <c r="I108" s="2137">
        <f>H108*1.5/0.008</f>
        <v>1968750</v>
      </c>
      <c r="J108" s="2159">
        <f>$J$27</f>
        <v>692</v>
      </c>
      <c r="K108" s="2137">
        <f>J108*1.5/0.008</f>
        <v>129750</v>
      </c>
      <c r="L108" s="6161"/>
      <c r="M108" s="6172"/>
      <c r="N108" s="6172"/>
      <c r="O108" s="6146"/>
      <c r="P108" s="6146"/>
      <c r="Q108" s="6149"/>
      <c r="R108" s="6149"/>
      <c r="S108" s="2349"/>
      <c r="U108" s="2056"/>
    </row>
    <row r="109" spans="1:21" s="2183" customFormat="1" ht="12.75" customHeight="1">
      <c r="A109" s="6230"/>
      <c r="B109" s="6095"/>
      <c r="C109" s="6153"/>
      <c r="D109" s="6156"/>
      <c r="E109" s="6179"/>
      <c r="F109" s="2206"/>
      <c r="G109" s="2196" t="s">
        <v>4251</v>
      </c>
      <c r="H109" s="2162">
        <f>$H$37</f>
        <v>256</v>
      </c>
      <c r="I109" s="2141">
        <f>$M$30</f>
        <v>65535</v>
      </c>
      <c r="J109" s="2162">
        <f>$H$37</f>
        <v>256</v>
      </c>
      <c r="K109" s="2141">
        <f>$M$30</f>
        <v>65535</v>
      </c>
      <c r="L109" s="6162"/>
      <c r="M109" s="6173"/>
      <c r="N109" s="6173"/>
      <c r="O109" s="6147"/>
      <c r="P109" s="6147"/>
      <c r="Q109" s="6150"/>
      <c r="R109" s="6150"/>
      <c r="S109" s="2350"/>
      <c r="U109" s="2056"/>
    </row>
    <row r="110" spans="1:21" s="2183" customFormat="1" ht="12.75" customHeight="1">
      <c r="A110" s="6230"/>
      <c r="B110" s="5809" t="s">
        <v>2463</v>
      </c>
      <c r="C110" s="6232" t="s">
        <v>4972</v>
      </c>
      <c r="D110" s="6154" t="s">
        <v>4818</v>
      </c>
      <c r="E110" s="6177" t="s">
        <v>5076</v>
      </c>
      <c r="F110" s="2189" t="s">
        <v>4955</v>
      </c>
      <c r="G110" s="2201"/>
      <c r="H110" s="2202"/>
      <c r="I110" s="2203"/>
      <c r="J110" s="2202"/>
      <c r="K110" s="2203"/>
      <c r="L110" s="6160" t="s">
        <v>1811</v>
      </c>
      <c r="M110" s="6148">
        <f>$H$42+$H$52+H110+H111</f>
        <v>32388</v>
      </c>
      <c r="N110" s="6148">
        <f>$J$42+$J$52+J110+(J111/2)</f>
        <v>1401</v>
      </c>
      <c r="O110" s="6174">
        <v>21393</v>
      </c>
      <c r="P110" s="6148">
        <f>$K$42+$K$52+J110+(J111-64)/2</f>
        <v>1232</v>
      </c>
      <c r="Q110" s="6148" t="s">
        <v>2468</v>
      </c>
      <c r="R110" s="6148" t="s">
        <v>3030</v>
      </c>
      <c r="S110" s="2348" t="s">
        <v>5089</v>
      </c>
      <c r="U110" s="2056"/>
    </row>
    <row r="111" spans="1:21" s="2183" customFormat="1">
      <c r="A111" s="6230"/>
      <c r="B111" s="5804"/>
      <c r="C111" s="6247"/>
      <c r="D111" s="6155"/>
      <c r="E111" s="6178"/>
      <c r="F111" s="2204"/>
      <c r="G111" s="2205" t="s">
        <v>5020</v>
      </c>
      <c r="H111" s="2157">
        <f>$H$35</f>
        <v>10112</v>
      </c>
      <c r="I111" s="2137">
        <f>H111*0.1/0.008</f>
        <v>126400</v>
      </c>
      <c r="J111" s="2157">
        <f>$J$33</f>
        <v>576</v>
      </c>
      <c r="K111" s="2137">
        <f>J111*0.1/0.008</f>
        <v>7200</v>
      </c>
      <c r="L111" s="6161"/>
      <c r="M111" s="6172"/>
      <c r="N111" s="6172"/>
      <c r="O111" s="6175"/>
      <c r="P111" s="6172"/>
      <c r="Q111" s="6149"/>
      <c r="R111" s="6149"/>
      <c r="S111" s="2349"/>
      <c r="U111" s="2056"/>
    </row>
    <row r="112" spans="1:21" s="2183" customFormat="1">
      <c r="A112" s="6230"/>
      <c r="B112" s="5804"/>
      <c r="C112" s="6247"/>
      <c r="D112" s="6155"/>
      <c r="E112" s="6178"/>
      <c r="F112" s="2204"/>
      <c r="G112" s="2165" t="s">
        <v>1815</v>
      </c>
      <c r="H112" s="2166">
        <f>$H$28</f>
        <v>20971</v>
      </c>
      <c r="I112" s="2137">
        <f>H112*1.5/0.008</f>
        <v>3932062.5</v>
      </c>
      <c r="J112" s="2166">
        <f>$J$28</f>
        <v>824</v>
      </c>
      <c r="K112" s="2137">
        <f>J112*1.5/0.008</f>
        <v>154500</v>
      </c>
      <c r="L112" s="6161"/>
      <c r="M112" s="6172"/>
      <c r="N112" s="6172"/>
      <c r="O112" s="6175"/>
      <c r="P112" s="6172"/>
      <c r="Q112" s="6149"/>
      <c r="R112" s="6149"/>
      <c r="S112" s="2349"/>
      <c r="U112" s="2056"/>
    </row>
    <row r="113" spans="1:21" s="2183" customFormat="1">
      <c r="A113" s="6231"/>
      <c r="B113" s="5805"/>
      <c r="C113" s="6248"/>
      <c r="D113" s="6156"/>
      <c r="E113" s="6179"/>
      <c r="F113" s="2206"/>
      <c r="G113" s="2196" t="s">
        <v>4251</v>
      </c>
      <c r="H113" s="2162">
        <f>$H$37</f>
        <v>256</v>
      </c>
      <c r="I113" s="2141">
        <f>$M$30</f>
        <v>65535</v>
      </c>
      <c r="J113" s="2162">
        <f>$H$37</f>
        <v>256</v>
      </c>
      <c r="K113" s="2141">
        <f>$M$30</f>
        <v>65535</v>
      </c>
      <c r="L113" s="6162"/>
      <c r="M113" s="6173"/>
      <c r="N113" s="6173"/>
      <c r="O113" s="6176"/>
      <c r="P113" s="6173"/>
      <c r="Q113" s="6150"/>
      <c r="R113" s="6150"/>
      <c r="S113" s="2350"/>
      <c r="U113" s="2056"/>
    </row>
    <row r="114" spans="1:21" s="2183" customFormat="1" ht="12.75" customHeight="1">
      <c r="A114" s="6229" t="s">
        <v>4963</v>
      </c>
      <c r="B114" s="5809" t="s">
        <v>2463</v>
      </c>
      <c r="C114" s="6151" t="s">
        <v>4617</v>
      </c>
      <c r="D114" s="6154" t="s">
        <v>4817</v>
      </c>
      <c r="E114" s="6177" t="s">
        <v>5077</v>
      </c>
      <c r="F114" s="2189" t="s">
        <v>4955</v>
      </c>
      <c r="G114" s="2201" t="s">
        <v>4247</v>
      </c>
      <c r="H114" s="2202">
        <f>$H$22</f>
        <v>256</v>
      </c>
      <c r="I114" s="2203">
        <f>H114*0.1/0.008</f>
        <v>3200</v>
      </c>
      <c r="J114" s="2202">
        <f>$J$22</f>
        <v>256</v>
      </c>
      <c r="K114" s="2203">
        <f>J114*0.1/0.008</f>
        <v>3200</v>
      </c>
      <c r="L114" s="6160" t="s">
        <v>1811</v>
      </c>
      <c r="M114" s="6148">
        <f>$H$41+$H$52+H114+H115</f>
        <v>21649</v>
      </c>
      <c r="N114" s="6148">
        <f>$J$41+$J$52+J114+(J115/2)</f>
        <v>1520</v>
      </c>
      <c r="O114" s="6148">
        <f>$I$41+$I$52+H114+(H115-64)</f>
        <v>15037</v>
      </c>
      <c r="P114" s="6148">
        <f>$K$41+$K$52+J114+(J115-64)/2</f>
        <v>1340</v>
      </c>
      <c r="Q114" s="6148" t="s">
        <v>2468</v>
      </c>
      <c r="R114" s="6148" t="s">
        <v>3030</v>
      </c>
      <c r="S114" s="2348" t="s">
        <v>5089</v>
      </c>
      <c r="U114" s="2056"/>
    </row>
    <row r="115" spans="1:21" s="2183" customFormat="1" ht="12.75" customHeight="1">
      <c r="A115" s="6230"/>
      <c r="B115" s="5804"/>
      <c r="C115" s="6152"/>
      <c r="D115" s="6155"/>
      <c r="E115" s="6178"/>
      <c r="F115" s="2204"/>
      <c r="G115" s="2205" t="s">
        <v>5020</v>
      </c>
      <c r="H115" s="2157">
        <f>$H$35</f>
        <v>10112</v>
      </c>
      <c r="I115" s="2137">
        <f>H115*0.1/0.008</f>
        <v>126400</v>
      </c>
      <c r="J115" s="2157">
        <f>$J$33</f>
        <v>576</v>
      </c>
      <c r="K115" s="2137">
        <f>J115*0.1/0.008</f>
        <v>7200</v>
      </c>
      <c r="L115" s="6161"/>
      <c r="M115" s="6172"/>
      <c r="N115" s="6172"/>
      <c r="O115" s="6172"/>
      <c r="P115" s="6172"/>
      <c r="Q115" s="6149"/>
      <c r="R115" s="6149"/>
      <c r="S115" s="2349"/>
      <c r="U115" s="2056"/>
    </row>
    <row r="116" spans="1:21" s="2183" customFormat="1" ht="12.75" customHeight="1">
      <c r="A116" s="6230"/>
      <c r="B116" s="5804"/>
      <c r="C116" s="6152"/>
      <c r="D116" s="6155"/>
      <c r="E116" s="6178"/>
      <c r="F116" s="2204"/>
      <c r="G116" s="2165" t="s">
        <v>1810</v>
      </c>
      <c r="H116" s="2159">
        <f>$H$27</f>
        <v>10500</v>
      </c>
      <c r="I116" s="2137">
        <f>H116*1.5/0.008</f>
        <v>1968750</v>
      </c>
      <c r="J116" s="2159">
        <f>$J$27</f>
        <v>692</v>
      </c>
      <c r="K116" s="2137">
        <f>J116*1.5/0.008</f>
        <v>129750</v>
      </c>
      <c r="L116" s="6161"/>
      <c r="M116" s="6172"/>
      <c r="N116" s="6172"/>
      <c r="O116" s="6172"/>
      <c r="P116" s="6172"/>
      <c r="Q116" s="6149"/>
      <c r="R116" s="6149"/>
      <c r="S116" s="2349"/>
      <c r="U116" s="2056"/>
    </row>
    <row r="117" spans="1:21" s="2183" customFormat="1" ht="12.75" customHeight="1">
      <c r="A117" s="6230"/>
      <c r="B117" s="5805"/>
      <c r="C117" s="6153"/>
      <c r="D117" s="6156"/>
      <c r="E117" s="6179"/>
      <c r="F117" s="2206"/>
      <c r="G117" s="2196" t="s">
        <v>4251</v>
      </c>
      <c r="H117" s="2162">
        <f>$H$37</f>
        <v>256</v>
      </c>
      <c r="I117" s="2141">
        <f>$M$30</f>
        <v>65535</v>
      </c>
      <c r="J117" s="2162">
        <f>$H$37</f>
        <v>256</v>
      </c>
      <c r="K117" s="2141">
        <f>$M$30</f>
        <v>65535</v>
      </c>
      <c r="L117" s="6162"/>
      <c r="M117" s="6173"/>
      <c r="N117" s="6173"/>
      <c r="O117" s="6173"/>
      <c r="P117" s="6173"/>
      <c r="Q117" s="6150"/>
      <c r="R117" s="6150"/>
      <c r="S117" s="2350"/>
      <c r="U117" s="2056"/>
    </row>
    <row r="118" spans="1:21" s="2183" customFormat="1" ht="12.75" customHeight="1">
      <c r="A118" s="6230"/>
      <c r="B118" s="5809" t="s">
        <v>2463</v>
      </c>
      <c r="C118" s="6232" t="s">
        <v>4973</v>
      </c>
      <c r="D118" s="6154" t="s">
        <v>4816</v>
      </c>
      <c r="E118" s="6177" t="s">
        <v>5080</v>
      </c>
      <c r="F118" s="2189" t="s">
        <v>4955</v>
      </c>
      <c r="G118" s="2201" t="s">
        <v>4247</v>
      </c>
      <c r="H118" s="2202">
        <f>$H$22</f>
        <v>256</v>
      </c>
      <c r="I118" s="2203">
        <f>H118*0.1/0.008</f>
        <v>3200</v>
      </c>
      <c r="J118" s="2202">
        <f>$J$22</f>
        <v>256</v>
      </c>
      <c r="K118" s="2203">
        <f>J118*0.1/0.008</f>
        <v>3200</v>
      </c>
      <c r="L118" s="6160" t="s">
        <v>1811</v>
      </c>
      <c r="M118" s="6148">
        <f>$H$42+$H$52+H118+H119</f>
        <v>32644</v>
      </c>
      <c r="N118" s="6148">
        <f>$J$42+$J$52+J118+(J119/2)</f>
        <v>1657</v>
      </c>
      <c r="O118" s="6174">
        <v>21649</v>
      </c>
      <c r="P118" s="6148">
        <f>$K$42+$K$52+J118+(J119-64)/2</f>
        <v>1488</v>
      </c>
      <c r="Q118" s="6148" t="s">
        <v>2468</v>
      </c>
      <c r="R118" s="6148" t="s">
        <v>3030</v>
      </c>
      <c r="S118" s="2348" t="s">
        <v>5089</v>
      </c>
      <c r="U118" s="2056"/>
    </row>
    <row r="119" spans="1:21" s="2183" customFormat="1">
      <c r="A119" s="6230"/>
      <c r="B119" s="5804"/>
      <c r="C119" s="6247"/>
      <c r="D119" s="6155"/>
      <c r="E119" s="6178"/>
      <c r="F119" s="2204"/>
      <c r="G119" s="2205" t="s">
        <v>5020</v>
      </c>
      <c r="H119" s="2157">
        <f>$H$35</f>
        <v>10112</v>
      </c>
      <c r="I119" s="2137">
        <f>H119*0.1/0.008</f>
        <v>126400</v>
      </c>
      <c r="J119" s="2157">
        <f>$J$33</f>
        <v>576</v>
      </c>
      <c r="K119" s="2137">
        <f>J119*0.1/0.008</f>
        <v>7200</v>
      </c>
      <c r="L119" s="6161"/>
      <c r="M119" s="6172"/>
      <c r="N119" s="6172"/>
      <c r="O119" s="6175"/>
      <c r="P119" s="6172"/>
      <c r="Q119" s="6149"/>
      <c r="R119" s="6149"/>
      <c r="S119" s="2349"/>
      <c r="U119" s="2056"/>
    </row>
    <row r="120" spans="1:21" s="2183" customFormat="1">
      <c r="A120" s="6230"/>
      <c r="B120" s="5804"/>
      <c r="C120" s="6247"/>
      <c r="D120" s="6155"/>
      <c r="E120" s="6178"/>
      <c r="F120" s="2204"/>
      <c r="G120" s="2165" t="s">
        <v>1815</v>
      </c>
      <c r="H120" s="2166">
        <f>$H$28</f>
        <v>20971</v>
      </c>
      <c r="I120" s="2137">
        <f>H120*1.5/0.008</f>
        <v>3932062.5</v>
      </c>
      <c r="J120" s="2166">
        <f>$J$28</f>
        <v>824</v>
      </c>
      <c r="K120" s="2137">
        <f>J120*1.5/0.008</f>
        <v>154500</v>
      </c>
      <c r="L120" s="6161"/>
      <c r="M120" s="6172"/>
      <c r="N120" s="6172"/>
      <c r="O120" s="6175"/>
      <c r="P120" s="6172"/>
      <c r="Q120" s="6149"/>
      <c r="R120" s="6149"/>
      <c r="S120" s="2349"/>
      <c r="U120" s="2056"/>
    </row>
    <row r="121" spans="1:21" s="2183" customFormat="1">
      <c r="A121" s="6231"/>
      <c r="B121" s="5805"/>
      <c r="C121" s="6248"/>
      <c r="D121" s="6156"/>
      <c r="E121" s="6179"/>
      <c r="F121" s="2206"/>
      <c r="G121" s="2196" t="s">
        <v>4251</v>
      </c>
      <c r="H121" s="2162">
        <f>$H$37</f>
        <v>256</v>
      </c>
      <c r="I121" s="2141">
        <f>$M$30</f>
        <v>65535</v>
      </c>
      <c r="J121" s="2162">
        <f>$H$37</f>
        <v>256</v>
      </c>
      <c r="K121" s="2141">
        <f>$M$30</f>
        <v>65535</v>
      </c>
      <c r="L121" s="6162"/>
      <c r="M121" s="6173"/>
      <c r="N121" s="6173"/>
      <c r="O121" s="6176"/>
      <c r="P121" s="6173"/>
      <c r="Q121" s="6150"/>
      <c r="R121" s="6150"/>
      <c r="S121" s="2350"/>
      <c r="U121" s="2056"/>
    </row>
    <row r="122" spans="1:21" s="2183" customFormat="1" ht="12.75" customHeight="1">
      <c r="A122" s="6229" t="s">
        <v>4964</v>
      </c>
      <c r="B122" s="5809" t="s">
        <v>2463</v>
      </c>
      <c r="C122" s="6151" t="s">
        <v>3710</v>
      </c>
      <c r="D122" s="6154" t="s">
        <v>4815</v>
      </c>
      <c r="E122" s="6177" t="s">
        <v>5081</v>
      </c>
      <c r="F122" s="2189" t="s">
        <v>4954</v>
      </c>
      <c r="G122" s="2201"/>
      <c r="H122" s="2202"/>
      <c r="I122" s="2203"/>
      <c r="J122" s="2202"/>
      <c r="K122" s="2203"/>
      <c r="L122" s="6160" t="s">
        <v>1811</v>
      </c>
      <c r="M122" s="6148">
        <f>SUM(H122:H125)+64</f>
        <v>6400</v>
      </c>
      <c r="N122" s="6148">
        <f>(J123/2)+J125+64</f>
        <v>608</v>
      </c>
      <c r="O122" s="6174">
        <f>SUM(H122:H125)-64</f>
        <v>6272</v>
      </c>
      <c r="P122" s="6174">
        <f>(J123/2)+J125-32</f>
        <v>512</v>
      </c>
      <c r="Q122" s="6148" t="s">
        <v>2466</v>
      </c>
      <c r="R122" s="6148" t="s">
        <v>3030</v>
      </c>
      <c r="S122" s="2348" t="s">
        <v>5089</v>
      </c>
      <c r="U122" s="2056"/>
    </row>
    <row r="123" spans="1:21" s="2183" customFormat="1">
      <c r="A123" s="6230"/>
      <c r="B123" s="5804"/>
      <c r="C123" s="6152"/>
      <c r="D123" s="6155"/>
      <c r="E123" s="6178"/>
      <c r="F123" s="2204"/>
      <c r="G123" s="2205" t="s">
        <v>5016</v>
      </c>
      <c r="H123" s="2157">
        <f>$H$33</f>
        <v>6080</v>
      </c>
      <c r="I123" s="2137">
        <f>H123*0.1/0.008</f>
        <v>76000</v>
      </c>
      <c r="J123" s="2157">
        <f>$J$32</f>
        <v>576</v>
      </c>
      <c r="K123" s="2137">
        <f>J123*0.1/0.008</f>
        <v>7200</v>
      </c>
      <c r="L123" s="6161"/>
      <c r="M123" s="6149"/>
      <c r="N123" s="6149"/>
      <c r="O123" s="6185"/>
      <c r="P123" s="6185"/>
      <c r="Q123" s="6149"/>
      <c r="R123" s="6149"/>
      <c r="S123" s="2349"/>
      <c r="U123" s="2056"/>
    </row>
    <row r="124" spans="1:21" s="2183" customFormat="1">
      <c r="A124" s="6230"/>
      <c r="B124" s="5804"/>
      <c r="C124" s="6152"/>
      <c r="D124" s="6155"/>
      <c r="E124" s="6178"/>
      <c r="F124" s="2204"/>
      <c r="G124" s="2205"/>
      <c r="H124" s="2157"/>
      <c r="I124" s="2137"/>
      <c r="J124" s="2157"/>
      <c r="K124" s="2137"/>
      <c r="L124" s="6161"/>
      <c r="M124" s="6149"/>
      <c r="N124" s="6149"/>
      <c r="O124" s="6185"/>
      <c r="P124" s="6185"/>
      <c r="Q124" s="6149"/>
      <c r="R124" s="6149"/>
      <c r="S124" s="2349"/>
      <c r="U124" s="2056"/>
    </row>
    <row r="125" spans="1:21" s="2183" customFormat="1">
      <c r="A125" s="6231"/>
      <c r="B125" s="5805"/>
      <c r="C125" s="6153"/>
      <c r="D125" s="6156"/>
      <c r="E125" s="6179"/>
      <c r="F125" s="2206"/>
      <c r="G125" s="2196" t="s">
        <v>4251</v>
      </c>
      <c r="H125" s="2162">
        <f>$H$37</f>
        <v>256</v>
      </c>
      <c r="I125" s="2141">
        <f>$M$30</f>
        <v>65535</v>
      </c>
      <c r="J125" s="2162">
        <f>$H$37</f>
        <v>256</v>
      </c>
      <c r="K125" s="2141">
        <f>$M$30</f>
        <v>65535</v>
      </c>
      <c r="L125" s="6162"/>
      <c r="M125" s="6150"/>
      <c r="N125" s="6150"/>
      <c r="O125" s="6186"/>
      <c r="P125" s="6186"/>
      <c r="Q125" s="6150"/>
      <c r="R125" s="6150"/>
      <c r="S125" s="2350"/>
      <c r="U125" s="2056"/>
    </row>
    <row r="126" spans="1:21" s="2183" customFormat="1" ht="12.75" customHeight="1">
      <c r="A126" s="6229" t="s">
        <v>4965</v>
      </c>
      <c r="B126" s="5809" t="s">
        <v>2463</v>
      </c>
      <c r="C126" s="6232" t="s">
        <v>4588</v>
      </c>
      <c r="D126" s="6154" t="s">
        <v>4814</v>
      </c>
      <c r="E126" s="6177" t="s">
        <v>5082</v>
      </c>
      <c r="F126" s="2189" t="s">
        <v>4955</v>
      </c>
      <c r="G126" s="2201"/>
      <c r="H126" s="2202"/>
      <c r="I126" s="2203"/>
      <c r="J126" s="2202"/>
      <c r="K126" s="2203"/>
      <c r="L126" s="6160" t="s">
        <v>1811</v>
      </c>
      <c r="M126" s="6148">
        <f>SUM(H126:H129)+64</f>
        <v>10432</v>
      </c>
      <c r="N126" s="6148">
        <f>(J127/2)+J129+64</f>
        <v>608</v>
      </c>
      <c r="O126" s="6174">
        <f>SUM(H126:H129)-64</f>
        <v>10304</v>
      </c>
      <c r="P126" s="6174">
        <f>(J127/2)+J129-32</f>
        <v>512</v>
      </c>
      <c r="Q126" s="6148" t="s">
        <v>2466</v>
      </c>
      <c r="R126" s="6148" t="s">
        <v>3030</v>
      </c>
      <c r="S126" s="2348" t="s">
        <v>5089</v>
      </c>
      <c r="U126" s="2056"/>
    </row>
    <row r="127" spans="1:21" s="2183" customFormat="1">
      <c r="A127" s="6230"/>
      <c r="B127" s="5804"/>
      <c r="C127" s="6247"/>
      <c r="D127" s="6155"/>
      <c r="E127" s="6178"/>
      <c r="F127" s="2204"/>
      <c r="G127" s="2205" t="s">
        <v>5020</v>
      </c>
      <c r="H127" s="2157">
        <f>$H$35</f>
        <v>10112</v>
      </c>
      <c r="I127" s="2137">
        <f>H127*0.1/0.008</f>
        <v>126400</v>
      </c>
      <c r="J127" s="2157">
        <f>$J$33</f>
        <v>576</v>
      </c>
      <c r="K127" s="2137">
        <f>J127*0.1/0.008</f>
        <v>7200</v>
      </c>
      <c r="L127" s="6161"/>
      <c r="M127" s="6149"/>
      <c r="N127" s="6149"/>
      <c r="O127" s="6185"/>
      <c r="P127" s="6185"/>
      <c r="Q127" s="6149"/>
      <c r="R127" s="6149"/>
      <c r="S127" s="2349"/>
      <c r="U127" s="2056"/>
    </row>
    <row r="128" spans="1:21" s="2183" customFormat="1">
      <c r="A128" s="6230"/>
      <c r="B128" s="5804"/>
      <c r="C128" s="6247"/>
      <c r="D128" s="6155"/>
      <c r="E128" s="6178"/>
      <c r="F128" s="2204"/>
      <c r="G128" s="2205"/>
      <c r="H128" s="2157"/>
      <c r="I128" s="2137"/>
      <c r="J128" s="2157"/>
      <c r="K128" s="2137"/>
      <c r="L128" s="6161"/>
      <c r="M128" s="6149"/>
      <c r="N128" s="6149"/>
      <c r="O128" s="6185"/>
      <c r="P128" s="6185"/>
      <c r="Q128" s="6149"/>
      <c r="R128" s="6149"/>
      <c r="S128" s="2349"/>
      <c r="U128" s="2056"/>
    </row>
    <row r="129" spans="1:21" s="2183" customFormat="1">
      <c r="A129" s="6231"/>
      <c r="B129" s="5805"/>
      <c r="C129" s="6248"/>
      <c r="D129" s="6156"/>
      <c r="E129" s="6179"/>
      <c r="F129" s="2206"/>
      <c r="G129" s="2196" t="s">
        <v>4251</v>
      </c>
      <c r="H129" s="2162">
        <f>$H$37</f>
        <v>256</v>
      </c>
      <c r="I129" s="2141">
        <f>$M$30</f>
        <v>65535</v>
      </c>
      <c r="J129" s="2162">
        <f>$H$37</f>
        <v>256</v>
      </c>
      <c r="K129" s="2141">
        <f>$M$30</f>
        <v>65535</v>
      </c>
      <c r="L129" s="6162"/>
      <c r="M129" s="6150"/>
      <c r="N129" s="6150"/>
      <c r="O129" s="6186"/>
      <c r="P129" s="6186"/>
      <c r="Q129" s="6150"/>
      <c r="R129" s="6150"/>
      <c r="S129" s="2350"/>
      <c r="U129" s="2056"/>
    </row>
    <row r="130" spans="1:21" s="2183" customFormat="1">
      <c r="A130" s="6229" t="s">
        <v>4966</v>
      </c>
      <c r="B130" s="5809" t="s">
        <v>2463</v>
      </c>
      <c r="C130" s="6151" t="s">
        <v>4799</v>
      </c>
      <c r="D130" s="6154" t="s">
        <v>4813</v>
      </c>
      <c r="E130" s="6177" t="s">
        <v>5083</v>
      </c>
      <c r="F130" s="2189" t="s">
        <v>4925</v>
      </c>
      <c r="G130" s="2201" t="s">
        <v>4247</v>
      </c>
      <c r="H130" s="2202">
        <f>$H$22</f>
        <v>256</v>
      </c>
      <c r="I130" s="2203">
        <f>H130*0.1/0.008</f>
        <v>3200</v>
      </c>
      <c r="J130" s="2202">
        <f>$J$22</f>
        <v>256</v>
      </c>
      <c r="K130" s="2203">
        <f>J130*0.1/0.008</f>
        <v>3200</v>
      </c>
      <c r="L130" s="6160" t="s">
        <v>1811</v>
      </c>
      <c r="M130" s="6148">
        <f>SUM(H130:H133)+64</f>
        <v>4672</v>
      </c>
      <c r="N130" s="6148">
        <f>J130+(J131/2)+J133+64</f>
        <v>864</v>
      </c>
      <c r="O130" s="6174">
        <f>SUM(H130:H133)-64</f>
        <v>4544</v>
      </c>
      <c r="P130" s="6174">
        <f>J130+(J131/2)+J133-32</f>
        <v>768</v>
      </c>
      <c r="Q130" s="6148" t="s">
        <v>2451</v>
      </c>
      <c r="R130" s="6148" t="s">
        <v>3030</v>
      </c>
      <c r="S130" s="2348" t="s">
        <v>5089</v>
      </c>
      <c r="U130" s="2056"/>
    </row>
    <row r="131" spans="1:21" s="2183" customFormat="1">
      <c r="A131" s="6230"/>
      <c r="B131" s="5804"/>
      <c r="C131" s="6152"/>
      <c r="D131" s="6155"/>
      <c r="E131" s="6178"/>
      <c r="F131" s="2204"/>
      <c r="G131" s="2205" t="s">
        <v>5015</v>
      </c>
      <c r="H131" s="2157">
        <f>$H$32</f>
        <v>4096</v>
      </c>
      <c r="I131" s="2137">
        <f>H131*0.1/0.008</f>
        <v>51200</v>
      </c>
      <c r="J131" s="2157">
        <f>$J$31</f>
        <v>576</v>
      </c>
      <c r="K131" s="2137">
        <f>J131*0.1/0.008</f>
        <v>7200</v>
      </c>
      <c r="L131" s="6161"/>
      <c r="M131" s="6172"/>
      <c r="N131" s="6172"/>
      <c r="O131" s="6185"/>
      <c r="P131" s="6185"/>
      <c r="Q131" s="6149"/>
      <c r="R131" s="6149"/>
      <c r="S131" s="2349"/>
      <c r="U131" s="2056"/>
    </row>
    <row r="132" spans="1:21" s="2183" customFormat="1">
      <c r="A132" s="6230"/>
      <c r="B132" s="5804"/>
      <c r="C132" s="6152"/>
      <c r="D132" s="6155"/>
      <c r="E132" s="6178"/>
      <c r="F132" s="2204"/>
      <c r="G132" s="2205"/>
      <c r="H132" s="2157"/>
      <c r="I132" s="2137"/>
      <c r="J132" s="2157"/>
      <c r="K132" s="2137"/>
      <c r="L132" s="6161"/>
      <c r="M132" s="6172"/>
      <c r="N132" s="6172"/>
      <c r="O132" s="6185"/>
      <c r="P132" s="6185"/>
      <c r="Q132" s="6149"/>
      <c r="R132" s="6149"/>
      <c r="S132" s="2349"/>
      <c r="U132" s="2056"/>
    </row>
    <row r="133" spans="1:21" s="2183" customFormat="1">
      <c r="A133" s="6231"/>
      <c r="B133" s="5805"/>
      <c r="C133" s="6153"/>
      <c r="D133" s="6156"/>
      <c r="E133" s="6179"/>
      <c r="F133" s="2206"/>
      <c r="G133" s="2196" t="s">
        <v>4251</v>
      </c>
      <c r="H133" s="2162">
        <f>$H$37</f>
        <v>256</v>
      </c>
      <c r="I133" s="2141">
        <f>$M$30</f>
        <v>65535</v>
      </c>
      <c r="J133" s="2162">
        <f>$H$37</f>
        <v>256</v>
      </c>
      <c r="K133" s="2141">
        <f>$M$30</f>
        <v>65535</v>
      </c>
      <c r="L133" s="6162"/>
      <c r="M133" s="6173"/>
      <c r="N133" s="6173"/>
      <c r="O133" s="6186"/>
      <c r="P133" s="6186"/>
      <c r="Q133" s="6150"/>
      <c r="R133" s="6150"/>
      <c r="S133" s="2350"/>
      <c r="U133" s="2056"/>
    </row>
    <row r="134" spans="1:21" s="2183" customFormat="1">
      <c r="A134" s="6229" t="s">
        <v>4967</v>
      </c>
      <c r="B134" s="5809" t="s">
        <v>2463</v>
      </c>
      <c r="C134" s="6151" t="s">
        <v>4802</v>
      </c>
      <c r="D134" s="6154" t="s">
        <v>4812</v>
      </c>
      <c r="E134" s="6177" t="s">
        <v>5084</v>
      </c>
      <c r="F134" s="2189" t="s">
        <v>4954</v>
      </c>
      <c r="G134" s="2201" t="s">
        <v>4247</v>
      </c>
      <c r="H134" s="2202">
        <f>$H$22</f>
        <v>256</v>
      </c>
      <c r="I134" s="2203">
        <f>H134*0.1/0.008</f>
        <v>3200</v>
      </c>
      <c r="J134" s="2202">
        <f>$J$22</f>
        <v>256</v>
      </c>
      <c r="K134" s="2203">
        <f>J134*0.1/0.008</f>
        <v>3200</v>
      </c>
      <c r="L134" s="6160" t="s">
        <v>1811</v>
      </c>
      <c r="M134" s="6148">
        <f>SUM(H134:H137)+64</f>
        <v>6656</v>
      </c>
      <c r="N134" s="6148">
        <f>J134+(J135/2)+J137+64</f>
        <v>864</v>
      </c>
      <c r="O134" s="6174">
        <f>SUM(H134:H137)-64</f>
        <v>6528</v>
      </c>
      <c r="P134" s="6174">
        <f>J134+(J135/2)+J137-32</f>
        <v>768</v>
      </c>
      <c r="Q134" s="6148" t="s">
        <v>2466</v>
      </c>
      <c r="R134" s="6148" t="s">
        <v>3030</v>
      </c>
      <c r="S134" s="2348" t="s">
        <v>5089</v>
      </c>
      <c r="U134" s="2056"/>
    </row>
    <row r="135" spans="1:21" s="2183" customFormat="1">
      <c r="A135" s="6230"/>
      <c r="B135" s="5804"/>
      <c r="C135" s="6152"/>
      <c r="D135" s="6155"/>
      <c r="E135" s="6178"/>
      <c r="F135" s="2204"/>
      <c r="G135" s="2205" t="s">
        <v>5016</v>
      </c>
      <c r="H135" s="2157">
        <f>$H$33</f>
        <v>6080</v>
      </c>
      <c r="I135" s="2137">
        <f>H135*0.1/0.008</f>
        <v>76000</v>
      </c>
      <c r="J135" s="2157">
        <f>$J$32</f>
        <v>576</v>
      </c>
      <c r="K135" s="2137">
        <f>J135*0.1/0.008</f>
        <v>7200</v>
      </c>
      <c r="L135" s="6161"/>
      <c r="M135" s="6172"/>
      <c r="N135" s="6172"/>
      <c r="O135" s="6185"/>
      <c r="P135" s="6185"/>
      <c r="Q135" s="6149"/>
      <c r="R135" s="6149"/>
      <c r="S135" s="2349"/>
      <c r="U135" s="2056"/>
    </row>
    <row r="136" spans="1:21" s="2183" customFormat="1">
      <c r="A136" s="6230"/>
      <c r="B136" s="5804"/>
      <c r="C136" s="6152"/>
      <c r="D136" s="6155"/>
      <c r="E136" s="6178"/>
      <c r="F136" s="2204"/>
      <c r="G136" s="2205"/>
      <c r="H136" s="2157"/>
      <c r="I136" s="2137"/>
      <c r="J136" s="2157"/>
      <c r="K136" s="2137"/>
      <c r="L136" s="6161"/>
      <c r="M136" s="6172"/>
      <c r="N136" s="6172"/>
      <c r="O136" s="6185"/>
      <c r="P136" s="6185"/>
      <c r="Q136" s="6149"/>
      <c r="R136" s="6149"/>
      <c r="S136" s="2349"/>
      <c r="U136" s="2056"/>
    </row>
    <row r="137" spans="1:21" s="2183" customFormat="1">
      <c r="A137" s="6231"/>
      <c r="B137" s="5805"/>
      <c r="C137" s="6153"/>
      <c r="D137" s="6156"/>
      <c r="E137" s="6179"/>
      <c r="F137" s="2206"/>
      <c r="G137" s="2196" t="s">
        <v>4251</v>
      </c>
      <c r="H137" s="2162">
        <f>$H$37</f>
        <v>256</v>
      </c>
      <c r="I137" s="2141">
        <f>$M$30</f>
        <v>65535</v>
      </c>
      <c r="J137" s="2162">
        <f>$H$37</f>
        <v>256</v>
      </c>
      <c r="K137" s="2141">
        <f>$M$30</f>
        <v>65535</v>
      </c>
      <c r="L137" s="6162"/>
      <c r="M137" s="6173"/>
      <c r="N137" s="6173"/>
      <c r="O137" s="6186"/>
      <c r="P137" s="6186"/>
      <c r="Q137" s="6150"/>
      <c r="R137" s="6150"/>
      <c r="S137" s="2350"/>
      <c r="U137" s="2056"/>
    </row>
    <row r="138" spans="1:21" s="2183" customFormat="1">
      <c r="A138" s="6263" t="s">
        <v>4968</v>
      </c>
      <c r="B138" s="5809" t="s">
        <v>2463</v>
      </c>
      <c r="C138" s="6232" t="s">
        <v>4805</v>
      </c>
      <c r="D138" s="6154" t="s">
        <v>4811</v>
      </c>
      <c r="E138" s="6177" t="s">
        <v>5085</v>
      </c>
      <c r="F138" s="2189" t="s">
        <v>4955</v>
      </c>
      <c r="G138" s="2201" t="s">
        <v>4247</v>
      </c>
      <c r="H138" s="2202">
        <f>$H$22</f>
        <v>256</v>
      </c>
      <c r="I138" s="2203">
        <f>H138*0.1/0.008</f>
        <v>3200</v>
      </c>
      <c r="J138" s="2202">
        <f>$J$22</f>
        <v>256</v>
      </c>
      <c r="K138" s="2203">
        <f>J138*0.1/0.008</f>
        <v>3200</v>
      </c>
      <c r="L138" s="6160" t="s">
        <v>1811</v>
      </c>
      <c r="M138" s="6148">
        <f>SUM(H138:H141)+64</f>
        <v>10688</v>
      </c>
      <c r="N138" s="6148">
        <f>J138+(J139/2)+J141+64</f>
        <v>864</v>
      </c>
      <c r="O138" s="6174">
        <f>SUM(H138:H141)-64</f>
        <v>10560</v>
      </c>
      <c r="P138" s="6174">
        <f>J138+(J139/2)+J141-32</f>
        <v>768</v>
      </c>
      <c r="Q138" s="6148" t="s">
        <v>2466</v>
      </c>
      <c r="R138" s="6148" t="s">
        <v>3030</v>
      </c>
      <c r="S138" s="2348" t="s">
        <v>5089</v>
      </c>
      <c r="U138" s="2056"/>
    </row>
    <row r="139" spans="1:21" s="2183" customFormat="1">
      <c r="A139" s="6264"/>
      <c r="B139" s="5804"/>
      <c r="C139" s="6247"/>
      <c r="D139" s="6155"/>
      <c r="E139" s="6178"/>
      <c r="F139" s="2204"/>
      <c r="G139" s="2205" t="s">
        <v>5020</v>
      </c>
      <c r="H139" s="2157">
        <f>$H$35</f>
        <v>10112</v>
      </c>
      <c r="I139" s="2137">
        <f>H139*0.1/0.008</f>
        <v>126400</v>
      </c>
      <c r="J139" s="2157">
        <f>$J$33</f>
        <v>576</v>
      </c>
      <c r="K139" s="2137">
        <f>J139*0.1/0.008</f>
        <v>7200</v>
      </c>
      <c r="L139" s="6161"/>
      <c r="M139" s="6172"/>
      <c r="N139" s="6172"/>
      <c r="O139" s="6185"/>
      <c r="P139" s="6185"/>
      <c r="Q139" s="6149"/>
      <c r="R139" s="6149"/>
      <c r="S139" s="2349"/>
      <c r="U139" s="2056"/>
    </row>
    <row r="140" spans="1:21" s="2183" customFormat="1">
      <c r="A140" s="6264"/>
      <c r="B140" s="5804"/>
      <c r="C140" s="6247"/>
      <c r="D140" s="6155"/>
      <c r="E140" s="6178"/>
      <c r="F140" s="2204"/>
      <c r="G140" s="2205"/>
      <c r="H140" s="2157"/>
      <c r="I140" s="2137"/>
      <c r="J140" s="2157"/>
      <c r="K140" s="2137"/>
      <c r="L140" s="6161"/>
      <c r="M140" s="6172"/>
      <c r="N140" s="6172"/>
      <c r="O140" s="6185"/>
      <c r="P140" s="6185"/>
      <c r="Q140" s="6149"/>
      <c r="R140" s="6149"/>
      <c r="S140" s="2349"/>
      <c r="U140" s="2056"/>
    </row>
    <row r="141" spans="1:21" s="2183" customFormat="1">
      <c r="A141" s="6265"/>
      <c r="B141" s="5805"/>
      <c r="C141" s="6248"/>
      <c r="D141" s="6156"/>
      <c r="E141" s="6179"/>
      <c r="F141" s="2206"/>
      <c r="G141" s="2196" t="s">
        <v>4251</v>
      </c>
      <c r="H141" s="2162">
        <f>$H$37</f>
        <v>256</v>
      </c>
      <c r="I141" s="2141">
        <f>$M$30</f>
        <v>65535</v>
      </c>
      <c r="J141" s="2162">
        <f>$H$37</f>
        <v>256</v>
      </c>
      <c r="K141" s="2141">
        <f>$M$30</f>
        <v>65535</v>
      </c>
      <c r="L141" s="6162"/>
      <c r="M141" s="6173"/>
      <c r="N141" s="6173"/>
      <c r="O141" s="6186"/>
      <c r="P141" s="6186"/>
      <c r="Q141" s="6150"/>
      <c r="R141" s="6150"/>
      <c r="S141" s="2350"/>
      <c r="U141" s="2056"/>
    </row>
    <row r="142" spans="1:21" s="2183" customFormat="1" ht="15" customHeight="1">
      <c r="A142" s="6140" t="s">
        <v>5314</v>
      </c>
      <c r="B142" s="6008" t="s">
        <v>2463</v>
      </c>
      <c r="C142" s="6151" t="s">
        <v>5109</v>
      </c>
      <c r="D142" s="6257" t="s">
        <v>5315</v>
      </c>
      <c r="E142" s="6209" t="s">
        <v>5365</v>
      </c>
      <c r="F142" s="2189" t="s">
        <v>1809</v>
      </c>
      <c r="G142" s="2190"/>
      <c r="H142" s="2191"/>
      <c r="I142" s="2191"/>
      <c r="J142" s="2191"/>
      <c r="K142" s="2191"/>
      <c r="L142" s="6212" t="s">
        <v>1811</v>
      </c>
      <c r="M142" s="6148">
        <f>$H$41+$H$52+H142+H143</f>
        <v>11281</v>
      </c>
      <c r="N142" s="6148">
        <f>$J$43+$J$52+J142+(J143/2)</f>
        <v>1384</v>
      </c>
      <c r="O142" s="6148">
        <f>$I$41+$I$52+H142+H143</f>
        <v>4733</v>
      </c>
      <c r="P142" s="6148">
        <f>$K$43+$K$52+J142+(J143/2)</f>
        <v>1113</v>
      </c>
      <c r="Q142" s="6148" t="s">
        <v>2466</v>
      </c>
      <c r="R142" s="6148" t="s">
        <v>3030</v>
      </c>
      <c r="S142" s="2348" t="s">
        <v>5443</v>
      </c>
      <c r="U142" s="2056"/>
    </row>
    <row r="143" spans="1:21" s="2183" customFormat="1" ht="15">
      <c r="A143" s="6141"/>
      <c r="B143" s="6106"/>
      <c r="C143" s="6245"/>
      <c r="D143" s="6258"/>
      <c r="E143" s="6210"/>
      <c r="F143" s="2192"/>
      <c r="G143" s="2193"/>
      <c r="H143" s="2194"/>
      <c r="I143" s="2194"/>
      <c r="J143" s="2194"/>
      <c r="K143" s="2194"/>
      <c r="L143" s="6206"/>
      <c r="M143" s="6172"/>
      <c r="N143" s="6172"/>
      <c r="O143" s="6172"/>
      <c r="P143" s="6172"/>
      <c r="Q143" s="6149"/>
      <c r="R143" s="6149"/>
      <c r="S143" s="2349"/>
      <c r="U143" s="2056"/>
    </row>
    <row r="144" spans="1:21" s="2183" customFormat="1" ht="15">
      <c r="A144" s="6141"/>
      <c r="B144" s="6106"/>
      <c r="C144" s="6245"/>
      <c r="D144" s="6258"/>
      <c r="E144" s="6210"/>
      <c r="F144" s="2192"/>
      <c r="G144" s="2351" t="s">
        <v>1930</v>
      </c>
      <c r="H144" s="2159">
        <f>$H$27</f>
        <v>10500</v>
      </c>
      <c r="I144" s="2137">
        <f>H144*1.5/0.008</f>
        <v>1968750</v>
      </c>
      <c r="J144" s="2159">
        <f>$J$29</f>
        <v>1100</v>
      </c>
      <c r="K144" s="2137">
        <f>J144*1.5/0.008</f>
        <v>206250</v>
      </c>
      <c r="L144" s="6206"/>
      <c r="M144" s="6172"/>
      <c r="N144" s="6172"/>
      <c r="O144" s="6172"/>
      <c r="P144" s="6172"/>
      <c r="Q144" s="6149"/>
      <c r="R144" s="6149"/>
      <c r="S144" s="2349"/>
      <c r="U144" s="2056"/>
    </row>
    <row r="145" spans="1:21" s="2183" customFormat="1" ht="15">
      <c r="A145" s="6141"/>
      <c r="B145" s="6095"/>
      <c r="C145" s="6249"/>
      <c r="D145" s="6266"/>
      <c r="E145" s="6211"/>
      <c r="F145" s="2195"/>
      <c r="G145" s="2196" t="s">
        <v>4251</v>
      </c>
      <c r="H145" s="2162">
        <f>$H$37</f>
        <v>256</v>
      </c>
      <c r="I145" s="2141">
        <f>$M$30</f>
        <v>65535</v>
      </c>
      <c r="J145" s="2162">
        <f>$H$37</f>
        <v>256</v>
      </c>
      <c r="K145" s="2141">
        <f>$M$30</f>
        <v>65535</v>
      </c>
      <c r="L145" s="6207"/>
      <c r="M145" s="6173"/>
      <c r="N145" s="6173"/>
      <c r="O145" s="6173"/>
      <c r="P145" s="6173"/>
      <c r="Q145" s="6150"/>
      <c r="R145" s="6150"/>
      <c r="S145" s="2350"/>
      <c r="U145" s="2056"/>
    </row>
    <row r="146" spans="1:21" s="2183" customFormat="1" ht="12.75" customHeight="1">
      <c r="A146" s="6141"/>
      <c r="B146" s="6008" t="s">
        <v>2463</v>
      </c>
      <c r="C146" s="6232" t="s">
        <v>5157</v>
      </c>
      <c r="D146" s="6257" t="s">
        <v>5316</v>
      </c>
      <c r="E146" s="6260" t="s">
        <v>5386</v>
      </c>
      <c r="F146" s="2189" t="s">
        <v>1809</v>
      </c>
      <c r="G146" s="2197"/>
      <c r="H146" s="2191"/>
      <c r="I146" s="2056"/>
      <c r="J146" s="2191"/>
      <c r="K146" s="2191"/>
      <c r="L146" s="6212" t="s">
        <v>1811</v>
      </c>
      <c r="M146" s="6148">
        <f>$H$42+$H$52+H146+H147</f>
        <v>22276</v>
      </c>
      <c r="N146" s="6148">
        <f>$J$44+$J$52+J146+(J147/2)</f>
        <v>1384</v>
      </c>
      <c r="O146" s="6148">
        <f>$I$42+$I$52+H146+H147</f>
        <v>11281</v>
      </c>
      <c r="P146" s="6148">
        <f>$K$44+$K$52+J146+(J147/2)</f>
        <v>1113</v>
      </c>
      <c r="Q146" s="6148" t="s">
        <v>2468</v>
      </c>
      <c r="R146" s="6148" t="s">
        <v>3030</v>
      </c>
      <c r="S146" s="2348" t="s">
        <v>5443</v>
      </c>
      <c r="U146" s="2056"/>
    </row>
    <row r="147" spans="1:21" s="2183" customFormat="1">
      <c r="A147" s="6141"/>
      <c r="B147" s="6106"/>
      <c r="C147" s="6233"/>
      <c r="D147" s="6258"/>
      <c r="E147" s="6261"/>
      <c r="F147" s="2198"/>
      <c r="G147" s="2199"/>
      <c r="H147" s="2194"/>
      <c r="I147" s="2194"/>
      <c r="J147" s="2194"/>
      <c r="K147" s="2194"/>
      <c r="L147" s="6206"/>
      <c r="M147" s="6172"/>
      <c r="N147" s="6172"/>
      <c r="O147" s="6172"/>
      <c r="P147" s="6172"/>
      <c r="Q147" s="6149"/>
      <c r="R147" s="6149"/>
      <c r="S147" s="2349"/>
      <c r="U147" s="2056"/>
    </row>
    <row r="148" spans="1:21" s="2183" customFormat="1">
      <c r="A148" s="6141"/>
      <c r="B148" s="6106"/>
      <c r="C148" s="6233"/>
      <c r="D148" s="6258"/>
      <c r="E148" s="6261"/>
      <c r="F148" s="2198"/>
      <c r="G148" s="2199" t="s">
        <v>1933</v>
      </c>
      <c r="H148" s="2166">
        <f>$H$28</f>
        <v>20971</v>
      </c>
      <c r="I148" s="2137">
        <f>H148*1.5/0.008</f>
        <v>3932062.5</v>
      </c>
      <c r="J148" s="2159">
        <f>$J$30</f>
        <v>1100</v>
      </c>
      <c r="K148" s="2137">
        <f>J148*1.5/0.008</f>
        <v>206250</v>
      </c>
      <c r="L148" s="6206"/>
      <c r="M148" s="6172"/>
      <c r="N148" s="6172"/>
      <c r="O148" s="6172"/>
      <c r="P148" s="6172"/>
      <c r="Q148" s="6149"/>
      <c r="R148" s="6149"/>
      <c r="S148" s="2349"/>
      <c r="U148" s="2056"/>
    </row>
    <row r="149" spans="1:21" s="2183" customFormat="1">
      <c r="A149" s="6142"/>
      <c r="B149" s="6095"/>
      <c r="C149" s="6234"/>
      <c r="D149" s="6259"/>
      <c r="E149" s="6262"/>
      <c r="F149" s="2200"/>
      <c r="G149" s="2196" t="s">
        <v>4251</v>
      </c>
      <c r="H149" s="2162">
        <f>$H$37</f>
        <v>256</v>
      </c>
      <c r="I149" s="2141">
        <f>$M$30</f>
        <v>65535</v>
      </c>
      <c r="J149" s="2162">
        <f>$H$37</f>
        <v>256</v>
      </c>
      <c r="K149" s="2141">
        <f>$M$30</f>
        <v>65535</v>
      </c>
      <c r="L149" s="6207"/>
      <c r="M149" s="6173"/>
      <c r="N149" s="6173"/>
      <c r="O149" s="6173"/>
      <c r="P149" s="6173"/>
      <c r="Q149" s="6150"/>
      <c r="R149" s="6150"/>
      <c r="S149" s="2350"/>
      <c r="U149" s="2056"/>
    </row>
    <row r="150" spans="1:21" s="2183" customFormat="1" ht="12.75" customHeight="1">
      <c r="A150" s="6229" t="s">
        <v>5317</v>
      </c>
      <c r="B150" s="6008" t="s">
        <v>2463</v>
      </c>
      <c r="C150" s="6151" t="s">
        <v>5112</v>
      </c>
      <c r="D150" s="6257" t="s">
        <v>5318</v>
      </c>
      <c r="E150" s="6260" t="s">
        <v>5388</v>
      </c>
      <c r="F150" s="2189" t="s">
        <v>1809</v>
      </c>
      <c r="G150" s="2201" t="s">
        <v>4247</v>
      </c>
      <c r="H150" s="2202">
        <f>$H$22</f>
        <v>256</v>
      </c>
      <c r="I150" s="2203">
        <f>H150*0.1/0.008</f>
        <v>3200</v>
      </c>
      <c r="J150" s="2202">
        <f>$J$22</f>
        <v>256</v>
      </c>
      <c r="K150" s="2203">
        <f>J150*0.1/0.008</f>
        <v>3200</v>
      </c>
      <c r="L150" s="6160" t="s">
        <v>1811</v>
      </c>
      <c r="M150" s="6148">
        <f>$H$41+$H$52+H150+H151</f>
        <v>11537</v>
      </c>
      <c r="N150" s="6148">
        <f>$J$43+$J$52+J150+(J151/2)</f>
        <v>1640</v>
      </c>
      <c r="O150" s="6148">
        <f>$I$41+$I$52+H150+H151</f>
        <v>4989</v>
      </c>
      <c r="P150" s="6148">
        <f>$K$43+$K$52+J150+(J151/2)</f>
        <v>1369</v>
      </c>
      <c r="Q150" s="6148" t="s">
        <v>2466</v>
      </c>
      <c r="R150" s="6148" t="s">
        <v>3030</v>
      </c>
      <c r="S150" s="2348" t="s">
        <v>5443</v>
      </c>
      <c r="U150" s="2056"/>
    </row>
    <row r="151" spans="1:21" s="2183" customFormat="1" ht="12.75" customHeight="1">
      <c r="A151" s="6230"/>
      <c r="B151" s="6106"/>
      <c r="C151" s="6245"/>
      <c r="D151" s="6258"/>
      <c r="E151" s="6261"/>
      <c r="F151" s="2204"/>
      <c r="G151" s="2207"/>
      <c r="H151" s="2157"/>
      <c r="I151" s="2137"/>
      <c r="J151" s="2157"/>
      <c r="K151" s="2137"/>
      <c r="L151" s="6161"/>
      <c r="M151" s="6172"/>
      <c r="N151" s="6172"/>
      <c r="O151" s="6172"/>
      <c r="P151" s="6172"/>
      <c r="Q151" s="6149"/>
      <c r="R151" s="6149"/>
      <c r="S151" s="2349"/>
      <c r="U151" s="2056"/>
    </row>
    <row r="152" spans="1:21" s="2183" customFormat="1" ht="12.75" customHeight="1">
      <c r="A152" s="6230"/>
      <c r="B152" s="6106"/>
      <c r="C152" s="6152"/>
      <c r="D152" s="6258"/>
      <c r="E152" s="6261"/>
      <c r="F152" s="2204"/>
      <c r="G152" s="2351" t="s">
        <v>1930</v>
      </c>
      <c r="H152" s="2159">
        <f>$H$27</f>
        <v>10500</v>
      </c>
      <c r="I152" s="2137">
        <f>H152*1.5/0.008</f>
        <v>1968750</v>
      </c>
      <c r="J152" s="2159">
        <f>$J$29</f>
        <v>1100</v>
      </c>
      <c r="K152" s="2137">
        <f>J152*1.5/0.008</f>
        <v>206250</v>
      </c>
      <c r="L152" s="6161"/>
      <c r="M152" s="6172"/>
      <c r="N152" s="6172"/>
      <c r="O152" s="6172"/>
      <c r="P152" s="6172"/>
      <c r="Q152" s="6149"/>
      <c r="R152" s="6149"/>
      <c r="S152" s="2349"/>
      <c r="U152" s="2056"/>
    </row>
    <row r="153" spans="1:21" s="2183" customFormat="1" ht="12.75" customHeight="1">
      <c r="A153" s="6230"/>
      <c r="B153" s="6095"/>
      <c r="C153" s="6153"/>
      <c r="D153" s="6259"/>
      <c r="E153" s="6262"/>
      <c r="F153" s="2206"/>
      <c r="G153" s="2196" t="s">
        <v>4251</v>
      </c>
      <c r="H153" s="2162">
        <f>$H$37</f>
        <v>256</v>
      </c>
      <c r="I153" s="2141">
        <f>$M$30</f>
        <v>65535</v>
      </c>
      <c r="J153" s="2162">
        <f>$H$37</f>
        <v>256</v>
      </c>
      <c r="K153" s="2141">
        <f>$M$30</f>
        <v>65535</v>
      </c>
      <c r="L153" s="6162"/>
      <c r="M153" s="6173"/>
      <c r="N153" s="6173"/>
      <c r="O153" s="6173"/>
      <c r="P153" s="6173"/>
      <c r="Q153" s="6150"/>
      <c r="R153" s="6150"/>
      <c r="S153" s="2350"/>
      <c r="U153" s="2056"/>
    </row>
    <row r="154" spans="1:21" s="2183" customFormat="1" ht="12.75" customHeight="1">
      <c r="A154" s="6230"/>
      <c r="B154" s="6008" t="s">
        <v>2463</v>
      </c>
      <c r="C154" s="6232" t="s">
        <v>5176</v>
      </c>
      <c r="D154" s="6257" t="s">
        <v>5319</v>
      </c>
      <c r="E154" s="6260" t="s">
        <v>5394</v>
      </c>
      <c r="F154" s="2189" t="s">
        <v>1809</v>
      </c>
      <c r="G154" s="2201" t="s">
        <v>4247</v>
      </c>
      <c r="H154" s="2202">
        <f>$H$22</f>
        <v>256</v>
      </c>
      <c r="I154" s="2203">
        <f>H154*0.1/0.008</f>
        <v>3200</v>
      </c>
      <c r="J154" s="2202">
        <f>$J$22</f>
        <v>256</v>
      </c>
      <c r="K154" s="2203">
        <f>J154*0.1/0.008</f>
        <v>3200</v>
      </c>
      <c r="L154" s="6160" t="s">
        <v>1811</v>
      </c>
      <c r="M154" s="6148">
        <f>$H$42+$H$52+H154+H155</f>
        <v>22532</v>
      </c>
      <c r="N154" s="6148">
        <f>$J$44+$J$52+J154+(J155/2)</f>
        <v>1640</v>
      </c>
      <c r="O154" s="6148">
        <f>$I$42+$I$52+H154+H155</f>
        <v>11537</v>
      </c>
      <c r="P154" s="6148">
        <f>$K$44+$K$52+J154+(J155/2)</f>
        <v>1369</v>
      </c>
      <c r="Q154" s="6148" t="s">
        <v>2468</v>
      </c>
      <c r="R154" s="6148" t="s">
        <v>3030</v>
      </c>
      <c r="S154" s="2348" t="s">
        <v>5443</v>
      </c>
      <c r="U154" s="2056"/>
    </row>
    <row r="155" spans="1:21" s="2183" customFormat="1">
      <c r="A155" s="6230"/>
      <c r="B155" s="6106"/>
      <c r="C155" s="6233"/>
      <c r="D155" s="6258"/>
      <c r="E155" s="6261"/>
      <c r="F155" s="2204"/>
      <c r="G155" s="2207"/>
      <c r="H155" s="2157"/>
      <c r="I155" s="2137"/>
      <c r="J155" s="2157"/>
      <c r="K155" s="2137"/>
      <c r="L155" s="6161"/>
      <c r="M155" s="6172"/>
      <c r="N155" s="6172"/>
      <c r="O155" s="6172"/>
      <c r="P155" s="6172"/>
      <c r="Q155" s="6149"/>
      <c r="R155" s="6149"/>
      <c r="S155" s="2349"/>
      <c r="U155" s="2056"/>
    </row>
    <row r="156" spans="1:21" s="2183" customFormat="1">
      <c r="A156" s="6230"/>
      <c r="B156" s="6106"/>
      <c r="C156" s="6247"/>
      <c r="D156" s="6258"/>
      <c r="E156" s="6261"/>
      <c r="F156" s="2204"/>
      <c r="G156" s="2165" t="s">
        <v>1933</v>
      </c>
      <c r="H156" s="2166">
        <f>$H$28</f>
        <v>20971</v>
      </c>
      <c r="I156" s="2137">
        <f>H156*1.5/0.008</f>
        <v>3932062.5</v>
      </c>
      <c r="J156" s="2166">
        <f>$J$30</f>
        <v>1100</v>
      </c>
      <c r="K156" s="2137">
        <f>J156*1.5/0.008</f>
        <v>206250</v>
      </c>
      <c r="L156" s="6161"/>
      <c r="M156" s="6172"/>
      <c r="N156" s="6172"/>
      <c r="O156" s="6172"/>
      <c r="P156" s="6172"/>
      <c r="Q156" s="6149"/>
      <c r="R156" s="6149"/>
      <c r="S156" s="2349"/>
      <c r="U156" s="2056"/>
    </row>
    <row r="157" spans="1:21" s="2183" customFormat="1">
      <c r="A157" s="6230"/>
      <c r="B157" s="6095"/>
      <c r="C157" s="6248"/>
      <c r="D157" s="6259"/>
      <c r="E157" s="6262"/>
      <c r="F157" s="2206"/>
      <c r="G157" s="2196" t="s">
        <v>4251</v>
      </c>
      <c r="H157" s="2162">
        <f>$H$37</f>
        <v>256</v>
      </c>
      <c r="I157" s="2141">
        <f>$M$30</f>
        <v>65535</v>
      </c>
      <c r="J157" s="2162">
        <f>$H$37</f>
        <v>256</v>
      </c>
      <c r="K157" s="2141">
        <f>$M$30</f>
        <v>65535</v>
      </c>
      <c r="L157" s="6162"/>
      <c r="M157" s="6173"/>
      <c r="N157" s="6173"/>
      <c r="O157" s="6173"/>
      <c r="P157" s="6173"/>
      <c r="Q157" s="6150"/>
      <c r="R157" s="6150"/>
      <c r="S157" s="2350"/>
      <c r="U157" s="2056"/>
    </row>
    <row r="158" spans="1:21" s="2183" customFormat="1" ht="12.75" customHeight="1">
      <c r="A158" s="6230"/>
      <c r="B158" s="6008" t="s">
        <v>2463</v>
      </c>
      <c r="C158" s="6151" t="s">
        <v>5115</v>
      </c>
      <c r="D158" s="6257" t="s">
        <v>5320</v>
      </c>
      <c r="E158" s="6260" t="s">
        <v>5395</v>
      </c>
      <c r="F158" s="2189" t="s">
        <v>1809</v>
      </c>
      <c r="G158" s="2201" t="s">
        <v>5322</v>
      </c>
      <c r="H158" s="2202">
        <f>$H$24</f>
        <v>512</v>
      </c>
      <c r="I158" s="2203">
        <f>H158*0.1/0.008</f>
        <v>6400</v>
      </c>
      <c r="J158" s="2202">
        <f>$J$24</f>
        <v>512</v>
      </c>
      <c r="K158" s="2203">
        <f>J158*0.1/0.008</f>
        <v>6400</v>
      </c>
      <c r="L158" s="6160" t="s">
        <v>1811</v>
      </c>
      <c r="M158" s="6148">
        <f>$H$41+$H$52+H158+H159</f>
        <v>11793</v>
      </c>
      <c r="N158" s="6148">
        <f>$J$43+$J$52+J158+(J159/2)</f>
        <v>1896</v>
      </c>
      <c r="O158" s="6148">
        <f>$I$41+$I$52+H158+H159</f>
        <v>5245</v>
      </c>
      <c r="P158" s="6148">
        <f>$K$43+$K$52+J158+(J159/2)</f>
        <v>1625</v>
      </c>
      <c r="Q158" s="6148" t="s">
        <v>2466</v>
      </c>
      <c r="R158" s="6148" t="s">
        <v>3030</v>
      </c>
      <c r="S158" s="2348" t="s">
        <v>5443</v>
      </c>
      <c r="U158" s="2056"/>
    </row>
    <row r="159" spans="1:21" s="2183" customFormat="1" ht="12.75" customHeight="1">
      <c r="A159" s="6230"/>
      <c r="B159" s="6106"/>
      <c r="C159" s="6245"/>
      <c r="D159" s="6258"/>
      <c r="E159" s="6261"/>
      <c r="F159" s="2204"/>
      <c r="G159" s="2207"/>
      <c r="H159" s="2157"/>
      <c r="I159" s="2137"/>
      <c r="J159" s="2157"/>
      <c r="K159" s="2137"/>
      <c r="L159" s="6161"/>
      <c r="M159" s="6172"/>
      <c r="N159" s="6172"/>
      <c r="O159" s="6172"/>
      <c r="P159" s="6172"/>
      <c r="Q159" s="6149"/>
      <c r="R159" s="6149"/>
      <c r="S159" s="2349"/>
      <c r="U159" s="2056"/>
    </row>
    <row r="160" spans="1:21" s="2183" customFormat="1" ht="12.75" customHeight="1">
      <c r="A160" s="6230"/>
      <c r="B160" s="6106"/>
      <c r="C160" s="6152"/>
      <c r="D160" s="6258"/>
      <c r="E160" s="6261"/>
      <c r="F160" s="2204"/>
      <c r="G160" s="2351" t="s">
        <v>1930</v>
      </c>
      <c r="H160" s="2159">
        <f>$H$27</f>
        <v>10500</v>
      </c>
      <c r="I160" s="2137">
        <f>H160*1.5/0.008</f>
        <v>1968750</v>
      </c>
      <c r="J160" s="2159">
        <f>$J$29</f>
        <v>1100</v>
      </c>
      <c r="K160" s="2137">
        <f>J160*1.5/0.008</f>
        <v>206250</v>
      </c>
      <c r="L160" s="6161"/>
      <c r="M160" s="6172"/>
      <c r="N160" s="6172"/>
      <c r="O160" s="6172"/>
      <c r="P160" s="6172"/>
      <c r="Q160" s="6149"/>
      <c r="R160" s="6149"/>
      <c r="S160" s="2349"/>
      <c r="U160" s="2056"/>
    </row>
    <row r="161" spans="1:21" s="2183" customFormat="1" ht="12.75" customHeight="1">
      <c r="A161" s="6230"/>
      <c r="B161" s="6095"/>
      <c r="C161" s="6153"/>
      <c r="D161" s="6259"/>
      <c r="E161" s="6262"/>
      <c r="F161" s="2206"/>
      <c r="G161" s="2196" t="s">
        <v>4251</v>
      </c>
      <c r="H161" s="2162">
        <f>$H$37</f>
        <v>256</v>
      </c>
      <c r="I161" s="2141">
        <f>$M$30</f>
        <v>65535</v>
      </c>
      <c r="J161" s="2162">
        <f>$H$37</f>
        <v>256</v>
      </c>
      <c r="K161" s="2141">
        <f>$M$30</f>
        <v>65535</v>
      </c>
      <c r="L161" s="6162"/>
      <c r="M161" s="6173"/>
      <c r="N161" s="6173"/>
      <c r="O161" s="6173"/>
      <c r="P161" s="6173"/>
      <c r="Q161" s="6150"/>
      <c r="R161" s="6150"/>
      <c r="S161" s="2350"/>
      <c r="U161" s="2056"/>
    </row>
    <row r="162" spans="1:21" s="2183" customFormat="1" ht="12.75" customHeight="1">
      <c r="A162" s="6230"/>
      <c r="B162" s="6008" t="s">
        <v>2463</v>
      </c>
      <c r="C162" s="6232" t="s">
        <v>5162</v>
      </c>
      <c r="D162" s="6257" t="s">
        <v>5321</v>
      </c>
      <c r="E162" s="6260" t="s">
        <v>5437</v>
      </c>
      <c r="F162" s="2189" t="s">
        <v>1809</v>
      </c>
      <c r="G162" s="2201" t="s">
        <v>5322</v>
      </c>
      <c r="H162" s="2202">
        <f>$H$24</f>
        <v>512</v>
      </c>
      <c r="I162" s="2203">
        <f>H162*0.1/0.008</f>
        <v>6400</v>
      </c>
      <c r="J162" s="2202">
        <f>$J$24</f>
        <v>512</v>
      </c>
      <c r="K162" s="2203">
        <f>J162*0.1/0.008</f>
        <v>6400</v>
      </c>
      <c r="L162" s="6160" t="s">
        <v>1811</v>
      </c>
      <c r="M162" s="6148">
        <f>$H$42+$H$52+H162+H163</f>
        <v>22788</v>
      </c>
      <c r="N162" s="6148">
        <f>$J$44+$J$52+J162+(J163/2)</f>
        <v>1896</v>
      </c>
      <c r="O162" s="6148">
        <f>$I$42+$I$52+H162+H163</f>
        <v>11793</v>
      </c>
      <c r="P162" s="6148">
        <f>$K$44+$K$52+J162+(J163/2)</f>
        <v>1625</v>
      </c>
      <c r="Q162" s="6148" t="s">
        <v>2468</v>
      </c>
      <c r="R162" s="6148" t="s">
        <v>3030</v>
      </c>
      <c r="S162" s="2348" t="s">
        <v>5443</v>
      </c>
      <c r="U162" s="2056"/>
    </row>
    <row r="163" spans="1:21" s="2183" customFormat="1">
      <c r="A163" s="6230"/>
      <c r="B163" s="6106"/>
      <c r="C163" s="6233"/>
      <c r="D163" s="6258"/>
      <c r="E163" s="6261"/>
      <c r="F163" s="2204"/>
      <c r="G163" s="2207"/>
      <c r="H163" s="2157"/>
      <c r="I163" s="2137"/>
      <c r="J163" s="2157"/>
      <c r="K163" s="2137"/>
      <c r="L163" s="6161"/>
      <c r="M163" s="6172"/>
      <c r="N163" s="6172"/>
      <c r="O163" s="6172"/>
      <c r="P163" s="6172"/>
      <c r="Q163" s="6149"/>
      <c r="R163" s="6149"/>
      <c r="S163" s="2349"/>
      <c r="U163" s="2056"/>
    </row>
    <row r="164" spans="1:21" s="2183" customFormat="1">
      <c r="A164" s="6230"/>
      <c r="B164" s="6106"/>
      <c r="C164" s="6247"/>
      <c r="D164" s="6258"/>
      <c r="E164" s="6261"/>
      <c r="F164" s="2204"/>
      <c r="G164" s="2165" t="s">
        <v>1933</v>
      </c>
      <c r="H164" s="2166">
        <f>$H$28</f>
        <v>20971</v>
      </c>
      <c r="I164" s="2137">
        <f>H164*1.5/0.008</f>
        <v>3932062.5</v>
      </c>
      <c r="J164" s="2166">
        <f>$J$30</f>
        <v>1100</v>
      </c>
      <c r="K164" s="2137">
        <f>J164*1.5/0.008</f>
        <v>206250</v>
      </c>
      <c r="L164" s="6161"/>
      <c r="M164" s="6172"/>
      <c r="N164" s="6172"/>
      <c r="O164" s="6172"/>
      <c r="P164" s="6172"/>
      <c r="Q164" s="6149"/>
      <c r="R164" s="6149"/>
      <c r="S164" s="2349"/>
      <c r="U164" s="2056"/>
    </row>
    <row r="165" spans="1:21" s="2183" customFormat="1">
      <c r="A165" s="6231"/>
      <c r="B165" s="6095"/>
      <c r="C165" s="6248"/>
      <c r="D165" s="6259"/>
      <c r="E165" s="6262"/>
      <c r="F165" s="2206"/>
      <c r="G165" s="2196" t="s">
        <v>4251</v>
      </c>
      <c r="H165" s="2162">
        <f>$H$37</f>
        <v>256</v>
      </c>
      <c r="I165" s="2141">
        <f>$M$30</f>
        <v>65535</v>
      </c>
      <c r="J165" s="2162">
        <f>$H$37</f>
        <v>256</v>
      </c>
      <c r="K165" s="2141">
        <f>$M$30</f>
        <v>65535</v>
      </c>
      <c r="L165" s="6162"/>
      <c r="M165" s="6173"/>
      <c r="N165" s="6173"/>
      <c r="O165" s="6173"/>
      <c r="P165" s="6173"/>
      <c r="Q165" s="6150"/>
      <c r="R165" s="6150"/>
      <c r="S165" s="2350"/>
      <c r="U165" s="2056"/>
    </row>
    <row r="166" spans="1:21" ht="12.75" customHeight="1">
      <c r="A166" s="6229" t="s">
        <v>5343</v>
      </c>
      <c r="B166" s="6008" t="s">
        <v>2463</v>
      </c>
      <c r="C166" s="6151" t="s">
        <v>5119</v>
      </c>
      <c r="D166" s="6257" t="s">
        <v>5323</v>
      </c>
      <c r="E166" s="6267" t="s">
        <v>5362</v>
      </c>
      <c r="F166" s="2189" t="s">
        <v>4925</v>
      </c>
      <c r="G166" s="2201"/>
      <c r="H166" s="2202"/>
      <c r="I166" s="2203"/>
      <c r="J166" s="2202"/>
      <c r="K166" s="2203"/>
      <c r="L166" s="6160" t="s">
        <v>1811</v>
      </c>
      <c r="M166" s="6148">
        <f>$H$41+$H$52+H166+H167</f>
        <v>15377</v>
      </c>
      <c r="N166" s="6148">
        <f>$J$43+$J$52+J166+(J167/2)</f>
        <v>1672</v>
      </c>
      <c r="O166" s="6174">
        <f>$I$41+$I$52+H166+(H167-64)</f>
        <v>8765</v>
      </c>
      <c r="P166" s="6174">
        <f>$K$43+$K$52+J166+(J167-64)/2</f>
        <v>1369</v>
      </c>
      <c r="Q166" s="6148" t="s">
        <v>2468</v>
      </c>
      <c r="R166" s="6148" t="s">
        <v>3030</v>
      </c>
      <c r="S166" s="2348" t="s">
        <v>5443</v>
      </c>
    </row>
    <row r="167" spans="1:21" ht="12.75" customHeight="1">
      <c r="A167" s="6230"/>
      <c r="B167" s="6106"/>
      <c r="C167" s="6152"/>
      <c r="D167" s="6258"/>
      <c r="E167" s="6268"/>
      <c r="F167" s="2204"/>
      <c r="G167" s="2205" t="s">
        <v>5015</v>
      </c>
      <c r="H167" s="2157">
        <f>$H$32</f>
        <v>4096</v>
      </c>
      <c r="I167" s="2137">
        <f>H167*0.1/0.008</f>
        <v>51200</v>
      </c>
      <c r="J167" s="2157">
        <f>$J$31</f>
        <v>576</v>
      </c>
      <c r="K167" s="2137">
        <f>J167*0.1/0.008</f>
        <v>7200</v>
      </c>
      <c r="L167" s="6161"/>
      <c r="M167" s="6172"/>
      <c r="N167" s="6172"/>
      <c r="O167" s="6185"/>
      <c r="P167" s="6175"/>
      <c r="Q167" s="6149"/>
      <c r="R167" s="6149"/>
      <c r="S167" s="2349"/>
    </row>
    <row r="168" spans="1:21" ht="12.75" customHeight="1">
      <c r="A168" s="6230"/>
      <c r="B168" s="6106"/>
      <c r="C168" s="6152"/>
      <c r="D168" s="6258"/>
      <c r="E168" s="6268"/>
      <c r="F168" s="2204"/>
      <c r="G168" s="2351" t="s">
        <v>1930</v>
      </c>
      <c r="H168" s="2159">
        <f>$H$27</f>
        <v>10500</v>
      </c>
      <c r="I168" s="2137">
        <f>H168*1.5/0.008</f>
        <v>1968750</v>
      </c>
      <c r="J168" s="2159">
        <f>$J$29</f>
        <v>1100</v>
      </c>
      <c r="K168" s="2137">
        <f>J168*1.5/0.008</f>
        <v>206250</v>
      </c>
      <c r="L168" s="6161"/>
      <c r="M168" s="6172"/>
      <c r="N168" s="6172"/>
      <c r="O168" s="6185"/>
      <c r="P168" s="6175"/>
      <c r="Q168" s="6149"/>
      <c r="R168" s="6149"/>
      <c r="S168" s="2349"/>
    </row>
    <row r="169" spans="1:21" ht="12.75" customHeight="1">
      <c r="A169" s="6230"/>
      <c r="B169" s="6095"/>
      <c r="C169" s="6153"/>
      <c r="D169" s="6259"/>
      <c r="E169" s="6269"/>
      <c r="F169" s="2206"/>
      <c r="G169" s="2196" t="s">
        <v>4251</v>
      </c>
      <c r="H169" s="2162">
        <f>$H$37</f>
        <v>256</v>
      </c>
      <c r="I169" s="2141">
        <f>$M$30</f>
        <v>65535</v>
      </c>
      <c r="J169" s="2162">
        <f>$H$37</f>
        <v>256</v>
      </c>
      <c r="K169" s="2141">
        <f>$M$30</f>
        <v>65535</v>
      </c>
      <c r="L169" s="6162"/>
      <c r="M169" s="6173"/>
      <c r="N169" s="6173"/>
      <c r="O169" s="6186"/>
      <c r="P169" s="6176"/>
      <c r="Q169" s="6150"/>
      <c r="R169" s="6150"/>
      <c r="S169" s="2350"/>
      <c r="T169" s="2056"/>
    </row>
    <row r="170" spans="1:21" ht="12.75" customHeight="1">
      <c r="A170" s="6230"/>
      <c r="B170" s="5809" t="s">
        <v>2463</v>
      </c>
      <c r="C170" s="6151" t="s">
        <v>5165</v>
      </c>
      <c r="D170" s="6257" t="s">
        <v>5324</v>
      </c>
      <c r="E170" s="6267" t="s">
        <v>5363</v>
      </c>
      <c r="F170" s="2189" t="s">
        <v>4925</v>
      </c>
      <c r="G170" s="2201"/>
      <c r="H170" s="2202"/>
      <c r="I170" s="2203"/>
      <c r="J170" s="2202"/>
      <c r="K170" s="2203"/>
      <c r="L170" s="6160" t="s">
        <v>1811</v>
      </c>
      <c r="M170" s="6148">
        <f>$H$42+$H$52+H170+H171</f>
        <v>26372</v>
      </c>
      <c r="N170" s="6148">
        <f>$J$44+$J$52+J170+(J171/2)</f>
        <v>1672</v>
      </c>
      <c r="O170" s="6174">
        <f>$I$42+$I$52+H170+H171</f>
        <v>15377</v>
      </c>
      <c r="P170" s="6148">
        <f>$K$44+$K$52+J170+(J171-64)/2</f>
        <v>1369</v>
      </c>
      <c r="Q170" s="6148" t="s">
        <v>2468</v>
      </c>
      <c r="R170" s="6148" t="s">
        <v>3030</v>
      </c>
      <c r="S170" s="2348" t="s">
        <v>5443</v>
      </c>
      <c r="T170" s="2056"/>
    </row>
    <row r="171" spans="1:21" ht="12.75" customHeight="1">
      <c r="A171" s="6230"/>
      <c r="B171" s="5804"/>
      <c r="C171" s="6245"/>
      <c r="D171" s="6258"/>
      <c r="E171" s="6268"/>
      <c r="F171" s="2204"/>
      <c r="G171" s="2205" t="s">
        <v>5015</v>
      </c>
      <c r="H171" s="2157">
        <f>$H$32</f>
        <v>4096</v>
      </c>
      <c r="I171" s="2137">
        <f>H171*0.1/0.008</f>
        <v>51200</v>
      </c>
      <c r="J171" s="2157">
        <f>$J$31</f>
        <v>576</v>
      </c>
      <c r="K171" s="2137">
        <f>J171*0.1/0.008</f>
        <v>7200</v>
      </c>
      <c r="L171" s="6161"/>
      <c r="M171" s="6172"/>
      <c r="N171" s="6172"/>
      <c r="O171" s="6175"/>
      <c r="P171" s="6172"/>
      <c r="Q171" s="6149"/>
      <c r="R171" s="6149"/>
      <c r="S171" s="2349"/>
      <c r="T171" s="2056"/>
    </row>
    <row r="172" spans="1:21" ht="12.75" customHeight="1">
      <c r="A172" s="6230"/>
      <c r="B172" s="5804"/>
      <c r="C172" s="6245"/>
      <c r="D172" s="6258"/>
      <c r="E172" s="6268"/>
      <c r="F172" s="2204"/>
      <c r="G172" s="2165" t="s">
        <v>1933</v>
      </c>
      <c r="H172" s="2166">
        <f>$H$28</f>
        <v>20971</v>
      </c>
      <c r="I172" s="2137">
        <f>H172*1.5/0.008</f>
        <v>3932062.5</v>
      </c>
      <c r="J172" s="2166">
        <f>$J$30</f>
        <v>1100</v>
      </c>
      <c r="K172" s="2137">
        <f>J172*1.5/0.008</f>
        <v>206250</v>
      </c>
      <c r="L172" s="6161"/>
      <c r="M172" s="6172"/>
      <c r="N172" s="6172"/>
      <c r="O172" s="6175"/>
      <c r="P172" s="6172"/>
      <c r="Q172" s="6149"/>
      <c r="R172" s="6149"/>
      <c r="S172" s="2349"/>
      <c r="T172" s="2056"/>
    </row>
    <row r="173" spans="1:21" ht="12.75" customHeight="1">
      <c r="A173" s="6231"/>
      <c r="B173" s="5805"/>
      <c r="C173" s="6249"/>
      <c r="D173" s="6266"/>
      <c r="E173" s="6269"/>
      <c r="F173" s="2206"/>
      <c r="G173" s="2196" t="s">
        <v>4251</v>
      </c>
      <c r="H173" s="2162">
        <f>$H$37</f>
        <v>256</v>
      </c>
      <c r="I173" s="2141">
        <f>$M$30</f>
        <v>65535</v>
      </c>
      <c r="J173" s="2162">
        <f>$H$37</f>
        <v>256</v>
      </c>
      <c r="K173" s="2141">
        <f>$M$30</f>
        <v>65535</v>
      </c>
      <c r="L173" s="6162"/>
      <c r="M173" s="6173"/>
      <c r="N173" s="6173"/>
      <c r="O173" s="6176"/>
      <c r="P173" s="6173"/>
      <c r="Q173" s="6150"/>
      <c r="R173" s="6150"/>
      <c r="S173" s="2350"/>
      <c r="T173" s="2056"/>
    </row>
    <row r="174" spans="1:21" s="2183" customFormat="1" ht="12.75" customHeight="1">
      <c r="A174" s="6229" t="s">
        <v>5344</v>
      </c>
      <c r="B174" s="6008" t="s">
        <v>2463</v>
      </c>
      <c r="C174" s="6151" t="s">
        <v>5123</v>
      </c>
      <c r="D174" s="6257" t="s">
        <v>5325</v>
      </c>
      <c r="E174" s="6267" t="s">
        <v>5364</v>
      </c>
      <c r="F174" s="2189" t="s">
        <v>4954</v>
      </c>
      <c r="G174" s="2201"/>
      <c r="H174" s="2202"/>
      <c r="I174" s="2203"/>
      <c r="J174" s="2202"/>
      <c r="K174" s="2203"/>
      <c r="L174" s="6160" t="s">
        <v>1811</v>
      </c>
      <c r="M174" s="6148">
        <f>$H$41+$H$52+H174+H175</f>
        <v>17361</v>
      </c>
      <c r="N174" s="6148">
        <f>$J$43+$J$52+J174+(J175/2)</f>
        <v>1672</v>
      </c>
      <c r="O174" s="6174">
        <f>$I$41+$I$52+H174+(H175-64)</f>
        <v>10749</v>
      </c>
      <c r="P174" s="6174">
        <f>$K$43+$K$52+J174+(J175-64)/2</f>
        <v>1369</v>
      </c>
      <c r="Q174" s="6148" t="s">
        <v>2468</v>
      </c>
      <c r="R174" s="6148" t="s">
        <v>3030</v>
      </c>
      <c r="S174" s="2348" t="s">
        <v>5443</v>
      </c>
      <c r="U174" s="2056"/>
    </row>
    <row r="175" spans="1:21" s="2183" customFormat="1" ht="12.75" customHeight="1">
      <c r="A175" s="6230"/>
      <c r="B175" s="6106"/>
      <c r="C175" s="6152"/>
      <c r="D175" s="6258"/>
      <c r="E175" s="6268"/>
      <c r="F175" s="2204"/>
      <c r="G175" s="2205" t="s">
        <v>5016</v>
      </c>
      <c r="H175" s="2157">
        <f>$H$33</f>
        <v>6080</v>
      </c>
      <c r="I175" s="2137">
        <f>H175*0.1/0.008</f>
        <v>76000</v>
      </c>
      <c r="J175" s="2157">
        <f>$J$32</f>
        <v>576</v>
      </c>
      <c r="K175" s="2137">
        <f>J175*0.1/0.008</f>
        <v>7200</v>
      </c>
      <c r="L175" s="6161"/>
      <c r="M175" s="6172"/>
      <c r="N175" s="6172"/>
      <c r="O175" s="6175"/>
      <c r="P175" s="6175"/>
      <c r="Q175" s="6149"/>
      <c r="R175" s="6149"/>
      <c r="S175" s="2349"/>
      <c r="U175" s="2056"/>
    </row>
    <row r="176" spans="1:21" s="2183" customFormat="1" ht="12.75" customHeight="1">
      <c r="A176" s="6230"/>
      <c r="B176" s="6106"/>
      <c r="C176" s="6152"/>
      <c r="D176" s="6258"/>
      <c r="E176" s="6268"/>
      <c r="F176" s="2204"/>
      <c r="G176" s="2351" t="s">
        <v>1930</v>
      </c>
      <c r="H176" s="2159">
        <f>$H$27</f>
        <v>10500</v>
      </c>
      <c r="I176" s="2137">
        <f>H176*1.5/0.008</f>
        <v>1968750</v>
      </c>
      <c r="J176" s="2159">
        <f>$J$29</f>
        <v>1100</v>
      </c>
      <c r="K176" s="2137">
        <f>J176*1.5/0.008</f>
        <v>206250</v>
      </c>
      <c r="L176" s="6161"/>
      <c r="M176" s="6172"/>
      <c r="N176" s="6172"/>
      <c r="O176" s="6175"/>
      <c r="P176" s="6175"/>
      <c r="Q176" s="6149"/>
      <c r="R176" s="6149"/>
      <c r="S176" s="2349"/>
      <c r="U176" s="2056"/>
    </row>
    <row r="177" spans="1:21" s="2183" customFormat="1" ht="12.75" customHeight="1">
      <c r="A177" s="6230"/>
      <c r="B177" s="6095"/>
      <c r="C177" s="6153"/>
      <c r="D177" s="6259"/>
      <c r="E177" s="6269"/>
      <c r="F177" s="2206"/>
      <c r="G177" s="2196" t="s">
        <v>4251</v>
      </c>
      <c r="H177" s="2162">
        <f>$H$37</f>
        <v>256</v>
      </c>
      <c r="I177" s="2141">
        <f>$M$30</f>
        <v>65535</v>
      </c>
      <c r="J177" s="2162">
        <f>$H$37</f>
        <v>256</v>
      </c>
      <c r="K177" s="2141">
        <f>$M$30</f>
        <v>65535</v>
      </c>
      <c r="L177" s="6162"/>
      <c r="M177" s="6173"/>
      <c r="N177" s="6173"/>
      <c r="O177" s="6176"/>
      <c r="P177" s="6176"/>
      <c r="Q177" s="6150"/>
      <c r="R177" s="6150"/>
      <c r="S177" s="2350"/>
      <c r="U177" s="2056"/>
    </row>
    <row r="178" spans="1:21" s="2183" customFormat="1" ht="12.75" customHeight="1">
      <c r="A178" s="6230"/>
      <c r="B178" s="5809" t="s">
        <v>2463</v>
      </c>
      <c r="C178" s="6232" t="s">
        <v>5168</v>
      </c>
      <c r="D178" s="6257" t="s">
        <v>5326</v>
      </c>
      <c r="E178" s="6267" t="s">
        <v>5366</v>
      </c>
      <c r="F178" s="2189" t="s">
        <v>4954</v>
      </c>
      <c r="G178" s="2201"/>
      <c r="H178" s="2202"/>
      <c r="I178" s="2203"/>
      <c r="J178" s="2202"/>
      <c r="K178" s="2203"/>
      <c r="L178" s="6160" t="s">
        <v>1811</v>
      </c>
      <c r="M178" s="6148">
        <f>$H$42+$H$52+H178+H179</f>
        <v>28356</v>
      </c>
      <c r="N178" s="6148">
        <f>$J$44+$J$52+J178+(J179/2)</f>
        <v>1672</v>
      </c>
      <c r="O178" s="6174">
        <f>$I$42+$I$52+H178+H179</f>
        <v>17361</v>
      </c>
      <c r="P178" s="6148">
        <f>$K$44+$K$52+J178+(J179-64)/2</f>
        <v>1369</v>
      </c>
      <c r="Q178" s="6148" t="s">
        <v>2468</v>
      </c>
      <c r="R178" s="6148" t="s">
        <v>3030</v>
      </c>
      <c r="S178" s="2348" t="s">
        <v>5443</v>
      </c>
      <c r="U178" s="2056"/>
    </row>
    <row r="179" spans="1:21" s="2183" customFormat="1" ht="12.75" customHeight="1">
      <c r="A179" s="6230"/>
      <c r="B179" s="5804"/>
      <c r="C179" s="6247"/>
      <c r="D179" s="6258"/>
      <c r="E179" s="6268"/>
      <c r="F179" s="2204"/>
      <c r="G179" s="2205" t="s">
        <v>5016</v>
      </c>
      <c r="H179" s="2157">
        <f>$H$33</f>
        <v>6080</v>
      </c>
      <c r="I179" s="2137">
        <f>H179*0.1/0.008</f>
        <v>76000</v>
      </c>
      <c r="J179" s="2157">
        <f>$J$32</f>
        <v>576</v>
      </c>
      <c r="K179" s="2137">
        <f>J179*0.1/0.008</f>
        <v>7200</v>
      </c>
      <c r="L179" s="6161"/>
      <c r="M179" s="6172"/>
      <c r="N179" s="6172"/>
      <c r="O179" s="6175"/>
      <c r="P179" s="6172"/>
      <c r="Q179" s="6149"/>
      <c r="R179" s="6149"/>
      <c r="S179" s="2349"/>
      <c r="U179" s="2056"/>
    </row>
    <row r="180" spans="1:21" s="2183" customFormat="1" ht="12.75" customHeight="1">
      <c r="A180" s="6230"/>
      <c r="B180" s="5804"/>
      <c r="C180" s="6247"/>
      <c r="D180" s="6258"/>
      <c r="E180" s="6268"/>
      <c r="F180" s="2204"/>
      <c r="G180" s="2165" t="s">
        <v>1933</v>
      </c>
      <c r="H180" s="2166">
        <f>$H$28</f>
        <v>20971</v>
      </c>
      <c r="I180" s="2137">
        <f>H180*1.5/0.008</f>
        <v>3932062.5</v>
      </c>
      <c r="J180" s="2166">
        <f>$J$30</f>
        <v>1100</v>
      </c>
      <c r="K180" s="2137">
        <f>J180*1.5/0.008</f>
        <v>206250</v>
      </c>
      <c r="L180" s="6161"/>
      <c r="M180" s="6172"/>
      <c r="N180" s="6172"/>
      <c r="O180" s="6175"/>
      <c r="P180" s="6172"/>
      <c r="Q180" s="6149"/>
      <c r="R180" s="6149"/>
      <c r="S180" s="2349"/>
      <c r="U180" s="2056"/>
    </row>
    <row r="181" spans="1:21" s="2183" customFormat="1" ht="13.5" customHeight="1">
      <c r="A181" s="6231"/>
      <c r="B181" s="5805"/>
      <c r="C181" s="6248"/>
      <c r="D181" s="6266"/>
      <c r="E181" s="6269"/>
      <c r="F181" s="2206"/>
      <c r="G181" s="2196" t="s">
        <v>4251</v>
      </c>
      <c r="H181" s="2162">
        <f>$H$37</f>
        <v>256</v>
      </c>
      <c r="I181" s="2141">
        <f>$M$30</f>
        <v>65535</v>
      </c>
      <c r="J181" s="2162">
        <f>$H$37</f>
        <v>256</v>
      </c>
      <c r="K181" s="2141">
        <f>$M$30</f>
        <v>65535</v>
      </c>
      <c r="L181" s="6162"/>
      <c r="M181" s="6173"/>
      <c r="N181" s="6173"/>
      <c r="O181" s="6176"/>
      <c r="P181" s="6173"/>
      <c r="Q181" s="6150"/>
      <c r="R181" s="6150"/>
      <c r="S181" s="2350"/>
      <c r="U181" s="2056"/>
    </row>
    <row r="182" spans="1:21" s="2183" customFormat="1" ht="12.75" customHeight="1">
      <c r="A182" s="6229" t="s">
        <v>5345</v>
      </c>
      <c r="B182" s="6008" t="s">
        <v>2463</v>
      </c>
      <c r="C182" s="6151" t="s">
        <v>5128</v>
      </c>
      <c r="D182" s="6257" t="s">
        <v>5327</v>
      </c>
      <c r="E182" s="6267" t="s">
        <v>5367</v>
      </c>
      <c r="F182" s="2189" t="s">
        <v>5330</v>
      </c>
      <c r="G182" s="2201"/>
      <c r="H182" s="2202"/>
      <c r="I182" s="2203"/>
      <c r="J182" s="2202"/>
      <c r="K182" s="2203"/>
      <c r="L182" s="6160" t="s">
        <v>1811</v>
      </c>
      <c r="M182" s="6148">
        <f>$H$41+$H$52+H182+H183</f>
        <v>19345</v>
      </c>
      <c r="N182" s="6148">
        <f>$J$43+$J$52+J182+(J183/2)</f>
        <v>1672</v>
      </c>
      <c r="O182" s="6174">
        <f>$I$41+$I$52+H182+(H183-64)</f>
        <v>12733</v>
      </c>
      <c r="P182" s="6174">
        <f>$K$43+$K$52+J182+(J183-64)/2</f>
        <v>1369</v>
      </c>
      <c r="Q182" s="6148" t="s">
        <v>2468</v>
      </c>
      <c r="R182" s="6148" t="s">
        <v>3030</v>
      </c>
      <c r="S182" s="2348" t="s">
        <v>5443</v>
      </c>
      <c r="U182" s="2056"/>
    </row>
    <row r="183" spans="1:21" s="2183" customFormat="1" ht="12.75" customHeight="1">
      <c r="A183" s="6230"/>
      <c r="B183" s="6106"/>
      <c r="C183" s="6152"/>
      <c r="D183" s="6258"/>
      <c r="E183" s="6268"/>
      <c r="F183" s="2204"/>
      <c r="G183" s="2205" t="s">
        <v>5328</v>
      </c>
      <c r="H183" s="2157">
        <f>$H$34</f>
        <v>8064</v>
      </c>
      <c r="I183" s="2137">
        <f>H183*0.1/0.008</f>
        <v>100800.00000000001</v>
      </c>
      <c r="J183" s="2157">
        <f>$J$32</f>
        <v>576</v>
      </c>
      <c r="K183" s="2137">
        <f>J183*0.1/0.008</f>
        <v>7200</v>
      </c>
      <c r="L183" s="6161"/>
      <c r="M183" s="6172"/>
      <c r="N183" s="6172"/>
      <c r="O183" s="6175"/>
      <c r="P183" s="6175"/>
      <c r="Q183" s="6149"/>
      <c r="R183" s="6149"/>
      <c r="S183" s="2349"/>
      <c r="U183" s="2056"/>
    </row>
    <row r="184" spans="1:21" s="2183" customFormat="1" ht="12.75" customHeight="1">
      <c r="A184" s="6230"/>
      <c r="B184" s="6106"/>
      <c r="C184" s="6152"/>
      <c r="D184" s="6258"/>
      <c r="E184" s="6268"/>
      <c r="F184" s="2204"/>
      <c r="G184" s="2351" t="s">
        <v>1930</v>
      </c>
      <c r="H184" s="2159">
        <f>$H$27</f>
        <v>10500</v>
      </c>
      <c r="I184" s="2137">
        <f>H184*1.5/0.008</f>
        <v>1968750</v>
      </c>
      <c r="J184" s="2159">
        <f>$J$29</f>
        <v>1100</v>
      </c>
      <c r="K184" s="2137">
        <f>J184*1.5/0.008</f>
        <v>206250</v>
      </c>
      <c r="L184" s="6161"/>
      <c r="M184" s="6172"/>
      <c r="N184" s="6172"/>
      <c r="O184" s="6175"/>
      <c r="P184" s="6175"/>
      <c r="Q184" s="6149"/>
      <c r="R184" s="6149"/>
      <c r="S184" s="2349"/>
      <c r="U184" s="2056"/>
    </row>
    <row r="185" spans="1:21" s="2183" customFormat="1" ht="12.75" customHeight="1">
      <c r="A185" s="6230"/>
      <c r="B185" s="6095"/>
      <c r="C185" s="6153"/>
      <c r="D185" s="6259"/>
      <c r="E185" s="6269"/>
      <c r="F185" s="2206"/>
      <c r="G185" s="2196" t="s">
        <v>4251</v>
      </c>
      <c r="H185" s="2162">
        <f>$H$37</f>
        <v>256</v>
      </c>
      <c r="I185" s="2141">
        <f>$M$30</f>
        <v>65535</v>
      </c>
      <c r="J185" s="2162">
        <f>$H$37</f>
        <v>256</v>
      </c>
      <c r="K185" s="2141">
        <f>$M$30</f>
        <v>65535</v>
      </c>
      <c r="L185" s="6162"/>
      <c r="M185" s="6173"/>
      <c r="N185" s="6173"/>
      <c r="O185" s="6176"/>
      <c r="P185" s="6176"/>
      <c r="Q185" s="6150"/>
      <c r="R185" s="6150"/>
      <c r="S185" s="2350"/>
      <c r="U185" s="2056"/>
    </row>
    <row r="186" spans="1:21" s="2183" customFormat="1" ht="12.75" customHeight="1">
      <c r="A186" s="6230"/>
      <c r="B186" s="5809" t="s">
        <v>2463</v>
      </c>
      <c r="C186" s="6232" t="s">
        <v>5170</v>
      </c>
      <c r="D186" s="6257" t="s">
        <v>5329</v>
      </c>
      <c r="E186" s="6267" t="s">
        <v>5368</v>
      </c>
      <c r="F186" s="2189" t="s">
        <v>5330</v>
      </c>
      <c r="G186" s="2201"/>
      <c r="H186" s="2202"/>
      <c r="I186" s="2203"/>
      <c r="J186" s="2202"/>
      <c r="K186" s="2203"/>
      <c r="L186" s="6160" t="s">
        <v>1811</v>
      </c>
      <c r="M186" s="6148">
        <f>$H$42+$H$52+H186+H187</f>
        <v>30340</v>
      </c>
      <c r="N186" s="6148">
        <f>$J$44+$J$52+J186+(J187/2)</f>
        <v>1672</v>
      </c>
      <c r="O186" s="6174">
        <f>$I$42+$I$52+H186+H187</f>
        <v>19345</v>
      </c>
      <c r="P186" s="6148">
        <f>$K$44+$K$52+J186+(J187-64)/2</f>
        <v>1369</v>
      </c>
      <c r="Q186" s="6148" t="s">
        <v>2468</v>
      </c>
      <c r="R186" s="6148" t="s">
        <v>3030</v>
      </c>
      <c r="S186" s="2348" t="s">
        <v>5443</v>
      </c>
      <c r="U186" s="2056"/>
    </row>
    <row r="187" spans="1:21" s="2183" customFormat="1" ht="12.75" customHeight="1">
      <c r="A187" s="6230"/>
      <c r="B187" s="5804"/>
      <c r="C187" s="6247"/>
      <c r="D187" s="6258"/>
      <c r="E187" s="6268"/>
      <c r="F187" s="2204"/>
      <c r="G187" s="2205" t="s">
        <v>5328</v>
      </c>
      <c r="H187" s="2157">
        <f>$H$34</f>
        <v>8064</v>
      </c>
      <c r="I187" s="2137">
        <f>H187*0.1/0.008</f>
        <v>100800.00000000001</v>
      </c>
      <c r="J187" s="2157">
        <f>$J$32</f>
        <v>576</v>
      </c>
      <c r="K187" s="2137">
        <f>J187*0.1/0.008</f>
        <v>7200</v>
      </c>
      <c r="L187" s="6161"/>
      <c r="M187" s="6172"/>
      <c r="N187" s="6172"/>
      <c r="O187" s="6175"/>
      <c r="P187" s="6172"/>
      <c r="Q187" s="6149"/>
      <c r="R187" s="6149"/>
      <c r="S187" s="2349"/>
      <c r="U187" s="2056"/>
    </row>
    <row r="188" spans="1:21" s="2183" customFormat="1" ht="12.75" customHeight="1">
      <c r="A188" s="6230"/>
      <c r="B188" s="5804"/>
      <c r="C188" s="6247"/>
      <c r="D188" s="6258"/>
      <c r="E188" s="6268"/>
      <c r="F188" s="2204"/>
      <c r="G188" s="2165" t="s">
        <v>1933</v>
      </c>
      <c r="H188" s="2166">
        <f>$H$28</f>
        <v>20971</v>
      </c>
      <c r="I188" s="2137">
        <f>H188*1.5/0.008</f>
        <v>3932062.5</v>
      </c>
      <c r="J188" s="2166">
        <f>$J$30</f>
        <v>1100</v>
      </c>
      <c r="K188" s="2137">
        <f>J188*1.5/0.008</f>
        <v>206250</v>
      </c>
      <c r="L188" s="6161"/>
      <c r="M188" s="6172"/>
      <c r="N188" s="6172"/>
      <c r="O188" s="6175"/>
      <c r="P188" s="6172"/>
      <c r="Q188" s="6149"/>
      <c r="R188" s="6149"/>
      <c r="S188" s="2349"/>
      <c r="U188" s="2056"/>
    </row>
    <row r="189" spans="1:21" s="2183" customFormat="1" ht="13.5" customHeight="1">
      <c r="A189" s="6231"/>
      <c r="B189" s="5805"/>
      <c r="C189" s="6248"/>
      <c r="D189" s="6266"/>
      <c r="E189" s="6269"/>
      <c r="F189" s="2206"/>
      <c r="G189" s="2196" t="s">
        <v>4251</v>
      </c>
      <c r="H189" s="2162">
        <f>$H$37</f>
        <v>256</v>
      </c>
      <c r="I189" s="2141">
        <f>$M$30</f>
        <v>65535</v>
      </c>
      <c r="J189" s="2162">
        <f>$H$37</f>
        <v>256</v>
      </c>
      <c r="K189" s="2141">
        <f>$M$30</f>
        <v>65535</v>
      </c>
      <c r="L189" s="6162"/>
      <c r="M189" s="6173"/>
      <c r="N189" s="6173"/>
      <c r="O189" s="6176"/>
      <c r="P189" s="6173"/>
      <c r="Q189" s="6150"/>
      <c r="R189" s="6150"/>
      <c r="S189" s="2350"/>
      <c r="U189" s="2056"/>
    </row>
    <row r="190" spans="1:21" s="2183" customFormat="1" ht="12.75" customHeight="1">
      <c r="A190" s="6229" t="s">
        <v>5346</v>
      </c>
      <c r="B190" s="6008" t="s">
        <v>2463</v>
      </c>
      <c r="C190" s="6151" t="s">
        <v>5129</v>
      </c>
      <c r="D190" s="6257" t="s">
        <v>5331</v>
      </c>
      <c r="E190" s="6267" t="s">
        <v>5369</v>
      </c>
      <c r="F190" s="2189" t="s">
        <v>4955</v>
      </c>
      <c r="G190" s="2201"/>
      <c r="H190" s="2202"/>
      <c r="I190" s="2203"/>
      <c r="J190" s="2202"/>
      <c r="K190" s="2203"/>
      <c r="L190" s="6160" t="s">
        <v>1811</v>
      </c>
      <c r="M190" s="6148">
        <f>$H$41+$H$52+H190+H191</f>
        <v>21393</v>
      </c>
      <c r="N190" s="6148">
        <f>$J$43+$J$52+J190+(J191/2)</f>
        <v>1672</v>
      </c>
      <c r="O190" s="6174">
        <f>$I$41+$I$52+H190+(H191-64)</f>
        <v>14781</v>
      </c>
      <c r="P190" s="6174">
        <f>$K$43+$K$52+J190+(J191-64)/2</f>
        <v>1369</v>
      </c>
      <c r="Q190" s="6148" t="s">
        <v>2468</v>
      </c>
      <c r="R190" s="6148" t="s">
        <v>3030</v>
      </c>
      <c r="S190" s="2348" t="s">
        <v>5443</v>
      </c>
      <c r="U190" s="2056"/>
    </row>
    <row r="191" spans="1:21" s="2183" customFormat="1" ht="12.75" customHeight="1">
      <c r="A191" s="6230"/>
      <c r="B191" s="6106"/>
      <c r="C191" s="6152"/>
      <c r="D191" s="6258"/>
      <c r="E191" s="6268"/>
      <c r="F191" s="2204"/>
      <c r="G191" s="2205" t="s">
        <v>5020</v>
      </c>
      <c r="H191" s="2157">
        <f>$H$35</f>
        <v>10112</v>
      </c>
      <c r="I191" s="2137">
        <f>H191*0.1/0.008</f>
        <v>126400</v>
      </c>
      <c r="J191" s="2157">
        <f>$J$33</f>
        <v>576</v>
      </c>
      <c r="K191" s="2137">
        <f>J191*0.1/0.008</f>
        <v>7200</v>
      </c>
      <c r="L191" s="6161"/>
      <c r="M191" s="6172"/>
      <c r="N191" s="6172"/>
      <c r="O191" s="6175"/>
      <c r="P191" s="6175"/>
      <c r="Q191" s="6149"/>
      <c r="R191" s="6149"/>
      <c r="S191" s="2349"/>
      <c r="U191" s="2056"/>
    </row>
    <row r="192" spans="1:21" s="2183" customFormat="1" ht="12.75" customHeight="1">
      <c r="A192" s="6230"/>
      <c r="B192" s="6106"/>
      <c r="C192" s="6152"/>
      <c r="D192" s="6258"/>
      <c r="E192" s="6268"/>
      <c r="F192" s="2204"/>
      <c r="G192" s="2351" t="s">
        <v>1930</v>
      </c>
      <c r="H192" s="2159">
        <f>$H$27</f>
        <v>10500</v>
      </c>
      <c r="I192" s="2137">
        <f>H192*1.5/0.008</f>
        <v>1968750</v>
      </c>
      <c r="J192" s="2159">
        <f>$J$29</f>
        <v>1100</v>
      </c>
      <c r="K192" s="2137">
        <f>J192*1.5/0.008</f>
        <v>206250</v>
      </c>
      <c r="L192" s="6161"/>
      <c r="M192" s="6172"/>
      <c r="N192" s="6172"/>
      <c r="O192" s="6175"/>
      <c r="P192" s="6175"/>
      <c r="Q192" s="6149"/>
      <c r="R192" s="6149"/>
      <c r="S192" s="2349"/>
      <c r="U192" s="2056"/>
    </row>
    <row r="193" spans="1:21" s="2183" customFormat="1" ht="12.75" customHeight="1">
      <c r="A193" s="6230"/>
      <c r="B193" s="6095"/>
      <c r="C193" s="6153"/>
      <c r="D193" s="6259"/>
      <c r="E193" s="6269"/>
      <c r="F193" s="2206"/>
      <c r="G193" s="2196" t="s">
        <v>4251</v>
      </c>
      <c r="H193" s="2162">
        <f>$H$37</f>
        <v>256</v>
      </c>
      <c r="I193" s="2141">
        <f>$M$30</f>
        <v>65535</v>
      </c>
      <c r="J193" s="2162">
        <f>$H$37</f>
        <v>256</v>
      </c>
      <c r="K193" s="2141">
        <f>$M$30</f>
        <v>65535</v>
      </c>
      <c r="L193" s="6162"/>
      <c r="M193" s="6173"/>
      <c r="N193" s="6173"/>
      <c r="O193" s="6176"/>
      <c r="P193" s="6176"/>
      <c r="Q193" s="6150"/>
      <c r="R193" s="6150"/>
      <c r="S193" s="2350"/>
      <c r="U193" s="2056"/>
    </row>
    <row r="194" spans="1:21" s="2183" customFormat="1" ht="12.75" customHeight="1">
      <c r="A194" s="6230"/>
      <c r="B194" s="5809" t="s">
        <v>2463</v>
      </c>
      <c r="C194" s="6232" t="s">
        <v>5173</v>
      </c>
      <c r="D194" s="6257" t="s">
        <v>5332</v>
      </c>
      <c r="E194" s="6267" t="s">
        <v>5370</v>
      </c>
      <c r="F194" s="2189" t="s">
        <v>4955</v>
      </c>
      <c r="G194" s="2201"/>
      <c r="H194" s="2202"/>
      <c r="I194" s="2203"/>
      <c r="J194" s="2202"/>
      <c r="K194" s="2203"/>
      <c r="L194" s="6160" t="s">
        <v>1811</v>
      </c>
      <c r="M194" s="6148">
        <f>$H$42+$H$52+H194+H195</f>
        <v>32388</v>
      </c>
      <c r="N194" s="6148">
        <f>$J$44+$J$52+J194+(J195/2)</f>
        <v>1672</v>
      </c>
      <c r="O194" s="6174">
        <f>$I$42+$I$52+H194+H195</f>
        <v>21393</v>
      </c>
      <c r="P194" s="6148">
        <f>$K$44+$K$52+J194+(J195-64)/2</f>
        <v>1369</v>
      </c>
      <c r="Q194" s="6148" t="s">
        <v>2468</v>
      </c>
      <c r="R194" s="6148" t="s">
        <v>3030</v>
      </c>
      <c r="S194" s="2348" t="s">
        <v>5443</v>
      </c>
      <c r="U194" s="2056"/>
    </row>
    <row r="195" spans="1:21" s="2183" customFormat="1">
      <c r="A195" s="6230"/>
      <c r="B195" s="5804"/>
      <c r="C195" s="6247"/>
      <c r="D195" s="6258"/>
      <c r="E195" s="6268"/>
      <c r="F195" s="2204"/>
      <c r="G195" s="2205" t="s">
        <v>5020</v>
      </c>
      <c r="H195" s="2157">
        <f>$H$35</f>
        <v>10112</v>
      </c>
      <c r="I195" s="2137">
        <f>H195*0.1/0.008</f>
        <v>126400</v>
      </c>
      <c r="J195" s="2157">
        <f>$J$33</f>
        <v>576</v>
      </c>
      <c r="K195" s="2137">
        <f>J195*0.1/0.008</f>
        <v>7200</v>
      </c>
      <c r="L195" s="6161"/>
      <c r="M195" s="6172"/>
      <c r="N195" s="6172"/>
      <c r="O195" s="6175"/>
      <c r="P195" s="6172"/>
      <c r="Q195" s="6149"/>
      <c r="R195" s="6149"/>
      <c r="S195" s="2349"/>
      <c r="U195" s="2056"/>
    </row>
    <row r="196" spans="1:21" s="2183" customFormat="1">
      <c r="A196" s="6230"/>
      <c r="B196" s="5804"/>
      <c r="C196" s="6247"/>
      <c r="D196" s="6258"/>
      <c r="E196" s="6268"/>
      <c r="F196" s="2204"/>
      <c r="G196" s="2165" t="s">
        <v>1933</v>
      </c>
      <c r="H196" s="2166">
        <f>$H$28</f>
        <v>20971</v>
      </c>
      <c r="I196" s="2137">
        <f>H196*1.5/0.008</f>
        <v>3932062.5</v>
      </c>
      <c r="J196" s="2166">
        <f>$J$30</f>
        <v>1100</v>
      </c>
      <c r="K196" s="2137">
        <f>J196*1.5/0.008</f>
        <v>206250</v>
      </c>
      <c r="L196" s="6161"/>
      <c r="M196" s="6172"/>
      <c r="N196" s="6172"/>
      <c r="O196" s="6175"/>
      <c r="P196" s="6172"/>
      <c r="Q196" s="6149"/>
      <c r="R196" s="6149"/>
      <c r="S196" s="2349"/>
      <c r="U196" s="2056"/>
    </row>
    <row r="197" spans="1:21" s="2183" customFormat="1">
      <c r="A197" s="6231"/>
      <c r="B197" s="5805"/>
      <c r="C197" s="6248"/>
      <c r="D197" s="6259"/>
      <c r="E197" s="6269"/>
      <c r="F197" s="2206"/>
      <c r="G197" s="2196" t="s">
        <v>4251</v>
      </c>
      <c r="H197" s="2162">
        <f>$H$37</f>
        <v>256</v>
      </c>
      <c r="I197" s="2141">
        <f>$M$30</f>
        <v>65535</v>
      </c>
      <c r="J197" s="2162">
        <f>$H$37</f>
        <v>256</v>
      </c>
      <c r="K197" s="2141">
        <f>$M$30</f>
        <v>65535</v>
      </c>
      <c r="L197" s="6162"/>
      <c r="M197" s="6173"/>
      <c r="N197" s="6173"/>
      <c r="O197" s="6176"/>
      <c r="P197" s="6173"/>
      <c r="Q197" s="6150"/>
      <c r="R197" s="6150"/>
      <c r="S197" s="2350"/>
      <c r="U197" s="2056"/>
    </row>
    <row r="198" spans="1:21" s="2183" customFormat="1" ht="12.75" customHeight="1">
      <c r="A198" s="6140" t="s">
        <v>5347</v>
      </c>
      <c r="B198" s="6008" t="s">
        <v>2463</v>
      </c>
      <c r="C198" s="6151" t="s">
        <v>5133</v>
      </c>
      <c r="D198" s="6257" t="s">
        <v>5333</v>
      </c>
      <c r="E198" s="6267" t="s">
        <v>5371</v>
      </c>
      <c r="F198" s="2189" t="s">
        <v>4925</v>
      </c>
      <c r="G198" s="2201" t="s">
        <v>4247</v>
      </c>
      <c r="H198" s="2202">
        <f>$H$22</f>
        <v>256</v>
      </c>
      <c r="I198" s="2203">
        <f>H198*0.1/0.008</f>
        <v>3200</v>
      </c>
      <c r="J198" s="2202">
        <f>$J$22</f>
        <v>256</v>
      </c>
      <c r="K198" s="2203">
        <f>J198*0.1/0.008</f>
        <v>3200</v>
      </c>
      <c r="L198" s="6160" t="s">
        <v>1811</v>
      </c>
      <c r="M198" s="6148">
        <f>$H$41+$H$52+H198+H199</f>
        <v>15633</v>
      </c>
      <c r="N198" s="6148">
        <f>$J$43+$J$52+J198+(J199/2)</f>
        <v>1928</v>
      </c>
      <c r="O198" s="6174">
        <f>$I$41+$I$52+H198+(H199-64)</f>
        <v>9021</v>
      </c>
      <c r="P198" s="6174">
        <f>$K$43+$K$52+J198+(J199-64)/2</f>
        <v>1625</v>
      </c>
      <c r="Q198" s="6148" t="s">
        <v>2468</v>
      </c>
      <c r="R198" s="6148" t="s">
        <v>3030</v>
      </c>
      <c r="S198" s="2348" t="s">
        <v>5443</v>
      </c>
      <c r="U198" s="2056"/>
    </row>
    <row r="199" spans="1:21" s="2183" customFormat="1" ht="12.75" customHeight="1">
      <c r="A199" s="6141"/>
      <c r="B199" s="6106"/>
      <c r="C199" s="6152"/>
      <c r="D199" s="6258"/>
      <c r="E199" s="6268"/>
      <c r="F199" s="2204"/>
      <c r="G199" s="2205" t="s">
        <v>5015</v>
      </c>
      <c r="H199" s="2157">
        <f>$H$32</f>
        <v>4096</v>
      </c>
      <c r="I199" s="2137">
        <f>H199*0.1/0.008</f>
        <v>51200</v>
      </c>
      <c r="J199" s="2157">
        <f>$J$31</f>
        <v>576</v>
      </c>
      <c r="K199" s="2137">
        <f>J199*0.1/0.008</f>
        <v>7200</v>
      </c>
      <c r="L199" s="6161"/>
      <c r="M199" s="6172"/>
      <c r="N199" s="6172"/>
      <c r="O199" s="6175"/>
      <c r="P199" s="6175"/>
      <c r="Q199" s="6149"/>
      <c r="R199" s="6149"/>
      <c r="S199" s="2349"/>
      <c r="U199" s="2056"/>
    </row>
    <row r="200" spans="1:21" s="2183" customFormat="1" ht="12.75" customHeight="1">
      <c r="A200" s="6141"/>
      <c r="B200" s="6106"/>
      <c r="C200" s="6152"/>
      <c r="D200" s="6258"/>
      <c r="E200" s="6268"/>
      <c r="F200" s="2204"/>
      <c r="G200" s="2351" t="s">
        <v>1930</v>
      </c>
      <c r="H200" s="2159">
        <f>$H$27</f>
        <v>10500</v>
      </c>
      <c r="I200" s="2137">
        <f>H200*1.5/0.008</f>
        <v>1968750</v>
      </c>
      <c r="J200" s="2159">
        <f>$J$29</f>
        <v>1100</v>
      </c>
      <c r="K200" s="2137">
        <f>J200*1.5/0.008</f>
        <v>206250</v>
      </c>
      <c r="L200" s="6161"/>
      <c r="M200" s="6172"/>
      <c r="N200" s="6172"/>
      <c r="O200" s="6175"/>
      <c r="P200" s="6175"/>
      <c r="Q200" s="6149"/>
      <c r="R200" s="6149"/>
      <c r="S200" s="2349"/>
      <c r="U200" s="2056"/>
    </row>
    <row r="201" spans="1:21" s="2183" customFormat="1" ht="12.75" customHeight="1">
      <c r="A201" s="6141"/>
      <c r="B201" s="6095"/>
      <c r="C201" s="6153"/>
      <c r="D201" s="6259"/>
      <c r="E201" s="6269"/>
      <c r="F201" s="2206"/>
      <c r="G201" s="2196" t="s">
        <v>4251</v>
      </c>
      <c r="H201" s="2162">
        <f>$H$37</f>
        <v>256</v>
      </c>
      <c r="I201" s="2141">
        <f>$M$30</f>
        <v>65535</v>
      </c>
      <c r="J201" s="2162">
        <f>$H$37</f>
        <v>256</v>
      </c>
      <c r="K201" s="2141">
        <f>$M$30</f>
        <v>65535</v>
      </c>
      <c r="L201" s="6162"/>
      <c r="M201" s="6173"/>
      <c r="N201" s="6173"/>
      <c r="O201" s="6176"/>
      <c r="P201" s="6176"/>
      <c r="Q201" s="6150"/>
      <c r="R201" s="6150"/>
      <c r="S201" s="2350"/>
      <c r="U201" s="2056"/>
    </row>
    <row r="202" spans="1:21" s="2183" customFormat="1" ht="12.75" customHeight="1">
      <c r="A202" s="6141"/>
      <c r="B202" s="5809" t="s">
        <v>2463</v>
      </c>
      <c r="C202" s="6232" t="s">
        <v>5178</v>
      </c>
      <c r="D202" s="6257" t="s">
        <v>5334</v>
      </c>
      <c r="E202" s="6267" t="s">
        <v>5372</v>
      </c>
      <c r="F202" s="2189" t="s">
        <v>4925</v>
      </c>
      <c r="G202" s="2201" t="s">
        <v>4247</v>
      </c>
      <c r="H202" s="2202">
        <f>$H$22</f>
        <v>256</v>
      </c>
      <c r="I202" s="2203">
        <f>H202*0.1/0.008</f>
        <v>3200</v>
      </c>
      <c r="J202" s="2202">
        <f>$J$22</f>
        <v>256</v>
      </c>
      <c r="K202" s="2203">
        <f>J202*0.1/0.008</f>
        <v>3200</v>
      </c>
      <c r="L202" s="6160" t="s">
        <v>1811</v>
      </c>
      <c r="M202" s="6148">
        <f>$H$42+$H$52+H202+H203</f>
        <v>26628</v>
      </c>
      <c r="N202" s="6148">
        <f>$J$44+$J$52+J202+(J203/2)</f>
        <v>1928</v>
      </c>
      <c r="O202" s="6174">
        <f>$I$42+$I$52+H202+H203</f>
        <v>15633</v>
      </c>
      <c r="P202" s="6148">
        <f>$K$44+$K$52+J202+(J203-64)/2</f>
        <v>1625</v>
      </c>
      <c r="Q202" s="6148" t="s">
        <v>2468</v>
      </c>
      <c r="R202" s="6148" t="s">
        <v>3030</v>
      </c>
      <c r="S202" s="2348" t="s">
        <v>5443</v>
      </c>
      <c r="U202" s="2056"/>
    </row>
    <row r="203" spans="1:21" s="2183" customFormat="1" ht="12.75" customHeight="1">
      <c r="A203" s="6141"/>
      <c r="B203" s="5804"/>
      <c r="C203" s="6247"/>
      <c r="D203" s="6258"/>
      <c r="E203" s="6268"/>
      <c r="F203" s="2204"/>
      <c r="G203" s="2205" t="s">
        <v>5015</v>
      </c>
      <c r="H203" s="2157">
        <f>$H$32</f>
        <v>4096</v>
      </c>
      <c r="I203" s="2137">
        <f>H203*0.1/0.008</f>
        <v>51200</v>
      </c>
      <c r="J203" s="2157">
        <f>$J$31</f>
        <v>576</v>
      </c>
      <c r="K203" s="2137">
        <f>J203*0.1/0.008</f>
        <v>7200</v>
      </c>
      <c r="L203" s="6161"/>
      <c r="M203" s="6172"/>
      <c r="N203" s="6172"/>
      <c r="O203" s="6175"/>
      <c r="P203" s="6172"/>
      <c r="Q203" s="6149"/>
      <c r="R203" s="6149"/>
      <c r="S203" s="2349"/>
      <c r="U203" s="2056"/>
    </row>
    <row r="204" spans="1:21" s="2183" customFormat="1" ht="12.75" customHeight="1">
      <c r="A204" s="6141"/>
      <c r="B204" s="5804"/>
      <c r="C204" s="6247"/>
      <c r="D204" s="6258"/>
      <c r="E204" s="6268"/>
      <c r="F204" s="2204"/>
      <c r="G204" s="2165" t="s">
        <v>1933</v>
      </c>
      <c r="H204" s="2166">
        <f>$H$28</f>
        <v>20971</v>
      </c>
      <c r="I204" s="2137">
        <f>H204*1.5/0.008</f>
        <v>3932062.5</v>
      </c>
      <c r="J204" s="2166">
        <f>$J$30</f>
        <v>1100</v>
      </c>
      <c r="K204" s="2137">
        <f>J204*1.5/0.008</f>
        <v>206250</v>
      </c>
      <c r="L204" s="6161"/>
      <c r="M204" s="6172"/>
      <c r="N204" s="6172"/>
      <c r="O204" s="6175"/>
      <c r="P204" s="6172"/>
      <c r="Q204" s="6149"/>
      <c r="R204" s="6149"/>
      <c r="S204" s="2349"/>
      <c r="U204" s="2056"/>
    </row>
    <row r="205" spans="1:21" s="2183" customFormat="1" ht="12.75" customHeight="1">
      <c r="A205" s="6141"/>
      <c r="B205" s="5805"/>
      <c r="C205" s="6248"/>
      <c r="D205" s="6266"/>
      <c r="E205" s="6269"/>
      <c r="F205" s="2206"/>
      <c r="G205" s="2196" t="s">
        <v>4251</v>
      </c>
      <c r="H205" s="2162">
        <f>$H$37</f>
        <v>256</v>
      </c>
      <c r="I205" s="2141">
        <f>$M$30</f>
        <v>65535</v>
      </c>
      <c r="J205" s="2162">
        <f>$H$37</f>
        <v>256</v>
      </c>
      <c r="K205" s="2141">
        <f>$M$30</f>
        <v>65535</v>
      </c>
      <c r="L205" s="6162"/>
      <c r="M205" s="6173"/>
      <c r="N205" s="6173"/>
      <c r="O205" s="6176"/>
      <c r="P205" s="6173"/>
      <c r="Q205" s="6150"/>
      <c r="R205" s="6150"/>
      <c r="S205" s="2350"/>
      <c r="U205" s="2056"/>
    </row>
    <row r="206" spans="1:21" s="2183" customFormat="1" ht="12.75" customHeight="1">
      <c r="A206" s="6141"/>
      <c r="B206" s="6008" t="s">
        <v>2463</v>
      </c>
      <c r="C206" s="6151" t="s">
        <v>5144</v>
      </c>
      <c r="D206" s="6257" t="s">
        <v>5336</v>
      </c>
      <c r="E206" s="6267" t="s">
        <v>5373</v>
      </c>
      <c r="F206" s="2189" t="s">
        <v>4925</v>
      </c>
      <c r="G206" s="2201" t="s">
        <v>5322</v>
      </c>
      <c r="H206" s="2202">
        <f>$H$24</f>
        <v>512</v>
      </c>
      <c r="I206" s="2203">
        <f>H206*0.1/0.008</f>
        <v>6400</v>
      </c>
      <c r="J206" s="2202">
        <f>$J$24</f>
        <v>512</v>
      </c>
      <c r="K206" s="2203">
        <f>J206*0.1/0.008</f>
        <v>6400</v>
      </c>
      <c r="L206" s="6160" t="s">
        <v>1811</v>
      </c>
      <c r="M206" s="6148">
        <f>$H$41+$H$52+H206+H207</f>
        <v>15889</v>
      </c>
      <c r="N206" s="6148">
        <f>$J$43+$J$52+J206+(J207/2)</f>
        <v>2184</v>
      </c>
      <c r="O206" s="6174">
        <f>$I$41+$I$52+H206+(H207-64)</f>
        <v>9277</v>
      </c>
      <c r="P206" s="6174">
        <f>$K$43+$K$52+J206+(J207-64)/2</f>
        <v>1881</v>
      </c>
      <c r="Q206" s="6148" t="s">
        <v>2468</v>
      </c>
      <c r="R206" s="6148" t="s">
        <v>3030</v>
      </c>
      <c r="S206" s="2348" t="s">
        <v>5443</v>
      </c>
      <c r="U206" s="2056"/>
    </row>
    <row r="207" spans="1:21" s="2183" customFormat="1" ht="12.75" customHeight="1">
      <c r="A207" s="6141"/>
      <c r="B207" s="6106"/>
      <c r="C207" s="6152"/>
      <c r="D207" s="6258"/>
      <c r="E207" s="6268"/>
      <c r="F207" s="2204"/>
      <c r="G207" s="2205" t="s">
        <v>5015</v>
      </c>
      <c r="H207" s="2157">
        <f>$H$32</f>
        <v>4096</v>
      </c>
      <c r="I207" s="2137">
        <f>H207*0.1/0.008</f>
        <v>51200</v>
      </c>
      <c r="J207" s="2157">
        <f>$J$31</f>
        <v>576</v>
      </c>
      <c r="K207" s="2137">
        <f>J207*0.1/0.008</f>
        <v>7200</v>
      </c>
      <c r="L207" s="6161"/>
      <c r="M207" s="6172"/>
      <c r="N207" s="6172"/>
      <c r="O207" s="6175"/>
      <c r="P207" s="6175"/>
      <c r="Q207" s="6149"/>
      <c r="R207" s="6149"/>
      <c r="S207" s="2349"/>
      <c r="U207" s="2056"/>
    </row>
    <row r="208" spans="1:21" s="2183" customFormat="1" ht="12.75" customHeight="1">
      <c r="A208" s="6141"/>
      <c r="B208" s="6106"/>
      <c r="C208" s="6152"/>
      <c r="D208" s="6258"/>
      <c r="E208" s="6268"/>
      <c r="F208" s="2204"/>
      <c r="G208" s="2351" t="s">
        <v>1930</v>
      </c>
      <c r="H208" s="2159">
        <f>$H$27</f>
        <v>10500</v>
      </c>
      <c r="I208" s="2137">
        <f>H208*1.5/0.008</f>
        <v>1968750</v>
      </c>
      <c r="J208" s="2159">
        <f>$J$29</f>
        <v>1100</v>
      </c>
      <c r="K208" s="2137">
        <f>J208*1.5/0.008</f>
        <v>206250</v>
      </c>
      <c r="L208" s="6161"/>
      <c r="M208" s="6172"/>
      <c r="N208" s="6172"/>
      <c r="O208" s="6175"/>
      <c r="P208" s="6175"/>
      <c r="Q208" s="6149"/>
      <c r="R208" s="6149"/>
      <c r="S208" s="2349"/>
      <c r="U208" s="2056"/>
    </row>
    <row r="209" spans="1:21" s="2183" customFormat="1" ht="12.75" customHeight="1">
      <c r="A209" s="6141"/>
      <c r="B209" s="6095"/>
      <c r="C209" s="6153"/>
      <c r="D209" s="6259"/>
      <c r="E209" s="6269"/>
      <c r="F209" s="2206"/>
      <c r="G209" s="2196" t="s">
        <v>4251</v>
      </c>
      <c r="H209" s="2162">
        <f>$H$37</f>
        <v>256</v>
      </c>
      <c r="I209" s="2141">
        <f>$M$30</f>
        <v>65535</v>
      </c>
      <c r="J209" s="2162">
        <f>$H$37</f>
        <v>256</v>
      </c>
      <c r="K209" s="2141">
        <f>$M$30</f>
        <v>65535</v>
      </c>
      <c r="L209" s="6162"/>
      <c r="M209" s="6173"/>
      <c r="N209" s="6173"/>
      <c r="O209" s="6176"/>
      <c r="P209" s="6176"/>
      <c r="Q209" s="6150"/>
      <c r="R209" s="6150"/>
      <c r="S209" s="2350"/>
      <c r="U209" s="2056"/>
    </row>
    <row r="210" spans="1:21" s="2183" customFormat="1" ht="12.75" customHeight="1">
      <c r="A210" s="6141"/>
      <c r="B210" s="5809" t="s">
        <v>2463</v>
      </c>
      <c r="C210" s="6232" t="s">
        <v>5189</v>
      </c>
      <c r="D210" s="6257" t="s">
        <v>5335</v>
      </c>
      <c r="E210" s="6267" t="s">
        <v>5374</v>
      </c>
      <c r="F210" s="2189" t="s">
        <v>4925</v>
      </c>
      <c r="G210" s="2201" t="s">
        <v>5322</v>
      </c>
      <c r="H210" s="2202">
        <f>$H$24</f>
        <v>512</v>
      </c>
      <c r="I210" s="2203">
        <f>H210*0.1/0.008</f>
        <v>6400</v>
      </c>
      <c r="J210" s="2202">
        <f>$H$24</f>
        <v>512</v>
      </c>
      <c r="K210" s="2203">
        <f>J210*0.1/0.008</f>
        <v>6400</v>
      </c>
      <c r="L210" s="6160" t="s">
        <v>1811</v>
      </c>
      <c r="M210" s="6148">
        <f>$H$42+$H$52+H210+H211</f>
        <v>26884</v>
      </c>
      <c r="N210" s="6148">
        <f>$J$44+$J$52+J210+(J211/2)</f>
        <v>2184</v>
      </c>
      <c r="O210" s="6174">
        <f>$I$42+$I$52+H210+H211</f>
        <v>15889</v>
      </c>
      <c r="P210" s="6148">
        <f>$K$44+$K$52+J210+(J211-64)/2</f>
        <v>1881</v>
      </c>
      <c r="Q210" s="6148" t="s">
        <v>2468</v>
      </c>
      <c r="R210" s="6148" t="s">
        <v>3030</v>
      </c>
      <c r="S210" s="2348" t="s">
        <v>5443</v>
      </c>
      <c r="U210" s="2056"/>
    </row>
    <row r="211" spans="1:21" s="2183" customFormat="1" ht="12.75" customHeight="1">
      <c r="A211" s="6141"/>
      <c r="B211" s="5804"/>
      <c r="C211" s="6247"/>
      <c r="D211" s="6258"/>
      <c r="E211" s="6268"/>
      <c r="F211" s="2204"/>
      <c r="G211" s="2205" t="s">
        <v>5015</v>
      </c>
      <c r="H211" s="2157">
        <f>$H$32</f>
        <v>4096</v>
      </c>
      <c r="I211" s="2137">
        <f>H211*0.1/0.008</f>
        <v>51200</v>
      </c>
      <c r="J211" s="2157">
        <f>$J$31</f>
        <v>576</v>
      </c>
      <c r="K211" s="2137">
        <f>J211*0.1/0.008</f>
        <v>7200</v>
      </c>
      <c r="L211" s="6161"/>
      <c r="M211" s="6172"/>
      <c r="N211" s="6172"/>
      <c r="O211" s="6175"/>
      <c r="P211" s="6172"/>
      <c r="Q211" s="6149"/>
      <c r="R211" s="6149"/>
      <c r="S211" s="2349"/>
      <c r="U211" s="2056"/>
    </row>
    <row r="212" spans="1:21" s="2183" customFormat="1" ht="12.75" customHeight="1">
      <c r="A212" s="6141"/>
      <c r="B212" s="5804"/>
      <c r="C212" s="6247"/>
      <c r="D212" s="6258"/>
      <c r="E212" s="6268"/>
      <c r="F212" s="2204"/>
      <c r="G212" s="2165" t="s">
        <v>1933</v>
      </c>
      <c r="H212" s="2166">
        <f>$H$28</f>
        <v>20971</v>
      </c>
      <c r="I212" s="2137">
        <f>H212*1.5/0.008</f>
        <v>3932062.5</v>
      </c>
      <c r="J212" s="2166">
        <f>$J$30</f>
        <v>1100</v>
      </c>
      <c r="K212" s="2137">
        <f>J212*1.5/0.008</f>
        <v>206250</v>
      </c>
      <c r="L212" s="6161"/>
      <c r="M212" s="6172"/>
      <c r="N212" s="6172"/>
      <c r="O212" s="6175"/>
      <c r="P212" s="6172"/>
      <c r="Q212" s="6149"/>
      <c r="R212" s="6149"/>
      <c r="S212" s="2349"/>
      <c r="U212" s="2056"/>
    </row>
    <row r="213" spans="1:21" s="2183" customFormat="1" ht="12.75" customHeight="1">
      <c r="A213" s="6142"/>
      <c r="B213" s="5805"/>
      <c r="C213" s="6248"/>
      <c r="D213" s="6266"/>
      <c r="E213" s="6269"/>
      <c r="F213" s="2206"/>
      <c r="G213" s="2196" t="s">
        <v>4251</v>
      </c>
      <c r="H213" s="2162">
        <f>$H$37</f>
        <v>256</v>
      </c>
      <c r="I213" s="2141">
        <f>$M$30</f>
        <v>65535</v>
      </c>
      <c r="J213" s="2162">
        <f>$H$37</f>
        <v>256</v>
      </c>
      <c r="K213" s="2141">
        <f>$M$30</f>
        <v>65535</v>
      </c>
      <c r="L213" s="6162"/>
      <c r="M213" s="6173"/>
      <c r="N213" s="6173"/>
      <c r="O213" s="6176"/>
      <c r="P213" s="6173"/>
      <c r="Q213" s="6150"/>
      <c r="R213" s="6150"/>
      <c r="S213" s="2350"/>
      <c r="U213" s="2056"/>
    </row>
    <row r="214" spans="1:21" s="2183" customFormat="1" ht="12.75" customHeight="1">
      <c r="A214" s="6141" t="s">
        <v>5348</v>
      </c>
      <c r="B214" s="5809" t="s">
        <v>2463</v>
      </c>
      <c r="C214" s="6151" t="s">
        <v>5136</v>
      </c>
      <c r="D214" s="6257" t="s">
        <v>5337</v>
      </c>
      <c r="E214" s="6267" t="s">
        <v>5375</v>
      </c>
      <c r="F214" s="2189" t="s">
        <v>4954</v>
      </c>
      <c r="G214" s="2201" t="s">
        <v>4247</v>
      </c>
      <c r="H214" s="2202">
        <f>$H$22</f>
        <v>256</v>
      </c>
      <c r="I214" s="2203">
        <f>H214*0.1/0.008</f>
        <v>3200</v>
      </c>
      <c r="J214" s="2202">
        <f>$J$22</f>
        <v>256</v>
      </c>
      <c r="K214" s="2203">
        <f>J214*0.1/0.008</f>
        <v>3200</v>
      </c>
      <c r="L214" s="6160" t="s">
        <v>1811</v>
      </c>
      <c r="M214" s="6148">
        <f>$H$41+$H$52+H214+H215</f>
        <v>17617</v>
      </c>
      <c r="N214" s="6148">
        <f>$J$43+$J$52+J214+(J215/2)</f>
        <v>1928</v>
      </c>
      <c r="O214" s="6148">
        <f>$I$41+$I$52+H214+(H215-64)</f>
        <v>11005</v>
      </c>
      <c r="P214" s="6148">
        <f>$K$43+$K$52+J214+(J215-64)/2</f>
        <v>1625</v>
      </c>
      <c r="Q214" s="6148" t="s">
        <v>2468</v>
      </c>
      <c r="R214" s="6148" t="s">
        <v>3030</v>
      </c>
      <c r="S214" s="2348" t="s">
        <v>5443</v>
      </c>
      <c r="U214" s="2056"/>
    </row>
    <row r="215" spans="1:21" s="2183" customFormat="1" ht="12.75" customHeight="1">
      <c r="A215" s="6141"/>
      <c r="B215" s="5804"/>
      <c r="C215" s="6152"/>
      <c r="D215" s="6258"/>
      <c r="E215" s="6268"/>
      <c r="F215" s="2204"/>
      <c r="G215" s="2205" t="s">
        <v>5016</v>
      </c>
      <c r="H215" s="2157">
        <f>$H$33</f>
        <v>6080</v>
      </c>
      <c r="I215" s="2137">
        <f>H215*0.1/0.008</f>
        <v>76000</v>
      </c>
      <c r="J215" s="2157">
        <f>$J$32</f>
        <v>576</v>
      </c>
      <c r="K215" s="2137">
        <f>J215*0.1/0.008</f>
        <v>7200</v>
      </c>
      <c r="L215" s="6161"/>
      <c r="M215" s="6149"/>
      <c r="N215" s="6172"/>
      <c r="O215" s="6172"/>
      <c r="P215" s="6172"/>
      <c r="Q215" s="6149"/>
      <c r="R215" s="6149"/>
      <c r="S215" s="2349"/>
      <c r="U215" s="2056"/>
    </row>
    <row r="216" spans="1:21" s="2183" customFormat="1" ht="12.75" customHeight="1">
      <c r="A216" s="6141"/>
      <c r="B216" s="5804"/>
      <c r="C216" s="6152"/>
      <c r="D216" s="6258"/>
      <c r="E216" s="6268"/>
      <c r="F216" s="2204"/>
      <c r="G216" s="2351" t="s">
        <v>1930</v>
      </c>
      <c r="H216" s="2159">
        <f>$H$27</f>
        <v>10500</v>
      </c>
      <c r="I216" s="2137">
        <f>H216*1.5/0.008</f>
        <v>1968750</v>
      </c>
      <c r="J216" s="2159">
        <f>$J$29</f>
        <v>1100</v>
      </c>
      <c r="K216" s="2137">
        <f>J216*1.5/0.008</f>
        <v>206250</v>
      </c>
      <c r="L216" s="6161"/>
      <c r="M216" s="6149"/>
      <c r="N216" s="6172"/>
      <c r="O216" s="6172"/>
      <c r="P216" s="6172"/>
      <c r="Q216" s="6149"/>
      <c r="R216" s="6149"/>
      <c r="S216" s="2349"/>
      <c r="U216" s="2056"/>
    </row>
    <row r="217" spans="1:21" s="2183" customFormat="1" ht="12.75" customHeight="1">
      <c r="A217" s="6141"/>
      <c r="B217" s="5805"/>
      <c r="C217" s="6153"/>
      <c r="D217" s="6266"/>
      <c r="E217" s="6269"/>
      <c r="F217" s="2206"/>
      <c r="G217" s="2196" t="s">
        <v>4251</v>
      </c>
      <c r="H217" s="2162">
        <f>$H$37</f>
        <v>256</v>
      </c>
      <c r="I217" s="2141">
        <f>$M$30</f>
        <v>65535</v>
      </c>
      <c r="J217" s="2162">
        <f>$H$37</f>
        <v>256</v>
      </c>
      <c r="K217" s="2141">
        <f>$M$30</f>
        <v>65535</v>
      </c>
      <c r="L217" s="6162"/>
      <c r="M217" s="6150"/>
      <c r="N217" s="6173"/>
      <c r="O217" s="6173"/>
      <c r="P217" s="6173"/>
      <c r="Q217" s="6150"/>
      <c r="R217" s="6150"/>
      <c r="S217" s="2350"/>
      <c r="U217" s="2056"/>
    </row>
    <row r="218" spans="1:21" s="2183" customFormat="1" ht="12.75" customHeight="1">
      <c r="A218" s="6141"/>
      <c r="B218" s="5809" t="s">
        <v>2463</v>
      </c>
      <c r="C218" s="6232" t="s">
        <v>5181</v>
      </c>
      <c r="D218" s="6257" t="s">
        <v>5359</v>
      </c>
      <c r="E218" s="6267" t="s">
        <v>5440</v>
      </c>
      <c r="F218" s="2189" t="s">
        <v>4954</v>
      </c>
      <c r="G218" s="2201" t="s">
        <v>4247</v>
      </c>
      <c r="H218" s="2202">
        <f>$H$22</f>
        <v>256</v>
      </c>
      <c r="I218" s="2203">
        <f>H218*0.1/0.008</f>
        <v>3200</v>
      </c>
      <c r="J218" s="2202">
        <f>$J$22</f>
        <v>256</v>
      </c>
      <c r="K218" s="2203">
        <f>J218*0.1/0.008</f>
        <v>3200</v>
      </c>
      <c r="L218" s="6160" t="s">
        <v>1811</v>
      </c>
      <c r="M218" s="6148">
        <f>$H$42+$H$52+H218+H219</f>
        <v>28612</v>
      </c>
      <c r="N218" s="6148">
        <f>$J$44+$J$52+J218+(J219/2)</f>
        <v>1928</v>
      </c>
      <c r="O218" s="6174">
        <f>$I$42+$I$52+H218+H219</f>
        <v>17617</v>
      </c>
      <c r="P218" s="6148">
        <f>$K$44+$K$52+J218+(J219-64)/2</f>
        <v>1625</v>
      </c>
      <c r="Q218" s="6148" t="s">
        <v>2468</v>
      </c>
      <c r="R218" s="6148" t="s">
        <v>3030</v>
      </c>
      <c r="S218" s="2348" t="s">
        <v>5443</v>
      </c>
      <c r="U218" s="2056"/>
    </row>
    <row r="219" spans="1:21" s="2183" customFormat="1">
      <c r="A219" s="6141"/>
      <c r="B219" s="5804"/>
      <c r="C219" s="6247"/>
      <c r="D219" s="6258"/>
      <c r="E219" s="6268"/>
      <c r="F219" s="2204"/>
      <c r="G219" s="2205" t="s">
        <v>5016</v>
      </c>
      <c r="H219" s="2157">
        <f>$H$33</f>
        <v>6080</v>
      </c>
      <c r="I219" s="2137">
        <f>H219*0.1/0.008</f>
        <v>76000</v>
      </c>
      <c r="J219" s="2157">
        <f>$J$32</f>
        <v>576</v>
      </c>
      <c r="K219" s="2137">
        <f>J219*0.1/0.008</f>
        <v>7200</v>
      </c>
      <c r="L219" s="6161"/>
      <c r="M219" s="6172"/>
      <c r="N219" s="6172"/>
      <c r="O219" s="6175"/>
      <c r="P219" s="6172"/>
      <c r="Q219" s="6149"/>
      <c r="R219" s="6149"/>
      <c r="S219" s="2349"/>
      <c r="U219" s="2056"/>
    </row>
    <row r="220" spans="1:21" s="2183" customFormat="1">
      <c r="A220" s="6141"/>
      <c r="B220" s="5804"/>
      <c r="C220" s="6247"/>
      <c r="D220" s="6258"/>
      <c r="E220" s="6268"/>
      <c r="F220" s="2204"/>
      <c r="G220" s="2165" t="s">
        <v>1933</v>
      </c>
      <c r="H220" s="2166">
        <f>$H$28</f>
        <v>20971</v>
      </c>
      <c r="I220" s="2137">
        <f>H220*1.5/0.008</f>
        <v>3932062.5</v>
      </c>
      <c r="J220" s="2166">
        <f>$J$30</f>
        <v>1100</v>
      </c>
      <c r="K220" s="2137">
        <f>J220*1.5/0.008</f>
        <v>206250</v>
      </c>
      <c r="L220" s="6161"/>
      <c r="M220" s="6172"/>
      <c r="N220" s="6172"/>
      <c r="O220" s="6175"/>
      <c r="P220" s="6172"/>
      <c r="Q220" s="6149"/>
      <c r="R220" s="6149"/>
      <c r="S220" s="2349"/>
      <c r="U220" s="2056"/>
    </row>
    <row r="221" spans="1:21" s="2183" customFormat="1">
      <c r="A221" s="6141"/>
      <c r="B221" s="5805"/>
      <c r="C221" s="6248"/>
      <c r="D221" s="6266"/>
      <c r="E221" s="6269"/>
      <c r="F221" s="2206"/>
      <c r="G221" s="2196" t="s">
        <v>4251</v>
      </c>
      <c r="H221" s="2162">
        <f>$H$37</f>
        <v>256</v>
      </c>
      <c r="I221" s="2141">
        <f>$M$30</f>
        <v>65535</v>
      </c>
      <c r="J221" s="2162">
        <f>$H$37</f>
        <v>256</v>
      </c>
      <c r="K221" s="2141">
        <f>$M$30</f>
        <v>65535</v>
      </c>
      <c r="L221" s="6162"/>
      <c r="M221" s="6173"/>
      <c r="N221" s="6173"/>
      <c r="O221" s="6176"/>
      <c r="P221" s="6173"/>
      <c r="Q221" s="6150"/>
      <c r="R221" s="6150"/>
      <c r="S221" s="2350"/>
      <c r="U221" s="2056"/>
    </row>
    <row r="222" spans="1:21" s="2183" customFormat="1" ht="12.75" customHeight="1">
      <c r="A222" s="6141"/>
      <c r="B222" s="5809" t="s">
        <v>2463</v>
      </c>
      <c r="C222" s="6151" t="s">
        <v>5147</v>
      </c>
      <c r="D222" s="6257" t="s">
        <v>5338</v>
      </c>
      <c r="E222" s="6267" t="s">
        <v>5376</v>
      </c>
      <c r="F222" s="2189" t="s">
        <v>4954</v>
      </c>
      <c r="G222" s="2201" t="s">
        <v>5322</v>
      </c>
      <c r="H222" s="2202">
        <f>$H$24</f>
        <v>512</v>
      </c>
      <c r="I222" s="2203">
        <f>H222*0.1/0.008</f>
        <v>6400</v>
      </c>
      <c r="J222" s="2202">
        <f>$H$24</f>
        <v>512</v>
      </c>
      <c r="K222" s="2203">
        <f>J222*0.1/0.008</f>
        <v>6400</v>
      </c>
      <c r="L222" s="6160" t="s">
        <v>1811</v>
      </c>
      <c r="M222" s="6148">
        <f>$H$41+$H$52+H222+H223</f>
        <v>17873</v>
      </c>
      <c r="N222" s="6148">
        <f>$J$43+$J$52+J222+(J223/2)</f>
        <v>2184</v>
      </c>
      <c r="O222" s="6148">
        <f>$I$41+$I$52+H222+(H223-64)</f>
        <v>11261</v>
      </c>
      <c r="P222" s="6148">
        <f>$K$43+$K$52+J222+(J223-64)/2</f>
        <v>1881</v>
      </c>
      <c r="Q222" s="6148" t="s">
        <v>2468</v>
      </c>
      <c r="R222" s="6148" t="s">
        <v>3030</v>
      </c>
      <c r="S222" s="2348" t="s">
        <v>5443</v>
      </c>
      <c r="U222" s="2056"/>
    </row>
    <row r="223" spans="1:21" s="2183" customFormat="1" ht="12.75" customHeight="1">
      <c r="A223" s="6141"/>
      <c r="B223" s="5804"/>
      <c r="C223" s="6152"/>
      <c r="D223" s="6258"/>
      <c r="E223" s="6268"/>
      <c r="F223" s="2204"/>
      <c r="G223" s="2205" t="s">
        <v>5016</v>
      </c>
      <c r="H223" s="2157">
        <f>$H$33</f>
        <v>6080</v>
      </c>
      <c r="I223" s="2137">
        <f>H223*0.1/0.008</f>
        <v>76000</v>
      </c>
      <c r="J223" s="2157">
        <f>$J$32</f>
        <v>576</v>
      </c>
      <c r="K223" s="2137">
        <f>J223*0.1/0.008</f>
        <v>7200</v>
      </c>
      <c r="L223" s="6161"/>
      <c r="M223" s="6149"/>
      <c r="N223" s="6172"/>
      <c r="O223" s="6172"/>
      <c r="P223" s="6172"/>
      <c r="Q223" s="6149"/>
      <c r="R223" s="6149"/>
      <c r="S223" s="2349"/>
      <c r="U223" s="2056"/>
    </row>
    <row r="224" spans="1:21" s="2183" customFormat="1" ht="12.75" customHeight="1">
      <c r="A224" s="6141"/>
      <c r="B224" s="5804"/>
      <c r="C224" s="6152"/>
      <c r="D224" s="6258"/>
      <c r="E224" s="6268"/>
      <c r="F224" s="2204"/>
      <c r="G224" s="2351" t="s">
        <v>1930</v>
      </c>
      <c r="H224" s="2159">
        <f>$H$27</f>
        <v>10500</v>
      </c>
      <c r="I224" s="2137">
        <f>H224*1.5/0.008</f>
        <v>1968750</v>
      </c>
      <c r="J224" s="2159">
        <f>$J$29</f>
        <v>1100</v>
      </c>
      <c r="K224" s="2137">
        <f>J224*1.5/0.008</f>
        <v>206250</v>
      </c>
      <c r="L224" s="6161"/>
      <c r="M224" s="6149"/>
      <c r="N224" s="6172"/>
      <c r="O224" s="6172"/>
      <c r="P224" s="6172"/>
      <c r="Q224" s="6149"/>
      <c r="R224" s="6149"/>
      <c r="S224" s="2349"/>
      <c r="U224" s="2056"/>
    </row>
    <row r="225" spans="1:21" s="2183" customFormat="1" ht="12.75" customHeight="1">
      <c r="A225" s="6141"/>
      <c r="B225" s="5805"/>
      <c r="C225" s="6153"/>
      <c r="D225" s="6266"/>
      <c r="E225" s="6269"/>
      <c r="F225" s="2206"/>
      <c r="G225" s="2196" t="s">
        <v>4251</v>
      </c>
      <c r="H225" s="2162">
        <f>$H$37</f>
        <v>256</v>
      </c>
      <c r="I225" s="2141">
        <f>$M$30</f>
        <v>65535</v>
      </c>
      <c r="J225" s="2162">
        <f>$H$37</f>
        <v>256</v>
      </c>
      <c r="K225" s="2141">
        <f>$M$30</f>
        <v>65535</v>
      </c>
      <c r="L225" s="6162"/>
      <c r="M225" s="6150"/>
      <c r="N225" s="6173"/>
      <c r="O225" s="6173"/>
      <c r="P225" s="6173"/>
      <c r="Q225" s="6150"/>
      <c r="R225" s="6150"/>
      <c r="S225" s="2350"/>
      <c r="U225" s="2056"/>
    </row>
    <row r="226" spans="1:21" s="2183" customFormat="1" ht="12.75" customHeight="1">
      <c r="A226" s="6141"/>
      <c r="B226" s="5809" t="s">
        <v>2463</v>
      </c>
      <c r="C226" s="6232" t="s">
        <v>5193</v>
      </c>
      <c r="D226" s="6257" t="s">
        <v>5400</v>
      </c>
      <c r="E226" s="6267" t="s">
        <v>5377</v>
      </c>
      <c r="F226" s="2189" t="s">
        <v>4954</v>
      </c>
      <c r="G226" s="2201" t="s">
        <v>5322</v>
      </c>
      <c r="H226" s="2202">
        <f>$H$24</f>
        <v>512</v>
      </c>
      <c r="I226" s="2203">
        <f>H226*0.1/0.008</f>
        <v>6400</v>
      </c>
      <c r="J226" s="2202">
        <f>$H$24</f>
        <v>512</v>
      </c>
      <c r="K226" s="2203">
        <f>J226*0.1/0.008</f>
        <v>6400</v>
      </c>
      <c r="L226" s="6160" t="s">
        <v>1811</v>
      </c>
      <c r="M226" s="6148">
        <f>$H$42+$H$52+H226+H227</f>
        <v>28868</v>
      </c>
      <c r="N226" s="6148">
        <f>$J$44+$J$52+J226+(J227/2)</f>
        <v>2184</v>
      </c>
      <c r="O226" s="6174">
        <f>$I$42+$I$52+H226+H227</f>
        <v>17873</v>
      </c>
      <c r="P226" s="6148">
        <f>$K$44+$K$52+J226+(J227-64)/2</f>
        <v>1881</v>
      </c>
      <c r="Q226" s="6148" t="s">
        <v>2468</v>
      </c>
      <c r="R226" s="6148" t="s">
        <v>3030</v>
      </c>
      <c r="S226" s="2348" t="s">
        <v>5443</v>
      </c>
      <c r="U226" s="2056"/>
    </row>
    <row r="227" spans="1:21" s="2183" customFormat="1">
      <c r="A227" s="6141"/>
      <c r="B227" s="5804"/>
      <c r="C227" s="6247"/>
      <c r="D227" s="6258"/>
      <c r="E227" s="6268"/>
      <c r="F227" s="2204"/>
      <c r="G227" s="2205" t="s">
        <v>5016</v>
      </c>
      <c r="H227" s="2157">
        <f>$H$33</f>
        <v>6080</v>
      </c>
      <c r="I227" s="2137">
        <f>H227*0.1/0.008</f>
        <v>76000</v>
      </c>
      <c r="J227" s="2157">
        <f>$J$32</f>
        <v>576</v>
      </c>
      <c r="K227" s="2137">
        <f>J227*0.1/0.008</f>
        <v>7200</v>
      </c>
      <c r="L227" s="6161"/>
      <c r="M227" s="6172"/>
      <c r="N227" s="6172"/>
      <c r="O227" s="6175"/>
      <c r="P227" s="6172"/>
      <c r="Q227" s="6149"/>
      <c r="R227" s="6149"/>
      <c r="S227" s="2349"/>
      <c r="U227" s="2056"/>
    </row>
    <row r="228" spans="1:21" s="2183" customFormat="1">
      <c r="A228" s="6141"/>
      <c r="B228" s="5804"/>
      <c r="C228" s="6247"/>
      <c r="D228" s="6258"/>
      <c r="E228" s="6268"/>
      <c r="F228" s="2204"/>
      <c r="G228" s="2165" t="s">
        <v>1933</v>
      </c>
      <c r="H228" s="2166">
        <f>$H$28</f>
        <v>20971</v>
      </c>
      <c r="I228" s="2137">
        <f>H228*1.5/0.008</f>
        <v>3932062.5</v>
      </c>
      <c r="J228" s="2166">
        <f>$J$30</f>
        <v>1100</v>
      </c>
      <c r="K228" s="2137">
        <f>J228*1.5/0.008</f>
        <v>206250</v>
      </c>
      <c r="L228" s="6161"/>
      <c r="M228" s="6172"/>
      <c r="N228" s="6172"/>
      <c r="O228" s="6175"/>
      <c r="P228" s="6172"/>
      <c r="Q228" s="6149"/>
      <c r="R228" s="6149"/>
      <c r="S228" s="2349"/>
      <c r="U228" s="2056"/>
    </row>
    <row r="229" spans="1:21" s="2183" customFormat="1">
      <c r="A229" s="6142"/>
      <c r="B229" s="5805"/>
      <c r="C229" s="6248"/>
      <c r="D229" s="6266"/>
      <c r="E229" s="6269"/>
      <c r="F229" s="2206"/>
      <c r="G229" s="2196" t="s">
        <v>4251</v>
      </c>
      <c r="H229" s="2162">
        <f>$H$37</f>
        <v>256</v>
      </c>
      <c r="I229" s="2141">
        <f>$M$30</f>
        <v>65535</v>
      </c>
      <c r="J229" s="2162">
        <f>$H$37</f>
        <v>256</v>
      </c>
      <c r="K229" s="2141">
        <f>$M$30</f>
        <v>65535</v>
      </c>
      <c r="L229" s="6162"/>
      <c r="M229" s="6173"/>
      <c r="N229" s="6173"/>
      <c r="O229" s="6176"/>
      <c r="P229" s="6173"/>
      <c r="Q229" s="6150"/>
      <c r="R229" s="6150"/>
      <c r="S229" s="2350"/>
      <c r="U229" s="2056"/>
    </row>
    <row r="230" spans="1:21" s="2183" customFormat="1" ht="12.75" customHeight="1">
      <c r="A230" s="6140" t="s">
        <v>5349</v>
      </c>
      <c r="B230" s="5809" t="s">
        <v>2463</v>
      </c>
      <c r="C230" s="6151" t="s">
        <v>5139</v>
      </c>
      <c r="D230" s="6257" t="s">
        <v>5339</v>
      </c>
      <c r="E230" s="6267" t="s">
        <v>5378</v>
      </c>
      <c r="F230" s="2189" t="s">
        <v>5330</v>
      </c>
      <c r="G230" s="2201" t="s">
        <v>4247</v>
      </c>
      <c r="H230" s="2202">
        <f>$H$22</f>
        <v>256</v>
      </c>
      <c r="I230" s="2203">
        <f>H230*0.1/0.008</f>
        <v>3200</v>
      </c>
      <c r="J230" s="2202">
        <f>$J$22</f>
        <v>256</v>
      </c>
      <c r="K230" s="2203">
        <f>J230*0.1/0.008</f>
        <v>3200</v>
      </c>
      <c r="L230" s="6160" t="s">
        <v>1811</v>
      </c>
      <c r="M230" s="6148">
        <f>$H$41+$H$52+H230+H231</f>
        <v>19601</v>
      </c>
      <c r="N230" s="6148">
        <f>$J$43+$J$52+J230+(J231/2)</f>
        <v>1928</v>
      </c>
      <c r="O230" s="6148">
        <f>$I$41+$I$52+H230+(H231-64)</f>
        <v>12989</v>
      </c>
      <c r="P230" s="6148">
        <f>$K$43+$K$52+J230+(J231-64)/2</f>
        <v>1625</v>
      </c>
      <c r="Q230" s="6148" t="s">
        <v>2468</v>
      </c>
      <c r="R230" s="6148" t="s">
        <v>3030</v>
      </c>
      <c r="S230" s="2348" t="s">
        <v>5443</v>
      </c>
      <c r="U230" s="2056"/>
    </row>
    <row r="231" spans="1:21" s="2183" customFormat="1" ht="12.75" customHeight="1">
      <c r="A231" s="6141"/>
      <c r="B231" s="5804"/>
      <c r="C231" s="6152"/>
      <c r="D231" s="6258"/>
      <c r="E231" s="6268"/>
      <c r="F231" s="2204"/>
      <c r="G231" s="2205" t="s">
        <v>5328</v>
      </c>
      <c r="H231" s="2157">
        <f>$H$34</f>
        <v>8064</v>
      </c>
      <c r="I231" s="2137">
        <f>H231*0.1/0.008</f>
        <v>100800.00000000001</v>
      </c>
      <c r="J231" s="2157">
        <f>$J$32</f>
        <v>576</v>
      </c>
      <c r="K231" s="2137">
        <f>J231*0.1/0.008</f>
        <v>7200</v>
      </c>
      <c r="L231" s="6161"/>
      <c r="M231" s="6149"/>
      <c r="N231" s="6172"/>
      <c r="O231" s="6172"/>
      <c r="P231" s="6172"/>
      <c r="Q231" s="6149"/>
      <c r="R231" s="6149"/>
      <c r="S231" s="2349"/>
      <c r="U231" s="2056"/>
    </row>
    <row r="232" spans="1:21" s="2183" customFormat="1" ht="12.75" customHeight="1">
      <c r="A232" s="6141"/>
      <c r="B232" s="5804"/>
      <c r="C232" s="6152"/>
      <c r="D232" s="6258"/>
      <c r="E232" s="6268"/>
      <c r="F232" s="2204"/>
      <c r="G232" s="2351" t="s">
        <v>1930</v>
      </c>
      <c r="H232" s="2159">
        <f>$H$27</f>
        <v>10500</v>
      </c>
      <c r="I232" s="2137">
        <f>H232*1.5/0.008</f>
        <v>1968750</v>
      </c>
      <c r="J232" s="2159">
        <f>$J$29</f>
        <v>1100</v>
      </c>
      <c r="K232" s="2137">
        <f>J232*1.5/0.008</f>
        <v>206250</v>
      </c>
      <c r="L232" s="6161"/>
      <c r="M232" s="6149"/>
      <c r="N232" s="6172"/>
      <c r="O232" s="6172"/>
      <c r="P232" s="6172"/>
      <c r="Q232" s="6149"/>
      <c r="R232" s="6149"/>
      <c r="S232" s="2349"/>
      <c r="U232" s="2056"/>
    </row>
    <row r="233" spans="1:21" s="2183" customFormat="1" ht="12.75" customHeight="1">
      <c r="A233" s="6141"/>
      <c r="B233" s="5805"/>
      <c r="C233" s="6153"/>
      <c r="D233" s="6266"/>
      <c r="E233" s="6269"/>
      <c r="F233" s="2206"/>
      <c r="G233" s="2196" t="s">
        <v>4251</v>
      </c>
      <c r="H233" s="2162">
        <f>$H$37</f>
        <v>256</v>
      </c>
      <c r="I233" s="2141">
        <f>$M$30</f>
        <v>65535</v>
      </c>
      <c r="J233" s="2162">
        <f>$H$37</f>
        <v>256</v>
      </c>
      <c r="K233" s="2141">
        <f>$M$30</f>
        <v>65535</v>
      </c>
      <c r="L233" s="6162"/>
      <c r="M233" s="6150"/>
      <c r="N233" s="6173"/>
      <c r="O233" s="6173"/>
      <c r="P233" s="6173"/>
      <c r="Q233" s="6150"/>
      <c r="R233" s="6150"/>
      <c r="S233" s="2350"/>
      <c r="U233" s="2056"/>
    </row>
    <row r="234" spans="1:21" s="2183" customFormat="1" ht="12.75" customHeight="1">
      <c r="A234" s="6141"/>
      <c r="B234" s="5809" t="s">
        <v>2463</v>
      </c>
      <c r="C234" s="6232" t="s">
        <v>5183</v>
      </c>
      <c r="D234" s="6257" t="s">
        <v>5357</v>
      </c>
      <c r="E234" s="6267" t="s">
        <v>5379</v>
      </c>
      <c r="F234" s="2189" t="s">
        <v>5330</v>
      </c>
      <c r="G234" s="2201" t="s">
        <v>4247</v>
      </c>
      <c r="H234" s="2202">
        <f>$H$22</f>
        <v>256</v>
      </c>
      <c r="I234" s="2203">
        <f>H234*0.1/0.008</f>
        <v>3200</v>
      </c>
      <c r="J234" s="2202">
        <f>$J$22</f>
        <v>256</v>
      </c>
      <c r="K234" s="2203">
        <f>J234*0.1/0.008</f>
        <v>3200</v>
      </c>
      <c r="L234" s="6160" t="s">
        <v>1811</v>
      </c>
      <c r="M234" s="6148">
        <f>$H$42+$H$52+H234+H235</f>
        <v>30596</v>
      </c>
      <c r="N234" s="6148">
        <f>$J$44+$J$52+J234+(J235/2)</f>
        <v>1928</v>
      </c>
      <c r="O234" s="6174">
        <f>$I$42+$I$52+H234+H235</f>
        <v>19601</v>
      </c>
      <c r="P234" s="6148">
        <f>$K$44+$K$52+J234+(J235-64)/2</f>
        <v>1625</v>
      </c>
      <c r="Q234" s="6148" t="s">
        <v>2468</v>
      </c>
      <c r="R234" s="6148" t="s">
        <v>3030</v>
      </c>
      <c r="S234" s="2348" t="s">
        <v>5443</v>
      </c>
      <c r="U234" s="2056"/>
    </row>
    <row r="235" spans="1:21" s="2183" customFormat="1">
      <c r="A235" s="6141"/>
      <c r="B235" s="5804"/>
      <c r="C235" s="6247"/>
      <c r="D235" s="6258"/>
      <c r="E235" s="6268"/>
      <c r="F235" s="2204"/>
      <c r="G235" s="2205" t="s">
        <v>5328</v>
      </c>
      <c r="H235" s="2157">
        <f>$H$34</f>
        <v>8064</v>
      </c>
      <c r="I235" s="2137">
        <f>H235*0.1/0.008</f>
        <v>100800.00000000001</v>
      </c>
      <c r="J235" s="2157">
        <f>$J$32</f>
        <v>576</v>
      </c>
      <c r="K235" s="2137">
        <f>J235*0.1/0.008</f>
        <v>7200</v>
      </c>
      <c r="L235" s="6161"/>
      <c r="M235" s="6172"/>
      <c r="N235" s="6172"/>
      <c r="O235" s="6175"/>
      <c r="P235" s="6172"/>
      <c r="Q235" s="6149"/>
      <c r="R235" s="6149"/>
      <c r="S235" s="2349"/>
      <c r="U235" s="2056"/>
    </row>
    <row r="236" spans="1:21" s="2183" customFormat="1">
      <c r="A236" s="6141"/>
      <c r="B236" s="5804"/>
      <c r="C236" s="6247"/>
      <c r="D236" s="6258"/>
      <c r="E236" s="6268"/>
      <c r="F236" s="2204"/>
      <c r="G236" s="2165" t="s">
        <v>1933</v>
      </c>
      <c r="H236" s="2166">
        <f>$H$28</f>
        <v>20971</v>
      </c>
      <c r="I236" s="2137">
        <f>H236*1.5/0.008</f>
        <v>3932062.5</v>
      </c>
      <c r="J236" s="2166">
        <f>$J$30</f>
        <v>1100</v>
      </c>
      <c r="K236" s="2137">
        <f>J236*1.5/0.008</f>
        <v>206250</v>
      </c>
      <c r="L236" s="6161"/>
      <c r="M236" s="6172"/>
      <c r="N236" s="6172"/>
      <c r="O236" s="6175"/>
      <c r="P236" s="6172"/>
      <c r="Q236" s="6149"/>
      <c r="R236" s="6149"/>
      <c r="S236" s="2349"/>
      <c r="U236" s="2056"/>
    </row>
    <row r="237" spans="1:21" s="2183" customFormat="1">
      <c r="A237" s="6141"/>
      <c r="B237" s="5805"/>
      <c r="C237" s="6248"/>
      <c r="D237" s="6266"/>
      <c r="E237" s="6269"/>
      <c r="F237" s="2206"/>
      <c r="G237" s="2196" t="s">
        <v>4251</v>
      </c>
      <c r="H237" s="2162">
        <f>$H$37</f>
        <v>256</v>
      </c>
      <c r="I237" s="2141">
        <f>$M$30</f>
        <v>65535</v>
      </c>
      <c r="J237" s="2162">
        <f>$H$37</f>
        <v>256</v>
      </c>
      <c r="K237" s="2141">
        <f>$M$30</f>
        <v>65535</v>
      </c>
      <c r="L237" s="6162"/>
      <c r="M237" s="6173"/>
      <c r="N237" s="6173"/>
      <c r="O237" s="6176"/>
      <c r="P237" s="6173"/>
      <c r="Q237" s="6150"/>
      <c r="R237" s="6150"/>
      <c r="S237" s="2350"/>
      <c r="U237" s="2056"/>
    </row>
    <row r="238" spans="1:21" s="2183" customFormat="1" ht="12.75" customHeight="1">
      <c r="A238" s="6141"/>
      <c r="B238" s="5809" t="s">
        <v>2463</v>
      </c>
      <c r="C238" s="6151" t="s">
        <v>5150</v>
      </c>
      <c r="D238" s="6257" t="s">
        <v>5340</v>
      </c>
      <c r="E238" s="6267" t="s">
        <v>5380</v>
      </c>
      <c r="F238" s="2189" t="s">
        <v>5330</v>
      </c>
      <c r="G238" s="2201" t="s">
        <v>5322</v>
      </c>
      <c r="H238" s="2202">
        <f>$H$24</f>
        <v>512</v>
      </c>
      <c r="I238" s="2203">
        <f>H238*0.1/0.008</f>
        <v>6400</v>
      </c>
      <c r="J238" s="2202">
        <f>$H$24</f>
        <v>512</v>
      </c>
      <c r="K238" s="2203">
        <f>J238*0.1/0.008</f>
        <v>6400</v>
      </c>
      <c r="L238" s="6160" t="s">
        <v>1811</v>
      </c>
      <c r="M238" s="6148">
        <f>$H$41+$H$52+H238+H239</f>
        <v>19857</v>
      </c>
      <c r="N238" s="6148">
        <f>$J$43+$J$52+J238+(J239/2)</f>
        <v>2184</v>
      </c>
      <c r="O238" s="6148">
        <f>$I$41+$I$52+H238+(H239-64)</f>
        <v>13245</v>
      </c>
      <c r="P238" s="6148">
        <f>$K$43+$K$52+J238+(J239-64)/2</f>
        <v>1881</v>
      </c>
      <c r="Q238" s="6148" t="s">
        <v>2468</v>
      </c>
      <c r="R238" s="6148" t="s">
        <v>3030</v>
      </c>
      <c r="S238" s="2348" t="s">
        <v>5443</v>
      </c>
      <c r="U238" s="2056"/>
    </row>
    <row r="239" spans="1:21" s="2183" customFormat="1" ht="12.75" customHeight="1">
      <c r="A239" s="6141"/>
      <c r="B239" s="5804"/>
      <c r="C239" s="6152"/>
      <c r="D239" s="6258"/>
      <c r="E239" s="6268"/>
      <c r="F239" s="2204"/>
      <c r="G239" s="2205" t="s">
        <v>5328</v>
      </c>
      <c r="H239" s="2157">
        <f>$H$34</f>
        <v>8064</v>
      </c>
      <c r="I239" s="2137">
        <f>H239*0.1/0.008</f>
        <v>100800.00000000001</v>
      </c>
      <c r="J239" s="2157">
        <f>$J$32</f>
        <v>576</v>
      </c>
      <c r="K239" s="2137">
        <f>J239*0.1/0.008</f>
        <v>7200</v>
      </c>
      <c r="L239" s="6161"/>
      <c r="M239" s="6149"/>
      <c r="N239" s="6172"/>
      <c r="O239" s="6172"/>
      <c r="P239" s="6172"/>
      <c r="Q239" s="6149"/>
      <c r="R239" s="6149"/>
      <c r="S239" s="2349"/>
      <c r="U239" s="2056"/>
    </row>
    <row r="240" spans="1:21" s="2183" customFormat="1" ht="12.75" customHeight="1">
      <c r="A240" s="6141"/>
      <c r="B240" s="5804"/>
      <c r="C240" s="6152"/>
      <c r="D240" s="6258"/>
      <c r="E240" s="6268"/>
      <c r="F240" s="2204"/>
      <c r="G240" s="2351" t="s">
        <v>1930</v>
      </c>
      <c r="H240" s="2159">
        <f>$H$27</f>
        <v>10500</v>
      </c>
      <c r="I240" s="2137">
        <f>H240*1.5/0.008</f>
        <v>1968750</v>
      </c>
      <c r="J240" s="2159">
        <f>$J$29</f>
        <v>1100</v>
      </c>
      <c r="K240" s="2137">
        <f>J240*1.5/0.008</f>
        <v>206250</v>
      </c>
      <c r="L240" s="6161"/>
      <c r="M240" s="6149"/>
      <c r="N240" s="6172"/>
      <c r="O240" s="6172"/>
      <c r="P240" s="6172"/>
      <c r="Q240" s="6149"/>
      <c r="R240" s="6149"/>
      <c r="S240" s="2349"/>
      <c r="U240" s="2056"/>
    </row>
    <row r="241" spans="1:21" s="2183" customFormat="1" ht="12.75" customHeight="1">
      <c r="A241" s="6141"/>
      <c r="B241" s="5805"/>
      <c r="C241" s="6153"/>
      <c r="D241" s="6266"/>
      <c r="E241" s="6269"/>
      <c r="F241" s="2206"/>
      <c r="G241" s="2196" t="s">
        <v>4251</v>
      </c>
      <c r="H241" s="2162">
        <f>$H$37</f>
        <v>256</v>
      </c>
      <c r="I241" s="2141">
        <f>$M$30</f>
        <v>65535</v>
      </c>
      <c r="J241" s="2162">
        <f>$H$37</f>
        <v>256</v>
      </c>
      <c r="K241" s="2141">
        <f>$M$30</f>
        <v>65535</v>
      </c>
      <c r="L241" s="6162"/>
      <c r="M241" s="6150"/>
      <c r="N241" s="6173"/>
      <c r="O241" s="6173"/>
      <c r="P241" s="6173"/>
      <c r="Q241" s="6150"/>
      <c r="R241" s="6150"/>
      <c r="S241" s="2350"/>
      <c r="U241" s="2056"/>
    </row>
    <row r="242" spans="1:21" s="2183" customFormat="1" ht="12.75" customHeight="1">
      <c r="A242" s="6141"/>
      <c r="B242" s="5809" t="s">
        <v>2463</v>
      </c>
      <c r="C242" s="6232" t="s">
        <v>5195</v>
      </c>
      <c r="D242" s="6257" t="s">
        <v>5358</v>
      </c>
      <c r="E242" s="6267" t="s">
        <v>5381</v>
      </c>
      <c r="F242" s="2189" t="s">
        <v>5330</v>
      </c>
      <c r="G242" s="2201" t="s">
        <v>5322</v>
      </c>
      <c r="H242" s="2202">
        <f>$H$24</f>
        <v>512</v>
      </c>
      <c r="I242" s="2203">
        <f>H242*0.1/0.008</f>
        <v>6400</v>
      </c>
      <c r="J242" s="2202">
        <f>$H$24</f>
        <v>512</v>
      </c>
      <c r="K242" s="2203">
        <f>J242*0.1/0.008</f>
        <v>6400</v>
      </c>
      <c r="L242" s="6160" t="s">
        <v>1811</v>
      </c>
      <c r="M242" s="6148">
        <f>$H$42+$H$52+H242+H243</f>
        <v>30852</v>
      </c>
      <c r="N242" s="6148">
        <f>$J$44+$J$52+J242+(J243/2)</f>
        <v>2184</v>
      </c>
      <c r="O242" s="6174">
        <f>$I$42+$I$52+H242+H243</f>
        <v>19857</v>
      </c>
      <c r="P242" s="6148">
        <f>$K$44+$K$52+J242+(J243-64)/2</f>
        <v>1881</v>
      </c>
      <c r="Q242" s="6148" t="s">
        <v>2468</v>
      </c>
      <c r="R242" s="6148" t="s">
        <v>3030</v>
      </c>
      <c r="S242" s="2348" t="s">
        <v>5443</v>
      </c>
      <c r="U242" s="2056"/>
    </row>
    <row r="243" spans="1:21" s="2183" customFormat="1">
      <c r="A243" s="6141"/>
      <c r="B243" s="5804"/>
      <c r="C243" s="6247"/>
      <c r="D243" s="6258"/>
      <c r="E243" s="6268"/>
      <c r="F243" s="2204"/>
      <c r="G243" s="2205" t="s">
        <v>5328</v>
      </c>
      <c r="H243" s="2157">
        <f>$H$34</f>
        <v>8064</v>
      </c>
      <c r="I243" s="2137">
        <f>H243*0.1/0.008</f>
        <v>100800.00000000001</v>
      </c>
      <c r="J243" s="2157">
        <f>$J$32</f>
        <v>576</v>
      </c>
      <c r="K243" s="2137">
        <f>J243*0.1/0.008</f>
        <v>7200</v>
      </c>
      <c r="L243" s="6161"/>
      <c r="M243" s="6172"/>
      <c r="N243" s="6172"/>
      <c r="O243" s="6175"/>
      <c r="P243" s="6172"/>
      <c r="Q243" s="6149"/>
      <c r="R243" s="6149"/>
      <c r="S243" s="2349"/>
      <c r="U243" s="2056"/>
    </row>
    <row r="244" spans="1:21" s="2183" customFormat="1">
      <c r="A244" s="6141"/>
      <c r="B244" s="5804"/>
      <c r="C244" s="6247"/>
      <c r="D244" s="6258"/>
      <c r="E244" s="6268"/>
      <c r="F244" s="2204"/>
      <c r="G244" s="2165" t="s">
        <v>1933</v>
      </c>
      <c r="H244" s="2166">
        <f>$H$28</f>
        <v>20971</v>
      </c>
      <c r="I244" s="2137">
        <f>H244*1.5/0.008</f>
        <v>3932062.5</v>
      </c>
      <c r="J244" s="2166">
        <f>$J$30</f>
        <v>1100</v>
      </c>
      <c r="K244" s="2137">
        <f>J244*1.5/0.008</f>
        <v>206250</v>
      </c>
      <c r="L244" s="6161"/>
      <c r="M244" s="6172"/>
      <c r="N244" s="6172"/>
      <c r="O244" s="6175"/>
      <c r="P244" s="6172"/>
      <c r="Q244" s="6149"/>
      <c r="R244" s="6149"/>
      <c r="S244" s="2349"/>
      <c r="U244" s="2056"/>
    </row>
    <row r="245" spans="1:21" s="2183" customFormat="1">
      <c r="A245" s="6142"/>
      <c r="B245" s="5805"/>
      <c r="C245" s="6248"/>
      <c r="D245" s="6266"/>
      <c r="E245" s="6269"/>
      <c r="F245" s="2206"/>
      <c r="G245" s="2196" t="s">
        <v>4251</v>
      </c>
      <c r="H245" s="2162">
        <f>$H$37</f>
        <v>256</v>
      </c>
      <c r="I245" s="2141">
        <f>$M$30</f>
        <v>65535</v>
      </c>
      <c r="J245" s="2162">
        <f>$H$37</f>
        <v>256</v>
      </c>
      <c r="K245" s="2141">
        <f>$M$30</f>
        <v>65535</v>
      </c>
      <c r="L245" s="6162"/>
      <c r="M245" s="6173"/>
      <c r="N245" s="6173"/>
      <c r="O245" s="6176"/>
      <c r="P245" s="6173"/>
      <c r="Q245" s="6150"/>
      <c r="R245" s="6150"/>
      <c r="S245" s="2350"/>
      <c r="U245" s="2056"/>
    </row>
    <row r="246" spans="1:21" s="2183" customFormat="1" ht="12.75" customHeight="1">
      <c r="A246" s="6141" t="s">
        <v>5350</v>
      </c>
      <c r="B246" s="5809" t="s">
        <v>2463</v>
      </c>
      <c r="C246" s="6151" t="s">
        <v>5142</v>
      </c>
      <c r="D246" s="6257" t="s">
        <v>5341</v>
      </c>
      <c r="E246" s="6267" t="s">
        <v>5382</v>
      </c>
      <c r="F246" s="2189" t="s">
        <v>4955</v>
      </c>
      <c r="G246" s="2201" t="s">
        <v>4247</v>
      </c>
      <c r="H246" s="2202">
        <f>$H$22</f>
        <v>256</v>
      </c>
      <c r="I246" s="2203">
        <f>H246*0.1/0.008</f>
        <v>3200</v>
      </c>
      <c r="J246" s="2202">
        <f>$J$22</f>
        <v>256</v>
      </c>
      <c r="K246" s="2203">
        <f>J246*0.1/0.008</f>
        <v>3200</v>
      </c>
      <c r="L246" s="6160" t="s">
        <v>1811</v>
      </c>
      <c r="M246" s="6148">
        <f>$H$41+$H$52+H246+H247</f>
        <v>21649</v>
      </c>
      <c r="N246" s="6148">
        <f>$J$43+$J$52+J246+(J247/2)</f>
        <v>1928</v>
      </c>
      <c r="O246" s="6148">
        <f>$I$41+$I$52+H246+(H247-64)</f>
        <v>15037</v>
      </c>
      <c r="P246" s="6148">
        <f>$K$43+$K$52+J246+(J247-64)/2</f>
        <v>1625</v>
      </c>
      <c r="Q246" s="6148" t="s">
        <v>2468</v>
      </c>
      <c r="R246" s="6148" t="s">
        <v>3030</v>
      </c>
      <c r="S246" s="2348" t="s">
        <v>5443</v>
      </c>
      <c r="U246" s="2056"/>
    </row>
    <row r="247" spans="1:21" s="2183" customFormat="1" ht="12.75" customHeight="1">
      <c r="A247" s="6141"/>
      <c r="B247" s="5804"/>
      <c r="C247" s="6152"/>
      <c r="D247" s="6258"/>
      <c r="E247" s="6268"/>
      <c r="F247" s="2204"/>
      <c r="G247" s="2205" t="s">
        <v>5020</v>
      </c>
      <c r="H247" s="2157">
        <f>$H$35</f>
        <v>10112</v>
      </c>
      <c r="I247" s="2137">
        <f>H247*0.1/0.008</f>
        <v>126400</v>
      </c>
      <c r="J247" s="2157">
        <f>$J$32</f>
        <v>576</v>
      </c>
      <c r="K247" s="2137">
        <f>J247*0.1/0.008</f>
        <v>7200</v>
      </c>
      <c r="L247" s="6161"/>
      <c r="M247" s="6149"/>
      <c r="N247" s="6172"/>
      <c r="O247" s="6172"/>
      <c r="P247" s="6172"/>
      <c r="Q247" s="6149"/>
      <c r="R247" s="6149"/>
      <c r="S247" s="2349"/>
      <c r="U247" s="2056"/>
    </row>
    <row r="248" spans="1:21" s="2183" customFormat="1" ht="12.75" customHeight="1">
      <c r="A248" s="6141"/>
      <c r="B248" s="5804"/>
      <c r="C248" s="6152"/>
      <c r="D248" s="6258"/>
      <c r="E248" s="6268"/>
      <c r="F248" s="2204"/>
      <c r="G248" s="2351" t="s">
        <v>1930</v>
      </c>
      <c r="H248" s="2159">
        <f>$H$27</f>
        <v>10500</v>
      </c>
      <c r="I248" s="2137">
        <f>H248*1.5/0.008</f>
        <v>1968750</v>
      </c>
      <c r="J248" s="2159">
        <f>$J$29</f>
        <v>1100</v>
      </c>
      <c r="K248" s="2137">
        <f>J248*1.5/0.008</f>
        <v>206250</v>
      </c>
      <c r="L248" s="6161"/>
      <c r="M248" s="6149"/>
      <c r="N248" s="6172"/>
      <c r="O248" s="6172"/>
      <c r="P248" s="6172"/>
      <c r="Q248" s="6149"/>
      <c r="R248" s="6149"/>
      <c r="S248" s="2349"/>
      <c r="U248" s="2056"/>
    </row>
    <row r="249" spans="1:21" s="2183" customFormat="1" ht="12.75" customHeight="1">
      <c r="A249" s="6141"/>
      <c r="B249" s="5805"/>
      <c r="C249" s="6153"/>
      <c r="D249" s="6266"/>
      <c r="E249" s="6269"/>
      <c r="F249" s="2206"/>
      <c r="G249" s="2196" t="s">
        <v>4251</v>
      </c>
      <c r="H249" s="2162">
        <f>$H$37</f>
        <v>256</v>
      </c>
      <c r="I249" s="2141">
        <f>$M$30</f>
        <v>65535</v>
      </c>
      <c r="J249" s="2162">
        <f>$H$37</f>
        <v>256</v>
      </c>
      <c r="K249" s="2141">
        <f>$M$30</f>
        <v>65535</v>
      </c>
      <c r="L249" s="6162"/>
      <c r="M249" s="6150"/>
      <c r="N249" s="6173"/>
      <c r="O249" s="6173"/>
      <c r="P249" s="6173"/>
      <c r="Q249" s="6150"/>
      <c r="R249" s="6150"/>
      <c r="S249" s="2350"/>
      <c r="U249" s="2056"/>
    </row>
    <row r="250" spans="1:21" s="2183" customFormat="1" ht="12.75" customHeight="1">
      <c r="A250" s="6141"/>
      <c r="B250" s="5809" t="s">
        <v>2463</v>
      </c>
      <c r="C250" s="6232" t="s">
        <v>5187</v>
      </c>
      <c r="D250" s="6257" t="s">
        <v>5360</v>
      </c>
      <c r="E250" s="6267" t="s">
        <v>5383</v>
      </c>
      <c r="F250" s="2189" t="s">
        <v>4955</v>
      </c>
      <c r="G250" s="2201" t="s">
        <v>4247</v>
      </c>
      <c r="H250" s="2202">
        <f>$H$22</f>
        <v>256</v>
      </c>
      <c r="I250" s="2203">
        <f>H250*0.1/0.008</f>
        <v>3200</v>
      </c>
      <c r="J250" s="2202">
        <f>$J$22</f>
        <v>256</v>
      </c>
      <c r="K250" s="2203">
        <f>J250*0.1/0.008</f>
        <v>3200</v>
      </c>
      <c r="L250" s="6160" t="s">
        <v>1811</v>
      </c>
      <c r="M250" s="6148">
        <f>$H$42+$H$52+H250+H251</f>
        <v>32644</v>
      </c>
      <c r="N250" s="6148">
        <f>$J$44+$J$52+J250+(J251/2)</f>
        <v>1928</v>
      </c>
      <c r="O250" s="6174">
        <f>$I$42+$I$52+H250+H251</f>
        <v>21649</v>
      </c>
      <c r="P250" s="6148">
        <f>$K$44+$K$52+J250+(J251-64)/2</f>
        <v>1625</v>
      </c>
      <c r="Q250" s="6148" t="s">
        <v>2468</v>
      </c>
      <c r="R250" s="6148" t="s">
        <v>3030</v>
      </c>
      <c r="S250" s="2348" t="s">
        <v>5443</v>
      </c>
      <c r="U250" s="2056"/>
    </row>
    <row r="251" spans="1:21" s="2183" customFormat="1">
      <c r="A251" s="6141"/>
      <c r="B251" s="5804"/>
      <c r="C251" s="6247"/>
      <c r="D251" s="6258"/>
      <c r="E251" s="6268"/>
      <c r="F251" s="2204"/>
      <c r="G251" s="2205" t="s">
        <v>5020</v>
      </c>
      <c r="H251" s="2157">
        <f>$H$35</f>
        <v>10112</v>
      </c>
      <c r="I251" s="2137">
        <f>H251*0.1/0.008</f>
        <v>126400</v>
      </c>
      <c r="J251" s="2157">
        <f>$J$32</f>
        <v>576</v>
      </c>
      <c r="K251" s="2137">
        <f>J251*0.1/0.008</f>
        <v>7200</v>
      </c>
      <c r="L251" s="6161"/>
      <c r="M251" s="6172"/>
      <c r="N251" s="6172"/>
      <c r="O251" s="6175"/>
      <c r="P251" s="6172"/>
      <c r="Q251" s="6149"/>
      <c r="R251" s="6149"/>
      <c r="S251" s="2349"/>
      <c r="U251" s="2056"/>
    </row>
    <row r="252" spans="1:21" s="2183" customFormat="1">
      <c r="A252" s="6141"/>
      <c r="B252" s="5804"/>
      <c r="C252" s="6247"/>
      <c r="D252" s="6258"/>
      <c r="E252" s="6268"/>
      <c r="F252" s="2204"/>
      <c r="G252" s="2165" t="s">
        <v>1933</v>
      </c>
      <c r="H252" s="2166">
        <f>$H$28</f>
        <v>20971</v>
      </c>
      <c r="I252" s="2137">
        <f>H252*1.5/0.008</f>
        <v>3932062.5</v>
      </c>
      <c r="J252" s="2166">
        <f>$J$30</f>
        <v>1100</v>
      </c>
      <c r="K252" s="2137">
        <f>J252*1.5/0.008</f>
        <v>206250</v>
      </c>
      <c r="L252" s="6161"/>
      <c r="M252" s="6172"/>
      <c r="N252" s="6172"/>
      <c r="O252" s="6175"/>
      <c r="P252" s="6172"/>
      <c r="Q252" s="6149"/>
      <c r="R252" s="6149"/>
      <c r="S252" s="2349"/>
      <c r="U252" s="2056"/>
    </row>
    <row r="253" spans="1:21" s="2183" customFormat="1">
      <c r="A253" s="6141"/>
      <c r="B253" s="5805"/>
      <c r="C253" s="6248"/>
      <c r="D253" s="6266"/>
      <c r="E253" s="6269"/>
      <c r="F253" s="2206"/>
      <c r="G253" s="2196" t="s">
        <v>4251</v>
      </c>
      <c r="H253" s="2162">
        <f>$H$37</f>
        <v>256</v>
      </c>
      <c r="I253" s="2141">
        <f>$M$30</f>
        <v>65535</v>
      </c>
      <c r="J253" s="2162">
        <f>$H$37</f>
        <v>256</v>
      </c>
      <c r="K253" s="2141">
        <f>$M$30</f>
        <v>65535</v>
      </c>
      <c r="L253" s="6162"/>
      <c r="M253" s="6173"/>
      <c r="N253" s="6173"/>
      <c r="O253" s="6176"/>
      <c r="P253" s="6173"/>
      <c r="Q253" s="6150"/>
      <c r="R253" s="6150"/>
      <c r="S253" s="2350"/>
      <c r="U253" s="2056"/>
    </row>
    <row r="254" spans="1:21" s="2183" customFormat="1" ht="12.75" customHeight="1">
      <c r="A254" s="6141"/>
      <c r="B254" s="5809" t="s">
        <v>2463</v>
      </c>
      <c r="C254" s="6151" t="s">
        <v>5153</v>
      </c>
      <c r="D254" s="6257" t="s">
        <v>5342</v>
      </c>
      <c r="E254" s="6267" t="s">
        <v>5384</v>
      </c>
      <c r="F254" s="2189" t="s">
        <v>4955</v>
      </c>
      <c r="G254" s="2201" t="s">
        <v>5322</v>
      </c>
      <c r="H254" s="2202">
        <f>$H$24</f>
        <v>512</v>
      </c>
      <c r="I254" s="2203">
        <f>H254*0.1/0.008</f>
        <v>6400</v>
      </c>
      <c r="J254" s="2202">
        <f>$H$24</f>
        <v>512</v>
      </c>
      <c r="K254" s="2203">
        <f>J254*0.1/0.008</f>
        <v>6400</v>
      </c>
      <c r="L254" s="6160" t="s">
        <v>1811</v>
      </c>
      <c r="M254" s="6148">
        <f>$H$41+$H$52+H254+H255</f>
        <v>21905</v>
      </c>
      <c r="N254" s="6148">
        <f>$J$43+$J$52+J254+(J255/2)</f>
        <v>2184</v>
      </c>
      <c r="O254" s="6148">
        <f>$I$41+$I$52+H254+(H255-64)</f>
        <v>15293</v>
      </c>
      <c r="P254" s="6148">
        <f>$K$43+$K$52+J254+(J255-64)/2</f>
        <v>1881</v>
      </c>
      <c r="Q254" s="6148" t="s">
        <v>2468</v>
      </c>
      <c r="R254" s="6148" t="s">
        <v>3030</v>
      </c>
      <c r="S254" s="2348" t="s">
        <v>5443</v>
      </c>
      <c r="U254" s="2056"/>
    </row>
    <row r="255" spans="1:21" s="2183" customFormat="1" ht="12.75" customHeight="1">
      <c r="A255" s="6141"/>
      <c r="B255" s="5804"/>
      <c r="C255" s="6152"/>
      <c r="D255" s="6258"/>
      <c r="E255" s="6268"/>
      <c r="F255" s="2204"/>
      <c r="G255" s="2205" t="s">
        <v>5020</v>
      </c>
      <c r="H255" s="2157">
        <f>$H$35</f>
        <v>10112</v>
      </c>
      <c r="I255" s="2137">
        <f>H255*0.1/0.008</f>
        <v>126400</v>
      </c>
      <c r="J255" s="2157">
        <f>$J$32</f>
        <v>576</v>
      </c>
      <c r="K255" s="2137">
        <f>J255*0.1/0.008</f>
        <v>7200</v>
      </c>
      <c r="L255" s="6161"/>
      <c r="M255" s="6149"/>
      <c r="N255" s="6172"/>
      <c r="O255" s="6172"/>
      <c r="P255" s="6172"/>
      <c r="Q255" s="6149"/>
      <c r="R255" s="6149"/>
      <c r="S255" s="2349"/>
      <c r="U255" s="2056"/>
    </row>
    <row r="256" spans="1:21" s="2183" customFormat="1" ht="12.75" customHeight="1">
      <c r="A256" s="6141"/>
      <c r="B256" s="5804"/>
      <c r="C256" s="6152"/>
      <c r="D256" s="6258"/>
      <c r="E256" s="6268"/>
      <c r="F256" s="2204"/>
      <c r="G256" s="2351" t="s">
        <v>1930</v>
      </c>
      <c r="H256" s="2159">
        <f>$H$27</f>
        <v>10500</v>
      </c>
      <c r="I256" s="2137">
        <f>H256*1.5/0.008</f>
        <v>1968750</v>
      </c>
      <c r="J256" s="2159">
        <f>$J$29</f>
        <v>1100</v>
      </c>
      <c r="K256" s="2137">
        <f>J256*1.5/0.008</f>
        <v>206250</v>
      </c>
      <c r="L256" s="6161"/>
      <c r="M256" s="6149"/>
      <c r="N256" s="6172"/>
      <c r="O256" s="6172"/>
      <c r="P256" s="6172"/>
      <c r="Q256" s="6149"/>
      <c r="R256" s="6149"/>
      <c r="S256" s="2349"/>
      <c r="U256" s="2056"/>
    </row>
    <row r="257" spans="1:21" s="2183" customFormat="1" ht="12.75" customHeight="1">
      <c r="A257" s="6141"/>
      <c r="B257" s="5805"/>
      <c r="C257" s="6153"/>
      <c r="D257" s="6266"/>
      <c r="E257" s="6269"/>
      <c r="F257" s="2206"/>
      <c r="G257" s="2196" t="s">
        <v>4251</v>
      </c>
      <c r="H257" s="2162">
        <f>$H$37</f>
        <v>256</v>
      </c>
      <c r="I257" s="2141">
        <f>$M$30</f>
        <v>65535</v>
      </c>
      <c r="J257" s="2162">
        <f>$H$37</f>
        <v>256</v>
      </c>
      <c r="K257" s="2141">
        <f>$M$30</f>
        <v>65535</v>
      </c>
      <c r="L257" s="6162"/>
      <c r="M257" s="6150"/>
      <c r="N257" s="6173"/>
      <c r="O257" s="6173"/>
      <c r="P257" s="6173"/>
      <c r="Q257" s="6150"/>
      <c r="R257" s="6150"/>
      <c r="S257" s="2350"/>
      <c r="U257" s="2056"/>
    </row>
    <row r="258" spans="1:21" s="2183" customFormat="1" ht="12.75" customHeight="1">
      <c r="A258" s="6141"/>
      <c r="B258" s="5809" t="s">
        <v>2463</v>
      </c>
      <c r="C258" s="6232" t="s">
        <v>5198</v>
      </c>
      <c r="D258" s="6257" t="s">
        <v>5361</v>
      </c>
      <c r="E258" s="6267" t="s">
        <v>5385</v>
      </c>
      <c r="F258" s="2189" t="s">
        <v>4955</v>
      </c>
      <c r="G258" s="2201" t="s">
        <v>5322</v>
      </c>
      <c r="H258" s="2202">
        <f>$H$24</f>
        <v>512</v>
      </c>
      <c r="I258" s="2203">
        <f>H258*0.1/0.008</f>
        <v>6400</v>
      </c>
      <c r="J258" s="2202">
        <f>$H$24</f>
        <v>512</v>
      </c>
      <c r="K258" s="2203">
        <f>J258*0.1/0.008</f>
        <v>6400</v>
      </c>
      <c r="L258" s="6160" t="s">
        <v>1811</v>
      </c>
      <c r="M258" s="6148">
        <f>$H$42+$H$52+H258+H259</f>
        <v>32900</v>
      </c>
      <c r="N258" s="6148">
        <f>$J$44+$J$52+J258+(J259/2)</f>
        <v>2184</v>
      </c>
      <c r="O258" s="6174">
        <f>$I$42+$I$52+H258+H259</f>
        <v>21905</v>
      </c>
      <c r="P258" s="6148">
        <f>$K$44+$K$52+J258+(J259-64)/2</f>
        <v>1881</v>
      </c>
      <c r="Q258" s="6148" t="s">
        <v>2468</v>
      </c>
      <c r="R258" s="6148" t="s">
        <v>3030</v>
      </c>
      <c r="S258" s="2348" t="s">
        <v>5443</v>
      </c>
      <c r="U258" s="2056"/>
    </row>
    <row r="259" spans="1:21" s="2183" customFormat="1">
      <c r="A259" s="6141"/>
      <c r="B259" s="5804"/>
      <c r="C259" s="6247"/>
      <c r="D259" s="6258"/>
      <c r="E259" s="6268"/>
      <c r="F259" s="2204"/>
      <c r="G259" s="2205" t="s">
        <v>5020</v>
      </c>
      <c r="H259" s="2157">
        <f>$H$35</f>
        <v>10112</v>
      </c>
      <c r="I259" s="2137">
        <f>H259*0.1/0.008</f>
        <v>126400</v>
      </c>
      <c r="J259" s="2157">
        <f>$J$32</f>
        <v>576</v>
      </c>
      <c r="K259" s="2137">
        <f>J259*0.1/0.008</f>
        <v>7200</v>
      </c>
      <c r="L259" s="6161"/>
      <c r="M259" s="6172"/>
      <c r="N259" s="6172"/>
      <c r="O259" s="6175"/>
      <c r="P259" s="6172"/>
      <c r="Q259" s="6149"/>
      <c r="R259" s="6149"/>
      <c r="S259" s="2349"/>
      <c r="U259" s="2056"/>
    </row>
    <row r="260" spans="1:21" s="2183" customFormat="1">
      <c r="A260" s="6141"/>
      <c r="B260" s="5804"/>
      <c r="C260" s="6247"/>
      <c r="D260" s="6258"/>
      <c r="E260" s="6268"/>
      <c r="F260" s="2204"/>
      <c r="G260" s="2165" t="s">
        <v>1933</v>
      </c>
      <c r="H260" s="2166">
        <f>$H$28</f>
        <v>20971</v>
      </c>
      <c r="I260" s="2137">
        <f>H260*1.5/0.008</f>
        <v>3932062.5</v>
      </c>
      <c r="J260" s="2166">
        <f>$J$30</f>
        <v>1100</v>
      </c>
      <c r="K260" s="2137">
        <f>J260*1.5/0.008</f>
        <v>206250</v>
      </c>
      <c r="L260" s="6161"/>
      <c r="M260" s="6172"/>
      <c r="N260" s="6172"/>
      <c r="O260" s="6175"/>
      <c r="P260" s="6172"/>
      <c r="Q260" s="6149"/>
      <c r="R260" s="6149"/>
      <c r="S260" s="2349"/>
      <c r="U260" s="2056"/>
    </row>
    <row r="261" spans="1:21" s="2183" customFormat="1">
      <c r="A261" s="6142"/>
      <c r="B261" s="5805"/>
      <c r="C261" s="6248"/>
      <c r="D261" s="6266"/>
      <c r="E261" s="6269"/>
      <c r="F261" s="2206"/>
      <c r="G261" s="2196" t="s">
        <v>4251</v>
      </c>
      <c r="H261" s="2162">
        <f>$H$37</f>
        <v>256</v>
      </c>
      <c r="I261" s="2141">
        <f>$M$30</f>
        <v>65535</v>
      </c>
      <c r="J261" s="2162">
        <f>$H$37</f>
        <v>256</v>
      </c>
      <c r="K261" s="2141">
        <f>$M$30</f>
        <v>65535</v>
      </c>
      <c r="L261" s="6162"/>
      <c r="M261" s="6173"/>
      <c r="N261" s="6173"/>
      <c r="O261" s="6176"/>
      <c r="P261" s="6173"/>
      <c r="Q261" s="6150"/>
      <c r="R261" s="6150"/>
      <c r="S261" s="2350"/>
      <c r="U261" s="2056"/>
    </row>
    <row r="262" spans="1:21" s="2183" customFormat="1" ht="12.75" customHeight="1">
      <c r="A262" s="6282" t="s">
        <v>5672</v>
      </c>
      <c r="B262" s="6275" t="s">
        <v>2464</v>
      </c>
      <c r="C262" s="6151" t="s">
        <v>3714</v>
      </c>
      <c r="D262" s="6278" t="s">
        <v>5685</v>
      </c>
      <c r="E262" s="6177" t="s">
        <v>1907</v>
      </c>
      <c r="F262" s="2189" t="s">
        <v>1809</v>
      </c>
      <c r="G262" s="2352" t="s">
        <v>5681</v>
      </c>
      <c r="H262" s="2202">
        <f>$H$22</f>
        <v>256</v>
      </c>
      <c r="I262" s="2203">
        <f>H262*0.1/0.008</f>
        <v>3200</v>
      </c>
      <c r="J262" s="2202">
        <f>$J$22</f>
        <v>256</v>
      </c>
      <c r="K262" s="2203">
        <f>J262*0.1/0.008</f>
        <v>3200</v>
      </c>
      <c r="L262" s="6160" t="s">
        <v>1811</v>
      </c>
      <c r="M262" s="6148">
        <f>$H$41+$H$52+H262+H263</f>
        <v>11537</v>
      </c>
      <c r="N262" s="6148">
        <f>$J$41+$J$52+J262+(J263/2)</f>
        <v>1232</v>
      </c>
      <c r="O262" s="6148">
        <f>$I$41+$I$52+H262+H263</f>
        <v>4989</v>
      </c>
      <c r="P262" s="6148">
        <f>$K$41+$K$52+J262+(J263/2)</f>
        <v>1084</v>
      </c>
      <c r="Q262" s="6148" t="s">
        <v>2466</v>
      </c>
      <c r="R262" s="6148" t="s">
        <v>2458</v>
      </c>
      <c r="S262" s="2258" t="s">
        <v>5688</v>
      </c>
      <c r="U262" s="2056"/>
    </row>
    <row r="263" spans="1:21" s="2183" customFormat="1" ht="12.75" customHeight="1">
      <c r="A263" s="6283"/>
      <c r="B263" s="6276"/>
      <c r="C263" s="6245"/>
      <c r="D263" s="6279"/>
      <c r="E263" s="6178"/>
      <c r="F263" s="2204"/>
      <c r="G263" s="2207"/>
      <c r="H263" s="2157"/>
      <c r="I263" s="2137"/>
      <c r="J263" s="2157"/>
      <c r="K263" s="2137"/>
      <c r="L263" s="6161"/>
      <c r="M263" s="6172"/>
      <c r="N263" s="6172"/>
      <c r="O263" s="6172"/>
      <c r="P263" s="6172"/>
      <c r="Q263" s="6149"/>
      <c r="R263" s="6149"/>
      <c r="S263" s="2349" t="s">
        <v>5703</v>
      </c>
      <c r="U263" s="2056"/>
    </row>
    <row r="264" spans="1:21" s="2183" customFormat="1" ht="12.75" customHeight="1">
      <c r="A264" s="6283"/>
      <c r="B264" s="6276"/>
      <c r="C264" s="6152"/>
      <c r="D264" s="6279"/>
      <c r="E264" s="6178"/>
      <c r="F264" s="2204"/>
      <c r="G264" s="2684" t="s">
        <v>5679</v>
      </c>
      <c r="H264" s="2159">
        <f>$H$27</f>
        <v>10500</v>
      </c>
      <c r="I264" s="2137">
        <f>H264*1.5/0.008</f>
        <v>1968750</v>
      </c>
      <c r="J264" s="2159">
        <f>$J$27</f>
        <v>692</v>
      </c>
      <c r="K264" s="2137">
        <f>J264*1.5/0.008</f>
        <v>129750</v>
      </c>
      <c r="L264" s="6161"/>
      <c r="M264" s="6172"/>
      <c r="N264" s="6172"/>
      <c r="O264" s="6172"/>
      <c r="P264" s="6172"/>
      <c r="Q264" s="6149"/>
      <c r="R264" s="6149"/>
      <c r="S264" s="2349"/>
      <c r="U264" s="2056"/>
    </row>
    <row r="265" spans="1:21" s="2183" customFormat="1" ht="12.75" customHeight="1">
      <c r="A265" s="6283"/>
      <c r="B265" s="6277"/>
      <c r="C265" s="6153"/>
      <c r="D265" s="6280"/>
      <c r="E265" s="6179"/>
      <c r="F265" s="2206"/>
      <c r="G265" s="2701" t="s">
        <v>5674</v>
      </c>
      <c r="H265" s="2162">
        <f>$H$37</f>
        <v>256</v>
      </c>
      <c r="I265" s="2141">
        <f>$M$30</f>
        <v>65535</v>
      </c>
      <c r="J265" s="2162">
        <f>$H$37</f>
        <v>256</v>
      </c>
      <c r="K265" s="2141">
        <f>$M$30</f>
        <v>65535</v>
      </c>
      <c r="L265" s="6162"/>
      <c r="M265" s="6173"/>
      <c r="N265" s="6173"/>
      <c r="O265" s="6173"/>
      <c r="P265" s="6173"/>
      <c r="Q265" s="6150"/>
      <c r="R265" s="6150"/>
      <c r="S265" s="2350"/>
      <c r="U265" s="2056"/>
    </row>
    <row r="266" spans="1:21" s="2183" customFormat="1" ht="12.75" customHeight="1">
      <c r="A266" s="6283"/>
      <c r="B266" s="6275" t="s">
        <v>2464</v>
      </c>
      <c r="C266" s="6232" t="s">
        <v>3715</v>
      </c>
      <c r="D266" s="6278" t="s">
        <v>5673</v>
      </c>
      <c r="E266" s="6177" t="s">
        <v>1910</v>
      </c>
      <c r="F266" s="2189" t="s">
        <v>1809</v>
      </c>
      <c r="G266" s="2352" t="s">
        <v>5681</v>
      </c>
      <c r="H266" s="2202">
        <f>$H$22</f>
        <v>256</v>
      </c>
      <c r="I266" s="2203">
        <f>H266*0.1/0.008</f>
        <v>3200</v>
      </c>
      <c r="J266" s="2202">
        <f>$J$22</f>
        <v>256</v>
      </c>
      <c r="K266" s="2203">
        <f>J266*0.1/0.008</f>
        <v>3200</v>
      </c>
      <c r="L266" s="6160" t="s">
        <v>1811</v>
      </c>
      <c r="M266" s="6148">
        <f>$H$42+$H$52+H266+H267</f>
        <v>22532</v>
      </c>
      <c r="N266" s="6148">
        <f>$J$42+$J$52+J266+(J267/2)</f>
        <v>1369</v>
      </c>
      <c r="O266" s="6148">
        <f>$I$42+$I$52+H266+H267</f>
        <v>11537</v>
      </c>
      <c r="P266" s="6148">
        <f>$K$42+$K$52+J266+(J267/2)</f>
        <v>1232</v>
      </c>
      <c r="Q266" s="6148" t="s">
        <v>2468</v>
      </c>
      <c r="R266" s="6148" t="s">
        <v>2458</v>
      </c>
      <c r="S266" s="2258" t="s">
        <v>5688</v>
      </c>
      <c r="U266" s="2056"/>
    </row>
    <row r="267" spans="1:21" s="2183" customFormat="1">
      <c r="A267" s="6283"/>
      <c r="B267" s="6276"/>
      <c r="C267" s="6233"/>
      <c r="D267" s="6279"/>
      <c r="E267" s="6178"/>
      <c r="F267" s="2204"/>
      <c r="G267" s="2207"/>
      <c r="H267" s="2157"/>
      <c r="I267" s="2137"/>
      <c r="J267" s="2157"/>
      <c r="K267" s="2137"/>
      <c r="L267" s="6161"/>
      <c r="M267" s="6172"/>
      <c r="N267" s="6172"/>
      <c r="O267" s="6172"/>
      <c r="P267" s="6172"/>
      <c r="Q267" s="6149"/>
      <c r="R267" s="6149"/>
      <c r="S267" s="2349" t="s">
        <v>5703</v>
      </c>
      <c r="U267" s="2056"/>
    </row>
    <row r="268" spans="1:21" s="2183" customFormat="1">
      <c r="A268" s="6283"/>
      <c r="B268" s="6276"/>
      <c r="C268" s="6247"/>
      <c r="D268" s="6279"/>
      <c r="E268" s="6178"/>
      <c r="F268" s="2204"/>
      <c r="G268" s="2684" t="s">
        <v>5675</v>
      </c>
      <c r="H268" s="2166">
        <f>$H$28</f>
        <v>20971</v>
      </c>
      <c r="I268" s="2137">
        <f>H268*1.5/0.008</f>
        <v>3932062.5</v>
      </c>
      <c r="J268" s="2166">
        <f>$J$28</f>
        <v>824</v>
      </c>
      <c r="K268" s="2137">
        <f>J268*1.5/0.008</f>
        <v>154500</v>
      </c>
      <c r="L268" s="6161"/>
      <c r="M268" s="6172"/>
      <c r="N268" s="6172"/>
      <c r="O268" s="6172"/>
      <c r="P268" s="6172"/>
      <c r="Q268" s="6149"/>
      <c r="R268" s="6149"/>
      <c r="S268" s="2349"/>
      <c r="U268" s="2056"/>
    </row>
    <row r="269" spans="1:21" s="2183" customFormat="1">
      <c r="A269" s="6285"/>
      <c r="B269" s="6277"/>
      <c r="C269" s="6248"/>
      <c r="D269" s="6280"/>
      <c r="E269" s="6179"/>
      <c r="F269" s="2206"/>
      <c r="G269" s="2701" t="s">
        <v>5674</v>
      </c>
      <c r="H269" s="2162">
        <f>$H$37</f>
        <v>256</v>
      </c>
      <c r="I269" s="2141">
        <f>$M$30</f>
        <v>65535</v>
      </c>
      <c r="J269" s="2162">
        <f>$H$37</f>
        <v>256</v>
      </c>
      <c r="K269" s="2141">
        <f>$M$30</f>
        <v>65535</v>
      </c>
      <c r="L269" s="6162"/>
      <c r="M269" s="6173"/>
      <c r="N269" s="6173"/>
      <c r="O269" s="6173"/>
      <c r="P269" s="6173"/>
      <c r="Q269" s="6150"/>
      <c r="R269" s="6150"/>
      <c r="S269" s="2350"/>
      <c r="U269" s="2056"/>
    </row>
    <row r="270" spans="1:21" s="2183" customFormat="1" ht="12.75" customHeight="1">
      <c r="A270" s="6282" t="s">
        <v>5676</v>
      </c>
      <c r="B270" s="6275" t="s">
        <v>2464</v>
      </c>
      <c r="C270" s="6151" t="s">
        <v>3731</v>
      </c>
      <c r="D270" s="6278" t="s">
        <v>5677</v>
      </c>
      <c r="E270" s="6177" t="s">
        <v>5018</v>
      </c>
      <c r="F270" s="2189" t="s">
        <v>4925</v>
      </c>
      <c r="G270" s="2352" t="s">
        <v>5681</v>
      </c>
      <c r="H270" s="2202">
        <f>$H$22</f>
        <v>256</v>
      </c>
      <c r="I270" s="2203">
        <f>H270*0.1/0.008</f>
        <v>3200</v>
      </c>
      <c r="J270" s="2202">
        <f>$J$22</f>
        <v>256</v>
      </c>
      <c r="K270" s="2203">
        <f>J270*0.1/0.008</f>
        <v>3200</v>
      </c>
      <c r="L270" s="6160" t="s">
        <v>1811</v>
      </c>
      <c r="M270" s="6148">
        <f>$H$41+$H$52+H270+H271</f>
        <v>15633</v>
      </c>
      <c r="N270" s="6148">
        <f>$J$41+$J$52+J270+(J271/2)</f>
        <v>1520</v>
      </c>
      <c r="O270" s="6174">
        <f>$I$41+$I$52+H270+(H271-64)</f>
        <v>9021</v>
      </c>
      <c r="P270" s="6174">
        <f>$K$41+$K$52+J270+(J271-64)/2</f>
        <v>1340</v>
      </c>
      <c r="Q270" s="6148" t="s">
        <v>2468</v>
      </c>
      <c r="R270" s="6148" t="s">
        <v>2458</v>
      </c>
      <c r="S270" s="2258" t="s">
        <v>5688</v>
      </c>
      <c r="U270" s="2056"/>
    </row>
    <row r="271" spans="1:21" s="2183" customFormat="1" ht="12.75" customHeight="1">
      <c r="A271" s="6283"/>
      <c r="B271" s="6276"/>
      <c r="C271" s="6152"/>
      <c r="D271" s="6279"/>
      <c r="E271" s="6178"/>
      <c r="F271" s="2204"/>
      <c r="G271" s="2775" t="s">
        <v>5678</v>
      </c>
      <c r="H271" s="2157">
        <f>$H$32</f>
        <v>4096</v>
      </c>
      <c r="I271" s="2137">
        <f>H271*0.1/0.008</f>
        <v>51200</v>
      </c>
      <c r="J271" s="2157">
        <f>$J$31</f>
        <v>576</v>
      </c>
      <c r="K271" s="2137">
        <f>J271*0.1/0.008</f>
        <v>7200</v>
      </c>
      <c r="L271" s="6161"/>
      <c r="M271" s="6172"/>
      <c r="N271" s="6172"/>
      <c r="O271" s="6175"/>
      <c r="P271" s="6175"/>
      <c r="Q271" s="6149"/>
      <c r="R271" s="6149"/>
      <c r="S271" s="2349" t="s">
        <v>5703</v>
      </c>
      <c r="U271" s="2056"/>
    </row>
    <row r="272" spans="1:21" s="2183" customFormat="1" ht="12.75" customHeight="1">
      <c r="A272" s="6283"/>
      <c r="B272" s="6276"/>
      <c r="C272" s="6152"/>
      <c r="D272" s="6279"/>
      <c r="E272" s="6178"/>
      <c r="F272" s="2204"/>
      <c r="G272" s="2775" t="s">
        <v>5679</v>
      </c>
      <c r="H272" s="2159">
        <f>$H$27</f>
        <v>10500</v>
      </c>
      <c r="I272" s="2137">
        <f>H272*1.5/0.008</f>
        <v>1968750</v>
      </c>
      <c r="J272" s="2159">
        <f>$J$27</f>
        <v>692</v>
      </c>
      <c r="K272" s="2137">
        <f>J272*1.5/0.008</f>
        <v>129750</v>
      </c>
      <c r="L272" s="6161"/>
      <c r="M272" s="6172"/>
      <c r="N272" s="6172"/>
      <c r="O272" s="6175"/>
      <c r="P272" s="6175"/>
      <c r="Q272" s="6149"/>
      <c r="R272" s="6149"/>
      <c r="S272" s="2349"/>
      <c r="U272" s="2056"/>
    </row>
    <row r="273" spans="1:21" s="2183" customFormat="1" ht="12.75" customHeight="1">
      <c r="A273" s="6283"/>
      <c r="B273" s="6277"/>
      <c r="C273" s="6153"/>
      <c r="D273" s="6280"/>
      <c r="E273" s="6179"/>
      <c r="F273" s="2206"/>
      <c r="G273" s="2701" t="s">
        <v>5674</v>
      </c>
      <c r="H273" s="2162">
        <f>$H$37</f>
        <v>256</v>
      </c>
      <c r="I273" s="2141">
        <f>$M$30</f>
        <v>65535</v>
      </c>
      <c r="J273" s="2162">
        <f>$H$37</f>
        <v>256</v>
      </c>
      <c r="K273" s="2141">
        <f>$M$30</f>
        <v>65535</v>
      </c>
      <c r="L273" s="6162"/>
      <c r="M273" s="6173"/>
      <c r="N273" s="6173"/>
      <c r="O273" s="6176"/>
      <c r="P273" s="6176"/>
      <c r="Q273" s="6150"/>
      <c r="R273" s="6150"/>
      <c r="S273" s="2350"/>
      <c r="U273" s="2056"/>
    </row>
    <row r="274" spans="1:21" s="2183" customFormat="1" ht="12.75" customHeight="1">
      <c r="A274" s="6283"/>
      <c r="B274" s="6275" t="s">
        <v>2464</v>
      </c>
      <c r="C274" s="6151" t="s">
        <v>4752</v>
      </c>
      <c r="D274" s="6278" t="s">
        <v>5680</v>
      </c>
      <c r="E274" s="6177" t="s">
        <v>5079</v>
      </c>
      <c r="F274" s="2189" t="s">
        <v>4925</v>
      </c>
      <c r="G274" s="2352" t="s">
        <v>5681</v>
      </c>
      <c r="H274" s="2202">
        <f>$H$22</f>
        <v>256</v>
      </c>
      <c r="I274" s="2203">
        <f>H274*0.1/0.008</f>
        <v>3200</v>
      </c>
      <c r="J274" s="2202">
        <f>$J$22</f>
        <v>256</v>
      </c>
      <c r="K274" s="2203">
        <f>J274*0.1/0.008</f>
        <v>3200</v>
      </c>
      <c r="L274" s="6160" t="s">
        <v>1811</v>
      </c>
      <c r="M274" s="6148">
        <f>$H$42+$H$52+H274+H275</f>
        <v>26628</v>
      </c>
      <c r="N274" s="6148">
        <f>$J$42+$J$52+J274+(J275/2)</f>
        <v>1657</v>
      </c>
      <c r="O274" s="6174">
        <v>15633</v>
      </c>
      <c r="P274" s="6148">
        <f>$K$42+$K$52+J274+(J275-64)/2</f>
        <v>1488</v>
      </c>
      <c r="Q274" s="6148" t="s">
        <v>2468</v>
      </c>
      <c r="R274" s="6148" t="s">
        <v>2458</v>
      </c>
      <c r="S274" s="2258" t="s">
        <v>5688</v>
      </c>
      <c r="U274" s="2056"/>
    </row>
    <row r="275" spans="1:21" s="2183" customFormat="1" ht="12.75" customHeight="1">
      <c r="A275" s="6283"/>
      <c r="B275" s="6276"/>
      <c r="C275" s="6152"/>
      <c r="D275" s="6279"/>
      <c r="E275" s="6178"/>
      <c r="F275" s="2204"/>
      <c r="G275" s="2775" t="s">
        <v>5678</v>
      </c>
      <c r="H275" s="2157">
        <f>$H$32</f>
        <v>4096</v>
      </c>
      <c r="I275" s="2137">
        <f>H275*0.1/0.008</f>
        <v>51200</v>
      </c>
      <c r="J275" s="2157">
        <f>$J$31</f>
        <v>576</v>
      </c>
      <c r="K275" s="2137">
        <f>J275*0.1/0.008</f>
        <v>7200</v>
      </c>
      <c r="L275" s="6161"/>
      <c r="M275" s="6172"/>
      <c r="N275" s="6172"/>
      <c r="O275" s="6175"/>
      <c r="P275" s="6172"/>
      <c r="Q275" s="6149"/>
      <c r="R275" s="6149"/>
      <c r="S275" s="2349" t="s">
        <v>5703</v>
      </c>
      <c r="U275" s="2056"/>
    </row>
    <row r="276" spans="1:21" s="2183" customFormat="1" ht="12.75" customHeight="1">
      <c r="A276" s="6283"/>
      <c r="B276" s="6276"/>
      <c r="C276" s="6152"/>
      <c r="D276" s="6279"/>
      <c r="E276" s="6178"/>
      <c r="F276" s="2204"/>
      <c r="G276" s="2775" t="s">
        <v>5675</v>
      </c>
      <c r="H276" s="2166">
        <f>$H$28</f>
        <v>20971</v>
      </c>
      <c r="I276" s="2137">
        <f>H276*1.5/0.008</f>
        <v>3932062.5</v>
      </c>
      <c r="J276" s="2166">
        <f>$J$28</f>
        <v>824</v>
      </c>
      <c r="K276" s="2137">
        <f>J276*1.5/0.008</f>
        <v>154500</v>
      </c>
      <c r="L276" s="6161"/>
      <c r="M276" s="6172"/>
      <c r="N276" s="6172"/>
      <c r="O276" s="6175"/>
      <c r="P276" s="6172"/>
      <c r="Q276" s="6149"/>
      <c r="R276" s="6149"/>
      <c r="S276" s="2349"/>
      <c r="U276" s="2056"/>
    </row>
    <row r="277" spans="1:21" s="2183" customFormat="1" ht="12.75" customHeight="1" thickBot="1">
      <c r="A277" s="6284"/>
      <c r="B277" s="6287"/>
      <c r="C277" s="6288"/>
      <c r="D277" s="6286"/>
      <c r="E277" s="6289"/>
      <c r="F277" s="2781"/>
      <c r="G277" s="2782" t="s">
        <v>5674</v>
      </c>
      <c r="H277" s="2783">
        <f>$H$37</f>
        <v>256</v>
      </c>
      <c r="I277" s="2150">
        <f>$M$30</f>
        <v>65535</v>
      </c>
      <c r="J277" s="2783">
        <f>$H$37</f>
        <v>256</v>
      </c>
      <c r="K277" s="2150">
        <f>$M$30</f>
        <v>65535</v>
      </c>
      <c r="L277" s="6290"/>
      <c r="M277" s="6291"/>
      <c r="N277" s="6291"/>
      <c r="O277" s="6292"/>
      <c r="P277" s="6291"/>
      <c r="Q277" s="6281"/>
      <c r="R277" s="6281"/>
      <c r="S277" s="2784"/>
      <c r="U277" s="2056"/>
    </row>
    <row r="278" spans="1:21" s="2183" customFormat="1" ht="12.75" customHeight="1">
      <c r="A278" s="6229" t="s">
        <v>5885</v>
      </c>
      <c r="B278" s="5809" t="s">
        <v>2463</v>
      </c>
      <c r="C278" s="6151" t="s">
        <v>3738</v>
      </c>
      <c r="D278" s="6154" t="s">
        <v>5884</v>
      </c>
      <c r="E278" s="6166" t="s">
        <v>5948</v>
      </c>
      <c r="F278" s="2189" t="s">
        <v>4925</v>
      </c>
      <c r="G278" s="2201"/>
      <c r="H278" s="2202"/>
      <c r="I278" s="2203"/>
      <c r="J278" s="2202"/>
      <c r="K278" s="2203"/>
      <c r="L278" s="6160" t="s">
        <v>1811</v>
      </c>
      <c r="M278" s="6174">
        <v>5088</v>
      </c>
      <c r="N278" s="6174">
        <f>(J279+32)+J281</f>
        <v>608</v>
      </c>
      <c r="O278" s="6174">
        <v>5024</v>
      </c>
      <c r="P278" s="6174">
        <f>(J279/2)+J281-32</f>
        <v>256</v>
      </c>
      <c r="Q278" s="6148" t="s">
        <v>2466</v>
      </c>
      <c r="R278" s="6148" t="s">
        <v>2455</v>
      </c>
      <c r="S278" s="2348" t="s">
        <v>5958</v>
      </c>
      <c r="U278" s="2056"/>
    </row>
    <row r="279" spans="1:21" s="2183" customFormat="1">
      <c r="A279" s="6230"/>
      <c r="B279" s="5804"/>
      <c r="C279" s="6152"/>
      <c r="D279" s="6155"/>
      <c r="E279" s="6167"/>
      <c r="F279" s="2204"/>
      <c r="G279" s="2205" t="s">
        <v>5838</v>
      </c>
      <c r="H279" s="2157">
        <f>$H$32</f>
        <v>4096</v>
      </c>
      <c r="I279" s="2137">
        <f>H279*0.1/0.008</f>
        <v>51200</v>
      </c>
      <c r="J279" s="2157">
        <f>$J$31</f>
        <v>576</v>
      </c>
      <c r="K279" s="2137">
        <f>J279*0.1/0.008</f>
        <v>7200</v>
      </c>
      <c r="L279" s="6161"/>
      <c r="M279" s="6185"/>
      <c r="N279" s="6185"/>
      <c r="O279" s="6185"/>
      <c r="P279" s="6185"/>
      <c r="Q279" s="6149"/>
      <c r="R279" s="6149"/>
      <c r="S279" s="2349"/>
      <c r="U279" s="2056"/>
    </row>
    <row r="280" spans="1:21" s="2183" customFormat="1">
      <c r="A280" s="6230"/>
      <c r="B280" s="5804"/>
      <c r="C280" s="6152"/>
      <c r="D280" s="6155"/>
      <c r="E280" s="6167"/>
      <c r="F280" s="2204"/>
      <c r="G280" s="2205"/>
      <c r="H280" s="2157"/>
      <c r="I280" s="2137"/>
      <c r="J280" s="2157"/>
      <c r="K280" s="2137"/>
      <c r="L280" s="6161"/>
      <c r="M280" s="6185"/>
      <c r="N280" s="6185"/>
      <c r="O280" s="6185"/>
      <c r="P280" s="6185"/>
      <c r="Q280" s="6149"/>
      <c r="R280" s="6149"/>
      <c r="S280" s="2349"/>
      <c r="U280" s="2056"/>
    </row>
    <row r="281" spans="1:21" s="2183" customFormat="1">
      <c r="A281" s="6231"/>
      <c r="B281" s="5805"/>
      <c r="C281" s="6153"/>
      <c r="D281" s="6156"/>
      <c r="E281" s="6168"/>
      <c r="F281" s="2206"/>
      <c r="G281" s="2196"/>
      <c r="H281" s="2162"/>
      <c r="I281" s="2141"/>
      <c r="J281" s="2162"/>
      <c r="K281" s="2141"/>
      <c r="L281" s="6162"/>
      <c r="M281" s="6186"/>
      <c r="N281" s="6186"/>
      <c r="O281" s="6186"/>
      <c r="P281" s="6186"/>
      <c r="Q281" s="6150"/>
      <c r="R281" s="6150"/>
      <c r="S281" s="2350"/>
      <c r="U281" s="2056"/>
    </row>
    <row r="282" spans="1:21" s="2183" customFormat="1" ht="12.75" customHeight="1">
      <c r="A282" s="6229" t="s">
        <v>5882</v>
      </c>
      <c r="B282" s="5809" t="s">
        <v>2463</v>
      </c>
      <c r="C282" s="6151" t="s">
        <v>3739</v>
      </c>
      <c r="D282" s="6154" t="s">
        <v>5883</v>
      </c>
      <c r="E282" s="6166" t="s">
        <v>5949</v>
      </c>
      <c r="F282" s="2189" t="s">
        <v>4954</v>
      </c>
      <c r="G282" s="2201"/>
      <c r="H282" s="2202"/>
      <c r="I282" s="2203"/>
      <c r="J282" s="2202"/>
      <c r="K282" s="2203"/>
      <c r="L282" s="6160" t="s">
        <v>1811</v>
      </c>
      <c r="M282" s="6174">
        <f>SUM(H282:H285)+64</f>
        <v>6144</v>
      </c>
      <c r="N282" s="6174">
        <f>(J283+32)+J285</f>
        <v>608</v>
      </c>
      <c r="O282" s="6174">
        <f>SUM(H282:H285)-64</f>
        <v>6016</v>
      </c>
      <c r="P282" s="6174">
        <f>(J283/2)+J285-32</f>
        <v>256</v>
      </c>
      <c r="Q282" s="6148" t="s">
        <v>2466</v>
      </c>
      <c r="R282" s="6148" t="s">
        <v>2455</v>
      </c>
      <c r="S282" s="2348" t="s">
        <v>5958</v>
      </c>
      <c r="U282" s="2056"/>
    </row>
    <row r="283" spans="1:21" s="2183" customFormat="1">
      <c r="A283" s="6230"/>
      <c r="B283" s="5804"/>
      <c r="C283" s="6152"/>
      <c r="D283" s="6155"/>
      <c r="E283" s="6167"/>
      <c r="F283" s="2204"/>
      <c r="G283" s="2205" t="s">
        <v>5839</v>
      </c>
      <c r="H283" s="2157">
        <f>$H$33</f>
        <v>6080</v>
      </c>
      <c r="I283" s="2137">
        <f>H283*0.1/0.008</f>
        <v>76000</v>
      </c>
      <c r="J283" s="2157">
        <f>$J$32</f>
        <v>576</v>
      </c>
      <c r="K283" s="2137">
        <f>J283*0.1/0.008</f>
        <v>7200</v>
      </c>
      <c r="L283" s="6161"/>
      <c r="M283" s="6185"/>
      <c r="N283" s="6185"/>
      <c r="O283" s="6185"/>
      <c r="P283" s="6185"/>
      <c r="Q283" s="6149"/>
      <c r="R283" s="6149"/>
      <c r="S283" s="2349"/>
      <c r="U283" s="2056"/>
    </row>
    <row r="284" spans="1:21" s="2183" customFormat="1">
      <c r="A284" s="6230"/>
      <c r="B284" s="5804"/>
      <c r="C284" s="6152"/>
      <c r="D284" s="6155"/>
      <c r="E284" s="6167"/>
      <c r="F284" s="2204"/>
      <c r="G284" s="2205"/>
      <c r="H284" s="2157"/>
      <c r="I284" s="2137"/>
      <c r="J284" s="2157"/>
      <c r="K284" s="2137"/>
      <c r="L284" s="6161"/>
      <c r="M284" s="6185"/>
      <c r="N284" s="6185"/>
      <c r="O284" s="6185"/>
      <c r="P284" s="6185"/>
      <c r="Q284" s="6149"/>
      <c r="R284" s="6149"/>
      <c r="S284" s="2349"/>
      <c r="U284" s="2056"/>
    </row>
    <row r="285" spans="1:21" s="2183" customFormat="1">
      <c r="A285" s="6231"/>
      <c r="B285" s="5805"/>
      <c r="C285" s="6153"/>
      <c r="D285" s="6156"/>
      <c r="E285" s="6168"/>
      <c r="F285" s="2206"/>
      <c r="G285" s="2196"/>
      <c r="H285" s="2162"/>
      <c r="I285" s="2141"/>
      <c r="J285" s="2162"/>
      <c r="K285" s="2141"/>
      <c r="L285" s="6162"/>
      <c r="M285" s="6186"/>
      <c r="N285" s="6186"/>
      <c r="O285" s="6186"/>
      <c r="P285" s="6186"/>
      <c r="Q285" s="6150"/>
      <c r="R285" s="6150"/>
      <c r="S285" s="2350"/>
      <c r="U285" s="2056"/>
    </row>
    <row r="286" spans="1:21" s="2183" customFormat="1" ht="12.75" customHeight="1">
      <c r="A286" s="6229" t="s">
        <v>5886</v>
      </c>
      <c r="B286" s="5809" t="s">
        <v>2463</v>
      </c>
      <c r="C286" s="6151" t="s">
        <v>3740</v>
      </c>
      <c r="D286" s="6154" t="s">
        <v>5887</v>
      </c>
      <c r="E286" s="6166" t="s">
        <v>5950</v>
      </c>
      <c r="F286" s="2189" t="s">
        <v>5330</v>
      </c>
      <c r="G286" s="2201"/>
      <c r="H286" s="2202"/>
      <c r="I286" s="2203"/>
      <c r="J286" s="2202"/>
      <c r="K286" s="2203"/>
      <c r="L286" s="6160" t="s">
        <v>1811</v>
      </c>
      <c r="M286" s="6174">
        <f>SUM(H286:H289)+64</f>
        <v>8128</v>
      </c>
      <c r="N286" s="6174">
        <f>(J287+32)+J289</f>
        <v>608</v>
      </c>
      <c r="O286" s="6174">
        <f>SUM(H286:H289)-64</f>
        <v>8000</v>
      </c>
      <c r="P286" s="6174">
        <f>(J287/2)+J289-32</f>
        <v>256</v>
      </c>
      <c r="Q286" s="6148" t="s">
        <v>2466</v>
      </c>
      <c r="R286" s="6148" t="s">
        <v>2455</v>
      </c>
      <c r="S286" s="2348" t="s">
        <v>5958</v>
      </c>
      <c r="U286" s="2056"/>
    </row>
    <row r="287" spans="1:21" s="2183" customFormat="1">
      <c r="A287" s="6230"/>
      <c r="B287" s="5804"/>
      <c r="C287" s="6152"/>
      <c r="D287" s="6155"/>
      <c r="E287" s="6167"/>
      <c r="F287" s="2204"/>
      <c r="G287" s="2205" t="s">
        <v>5881</v>
      </c>
      <c r="H287" s="2157">
        <f>$H$34</f>
        <v>8064</v>
      </c>
      <c r="I287" s="2137">
        <f>H287*0.1/0.008</f>
        <v>100800.00000000001</v>
      </c>
      <c r="J287" s="2157">
        <f>$J$32</f>
        <v>576</v>
      </c>
      <c r="K287" s="2137">
        <f>J287*0.1/0.008</f>
        <v>7200</v>
      </c>
      <c r="L287" s="6161"/>
      <c r="M287" s="6185"/>
      <c r="N287" s="6185"/>
      <c r="O287" s="6185"/>
      <c r="P287" s="6185"/>
      <c r="Q287" s="6149"/>
      <c r="R287" s="6149"/>
      <c r="S287" s="2349"/>
      <c r="U287" s="2056"/>
    </row>
    <row r="288" spans="1:21" s="2183" customFormat="1">
      <c r="A288" s="6230"/>
      <c r="B288" s="5804"/>
      <c r="C288" s="6152"/>
      <c r="D288" s="6155"/>
      <c r="E288" s="6167"/>
      <c r="F288" s="2204"/>
      <c r="G288" s="2205"/>
      <c r="H288" s="2157"/>
      <c r="I288" s="2137"/>
      <c r="J288" s="2157"/>
      <c r="K288" s="2137"/>
      <c r="L288" s="6161"/>
      <c r="M288" s="6185"/>
      <c r="N288" s="6185"/>
      <c r="O288" s="6185"/>
      <c r="P288" s="6185"/>
      <c r="Q288" s="6149"/>
      <c r="R288" s="6149"/>
      <c r="S288" s="2349"/>
      <c r="U288" s="2056"/>
    </row>
    <row r="289" spans="1:21" s="2183" customFormat="1">
      <c r="A289" s="6231"/>
      <c r="B289" s="5805"/>
      <c r="C289" s="6153"/>
      <c r="D289" s="6156"/>
      <c r="E289" s="6168"/>
      <c r="F289" s="2206"/>
      <c r="G289" s="2196"/>
      <c r="H289" s="2162"/>
      <c r="I289" s="2141"/>
      <c r="J289" s="2162"/>
      <c r="K289" s="2141"/>
      <c r="L289" s="6162"/>
      <c r="M289" s="6186"/>
      <c r="N289" s="6186"/>
      <c r="O289" s="6186"/>
      <c r="P289" s="6186"/>
      <c r="Q289" s="6150"/>
      <c r="R289" s="6150"/>
      <c r="S289" s="2350"/>
      <c r="U289" s="2056"/>
    </row>
    <row r="290" spans="1:21" s="2183" customFormat="1" ht="12.75" customHeight="1">
      <c r="A290" s="6229" t="s">
        <v>5888</v>
      </c>
      <c r="B290" s="5809" t="s">
        <v>2463</v>
      </c>
      <c r="C290" s="6151" t="s">
        <v>5743</v>
      </c>
      <c r="D290" s="6154" t="s">
        <v>5889</v>
      </c>
      <c r="E290" s="6166" t="s">
        <v>5951</v>
      </c>
      <c r="F290" s="2189" t="s">
        <v>4955</v>
      </c>
      <c r="G290" s="2201"/>
      <c r="H290" s="2202"/>
      <c r="I290" s="2203"/>
      <c r="J290" s="2202"/>
      <c r="K290" s="2203"/>
      <c r="L290" s="6160" t="s">
        <v>1811</v>
      </c>
      <c r="M290" s="6174">
        <f>SUM(H290:H293)+64</f>
        <v>10176</v>
      </c>
      <c r="N290" s="6174">
        <f>(J291+32)+J293</f>
        <v>608</v>
      </c>
      <c r="O290" s="6174">
        <f>SUM(H290:H293)-64</f>
        <v>10048</v>
      </c>
      <c r="P290" s="6174">
        <f>(J291/2)+J293-32</f>
        <v>256</v>
      </c>
      <c r="Q290" s="6148" t="s">
        <v>2466</v>
      </c>
      <c r="R290" s="6148" t="s">
        <v>2455</v>
      </c>
      <c r="S290" s="2348" t="s">
        <v>5958</v>
      </c>
      <c r="U290" s="2056"/>
    </row>
    <row r="291" spans="1:21" s="2183" customFormat="1">
      <c r="A291" s="6230"/>
      <c r="B291" s="5804"/>
      <c r="C291" s="6152"/>
      <c r="D291" s="6155"/>
      <c r="E291" s="6167"/>
      <c r="F291" s="2204"/>
      <c r="G291" s="2205" t="s">
        <v>5880</v>
      </c>
      <c r="H291" s="2157">
        <f>$H$35</f>
        <v>10112</v>
      </c>
      <c r="I291" s="2137">
        <f>H291*0.1/0.008</f>
        <v>126400</v>
      </c>
      <c r="J291" s="2157">
        <f>$J$32</f>
        <v>576</v>
      </c>
      <c r="K291" s="2137">
        <f>J291*0.1/0.008</f>
        <v>7200</v>
      </c>
      <c r="L291" s="6161"/>
      <c r="M291" s="6185"/>
      <c r="N291" s="6185"/>
      <c r="O291" s="6185"/>
      <c r="P291" s="6185"/>
      <c r="Q291" s="6149"/>
      <c r="R291" s="6149"/>
      <c r="S291" s="2349"/>
      <c r="U291" s="2056"/>
    </row>
    <row r="292" spans="1:21" s="2183" customFormat="1">
      <c r="A292" s="6230"/>
      <c r="B292" s="5804"/>
      <c r="C292" s="6152"/>
      <c r="D292" s="6155"/>
      <c r="E292" s="6167"/>
      <c r="F292" s="2204"/>
      <c r="G292" s="2205"/>
      <c r="H292" s="2157"/>
      <c r="I292" s="2137"/>
      <c r="J292" s="2157"/>
      <c r="K292" s="2137"/>
      <c r="L292" s="6161"/>
      <c r="M292" s="6185"/>
      <c r="N292" s="6185"/>
      <c r="O292" s="6185"/>
      <c r="P292" s="6185"/>
      <c r="Q292" s="6149"/>
      <c r="R292" s="6149"/>
      <c r="S292" s="2349"/>
      <c r="U292" s="2056"/>
    </row>
    <row r="293" spans="1:21" s="2183" customFormat="1" ht="13.5" thickBot="1">
      <c r="A293" s="6231"/>
      <c r="B293" s="5805"/>
      <c r="C293" s="6153"/>
      <c r="D293" s="6156"/>
      <c r="E293" s="6168"/>
      <c r="F293" s="2206"/>
      <c r="G293" s="2196"/>
      <c r="H293" s="2162"/>
      <c r="I293" s="2141"/>
      <c r="J293" s="2162"/>
      <c r="K293" s="2141"/>
      <c r="L293" s="6162"/>
      <c r="M293" s="6185"/>
      <c r="N293" s="6185"/>
      <c r="O293" s="6185"/>
      <c r="P293" s="6185"/>
      <c r="Q293" s="6150"/>
      <c r="R293" s="6150"/>
      <c r="S293" s="2350"/>
      <c r="U293" s="2056"/>
    </row>
    <row r="294" spans="1:21" ht="12.75" customHeight="1">
      <c r="A294" s="6319" t="s">
        <v>6369</v>
      </c>
      <c r="B294" s="6301" t="s">
        <v>2464</v>
      </c>
      <c r="C294" s="6151" t="s">
        <v>6316</v>
      </c>
      <c r="D294" s="6278" t="s">
        <v>6352</v>
      </c>
      <c r="E294" s="6304" t="s">
        <v>6230</v>
      </c>
      <c r="F294" s="2250" t="s">
        <v>1809</v>
      </c>
      <c r="G294" s="2201"/>
      <c r="H294" s="2202"/>
      <c r="I294" s="2203"/>
      <c r="J294" s="2202"/>
      <c r="K294" s="2203"/>
      <c r="L294" s="6160" t="s">
        <v>1811</v>
      </c>
      <c r="M294" s="6307">
        <v>34343</v>
      </c>
      <c r="N294" s="6310">
        <v>4267</v>
      </c>
      <c r="O294" s="6314">
        <v>21000</v>
      </c>
      <c r="P294" s="6317">
        <v>1500</v>
      </c>
      <c r="Q294" s="6148" t="s">
        <v>2468</v>
      </c>
      <c r="R294" s="6148" t="s">
        <v>2455</v>
      </c>
      <c r="S294" s="2813" t="s">
        <v>6354</v>
      </c>
    </row>
    <row r="295" spans="1:21" ht="12.75" customHeight="1">
      <c r="A295" s="6141"/>
      <c r="B295" s="6302"/>
      <c r="C295" s="6152"/>
      <c r="D295" s="6279"/>
      <c r="E295" s="6305"/>
      <c r="F295" s="2204"/>
      <c r="G295" s="2205"/>
      <c r="H295" s="2157"/>
      <c r="I295" s="2137"/>
      <c r="J295" s="2157"/>
      <c r="K295" s="2137"/>
      <c r="L295" s="6161"/>
      <c r="M295" s="6308"/>
      <c r="N295" s="6310"/>
      <c r="O295" s="6315"/>
      <c r="P295" s="3472"/>
      <c r="Q295" s="6149"/>
      <c r="R295" s="6149"/>
      <c r="S295" s="2349"/>
    </row>
    <row r="296" spans="1:21" ht="12.75" customHeight="1">
      <c r="A296" s="6141"/>
      <c r="B296" s="6302"/>
      <c r="C296" s="6152"/>
      <c r="D296" s="6279"/>
      <c r="E296" s="6305"/>
      <c r="F296" s="2204"/>
      <c r="G296" s="3285" t="s">
        <v>6353</v>
      </c>
      <c r="H296" s="2159">
        <v>31624</v>
      </c>
      <c r="I296" s="2137">
        <f>H296*1.5/0.008</f>
        <v>5929500</v>
      </c>
      <c r="J296" s="2159">
        <v>3200</v>
      </c>
      <c r="K296" s="2137">
        <f>J296*1.5/0.008</f>
        <v>600000</v>
      </c>
      <c r="L296" s="6161"/>
      <c r="M296" s="6308"/>
      <c r="N296" s="6310"/>
      <c r="O296" s="6315"/>
      <c r="P296" s="3472"/>
      <c r="Q296" s="6149"/>
      <c r="R296" s="6149"/>
      <c r="S296" s="2349"/>
    </row>
    <row r="297" spans="1:21" ht="12.75" customHeight="1">
      <c r="A297" s="6141"/>
      <c r="B297" s="6303"/>
      <c r="C297" s="6153"/>
      <c r="D297" s="6280"/>
      <c r="E297" s="6306"/>
      <c r="F297" s="2206"/>
      <c r="G297" s="2196"/>
      <c r="H297" s="2162"/>
      <c r="I297" s="2141"/>
      <c r="J297" s="2162"/>
      <c r="K297" s="2141"/>
      <c r="L297" s="6162"/>
      <c r="M297" s="6309"/>
      <c r="N297" s="6310"/>
      <c r="O297" s="6316"/>
      <c r="P297" s="6318"/>
      <c r="Q297" s="6150"/>
      <c r="R297" s="6150"/>
      <c r="S297" s="2350"/>
      <c r="T297" s="2056"/>
    </row>
    <row r="298" spans="1:21" ht="12.75" customHeight="1">
      <c r="A298" s="6141"/>
      <c r="B298" s="6301" t="s">
        <v>2464</v>
      </c>
      <c r="C298" s="6151" t="s">
        <v>6317</v>
      </c>
      <c r="D298" s="6311" t="s">
        <v>6355</v>
      </c>
      <c r="E298" s="6304" t="s">
        <v>6232</v>
      </c>
      <c r="F298" s="2250" t="s">
        <v>1809</v>
      </c>
      <c r="G298" s="2201"/>
      <c r="H298" s="2202"/>
      <c r="I298" s="2203"/>
      <c r="J298" s="2202"/>
      <c r="K298" s="2203"/>
      <c r="L298" s="6160" t="s">
        <v>1811</v>
      </c>
      <c r="M298" s="6307">
        <v>45364</v>
      </c>
      <c r="N298" s="6310">
        <v>5390</v>
      </c>
      <c r="O298" s="6314">
        <v>28000</v>
      </c>
      <c r="P298" s="6317">
        <v>2000</v>
      </c>
      <c r="Q298" s="6148" t="s">
        <v>2468</v>
      </c>
      <c r="R298" s="6148" t="s">
        <v>2455</v>
      </c>
      <c r="S298" s="2813" t="s">
        <v>6354</v>
      </c>
    </row>
    <row r="299" spans="1:21" ht="12.75" customHeight="1">
      <c r="A299" s="6141"/>
      <c r="B299" s="6302"/>
      <c r="C299" s="6152"/>
      <c r="D299" s="6312"/>
      <c r="E299" s="6305"/>
      <c r="F299" s="2204"/>
      <c r="G299" s="2205"/>
      <c r="H299" s="2157"/>
      <c r="I299" s="2137"/>
      <c r="J299" s="2157"/>
      <c r="K299" s="2137"/>
      <c r="L299" s="6161"/>
      <c r="M299" s="6308"/>
      <c r="N299" s="6310"/>
      <c r="O299" s="6315"/>
      <c r="P299" s="3472"/>
      <c r="Q299" s="6149"/>
      <c r="R299" s="6149"/>
      <c r="S299" s="2349"/>
    </row>
    <row r="300" spans="1:21" ht="12.75" customHeight="1">
      <c r="A300" s="6141"/>
      <c r="B300" s="6302"/>
      <c r="C300" s="6152"/>
      <c r="D300" s="6312"/>
      <c r="E300" s="6305"/>
      <c r="F300" s="2204"/>
      <c r="G300" s="3285" t="s">
        <v>6356</v>
      </c>
      <c r="H300" s="2159">
        <v>42024</v>
      </c>
      <c r="I300" s="2137">
        <f>H300*1.5/0.008</f>
        <v>7879500</v>
      </c>
      <c r="J300" s="2159">
        <v>4288</v>
      </c>
      <c r="K300" s="2137">
        <f>J300*1.5/0.008</f>
        <v>804000</v>
      </c>
      <c r="L300" s="6161"/>
      <c r="M300" s="6308"/>
      <c r="N300" s="6310"/>
      <c r="O300" s="6315"/>
      <c r="P300" s="3472"/>
      <c r="Q300" s="6149"/>
      <c r="R300" s="6149"/>
      <c r="S300" s="2349"/>
    </row>
    <row r="301" spans="1:21" ht="12.75" customHeight="1">
      <c r="A301" s="6142"/>
      <c r="B301" s="6303"/>
      <c r="C301" s="6153"/>
      <c r="D301" s="6313"/>
      <c r="E301" s="6306"/>
      <c r="F301" s="2206"/>
      <c r="G301" s="2196"/>
      <c r="H301" s="2162"/>
      <c r="I301" s="2141"/>
      <c r="J301" s="2162"/>
      <c r="K301" s="2141"/>
      <c r="L301" s="6162"/>
      <c r="M301" s="6309"/>
      <c r="N301" s="6310"/>
      <c r="O301" s="6316"/>
      <c r="P301" s="6318"/>
      <c r="Q301" s="6150"/>
      <c r="R301" s="6150"/>
      <c r="S301" s="2350"/>
      <c r="T301" s="2056"/>
    </row>
    <row r="302" spans="1:21" ht="12.75" customHeight="1">
      <c r="A302" s="6141" t="s">
        <v>6359</v>
      </c>
      <c r="B302" s="6301" t="s">
        <v>2464</v>
      </c>
      <c r="C302" s="6151" t="s">
        <v>6318</v>
      </c>
      <c r="D302" s="6278" t="s">
        <v>6357</v>
      </c>
      <c r="E302" s="6304" t="s">
        <v>6246</v>
      </c>
      <c r="F302" s="2189" t="s">
        <v>4925</v>
      </c>
      <c r="G302" s="2201"/>
      <c r="H302" s="2202"/>
      <c r="I302" s="2203"/>
      <c r="J302" s="2202"/>
      <c r="K302" s="2203"/>
      <c r="L302" s="6160" t="s">
        <v>1811</v>
      </c>
      <c r="M302" s="6307">
        <v>38439</v>
      </c>
      <c r="N302" s="6310">
        <v>4843</v>
      </c>
      <c r="O302" s="6314">
        <v>21000</v>
      </c>
      <c r="P302" s="6317">
        <v>1500</v>
      </c>
      <c r="Q302" s="6148" t="s">
        <v>2468</v>
      </c>
      <c r="R302" s="6148" t="s">
        <v>2455</v>
      </c>
      <c r="S302" s="2813" t="s">
        <v>6354</v>
      </c>
    </row>
    <row r="303" spans="1:21" ht="12.75" customHeight="1">
      <c r="A303" s="6141"/>
      <c r="B303" s="6302"/>
      <c r="C303" s="6152"/>
      <c r="D303" s="6279"/>
      <c r="E303" s="6305"/>
      <c r="F303" s="2204"/>
      <c r="G303" s="2205" t="s">
        <v>5838</v>
      </c>
      <c r="H303" s="2157">
        <f>$H$32</f>
        <v>4096</v>
      </c>
      <c r="I303" s="2137">
        <f>H303*0.1/0.008</f>
        <v>51200</v>
      </c>
      <c r="J303" s="2157">
        <f>$J$31</f>
        <v>576</v>
      </c>
      <c r="K303" s="2137">
        <f>J303*0.1/0.008</f>
        <v>7200</v>
      </c>
      <c r="L303" s="6161"/>
      <c r="M303" s="6308"/>
      <c r="N303" s="6310"/>
      <c r="O303" s="6315"/>
      <c r="P303" s="3472"/>
      <c r="Q303" s="6149"/>
      <c r="R303" s="6149"/>
      <c r="S303" s="2349"/>
    </row>
    <row r="304" spans="1:21" ht="12.75" customHeight="1">
      <c r="A304" s="6141"/>
      <c r="B304" s="6302"/>
      <c r="C304" s="6152"/>
      <c r="D304" s="6279"/>
      <c r="E304" s="6305"/>
      <c r="F304" s="2204"/>
      <c r="G304" s="3285" t="s">
        <v>6353</v>
      </c>
      <c r="H304" s="2159">
        <v>31624</v>
      </c>
      <c r="I304" s="2137">
        <f>H304*1.5/0.008</f>
        <v>5929500</v>
      </c>
      <c r="J304" s="2159">
        <v>3200</v>
      </c>
      <c r="K304" s="2137">
        <f>J304*1.5/0.008</f>
        <v>600000</v>
      </c>
      <c r="L304" s="6161"/>
      <c r="M304" s="6308"/>
      <c r="N304" s="6310"/>
      <c r="O304" s="6315"/>
      <c r="P304" s="3472"/>
      <c r="Q304" s="6149"/>
      <c r="R304" s="6149"/>
      <c r="S304" s="2349"/>
    </row>
    <row r="305" spans="1:20" ht="12.75" customHeight="1">
      <c r="A305" s="6141"/>
      <c r="B305" s="6303"/>
      <c r="C305" s="6153"/>
      <c r="D305" s="6280"/>
      <c r="E305" s="6306"/>
      <c r="F305" s="2206"/>
      <c r="G305" s="2196"/>
      <c r="H305" s="2162"/>
      <c r="I305" s="2141"/>
      <c r="J305" s="2162"/>
      <c r="K305" s="2141"/>
      <c r="L305" s="6162"/>
      <c r="M305" s="6309"/>
      <c r="N305" s="6310"/>
      <c r="O305" s="6316"/>
      <c r="P305" s="6318"/>
      <c r="Q305" s="6150"/>
      <c r="R305" s="6150"/>
      <c r="S305" s="2350"/>
      <c r="T305" s="2056"/>
    </row>
    <row r="306" spans="1:20" ht="12.75" customHeight="1">
      <c r="A306" s="6141"/>
      <c r="B306" s="6301" t="s">
        <v>2463</v>
      </c>
      <c r="C306" s="6151" t="s">
        <v>6374</v>
      </c>
      <c r="D306" s="6311" t="s">
        <v>6370</v>
      </c>
      <c r="E306" s="6304" t="s">
        <v>6247</v>
      </c>
      <c r="F306" s="2189" t="s">
        <v>4925</v>
      </c>
      <c r="G306" s="2201"/>
      <c r="H306" s="2202"/>
      <c r="I306" s="2203"/>
      <c r="J306" s="2202"/>
      <c r="K306" s="2203"/>
      <c r="L306" s="6160" t="s">
        <v>1811</v>
      </c>
      <c r="M306" s="6307">
        <v>49460</v>
      </c>
      <c r="N306" s="6310">
        <v>5966</v>
      </c>
      <c r="O306" s="6314">
        <v>28000</v>
      </c>
      <c r="P306" s="6317">
        <v>2000</v>
      </c>
      <c r="Q306" s="6148" t="s">
        <v>2468</v>
      </c>
      <c r="R306" s="6148" t="s">
        <v>2455</v>
      </c>
      <c r="S306" s="2813" t="s">
        <v>6354</v>
      </c>
    </row>
    <row r="307" spans="1:20" ht="12.75" customHeight="1">
      <c r="A307" s="6141"/>
      <c r="B307" s="6302"/>
      <c r="C307" s="6152"/>
      <c r="D307" s="6312"/>
      <c r="E307" s="6305"/>
      <c r="F307" s="2204"/>
      <c r="G307" s="2205" t="s">
        <v>5838</v>
      </c>
      <c r="H307" s="2157">
        <f>$H$32</f>
        <v>4096</v>
      </c>
      <c r="I307" s="2137">
        <f>H307*0.1/0.008</f>
        <v>51200</v>
      </c>
      <c r="J307" s="2157">
        <f>$J$31</f>
        <v>576</v>
      </c>
      <c r="K307" s="2137">
        <f>J307*0.1/0.008</f>
        <v>7200</v>
      </c>
      <c r="L307" s="6161"/>
      <c r="M307" s="6308"/>
      <c r="N307" s="6310"/>
      <c r="O307" s="6315"/>
      <c r="P307" s="3472"/>
      <c r="Q307" s="6149"/>
      <c r="R307" s="6149"/>
      <c r="S307" s="2349"/>
    </row>
    <row r="308" spans="1:20" ht="12.75" customHeight="1">
      <c r="A308" s="6141"/>
      <c r="B308" s="6302"/>
      <c r="C308" s="6152"/>
      <c r="D308" s="6312"/>
      <c r="E308" s="6305"/>
      <c r="F308" s="2204"/>
      <c r="G308" s="3285" t="s">
        <v>6356</v>
      </c>
      <c r="H308" s="2159">
        <v>42024</v>
      </c>
      <c r="I308" s="2137">
        <f>H308*1.5/0.008</f>
        <v>7879500</v>
      </c>
      <c r="J308" s="2159">
        <v>4288</v>
      </c>
      <c r="K308" s="2137">
        <f>J308*1.5/0.008</f>
        <v>804000</v>
      </c>
      <c r="L308" s="6161"/>
      <c r="M308" s="6308"/>
      <c r="N308" s="6310"/>
      <c r="O308" s="6315"/>
      <c r="P308" s="3472"/>
      <c r="Q308" s="6149"/>
      <c r="R308" s="6149"/>
      <c r="S308" s="2349"/>
    </row>
    <row r="309" spans="1:20" ht="12.75" customHeight="1">
      <c r="A309" s="6142"/>
      <c r="B309" s="6303"/>
      <c r="C309" s="6153"/>
      <c r="D309" s="6313"/>
      <c r="E309" s="6306"/>
      <c r="F309" s="2206"/>
      <c r="G309" s="2196"/>
      <c r="H309" s="2162"/>
      <c r="I309" s="2141"/>
      <c r="J309" s="2162"/>
      <c r="K309" s="2141"/>
      <c r="L309" s="6162"/>
      <c r="M309" s="6309"/>
      <c r="N309" s="6310"/>
      <c r="O309" s="6316"/>
      <c r="P309" s="6318"/>
      <c r="Q309" s="6150"/>
      <c r="R309" s="6150"/>
      <c r="S309" s="2350"/>
      <c r="T309" s="2056"/>
    </row>
    <row r="310" spans="1:20" ht="12.75" customHeight="1">
      <c r="A310" s="6140" t="s">
        <v>6375</v>
      </c>
      <c r="B310" s="6301" t="s">
        <v>2464</v>
      </c>
      <c r="C310" s="6151" t="s">
        <v>6320</v>
      </c>
      <c r="D310" s="6278" t="s">
        <v>6371</v>
      </c>
      <c r="E310" s="6304" t="s">
        <v>6258</v>
      </c>
      <c r="F310" s="2189" t="s">
        <v>4954</v>
      </c>
      <c r="G310" s="2201"/>
      <c r="H310" s="2202"/>
      <c r="I310" s="2203"/>
      <c r="J310" s="2202"/>
      <c r="K310" s="2203"/>
      <c r="L310" s="6160" t="s">
        <v>1811</v>
      </c>
      <c r="M310" s="6307">
        <v>44455</v>
      </c>
      <c r="N310" s="6310">
        <v>4843</v>
      </c>
      <c r="O310" s="6314">
        <v>21000</v>
      </c>
      <c r="P310" s="6317">
        <v>1500</v>
      </c>
      <c r="Q310" s="6148" t="s">
        <v>2468</v>
      </c>
      <c r="R310" s="6148" t="s">
        <v>2455</v>
      </c>
      <c r="S310" s="2813" t="s">
        <v>6354</v>
      </c>
    </row>
    <row r="311" spans="1:20" ht="12.75" customHeight="1">
      <c r="A311" s="6141"/>
      <c r="B311" s="6302"/>
      <c r="C311" s="6152"/>
      <c r="D311" s="6279"/>
      <c r="E311" s="6305"/>
      <c r="F311" s="2204"/>
      <c r="G311" s="2205" t="s">
        <v>5839</v>
      </c>
      <c r="H311" s="2157">
        <f>$H$33</f>
        <v>6080</v>
      </c>
      <c r="I311" s="2137">
        <f>H311*0.1/0.008</f>
        <v>76000</v>
      </c>
      <c r="J311" s="2157">
        <f>$J$32</f>
        <v>576</v>
      </c>
      <c r="K311" s="2137">
        <f>J311*0.1/0.008</f>
        <v>7200</v>
      </c>
      <c r="L311" s="6161"/>
      <c r="M311" s="6308"/>
      <c r="N311" s="6310"/>
      <c r="O311" s="6315"/>
      <c r="P311" s="3472"/>
      <c r="Q311" s="6149"/>
      <c r="R311" s="6149"/>
      <c r="S311" s="2349"/>
    </row>
    <row r="312" spans="1:20" ht="12.75" customHeight="1">
      <c r="A312" s="6141"/>
      <c r="B312" s="6302"/>
      <c r="C312" s="6152"/>
      <c r="D312" s="6279"/>
      <c r="E312" s="6305"/>
      <c r="F312" s="2204"/>
      <c r="G312" s="3285" t="s">
        <v>6353</v>
      </c>
      <c r="H312" s="2159">
        <v>31624</v>
      </c>
      <c r="I312" s="2137">
        <f>H312*1.5/0.008</f>
        <v>5929500</v>
      </c>
      <c r="J312" s="2159">
        <v>3200</v>
      </c>
      <c r="K312" s="2137">
        <f>J312*1.5/0.008</f>
        <v>600000</v>
      </c>
      <c r="L312" s="6161"/>
      <c r="M312" s="6308"/>
      <c r="N312" s="6310"/>
      <c r="O312" s="6315"/>
      <c r="P312" s="3472"/>
      <c r="Q312" s="6149"/>
      <c r="R312" s="6149"/>
      <c r="S312" s="2349"/>
    </row>
    <row r="313" spans="1:20" ht="12.75" customHeight="1">
      <c r="A313" s="6141"/>
      <c r="B313" s="6303"/>
      <c r="C313" s="6153"/>
      <c r="D313" s="6280"/>
      <c r="E313" s="6306"/>
      <c r="F313" s="2206"/>
      <c r="G313" s="2196"/>
      <c r="H313" s="2162"/>
      <c r="I313" s="2141"/>
      <c r="J313" s="2162"/>
      <c r="K313" s="2141"/>
      <c r="L313" s="6162"/>
      <c r="M313" s="6309"/>
      <c r="N313" s="6310"/>
      <c r="O313" s="6316"/>
      <c r="P313" s="6318"/>
      <c r="Q313" s="6150"/>
      <c r="R313" s="6150"/>
      <c r="S313" s="2350"/>
      <c r="T313" s="2056"/>
    </row>
    <row r="314" spans="1:20" ht="12.75" customHeight="1">
      <c r="A314" s="6141"/>
      <c r="B314" s="6301" t="s">
        <v>2464</v>
      </c>
      <c r="C314" s="6151" t="s">
        <v>6373</v>
      </c>
      <c r="D314" s="6311" t="s">
        <v>6372</v>
      </c>
      <c r="E314" s="6304" t="s">
        <v>6259</v>
      </c>
      <c r="F314" s="2189" t="s">
        <v>4954</v>
      </c>
      <c r="G314" s="2201"/>
      <c r="H314" s="2202"/>
      <c r="I314" s="2203"/>
      <c r="J314" s="2202"/>
      <c r="K314" s="2203"/>
      <c r="L314" s="6160" t="s">
        <v>1811</v>
      </c>
      <c r="M314" s="6307">
        <v>55476</v>
      </c>
      <c r="N314" s="6310">
        <v>5966</v>
      </c>
      <c r="O314" s="6314">
        <v>28000</v>
      </c>
      <c r="P314" s="6317">
        <v>2000</v>
      </c>
      <c r="Q314" s="6148" t="s">
        <v>2468</v>
      </c>
      <c r="R314" s="6148" t="s">
        <v>2455</v>
      </c>
      <c r="S314" s="2813" t="s">
        <v>6354</v>
      </c>
    </row>
    <row r="315" spans="1:20" ht="12.75" customHeight="1">
      <c r="A315" s="6141"/>
      <c r="B315" s="6302"/>
      <c r="C315" s="6152"/>
      <c r="D315" s="6312"/>
      <c r="E315" s="6305"/>
      <c r="F315" s="2204"/>
      <c r="G315" s="2205" t="s">
        <v>5839</v>
      </c>
      <c r="H315" s="2157">
        <f>$H$33</f>
        <v>6080</v>
      </c>
      <c r="I315" s="2137">
        <f>H315*0.1/0.008</f>
        <v>76000</v>
      </c>
      <c r="J315" s="2157">
        <f>$J$32</f>
        <v>576</v>
      </c>
      <c r="K315" s="2137">
        <f>J315*0.1/0.008</f>
        <v>7200</v>
      </c>
      <c r="L315" s="6161"/>
      <c r="M315" s="6308"/>
      <c r="N315" s="6310"/>
      <c r="O315" s="6315"/>
      <c r="P315" s="3472"/>
      <c r="Q315" s="6149"/>
      <c r="R315" s="6149"/>
      <c r="S315" s="2349"/>
    </row>
    <row r="316" spans="1:20" ht="12.75" customHeight="1">
      <c r="A316" s="6141"/>
      <c r="B316" s="6302"/>
      <c r="C316" s="6152"/>
      <c r="D316" s="6312"/>
      <c r="E316" s="6305"/>
      <c r="F316" s="2204"/>
      <c r="G316" s="3285" t="s">
        <v>6356</v>
      </c>
      <c r="H316" s="2159">
        <v>42024</v>
      </c>
      <c r="I316" s="2137">
        <f>H316*1.5/0.008</f>
        <v>7879500</v>
      </c>
      <c r="J316" s="2159">
        <v>4288</v>
      </c>
      <c r="K316" s="2137">
        <f>J316*1.5/0.008</f>
        <v>804000</v>
      </c>
      <c r="L316" s="6161"/>
      <c r="M316" s="6308"/>
      <c r="N316" s="6310"/>
      <c r="O316" s="6315"/>
      <c r="P316" s="3472"/>
      <c r="Q316" s="6149"/>
      <c r="R316" s="6149"/>
      <c r="S316" s="2349"/>
    </row>
    <row r="317" spans="1:20" ht="12.75" customHeight="1">
      <c r="A317" s="6142"/>
      <c r="B317" s="6303"/>
      <c r="C317" s="6153"/>
      <c r="D317" s="6313"/>
      <c r="E317" s="6306"/>
      <c r="F317" s="2206"/>
      <c r="G317" s="2196"/>
      <c r="H317" s="2162"/>
      <c r="I317" s="2141"/>
      <c r="J317" s="2162"/>
      <c r="K317" s="2141"/>
      <c r="L317" s="6162"/>
      <c r="M317" s="6309"/>
      <c r="N317" s="6310"/>
      <c r="O317" s="6316"/>
      <c r="P317" s="6318"/>
      <c r="Q317" s="6150"/>
      <c r="R317" s="6150"/>
      <c r="S317" s="2350"/>
      <c r="T317" s="2056"/>
    </row>
    <row r="318" spans="1:20" ht="12.75" customHeight="1">
      <c r="A318" s="6140" t="s">
        <v>6376</v>
      </c>
      <c r="B318" s="6301" t="s">
        <v>2464</v>
      </c>
      <c r="C318" s="6151" t="s">
        <v>6322</v>
      </c>
      <c r="D318" s="6278" t="s">
        <v>6377</v>
      </c>
      <c r="E318" s="6304" t="s">
        <v>6258</v>
      </c>
      <c r="F318" s="2189" t="s">
        <v>5330</v>
      </c>
      <c r="G318" s="2201"/>
      <c r="H318" s="2202"/>
      <c r="I318" s="2203"/>
      <c r="J318" s="2202"/>
      <c r="K318" s="2203"/>
      <c r="L318" s="6160" t="s">
        <v>1811</v>
      </c>
      <c r="M318" s="6307">
        <v>44455</v>
      </c>
      <c r="N318" s="6310">
        <v>4843</v>
      </c>
      <c r="O318" s="6314">
        <v>21000</v>
      </c>
      <c r="P318" s="6317">
        <v>1500</v>
      </c>
      <c r="Q318" s="6148" t="s">
        <v>2468</v>
      </c>
      <c r="R318" s="6148" t="s">
        <v>2455</v>
      </c>
      <c r="S318" s="2813" t="s">
        <v>6354</v>
      </c>
    </row>
    <row r="319" spans="1:20" ht="12.75" customHeight="1">
      <c r="A319" s="6141"/>
      <c r="B319" s="6302"/>
      <c r="C319" s="6152"/>
      <c r="D319" s="6279"/>
      <c r="E319" s="6305"/>
      <c r="F319" s="2204"/>
      <c r="G319" s="2205" t="s">
        <v>5881</v>
      </c>
      <c r="H319" s="2157">
        <f>$H$34</f>
        <v>8064</v>
      </c>
      <c r="I319" s="2137">
        <f>H319*0.1/0.008</f>
        <v>100800.00000000001</v>
      </c>
      <c r="J319" s="2157">
        <f>$J$32</f>
        <v>576</v>
      </c>
      <c r="K319" s="2137">
        <f>J319*0.1/0.008</f>
        <v>7200</v>
      </c>
      <c r="L319" s="6161"/>
      <c r="M319" s="6308"/>
      <c r="N319" s="6310"/>
      <c r="O319" s="6315"/>
      <c r="P319" s="3472"/>
      <c r="Q319" s="6149"/>
      <c r="R319" s="6149"/>
      <c r="S319" s="2349"/>
    </row>
    <row r="320" spans="1:20" ht="12.75" customHeight="1">
      <c r="A320" s="6141"/>
      <c r="B320" s="6302"/>
      <c r="C320" s="6152"/>
      <c r="D320" s="6279"/>
      <c r="E320" s="6305"/>
      <c r="F320" s="2204"/>
      <c r="G320" s="3285" t="s">
        <v>6353</v>
      </c>
      <c r="H320" s="2159">
        <v>31624</v>
      </c>
      <c r="I320" s="2137">
        <f>H320*1.5/0.008</f>
        <v>5929500</v>
      </c>
      <c r="J320" s="2159">
        <v>3200</v>
      </c>
      <c r="K320" s="2137">
        <f>J320*1.5/0.008</f>
        <v>600000</v>
      </c>
      <c r="L320" s="6161"/>
      <c r="M320" s="6308"/>
      <c r="N320" s="6310"/>
      <c r="O320" s="6315"/>
      <c r="P320" s="3472"/>
      <c r="Q320" s="6149"/>
      <c r="R320" s="6149"/>
      <c r="S320" s="2349"/>
    </row>
    <row r="321" spans="1:20" ht="12.75" customHeight="1">
      <c r="A321" s="6141"/>
      <c r="B321" s="6303"/>
      <c r="C321" s="6153"/>
      <c r="D321" s="6280"/>
      <c r="E321" s="6306"/>
      <c r="F321" s="2206"/>
      <c r="G321" s="2196"/>
      <c r="H321" s="2162"/>
      <c r="I321" s="2141"/>
      <c r="J321" s="2162"/>
      <c r="K321" s="2141"/>
      <c r="L321" s="6162"/>
      <c r="M321" s="6309"/>
      <c r="N321" s="6310"/>
      <c r="O321" s="6316"/>
      <c r="P321" s="6318"/>
      <c r="Q321" s="6150"/>
      <c r="R321" s="6150"/>
      <c r="S321" s="2350"/>
      <c r="T321" s="2056"/>
    </row>
    <row r="322" spans="1:20" ht="12.75" customHeight="1">
      <c r="A322" s="6141"/>
      <c r="B322" s="6301" t="s">
        <v>2464</v>
      </c>
      <c r="C322" s="6151" t="s">
        <v>6379</v>
      </c>
      <c r="D322" s="6311" t="s">
        <v>6378</v>
      </c>
      <c r="E322" s="6304" t="s">
        <v>6259</v>
      </c>
      <c r="F322" s="2189" t="s">
        <v>5330</v>
      </c>
      <c r="G322" s="2201"/>
      <c r="H322" s="2202"/>
      <c r="I322" s="2203"/>
      <c r="J322" s="2202"/>
      <c r="K322" s="2203"/>
      <c r="L322" s="6160" t="s">
        <v>1811</v>
      </c>
      <c r="M322" s="6307">
        <v>55476</v>
      </c>
      <c r="N322" s="6310">
        <v>5966</v>
      </c>
      <c r="O322" s="6314">
        <v>28000</v>
      </c>
      <c r="P322" s="6317">
        <v>2000</v>
      </c>
      <c r="Q322" s="6148" t="s">
        <v>2468</v>
      </c>
      <c r="R322" s="6148" t="s">
        <v>2455</v>
      </c>
      <c r="S322" s="2813" t="s">
        <v>6354</v>
      </c>
    </row>
    <row r="323" spans="1:20" ht="12.75" customHeight="1">
      <c r="A323" s="6141"/>
      <c r="B323" s="6302"/>
      <c r="C323" s="6152"/>
      <c r="D323" s="6312"/>
      <c r="E323" s="6305"/>
      <c r="F323" s="2204"/>
      <c r="G323" s="2205" t="s">
        <v>5881</v>
      </c>
      <c r="H323" s="2157">
        <f>$H$34</f>
        <v>8064</v>
      </c>
      <c r="I323" s="2137">
        <f>H323*0.1/0.008</f>
        <v>100800.00000000001</v>
      </c>
      <c r="J323" s="2157">
        <f>$J$32</f>
        <v>576</v>
      </c>
      <c r="K323" s="2137">
        <f>J323*0.1/0.008</f>
        <v>7200</v>
      </c>
      <c r="L323" s="6161"/>
      <c r="M323" s="6308"/>
      <c r="N323" s="6310"/>
      <c r="O323" s="6315"/>
      <c r="P323" s="3472"/>
      <c r="Q323" s="6149"/>
      <c r="R323" s="6149"/>
      <c r="S323" s="2349"/>
    </row>
    <row r="324" spans="1:20" ht="12.75" customHeight="1">
      <c r="A324" s="6141"/>
      <c r="B324" s="6302"/>
      <c r="C324" s="6152"/>
      <c r="D324" s="6312"/>
      <c r="E324" s="6305"/>
      <c r="F324" s="2204"/>
      <c r="G324" s="3285" t="s">
        <v>6356</v>
      </c>
      <c r="H324" s="2159">
        <v>42024</v>
      </c>
      <c r="I324" s="2137">
        <f>H324*1.5/0.008</f>
        <v>7879500</v>
      </c>
      <c r="J324" s="2159">
        <v>4288</v>
      </c>
      <c r="K324" s="2137">
        <f>J324*1.5/0.008</f>
        <v>804000</v>
      </c>
      <c r="L324" s="6161"/>
      <c r="M324" s="6308"/>
      <c r="N324" s="6310"/>
      <c r="O324" s="6315"/>
      <c r="P324" s="3472"/>
      <c r="Q324" s="6149"/>
      <c r="R324" s="6149"/>
      <c r="S324" s="2349"/>
    </row>
    <row r="325" spans="1:20" ht="12.75" customHeight="1">
      <c r="A325" s="6142"/>
      <c r="B325" s="6303"/>
      <c r="C325" s="6153"/>
      <c r="D325" s="6313"/>
      <c r="E325" s="6306"/>
      <c r="F325" s="2206"/>
      <c r="G325" s="2196"/>
      <c r="H325" s="2162"/>
      <c r="I325" s="2141"/>
      <c r="J325" s="2162"/>
      <c r="K325" s="2141"/>
      <c r="L325" s="6162"/>
      <c r="M325" s="6309"/>
      <c r="N325" s="6310"/>
      <c r="O325" s="6316"/>
      <c r="P325" s="6318"/>
      <c r="Q325" s="6150"/>
      <c r="R325" s="6150"/>
      <c r="S325" s="2350"/>
      <c r="T325" s="2056"/>
    </row>
    <row r="326" spans="1:20" ht="12.75" customHeight="1">
      <c r="A326" s="6140" t="s">
        <v>6383</v>
      </c>
      <c r="B326" s="6301" t="s">
        <v>2464</v>
      </c>
      <c r="C326" s="6151" t="s">
        <v>6324</v>
      </c>
      <c r="D326" s="6278" t="s">
        <v>6381</v>
      </c>
      <c r="E326" s="6304" t="s">
        <v>6258</v>
      </c>
      <c r="F326" s="2189" t="s">
        <v>4955</v>
      </c>
      <c r="G326" s="2201"/>
      <c r="H326" s="2202"/>
      <c r="I326" s="2203"/>
      <c r="J326" s="2202"/>
      <c r="K326" s="2203"/>
      <c r="L326" s="6160" t="s">
        <v>1811</v>
      </c>
      <c r="M326" s="6307">
        <v>44455</v>
      </c>
      <c r="N326" s="6310">
        <v>4843</v>
      </c>
      <c r="O326" s="6314">
        <v>21000</v>
      </c>
      <c r="P326" s="6317">
        <v>1500</v>
      </c>
      <c r="Q326" s="6148" t="s">
        <v>2468</v>
      </c>
      <c r="R326" s="6148" t="s">
        <v>2455</v>
      </c>
      <c r="S326" s="2813" t="s">
        <v>6354</v>
      </c>
    </row>
    <row r="327" spans="1:20" ht="12.75" customHeight="1">
      <c r="A327" s="6141"/>
      <c r="B327" s="6302"/>
      <c r="C327" s="6152"/>
      <c r="D327" s="6279"/>
      <c r="E327" s="6305"/>
      <c r="F327" s="2204"/>
      <c r="G327" s="2205" t="s">
        <v>5880</v>
      </c>
      <c r="H327" s="2157">
        <f>$H$35</f>
        <v>10112</v>
      </c>
      <c r="I327" s="2137">
        <f>H327*0.1/0.008</f>
        <v>126400</v>
      </c>
      <c r="J327" s="2157">
        <f>$J$32</f>
        <v>576</v>
      </c>
      <c r="K327" s="2137">
        <f>J327*0.1/0.008</f>
        <v>7200</v>
      </c>
      <c r="L327" s="6161"/>
      <c r="M327" s="6308"/>
      <c r="N327" s="6310"/>
      <c r="O327" s="6315"/>
      <c r="P327" s="3472"/>
      <c r="Q327" s="6149"/>
      <c r="R327" s="6149"/>
      <c r="S327" s="2349"/>
    </row>
    <row r="328" spans="1:20" ht="12.75" customHeight="1">
      <c r="A328" s="6141"/>
      <c r="B328" s="6302"/>
      <c r="C328" s="6152"/>
      <c r="D328" s="6279"/>
      <c r="E328" s="6305"/>
      <c r="F328" s="2204"/>
      <c r="G328" s="3285" t="s">
        <v>6353</v>
      </c>
      <c r="H328" s="2159">
        <v>31624</v>
      </c>
      <c r="I328" s="2137">
        <f>H328*1.5/0.008</f>
        <v>5929500</v>
      </c>
      <c r="J328" s="2159">
        <v>3200</v>
      </c>
      <c r="K328" s="2137">
        <f>J328*1.5/0.008</f>
        <v>600000</v>
      </c>
      <c r="L328" s="6161"/>
      <c r="M328" s="6308"/>
      <c r="N328" s="6310"/>
      <c r="O328" s="6315"/>
      <c r="P328" s="3472"/>
      <c r="Q328" s="6149"/>
      <c r="R328" s="6149"/>
      <c r="S328" s="2349"/>
    </row>
    <row r="329" spans="1:20" ht="12.75" customHeight="1">
      <c r="A329" s="6141"/>
      <c r="B329" s="6303"/>
      <c r="C329" s="6153"/>
      <c r="D329" s="6280"/>
      <c r="E329" s="6306"/>
      <c r="F329" s="2206"/>
      <c r="G329" s="2196"/>
      <c r="H329" s="2162"/>
      <c r="I329" s="2141"/>
      <c r="J329" s="2162"/>
      <c r="K329" s="2141"/>
      <c r="L329" s="6162"/>
      <c r="M329" s="6309"/>
      <c r="N329" s="6310"/>
      <c r="O329" s="6316"/>
      <c r="P329" s="6318"/>
      <c r="Q329" s="6150"/>
      <c r="R329" s="6150"/>
      <c r="S329" s="2350"/>
      <c r="T329" s="2056"/>
    </row>
    <row r="330" spans="1:20" ht="12.75" customHeight="1">
      <c r="A330" s="6141"/>
      <c r="B330" s="6301" t="s">
        <v>2464</v>
      </c>
      <c r="C330" s="6151" t="s">
        <v>6380</v>
      </c>
      <c r="D330" s="6311" t="s">
        <v>6382</v>
      </c>
      <c r="E330" s="6304" t="s">
        <v>6259</v>
      </c>
      <c r="F330" s="2189" t="s">
        <v>4955</v>
      </c>
      <c r="G330" s="2201"/>
      <c r="H330" s="2202"/>
      <c r="I330" s="2203"/>
      <c r="J330" s="2202"/>
      <c r="K330" s="2203"/>
      <c r="L330" s="6160" t="s">
        <v>1811</v>
      </c>
      <c r="M330" s="6307">
        <v>55476</v>
      </c>
      <c r="N330" s="6310">
        <v>5966</v>
      </c>
      <c r="O330" s="6314">
        <v>28000</v>
      </c>
      <c r="P330" s="6317">
        <v>2000</v>
      </c>
      <c r="Q330" s="6148" t="s">
        <v>2468</v>
      </c>
      <c r="R330" s="6148" t="s">
        <v>2455</v>
      </c>
      <c r="S330" s="2813" t="s">
        <v>6354</v>
      </c>
    </row>
    <row r="331" spans="1:20" ht="12.75" customHeight="1">
      <c r="A331" s="6141"/>
      <c r="B331" s="6302"/>
      <c r="C331" s="6152"/>
      <c r="D331" s="6312"/>
      <c r="E331" s="6305"/>
      <c r="F331" s="2204"/>
      <c r="G331" s="2205" t="s">
        <v>5880</v>
      </c>
      <c r="H331" s="2157">
        <f>$H$35</f>
        <v>10112</v>
      </c>
      <c r="I331" s="2137">
        <f>H331*0.1/0.008</f>
        <v>126400</v>
      </c>
      <c r="J331" s="2157">
        <f>$J$32</f>
        <v>576</v>
      </c>
      <c r="K331" s="2137">
        <f>J331*0.1/0.008</f>
        <v>7200</v>
      </c>
      <c r="L331" s="6161"/>
      <c r="M331" s="6308"/>
      <c r="N331" s="6310"/>
      <c r="O331" s="6315"/>
      <c r="P331" s="3472"/>
      <c r="Q331" s="6149"/>
      <c r="R331" s="6149"/>
      <c r="S331" s="2349"/>
    </row>
    <row r="332" spans="1:20" ht="12.75" customHeight="1">
      <c r="A332" s="6141"/>
      <c r="B332" s="6302"/>
      <c r="C332" s="6152"/>
      <c r="D332" s="6312"/>
      <c r="E332" s="6305"/>
      <c r="F332" s="2204"/>
      <c r="G332" s="3285" t="s">
        <v>6356</v>
      </c>
      <c r="H332" s="2159">
        <v>42024</v>
      </c>
      <c r="I332" s="2137">
        <f>H332*1.5/0.008</f>
        <v>7879500</v>
      </c>
      <c r="J332" s="2159">
        <v>4288</v>
      </c>
      <c r="K332" s="2137">
        <f>J332*1.5/0.008</f>
        <v>804000</v>
      </c>
      <c r="L332" s="6161"/>
      <c r="M332" s="6308"/>
      <c r="N332" s="6310"/>
      <c r="O332" s="6315"/>
      <c r="P332" s="3472"/>
      <c r="Q332" s="6149"/>
      <c r="R332" s="6149"/>
      <c r="S332" s="2349"/>
    </row>
    <row r="333" spans="1:20" ht="12.75" customHeight="1">
      <c r="A333" s="6142"/>
      <c r="B333" s="6303"/>
      <c r="C333" s="6153"/>
      <c r="D333" s="6313"/>
      <c r="E333" s="6306"/>
      <c r="F333" s="2206"/>
      <c r="G333" s="2196"/>
      <c r="H333" s="2162"/>
      <c r="I333" s="2141"/>
      <c r="J333" s="2162"/>
      <c r="K333" s="2141"/>
      <c r="L333" s="6162"/>
      <c r="M333" s="6309"/>
      <c r="N333" s="6310"/>
      <c r="O333" s="6316"/>
      <c r="P333" s="6318"/>
      <c r="Q333" s="6150"/>
      <c r="R333" s="6150"/>
      <c r="S333" s="2350"/>
      <c r="T333" s="2056"/>
    </row>
    <row r="334" spans="1:20" ht="12.75" customHeight="1">
      <c r="A334" s="6140" t="s">
        <v>6384</v>
      </c>
      <c r="B334" s="6301" t="s">
        <v>2464</v>
      </c>
      <c r="C334" s="6151" t="s">
        <v>6326</v>
      </c>
      <c r="D334" s="6278" t="s">
        <v>6386</v>
      </c>
      <c r="E334" s="6304" t="s">
        <v>6230</v>
      </c>
      <c r="F334" s="2189" t="s">
        <v>1809</v>
      </c>
      <c r="G334" s="2201" t="s">
        <v>5855</v>
      </c>
      <c r="H334" s="2202">
        <f>$H$22</f>
        <v>256</v>
      </c>
      <c r="I334" s="2203">
        <f>H334*0.1/0.008</f>
        <v>3200</v>
      </c>
      <c r="J334" s="2202">
        <f>$J$22</f>
        <v>256</v>
      </c>
      <c r="K334" s="2203">
        <f>J334*0.1/0.008</f>
        <v>3200</v>
      </c>
      <c r="L334" s="6160" t="s">
        <v>1811</v>
      </c>
      <c r="M334" s="6307">
        <v>34343</v>
      </c>
      <c r="N334" s="6310">
        <v>4267</v>
      </c>
      <c r="O334" s="6314">
        <v>21000</v>
      </c>
      <c r="P334" s="6317">
        <v>1500</v>
      </c>
      <c r="Q334" s="6148" t="s">
        <v>2468</v>
      </c>
      <c r="R334" s="6148" t="s">
        <v>2455</v>
      </c>
      <c r="S334" s="2813" t="s">
        <v>6354</v>
      </c>
    </row>
    <row r="335" spans="1:20" ht="12.75" customHeight="1">
      <c r="A335" s="6141"/>
      <c r="B335" s="6302"/>
      <c r="C335" s="6152"/>
      <c r="D335" s="6279"/>
      <c r="E335" s="6305"/>
      <c r="F335" s="2204"/>
      <c r="G335" s="2205"/>
      <c r="H335" s="2157"/>
      <c r="I335" s="2137"/>
      <c r="J335" s="2157"/>
      <c r="K335" s="2137"/>
      <c r="L335" s="6161"/>
      <c r="M335" s="6308"/>
      <c r="N335" s="6310"/>
      <c r="O335" s="6315"/>
      <c r="P335" s="3472"/>
      <c r="Q335" s="6149"/>
      <c r="R335" s="6149"/>
      <c r="S335" s="2349"/>
    </row>
    <row r="336" spans="1:20" ht="12.75" customHeight="1">
      <c r="A336" s="6141"/>
      <c r="B336" s="6302"/>
      <c r="C336" s="6152"/>
      <c r="D336" s="6279"/>
      <c r="E336" s="6305"/>
      <c r="F336" s="2204"/>
      <c r="G336" s="3285" t="s">
        <v>6353</v>
      </c>
      <c r="H336" s="2159">
        <v>31624</v>
      </c>
      <c r="I336" s="2137">
        <f>H336*1.5/0.008</f>
        <v>5929500</v>
      </c>
      <c r="J336" s="2159">
        <v>3200</v>
      </c>
      <c r="K336" s="2137">
        <f>J336*1.5/0.008</f>
        <v>600000</v>
      </c>
      <c r="L336" s="6161"/>
      <c r="M336" s="6308"/>
      <c r="N336" s="6310"/>
      <c r="O336" s="6315"/>
      <c r="P336" s="3472"/>
      <c r="Q336" s="6149"/>
      <c r="R336" s="6149"/>
      <c r="S336" s="2349"/>
    </row>
    <row r="337" spans="1:20" ht="12.75" customHeight="1">
      <c r="A337" s="6141"/>
      <c r="B337" s="6303"/>
      <c r="C337" s="6153"/>
      <c r="D337" s="6280"/>
      <c r="E337" s="6306"/>
      <c r="F337" s="2206"/>
      <c r="G337" s="2196"/>
      <c r="H337" s="2162"/>
      <c r="I337" s="2141"/>
      <c r="J337" s="2162"/>
      <c r="K337" s="2141"/>
      <c r="L337" s="6162"/>
      <c r="M337" s="6309"/>
      <c r="N337" s="6310"/>
      <c r="O337" s="6316"/>
      <c r="P337" s="6318"/>
      <c r="Q337" s="6150"/>
      <c r="R337" s="6150"/>
      <c r="S337" s="2350"/>
      <c r="T337" s="2056"/>
    </row>
    <row r="338" spans="1:20" ht="12.75" customHeight="1">
      <c r="A338" s="6141"/>
      <c r="B338" s="6301" t="s">
        <v>2464</v>
      </c>
      <c r="C338" s="6151" t="s">
        <v>6385</v>
      </c>
      <c r="D338" s="6311" t="s">
        <v>6387</v>
      </c>
      <c r="E338" s="6304" t="s">
        <v>6232</v>
      </c>
      <c r="F338" s="2189" t="s">
        <v>1809</v>
      </c>
      <c r="G338" s="2201" t="s">
        <v>5855</v>
      </c>
      <c r="H338" s="2202">
        <f>$H$22</f>
        <v>256</v>
      </c>
      <c r="I338" s="2203">
        <f>H338*0.1/0.008</f>
        <v>3200</v>
      </c>
      <c r="J338" s="2202">
        <f>$J$22</f>
        <v>256</v>
      </c>
      <c r="K338" s="2203">
        <f>J338*0.1/0.008</f>
        <v>3200</v>
      </c>
      <c r="L338" s="6160" t="s">
        <v>1811</v>
      </c>
      <c r="M338" s="6307">
        <v>45364</v>
      </c>
      <c r="N338" s="6310">
        <v>5390</v>
      </c>
      <c r="O338" s="6314">
        <v>28000</v>
      </c>
      <c r="P338" s="6317">
        <v>2000</v>
      </c>
      <c r="Q338" s="6148" t="s">
        <v>2468</v>
      </c>
      <c r="R338" s="6148" t="s">
        <v>2455</v>
      </c>
      <c r="S338" s="2813" t="s">
        <v>6354</v>
      </c>
    </row>
    <row r="339" spans="1:20" ht="12.75" customHeight="1">
      <c r="A339" s="6141"/>
      <c r="B339" s="6302"/>
      <c r="C339" s="6152"/>
      <c r="D339" s="6312"/>
      <c r="E339" s="6305"/>
      <c r="F339" s="2204"/>
      <c r="G339" s="2205"/>
      <c r="H339" s="2157"/>
      <c r="I339" s="2137"/>
      <c r="J339" s="2157"/>
      <c r="K339" s="2137"/>
      <c r="L339" s="6161"/>
      <c r="M339" s="6308"/>
      <c r="N339" s="6310"/>
      <c r="O339" s="6315"/>
      <c r="P339" s="3472"/>
      <c r="Q339" s="6149"/>
      <c r="R339" s="6149"/>
      <c r="S339" s="2349"/>
    </row>
    <row r="340" spans="1:20" ht="12.75" customHeight="1">
      <c r="A340" s="6141"/>
      <c r="B340" s="6302"/>
      <c r="C340" s="6152"/>
      <c r="D340" s="6312"/>
      <c r="E340" s="6305"/>
      <c r="F340" s="2204"/>
      <c r="G340" s="3285" t="s">
        <v>6356</v>
      </c>
      <c r="H340" s="2159">
        <v>42024</v>
      </c>
      <c r="I340" s="2137">
        <f>H340*1.5/0.008</f>
        <v>7879500</v>
      </c>
      <c r="J340" s="2159">
        <v>4288</v>
      </c>
      <c r="K340" s="2137">
        <f>J340*1.5/0.008</f>
        <v>804000</v>
      </c>
      <c r="L340" s="6161"/>
      <c r="M340" s="6308"/>
      <c r="N340" s="6310"/>
      <c r="O340" s="6315"/>
      <c r="P340" s="3472"/>
      <c r="Q340" s="6149"/>
      <c r="R340" s="6149"/>
      <c r="S340" s="2349"/>
    </row>
    <row r="341" spans="1:20" ht="12.75" customHeight="1">
      <c r="A341" s="6141"/>
      <c r="B341" s="6303"/>
      <c r="C341" s="6153"/>
      <c r="D341" s="6313"/>
      <c r="E341" s="6306"/>
      <c r="F341" s="2206"/>
      <c r="G341" s="2196"/>
      <c r="H341" s="2162"/>
      <c r="I341" s="2141"/>
      <c r="J341" s="2162"/>
      <c r="K341" s="2141"/>
      <c r="L341" s="6162"/>
      <c r="M341" s="6309"/>
      <c r="N341" s="6310"/>
      <c r="O341" s="6316"/>
      <c r="P341" s="6318"/>
      <c r="Q341" s="6150"/>
      <c r="R341" s="6150"/>
      <c r="S341" s="2350"/>
      <c r="T341" s="2056"/>
    </row>
    <row r="342" spans="1:20" ht="12.75" customHeight="1">
      <c r="A342" s="6141"/>
      <c r="B342" s="6301" t="s">
        <v>2464</v>
      </c>
      <c r="C342" s="6151" t="s">
        <v>6330</v>
      </c>
      <c r="D342" s="6278" t="s">
        <v>6388</v>
      </c>
      <c r="E342" s="6304" t="s">
        <v>6230</v>
      </c>
      <c r="F342" s="2189" t="s">
        <v>1809</v>
      </c>
      <c r="G342" s="2201" t="s">
        <v>5858</v>
      </c>
      <c r="H342" s="2202">
        <f>$H$24</f>
        <v>512</v>
      </c>
      <c r="I342" s="2203">
        <f>H342*0.1/0.008</f>
        <v>6400</v>
      </c>
      <c r="J342" s="2202">
        <f>$J$24</f>
        <v>512</v>
      </c>
      <c r="K342" s="2203">
        <f>J342*0.1/0.008</f>
        <v>6400</v>
      </c>
      <c r="L342" s="6160" t="s">
        <v>1811</v>
      </c>
      <c r="M342" s="6307">
        <v>34343</v>
      </c>
      <c r="N342" s="6310">
        <v>4267</v>
      </c>
      <c r="O342" s="6314">
        <v>21000</v>
      </c>
      <c r="P342" s="6317">
        <v>1500</v>
      </c>
      <c r="Q342" s="6148" t="s">
        <v>2468</v>
      </c>
      <c r="R342" s="6148" t="s">
        <v>2455</v>
      </c>
      <c r="S342" s="2813" t="s">
        <v>6354</v>
      </c>
    </row>
    <row r="343" spans="1:20" ht="12.75" customHeight="1">
      <c r="A343" s="6141"/>
      <c r="B343" s="6302"/>
      <c r="C343" s="6152"/>
      <c r="D343" s="6279"/>
      <c r="E343" s="6305"/>
      <c r="F343" s="2204"/>
      <c r="G343" s="2205"/>
      <c r="H343" s="2157"/>
      <c r="I343" s="2137"/>
      <c r="J343" s="2157"/>
      <c r="K343" s="2137"/>
      <c r="L343" s="6161"/>
      <c r="M343" s="6308"/>
      <c r="N343" s="6310"/>
      <c r="O343" s="6315"/>
      <c r="P343" s="3472"/>
      <c r="Q343" s="6149"/>
      <c r="R343" s="6149"/>
      <c r="S343" s="2349"/>
    </row>
    <row r="344" spans="1:20" ht="12.75" customHeight="1">
      <c r="A344" s="6141"/>
      <c r="B344" s="6302"/>
      <c r="C344" s="6152"/>
      <c r="D344" s="6279"/>
      <c r="E344" s="6305"/>
      <c r="F344" s="2204"/>
      <c r="G344" s="3285" t="s">
        <v>6353</v>
      </c>
      <c r="H344" s="2159">
        <v>31624</v>
      </c>
      <c r="I344" s="2137">
        <f>H344*1.5/0.008</f>
        <v>5929500</v>
      </c>
      <c r="J344" s="2159">
        <v>3200</v>
      </c>
      <c r="K344" s="2137">
        <f>J344*1.5/0.008</f>
        <v>600000</v>
      </c>
      <c r="L344" s="6161"/>
      <c r="M344" s="6308"/>
      <c r="N344" s="6310"/>
      <c r="O344" s="6315"/>
      <c r="P344" s="3472"/>
      <c r="Q344" s="6149"/>
      <c r="R344" s="6149"/>
      <c r="S344" s="2349"/>
    </row>
    <row r="345" spans="1:20" ht="12.75" customHeight="1">
      <c r="A345" s="6141"/>
      <c r="B345" s="6303"/>
      <c r="C345" s="6153"/>
      <c r="D345" s="6280"/>
      <c r="E345" s="6306"/>
      <c r="F345" s="2206"/>
      <c r="G345" s="2196"/>
      <c r="H345" s="2162"/>
      <c r="I345" s="2141"/>
      <c r="J345" s="2162"/>
      <c r="K345" s="2141"/>
      <c r="L345" s="6162"/>
      <c r="M345" s="6309"/>
      <c r="N345" s="6310"/>
      <c r="O345" s="6316"/>
      <c r="P345" s="6318"/>
      <c r="Q345" s="6150"/>
      <c r="R345" s="6150"/>
      <c r="S345" s="2350"/>
      <c r="T345" s="2056"/>
    </row>
    <row r="346" spans="1:20" ht="12.75" customHeight="1">
      <c r="A346" s="6141"/>
      <c r="B346" s="6301" t="s">
        <v>2464</v>
      </c>
      <c r="C346" s="6151" t="s">
        <v>6390</v>
      </c>
      <c r="D346" s="6311" t="s">
        <v>6389</v>
      </c>
      <c r="E346" s="6304" t="s">
        <v>6232</v>
      </c>
      <c r="F346" s="2189" t="s">
        <v>1809</v>
      </c>
      <c r="G346" s="2201" t="s">
        <v>5858</v>
      </c>
      <c r="H346" s="2202">
        <f>$H$24</f>
        <v>512</v>
      </c>
      <c r="I346" s="2203">
        <f>H346*0.1/0.008</f>
        <v>6400</v>
      </c>
      <c r="J346" s="2202">
        <f>$J$24</f>
        <v>512</v>
      </c>
      <c r="K346" s="2203">
        <f>J346*0.1/0.008</f>
        <v>6400</v>
      </c>
      <c r="L346" s="6160" t="s">
        <v>1811</v>
      </c>
      <c r="M346" s="6307">
        <v>45364</v>
      </c>
      <c r="N346" s="6310">
        <v>5390</v>
      </c>
      <c r="O346" s="6314">
        <v>28000</v>
      </c>
      <c r="P346" s="6317">
        <v>2000</v>
      </c>
      <c r="Q346" s="6148" t="s">
        <v>2468</v>
      </c>
      <c r="R346" s="6148" t="s">
        <v>2455</v>
      </c>
      <c r="S346" s="2813" t="s">
        <v>6354</v>
      </c>
    </row>
    <row r="347" spans="1:20" ht="12.75" customHeight="1">
      <c r="A347" s="6141"/>
      <c r="B347" s="6302"/>
      <c r="C347" s="6152"/>
      <c r="D347" s="6312"/>
      <c r="E347" s="6305"/>
      <c r="F347" s="2204"/>
      <c r="G347" s="2205"/>
      <c r="H347" s="2157"/>
      <c r="I347" s="2137"/>
      <c r="J347" s="2157"/>
      <c r="K347" s="2137"/>
      <c r="L347" s="6161"/>
      <c r="M347" s="6308"/>
      <c r="N347" s="6310"/>
      <c r="O347" s="6315"/>
      <c r="P347" s="3472"/>
      <c r="Q347" s="6149"/>
      <c r="R347" s="6149"/>
      <c r="S347" s="2349"/>
    </row>
    <row r="348" spans="1:20" ht="12.75" customHeight="1">
      <c r="A348" s="6141"/>
      <c r="B348" s="6302"/>
      <c r="C348" s="6152"/>
      <c r="D348" s="6312"/>
      <c r="E348" s="6305"/>
      <c r="F348" s="2204"/>
      <c r="G348" s="3285" t="s">
        <v>6356</v>
      </c>
      <c r="H348" s="2159">
        <v>42024</v>
      </c>
      <c r="I348" s="2137">
        <f>H348*1.5/0.008</f>
        <v>7879500</v>
      </c>
      <c r="J348" s="2159">
        <v>4288</v>
      </c>
      <c r="K348" s="2137">
        <f>J348*1.5/0.008</f>
        <v>804000</v>
      </c>
      <c r="L348" s="6161"/>
      <c r="M348" s="6308"/>
      <c r="N348" s="6310"/>
      <c r="O348" s="6315"/>
      <c r="P348" s="3472"/>
      <c r="Q348" s="6149"/>
      <c r="R348" s="6149"/>
      <c r="S348" s="2349"/>
    </row>
    <row r="349" spans="1:20" ht="12.75" customHeight="1">
      <c r="A349" s="6142"/>
      <c r="B349" s="6303"/>
      <c r="C349" s="6153"/>
      <c r="D349" s="6313"/>
      <c r="E349" s="6306"/>
      <c r="F349" s="2206"/>
      <c r="G349" s="2196"/>
      <c r="H349" s="2162"/>
      <c r="I349" s="2141"/>
      <c r="J349" s="2162"/>
      <c r="K349" s="2141"/>
      <c r="L349" s="6162"/>
      <c r="M349" s="6309"/>
      <c r="N349" s="6310"/>
      <c r="O349" s="6316"/>
      <c r="P349" s="6318"/>
      <c r="Q349" s="6150"/>
      <c r="R349" s="6150"/>
      <c r="S349" s="2350"/>
      <c r="T349" s="2056"/>
    </row>
    <row r="350" spans="1:20" ht="12.75" customHeight="1">
      <c r="A350" s="6140" t="s">
        <v>6332</v>
      </c>
      <c r="B350" s="6301" t="s">
        <v>2464</v>
      </c>
      <c r="C350" s="6151" t="s">
        <v>6333</v>
      </c>
      <c r="D350" s="6278" t="s">
        <v>6391</v>
      </c>
      <c r="E350" s="6304" t="s">
        <v>6246</v>
      </c>
      <c r="F350" s="2189" t="s">
        <v>4925</v>
      </c>
      <c r="G350" s="2201" t="s">
        <v>5855</v>
      </c>
      <c r="H350" s="2202">
        <f>$H$22</f>
        <v>256</v>
      </c>
      <c r="I350" s="2203">
        <f>H350*0.1/0.008</f>
        <v>3200</v>
      </c>
      <c r="J350" s="2202">
        <f>$J$22</f>
        <v>256</v>
      </c>
      <c r="K350" s="2203">
        <f>J350*0.1/0.008</f>
        <v>3200</v>
      </c>
      <c r="L350" s="6160" t="s">
        <v>1811</v>
      </c>
      <c r="M350" s="6307">
        <v>38439</v>
      </c>
      <c r="N350" s="6310">
        <v>4843</v>
      </c>
      <c r="O350" s="6314">
        <v>21000</v>
      </c>
      <c r="P350" s="6317">
        <v>1500</v>
      </c>
      <c r="Q350" s="6148" t="s">
        <v>2468</v>
      </c>
      <c r="R350" s="6148" t="s">
        <v>2455</v>
      </c>
      <c r="S350" s="2813" t="s">
        <v>6354</v>
      </c>
    </row>
    <row r="351" spans="1:20" ht="12.75" customHeight="1">
      <c r="A351" s="6141"/>
      <c r="B351" s="6302"/>
      <c r="C351" s="6152"/>
      <c r="D351" s="6279"/>
      <c r="E351" s="6305"/>
      <c r="F351" s="2204"/>
      <c r="G351" s="2205" t="s">
        <v>5838</v>
      </c>
      <c r="H351" s="2157">
        <f>$H$32</f>
        <v>4096</v>
      </c>
      <c r="I351" s="2137">
        <f>H351*0.1/0.008</f>
        <v>51200</v>
      </c>
      <c r="J351" s="2157">
        <f>$J$31</f>
        <v>576</v>
      </c>
      <c r="K351" s="2137">
        <f>J351*0.1/0.008</f>
        <v>7200</v>
      </c>
      <c r="L351" s="6161"/>
      <c r="M351" s="6308"/>
      <c r="N351" s="6310"/>
      <c r="O351" s="6315"/>
      <c r="P351" s="3472"/>
      <c r="Q351" s="6149"/>
      <c r="R351" s="6149"/>
      <c r="S351" s="2349"/>
    </row>
    <row r="352" spans="1:20" ht="12.75" customHeight="1">
      <c r="A352" s="6141"/>
      <c r="B352" s="6302"/>
      <c r="C352" s="6152"/>
      <c r="D352" s="6279"/>
      <c r="E352" s="6305"/>
      <c r="F352" s="2204"/>
      <c r="G352" s="3285" t="s">
        <v>6353</v>
      </c>
      <c r="H352" s="2159">
        <v>31624</v>
      </c>
      <c r="I352" s="2137">
        <f>H352*1.5/0.008</f>
        <v>5929500</v>
      </c>
      <c r="J352" s="2159">
        <v>3200</v>
      </c>
      <c r="K352" s="2137">
        <f>J352*1.5/0.008</f>
        <v>600000</v>
      </c>
      <c r="L352" s="6161"/>
      <c r="M352" s="6308"/>
      <c r="N352" s="6310"/>
      <c r="O352" s="6315"/>
      <c r="P352" s="3472"/>
      <c r="Q352" s="6149"/>
      <c r="R352" s="6149"/>
      <c r="S352" s="2349"/>
    </row>
    <row r="353" spans="1:20" ht="12.75" customHeight="1">
      <c r="A353" s="6141"/>
      <c r="B353" s="6303"/>
      <c r="C353" s="6153"/>
      <c r="D353" s="6280"/>
      <c r="E353" s="6306"/>
      <c r="F353" s="2206"/>
      <c r="G353" s="2196"/>
      <c r="H353" s="2162"/>
      <c r="I353" s="2141"/>
      <c r="J353" s="2162"/>
      <c r="K353" s="2141"/>
      <c r="L353" s="6162"/>
      <c r="M353" s="6309"/>
      <c r="N353" s="6310"/>
      <c r="O353" s="6316"/>
      <c r="P353" s="6318"/>
      <c r="Q353" s="6150"/>
      <c r="R353" s="6150"/>
      <c r="S353" s="2350"/>
      <c r="T353" s="2056"/>
    </row>
    <row r="354" spans="1:20" ht="12.75" customHeight="1">
      <c r="A354" s="6141"/>
      <c r="B354" s="6301" t="s">
        <v>2464</v>
      </c>
      <c r="C354" s="6151" t="s">
        <v>6393</v>
      </c>
      <c r="D354" s="6311" t="s">
        <v>6392</v>
      </c>
      <c r="E354" s="6304" t="s">
        <v>6247</v>
      </c>
      <c r="F354" s="2189" t="s">
        <v>4925</v>
      </c>
      <c r="G354" s="2201" t="s">
        <v>5855</v>
      </c>
      <c r="H354" s="2202">
        <f>$H$22</f>
        <v>256</v>
      </c>
      <c r="I354" s="2203">
        <f>H354*0.1/0.008</f>
        <v>3200</v>
      </c>
      <c r="J354" s="2202">
        <f>$J$22</f>
        <v>256</v>
      </c>
      <c r="K354" s="2203">
        <f>J354*0.1/0.008</f>
        <v>3200</v>
      </c>
      <c r="L354" s="6160" t="s">
        <v>1811</v>
      </c>
      <c r="M354" s="6307">
        <v>49460</v>
      </c>
      <c r="N354" s="6310">
        <v>5966</v>
      </c>
      <c r="O354" s="6314">
        <v>28000</v>
      </c>
      <c r="P354" s="6317">
        <v>2000</v>
      </c>
      <c r="Q354" s="6148" t="s">
        <v>2468</v>
      </c>
      <c r="R354" s="6148" t="s">
        <v>2455</v>
      </c>
      <c r="S354" s="2813" t="s">
        <v>6354</v>
      </c>
    </row>
    <row r="355" spans="1:20" ht="12.75" customHeight="1">
      <c r="A355" s="6141"/>
      <c r="B355" s="6302"/>
      <c r="C355" s="6152"/>
      <c r="D355" s="6312"/>
      <c r="E355" s="6305"/>
      <c r="F355" s="2204"/>
      <c r="G355" s="2205" t="s">
        <v>5838</v>
      </c>
      <c r="H355" s="2157">
        <f>$H$32</f>
        <v>4096</v>
      </c>
      <c r="I355" s="2137">
        <f>H355*0.1/0.008</f>
        <v>51200</v>
      </c>
      <c r="J355" s="2157">
        <f>$J$31</f>
        <v>576</v>
      </c>
      <c r="K355" s="2137">
        <f>J355*0.1/0.008</f>
        <v>7200</v>
      </c>
      <c r="L355" s="6161"/>
      <c r="M355" s="6308"/>
      <c r="N355" s="6310"/>
      <c r="O355" s="6315"/>
      <c r="P355" s="3472"/>
      <c r="Q355" s="6149"/>
      <c r="R355" s="6149"/>
      <c r="S355" s="2349"/>
    </row>
    <row r="356" spans="1:20" ht="12.75" customHeight="1">
      <c r="A356" s="6141"/>
      <c r="B356" s="6302"/>
      <c r="C356" s="6152"/>
      <c r="D356" s="6312"/>
      <c r="E356" s="6305"/>
      <c r="F356" s="2204"/>
      <c r="G356" s="3285" t="s">
        <v>6356</v>
      </c>
      <c r="H356" s="2159">
        <v>42024</v>
      </c>
      <c r="I356" s="2137">
        <f>H356*1.5/0.008</f>
        <v>7879500</v>
      </c>
      <c r="J356" s="2159">
        <v>4288</v>
      </c>
      <c r="K356" s="2137">
        <f>J356*1.5/0.008</f>
        <v>804000</v>
      </c>
      <c r="L356" s="6161"/>
      <c r="M356" s="6308"/>
      <c r="N356" s="6310"/>
      <c r="O356" s="6315"/>
      <c r="P356" s="3472"/>
      <c r="Q356" s="6149"/>
      <c r="R356" s="6149"/>
      <c r="S356" s="2349"/>
    </row>
    <row r="357" spans="1:20" ht="12.75" customHeight="1">
      <c r="A357" s="6141"/>
      <c r="B357" s="6303"/>
      <c r="C357" s="6153"/>
      <c r="D357" s="6313"/>
      <c r="E357" s="6306"/>
      <c r="F357" s="2206"/>
      <c r="G357" s="2196"/>
      <c r="H357" s="2162"/>
      <c r="I357" s="2141"/>
      <c r="J357" s="2162"/>
      <c r="K357" s="2141"/>
      <c r="L357" s="6162"/>
      <c r="M357" s="6309"/>
      <c r="N357" s="6310"/>
      <c r="O357" s="6316"/>
      <c r="P357" s="6318"/>
      <c r="Q357" s="6150"/>
      <c r="R357" s="6150"/>
      <c r="S357" s="2350"/>
      <c r="T357" s="2056"/>
    </row>
    <row r="358" spans="1:20" ht="12.75" customHeight="1">
      <c r="A358" s="6141"/>
      <c r="B358" s="6301" t="s">
        <v>2464</v>
      </c>
      <c r="C358" s="6151" t="s">
        <v>6335</v>
      </c>
      <c r="D358" s="6278" t="s">
        <v>6395</v>
      </c>
      <c r="E358" s="6304" t="s">
        <v>6246</v>
      </c>
      <c r="F358" s="2189" t="s">
        <v>4925</v>
      </c>
      <c r="G358" s="2201" t="s">
        <v>5858</v>
      </c>
      <c r="H358" s="2202">
        <f>$H$24</f>
        <v>512</v>
      </c>
      <c r="I358" s="2203">
        <f>H358*0.1/0.008</f>
        <v>6400</v>
      </c>
      <c r="J358" s="2202">
        <f>$J$24</f>
        <v>512</v>
      </c>
      <c r="K358" s="2203">
        <f>J358*0.1/0.008</f>
        <v>6400</v>
      </c>
      <c r="L358" s="6160" t="s">
        <v>1811</v>
      </c>
      <c r="M358" s="6307">
        <v>38439</v>
      </c>
      <c r="N358" s="6310">
        <v>4843</v>
      </c>
      <c r="O358" s="6314">
        <v>21000</v>
      </c>
      <c r="P358" s="6317">
        <v>1500</v>
      </c>
      <c r="Q358" s="6148" t="s">
        <v>2468</v>
      </c>
      <c r="R358" s="6148" t="s">
        <v>2455</v>
      </c>
      <c r="S358" s="2813" t="s">
        <v>6354</v>
      </c>
    </row>
    <row r="359" spans="1:20" ht="12.75" customHeight="1">
      <c r="A359" s="6141"/>
      <c r="B359" s="6302"/>
      <c r="C359" s="6152"/>
      <c r="D359" s="6279"/>
      <c r="E359" s="6305"/>
      <c r="F359" s="2204"/>
      <c r="G359" s="2205" t="s">
        <v>5838</v>
      </c>
      <c r="H359" s="2157">
        <f>$H$32</f>
        <v>4096</v>
      </c>
      <c r="I359" s="2137">
        <f>H359*0.1/0.008</f>
        <v>51200</v>
      </c>
      <c r="J359" s="2157">
        <f>$J$31</f>
        <v>576</v>
      </c>
      <c r="K359" s="2137">
        <f>J359*0.1/0.008</f>
        <v>7200</v>
      </c>
      <c r="L359" s="6161"/>
      <c r="M359" s="6308"/>
      <c r="N359" s="6310"/>
      <c r="O359" s="6315"/>
      <c r="P359" s="3472"/>
      <c r="Q359" s="6149"/>
      <c r="R359" s="6149"/>
      <c r="S359" s="2349"/>
    </row>
    <row r="360" spans="1:20" ht="12.75" customHeight="1">
      <c r="A360" s="6141"/>
      <c r="B360" s="6302"/>
      <c r="C360" s="6152"/>
      <c r="D360" s="6279"/>
      <c r="E360" s="6305"/>
      <c r="F360" s="2204"/>
      <c r="G360" s="3285" t="s">
        <v>6353</v>
      </c>
      <c r="H360" s="2159">
        <v>31624</v>
      </c>
      <c r="I360" s="2137">
        <f>H360*1.5/0.008</f>
        <v>5929500</v>
      </c>
      <c r="J360" s="2159">
        <v>3200</v>
      </c>
      <c r="K360" s="2137">
        <f>J360*1.5/0.008</f>
        <v>600000</v>
      </c>
      <c r="L360" s="6161"/>
      <c r="M360" s="6308"/>
      <c r="N360" s="6310"/>
      <c r="O360" s="6315"/>
      <c r="P360" s="3472"/>
      <c r="Q360" s="6149"/>
      <c r="R360" s="6149"/>
      <c r="S360" s="2349"/>
    </row>
    <row r="361" spans="1:20" ht="12.75" customHeight="1">
      <c r="A361" s="6141"/>
      <c r="B361" s="6303"/>
      <c r="C361" s="6153"/>
      <c r="D361" s="6280"/>
      <c r="E361" s="6306"/>
      <c r="F361" s="2206"/>
      <c r="G361" s="2196"/>
      <c r="H361" s="2162"/>
      <c r="I361" s="2141"/>
      <c r="J361" s="2162"/>
      <c r="K361" s="2141"/>
      <c r="L361" s="6162"/>
      <c r="M361" s="6309"/>
      <c r="N361" s="6310"/>
      <c r="O361" s="6316"/>
      <c r="P361" s="6318"/>
      <c r="Q361" s="6150"/>
      <c r="R361" s="6150"/>
      <c r="S361" s="2350"/>
      <c r="T361" s="2056"/>
    </row>
    <row r="362" spans="1:20" ht="12.75" customHeight="1">
      <c r="A362" s="6141"/>
      <c r="B362" s="6301" t="s">
        <v>2464</v>
      </c>
      <c r="C362" s="6151" t="s">
        <v>6394</v>
      </c>
      <c r="D362" s="6311" t="s">
        <v>6396</v>
      </c>
      <c r="E362" s="6304" t="s">
        <v>6247</v>
      </c>
      <c r="F362" s="2189" t="s">
        <v>4925</v>
      </c>
      <c r="G362" s="2201" t="s">
        <v>5858</v>
      </c>
      <c r="H362" s="2202">
        <f>$H$24</f>
        <v>512</v>
      </c>
      <c r="I362" s="2203">
        <f>H362*0.1/0.008</f>
        <v>6400</v>
      </c>
      <c r="J362" s="2202">
        <f>$J$24</f>
        <v>512</v>
      </c>
      <c r="K362" s="2203">
        <f>J362*0.1/0.008</f>
        <v>6400</v>
      </c>
      <c r="L362" s="6160" t="s">
        <v>1811</v>
      </c>
      <c r="M362" s="6307">
        <v>49460</v>
      </c>
      <c r="N362" s="6310">
        <v>5966</v>
      </c>
      <c r="O362" s="6314">
        <v>28000</v>
      </c>
      <c r="P362" s="6317">
        <v>2000</v>
      </c>
      <c r="Q362" s="6148" t="s">
        <v>2468</v>
      </c>
      <c r="R362" s="6148" t="s">
        <v>2455</v>
      </c>
      <c r="S362" s="2813" t="s">
        <v>6354</v>
      </c>
    </row>
    <row r="363" spans="1:20" ht="12.75" customHeight="1">
      <c r="A363" s="6141"/>
      <c r="B363" s="6302"/>
      <c r="C363" s="6152"/>
      <c r="D363" s="6312"/>
      <c r="E363" s="6305"/>
      <c r="F363" s="2204"/>
      <c r="G363" s="2205" t="s">
        <v>5838</v>
      </c>
      <c r="H363" s="2157">
        <f>$H$32</f>
        <v>4096</v>
      </c>
      <c r="I363" s="2137">
        <f>H363*0.1/0.008</f>
        <v>51200</v>
      </c>
      <c r="J363" s="2157">
        <f>$J$31</f>
        <v>576</v>
      </c>
      <c r="K363" s="2137">
        <f>J363*0.1/0.008</f>
        <v>7200</v>
      </c>
      <c r="L363" s="6161"/>
      <c r="M363" s="6308"/>
      <c r="N363" s="6310"/>
      <c r="O363" s="6315"/>
      <c r="P363" s="3472"/>
      <c r="Q363" s="6149"/>
      <c r="R363" s="6149"/>
      <c r="S363" s="2349"/>
    </row>
    <row r="364" spans="1:20" ht="12.75" customHeight="1">
      <c r="A364" s="6141"/>
      <c r="B364" s="6302"/>
      <c r="C364" s="6152"/>
      <c r="D364" s="6312"/>
      <c r="E364" s="6305"/>
      <c r="F364" s="2204"/>
      <c r="G364" s="3285" t="s">
        <v>6356</v>
      </c>
      <c r="H364" s="2159">
        <v>42024</v>
      </c>
      <c r="I364" s="2137">
        <f>H364*1.5/0.008</f>
        <v>7879500</v>
      </c>
      <c r="J364" s="2159">
        <v>4288</v>
      </c>
      <c r="K364" s="2137">
        <f>J364*1.5/0.008</f>
        <v>804000</v>
      </c>
      <c r="L364" s="6161"/>
      <c r="M364" s="6308"/>
      <c r="N364" s="6310"/>
      <c r="O364" s="6315"/>
      <c r="P364" s="3472"/>
      <c r="Q364" s="6149"/>
      <c r="R364" s="6149"/>
      <c r="S364" s="2349"/>
    </row>
    <row r="365" spans="1:20" ht="12.75" customHeight="1">
      <c r="A365" s="6142"/>
      <c r="B365" s="6303"/>
      <c r="C365" s="6153"/>
      <c r="D365" s="6313"/>
      <c r="E365" s="6306"/>
      <c r="F365" s="2206"/>
      <c r="G365" s="2196"/>
      <c r="H365" s="2162"/>
      <c r="I365" s="2141"/>
      <c r="J365" s="2162"/>
      <c r="K365" s="2141"/>
      <c r="L365" s="6162"/>
      <c r="M365" s="6309"/>
      <c r="N365" s="6310"/>
      <c r="O365" s="6316"/>
      <c r="P365" s="6318"/>
      <c r="Q365" s="6150"/>
      <c r="R365" s="6150"/>
      <c r="S365" s="2350"/>
      <c r="T365" s="2056"/>
    </row>
    <row r="366" spans="1:20" ht="12.75" customHeight="1">
      <c r="A366" s="6140" t="s">
        <v>6397</v>
      </c>
      <c r="B366" s="6301" t="s">
        <v>2464</v>
      </c>
      <c r="C366" s="6151" t="s">
        <v>6337</v>
      </c>
      <c r="D366" s="6278" t="s">
        <v>6400</v>
      </c>
      <c r="E366" s="6304" t="s">
        <v>6258</v>
      </c>
      <c r="F366" s="2189" t="s">
        <v>4954</v>
      </c>
      <c r="G366" s="2201" t="s">
        <v>5855</v>
      </c>
      <c r="H366" s="2202">
        <f>$H$22</f>
        <v>256</v>
      </c>
      <c r="I366" s="2203">
        <f>H366*0.1/0.008</f>
        <v>3200</v>
      </c>
      <c r="J366" s="2202">
        <f>$J$22</f>
        <v>256</v>
      </c>
      <c r="K366" s="2203">
        <f>J366*0.1/0.008</f>
        <v>3200</v>
      </c>
      <c r="L366" s="6160" t="s">
        <v>1811</v>
      </c>
      <c r="M366" s="6307">
        <v>44455</v>
      </c>
      <c r="N366" s="6310">
        <v>4843</v>
      </c>
      <c r="O366" s="6314">
        <v>21000</v>
      </c>
      <c r="P366" s="6317">
        <v>1500</v>
      </c>
      <c r="Q366" s="6148" t="s">
        <v>2468</v>
      </c>
      <c r="R366" s="6148" t="s">
        <v>2455</v>
      </c>
      <c r="S366" s="2813" t="s">
        <v>6354</v>
      </c>
    </row>
    <row r="367" spans="1:20" ht="12.75" customHeight="1">
      <c r="A367" s="6141"/>
      <c r="B367" s="6302"/>
      <c r="C367" s="6152"/>
      <c r="D367" s="6279"/>
      <c r="E367" s="6305"/>
      <c r="F367" s="2204"/>
      <c r="G367" s="2205" t="s">
        <v>5839</v>
      </c>
      <c r="H367" s="2157">
        <f>$H$33</f>
        <v>6080</v>
      </c>
      <c r="I367" s="2137">
        <f>H367*0.1/0.008</f>
        <v>76000</v>
      </c>
      <c r="J367" s="2157">
        <f>$J$32</f>
        <v>576</v>
      </c>
      <c r="K367" s="2137">
        <f>J367*0.1/0.008</f>
        <v>7200</v>
      </c>
      <c r="L367" s="6161"/>
      <c r="M367" s="6308"/>
      <c r="N367" s="6310"/>
      <c r="O367" s="6315"/>
      <c r="P367" s="3472"/>
      <c r="Q367" s="6149"/>
      <c r="R367" s="6149"/>
      <c r="S367" s="2349"/>
    </row>
    <row r="368" spans="1:20" ht="12.75" customHeight="1">
      <c r="A368" s="6141"/>
      <c r="B368" s="6302"/>
      <c r="C368" s="6152"/>
      <c r="D368" s="6279"/>
      <c r="E368" s="6305"/>
      <c r="F368" s="2204"/>
      <c r="G368" s="3285" t="s">
        <v>6353</v>
      </c>
      <c r="H368" s="2159">
        <v>31624</v>
      </c>
      <c r="I368" s="2137">
        <f>H368*1.5/0.008</f>
        <v>5929500</v>
      </c>
      <c r="J368" s="2159">
        <v>3200</v>
      </c>
      <c r="K368" s="2137">
        <f>J368*1.5/0.008</f>
        <v>600000</v>
      </c>
      <c r="L368" s="6161"/>
      <c r="M368" s="6308"/>
      <c r="N368" s="6310"/>
      <c r="O368" s="6315"/>
      <c r="P368" s="3472"/>
      <c r="Q368" s="6149"/>
      <c r="R368" s="6149"/>
      <c r="S368" s="2349"/>
    </row>
    <row r="369" spans="1:20" ht="12.75" customHeight="1">
      <c r="A369" s="6141"/>
      <c r="B369" s="6303"/>
      <c r="C369" s="6153"/>
      <c r="D369" s="6280"/>
      <c r="E369" s="6306"/>
      <c r="F369" s="2206"/>
      <c r="G369" s="2196"/>
      <c r="H369" s="2162"/>
      <c r="I369" s="2141"/>
      <c r="J369" s="2162"/>
      <c r="K369" s="2141"/>
      <c r="L369" s="6162"/>
      <c r="M369" s="6309"/>
      <c r="N369" s="6310"/>
      <c r="O369" s="6316"/>
      <c r="P369" s="6318"/>
      <c r="Q369" s="6150"/>
      <c r="R369" s="6150"/>
      <c r="S369" s="2350"/>
      <c r="T369" s="2056"/>
    </row>
    <row r="370" spans="1:20" ht="12.75" customHeight="1">
      <c r="A370" s="6141"/>
      <c r="B370" s="6301" t="s">
        <v>2464</v>
      </c>
      <c r="C370" s="6151" t="s">
        <v>6398</v>
      </c>
      <c r="D370" s="6311" t="s">
        <v>6401</v>
      </c>
      <c r="E370" s="6304" t="s">
        <v>6259</v>
      </c>
      <c r="F370" s="2189" t="s">
        <v>4954</v>
      </c>
      <c r="G370" s="2201" t="s">
        <v>5855</v>
      </c>
      <c r="H370" s="2202">
        <f>$H$22</f>
        <v>256</v>
      </c>
      <c r="I370" s="2203">
        <f>H370*0.1/0.008</f>
        <v>3200</v>
      </c>
      <c r="J370" s="2202">
        <f>$J$22</f>
        <v>256</v>
      </c>
      <c r="K370" s="2203">
        <f>J370*0.1/0.008</f>
        <v>3200</v>
      </c>
      <c r="L370" s="6160" t="s">
        <v>1811</v>
      </c>
      <c r="M370" s="6307">
        <v>55476</v>
      </c>
      <c r="N370" s="6310">
        <v>5966</v>
      </c>
      <c r="O370" s="6314">
        <v>28000</v>
      </c>
      <c r="P370" s="6317">
        <v>2000</v>
      </c>
      <c r="Q370" s="6148" t="s">
        <v>2468</v>
      </c>
      <c r="R370" s="6148" t="s">
        <v>2455</v>
      </c>
      <c r="S370" s="2813" t="s">
        <v>6354</v>
      </c>
    </row>
    <row r="371" spans="1:20" ht="12.75" customHeight="1">
      <c r="A371" s="6141"/>
      <c r="B371" s="6302"/>
      <c r="C371" s="6152"/>
      <c r="D371" s="6312"/>
      <c r="E371" s="6305"/>
      <c r="F371" s="2204"/>
      <c r="G371" s="2205" t="s">
        <v>5839</v>
      </c>
      <c r="H371" s="2157">
        <v>6080</v>
      </c>
      <c r="I371" s="2137">
        <v>76000</v>
      </c>
      <c r="J371" s="2157">
        <v>576</v>
      </c>
      <c r="K371" s="2137">
        <v>7200</v>
      </c>
      <c r="L371" s="6161"/>
      <c r="M371" s="6308"/>
      <c r="N371" s="6310"/>
      <c r="O371" s="6315"/>
      <c r="P371" s="3472"/>
      <c r="Q371" s="6149"/>
      <c r="R371" s="6149"/>
      <c r="S371" s="2349"/>
    </row>
    <row r="372" spans="1:20" ht="12.75" customHeight="1">
      <c r="A372" s="6141"/>
      <c r="B372" s="6302"/>
      <c r="C372" s="6152"/>
      <c r="D372" s="6312"/>
      <c r="E372" s="6305"/>
      <c r="F372" s="2204"/>
      <c r="G372" s="3285" t="s">
        <v>6356</v>
      </c>
      <c r="H372" s="2159">
        <v>42024</v>
      </c>
      <c r="I372" s="2137">
        <f>H372*1.5/0.008</f>
        <v>7879500</v>
      </c>
      <c r="J372" s="2159">
        <v>4288</v>
      </c>
      <c r="K372" s="2137">
        <f>J372*1.5/0.008</f>
        <v>804000</v>
      </c>
      <c r="L372" s="6161"/>
      <c r="M372" s="6308"/>
      <c r="N372" s="6310"/>
      <c r="O372" s="6315"/>
      <c r="P372" s="3472"/>
      <c r="Q372" s="6149"/>
      <c r="R372" s="6149"/>
      <c r="S372" s="2349"/>
    </row>
    <row r="373" spans="1:20" ht="12.75" customHeight="1">
      <c r="A373" s="6141"/>
      <c r="B373" s="6303"/>
      <c r="C373" s="6153"/>
      <c r="D373" s="6313"/>
      <c r="E373" s="6306"/>
      <c r="F373" s="2206"/>
      <c r="G373" s="2196"/>
      <c r="H373" s="2162"/>
      <c r="I373" s="2141"/>
      <c r="J373" s="2162"/>
      <c r="K373" s="2141"/>
      <c r="L373" s="6162"/>
      <c r="M373" s="6309"/>
      <c r="N373" s="6310"/>
      <c r="O373" s="6316"/>
      <c r="P373" s="6318"/>
      <c r="Q373" s="6150"/>
      <c r="R373" s="6150"/>
      <c r="S373" s="2350"/>
      <c r="T373" s="2056"/>
    </row>
    <row r="374" spans="1:20" ht="12.75" customHeight="1">
      <c r="A374" s="6141"/>
      <c r="B374" s="6301" t="s">
        <v>2464</v>
      </c>
      <c r="C374" s="6151" t="s">
        <v>6339</v>
      </c>
      <c r="D374" s="6278" t="s">
        <v>6402</v>
      </c>
      <c r="E374" s="6304" t="s">
        <v>6258</v>
      </c>
      <c r="F374" s="2189" t="s">
        <v>4954</v>
      </c>
      <c r="G374" s="2201" t="s">
        <v>5858</v>
      </c>
      <c r="H374" s="2202">
        <f>$H$24</f>
        <v>512</v>
      </c>
      <c r="I374" s="2203">
        <f>H374*0.1/0.008</f>
        <v>6400</v>
      </c>
      <c r="J374" s="2202">
        <f>$J$24</f>
        <v>512</v>
      </c>
      <c r="K374" s="2203">
        <f>J374*0.1/0.008</f>
        <v>6400</v>
      </c>
      <c r="L374" s="6160" t="s">
        <v>1811</v>
      </c>
      <c r="M374" s="6307">
        <v>44455</v>
      </c>
      <c r="N374" s="6310">
        <v>4843</v>
      </c>
      <c r="O374" s="6314">
        <v>21000</v>
      </c>
      <c r="P374" s="6317">
        <v>1500</v>
      </c>
      <c r="Q374" s="6148" t="s">
        <v>2468</v>
      </c>
      <c r="R374" s="6148" t="s">
        <v>2455</v>
      </c>
      <c r="S374" s="2813" t="s">
        <v>6354</v>
      </c>
    </row>
    <row r="375" spans="1:20" ht="12.75" customHeight="1">
      <c r="A375" s="6141"/>
      <c r="B375" s="6302"/>
      <c r="C375" s="6152"/>
      <c r="D375" s="6279"/>
      <c r="E375" s="6305"/>
      <c r="F375" s="2204"/>
      <c r="G375" s="2205" t="s">
        <v>5839</v>
      </c>
      <c r="H375" s="2157">
        <f>$H$33</f>
        <v>6080</v>
      </c>
      <c r="I375" s="2137">
        <f>H375*0.1/0.008</f>
        <v>76000</v>
      </c>
      <c r="J375" s="2157">
        <f>$J$32</f>
        <v>576</v>
      </c>
      <c r="K375" s="2137">
        <f>J375*0.1/0.008</f>
        <v>7200</v>
      </c>
      <c r="L375" s="6161"/>
      <c r="M375" s="6308"/>
      <c r="N375" s="6310"/>
      <c r="O375" s="6315"/>
      <c r="P375" s="3472"/>
      <c r="Q375" s="6149"/>
      <c r="R375" s="6149"/>
      <c r="S375" s="2349"/>
    </row>
    <row r="376" spans="1:20" ht="12.75" customHeight="1">
      <c r="A376" s="6141"/>
      <c r="B376" s="6302"/>
      <c r="C376" s="6152"/>
      <c r="D376" s="6279"/>
      <c r="E376" s="6305"/>
      <c r="F376" s="2204"/>
      <c r="G376" s="3285" t="s">
        <v>6353</v>
      </c>
      <c r="H376" s="2159">
        <v>31624</v>
      </c>
      <c r="I376" s="2137">
        <f>H376*1.5/0.008</f>
        <v>5929500</v>
      </c>
      <c r="J376" s="2159">
        <v>3200</v>
      </c>
      <c r="K376" s="2137">
        <f>J376*1.5/0.008</f>
        <v>600000</v>
      </c>
      <c r="L376" s="6161"/>
      <c r="M376" s="6308"/>
      <c r="N376" s="6310"/>
      <c r="O376" s="6315"/>
      <c r="P376" s="3472"/>
      <c r="Q376" s="6149"/>
      <c r="R376" s="6149"/>
      <c r="S376" s="2349"/>
    </row>
    <row r="377" spans="1:20" ht="12.75" customHeight="1">
      <c r="A377" s="6141"/>
      <c r="B377" s="6303"/>
      <c r="C377" s="6153"/>
      <c r="D377" s="6280"/>
      <c r="E377" s="6306"/>
      <c r="F377" s="2206"/>
      <c r="G377" s="2196"/>
      <c r="H377" s="2162"/>
      <c r="I377" s="2141"/>
      <c r="J377" s="2162"/>
      <c r="K377" s="2141"/>
      <c r="L377" s="6162"/>
      <c r="M377" s="6309"/>
      <c r="N377" s="6310"/>
      <c r="O377" s="6316"/>
      <c r="P377" s="6318"/>
      <c r="Q377" s="6150"/>
      <c r="R377" s="6150"/>
      <c r="S377" s="2350"/>
      <c r="T377" s="2056"/>
    </row>
    <row r="378" spans="1:20" ht="12.75" customHeight="1">
      <c r="A378" s="6141"/>
      <c r="B378" s="6301" t="s">
        <v>2464</v>
      </c>
      <c r="C378" s="6151" t="s">
        <v>6399</v>
      </c>
      <c r="D378" s="6311" t="s">
        <v>6403</v>
      </c>
      <c r="E378" s="6304" t="s">
        <v>6259</v>
      </c>
      <c r="F378" s="2189" t="s">
        <v>4954</v>
      </c>
      <c r="G378" s="2201" t="s">
        <v>5858</v>
      </c>
      <c r="H378" s="2202">
        <f>$H$24</f>
        <v>512</v>
      </c>
      <c r="I378" s="2203">
        <f>H378*0.1/0.008</f>
        <v>6400</v>
      </c>
      <c r="J378" s="2202">
        <f>$J$24</f>
        <v>512</v>
      </c>
      <c r="K378" s="2203">
        <f>J378*0.1/0.008</f>
        <v>6400</v>
      </c>
      <c r="L378" s="6160" t="s">
        <v>1811</v>
      </c>
      <c r="M378" s="6307">
        <v>55476</v>
      </c>
      <c r="N378" s="6310">
        <v>5966</v>
      </c>
      <c r="O378" s="6314">
        <v>28000</v>
      </c>
      <c r="P378" s="6317">
        <v>2000</v>
      </c>
      <c r="Q378" s="6148" t="s">
        <v>2468</v>
      </c>
      <c r="R378" s="6148" t="s">
        <v>2455</v>
      </c>
      <c r="S378" s="2813" t="s">
        <v>6354</v>
      </c>
    </row>
    <row r="379" spans="1:20" ht="12.75" customHeight="1">
      <c r="A379" s="6141"/>
      <c r="B379" s="6302"/>
      <c r="C379" s="6152"/>
      <c r="D379" s="6312"/>
      <c r="E379" s="6305"/>
      <c r="F379" s="2204"/>
      <c r="G379" s="2205" t="s">
        <v>5839</v>
      </c>
      <c r="H379" s="2157">
        <f>$H$33</f>
        <v>6080</v>
      </c>
      <c r="I379" s="2137">
        <f>H379*0.1/0.008</f>
        <v>76000</v>
      </c>
      <c r="J379" s="2157">
        <f>$J$32</f>
        <v>576</v>
      </c>
      <c r="K379" s="2137">
        <f>J379*0.1/0.008</f>
        <v>7200</v>
      </c>
      <c r="L379" s="6161"/>
      <c r="M379" s="6308"/>
      <c r="N379" s="6310"/>
      <c r="O379" s="6315"/>
      <c r="P379" s="3472"/>
      <c r="Q379" s="6149"/>
      <c r="R379" s="6149"/>
      <c r="S379" s="2349"/>
    </row>
    <row r="380" spans="1:20" ht="12.75" customHeight="1">
      <c r="A380" s="6141"/>
      <c r="B380" s="6302"/>
      <c r="C380" s="6152"/>
      <c r="D380" s="6312"/>
      <c r="E380" s="6305"/>
      <c r="F380" s="2204"/>
      <c r="G380" s="3285" t="s">
        <v>6356</v>
      </c>
      <c r="H380" s="2159">
        <v>42024</v>
      </c>
      <c r="I380" s="2137">
        <f>H380*1.5/0.008</f>
        <v>7879500</v>
      </c>
      <c r="J380" s="2159">
        <v>4288</v>
      </c>
      <c r="K380" s="2137">
        <f>J380*1.5/0.008</f>
        <v>804000</v>
      </c>
      <c r="L380" s="6161"/>
      <c r="M380" s="6308"/>
      <c r="N380" s="6310"/>
      <c r="O380" s="6315"/>
      <c r="P380" s="3472"/>
      <c r="Q380" s="6149"/>
      <c r="R380" s="6149"/>
      <c r="S380" s="2349"/>
    </row>
    <row r="381" spans="1:20" ht="12.75" customHeight="1">
      <c r="A381" s="6142"/>
      <c r="B381" s="6303"/>
      <c r="C381" s="6153"/>
      <c r="D381" s="6313"/>
      <c r="E381" s="6306"/>
      <c r="F381" s="2206"/>
      <c r="G381" s="2196"/>
      <c r="H381" s="2162"/>
      <c r="I381" s="2141"/>
      <c r="J381" s="2162"/>
      <c r="K381" s="2141"/>
      <c r="L381" s="6162"/>
      <c r="M381" s="6309"/>
      <c r="N381" s="6310"/>
      <c r="O381" s="6316"/>
      <c r="P381" s="6318"/>
      <c r="Q381" s="6150"/>
      <c r="R381" s="6150"/>
      <c r="S381" s="2350"/>
      <c r="T381" s="2056"/>
    </row>
    <row r="382" spans="1:20" ht="12.75" customHeight="1">
      <c r="A382" s="6140" t="s">
        <v>6404</v>
      </c>
      <c r="B382" s="6301" t="s">
        <v>2464</v>
      </c>
      <c r="C382" s="6151" t="s">
        <v>6343</v>
      </c>
      <c r="D382" s="6278" t="s">
        <v>6407</v>
      </c>
      <c r="E382" s="6304" t="s">
        <v>6258</v>
      </c>
      <c r="F382" s="2189" t="s">
        <v>5330</v>
      </c>
      <c r="G382" s="2201" t="s">
        <v>5855</v>
      </c>
      <c r="H382" s="2202">
        <f>$H$22</f>
        <v>256</v>
      </c>
      <c r="I382" s="2203">
        <f>H382*0.1/0.008</f>
        <v>3200</v>
      </c>
      <c r="J382" s="2202">
        <f>$J$22</f>
        <v>256</v>
      </c>
      <c r="K382" s="2203">
        <f>J382*0.1/0.008</f>
        <v>3200</v>
      </c>
      <c r="L382" s="6160" t="s">
        <v>1811</v>
      </c>
      <c r="M382" s="6307">
        <v>44455</v>
      </c>
      <c r="N382" s="6310">
        <v>4843</v>
      </c>
      <c r="O382" s="6314">
        <v>21000</v>
      </c>
      <c r="P382" s="6317">
        <v>1500</v>
      </c>
      <c r="Q382" s="6148" t="s">
        <v>2468</v>
      </c>
      <c r="R382" s="6148" t="s">
        <v>2455</v>
      </c>
      <c r="S382" s="2813" t="s">
        <v>6354</v>
      </c>
    </row>
    <row r="383" spans="1:20" ht="12.75" customHeight="1">
      <c r="A383" s="6141"/>
      <c r="B383" s="6302"/>
      <c r="C383" s="6152"/>
      <c r="D383" s="6279"/>
      <c r="E383" s="6305"/>
      <c r="F383" s="2204"/>
      <c r="G383" s="2205" t="s">
        <v>5881</v>
      </c>
      <c r="H383" s="2157">
        <f>$H$34</f>
        <v>8064</v>
      </c>
      <c r="I383" s="2137">
        <f>H383*0.1/0.008</f>
        <v>100800.00000000001</v>
      </c>
      <c r="J383" s="2157">
        <f>$J$32</f>
        <v>576</v>
      </c>
      <c r="K383" s="2137">
        <f>J383*0.1/0.008</f>
        <v>7200</v>
      </c>
      <c r="L383" s="6161"/>
      <c r="M383" s="6308"/>
      <c r="N383" s="6310"/>
      <c r="O383" s="6315"/>
      <c r="P383" s="3472"/>
      <c r="Q383" s="6149"/>
      <c r="R383" s="6149"/>
      <c r="S383" s="2349"/>
    </row>
    <row r="384" spans="1:20" ht="12.75" customHeight="1">
      <c r="A384" s="6141"/>
      <c r="B384" s="6302"/>
      <c r="C384" s="6152"/>
      <c r="D384" s="6279"/>
      <c r="E384" s="6305"/>
      <c r="F384" s="2204"/>
      <c r="G384" s="3285" t="s">
        <v>6353</v>
      </c>
      <c r="H384" s="2159">
        <v>31624</v>
      </c>
      <c r="I384" s="2137">
        <f>H384*1.5/0.008</f>
        <v>5929500</v>
      </c>
      <c r="J384" s="2159">
        <v>3200</v>
      </c>
      <c r="K384" s="2137">
        <f>J384*1.5/0.008</f>
        <v>600000</v>
      </c>
      <c r="L384" s="6161"/>
      <c r="M384" s="6308"/>
      <c r="N384" s="6310"/>
      <c r="O384" s="6315"/>
      <c r="P384" s="3472"/>
      <c r="Q384" s="6149"/>
      <c r="R384" s="6149"/>
      <c r="S384" s="2349"/>
    </row>
    <row r="385" spans="1:20" ht="12.75" customHeight="1">
      <c r="A385" s="6141"/>
      <c r="B385" s="6303"/>
      <c r="C385" s="6153"/>
      <c r="D385" s="6280"/>
      <c r="E385" s="6306"/>
      <c r="F385" s="2206"/>
      <c r="G385" s="2196"/>
      <c r="H385" s="2162"/>
      <c r="I385" s="2141"/>
      <c r="J385" s="2162"/>
      <c r="K385" s="2141"/>
      <c r="L385" s="6162"/>
      <c r="M385" s="6309"/>
      <c r="N385" s="6310"/>
      <c r="O385" s="6316"/>
      <c r="P385" s="6318"/>
      <c r="Q385" s="6150"/>
      <c r="R385" s="6150"/>
      <c r="S385" s="2350"/>
      <c r="T385" s="2056"/>
    </row>
    <row r="386" spans="1:20" ht="12.75" customHeight="1">
      <c r="A386" s="6141"/>
      <c r="B386" s="6301" t="s">
        <v>2464</v>
      </c>
      <c r="C386" s="6151" t="s">
        <v>6405</v>
      </c>
      <c r="D386" s="6311" t="s">
        <v>6408</v>
      </c>
      <c r="E386" s="6304" t="s">
        <v>6259</v>
      </c>
      <c r="F386" s="2189" t="s">
        <v>5330</v>
      </c>
      <c r="G386" s="2201" t="s">
        <v>5855</v>
      </c>
      <c r="H386" s="2202">
        <f>$H$22</f>
        <v>256</v>
      </c>
      <c r="I386" s="2203">
        <f>H386*0.1/0.008</f>
        <v>3200</v>
      </c>
      <c r="J386" s="2202">
        <f>$J$22</f>
        <v>256</v>
      </c>
      <c r="K386" s="2203">
        <f>J386*0.1/0.008</f>
        <v>3200</v>
      </c>
      <c r="L386" s="6160" t="s">
        <v>1811</v>
      </c>
      <c r="M386" s="6307">
        <v>55476</v>
      </c>
      <c r="N386" s="6310">
        <v>5966</v>
      </c>
      <c r="O386" s="6314">
        <v>28000</v>
      </c>
      <c r="P386" s="6317">
        <v>2000</v>
      </c>
      <c r="Q386" s="6148" t="s">
        <v>2468</v>
      </c>
      <c r="R386" s="6148" t="s">
        <v>2455</v>
      </c>
      <c r="S386" s="2813" t="s">
        <v>6354</v>
      </c>
    </row>
    <row r="387" spans="1:20" ht="12.75" customHeight="1">
      <c r="A387" s="6141"/>
      <c r="B387" s="6302"/>
      <c r="C387" s="6152"/>
      <c r="D387" s="6312"/>
      <c r="E387" s="6305"/>
      <c r="F387" s="2204"/>
      <c r="G387" s="2205" t="s">
        <v>5881</v>
      </c>
      <c r="H387" s="2157">
        <f>$H$34</f>
        <v>8064</v>
      </c>
      <c r="I387" s="2137">
        <f>H387*0.1/0.008</f>
        <v>100800.00000000001</v>
      </c>
      <c r="J387" s="2157">
        <f>$J$32</f>
        <v>576</v>
      </c>
      <c r="K387" s="2137">
        <f>J387*0.1/0.008</f>
        <v>7200</v>
      </c>
      <c r="L387" s="6161"/>
      <c r="M387" s="6308"/>
      <c r="N387" s="6310"/>
      <c r="O387" s="6315"/>
      <c r="P387" s="3472"/>
      <c r="Q387" s="6149"/>
      <c r="R387" s="6149"/>
      <c r="S387" s="2349"/>
    </row>
    <row r="388" spans="1:20" ht="12.75" customHeight="1">
      <c r="A388" s="6141"/>
      <c r="B388" s="6302"/>
      <c r="C388" s="6152"/>
      <c r="D388" s="6312"/>
      <c r="E388" s="6305"/>
      <c r="F388" s="2204"/>
      <c r="G388" s="3285" t="s">
        <v>6356</v>
      </c>
      <c r="H388" s="2159">
        <v>42024</v>
      </c>
      <c r="I388" s="2137">
        <f>H388*1.5/0.008</f>
        <v>7879500</v>
      </c>
      <c r="J388" s="2159">
        <v>4288</v>
      </c>
      <c r="K388" s="2137">
        <f>J388*1.5/0.008</f>
        <v>804000</v>
      </c>
      <c r="L388" s="6161"/>
      <c r="M388" s="6308"/>
      <c r="N388" s="6310"/>
      <c r="O388" s="6315"/>
      <c r="P388" s="3472"/>
      <c r="Q388" s="6149"/>
      <c r="R388" s="6149"/>
      <c r="S388" s="2349"/>
    </row>
    <row r="389" spans="1:20" ht="12.75" customHeight="1">
      <c r="A389" s="6141"/>
      <c r="B389" s="6303"/>
      <c r="C389" s="6153"/>
      <c r="D389" s="6313"/>
      <c r="E389" s="6306"/>
      <c r="F389" s="2206"/>
      <c r="G389" s="2196"/>
      <c r="H389" s="2162"/>
      <c r="I389" s="2141"/>
      <c r="J389" s="2162"/>
      <c r="K389" s="2141"/>
      <c r="L389" s="6162"/>
      <c r="M389" s="6309"/>
      <c r="N389" s="6310"/>
      <c r="O389" s="6316"/>
      <c r="P389" s="6318"/>
      <c r="Q389" s="6150"/>
      <c r="R389" s="6150"/>
      <c r="S389" s="2350"/>
      <c r="T389" s="2056"/>
    </row>
    <row r="390" spans="1:20" ht="12.75" customHeight="1">
      <c r="A390" s="6141"/>
      <c r="B390" s="6301" t="s">
        <v>2464</v>
      </c>
      <c r="C390" s="6151" t="s">
        <v>6345</v>
      </c>
      <c r="D390" s="6278" t="s">
        <v>6409</v>
      </c>
      <c r="E390" s="6304" t="s">
        <v>6258</v>
      </c>
      <c r="F390" s="2189" t="s">
        <v>5330</v>
      </c>
      <c r="G390" s="2201" t="s">
        <v>5858</v>
      </c>
      <c r="H390" s="2202">
        <f>$H$24</f>
        <v>512</v>
      </c>
      <c r="I390" s="2203">
        <f>H390*0.1/0.008</f>
        <v>6400</v>
      </c>
      <c r="J390" s="2202">
        <f>$J$24</f>
        <v>512</v>
      </c>
      <c r="K390" s="2203">
        <f>J390*0.1/0.008</f>
        <v>6400</v>
      </c>
      <c r="L390" s="6160" t="s">
        <v>1811</v>
      </c>
      <c r="M390" s="6307">
        <v>44455</v>
      </c>
      <c r="N390" s="6310">
        <v>4843</v>
      </c>
      <c r="O390" s="6314">
        <v>21000</v>
      </c>
      <c r="P390" s="6317">
        <v>1500</v>
      </c>
      <c r="Q390" s="6148" t="s">
        <v>2468</v>
      </c>
      <c r="R390" s="6148" t="s">
        <v>2455</v>
      </c>
      <c r="S390" s="2813" t="s">
        <v>6354</v>
      </c>
    </row>
    <row r="391" spans="1:20" ht="12.75" customHeight="1">
      <c r="A391" s="6141"/>
      <c r="B391" s="6302"/>
      <c r="C391" s="6152"/>
      <c r="D391" s="6279"/>
      <c r="E391" s="6305"/>
      <c r="F391" s="2204"/>
      <c r="G391" s="2205" t="s">
        <v>5881</v>
      </c>
      <c r="H391" s="2157">
        <f>$H$34</f>
        <v>8064</v>
      </c>
      <c r="I391" s="2137">
        <f>H391*0.1/0.008</f>
        <v>100800.00000000001</v>
      </c>
      <c r="J391" s="2157">
        <f>$J$32</f>
        <v>576</v>
      </c>
      <c r="K391" s="2137">
        <f>J391*0.1/0.008</f>
        <v>7200</v>
      </c>
      <c r="L391" s="6161"/>
      <c r="M391" s="6308"/>
      <c r="N391" s="6310"/>
      <c r="O391" s="6315"/>
      <c r="P391" s="3472"/>
      <c r="Q391" s="6149"/>
      <c r="R391" s="6149"/>
      <c r="S391" s="2349"/>
    </row>
    <row r="392" spans="1:20" ht="12.75" customHeight="1">
      <c r="A392" s="6141"/>
      <c r="B392" s="6302"/>
      <c r="C392" s="6152"/>
      <c r="D392" s="6279"/>
      <c r="E392" s="6305"/>
      <c r="F392" s="2204"/>
      <c r="G392" s="3285" t="s">
        <v>6353</v>
      </c>
      <c r="H392" s="2159">
        <v>31624</v>
      </c>
      <c r="I392" s="2137">
        <f>H392*1.5/0.008</f>
        <v>5929500</v>
      </c>
      <c r="J392" s="2159">
        <v>3200</v>
      </c>
      <c r="K392" s="2137">
        <f>J392*1.5/0.008</f>
        <v>600000</v>
      </c>
      <c r="L392" s="6161"/>
      <c r="M392" s="6308"/>
      <c r="N392" s="6310"/>
      <c r="O392" s="6315"/>
      <c r="P392" s="3472"/>
      <c r="Q392" s="6149"/>
      <c r="R392" s="6149"/>
      <c r="S392" s="2349"/>
    </row>
    <row r="393" spans="1:20" ht="12.75" customHeight="1">
      <c r="A393" s="6141"/>
      <c r="B393" s="6303"/>
      <c r="C393" s="6153"/>
      <c r="D393" s="6280"/>
      <c r="E393" s="6306"/>
      <c r="F393" s="2206"/>
      <c r="G393" s="2196"/>
      <c r="H393" s="2162"/>
      <c r="I393" s="2141"/>
      <c r="J393" s="2162"/>
      <c r="K393" s="2141"/>
      <c r="L393" s="6162"/>
      <c r="M393" s="6309"/>
      <c r="N393" s="6310"/>
      <c r="O393" s="6316"/>
      <c r="P393" s="6318"/>
      <c r="Q393" s="6150"/>
      <c r="R393" s="6150"/>
      <c r="S393" s="2350"/>
      <c r="T393" s="2056"/>
    </row>
    <row r="394" spans="1:20" ht="12.75" customHeight="1">
      <c r="A394" s="6141"/>
      <c r="B394" s="6301" t="s">
        <v>2464</v>
      </c>
      <c r="C394" s="6151" t="s">
        <v>6406</v>
      </c>
      <c r="D394" s="6311" t="s">
        <v>6410</v>
      </c>
      <c r="E394" s="6304" t="s">
        <v>6259</v>
      </c>
      <c r="F394" s="2189" t="s">
        <v>5330</v>
      </c>
      <c r="G394" s="2201" t="s">
        <v>5858</v>
      </c>
      <c r="H394" s="2202">
        <f>$H$24</f>
        <v>512</v>
      </c>
      <c r="I394" s="2203">
        <f>H394*0.1/0.008</f>
        <v>6400</v>
      </c>
      <c r="J394" s="2202">
        <f>$J$24</f>
        <v>512</v>
      </c>
      <c r="K394" s="2203">
        <f>J394*0.1/0.008</f>
        <v>6400</v>
      </c>
      <c r="L394" s="6160" t="s">
        <v>1811</v>
      </c>
      <c r="M394" s="6307">
        <v>55476</v>
      </c>
      <c r="N394" s="6310">
        <v>5966</v>
      </c>
      <c r="O394" s="6314">
        <v>28000</v>
      </c>
      <c r="P394" s="6317">
        <v>2000</v>
      </c>
      <c r="Q394" s="6148" t="s">
        <v>2468</v>
      </c>
      <c r="R394" s="6148" t="s">
        <v>2455</v>
      </c>
      <c r="S394" s="2813" t="s">
        <v>6354</v>
      </c>
    </row>
    <row r="395" spans="1:20" ht="12.75" customHeight="1">
      <c r="A395" s="6141"/>
      <c r="B395" s="6302"/>
      <c r="C395" s="6152"/>
      <c r="D395" s="6312"/>
      <c r="E395" s="6305"/>
      <c r="F395" s="2204"/>
      <c r="G395" s="2205" t="s">
        <v>5881</v>
      </c>
      <c r="H395" s="2157">
        <f>$H$34</f>
        <v>8064</v>
      </c>
      <c r="I395" s="2137">
        <f>H395*0.1/0.008</f>
        <v>100800.00000000001</v>
      </c>
      <c r="J395" s="2157">
        <f>$J$32</f>
        <v>576</v>
      </c>
      <c r="K395" s="2137">
        <f>J395*0.1/0.008</f>
        <v>7200</v>
      </c>
      <c r="L395" s="6161"/>
      <c r="M395" s="6308"/>
      <c r="N395" s="6310"/>
      <c r="O395" s="6315"/>
      <c r="P395" s="3472"/>
      <c r="Q395" s="6149"/>
      <c r="R395" s="6149"/>
      <c r="S395" s="2349"/>
    </row>
    <row r="396" spans="1:20" ht="12.75" customHeight="1">
      <c r="A396" s="6141"/>
      <c r="B396" s="6302"/>
      <c r="C396" s="6152"/>
      <c r="D396" s="6312"/>
      <c r="E396" s="6305"/>
      <c r="F396" s="2204"/>
      <c r="G396" s="3285" t="s">
        <v>6356</v>
      </c>
      <c r="H396" s="2159">
        <v>42024</v>
      </c>
      <c r="I396" s="2137">
        <f>H396*1.5/0.008</f>
        <v>7879500</v>
      </c>
      <c r="J396" s="2159">
        <v>4288</v>
      </c>
      <c r="K396" s="2137">
        <f>J396*1.5/0.008</f>
        <v>804000</v>
      </c>
      <c r="L396" s="6161"/>
      <c r="M396" s="6308"/>
      <c r="N396" s="6310"/>
      <c r="O396" s="6315"/>
      <c r="P396" s="3472"/>
      <c r="Q396" s="6149"/>
      <c r="R396" s="6149"/>
      <c r="S396" s="2349"/>
    </row>
    <row r="397" spans="1:20" ht="12.75" customHeight="1">
      <c r="A397" s="6142"/>
      <c r="B397" s="6303"/>
      <c r="C397" s="6153"/>
      <c r="D397" s="6313"/>
      <c r="E397" s="6306"/>
      <c r="F397" s="2206"/>
      <c r="G397" s="2196"/>
      <c r="H397" s="2162"/>
      <c r="I397" s="2141"/>
      <c r="J397" s="2162"/>
      <c r="K397" s="2141"/>
      <c r="L397" s="6162"/>
      <c r="M397" s="6309"/>
      <c r="N397" s="6310"/>
      <c r="O397" s="6316"/>
      <c r="P397" s="6318"/>
      <c r="Q397" s="6150"/>
      <c r="R397" s="6150"/>
      <c r="S397" s="2350"/>
      <c r="T397" s="2056"/>
    </row>
    <row r="398" spans="1:20" ht="12.75" customHeight="1">
      <c r="A398" s="6140" t="s">
        <v>6411</v>
      </c>
      <c r="B398" s="6301" t="s">
        <v>2464</v>
      </c>
      <c r="C398" s="6151" t="s">
        <v>6348</v>
      </c>
      <c r="D398" s="6278" t="s">
        <v>6414</v>
      </c>
      <c r="E398" s="6304" t="s">
        <v>6258</v>
      </c>
      <c r="F398" s="2189" t="s">
        <v>4955</v>
      </c>
      <c r="G398" s="2201" t="s">
        <v>5855</v>
      </c>
      <c r="H398" s="2202">
        <f>$H$22</f>
        <v>256</v>
      </c>
      <c r="I398" s="2203">
        <f>H398*0.1/0.008</f>
        <v>3200</v>
      </c>
      <c r="J398" s="2202">
        <f>$J$22</f>
        <v>256</v>
      </c>
      <c r="K398" s="2203">
        <f>J398*0.1/0.008</f>
        <v>3200</v>
      </c>
      <c r="L398" s="6160" t="s">
        <v>1811</v>
      </c>
      <c r="M398" s="6307">
        <v>44455</v>
      </c>
      <c r="N398" s="6310">
        <v>4843</v>
      </c>
      <c r="O398" s="6314">
        <v>21000</v>
      </c>
      <c r="P398" s="6317">
        <v>1500</v>
      </c>
      <c r="Q398" s="6148" t="s">
        <v>2468</v>
      </c>
      <c r="R398" s="6148" t="s">
        <v>2455</v>
      </c>
      <c r="S398" s="2813" t="s">
        <v>6354</v>
      </c>
    </row>
    <row r="399" spans="1:20" ht="12.75" customHeight="1">
      <c r="A399" s="6141"/>
      <c r="B399" s="6302"/>
      <c r="C399" s="6152"/>
      <c r="D399" s="6279"/>
      <c r="E399" s="6305"/>
      <c r="F399" s="2204"/>
      <c r="G399" s="2205" t="s">
        <v>5880</v>
      </c>
      <c r="H399" s="2157">
        <f>$H$35</f>
        <v>10112</v>
      </c>
      <c r="I399" s="2137">
        <f>H399*0.1/0.008</f>
        <v>126400</v>
      </c>
      <c r="J399" s="2157">
        <f>$J$32</f>
        <v>576</v>
      </c>
      <c r="K399" s="2137">
        <f>J399*0.1/0.008</f>
        <v>7200</v>
      </c>
      <c r="L399" s="6161"/>
      <c r="M399" s="6308"/>
      <c r="N399" s="6310"/>
      <c r="O399" s="6315"/>
      <c r="P399" s="3472"/>
      <c r="Q399" s="6149"/>
      <c r="R399" s="6149"/>
      <c r="S399" s="2349"/>
    </row>
    <row r="400" spans="1:20" ht="12.75" customHeight="1">
      <c r="A400" s="6141"/>
      <c r="B400" s="6302"/>
      <c r="C400" s="6152"/>
      <c r="D400" s="6279"/>
      <c r="E400" s="6305"/>
      <c r="F400" s="2204"/>
      <c r="G400" s="3285" t="s">
        <v>6353</v>
      </c>
      <c r="H400" s="2159">
        <v>31624</v>
      </c>
      <c r="I400" s="2137">
        <f>H400*1.5/0.008</f>
        <v>5929500</v>
      </c>
      <c r="J400" s="2159">
        <v>3200</v>
      </c>
      <c r="K400" s="2137">
        <f>J400*1.5/0.008</f>
        <v>600000</v>
      </c>
      <c r="L400" s="6161"/>
      <c r="M400" s="6308"/>
      <c r="N400" s="6310"/>
      <c r="O400" s="6315"/>
      <c r="P400" s="3472"/>
      <c r="Q400" s="6149"/>
      <c r="R400" s="6149"/>
      <c r="S400" s="2349"/>
    </row>
    <row r="401" spans="1:20" ht="12.75" customHeight="1">
      <c r="A401" s="6141"/>
      <c r="B401" s="6303"/>
      <c r="C401" s="6153"/>
      <c r="D401" s="6280"/>
      <c r="E401" s="6306"/>
      <c r="F401" s="2206"/>
      <c r="G401" s="2196"/>
      <c r="H401" s="2162"/>
      <c r="I401" s="2141"/>
      <c r="J401" s="2162"/>
      <c r="K401" s="2141"/>
      <c r="L401" s="6162"/>
      <c r="M401" s="6309"/>
      <c r="N401" s="6310"/>
      <c r="O401" s="6316"/>
      <c r="P401" s="6318"/>
      <c r="Q401" s="6150"/>
      <c r="R401" s="6150"/>
      <c r="S401" s="2350"/>
      <c r="T401" s="2056"/>
    </row>
    <row r="402" spans="1:20" ht="12.75" customHeight="1">
      <c r="A402" s="6141"/>
      <c r="B402" s="6301" t="s">
        <v>2464</v>
      </c>
      <c r="C402" s="6151" t="s">
        <v>6412</v>
      </c>
      <c r="D402" s="6311" t="s">
        <v>6415</v>
      </c>
      <c r="E402" s="6304" t="s">
        <v>6259</v>
      </c>
      <c r="F402" s="2189" t="s">
        <v>4955</v>
      </c>
      <c r="G402" s="2201" t="s">
        <v>5855</v>
      </c>
      <c r="H402" s="2202">
        <f>$H$22</f>
        <v>256</v>
      </c>
      <c r="I402" s="2203">
        <f>H402*0.1/0.008</f>
        <v>3200</v>
      </c>
      <c r="J402" s="2202">
        <f>$J$22</f>
        <v>256</v>
      </c>
      <c r="K402" s="2203">
        <f>J402*0.1/0.008</f>
        <v>3200</v>
      </c>
      <c r="L402" s="6160" t="s">
        <v>1811</v>
      </c>
      <c r="M402" s="6307">
        <v>55476</v>
      </c>
      <c r="N402" s="6310">
        <v>5966</v>
      </c>
      <c r="O402" s="6314">
        <v>28000</v>
      </c>
      <c r="P402" s="6317">
        <v>2000</v>
      </c>
      <c r="Q402" s="6148" t="s">
        <v>2468</v>
      </c>
      <c r="R402" s="6148" t="s">
        <v>2455</v>
      </c>
      <c r="S402" s="2813" t="s">
        <v>6354</v>
      </c>
    </row>
    <row r="403" spans="1:20" ht="12.75" customHeight="1">
      <c r="A403" s="6141"/>
      <c r="B403" s="6302"/>
      <c r="C403" s="6152"/>
      <c r="D403" s="6312"/>
      <c r="E403" s="6305"/>
      <c r="F403" s="2204"/>
      <c r="G403" s="2205" t="s">
        <v>5880</v>
      </c>
      <c r="H403" s="2157">
        <f>$H$35</f>
        <v>10112</v>
      </c>
      <c r="I403" s="2137">
        <f>H403*0.1/0.008</f>
        <v>126400</v>
      </c>
      <c r="J403" s="2157">
        <f>$J$32</f>
        <v>576</v>
      </c>
      <c r="K403" s="2137">
        <f>J403*0.1/0.008</f>
        <v>7200</v>
      </c>
      <c r="L403" s="6161"/>
      <c r="M403" s="6308"/>
      <c r="N403" s="6310"/>
      <c r="O403" s="6315"/>
      <c r="P403" s="3472"/>
      <c r="Q403" s="6149"/>
      <c r="R403" s="6149"/>
      <c r="S403" s="2349"/>
    </row>
    <row r="404" spans="1:20" ht="12.75" customHeight="1">
      <c r="A404" s="6141"/>
      <c r="B404" s="6302"/>
      <c r="C404" s="6152"/>
      <c r="D404" s="6312"/>
      <c r="E404" s="6305"/>
      <c r="F404" s="2204"/>
      <c r="G404" s="3285" t="s">
        <v>6356</v>
      </c>
      <c r="H404" s="2159">
        <v>42024</v>
      </c>
      <c r="I404" s="2137">
        <f>H404*1.5/0.008</f>
        <v>7879500</v>
      </c>
      <c r="J404" s="2159">
        <v>4288</v>
      </c>
      <c r="K404" s="2137">
        <f>J404*1.5/0.008</f>
        <v>804000</v>
      </c>
      <c r="L404" s="6161"/>
      <c r="M404" s="6308"/>
      <c r="N404" s="6310"/>
      <c r="O404" s="6315"/>
      <c r="P404" s="3472"/>
      <c r="Q404" s="6149"/>
      <c r="R404" s="6149"/>
      <c r="S404" s="2349"/>
    </row>
    <row r="405" spans="1:20" ht="12.75" customHeight="1">
      <c r="A405" s="6141"/>
      <c r="B405" s="6303"/>
      <c r="C405" s="6153"/>
      <c r="D405" s="6313"/>
      <c r="E405" s="6306"/>
      <c r="F405" s="2206"/>
      <c r="G405" s="2196"/>
      <c r="H405" s="2162"/>
      <c r="I405" s="2141"/>
      <c r="J405" s="2162"/>
      <c r="K405" s="2141"/>
      <c r="L405" s="6162"/>
      <c r="M405" s="6309"/>
      <c r="N405" s="6310"/>
      <c r="O405" s="6316"/>
      <c r="P405" s="6318"/>
      <c r="Q405" s="6150"/>
      <c r="R405" s="6150"/>
      <c r="S405" s="2350"/>
      <c r="T405" s="2056"/>
    </row>
    <row r="406" spans="1:20" ht="12.75" customHeight="1">
      <c r="A406" s="6141"/>
      <c r="B406" s="6301" t="s">
        <v>2464</v>
      </c>
      <c r="C406" s="6151" t="s">
        <v>6350</v>
      </c>
      <c r="D406" s="6278" t="s">
        <v>6416</v>
      </c>
      <c r="E406" s="6304" t="s">
        <v>6258</v>
      </c>
      <c r="F406" s="2189" t="s">
        <v>4955</v>
      </c>
      <c r="G406" s="2201" t="s">
        <v>5858</v>
      </c>
      <c r="H406" s="2202">
        <f>$H$24</f>
        <v>512</v>
      </c>
      <c r="I406" s="2203">
        <f>H406*0.1/0.008</f>
        <v>6400</v>
      </c>
      <c r="J406" s="2202">
        <f>$J$24</f>
        <v>512</v>
      </c>
      <c r="K406" s="2203">
        <f>J406*0.1/0.008</f>
        <v>6400</v>
      </c>
      <c r="L406" s="6160" t="s">
        <v>1811</v>
      </c>
      <c r="M406" s="6307">
        <v>44455</v>
      </c>
      <c r="N406" s="6310">
        <v>4843</v>
      </c>
      <c r="O406" s="6314">
        <v>21000</v>
      </c>
      <c r="P406" s="6317">
        <v>1500</v>
      </c>
      <c r="Q406" s="6148" t="s">
        <v>2468</v>
      </c>
      <c r="R406" s="6148" t="s">
        <v>2455</v>
      </c>
      <c r="S406" s="2813" t="s">
        <v>6354</v>
      </c>
    </row>
    <row r="407" spans="1:20" ht="12.75" customHeight="1">
      <c r="A407" s="6141"/>
      <c r="B407" s="6302"/>
      <c r="C407" s="6152"/>
      <c r="D407" s="6279"/>
      <c r="E407" s="6305"/>
      <c r="F407" s="2204"/>
      <c r="G407" s="2205" t="s">
        <v>5880</v>
      </c>
      <c r="H407" s="2157">
        <f>$H$35</f>
        <v>10112</v>
      </c>
      <c r="I407" s="2137">
        <f>H407*0.1/0.008</f>
        <v>126400</v>
      </c>
      <c r="J407" s="2157">
        <f>$J$32</f>
        <v>576</v>
      </c>
      <c r="K407" s="2137">
        <f>J407*0.1/0.008</f>
        <v>7200</v>
      </c>
      <c r="L407" s="6161"/>
      <c r="M407" s="6308"/>
      <c r="N407" s="6310"/>
      <c r="O407" s="6315"/>
      <c r="P407" s="3472"/>
      <c r="Q407" s="6149"/>
      <c r="R407" s="6149"/>
      <c r="S407" s="2349"/>
    </row>
    <row r="408" spans="1:20" ht="12.75" customHeight="1">
      <c r="A408" s="6141"/>
      <c r="B408" s="6302"/>
      <c r="C408" s="6152"/>
      <c r="D408" s="6279"/>
      <c r="E408" s="6305"/>
      <c r="F408" s="2204"/>
      <c r="G408" s="3285" t="s">
        <v>6353</v>
      </c>
      <c r="H408" s="2159">
        <v>31624</v>
      </c>
      <c r="I408" s="2137">
        <f>H408*1.5/0.008</f>
        <v>5929500</v>
      </c>
      <c r="J408" s="2159">
        <v>3200</v>
      </c>
      <c r="K408" s="2137">
        <f>J408*1.5/0.008</f>
        <v>600000</v>
      </c>
      <c r="L408" s="6161"/>
      <c r="M408" s="6308"/>
      <c r="N408" s="6310"/>
      <c r="O408" s="6315"/>
      <c r="P408" s="3472"/>
      <c r="Q408" s="6149"/>
      <c r="R408" s="6149"/>
      <c r="S408" s="2349"/>
    </row>
    <row r="409" spans="1:20" ht="12.75" customHeight="1">
      <c r="A409" s="6141"/>
      <c r="B409" s="6303"/>
      <c r="C409" s="6153"/>
      <c r="D409" s="6280"/>
      <c r="E409" s="6306"/>
      <c r="F409" s="2206"/>
      <c r="G409" s="2196"/>
      <c r="H409" s="2162"/>
      <c r="I409" s="2141"/>
      <c r="J409" s="2162"/>
      <c r="K409" s="2141"/>
      <c r="L409" s="6162"/>
      <c r="M409" s="6309"/>
      <c r="N409" s="6310"/>
      <c r="O409" s="6316"/>
      <c r="P409" s="6318"/>
      <c r="Q409" s="6150"/>
      <c r="R409" s="6150"/>
      <c r="S409" s="2350"/>
      <c r="T409" s="2056"/>
    </row>
    <row r="410" spans="1:20" ht="12.75" customHeight="1">
      <c r="A410" s="6141"/>
      <c r="B410" s="6301" t="s">
        <v>2464</v>
      </c>
      <c r="C410" s="6151" t="s">
        <v>6413</v>
      </c>
      <c r="D410" s="6311" t="s">
        <v>6417</v>
      </c>
      <c r="E410" s="6304" t="s">
        <v>6259</v>
      </c>
      <c r="F410" s="2189" t="s">
        <v>4955</v>
      </c>
      <c r="G410" s="2201" t="s">
        <v>5858</v>
      </c>
      <c r="H410" s="2202">
        <f>$H$24</f>
        <v>512</v>
      </c>
      <c r="I410" s="2203">
        <f>H410*0.1/0.008</f>
        <v>6400</v>
      </c>
      <c r="J410" s="2202">
        <f>$J$24</f>
        <v>512</v>
      </c>
      <c r="K410" s="2203">
        <f>J410*0.1/0.008</f>
        <v>6400</v>
      </c>
      <c r="L410" s="6160" t="s">
        <v>1811</v>
      </c>
      <c r="M410" s="6307">
        <v>55476</v>
      </c>
      <c r="N410" s="6310">
        <v>5966</v>
      </c>
      <c r="O410" s="6314">
        <v>28000</v>
      </c>
      <c r="P410" s="6317">
        <v>2000</v>
      </c>
      <c r="Q410" s="6148" t="s">
        <v>2468</v>
      </c>
      <c r="R410" s="6148" t="s">
        <v>2455</v>
      </c>
      <c r="S410" s="2813" t="s">
        <v>6354</v>
      </c>
    </row>
    <row r="411" spans="1:20" ht="12.75" customHeight="1">
      <c r="A411" s="6141"/>
      <c r="B411" s="6302"/>
      <c r="C411" s="6152"/>
      <c r="D411" s="6312"/>
      <c r="E411" s="6305"/>
      <c r="F411" s="2204"/>
      <c r="G411" s="2205" t="s">
        <v>5880</v>
      </c>
      <c r="H411" s="2157">
        <f>$H$35</f>
        <v>10112</v>
      </c>
      <c r="I411" s="2137">
        <f>H411*0.1/0.008</f>
        <v>126400</v>
      </c>
      <c r="J411" s="2157">
        <f>$J$32</f>
        <v>576</v>
      </c>
      <c r="K411" s="2137">
        <f>J411*0.1/0.008</f>
        <v>7200</v>
      </c>
      <c r="L411" s="6161"/>
      <c r="M411" s="6308"/>
      <c r="N411" s="6310"/>
      <c r="O411" s="6315"/>
      <c r="P411" s="3472"/>
      <c r="Q411" s="6149"/>
      <c r="R411" s="6149"/>
      <c r="S411" s="2349"/>
    </row>
    <row r="412" spans="1:20" ht="12.75" customHeight="1">
      <c r="A412" s="6141"/>
      <c r="B412" s="6302"/>
      <c r="C412" s="6152"/>
      <c r="D412" s="6312"/>
      <c r="E412" s="6305"/>
      <c r="F412" s="2204"/>
      <c r="G412" s="3285" t="s">
        <v>6356</v>
      </c>
      <c r="H412" s="2159">
        <v>42024</v>
      </c>
      <c r="I412" s="2137">
        <f>H412*1.5/0.008</f>
        <v>7879500</v>
      </c>
      <c r="J412" s="2159">
        <v>4288</v>
      </c>
      <c r="K412" s="2137">
        <f>J412*1.5/0.008</f>
        <v>804000</v>
      </c>
      <c r="L412" s="6161"/>
      <c r="M412" s="6308"/>
      <c r="N412" s="6310"/>
      <c r="O412" s="6315"/>
      <c r="P412" s="3472"/>
      <c r="Q412" s="6149"/>
      <c r="R412" s="6149"/>
      <c r="S412" s="2349"/>
    </row>
    <row r="413" spans="1:20" ht="12.75" customHeight="1">
      <c r="A413" s="6142"/>
      <c r="B413" s="6303"/>
      <c r="C413" s="6153"/>
      <c r="D413" s="6313"/>
      <c r="E413" s="6306"/>
      <c r="F413" s="2206"/>
      <c r="G413" s="2196"/>
      <c r="H413" s="2162"/>
      <c r="I413" s="2141"/>
      <c r="J413" s="2162"/>
      <c r="K413" s="2141"/>
      <c r="L413" s="6162"/>
      <c r="M413" s="6309"/>
      <c r="N413" s="6310"/>
      <c r="O413" s="6316"/>
      <c r="P413" s="6318"/>
      <c r="Q413" s="6150"/>
      <c r="R413" s="6150"/>
      <c r="S413" s="2350"/>
      <c r="T413" s="2056"/>
    </row>
    <row r="414" spans="1:20" ht="12.75" customHeight="1">
      <c r="A414" s="6141" t="s">
        <v>6360</v>
      </c>
      <c r="B414" s="6294" t="s">
        <v>2463</v>
      </c>
      <c r="C414" s="6249" t="s">
        <v>3786</v>
      </c>
      <c r="D414" s="6297" t="s">
        <v>5829</v>
      </c>
      <c r="E414" s="6299" t="s">
        <v>1929</v>
      </c>
      <c r="F414" s="2250" t="s">
        <v>1809</v>
      </c>
      <c r="G414" s="2351" t="s">
        <v>5831</v>
      </c>
      <c r="H414" s="2159">
        <f>$H$27</f>
        <v>10500</v>
      </c>
      <c r="I414" s="2137">
        <f>H414*1.5/0.008</f>
        <v>1968750</v>
      </c>
      <c r="J414" s="2159">
        <f>$J$29</f>
        <v>1100</v>
      </c>
      <c r="K414" s="2137">
        <f>J414*1.5/0.008</f>
        <v>206250</v>
      </c>
      <c r="L414" s="6206" t="s">
        <v>1811</v>
      </c>
      <c r="M414" s="6243">
        <f>$H$41+H415</f>
        <v>11025</v>
      </c>
      <c r="N414" s="6243">
        <f>$J$43+I415</f>
        <v>1128</v>
      </c>
      <c r="O414" s="6243">
        <f>$I$41+J415</f>
        <v>4477</v>
      </c>
      <c r="P414" s="6243">
        <f>$K$43+K415</f>
        <v>857</v>
      </c>
      <c r="Q414" s="6293" t="s">
        <v>2466</v>
      </c>
      <c r="R414" s="6293" t="s">
        <v>2455</v>
      </c>
      <c r="S414" s="3008" t="s">
        <v>5958</v>
      </c>
      <c r="T414" s="2154"/>
    </row>
    <row r="415" spans="1:20" ht="12.75" customHeight="1">
      <c r="A415" s="6141"/>
      <c r="B415" s="6295"/>
      <c r="C415" s="6296"/>
      <c r="D415" s="6298"/>
      <c r="E415" s="6300"/>
      <c r="F415" s="2774"/>
      <c r="G415" s="2780"/>
      <c r="H415" s="2776"/>
      <c r="I415" s="2141"/>
      <c r="J415" s="2142"/>
      <c r="K415" s="2141"/>
      <c r="L415" s="6207"/>
      <c r="M415" s="6221"/>
      <c r="N415" s="6221"/>
      <c r="O415" s="6221"/>
      <c r="P415" s="6221"/>
      <c r="Q415" s="6221"/>
      <c r="R415" s="6221"/>
      <c r="S415" s="2350"/>
      <c r="T415" s="2180"/>
    </row>
    <row r="416" spans="1:20" ht="12.75" customHeight="1">
      <c r="A416" s="6141"/>
      <c r="B416" s="6294" t="s">
        <v>2463</v>
      </c>
      <c r="C416" s="6249" t="s">
        <v>3787</v>
      </c>
      <c r="D416" s="6297" t="s">
        <v>5830</v>
      </c>
      <c r="E416" s="6224" t="s">
        <v>1932</v>
      </c>
      <c r="F416" s="2250" t="s">
        <v>1809</v>
      </c>
      <c r="G416" s="2165" t="s">
        <v>5832</v>
      </c>
      <c r="H416" s="2166">
        <f>$H$28</f>
        <v>20971</v>
      </c>
      <c r="I416" s="2137">
        <f>H416*1.5/0.008</f>
        <v>3932062.5</v>
      </c>
      <c r="J416" s="2166">
        <f>$J$30</f>
        <v>1100</v>
      </c>
      <c r="K416" s="2137">
        <f>J416*1.5/0.008</f>
        <v>206250</v>
      </c>
      <c r="L416" s="6206" t="s">
        <v>1811</v>
      </c>
      <c r="M416" s="6243">
        <f>$H$42+H417</f>
        <v>22020</v>
      </c>
      <c r="N416" s="6243">
        <f>$J$44+I417</f>
        <v>1128</v>
      </c>
      <c r="O416" s="6243">
        <f>$I$42+J417</f>
        <v>11025</v>
      </c>
      <c r="P416" s="6243">
        <f>$K$44+K417</f>
        <v>857</v>
      </c>
      <c r="Q416" s="6293" t="s">
        <v>2468</v>
      </c>
      <c r="R416" s="6293" t="s">
        <v>2455</v>
      </c>
      <c r="S416" s="2348" t="s">
        <v>5958</v>
      </c>
      <c r="T416" s="2180"/>
    </row>
    <row r="417" spans="1:20" ht="12.75" customHeight="1">
      <c r="A417" s="6142"/>
      <c r="B417" s="6295"/>
      <c r="C417" s="6296"/>
      <c r="D417" s="6298"/>
      <c r="E417" s="6246"/>
      <c r="F417" s="2774"/>
      <c r="G417" s="2780"/>
      <c r="H417" s="2776"/>
      <c r="I417" s="2141"/>
      <c r="J417" s="2142"/>
      <c r="K417" s="2141"/>
      <c r="L417" s="6207"/>
      <c r="M417" s="6221"/>
      <c r="N417" s="6221"/>
      <c r="O417" s="6221"/>
      <c r="P417" s="6221"/>
      <c r="Q417" s="6221"/>
      <c r="R417" s="6221"/>
      <c r="S417" s="2350"/>
      <c r="T417" s="2180"/>
    </row>
    <row r="418" spans="1:20" ht="12.75" customHeight="1">
      <c r="A418" s="6140" t="s">
        <v>6358</v>
      </c>
      <c r="B418" s="5809" t="s">
        <v>2463</v>
      </c>
      <c r="C418" s="6151" t="s">
        <v>3788</v>
      </c>
      <c r="D418" s="6154" t="s">
        <v>5833</v>
      </c>
      <c r="E418" s="6166" t="s">
        <v>5834</v>
      </c>
      <c r="F418" s="2189" t="s">
        <v>4925</v>
      </c>
      <c r="G418" s="2201"/>
      <c r="H418" s="2202"/>
      <c r="I418" s="2203"/>
      <c r="J418" s="2202"/>
      <c r="K418" s="2203"/>
      <c r="L418" s="6160" t="s">
        <v>1811</v>
      </c>
      <c r="M418" s="6148">
        <f>$H$41+H418+H419</f>
        <v>15121</v>
      </c>
      <c r="N418" s="6148">
        <f>$J$43+J418+(J419/2)</f>
        <v>1416</v>
      </c>
      <c r="O418" s="6174">
        <f>$I$41+H418+(H419-64)</f>
        <v>8509</v>
      </c>
      <c r="P418" s="6174">
        <f>$K$43+J418+(J419-64)/2</f>
        <v>1113</v>
      </c>
      <c r="Q418" s="6148" t="s">
        <v>2468</v>
      </c>
      <c r="R418" s="6148" t="s">
        <v>2455</v>
      </c>
      <c r="S418" s="2348" t="s">
        <v>5958</v>
      </c>
    </row>
    <row r="419" spans="1:20" ht="12.75" customHeight="1">
      <c r="A419" s="6141"/>
      <c r="B419" s="5804"/>
      <c r="C419" s="6152"/>
      <c r="D419" s="6155"/>
      <c r="E419" s="6167"/>
      <c r="F419" s="2204"/>
      <c r="G419" s="2205" t="s">
        <v>5838</v>
      </c>
      <c r="H419" s="2157">
        <f>$H$32</f>
        <v>4096</v>
      </c>
      <c r="I419" s="2137">
        <f>H419*0.1/0.008</f>
        <v>51200</v>
      </c>
      <c r="J419" s="2157">
        <f>$J$31</f>
        <v>576</v>
      </c>
      <c r="K419" s="2137">
        <f>J419*0.1/0.008</f>
        <v>7200</v>
      </c>
      <c r="L419" s="6161"/>
      <c r="M419" s="6172"/>
      <c r="N419" s="6172"/>
      <c r="O419" s="6185"/>
      <c r="P419" s="6175"/>
      <c r="Q419" s="6149"/>
      <c r="R419" s="6149"/>
      <c r="S419" s="2349"/>
    </row>
    <row r="420" spans="1:20" ht="12.75" customHeight="1">
      <c r="A420" s="6141"/>
      <c r="B420" s="5804"/>
      <c r="C420" s="6152"/>
      <c r="D420" s="6155"/>
      <c r="E420" s="6167"/>
      <c r="F420" s="2204"/>
      <c r="G420" s="2351" t="s">
        <v>5831</v>
      </c>
      <c r="H420" s="2159">
        <f>$H$27</f>
        <v>10500</v>
      </c>
      <c r="I420" s="2137">
        <f>H420*1.5/0.008</f>
        <v>1968750</v>
      </c>
      <c r="J420" s="2159">
        <f>$J$29</f>
        <v>1100</v>
      </c>
      <c r="K420" s="2137">
        <f>J420*1.5/0.008</f>
        <v>206250</v>
      </c>
      <c r="L420" s="6161"/>
      <c r="M420" s="6172"/>
      <c r="N420" s="6172"/>
      <c r="O420" s="6185"/>
      <c r="P420" s="6175"/>
      <c r="Q420" s="6149"/>
      <c r="R420" s="6149"/>
      <c r="S420" s="2349"/>
    </row>
    <row r="421" spans="1:20" ht="12.75" customHeight="1">
      <c r="A421" s="6141"/>
      <c r="B421" s="5805"/>
      <c r="C421" s="6153"/>
      <c r="D421" s="6156"/>
      <c r="E421" s="6168"/>
      <c r="F421" s="2206"/>
      <c r="G421" s="2196"/>
      <c r="H421" s="2162"/>
      <c r="I421" s="2141"/>
      <c r="J421" s="2162"/>
      <c r="K421" s="2141"/>
      <c r="L421" s="6162"/>
      <c r="M421" s="6173"/>
      <c r="N421" s="6173"/>
      <c r="O421" s="6186"/>
      <c r="P421" s="6176"/>
      <c r="Q421" s="6150"/>
      <c r="R421" s="6150"/>
      <c r="S421" s="2350"/>
      <c r="T421" s="2056"/>
    </row>
    <row r="422" spans="1:20" ht="12.75" customHeight="1">
      <c r="A422" s="6141"/>
      <c r="B422" s="6008" t="s">
        <v>2463</v>
      </c>
      <c r="C422" s="6151" t="s">
        <v>5836</v>
      </c>
      <c r="D422" s="6154" t="s">
        <v>5835</v>
      </c>
      <c r="E422" s="6166" t="s">
        <v>5947</v>
      </c>
      <c r="F422" s="2189" t="s">
        <v>4925</v>
      </c>
      <c r="G422" s="2201"/>
      <c r="H422" s="2202"/>
      <c r="I422" s="2203"/>
      <c r="J422" s="2202"/>
      <c r="K422" s="2203"/>
      <c r="L422" s="6160" t="s">
        <v>1811</v>
      </c>
      <c r="M422" s="6148">
        <f>$H$42+H422+H423</f>
        <v>26116</v>
      </c>
      <c r="N422" s="6148">
        <f>$J$44+J422+(J423/2)</f>
        <v>1416</v>
      </c>
      <c r="O422" s="6174">
        <f>$I$42+H422+H423</f>
        <v>15121</v>
      </c>
      <c r="P422" s="6174">
        <f>$K$44+J422+(J423-64)/2</f>
        <v>1113</v>
      </c>
      <c r="Q422" s="6148" t="s">
        <v>2468</v>
      </c>
      <c r="R422" s="6148" t="s">
        <v>2455</v>
      </c>
      <c r="S422" s="2348" t="s">
        <v>5958</v>
      </c>
    </row>
    <row r="423" spans="1:20" ht="12.75" customHeight="1">
      <c r="A423" s="6141"/>
      <c r="B423" s="6106"/>
      <c r="C423" s="6152"/>
      <c r="D423" s="6155"/>
      <c r="E423" s="6167"/>
      <c r="F423" s="2204"/>
      <c r="G423" s="2205" t="s">
        <v>5838</v>
      </c>
      <c r="H423" s="2157">
        <f>$H$32</f>
        <v>4096</v>
      </c>
      <c r="I423" s="2137">
        <f>H423*0.1/0.008</f>
        <v>51200</v>
      </c>
      <c r="J423" s="2157">
        <f>$J$31</f>
        <v>576</v>
      </c>
      <c r="K423" s="2137">
        <f>J423*0.1/0.008</f>
        <v>7200</v>
      </c>
      <c r="L423" s="6161"/>
      <c r="M423" s="6172"/>
      <c r="N423" s="6172"/>
      <c r="O423" s="6185"/>
      <c r="P423" s="6175"/>
      <c r="Q423" s="6149"/>
      <c r="R423" s="6149"/>
      <c r="S423" s="2349"/>
    </row>
    <row r="424" spans="1:20" ht="12.75" customHeight="1">
      <c r="A424" s="6141"/>
      <c r="B424" s="6106"/>
      <c r="C424" s="6152"/>
      <c r="D424" s="6155"/>
      <c r="E424" s="6167"/>
      <c r="F424" s="2204"/>
      <c r="G424" s="2351" t="s">
        <v>5832</v>
      </c>
      <c r="H424" s="2166">
        <f>$H$28</f>
        <v>20971</v>
      </c>
      <c r="I424" s="2137">
        <f>H424*1.5/0.008</f>
        <v>3932062.5</v>
      </c>
      <c r="J424" s="2166">
        <f>$J$30</f>
        <v>1100</v>
      </c>
      <c r="K424" s="2137">
        <f>J424*1.5/0.008</f>
        <v>206250</v>
      </c>
      <c r="L424" s="6161"/>
      <c r="M424" s="6172"/>
      <c r="N424" s="6172"/>
      <c r="O424" s="6185"/>
      <c r="P424" s="6175"/>
      <c r="Q424" s="6149"/>
      <c r="R424" s="6149"/>
      <c r="S424" s="2349"/>
    </row>
    <row r="425" spans="1:20" ht="12.75" customHeight="1">
      <c r="A425" s="6142"/>
      <c r="B425" s="6095"/>
      <c r="C425" s="6153"/>
      <c r="D425" s="6156"/>
      <c r="E425" s="6168"/>
      <c r="F425" s="2206"/>
      <c r="G425" s="2196"/>
      <c r="H425" s="2162"/>
      <c r="I425" s="2141"/>
      <c r="J425" s="2162"/>
      <c r="K425" s="2141"/>
      <c r="L425" s="6162"/>
      <c r="M425" s="6173"/>
      <c r="N425" s="6173"/>
      <c r="O425" s="6186"/>
      <c r="P425" s="6176"/>
      <c r="Q425" s="6150"/>
      <c r="R425" s="6150"/>
      <c r="S425" s="2350"/>
      <c r="T425" s="2056"/>
    </row>
    <row r="426" spans="1:20" ht="12.75" customHeight="1">
      <c r="A426" s="6140" t="s">
        <v>6361</v>
      </c>
      <c r="B426" s="6008" t="s">
        <v>2463</v>
      </c>
      <c r="C426" s="6151" t="s">
        <v>4443</v>
      </c>
      <c r="D426" s="6154" t="s">
        <v>5837</v>
      </c>
      <c r="E426" s="6166" t="s">
        <v>5842</v>
      </c>
      <c r="F426" s="2189" t="s">
        <v>4954</v>
      </c>
      <c r="G426" s="2201"/>
      <c r="H426" s="2202"/>
      <c r="I426" s="2203"/>
      <c r="J426" s="2202"/>
      <c r="K426" s="2203"/>
      <c r="L426" s="6160" t="s">
        <v>1811</v>
      </c>
      <c r="M426" s="6148">
        <f>$H$41+H426+H427</f>
        <v>17105</v>
      </c>
      <c r="N426" s="6148">
        <f>$J$43+J426+(J427/2)</f>
        <v>1416</v>
      </c>
      <c r="O426" s="6174">
        <f>$I$41+H426+(H427-64)</f>
        <v>10493</v>
      </c>
      <c r="P426" s="6174">
        <f>$K$43+J426+(J427-64)/2</f>
        <v>1113</v>
      </c>
      <c r="Q426" s="6148" t="s">
        <v>2468</v>
      </c>
      <c r="R426" s="6148" t="s">
        <v>2455</v>
      </c>
      <c r="S426" s="2348" t="s">
        <v>5958</v>
      </c>
    </row>
    <row r="427" spans="1:20" ht="12.75" customHeight="1">
      <c r="A427" s="6141"/>
      <c r="B427" s="6106"/>
      <c r="C427" s="6152"/>
      <c r="D427" s="6155"/>
      <c r="E427" s="6167"/>
      <c r="F427" s="2204"/>
      <c r="G427" s="2205" t="s">
        <v>5839</v>
      </c>
      <c r="H427" s="2157">
        <f>$H$33</f>
        <v>6080</v>
      </c>
      <c r="I427" s="2137">
        <f>H427*0.1/0.008</f>
        <v>76000</v>
      </c>
      <c r="J427" s="2157">
        <f>$J$32</f>
        <v>576</v>
      </c>
      <c r="K427" s="2137">
        <f>J427*0.1/0.008</f>
        <v>7200</v>
      </c>
      <c r="L427" s="6161"/>
      <c r="M427" s="6172"/>
      <c r="N427" s="6172"/>
      <c r="O427" s="6185"/>
      <c r="P427" s="6175"/>
      <c r="Q427" s="6149"/>
      <c r="R427" s="6149"/>
      <c r="S427" s="2349"/>
    </row>
    <row r="428" spans="1:20" ht="12.75" customHeight="1">
      <c r="A428" s="6141"/>
      <c r="B428" s="6106"/>
      <c r="C428" s="6152"/>
      <c r="D428" s="6155"/>
      <c r="E428" s="6167"/>
      <c r="F428" s="2204"/>
      <c r="G428" s="2351" t="s">
        <v>5831</v>
      </c>
      <c r="H428" s="2159">
        <f>$H$27</f>
        <v>10500</v>
      </c>
      <c r="I428" s="2137">
        <f>H428*1.5/0.008</f>
        <v>1968750</v>
      </c>
      <c r="J428" s="2159">
        <f>$J$29</f>
        <v>1100</v>
      </c>
      <c r="K428" s="2137">
        <f>J428*1.5/0.008</f>
        <v>206250</v>
      </c>
      <c r="L428" s="6161"/>
      <c r="M428" s="6172"/>
      <c r="N428" s="6172"/>
      <c r="O428" s="6185"/>
      <c r="P428" s="6175"/>
      <c r="Q428" s="6149"/>
      <c r="R428" s="6149"/>
      <c r="S428" s="2349"/>
    </row>
    <row r="429" spans="1:20" ht="12.75" customHeight="1">
      <c r="A429" s="6141"/>
      <c r="B429" s="6095"/>
      <c r="C429" s="6153"/>
      <c r="D429" s="6156"/>
      <c r="E429" s="6168"/>
      <c r="F429" s="2206"/>
      <c r="G429" s="2196"/>
      <c r="H429" s="2162"/>
      <c r="I429" s="2141"/>
      <c r="J429" s="2162"/>
      <c r="K429" s="2141"/>
      <c r="L429" s="6162"/>
      <c r="M429" s="6173"/>
      <c r="N429" s="6173"/>
      <c r="O429" s="6186"/>
      <c r="P429" s="6176"/>
      <c r="Q429" s="6150"/>
      <c r="R429" s="6150"/>
      <c r="S429" s="2350"/>
      <c r="T429" s="2056"/>
    </row>
    <row r="430" spans="1:20" ht="12.75" customHeight="1">
      <c r="A430" s="6141"/>
      <c r="B430" s="6008" t="s">
        <v>2463</v>
      </c>
      <c r="C430" s="6151" t="s">
        <v>5841</v>
      </c>
      <c r="D430" s="6154" t="s">
        <v>5840</v>
      </c>
      <c r="E430" s="6166" t="s">
        <v>5843</v>
      </c>
      <c r="F430" s="2189" t="s">
        <v>4954</v>
      </c>
      <c r="G430" s="2201"/>
      <c r="H430" s="2202"/>
      <c r="I430" s="2203"/>
      <c r="J430" s="2202"/>
      <c r="K430" s="2203"/>
      <c r="L430" s="6160" t="s">
        <v>1811</v>
      </c>
      <c r="M430" s="6148">
        <f>$H$42+H430+H431</f>
        <v>28100</v>
      </c>
      <c r="N430" s="6148">
        <f>$J$44+J430+(J431/2)</f>
        <v>1416</v>
      </c>
      <c r="O430" s="6174">
        <f>$I$42+H430+H431</f>
        <v>17105</v>
      </c>
      <c r="P430" s="6174">
        <f>$K$44+J430+(J431-64)/2</f>
        <v>1113</v>
      </c>
      <c r="Q430" s="6148" t="s">
        <v>2468</v>
      </c>
      <c r="R430" s="6148" t="s">
        <v>2455</v>
      </c>
      <c r="S430" s="2348" t="s">
        <v>5958</v>
      </c>
    </row>
    <row r="431" spans="1:20" ht="12.75" customHeight="1">
      <c r="A431" s="6141"/>
      <c r="B431" s="6106"/>
      <c r="C431" s="6152"/>
      <c r="D431" s="6155"/>
      <c r="E431" s="6167"/>
      <c r="F431" s="2204"/>
      <c r="G431" s="2205" t="s">
        <v>5839</v>
      </c>
      <c r="H431" s="2157">
        <f>$H$33</f>
        <v>6080</v>
      </c>
      <c r="I431" s="2137">
        <f>H431*0.1/0.008</f>
        <v>76000</v>
      </c>
      <c r="J431" s="2157">
        <f>$J$32</f>
        <v>576</v>
      </c>
      <c r="K431" s="2137">
        <f>J431*0.1/0.008</f>
        <v>7200</v>
      </c>
      <c r="L431" s="6161"/>
      <c r="M431" s="6172"/>
      <c r="N431" s="6172"/>
      <c r="O431" s="6185"/>
      <c r="P431" s="6175"/>
      <c r="Q431" s="6149"/>
      <c r="R431" s="6149"/>
      <c r="S431" s="2349"/>
    </row>
    <row r="432" spans="1:20" ht="12.75" customHeight="1">
      <c r="A432" s="6141"/>
      <c r="B432" s="6106"/>
      <c r="C432" s="6152"/>
      <c r="D432" s="6155"/>
      <c r="E432" s="6167"/>
      <c r="F432" s="2204"/>
      <c r="G432" s="2351" t="s">
        <v>5832</v>
      </c>
      <c r="H432" s="2166">
        <f>$H$28</f>
        <v>20971</v>
      </c>
      <c r="I432" s="2137">
        <f>H432*1.5/0.008</f>
        <v>3932062.5</v>
      </c>
      <c r="J432" s="2166">
        <f>$J$30</f>
        <v>1100</v>
      </c>
      <c r="K432" s="2137">
        <f>J432*1.5/0.008</f>
        <v>206250</v>
      </c>
      <c r="L432" s="6161"/>
      <c r="M432" s="6172"/>
      <c r="N432" s="6172"/>
      <c r="O432" s="6185"/>
      <c r="P432" s="6175"/>
      <c r="Q432" s="6149"/>
      <c r="R432" s="6149"/>
      <c r="S432" s="2349"/>
    </row>
    <row r="433" spans="1:20" ht="12.75" customHeight="1">
      <c r="A433" s="6141"/>
      <c r="B433" s="6095"/>
      <c r="C433" s="6153"/>
      <c r="D433" s="6156"/>
      <c r="E433" s="6168"/>
      <c r="F433" s="2206"/>
      <c r="G433" s="2196"/>
      <c r="H433" s="2162"/>
      <c r="I433" s="2141"/>
      <c r="J433" s="2162"/>
      <c r="K433" s="2141"/>
      <c r="L433" s="6162"/>
      <c r="M433" s="6173"/>
      <c r="N433" s="6173"/>
      <c r="O433" s="6186"/>
      <c r="P433" s="6176"/>
      <c r="Q433" s="6150"/>
      <c r="R433" s="6150"/>
      <c r="S433" s="2350"/>
      <c r="T433" s="2056"/>
    </row>
    <row r="434" spans="1:20" ht="12.75" customHeight="1">
      <c r="A434" s="6140" t="s">
        <v>6362</v>
      </c>
      <c r="B434" s="6008" t="s">
        <v>2463</v>
      </c>
      <c r="C434" s="6151" t="s">
        <v>3789</v>
      </c>
      <c r="D434" s="6154" t="s">
        <v>5844</v>
      </c>
      <c r="E434" s="6166" t="s">
        <v>5846</v>
      </c>
      <c r="F434" s="2189" t="s">
        <v>5330</v>
      </c>
      <c r="G434" s="2201"/>
      <c r="H434" s="2202"/>
      <c r="I434" s="2203"/>
      <c r="J434" s="2202"/>
      <c r="K434" s="2203"/>
      <c r="L434" s="6160" t="s">
        <v>1811</v>
      </c>
      <c r="M434" s="6148">
        <f>$H$41+H434+H435</f>
        <v>19089</v>
      </c>
      <c r="N434" s="6148">
        <f>$J$43+J434+(J435/2)</f>
        <v>1416</v>
      </c>
      <c r="O434" s="6174">
        <f>$I$41+H434+(H435-64)</f>
        <v>12477</v>
      </c>
      <c r="P434" s="6174">
        <f>$K$43+J434+(J435-64)/2</f>
        <v>1113</v>
      </c>
      <c r="Q434" s="6148" t="s">
        <v>2468</v>
      </c>
      <c r="R434" s="6148" t="s">
        <v>2455</v>
      </c>
      <c r="S434" s="2348" t="s">
        <v>5958</v>
      </c>
    </row>
    <row r="435" spans="1:20" ht="12.75" customHeight="1">
      <c r="A435" s="6141"/>
      <c r="B435" s="6106"/>
      <c r="C435" s="6152"/>
      <c r="D435" s="6155"/>
      <c r="E435" s="6167"/>
      <c r="F435" s="2204"/>
      <c r="G435" s="2205" t="s">
        <v>5881</v>
      </c>
      <c r="H435" s="2157">
        <f>$H$34</f>
        <v>8064</v>
      </c>
      <c r="I435" s="2137">
        <f>H435*0.1/0.008</f>
        <v>100800.00000000001</v>
      </c>
      <c r="J435" s="2157">
        <f>$J$32</f>
        <v>576</v>
      </c>
      <c r="K435" s="2137">
        <f>J435*0.1/0.008</f>
        <v>7200</v>
      </c>
      <c r="L435" s="6161"/>
      <c r="M435" s="6172"/>
      <c r="N435" s="6172"/>
      <c r="O435" s="6185"/>
      <c r="P435" s="6175"/>
      <c r="Q435" s="6149"/>
      <c r="R435" s="6149"/>
      <c r="S435" s="2349"/>
    </row>
    <row r="436" spans="1:20" ht="12.75" customHeight="1">
      <c r="A436" s="6141"/>
      <c r="B436" s="6106"/>
      <c r="C436" s="6152"/>
      <c r="D436" s="6155"/>
      <c r="E436" s="6167"/>
      <c r="F436" s="2204"/>
      <c r="G436" s="2351" t="s">
        <v>5831</v>
      </c>
      <c r="H436" s="2159">
        <f>$H$27</f>
        <v>10500</v>
      </c>
      <c r="I436" s="2137">
        <f>H436*1.5/0.008</f>
        <v>1968750</v>
      </c>
      <c r="J436" s="2159">
        <f>$J$29</f>
        <v>1100</v>
      </c>
      <c r="K436" s="2137">
        <f>J436*1.5/0.008</f>
        <v>206250</v>
      </c>
      <c r="L436" s="6161"/>
      <c r="M436" s="6172"/>
      <c r="N436" s="6172"/>
      <c r="O436" s="6185"/>
      <c r="P436" s="6175"/>
      <c r="Q436" s="6149"/>
      <c r="R436" s="6149"/>
      <c r="S436" s="2349"/>
    </row>
    <row r="437" spans="1:20" ht="12.75" customHeight="1">
      <c r="A437" s="6141"/>
      <c r="B437" s="6095"/>
      <c r="C437" s="6153"/>
      <c r="D437" s="6156"/>
      <c r="E437" s="6168"/>
      <c r="F437" s="2206"/>
      <c r="G437" s="2196"/>
      <c r="H437" s="2162"/>
      <c r="I437" s="2141"/>
      <c r="J437" s="2162"/>
      <c r="K437" s="2141"/>
      <c r="L437" s="6162"/>
      <c r="M437" s="6173"/>
      <c r="N437" s="6173"/>
      <c r="O437" s="6186"/>
      <c r="P437" s="6176"/>
      <c r="Q437" s="6150"/>
      <c r="R437" s="6150"/>
      <c r="S437" s="2350"/>
      <c r="T437" s="2056"/>
    </row>
    <row r="438" spans="1:20" ht="12.75" customHeight="1">
      <c r="A438" s="6141"/>
      <c r="B438" s="6008" t="s">
        <v>2463</v>
      </c>
      <c r="C438" s="6151" t="s">
        <v>5850</v>
      </c>
      <c r="D438" s="6154" t="s">
        <v>5845</v>
      </c>
      <c r="E438" s="6166" t="s">
        <v>5847</v>
      </c>
      <c r="F438" s="2189" t="s">
        <v>5330</v>
      </c>
      <c r="G438" s="2201"/>
      <c r="H438" s="2202"/>
      <c r="I438" s="2203"/>
      <c r="J438" s="2202"/>
      <c r="K438" s="2203"/>
      <c r="L438" s="6160" t="s">
        <v>1811</v>
      </c>
      <c r="M438" s="6148">
        <f>$H$42+H438+H439</f>
        <v>30084</v>
      </c>
      <c r="N438" s="6148">
        <f>$J$44+J438+(J439/2)</f>
        <v>1416</v>
      </c>
      <c r="O438" s="6174">
        <f>$I$42+H438+H439</f>
        <v>19089</v>
      </c>
      <c r="P438" s="6174">
        <f>$K$44+J438+(J439-64)/2</f>
        <v>1113</v>
      </c>
      <c r="Q438" s="6148" t="s">
        <v>2468</v>
      </c>
      <c r="R438" s="6148" t="s">
        <v>2455</v>
      </c>
      <c r="S438" s="2348" t="s">
        <v>5958</v>
      </c>
    </row>
    <row r="439" spans="1:20" ht="12.75" customHeight="1">
      <c r="A439" s="6141"/>
      <c r="B439" s="6106"/>
      <c r="C439" s="6152"/>
      <c r="D439" s="6155"/>
      <c r="E439" s="6167"/>
      <c r="F439" s="2204"/>
      <c r="G439" s="2205" t="s">
        <v>5881</v>
      </c>
      <c r="H439" s="2157">
        <f>$H$34</f>
        <v>8064</v>
      </c>
      <c r="I439" s="2137">
        <f>H439*0.1/0.008</f>
        <v>100800.00000000001</v>
      </c>
      <c r="J439" s="2157">
        <f>$J$32</f>
        <v>576</v>
      </c>
      <c r="K439" s="2137">
        <f>J439*0.1/0.008</f>
        <v>7200</v>
      </c>
      <c r="L439" s="6161"/>
      <c r="M439" s="6172"/>
      <c r="N439" s="6172"/>
      <c r="O439" s="6185"/>
      <c r="P439" s="6175"/>
      <c r="Q439" s="6149"/>
      <c r="R439" s="6149"/>
      <c r="S439" s="2349"/>
    </row>
    <row r="440" spans="1:20" ht="12.75" customHeight="1">
      <c r="A440" s="6141"/>
      <c r="B440" s="6106"/>
      <c r="C440" s="6152"/>
      <c r="D440" s="6155"/>
      <c r="E440" s="6167"/>
      <c r="F440" s="2204"/>
      <c r="G440" s="2351" t="s">
        <v>5832</v>
      </c>
      <c r="H440" s="2166">
        <f>$H$28</f>
        <v>20971</v>
      </c>
      <c r="I440" s="2137">
        <f>H440*1.5/0.008</f>
        <v>3932062.5</v>
      </c>
      <c r="J440" s="2166">
        <f>$J$30</f>
        <v>1100</v>
      </c>
      <c r="K440" s="2137">
        <f>J440*1.5/0.008</f>
        <v>206250</v>
      </c>
      <c r="L440" s="6161"/>
      <c r="M440" s="6172"/>
      <c r="N440" s="6172"/>
      <c r="O440" s="6185"/>
      <c r="P440" s="6175"/>
      <c r="Q440" s="6149"/>
      <c r="R440" s="6149"/>
      <c r="S440" s="2349"/>
    </row>
    <row r="441" spans="1:20" ht="12.75" customHeight="1">
      <c r="A441" s="6141"/>
      <c r="B441" s="6095"/>
      <c r="C441" s="6153"/>
      <c r="D441" s="6156"/>
      <c r="E441" s="6168"/>
      <c r="F441" s="2206"/>
      <c r="G441" s="2196"/>
      <c r="H441" s="2162"/>
      <c r="I441" s="2141"/>
      <c r="J441" s="2162"/>
      <c r="K441" s="2141"/>
      <c r="L441" s="6162"/>
      <c r="M441" s="6173"/>
      <c r="N441" s="6173"/>
      <c r="O441" s="6186"/>
      <c r="P441" s="6176"/>
      <c r="Q441" s="6150"/>
      <c r="R441" s="6150"/>
      <c r="S441" s="2350"/>
      <c r="T441" s="2056"/>
    </row>
    <row r="442" spans="1:20" ht="12.75" customHeight="1">
      <c r="A442" s="6140" t="s">
        <v>6363</v>
      </c>
      <c r="B442" s="6008" t="s">
        <v>2463</v>
      </c>
      <c r="C442" s="6151" t="s">
        <v>4446</v>
      </c>
      <c r="D442" s="6154" t="s">
        <v>5848</v>
      </c>
      <c r="E442" s="6166" t="s">
        <v>5849</v>
      </c>
      <c r="F442" s="2189" t="s">
        <v>4955</v>
      </c>
      <c r="G442" s="2201"/>
      <c r="H442" s="2202"/>
      <c r="I442" s="2203"/>
      <c r="J442" s="2202"/>
      <c r="K442" s="2203"/>
      <c r="L442" s="6160" t="s">
        <v>1811</v>
      </c>
      <c r="M442" s="6148">
        <f>$H$41+H442+H443</f>
        <v>21137</v>
      </c>
      <c r="N442" s="6148">
        <f>$J$43+J442+(J443/2)</f>
        <v>1416</v>
      </c>
      <c r="O442" s="6174">
        <f>$I$41+H442+(H443-64)</f>
        <v>14525</v>
      </c>
      <c r="P442" s="6174">
        <f>$K$43+J442+(J443-64)/2</f>
        <v>1113</v>
      </c>
      <c r="Q442" s="6148" t="s">
        <v>2468</v>
      </c>
      <c r="R442" s="6148" t="s">
        <v>2455</v>
      </c>
      <c r="S442" s="2348" t="s">
        <v>5958</v>
      </c>
    </row>
    <row r="443" spans="1:20" ht="12.75" customHeight="1">
      <c r="A443" s="6141"/>
      <c r="B443" s="6106"/>
      <c r="C443" s="6152"/>
      <c r="D443" s="6155"/>
      <c r="E443" s="6167"/>
      <c r="F443" s="2204"/>
      <c r="G443" s="2205" t="s">
        <v>5880</v>
      </c>
      <c r="H443" s="2157">
        <f>$H$35</f>
        <v>10112</v>
      </c>
      <c r="I443" s="2137">
        <f>H443*0.1/0.008</f>
        <v>126400</v>
      </c>
      <c r="J443" s="2157">
        <f>$J$32</f>
        <v>576</v>
      </c>
      <c r="K443" s="2137">
        <f>J443*0.1/0.008</f>
        <v>7200</v>
      </c>
      <c r="L443" s="6161"/>
      <c r="M443" s="6172"/>
      <c r="N443" s="6172"/>
      <c r="O443" s="6185"/>
      <c r="P443" s="6175"/>
      <c r="Q443" s="6149"/>
      <c r="R443" s="6149"/>
      <c r="S443" s="2349"/>
    </row>
    <row r="444" spans="1:20" ht="12.75" customHeight="1">
      <c r="A444" s="6141"/>
      <c r="B444" s="6106"/>
      <c r="C444" s="6152"/>
      <c r="D444" s="6155"/>
      <c r="E444" s="6167"/>
      <c r="F444" s="2204"/>
      <c r="G444" s="2351" t="s">
        <v>5831</v>
      </c>
      <c r="H444" s="2159">
        <f>$H$27</f>
        <v>10500</v>
      </c>
      <c r="I444" s="2137">
        <f>H444*1.5/0.008</f>
        <v>1968750</v>
      </c>
      <c r="J444" s="2159">
        <f>$J$29</f>
        <v>1100</v>
      </c>
      <c r="K444" s="2137">
        <f>J444*1.5/0.008</f>
        <v>206250</v>
      </c>
      <c r="L444" s="6161"/>
      <c r="M444" s="6172"/>
      <c r="N444" s="6172"/>
      <c r="O444" s="6185"/>
      <c r="P444" s="6175"/>
      <c r="Q444" s="6149"/>
      <c r="R444" s="6149"/>
      <c r="S444" s="2349"/>
    </row>
    <row r="445" spans="1:20" ht="12.75" customHeight="1">
      <c r="A445" s="6141"/>
      <c r="B445" s="6095"/>
      <c r="C445" s="6153"/>
      <c r="D445" s="6156"/>
      <c r="E445" s="6168"/>
      <c r="F445" s="2206"/>
      <c r="G445" s="2196"/>
      <c r="H445" s="2162"/>
      <c r="I445" s="2141"/>
      <c r="J445" s="2162"/>
      <c r="K445" s="2141"/>
      <c r="L445" s="6162"/>
      <c r="M445" s="6173"/>
      <c r="N445" s="6173"/>
      <c r="O445" s="6186"/>
      <c r="P445" s="6176"/>
      <c r="Q445" s="6150"/>
      <c r="R445" s="6150"/>
      <c r="S445" s="2350"/>
      <c r="T445" s="2056"/>
    </row>
    <row r="446" spans="1:20" ht="12.75" customHeight="1">
      <c r="A446" s="6141"/>
      <c r="B446" s="6008" t="s">
        <v>2463</v>
      </c>
      <c r="C446" s="6151" t="s">
        <v>5851</v>
      </c>
      <c r="D446" s="6154" t="s">
        <v>5852</v>
      </c>
      <c r="E446" s="6166" t="s">
        <v>5853</v>
      </c>
      <c r="F446" s="2189" t="s">
        <v>4955</v>
      </c>
      <c r="G446" s="2201"/>
      <c r="H446" s="2202"/>
      <c r="I446" s="2203"/>
      <c r="J446" s="2202"/>
      <c r="K446" s="2203"/>
      <c r="L446" s="6160" t="s">
        <v>1811</v>
      </c>
      <c r="M446" s="6148">
        <f>$H$42+H446+H447</f>
        <v>32132</v>
      </c>
      <c r="N446" s="6148">
        <f>$J$44+J446+(J447/2)</f>
        <v>1416</v>
      </c>
      <c r="O446" s="6174">
        <f>$I$42+H446+(H447-64)</f>
        <v>21073</v>
      </c>
      <c r="P446" s="6174">
        <f>$K$44+J446+(J447-64)/2</f>
        <v>1113</v>
      </c>
      <c r="Q446" s="6148" t="s">
        <v>2468</v>
      </c>
      <c r="R446" s="6148" t="s">
        <v>2455</v>
      </c>
      <c r="S446" s="2348" t="s">
        <v>5958</v>
      </c>
    </row>
    <row r="447" spans="1:20" ht="12.75" customHeight="1">
      <c r="A447" s="6141"/>
      <c r="B447" s="6106"/>
      <c r="C447" s="6152"/>
      <c r="D447" s="6155"/>
      <c r="E447" s="6167"/>
      <c r="F447" s="2204"/>
      <c r="G447" s="2205" t="s">
        <v>5880</v>
      </c>
      <c r="H447" s="2157">
        <f>$H$35</f>
        <v>10112</v>
      </c>
      <c r="I447" s="2137">
        <f>H447*0.1/0.008</f>
        <v>126400</v>
      </c>
      <c r="J447" s="2157">
        <f>$J$32</f>
        <v>576</v>
      </c>
      <c r="K447" s="2137">
        <f>J447*0.1/0.008</f>
        <v>7200</v>
      </c>
      <c r="L447" s="6161"/>
      <c r="M447" s="6172"/>
      <c r="N447" s="6172"/>
      <c r="O447" s="6185"/>
      <c r="P447" s="6175"/>
      <c r="Q447" s="6149"/>
      <c r="R447" s="6149"/>
      <c r="S447" s="2349"/>
    </row>
    <row r="448" spans="1:20" ht="12.75" customHeight="1">
      <c r="A448" s="6141"/>
      <c r="B448" s="6106"/>
      <c r="C448" s="6152"/>
      <c r="D448" s="6155"/>
      <c r="E448" s="6167"/>
      <c r="F448" s="2204"/>
      <c r="G448" s="2351" t="s">
        <v>5832</v>
      </c>
      <c r="H448" s="2166">
        <f>$H$28</f>
        <v>20971</v>
      </c>
      <c r="I448" s="2137">
        <f>H448*1.5/0.008</f>
        <v>3932062.5</v>
      </c>
      <c r="J448" s="2166">
        <f>$J$30</f>
        <v>1100</v>
      </c>
      <c r="K448" s="2137">
        <f>J448*1.5/0.008</f>
        <v>206250</v>
      </c>
      <c r="L448" s="6161"/>
      <c r="M448" s="6172"/>
      <c r="N448" s="6172"/>
      <c r="O448" s="6185"/>
      <c r="P448" s="6175"/>
      <c r="Q448" s="6149"/>
      <c r="R448" s="6149"/>
      <c r="S448" s="2349"/>
    </row>
    <row r="449" spans="1:20" ht="12.75" customHeight="1">
      <c r="A449" s="6142"/>
      <c r="B449" s="6095"/>
      <c r="C449" s="6153"/>
      <c r="D449" s="6156"/>
      <c r="E449" s="6168"/>
      <c r="F449" s="2206"/>
      <c r="G449" s="2196"/>
      <c r="H449" s="2162"/>
      <c r="I449" s="2141"/>
      <c r="J449" s="2162"/>
      <c r="K449" s="2141"/>
      <c r="L449" s="6162"/>
      <c r="M449" s="6173"/>
      <c r="N449" s="6173"/>
      <c r="O449" s="6186"/>
      <c r="P449" s="6176"/>
      <c r="Q449" s="6150"/>
      <c r="R449" s="6150"/>
      <c r="S449" s="2350"/>
      <c r="T449" s="2056"/>
    </row>
    <row r="450" spans="1:20" ht="12.75" customHeight="1">
      <c r="A450" s="6140" t="s">
        <v>6364</v>
      </c>
      <c r="B450" s="6008" t="s">
        <v>2463</v>
      </c>
      <c r="C450" s="6151" t="s">
        <v>3790</v>
      </c>
      <c r="D450" s="6154" t="s">
        <v>5854</v>
      </c>
      <c r="E450" s="6166" t="s">
        <v>5957</v>
      </c>
      <c r="F450" s="2250" t="s">
        <v>1809</v>
      </c>
      <c r="G450" s="2201" t="s">
        <v>5855</v>
      </c>
      <c r="H450" s="2202">
        <f>$H$22</f>
        <v>256</v>
      </c>
      <c r="I450" s="2203">
        <f>H450*0.1/0.008</f>
        <v>3200</v>
      </c>
      <c r="J450" s="2202">
        <f>$J$22</f>
        <v>256</v>
      </c>
      <c r="K450" s="2203">
        <f>J450*0.1/0.008</f>
        <v>3200</v>
      </c>
      <c r="L450" s="6160" t="s">
        <v>1811</v>
      </c>
      <c r="M450" s="6148">
        <f>$H$41+H450+H451</f>
        <v>11281</v>
      </c>
      <c r="N450" s="6148">
        <f>$J$43+J450+(J451/2)</f>
        <v>1384</v>
      </c>
      <c r="O450" s="6174">
        <f>$I$41+J450+J451</f>
        <v>4733</v>
      </c>
      <c r="P450" s="6174">
        <f>$K$43+J450</f>
        <v>1113</v>
      </c>
      <c r="Q450" s="6148" t="s">
        <v>2466</v>
      </c>
      <c r="R450" s="6148" t="s">
        <v>2455</v>
      </c>
      <c r="S450" s="2348" t="s">
        <v>5958</v>
      </c>
    </row>
    <row r="451" spans="1:20" ht="12.75" customHeight="1">
      <c r="A451" s="6141"/>
      <c r="B451" s="6106"/>
      <c r="C451" s="6152"/>
      <c r="D451" s="6155"/>
      <c r="E451" s="6167"/>
      <c r="F451" s="2204"/>
      <c r="G451" s="2205"/>
      <c r="H451" s="2157"/>
      <c r="I451" s="2137"/>
      <c r="J451" s="2157"/>
      <c r="K451" s="2137"/>
      <c r="L451" s="6161"/>
      <c r="M451" s="6172"/>
      <c r="N451" s="6172"/>
      <c r="O451" s="6185"/>
      <c r="P451" s="6175"/>
      <c r="Q451" s="6149"/>
      <c r="R451" s="6149"/>
      <c r="S451" s="2349"/>
    </row>
    <row r="452" spans="1:20" ht="12.75" customHeight="1">
      <c r="A452" s="6141"/>
      <c r="B452" s="6106"/>
      <c r="C452" s="6152"/>
      <c r="D452" s="6155"/>
      <c r="E452" s="6167"/>
      <c r="F452" s="2204"/>
      <c r="G452" s="2351" t="s">
        <v>5831</v>
      </c>
      <c r="H452" s="2159">
        <f>$H$27</f>
        <v>10500</v>
      </c>
      <c r="I452" s="2137">
        <f>H452*1.5/0.008</f>
        <v>1968750</v>
      </c>
      <c r="J452" s="2159">
        <f>$J$29</f>
        <v>1100</v>
      </c>
      <c r="K452" s="2137">
        <f>J452*1.5/0.008</f>
        <v>206250</v>
      </c>
      <c r="L452" s="6161"/>
      <c r="M452" s="6172"/>
      <c r="N452" s="6172"/>
      <c r="O452" s="6185"/>
      <c r="P452" s="6175"/>
      <c r="Q452" s="6149"/>
      <c r="R452" s="6149"/>
      <c r="S452" s="2349"/>
    </row>
    <row r="453" spans="1:20" ht="12.75" customHeight="1">
      <c r="A453" s="6141"/>
      <c r="B453" s="6095"/>
      <c r="C453" s="6153"/>
      <c r="D453" s="6156"/>
      <c r="E453" s="6168"/>
      <c r="F453" s="2206"/>
      <c r="G453" s="2196"/>
      <c r="H453" s="2162"/>
      <c r="I453" s="2141"/>
      <c r="J453" s="2162"/>
      <c r="K453" s="2141"/>
      <c r="L453" s="6162"/>
      <c r="M453" s="6173"/>
      <c r="N453" s="6173"/>
      <c r="O453" s="6186"/>
      <c r="P453" s="6176"/>
      <c r="Q453" s="6150"/>
      <c r="R453" s="6150"/>
      <c r="S453" s="2350"/>
      <c r="T453" s="2056"/>
    </row>
    <row r="454" spans="1:20" ht="12.75" customHeight="1">
      <c r="A454" s="6141"/>
      <c r="B454" s="6008" t="s">
        <v>2463</v>
      </c>
      <c r="C454" s="6151" t="s">
        <v>3791</v>
      </c>
      <c r="D454" s="6154" t="s">
        <v>5856</v>
      </c>
      <c r="E454" s="6166" t="s">
        <v>5956</v>
      </c>
      <c r="F454" s="2250" t="s">
        <v>1809</v>
      </c>
      <c r="G454" s="2201" t="s">
        <v>5855</v>
      </c>
      <c r="H454" s="2202">
        <f>$H$22</f>
        <v>256</v>
      </c>
      <c r="I454" s="2203">
        <f>H454*0.1/0.008</f>
        <v>3200</v>
      </c>
      <c r="J454" s="2202">
        <f>$J$22</f>
        <v>256</v>
      </c>
      <c r="K454" s="2203">
        <f>J454*0.1/0.008</f>
        <v>3200</v>
      </c>
      <c r="L454" s="6160" t="s">
        <v>1811</v>
      </c>
      <c r="M454" s="6148">
        <f>$H$42+H454+H455</f>
        <v>22276</v>
      </c>
      <c r="N454" s="6148">
        <f>$J$44+J454+(J455/2)</f>
        <v>1384</v>
      </c>
      <c r="O454" s="6174">
        <f>$I$42+J454+J455</f>
        <v>11281</v>
      </c>
      <c r="P454" s="6174">
        <f>$K$44+J454</f>
        <v>1113</v>
      </c>
      <c r="Q454" s="6148" t="s">
        <v>2468</v>
      </c>
      <c r="R454" s="6148" t="s">
        <v>2455</v>
      </c>
      <c r="S454" s="2348" t="s">
        <v>5958</v>
      </c>
    </row>
    <row r="455" spans="1:20" ht="12.75" customHeight="1">
      <c r="A455" s="6141"/>
      <c r="B455" s="6106"/>
      <c r="C455" s="6152"/>
      <c r="D455" s="6155"/>
      <c r="E455" s="6167"/>
      <c r="F455" s="2204"/>
      <c r="G455" s="2205"/>
      <c r="H455" s="2157"/>
      <c r="I455" s="2137"/>
      <c r="J455" s="2157"/>
      <c r="K455" s="2137"/>
      <c r="L455" s="6161"/>
      <c r="M455" s="6172"/>
      <c r="N455" s="6172"/>
      <c r="O455" s="6185"/>
      <c r="P455" s="6175"/>
      <c r="Q455" s="6149"/>
      <c r="R455" s="6149"/>
      <c r="S455" s="2349"/>
    </row>
    <row r="456" spans="1:20" ht="12.75" customHeight="1">
      <c r="A456" s="6141"/>
      <c r="B456" s="6106"/>
      <c r="C456" s="6152"/>
      <c r="D456" s="6155"/>
      <c r="E456" s="6167"/>
      <c r="F456" s="2204"/>
      <c r="G456" s="2351" t="s">
        <v>5832</v>
      </c>
      <c r="H456" s="2166">
        <f>$H$28</f>
        <v>20971</v>
      </c>
      <c r="I456" s="2137">
        <f>H456*1.5/0.008</f>
        <v>3932062.5</v>
      </c>
      <c r="J456" s="2166">
        <f>$J$30</f>
        <v>1100</v>
      </c>
      <c r="K456" s="2137">
        <f>J456*1.5/0.008</f>
        <v>206250</v>
      </c>
      <c r="L456" s="6161"/>
      <c r="M456" s="6172"/>
      <c r="N456" s="6172"/>
      <c r="O456" s="6185"/>
      <c r="P456" s="6175"/>
      <c r="Q456" s="6149"/>
      <c r="R456" s="6149"/>
      <c r="S456" s="2349"/>
    </row>
    <row r="457" spans="1:20" ht="12.75" customHeight="1">
      <c r="A457" s="6141"/>
      <c r="B457" s="6095"/>
      <c r="C457" s="6153"/>
      <c r="D457" s="6156"/>
      <c r="E457" s="6168"/>
      <c r="F457" s="2206"/>
      <c r="G457" s="2196"/>
      <c r="H457" s="2162"/>
      <c r="I457" s="2141"/>
      <c r="J457" s="2162"/>
      <c r="K457" s="2141"/>
      <c r="L457" s="6162"/>
      <c r="M457" s="6173"/>
      <c r="N457" s="6173"/>
      <c r="O457" s="6186"/>
      <c r="P457" s="6176"/>
      <c r="Q457" s="6150"/>
      <c r="R457" s="6150"/>
      <c r="S457" s="2350"/>
      <c r="T457" s="2056"/>
    </row>
    <row r="458" spans="1:20" ht="12.75" customHeight="1">
      <c r="A458" s="6141"/>
      <c r="B458" s="6008" t="s">
        <v>2463</v>
      </c>
      <c r="C458" s="6151" t="s">
        <v>3792</v>
      </c>
      <c r="D458" s="6154" t="s">
        <v>5857</v>
      </c>
      <c r="E458" s="6166" t="s">
        <v>5955</v>
      </c>
      <c r="F458" s="2250" t="s">
        <v>1809</v>
      </c>
      <c r="G458" s="2201" t="s">
        <v>5858</v>
      </c>
      <c r="H458" s="2202">
        <f>$H$24</f>
        <v>512</v>
      </c>
      <c r="I458" s="2203">
        <f>H458*0.1/0.008</f>
        <v>6400</v>
      </c>
      <c r="J458" s="2202">
        <f>$J$24</f>
        <v>512</v>
      </c>
      <c r="K458" s="2203">
        <f>J458*0.1/0.008</f>
        <v>6400</v>
      </c>
      <c r="L458" s="6160" t="s">
        <v>1811</v>
      </c>
      <c r="M458" s="6148">
        <f>$H$41+H458+H459</f>
        <v>11537</v>
      </c>
      <c r="N458" s="6148">
        <f>$J$43+J458+(J459/2)</f>
        <v>1640</v>
      </c>
      <c r="O458" s="6174">
        <f>$I$41+J458+J459</f>
        <v>4989</v>
      </c>
      <c r="P458" s="6174">
        <f>$K$43+J458</f>
        <v>1369</v>
      </c>
      <c r="Q458" s="6148" t="s">
        <v>2466</v>
      </c>
      <c r="R458" s="6148" t="s">
        <v>2455</v>
      </c>
      <c r="S458" s="2348" t="s">
        <v>5958</v>
      </c>
    </row>
    <row r="459" spans="1:20" ht="12.75" customHeight="1">
      <c r="A459" s="6141"/>
      <c r="B459" s="6106"/>
      <c r="C459" s="6152"/>
      <c r="D459" s="6155"/>
      <c r="E459" s="6167"/>
      <c r="F459" s="2204"/>
      <c r="G459" s="2205"/>
      <c r="H459" s="2157"/>
      <c r="I459" s="2137"/>
      <c r="J459" s="2157"/>
      <c r="K459" s="2137"/>
      <c r="L459" s="6161"/>
      <c r="M459" s="6172"/>
      <c r="N459" s="6172"/>
      <c r="O459" s="6185"/>
      <c r="P459" s="6175"/>
      <c r="Q459" s="6149"/>
      <c r="R459" s="6149"/>
      <c r="S459" s="2349"/>
    </row>
    <row r="460" spans="1:20" ht="12.75" customHeight="1">
      <c r="A460" s="6141"/>
      <c r="B460" s="6106"/>
      <c r="C460" s="6152"/>
      <c r="D460" s="6155"/>
      <c r="E460" s="6167"/>
      <c r="F460" s="2204"/>
      <c r="G460" s="2351" t="s">
        <v>5831</v>
      </c>
      <c r="H460" s="2159">
        <f>$H$27</f>
        <v>10500</v>
      </c>
      <c r="I460" s="2137">
        <f>H460*1.5/0.008</f>
        <v>1968750</v>
      </c>
      <c r="J460" s="2159">
        <f>$J$29</f>
        <v>1100</v>
      </c>
      <c r="K460" s="2137">
        <f>J460*1.5/0.008</f>
        <v>206250</v>
      </c>
      <c r="L460" s="6161"/>
      <c r="M460" s="6172"/>
      <c r="N460" s="6172"/>
      <c r="O460" s="6185"/>
      <c r="P460" s="6175"/>
      <c r="Q460" s="6149"/>
      <c r="R460" s="6149"/>
      <c r="S460" s="2349"/>
    </row>
    <row r="461" spans="1:20" ht="12.75" customHeight="1">
      <c r="A461" s="6141"/>
      <c r="B461" s="6095"/>
      <c r="C461" s="6153"/>
      <c r="D461" s="6156"/>
      <c r="E461" s="6168"/>
      <c r="F461" s="2206"/>
      <c r="G461" s="2196"/>
      <c r="H461" s="2162"/>
      <c r="I461" s="2141"/>
      <c r="J461" s="2162"/>
      <c r="K461" s="2141"/>
      <c r="L461" s="6162"/>
      <c r="M461" s="6173"/>
      <c r="N461" s="6173"/>
      <c r="O461" s="6186"/>
      <c r="P461" s="6176"/>
      <c r="Q461" s="6150"/>
      <c r="R461" s="6150"/>
      <c r="S461" s="2350"/>
      <c r="T461" s="2056"/>
    </row>
    <row r="462" spans="1:20" ht="12.75" customHeight="1">
      <c r="A462" s="6141"/>
      <c r="B462" s="6008" t="s">
        <v>2463</v>
      </c>
      <c r="C462" s="6151" t="s">
        <v>3793</v>
      </c>
      <c r="D462" s="6154" t="s">
        <v>5859</v>
      </c>
      <c r="E462" s="6157" t="s">
        <v>5954</v>
      </c>
      <c r="F462" s="2250" t="s">
        <v>1809</v>
      </c>
      <c r="G462" s="2201" t="s">
        <v>5858</v>
      </c>
      <c r="H462" s="2202">
        <f>$H$24</f>
        <v>512</v>
      </c>
      <c r="I462" s="2203">
        <f>H462*0.1/0.008</f>
        <v>6400</v>
      </c>
      <c r="J462" s="2202">
        <f>$J$24</f>
        <v>512</v>
      </c>
      <c r="K462" s="2203">
        <f>J462*0.1/0.008</f>
        <v>6400</v>
      </c>
      <c r="L462" s="6160" t="s">
        <v>1811</v>
      </c>
      <c r="M462" s="6148">
        <f>$H$42+H462+H463</f>
        <v>22532</v>
      </c>
      <c r="N462" s="6148">
        <f>$J$44+J462+(J463/2)</f>
        <v>1640</v>
      </c>
      <c r="O462" s="6174">
        <f>$I$42+J462+J463</f>
        <v>11537</v>
      </c>
      <c r="P462" s="6174">
        <f>$K$44+J462</f>
        <v>1369</v>
      </c>
      <c r="Q462" s="6148" t="s">
        <v>2468</v>
      </c>
      <c r="R462" s="6148" t="s">
        <v>2455</v>
      </c>
      <c r="S462" s="2348" t="s">
        <v>5958</v>
      </c>
    </row>
    <row r="463" spans="1:20" ht="12.75" customHeight="1">
      <c r="A463" s="6141"/>
      <c r="B463" s="6106"/>
      <c r="C463" s="6152"/>
      <c r="D463" s="6155"/>
      <c r="E463" s="6158"/>
      <c r="F463" s="2204"/>
      <c r="G463" s="2205"/>
      <c r="H463" s="2157"/>
      <c r="I463" s="2137"/>
      <c r="J463" s="2157"/>
      <c r="K463" s="2137"/>
      <c r="L463" s="6161"/>
      <c r="M463" s="6172"/>
      <c r="N463" s="6172"/>
      <c r="O463" s="6185"/>
      <c r="P463" s="6175"/>
      <c r="Q463" s="6149"/>
      <c r="R463" s="6149"/>
      <c r="S463" s="2349"/>
    </row>
    <row r="464" spans="1:20" ht="12.75" customHeight="1">
      <c r="A464" s="6141"/>
      <c r="B464" s="6106"/>
      <c r="C464" s="6152"/>
      <c r="D464" s="6155"/>
      <c r="E464" s="6158"/>
      <c r="F464" s="2204"/>
      <c r="G464" s="2351" t="s">
        <v>5832</v>
      </c>
      <c r="H464" s="2166">
        <f>$H$28</f>
        <v>20971</v>
      </c>
      <c r="I464" s="2137">
        <f>H464*1.5/0.008</f>
        <v>3932062.5</v>
      </c>
      <c r="J464" s="2166">
        <f>$J$30</f>
        <v>1100</v>
      </c>
      <c r="K464" s="2137">
        <f>J464*1.5/0.008</f>
        <v>206250</v>
      </c>
      <c r="L464" s="6161"/>
      <c r="M464" s="6172"/>
      <c r="N464" s="6172"/>
      <c r="O464" s="6185"/>
      <c r="P464" s="6175"/>
      <c r="Q464" s="6149"/>
      <c r="R464" s="6149"/>
      <c r="S464" s="2349"/>
    </row>
    <row r="465" spans="1:20" ht="12.75" customHeight="1">
      <c r="A465" s="6142"/>
      <c r="B465" s="6095"/>
      <c r="C465" s="6153"/>
      <c r="D465" s="6156"/>
      <c r="E465" s="6159"/>
      <c r="F465" s="2206"/>
      <c r="G465" s="2196"/>
      <c r="H465" s="2162"/>
      <c r="I465" s="2141"/>
      <c r="J465" s="2162"/>
      <c r="K465" s="2141"/>
      <c r="L465" s="6162"/>
      <c r="M465" s="6173"/>
      <c r="N465" s="6173"/>
      <c r="O465" s="6186"/>
      <c r="P465" s="6176"/>
      <c r="Q465" s="6150"/>
      <c r="R465" s="6150"/>
      <c r="S465" s="2350"/>
      <c r="T465" s="2056"/>
    </row>
    <row r="466" spans="1:20" ht="12.75" customHeight="1">
      <c r="A466" s="6140" t="s">
        <v>6365</v>
      </c>
      <c r="B466" s="6008" t="s">
        <v>2463</v>
      </c>
      <c r="C466" s="6151" t="s">
        <v>3794</v>
      </c>
      <c r="D466" s="6154" t="s">
        <v>5860</v>
      </c>
      <c r="E466" s="6157" t="s">
        <v>5362</v>
      </c>
      <c r="F466" s="2189" t="s">
        <v>4925</v>
      </c>
      <c r="G466" s="2201" t="s">
        <v>5855</v>
      </c>
      <c r="H466" s="2202">
        <f>$H$22</f>
        <v>256</v>
      </c>
      <c r="I466" s="2203">
        <f>H466*0.1/0.008</f>
        <v>3200</v>
      </c>
      <c r="J466" s="2202">
        <f>$J$22</f>
        <v>256</v>
      </c>
      <c r="K466" s="2203">
        <f>J466*0.1/0.008</f>
        <v>3200</v>
      </c>
      <c r="L466" s="6160" t="s">
        <v>1811</v>
      </c>
      <c r="M466" s="6148">
        <f>$H$41+H466+H467</f>
        <v>15377</v>
      </c>
      <c r="N466" s="6148">
        <f>$J$43+J466+(J467/2)</f>
        <v>1672</v>
      </c>
      <c r="O466" s="6174">
        <f>$I$41+$I$53+(H467-64)</f>
        <v>8765</v>
      </c>
      <c r="P466" s="6174">
        <f>$K$43+$K$53+(J467-64)/2</f>
        <v>1369</v>
      </c>
      <c r="Q466" s="6148" t="s">
        <v>2468</v>
      </c>
      <c r="R466" s="6148" t="s">
        <v>2455</v>
      </c>
      <c r="S466" s="2348" t="s">
        <v>5958</v>
      </c>
    </row>
    <row r="467" spans="1:20" ht="12.75" customHeight="1">
      <c r="A467" s="6141"/>
      <c r="B467" s="6106"/>
      <c r="C467" s="6152"/>
      <c r="D467" s="6155"/>
      <c r="E467" s="6158"/>
      <c r="F467" s="2204"/>
      <c r="G467" s="2205" t="s">
        <v>5838</v>
      </c>
      <c r="H467" s="2157">
        <f>$H$32</f>
        <v>4096</v>
      </c>
      <c r="I467" s="2137">
        <f>H467*0.1/0.008</f>
        <v>51200</v>
      </c>
      <c r="J467" s="2157">
        <f>$J$31</f>
        <v>576</v>
      </c>
      <c r="K467" s="2137">
        <f>J467*0.1/0.008</f>
        <v>7200</v>
      </c>
      <c r="L467" s="6161"/>
      <c r="M467" s="6172"/>
      <c r="N467" s="6172"/>
      <c r="O467" s="6185"/>
      <c r="P467" s="6175"/>
      <c r="Q467" s="6149"/>
      <c r="R467" s="6149"/>
      <c r="S467" s="2349"/>
    </row>
    <row r="468" spans="1:20" ht="12.75" customHeight="1">
      <c r="A468" s="6141"/>
      <c r="B468" s="6106"/>
      <c r="C468" s="6152"/>
      <c r="D468" s="6155"/>
      <c r="E468" s="6158"/>
      <c r="F468" s="2204"/>
      <c r="G468" s="2351" t="s">
        <v>5831</v>
      </c>
      <c r="H468" s="2159">
        <f>$H$27</f>
        <v>10500</v>
      </c>
      <c r="I468" s="2137">
        <f>H468*1.5/0.008</f>
        <v>1968750</v>
      </c>
      <c r="J468" s="2159">
        <f>$J$29</f>
        <v>1100</v>
      </c>
      <c r="K468" s="2137">
        <f>J468*1.5/0.008</f>
        <v>206250</v>
      </c>
      <c r="L468" s="6161"/>
      <c r="M468" s="6172"/>
      <c r="N468" s="6172"/>
      <c r="O468" s="6185"/>
      <c r="P468" s="6175"/>
      <c r="Q468" s="6149"/>
      <c r="R468" s="6149"/>
      <c r="S468" s="2349"/>
    </row>
    <row r="469" spans="1:20" ht="12.75" customHeight="1">
      <c r="A469" s="6141"/>
      <c r="B469" s="6095"/>
      <c r="C469" s="6153"/>
      <c r="D469" s="6156"/>
      <c r="E469" s="6159"/>
      <c r="F469" s="2206"/>
      <c r="G469" s="2196"/>
      <c r="H469" s="2162"/>
      <c r="I469" s="2141"/>
      <c r="J469" s="2162"/>
      <c r="K469" s="2141"/>
      <c r="L469" s="6162"/>
      <c r="M469" s="6173"/>
      <c r="N469" s="6173"/>
      <c r="O469" s="6186"/>
      <c r="P469" s="6176"/>
      <c r="Q469" s="6150"/>
      <c r="R469" s="6150"/>
      <c r="S469" s="2350"/>
      <c r="T469" s="2056"/>
    </row>
    <row r="470" spans="1:20" ht="12.75" customHeight="1">
      <c r="A470" s="6141"/>
      <c r="B470" s="6008" t="s">
        <v>2463</v>
      </c>
      <c r="C470" s="6151" t="s">
        <v>5917</v>
      </c>
      <c r="D470" s="6154" t="s">
        <v>5861</v>
      </c>
      <c r="E470" s="6157" t="s">
        <v>5862</v>
      </c>
      <c r="F470" s="2189" t="s">
        <v>4925</v>
      </c>
      <c r="G470" s="2201" t="s">
        <v>5855</v>
      </c>
      <c r="H470" s="2202">
        <f>$H$22</f>
        <v>256</v>
      </c>
      <c r="I470" s="2203">
        <f>H470*0.1/0.008</f>
        <v>3200</v>
      </c>
      <c r="J470" s="2202">
        <f>$J$22</f>
        <v>256</v>
      </c>
      <c r="K470" s="2203">
        <f>J470*0.1/0.008</f>
        <v>3200</v>
      </c>
      <c r="L470" s="6160" t="s">
        <v>1811</v>
      </c>
      <c r="M470" s="6148">
        <f>$H$42+H470+H471</f>
        <v>26372</v>
      </c>
      <c r="N470" s="6148">
        <f>$J$43+J470+(J471/2)</f>
        <v>1672</v>
      </c>
      <c r="O470" s="6174">
        <f>$I$42+$I$53+H471</f>
        <v>15377</v>
      </c>
      <c r="P470" s="6174">
        <f>$K$44+$K$53+(J471-64)/2</f>
        <v>1369</v>
      </c>
      <c r="Q470" s="6148" t="s">
        <v>2468</v>
      </c>
      <c r="R470" s="6148" t="s">
        <v>2455</v>
      </c>
      <c r="S470" s="2348" t="s">
        <v>5958</v>
      </c>
    </row>
    <row r="471" spans="1:20" ht="12.75" customHeight="1">
      <c r="A471" s="6141"/>
      <c r="B471" s="6106"/>
      <c r="C471" s="6152"/>
      <c r="D471" s="6155"/>
      <c r="E471" s="6158"/>
      <c r="F471" s="2204"/>
      <c r="G471" s="2205" t="s">
        <v>5838</v>
      </c>
      <c r="H471" s="2157">
        <f>$H$32</f>
        <v>4096</v>
      </c>
      <c r="I471" s="2137">
        <f>H471*0.1/0.008</f>
        <v>51200</v>
      </c>
      <c r="J471" s="2157">
        <f>$J$31</f>
        <v>576</v>
      </c>
      <c r="K471" s="2137">
        <f>J471*0.1/0.008</f>
        <v>7200</v>
      </c>
      <c r="L471" s="6161"/>
      <c r="M471" s="6172"/>
      <c r="N471" s="6172"/>
      <c r="O471" s="6185"/>
      <c r="P471" s="6175"/>
      <c r="Q471" s="6149"/>
      <c r="R471" s="6149"/>
      <c r="S471" s="2349"/>
    </row>
    <row r="472" spans="1:20" ht="12.75" customHeight="1">
      <c r="A472" s="6141"/>
      <c r="B472" s="6106"/>
      <c r="C472" s="6152"/>
      <c r="D472" s="6155"/>
      <c r="E472" s="6158"/>
      <c r="F472" s="2204"/>
      <c r="G472" s="2351" t="s">
        <v>5832</v>
      </c>
      <c r="H472" s="2166">
        <f>$H$28</f>
        <v>20971</v>
      </c>
      <c r="I472" s="2137">
        <f>H472*1.5/0.008</f>
        <v>3932062.5</v>
      </c>
      <c r="J472" s="2166">
        <f>$J$30</f>
        <v>1100</v>
      </c>
      <c r="K472" s="2137">
        <f>J472*1.5/0.008</f>
        <v>206250</v>
      </c>
      <c r="L472" s="6161"/>
      <c r="M472" s="6172"/>
      <c r="N472" s="6172"/>
      <c r="O472" s="6185"/>
      <c r="P472" s="6175"/>
      <c r="Q472" s="6149"/>
      <c r="R472" s="6149"/>
      <c r="S472" s="2349"/>
    </row>
    <row r="473" spans="1:20" ht="12.75" customHeight="1">
      <c r="A473" s="6141"/>
      <c r="B473" s="6095"/>
      <c r="C473" s="6153"/>
      <c r="D473" s="6156"/>
      <c r="E473" s="6159"/>
      <c r="F473" s="2206"/>
      <c r="G473" s="2196"/>
      <c r="H473" s="2162"/>
      <c r="I473" s="2141"/>
      <c r="J473" s="2162"/>
      <c r="K473" s="2141"/>
      <c r="L473" s="6162"/>
      <c r="M473" s="6173"/>
      <c r="N473" s="6173"/>
      <c r="O473" s="6186"/>
      <c r="P473" s="6176"/>
      <c r="Q473" s="6150"/>
      <c r="R473" s="6150"/>
      <c r="S473" s="2350"/>
      <c r="T473" s="2056"/>
    </row>
    <row r="474" spans="1:20" ht="12.75" customHeight="1">
      <c r="A474" s="6141"/>
      <c r="B474" s="6008" t="s">
        <v>2463</v>
      </c>
      <c r="C474" s="6151" t="s">
        <v>5864</v>
      </c>
      <c r="D474" s="6154" t="s">
        <v>5863</v>
      </c>
      <c r="E474" s="6157" t="s">
        <v>5371</v>
      </c>
      <c r="F474" s="2189" t="s">
        <v>4925</v>
      </c>
      <c r="G474" s="2201" t="s">
        <v>5858</v>
      </c>
      <c r="H474" s="2202">
        <f>$H$24</f>
        <v>512</v>
      </c>
      <c r="I474" s="2203">
        <f>H474*0.1/0.008</f>
        <v>6400</v>
      </c>
      <c r="J474" s="2202">
        <f>$J$24</f>
        <v>512</v>
      </c>
      <c r="K474" s="2203">
        <f>J474*0.1/0.008</f>
        <v>6400</v>
      </c>
      <c r="L474" s="6160" t="s">
        <v>1811</v>
      </c>
      <c r="M474" s="6148">
        <f>$H$41+H474+H475</f>
        <v>15633</v>
      </c>
      <c r="N474" s="6148">
        <f>$J$43+J474+(J475/2)</f>
        <v>1928</v>
      </c>
      <c r="O474" s="6174">
        <f>$I$41+$I$54+(H475-64)</f>
        <v>9021</v>
      </c>
      <c r="P474" s="6174">
        <f>$K$43+$K$54+(J475-64)/2</f>
        <v>1625</v>
      </c>
      <c r="Q474" s="6148" t="s">
        <v>2468</v>
      </c>
      <c r="R474" s="6148" t="s">
        <v>2455</v>
      </c>
      <c r="S474" s="2348" t="s">
        <v>5958</v>
      </c>
    </row>
    <row r="475" spans="1:20" ht="12.75" customHeight="1">
      <c r="A475" s="6141"/>
      <c r="B475" s="6106"/>
      <c r="C475" s="6152"/>
      <c r="D475" s="6155"/>
      <c r="E475" s="6158"/>
      <c r="F475" s="2204"/>
      <c r="G475" s="2205" t="s">
        <v>5838</v>
      </c>
      <c r="H475" s="2157">
        <f>$H$32</f>
        <v>4096</v>
      </c>
      <c r="I475" s="2137">
        <f>H475*0.1/0.008</f>
        <v>51200</v>
      </c>
      <c r="J475" s="2157">
        <f>$J$31</f>
        <v>576</v>
      </c>
      <c r="K475" s="2137">
        <f>J475*0.1/0.008</f>
        <v>7200</v>
      </c>
      <c r="L475" s="6161"/>
      <c r="M475" s="6172"/>
      <c r="N475" s="6172"/>
      <c r="O475" s="6185"/>
      <c r="P475" s="6175"/>
      <c r="Q475" s="6149"/>
      <c r="R475" s="6149"/>
      <c r="S475" s="2349"/>
    </row>
    <row r="476" spans="1:20" ht="12.75" customHeight="1">
      <c r="A476" s="6141"/>
      <c r="B476" s="6106"/>
      <c r="C476" s="6152"/>
      <c r="D476" s="6155"/>
      <c r="E476" s="6158"/>
      <c r="F476" s="2204"/>
      <c r="G476" s="2351" t="s">
        <v>5831</v>
      </c>
      <c r="H476" s="2159">
        <f>$H$27</f>
        <v>10500</v>
      </c>
      <c r="I476" s="2137">
        <f>H476*1.5/0.008</f>
        <v>1968750</v>
      </c>
      <c r="J476" s="2159">
        <f>$J$29</f>
        <v>1100</v>
      </c>
      <c r="K476" s="2137">
        <f>J476*1.5/0.008</f>
        <v>206250</v>
      </c>
      <c r="L476" s="6161"/>
      <c r="M476" s="6172"/>
      <c r="N476" s="6172"/>
      <c r="O476" s="6185"/>
      <c r="P476" s="6175"/>
      <c r="Q476" s="6149"/>
      <c r="R476" s="6149"/>
      <c r="S476" s="2349"/>
    </row>
    <row r="477" spans="1:20" ht="12.75" customHeight="1">
      <c r="A477" s="6141"/>
      <c r="B477" s="6095"/>
      <c r="C477" s="6153"/>
      <c r="D477" s="6156"/>
      <c r="E477" s="6159"/>
      <c r="F477" s="2206"/>
      <c r="G477" s="2196"/>
      <c r="H477" s="2162"/>
      <c r="I477" s="2141"/>
      <c r="J477" s="2162"/>
      <c r="K477" s="2141"/>
      <c r="L477" s="6162"/>
      <c r="M477" s="6173"/>
      <c r="N477" s="6173"/>
      <c r="O477" s="6186"/>
      <c r="P477" s="6176"/>
      <c r="Q477" s="6150"/>
      <c r="R477" s="6150"/>
      <c r="S477" s="2350"/>
      <c r="T477" s="2056"/>
    </row>
    <row r="478" spans="1:20" ht="12.75" customHeight="1">
      <c r="A478" s="6141"/>
      <c r="B478" s="6008" t="s">
        <v>2463</v>
      </c>
      <c r="C478" s="6151" t="s">
        <v>5919</v>
      </c>
      <c r="D478" s="6154" t="s">
        <v>5865</v>
      </c>
      <c r="E478" s="6157" t="s">
        <v>5372</v>
      </c>
      <c r="F478" s="2189" t="s">
        <v>4925</v>
      </c>
      <c r="G478" s="2201" t="s">
        <v>5858</v>
      </c>
      <c r="H478" s="2202">
        <f>$H$24</f>
        <v>512</v>
      </c>
      <c r="I478" s="2203">
        <f>H478*0.1/0.008</f>
        <v>6400</v>
      </c>
      <c r="J478" s="2202">
        <f>$J$24</f>
        <v>512</v>
      </c>
      <c r="K478" s="2203">
        <f>J478*0.1/0.008</f>
        <v>6400</v>
      </c>
      <c r="L478" s="6160" t="s">
        <v>1811</v>
      </c>
      <c r="M478" s="6148">
        <f>$H$42+H478+H479</f>
        <v>26628</v>
      </c>
      <c r="N478" s="6148">
        <f>$J$43+J478+(J479/2)</f>
        <v>1928</v>
      </c>
      <c r="O478" s="6174">
        <f>$I$42+$I$54+H479</f>
        <v>15633</v>
      </c>
      <c r="P478" s="6174">
        <f>$K$44+$K$54+(J479-64)/2</f>
        <v>1625</v>
      </c>
      <c r="Q478" s="6148" t="s">
        <v>2468</v>
      </c>
      <c r="R478" s="6148" t="s">
        <v>2455</v>
      </c>
      <c r="S478" s="2348" t="s">
        <v>5958</v>
      </c>
    </row>
    <row r="479" spans="1:20" ht="12.75" customHeight="1">
      <c r="A479" s="6141"/>
      <c r="B479" s="6106"/>
      <c r="C479" s="6152"/>
      <c r="D479" s="6155"/>
      <c r="E479" s="6158"/>
      <c r="F479" s="2204"/>
      <c r="G479" s="2205" t="s">
        <v>5838</v>
      </c>
      <c r="H479" s="2157">
        <f>$H$32</f>
        <v>4096</v>
      </c>
      <c r="I479" s="2137">
        <f>H479*0.1/0.008</f>
        <v>51200</v>
      </c>
      <c r="J479" s="2157">
        <f>$J$31</f>
        <v>576</v>
      </c>
      <c r="K479" s="2137">
        <f>J479*0.1/0.008</f>
        <v>7200</v>
      </c>
      <c r="L479" s="6161"/>
      <c r="M479" s="6172"/>
      <c r="N479" s="6172"/>
      <c r="O479" s="6185"/>
      <c r="P479" s="6175"/>
      <c r="Q479" s="6149"/>
      <c r="R479" s="6149"/>
      <c r="S479" s="2349"/>
    </row>
    <row r="480" spans="1:20" ht="12.75" customHeight="1">
      <c r="A480" s="6141"/>
      <c r="B480" s="6106"/>
      <c r="C480" s="6152"/>
      <c r="D480" s="6155"/>
      <c r="E480" s="6158"/>
      <c r="F480" s="2204"/>
      <c r="G480" s="2351" t="s">
        <v>5832</v>
      </c>
      <c r="H480" s="2166">
        <f>$H$28</f>
        <v>20971</v>
      </c>
      <c r="I480" s="2137">
        <f>H480*1.5/0.008</f>
        <v>3932062.5</v>
      </c>
      <c r="J480" s="2166">
        <f>$J$30</f>
        <v>1100</v>
      </c>
      <c r="K480" s="2137">
        <f>J480*1.5/0.008</f>
        <v>206250</v>
      </c>
      <c r="L480" s="6161"/>
      <c r="M480" s="6172"/>
      <c r="N480" s="6172"/>
      <c r="O480" s="6185"/>
      <c r="P480" s="6175"/>
      <c r="Q480" s="6149"/>
      <c r="R480" s="6149"/>
      <c r="S480" s="2349"/>
    </row>
    <row r="481" spans="1:20" ht="12.75" customHeight="1">
      <c r="A481" s="6142"/>
      <c r="B481" s="6095"/>
      <c r="C481" s="6153"/>
      <c r="D481" s="6156"/>
      <c r="E481" s="6159"/>
      <c r="F481" s="2206"/>
      <c r="G481" s="2196"/>
      <c r="H481" s="2162"/>
      <c r="I481" s="2141"/>
      <c r="J481" s="2162"/>
      <c r="K481" s="2141"/>
      <c r="L481" s="6162"/>
      <c r="M481" s="6173"/>
      <c r="N481" s="6173"/>
      <c r="O481" s="6186"/>
      <c r="P481" s="6176"/>
      <c r="Q481" s="6150"/>
      <c r="R481" s="6150"/>
      <c r="S481" s="2350"/>
      <c r="T481" s="2056"/>
    </row>
    <row r="482" spans="1:20" ht="12.75" customHeight="1">
      <c r="A482" s="6140" t="s">
        <v>6366</v>
      </c>
      <c r="B482" s="6008" t="s">
        <v>2463</v>
      </c>
      <c r="C482" s="6151" t="s">
        <v>4450</v>
      </c>
      <c r="D482" s="6154" t="s">
        <v>5866</v>
      </c>
      <c r="E482" s="6157" t="s">
        <v>5364</v>
      </c>
      <c r="F482" s="2189" t="s">
        <v>4954</v>
      </c>
      <c r="G482" s="2201" t="s">
        <v>5855</v>
      </c>
      <c r="H482" s="2202">
        <f>$H$22</f>
        <v>256</v>
      </c>
      <c r="I482" s="2203">
        <f>H482*0.1/0.008</f>
        <v>3200</v>
      </c>
      <c r="J482" s="2202">
        <f>$J$22</f>
        <v>256</v>
      </c>
      <c r="K482" s="2203">
        <f>J482*0.1/0.008</f>
        <v>3200</v>
      </c>
      <c r="L482" s="6160" t="s">
        <v>1811</v>
      </c>
      <c r="M482" s="6148">
        <f>$H$41+H482+H483</f>
        <v>17361</v>
      </c>
      <c r="N482" s="6148">
        <f>$J$43+J482+(J483/2)</f>
        <v>1672</v>
      </c>
      <c r="O482" s="6174">
        <f>$I$41+$I$53+(H483-64)</f>
        <v>10749</v>
      </c>
      <c r="P482" s="6174">
        <f>$K$43+$K$53+(J483-64)/2</f>
        <v>1369</v>
      </c>
      <c r="Q482" s="6148" t="s">
        <v>2468</v>
      </c>
      <c r="R482" s="6148" t="s">
        <v>2455</v>
      </c>
      <c r="S482" s="2348" t="s">
        <v>5958</v>
      </c>
    </row>
    <row r="483" spans="1:20" ht="12.75" customHeight="1">
      <c r="A483" s="6141"/>
      <c r="B483" s="6106"/>
      <c r="C483" s="6152"/>
      <c r="D483" s="6155"/>
      <c r="E483" s="6158"/>
      <c r="F483" s="2204"/>
      <c r="G483" s="2205" t="s">
        <v>5839</v>
      </c>
      <c r="H483" s="2157">
        <f>$H$33</f>
        <v>6080</v>
      </c>
      <c r="I483" s="2137">
        <f>H483*0.1/0.008</f>
        <v>76000</v>
      </c>
      <c r="J483" s="2157">
        <f>$J$32</f>
        <v>576</v>
      </c>
      <c r="K483" s="2137">
        <f>J483*0.1/0.008</f>
        <v>7200</v>
      </c>
      <c r="L483" s="6161"/>
      <c r="M483" s="6172"/>
      <c r="N483" s="6172"/>
      <c r="O483" s="6185"/>
      <c r="P483" s="6175"/>
      <c r="Q483" s="6149"/>
      <c r="R483" s="6149"/>
      <c r="S483" s="2349"/>
    </row>
    <row r="484" spans="1:20" ht="12.75" customHeight="1">
      <c r="A484" s="6141"/>
      <c r="B484" s="6106"/>
      <c r="C484" s="6152"/>
      <c r="D484" s="6155"/>
      <c r="E484" s="6158"/>
      <c r="F484" s="2204"/>
      <c r="G484" s="2351" t="s">
        <v>5831</v>
      </c>
      <c r="H484" s="2159">
        <f>$H$27</f>
        <v>10500</v>
      </c>
      <c r="I484" s="2137">
        <f>H484*1.5/0.008</f>
        <v>1968750</v>
      </c>
      <c r="J484" s="2159">
        <f>$J$29</f>
        <v>1100</v>
      </c>
      <c r="K484" s="2137">
        <f>J484*1.5/0.008</f>
        <v>206250</v>
      </c>
      <c r="L484" s="6161"/>
      <c r="M484" s="6172"/>
      <c r="N484" s="6172"/>
      <c r="O484" s="6185"/>
      <c r="P484" s="6175"/>
      <c r="Q484" s="6149"/>
      <c r="R484" s="6149"/>
      <c r="S484" s="2349"/>
    </row>
    <row r="485" spans="1:20" ht="12.75" customHeight="1">
      <c r="A485" s="6141"/>
      <c r="B485" s="6095"/>
      <c r="C485" s="6153"/>
      <c r="D485" s="6156"/>
      <c r="E485" s="6159"/>
      <c r="F485" s="2206"/>
      <c r="G485" s="2196"/>
      <c r="H485" s="2162"/>
      <c r="I485" s="2141"/>
      <c r="J485" s="2162"/>
      <c r="K485" s="2141"/>
      <c r="L485" s="6162"/>
      <c r="M485" s="6173"/>
      <c r="N485" s="6173"/>
      <c r="O485" s="6186"/>
      <c r="P485" s="6176"/>
      <c r="Q485" s="6150"/>
      <c r="R485" s="6150"/>
      <c r="S485" s="2350"/>
      <c r="T485" s="2056"/>
    </row>
    <row r="486" spans="1:20" ht="12.75" customHeight="1">
      <c r="A486" s="6141"/>
      <c r="B486" s="6008" t="s">
        <v>2463</v>
      </c>
      <c r="C486" s="6151" t="s">
        <v>5922</v>
      </c>
      <c r="D486" s="6154" t="s">
        <v>5867</v>
      </c>
      <c r="E486" s="6157" t="s">
        <v>5366</v>
      </c>
      <c r="F486" s="2189" t="s">
        <v>4954</v>
      </c>
      <c r="G486" s="2201" t="s">
        <v>5855</v>
      </c>
      <c r="H486" s="2202">
        <f>$H$22</f>
        <v>256</v>
      </c>
      <c r="I486" s="2203">
        <f>H486*0.1/0.008</f>
        <v>3200</v>
      </c>
      <c r="J486" s="2202">
        <f>$J$22</f>
        <v>256</v>
      </c>
      <c r="K486" s="2203">
        <f>J486*0.1/0.008</f>
        <v>3200</v>
      </c>
      <c r="L486" s="6160" t="s">
        <v>1811</v>
      </c>
      <c r="M486" s="6148">
        <f>$H$42+H486+H487</f>
        <v>28356</v>
      </c>
      <c r="N486" s="6148">
        <f>$J$43+J486+(J487/2)</f>
        <v>1672</v>
      </c>
      <c r="O486" s="6174">
        <f>$I$42+$I$53+H487</f>
        <v>17361</v>
      </c>
      <c r="P486" s="6174">
        <f>$K$44+$K$53+(J487-64)/2</f>
        <v>1369</v>
      </c>
      <c r="Q486" s="6148" t="s">
        <v>2468</v>
      </c>
      <c r="R486" s="6148" t="s">
        <v>2455</v>
      </c>
      <c r="S486" s="2348" t="s">
        <v>5958</v>
      </c>
    </row>
    <row r="487" spans="1:20" ht="12.75" customHeight="1">
      <c r="A487" s="6141"/>
      <c r="B487" s="6106"/>
      <c r="C487" s="6152"/>
      <c r="D487" s="6155"/>
      <c r="E487" s="6158"/>
      <c r="F487" s="2204"/>
      <c r="G487" s="2205" t="s">
        <v>5839</v>
      </c>
      <c r="H487" s="2157">
        <f>$H$33</f>
        <v>6080</v>
      </c>
      <c r="I487" s="2137">
        <f>H487*0.1/0.008</f>
        <v>76000</v>
      </c>
      <c r="J487" s="2157">
        <f>$J$32</f>
        <v>576</v>
      </c>
      <c r="K487" s="2137">
        <f>J487*0.1/0.008</f>
        <v>7200</v>
      </c>
      <c r="L487" s="6161"/>
      <c r="M487" s="6172"/>
      <c r="N487" s="6172"/>
      <c r="O487" s="6185"/>
      <c r="P487" s="6175"/>
      <c r="Q487" s="6149"/>
      <c r="R487" s="6149"/>
      <c r="S487" s="2349"/>
    </row>
    <row r="488" spans="1:20" ht="12.75" customHeight="1">
      <c r="A488" s="6141"/>
      <c r="B488" s="6106"/>
      <c r="C488" s="6152"/>
      <c r="D488" s="6155"/>
      <c r="E488" s="6158"/>
      <c r="F488" s="2204"/>
      <c r="G488" s="2351" t="s">
        <v>5832</v>
      </c>
      <c r="H488" s="2166">
        <f>$H$28</f>
        <v>20971</v>
      </c>
      <c r="I488" s="2137">
        <f>H488*1.5/0.008</f>
        <v>3932062.5</v>
      </c>
      <c r="J488" s="2166">
        <f>$J$30</f>
        <v>1100</v>
      </c>
      <c r="K488" s="2137">
        <f>J488*1.5/0.008</f>
        <v>206250</v>
      </c>
      <c r="L488" s="6161"/>
      <c r="M488" s="6172"/>
      <c r="N488" s="6172"/>
      <c r="O488" s="6185"/>
      <c r="P488" s="6175"/>
      <c r="Q488" s="6149"/>
      <c r="R488" s="6149"/>
      <c r="S488" s="2349"/>
    </row>
    <row r="489" spans="1:20" ht="12.75" customHeight="1">
      <c r="A489" s="6141"/>
      <c r="B489" s="6095"/>
      <c r="C489" s="6153"/>
      <c r="D489" s="6156"/>
      <c r="E489" s="6159"/>
      <c r="F489" s="2206"/>
      <c r="G489" s="2196"/>
      <c r="H489" s="2162"/>
      <c r="I489" s="2141"/>
      <c r="J489" s="2162"/>
      <c r="K489" s="2141"/>
      <c r="L489" s="6162"/>
      <c r="M489" s="6173"/>
      <c r="N489" s="6173"/>
      <c r="O489" s="6186"/>
      <c r="P489" s="6176"/>
      <c r="Q489" s="6150"/>
      <c r="R489" s="6150"/>
      <c r="S489" s="2350"/>
      <c r="T489" s="2056"/>
    </row>
    <row r="490" spans="1:20" ht="12.75" customHeight="1">
      <c r="A490" s="6141"/>
      <c r="B490" s="6008" t="s">
        <v>2463</v>
      </c>
      <c r="C490" s="6151" t="s">
        <v>5868</v>
      </c>
      <c r="D490" s="6154" t="s">
        <v>5869</v>
      </c>
      <c r="E490" s="6157" t="s">
        <v>5375</v>
      </c>
      <c r="F490" s="2189" t="s">
        <v>4954</v>
      </c>
      <c r="G490" s="2201" t="s">
        <v>5858</v>
      </c>
      <c r="H490" s="2202">
        <f>$H$24</f>
        <v>512</v>
      </c>
      <c r="I490" s="2203">
        <f>H490*0.1/0.008</f>
        <v>6400</v>
      </c>
      <c r="J490" s="2202">
        <f>$J$24</f>
        <v>512</v>
      </c>
      <c r="K490" s="2203">
        <f>J490*0.1/0.008</f>
        <v>6400</v>
      </c>
      <c r="L490" s="6160" t="s">
        <v>1811</v>
      </c>
      <c r="M490" s="6148">
        <f>$H$41+H490+H491</f>
        <v>17617</v>
      </c>
      <c r="N490" s="6148">
        <f>$J$43+J490+(J491/2)</f>
        <v>1928</v>
      </c>
      <c r="O490" s="6174">
        <f>$I$41+$I$54+(H491-64)</f>
        <v>11005</v>
      </c>
      <c r="P490" s="6174">
        <f>$K$43+$K$54+(J491-64)/2</f>
        <v>1625</v>
      </c>
      <c r="Q490" s="6148" t="s">
        <v>2468</v>
      </c>
      <c r="R490" s="6148" t="s">
        <v>2455</v>
      </c>
      <c r="S490" s="2348" t="s">
        <v>5958</v>
      </c>
    </row>
    <row r="491" spans="1:20" ht="12.75" customHeight="1">
      <c r="A491" s="6141"/>
      <c r="B491" s="6106"/>
      <c r="C491" s="6152"/>
      <c r="D491" s="6155"/>
      <c r="E491" s="6158"/>
      <c r="F491" s="2204"/>
      <c r="G491" s="2205" t="s">
        <v>5839</v>
      </c>
      <c r="H491" s="2157">
        <f>$H$33</f>
        <v>6080</v>
      </c>
      <c r="I491" s="2137">
        <f>H491*0.1/0.008</f>
        <v>76000</v>
      </c>
      <c r="J491" s="2157">
        <f>$J$32</f>
        <v>576</v>
      </c>
      <c r="K491" s="2137">
        <f>J491*0.1/0.008</f>
        <v>7200</v>
      </c>
      <c r="L491" s="6161"/>
      <c r="M491" s="6172"/>
      <c r="N491" s="6172"/>
      <c r="O491" s="6185"/>
      <c r="P491" s="6175"/>
      <c r="Q491" s="6149"/>
      <c r="R491" s="6149"/>
      <c r="S491" s="2349"/>
    </row>
    <row r="492" spans="1:20" ht="12.75" customHeight="1">
      <c r="A492" s="6141"/>
      <c r="B492" s="6106"/>
      <c r="C492" s="6152"/>
      <c r="D492" s="6155"/>
      <c r="E492" s="6158"/>
      <c r="F492" s="2204"/>
      <c r="G492" s="2351" t="s">
        <v>5831</v>
      </c>
      <c r="H492" s="2159">
        <f>$H$27</f>
        <v>10500</v>
      </c>
      <c r="I492" s="2137">
        <f>H492*1.5/0.008</f>
        <v>1968750</v>
      </c>
      <c r="J492" s="2159">
        <f>$J$29</f>
        <v>1100</v>
      </c>
      <c r="K492" s="2137">
        <f>J492*1.5/0.008</f>
        <v>206250</v>
      </c>
      <c r="L492" s="6161"/>
      <c r="M492" s="6172"/>
      <c r="N492" s="6172"/>
      <c r="O492" s="6185"/>
      <c r="P492" s="6175"/>
      <c r="Q492" s="6149"/>
      <c r="R492" s="6149"/>
      <c r="S492" s="2349"/>
    </row>
    <row r="493" spans="1:20" ht="12.75" customHeight="1">
      <c r="A493" s="6141"/>
      <c r="B493" s="6095"/>
      <c r="C493" s="6153"/>
      <c r="D493" s="6156"/>
      <c r="E493" s="6159"/>
      <c r="F493" s="2206"/>
      <c r="G493" s="2196"/>
      <c r="H493" s="2162"/>
      <c r="I493" s="2141"/>
      <c r="J493" s="2162"/>
      <c r="K493" s="2141"/>
      <c r="L493" s="6162"/>
      <c r="M493" s="6173"/>
      <c r="N493" s="6173"/>
      <c r="O493" s="6186"/>
      <c r="P493" s="6176"/>
      <c r="Q493" s="6150"/>
      <c r="R493" s="6150"/>
      <c r="S493" s="2350"/>
      <c r="T493" s="2056"/>
    </row>
    <row r="494" spans="1:20" ht="12.75" customHeight="1">
      <c r="A494" s="6141"/>
      <c r="B494" s="6008" t="s">
        <v>2463</v>
      </c>
      <c r="C494" s="6151" t="s">
        <v>5931</v>
      </c>
      <c r="D494" s="6154" t="s">
        <v>5870</v>
      </c>
      <c r="E494" s="6157" t="s">
        <v>5440</v>
      </c>
      <c r="F494" s="2189" t="s">
        <v>4954</v>
      </c>
      <c r="G494" s="2201" t="s">
        <v>5858</v>
      </c>
      <c r="H494" s="2202">
        <f>$H$24</f>
        <v>512</v>
      </c>
      <c r="I494" s="2203">
        <f>H494*0.1/0.008</f>
        <v>6400</v>
      </c>
      <c r="J494" s="2202">
        <f>$J$24</f>
        <v>512</v>
      </c>
      <c r="K494" s="2203">
        <f>J494*0.1/0.008</f>
        <v>6400</v>
      </c>
      <c r="L494" s="6160" t="s">
        <v>1811</v>
      </c>
      <c r="M494" s="6148">
        <f>$H$42+H494+H495</f>
        <v>28612</v>
      </c>
      <c r="N494" s="6148">
        <f>$J$44+J494+(J495/2)</f>
        <v>1928</v>
      </c>
      <c r="O494" s="6174">
        <f>$I$42+$I$54+H495</f>
        <v>17617</v>
      </c>
      <c r="P494" s="6174">
        <f>$K$44+$K$54+(J495-64)/2</f>
        <v>1625</v>
      </c>
      <c r="Q494" s="6148" t="s">
        <v>2468</v>
      </c>
      <c r="R494" s="6148" t="s">
        <v>2455</v>
      </c>
      <c r="S494" s="2348" t="s">
        <v>5958</v>
      </c>
    </row>
    <row r="495" spans="1:20" ht="12.75" customHeight="1">
      <c r="A495" s="6141"/>
      <c r="B495" s="6106"/>
      <c r="C495" s="6152"/>
      <c r="D495" s="6155"/>
      <c r="E495" s="6158"/>
      <c r="F495" s="2204"/>
      <c r="G495" s="2205" t="s">
        <v>5839</v>
      </c>
      <c r="H495" s="2157">
        <f>$H$33</f>
        <v>6080</v>
      </c>
      <c r="I495" s="2137">
        <f>H495*0.1/0.008</f>
        <v>76000</v>
      </c>
      <c r="J495" s="2157">
        <f>$J$32</f>
        <v>576</v>
      </c>
      <c r="K495" s="2137">
        <f>J495*0.1/0.008</f>
        <v>7200</v>
      </c>
      <c r="L495" s="6161"/>
      <c r="M495" s="6172"/>
      <c r="N495" s="6172"/>
      <c r="O495" s="6185"/>
      <c r="P495" s="6175"/>
      <c r="Q495" s="6149"/>
      <c r="R495" s="6149"/>
      <c r="S495" s="2349"/>
    </row>
    <row r="496" spans="1:20" ht="12.75" customHeight="1">
      <c r="A496" s="6141"/>
      <c r="B496" s="6106"/>
      <c r="C496" s="6152"/>
      <c r="D496" s="6155"/>
      <c r="E496" s="6158"/>
      <c r="F496" s="2204"/>
      <c r="G496" s="2351" t="s">
        <v>5832</v>
      </c>
      <c r="H496" s="2166">
        <f>$H$28</f>
        <v>20971</v>
      </c>
      <c r="I496" s="2137">
        <f>H496*1.5/0.008</f>
        <v>3932062.5</v>
      </c>
      <c r="J496" s="2166">
        <f>$J$30</f>
        <v>1100</v>
      </c>
      <c r="K496" s="2137">
        <f>J496*1.5/0.008</f>
        <v>206250</v>
      </c>
      <c r="L496" s="6161"/>
      <c r="M496" s="6172"/>
      <c r="N496" s="6172"/>
      <c r="O496" s="6185"/>
      <c r="P496" s="6175"/>
      <c r="Q496" s="6149"/>
      <c r="R496" s="6149"/>
      <c r="S496" s="2349"/>
    </row>
    <row r="497" spans="1:20" ht="12.75" customHeight="1">
      <c r="A497" s="6142"/>
      <c r="B497" s="6095"/>
      <c r="C497" s="6153"/>
      <c r="D497" s="6156"/>
      <c r="E497" s="6159"/>
      <c r="F497" s="2206"/>
      <c r="G497" s="2196"/>
      <c r="H497" s="2162"/>
      <c r="I497" s="2141"/>
      <c r="J497" s="2162"/>
      <c r="K497" s="2141"/>
      <c r="L497" s="6162"/>
      <c r="M497" s="6173"/>
      <c r="N497" s="6173"/>
      <c r="O497" s="6186"/>
      <c r="P497" s="6176"/>
      <c r="Q497" s="6150"/>
      <c r="R497" s="6150"/>
      <c r="S497" s="2350"/>
      <c r="T497" s="2056"/>
    </row>
    <row r="498" spans="1:20" ht="12.75" customHeight="1">
      <c r="A498" s="6140" t="s">
        <v>6367</v>
      </c>
      <c r="B498" s="6008" t="s">
        <v>2463</v>
      </c>
      <c r="C498" s="6151" t="s">
        <v>3795</v>
      </c>
      <c r="D498" s="6154" t="s">
        <v>5873</v>
      </c>
      <c r="E498" s="6157" t="s">
        <v>5367</v>
      </c>
      <c r="F498" s="2189" t="s">
        <v>5330</v>
      </c>
      <c r="G498" s="2201" t="s">
        <v>5855</v>
      </c>
      <c r="H498" s="2202">
        <f>$H$22</f>
        <v>256</v>
      </c>
      <c r="I498" s="2203">
        <f>H498*0.1/0.008</f>
        <v>3200</v>
      </c>
      <c r="J498" s="2202">
        <f>$J$22</f>
        <v>256</v>
      </c>
      <c r="K498" s="2203">
        <f>J498*0.1/0.008</f>
        <v>3200</v>
      </c>
      <c r="L498" s="6160" t="s">
        <v>1811</v>
      </c>
      <c r="M498" s="6148">
        <f>$H$41+H498+H499</f>
        <v>19345</v>
      </c>
      <c r="N498" s="6148">
        <f>$J$43+J498+(J499/2)</f>
        <v>1672</v>
      </c>
      <c r="O498" s="6174">
        <f>$I$41+$I$53+(H499-64)</f>
        <v>12733</v>
      </c>
      <c r="P498" s="6174">
        <f>$K$43+$K$53+(J499-64)/2</f>
        <v>1369</v>
      </c>
      <c r="Q498" s="6148" t="s">
        <v>2468</v>
      </c>
      <c r="R498" s="6148" t="s">
        <v>2455</v>
      </c>
      <c r="S498" s="2348" t="s">
        <v>5958</v>
      </c>
    </row>
    <row r="499" spans="1:20" ht="12.75" customHeight="1">
      <c r="A499" s="6141"/>
      <c r="B499" s="6106"/>
      <c r="C499" s="6152"/>
      <c r="D499" s="6155"/>
      <c r="E499" s="6158"/>
      <c r="F499" s="2204"/>
      <c r="G499" s="2205" t="s">
        <v>5881</v>
      </c>
      <c r="H499" s="2157">
        <f>$H$34</f>
        <v>8064</v>
      </c>
      <c r="I499" s="2137">
        <f>H499*0.1/0.008</f>
        <v>100800.00000000001</v>
      </c>
      <c r="J499" s="2157">
        <f>$J$32</f>
        <v>576</v>
      </c>
      <c r="K499" s="2137">
        <f>J499*0.1/0.008</f>
        <v>7200</v>
      </c>
      <c r="L499" s="6161"/>
      <c r="M499" s="6172"/>
      <c r="N499" s="6172"/>
      <c r="O499" s="6185"/>
      <c r="P499" s="6175"/>
      <c r="Q499" s="6149"/>
      <c r="R499" s="6149"/>
      <c r="S499" s="2349"/>
    </row>
    <row r="500" spans="1:20" ht="12.75" customHeight="1">
      <c r="A500" s="6141"/>
      <c r="B500" s="6106"/>
      <c r="C500" s="6152"/>
      <c r="D500" s="6155"/>
      <c r="E500" s="6158"/>
      <c r="F500" s="2204"/>
      <c r="G500" s="2351" t="s">
        <v>5831</v>
      </c>
      <c r="H500" s="2159">
        <f>$H$27</f>
        <v>10500</v>
      </c>
      <c r="I500" s="2137">
        <f>H500*1.5/0.008</f>
        <v>1968750</v>
      </c>
      <c r="J500" s="2159">
        <f>$J$29</f>
        <v>1100</v>
      </c>
      <c r="K500" s="2137">
        <f>J500*1.5/0.008</f>
        <v>206250</v>
      </c>
      <c r="L500" s="6161"/>
      <c r="M500" s="6172"/>
      <c r="N500" s="6172"/>
      <c r="O500" s="6185"/>
      <c r="P500" s="6175"/>
      <c r="Q500" s="6149"/>
      <c r="R500" s="6149"/>
      <c r="S500" s="2349"/>
    </row>
    <row r="501" spans="1:20" ht="12.75" customHeight="1">
      <c r="A501" s="6141"/>
      <c r="B501" s="6095"/>
      <c r="C501" s="6153"/>
      <c r="D501" s="6156"/>
      <c r="E501" s="6159"/>
      <c r="F501" s="2206"/>
      <c r="G501" s="2196"/>
      <c r="H501" s="2162"/>
      <c r="I501" s="2141"/>
      <c r="J501" s="2162"/>
      <c r="K501" s="2141"/>
      <c r="L501" s="6162"/>
      <c r="M501" s="6173"/>
      <c r="N501" s="6173"/>
      <c r="O501" s="6186"/>
      <c r="P501" s="6176"/>
      <c r="Q501" s="6150"/>
      <c r="R501" s="6150"/>
      <c r="S501" s="2350"/>
      <c r="T501" s="2056"/>
    </row>
    <row r="502" spans="1:20" ht="12.75" customHeight="1">
      <c r="A502" s="6141"/>
      <c r="B502" s="6008" t="s">
        <v>2463</v>
      </c>
      <c r="C502" s="6151" t="s">
        <v>5925</v>
      </c>
      <c r="D502" s="6154" t="s">
        <v>5874</v>
      </c>
      <c r="E502" s="6157" t="s">
        <v>5368</v>
      </c>
      <c r="F502" s="2189" t="s">
        <v>5330</v>
      </c>
      <c r="G502" s="2201" t="s">
        <v>5855</v>
      </c>
      <c r="H502" s="2202">
        <f>$H$22</f>
        <v>256</v>
      </c>
      <c r="I502" s="2203">
        <f>H502*0.1/0.008</f>
        <v>3200</v>
      </c>
      <c r="J502" s="2202">
        <f>$J$22</f>
        <v>256</v>
      </c>
      <c r="K502" s="2203">
        <f>J502*0.1/0.008</f>
        <v>3200</v>
      </c>
      <c r="L502" s="6160" t="s">
        <v>1811</v>
      </c>
      <c r="M502" s="6148">
        <f>$H$42+H502+H503</f>
        <v>30340</v>
      </c>
      <c r="N502" s="6148">
        <f>$J$43+J502+(J503/2)</f>
        <v>1672</v>
      </c>
      <c r="O502" s="6174">
        <f>$I$42+$I$53+H503</f>
        <v>19345</v>
      </c>
      <c r="P502" s="6174">
        <f>$K$44+$K$53+(J503-64)/2</f>
        <v>1369</v>
      </c>
      <c r="Q502" s="6148" t="s">
        <v>2468</v>
      </c>
      <c r="R502" s="6148" t="s">
        <v>2455</v>
      </c>
      <c r="S502" s="2348" t="s">
        <v>5958</v>
      </c>
    </row>
    <row r="503" spans="1:20" ht="12.75" customHeight="1">
      <c r="A503" s="6141"/>
      <c r="B503" s="6106"/>
      <c r="C503" s="6152"/>
      <c r="D503" s="6155"/>
      <c r="E503" s="6158"/>
      <c r="F503" s="2204"/>
      <c r="G503" s="2205" t="s">
        <v>5881</v>
      </c>
      <c r="H503" s="2157">
        <f>$H$34</f>
        <v>8064</v>
      </c>
      <c r="I503" s="2137">
        <f>H503*0.1/0.008</f>
        <v>100800.00000000001</v>
      </c>
      <c r="J503" s="2157">
        <f>$J$32</f>
        <v>576</v>
      </c>
      <c r="K503" s="2137">
        <f>J503*0.1/0.008</f>
        <v>7200</v>
      </c>
      <c r="L503" s="6161"/>
      <c r="M503" s="6172"/>
      <c r="N503" s="6172"/>
      <c r="O503" s="6185"/>
      <c r="P503" s="6175"/>
      <c r="Q503" s="6149"/>
      <c r="R503" s="6149"/>
      <c r="S503" s="2349"/>
    </row>
    <row r="504" spans="1:20" ht="12.75" customHeight="1">
      <c r="A504" s="6141"/>
      <c r="B504" s="6106"/>
      <c r="C504" s="6152"/>
      <c r="D504" s="6155"/>
      <c r="E504" s="6158"/>
      <c r="F504" s="2204"/>
      <c r="G504" s="2351" t="s">
        <v>5832</v>
      </c>
      <c r="H504" s="2166">
        <f>$H$28</f>
        <v>20971</v>
      </c>
      <c r="I504" s="2137">
        <f>H504*1.5/0.008</f>
        <v>3932062.5</v>
      </c>
      <c r="J504" s="2166">
        <f>$J$30</f>
        <v>1100</v>
      </c>
      <c r="K504" s="2137">
        <f>J504*1.5/0.008</f>
        <v>206250</v>
      </c>
      <c r="L504" s="6161"/>
      <c r="M504" s="6172"/>
      <c r="N504" s="6172"/>
      <c r="O504" s="6185"/>
      <c r="P504" s="6175"/>
      <c r="Q504" s="6149"/>
      <c r="R504" s="6149"/>
      <c r="S504" s="2349"/>
    </row>
    <row r="505" spans="1:20" ht="12.75" customHeight="1">
      <c r="A505" s="6141"/>
      <c r="B505" s="6095"/>
      <c r="C505" s="6153"/>
      <c r="D505" s="6156"/>
      <c r="E505" s="6159"/>
      <c r="F505" s="2206"/>
      <c r="G505" s="2196"/>
      <c r="H505" s="2162"/>
      <c r="I505" s="2141"/>
      <c r="J505" s="2162"/>
      <c r="K505" s="2141"/>
      <c r="L505" s="6162"/>
      <c r="M505" s="6173"/>
      <c r="N505" s="6173"/>
      <c r="O505" s="6186"/>
      <c r="P505" s="6176"/>
      <c r="Q505" s="6150"/>
      <c r="R505" s="6150"/>
      <c r="S505" s="2350"/>
      <c r="T505" s="2056"/>
    </row>
    <row r="506" spans="1:20" ht="12.75" customHeight="1">
      <c r="A506" s="6141"/>
      <c r="B506" s="6008" t="s">
        <v>2463</v>
      </c>
      <c r="C506" s="6151" t="s">
        <v>5871</v>
      </c>
      <c r="D506" s="6154" t="s">
        <v>5872</v>
      </c>
      <c r="E506" s="6157" t="s">
        <v>5378</v>
      </c>
      <c r="F506" s="2189" t="s">
        <v>5330</v>
      </c>
      <c r="G506" s="2201" t="s">
        <v>5858</v>
      </c>
      <c r="H506" s="2202">
        <f>$H$24</f>
        <v>512</v>
      </c>
      <c r="I506" s="2203">
        <f>H506*0.1/0.008</f>
        <v>6400</v>
      </c>
      <c r="J506" s="2202">
        <f>$J$24</f>
        <v>512</v>
      </c>
      <c r="K506" s="2203">
        <f>J506*0.1/0.008</f>
        <v>6400</v>
      </c>
      <c r="L506" s="6160" t="s">
        <v>1811</v>
      </c>
      <c r="M506" s="6148">
        <f>$H$41+H506+H507</f>
        <v>19601</v>
      </c>
      <c r="N506" s="6148">
        <f>$J$43+J506+(J507/2)</f>
        <v>1928</v>
      </c>
      <c r="O506" s="6174">
        <f>$I$41+$I$54+(H507-64)</f>
        <v>12989</v>
      </c>
      <c r="P506" s="6174">
        <f>$K$43+$K$54+(J507-64)/2</f>
        <v>1625</v>
      </c>
      <c r="Q506" s="6148" t="s">
        <v>2468</v>
      </c>
      <c r="R506" s="6148" t="s">
        <v>2455</v>
      </c>
      <c r="S506" s="2348" t="s">
        <v>5958</v>
      </c>
    </row>
    <row r="507" spans="1:20" ht="12.75" customHeight="1">
      <c r="A507" s="6141"/>
      <c r="B507" s="6106"/>
      <c r="C507" s="6152"/>
      <c r="D507" s="6155"/>
      <c r="E507" s="6158"/>
      <c r="F507" s="2204"/>
      <c r="G507" s="2205" t="s">
        <v>5881</v>
      </c>
      <c r="H507" s="2157">
        <f>$H$34</f>
        <v>8064</v>
      </c>
      <c r="I507" s="2137">
        <f>H507*0.1/0.008</f>
        <v>100800.00000000001</v>
      </c>
      <c r="J507" s="2157">
        <f>$J$32</f>
        <v>576</v>
      </c>
      <c r="K507" s="2137">
        <f>J507*0.1/0.008</f>
        <v>7200</v>
      </c>
      <c r="L507" s="6161"/>
      <c r="M507" s="6172"/>
      <c r="N507" s="6172"/>
      <c r="O507" s="6185"/>
      <c r="P507" s="6175"/>
      <c r="Q507" s="6149"/>
      <c r="R507" s="6149"/>
      <c r="S507" s="2349"/>
    </row>
    <row r="508" spans="1:20" ht="12.75" customHeight="1">
      <c r="A508" s="6141"/>
      <c r="B508" s="6106"/>
      <c r="C508" s="6152"/>
      <c r="D508" s="6155"/>
      <c r="E508" s="6158"/>
      <c r="F508" s="2204"/>
      <c r="G508" s="2351" t="s">
        <v>5831</v>
      </c>
      <c r="H508" s="2159">
        <f>$H$27</f>
        <v>10500</v>
      </c>
      <c r="I508" s="2137">
        <f>H508*1.5/0.008</f>
        <v>1968750</v>
      </c>
      <c r="J508" s="2159">
        <f>$J$29</f>
        <v>1100</v>
      </c>
      <c r="K508" s="2137">
        <f>J508*1.5/0.008</f>
        <v>206250</v>
      </c>
      <c r="L508" s="6161"/>
      <c r="M508" s="6172"/>
      <c r="N508" s="6172"/>
      <c r="O508" s="6185"/>
      <c r="P508" s="6175"/>
      <c r="Q508" s="6149"/>
      <c r="R508" s="6149"/>
      <c r="S508" s="2349"/>
    </row>
    <row r="509" spans="1:20" ht="12.75" customHeight="1">
      <c r="A509" s="6141"/>
      <c r="B509" s="6095"/>
      <c r="C509" s="6153"/>
      <c r="D509" s="6156"/>
      <c r="E509" s="6159"/>
      <c r="F509" s="2206"/>
      <c r="G509" s="2196"/>
      <c r="H509" s="2162"/>
      <c r="I509" s="2141"/>
      <c r="J509" s="2162"/>
      <c r="K509" s="2141"/>
      <c r="L509" s="6162"/>
      <c r="M509" s="6173"/>
      <c r="N509" s="6173"/>
      <c r="O509" s="6186"/>
      <c r="P509" s="6176"/>
      <c r="Q509" s="6150"/>
      <c r="R509" s="6150"/>
      <c r="S509" s="2350"/>
      <c r="T509" s="2056"/>
    </row>
    <row r="510" spans="1:20" ht="12.75" customHeight="1">
      <c r="A510" s="6141"/>
      <c r="B510" s="6008" t="s">
        <v>2463</v>
      </c>
      <c r="C510" s="6151" t="s">
        <v>5932</v>
      </c>
      <c r="D510" s="6154" t="s">
        <v>5875</v>
      </c>
      <c r="E510" s="6157" t="s">
        <v>5379</v>
      </c>
      <c r="F510" s="2189" t="s">
        <v>5330</v>
      </c>
      <c r="G510" s="2201" t="s">
        <v>5858</v>
      </c>
      <c r="H510" s="2202">
        <f>$H$24</f>
        <v>512</v>
      </c>
      <c r="I510" s="2203">
        <f>H510*0.1/0.008</f>
        <v>6400</v>
      </c>
      <c r="J510" s="2202">
        <f>$J$24</f>
        <v>512</v>
      </c>
      <c r="K510" s="2203">
        <f>J510*0.1/0.008</f>
        <v>6400</v>
      </c>
      <c r="L510" s="6160" t="s">
        <v>1811</v>
      </c>
      <c r="M510" s="6148">
        <f>$H$42+H510+H511</f>
        <v>30596</v>
      </c>
      <c r="N510" s="6148">
        <f>$J$44+J510+(J511/2)</f>
        <v>1928</v>
      </c>
      <c r="O510" s="6174">
        <f>$I$42+$I$54+H511</f>
        <v>19601</v>
      </c>
      <c r="P510" s="6174">
        <f>$K$44+$K$54+(J511-64)/2</f>
        <v>1625</v>
      </c>
      <c r="Q510" s="6148" t="s">
        <v>2468</v>
      </c>
      <c r="R510" s="6148" t="s">
        <v>2455</v>
      </c>
      <c r="S510" s="2348" t="s">
        <v>5958</v>
      </c>
    </row>
    <row r="511" spans="1:20" ht="12.75" customHeight="1">
      <c r="A511" s="6141"/>
      <c r="B511" s="6106"/>
      <c r="C511" s="6152"/>
      <c r="D511" s="6155"/>
      <c r="E511" s="6158"/>
      <c r="F511" s="2204"/>
      <c r="G511" s="2205" t="s">
        <v>5881</v>
      </c>
      <c r="H511" s="2157">
        <f>$H$34</f>
        <v>8064</v>
      </c>
      <c r="I511" s="2137">
        <f>H511*0.1/0.008</f>
        <v>100800.00000000001</v>
      </c>
      <c r="J511" s="2157">
        <f>$J$32</f>
        <v>576</v>
      </c>
      <c r="K511" s="2137">
        <f>J511*0.1/0.008</f>
        <v>7200</v>
      </c>
      <c r="L511" s="6161"/>
      <c r="M511" s="6172"/>
      <c r="N511" s="6172"/>
      <c r="O511" s="6185"/>
      <c r="P511" s="6175"/>
      <c r="Q511" s="6149"/>
      <c r="R511" s="6149"/>
      <c r="S511" s="2349"/>
    </row>
    <row r="512" spans="1:20" ht="12.75" customHeight="1">
      <c r="A512" s="6141"/>
      <c r="B512" s="6106"/>
      <c r="C512" s="6152"/>
      <c r="D512" s="6155"/>
      <c r="E512" s="6158"/>
      <c r="F512" s="2204"/>
      <c r="G512" s="2351" t="s">
        <v>5832</v>
      </c>
      <c r="H512" s="2166">
        <f>$H$28</f>
        <v>20971</v>
      </c>
      <c r="I512" s="2137">
        <f>H512*1.5/0.008</f>
        <v>3932062.5</v>
      </c>
      <c r="J512" s="2166">
        <f>$J$30</f>
        <v>1100</v>
      </c>
      <c r="K512" s="2137">
        <f>J512*1.5/0.008</f>
        <v>206250</v>
      </c>
      <c r="L512" s="6161"/>
      <c r="M512" s="6172"/>
      <c r="N512" s="6172"/>
      <c r="O512" s="6185"/>
      <c r="P512" s="6175"/>
      <c r="Q512" s="6149"/>
      <c r="R512" s="6149"/>
      <c r="S512" s="2349"/>
    </row>
    <row r="513" spans="1:20" ht="12.75" customHeight="1">
      <c r="A513" s="6142"/>
      <c r="B513" s="6095"/>
      <c r="C513" s="6153"/>
      <c r="D513" s="6156"/>
      <c r="E513" s="6159"/>
      <c r="F513" s="2206"/>
      <c r="G513" s="2196"/>
      <c r="H513" s="2162"/>
      <c r="I513" s="2141"/>
      <c r="J513" s="2162"/>
      <c r="K513" s="2141"/>
      <c r="L513" s="6162"/>
      <c r="M513" s="6173"/>
      <c r="N513" s="6173"/>
      <c r="O513" s="6186"/>
      <c r="P513" s="6176"/>
      <c r="Q513" s="6150"/>
      <c r="R513" s="6150"/>
      <c r="S513" s="2350"/>
      <c r="T513" s="2056"/>
    </row>
    <row r="514" spans="1:20" ht="12.75" customHeight="1">
      <c r="A514" s="6141" t="s">
        <v>6368</v>
      </c>
      <c r="B514" s="6008" t="s">
        <v>2463</v>
      </c>
      <c r="C514" s="6151" t="s">
        <v>4456</v>
      </c>
      <c r="D514" s="6154" t="s">
        <v>5876</v>
      </c>
      <c r="E514" s="6157" t="s">
        <v>5369</v>
      </c>
      <c r="F514" s="2189" t="s">
        <v>4955</v>
      </c>
      <c r="G514" s="2201" t="s">
        <v>5855</v>
      </c>
      <c r="H514" s="2202">
        <f>$H$22</f>
        <v>256</v>
      </c>
      <c r="I514" s="2203">
        <f>H514*0.1/0.008</f>
        <v>3200</v>
      </c>
      <c r="J514" s="2202">
        <f>$J$22</f>
        <v>256</v>
      </c>
      <c r="K514" s="2203">
        <f>J514*0.1/0.008</f>
        <v>3200</v>
      </c>
      <c r="L514" s="6160" t="s">
        <v>1811</v>
      </c>
      <c r="M514" s="6148">
        <f>$H$41+H514+H515</f>
        <v>21393</v>
      </c>
      <c r="N514" s="6148">
        <f>$J$43+J514+(J515/2)</f>
        <v>1672</v>
      </c>
      <c r="O514" s="6174">
        <f>$I$41+$I$53+(H515-64)</f>
        <v>14781</v>
      </c>
      <c r="P514" s="6174">
        <f>$K$43+$K$53+(J515-64)/2</f>
        <v>1369</v>
      </c>
      <c r="Q514" s="6148" t="s">
        <v>2468</v>
      </c>
      <c r="R514" s="6148" t="s">
        <v>2455</v>
      </c>
      <c r="S514" s="2348" t="s">
        <v>5958</v>
      </c>
    </row>
    <row r="515" spans="1:20" ht="12.75" customHeight="1">
      <c r="A515" s="6141"/>
      <c r="B515" s="6106"/>
      <c r="C515" s="6152"/>
      <c r="D515" s="6155"/>
      <c r="E515" s="6158"/>
      <c r="F515" s="2204"/>
      <c r="G515" s="2205" t="s">
        <v>5880</v>
      </c>
      <c r="H515" s="2157">
        <f>$H$35</f>
        <v>10112</v>
      </c>
      <c r="I515" s="2137">
        <f>H515*0.1/0.008</f>
        <v>126400</v>
      </c>
      <c r="J515" s="2157">
        <f>$J$32</f>
        <v>576</v>
      </c>
      <c r="K515" s="2137">
        <f>J515*0.1/0.008</f>
        <v>7200</v>
      </c>
      <c r="L515" s="6161"/>
      <c r="M515" s="6172"/>
      <c r="N515" s="6172"/>
      <c r="O515" s="6185"/>
      <c r="P515" s="6175"/>
      <c r="Q515" s="6149"/>
      <c r="R515" s="6149"/>
      <c r="S515" s="2349"/>
    </row>
    <row r="516" spans="1:20" ht="12.75" customHeight="1">
      <c r="A516" s="6141"/>
      <c r="B516" s="6106"/>
      <c r="C516" s="6152"/>
      <c r="D516" s="6155"/>
      <c r="E516" s="6158"/>
      <c r="F516" s="2204"/>
      <c r="G516" s="2351" t="s">
        <v>5831</v>
      </c>
      <c r="H516" s="2159">
        <f>$H$27</f>
        <v>10500</v>
      </c>
      <c r="I516" s="2137">
        <f>H516*1.5/0.008</f>
        <v>1968750</v>
      </c>
      <c r="J516" s="2159">
        <f>$J$29</f>
        <v>1100</v>
      </c>
      <c r="K516" s="2137">
        <f>J516*1.5/0.008</f>
        <v>206250</v>
      </c>
      <c r="L516" s="6161"/>
      <c r="M516" s="6172"/>
      <c r="N516" s="6172"/>
      <c r="O516" s="6185"/>
      <c r="P516" s="6175"/>
      <c r="Q516" s="6149"/>
      <c r="R516" s="6149"/>
      <c r="S516" s="2349"/>
    </row>
    <row r="517" spans="1:20" ht="12.75" customHeight="1">
      <c r="A517" s="6141"/>
      <c r="B517" s="6095"/>
      <c r="C517" s="6153"/>
      <c r="D517" s="6156"/>
      <c r="E517" s="6159"/>
      <c r="F517" s="2206"/>
      <c r="G517" s="2196"/>
      <c r="H517" s="2162"/>
      <c r="I517" s="2141"/>
      <c r="J517" s="2162"/>
      <c r="K517" s="2141"/>
      <c r="L517" s="6162"/>
      <c r="M517" s="6173"/>
      <c r="N517" s="6173"/>
      <c r="O517" s="6186"/>
      <c r="P517" s="6176"/>
      <c r="Q517" s="6150"/>
      <c r="R517" s="6150"/>
      <c r="S517" s="2350"/>
      <c r="T517" s="2056"/>
    </row>
    <row r="518" spans="1:20" ht="12.75" customHeight="1">
      <c r="A518" s="6141"/>
      <c r="B518" s="6008" t="s">
        <v>2463</v>
      </c>
      <c r="C518" s="6151" t="s">
        <v>5928</v>
      </c>
      <c r="D518" s="6154" t="s">
        <v>5877</v>
      </c>
      <c r="E518" s="6157" t="s">
        <v>5370</v>
      </c>
      <c r="F518" s="2189" t="s">
        <v>4955</v>
      </c>
      <c r="G518" s="2201" t="s">
        <v>5855</v>
      </c>
      <c r="H518" s="2202">
        <f>$H$22</f>
        <v>256</v>
      </c>
      <c r="I518" s="2203">
        <f>H518*0.1/0.008</f>
        <v>3200</v>
      </c>
      <c r="J518" s="2202">
        <f>$J$22</f>
        <v>256</v>
      </c>
      <c r="K518" s="2203">
        <f>J518*0.1/0.008</f>
        <v>3200</v>
      </c>
      <c r="L518" s="6160" t="s">
        <v>1811</v>
      </c>
      <c r="M518" s="6174">
        <f>$H$42+H518+H519</f>
        <v>32388</v>
      </c>
      <c r="N518" s="6174">
        <f>$J$43+J518+(J519/2)</f>
        <v>1672</v>
      </c>
      <c r="O518" s="6174">
        <f>$I$42+$I$53+H519</f>
        <v>21393</v>
      </c>
      <c r="P518" s="6174">
        <f>$K$44+$K$53+(J519-64)/2</f>
        <v>1369</v>
      </c>
      <c r="Q518" s="6148" t="s">
        <v>2468</v>
      </c>
      <c r="R518" s="6148" t="s">
        <v>2455</v>
      </c>
      <c r="S518" s="2348" t="s">
        <v>5958</v>
      </c>
    </row>
    <row r="519" spans="1:20" ht="12.75" customHeight="1">
      <c r="A519" s="6141"/>
      <c r="B519" s="6106"/>
      <c r="C519" s="6152"/>
      <c r="D519" s="6155"/>
      <c r="E519" s="6158"/>
      <c r="F519" s="2204"/>
      <c r="G519" s="2205" t="s">
        <v>5880</v>
      </c>
      <c r="H519" s="2157">
        <f>$H$35</f>
        <v>10112</v>
      </c>
      <c r="I519" s="2137">
        <f>H519*0.1/0.008</f>
        <v>126400</v>
      </c>
      <c r="J519" s="2157">
        <f>$J$32</f>
        <v>576</v>
      </c>
      <c r="K519" s="2137">
        <f>J519*0.1/0.008</f>
        <v>7200</v>
      </c>
      <c r="L519" s="6161"/>
      <c r="M519" s="6175"/>
      <c r="N519" s="6175"/>
      <c r="O519" s="6185"/>
      <c r="P519" s="6175"/>
      <c r="Q519" s="6149"/>
      <c r="R519" s="6149"/>
      <c r="S519" s="2349"/>
    </row>
    <row r="520" spans="1:20" ht="12.75" customHeight="1">
      <c r="A520" s="6141"/>
      <c r="B520" s="6106"/>
      <c r="C520" s="6152"/>
      <c r="D520" s="6155"/>
      <c r="E520" s="6158"/>
      <c r="F520" s="2204"/>
      <c r="G520" s="2351" t="s">
        <v>5832</v>
      </c>
      <c r="H520" s="2166">
        <f>$H$28</f>
        <v>20971</v>
      </c>
      <c r="I520" s="2137">
        <f>H520*1.5/0.008</f>
        <v>3932062.5</v>
      </c>
      <c r="J520" s="2166">
        <f>$J$30</f>
        <v>1100</v>
      </c>
      <c r="K520" s="2137">
        <f>J520*1.5/0.008</f>
        <v>206250</v>
      </c>
      <c r="L520" s="6161"/>
      <c r="M520" s="6175"/>
      <c r="N520" s="6175"/>
      <c r="O520" s="6185"/>
      <c r="P520" s="6175"/>
      <c r="Q520" s="6149"/>
      <c r="R520" s="6149"/>
      <c r="S520" s="2349"/>
    </row>
    <row r="521" spans="1:20" ht="12.75" customHeight="1">
      <c r="A521" s="6141"/>
      <c r="B521" s="6095"/>
      <c r="C521" s="6153"/>
      <c r="D521" s="6156"/>
      <c r="E521" s="6159"/>
      <c r="F521" s="2206"/>
      <c r="G521" s="2196"/>
      <c r="H521" s="2162"/>
      <c r="I521" s="2141"/>
      <c r="J521" s="2162"/>
      <c r="K521" s="2141"/>
      <c r="L521" s="6162"/>
      <c r="M521" s="6176"/>
      <c r="N521" s="6176"/>
      <c r="O521" s="6186"/>
      <c r="P521" s="6176"/>
      <c r="Q521" s="6150"/>
      <c r="R521" s="6150"/>
      <c r="S521" s="2350"/>
      <c r="T521" s="2056"/>
    </row>
    <row r="522" spans="1:20" ht="12.75" customHeight="1">
      <c r="A522" s="6141"/>
      <c r="B522" s="6008" t="s">
        <v>2463</v>
      </c>
      <c r="C522" s="6151" t="s">
        <v>5937</v>
      </c>
      <c r="D522" s="6154" t="s">
        <v>5878</v>
      </c>
      <c r="E522" s="6157" t="s">
        <v>5382</v>
      </c>
      <c r="F522" s="2189" t="s">
        <v>4955</v>
      </c>
      <c r="G522" s="2201" t="s">
        <v>5858</v>
      </c>
      <c r="H522" s="2202">
        <f>$H$24</f>
        <v>512</v>
      </c>
      <c r="I522" s="2203">
        <f>H522*0.1/0.008</f>
        <v>6400</v>
      </c>
      <c r="J522" s="2202">
        <f>$J$24</f>
        <v>512</v>
      </c>
      <c r="K522" s="2203">
        <f>J522*0.1/0.008</f>
        <v>6400</v>
      </c>
      <c r="L522" s="6160" t="s">
        <v>1811</v>
      </c>
      <c r="M522" s="6148">
        <f>$H$41+H522+H523</f>
        <v>21649</v>
      </c>
      <c r="N522" s="6148">
        <f>$J$43+J522+(J523/2)</f>
        <v>1928</v>
      </c>
      <c r="O522" s="6174">
        <f>$I$41+$I$54+(H523-64)</f>
        <v>15037</v>
      </c>
      <c r="P522" s="6174">
        <f>$K$43+$K$54+(J523-64)/2</f>
        <v>1625</v>
      </c>
      <c r="Q522" s="6148" t="s">
        <v>2468</v>
      </c>
      <c r="R522" s="6148" t="s">
        <v>2455</v>
      </c>
      <c r="S522" s="2348" t="s">
        <v>5958</v>
      </c>
    </row>
    <row r="523" spans="1:20" ht="12.75" customHeight="1">
      <c r="A523" s="6141"/>
      <c r="B523" s="6106"/>
      <c r="C523" s="6152"/>
      <c r="D523" s="6155"/>
      <c r="E523" s="6158"/>
      <c r="F523" s="2204"/>
      <c r="G523" s="2205" t="s">
        <v>5880</v>
      </c>
      <c r="H523" s="2157">
        <f>$H$35</f>
        <v>10112</v>
      </c>
      <c r="I523" s="2137">
        <f>H523*0.1/0.008</f>
        <v>126400</v>
      </c>
      <c r="J523" s="2157">
        <f>$J$32</f>
        <v>576</v>
      </c>
      <c r="K523" s="2137">
        <f>J523*0.1/0.008</f>
        <v>7200</v>
      </c>
      <c r="L523" s="6161"/>
      <c r="M523" s="6172"/>
      <c r="N523" s="6172"/>
      <c r="O523" s="6185"/>
      <c r="P523" s="6175"/>
      <c r="Q523" s="6149"/>
      <c r="R523" s="6149"/>
      <c r="S523" s="2349"/>
    </row>
    <row r="524" spans="1:20" ht="12.75" customHeight="1">
      <c r="A524" s="6141"/>
      <c r="B524" s="6106"/>
      <c r="C524" s="6152"/>
      <c r="D524" s="6155"/>
      <c r="E524" s="6158"/>
      <c r="F524" s="2204"/>
      <c r="G524" s="2351" t="s">
        <v>5831</v>
      </c>
      <c r="H524" s="2159">
        <f>$H$27</f>
        <v>10500</v>
      </c>
      <c r="I524" s="2137">
        <f>H524*1.5/0.008</f>
        <v>1968750</v>
      </c>
      <c r="J524" s="2159">
        <f>$J$29</f>
        <v>1100</v>
      </c>
      <c r="K524" s="2137">
        <f>J524*1.5/0.008</f>
        <v>206250</v>
      </c>
      <c r="L524" s="6161"/>
      <c r="M524" s="6172"/>
      <c r="N524" s="6172"/>
      <c r="O524" s="6185"/>
      <c r="P524" s="6175"/>
      <c r="Q524" s="6149"/>
      <c r="R524" s="6149"/>
      <c r="S524" s="2349"/>
    </row>
    <row r="525" spans="1:20" ht="12.75" customHeight="1">
      <c r="A525" s="6141"/>
      <c r="B525" s="6095"/>
      <c r="C525" s="6153"/>
      <c r="D525" s="6156"/>
      <c r="E525" s="6159"/>
      <c r="F525" s="2206"/>
      <c r="G525" s="2196"/>
      <c r="H525" s="2162"/>
      <c r="I525" s="2141"/>
      <c r="J525" s="2162"/>
      <c r="K525" s="2141"/>
      <c r="L525" s="6162"/>
      <c r="M525" s="6173"/>
      <c r="N525" s="6173"/>
      <c r="O525" s="6186"/>
      <c r="P525" s="6176"/>
      <c r="Q525" s="6150"/>
      <c r="R525" s="6150"/>
      <c r="S525" s="2350"/>
      <c r="T525" s="2056"/>
    </row>
    <row r="526" spans="1:20" ht="12.75" customHeight="1">
      <c r="A526" s="6141"/>
      <c r="B526" s="6008" t="s">
        <v>2463</v>
      </c>
      <c r="C526" s="6151" t="s">
        <v>5938</v>
      </c>
      <c r="D526" s="6154" t="s">
        <v>5879</v>
      </c>
      <c r="E526" s="6157" t="s">
        <v>5383</v>
      </c>
      <c r="F526" s="2189" t="s">
        <v>4955</v>
      </c>
      <c r="G526" s="2201" t="s">
        <v>5858</v>
      </c>
      <c r="H526" s="2202">
        <f>$H$24</f>
        <v>512</v>
      </c>
      <c r="I526" s="2203">
        <f>H526*0.1/0.008</f>
        <v>6400</v>
      </c>
      <c r="J526" s="2202">
        <f>$J$24</f>
        <v>512</v>
      </c>
      <c r="K526" s="2203">
        <f>J526*0.1/0.008</f>
        <v>6400</v>
      </c>
      <c r="L526" s="6160" t="s">
        <v>1811</v>
      </c>
      <c r="M526" s="6148">
        <f>$H$42+H526+H527</f>
        <v>32644</v>
      </c>
      <c r="N526" s="6148">
        <f>$J$44+J526+(J527/2)</f>
        <v>1928</v>
      </c>
      <c r="O526" s="6174">
        <f>$I$42+$I$54+H527</f>
        <v>21649</v>
      </c>
      <c r="P526" s="6174">
        <f>$K$44+$K$54+(J527-64)/2</f>
        <v>1625</v>
      </c>
      <c r="Q526" s="6148" t="s">
        <v>2468</v>
      </c>
      <c r="R526" s="6148" t="s">
        <v>2455</v>
      </c>
      <c r="S526" s="2348" t="s">
        <v>5958</v>
      </c>
    </row>
    <row r="527" spans="1:20" ht="12.75" customHeight="1">
      <c r="A527" s="6141"/>
      <c r="B527" s="6106"/>
      <c r="C527" s="6152"/>
      <c r="D527" s="6155"/>
      <c r="E527" s="6158"/>
      <c r="F527" s="2204"/>
      <c r="G527" s="2205" t="s">
        <v>5880</v>
      </c>
      <c r="H527" s="2157">
        <f>$H$35</f>
        <v>10112</v>
      </c>
      <c r="I527" s="2137">
        <f>H527*0.1/0.008</f>
        <v>126400</v>
      </c>
      <c r="J527" s="2157">
        <f>$J$32</f>
        <v>576</v>
      </c>
      <c r="K527" s="2137">
        <f>J527*0.1/0.008</f>
        <v>7200</v>
      </c>
      <c r="L527" s="6161"/>
      <c r="M527" s="6172"/>
      <c r="N527" s="6172"/>
      <c r="O527" s="6185"/>
      <c r="P527" s="6175"/>
      <c r="Q527" s="6149"/>
      <c r="R527" s="6149"/>
      <c r="S527" s="2349"/>
    </row>
    <row r="528" spans="1:20" ht="12.75" customHeight="1">
      <c r="A528" s="6141"/>
      <c r="B528" s="6106"/>
      <c r="C528" s="6152"/>
      <c r="D528" s="6155"/>
      <c r="E528" s="6158"/>
      <c r="F528" s="2204"/>
      <c r="G528" s="2351" t="s">
        <v>5832</v>
      </c>
      <c r="H528" s="2166">
        <f>$H$28</f>
        <v>20971</v>
      </c>
      <c r="I528" s="2137">
        <f>H528*1.5/0.008</f>
        <v>3932062.5</v>
      </c>
      <c r="J528" s="2166">
        <f>$J$30</f>
        <v>1100</v>
      </c>
      <c r="K528" s="2137">
        <f>J528*1.5/0.008</f>
        <v>206250</v>
      </c>
      <c r="L528" s="6161"/>
      <c r="M528" s="6172"/>
      <c r="N528" s="6172"/>
      <c r="O528" s="6185"/>
      <c r="P528" s="6175"/>
      <c r="Q528" s="6149"/>
      <c r="R528" s="6149"/>
      <c r="S528" s="2349"/>
    </row>
    <row r="529" spans="1:20" ht="12.75" customHeight="1">
      <c r="A529" s="6142"/>
      <c r="B529" s="6095"/>
      <c r="C529" s="6153"/>
      <c r="D529" s="6156"/>
      <c r="E529" s="6159"/>
      <c r="F529" s="2206"/>
      <c r="G529" s="2196"/>
      <c r="H529" s="2162"/>
      <c r="I529" s="2141"/>
      <c r="J529" s="2162"/>
      <c r="K529" s="2141"/>
      <c r="L529" s="6162"/>
      <c r="M529" s="6173"/>
      <c r="N529" s="6173"/>
      <c r="O529" s="6186"/>
      <c r="P529" s="6176"/>
      <c r="Q529" s="6150"/>
      <c r="R529" s="6150"/>
      <c r="S529" s="2350"/>
      <c r="T529" s="2056"/>
    </row>
    <row r="530" spans="1:20" ht="12.75" customHeight="1">
      <c r="A530" s="6140" t="s">
        <v>6454</v>
      </c>
      <c r="B530" s="6008" t="s">
        <v>2463</v>
      </c>
      <c r="C530" s="6151" t="s">
        <v>3756</v>
      </c>
      <c r="D530" s="6154" t="s">
        <v>6178</v>
      </c>
      <c r="E530" s="6166" t="s">
        <v>1837</v>
      </c>
      <c r="F530" s="2250" t="s">
        <v>1809</v>
      </c>
      <c r="G530" s="2201" t="s">
        <v>4246</v>
      </c>
      <c r="H530" s="2202">
        <f>$H$22</f>
        <v>256</v>
      </c>
      <c r="I530" s="2203">
        <f>H530*0.1/0.008</f>
        <v>3200</v>
      </c>
      <c r="J530" s="2202">
        <f>$J$22</f>
        <v>256</v>
      </c>
      <c r="K530" s="2203">
        <f>J530*0.1/0.008</f>
        <v>3200</v>
      </c>
      <c r="L530" s="6160" t="s">
        <v>1811</v>
      </c>
      <c r="M530" s="6163">
        <f>$H$42+H530+H531</f>
        <v>22276</v>
      </c>
      <c r="N530" s="6163">
        <f>$J$42+J530+(J531/2)</f>
        <v>1113</v>
      </c>
      <c r="O530" s="6143">
        <f>$I$42+J530+J531</f>
        <v>11281</v>
      </c>
      <c r="P530" s="6143">
        <f>$K$42+J530</f>
        <v>976</v>
      </c>
      <c r="Q530" s="6148" t="s">
        <v>2468</v>
      </c>
      <c r="R530" s="6148" t="s">
        <v>2459</v>
      </c>
      <c r="S530" s="2258" t="s">
        <v>6200</v>
      </c>
    </row>
    <row r="531" spans="1:20" ht="12.75" customHeight="1">
      <c r="A531" s="6141"/>
      <c r="B531" s="6106"/>
      <c r="C531" s="6152"/>
      <c r="D531" s="6155"/>
      <c r="E531" s="6167"/>
      <c r="F531" s="2204"/>
      <c r="G531" s="2205"/>
      <c r="H531" s="2157"/>
      <c r="I531" s="2137"/>
      <c r="J531" s="2157"/>
      <c r="K531" s="2137"/>
      <c r="L531" s="6161"/>
      <c r="M531" s="6164"/>
      <c r="N531" s="6164"/>
      <c r="O531" s="6144"/>
      <c r="P531" s="6146"/>
      <c r="Q531" s="6149"/>
      <c r="R531" s="6149"/>
      <c r="S531" s="2813"/>
    </row>
    <row r="532" spans="1:20" ht="12.75" customHeight="1">
      <c r="A532" s="6141"/>
      <c r="B532" s="6106"/>
      <c r="C532" s="6152"/>
      <c r="D532" s="6155"/>
      <c r="E532" s="6167"/>
      <c r="F532" s="2204"/>
      <c r="G532" s="2165" t="s">
        <v>4244</v>
      </c>
      <c r="H532" s="2166">
        <f>$H$28</f>
        <v>20971</v>
      </c>
      <c r="I532" s="2137">
        <f>H532*1.5/0.008</f>
        <v>3932062.5</v>
      </c>
      <c r="J532" s="2166">
        <f>$J$28</f>
        <v>824</v>
      </c>
      <c r="K532" s="2137">
        <f>J532*1.5/0.008</f>
        <v>154500</v>
      </c>
      <c r="L532" s="6161"/>
      <c r="M532" s="6164"/>
      <c r="N532" s="6164"/>
      <c r="O532" s="6144"/>
      <c r="P532" s="6146"/>
      <c r="Q532" s="6149"/>
      <c r="R532" s="6149"/>
      <c r="S532" s="2813"/>
    </row>
    <row r="533" spans="1:20" ht="12.75" customHeight="1">
      <c r="A533" s="6142"/>
      <c r="B533" s="6095"/>
      <c r="C533" s="6153"/>
      <c r="D533" s="6156"/>
      <c r="E533" s="6168"/>
      <c r="F533" s="2206"/>
      <c r="G533" s="2196"/>
      <c r="H533" s="2162"/>
      <c r="I533" s="2141"/>
      <c r="J533" s="2162"/>
      <c r="K533" s="2141"/>
      <c r="L533" s="6162"/>
      <c r="M533" s="6165"/>
      <c r="N533" s="6165"/>
      <c r="O533" s="6145"/>
      <c r="P533" s="6147"/>
      <c r="Q533" s="6150"/>
      <c r="R533" s="6150"/>
      <c r="S533" s="3110"/>
      <c r="T533" s="2056"/>
    </row>
    <row r="534" spans="1:20" ht="12.75" customHeight="1">
      <c r="A534" s="6140" t="s">
        <v>6455</v>
      </c>
      <c r="B534" s="6008" t="s">
        <v>2463</v>
      </c>
      <c r="C534" s="6151" t="s">
        <v>3814</v>
      </c>
      <c r="D534" s="6154" t="s">
        <v>3815</v>
      </c>
      <c r="E534" s="6157" t="s">
        <v>5075</v>
      </c>
      <c r="F534" s="2189" t="s">
        <v>4925</v>
      </c>
      <c r="G534" s="2201" t="s">
        <v>4246</v>
      </c>
      <c r="H534" s="2202">
        <f>$H$22</f>
        <v>256</v>
      </c>
      <c r="I534" s="2203">
        <f>H534*0.1/0.008</f>
        <v>3200</v>
      </c>
      <c r="J534" s="2202">
        <f>$J$22</f>
        <v>256</v>
      </c>
      <c r="K534" s="2203">
        <f>J534*0.1/0.008</f>
        <v>3200</v>
      </c>
      <c r="L534" s="6160" t="s">
        <v>1811</v>
      </c>
      <c r="M534" s="6163">
        <f>$H$42+H534+H535</f>
        <v>26372</v>
      </c>
      <c r="N534" s="6163">
        <f>$J$42+J534+(J535/2)</f>
        <v>1401</v>
      </c>
      <c r="O534" s="6143">
        <f>$I$42+$I$53+H535</f>
        <v>15377</v>
      </c>
      <c r="P534" s="6143">
        <f>$K$42+$K$53+(J535-64)/2</f>
        <v>1232</v>
      </c>
      <c r="Q534" s="6148" t="s">
        <v>2468</v>
      </c>
      <c r="R534" s="6148" t="s">
        <v>2459</v>
      </c>
      <c r="S534" s="2258" t="s">
        <v>6200</v>
      </c>
    </row>
    <row r="535" spans="1:20" ht="12.75" customHeight="1">
      <c r="A535" s="6141"/>
      <c r="B535" s="6106"/>
      <c r="C535" s="6152"/>
      <c r="D535" s="6155"/>
      <c r="E535" s="6158"/>
      <c r="F535" s="2204"/>
      <c r="G535" s="3116" t="s">
        <v>6177</v>
      </c>
      <c r="H535" s="2157">
        <f>$H$32</f>
        <v>4096</v>
      </c>
      <c r="I535" s="2137">
        <f>H535*0.1/0.008</f>
        <v>51200</v>
      </c>
      <c r="J535" s="2157">
        <f>$J$31</f>
        <v>576</v>
      </c>
      <c r="K535" s="2137">
        <f>J535*0.1/0.008</f>
        <v>7200</v>
      </c>
      <c r="L535" s="6161"/>
      <c r="M535" s="6164"/>
      <c r="N535" s="6164"/>
      <c r="O535" s="6144"/>
      <c r="P535" s="6146"/>
      <c r="Q535" s="6149"/>
      <c r="R535" s="6149"/>
      <c r="S535" s="2813"/>
    </row>
    <row r="536" spans="1:20" ht="12.75" customHeight="1">
      <c r="A536" s="6141"/>
      <c r="B536" s="6106"/>
      <c r="C536" s="6152"/>
      <c r="D536" s="6155"/>
      <c r="E536" s="6158"/>
      <c r="F536" s="2204"/>
      <c r="G536" s="2165" t="s">
        <v>4244</v>
      </c>
      <c r="H536" s="2166">
        <f>$H$28</f>
        <v>20971</v>
      </c>
      <c r="I536" s="2137">
        <f>H536*1.5/0.008</f>
        <v>3932062.5</v>
      </c>
      <c r="J536" s="2166">
        <f>$J$28</f>
        <v>824</v>
      </c>
      <c r="K536" s="2137">
        <f>J536*1.5/0.008</f>
        <v>154500</v>
      </c>
      <c r="L536" s="6161"/>
      <c r="M536" s="6164"/>
      <c r="N536" s="6164"/>
      <c r="O536" s="6144"/>
      <c r="P536" s="6146"/>
      <c r="Q536" s="6149"/>
      <c r="R536" s="6149"/>
      <c r="S536" s="2813"/>
    </row>
    <row r="537" spans="1:20" ht="12.75" customHeight="1">
      <c r="A537" s="6142"/>
      <c r="B537" s="6095"/>
      <c r="C537" s="6153"/>
      <c r="D537" s="6156"/>
      <c r="E537" s="6159"/>
      <c r="F537" s="2206"/>
      <c r="G537" s="2196"/>
      <c r="H537" s="2162"/>
      <c r="I537" s="2141"/>
      <c r="J537" s="2162"/>
      <c r="K537" s="2141"/>
      <c r="L537" s="6162"/>
      <c r="M537" s="6165"/>
      <c r="N537" s="6165"/>
      <c r="O537" s="6145"/>
      <c r="P537" s="6147"/>
      <c r="Q537" s="6150"/>
      <c r="R537" s="6150"/>
      <c r="S537" s="3110"/>
      <c r="T537" s="2056"/>
    </row>
    <row r="538" spans="1:20" ht="12.75" customHeight="1">
      <c r="A538" s="6140" t="s">
        <v>6456</v>
      </c>
      <c r="B538" s="6008" t="s">
        <v>2463</v>
      </c>
      <c r="C538" s="6151" t="s">
        <v>6191</v>
      </c>
      <c r="D538" s="6154" t="s">
        <v>6179</v>
      </c>
      <c r="E538" s="6166" t="s">
        <v>6182</v>
      </c>
      <c r="F538" s="2189" t="s">
        <v>5330</v>
      </c>
      <c r="G538" s="3117" t="s">
        <v>4246</v>
      </c>
      <c r="H538" s="2202">
        <f>$H$22</f>
        <v>256</v>
      </c>
      <c r="I538" s="2203">
        <f>H538*0.1/0.008</f>
        <v>3200</v>
      </c>
      <c r="J538" s="2202">
        <f>$J$22</f>
        <v>256</v>
      </c>
      <c r="K538" s="2203">
        <f>J538*0.1/0.008</f>
        <v>3200</v>
      </c>
      <c r="L538" s="6160" t="s">
        <v>1811</v>
      </c>
      <c r="M538" s="6163">
        <f>$H$42+H538+H539</f>
        <v>30340</v>
      </c>
      <c r="N538" s="6163">
        <f>$J$42+J538+(J539/2)</f>
        <v>1401</v>
      </c>
      <c r="O538" s="6143">
        <f>$I$42+$I$53+H539</f>
        <v>19345</v>
      </c>
      <c r="P538" s="6143">
        <f>$K$42+$K$53+(J539-64)/2</f>
        <v>1232</v>
      </c>
      <c r="Q538" s="6148" t="s">
        <v>2468</v>
      </c>
      <c r="R538" s="6148" t="s">
        <v>2459</v>
      </c>
      <c r="S538" s="2258" t="s">
        <v>6200</v>
      </c>
    </row>
    <row r="539" spans="1:20" ht="12.75" customHeight="1">
      <c r="A539" s="6141"/>
      <c r="B539" s="6106"/>
      <c r="C539" s="6152"/>
      <c r="D539" s="6155"/>
      <c r="E539" s="6167"/>
      <c r="F539" s="2204"/>
      <c r="G539" s="3116" t="s">
        <v>6180</v>
      </c>
      <c r="H539" s="2157">
        <f>$H$34</f>
        <v>8064</v>
      </c>
      <c r="I539" s="2137">
        <f>H539*0.1/0.008</f>
        <v>100800.00000000001</v>
      </c>
      <c r="J539" s="2157">
        <f>$J$32</f>
        <v>576</v>
      </c>
      <c r="K539" s="2137">
        <f>J539*0.1/0.008</f>
        <v>7200</v>
      </c>
      <c r="L539" s="6161"/>
      <c r="M539" s="6164"/>
      <c r="N539" s="6164"/>
      <c r="O539" s="6144"/>
      <c r="P539" s="6146"/>
      <c r="Q539" s="6149"/>
      <c r="R539" s="6149"/>
      <c r="S539" s="2813"/>
    </row>
    <row r="540" spans="1:20" ht="12.75" customHeight="1">
      <c r="A540" s="6141"/>
      <c r="B540" s="6106"/>
      <c r="C540" s="6152"/>
      <c r="D540" s="6155"/>
      <c r="E540" s="6167"/>
      <c r="F540" s="2204"/>
      <c r="G540" s="2351" t="s">
        <v>4244</v>
      </c>
      <c r="H540" s="2166">
        <f>$H$28</f>
        <v>20971</v>
      </c>
      <c r="I540" s="2137">
        <f>H540*1.5/0.008</f>
        <v>3932062.5</v>
      </c>
      <c r="J540" s="2166">
        <f>$J$28</f>
        <v>824</v>
      </c>
      <c r="K540" s="2137">
        <f>J540*1.5/0.008</f>
        <v>154500</v>
      </c>
      <c r="L540" s="6161"/>
      <c r="M540" s="6164"/>
      <c r="N540" s="6164"/>
      <c r="O540" s="6144"/>
      <c r="P540" s="6146"/>
      <c r="Q540" s="6149"/>
      <c r="R540" s="6149"/>
      <c r="S540" s="2813"/>
    </row>
    <row r="541" spans="1:20" ht="12.75" customHeight="1">
      <c r="A541" s="6142"/>
      <c r="B541" s="6095"/>
      <c r="C541" s="6153"/>
      <c r="D541" s="6156"/>
      <c r="E541" s="6168"/>
      <c r="F541" s="2206"/>
      <c r="G541" s="2196"/>
      <c r="H541" s="2162"/>
      <c r="I541" s="2141"/>
      <c r="J541" s="2162"/>
      <c r="K541" s="2141"/>
      <c r="L541" s="6162"/>
      <c r="M541" s="6165"/>
      <c r="N541" s="6165"/>
      <c r="O541" s="6145"/>
      <c r="P541" s="6147"/>
      <c r="Q541" s="6150"/>
      <c r="R541" s="6150"/>
      <c r="S541" s="3110"/>
      <c r="T541" s="2056"/>
    </row>
    <row r="542" spans="1:20" ht="12.75" customHeight="1">
      <c r="A542" s="6140" t="s">
        <v>6457</v>
      </c>
      <c r="B542" s="6008" t="s">
        <v>2463</v>
      </c>
      <c r="C542" s="6151" t="s">
        <v>3791</v>
      </c>
      <c r="D542" s="6154" t="s">
        <v>6181</v>
      </c>
      <c r="E542" s="6166" t="s">
        <v>5956</v>
      </c>
      <c r="F542" s="2250" t="s">
        <v>1809</v>
      </c>
      <c r="G542" s="2201" t="s">
        <v>4246</v>
      </c>
      <c r="H542" s="2202">
        <f>$H$22</f>
        <v>256</v>
      </c>
      <c r="I542" s="2203">
        <f>H542*0.1/0.008</f>
        <v>3200</v>
      </c>
      <c r="J542" s="2202">
        <f>$J$22</f>
        <v>256</v>
      </c>
      <c r="K542" s="2203">
        <f>J542*0.1/0.008</f>
        <v>3200</v>
      </c>
      <c r="L542" s="6160" t="s">
        <v>1811</v>
      </c>
      <c r="M542" s="6163">
        <f>$H$42+H542+H543</f>
        <v>22276</v>
      </c>
      <c r="N542" s="6163">
        <f>$J$44+J542+(J543/2)</f>
        <v>1384</v>
      </c>
      <c r="O542" s="6143">
        <f>$I$42+J542+J543</f>
        <v>11281</v>
      </c>
      <c r="P542" s="6143">
        <f>$K$44+J542</f>
        <v>1113</v>
      </c>
      <c r="Q542" s="6148" t="s">
        <v>2468</v>
      </c>
      <c r="R542" s="6148" t="s">
        <v>2459</v>
      </c>
      <c r="S542" s="2258" t="s">
        <v>6200</v>
      </c>
    </row>
    <row r="543" spans="1:20" ht="12.75" customHeight="1">
      <c r="A543" s="6141"/>
      <c r="B543" s="6106"/>
      <c r="C543" s="6152"/>
      <c r="D543" s="6155"/>
      <c r="E543" s="6167"/>
      <c r="F543" s="2204"/>
      <c r="G543" s="2205"/>
      <c r="H543" s="2157"/>
      <c r="I543" s="2137"/>
      <c r="J543" s="2157"/>
      <c r="K543" s="2137"/>
      <c r="L543" s="6161"/>
      <c r="M543" s="6164"/>
      <c r="N543" s="6164"/>
      <c r="O543" s="6144"/>
      <c r="P543" s="6146"/>
      <c r="Q543" s="6149"/>
      <c r="R543" s="6149"/>
      <c r="S543" s="2813"/>
    </row>
    <row r="544" spans="1:20" ht="12.75" customHeight="1">
      <c r="A544" s="6141"/>
      <c r="B544" s="6106"/>
      <c r="C544" s="6152"/>
      <c r="D544" s="6155"/>
      <c r="E544" s="6167"/>
      <c r="F544" s="2204"/>
      <c r="G544" s="3118" t="s">
        <v>6183</v>
      </c>
      <c r="H544" s="2166">
        <f>$H$28</f>
        <v>20971</v>
      </c>
      <c r="I544" s="2137">
        <f>H544*1.5/0.008</f>
        <v>3932062.5</v>
      </c>
      <c r="J544" s="2166">
        <f>$J$30</f>
        <v>1100</v>
      </c>
      <c r="K544" s="2137">
        <f>J544*1.5/0.008</f>
        <v>206250</v>
      </c>
      <c r="L544" s="6161"/>
      <c r="M544" s="6164"/>
      <c r="N544" s="6164"/>
      <c r="O544" s="6144"/>
      <c r="P544" s="6146"/>
      <c r="Q544" s="6149"/>
      <c r="R544" s="6149"/>
      <c r="S544" s="2813"/>
    </row>
    <row r="545" spans="1:20" ht="12.75" customHeight="1">
      <c r="A545" s="6141"/>
      <c r="B545" s="6095"/>
      <c r="C545" s="6153"/>
      <c r="D545" s="6156"/>
      <c r="E545" s="6168"/>
      <c r="F545" s="2206"/>
      <c r="G545" s="2196"/>
      <c r="H545" s="2162"/>
      <c r="I545" s="2141"/>
      <c r="J545" s="2162"/>
      <c r="K545" s="2141"/>
      <c r="L545" s="6162"/>
      <c r="M545" s="6165"/>
      <c r="N545" s="6165"/>
      <c r="O545" s="6145"/>
      <c r="P545" s="6147"/>
      <c r="Q545" s="6150"/>
      <c r="R545" s="6150"/>
      <c r="S545" s="3110"/>
      <c r="T545" s="2056"/>
    </row>
    <row r="546" spans="1:20" ht="12.75" customHeight="1">
      <c r="A546" s="6141"/>
      <c r="B546" s="6008" t="s">
        <v>2463</v>
      </c>
      <c r="C546" s="6151" t="s">
        <v>3793</v>
      </c>
      <c r="D546" s="6154" t="s">
        <v>6185</v>
      </c>
      <c r="E546" s="6157" t="s">
        <v>5954</v>
      </c>
      <c r="F546" s="2250" t="s">
        <v>1809</v>
      </c>
      <c r="G546" s="3117" t="s">
        <v>6186</v>
      </c>
      <c r="H546" s="2202">
        <f>$H$24</f>
        <v>512</v>
      </c>
      <c r="I546" s="2203">
        <f>H546*0.1/0.008</f>
        <v>6400</v>
      </c>
      <c r="J546" s="2202">
        <f>$J$24</f>
        <v>512</v>
      </c>
      <c r="K546" s="2203">
        <f>J546*0.1/0.008</f>
        <v>6400</v>
      </c>
      <c r="L546" s="6160" t="s">
        <v>1811</v>
      </c>
      <c r="M546" s="6163">
        <f>$H$42+H546+H547</f>
        <v>22532</v>
      </c>
      <c r="N546" s="6163">
        <f>$J$44+J546+(J547/2)</f>
        <v>1640</v>
      </c>
      <c r="O546" s="6143">
        <f>$I$42+J546+J547</f>
        <v>11537</v>
      </c>
      <c r="P546" s="6143">
        <f>$K$44+J546</f>
        <v>1369</v>
      </c>
      <c r="Q546" s="6148" t="s">
        <v>2468</v>
      </c>
      <c r="R546" s="6148" t="s">
        <v>2459</v>
      </c>
      <c r="S546" s="2258" t="s">
        <v>6200</v>
      </c>
    </row>
    <row r="547" spans="1:20" ht="12.75" customHeight="1">
      <c r="A547" s="6141"/>
      <c r="B547" s="6106"/>
      <c r="C547" s="6152"/>
      <c r="D547" s="6155"/>
      <c r="E547" s="6158"/>
      <c r="F547" s="2204"/>
      <c r="G547" s="2205"/>
      <c r="H547" s="2157"/>
      <c r="I547" s="2137"/>
      <c r="J547" s="2157"/>
      <c r="K547" s="2137"/>
      <c r="L547" s="6161"/>
      <c r="M547" s="6164"/>
      <c r="N547" s="6164"/>
      <c r="O547" s="6144"/>
      <c r="P547" s="6146"/>
      <c r="Q547" s="6149"/>
      <c r="R547" s="6149"/>
      <c r="S547" s="2349"/>
    </row>
    <row r="548" spans="1:20" ht="12.75" customHeight="1">
      <c r="A548" s="6141"/>
      <c r="B548" s="6106"/>
      <c r="C548" s="6152"/>
      <c r="D548" s="6155"/>
      <c r="E548" s="6158"/>
      <c r="F548" s="2204"/>
      <c r="G548" s="2351" t="s">
        <v>6183</v>
      </c>
      <c r="H548" s="2166">
        <f>$H$28</f>
        <v>20971</v>
      </c>
      <c r="I548" s="2137">
        <f>H548*1.5/0.008</f>
        <v>3932062.5</v>
      </c>
      <c r="J548" s="2166">
        <f>$J$30</f>
        <v>1100</v>
      </c>
      <c r="K548" s="2137">
        <f>J548*1.5/0.008</f>
        <v>206250</v>
      </c>
      <c r="L548" s="6161"/>
      <c r="M548" s="6164"/>
      <c r="N548" s="6164"/>
      <c r="O548" s="6144"/>
      <c r="P548" s="6146"/>
      <c r="Q548" s="6149"/>
      <c r="R548" s="6149"/>
      <c r="S548" s="2349"/>
    </row>
    <row r="549" spans="1:20" ht="12.75" customHeight="1">
      <c r="A549" s="6142"/>
      <c r="B549" s="6095"/>
      <c r="C549" s="6153"/>
      <c r="D549" s="6156"/>
      <c r="E549" s="6159"/>
      <c r="F549" s="2206"/>
      <c r="G549" s="2196"/>
      <c r="H549" s="2162"/>
      <c r="I549" s="2141"/>
      <c r="J549" s="2162"/>
      <c r="K549" s="2141"/>
      <c r="L549" s="6162"/>
      <c r="M549" s="6165"/>
      <c r="N549" s="6165"/>
      <c r="O549" s="6145"/>
      <c r="P549" s="6147"/>
      <c r="Q549" s="6150"/>
      <c r="R549" s="6150"/>
      <c r="S549" s="2350"/>
      <c r="T549" s="2056"/>
    </row>
    <row r="550" spans="1:20" ht="12.75" customHeight="1">
      <c r="A550" s="6140" t="s">
        <v>6458</v>
      </c>
      <c r="B550" s="6008" t="s">
        <v>2463</v>
      </c>
      <c r="C550" s="6151" t="s">
        <v>5917</v>
      </c>
      <c r="D550" s="6154" t="s">
        <v>6188</v>
      </c>
      <c r="E550" s="6157" t="s">
        <v>5363</v>
      </c>
      <c r="F550" s="2189" t="s">
        <v>4925</v>
      </c>
      <c r="G550" s="2201" t="s">
        <v>4246</v>
      </c>
      <c r="H550" s="2202">
        <f>$H$22</f>
        <v>256</v>
      </c>
      <c r="I550" s="2203">
        <f>H550*0.1/0.008</f>
        <v>3200</v>
      </c>
      <c r="J550" s="2202">
        <f>$J$22</f>
        <v>256</v>
      </c>
      <c r="K550" s="2203">
        <f>J550*0.1/0.008</f>
        <v>3200</v>
      </c>
      <c r="L550" s="6160" t="s">
        <v>1811</v>
      </c>
      <c r="M550" s="6163">
        <f>$H$42+H550+H551</f>
        <v>26372</v>
      </c>
      <c r="N550" s="6163">
        <f>$J$43+J550+(J551/2)</f>
        <v>1672</v>
      </c>
      <c r="O550" s="6143">
        <f>$I$42+$I$53+H551</f>
        <v>15377</v>
      </c>
      <c r="P550" s="6143">
        <f>$K$44+$K$53+(J551-64)/2</f>
        <v>1369</v>
      </c>
      <c r="Q550" s="6148" t="s">
        <v>2468</v>
      </c>
      <c r="R550" s="6148" t="s">
        <v>2459</v>
      </c>
      <c r="S550" s="2258" t="s">
        <v>6200</v>
      </c>
    </row>
    <row r="551" spans="1:20" ht="12.75" customHeight="1">
      <c r="A551" s="6141"/>
      <c r="B551" s="6106"/>
      <c r="C551" s="6152"/>
      <c r="D551" s="6155"/>
      <c r="E551" s="6158"/>
      <c r="F551" s="2204"/>
      <c r="G551" s="2205" t="s">
        <v>6177</v>
      </c>
      <c r="H551" s="2157">
        <f>$H$32</f>
        <v>4096</v>
      </c>
      <c r="I551" s="2137">
        <f>H551*0.1/0.008</f>
        <v>51200</v>
      </c>
      <c r="J551" s="2157">
        <f>$J$31</f>
        <v>576</v>
      </c>
      <c r="K551" s="2137">
        <f>J551*0.1/0.008</f>
        <v>7200</v>
      </c>
      <c r="L551" s="6161"/>
      <c r="M551" s="6164"/>
      <c r="N551" s="6164"/>
      <c r="O551" s="6144"/>
      <c r="P551" s="6146"/>
      <c r="Q551" s="6149"/>
      <c r="R551" s="6149"/>
      <c r="S551" s="2349"/>
    </row>
    <row r="552" spans="1:20" ht="12.75" customHeight="1">
      <c r="A552" s="6141"/>
      <c r="B552" s="6106"/>
      <c r="C552" s="6152"/>
      <c r="D552" s="6155"/>
      <c r="E552" s="6158"/>
      <c r="F552" s="2204"/>
      <c r="G552" s="2351" t="s">
        <v>6183</v>
      </c>
      <c r="H552" s="2166">
        <f>$H$28</f>
        <v>20971</v>
      </c>
      <c r="I552" s="2137">
        <f>H552*1.5/0.008</f>
        <v>3932062.5</v>
      </c>
      <c r="J552" s="2166">
        <f>$J$30</f>
        <v>1100</v>
      </c>
      <c r="K552" s="2137">
        <f>J552*1.5/0.008</f>
        <v>206250</v>
      </c>
      <c r="L552" s="6161"/>
      <c r="M552" s="6164"/>
      <c r="N552" s="6164"/>
      <c r="O552" s="6144"/>
      <c r="P552" s="6146"/>
      <c r="Q552" s="6149"/>
      <c r="R552" s="6149"/>
      <c r="S552" s="2349"/>
    </row>
    <row r="553" spans="1:20" ht="12.75" customHeight="1">
      <c r="A553" s="6141"/>
      <c r="B553" s="6095"/>
      <c r="C553" s="6153"/>
      <c r="D553" s="6156"/>
      <c r="E553" s="6159"/>
      <c r="F553" s="2206"/>
      <c r="G553" s="2196"/>
      <c r="H553" s="2162"/>
      <c r="I553" s="2141"/>
      <c r="J553" s="2162"/>
      <c r="K553" s="2141"/>
      <c r="L553" s="6162"/>
      <c r="M553" s="6165"/>
      <c r="N553" s="6165"/>
      <c r="O553" s="6145"/>
      <c r="P553" s="6147"/>
      <c r="Q553" s="6150"/>
      <c r="R553" s="6150"/>
      <c r="S553" s="2349"/>
      <c r="T553" s="2056"/>
    </row>
    <row r="554" spans="1:20" ht="12.75" customHeight="1">
      <c r="A554" s="6141"/>
      <c r="B554" s="6008" t="s">
        <v>2463</v>
      </c>
      <c r="C554" s="6151" t="s">
        <v>5919</v>
      </c>
      <c r="D554" s="6154" t="s">
        <v>6184</v>
      </c>
      <c r="E554" s="6157" t="s">
        <v>5372</v>
      </c>
      <c r="F554" s="2189" t="s">
        <v>4925</v>
      </c>
      <c r="G554" s="2201" t="s">
        <v>6186</v>
      </c>
      <c r="H554" s="2202">
        <f>$H$24</f>
        <v>512</v>
      </c>
      <c r="I554" s="2203">
        <f>H554*0.1/0.008</f>
        <v>6400</v>
      </c>
      <c r="J554" s="2202">
        <f>$J$24</f>
        <v>512</v>
      </c>
      <c r="K554" s="2203">
        <f>J554*0.1/0.008</f>
        <v>6400</v>
      </c>
      <c r="L554" s="6160" t="s">
        <v>1811</v>
      </c>
      <c r="M554" s="6163">
        <f>$H$42+H554+H555</f>
        <v>26628</v>
      </c>
      <c r="N554" s="6163">
        <f>$J$43+J554+(J555/2)</f>
        <v>1928</v>
      </c>
      <c r="O554" s="6143">
        <f>$I$42+$I$54+H555</f>
        <v>15633</v>
      </c>
      <c r="P554" s="6143">
        <f>$K$44+$K$54+(J555-64)/2</f>
        <v>1625</v>
      </c>
      <c r="Q554" s="6148" t="s">
        <v>2468</v>
      </c>
      <c r="R554" s="6169" t="s">
        <v>2459</v>
      </c>
      <c r="S554" s="2258" t="s">
        <v>6200</v>
      </c>
    </row>
    <row r="555" spans="1:20" ht="12.75" customHeight="1">
      <c r="A555" s="6141"/>
      <c r="B555" s="6106"/>
      <c r="C555" s="6152"/>
      <c r="D555" s="6155"/>
      <c r="E555" s="6158"/>
      <c r="F555" s="2204"/>
      <c r="G555" s="2205" t="s">
        <v>6177</v>
      </c>
      <c r="H555" s="2157">
        <f>$H$32</f>
        <v>4096</v>
      </c>
      <c r="I555" s="2137">
        <f>H555*0.1/0.008</f>
        <v>51200</v>
      </c>
      <c r="J555" s="2157">
        <f>$J$31</f>
        <v>576</v>
      </c>
      <c r="K555" s="2137">
        <f>J555*0.1/0.008</f>
        <v>7200</v>
      </c>
      <c r="L555" s="6161"/>
      <c r="M555" s="6164"/>
      <c r="N555" s="6164"/>
      <c r="O555" s="6144"/>
      <c r="P555" s="6146"/>
      <c r="Q555" s="6149"/>
      <c r="R555" s="6149"/>
      <c r="S555" s="2813"/>
    </row>
    <row r="556" spans="1:20" ht="12.75" customHeight="1">
      <c r="A556" s="6141"/>
      <c r="B556" s="6106"/>
      <c r="C556" s="6152"/>
      <c r="D556" s="6155"/>
      <c r="E556" s="6158"/>
      <c r="F556" s="2204"/>
      <c r="G556" s="2351" t="s">
        <v>6183</v>
      </c>
      <c r="H556" s="2166">
        <f>$H$28</f>
        <v>20971</v>
      </c>
      <c r="I556" s="2137">
        <f>H556*1.5/0.008</f>
        <v>3932062.5</v>
      </c>
      <c r="J556" s="2166">
        <f>$J$30</f>
        <v>1100</v>
      </c>
      <c r="K556" s="2137">
        <f>J556*1.5/0.008</f>
        <v>206250</v>
      </c>
      <c r="L556" s="6161"/>
      <c r="M556" s="6164"/>
      <c r="N556" s="6164"/>
      <c r="O556" s="6144"/>
      <c r="P556" s="6146"/>
      <c r="Q556" s="6149"/>
      <c r="R556" s="6149"/>
      <c r="S556" s="2349"/>
    </row>
    <row r="557" spans="1:20" ht="12.75" customHeight="1">
      <c r="A557" s="6142"/>
      <c r="B557" s="6095"/>
      <c r="C557" s="6153"/>
      <c r="D557" s="6156"/>
      <c r="E557" s="6159"/>
      <c r="F557" s="2206"/>
      <c r="G557" s="2196"/>
      <c r="H557" s="2162"/>
      <c r="I557" s="2141"/>
      <c r="J557" s="2162"/>
      <c r="K557" s="2141"/>
      <c r="L557" s="6162"/>
      <c r="M557" s="6165"/>
      <c r="N557" s="6165"/>
      <c r="O557" s="6145"/>
      <c r="P557" s="6147"/>
      <c r="Q557" s="6150"/>
      <c r="R557" s="6150"/>
      <c r="S557" s="2350"/>
      <c r="T557" s="2056"/>
    </row>
    <row r="558" spans="1:20" ht="12.75" customHeight="1">
      <c r="A558" s="6140" t="s">
        <v>6459</v>
      </c>
      <c r="B558" s="6008" t="s">
        <v>2463</v>
      </c>
      <c r="C558" s="6151" t="s">
        <v>5925</v>
      </c>
      <c r="D558" s="6154" t="s">
        <v>6189</v>
      </c>
      <c r="E558" s="6157" t="s">
        <v>5368</v>
      </c>
      <c r="F558" s="2189" t="s">
        <v>5330</v>
      </c>
      <c r="G558" s="2201" t="s">
        <v>4246</v>
      </c>
      <c r="H558" s="2202">
        <f>$H$22</f>
        <v>256</v>
      </c>
      <c r="I558" s="2203">
        <f>H558*0.1/0.008</f>
        <v>3200</v>
      </c>
      <c r="J558" s="2202">
        <f>$J$22</f>
        <v>256</v>
      </c>
      <c r="K558" s="2203">
        <f>J558*0.1/0.008</f>
        <v>3200</v>
      </c>
      <c r="L558" s="6160" t="s">
        <v>1811</v>
      </c>
      <c r="M558" s="6163">
        <f>$H$42+H558+H559</f>
        <v>30340</v>
      </c>
      <c r="N558" s="6163">
        <f>$J$43+J558+(J559/2)</f>
        <v>1672</v>
      </c>
      <c r="O558" s="6143">
        <f>$I$42+$I$53+H559</f>
        <v>19345</v>
      </c>
      <c r="P558" s="6143">
        <f>$K$44+$K$53+(J559-64)/2</f>
        <v>1369</v>
      </c>
      <c r="Q558" s="6148" t="s">
        <v>2468</v>
      </c>
      <c r="R558" s="6148" t="s">
        <v>2459</v>
      </c>
      <c r="S558" s="2258" t="s">
        <v>6200</v>
      </c>
    </row>
    <row r="559" spans="1:20" ht="12.75" customHeight="1">
      <c r="A559" s="6141"/>
      <c r="B559" s="6106"/>
      <c r="C559" s="6152"/>
      <c r="D559" s="6155"/>
      <c r="E559" s="6158"/>
      <c r="F559" s="2204"/>
      <c r="G559" s="2205" t="s">
        <v>6180</v>
      </c>
      <c r="H559" s="2157">
        <f>$H$34</f>
        <v>8064</v>
      </c>
      <c r="I559" s="2137">
        <f>H559*0.1/0.008</f>
        <v>100800.00000000001</v>
      </c>
      <c r="J559" s="2157">
        <f>$J$32</f>
        <v>576</v>
      </c>
      <c r="K559" s="2137">
        <f>J559*0.1/0.008</f>
        <v>7200</v>
      </c>
      <c r="L559" s="6161"/>
      <c r="M559" s="6164"/>
      <c r="N559" s="6164"/>
      <c r="O559" s="6144"/>
      <c r="P559" s="6146"/>
      <c r="Q559" s="6149"/>
      <c r="R559" s="6149"/>
      <c r="S559" s="2349"/>
    </row>
    <row r="560" spans="1:20" ht="12.75" customHeight="1">
      <c r="A560" s="6141"/>
      <c r="B560" s="6106"/>
      <c r="C560" s="6152"/>
      <c r="D560" s="6155"/>
      <c r="E560" s="6158"/>
      <c r="F560" s="2204"/>
      <c r="G560" s="2351" t="s">
        <v>6183</v>
      </c>
      <c r="H560" s="2166">
        <f>$H$28</f>
        <v>20971</v>
      </c>
      <c r="I560" s="2137">
        <f>H560*1.5/0.008</f>
        <v>3932062.5</v>
      </c>
      <c r="J560" s="2166">
        <f>$J$30</f>
        <v>1100</v>
      </c>
      <c r="K560" s="2137">
        <f>J560*1.5/0.008</f>
        <v>206250</v>
      </c>
      <c r="L560" s="6161"/>
      <c r="M560" s="6164"/>
      <c r="N560" s="6164"/>
      <c r="O560" s="6144"/>
      <c r="P560" s="6146"/>
      <c r="Q560" s="6149"/>
      <c r="R560" s="6149"/>
      <c r="S560" s="2349"/>
    </row>
    <row r="561" spans="1:20" ht="12.75" customHeight="1">
      <c r="A561" s="6141"/>
      <c r="B561" s="6095"/>
      <c r="C561" s="6153"/>
      <c r="D561" s="6156"/>
      <c r="E561" s="6159"/>
      <c r="F561" s="2206"/>
      <c r="G561" s="2196"/>
      <c r="H561" s="2162"/>
      <c r="I561" s="2141"/>
      <c r="J561" s="2162"/>
      <c r="K561" s="2141"/>
      <c r="L561" s="6162"/>
      <c r="M561" s="6165"/>
      <c r="N561" s="6165"/>
      <c r="O561" s="6145"/>
      <c r="P561" s="6147"/>
      <c r="Q561" s="6150"/>
      <c r="R561" s="6150"/>
      <c r="S561" s="2350"/>
      <c r="T561" s="2056"/>
    </row>
    <row r="562" spans="1:20" ht="12.75" customHeight="1">
      <c r="A562" s="6141"/>
      <c r="B562" s="6008" t="s">
        <v>2463</v>
      </c>
      <c r="C562" s="6151" t="s">
        <v>5932</v>
      </c>
      <c r="D562" s="6154" t="s">
        <v>6187</v>
      </c>
      <c r="E562" s="6157" t="s">
        <v>5379</v>
      </c>
      <c r="F562" s="2189" t="s">
        <v>5330</v>
      </c>
      <c r="G562" s="2201" t="s">
        <v>6186</v>
      </c>
      <c r="H562" s="2202">
        <f>$H$24</f>
        <v>512</v>
      </c>
      <c r="I562" s="2203">
        <f>H562*0.1/0.008</f>
        <v>6400</v>
      </c>
      <c r="J562" s="2202">
        <f>$J$24</f>
        <v>512</v>
      </c>
      <c r="K562" s="2203">
        <f>J562*0.1/0.008</f>
        <v>6400</v>
      </c>
      <c r="L562" s="6160" t="s">
        <v>1811</v>
      </c>
      <c r="M562" s="6163">
        <f>$H$42+H562+H563</f>
        <v>30596</v>
      </c>
      <c r="N562" s="6163">
        <f>$J$44+J562+(J563/2)</f>
        <v>1928</v>
      </c>
      <c r="O562" s="6143">
        <f>$I$42+$I$54+H563</f>
        <v>19601</v>
      </c>
      <c r="P562" s="6143">
        <f>$K$44+$K$54+(J563-64)/2</f>
        <v>1625</v>
      </c>
      <c r="Q562" s="6148" t="s">
        <v>2468</v>
      </c>
      <c r="R562" s="6148" t="s">
        <v>2459</v>
      </c>
      <c r="S562" s="2258" t="s">
        <v>6200</v>
      </c>
    </row>
    <row r="563" spans="1:20" ht="12.75" customHeight="1">
      <c r="A563" s="6141"/>
      <c r="B563" s="6106"/>
      <c r="C563" s="6152"/>
      <c r="D563" s="6155"/>
      <c r="E563" s="6158"/>
      <c r="F563" s="2204"/>
      <c r="G563" s="2205" t="s">
        <v>6180</v>
      </c>
      <c r="H563" s="2157">
        <f>$H$34</f>
        <v>8064</v>
      </c>
      <c r="I563" s="2137">
        <f>H563*0.1/0.008</f>
        <v>100800.00000000001</v>
      </c>
      <c r="J563" s="2157">
        <f>$J$32</f>
        <v>576</v>
      </c>
      <c r="K563" s="2137">
        <f>J563*0.1/0.008</f>
        <v>7200</v>
      </c>
      <c r="L563" s="6161"/>
      <c r="M563" s="6164"/>
      <c r="N563" s="6164"/>
      <c r="O563" s="6144"/>
      <c r="P563" s="6146"/>
      <c r="Q563" s="6149"/>
      <c r="R563" s="6149"/>
      <c r="S563" s="2349"/>
    </row>
    <row r="564" spans="1:20" ht="12.75" customHeight="1">
      <c r="A564" s="6141"/>
      <c r="B564" s="6106"/>
      <c r="C564" s="6152"/>
      <c r="D564" s="6155"/>
      <c r="E564" s="6158"/>
      <c r="F564" s="2204"/>
      <c r="G564" s="2351" t="s">
        <v>6183</v>
      </c>
      <c r="H564" s="2166">
        <f>$H$28</f>
        <v>20971</v>
      </c>
      <c r="I564" s="2137">
        <f>H564*1.5/0.008</f>
        <v>3932062.5</v>
      </c>
      <c r="J564" s="2166">
        <f>$J$30</f>
        <v>1100</v>
      </c>
      <c r="K564" s="2137">
        <f>J564*1.5/0.008</f>
        <v>206250</v>
      </c>
      <c r="L564" s="6161"/>
      <c r="M564" s="6164"/>
      <c r="N564" s="6164"/>
      <c r="O564" s="6144"/>
      <c r="P564" s="6146"/>
      <c r="Q564" s="6149"/>
      <c r="R564" s="6149"/>
      <c r="S564" s="2349"/>
    </row>
    <row r="565" spans="1:20" ht="12.75" customHeight="1">
      <c r="A565" s="6142"/>
      <c r="B565" s="6095"/>
      <c r="C565" s="6153"/>
      <c r="D565" s="6156"/>
      <c r="E565" s="6159"/>
      <c r="F565" s="2206"/>
      <c r="G565" s="2196"/>
      <c r="H565" s="2162"/>
      <c r="I565" s="2141"/>
      <c r="J565" s="2162"/>
      <c r="K565" s="2141"/>
      <c r="L565" s="6162"/>
      <c r="M565" s="6165"/>
      <c r="N565" s="6165"/>
      <c r="O565" s="6145"/>
      <c r="P565" s="6147"/>
      <c r="Q565" s="6150"/>
      <c r="R565" s="6150"/>
      <c r="S565" s="2350"/>
      <c r="T565" s="2056"/>
    </row>
  </sheetData>
  <autoFilter ref="A4:U4"/>
  <mergeCells count="1521">
    <mergeCell ref="Q406:Q409"/>
    <mergeCell ref="R406:R409"/>
    <mergeCell ref="B410:B413"/>
    <mergeCell ref="C410:C413"/>
    <mergeCell ref="D410:D413"/>
    <mergeCell ref="E410:E413"/>
    <mergeCell ref="L410:L413"/>
    <mergeCell ref="M410:M413"/>
    <mergeCell ref="N410:N413"/>
    <mergeCell ref="O410:O413"/>
    <mergeCell ref="P410:P413"/>
    <mergeCell ref="Q410:Q413"/>
    <mergeCell ref="R410:R413"/>
    <mergeCell ref="B294:B297"/>
    <mergeCell ref="C294:C297"/>
    <mergeCell ref="D294:D297"/>
    <mergeCell ref="E294:E297"/>
    <mergeCell ref="L294:L297"/>
    <mergeCell ref="M294:M297"/>
    <mergeCell ref="N294:N297"/>
    <mergeCell ref="O294:O297"/>
    <mergeCell ref="P294:P297"/>
    <mergeCell ref="Q294:Q297"/>
    <mergeCell ref="R294:R297"/>
    <mergeCell ref="B298:B301"/>
    <mergeCell ref="C298:C301"/>
    <mergeCell ref="D298:D301"/>
    <mergeCell ref="E298:E301"/>
    <mergeCell ref="L298:L301"/>
    <mergeCell ref="M298:M301"/>
    <mergeCell ref="N298:N301"/>
    <mergeCell ref="O298:O301"/>
    <mergeCell ref="A398:A413"/>
    <mergeCell ref="B398:B401"/>
    <mergeCell ref="C398:C401"/>
    <mergeCell ref="D398:D401"/>
    <mergeCell ref="E398:E401"/>
    <mergeCell ref="L398:L401"/>
    <mergeCell ref="M398:M401"/>
    <mergeCell ref="N398:N401"/>
    <mergeCell ref="O398:O401"/>
    <mergeCell ref="P398:P401"/>
    <mergeCell ref="Q398:Q401"/>
    <mergeCell ref="R398:R401"/>
    <mergeCell ref="B402:B405"/>
    <mergeCell ref="C402:C405"/>
    <mergeCell ref="D402:D405"/>
    <mergeCell ref="E402:E405"/>
    <mergeCell ref="L402:L405"/>
    <mergeCell ref="M402:M405"/>
    <mergeCell ref="N402:N405"/>
    <mergeCell ref="O402:O405"/>
    <mergeCell ref="P402:P405"/>
    <mergeCell ref="Q402:Q405"/>
    <mergeCell ref="R402:R405"/>
    <mergeCell ref="B406:B409"/>
    <mergeCell ref="C406:C409"/>
    <mergeCell ref="D406:D409"/>
    <mergeCell ref="E406:E409"/>
    <mergeCell ref="L406:L409"/>
    <mergeCell ref="M406:M409"/>
    <mergeCell ref="N406:N409"/>
    <mergeCell ref="O406:O409"/>
    <mergeCell ref="P406:P409"/>
    <mergeCell ref="O386:O389"/>
    <mergeCell ref="P386:P389"/>
    <mergeCell ref="Q386:Q389"/>
    <mergeCell ref="R386:R389"/>
    <mergeCell ref="B390:B393"/>
    <mergeCell ref="C390:C393"/>
    <mergeCell ref="D390:D393"/>
    <mergeCell ref="E390:E393"/>
    <mergeCell ref="L390:L393"/>
    <mergeCell ref="M390:M393"/>
    <mergeCell ref="N390:N393"/>
    <mergeCell ref="O390:O393"/>
    <mergeCell ref="P390:P393"/>
    <mergeCell ref="Q390:Q393"/>
    <mergeCell ref="R390:R393"/>
    <mergeCell ref="B394:B397"/>
    <mergeCell ref="C394:C397"/>
    <mergeCell ref="D394:D397"/>
    <mergeCell ref="E394:E397"/>
    <mergeCell ref="L394:L397"/>
    <mergeCell ref="M394:M397"/>
    <mergeCell ref="N394:N397"/>
    <mergeCell ref="O394:O397"/>
    <mergeCell ref="P394:P397"/>
    <mergeCell ref="Q394:Q397"/>
    <mergeCell ref="R394:R397"/>
    <mergeCell ref="Q374:Q377"/>
    <mergeCell ref="R374:R377"/>
    <mergeCell ref="B378:B381"/>
    <mergeCell ref="C378:C381"/>
    <mergeCell ref="D378:D381"/>
    <mergeCell ref="E378:E381"/>
    <mergeCell ref="L378:L381"/>
    <mergeCell ref="M378:M381"/>
    <mergeCell ref="N378:N381"/>
    <mergeCell ref="O378:O381"/>
    <mergeCell ref="P378:P381"/>
    <mergeCell ref="Q378:Q381"/>
    <mergeCell ref="R378:R381"/>
    <mergeCell ref="A382:A397"/>
    <mergeCell ref="B382:B385"/>
    <mergeCell ref="C382:C385"/>
    <mergeCell ref="D382:D385"/>
    <mergeCell ref="E382:E385"/>
    <mergeCell ref="L382:L385"/>
    <mergeCell ref="M382:M385"/>
    <mergeCell ref="N382:N385"/>
    <mergeCell ref="O382:O385"/>
    <mergeCell ref="P382:P385"/>
    <mergeCell ref="Q382:Q385"/>
    <mergeCell ref="R382:R385"/>
    <mergeCell ref="B386:B389"/>
    <mergeCell ref="C386:C389"/>
    <mergeCell ref="D386:D389"/>
    <mergeCell ref="E386:E389"/>
    <mergeCell ref="L386:L389"/>
    <mergeCell ref="M386:M389"/>
    <mergeCell ref="N386:N389"/>
    <mergeCell ref="A366:A381"/>
    <mergeCell ref="B366:B369"/>
    <mergeCell ref="C366:C369"/>
    <mergeCell ref="D366:D369"/>
    <mergeCell ref="E366:E369"/>
    <mergeCell ref="L366:L369"/>
    <mergeCell ref="M366:M369"/>
    <mergeCell ref="N366:N369"/>
    <mergeCell ref="O366:O369"/>
    <mergeCell ref="P366:P369"/>
    <mergeCell ref="Q366:Q369"/>
    <mergeCell ref="R366:R369"/>
    <mergeCell ref="B370:B373"/>
    <mergeCell ref="C370:C373"/>
    <mergeCell ref="D370:D373"/>
    <mergeCell ref="E370:E373"/>
    <mergeCell ref="L370:L373"/>
    <mergeCell ref="M370:M373"/>
    <mergeCell ref="N370:N373"/>
    <mergeCell ref="O370:O373"/>
    <mergeCell ref="P370:P373"/>
    <mergeCell ref="Q370:Q373"/>
    <mergeCell ref="R370:R373"/>
    <mergeCell ref="B374:B377"/>
    <mergeCell ref="C374:C377"/>
    <mergeCell ref="D374:D377"/>
    <mergeCell ref="E374:E377"/>
    <mergeCell ref="L374:L377"/>
    <mergeCell ref="M374:M377"/>
    <mergeCell ref="N374:N377"/>
    <mergeCell ref="O374:O377"/>
    <mergeCell ref="P374:P377"/>
    <mergeCell ref="O354:O357"/>
    <mergeCell ref="P354:P357"/>
    <mergeCell ref="Q354:Q357"/>
    <mergeCell ref="R354:R357"/>
    <mergeCell ref="B358:B361"/>
    <mergeCell ref="C358:C361"/>
    <mergeCell ref="D358:D361"/>
    <mergeCell ref="E358:E361"/>
    <mergeCell ref="L358:L361"/>
    <mergeCell ref="M358:M361"/>
    <mergeCell ref="N358:N361"/>
    <mergeCell ref="O358:O361"/>
    <mergeCell ref="P358:P361"/>
    <mergeCell ref="Q358:Q361"/>
    <mergeCell ref="R358:R361"/>
    <mergeCell ref="B362:B365"/>
    <mergeCell ref="C362:C365"/>
    <mergeCell ref="D362:D365"/>
    <mergeCell ref="E362:E365"/>
    <mergeCell ref="L362:L365"/>
    <mergeCell ref="M362:M365"/>
    <mergeCell ref="N362:N365"/>
    <mergeCell ref="O362:O365"/>
    <mergeCell ref="P362:P365"/>
    <mergeCell ref="Q362:Q365"/>
    <mergeCell ref="R362:R365"/>
    <mergeCell ref="O342:O345"/>
    <mergeCell ref="P342:P345"/>
    <mergeCell ref="Q342:Q345"/>
    <mergeCell ref="R342:R345"/>
    <mergeCell ref="B346:B349"/>
    <mergeCell ref="C346:C349"/>
    <mergeCell ref="D346:D349"/>
    <mergeCell ref="E346:E349"/>
    <mergeCell ref="L346:L349"/>
    <mergeCell ref="M346:M349"/>
    <mergeCell ref="N346:N349"/>
    <mergeCell ref="O346:O349"/>
    <mergeCell ref="P346:P349"/>
    <mergeCell ref="Q346:Q349"/>
    <mergeCell ref="R346:R349"/>
    <mergeCell ref="A350:A365"/>
    <mergeCell ref="B350:B353"/>
    <mergeCell ref="C350:C353"/>
    <mergeCell ref="D350:D353"/>
    <mergeCell ref="E350:E353"/>
    <mergeCell ref="L350:L353"/>
    <mergeCell ref="M350:M353"/>
    <mergeCell ref="N350:N353"/>
    <mergeCell ref="O350:O353"/>
    <mergeCell ref="P350:P353"/>
    <mergeCell ref="Q350:Q353"/>
    <mergeCell ref="R350:R353"/>
    <mergeCell ref="B354:B357"/>
    <mergeCell ref="C354:C357"/>
    <mergeCell ref="D354:D357"/>
    <mergeCell ref="E354:E357"/>
    <mergeCell ref="L354:L357"/>
    <mergeCell ref="O330:O333"/>
    <mergeCell ref="P330:P333"/>
    <mergeCell ref="Q330:Q333"/>
    <mergeCell ref="R330:R333"/>
    <mergeCell ref="A334:A349"/>
    <mergeCell ref="B334:B337"/>
    <mergeCell ref="C334:C337"/>
    <mergeCell ref="D334:D337"/>
    <mergeCell ref="E334:E337"/>
    <mergeCell ref="L334:L337"/>
    <mergeCell ref="M334:M337"/>
    <mergeCell ref="N334:N337"/>
    <mergeCell ref="O334:O337"/>
    <mergeCell ref="P334:P337"/>
    <mergeCell ref="Q334:Q337"/>
    <mergeCell ref="R334:R337"/>
    <mergeCell ref="B338:B341"/>
    <mergeCell ref="C338:C341"/>
    <mergeCell ref="D338:D341"/>
    <mergeCell ref="E338:E341"/>
    <mergeCell ref="L338:L341"/>
    <mergeCell ref="M338:M341"/>
    <mergeCell ref="N338:N341"/>
    <mergeCell ref="O338:O341"/>
    <mergeCell ref="P338:P341"/>
    <mergeCell ref="Q338:Q341"/>
    <mergeCell ref="R338:R341"/>
    <mergeCell ref="B342:B345"/>
    <mergeCell ref="C342:C345"/>
    <mergeCell ref="D342:D345"/>
    <mergeCell ref="E342:E345"/>
    <mergeCell ref="L342:L345"/>
    <mergeCell ref="O318:O321"/>
    <mergeCell ref="P318:P321"/>
    <mergeCell ref="Q318:Q321"/>
    <mergeCell ref="R318:R321"/>
    <mergeCell ref="B322:B325"/>
    <mergeCell ref="C322:C325"/>
    <mergeCell ref="D322:D325"/>
    <mergeCell ref="E322:E325"/>
    <mergeCell ref="L322:L325"/>
    <mergeCell ref="M322:M325"/>
    <mergeCell ref="N322:N325"/>
    <mergeCell ref="O322:O325"/>
    <mergeCell ref="P322:P325"/>
    <mergeCell ref="Q322:Q325"/>
    <mergeCell ref="R322:R325"/>
    <mergeCell ref="A326:A333"/>
    <mergeCell ref="B326:B329"/>
    <mergeCell ref="C326:C329"/>
    <mergeCell ref="D326:D329"/>
    <mergeCell ref="E326:E329"/>
    <mergeCell ref="L326:L329"/>
    <mergeCell ref="M326:M329"/>
    <mergeCell ref="N326:N329"/>
    <mergeCell ref="O326:O329"/>
    <mergeCell ref="P326:P329"/>
    <mergeCell ref="Q326:Q329"/>
    <mergeCell ref="R326:R329"/>
    <mergeCell ref="B330:B333"/>
    <mergeCell ref="C330:C333"/>
    <mergeCell ref="D330:D333"/>
    <mergeCell ref="E330:E333"/>
    <mergeCell ref="L330:L333"/>
    <mergeCell ref="P298:P301"/>
    <mergeCell ref="Q298:Q301"/>
    <mergeCell ref="R298:R301"/>
    <mergeCell ref="A294:A301"/>
    <mergeCell ref="O310:O313"/>
    <mergeCell ref="P310:P313"/>
    <mergeCell ref="Q310:Q313"/>
    <mergeCell ref="R310:R313"/>
    <mergeCell ref="B314:B317"/>
    <mergeCell ref="C314:C317"/>
    <mergeCell ref="D314:D317"/>
    <mergeCell ref="E314:E317"/>
    <mergeCell ref="L314:L317"/>
    <mergeCell ref="M314:M317"/>
    <mergeCell ref="N314:N317"/>
    <mergeCell ref="O314:O317"/>
    <mergeCell ref="P314:P317"/>
    <mergeCell ref="Q314:Q317"/>
    <mergeCell ref="R314:R317"/>
    <mergeCell ref="A310:A317"/>
    <mergeCell ref="B302:B305"/>
    <mergeCell ref="C302:C305"/>
    <mergeCell ref="D302:D305"/>
    <mergeCell ref="E302:E305"/>
    <mergeCell ref="L302:L305"/>
    <mergeCell ref="M302:M305"/>
    <mergeCell ref="N302:N305"/>
    <mergeCell ref="O302:O305"/>
    <mergeCell ref="P302:P305"/>
    <mergeCell ref="Q302:Q305"/>
    <mergeCell ref="R302:R305"/>
    <mergeCell ref="B306:B309"/>
    <mergeCell ref="C306:C309"/>
    <mergeCell ref="D306:D309"/>
    <mergeCell ref="E306:E309"/>
    <mergeCell ref="L306:L309"/>
    <mergeCell ref="M306:M309"/>
    <mergeCell ref="N306:N309"/>
    <mergeCell ref="O306:O309"/>
    <mergeCell ref="P306:P309"/>
    <mergeCell ref="Q306:Q309"/>
    <mergeCell ref="R306:R309"/>
    <mergeCell ref="A302:A309"/>
    <mergeCell ref="P286:P289"/>
    <mergeCell ref="Q286:Q289"/>
    <mergeCell ref="R286:R289"/>
    <mergeCell ref="A290:A293"/>
    <mergeCell ref="B290:B293"/>
    <mergeCell ref="C290:C293"/>
    <mergeCell ref="D290:D293"/>
    <mergeCell ref="E290:E293"/>
    <mergeCell ref="L290:L293"/>
    <mergeCell ref="M290:M293"/>
    <mergeCell ref="N290:N293"/>
    <mergeCell ref="O290:O293"/>
    <mergeCell ref="P290:P293"/>
    <mergeCell ref="Q290:Q293"/>
    <mergeCell ref="R290:R293"/>
    <mergeCell ref="A286:A289"/>
    <mergeCell ref="B286:B289"/>
    <mergeCell ref="C286:C289"/>
    <mergeCell ref="D286:D289"/>
    <mergeCell ref="E286:E289"/>
    <mergeCell ref="L286:L289"/>
    <mergeCell ref="M286:M289"/>
    <mergeCell ref="N286:N289"/>
    <mergeCell ref="O286:O289"/>
    <mergeCell ref="P278:P281"/>
    <mergeCell ref="Q278:Q281"/>
    <mergeCell ref="R278:R281"/>
    <mergeCell ref="A498:A513"/>
    <mergeCell ref="A514:A529"/>
    <mergeCell ref="A282:A285"/>
    <mergeCell ref="B282:B285"/>
    <mergeCell ref="C282:C285"/>
    <mergeCell ref="D282:D285"/>
    <mergeCell ref="E282:E285"/>
    <mergeCell ref="L282:L285"/>
    <mergeCell ref="M282:M285"/>
    <mergeCell ref="N282:N285"/>
    <mergeCell ref="O282:O285"/>
    <mergeCell ref="P282:P285"/>
    <mergeCell ref="Q282:Q285"/>
    <mergeCell ref="R282:R285"/>
    <mergeCell ref="A278:A281"/>
    <mergeCell ref="B278:B281"/>
    <mergeCell ref="C278:C281"/>
    <mergeCell ref="D278:D281"/>
    <mergeCell ref="E278:E281"/>
    <mergeCell ref="L278:L281"/>
    <mergeCell ref="M278:M281"/>
    <mergeCell ref="N278:N281"/>
    <mergeCell ref="O278:O281"/>
    <mergeCell ref="Q522:Q525"/>
    <mergeCell ref="R522:R525"/>
    <mergeCell ref="B526:B529"/>
    <mergeCell ref="C526:C529"/>
    <mergeCell ref="D526:D529"/>
    <mergeCell ref="E526:E529"/>
    <mergeCell ref="L526:L529"/>
    <mergeCell ref="M526:M529"/>
    <mergeCell ref="N526:N529"/>
    <mergeCell ref="O526:O529"/>
    <mergeCell ref="P526:P529"/>
    <mergeCell ref="Q526:Q529"/>
    <mergeCell ref="R526:R529"/>
    <mergeCell ref="B522:B525"/>
    <mergeCell ref="C522:C525"/>
    <mergeCell ref="D522:D525"/>
    <mergeCell ref="E522:E525"/>
    <mergeCell ref="L522:L525"/>
    <mergeCell ref="M522:M525"/>
    <mergeCell ref="N522:N525"/>
    <mergeCell ref="O522:O525"/>
    <mergeCell ref="P522:P525"/>
    <mergeCell ref="Q514:Q517"/>
    <mergeCell ref="R514:R517"/>
    <mergeCell ref="B518:B521"/>
    <mergeCell ref="C518:C521"/>
    <mergeCell ref="D518:D521"/>
    <mergeCell ref="E518:E521"/>
    <mergeCell ref="L518:L521"/>
    <mergeCell ref="M518:M521"/>
    <mergeCell ref="N518:N521"/>
    <mergeCell ref="O518:O521"/>
    <mergeCell ref="P518:P521"/>
    <mergeCell ref="Q518:Q521"/>
    <mergeCell ref="R518:R521"/>
    <mergeCell ref="B514:B517"/>
    <mergeCell ref="C514:C517"/>
    <mergeCell ref="D514:D517"/>
    <mergeCell ref="E514:E517"/>
    <mergeCell ref="L514:L517"/>
    <mergeCell ref="M514:M517"/>
    <mergeCell ref="N514:N517"/>
    <mergeCell ref="O514:O517"/>
    <mergeCell ref="P514:P517"/>
    <mergeCell ref="Q506:Q509"/>
    <mergeCell ref="R506:R509"/>
    <mergeCell ref="B510:B513"/>
    <mergeCell ref="C510:C513"/>
    <mergeCell ref="D510:D513"/>
    <mergeCell ref="E510:E513"/>
    <mergeCell ref="L510:L513"/>
    <mergeCell ref="M510:M513"/>
    <mergeCell ref="N510:N513"/>
    <mergeCell ref="O510:O513"/>
    <mergeCell ref="P510:P513"/>
    <mergeCell ref="Q510:Q513"/>
    <mergeCell ref="R510:R513"/>
    <mergeCell ref="B506:B509"/>
    <mergeCell ref="C506:C509"/>
    <mergeCell ref="D506:D509"/>
    <mergeCell ref="E506:E509"/>
    <mergeCell ref="L506:L509"/>
    <mergeCell ref="M506:M509"/>
    <mergeCell ref="N506:N509"/>
    <mergeCell ref="O506:O509"/>
    <mergeCell ref="P506:P509"/>
    <mergeCell ref="Q498:Q501"/>
    <mergeCell ref="R498:R501"/>
    <mergeCell ref="B502:B505"/>
    <mergeCell ref="C502:C505"/>
    <mergeCell ref="D502:D505"/>
    <mergeCell ref="E502:E505"/>
    <mergeCell ref="L502:L505"/>
    <mergeCell ref="M502:M505"/>
    <mergeCell ref="N502:N505"/>
    <mergeCell ref="O502:O505"/>
    <mergeCell ref="P502:P505"/>
    <mergeCell ref="Q502:Q505"/>
    <mergeCell ref="R502:R505"/>
    <mergeCell ref="B498:B501"/>
    <mergeCell ref="C498:C501"/>
    <mergeCell ref="D498:D501"/>
    <mergeCell ref="E498:E501"/>
    <mergeCell ref="L498:L501"/>
    <mergeCell ref="M498:M501"/>
    <mergeCell ref="N498:N501"/>
    <mergeCell ref="O498:O501"/>
    <mergeCell ref="P498:P501"/>
    <mergeCell ref="Q494:Q497"/>
    <mergeCell ref="R494:R497"/>
    <mergeCell ref="A482:A497"/>
    <mergeCell ref="B494:B497"/>
    <mergeCell ref="C494:C497"/>
    <mergeCell ref="D494:D497"/>
    <mergeCell ref="E494:E497"/>
    <mergeCell ref="L494:L497"/>
    <mergeCell ref="M494:M497"/>
    <mergeCell ref="N494:N497"/>
    <mergeCell ref="O494:O497"/>
    <mergeCell ref="P494:P497"/>
    <mergeCell ref="Q486:Q489"/>
    <mergeCell ref="R486:R489"/>
    <mergeCell ref="B490:B493"/>
    <mergeCell ref="C490:C493"/>
    <mergeCell ref="D490:D493"/>
    <mergeCell ref="E490:E493"/>
    <mergeCell ref="L490:L493"/>
    <mergeCell ref="M490:M493"/>
    <mergeCell ref="N490:N493"/>
    <mergeCell ref="O490:O493"/>
    <mergeCell ref="P490:P493"/>
    <mergeCell ref="Q490:Q493"/>
    <mergeCell ref="R490:R493"/>
    <mergeCell ref="B486:B489"/>
    <mergeCell ref="C486:C489"/>
    <mergeCell ref="D486:D489"/>
    <mergeCell ref="E486:E489"/>
    <mergeCell ref="L486:L489"/>
    <mergeCell ref="M486:M489"/>
    <mergeCell ref="N486:N489"/>
    <mergeCell ref="O486:O489"/>
    <mergeCell ref="B474:B477"/>
    <mergeCell ref="C474:C477"/>
    <mergeCell ref="D474:D477"/>
    <mergeCell ref="E474:E477"/>
    <mergeCell ref="L474:L477"/>
    <mergeCell ref="M474:M477"/>
    <mergeCell ref="N474:N477"/>
    <mergeCell ref="O474:O477"/>
    <mergeCell ref="P474:P477"/>
    <mergeCell ref="Q474:Q477"/>
    <mergeCell ref="R474:R477"/>
    <mergeCell ref="B482:B485"/>
    <mergeCell ref="C482:C485"/>
    <mergeCell ref="D482:D485"/>
    <mergeCell ref="E482:E485"/>
    <mergeCell ref="L482:L485"/>
    <mergeCell ref="M482:M485"/>
    <mergeCell ref="N482:N485"/>
    <mergeCell ref="O482:O485"/>
    <mergeCell ref="P482:P485"/>
    <mergeCell ref="Q482:Q485"/>
    <mergeCell ref="R482:R485"/>
    <mergeCell ref="P486:P489"/>
    <mergeCell ref="Q478:Q481"/>
    <mergeCell ref="R478:R481"/>
    <mergeCell ref="A466:A481"/>
    <mergeCell ref="B478:B481"/>
    <mergeCell ref="C478:C481"/>
    <mergeCell ref="D478:D481"/>
    <mergeCell ref="E478:E481"/>
    <mergeCell ref="L478:L481"/>
    <mergeCell ref="M478:M481"/>
    <mergeCell ref="N478:N481"/>
    <mergeCell ref="O478:O481"/>
    <mergeCell ref="P478:P481"/>
    <mergeCell ref="Q470:Q473"/>
    <mergeCell ref="R470:R473"/>
    <mergeCell ref="B470:B473"/>
    <mergeCell ref="C470:C473"/>
    <mergeCell ref="D470:D473"/>
    <mergeCell ref="E470:E473"/>
    <mergeCell ref="L470:L473"/>
    <mergeCell ref="M470:M473"/>
    <mergeCell ref="N470:N473"/>
    <mergeCell ref="O470:O473"/>
    <mergeCell ref="P470:P473"/>
    <mergeCell ref="Q462:Q465"/>
    <mergeCell ref="R462:R465"/>
    <mergeCell ref="A450:A465"/>
    <mergeCell ref="B466:B469"/>
    <mergeCell ref="C466:C469"/>
    <mergeCell ref="D466:D469"/>
    <mergeCell ref="E466:E469"/>
    <mergeCell ref="L466:L469"/>
    <mergeCell ref="M466:M469"/>
    <mergeCell ref="N466:N469"/>
    <mergeCell ref="O466:O469"/>
    <mergeCell ref="P466:P469"/>
    <mergeCell ref="Q466:Q469"/>
    <mergeCell ref="R466:R469"/>
    <mergeCell ref="B462:B465"/>
    <mergeCell ref="C462:C465"/>
    <mergeCell ref="D462:D465"/>
    <mergeCell ref="E462:E465"/>
    <mergeCell ref="L462:L465"/>
    <mergeCell ref="M462:M465"/>
    <mergeCell ref="N462:N465"/>
    <mergeCell ref="O462:O465"/>
    <mergeCell ref="P462:P465"/>
    <mergeCell ref="Q454:Q457"/>
    <mergeCell ref="R454:R457"/>
    <mergeCell ref="B458:B461"/>
    <mergeCell ref="C458:C461"/>
    <mergeCell ref="D458:D461"/>
    <mergeCell ref="E458:E461"/>
    <mergeCell ref="L458:L461"/>
    <mergeCell ref="M458:M461"/>
    <mergeCell ref="N458:N461"/>
    <mergeCell ref="O458:O461"/>
    <mergeCell ref="P458:P461"/>
    <mergeCell ref="Q458:Q461"/>
    <mergeCell ref="R458:R461"/>
    <mergeCell ref="B454:B457"/>
    <mergeCell ref="C454:C457"/>
    <mergeCell ref="D454:D457"/>
    <mergeCell ref="E454:E457"/>
    <mergeCell ref="L454:L457"/>
    <mergeCell ref="M454:M457"/>
    <mergeCell ref="N454:N457"/>
    <mergeCell ref="O454:O457"/>
    <mergeCell ref="P454:P457"/>
    <mergeCell ref="Q446:Q449"/>
    <mergeCell ref="R446:R449"/>
    <mergeCell ref="A442:A449"/>
    <mergeCell ref="B450:B453"/>
    <mergeCell ref="C450:C453"/>
    <mergeCell ref="D450:D453"/>
    <mergeCell ref="E450:E453"/>
    <mergeCell ref="L450:L453"/>
    <mergeCell ref="M450:M453"/>
    <mergeCell ref="N450:N453"/>
    <mergeCell ref="O450:O453"/>
    <mergeCell ref="P450:P453"/>
    <mergeCell ref="Q450:Q453"/>
    <mergeCell ref="R450:R453"/>
    <mergeCell ref="B446:B449"/>
    <mergeCell ref="C446:C449"/>
    <mergeCell ref="D446:D449"/>
    <mergeCell ref="E446:E449"/>
    <mergeCell ref="L446:L449"/>
    <mergeCell ref="M446:M449"/>
    <mergeCell ref="N446:N449"/>
    <mergeCell ref="O446:O449"/>
    <mergeCell ref="P446:P449"/>
    <mergeCell ref="O438:O441"/>
    <mergeCell ref="P438:P441"/>
    <mergeCell ref="Q438:Q441"/>
    <mergeCell ref="R438:R441"/>
    <mergeCell ref="B442:B445"/>
    <mergeCell ref="C442:C445"/>
    <mergeCell ref="D442:D445"/>
    <mergeCell ref="E442:E445"/>
    <mergeCell ref="L442:L445"/>
    <mergeCell ref="M442:M445"/>
    <mergeCell ref="N442:N445"/>
    <mergeCell ref="O442:O445"/>
    <mergeCell ref="P442:P445"/>
    <mergeCell ref="Q442:Q445"/>
    <mergeCell ref="R442:R445"/>
    <mergeCell ref="O430:O433"/>
    <mergeCell ref="P430:P433"/>
    <mergeCell ref="Q430:Q433"/>
    <mergeCell ref="R430:R433"/>
    <mergeCell ref="A426:A433"/>
    <mergeCell ref="A434:A441"/>
    <mergeCell ref="B434:B437"/>
    <mergeCell ref="C434:C437"/>
    <mergeCell ref="D434:D437"/>
    <mergeCell ref="E434:E437"/>
    <mergeCell ref="L434:L437"/>
    <mergeCell ref="M434:M437"/>
    <mergeCell ref="N434:N437"/>
    <mergeCell ref="O434:O437"/>
    <mergeCell ref="P434:P437"/>
    <mergeCell ref="Q434:Q437"/>
    <mergeCell ref="R434:R437"/>
    <mergeCell ref="B438:B441"/>
    <mergeCell ref="C438:C441"/>
    <mergeCell ref="D438:D441"/>
    <mergeCell ref="E438:E441"/>
    <mergeCell ref="L438:L441"/>
    <mergeCell ref="M438:M441"/>
    <mergeCell ref="N438:N441"/>
    <mergeCell ref="Q422:Q425"/>
    <mergeCell ref="R422:R425"/>
    <mergeCell ref="B426:B429"/>
    <mergeCell ref="C426:C429"/>
    <mergeCell ref="D426:D429"/>
    <mergeCell ref="E426:E429"/>
    <mergeCell ref="L426:L429"/>
    <mergeCell ref="M426:M429"/>
    <mergeCell ref="N426:N429"/>
    <mergeCell ref="O426:O429"/>
    <mergeCell ref="P426:P429"/>
    <mergeCell ref="Q426:Q429"/>
    <mergeCell ref="R426:R429"/>
    <mergeCell ref="B422:B425"/>
    <mergeCell ref="C422:C425"/>
    <mergeCell ref="D422:D425"/>
    <mergeCell ref="E422:E425"/>
    <mergeCell ref="B416:B417"/>
    <mergeCell ref="C416:C417"/>
    <mergeCell ref="D416:D417"/>
    <mergeCell ref="B310:B313"/>
    <mergeCell ref="C310:C313"/>
    <mergeCell ref="D310:D313"/>
    <mergeCell ref="E310:E313"/>
    <mergeCell ref="L310:L313"/>
    <mergeCell ref="M310:M313"/>
    <mergeCell ref="N310:N313"/>
    <mergeCell ref="A418:A425"/>
    <mergeCell ref="B430:B433"/>
    <mergeCell ref="C430:C433"/>
    <mergeCell ref="D430:D433"/>
    <mergeCell ref="E430:E433"/>
    <mergeCell ref="L430:L433"/>
    <mergeCell ref="M430:M433"/>
    <mergeCell ref="N430:N433"/>
    <mergeCell ref="A318:A325"/>
    <mergeCell ref="B318:B321"/>
    <mergeCell ref="C318:C321"/>
    <mergeCell ref="D318:D321"/>
    <mergeCell ref="E318:E321"/>
    <mergeCell ref="L318:L321"/>
    <mergeCell ref="M318:M321"/>
    <mergeCell ref="N318:N321"/>
    <mergeCell ref="M330:M333"/>
    <mergeCell ref="N330:N333"/>
    <mergeCell ref="M342:M345"/>
    <mergeCell ref="N342:N345"/>
    <mergeCell ref="M354:M357"/>
    <mergeCell ref="N354:N357"/>
    <mergeCell ref="E270:E273"/>
    <mergeCell ref="L270:L273"/>
    <mergeCell ref="M270:M273"/>
    <mergeCell ref="L422:L425"/>
    <mergeCell ref="M422:M425"/>
    <mergeCell ref="N422:N425"/>
    <mergeCell ref="O422:O425"/>
    <mergeCell ref="P422:P425"/>
    <mergeCell ref="B418:B421"/>
    <mergeCell ref="C418:C421"/>
    <mergeCell ref="Q414:Q415"/>
    <mergeCell ref="R414:R415"/>
    <mergeCell ref="P414:P415"/>
    <mergeCell ref="B414:B415"/>
    <mergeCell ref="C414:C415"/>
    <mergeCell ref="D414:D415"/>
    <mergeCell ref="E414:E415"/>
    <mergeCell ref="L414:L415"/>
    <mergeCell ref="M414:M415"/>
    <mergeCell ref="N414:N415"/>
    <mergeCell ref="O414:O415"/>
    <mergeCell ref="Q416:Q417"/>
    <mergeCell ref="R416:R417"/>
    <mergeCell ref="D418:D421"/>
    <mergeCell ref="E418:E421"/>
    <mergeCell ref="L418:L421"/>
    <mergeCell ref="M418:M421"/>
    <mergeCell ref="N418:N421"/>
    <mergeCell ref="O418:O421"/>
    <mergeCell ref="P418:P421"/>
    <mergeCell ref="Q418:Q421"/>
    <mergeCell ref="R418:R421"/>
    <mergeCell ref="N250:N253"/>
    <mergeCell ref="O250:O253"/>
    <mergeCell ref="P250:P253"/>
    <mergeCell ref="Q274:Q277"/>
    <mergeCell ref="R274:R277"/>
    <mergeCell ref="A270:A277"/>
    <mergeCell ref="B262:B265"/>
    <mergeCell ref="C262:C265"/>
    <mergeCell ref="D262:D265"/>
    <mergeCell ref="E262:E265"/>
    <mergeCell ref="L262:L265"/>
    <mergeCell ref="M262:M265"/>
    <mergeCell ref="N262:N265"/>
    <mergeCell ref="O262:O265"/>
    <mergeCell ref="P262:P265"/>
    <mergeCell ref="Q262:Q265"/>
    <mergeCell ref="R262:R265"/>
    <mergeCell ref="A262:A269"/>
    <mergeCell ref="Q270:Q273"/>
    <mergeCell ref="R270:R273"/>
    <mergeCell ref="D274:D277"/>
    <mergeCell ref="B274:B277"/>
    <mergeCell ref="C274:C277"/>
    <mergeCell ref="E274:E277"/>
    <mergeCell ref="L274:L277"/>
    <mergeCell ref="M274:M277"/>
    <mergeCell ref="N274:N277"/>
    <mergeCell ref="O274:O277"/>
    <mergeCell ref="P274:P277"/>
    <mergeCell ref="B270:B273"/>
    <mergeCell ref="C270:C273"/>
    <mergeCell ref="D270:D273"/>
    <mergeCell ref="Q242:Q245"/>
    <mergeCell ref="Q250:Q253"/>
    <mergeCell ref="Q162:Q165"/>
    <mergeCell ref="N270:N273"/>
    <mergeCell ref="O270:O273"/>
    <mergeCell ref="P270:P273"/>
    <mergeCell ref="Q266:Q269"/>
    <mergeCell ref="R266:R269"/>
    <mergeCell ref="B266:B269"/>
    <mergeCell ref="C266:C269"/>
    <mergeCell ref="D266:D269"/>
    <mergeCell ref="E266:E269"/>
    <mergeCell ref="L266:L269"/>
    <mergeCell ref="M266:M269"/>
    <mergeCell ref="N266:N269"/>
    <mergeCell ref="O266:O269"/>
    <mergeCell ref="P266:P269"/>
    <mergeCell ref="R210:R213"/>
    <mergeCell ref="R214:R217"/>
    <mergeCell ref="R218:R221"/>
    <mergeCell ref="R222:R225"/>
    <mergeCell ref="R226:R229"/>
    <mergeCell ref="R230:R233"/>
    <mergeCell ref="R234:R237"/>
    <mergeCell ref="R238:R241"/>
    <mergeCell ref="R242:R245"/>
    <mergeCell ref="Q258:Q261"/>
    <mergeCell ref="Q254:Q257"/>
    <mergeCell ref="D250:D253"/>
    <mergeCell ref="E250:E253"/>
    <mergeCell ref="L250:L253"/>
    <mergeCell ref="M250:M253"/>
    <mergeCell ref="R174:R177"/>
    <mergeCell ref="R178:R181"/>
    <mergeCell ref="R182:R185"/>
    <mergeCell ref="R186:R189"/>
    <mergeCell ref="R190:R193"/>
    <mergeCell ref="R194:R197"/>
    <mergeCell ref="R198:R201"/>
    <mergeCell ref="R202:R205"/>
    <mergeCell ref="R206:R209"/>
    <mergeCell ref="R154:R157"/>
    <mergeCell ref="R158:R161"/>
    <mergeCell ref="R162:R165"/>
    <mergeCell ref="R166:R169"/>
    <mergeCell ref="R170:R173"/>
    <mergeCell ref="R138:R141"/>
    <mergeCell ref="R142:R145"/>
    <mergeCell ref="R146:R149"/>
    <mergeCell ref="R150:R153"/>
    <mergeCell ref="R246:R249"/>
    <mergeCell ref="R250:R253"/>
    <mergeCell ref="R254:R257"/>
    <mergeCell ref="R258:R261"/>
    <mergeCell ref="R134:R137"/>
    <mergeCell ref="Q210:Q213"/>
    <mergeCell ref="Q206:Q209"/>
    <mergeCell ref="Q214:Q217"/>
    <mergeCell ref="Q222:Q225"/>
    <mergeCell ref="Q218:Q221"/>
    <mergeCell ref="Q226:Q229"/>
    <mergeCell ref="Q234:Q237"/>
    <mergeCell ref="Q230:Q233"/>
    <mergeCell ref="Q238:Q241"/>
    <mergeCell ref="Q174:Q177"/>
    <mergeCell ref="Q170:Q173"/>
    <mergeCell ref="Q178:Q181"/>
    <mergeCell ref="Q186:Q189"/>
    <mergeCell ref="Q182:Q185"/>
    <mergeCell ref="Q190:Q193"/>
    <mergeCell ref="Q198:Q201"/>
    <mergeCell ref="Q194:Q197"/>
    <mergeCell ref="Q202:Q205"/>
    <mergeCell ref="Q134:Q137"/>
    <mergeCell ref="Q142:Q145"/>
    <mergeCell ref="Q138:Q141"/>
    <mergeCell ref="Q146:Q149"/>
    <mergeCell ref="Q154:Q157"/>
    <mergeCell ref="Q150:Q153"/>
    <mergeCell ref="Q158:Q161"/>
    <mergeCell ref="Q166:Q169"/>
    <mergeCell ref="Q246:Q249"/>
    <mergeCell ref="Q130:Q133"/>
    <mergeCell ref="R58:R61"/>
    <mergeCell ref="Q58:Q61"/>
    <mergeCell ref="Q62:Q65"/>
    <mergeCell ref="Q66:Q69"/>
    <mergeCell ref="Q70:Q73"/>
    <mergeCell ref="Q82:Q85"/>
    <mergeCell ref="Q86:Q89"/>
    <mergeCell ref="Q90:Q93"/>
    <mergeCell ref="Q94:Q97"/>
    <mergeCell ref="R130:R133"/>
    <mergeCell ref="R62:R65"/>
    <mergeCell ref="R66:R69"/>
    <mergeCell ref="R70:R73"/>
    <mergeCell ref="R74:R77"/>
    <mergeCell ref="R78:R81"/>
    <mergeCell ref="R82:R85"/>
    <mergeCell ref="R86:R89"/>
    <mergeCell ref="R90:R93"/>
    <mergeCell ref="R94:R97"/>
    <mergeCell ref="R98:R101"/>
    <mergeCell ref="R102:R105"/>
    <mergeCell ref="R106:R109"/>
    <mergeCell ref="R110:R113"/>
    <mergeCell ref="R114:R117"/>
    <mergeCell ref="R118:R121"/>
    <mergeCell ref="R122:R125"/>
    <mergeCell ref="R126:R129"/>
    <mergeCell ref="E58:E61"/>
    <mergeCell ref="Q102:Q105"/>
    <mergeCell ref="Q98:Q101"/>
    <mergeCell ref="Q106:Q109"/>
    <mergeCell ref="Q114:Q117"/>
    <mergeCell ref="Q110:Q113"/>
    <mergeCell ref="Q118:Q121"/>
    <mergeCell ref="Q126:Q129"/>
    <mergeCell ref="Q122:Q125"/>
    <mergeCell ref="C126:C129"/>
    <mergeCell ref="D126:D129"/>
    <mergeCell ref="P90:P93"/>
    <mergeCell ref="P82:P85"/>
    <mergeCell ref="P78:P81"/>
    <mergeCell ref="O17:O20"/>
    <mergeCell ref="P17:P20"/>
    <mergeCell ref="C118:C121"/>
    <mergeCell ref="D118:D121"/>
    <mergeCell ref="E118:E121"/>
    <mergeCell ref="C106:C109"/>
    <mergeCell ref="D106:D109"/>
    <mergeCell ref="E106:E109"/>
    <mergeCell ref="L106:L109"/>
    <mergeCell ref="L118:L121"/>
    <mergeCell ref="M86:M89"/>
    <mergeCell ref="P86:P89"/>
    <mergeCell ref="B246:B249"/>
    <mergeCell ref="C246:C249"/>
    <mergeCell ref="D246:D249"/>
    <mergeCell ref="E246:E249"/>
    <mergeCell ref="L246:L249"/>
    <mergeCell ref="M246:M249"/>
    <mergeCell ref="N246:N249"/>
    <mergeCell ref="O246:O249"/>
    <mergeCell ref="P230:P233"/>
    <mergeCell ref="B234:B237"/>
    <mergeCell ref="C234:C237"/>
    <mergeCell ref="D234:D237"/>
    <mergeCell ref="E234:E237"/>
    <mergeCell ref="L234:L237"/>
    <mergeCell ref="M234:M237"/>
    <mergeCell ref="N234:N237"/>
    <mergeCell ref="O234:O237"/>
    <mergeCell ref="P234:P237"/>
    <mergeCell ref="B230:B233"/>
    <mergeCell ref="C230:C233"/>
    <mergeCell ref="D230:D233"/>
    <mergeCell ref="E230:E233"/>
    <mergeCell ref="L230:L233"/>
    <mergeCell ref="M230:M233"/>
    <mergeCell ref="N230:N233"/>
    <mergeCell ref="O230:O233"/>
    <mergeCell ref="A246:A261"/>
    <mergeCell ref="B254:B257"/>
    <mergeCell ref="C254:C257"/>
    <mergeCell ref="D254:D257"/>
    <mergeCell ref="E254:E257"/>
    <mergeCell ref="L254:L257"/>
    <mergeCell ref="M254:M257"/>
    <mergeCell ref="N254:N257"/>
    <mergeCell ref="O254:O257"/>
    <mergeCell ref="P238:P241"/>
    <mergeCell ref="B242:B245"/>
    <mergeCell ref="C242:C245"/>
    <mergeCell ref="D242:D245"/>
    <mergeCell ref="E242:E245"/>
    <mergeCell ref="L242:L245"/>
    <mergeCell ref="M242:M245"/>
    <mergeCell ref="N242:N245"/>
    <mergeCell ref="O242:O245"/>
    <mergeCell ref="P242:P245"/>
    <mergeCell ref="P254:P257"/>
    <mergeCell ref="B258:B261"/>
    <mergeCell ref="C258:C261"/>
    <mergeCell ref="D258:D261"/>
    <mergeCell ref="E258:E261"/>
    <mergeCell ref="L258:L261"/>
    <mergeCell ref="M258:M261"/>
    <mergeCell ref="N258:N261"/>
    <mergeCell ref="O258:O261"/>
    <mergeCell ref="P258:P261"/>
    <mergeCell ref="P246:P249"/>
    <mergeCell ref="B250:B253"/>
    <mergeCell ref="C250:C253"/>
    <mergeCell ref="A230:A245"/>
    <mergeCell ref="B238:B241"/>
    <mergeCell ref="C238:C241"/>
    <mergeCell ref="D238:D241"/>
    <mergeCell ref="E238:E241"/>
    <mergeCell ref="L238:L241"/>
    <mergeCell ref="M238:M241"/>
    <mergeCell ref="N238:N241"/>
    <mergeCell ref="O238:O241"/>
    <mergeCell ref="L226:L229"/>
    <mergeCell ref="M226:M229"/>
    <mergeCell ref="N226:N229"/>
    <mergeCell ref="O226:O229"/>
    <mergeCell ref="P226:P229"/>
    <mergeCell ref="N218:N221"/>
    <mergeCell ref="O218:O221"/>
    <mergeCell ref="P218:P221"/>
    <mergeCell ref="B222:B225"/>
    <mergeCell ref="C222:C225"/>
    <mergeCell ref="D222:D225"/>
    <mergeCell ref="E222:E225"/>
    <mergeCell ref="L222:L225"/>
    <mergeCell ref="M222:M225"/>
    <mergeCell ref="N222:N225"/>
    <mergeCell ref="O222:O225"/>
    <mergeCell ref="P222:P225"/>
    <mergeCell ref="A182:A189"/>
    <mergeCell ref="A198:A213"/>
    <mergeCell ref="B218:B221"/>
    <mergeCell ref="C218:C221"/>
    <mergeCell ref="D218:D221"/>
    <mergeCell ref="E218:E221"/>
    <mergeCell ref="L218:L221"/>
    <mergeCell ref="M218:M221"/>
    <mergeCell ref="B214:B217"/>
    <mergeCell ref="C214:C217"/>
    <mergeCell ref="D214:D217"/>
    <mergeCell ref="E214:E217"/>
    <mergeCell ref="L214:L217"/>
    <mergeCell ref="M214:M217"/>
    <mergeCell ref="B206:B209"/>
    <mergeCell ref="C206:C209"/>
    <mergeCell ref="D206:D209"/>
    <mergeCell ref="E206:E209"/>
    <mergeCell ref="L206:L209"/>
    <mergeCell ref="M206:M209"/>
    <mergeCell ref="A190:A197"/>
    <mergeCell ref="B186:B189"/>
    <mergeCell ref="C186:C189"/>
    <mergeCell ref="A214:A229"/>
    <mergeCell ref="D186:D189"/>
    <mergeCell ref="E186:E189"/>
    <mergeCell ref="L186:L189"/>
    <mergeCell ref="M186:M189"/>
    <mergeCell ref="B226:B229"/>
    <mergeCell ref="C226:C229"/>
    <mergeCell ref="D226:D229"/>
    <mergeCell ref="E226:E229"/>
    <mergeCell ref="N214:N217"/>
    <mergeCell ref="O214:O217"/>
    <mergeCell ref="P214:P217"/>
    <mergeCell ref="B210:B213"/>
    <mergeCell ref="C210:C213"/>
    <mergeCell ref="D210:D213"/>
    <mergeCell ref="E210:E213"/>
    <mergeCell ref="L210:L213"/>
    <mergeCell ref="M210:M213"/>
    <mergeCell ref="N210:N213"/>
    <mergeCell ref="O210:O213"/>
    <mergeCell ref="P210:P213"/>
    <mergeCell ref="N206:N209"/>
    <mergeCell ref="O206:O209"/>
    <mergeCell ref="P206:P209"/>
    <mergeCell ref="P198:P201"/>
    <mergeCell ref="B202:B205"/>
    <mergeCell ref="C202:C205"/>
    <mergeCell ref="D202:D205"/>
    <mergeCell ref="E202:E205"/>
    <mergeCell ref="L202:L205"/>
    <mergeCell ref="M202:M205"/>
    <mergeCell ref="N202:N205"/>
    <mergeCell ref="O202:O205"/>
    <mergeCell ref="P202:P205"/>
    <mergeCell ref="B198:B201"/>
    <mergeCell ref="C198:C201"/>
    <mergeCell ref="D198:D201"/>
    <mergeCell ref="E198:E201"/>
    <mergeCell ref="L198:L201"/>
    <mergeCell ref="M198:M201"/>
    <mergeCell ref="N198:N201"/>
    <mergeCell ref="O198:O201"/>
    <mergeCell ref="P190:P193"/>
    <mergeCell ref="B194:B197"/>
    <mergeCell ref="C194:C197"/>
    <mergeCell ref="D194:D197"/>
    <mergeCell ref="E194:E197"/>
    <mergeCell ref="L194:L197"/>
    <mergeCell ref="M194:M197"/>
    <mergeCell ref="N194:N197"/>
    <mergeCell ref="O194:O197"/>
    <mergeCell ref="P194:P197"/>
    <mergeCell ref="B190:B193"/>
    <mergeCell ref="C190:C193"/>
    <mergeCell ref="D190:D193"/>
    <mergeCell ref="E190:E193"/>
    <mergeCell ref="L190:L193"/>
    <mergeCell ref="M190:M193"/>
    <mergeCell ref="N190:N193"/>
    <mergeCell ref="O190:O193"/>
    <mergeCell ref="B182:B185"/>
    <mergeCell ref="C182:C185"/>
    <mergeCell ref="D182:D185"/>
    <mergeCell ref="E182:E185"/>
    <mergeCell ref="L182:L185"/>
    <mergeCell ref="M182:M185"/>
    <mergeCell ref="N182:N185"/>
    <mergeCell ref="O182:O185"/>
    <mergeCell ref="P182:P185"/>
    <mergeCell ref="P174:P177"/>
    <mergeCell ref="B178:B181"/>
    <mergeCell ref="C178:C181"/>
    <mergeCell ref="D178:D181"/>
    <mergeCell ref="E178:E181"/>
    <mergeCell ref="L178:L181"/>
    <mergeCell ref="M178:M181"/>
    <mergeCell ref="N178:N181"/>
    <mergeCell ref="O178:O181"/>
    <mergeCell ref="P178:P181"/>
    <mergeCell ref="A150:A165"/>
    <mergeCell ref="P146:P149"/>
    <mergeCell ref="A142:A149"/>
    <mergeCell ref="B150:B153"/>
    <mergeCell ref="A174:A181"/>
    <mergeCell ref="B174:B177"/>
    <mergeCell ref="C174:C177"/>
    <mergeCell ref="D174:D177"/>
    <mergeCell ref="E174:E177"/>
    <mergeCell ref="L174:L177"/>
    <mergeCell ref="M174:M177"/>
    <mergeCell ref="N174:N177"/>
    <mergeCell ref="O174:O177"/>
    <mergeCell ref="P166:P169"/>
    <mergeCell ref="B170:B173"/>
    <mergeCell ref="C170:C173"/>
    <mergeCell ref="D170:D173"/>
    <mergeCell ref="E170:E173"/>
    <mergeCell ref="L170:L173"/>
    <mergeCell ref="M170:M173"/>
    <mergeCell ref="N170:N173"/>
    <mergeCell ref="O170:O173"/>
    <mergeCell ref="P170:P173"/>
    <mergeCell ref="A166:A173"/>
    <mergeCell ref="B166:B169"/>
    <mergeCell ref="C166:C169"/>
    <mergeCell ref="D166:D169"/>
    <mergeCell ref="E166:E169"/>
    <mergeCell ref="L166:L169"/>
    <mergeCell ref="M166:M169"/>
    <mergeCell ref="N166:N169"/>
    <mergeCell ref="O166:O169"/>
    <mergeCell ref="B162:B165"/>
    <mergeCell ref="C162:C165"/>
    <mergeCell ref="D162:D165"/>
    <mergeCell ref="E162:E165"/>
    <mergeCell ref="L162:L165"/>
    <mergeCell ref="M162:M165"/>
    <mergeCell ref="N162:N165"/>
    <mergeCell ref="O162:O165"/>
    <mergeCell ref="P162:P165"/>
    <mergeCell ref="B158:B161"/>
    <mergeCell ref="C158:C161"/>
    <mergeCell ref="D158:D161"/>
    <mergeCell ref="E158:E161"/>
    <mergeCell ref="L158:L161"/>
    <mergeCell ref="M158:M161"/>
    <mergeCell ref="N158:N161"/>
    <mergeCell ref="O158:O161"/>
    <mergeCell ref="C150:C153"/>
    <mergeCell ref="D150:D153"/>
    <mergeCell ref="E150:E153"/>
    <mergeCell ref="L150:L153"/>
    <mergeCell ref="M150:M153"/>
    <mergeCell ref="N150:N153"/>
    <mergeCell ref="O150:O153"/>
    <mergeCell ref="P150:P153"/>
    <mergeCell ref="B154:B157"/>
    <mergeCell ref="C154:C157"/>
    <mergeCell ref="D154:D157"/>
    <mergeCell ref="E154:E157"/>
    <mergeCell ref="L154:L157"/>
    <mergeCell ref="M154:M157"/>
    <mergeCell ref="N154:N157"/>
    <mergeCell ref="O154:O157"/>
    <mergeCell ref="P154:P157"/>
    <mergeCell ref="B146:B149"/>
    <mergeCell ref="C146:C149"/>
    <mergeCell ref="D146:D149"/>
    <mergeCell ref="E146:E149"/>
    <mergeCell ref="A134:A137"/>
    <mergeCell ref="C134:C137"/>
    <mergeCell ref="D134:D137"/>
    <mergeCell ref="E134:E137"/>
    <mergeCell ref="L134:L137"/>
    <mergeCell ref="M134:M137"/>
    <mergeCell ref="B134:B137"/>
    <mergeCell ref="B138:B141"/>
    <mergeCell ref="A130:A133"/>
    <mergeCell ref="C130:C133"/>
    <mergeCell ref="D130:D133"/>
    <mergeCell ref="E130:E133"/>
    <mergeCell ref="L130:L133"/>
    <mergeCell ref="M130:M133"/>
    <mergeCell ref="A138:A141"/>
    <mergeCell ref="C138:C141"/>
    <mergeCell ref="D138:D141"/>
    <mergeCell ref="L146:L149"/>
    <mergeCell ref="M146:M149"/>
    <mergeCell ref="B142:B145"/>
    <mergeCell ref="C142:C145"/>
    <mergeCell ref="D142:D145"/>
    <mergeCell ref="B130:B133"/>
    <mergeCell ref="O7:O8"/>
    <mergeCell ref="N7:N8"/>
    <mergeCell ref="M90:M93"/>
    <mergeCell ref="N90:N93"/>
    <mergeCell ref="O130:O133"/>
    <mergeCell ref="O122:O125"/>
    <mergeCell ref="M62:M65"/>
    <mergeCell ref="N62:N65"/>
    <mergeCell ref="O62:O65"/>
    <mergeCell ref="M17:M20"/>
    <mergeCell ref="M7:M8"/>
    <mergeCell ref="M70:M73"/>
    <mergeCell ref="O66:O69"/>
    <mergeCell ref="M13:M16"/>
    <mergeCell ref="N13:N16"/>
    <mergeCell ref="O13:O16"/>
    <mergeCell ref="B86:B89"/>
    <mergeCell ref="C86:C89"/>
    <mergeCell ref="D86:D89"/>
    <mergeCell ref="E86:E89"/>
    <mergeCell ref="L86:L89"/>
    <mergeCell ref="C114:C117"/>
    <mergeCell ref="B82:B85"/>
    <mergeCell ref="N9:N12"/>
    <mergeCell ref="O9:O12"/>
    <mergeCell ref="N17:N20"/>
    <mergeCell ref="N86:N89"/>
    <mergeCell ref="O86:O89"/>
    <mergeCell ref="C58:C61"/>
    <mergeCell ref="D58:D61"/>
    <mergeCell ref="C17:C20"/>
    <mergeCell ref="A106:A113"/>
    <mergeCell ref="B106:B109"/>
    <mergeCell ref="B110:B113"/>
    <mergeCell ref="N110:N113"/>
    <mergeCell ref="O110:O113"/>
    <mergeCell ref="P110:P113"/>
    <mergeCell ref="C110:C113"/>
    <mergeCell ref="D110:D113"/>
    <mergeCell ref="E110:E113"/>
    <mergeCell ref="L110:L113"/>
    <mergeCell ref="M110:M113"/>
    <mergeCell ref="N126:N129"/>
    <mergeCell ref="O126:O129"/>
    <mergeCell ref="C122:C125"/>
    <mergeCell ref="D122:D125"/>
    <mergeCell ref="E122:E125"/>
    <mergeCell ref="L122:L125"/>
    <mergeCell ref="M122:M125"/>
    <mergeCell ref="N122:N125"/>
    <mergeCell ref="A122:A125"/>
    <mergeCell ref="A126:A129"/>
    <mergeCell ref="B122:B125"/>
    <mergeCell ref="B126:B129"/>
    <mergeCell ref="D114:D117"/>
    <mergeCell ref="E114:E117"/>
    <mergeCell ref="L114:L117"/>
    <mergeCell ref="M114:M117"/>
    <mergeCell ref="N114:N117"/>
    <mergeCell ref="O114:O117"/>
    <mergeCell ref="A114:A121"/>
    <mergeCell ref="B114:B117"/>
    <mergeCell ref="B118:B121"/>
    <mergeCell ref="A90:A97"/>
    <mergeCell ref="B90:B93"/>
    <mergeCell ref="B94:B97"/>
    <mergeCell ref="O102:O105"/>
    <mergeCell ref="P102:P105"/>
    <mergeCell ref="N98:N101"/>
    <mergeCell ref="O98:O101"/>
    <mergeCell ref="P98:P101"/>
    <mergeCell ref="C102:C105"/>
    <mergeCell ref="D102:D105"/>
    <mergeCell ref="E102:E105"/>
    <mergeCell ref="L102:L105"/>
    <mergeCell ref="M102:M105"/>
    <mergeCell ref="N102:N105"/>
    <mergeCell ref="C98:C101"/>
    <mergeCell ref="D98:D101"/>
    <mergeCell ref="E98:E101"/>
    <mergeCell ref="L98:L101"/>
    <mergeCell ref="M98:M101"/>
    <mergeCell ref="A98:A105"/>
    <mergeCell ref="B98:B101"/>
    <mergeCell ref="B102:B105"/>
    <mergeCell ref="P94:P97"/>
    <mergeCell ref="O90:O93"/>
    <mergeCell ref="C94:C97"/>
    <mergeCell ref="D94:D97"/>
    <mergeCell ref="E94:E97"/>
    <mergeCell ref="L94:L97"/>
    <mergeCell ref="C90:C93"/>
    <mergeCell ref="D90:D93"/>
    <mergeCell ref="E90:E93"/>
    <mergeCell ref="L90:L93"/>
    <mergeCell ref="A66:A73"/>
    <mergeCell ref="B66:B69"/>
    <mergeCell ref="B70:B73"/>
    <mergeCell ref="N74:N77"/>
    <mergeCell ref="O74:O77"/>
    <mergeCell ref="P74:P77"/>
    <mergeCell ref="C78:C81"/>
    <mergeCell ref="D78:D81"/>
    <mergeCell ref="E78:E81"/>
    <mergeCell ref="L78:L81"/>
    <mergeCell ref="M78:M81"/>
    <mergeCell ref="N78:N81"/>
    <mergeCell ref="C74:C77"/>
    <mergeCell ref="D74:D77"/>
    <mergeCell ref="E74:E77"/>
    <mergeCell ref="L74:L77"/>
    <mergeCell ref="M74:M77"/>
    <mergeCell ref="A74:A81"/>
    <mergeCell ref="B74:B77"/>
    <mergeCell ref="B78:B81"/>
    <mergeCell ref="O78:O81"/>
    <mergeCell ref="C66:C69"/>
    <mergeCell ref="C70:C73"/>
    <mergeCell ref="P66:P69"/>
    <mergeCell ref="P70:P73"/>
    <mergeCell ref="N70:N73"/>
    <mergeCell ref="A82:A89"/>
    <mergeCell ref="A414:A417"/>
    <mergeCell ref="J3:K3"/>
    <mergeCell ref="L3:L4"/>
    <mergeCell ref="M3:N3"/>
    <mergeCell ref="O3:P3"/>
    <mergeCell ref="P416:P417"/>
    <mergeCell ref="D66:D69"/>
    <mergeCell ref="E66:E69"/>
    <mergeCell ref="L66:L69"/>
    <mergeCell ref="M66:M69"/>
    <mergeCell ref="N66:N69"/>
    <mergeCell ref="N58:N61"/>
    <mergeCell ref="O58:O61"/>
    <mergeCell ref="E70:E73"/>
    <mergeCell ref="D70:D73"/>
    <mergeCell ref="C82:C85"/>
    <mergeCell ref="D82:D85"/>
    <mergeCell ref="E416:E417"/>
    <mergeCell ref="L416:L417"/>
    <mergeCell ref="M416:M417"/>
    <mergeCell ref="N416:N417"/>
    <mergeCell ref="O416:O417"/>
    <mergeCell ref="E82:E85"/>
    <mergeCell ref="L82:L85"/>
    <mergeCell ref="M82:M85"/>
    <mergeCell ref="N82:N85"/>
    <mergeCell ref="O82:O85"/>
    <mergeCell ref="M94:M97"/>
    <mergeCell ref="N118:N121"/>
    <mergeCell ref="O118:O121"/>
    <mergeCell ref="P118:P121"/>
    <mergeCell ref="S3:S4"/>
    <mergeCell ref="E13:E16"/>
    <mergeCell ref="A5:A8"/>
    <mergeCell ref="C7:C8"/>
    <mergeCell ref="P5:P6"/>
    <mergeCell ref="O5:O6"/>
    <mergeCell ref="N5:N6"/>
    <mergeCell ref="M5:M6"/>
    <mergeCell ref="L5:L6"/>
    <mergeCell ref="E5:E6"/>
    <mergeCell ref="D5:D6"/>
    <mergeCell ref="C5:C6"/>
    <mergeCell ref="L58:L61"/>
    <mergeCell ref="M58:M61"/>
    <mergeCell ref="E7:E8"/>
    <mergeCell ref="L7:L8"/>
    <mergeCell ref="D7:D8"/>
    <mergeCell ref="A58:A65"/>
    <mergeCell ref="B58:B61"/>
    <mergeCell ref="B62:B65"/>
    <mergeCell ref="C13:C16"/>
    <mergeCell ref="D13:D16"/>
    <mergeCell ref="L13:L16"/>
    <mergeCell ref="C62:C65"/>
    <mergeCell ref="D62:D65"/>
    <mergeCell ref="P13:P16"/>
    <mergeCell ref="P58:P61"/>
    <mergeCell ref="L62:L65"/>
    <mergeCell ref="E62:E65"/>
    <mergeCell ref="D17:D20"/>
    <mergeCell ref="E17:E20"/>
    <mergeCell ref="L17:L20"/>
    <mergeCell ref="P114:P117"/>
    <mergeCell ref="E126:E129"/>
    <mergeCell ref="L126:L129"/>
    <mergeCell ref="M126:M129"/>
    <mergeCell ref="E142:E145"/>
    <mergeCell ref="L142:L145"/>
    <mergeCell ref="M142:M145"/>
    <mergeCell ref="N142:N145"/>
    <mergeCell ref="O142:O145"/>
    <mergeCell ref="P142:P145"/>
    <mergeCell ref="O138:O141"/>
    <mergeCell ref="P138:P141"/>
    <mergeCell ref="N186:N189"/>
    <mergeCell ref="M106:M109"/>
    <mergeCell ref="N106:N109"/>
    <mergeCell ref="O106:O109"/>
    <mergeCell ref="P106:P109"/>
    <mergeCell ref="M118:M121"/>
    <mergeCell ref="N134:N137"/>
    <mergeCell ref="O134:O137"/>
    <mergeCell ref="P134:P137"/>
    <mergeCell ref="P126:P129"/>
    <mergeCell ref="O186:O189"/>
    <mergeCell ref="P186:P189"/>
    <mergeCell ref="N130:N133"/>
    <mergeCell ref="N146:N149"/>
    <mergeCell ref="O146:O149"/>
    <mergeCell ref="P158:P161"/>
    <mergeCell ref="T3:T4"/>
    <mergeCell ref="N94:N97"/>
    <mergeCell ref="O94:O97"/>
    <mergeCell ref="L70:L73"/>
    <mergeCell ref="O70:O73"/>
    <mergeCell ref="E138:E141"/>
    <mergeCell ref="L138:L141"/>
    <mergeCell ref="M138:M141"/>
    <mergeCell ref="N138:N141"/>
    <mergeCell ref="P7:P8"/>
    <mergeCell ref="Q74:Q77"/>
    <mergeCell ref="Q78:Q81"/>
    <mergeCell ref="P9:P12"/>
    <mergeCell ref="P130:P133"/>
    <mergeCell ref="P122:P125"/>
    <mergeCell ref="P62:P65"/>
    <mergeCell ref="A3:A4"/>
    <mergeCell ref="D3:D4"/>
    <mergeCell ref="E3:E4"/>
    <mergeCell ref="F3:F4"/>
    <mergeCell ref="G3:G4"/>
    <mergeCell ref="H3:I3"/>
    <mergeCell ref="B3:B4"/>
    <mergeCell ref="C3:C4"/>
    <mergeCell ref="R3:R4"/>
    <mergeCell ref="Q3:Q4"/>
    <mergeCell ref="A9:A20"/>
    <mergeCell ref="C9:C12"/>
    <mergeCell ref="D9:D12"/>
    <mergeCell ref="E9:E12"/>
    <mergeCell ref="L9:L12"/>
    <mergeCell ref="M9:M12"/>
    <mergeCell ref="E550:E553"/>
    <mergeCell ref="L550:L553"/>
    <mergeCell ref="M550:M553"/>
    <mergeCell ref="N550:N553"/>
    <mergeCell ref="O550:O553"/>
    <mergeCell ref="P550:P553"/>
    <mergeCell ref="Q550:Q553"/>
    <mergeCell ref="R550:R553"/>
    <mergeCell ref="B534:B537"/>
    <mergeCell ref="C534:C537"/>
    <mergeCell ref="D534:D537"/>
    <mergeCell ref="E534:E537"/>
    <mergeCell ref="L534:L537"/>
    <mergeCell ref="M534:M537"/>
    <mergeCell ref="N534:N537"/>
    <mergeCell ref="O534:O537"/>
    <mergeCell ref="P538:P541"/>
    <mergeCell ref="Q538:Q541"/>
    <mergeCell ref="D538:D541"/>
    <mergeCell ref="E538:E541"/>
    <mergeCell ref="L538:L541"/>
    <mergeCell ref="M538:M541"/>
    <mergeCell ref="R538:R541"/>
    <mergeCell ref="O538:O541"/>
    <mergeCell ref="A530:A533"/>
    <mergeCell ref="A534:A537"/>
    <mergeCell ref="B546:B549"/>
    <mergeCell ref="C546:C549"/>
    <mergeCell ref="D546:D549"/>
    <mergeCell ref="E546:E549"/>
    <mergeCell ref="L546:L549"/>
    <mergeCell ref="M546:M549"/>
    <mergeCell ref="N546:N549"/>
    <mergeCell ref="O546:O549"/>
    <mergeCell ref="P546:P549"/>
    <mergeCell ref="Q546:Q549"/>
    <mergeCell ref="R546:R549"/>
    <mergeCell ref="A542:A549"/>
    <mergeCell ref="A538:A541"/>
    <mergeCell ref="B530:B533"/>
    <mergeCell ref="C530:C533"/>
    <mergeCell ref="D530:D533"/>
    <mergeCell ref="E530:E533"/>
    <mergeCell ref="L530:L533"/>
    <mergeCell ref="M530:M533"/>
    <mergeCell ref="N530:N533"/>
    <mergeCell ref="O530:O533"/>
    <mergeCell ref="P530:P533"/>
    <mergeCell ref="Q530:Q533"/>
    <mergeCell ref="R530:R533"/>
    <mergeCell ref="P534:P537"/>
    <mergeCell ref="Q534:Q537"/>
    <mergeCell ref="R534:R537"/>
    <mergeCell ref="B538:B541"/>
    <mergeCell ref="C538:C541"/>
    <mergeCell ref="N538:N541"/>
    <mergeCell ref="L562:L565"/>
    <mergeCell ref="M562:M565"/>
    <mergeCell ref="N562:N565"/>
    <mergeCell ref="P554:P557"/>
    <mergeCell ref="Q554:Q557"/>
    <mergeCell ref="R554:R557"/>
    <mergeCell ref="B558:B561"/>
    <mergeCell ref="C558:C561"/>
    <mergeCell ref="D558:D561"/>
    <mergeCell ref="E558:E561"/>
    <mergeCell ref="L558:L561"/>
    <mergeCell ref="M558:M561"/>
    <mergeCell ref="N558:N561"/>
    <mergeCell ref="O558:O561"/>
    <mergeCell ref="P558:P561"/>
    <mergeCell ref="Q558:Q561"/>
    <mergeCell ref="R558:R561"/>
    <mergeCell ref="A550:A557"/>
    <mergeCell ref="A558:A565"/>
    <mergeCell ref="O562:O565"/>
    <mergeCell ref="P562:P565"/>
    <mergeCell ref="Q562:Q565"/>
    <mergeCell ref="R562:R565"/>
    <mergeCell ref="B554:B557"/>
    <mergeCell ref="C554:C557"/>
    <mergeCell ref="D554:D557"/>
    <mergeCell ref="E554:E557"/>
    <mergeCell ref="L554:L557"/>
    <mergeCell ref="M554:M557"/>
    <mergeCell ref="N554:N557"/>
    <mergeCell ref="O554:O557"/>
    <mergeCell ref="B542:B545"/>
    <mergeCell ref="C542:C545"/>
    <mergeCell ref="D542:D545"/>
    <mergeCell ref="B562:B565"/>
    <mergeCell ref="C562:C565"/>
    <mergeCell ref="D562:D565"/>
    <mergeCell ref="E562:E565"/>
    <mergeCell ref="E542:E545"/>
    <mergeCell ref="L542:L545"/>
    <mergeCell ref="M542:M545"/>
    <mergeCell ref="N542:N545"/>
    <mergeCell ref="O542:O545"/>
    <mergeCell ref="P542:P545"/>
    <mergeCell ref="Q542:Q545"/>
    <mergeCell ref="R542:R545"/>
    <mergeCell ref="B550:B553"/>
    <mergeCell ref="C550:C553"/>
    <mergeCell ref="D550:D553"/>
  </mergeCells>
  <pageMargins left="0.75" right="0.75" top="1" bottom="0.72" header="0.5" footer="0.3"/>
  <pageSetup paperSize="9" orientation="landscape" r:id="rId1"/>
  <headerFooter alignWithMargins="0">
    <oddFooter>&amp;L________________
&amp;8dalibor.drincic@t.ht.hr</oddFoot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dimension ref="A1:DW812"/>
  <sheetViews>
    <sheetView zoomScale="80" zoomScaleNormal="80" workbookViewId="0">
      <pane xSplit="6" ySplit="7" topLeftCell="G8" activePane="bottomRight" state="frozenSplit"/>
      <selection pane="topRight" activeCell="E1" sqref="E1"/>
      <selection pane="bottomLeft" activeCell="A27" sqref="A27"/>
      <selection pane="bottomRight" activeCell="G50" sqref="G50:G53"/>
    </sheetView>
  </sheetViews>
  <sheetFormatPr defaultRowHeight="12.75"/>
  <cols>
    <col min="1" max="1" width="25" style="2056" customWidth="1"/>
    <col min="2" max="2" width="16.42578125" style="2056" customWidth="1"/>
    <col min="3" max="3" width="26" style="2056" customWidth="1"/>
    <col min="4" max="4" width="30.42578125" style="2056" customWidth="1"/>
    <col min="5" max="5" width="10.42578125" style="2056" customWidth="1"/>
    <col min="6" max="6" width="32.140625" style="2056" customWidth="1"/>
    <col min="7" max="7" width="9.5703125" style="2056" customWidth="1"/>
    <col min="8" max="8" width="9.42578125" style="2056" customWidth="1"/>
    <col min="9" max="10" width="17.140625" style="2057" customWidth="1"/>
    <col min="11" max="12" width="8.7109375" style="2058" customWidth="1"/>
    <col min="13" max="13" width="7.28515625" style="2057" customWidth="1"/>
    <col min="14" max="14" width="6.5703125" style="2057" customWidth="1"/>
    <col min="15" max="15" width="5.28515625" style="2057" customWidth="1"/>
    <col min="16" max="16" width="7.5703125" style="2057" customWidth="1"/>
    <col min="17" max="17" width="6.42578125" style="2057" customWidth="1"/>
    <col min="18" max="18" width="5.42578125" style="2057" customWidth="1"/>
    <col min="19" max="26" width="7.28515625" style="2057" customWidth="1"/>
    <col min="27" max="27" width="8.5703125" style="2057" customWidth="1"/>
    <col min="28" max="28" width="8.7109375" style="2057" customWidth="1"/>
    <col min="29" max="32" width="8.5703125" style="2057" customWidth="1"/>
    <col min="33" max="40" width="8.5703125" style="2058" customWidth="1"/>
    <col min="41" max="43" width="9.42578125" style="2058" customWidth="1"/>
    <col min="44" max="44" width="9.5703125" style="2058" customWidth="1"/>
    <col min="45" max="54" width="8.7109375" style="2058" customWidth="1"/>
    <col min="55" max="55" width="29.28515625" style="2058" customWidth="1"/>
    <col min="56" max="56" width="23.42578125" style="2058" customWidth="1"/>
    <col min="57" max="57" width="13.7109375" style="2056" customWidth="1"/>
    <col min="58" max="58" width="13.85546875" style="2056" customWidth="1"/>
    <col min="59" max="59" width="14.42578125" style="2056" customWidth="1"/>
    <col min="60" max="60" width="12.85546875" style="2056" customWidth="1"/>
    <col min="61" max="61" width="13.28515625" style="2056" customWidth="1"/>
    <col min="62" max="62" width="12.140625" style="2056" customWidth="1"/>
    <col min="63" max="63" width="12.7109375" style="2057" customWidth="1"/>
    <col min="64" max="64" width="13.5703125" style="2056" customWidth="1"/>
    <col min="65" max="65" width="12.5703125" style="2056" customWidth="1"/>
    <col min="66" max="72" width="14.42578125" style="2056" customWidth="1"/>
    <col min="73" max="74" width="12.7109375" style="2056" customWidth="1"/>
    <col min="75" max="75" width="12.140625" style="2056" customWidth="1"/>
    <col min="76" max="78" width="9.140625" style="2056" customWidth="1"/>
    <col min="79" max="79" width="21.42578125" style="2056" customWidth="1"/>
    <col min="80" max="81" width="35.7109375" style="2056" customWidth="1"/>
    <col min="82" max="82" width="8.140625" style="2056" bestFit="1" customWidth="1"/>
    <col min="83" max="83" width="7.85546875" style="2056" bestFit="1" customWidth="1"/>
    <col min="84" max="84" width="8.140625" style="2056" bestFit="1" customWidth="1"/>
    <col min="85" max="85" width="7.85546875" style="2056" bestFit="1" customWidth="1"/>
    <col min="86" max="86" width="9.85546875" style="2056" customWidth="1"/>
    <col min="87" max="87" width="11.42578125" style="2057" customWidth="1"/>
    <col min="88" max="88" width="13.28515625" style="2056" customWidth="1"/>
    <col min="89" max="89" width="13.85546875" style="2056" customWidth="1"/>
    <col min="90" max="90" width="11" style="2056" customWidth="1"/>
    <col min="91" max="91" width="13.5703125" style="2056" customWidth="1"/>
    <col min="92" max="92" width="11.85546875" style="2056" customWidth="1"/>
    <col min="93" max="93" width="19.28515625" style="2056" customWidth="1"/>
    <col min="94" max="96" width="11.42578125" style="2056" customWidth="1"/>
    <col min="97" max="97" width="67" style="2056" customWidth="1"/>
    <col min="98" max="16384" width="9.140625" style="2056"/>
  </cols>
  <sheetData>
    <row r="1" spans="1:127" ht="12.75" hidden="1" customHeight="1">
      <c r="A1" s="6510"/>
      <c r="B1" s="2134"/>
      <c r="C1" s="2134"/>
      <c r="D1" s="2062"/>
      <c r="E1" s="2062"/>
      <c r="F1" s="2061"/>
      <c r="G1" s="2133"/>
      <c r="H1" s="2133"/>
      <c r="I1" s="2081"/>
      <c r="J1" s="2081"/>
      <c r="K1" s="2081"/>
      <c r="L1" s="2081"/>
      <c r="M1" s="2081"/>
      <c r="N1" s="2081"/>
      <c r="O1" s="2081"/>
      <c r="P1" s="2081"/>
      <c r="Q1" s="2081"/>
      <c r="R1" s="2081"/>
      <c r="S1" s="2081"/>
      <c r="T1" s="2081"/>
      <c r="U1" s="2081"/>
      <c r="V1" s="2081"/>
      <c r="W1" s="2081"/>
      <c r="X1" s="2081"/>
      <c r="Y1" s="2081"/>
      <c r="Z1" s="2081"/>
      <c r="AA1" s="2081"/>
      <c r="AB1" s="2081"/>
      <c r="AC1" s="2081"/>
      <c r="AD1" s="2081"/>
      <c r="AE1" s="2081"/>
      <c r="AF1" s="2081"/>
      <c r="AG1" s="2081"/>
      <c r="AH1" s="2081"/>
      <c r="AI1" s="2081"/>
      <c r="AJ1" s="2081"/>
      <c r="AK1" s="2081"/>
      <c r="AL1" s="2081"/>
      <c r="AM1" s="2081"/>
      <c r="AN1" s="2081"/>
      <c r="AO1" s="2081"/>
      <c r="AP1" s="2081"/>
      <c r="AQ1" s="2081"/>
      <c r="AR1" s="2081"/>
      <c r="AS1" s="2081"/>
      <c r="AT1" s="2081"/>
      <c r="AU1" s="2081"/>
      <c r="AV1" s="2081"/>
      <c r="AW1" s="2081"/>
      <c r="AX1" s="2081"/>
      <c r="AY1" s="2081"/>
      <c r="AZ1" s="2081"/>
      <c r="BA1" s="2081"/>
      <c r="BB1" s="2081"/>
      <c r="BC1" s="2081"/>
      <c r="BD1" s="2080"/>
      <c r="BE1" s="2077"/>
      <c r="BF1" s="2077"/>
      <c r="BG1" s="2077"/>
      <c r="BH1" s="2077"/>
      <c r="BI1" s="2077"/>
      <c r="BJ1" s="2077"/>
      <c r="BK1" s="2132"/>
      <c r="BL1" s="2078"/>
      <c r="BM1" s="2078"/>
      <c r="BN1" s="2079"/>
      <c r="BO1" s="2078"/>
      <c r="BP1" s="2077"/>
      <c r="BQ1" s="2076"/>
      <c r="BR1" s="2076"/>
      <c r="BS1" s="2076"/>
      <c r="BT1" s="2076"/>
      <c r="BU1" s="2075"/>
      <c r="BV1" s="2074"/>
      <c r="BW1" s="2073"/>
      <c r="BX1" s="1206"/>
      <c r="BY1" s="2075"/>
      <c r="BZ1" s="2131"/>
      <c r="CA1" s="1206"/>
      <c r="CB1" s="2060"/>
      <c r="CC1" s="2060"/>
      <c r="CD1" s="2060"/>
      <c r="CE1" s="2060"/>
      <c r="CF1" s="2060"/>
      <c r="CG1" s="2060"/>
      <c r="CH1" s="2060"/>
      <c r="CI1" s="1206"/>
      <c r="CJ1" s="1206"/>
      <c r="CK1" s="1206"/>
      <c r="CL1" s="2130"/>
      <c r="CM1" s="2130"/>
      <c r="CN1" s="2130"/>
      <c r="CO1" s="2130"/>
      <c r="CP1" s="2130"/>
      <c r="CQ1" s="2130"/>
      <c r="CR1" s="2130"/>
    </row>
    <row r="2" spans="1:127" ht="12.75" hidden="1" customHeight="1">
      <c r="A2" s="6510"/>
      <c r="B2" s="2134"/>
      <c r="C2" s="2134"/>
      <c r="D2" s="2062"/>
      <c r="E2" s="2062"/>
      <c r="F2" s="2061"/>
      <c r="G2" s="2133"/>
      <c r="H2" s="2133"/>
      <c r="I2" s="2081"/>
      <c r="J2" s="2081"/>
      <c r="K2" s="2081"/>
      <c r="L2" s="2081"/>
      <c r="M2" s="2081"/>
      <c r="N2" s="2081"/>
      <c r="O2" s="2081"/>
      <c r="P2" s="2081"/>
      <c r="Q2" s="2081"/>
      <c r="R2" s="2081"/>
      <c r="S2" s="2081"/>
      <c r="T2" s="2081"/>
      <c r="U2" s="2081"/>
      <c r="V2" s="2081"/>
      <c r="W2" s="2081"/>
      <c r="X2" s="2081"/>
      <c r="Y2" s="2081"/>
      <c r="Z2" s="2081"/>
      <c r="AA2" s="2081"/>
      <c r="AB2" s="2081"/>
      <c r="AC2" s="2081"/>
      <c r="AD2" s="2081"/>
      <c r="AE2" s="2081"/>
      <c r="AF2" s="2081"/>
      <c r="AG2" s="2081"/>
      <c r="AH2" s="2081"/>
      <c r="AI2" s="2081"/>
      <c r="AJ2" s="2081"/>
      <c r="AK2" s="2081"/>
      <c r="AL2" s="2081"/>
      <c r="AM2" s="2081"/>
      <c r="AN2" s="2081"/>
      <c r="AO2" s="2081"/>
      <c r="AP2" s="2081"/>
      <c r="AQ2" s="2081"/>
      <c r="AR2" s="2081"/>
      <c r="AS2" s="2081"/>
      <c r="AT2" s="2081"/>
      <c r="AU2" s="2081"/>
      <c r="AV2" s="2081"/>
      <c r="AW2" s="2081"/>
      <c r="AX2" s="2081"/>
      <c r="AY2" s="2081"/>
      <c r="AZ2" s="2081"/>
      <c r="BA2" s="2081"/>
      <c r="BB2" s="2081"/>
      <c r="BC2" s="2081"/>
      <c r="BD2" s="2080"/>
      <c r="BE2" s="2077"/>
      <c r="BF2" s="2077"/>
      <c r="BG2" s="2077"/>
      <c r="BH2" s="2077"/>
      <c r="BI2" s="2077"/>
      <c r="BJ2" s="2077"/>
      <c r="BK2" s="2132"/>
      <c r="BL2" s="2078"/>
      <c r="BM2" s="2078"/>
      <c r="BN2" s="2079"/>
      <c r="BO2" s="2078"/>
      <c r="BP2" s="2077"/>
      <c r="BQ2" s="2076"/>
      <c r="BR2" s="2076"/>
      <c r="BS2" s="2076"/>
      <c r="BT2" s="2076"/>
      <c r="BU2" s="2075"/>
      <c r="BV2" s="2074"/>
      <c r="BW2" s="2073"/>
      <c r="BX2" s="1206"/>
      <c r="BY2" s="2075"/>
      <c r="BZ2" s="2131"/>
      <c r="CA2" s="1206"/>
      <c r="CB2" s="2060"/>
      <c r="CC2" s="2060"/>
      <c r="CD2" s="2060"/>
      <c r="CE2" s="2060"/>
      <c r="CF2" s="2060"/>
      <c r="CG2" s="2060"/>
      <c r="CH2" s="2060"/>
      <c r="CI2" s="1206"/>
      <c r="CJ2" s="1206"/>
      <c r="CK2" s="1206"/>
      <c r="CL2" s="2130"/>
      <c r="CM2" s="2130"/>
      <c r="CN2" s="2130"/>
      <c r="CO2" s="2130"/>
      <c r="CP2" s="2130"/>
      <c r="CQ2" s="2130"/>
      <c r="CR2" s="2130"/>
    </row>
    <row r="3" spans="1:127" ht="13.5" hidden="1" thickBot="1">
      <c r="A3" s="6510"/>
    </row>
    <row r="4" spans="1:127" ht="15.75" hidden="1" customHeight="1" thickBot="1">
      <c r="A4" s="6510"/>
    </row>
    <row r="5" spans="1:127" ht="31.5" customHeight="1">
      <c r="A5" s="6511" t="s">
        <v>617</v>
      </c>
      <c r="B5" s="6512"/>
      <c r="C5" s="6513"/>
      <c r="D5" s="6517"/>
      <c r="E5" s="6517"/>
      <c r="F5" s="6517"/>
      <c r="G5" s="6517"/>
      <c r="H5" s="6518"/>
      <c r="I5" s="6481" t="s">
        <v>1987</v>
      </c>
      <c r="J5" s="6482"/>
      <c r="K5" s="6482"/>
      <c r="L5" s="6482"/>
      <c r="M5" s="6482"/>
      <c r="N5" s="6482"/>
      <c r="O5" s="6482"/>
      <c r="P5" s="6482"/>
      <c r="Q5" s="6482"/>
      <c r="R5" s="6482"/>
      <c r="S5" s="6482"/>
      <c r="T5" s="6482"/>
      <c r="U5" s="6482"/>
      <c r="V5" s="6482"/>
      <c r="W5" s="6482"/>
      <c r="X5" s="6482"/>
      <c r="Y5" s="6482"/>
      <c r="Z5" s="6482"/>
      <c r="AA5" s="6482"/>
      <c r="AB5" s="6482"/>
      <c r="AC5" s="6482"/>
      <c r="AD5" s="6482"/>
      <c r="AE5" s="6482"/>
      <c r="AF5" s="6482"/>
      <c r="AG5" s="6482"/>
      <c r="AH5" s="6482"/>
      <c r="AI5" s="6482"/>
      <c r="AJ5" s="6482"/>
      <c r="AK5" s="6482"/>
      <c r="AL5" s="6482"/>
      <c r="AM5" s="6482"/>
      <c r="AN5" s="6482"/>
      <c r="AO5" s="6482"/>
      <c r="AP5" s="6482"/>
      <c r="AQ5" s="6482"/>
      <c r="AR5" s="6482"/>
      <c r="AS5" s="6482"/>
      <c r="AT5" s="6482"/>
      <c r="AU5" s="6482"/>
      <c r="AV5" s="6482"/>
      <c r="AW5" s="6482"/>
      <c r="AX5" s="6482"/>
      <c r="AY5" s="6482"/>
      <c r="AZ5" s="6482"/>
      <c r="BA5" s="6482"/>
      <c r="BB5" s="6482"/>
      <c r="BC5" s="6482"/>
      <c r="BD5" s="6483"/>
      <c r="BE5" s="6484" t="s">
        <v>1988</v>
      </c>
      <c r="BF5" s="6484"/>
      <c r="BG5" s="6484"/>
      <c r="BH5" s="6484"/>
      <c r="BI5" s="6484"/>
      <c r="BJ5" s="6484"/>
      <c r="BK5" s="6484"/>
      <c r="BL5" s="6484"/>
      <c r="BM5" s="6484"/>
      <c r="BN5" s="6484"/>
      <c r="BO5" s="6484"/>
      <c r="BP5" s="6484"/>
      <c r="BQ5" s="6484"/>
      <c r="BR5" s="6484"/>
      <c r="BS5" s="6484"/>
      <c r="BT5" s="6485"/>
      <c r="BU5" s="6489" t="s">
        <v>823</v>
      </c>
      <c r="BV5" s="6489"/>
      <c r="BW5" s="6489"/>
      <c r="BX5" s="6489"/>
      <c r="BY5" s="6489"/>
      <c r="BZ5" s="6489"/>
      <c r="CA5" s="6489"/>
      <c r="CB5" s="6489"/>
      <c r="CC5" s="6489"/>
      <c r="CD5" s="6492"/>
      <c r="CE5" s="6493"/>
      <c r="CF5" s="6493"/>
      <c r="CG5" s="6494"/>
      <c r="CH5" s="6481" t="s">
        <v>824</v>
      </c>
      <c r="CI5" s="6482"/>
      <c r="CJ5" s="6482"/>
      <c r="CK5" s="6483"/>
      <c r="CL5" s="6468" t="s">
        <v>825</v>
      </c>
      <c r="CM5" s="6469"/>
      <c r="CN5" s="6469"/>
      <c r="CO5" s="6469"/>
      <c r="CP5" s="6470"/>
      <c r="CQ5" s="2493"/>
      <c r="CR5" s="2493"/>
    </row>
    <row r="6" spans="1:127" ht="26.25" customHeight="1">
      <c r="A6" s="6514"/>
      <c r="B6" s="6515"/>
      <c r="C6" s="6516"/>
      <c r="D6" s="6519"/>
      <c r="E6" s="6519"/>
      <c r="F6" s="6519"/>
      <c r="G6" s="6519"/>
      <c r="H6" s="6520"/>
      <c r="I6" s="6471" t="s">
        <v>1989</v>
      </c>
      <c r="J6" s="6472"/>
      <c r="K6" s="6473" t="s">
        <v>1990</v>
      </c>
      <c r="L6" s="6473" t="s">
        <v>1991</v>
      </c>
      <c r="M6" s="6471" t="s">
        <v>1992</v>
      </c>
      <c r="N6" s="6475"/>
      <c r="O6" s="6475"/>
      <c r="P6" s="6475"/>
      <c r="Q6" s="6475"/>
      <c r="R6" s="6476"/>
      <c r="S6" s="6471" t="s">
        <v>4910</v>
      </c>
      <c r="T6" s="6477"/>
      <c r="U6" s="6477"/>
      <c r="V6" s="6477"/>
      <c r="W6" s="6478" t="s">
        <v>4909</v>
      </c>
      <c r="X6" s="6478" t="s">
        <v>4908</v>
      </c>
      <c r="Y6" s="6478" t="s">
        <v>4907</v>
      </c>
      <c r="Z6" s="6478" t="s">
        <v>4906</v>
      </c>
      <c r="AA6" s="6471" t="s">
        <v>2898</v>
      </c>
      <c r="AB6" s="6477"/>
      <c r="AC6" s="6477"/>
      <c r="AD6" s="6477"/>
      <c r="AE6" s="6477"/>
      <c r="AF6" s="6477"/>
      <c r="AG6" s="6477"/>
      <c r="AH6" s="6477"/>
      <c r="AI6" s="6477"/>
      <c r="AJ6" s="6471" t="s">
        <v>4905</v>
      </c>
      <c r="AK6" s="6477"/>
      <c r="AL6" s="6477"/>
      <c r="AM6" s="6477"/>
      <c r="AN6" s="6477"/>
      <c r="AO6" s="6477"/>
      <c r="AP6" s="6477"/>
      <c r="AQ6" s="6477"/>
      <c r="AR6" s="6477"/>
      <c r="AS6" s="6477"/>
      <c r="AT6" s="6472"/>
      <c r="AU6" s="6473" t="s">
        <v>4904</v>
      </c>
      <c r="AV6" s="6473" t="s">
        <v>4903</v>
      </c>
      <c r="AW6" s="6471" t="s">
        <v>4902</v>
      </c>
      <c r="AX6" s="6477"/>
      <c r="AY6" s="6477"/>
      <c r="AZ6" s="6477"/>
      <c r="BA6" s="6477"/>
      <c r="BB6" s="6472"/>
      <c r="BC6" s="6473" t="s">
        <v>1993</v>
      </c>
      <c r="BD6" s="6473" t="s">
        <v>1994</v>
      </c>
      <c r="BE6" s="6486" t="s">
        <v>1995</v>
      </c>
      <c r="BF6" s="6488"/>
      <c r="BG6" s="6488"/>
      <c r="BH6" s="6488"/>
      <c r="BI6" s="6488"/>
      <c r="BJ6" s="6487"/>
      <c r="BK6" s="2129"/>
      <c r="BL6" s="6486" t="s">
        <v>1996</v>
      </c>
      <c r="BM6" s="6487"/>
      <c r="BN6" s="6486" t="s">
        <v>1997</v>
      </c>
      <c r="BO6" s="6487"/>
      <c r="BP6" s="6479" t="s">
        <v>1998</v>
      </c>
      <c r="BQ6" s="6486" t="s">
        <v>4901</v>
      </c>
      <c r="BR6" s="6488"/>
      <c r="BS6" s="6488"/>
      <c r="BT6" s="6487"/>
      <c r="BU6" s="6495" t="s">
        <v>1999</v>
      </c>
      <c r="BV6" s="6490" t="s">
        <v>2000</v>
      </c>
      <c r="BW6" s="6497"/>
      <c r="BX6" s="6491"/>
      <c r="BY6" s="6490" t="s">
        <v>2001</v>
      </c>
      <c r="BZ6" s="6497"/>
      <c r="CA6" s="6491"/>
      <c r="CB6" s="6490" t="s">
        <v>2002</v>
      </c>
      <c r="CC6" s="6491"/>
      <c r="CD6" s="6490" t="s">
        <v>4900</v>
      </c>
      <c r="CE6" s="6491"/>
      <c r="CF6" s="6490" t="s">
        <v>4899</v>
      </c>
      <c r="CG6" s="6491"/>
      <c r="CH6" s="2128"/>
      <c r="CI6" s="2127"/>
      <c r="CJ6" s="2127"/>
      <c r="CK6" s="2121"/>
      <c r="CL6" s="2126"/>
      <c r="CM6" s="2125"/>
      <c r="CN6" s="2125"/>
      <c r="CO6" s="2125"/>
      <c r="CP6" s="2125"/>
      <c r="CQ6" s="2493"/>
      <c r="CR6" s="2493"/>
    </row>
    <row r="7" spans="1:127" ht="66.75" customHeight="1">
      <c r="A7" s="2124" t="s">
        <v>826</v>
      </c>
      <c r="B7" s="2215" t="s">
        <v>2606</v>
      </c>
      <c r="C7" s="2123" t="s">
        <v>827</v>
      </c>
      <c r="D7" s="2122" t="s">
        <v>2003</v>
      </c>
      <c r="E7" s="2122" t="s">
        <v>1987</v>
      </c>
      <c r="F7" s="2122" t="s">
        <v>2004</v>
      </c>
      <c r="G7" s="2122" t="s">
        <v>4898</v>
      </c>
      <c r="H7" s="2122" t="s">
        <v>4897</v>
      </c>
      <c r="I7" s="2121" t="s">
        <v>2005</v>
      </c>
      <c r="J7" s="2121" t="s">
        <v>2006</v>
      </c>
      <c r="K7" s="6474"/>
      <c r="L7" s="6474"/>
      <c r="M7" s="2121" t="s">
        <v>2007</v>
      </c>
      <c r="N7" s="2121" t="s">
        <v>2008</v>
      </c>
      <c r="O7" s="2121" t="s">
        <v>2009</v>
      </c>
      <c r="P7" s="2121" t="s">
        <v>2010</v>
      </c>
      <c r="Q7" s="2121" t="s">
        <v>2011</v>
      </c>
      <c r="R7" s="2121" t="s">
        <v>2012</v>
      </c>
      <c r="S7" s="2121" t="s">
        <v>4896</v>
      </c>
      <c r="T7" s="2121" t="s">
        <v>4895</v>
      </c>
      <c r="U7" s="2121" t="s">
        <v>4894</v>
      </c>
      <c r="V7" s="2121" t="s">
        <v>4893</v>
      </c>
      <c r="W7" s="6478"/>
      <c r="X7" s="6478"/>
      <c r="Y7" s="6478"/>
      <c r="Z7" s="6478"/>
      <c r="AA7" s="2121" t="s">
        <v>2899</v>
      </c>
      <c r="AB7" s="2121" t="s">
        <v>2900</v>
      </c>
      <c r="AC7" s="2121" t="s">
        <v>2901</v>
      </c>
      <c r="AD7" s="2121" t="s">
        <v>2902</v>
      </c>
      <c r="AE7" s="2121" t="s">
        <v>2903</v>
      </c>
      <c r="AF7" s="2121" t="s">
        <v>2904</v>
      </c>
      <c r="AG7" s="2121" t="s">
        <v>2905</v>
      </c>
      <c r="AH7" s="2121" t="s">
        <v>2906</v>
      </c>
      <c r="AI7" s="2121" t="s">
        <v>2907</v>
      </c>
      <c r="AJ7" s="2121" t="s">
        <v>4892</v>
      </c>
      <c r="AK7" s="2121" t="s">
        <v>4891</v>
      </c>
      <c r="AL7" s="2121" t="s">
        <v>4890</v>
      </c>
      <c r="AM7" s="2121" t="s">
        <v>4889</v>
      </c>
      <c r="AN7" s="2121" t="s">
        <v>4888</v>
      </c>
      <c r="AO7" s="2121" t="s">
        <v>4887</v>
      </c>
      <c r="AP7" s="2121" t="s">
        <v>4886</v>
      </c>
      <c r="AQ7" s="2121" t="s">
        <v>4885</v>
      </c>
      <c r="AR7" s="2121" t="s">
        <v>4884</v>
      </c>
      <c r="AS7" s="2121" t="s">
        <v>4883</v>
      </c>
      <c r="AT7" s="2121" t="s">
        <v>4882</v>
      </c>
      <c r="AU7" s="6474"/>
      <c r="AV7" s="6474"/>
      <c r="AW7" s="2120" t="s">
        <v>4881</v>
      </c>
      <c r="AX7" s="2120" t="s">
        <v>4880</v>
      </c>
      <c r="AY7" s="2120" t="s">
        <v>4879</v>
      </c>
      <c r="AZ7" s="2120" t="s">
        <v>4878</v>
      </c>
      <c r="BA7" s="2120" t="s">
        <v>4877</v>
      </c>
      <c r="BB7" s="2120" t="s">
        <v>4876</v>
      </c>
      <c r="BC7" s="6474"/>
      <c r="BD7" s="6474"/>
      <c r="BE7" s="2119" t="s">
        <v>2013</v>
      </c>
      <c r="BF7" s="2119" t="s">
        <v>2014</v>
      </c>
      <c r="BG7" s="2119" t="s">
        <v>2015</v>
      </c>
      <c r="BH7" s="2119" t="s">
        <v>2016</v>
      </c>
      <c r="BI7" s="2119" t="s">
        <v>2017</v>
      </c>
      <c r="BJ7" s="2119" t="s">
        <v>2018</v>
      </c>
      <c r="BK7" s="2119" t="s">
        <v>831</v>
      </c>
      <c r="BL7" s="2683" t="s">
        <v>2006</v>
      </c>
      <c r="BM7" s="2683" t="s">
        <v>2005</v>
      </c>
      <c r="BN7" s="2683" t="s">
        <v>2006</v>
      </c>
      <c r="BO7" s="2683" t="s">
        <v>2005</v>
      </c>
      <c r="BP7" s="6480"/>
      <c r="BQ7" s="2119" t="s">
        <v>4875</v>
      </c>
      <c r="BR7" s="2119" t="s">
        <v>4874</v>
      </c>
      <c r="BS7" s="2119" t="s">
        <v>4873</v>
      </c>
      <c r="BT7" s="2119" t="s">
        <v>4872</v>
      </c>
      <c r="BU7" s="6496"/>
      <c r="BV7" s="2118" t="s">
        <v>839</v>
      </c>
      <c r="BW7" s="2118" t="s">
        <v>2019</v>
      </c>
      <c r="BX7" s="2118" t="s">
        <v>2020</v>
      </c>
      <c r="BY7" s="2118" t="s">
        <v>2021</v>
      </c>
      <c r="BZ7" s="2118" t="s">
        <v>2023</v>
      </c>
      <c r="CA7" s="2118" t="s">
        <v>2022</v>
      </c>
      <c r="CB7" s="2118" t="s">
        <v>2024</v>
      </c>
      <c r="CC7" s="2118" t="s">
        <v>2025</v>
      </c>
      <c r="CD7" s="2117" t="s">
        <v>4866</v>
      </c>
      <c r="CE7" s="2117" t="s">
        <v>4865</v>
      </c>
      <c r="CF7" s="2117" t="s">
        <v>4864</v>
      </c>
      <c r="CG7" s="2117" t="s">
        <v>4863</v>
      </c>
      <c r="CH7" s="2116" t="s">
        <v>841</v>
      </c>
      <c r="CI7" s="2116" t="s">
        <v>842</v>
      </c>
      <c r="CJ7" s="2116" t="s">
        <v>843</v>
      </c>
      <c r="CK7" s="2116" t="s">
        <v>844</v>
      </c>
      <c r="CL7" s="2115" t="s">
        <v>845</v>
      </c>
      <c r="CM7" s="2115" t="s">
        <v>846</v>
      </c>
      <c r="CN7" s="2115" t="s">
        <v>847</v>
      </c>
      <c r="CO7" s="2115" t="s">
        <v>848</v>
      </c>
      <c r="CP7" s="2115" t="s">
        <v>849</v>
      </c>
      <c r="CQ7" s="2494" t="s">
        <v>2450</v>
      </c>
      <c r="CR7" s="2494" t="s">
        <v>2462</v>
      </c>
      <c r="CS7" s="2495" t="s">
        <v>5087</v>
      </c>
    </row>
    <row r="8" spans="1:127" s="2059" customFormat="1" ht="12.75" hidden="1" customHeight="1">
      <c r="A8" s="6008" t="s">
        <v>4871</v>
      </c>
      <c r="B8" s="3273"/>
      <c r="C8" s="6498" t="s">
        <v>4832</v>
      </c>
      <c r="D8" s="6449" t="s">
        <v>5892</v>
      </c>
      <c r="E8" s="6449" t="s">
        <v>2026</v>
      </c>
      <c r="F8" s="6449" t="s">
        <v>5894</v>
      </c>
      <c r="G8" s="6344">
        <v>1</v>
      </c>
      <c r="H8" s="6344">
        <v>1</v>
      </c>
      <c r="I8" s="6331" t="s">
        <v>2028</v>
      </c>
      <c r="J8" s="6331" t="s">
        <v>2028</v>
      </c>
      <c r="K8" s="6331" t="s">
        <v>2029</v>
      </c>
      <c r="L8" s="6331" t="s">
        <v>2029</v>
      </c>
      <c r="M8" s="6331">
        <v>6</v>
      </c>
      <c r="N8" s="6331">
        <v>0</v>
      </c>
      <c r="O8" s="6331">
        <v>31</v>
      </c>
      <c r="P8" s="6331">
        <v>6</v>
      </c>
      <c r="Q8" s="6331">
        <v>0</v>
      </c>
      <c r="R8" s="6331">
        <v>31</v>
      </c>
      <c r="S8" s="6329">
        <v>0</v>
      </c>
      <c r="T8" s="6329">
        <v>0</v>
      </c>
      <c r="U8" s="6329">
        <v>0</v>
      </c>
      <c r="V8" s="6329">
        <v>0</v>
      </c>
      <c r="W8" s="6329">
        <v>0</v>
      </c>
      <c r="X8" s="6329">
        <v>0</v>
      </c>
      <c r="Y8" s="6329">
        <v>0</v>
      </c>
      <c r="Z8" s="6329">
        <v>0</v>
      </c>
      <c r="AA8" s="6329">
        <v>0</v>
      </c>
      <c r="AB8" s="6329">
        <v>0</v>
      </c>
      <c r="AC8" s="6329"/>
      <c r="AD8" s="6329"/>
      <c r="AE8" s="6329"/>
      <c r="AF8" s="6329"/>
      <c r="AG8" s="6329"/>
      <c r="AH8" s="6329"/>
      <c r="AI8" s="6329"/>
      <c r="AJ8" s="6329">
        <v>0</v>
      </c>
      <c r="AK8" s="6329">
        <v>0</v>
      </c>
      <c r="AL8" s="6329">
        <v>0</v>
      </c>
      <c r="AM8" s="6329">
        <v>0</v>
      </c>
      <c r="AN8" s="6329" t="s">
        <v>2029</v>
      </c>
      <c r="AO8" s="6329">
        <v>0</v>
      </c>
      <c r="AP8" s="6329">
        <v>0</v>
      </c>
      <c r="AQ8" s="6329">
        <v>0</v>
      </c>
      <c r="AR8" s="6329">
        <v>0</v>
      </c>
      <c r="AS8" s="6329" t="s">
        <v>4810</v>
      </c>
      <c r="AT8" s="6329"/>
      <c r="AU8" s="6329"/>
      <c r="AV8" s="6329"/>
      <c r="AW8" s="6329" t="s">
        <v>4809</v>
      </c>
      <c r="AX8" s="6329" t="s">
        <v>4809</v>
      </c>
      <c r="AY8" s="6329">
        <v>0</v>
      </c>
      <c r="AZ8" s="6329">
        <v>0</v>
      </c>
      <c r="BA8" s="6329">
        <v>0</v>
      </c>
      <c r="BB8" s="6329">
        <v>0</v>
      </c>
      <c r="BC8" s="6329" t="s">
        <v>2030</v>
      </c>
      <c r="BD8" s="6329" t="s">
        <v>2031</v>
      </c>
      <c r="BE8" s="6466">
        <v>4408</v>
      </c>
      <c r="BF8" s="6466">
        <v>4408</v>
      </c>
      <c r="BG8" s="6466">
        <v>11015</v>
      </c>
      <c r="BH8" s="6466">
        <v>576</v>
      </c>
      <c r="BI8" s="6466">
        <v>576</v>
      </c>
      <c r="BJ8" s="6466">
        <v>718</v>
      </c>
      <c r="BK8" s="6462" t="s">
        <v>873</v>
      </c>
      <c r="BL8" s="6323">
        <v>4</v>
      </c>
      <c r="BM8" s="6323">
        <v>2</v>
      </c>
      <c r="BN8" s="6212" t="s">
        <v>2032</v>
      </c>
      <c r="BO8" s="6212" t="s">
        <v>2033</v>
      </c>
      <c r="BP8" s="6437" t="s">
        <v>2034</v>
      </c>
      <c r="BQ8" s="6212">
        <v>0</v>
      </c>
      <c r="BR8" s="6212">
        <v>0</v>
      </c>
      <c r="BS8" s="6212">
        <v>0</v>
      </c>
      <c r="BT8" s="6212">
        <v>0</v>
      </c>
      <c r="BU8" s="2064" t="s">
        <v>2035</v>
      </c>
      <c r="BV8" s="2066" t="s">
        <v>857</v>
      </c>
      <c r="BW8" s="2065"/>
      <c r="BX8" s="2064">
        <v>1204</v>
      </c>
      <c r="BY8" s="2064" t="s">
        <v>2034</v>
      </c>
      <c r="BZ8" s="2064">
        <v>1203</v>
      </c>
      <c r="CA8" s="2064" t="s">
        <v>2036</v>
      </c>
      <c r="CB8" s="2110" t="s">
        <v>2037</v>
      </c>
      <c r="CC8" s="2110" t="s">
        <v>2038</v>
      </c>
      <c r="CD8" s="2111">
        <v>10752</v>
      </c>
      <c r="CE8" s="2111">
        <v>10816</v>
      </c>
      <c r="CF8" s="2111">
        <v>640</v>
      </c>
      <c r="CG8" s="2111">
        <v>704</v>
      </c>
      <c r="CH8" s="191"/>
      <c r="CI8" s="1201">
        <v>2</v>
      </c>
      <c r="CJ8" s="1201" t="s">
        <v>859</v>
      </c>
      <c r="CK8" s="1201">
        <v>2</v>
      </c>
      <c r="CL8" s="2108"/>
      <c r="CM8" s="2108"/>
      <c r="CN8" s="2108"/>
      <c r="CO8" s="2108"/>
      <c r="CP8" s="2108"/>
      <c r="CQ8" s="2130"/>
      <c r="CR8" s="2130"/>
    </row>
    <row r="9" spans="1:127" s="2059" customFormat="1" ht="12.75" hidden="1" customHeight="1">
      <c r="A9" s="6106"/>
      <c r="B9" s="3274"/>
      <c r="C9" s="6499"/>
      <c r="D9" s="6450"/>
      <c r="E9" s="6450"/>
      <c r="F9" s="6450"/>
      <c r="G9" s="6346"/>
      <c r="H9" s="6346"/>
      <c r="I9" s="6333"/>
      <c r="J9" s="6333"/>
      <c r="K9" s="6333"/>
      <c r="L9" s="6333"/>
      <c r="M9" s="6333"/>
      <c r="N9" s="6333"/>
      <c r="O9" s="6333"/>
      <c r="P9" s="6333"/>
      <c r="Q9" s="6333"/>
      <c r="R9" s="6333"/>
      <c r="S9" s="6330"/>
      <c r="T9" s="6330"/>
      <c r="U9" s="6330"/>
      <c r="V9" s="6330"/>
      <c r="W9" s="6330"/>
      <c r="X9" s="6330"/>
      <c r="Y9" s="6330"/>
      <c r="Z9" s="6330"/>
      <c r="AA9" s="6330"/>
      <c r="AB9" s="6330"/>
      <c r="AC9" s="6330"/>
      <c r="AD9" s="6330"/>
      <c r="AE9" s="6330"/>
      <c r="AF9" s="6330"/>
      <c r="AG9" s="6330"/>
      <c r="AH9" s="6330"/>
      <c r="AI9" s="6330"/>
      <c r="AJ9" s="6330"/>
      <c r="AK9" s="6330"/>
      <c r="AL9" s="6330"/>
      <c r="AM9" s="6330"/>
      <c r="AN9" s="6330"/>
      <c r="AO9" s="6330"/>
      <c r="AP9" s="6330"/>
      <c r="AQ9" s="6330"/>
      <c r="AR9" s="6330"/>
      <c r="AS9" s="6330"/>
      <c r="AT9" s="6330"/>
      <c r="AU9" s="6330"/>
      <c r="AV9" s="6330"/>
      <c r="AW9" s="6330"/>
      <c r="AX9" s="6330"/>
      <c r="AY9" s="6330"/>
      <c r="AZ9" s="6330"/>
      <c r="BA9" s="6330"/>
      <c r="BB9" s="6330"/>
      <c r="BC9" s="6330"/>
      <c r="BD9" s="6330"/>
      <c r="BE9" s="6467"/>
      <c r="BF9" s="6467"/>
      <c r="BG9" s="6467"/>
      <c r="BH9" s="6467"/>
      <c r="BI9" s="6467"/>
      <c r="BJ9" s="6467"/>
      <c r="BK9" s="6463"/>
      <c r="BL9" s="6325"/>
      <c r="BM9" s="6325"/>
      <c r="BN9" s="6207"/>
      <c r="BO9" s="6207"/>
      <c r="BP9" s="6438"/>
      <c r="BQ9" s="6207"/>
      <c r="BR9" s="6207"/>
      <c r="BS9" s="6207"/>
      <c r="BT9" s="6207"/>
      <c r="BU9" s="2064" t="s">
        <v>2035</v>
      </c>
      <c r="BV9" s="2066" t="s">
        <v>857</v>
      </c>
      <c r="BW9" s="2065"/>
      <c r="BX9" s="1201">
        <v>3983</v>
      </c>
      <c r="BY9" s="2064" t="s">
        <v>2034</v>
      </c>
      <c r="BZ9" s="1201">
        <v>3983</v>
      </c>
      <c r="CA9" s="2064" t="s">
        <v>2036</v>
      </c>
      <c r="CB9" s="191" t="s">
        <v>5022</v>
      </c>
      <c r="CC9" s="191" t="s">
        <v>5022</v>
      </c>
      <c r="CD9" s="2082">
        <v>256</v>
      </c>
      <c r="CE9" s="2082">
        <v>256</v>
      </c>
      <c r="CF9" s="2082">
        <v>256</v>
      </c>
      <c r="CG9" s="2082">
        <v>256</v>
      </c>
      <c r="CH9" s="191"/>
      <c r="CI9" s="1201">
        <v>2</v>
      </c>
      <c r="CJ9" s="1201" t="s">
        <v>859</v>
      </c>
      <c r="CK9" s="1201">
        <v>2</v>
      </c>
      <c r="CL9" s="2108"/>
      <c r="CM9" s="2108"/>
      <c r="CN9" s="2108"/>
      <c r="CO9" s="2108"/>
      <c r="CP9" s="2108"/>
      <c r="CQ9" s="2130"/>
      <c r="CR9" s="2130"/>
    </row>
    <row r="10" spans="1:127" ht="12.75" hidden="1" customHeight="1">
      <c r="A10" s="6106"/>
      <c r="B10" s="3271"/>
      <c r="C10" s="6464" t="s">
        <v>4830</v>
      </c>
      <c r="D10" s="6449" t="s">
        <v>5893</v>
      </c>
      <c r="E10" s="6449" t="s">
        <v>2026</v>
      </c>
      <c r="F10" s="6449" t="s">
        <v>5895</v>
      </c>
      <c r="G10" s="6344">
        <v>1</v>
      </c>
      <c r="H10" s="6344">
        <v>1</v>
      </c>
      <c r="I10" s="6331" t="s">
        <v>2028</v>
      </c>
      <c r="J10" s="6331" t="s">
        <v>2028</v>
      </c>
      <c r="K10" s="6331" t="s">
        <v>2029</v>
      </c>
      <c r="L10" s="6331" t="s">
        <v>2029</v>
      </c>
      <c r="M10" s="6331">
        <v>6</v>
      </c>
      <c r="N10" s="6331">
        <v>0</v>
      </c>
      <c r="O10" s="6331">
        <v>31</v>
      </c>
      <c r="P10" s="6331">
        <v>6</v>
      </c>
      <c r="Q10" s="6331">
        <v>0</v>
      </c>
      <c r="R10" s="6331">
        <v>31</v>
      </c>
      <c r="S10" s="6329">
        <v>0</v>
      </c>
      <c r="T10" s="6329">
        <v>0</v>
      </c>
      <c r="U10" s="6329">
        <v>0</v>
      </c>
      <c r="V10" s="6329">
        <v>0</v>
      </c>
      <c r="W10" s="6329">
        <v>0</v>
      </c>
      <c r="X10" s="6329">
        <v>0</v>
      </c>
      <c r="Y10" s="6329">
        <v>0</v>
      </c>
      <c r="Z10" s="6329">
        <v>0</v>
      </c>
      <c r="AA10" s="6329">
        <v>0</v>
      </c>
      <c r="AB10" s="6329">
        <v>0</v>
      </c>
      <c r="AC10" s="6329"/>
      <c r="AD10" s="6329"/>
      <c r="AE10" s="6329"/>
      <c r="AF10" s="6329"/>
      <c r="AG10" s="6329"/>
      <c r="AH10" s="6329"/>
      <c r="AI10" s="6329"/>
      <c r="AJ10" s="6329">
        <v>0</v>
      </c>
      <c r="AK10" s="6329">
        <v>0</v>
      </c>
      <c r="AL10" s="6329">
        <v>0</v>
      </c>
      <c r="AM10" s="6329">
        <v>0</v>
      </c>
      <c r="AN10" s="6329" t="s">
        <v>2029</v>
      </c>
      <c r="AO10" s="6329">
        <v>0</v>
      </c>
      <c r="AP10" s="6329">
        <v>0</v>
      </c>
      <c r="AQ10" s="6329">
        <v>0</v>
      </c>
      <c r="AR10" s="6329">
        <v>0</v>
      </c>
      <c r="AS10" s="6329" t="s">
        <v>4810</v>
      </c>
      <c r="AT10" s="6329"/>
      <c r="AU10" s="6329"/>
      <c r="AV10" s="6329"/>
      <c r="AW10" s="6329" t="s">
        <v>4809</v>
      </c>
      <c r="AX10" s="6329" t="s">
        <v>4809</v>
      </c>
      <c r="AY10" s="6329">
        <v>0</v>
      </c>
      <c r="AZ10" s="6329">
        <v>0</v>
      </c>
      <c r="BA10" s="6329">
        <v>0</v>
      </c>
      <c r="BB10" s="6329">
        <v>0</v>
      </c>
      <c r="BC10" s="6329" t="s">
        <v>2030</v>
      </c>
      <c r="BD10" s="6329" t="s">
        <v>2031</v>
      </c>
      <c r="BE10" s="6443">
        <v>11015</v>
      </c>
      <c r="BF10" s="6443">
        <v>11015</v>
      </c>
      <c r="BG10" s="6460">
        <v>22042</v>
      </c>
      <c r="BH10" s="6443">
        <v>718</v>
      </c>
      <c r="BI10" s="6443">
        <v>718</v>
      </c>
      <c r="BJ10" s="6460">
        <v>863</v>
      </c>
      <c r="BK10" s="6462" t="s">
        <v>873</v>
      </c>
      <c r="BL10" s="6323">
        <v>4</v>
      </c>
      <c r="BM10" s="6323">
        <v>2</v>
      </c>
      <c r="BN10" s="6212" t="s">
        <v>2032</v>
      </c>
      <c r="BO10" s="6212" t="s">
        <v>2033</v>
      </c>
      <c r="BP10" s="6212" t="s">
        <v>2034</v>
      </c>
      <c r="BQ10" s="6212">
        <v>0</v>
      </c>
      <c r="BR10" s="6212">
        <v>0</v>
      </c>
      <c r="BS10" s="6212">
        <v>0</v>
      </c>
      <c r="BT10" s="6212">
        <v>0</v>
      </c>
      <c r="BU10" s="2064" t="s">
        <v>2035</v>
      </c>
      <c r="BV10" s="2066" t="s">
        <v>857</v>
      </c>
      <c r="BW10" s="2065"/>
      <c r="BX10" s="2064">
        <v>1204</v>
      </c>
      <c r="BY10" s="2064" t="s">
        <v>2034</v>
      </c>
      <c r="BZ10" s="2064">
        <v>1203</v>
      </c>
      <c r="CA10" s="2064" t="s">
        <v>2036</v>
      </c>
      <c r="CB10" s="2110" t="s">
        <v>2040</v>
      </c>
      <c r="CC10" s="2110" t="s">
        <v>2041</v>
      </c>
      <c r="CD10" s="2109">
        <v>21696</v>
      </c>
      <c r="CE10" s="2109">
        <v>21760</v>
      </c>
      <c r="CF10" s="2109">
        <v>768</v>
      </c>
      <c r="CG10" s="2109">
        <v>832</v>
      </c>
      <c r="CH10" s="191"/>
      <c r="CI10" s="1201">
        <v>2</v>
      </c>
      <c r="CJ10" s="1201" t="s">
        <v>859</v>
      </c>
      <c r="CK10" s="1201">
        <v>2</v>
      </c>
      <c r="CL10" s="2108"/>
      <c r="CM10" s="2108"/>
      <c r="CN10" s="2108"/>
      <c r="CO10" s="2108"/>
      <c r="CP10" s="2108"/>
      <c r="CQ10" s="2130"/>
      <c r="CR10" s="2130"/>
    </row>
    <row r="11" spans="1:127" ht="12.75" hidden="1" customHeight="1">
      <c r="A11" s="6095"/>
      <c r="B11" s="3272"/>
      <c r="C11" s="6465"/>
      <c r="D11" s="6451"/>
      <c r="E11" s="6451"/>
      <c r="F11" s="6451"/>
      <c r="G11" s="6346"/>
      <c r="H11" s="6346"/>
      <c r="I11" s="6333"/>
      <c r="J11" s="6333"/>
      <c r="K11" s="6333"/>
      <c r="L11" s="6333"/>
      <c r="M11" s="6333"/>
      <c r="N11" s="6333"/>
      <c r="O11" s="6333"/>
      <c r="P11" s="6333"/>
      <c r="Q11" s="6333"/>
      <c r="R11" s="6333"/>
      <c r="S11" s="6330"/>
      <c r="T11" s="6330"/>
      <c r="U11" s="6330"/>
      <c r="V11" s="6330"/>
      <c r="W11" s="6330"/>
      <c r="X11" s="6330"/>
      <c r="Y11" s="6330"/>
      <c r="Z11" s="6330"/>
      <c r="AA11" s="6330"/>
      <c r="AB11" s="6330"/>
      <c r="AC11" s="6330"/>
      <c r="AD11" s="6330"/>
      <c r="AE11" s="6330"/>
      <c r="AF11" s="6330"/>
      <c r="AG11" s="6330"/>
      <c r="AH11" s="6330"/>
      <c r="AI11" s="6330"/>
      <c r="AJ11" s="6330"/>
      <c r="AK11" s="6330"/>
      <c r="AL11" s="6330"/>
      <c r="AM11" s="6330"/>
      <c r="AN11" s="6330"/>
      <c r="AO11" s="6330"/>
      <c r="AP11" s="6330"/>
      <c r="AQ11" s="6330"/>
      <c r="AR11" s="6330"/>
      <c r="AS11" s="6330"/>
      <c r="AT11" s="6330"/>
      <c r="AU11" s="6330"/>
      <c r="AV11" s="6330"/>
      <c r="AW11" s="6330"/>
      <c r="AX11" s="6330"/>
      <c r="AY11" s="6330"/>
      <c r="AZ11" s="6330"/>
      <c r="BA11" s="6330"/>
      <c r="BB11" s="6330"/>
      <c r="BC11" s="6330"/>
      <c r="BD11" s="6330"/>
      <c r="BE11" s="6445"/>
      <c r="BF11" s="6445"/>
      <c r="BG11" s="6461"/>
      <c r="BH11" s="6445"/>
      <c r="BI11" s="6445"/>
      <c r="BJ11" s="6461"/>
      <c r="BK11" s="6463"/>
      <c r="BL11" s="6325"/>
      <c r="BM11" s="6325"/>
      <c r="BN11" s="6207"/>
      <c r="BO11" s="6207"/>
      <c r="BP11" s="6207"/>
      <c r="BQ11" s="6207"/>
      <c r="BR11" s="6207"/>
      <c r="BS11" s="6207"/>
      <c r="BT11" s="6207"/>
      <c r="BU11" s="2064" t="s">
        <v>2035</v>
      </c>
      <c r="BV11" s="2055" t="s">
        <v>857</v>
      </c>
      <c r="BW11" s="2065"/>
      <c r="BX11" s="1201">
        <v>3983</v>
      </c>
      <c r="BY11" s="2064" t="s">
        <v>2034</v>
      </c>
      <c r="BZ11" s="2114">
        <v>3983</v>
      </c>
      <c r="CA11" s="2064" t="s">
        <v>2036</v>
      </c>
      <c r="CB11" s="1075" t="s">
        <v>5022</v>
      </c>
      <c r="CC11" s="1075" t="s">
        <v>5022</v>
      </c>
      <c r="CD11" s="2082">
        <v>256</v>
      </c>
      <c r="CE11" s="2082">
        <v>256</v>
      </c>
      <c r="CF11" s="2082">
        <v>256</v>
      </c>
      <c r="CG11" s="2082">
        <v>256</v>
      </c>
      <c r="CH11" s="1075"/>
      <c r="CI11" s="2114">
        <v>2</v>
      </c>
      <c r="CJ11" s="1201" t="s">
        <v>859</v>
      </c>
      <c r="CK11" s="1201">
        <v>2</v>
      </c>
      <c r="CL11" s="2113"/>
      <c r="CM11" s="2113"/>
      <c r="CN11" s="2113"/>
      <c r="CO11" s="2113"/>
      <c r="CP11" s="2113"/>
      <c r="CQ11" s="2491"/>
      <c r="CR11" s="2491"/>
      <c r="CS11" s="2112"/>
      <c r="CT11" s="2085"/>
      <c r="CU11" s="2085"/>
      <c r="CV11" s="2085"/>
      <c r="CW11" s="2085"/>
      <c r="CX11" s="2085"/>
      <c r="CY11" s="2085"/>
      <c r="CZ11" s="2085"/>
      <c r="DA11" s="2085"/>
      <c r="DB11" s="2085"/>
      <c r="DC11" s="2085"/>
      <c r="DD11" s="2085"/>
      <c r="DE11" s="2085"/>
      <c r="DF11" s="2085"/>
      <c r="DG11" s="2085"/>
      <c r="DH11" s="2085"/>
      <c r="DI11" s="2085"/>
      <c r="DJ11" s="2085"/>
      <c r="DK11" s="2085"/>
      <c r="DL11" s="2085"/>
      <c r="DM11" s="2085"/>
      <c r="DN11" s="2085"/>
      <c r="DO11" s="2085"/>
      <c r="DP11" s="2085"/>
      <c r="DQ11" s="2085"/>
      <c r="DR11" s="2085"/>
      <c r="DS11" s="2085"/>
      <c r="DT11" s="2085"/>
      <c r="DU11" s="2085"/>
      <c r="DV11" s="2085"/>
      <c r="DW11" s="2085"/>
    </row>
    <row r="12" spans="1:127" ht="12.75" hidden="1" customHeight="1">
      <c r="A12" s="6457" t="s">
        <v>4870</v>
      </c>
      <c r="B12" s="3268"/>
      <c r="C12" s="6454" t="s">
        <v>4869</v>
      </c>
      <c r="D12" s="6449" t="s">
        <v>5899</v>
      </c>
      <c r="E12" s="6449" t="s">
        <v>2043</v>
      </c>
      <c r="F12" s="6349" t="s">
        <v>5896</v>
      </c>
      <c r="G12" s="6344">
        <v>1</v>
      </c>
      <c r="H12" s="6344">
        <v>1</v>
      </c>
      <c r="I12" s="6331" t="s">
        <v>2028</v>
      </c>
      <c r="J12" s="6331" t="s">
        <v>2028</v>
      </c>
      <c r="K12" s="6331" t="s">
        <v>2029</v>
      </c>
      <c r="L12" s="6331" t="s">
        <v>2029</v>
      </c>
      <c r="M12" s="6331">
        <v>8</v>
      </c>
      <c r="N12" s="6331">
        <v>0</v>
      </c>
      <c r="O12" s="6331">
        <v>31</v>
      </c>
      <c r="P12" s="6331">
        <v>8</v>
      </c>
      <c r="Q12" s="6331">
        <v>0</v>
      </c>
      <c r="R12" s="6331">
        <v>31</v>
      </c>
      <c r="S12" s="6331">
        <v>0</v>
      </c>
      <c r="T12" s="6331">
        <v>0</v>
      </c>
      <c r="U12" s="6331">
        <v>0</v>
      </c>
      <c r="V12" s="6331">
        <v>0</v>
      </c>
      <c r="W12" s="6331">
        <v>0</v>
      </c>
      <c r="X12" s="6331">
        <v>0</v>
      </c>
      <c r="Y12" s="6331">
        <v>0</v>
      </c>
      <c r="Z12" s="6331">
        <v>0</v>
      </c>
      <c r="AA12" s="6331">
        <v>0</v>
      </c>
      <c r="AB12" s="6331">
        <v>0</v>
      </c>
      <c r="AC12" s="6331"/>
      <c r="AD12" s="6331"/>
      <c r="AE12" s="6331"/>
      <c r="AF12" s="6331"/>
      <c r="AG12" s="6331"/>
      <c r="AH12" s="6331"/>
      <c r="AI12" s="6331"/>
      <c r="AJ12" s="6331">
        <v>0</v>
      </c>
      <c r="AK12" s="6331">
        <v>0</v>
      </c>
      <c r="AL12" s="6331">
        <v>0</v>
      </c>
      <c r="AM12" s="6331">
        <v>0</v>
      </c>
      <c r="AN12" s="6331" t="s">
        <v>2029</v>
      </c>
      <c r="AO12" s="6331">
        <v>0</v>
      </c>
      <c r="AP12" s="6331">
        <v>0</v>
      </c>
      <c r="AQ12" s="6331">
        <v>0</v>
      </c>
      <c r="AR12" s="6331">
        <v>0</v>
      </c>
      <c r="AS12" s="6331" t="s">
        <v>4810</v>
      </c>
      <c r="AT12" s="6331"/>
      <c r="AU12" s="6331"/>
      <c r="AV12" s="6331"/>
      <c r="AW12" s="6331" t="s">
        <v>4809</v>
      </c>
      <c r="AX12" s="6331" t="s">
        <v>4809</v>
      </c>
      <c r="AY12" s="6331">
        <v>0</v>
      </c>
      <c r="AZ12" s="6331">
        <v>0</v>
      </c>
      <c r="BA12" s="6331">
        <v>0</v>
      </c>
      <c r="BB12" s="6331">
        <v>0</v>
      </c>
      <c r="BC12" s="6331" t="s">
        <v>2030</v>
      </c>
      <c r="BD12" s="6329" t="s">
        <v>2031</v>
      </c>
      <c r="BE12" s="6443">
        <v>4224</v>
      </c>
      <c r="BF12" s="6443">
        <v>4224</v>
      </c>
      <c r="BG12" s="6443">
        <v>8312</v>
      </c>
      <c r="BH12" s="6443">
        <v>640</v>
      </c>
      <c r="BI12" s="6443">
        <v>640</v>
      </c>
      <c r="BJ12" s="6443">
        <v>1088</v>
      </c>
      <c r="BK12" s="6212" t="s">
        <v>873</v>
      </c>
      <c r="BL12" s="6320">
        <v>9</v>
      </c>
      <c r="BM12" s="6320">
        <v>2</v>
      </c>
      <c r="BN12" s="6323" t="s">
        <v>2045</v>
      </c>
      <c r="BO12" s="6320" t="s">
        <v>2033</v>
      </c>
      <c r="BP12" s="6212" t="s">
        <v>2034</v>
      </c>
      <c r="BQ12" s="6160">
        <v>0</v>
      </c>
      <c r="BR12" s="6160">
        <v>0</v>
      </c>
      <c r="BS12" s="6160">
        <v>0</v>
      </c>
      <c r="BT12" s="6160">
        <v>0</v>
      </c>
      <c r="BU12" s="2064" t="s">
        <v>2035</v>
      </c>
      <c r="BV12" s="2066" t="s">
        <v>857</v>
      </c>
      <c r="BW12" s="2065"/>
      <c r="BX12" s="2064">
        <v>1204</v>
      </c>
      <c r="BY12" s="2064" t="s">
        <v>2034</v>
      </c>
      <c r="BZ12" s="2064">
        <v>1203</v>
      </c>
      <c r="CA12" s="2064" t="s">
        <v>2036</v>
      </c>
      <c r="CB12" s="2071" t="s">
        <v>1218</v>
      </c>
      <c r="CC12" s="2071" t="s">
        <v>1219</v>
      </c>
      <c r="CD12" s="2109">
        <v>4288</v>
      </c>
      <c r="CE12" s="2109">
        <v>4352</v>
      </c>
      <c r="CF12" s="2109">
        <v>512</v>
      </c>
      <c r="CG12" s="2109">
        <v>576</v>
      </c>
      <c r="CH12" s="191"/>
      <c r="CI12" s="1201">
        <v>2</v>
      </c>
      <c r="CJ12" s="1201" t="s">
        <v>859</v>
      </c>
      <c r="CK12" s="1201">
        <v>2</v>
      </c>
      <c r="CL12" s="2108"/>
      <c r="CM12" s="2108"/>
      <c r="CN12" s="2108"/>
      <c r="CO12" s="2108"/>
      <c r="CP12" s="2108"/>
      <c r="CQ12" s="2130"/>
      <c r="CR12" s="2130"/>
    </row>
    <row r="13" spans="1:127" ht="12.75" hidden="1" customHeight="1">
      <c r="A13" s="6458"/>
      <c r="B13" s="3269"/>
      <c r="C13" s="6455"/>
      <c r="D13" s="6450"/>
      <c r="E13" s="6450"/>
      <c r="F13" s="6452"/>
      <c r="G13" s="6345"/>
      <c r="H13" s="6345"/>
      <c r="I13" s="6332"/>
      <c r="J13" s="6332"/>
      <c r="K13" s="6332"/>
      <c r="L13" s="6332"/>
      <c r="M13" s="6332"/>
      <c r="N13" s="6332"/>
      <c r="O13" s="6332"/>
      <c r="P13" s="6332"/>
      <c r="Q13" s="6332"/>
      <c r="R13" s="6332"/>
      <c r="S13" s="6332"/>
      <c r="T13" s="6332"/>
      <c r="U13" s="6332"/>
      <c r="V13" s="6332"/>
      <c r="W13" s="6332"/>
      <c r="X13" s="6332"/>
      <c r="Y13" s="6332"/>
      <c r="Z13" s="6332"/>
      <c r="AA13" s="6332"/>
      <c r="AB13" s="6332"/>
      <c r="AC13" s="6332"/>
      <c r="AD13" s="6332"/>
      <c r="AE13" s="6332"/>
      <c r="AF13" s="6332"/>
      <c r="AG13" s="6332"/>
      <c r="AH13" s="6332"/>
      <c r="AI13" s="6332"/>
      <c r="AJ13" s="6332"/>
      <c r="AK13" s="6332"/>
      <c r="AL13" s="6332"/>
      <c r="AM13" s="6332"/>
      <c r="AN13" s="6332"/>
      <c r="AO13" s="6332"/>
      <c r="AP13" s="6332"/>
      <c r="AQ13" s="6332"/>
      <c r="AR13" s="6332"/>
      <c r="AS13" s="6332"/>
      <c r="AT13" s="6332"/>
      <c r="AU13" s="6332"/>
      <c r="AV13" s="6332"/>
      <c r="AW13" s="6332"/>
      <c r="AX13" s="6332"/>
      <c r="AY13" s="6332"/>
      <c r="AZ13" s="6332"/>
      <c r="BA13" s="6332"/>
      <c r="BB13" s="6332"/>
      <c r="BC13" s="6332"/>
      <c r="BD13" s="6330"/>
      <c r="BE13" s="6444"/>
      <c r="BF13" s="6444"/>
      <c r="BG13" s="6444"/>
      <c r="BH13" s="6444"/>
      <c r="BI13" s="6444"/>
      <c r="BJ13" s="6444"/>
      <c r="BK13" s="6206"/>
      <c r="BL13" s="6321"/>
      <c r="BM13" s="6321"/>
      <c r="BN13" s="6324"/>
      <c r="BO13" s="6321"/>
      <c r="BP13" s="6206"/>
      <c r="BQ13" s="6161"/>
      <c r="BR13" s="6161"/>
      <c r="BS13" s="6161"/>
      <c r="BT13" s="6161"/>
      <c r="BU13" s="2064" t="s">
        <v>2035</v>
      </c>
      <c r="BV13" s="2066" t="s">
        <v>857</v>
      </c>
      <c r="BW13" s="2065"/>
      <c r="BX13" s="1201">
        <v>3986</v>
      </c>
      <c r="BY13" s="2064" t="s">
        <v>2034</v>
      </c>
      <c r="BZ13" s="1201">
        <v>3986</v>
      </c>
      <c r="CA13" s="2064" t="s">
        <v>2036</v>
      </c>
      <c r="CB13" s="2067" t="s">
        <v>4977</v>
      </c>
      <c r="CC13" s="2067" t="s">
        <v>4976</v>
      </c>
      <c r="CD13" s="2082">
        <v>4000</v>
      </c>
      <c r="CE13" s="2082">
        <v>4064</v>
      </c>
      <c r="CF13" s="2063">
        <v>512</v>
      </c>
      <c r="CG13" s="2063">
        <v>576</v>
      </c>
      <c r="CH13" s="191"/>
      <c r="CI13" s="1201">
        <v>2</v>
      </c>
      <c r="CJ13" s="1201" t="s">
        <v>859</v>
      </c>
      <c r="CK13" s="1201">
        <v>2</v>
      </c>
      <c r="CL13" s="2064">
        <v>3</v>
      </c>
      <c r="CM13" s="2064" t="s">
        <v>875</v>
      </c>
      <c r="CN13" s="2064" t="s">
        <v>859</v>
      </c>
      <c r="CO13" s="2064" t="s">
        <v>876</v>
      </c>
      <c r="CP13" s="2064" t="s">
        <v>877</v>
      </c>
      <c r="CQ13" s="2075"/>
      <c r="CR13" s="2075"/>
    </row>
    <row r="14" spans="1:127" ht="12.75" hidden="1" customHeight="1">
      <c r="A14" s="6458"/>
      <c r="B14" s="3269"/>
      <c r="C14" s="6455"/>
      <c r="D14" s="6450"/>
      <c r="E14" s="6450"/>
      <c r="F14" s="6452"/>
      <c r="G14" s="6345"/>
      <c r="H14" s="6345"/>
      <c r="I14" s="6332"/>
      <c r="J14" s="6332"/>
      <c r="K14" s="6332"/>
      <c r="L14" s="6332"/>
      <c r="M14" s="6332"/>
      <c r="N14" s="6332"/>
      <c r="O14" s="6332"/>
      <c r="P14" s="6332"/>
      <c r="Q14" s="6332"/>
      <c r="R14" s="6332"/>
      <c r="S14" s="6332"/>
      <c r="T14" s="6332"/>
      <c r="U14" s="6332"/>
      <c r="V14" s="6332"/>
      <c r="W14" s="6332"/>
      <c r="X14" s="6332"/>
      <c r="Y14" s="6332"/>
      <c r="Z14" s="6332"/>
      <c r="AA14" s="6332"/>
      <c r="AB14" s="6332"/>
      <c r="AC14" s="6332"/>
      <c r="AD14" s="6332"/>
      <c r="AE14" s="6332"/>
      <c r="AF14" s="6332"/>
      <c r="AG14" s="6332"/>
      <c r="AH14" s="6332"/>
      <c r="AI14" s="6332"/>
      <c r="AJ14" s="6332"/>
      <c r="AK14" s="6332"/>
      <c r="AL14" s="6332"/>
      <c r="AM14" s="6332"/>
      <c r="AN14" s="6332"/>
      <c r="AO14" s="6332"/>
      <c r="AP14" s="6332"/>
      <c r="AQ14" s="6332"/>
      <c r="AR14" s="6332"/>
      <c r="AS14" s="6332"/>
      <c r="AT14" s="6332"/>
      <c r="AU14" s="6332"/>
      <c r="AV14" s="6332"/>
      <c r="AW14" s="6332"/>
      <c r="AX14" s="6332"/>
      <c r="AY14" s="6332"/>
      <c r="AZ14" s="6332"/>
      <c r="BA14" s="6332"/>
      <c r="BB14" s="6332"/>
      <c r="BC14" s="6332"/>
      <c r="BD14" s="6329" t="s">
        <v>2031</v>
      </c>
      <c r="BE14" s="6444"/>
      <c r="BF14" s="6444"/>
      <c r="BG14" s="6444"/>
      <c r="BH14" s="6444"/>
      <c r="BI14" s="6444"/>
      <c r="BJ14" s="6444"/>
      <c r="BK14" s="6206"/>
      <c r="BL14" s="6321"/>
      <c r="BM14" s="6321"/>
      <c r="BN14" s="6324"/>
      <c r="BO14" s="6321"/>
      <c r="BP14" s="6206"/>
      <c r="BQ14" s="6161"/>
      <c r="BR14" s="6161"/>
      <c r="BS14" s="6161"/>
      <c r="BT14" s="6161"/>
      <c r="BU14" s="2064" t="s">
        <v>2035</v>
      </c>
      <c r="BV14" s="2066" t="s">
        <v>857</v>
      </c>
      <c r="BW14" s="2065"/>
      <c r="BX14" s="1201">
        <v>4000</v>
      </c>
      <c r="BY14" s="2064" t="s">
        <v>2034</v>
      </c>
      <c r="BZ14" s="1201">
        <v>4000</v>
      </c>
      <c r="CA14" s="2064" t="s">
        <v>2036</v>
      </c>
      <c r="CB14" s="2067" t="s">
        <v>869</v>
      </c>
      <c r="CC14" s="2067" t="s">
        <v>869</v>
      </c>
      <c r="CD14" s="2082">
        <v>256</v>
      </c>
      <c r="CE14" s="2082">
        <v>256</v>
      </c>
      <c r="CF14" s="2082">
        <v>256</v>
      </c>
      <c r="CG14" s="2082">
        <v>256</v>
      </c>
      <c r="CH14" s="191"/>
      <c r="CI14" s="1201">
        <v>2</v>
      </c>
      <c r="CJ14" s="1201" t="s">
        <v>859</v>
      </c>
      <c r="CK14" s="1201">
        <v>2</v>
      </c>
      <c r="CL14" s="2108"/>
      <c r="CM14" s="2108"/>
      <c r="CN14" s="2108"/>
      <c r="CO14" s="2108"/>
      <c r="CP14" s="2108"/>
      <c r="CQ14" s="2130"/>
      <c r="CR14" s="2130"/>
    </row>
    <row r="15" spans="1:127" ht="12.75" hidden="1" customHeight="1">
      <c r="A15" s="6458"/>
      <c r="B15" s="3270"/>
      <c r="C15" s="6456"/>
      <c r="D15" s="6451"/>
      <c r="E15" s="6451"/>
      <c r="F15" s="6453"/>
      <c r="G15" s="6346"/>
      <c r="H15" s="6346"/>
      <c r="I15" s="6333"/>
      <c r="J15" s="6333"/>
      <c r="K15" s="6333"/>
      <c r="L15" s="6333"/>
      <c r="M15" s="6333"/>
      <c r="N15" s="6333"/>
      <c r="O15" s="6333"/>
      <c r="P15" s="6333"/>
      <c r="Q15" s="6333"/>
      <c r="R15" s="6333"/>
      <c r="S15" s="6333"/>
      <c r="T15" s="6333"/>
      <c r="U15" s="6333"/>
      <c r="V15" s="6333"/>
      <c r="W15" s="6333"/>
      <c r="X15" s="6333"/>
      <c r="Y15" s="6333"/>
      <c r="Z15" s="6333"/>
      <c r="AA15" s="6333"/>
      <c r="AB15" s="6333"/>
      <c r="AC15" s="6333"/>
      <c r="AD15" s="6333"/>
      <c r="AE15" s="6333"/>
      <c r="AF15" s="6333"/>
      <c r="AG15" s="6333"/>
      <c r="AH15" s="6333"/>
      <c r="AI15" s="6333"/>
      <c r="AJ15" s="6333"/>
      <c r="AK15" s="6333"/>
      <c r="AL15" s="6333"/>
      <c r="AM15" s="6333"/>
      <c r="AN15" s="6333"/>
      <c r="AO15" s="6333"/>
      <c r="AP15" s="6333"/>
      <c r="AQ15" s="6333"/>
      <c r="AR15" s="6333"/>
      <c r="AS15" s="6333"/>
      <c r="AT15" s="6333"/>
      <c r="AU15" s="6333"/>
      <c r="AV15" s="6333"/>
      <c r="AW15" s="6333"/>
      <c r="AX15" s="6333"/>
      <c r="AY15" s="6333"/>
      <c r="AZ15" s="6333"/>
      <c r="BA15" s="6333"/>
      <c r="BB15" s="6333"/>
      <c r="BC15" s="6333"/>
      <c r="BD15" s="6330"/>
      <c r="BE15" s="6445"/>
      <c r="BF15" s="6445"/>
      <c r="BG15" s="6445"/>
      <c r="BH15" s="6445"/>
      <c r="BI15" s="6445"/>
      <c r="BJ15" s="6445"/>
      <c r="BK15" s="6207"/>
      <c r="BL15" s="6322"/>
      <c r="BM15" s="6322"/>
      <c r="BN15" s="6325"/>
      <c r="BO15" s="6322"/>
      <c r="BP15" s="6207"/>
      <c r="BQ15" s="6162"/>
      <c r="BR15" s="6162"/>
      <c r="BS15" s="6162"/>
      <c r="BT15" s="6162"/>
      <c r="BU15" s="2064" t="s">
        <v>2035</v>
      </c>
      <c r="BV15" s="2066" t="s">
        <v>857</v>
      </c>
      <c r="BW15" s="2065"/>
      <c r="BX15" s="1201">
        <v>3983</v>
      </c>
      <c r="BY15" s="2064" t="s">
        <v>2034</v>
      </c>
      <c r="BZ15" s="1201">
        <v>3983</v>
      </c>
      <c r="CA15" s="2064" t="s">
        <v>2036</v>
      </c>
      <c r="CB15" s="191" t="s">
        <v>5022</v>
      </c>
      <c r="CC15" s="191" t="s">
        <v>5022</v>
      </c>
      <c r="CD15" s="2063">
        <v>256</v>
      </c>
      <c r="CE15" s="2063">
        <v>256</v>
      </c>
      <c r="CF15" s="2063">
        <v>256</v>
      </c>
      <c r="CG15" s="2063">
        <v>256</v>
      </c>
      <c r="CH15" s="191"/>
      <c r="CI15" s="1201">
        <v>2</v>
      </c>
      <c r="CJ15" s="1201" t="s">
        <v>859</v>
      </c>
      <c r="CK15" s="1201">
        <v>2</v>
      </c>
      <c r="CL15" s="2108"/>
      <c r="CM15" s="2108"/>
      <c r="CN15" s="2108"/>
      <c r="CO15" s="2108"/>
      <c r="CP15" s="2108"/>
      <c r="CQ15" s="2130"/>
      <c r="CR15" s="2130"/>
    </row>
    <row r="16" spans="1:127" ht="12.75" hidden="1" customHeight="1">
      <c r="A16" s="6458"/>
      <c r="B16" s="3268"/>
      <c r="C16" s="6454" t="s">
        <v>4868</v>
      </c>
      <c r="D16" s="6449" t="s">
        <v>5900</v>
      </c>
      <c r="E16" s="6449" t="s">
        <v>2043</v>
      </c>
      <c r="F16" s="6349" t="s">
        <v>5897</v>
      </c>
      <c r="G16" s="6344">
        <v>1</v>
      </c>
      <c r="H16" s="6344">
        <v>1</v>
      </c>
      <c r="I16" s="6331" t="s">
        <v>2028</v>
      </c>
      <c r="J16" s="6331" t="s">
        <v>2028</v>
      </c>
      <c r="K16" s="6331" t="s">
        <v>2029</v>
      </c>
      <c r="L16" s="6331" t="s">
        <v>2029</v>
      </c>
      <c r="M16" s="6331">
        <v>8</v>
      </c>
      <c r="N16" s="6331">
        <v>0</v>
      </c>
      <c r="O16" s="6331">
        <v>31</v>
      </c>
      <c r="P16" s="6331">
        <v>8</v>
      </c>
      <c r="Q16" s="6331">
        <v>0</v>
      </c>
      <c r="R16" s="6331">
        <v>31</v>
      </c>
      <c r="S16" s="6331">
        <v>0</v>
      </c>
      <c r="T16" s="6331">
        <v>0</v>
      </c>
      <c r="U16" s="6331">
        <v>0</v>
      </c>
      <c r="V16" s="6331">
        <v>0</v>
      </c>
      <c r="W16" s="6331">
        <v>0</v>
      </c>
      <c r="X16" s="6331">
        <v>0</v>
      </c>
      <c r="Y16" s="6331">
        <v>0</v>
      </c>
      <c r="Z16" s="6331">
        <v>0</v>
      </c>
      <c r="AA16" s="6331">
        <v>0</v>
      </c>
      <c r="AB16" s="6331">
        <v>0</v>
      </c>
      <c r="AC16" s="6331"/>
      <c r="AD16" s="6331"/>
      <c r="AE16" s="6331"/>
      <c r="AF16" s="6331"/>
      <c r="AG16" s="6331"/>
      <c r="AH16" s="6331"/>
      <c r="AI16" s="6331"/>
      <c r="AJ16" s="6331">
        <v>0</v>
      </c>
      <c r="AK16" s="6331">
        <v>0</v>
      </c>
      <c r="AL16" s="6331">
        <v>0</v>
      </c>
      <c r="AM16" s="6331">
        <v>0</v>
      </c>
      <c r="AN16" s="6331" t="s">
        <v>2029</v>
      </c>
      <c r="AO16" s="6331">
        <v>0</v>
      </c>
      <c r="AP16" s="6331">
        <v>0</v>
      </c>
      <c r="AQ16" s="6331">
        <v>0</v>
      </c>
      <c r="AR16" s="6331">
        <v>0</v>
      </c>
      <c r="AS16" s="6331" t="s">
        <v>4810</v>
      </c>
      <c r="AT16" s="6331"/>
      <c r="AU16" s="6331"/>
      <c r="AV16" s="6331"/>
      <c r="AW16" s="6331" t="s">
        <v>4809</v>
      </c>
      <c r="AX16" s="6331" t="s">
        <v>4809</v>
      </c>
      <c r="AY16" s="6331">
        <v>0</v>
      </c>
      <c r="AZ16" s="6331">
        <v>0</v>
      </c>
      <c r="BA16" s="6331">
        <v>0</v>
      </c>
      <c r="BB16" s="6331">
        <v>0</v>
      </c>
      <c r="BC16" s="6331" t="s">
        <v>2030</v>
      </c>
      <c r="BD16" s="6329" t="s">
        <v>2031</v>
      </c>
      <c r="BE16" s="6443">
        <v>8248</v>
      </c>
      <c r="BF16" s="6443">
        <v>8248</v>
      </c>
      <c r="BG16" s="6443">
        <v>14919</v>
      </c>
      <c r="BH16" s="6443">
        <v>1088</v>
      </c>
      <c r="BI16" s="6443">
        <v>1088</v>
      </c>
      <c r="BJ16" s="6443">
        <v>1230</v>
      </c>
      <c r="BK16" s="6446" t="s">
        <v>873</v>
      </c>
      <c r="BL16" s="6320">
        <v>9</v>
      </c>
      <c r="BM16" s="6320">
        <v>2</v>
      </c>
      <c r="BN16" s="6323" t="s">
        <v>2045</v>
      </c>
      <c r="BO16" s="6320" t="s">
        <v>2033</v>
      </c>
      <c r="BP16" s="6212" t="s">
        <v>2034</v>
      </c>
      <c r="BQ16" s="6160">
        <v>0</v>
      </c>
      <c r="BR16" s="6160">
        <v>0</v>
      </c>
      <c r="BS16" s="6160">
        <v>0</v>
      </c>
      <c r="BT16" s="6160">
        <v>0</v>
      </c>
      <c r="BU16" s="2064" t="s">
        <v>2035</v>
      </c>
      <c r="BV16" s="2066" t="s">
        <v>857</v>
      </c>
      <c r="BW16" s="2065"/>
      <c r="BX16" s="2064">
        <v>1204</v>
      </c>
      <c r="BY16" s="2064" t="s">
        <v>2034</v>
      </c>
      <c r="BZ16" s="2064">
        <v>1203</v>
      </c>
      <c r="CA16" s="2064" t="s">
        <v>2036</v>
      </c>
      <c r="CB16" s="2110" t="s">
        <v>2037</v>
      </c>
      <c r="CC16" s="2110" t="s">
        <v>2038</v>
      </c>
      <c r="CD16" s="2111">
        <v>10752</v>
      </c>
      <c r="CE16" s="2111">
        <v>10816</v>
      </c>
      <c r="CF16" s="2111">
        <v>2560</v>
      </c>
      <c r="CG16" s="2111">
        <v>704</v>
      </c>
      <c r="CH16" s="191"/>
      <c r="CI16" s="1201">
        <v>2</v>
      </c>
      <c r="CJ16" s="1201" t="s">
        <v>859</v>
      </c>
      <c r="CK16" s="1201">
        <v>2</v>
      </c>
      <c r="CL16" s="2108"/>
      <c r="CM16" s="2108"/>
      <c r="CN16" s="2108"/>
      <c r="CO16" s="2108"/>
      <c r="CP16" s="2108"/>
      <c r="CQ16" s="2130"/>
      <c r="CR16" s="2130"/>
    </row>
    <row r="17" spans="1:96" ht="12.75" hidden="1" customHeight="1">
      <c r="A17" s="6458"/>
      <c r="B17" s="3269"/>
      <c r="C17" s="6455"/>
      <c r="D17" s="6450"/>
      <c r="E17" s="6450"/>
      <c r="F17" s="6452"/>
      <c r="G17" s="6345"/>
      <c r="H17" s="6345"/>
      <c r="I17" s="6332"/>
      <c r="J17" s="6332"/>
      <c r="K17" s="6332"/>
      <c r="L17" s="6332"/>
      <c r="M17" s="6332"/>
      <c r="N17" s="6332"/>
      <c r="O17" s="6332"/>
      <c r="P17" s="6332"/>
      <c r="Q17" s="6332"/>
      <c r="R17" s="6332"/>
      <c r="S17" s="6332"/>
      <c r="T17" s="6332"/>
      <c r="U17" s="6332"/>
      <c r="V17" s="6332"/>
      <c r="W17" s="6332"/>
      <c r="X17" s="6332"/>
      <c r="Y17" s="6332"/>
      <c r="Z17" s="6332"/>
      <c r="AA17" s="6332"/>
      <c r="AB17" s="6332"/>
      <c r="AC17" s="6332"/>
      <c r="AD17" s="6332"/>
      <c r="AE17" s="6332"/>
      <c r="AF17" s="6332"/>
      <c r="AG17" s="6332"/>
      <c r="AH17" s="6332"/>
      <c r="AI17" s="6332"/>
      <c r="AJ17" s="6332"/>
      <c r="AK17" s="6332"/>
      <c r="AL17" s="6332"/>
      <c r="AM17" s="6332"/>
      <c r="AN17" s="6332"/>
      <c r="AO17" s="6332"/>
      <c r="AP17" s="6332"/>
      <c r="AQ17" s="6332"/>
      <c r="AR17" s="6332"/>
      <c r="AS17" s="6332"/>
      <c r="AT17" s="6332"/>
      <c r="AU17" s="6332"/>
      <c r="AV17" s="6332"/>
      <c r="AW17" s="6332"/>
      <c r="AX17" s="6332"/>
      <c r="AY17" s="6332"/>
      <c r="AZ17" s="6332"/>
      <c r="BA17" s="6332"/>
      <c r="BB17" s="6332"/>
      <c r="BC17" s="6332"/>
      <c r="BD17" s="6330"/>
      <c r="BE17" s="6444"/>
      <c r="BF17" s="6444"/>
      <c r="BG17" s="6444"/>
      <c r="BH17" s="6444"/>
      <c r="BI17" s="6444"/>
      <c r="BJ17" s="6444"/>
      <c r="BK17" s="6447"/>
      <c r="BL17" s="6321"/>
      <c r="BM17" s="6321"/>
      <c r="BN17" s="6324"/>
      <c r="BO17" s="6321"/>
      <c r="BP17" s="6206"/>
      <c r="BQ17" s="6161"/>
      <c r="BR17" s="6161"/>
      <c r="BS17" s="6161"/>
      <c r="BT17" s="6161"/>
      <c r="BU17" s="2064" t="s">
        <v>2035</v>
      </c>
      <c r="BV17" s="2066" t="s">
        <v>857</v>
      </c>
      <c r="BW17" s="2065"/>
      <c r="BX17" s="1201">
        <v>3986</v>
      </c>
      <c r="BY17" s="2064" t="s">
        <v>2034</v>
      </c>
      <c r="BZ17" s="1201">
        <v>3986</v>
      </c>
      <c r="CA17" s="2064" t="s">
        <v>2036</v>
      </c>
      <c r="CB17" s="2067" t="s">
        <v>4977</v>
      </c>
      <c r="CC17" s="2067" t="s">
        <v>4976</v>
      </c>
      <c r="CD17" s="2082">
        <v>4000</v>
      </c>
      <c r="CE17" s="2082">
        <v>4064</v>
      </c>
      <c r="CF17" s="2063">
        <v>512</v>
      </c>
      <c r="CG17" s="2063">
        <v>576</v>
      </c>
      <c r="CH17" s="191"/>
      <c r="CI17" s="1201">
        <v>2</v>
      </c>
      <c r="CJ17" s="1201" t="s">
        <v>859</v>
      </c>
      <c r="CK17" s="1201">
        <v>2</v>
      </c>
      <c r="CL17" s="2064">
        <v>3</v>
      </c>
      <c r="CM17" s="2064" t="s">
        <v>875</v>
      </c>
      <c r="CN17" s="2064" t="s">
        <v>859</v>
      </c>
      <c r="CO17" s="2064" t="s">
        <v>876</v>
      </c>
      <c r="CP17" s="2064" t="s">
        <v>877</v>
      </c>
      <c r="CQ17" s="2075"/>
      <c r="CR17" s="2075"/>
    </row>
    <row r="18" spans="1:96" ht="12.75" hidden="1" customHeight="1">
      <c r="A18" s="6458"/>
      <c r="B18" s="3269"/>
      <c r="C18" s="6455"/>
      <c r="D18" s="6450"/>
      <c r="E18" s="6450"/>
      <c r="F18" s="6452"/>
      <c r="G18" s="6345"/>
      <c r="H18" s="6345"/>
      <c r="I18" s="6332"/>
      <c r="J18" s="6332"/>
      <c r="K18" s="6332"/>
      <c r="L18" s="6332"/>
      <c r="M18" s="6332"/>
      <c r="N18" s="6332"/>
      <c r="O18" s="6332"/>
      <c r="P18" s="6332"/>
      <c r="Q18" s="6332"/>
      <c r="R18" s="6332"/>
      <c r="S18" s="6332"/>
      <c r="T18" s="6332"/>
      <c r="U18" s="6332"/>
      <c r="V18" s="6332"/>
      <c r="W18" s="6332"/>
      <c r="X18" s="6332"/>
      <c r="Y18" s="6332"/>
      <c r="Z18" s="6332"/>
      <c r="AA18" s="6332"/>
      <c r="AB18" s="6332"/>
      <c r="AC18" s="6332"/>
      <c r="AD18" s="6332"/>
      <c r="AE18" s="6332"/>
      <c r="AF18" s="6332"/>
      <c r="AG18" s="6332"/>
      <c r="AH18" s="6332"/>
      <c r="AI18" s="6332"/>
      <c r="AJ18" s="6332"/>
      <c r="AK18" s="6332"/>
      <c r="AL18" s="6332"/>
      <c r="AM18" s="6332"/>
      <c r="AN18" s="6332"/>
      <c r="AO18" s="6332"/>
      <c r="AP18" s="6332"/>
      <c r="AQ18" s="6332"/>
      <c r="AR18" s="6332"/>
      <c r="AS18" s="6332"/>
      <c r="AT18" s="6332"/>
      <c r="AU18" s="6332"/>
      <c r="AV18" s="6332"/>
      <c r="AW18" s="6332"/>
      <c r="AX18" s="6332"/>
      <c r="AY18" s="6332"/>
      <c r="AZ18" s="6332"/>
      <c r="BA18" s="6332"/>
      <c r="BB18" s="6332"/>
      <c r="BC18" s="6332"/>
      <c r="BD18" s="6329" t="s">
        <v>2031</v>
      </c>
      <c r="BE18" s="6444"/>
      <c r="BF18" s="6444"/>
      <c r="BG18" s="6444"/>
      <c r="BH18" s="6444"/>
      <c r="BI18" s="6444"/>
      <c r="BJ18" s="6444"/>
      <c r="BK18" s="6447"/>
      <c r="BL18" s="6321"/>
      <c r="BM18" s="6321"/>
      <c r="BN18" s="6324"/>
      <c r="BO18" s="6321"/>
      <c r="BP18" s="6206"/>
      <c r="BQ18" s="6161"/>
      <c r="BR18" s="6161"/>
      <c r="BS18" s="6161"/>
      <c r="BT18" s="6161"/>
      <c r="BU18" s="2064" t="s">
        <v>2035</v>
      </c>
      <c r="BV18" s="2066" t="s">
        <v>857</v>
      </c>
      <c r="BW18" s="2065"/>
      <c r="BX18" s="1201">
        <v>4000</v>
      </c>
      <c r="BY18" s="2064" t="s">
        <v>2034</v>
      </c>
      <c r="BZ18" s="1201">
        <v>4000</v>
      </c>
      <c r="CA18" s="2064" t="s">
        <v>2036</v>
      </c>
      <c r="CB18" s="2067" t="s">
        <v>869</v>
      </c>
      <c r="CC18" s="2067" t="s">
        <v>869</v>
      </c>
      <c r="CD18" s="2082">
        <v>256</v>
      </c>
      <c r="CE18" s="2082">
        <v>256</v>
      </c>
      <c r="CF18" s="2082">
        <v>256</v>
      </c>
      <c r="CG18" s="2082">
        <v>256</v>
      </c>
      <c r="CH18" s="191"/>
      <c r="CI18" s="1201">
        <v>2</v>
      </c>
      <c r="CJ18" s="1201" t="s">
        <v>859</v>
      </c>
      <c r="CK18" s="1201">
        <v>2</v>
      </c>
      <c r="CL18" s="2108"/>
      <c r="CM18" s="2108"/>
      <c r="CN18" s="2108"/>
      <c r="CO18" s="2108"/>
      <c r="CP18" s="2108"/>
      <c r="CQ18" s="2130"/>
      <c r="CR18" s="2130"/>
    </row>
    <row r="19" spans="1:96" ht="12.75" hidden="1" customHeight="1">
      <c r="A19" s="6458"/>
      <c r="B19" s="3270"/>
      <c r="C19" s="6456"/>
      <c r="D19" s="6451"/>
      <c r="E19" s="6451"/>
      <c r="F19" s="6453"/>
      <c r="G19" s="6346"/>
      <c r="H19" s="6346"/>
      <c r="I19" s="6333"/>
      <c r="J19" s="6333"/>
      <c r="K19" s="6333"/>
      <c r="L19" s="6333"/>
      <c r="M19" s="6333"/>
      <c r="N19" s="6333"/>
      <c r="O19" s="6333"/>
      <c r="P19" s="6333"/>
      <c r="Q19" s="6333"/>
      <c r="R19" s="6333"/>
      <c r="S19" s="6333"/>
      <c r="T19" s="6333"/>
      <c r="U19" s="6333"/>
      <c r="V19" s="6333"/>
      <c r="W19" s="6333"/>
      <c r="X19" s="6333"/>
      <c r="Y19" s="6333"/>
      <c r="Z19" s="6333"/>
      <c r="AA19" s="6333"/>
      <c r="AB19" s="6333"/>
      <c r="AC19" s="6333"/>
      <c r="AD19" s="6333"/>
      <c r="AE19" s="6333"/>
      <c r="AF19" s="6333"/>
      <c r="AG19" s="6333"/>
      <c r="AH19" s="6333"/>
      <c r="AI19" s="6333"/>
      <c r="AJ19" s="6333"/>
      <c r="AK19" s="6333"/>
      <c r="AL19" s="6333"/>
      <c r="AM19" s="6333"/>
      <c r="AN19" s="6333"/>
      <c r="AO19" s="6333"/>
      <c r="AP19" s="6333"/>
      <c r="AQ19" s="6333"/>
      <c r="AR19" s="6333"/>
      <c r="AS19" s="6333"/>
      <c r="AT19" s="6333"/>
      <c r="AU19" s="6333"/>
      <c r="AV19" s="6333"/>
      <c r="AW19" s="6333"/>
      <c r="AX19" s="6333"/>
      <c r="AY19" s="6333"/>
      <c r="AZ19" s="6333"/>
      <c r="BA19" s="6333"/>
      <c r="BB19" s="6333"/>
      <c r="BC19" s="6333"/>
      <c r="BD19" s="6330"/>
      <c r="BE19" s="6445"/>
      <c r="BF19" s="6445"/>
      <c r="BG19" s="6445"/>
      <c r="BH19" s="6445"/>
      <c r="BI19" s="6445"/>
      <c r="BJ19" s="6445"/>
      <c r="BK19" s="6448"/>
      <c r="BL19" s="6322"/>
      <c r="BM19" s="6322"/>
      <c r="BN19" s="6325"/>
      <c r="BO19" s="6322"/>
      <c r="BP19" s="6207"/>
      <c r="BQ19" s="6162"/>
      <c r="BR19" s="6162"/>
      <c r="BS19" s="6162"/>
      <c r="BT19" s="6162"/>
      <c r="BU19" s="2064" t="s">
        <v>2035</v>
      </c>
      <c r="BV19" s="2066" t="s">
        <v>857</v>
      </c>
      <c r="BW19" s="2065"/>
      <c r="BX19" s="1201">
        <v>3983</v>
      </c>
      <c r="BY19" s="2064" t="s">
        <v>2034</v>
      </c>
      <c r="BZ19" s="1201">
        <v>3983</v>
      </c>
      <c r="CA19" s="2064" t="s">
        <v>2036</v>
      </c>
      <c r="CB19" s="191" t="s">
        <v>5022</v>
      </c>
      <c r="CC19" s="191" t="s">
        <v>5022</v>
      </c>
      <c r="CD19" s="2082">
        <v>256</v>
      </c>
      <c r="CE19" s="2082">
        <v>256</v>
      </c>
      <c r="CF19" s="2082">
        <v>256</v>
      </c>
      <c r="CG19" s="2082">
        <v>256</v>
      </c>
      <c r="CH19" s="191"/>
      <c r="CI19" s="1201">
        <v>2</v>
      </c>
      <c r="CJ19" s="1201" t="s">
        <v>859</v>
      </c>
      <c r="CK19" s="1201">
        <v>2</v>
      </c>
      <c r="CL19" s="2108"/>
      <c r="CM19" s="2108"/>
      <c r="CN19" s="2108"/>
      <c r="CO19" s="2108"/>
      <c r="CP19" s="2108"/>
      <c r="CQ19" s="2130"/>
      <c r="CR19" s="2130"/>
    </row>
    <row r="20" spans="1:96" ht="12.75" hidden="1" customHeight="1">
      <c r="A20" s="6458"/>
      <c r="B20" s="3268"/>
      <c r="C20" s="6454" t="s">
        <v>4867</v>
      </c>
      <c r="D20" s="6449" t="s">
        <v>5901</v>
      </c>
      <c r="E20" s="6449" t="s">
        <v>2043</v>
      </c>
      <c r="F20" s="6349" t="s">
        <v>5898</v>
      </c>
      <c r="G20" s="6344">
        <v>1</v>
      </c>
      <c r="H20" s="6344">
        <v>1</v>
      </c>
      <c r="I20" s="6331" t="s">
        <v>2028</v>
      </c>
      <c r="J20" s="6331" t="s">
        <v>2028</v>
      </c>
      <c r="K20" s="6331" t="s">
        <v>2029</v>
      </c>
      <c r="L20" s="6331" t="s">
        <v>2029</v>
      </c>
      <c r="M20" s="6331">
        <v>8</v>
      </c>
      <c r="N20" s="6331">
        <v>0</v>
      </c>
      <c r="O20" s="6331">
        <v>31</v>
      </c>
      <c r="P20" s="6331">
        <v>8</v>
      </c>
      <c r="Q20" s="6331">
        <v>0</v>
      </c>
      <c r="R20" s="6331">
        <v>31</v>
      </c>
      <c r="S20" s="6331">
        <v>0</v>
      </c>
      <c r="T20" s="6331">
        <v>0</v>
      </c>
      <c r="U20" s="6331">
        <v>0</v>
      </c>
      <c r="V20" s="6331">
        <v>0</v>
      </c>
      <c r="W20" s="6331">
        <v>0</v>
      </c>
      <c r="X20" s="6331">
        <v>0</v>
      </c>
      <c r="Y20" s="6331">
        <v>0</v>
      </c>
      <c r="Z20" s="6331">
        <v>0</v>
      </c>
      <c r="AA20" s="6331">
        <v>0</v>
      </c>
      <c r="AB20" s="6331">
        <v>0</v>
      </c>
      <c r="AC20" s="6331"/>
      <c r="AD20" s="6331"/>
      <c r="AE20" s="6331"/>
      <c r="AF20" s="6331"/>
      <c r="AG20" s="6331"/>
      <c r="AH20" s="6331"/>
      <c r="AI20" s="6331"/>
      <c r="AJ20" s="6331">
        <v>0</v>
      </c>
      <c r="AK20" s="6331">
        <v>0</v>
      </c>
      <c r="AL20" s="6331">
        <v>0</v>
      </c>
      <c r="AM20" s="6331">
        <v>0</v>
      </c>
      <c r="AN20" s="6331" t="s">
        <v>2029</v>
      </c>
      <c r="AO20" s="6331">
        <v>0</v>
      </c>
      <c r="AP20" s="6331">
        <v>0</v>
      </c>
      <c r="AQ20" s="6331">
        <v>0</v>
      </c>
      <c r="AR20" s="6331">
        <v>0</v>
      </c>
      <c r="AS20" s="6331" t="s">
        <v>4810</v>
      </c>
      <c r="AT20" s="6331"/>
      <c r="AU20" s="6331"/>
      <c r="AV20" s="6331"/>
      <c r="AW20" s="6331" t="s">
        <v>4809</v>
      </c>
      <c r="AX20" s="6331" t="s">
        <v>4809</v>
      </c>
      <c r="AY20" s="6331">
        <v>0</v>
      </c>
      <c r="AZ20" s="6331">
        <v>0</v>
      </c>
      <c r="BA20" s="6331">
        <v>0</v>
      </c>
      <c r="BB20" s="6331">
        <v>0</v>
      </c>
      <c r="BC20" s="6331" t="s">
        <v>2030</v>
      </c>
      <c r="BD20" s="6329" t="s">
        <v>2031</v>
      </c>
      <c r="BE20" s="6443">
        <v>14855</v>
      </c>
      <c r="BF20" s="6443">
        <v>14855</v>
      </c>
      <c r="BG20" s="6443">
        <v>25946</v>
      </c>
      <c r="BH20" s="6443">
        <v>1230</v>
      </c>
      <c r="BI20" s="6443">
        <v>1230</v>
      </c>
      <c r="BJ20" s="6443">
        <v>1375</v>
      </c>
      <c r="BK20" s="6446" t="s">
        <v>873</v>
      </c>
      <c r="BL20" s="6320">
        <v>9</v>
      </c>
      <c r="BM20" s="6320">
        <v>2</v>
      </c>
      <c r="BN20" s="6323" t="s">
        <v>2045</v>
      </c>
      <c r="BO20" s="6320" t="s">
        <v>2033</v>
      </c>
      <c r="BP20" s="6212" t="s">
        <v>2034</v>
      </c>
      <c r="BQ20" s="6160">
        <v>0</v>
      </c>
      <c r="BR20" s="6160">
        <v>0</v>
      </c>
      <c r="BS20" s="6160">
        <v>0</v>
      </c>
      <c r="BT20" s="6160">
        <v>0</v>
      </c>
      <c r="BU20" s="2064" t="s">
        <v>2035</v>
      </c>
      <c r="BV20" s="2066" t="s">
        <v>857</v>
      </c>
      <c r="BW20" s="2065"/>
      <c r="BX20" s="2064">
        <v>1204</v>
      </c>
      <c r="BY20" s="2064" t="s">
        <v>2034</v>
      </c>
      <c r="BZ20" s="2064">
        <v>1203</v>
      </c>
      <c r="CA20" s="2064" t="s">
        <v>2036</v>
      </c>
      <c r="CB20" s="2110" t="s">
        <v>2040</v>
      </c>
      <c r="CC20" s="2110" t="s">
        <v>2041</v>
      </c>
      <c r="CD20" s="2109">
        <v>21696</v>
      </c>
      <c r="CE20" s="2109">
        <v>21760</v>
      </c>
      <c r="CF20" s="2109">
        <v>768</v>
      </c>
      <c r="CG20" s="2109">
        <v>832</v>
      </c>
      <c r="CH20" s="191"/>
      <c r="CI20" s="1201">
        <v>2</v>
      </c>
      <c r="CJ20" s="1201" t="s">
        <v>859</v>
      </c>
      <c r="CK20" s="1201">
        <v>2</v>
      </c>
      <c r="CL20" s="2108"/>
      <c r="CM20" s="2108"/>
      <c r="CN20" s="2108"/>
      <c r="CO20" s="2108"/>
      <c r="CP20" s="2108"/>
      <c r="CQ20" s="2130"/>
      <c r="CR20" s="2130"/>
    </row>
    <row r="21" spans="1:96" ht="12.75" hidden="1" customHeight="1">
      <c r="A21" s="6458"/>
      <c r="B21" s="3269"/>
      <c r="C21" s="6455"/>
      <c r="D21" s="6450"/>
      <c r="E21" s="6450"/>
      <c r="F21" s="6452"/>
      <c r="G21" s="6345"/>
      <c r="H21" s="6345"/>
      <c r="I21" s="6332"/>
      <c r="J21" s="6332"/>
      <c r="K21" s="6332"/>
      <c r="L21" s="6332"/>
      <c r="M21" s="6332"/>
      <c r="N21" s="6332"/>
      <c r="O21" s="6332"/>
      <c r="P21" s="6332"/>
      <c r="Q21" s="6332"/>
      <c r="R21" s="6332"/>
      <c r="S21" s="6332"/>
      <c r="T21" s="6332"/>
      <c r="U21" s="6332"/>
      <c r="V21" s="6332"/>
      <c r="W21" s="6332"/>
      <c r="X21" s="6332"/>
      <c r="Y21" s="6332"/>
      <c r="Z21" s="6332"/>
      <c r="AA21" s="6332"/>
      <c r="AB21" s="6332"/>
      <c r="AC21" s="6332"/>
      <c r="AD21" s="6332"/>
      <c r="AE21" s="6332"/>
      <c r="AF21" s="6332"/>
      <c r="AG21" s="6332"/>
      <c r="AH21" s="6332"/>
      <c r="AI21" s="6332"/>
      <c r="AJ21" s="6332"/>
      <c r="AK21" s="6332"/>
      <c r="AL21" s="6332"/>
      <c r="AM21" s="6332"/>
      <c r="AN21" s="6332"/>
      <c r="AO21" s="6332"/>
      <c r="AP21" s="6332"/>
      <c r="AQ21" s="6332"/>
      <c r="AR21" s="6332"/>
      <c r="AS21" s="6332"/>
      <c r="AT21" s="6332"/>
      <c r="AU21" s="6332"/>
      <c r="AV21" s="6332"/>
      <c r="AW21" s="6332"/>
      <c r="AX21" s="6332"/>
      <c r="AY21" s="6332"/>
      <c r="AZ21" s="6332"/>
      <c r="BA21" s="6332"/>
      <c r="BB21" s="6332"/>
      <c r="BC21" s="6332"/>
      <c r="BD21" s="6330"/>
      <c r="BE21" s="6444"/>
      <c r="BF21" s="6444"/>
      <c r="BG21" s="6444"/>
      <c r="BH21" s="6444"/>
      <c r="BI21" s="6444"/>
      <c r="BJ21" s="6444"/>
      <c r="BK21" s="6447"/>
      <c r="BL21" s="6321"/>
      <c r="BM21" s="6321"/>
      <c r="BN21" s="6324"/>
      <c r="BO21" s="6321"/>
      <c r="BP21" s="6206"/>
      <c r="BQ21" s="6161"/>
      <c r="BR21" s="6161"/>
      <c r="BS21" s="6161"/>
      <c r="BT21" s="6161"/>
      <c r="BU21" s="2064" t="s">
        <v>2035</v>
      </c>
      <c r="BV21" s="2066" t="s">
        <v>857</v>
      </c>
      <c r="BW21" s="2065"/>
      <c r="BX21" s="1201">
        <v>3986</v>
      </c>
      <c r="BY21" s="2064" t="s">
        <v>2034</v>
      </c>
      <c r="BZ21" s="1201">
        <v>3986</v>
      </c>
      <c r="CA21" s="2064" t="s">
        <v>2036</v>
      </c>
      <c r="CB21" s="2067" t="s">
        <v>4977</v>
      </c>
      <c r="CC21" s="2067" t="s">
        <v>4976</v>
      </c>
      <c r="CD21" s="2082">
        <v>4000</v>
      </c>
      <c r="CE21" s="2082">
        <v>4064</v>
      </c>
      <c r="CF21" s="2063">
        <v>512</v>
      </c>
      <c r="CG21" s="2063">
        <v>576</v>
      </c>
      <c r="CH21" s="191"/>
      <c r="CI21" s="1201">
        <v>2</v>
      </c>
      <c r="CJ21" s="1201" t="s">
        <v>859</v>
      </c>
      <c r="CK21" s="1201">
        <v>2</v>
      </c>
      <c r="CL21" s="2068">
        <v>3</v>
      </c>
      <c r="CM21" s="2068" t="s">
        <v>875</v>
      </c>
      <c r="CN21" s="2068" t="s">
        <v>859</v>
      </c>
      <c r="CO21" s="2068" t="s">
        <v>876</v>
      </c>
      <c r="CP21" s="2068" t="s">
        <v>877</v>
      </c>
      <c r="CQ21" s="2492"/>
      <c r="CR21" s="2492"/>
    </row>
    <row r="22" spans="1:96" ht="12.75" hidden="1" customHeight="1">
      <c r="A22" s="6458"/>
      <c r="B22" s="3269"/>
      <c r="C22" s="6455"/>
      <c r="D22" s="6450"/>
      <c r="E22" s="6450"/>
      <c r="F22" s="6452"/>
      <c r="G22" s="6345"/>
      <c r="H22" s="6345"/>
      <c r="I22" s="6332"/>
      <c r="J22" s="6332"/>
      <c r="K22" s="6332"/>
      <c r="L22" s="6332"/>
      <c r="M22" s="6332"/>
      <c r="N22" s="6332"/>
      <c r="O22" s="6332"/>
      <c r="P22" s="6332"/>
      <c r="Q22" s="6332"/>
      <c r="R22" s="6332"/>
      <c r="S22" s="6332"/>
      <c r="T22" s="6332"/>
      <c r="U22" s="6332"/>
      <c r="V22" s="6332"/>
      <c r="W22" s="6332"/>
      <c r="X22" s="6332"/>
      <c r="Y22" s="6332"/>
      <c r="Z22" s="6332"/>
      <c r="AA22" s="6332"/>
      <c r="AB22" s="6332"/>
      <c r="AC22" s="6332"/>
      <c r="AD22" s="6332"/>
      <c r="AE22" s="6332"/>
      <c r="AF22" s="6332"/>
      <c r="AG22" s="6332"/>
      <c r="AH22" s="6332"/>
      <c r="AI22" s="6332"/>
      <c r="AJ22" s="6332"/>
      <c r="AK22" s="6332"/>
      <c r="AL22" s="6332"/>
      <c r="AM22" s="6332"/>
      <c r="AN22" s="6332"/>
      <c r="AO22" s="6332"/>
      <c r="AP22" s="6332"/>
      <c r="AQ22" s="6332"/>
      <c r="AR22" s="6332"/>
      <c r="AS22" s="6332"/>
      <c r="AT22" s="6332"/>
      <c r="AU22" s="6332"/>
      <c r="AV22" s="6332"/>
      <c r="AW22" s="6332"/>
      <c r="AX22" s="6332"/>
      <c r="AY22" s="6332"/>
      <c r="AZ22" s="6332"/>
      <c r="BA22" s="6332"/>
      <c r="BB22" s="6332"/>
      <c r="BC22" s="6332"/>
      <c r="BD22" s="6329" t="s">
        <v>2031</v>
      </c>
      <c r="BE22" s="6444"/>
      <c r="BF22" s="6444"/>
      <c r="BG22" s="6444"/>
      <c r="BH22" s="6444"/>
      <c r="BI22" s="6444"/>
      <c r="BJ22" s="6444"/>
      <c r="BK22" s="6447"/>
      <c r="BL22" s="6321"/>
      <c r="BM22" s="6321"/>
      <c r="BN22" s="6324"/>
      <c r="BO22" s="6321"/>
      <c r="BP22" s="6206"/>
      <c r="BQ22" s="6161"/>
      <c r="BR22" s="6161"/>
      <c r="BS22" s="6161"/>
      <c r="BT22" s="6161"/>
      <c r="BU22" s="2064" t="s">
        <v>2035</v>
      </c>
      <c r="BV22" s="2066" t="s">
        <v>857</v>
      </c>
      <c r="BW22" s="2065"/>
      <c r="BX22" s="1201">
        <v>4000</v>
      </c>
      <c r="BY22" s="2064" t="s">
        <v>2034</v>
      </c>
      <c r="BZ22" s="1201">
        <v>4000</v>
      </c>
      <c r="CA22" s="2064" t="s">
        <v>2036</v>
      </c>
      <c r="CB22" s="2067" t="s">
        <v>869</v>
      </c>
      <c r="CC22" s="2067" t="s">
        <v>869</v>
      </c>
      <c r="CD22" s="2082">
        <v>256</v>
      </c>
      <c r="CE22" s="2082">
        <v>256</v>
      </c>
      <c r="CF22" s="2082">
        <v>256</v>
      </c>
      <c r="CG22" s="2082">
        <v>256</v>
      </c>
      <c r="CH22" s="191"/>
      <c r="CI22" s="1201">
        <v>2</v>
      </c>
      <c r="CJ22" s="1201" t="s">
        <v>859</v>
      </c>
      <c r="CK22" s="1201">
        <v>2</v>
      </c>
      <c r="CL22" s="2107"/>
      <c r="CM22" s="2107"/>
      <c r="CN22" s="2107"/>
      <c r="CO22" s="2107"/>
      <c r="CP22" s="2107"/>
      <c r="CQ22" s="2094"/>
      <c r="CR22" s="2094"/>
    </row>
    <row r="23" spans="1:96" ht="12.75" hidden="1" customHeight="1">
      <c r="A23" s="6459"/>
      <c r="B23" s="3270"/>
      <c r="C23" s="6456"/>
      <c r="D23" s="6451"/>
      <c r="E23" s="6451"/>
      <c r="F23" s="6453"/>
      <c r="G23" s="6346"/>
      <c r="H23" s="6346"/>
      <c r="I23" s="6333"/>
      <c r="J23" s="6333"/>
      <c r="K23" s="6333"/>
      <c r="L23" s="6333"/>
      <c r="M23" s="6333"/>
      <c r="N23" s="6333"/>
      <c r="O23" s="6333"/>
      <c r="P23" s="6333"/>
      <c r="Q23" s="6333"/>
      <c r="R23" s="6333"/>
      <c r="S23" s="6333"/>
      <c r="T23" s="6333"/>
      <c r="U23" s="6333"/>
      <c r="V23" s="6333"/>
      <c r="W23" s="6333"/>
      <c r="X23" s="6333"/>
      <c r="Y23" s="6333"/>
      <c r="Z23" s="6333"/>
      <c r="AA23" s="6333"/>
      <c r="AB23" s="6333"/>
      <c r="AC23" s="6333"/>
      <c r="AD23" s="6333"/>
      <c r="AE23" s="6333"/>
      <c r="AF23" s="6333"/>
      <c r="AG23" s="6333"/>
      <c r="AH23" s="6333"/>
      <c r="AI23" s="6333"/>
      <c r="AJ23" s="6333"/>
      <c r="AK23" s="6333"/>
      <c r="AL23" s="6333"/>
      <c r="AM23" s="6333"/>
      <c r="AN23" s="6333"/>
      <c r="AO23" s="6333"/>
      <c r="AP23" s="6333"/>
      <c r="AQ23" s="6333"/>
      <c r="AR23" s="6333"/>
      <c r="AS23" s="6333"/>
      <c r="AT23" s="6333"/>
      <c r="AU23" s="6333"/>
      <c r="AV23" s="6333"/>
      <c r="AW23" s="6333"/>
      <c r="AX23" s="6333"/>
      <c r="AY23" s="6333"/>
      <c r="AZ23" s="6333"/>
      <c r="BA23" s="6333"/>
      <c r="BB23" s="6333"/>
      <c r="BC23" s="6333"/>
      <c r="BD23" s="6330"/>
      <c r="BE23" s="6445"/>
      <c r="BF23" s="6445"/>
      <c r="BG23" s="6445"/>
      <c r="BH23" s="6445"/>
      <c r="BI23" s="6445"/>
      <c r="BJ23" s="6445"/>
      <c r="BK23" s="6448"/>
      <c r="BL23" s="6322"/>
      <c r="BM23" s="6322"/>
      <c r="BN23" s="6325"/>
      <c r="BO23" s="6322"/>
      <c r="BP23" s="6207"/>
      <c r="BQ23" s="6162"/>
      <c r="BR23" s="6162"/>
      <c r="BS23" s="6162"/>
      <c r="BT23" s="6162"/>
      <c r="BU23" s="2064" t="s">
        <v>2035</v>
      </c>
      <c r="BV23" s="2066" t="s">
        <v>857</v>
      </c>
      <c r="BW23" s="2065"/>
      <c r="BX23" s="1201">
        <v>3983</v>
      </c>
      <c r="BY23" s="2064" t="s">
        <v>2034</v>
      </c>
      <c r="BZ23" s="1201">
        <v>3983</v>
      </c>
      <c r="CA23" s="2064" t="s">
        <v>2036</v>
      </c>
      <c r="CB23" s="191" t="s">
        <v>5022</v>
      </c>
      <c r="CC23" s="191" t="s">
        <v>5022</v>
      </c>
      <c r="CD23" s="2082">
        <v>256</v>
      </c>
      <c r="CE23" s="2082">
        <v>256</v>
      </c>
      <c r="CF23" s="2082">
        <v>256</v>
      </c>
      <c r="CG23" s="2082">
        <v>256</v>
      </c>
      <c r="CH23" s="191"/>
      <c r="CI23" s="1201">
        <v>2</v>
      </c>
      <c r="CJ23" s="1201" t="s">
        <v>859</v>
      </c>
      <c r="CK23" s="1201">
        <v>2</v>
      </c>
      <c r="CL23" s="2107"/>
      <c r="CM23" s="2107"/>
      <c r="CN23" s="2107"/>
      <c r="CO23" s="2107"/>
      <c r="CP23" s="2107"/>
      <c r="CQ23" s="2094"/>
      <c r="CR23" s="2094"/>
    </row>
    <row r="24" spans="1:96" ht="12.75" hidden="1" customHeight="1">
      <c r="BL24" s="2091"/>
      <c r="BM24" s="2091"/>
      <c r="BN24" s="2091"/>
      <c r="BO24" s="2091"/>
      <c r="CC24" s="2101" t="s">
        <v>913</v>
      </c>
      <c r="CD24" s="2182" t="s">
        <v>4866</v>
      </c>
      <c r="CE24" s="2182" t="s">
        <v>4865</v>
      </c>
      <c r="CF24" s="2182" t="s">
        <v>4864</v>
      </c>
      <c r="CG24" s="2182" t="s">
        <v>4863</v>
      </c>
    </row>
    <row r="25" spans="1:96" ht="12.75" hidden="1" customHeight="1">
      <c r="BL25" s="2091"/>
      <c r="BM25" s="2091"/>
      <c r="BN25" s="2091"/>
      <c r="BO25" s="2091"/>
      <c r="CC25" s="2056" t="s">
        <v>4862</v>
      </c>
      <c r="CD25" s="2099">
        <v>3008</v>
      </c>
      <c r="CE25" s="2099">
        <v>3072</v>
      </c>
      <c r="CF25" s="2099">
        <v>512</v>
      </c>
      <c r="CG25" s="2099">
        <v>576</v>
      </c>
    </row>
    <row r="26" spans="1:96" ht="12.75" hidden="1" customHeight="1">
      <c r="BL26" s="2091"/>
      <c r="BM26" s="2091"/>
      <c r="BN26" s="2091"/>
      <c r="BO26" s="2091"/>
      <c r="CC26" s="2056" t="s">
        <v>4861</v>
      </c>
      <c r="CD26" s="2099">
        <v>4032</v>
      </c>
      <c r="CE26" s="2099">
        <v>4096</v>
      </c>
      <c r="CF26" s="2099">
        <v>512</v>
      </c>
      <c r="CG26" s="2099">
        <v>576</v>
      </c>
    </row>
    <row r="27" spans="1:96" ht="12.75" hidden="1" customHeight="1">
      <c r="BL27" s="2091"/>
      <c r="BM27" s="2091"/>
      <c r="BN27" s="2091"/>
      <c r="BO27" s="2091"/>
      <c r="CC27" s="2056" t="s">
        <v>4860</v>
      </c>
      <c r="CD27" s="2099">
        <v>6016</v>
      </c>
      <c r="CE27" s="2099">
        <v>6080</v>
      </c>
      <c r="CF27" s="2099">
        <v>512</v>
      </c>
      <c r="CG27" s="2099">
        <v>576</v>
      </c>
    </row>
    <row r="28" spans="1:96" ht="12.75" hidden="1" customHeight="1">
      <c r="BL28" s="2091"/>
      <c r="BM28" s="2091"/>
      <c r="BN28" s="2091"/>
      <c r="BO28" s="2091"/>
      <c r="CC28" s="2056" t="s">
        <v>4859</v>
      </c>
      <c r="CD28" s="2099">
        <v>8000</v>
      </c>
      <c r="CE28" s="2099">
        <v>8064</v>
      </c>
      <c r="CF28" s="2099">
        <v>512</v>
      </c>
      <c r="CG28" s="2099">
        <v>576</v>
      </c>
    </row>
    <row r="29" spans="1:96" ht="12.75" hidden="1" customHeight="1">
      <c r="BL29" s="2091"/>
      <c r="BM29" s="2091"/>
      <c r="BN29" s="2091"/>
      <c r="BO29" s="2091"/>
      <c r="CC29" s="2056" t="s">
        <v>4858</v>
      </c>
      <c r="CD29" s="2099">
        <v>10048</v>
      </c>
      <c r="CE29" s="2099">
        <v>10112</v>
      </c>
      <c r="CF29" s="2099">
        <v>512</v>
      </c>
      <c r="CG29" s="2099">
        <v>576</v>
      </c>
    </row>
    <row r="30" spans="1:96" ht="12.75" hidden="1" customHeight="1">
      <c r="BD30" s="2056"/>
      <c r="BK30" s="2056"/>
      <c r="BL30" s="2091"/>
      <c r="BM30" s="2091"/>
      <c r="BN30" s="2091"/>
      <c r="BO30" s="2091"/>
      <c r="CC30" s="2056" t="s">
        <v>4857</v>
      </c>
      <c r="CD30" s="2099">
        <v>12032</v>
      </c>
      <c r="CE30" s="2099">
        <v>12096</v>
      </c>
      <c r="CF30" s="2099">
        <v>512</v>
      </c>
      <c r="CG30" s="2099">
        <v>576</v>
      </c>
    </row>
    <row r="31" spans="1:96" ht="12.75" hidden="1" customHeight="1">
      <c r="A31" s="2106"/>
      <c r="C31" s="2056" t="s">
        <v>4856</v>
      </c>
      <c r="BD31" s="2056"/>
      <c r="BK31" s="2056"/>
      <c r="BL31" s="2091"/>
      <c r="BM31" s="2091"/>
      <c r="BN31" s="2091"/>
      <c r="BO31" s="2091"/>
      <c r="CD31" s="2099"/>
      <c r="CE31" s="2099"/>
      <c r="CF31" s="2099"/>
      <c r="CG31" s="2099"/>
    </row>
    <row r="32" spans="1:96" ht="12.75" hidden="1" customHeight="1">
      <c r="BD32" s="2056"/>
      <c r="BK32" s="2056"/>
      <c r="BL32" s="2091"/>
      <c r="BM32" s="2091"/>
      <c r="BN32" s="2091"/>
      <c r="BO32" s="2091"/>
      <c r="CC32" s="2056" t="s">
        <v>4839</v>
      </c>
      <c r="CD32" s="2099">
        <v>384</v>
      </c>
      <c r="CE32" s="2099">
        <v>448</v>
      </c>
      <c r="CF32" s="2099">
        <v>128</v>
      </c>
      <c r="CG32" s="2099">
        <v>192</v>
      </c>
    </row>
    <row r="33" spans="1:88" ht="12.75" hidden="1" customHeight="1">
      <c r="A33" s="2105"/>
      <c r="B33" s="2091"/>
      <c r="C33" s="2091" t="s">
        <v>4855</v>
      </c>
      <c r="D33" s="2091" t="s">
        <v>4854</v>
      </c>
      <c r="E33" s="2056" t="s">
        <v>2026</v>
      </c>
      <c r="F33" s="2091" t="s">
        <v>4853</v>
      </c>
      <c r="BD33" s="2056"/>
      <c r="BK33" s="2056"/>
      <c r="BL33" s="2091"/>
      <c r="BM33" s="2091"/>
      <c r="BN33" s="2091"/>
      <c r="BO33" s="2091"/>
      <c r="CC33" s="2056" t="s">
        <v>4837</v>
      </c>
      <c r="CD33" s="2099">
        <v>4288</v>
      </c>
      <c r="CE33" s="2099">
        <f>CD33+64</f>
        <v>4352</v>
      </c>
      <c r="CF33" s="2099">
        <v>512</v>
      </c>
      <c r="CG33" s="2099">
        <f>CF33+64</f>
        <v>576</v>
      </c>
    </row>
    <row r="34" spans="1:88" ht="12.75" hidden="1" customHeight="1">
      <c r="BD34" s="2056"/>
      <c r="BK34" s="2056"/>
      <c r="BL34" s="2091"/>
      <c r="BM34" s="2091"/>
      <c r="BN34" s="2091"/>
      <c r="BO34" s="2091"/>
      <c r="CC34" s="2056" t="s">
        <v>4852</v>
      </c>
      <c r="CD34" s="2099">
        <v>10752</v>
      </c>
      <c r="CE34" s="2099">
        <f>CD34+64</f>
        <v>10816</v>
      </c>
      <c r="CF34" s="2099">
        <v>640</v>
      </c>
      <c r="CG34" s="2099">
        <v>704</v>
      </c>
    </row>
    <row r="35" spans="1:88" ht="12.75" hidden="1" customHeight="1">
      <c r="A35" s="2104"/>
      <c r="B35" s="2091"/>
      <c r="C35" s="2091" t="s">
        <v>4851</v>
      </c>
      <c r="BD35" s="2056"/>
      <c r="BK35" s="2056"/>
      <c r="BL35" s="2091"/>
      <c r="BM35" s="2091"/>
      <c r="BN35" s="2091"/>
      <c r="BO35" s="2091"/>
      <c r="CC35" s="2056" t="s">
        <v>4850</v>
      </c>
      <c r="CD35" s="2099">
        <v>21696</v>
      </c>
      <c r="CE35" s="2099">
        <f>CD35+64</f>
        <v>21760</v>
      </c>
      <c r="CF35" s="2099">
        <v>768</v>
      </c>
      <c r="CG35" s="2099">
        <f>CF35+64</f>
        <v>832</v>
      </c>
    </row>
    <row r="36" spans="1:88" ht="12.75" hidden="1" customHeight="1">
      <c r="A36" s="2059"/>
      <c r="B36" s="2091"/>
      <c r="C36" s="2091"/>
      <c r="BD36" s="2056"/>
      <c r="BK36" s="2056"/>
      <c r="BL36" s="2091"/>
      <c r="BM36" s="2091"/>
      <c r="BN36" s="2091"/>
      <c r="BO36" s="2091"/>
      <c r="CC36" s="2091" t="s">
        <v>4849</v>
      </c>
      <c r="CD36" s="2099"/>
      <c r="CE36" s="2099"/>
      <c r="CF36" s="2099">
        <v>1024</v>
      </c>
      <c r="CG36" s="2099">
        <v>1088</v>
      </c>
    </row>
    <row r="37" spans="1:88" ht="12.75" hidden="1" customHeight="1">
      <c r="A37" s="2103"/>
      <c r="B37" s="2091"/>
      <c r="C37" s="2242" t="s">
        <v>4848</v>
      </c>
      <c r="D37" s="2102">
        <v>1024</v>
      </c>
      <c r="BD37" s="2056"/>
      <c r="BK37" s="2056"/>
      <c r="BL37" s="2091"/>
      <c r="BM37" s="2091"/>
      <c r="BN37" s="2091"/>
      <c r="BO37" s="2091"/>
      <c r="CC37" s="2091" t="s">
        <v>4847</v>
      </c>
      <c r="CD37" s="2099">
        <v>256</v>
      </c>
      <c r="CE37" s="2099">
        <v>256</v>
      </c>
      <c r="CF37" s="2099">
        <v>256</v>
      </c>
      <c r="CG37" s="2099">
        <v>256</v>
      </c>
    </row>
    <row r="38" spans="1:88" ht="12.75" hidden="1" customHeight="1">
      <c r="BD38" s="2056"/>
      <c r="BK38" s="2056"/>
      <c r="BL38" s="2091"/>
      <c r="BM38" s="2091"/>
      <c r="BN38" s="2091"/>
      <c r="BO38" s="2091"/>
      <c r="CC38" s="2091" t="s">
        <v>4846</v>
      </c>
      <c r="CD38" s="2099">
        <v>384</v>
      </c>
      <c r="CE38" s="2099">
        <v>384</v>
      </c>
      <c r="CF38" s="2099">
        <v>384</v>
      </c>
      <c r="CG38" s="2099">
        <v>384</v>
      </c>
    </row>
    <row r="39" spans="1:88" ht="12.75" hidden="1" customHeight="1">
      <c r="BD39" s="2056"/>
      <c r="BK39" s="2056"/>
      <c r="BL39" s="2091"/>
      <c r="BM39" s="2091"/>
      <c r="BN39" s="2091"/>
      <c r="BO39" s="2091"/>
      <c r="CC39" s="2091" t="s">
        <v>4845</v>
      </c>
      <c r="CD39" s="2099">
        <v>512</v>
      </c>
      <c r="CE39" s="2099">
        <v>512</v>
      </c>
      <c r="CF39" s="2099">
        <v>512</v>
      </c>
      <c r="CG39" s="2099">
        <v>512</v>
      </c>
    </row>
    <row r="40" spans="1:88" ht="12.75" hidden="1" customHeight="1">
      <c r="A40" s="2091" t="s">
        <v>4844</v>
      </c>
      <c r="BD40" s="2056"/>
      <c r="BK40" s="2056"/>
      <c r="BL40" s="2091"/>
      <c r="BM40" s="2091"/>
      <c r="BN40" s="2091"/>
      <c r="BO40" s="2091"/>
      <c r="CC40" s="2056" t="s">
        <v>4843</v>
      </c>
      <c r="CD40" s="2099">
        <v>256</v>
      </c>
      <c r="CE40" s="2099">
        <v>320</v>
      </c>
      <c r="CF40" s="2099">
        <v>256</v>
      </c>
      <c r="CG40" s="2099">
        <v>320</v>
      </c>
      <c r="CJ40" s="2422"/>
    </row>
    <row r="41" spans="1:88" ht="12.75" hidden="1" customHeight="1">
      <c r="A41" s="2091" t="s">
        <v>4842</v>
      </c>
      <c r="BD41" s="2056"/>
      <c r="BK41" s="2056"/>
      <c r="BL41" s="2091"/>
      <c r="BM41" s="2091"/>
      <c r="BN41" s="2091"/>
      <c r="BO41" s="2091"/>
      <c r="CD41" s="2099"/>
      <c r="CE41" s="2099"/>
      <c r="CF41" s="2099"/>
      <c r="CG41" s="2099"/>
    </row>
    <row r="42" spans="1:88" ht="12.75" hidden="1" customHeight="1">
      <c r="A42" s="2091" t="s">
        <v>4841</v>
      </c>
      <c r="BL42" s="2091"/>
      <c r="BM42" s="2091"/>
      <c r="BN42" s="2091"/>
      <c r="BO42" s="2091"/>
      <c r="CC42" s="2101" t="s">
        <v>4840</v>
      </c>
      <c r="CD42" s="2423" t="s">
        <v>5010</v>
      </c>
      <c r="CE42" s="2423" t="s">
        <v>5009</v>
      </c>
      <c r="CF42" s="2423" t="s">
        <v>5012</v>
      </c>
      <c r="CG42" s="2423" t="s">
        <v>5011</v>
      </c>
    </row>
    <row r="43" spans="1:88" ht="12.75" hidden="1" customHeight="1">
      <c r="A43" s="2100" t="s">
        <v>5945</v>
      </c>
      <c r="BL43" s="2091"/>
      <c r="BM43" s="2091"/>
      <c r="BN43" s="2091"/>
      <c r="BO43" s="2091"/>
      <c r="CC43" s="2091" t="s">
        <v>4839</v>
      </c>
      <c r="CD43" s="2099"/>
      <c r="CE43" s="2091">
        <v>384</v>
      </c>
      <c r="CF43" s="2185"/>
      <c r="CG43" s="2091">
        <v>256</v>
      </c>
    </row>
    <row r="44" spans="1:88" ht="12.75" hidden="1" customHeight="1">
      <c r="A44" s="2091" t="s">
        <v>4838</v>
      </c>
      <c r="BL44" s="2091"/>
      <c r="BM44" s="2091"/>
      <c r="BN44" s="2091"/>
      <c r="BO44" s="2091"/>
      <c r="CC44" s="2091" t="s">
        <v>4837</v>
      </c>
      <c r="CD44" s="2185">
        <v>384</v>
      </c>
      <c r="CE44" s="2185">
        <v>4408</v>
      </c>
      <c r="CF44" s="2185">
        <v>256</v>
      </c>
      <c r="CG44" s="2185">
        <v>576</v>
      </c>
    </row>
    <row r="45" spans="1:88" ht="12.75" hidden="1" customHeight="1">
      <c r="BL45" s="2091"/>
      <c r="BM45" s="2091"/>
      <c r="BN45" s="2091"/>
      <c r="BO45" s="2091"/>
      <c r="CC45" s="2091" t="s">
        <v>4836</v>
      </c>
      <c r="CD45" s="2185">
        <v>4408</v>
      </c>
      <c r="CE45" s="2185">
        <v>11015</v>
      </c>
      <c r="CF45" s="2185">
        <v>576</v>
      </c>
      <c r="CG45" s="2185">
        <v>718</v>
      </c>
    </row>
    <row r="46" spans="1:88" ht="12.75" hidden="1" customHeight="1">
      <c r="A46" s="2091" t="s">
        <v>4835</v>
      </c>
      <c r="BL46" s="2091"/>
      <c r="BM46" s="2091"/>
      <c r="BN46" s="2091"/>
      <c r="BO46" s="2091"/>
      <c r="CC46" s="2091" t="s">
        <v>4834</v>
      </c>
      <c r="CD46" s="2185">
        <v>11015</v>
      </c>
      <c r="CE46" s="2185">
        <v>22042</v>
      </c>
      <c r="CF46" s="2185">
        <v>718</v>
      </c>
      <c r="CG46" s="2185">
        <v>863</v>
      </c>
    </row>
    <row r="47" spans="1:88" ht="12.75" hidden="1" customHeight="1">
      <c r="A47" s="2056" t="s">
        <v>4833</v>
      </c>
      <c r="BL47" s="2091"/>
      <c r="BM47" s="2091"/>
      <c r="BN47" s="2091"/>
      <c r="BO47" s="2091"/>
      <c r="CC47" s="2091" t="s">
        <v>5351</v>
      </c>
      <c r="CD47" s="2419">
        <v>4408</v>
      </c>
      <c r="CE47" s="2419">
        <v>11015</v>
      </c>
      <c r="CF47" s="2422">
        <v>863</v>
      </c>
      <c r="CG47" s="2422">
        <v>1128</v>
      </c>
    </row>
    <row r="48" spans="1:88" ht="12.75" hidden="1" customHeight="1">
      <c r="I48" s="2056"/>
      <c r="J48" s="2056"/>
      <c r="K48" s="2056"/>
      <c r="L48" s="2056"/>
      <c r="M48" s="2056"/>
      <c r="N48" s="2056"/>
      <c r="O48" s="2056"/>
      <c r="P48" s="2056"/>
      <c r="Q48" s="2056"/>
      <c r="R48" s="2056"/>
      <c r="S48" s="2056"/>
      <c r="T48" s="2056"/>
      <c r="U48" s="2056"/>
      <c r="V48" s="2056"/>
      <c r="W48" s="2056"/>
      <c r="X48" s="2056"/>
      <c r="Y48" s="2056"/>
      <c r="Z48" s="2056"/>
      <c r="AA48" s="2056"/>
      <c r="AB48" s="2056"/>
      <c r="AC48" s="2056"/>
      <c r="AD48" s="2056"/>
      <c r="AE48" s="2056"/>
      <c r="AF48" s="2056"/>
      <c r="AG48" s="2056"/>
      <c r="AH48" s="2056"/>
      <c r="AI48" s="2056"/>
      <c r="AJ48" s="2056"/>
      <c r="AK48" s="2056"/>
      <c r="AL48" s="2056"/>
      <c r="AM48" s="2056"/>
      <c r="AN48" s="2056"/>
      <c r="AO48" s="2056"/>
      <c r="AP48" s="2056"/>
      <c r="AQ48" s="2056"/>
      <c r="AR48" s="2056"/>
      <c r="AS48" s="2056"/>
      <c r="AT48" s="2056"/>
      <c r="AU48" s="2056"/>
      <c r="AV48" s="2056"/>
      <c r="AW48" s="2056"/>
      <c r="AX48" s="2056"/>
      <c r="AY48" s="2056"/>
      <c r="AZ48" s="2056"/>
      <c r="BA48" s="2056"/>
      <c r="BB48" s="2056"/>
      <c r="BC48" s="2056"/>
      <c r="BD48" s="2056"/>
      <c r="BK48" s="2056"/>
      <c r="BL48" s="2091"/>
      <c r="BM48" s="2091"/>
      <c r="BN48" s="2091"/>
      <c r="BO48" s="2091"/>
      <c r="CC48" s="2091" t="s">
        <v>5352</v>
      </c>
      <c r="CD48" s="2419">
        <v>11015</v>
      </c>
      <c r="CE48" s="2419">
        <v>22042</v>
      </c>
      <c r="CF48" s="2422">
        <v>863</v>
      </c>
      <c r="CG48" s="2422">
        <v>1128</v>
      </c>
      <c r="CI48" s="2056"/>
    </row>
    <row r="49" spans="1:127" ht="12.75" hidden="1" customHeight="1">
      <c r="I49" s="2056"/>
      <c r="J49" s="2056"/>
      <c r="K49" s="2056"/>
      <c r="L49" s="2056"/>
      <c r="M49" s="2056"/>
      <c r="N49" s="2056"/>
      <c r="O49" s="2056"/>
      <c r="P49" s="2056"/>
      <c r="Q49" s="2056"/>
      <c r="R49" s="2056"/>
      <c r="S49" s="2056"/>
      <c r="T49" s="2056"/>
      <c r="U49" s="2056"/>
      <c r="V49" s="2056"/>
      <c r="W49" s="2056"/>
      <c r="X49" s="2056"/>
      <c r="Y49" s="2056"/>
      <c r="Z49" s="2056"/>
      <c r="AA49" s="2056"/>
      <c r="AB49" s="2056"/>
      <c r="AC49" s="2056"/>
      <c r="AD49" s="2056"/>
      <c r="AE49" s="2056"/>
      <c r="AF49" s="2056"/>
      <c r="AG49" s="2056"/>
      <c r="AH49" s="2056"/>
      <c r="AI49" s="2056"/>
      <c r="AJ49" s="2056"/>
      <c r="AK49" s="2056"/>
      <c r="AL49" s="2056"/>
      <c r="AM49" s="2056"/>
      <c r="AN49" s="2056"/>
      <c r="AO49" s="2056"/>
      <c r="AP49" s="2056"/>
      <c r="AQ49" s="2056"/>
      <c r="AR49" s="2056"/>
      <c r="AS49" s="2056"/>
      <c r="AT49" s="2056"/>
      <c r="AU49" s="2056"/>
      <c r="AV49" s="2056"/>
      <c r="AW49" s="2056"/>
      <c r="AX49" s="2056"/>
      <c r="AY49" s="2056"/>
      <c r="AZ49" s="2056"/>
      <c r="BA49" s="2056"/>
      <c r="BB49" s="2056"/>
      <c r="BC49" s="2056"/>
      <c r="BD49" s="2056"/>
      <c r="BK49" s="2056"/>
      <c r="BL49" s="2091"/>
      <c r="BM49" s="2091"/>
      <c r="BN49" s="2091"/>
      <c r="BO49" s="2091"/>
      <c r="CI49" s="2056"/>
    </row>
    <row r="50" spans="1:127" s="2059" customFormat="1" ht="12.75" customHeight="1">
      <c r="A50" s="6229" t="s">
        <v>4956</v>
      </c>
      <c r="B50" s="6360" t="s">
        <v>2463</v>
      </c>
      <c r="C50" s="3627" t="s">
        <v>3707</v>
      </c>
      <c r="D50" s="6439" t="s">
        <v>4831</v>
      </c>
      <c r="E50" s="6432" t="s">
        <v>2026</v>
      </c>
      <c r="F50" s="6433" t="s">
        <v>5030</v>
      </c>
      <c r="G50" s="6434">
        <v>1</v>
      </c>
      <c r="H50" s="6344">
        <v>1</v>
      </c>
      <c r="I50" s="6331" t="s">
        <v>2028</v>
      </c>
      <c r="J50" s="6331" t="s">
        <v>2028</v>
      </c>
      <c r="K50" s="6331" t="s">
        <v>2029</v>
      </c>
      <c r="L50" s="6331" t="s">
        <v>2029</v>
      </c>
      <c r="M50" s="6331">
        <v>6</v>
      </c>
      <c r="N50" s="6331">
        <v>0</v>
      </c>
      <c r="O50" s="6331">
        <v>31</v>
      </c>
      <c r="P50" s="6331">
        <v>6</v>
      </c>
      <c r="Q50" s="6331">
        <v>0</v>
      </c>
      <c r="R50" s="6331">
        <v>31</v>
      </c>
      <c r="S50" s="6331">
        <v>0</v>
      </c>
      <c r="T50" s="6331">
        <v>0</v>
      </c>
      <c r="U50" s="6331">
        <v>0</v>
      </c>
      <c r="V50" s="6331">
        <v>0</v>
      </c>
      <c r="W50" s="6331">
        <v>0</v>
      </c>
      <c r="X50" s="6331">
        <v>0</v>
      </c>
      <c r="Y50" s="6331">
        <v>0</v>
      </c>
      <c r="Z50" s="6331">
        <v>0</v>
      </c>
      <c r="AA50" s="6331">
        <v>0</v>
      </c>
      <c r="AB50" s="6331">
        <v>0</v>
      </c>
      <c r="AC50" s="6331"/>
      <c r="AD50" s="6331"/>
      <c r="AE50" s="6331"/>
      <c r="AF50" s="6331"/>
      <c r="AG50" s="6331"/>
      <c r="AH50" s="6331"/>
      <c r="AI50" s="6331"/>
      <c r="AJ50" s="6331">
        <v>0</v>
      </c>
      <c r="AK50" s="6331">
        <v>0</v>
      </c>
      <c r="AL50" s="6331">
        <v>0</v>
      </c>
      <c r="AM50" s="6331">
        <v>0</v>
      </c>
      <c r="AN50" s="6331" t="s">
        <v>2029</v>
      </c>
      <c r="AO50" s="6331">
        <v>0</v>
      </c>
      <c r="AP50" s="6331">
        <v>0</v>
      </c>
      <c r="AQ50" s="6331">
        <v>0</v>
      </c>
      <c r="AR50" s="6331">
        <v>0</v>
      </c>
      <c r="AS50" s="6331" t="s">
        <v>4810</v>
      </c>
      <c r="AT50" s="6331"/>
      <c r="AU50" s="6331"/>
      <c r="AV50" s="6331"/>
      <c r="AW50" s="6331" t="s">
        <v>4809</v>
      </c>
      <c r="AX50" s="6331" t="s">
        <v>4809</v>
      </c>
      <c r="AY50" s="6331">
        <v>0</v>
      </c>
      <c r="AZ50" s="6331">
        <v>0</v>
      </c>
      <c r="BA50" s="6331">
        <v>0</v>
      </c>
      <c r="BB50" s="6331">
        <v>0</v>
      </c>
      <c r="BC50" s="6331" t="s">
        <v>2030</v>
      </c>
      <c r="BD50" s="6329" t="s">
        <v>2031</v>
      </c>
      <c r="BE50" s="6383">
        <f>$CD$45+SUM(CD51:CD53)</f>
        <v>4664</v>
      </c>
      <c r="BF50" s="6383">
        <f>BE50</f>
        <v>4664</v>
      </c>
      <c r="BG50" s="6383">
        <f>$CE$45+SUM(CE51:CE53)</f>
        <v>11335</v>
      </c>
      <c r="BH50" s="6396">
        <f>$CF$45+SUM(CF51/2+CF52+CF53)</f>
        <v>832</v>
      </c>
      <c r="BI50" s="6396">
        <f>BH50</f>
        <v>832</v>
      </c>
      <c r="BJ50" s="6396">
        <f>$CG$45+SUM(CG51/2+CG52+CG53)</f>
        <v>1038</v>
      </c>
      <c r="BK50" s="6212" t="s">
        <v>873</v>
      </c>
      <c r="BL50" s="6320">
        <v>4</v>
      </c>
      <c r="BM50" s="6320">
        <v>2</v>
      </c>
      <c r="BN50" s="6323" t="s">
        <v>2032</v>
      </c>
      <c r="BO50" s="6320" t="s">
        <v>2033</v>
      </c>
      <c r="BP50" s="6212" t="s">
        <v>2034</v>
      </c>
      <c r="BQ50" s="6160">
        <v>0</v>
      </c>
      <c r="BR50" s="6160">
        <v>0</v>
      </c>
      <c r="BS50" s="6160">
        <v>0</v>
      </c>
      <c r="BT50" s="6160">
        <v>0</v>
      </c>
      <c r="BU50" s="2064" t="s">
        <v>2035</v>
      </c>
      <c r="BV50" s="2066" t="s">
        <v>857</v>
      </c>
      <c r="BW50" s="2092"/>
      <c r="BX50" s="2064">
        <v>1204</v>
      </c>
      <c r="BY50" s="2064" t="s">
        <v>2034</v>
      </c>
      <c r="BZ50" s="2064">
        <v>1203</v>
      </c>
      <c r="CA50" s="2064" t="s">
        <v>2036</v>
      </c>
      <c r="CB50" s="2084" t="s">
        <v>2037</v>
      </c>
      <c r="CC50" s="2084" t="s">
        <v>2038</v>
      </c>
      <c r="CD50" s="2420">
        <f>$CD$34</f>
        <v>10752</v>
      </c>
      <c r="CE50" s="2259">
        <f>$CE$34</f>
        <v>10816</v>
      </c>
      <c r="CF50" s="2259">
        <f>$CF$34</f>
        <v>640</v>
      </c>
      <c r="CG50" s="2421">
        <f>$CG$34</f>
        <v>704</v>
      </c>
      <c r="CH50" s="191"/>
      <c r="CI50" s="1201">
        <v>2</v>
      </c>
      <c r="CJ50" s="1201" t="s">
        <v>859</v>
      </c>
      <c r="CK50" s="1201">
        <v>2</v>
      </c>
      <c r="CL50" s="2063"/>
      <c r="CM50" s="2063"/>
      <c r="CN50" s="2063"/>
      <c r="CO50" s="2063"/>
      <c r="CP50" s="2063"/>
      <c r="CQ50" s="6326" t="s">
        <v>2466</v>
      </c>
      <c r="CR50" s="6326" t="s">
        <v>3030</v>
      </c>
      <c r="CS50" s="2191" t="s">
        <v>5088</v>
      </c>
    </row>
    <row r="51" spans="1:127" s="2059" customFormat="1" ht="12.75" customHeight="1">
      <c r="A51" s="6230"/>
      <c r="B51" s="6361"/>
      <c r="C51" s="3490"/>
      <c r="D51" s="6439"/>
      <c r="E51" s="6432"/>
      <c r="F51" s="6433"/>
      <c r="G51" s="6434"/>
      <c r="H51" s="6435"/>
      <c r="I51" s="6332"/>
      <c r="J51" s="6332"/>
      <c r="K51" s="6332"/>
      <c r="L51" s="6332"/>
      <c r="M51" s="6332"/>
      <c r="N51" s="6332"/>
      <c r="O51" s="6332"/>
      <c r="P51" s="6332"/>
      <c r="Q51" s="6332"/>
      <c r="R51" s="6332"/>
      <c r="S51" s="6332"/>
      <c r="T51" s="6332"/>
      <c r="U51" s="6332"/>
      <c r="V51" s="6332"/>
      <c r="W51" s="6332"/>
      <c r="X51" s="6332"/>
      <c r="Y51" s="6332"/>
      <c r="Z51" s="6332"/>
      <c r="AA51" s="6332"/>
      <c r="AB51" s="6332"/>
      <c r="AC51" s="6332"/>
      <c r="AD51" s="6332"/>
      <c r="AE51" s="6332"/>
      <c r="AF51" s="6332"/>
      <c r="AG51" s="6332"/>
      <c r="AH51" s="6332"/>
      <c r="AI51" s="6332"/>
      <c r="AJ51" s="6332"/>
      <c r="AK51" s="6332"/>
      <c r="AL51" s="6332"/>
      <c r="AM51" s="6332"/>
      <c r="AN51" s="6332"/>
      <c r="AO51" s="6332"/>
      <c r="AP51" s="6332"/>
      <c r="AQ51" s="6332"/>
      <c r="AR51" s="6332"/>
      <c r="AS51" s="6332"/>
      <c r="AT51" s="6332"/>
      <c r="AU51" s="6332"/>
      <c r="AV51" s="6332"/>
      <c r="AW51" s="6332"/>
      <c r="AX51" s="6332"/>
      <c r="AY51" s="6332"/>
      <c r="AZ51" s="6332"/>
      <c r="BA51" s="6332"/>
      <c r="BB51" s="6332"/>
      <c r="BC51" s="6332"/>
      <c r="BD51" s="6330"/>
      <c r="BE51" s="6384"/>
      <c r="BF51" s="6384"/>
      <c r="BG51" s="6384"/>
      <c r="BH51" s="6397"/>
      <c r="BI51" s="6397"/>
      <c r="BJ51" s="6397"/>
      <c r="BK51" s="6206"/>
      <c r="BL51" s="6321"/>
      <c r="BM51" s="6321"/>
      <c r="BN51" s="6324"/>
      <c r="BO51" s="6321"/>
      <c r="BP51" s="6206"/>
      <c r="BQ51" s="6161"/>
      <c r="BR51" s="6161"/>
      <c r="BS51" s="6161"/>
      <c r="BT51" s="6161"/>
      <c r="BU51" s="2064" t="s">
        <v>2035</v>
      </c>
      <c r="BV51" s="2066" t="s">
        <v>857</v>
      </c>
      <c r="BX51" s="2063"/>
      <c r="BY51" s="2063"/>
      <c r="BZ51" s="2063"/>
      <c r="CA51" s="2063"/>
      <c r="CB51" s="2063"/>
      <c r="CC51" s="2063"/>
      <c r="CH51" s="2087"/>
      <c r="CI51" s="2087"/>
      <c r="CJ51" s="2087"/>
      <c r="CK51" s="2087"/>
      <c r="CL51" s="2087"/>
      <c r="CM51" s="2087"/>
      <c r="CN51" s="2087"/>
      <c r="CO51" s="2087"/>
      <c r="CP51" s="2087"/>
      <c r="CQ51" s="6327"/>
      <c r="CR51" s="6327"/>
      <c r="CS51" s="2349"/>
    </row>
    <row r="52" spans="1:127" s="2059" customFormat="1" ht="12.75" customHeight="1">
      <c r="A52" s="6230"/>
      <c r="B52" s="6361"/>
      <c r="C52" s="3490"/>
      <c r="D52" s="6439"/>
      <c r="E52" s="6432"/>
      <c r="F52" s="6433"/>
      <c r="G52" s="6434"/>
      <c r="H52" s="6435"/>
      <c r="I52" s="6332"/>
      <c r="J52" s="6332"/>
      <c r="K52" s="6332"/>
      <c r="L52" s="6332"/>
      <c r="M52" s="6332"/>
      <c r="N52" s="6332"/>
      <c r="O52" s="6332"/>
      <c r="P52" s="6332"/>
      <c r="Q52" s="6332"/>
      <c r="R52" s="6332"/>
      <c r="S52" s="6332"/>
      <c r="T52" s="6332"/>
      <c r="U52" s="6332"/>
      <c r="V52" s="6332"/>
      <c r="W52" s="6332"/>
      <c r="X52" s="6332"/>
      <c r="Y52" s="6332"/>
      <c r="Z52" s="6332"/>
      <c r="AA52" s="6332"/>
      <c r="AB52" s="6332"/>
      <c r="AC52" s="6332"/>
      <c r="AD52" s="6332"/>
      <c r="AE52" s="6332"/>
      <c r="AF52" s="6332"/>
      <c r="AG52" s="6332"/>
      <c r="AH52" s="6332"/>
      <c r="AI52" s="6332"/>
      <c r="AJ52" s="6332"/>
      <c r="AK52" s="6332"/>
      <c r="AL52" s="6332"/>
      <c r="AM52" s="6332"/>
      <c r="AN52" s="6332"/>
      <c r="AO52" s="6332"/>
      <c r="AP52" s="6332"/>
      <c r="AQ52" s="6332"/>
      <c r="AR52" s="6332"/>
      <c r="AS52" s="6332"/>
      <c r="AT52" s="6332"/>
      <c r="AU52" s="6332"/>
      <c r="AV52" s="6332"/>
      <c r="AW52" s="6332"/>
      <c r="AX52" s="6332"/>
      <c r="AY52" s="6332"/>
      <c r="AZ52" s="6332"/>
      <c r="BA52" s="6332"/>
      <c r="BB52" s="6332"/>
      <c r="BC52" s="6332"/>
      <c r="BD52" s="6329" t="s">
        <v>2031</v>
      </c>
      <c r="BE52" s="6384"/>
      <c r="BF52" s="6384"/>
      <c r="BG52" s="6384"/>
      <c r="BH52" s="6397"/>
      <c r="BI52" s="6397"/>
      <c r="BJ52" s="6397"/>
      <c r="BK52" s="6206"/>
      <c r="BL52" s="6321"/>
      <c r="BM52" s="6321"/>
      <c r="BN52" s="6324"/>
      <c r="BO52" s="6321"/>
      <c r="BP52" s="6206"/>
      <c r="BQ52" s="6161"/>
      <c r="BR52" s="6161"/>
      <c r="BS52" s="6161"/>
      <c r="BT52" s="6161"/>
      <c r="BU52" s="2064" t="s">
        <v>2035</v>
      </c>
      <c r="BV52" s="2066" t="s">
        <v>857</v>
      </c>
      <c r="BW52" s="2098"/>
      <c r="BX52" s="2095"/>
      <c r="BY52" s="2097"/>
      <c r="BZ52" s="2095"/>
      <c r="CA52" s="2097"/>
      <c r="CB52" s="2096"/>
      <c r="CC52" s="2096"/>
      <c r="CD52" s="2094"/>
      <c r="CE52" s="2094"/>
      <c r="CF52" s="2094"/>
      <c r="CG52" s="2094"/>
      <c r="CH52" s="2096"/>
      <c r="CI52" s="2095"/>
      <c r="CJ52" s="2095"/>
      <c r="CK52" s="2095"/>
      <c r="CL52" s="2063"/>
      <c r="CM52" s="2063"/>
      <c r="CN52" s="2063"/>
      <c r="CO52" s="2063"/>
      <c r="CP52" s="2063"/>
      <c r="CQ52" s="6327"/>
      <c r="CR52" s="6327"/>
      <c r="CS52" s="2349"/>
      <c r="CT52" s="2094"/>
    </row>
    <row r="53" spans="1:127" s="2059" customFormat="1" ht="12.75" customHeight="1">
      <c r="A53" s="6230"/>
      <c r="B53" s="6362"/>
      <c r="C53" s="3491"/>
      <c r="D53" s="6439"/>
      <c r="E53" s="6432"/>
      <c r="F53" s="6433"/>
      <c r="G53" s="6434"/>
      <c r="H53" s="6436"/>
      <c r="I53" s="6333"/>
      <c r="J53" s="6333"/>
      <c r="K53" s="6333"/>
      <c r="L53" s="6333"/>
      <c r="M53" s="6333"/>
      <c r="N53" s="6333"/>
      <c r="O53" s="6333"/>
      <c r="P53" s="6333"/>
      <c r="Q53" s="6333"/>
      <c r="R53" s="6333"/>
      <c r="S53" s="6333"/>
      <c r="T53" s="6333"/>
      <c r="U53" s="6333"/>
      <c r="V53" s="6333"/>
      <c r="W53" s="6333"/>
      <c r="X53" s="6333"/>
      <c r="Y53" s="6333"/>
      <c r="Z53" s="6333"/>
      <c r="AA53" s="6333"/>
      <c r="AB53" s="6333"/>
      <c r="AC53" s="6333"/>
      <c r="AD53" s="6333"/>
      <c r="AE53" s="6333"/>
      <c r="AF53" s="6333"/>
      <c r="AG53" s="6333"/>
      <c r="AH53" s="6333"/>
      <c r="AI53" s="6333"/>
      <c r="AJ53" s="6333"/>
      <c r="AK53" s="6333"/>
      <c r="AL53" s="6333"/>
      <c r="AM53" s="6333"/>
      <c r="AN53" s="6333"/>
      <c r="AO53" s="6333"/>
      <c r="AP53" s="6333"/>
      <c r="AQ53" s="6333"/>
      <c r="AR53" s="6333"/>
      <c r="AS53" s="6333"/>
      <c r="AT53" s="6333"/>
      <c r="AU53" s="6333"/>
      <c r="AV53" s="6333"/>
      <c r="AW53" s="6333"/>
      <c r="AX53" s="6333"/>
      <c r="AY53" s="6333"/>
      <c r="AZ53" s="6333"/>
      <c r="BA53" s="6333"/>
      <c r="BB53" s="6333"/>
      <c r="BC53" s="6333"/>
      <c r="BD53" s="6330"/>
      <c r="BE53" s="6385"/>
      <c r="BF53" s="6385"/>
      <c r="BG53" s="6385"/>
      <c r="BH53" s="6398"/>
      <c r="BI53" s="6398"/>
      <c r="BJ53" s="6398"/>
      <c r="BK53" s="6207"/>
      <c r="BL53" s="6322"/>
      <c r="BM53" s="6322"/>
      <c r="BN53" s="6325"/>
      <c r="BO53" s="6322"/>
      <c r="BP53" s="6207"/>
      <c r="BQ53" s="6162"/>
      <c r="BR53" s="6162"/>
      <c r="BS53" s="6162"/>
      <c r="BT53" s="6162"/>
      <c r="BU53" s="2064" t="s">
        <v>2035</v>
      </c>
      <c r="BV53" s="2066" t="s">
        <v>857</v>
      </c>
      <c r="BW53" s="2092"/>
      <c r="BX53" s="1201">
        <v>3983</v>
      </c>
      <c r="BY53" s="2064" t="s">
        <v>2034</v>
      </c>
      <c r="BZ53" s="1201">
        <v>3983</v>
      </c>
      <c r="CA53" s="2064" t="s">
        <v>2036</v>
      </c>
      <c r="CB53" s="2217" t="s">
        <v>5022</v>
      </c>
      <c r="CC53" s="2217" t="s">
        <v>5022</v>
      </c>
      <c r="CD53" s="2218">
        <f>$CD$40</f>
        <v>256</v>
      </c>
      <c r="CE53" s="2219">
        <f>$CE$40</f>
        <v>320</v>
      </c>
      <c r="CF53" s="2219">
        <f>$CF$40</f>
        <v>256</v>
      </c>
      <c r="CG53" s="2220">
        <f>$CG$40</f>
        <v>320</v>
      </c>
      <c r="CH53" s="191"/>
      <c r="CI53" s="1201">
        <v>2</v>
      </c>
      <c r="CJ53" s="1201" t="s">
        <v>859</v>
      </c>
      <c r="CK53" s="1201">
        <v>2</v>
      </c>
      <c r="CL53" s="2063"/>
      <c r="CM53" s="2063"/>
      <c r="CN53" s="2063"/>
      <c r="CO53" s="2063"/>
      <c r="CP53" s="2063"/>
      <c r="CQ53" s="6328"/>
      <c r="CR53" s="6328"/>
      <c r="CS53" s="2350"/>
      <c r="CT53" s="2094"/>
    </row>
    <row r="54" spans="1:127" ht="12.75" customHeight="1">
      <c r="A54" s="6230"/>
      <c r="B54" s="6360" t="s">
        <v>2463</v>
      </c>
      <c r="C54" s="6431" t="s">
        <v>3708</v>
      </c>
      <c r="D54" s="6439" t="s">
        <v>4829</v>
      </c>
      <c r="E54" s="6432" t="s">
        <v>2026</v>
      </c>
      <c r="F54" s="6433" t="s">
        <v>5029</v>
      </c>
      <c r="G54" s="6434">
        <v>1</v>
      </c>
      <c r="H54" s="6344">
        <v>1</v>
      </c>
      <c r="I54" s="6331" t="s">
        <v>2028</v>
      </c>
      <c r="J54" s="6331" t="s">
        <v>2028</v>
      </c>
      <c r="K54" s="6331" t="s">
        <v>2029</v>
      </c>
      <c r="L54" s="6331" t="s">
        <v>2029</v>
      </c>
      <c r="M54" s="6331">
        <v>6</v>
      </c>
      <c r="N54" s="6331">
        <v>0</v>
      </c>
      <c r="O54" s="6331">
        <v>31</v>
      </c>
      <c r="P54" s="6331">
        <v>6</v>
      </c>
      <c r="Q54" s="6331">
        <v>0</v>
      </c>
      <c r="R54" s="6331">
        <v>31</v>
      </c>
      <c r="S54" s="6331">
        <v>0</v>
      </c>
      <c r="T54" s="6331">
        <v>0</v>
      </c>
      <c r="U54" s="6331">
        <v>0</v>
      </c>
      <c r="V54" s="6331">
        <v>0</v>
      </c>
      <c r="W54" s="6331">
        <v>0</v>
      </c>
      <c r="X54" s="6331">
        <v>0</v>
      </c>
      <c r="Y54" s="6331">
        <v>0</v>
      </c>
      <c r="Z54" s="6331">
        <v>0</v>
      </c>
      <c r="AA54" s="6331">
        <v>0</v>
      </c>
      <c r="AB54" s="6331">
        <v>0</v>
      </c>
      <c r="AC54" s="6331"/>
      <c r="AD54" s="6331"/>
      <c r="AE54" s="6331"/>
      <c r="AF54" s="6331"/>
      <c r="AG54" s="6331"/>
      <c r="AH54" s="6331"/>
      <c r="AI54" s="6331"/>
      <c r="AJ54" s="6331">
        <v>0</v>
      </c>
      <c r="AK54" s="6331">
        <v>0</v>
      </c>
      <c r="AL54" s="6331">
        <v>0</v>
      </c>
      <c r="AM54" s="6331">
        <v>0</v>
      </c>
      <c r="AN54" s="6331" t="s">
        <v>2029</v>
      </c>
      <c r="AO54" s="6331">
        <v>0</v>
      </c>
      <c r="AP54" s="6331">
        <v>0</v>
      </c>
      <c r="AQ54" s="6331">
        <v>0</v>
      </c>
      <c r="AR54" s="6331">
        <v>0</v>
      </c>
      <c r="AS54" s="6331" t="s">
        <v>4810</v>
      </c>
      <c r="AT54" s="6331"/>
      <c r="AU54" s="6331"/>
      <c r="AV54" s="6331"/>
      <c r="AW54" s="6331" t="s">
        <v>4809</v>
      </c>
      <c r="AX54" s="6331" t="s">
        <v>4809</v>
      </c>
      <c r="AY54" s="6331">
        <v>0</v>
      </c>
      <c r="AZ54" s="6331">
        <v>0</v>
      </c>
      <c r="BA54" s="6331">
        <v>0</v>
      </c>
      <c r="BB54" s="6331">
        <v>0</v>
      </c>
      <c r="BC54" s="6331" t="s">
        <v>2030</v>
      </c>
      <c r="BD54" s="6329" t="s">
        <v>2031</v>
      </c>
      <c r="BE54" s="6383">
        <v>11335</v>
      </c>
      <c r="BF54" s="6383">
        <f>BE54</f>
        <v>11335</v>
      </c>
      <c r="BG54" s="6383">
        <f>$CE$46+SUM(CE55:CE57)</f>
        <v>22362</v>
      </c>
      <c r="BH54" s="6396">
        <f>$CF$46+SUM(CF55/2+CF56+CF57)</f>
        <v>974</v>
      </c>
      <c r="BI54" s="6396">
        <f>BH54</f>
        <v>974</v>
      </c>
      <c r="BJ54" s="6396">
        <f>$CG$46+SUM(CG55/2+CG56+CG57)</f>
        <v>1183</v>
      </c>
      <c r="BK54" s="6212" t="s">
        <v>873</v>
      </c>
      <c r="BL54" s="6320">
        <v>4</v>
      </c>
      <c r="BM54" s="6320">
        <v>2</v>
      </c>
      <c r="BN54" s="6323" t="s">
        <v>2032</v>
      </c>
      <c r="BO54" s="6320" t="s">
        <v>2033</v>
      </c>
      <c r="BP54" s="6212" t="s">
        <v>2034</v>
      </c>
      <c r="BQ54" s="6160">
        <v>0</v>
      </c>
      <c r="BR54" s="6160">
        <v>0</v>
      </c>
      <c r="BS54" s="6160">
        <v>0</v>
      </c>
      <c r="BT54" s="6160">
        <v>0</v>
      </c>
      <c r="BU54" s="2064" t="s">
        <v>2035</v>
      </c>
      <c r="BV54" s="2066" t="s">
        <v>857</v>
      </c>
      <c r="BW54" s="2093"/>
      <c r="BX54" s="2064">
        <v>1204</v>
      </c>
      <c r="BY54" s="2064" t="s">
        <v>2034</v>
      </c>
      <c r="BZ54" s="2064">
        <v>1203</v>
      </c>
      <c r="CA54" s="2064" t="s">
        <v>2036</v>
      </c>
      <c r="CB54" s="2084" t="s">
        <v>2040</v>
      </c>
      <c r="CC54" s="2084" t="s">
        <v>2041</v>
      </c>
      <c r="CD54" s="2056">
        <f>$CD$35</f>
        <v>21696</v>
      </c>
      <c r="CE54" s="2056">
        <f>$CE$35</f>
        <v>21760</v>
      </c>
      <c r="CF54" s="2056">
        <f>$CF$35</f>
        <v>768</v>
      </c>
      <c r="CG54" s="2056">
        <f>$CG$35</f>
        <v>832</v>
      </c>
      <c r="CH54" s="191"/>
      <c r="CI54" s="1201">
        <v>2</v>
      </c>
      <c r="CJ54" s="1201" t="s">
        <v>859</v>
      </c>
      <c r="CK54" s="1201">
        <v>2</v>
      </c>
      <c r="CL54" s="2063"/>
      <c r="CM54" s="2063"/>
      <c r="CN54" s="2063"/>
      <c r="CO54" s="2063"/>
      <c r="CP54" s="2063"/>
      <c r="CQ54" s="6326" t="s">
        <v>2468</v>
      </c>
      <c r="CR54" s="6326" t="s">
        <v>3030</v>
      </c>
      <c r="CS54" s="2348" t="s">
        <v>5088</v>
      </c>
    </row>
    <row r="55" spans="1:127" ht="12.75" customHeight="1">
      <c r="A55" s="6230"/>
      <c r="B55" s="6361"/>
      <c r="C55" s="6431"/>
      <c r="D55" s="6439"/>
      <c r="E55" s="6432"/>
      <c r="F55" s="6433"/>
      <c r="G55" s="6434"/>
      <c r="H55" s="6345"/>
      <c r="I55" s="6332"/>
      <c r="J55" s="6332"/>
      <c r="K55" s="6332"/>
      <c r="L55" s="6332"/>
      <c r="M55" s="6332"/>
      <c r="N55" s="6332"/>
      <c r="O55" s="6332"/>
      <c r="P55" s="6332"/>
      <c r="Q55" s="6332"/>
      <c r="R55" s="6332"/>
      <c r="S55" s="6332"/>
      <c r="T55" s="6332"/>
      <c r="U55" s="6332"/>
      <c r="V55" s="6332"/>
      <c r="W55" s="6332"/>
      <c r="X55" s="6332"/>
      <c r="Y55" s="6332"/>
      <c r="Z55" s="6332"/>
      <c r="AA55" s="6332"/>
      <c r="AB55" s="6332"/>
      <c r="AC55" s="6332"/>
      <c r="AD55" s="6332"/>
      <c r="AE55" s="6332"/>
      <c r="AF55" s="6332"/>
      <c r="AG55" s="6332"/>
      <c r="AH55" s="6332"/>
      <c r="AI55" s="6332"/>
      <c r="AJ55" s="6332"/>
      <c r="AK55" s="6332"/>
      <c r="AL55" s="6332"/>
      <c r="AM55" s="6332"/>
      <c r="AN55" s="6332"/>
      <c r="AO55" s="6332"/>
      <c r="AP55" s="6332"/>
      <c r="AQ55" s="6332"/>
      <c r="AR55" s="6332"/>
      <c r="AS55" s="6332"/>
      <c r="AT55" s="6332"/>
      <c r="AU55" s="6332"/>
      <c r="AV55" s="6332"/>
      <c r="AW55" s="6332"/>
      <c r="AX55" s="6332"/>
      <c r="AY55" s="6332"/>
      <c r="AZ55" s="6332"/>
      <c r="BA55" s="6332"/>
      <c r="BB55" s="6332"/>
      <c r="BC55" s="6332"/>
      <c r="BD55" s="6330"/>
      <c r="BE55" s="6384"/>
      <c r="BF55" s="6384"/>
      <c r="BG55" s="6384"/>
      <c r="BH55" s="6397"/>
      <c r="BI55" s="6397"/>
      <c r="BJ55" s="6397"/>
      <c r="BK55" s="6206"/>
      <c r="BL55" s="6321"/>
      <c r="BM55" s="6321"/>
      <c r="BN55" s="6324"/>
      <c r="BO55" s="6321"/>
      <c r="BP55" s="6206"/>
      <c r="BQ55" s="6161"/>
      <c r="BR55" s="6161"/>
      <c r="BS55" s="6161"/>
      <c r="BT55" s="6161"/>
      <c r="BU55" s="2064" t="s">
        <v>2035</v>
      </c>
      <c r="BV55" s="2066" t="s">
        <v>857</v>
      </c>
      <c r="BW55" s="2082"/>
      <c r="BX55" s="2082"/>
      <c r="BY55" s="2082"/>
      <c r="BZ55" s="2082"/>
      <c r="CA55" s="2082"/>
      <c r="CB55" s="2082"/>
      <c r="CC55" s="2082"/>
      <c r="CH55" s="2087"/>
      <c r="CI55" s="2088"/>
      <c r="CJ55" s="2087"/>
      <c r="CK55" s="2087"/>
      <c r="CL55" s="2087"/>
      <c r="CM55" s="2087"/>
      <c r="CN55" s="2087"/>
      <c r="CO55" s="2087"/>
      <c r="CP55" s="2087"/>
      <c r="CQ55" s="6327"/>
      <c r="CR55" s="6327"/>
      <c r="CS55" s="2349"/>
      <c r="CT55" s="2085"/>
      <c r="CU55" s="2085"/>
      <c r="CV55" s="2085"/>
      <c r="CW55" s="2085"/>
      <c r="CX55" s="2085"/>
      <c r="CY55" s="2085"/>
      <c r="CZ55" s="2085"/>
      <c r="DA55" s="2085"/>
      <c r="DB55" s="2085"/>
      <c r="DC55" s="2085"/>
      <c r="DD55" s="2085"/>
      <c r="DE55" s="2085"/>
      <c r="DF55" s="2085"/>
      <c r="DG55" s="2085"/>
      <c r="DH55" s="2085"/>
      <c r="DI55" s="2085"/>
      <c r="DJ55" s="2085"/>
      <c r="DK55" s="2085"/>
      <c r="DL55" s="2085"/>
      <c r="DM55" s="2085"/>
      <c r="DN55" s="2085"/>
      <c r="DO55" s="2085"/>
      <c r="DP55" s="2085"/>
      <c r="DQ55" s="2085"/>
      <c r="DR55" s="2085"/>
      <c r="DS55" s="2085"/>
      <c r="DT55" s="2085"/>
      <c r="DU55" s="2085"/>
      <c r="DV55" s="2085"/>
      <c r="DW55" s="2085"/>
    </row>
    <row r="56" spans="1:127" ht="12.75" customHeight="1">
      <c r="A56" s="6230"/>
      <c r="B56" s="6361"/>
      <c r="C56" s="6431"/>
      <c r="D56" s="6439"/>
      <c r="E56" s="6432"/>
      <c r="F56" s="6433"/>
      <c r="G56" s="6434"/>
      <c r="H56" s="6345"/>
      <c r="I56" s="6332"/>
      <c r="J56" s="6332"/>
      <c r="K56" s="6332"/>
      <c r="L56" s="6332"/>
      <c r="M56" s="6332"/>
      <c r="N56" s="6332"/>
      <c r="O56" s="6332"/>
      <c r="P56" s="6332"/>
      <c r="Q56" s="6332"/>
      <c r="R56" s="6332"/>
      <c r="S56" s="6332"/>
      <c r="T56" s="6332"/>
      <c r="U56" s="6332"/>
      <c r="V56" s="6332"/>
      <c r="W56" s="6332"/>
      <c r="X56" s="6332"/>
      <c r="Y56" s="6332"/>
      <c r="Z56" s="6332"/>
      <c r="AA56" s="6332"/>
      <c r="AB56" s="6332"/>
      <c r="AC56" s="6332"/>
      <c r="AD56" s="6332"/>
      <c r="AE56" s="6332"/>
      <c r="AF56" s="6332"/>
      <c r="AG56" s="6332"/>
      <c r="AH56" s="6332"/>
      <c r="AI56" s="6332"/>
      <c r="AJ56" s="6332"/>
      <c r="AK56" s="6332"/>
      <c r="AL56" s="6332"/>
      <c r="AM56" s="6332"/>
      <c r="AN56" s="6332"/>
      <c r="AO56" s="6332"/>
      <c r="AP56" s="6332"/>
      <c r="AQ56" s="6332"/>
      <c r="AR56" s="6332"/>
      <c r="AS56" s="6332"/>
      <c r="AT56" s="6332"/>
      <c r="AU56" s="6332"/>
      <c r="AV56" s="6332"/>
      <c r="AW56" s="6332"/>
      <c r="AX56" s="6332"/>
      <c r="AY56" s="6332"/>
      <c r="AZ56" s="6332"/>
      <c r="BA56" s="6332"/>
      <c r="BB56" s="6332"/>
      <c r="BC56" s="6332"/>
      <c r="BD56" s="6329" t="s">
        <v>2031</v>
      </c>
      <c r="BE56" s="6384"/>
      <c r="BF56" s="6384"/>
      <c r="BG56" s="6384"/>
      <c r="BH56" s="6397"/>
      <c r="BI56" s="6397"/>
      <c r="BJ56" s="6397"/>
      <c r="BK56" s="6206"/>
      <c r="BL56" s="6321"/>
      <c r="BM56" s="6321"/>
      <c r="BN56" s="6324"/>
      <c r="BO56" s="6321"/>
      <c r="BP56" s="6206"/>
      <c r="BQ56" s="6161"/>
      <c r="BR56" s="6161"/>
      <c r="BS56" s="6161"/>
      <c r="BT56" s="6161"/>
      <c r="BU56" s="2064" t="s">
        <v>2035</v>
      </c>
      <c r="BV56" s="2066" t="s">
        <v>857</v>
      </c>
      <c r="BW56" s="2082"/>
      <c r="BX56" s="2082"/>
      <c r="BY56" s="2082"/>
      <c r="BZ56" s="2082"/>
      <c r="CA56" s="2082"/>
      <c r="CB56" s="2082"/>
      <c r="CC56" s="2082"/>
      <c r="CH56" s="2082"/>
      <c r="CI56" s="2082"/>
      <c r="CJ56" s="2082"/>
      <c r="CK56" s="2082"/>
      <c r="CL56" s="2063"/>
      <c r="CM56" s="2063"/>
      <c r="CN56" s="2063"/>
      <c r="CO56" s="2063"/>
      <c r="CP56" s="2063"/>
      <c r="CQ56" s="6327"/>
      <c r="CR56" s="6327"/>
      <c r="CS56" s="2349"/>
    </row>
    <row r="57" spans="1:127" ht="12.75" customHeight="1">
      <c r="A57" s="6231"/>
      <c r="B57" s="6362"/>
      <c r="C57" s="6431"/>
      <c r="D57" s="6439"/>
      <c r="E57" s="6432"/>
      <c r="F57" s="6433"/>
      <c r="G57" s="6434"/>
      <c r="H57" s="6346"/>
      <c r="I57" s="6333"/>
      <c r="J57" s="6333"/>
      <c r="K57" s="6333"/>
      <c r="L57" s="6333"/>
      <c r="M57" s="6333"/>
      <c r="N57" s="6333"/>
      <c r="O57" s="6333"/>
      <c r="P57" s="6333"/>
      <c r="Q57" s="6333"/>
      <c r="R57" s="6333"/>
      <c r="S57" s="6333"/>
      <c r="T57" s="6333"/>
      <c r="U57" s="6333"/>
      <c r="V57" s="6333"/>
      <c r="W57" s="6333"/>
      <c r="X57" s="6333"/>
      <c r="Y57" s="6333"/>
      <c r="Z57" s="6333"/>
      <c r="AA57" s="6333"/>
      <c r="AB57" s="6333"/>
      <c r="AC57" s="6333"/>
      <c r="AD57" s="6333"/>
      <c r="AE57" s="6333"/>
      <c r="AF57" s="6333"/>
      <c r="AG57" s="6333"/>
      <c r="AH57" s="6333"/>
      <c r="AI57" s="6333"/>
      <c r="AJ57" s="6333"/>
      <c r="AK57" s="6333"/>
      <c r="AL57" s="6333"/>
      <c r="AM57" s="6333"/>
      <c r="AN57" s="6333"/>
      <c r="AO57" s="6333"/>
      <c r="AP57" s="6333"/>
      <c r="AQ57" s="6333"/>
      <c r="AR57" s="6333"/>
      <c r="AS57" s="6333"/>
      <c r="AT57" s="6333"/>
      <c r="AU57" s="6333"/>
      <c r="AV57" s="6333"/>
      <c r="AW57" s="6333"/>
      <c r="AX57" s="6333"/>
      <c r="AY57" s="6333"/>
      <c r="AZ57" s="6333"/>
      <c r="BA57" s="6333"/>
      <c r="BB57" s="6333"/>
      <c r="BC57" s="6333"/>
      <c r="BD57" s="6330"/>
      <c r="BE57" s="6385"/>
      <c r="BF57" s="6385"/>
      <c r="BG57" s="6385"/>
      <c r="BH57" s="6398"/>
      <c r="BI57" s="6398"/>
      <c r="BJ57" s="6398"/>
      <c r="BK57" s="6207"/>
      <c r="BL57" s="6322"/>
      <c r="BM57" s="6322"/>
      <c r="BN57" s="6325"/>
      <c r="BO57" s="6322"/>
      <c r="BP57" s="6207"/>
      <c r="BQ57" s="6162"/>
      <c r="BR57" s="6162"/>
      <c r="BS57" s="6162"/>
      <c r="BT57" s="6162"/>
      <c r="BU57" s="2064" t="s">
        <v>2035</v>
      </c>
      <c r="BV57" s="2066" t="s">
        <v>857</v>
      </c>
      <c r="BW57" s="2092"/>
      <c r="BX57" s="1201">
        <v>3983</v>
      </c>
      <c r="BY57" s="2064" t="s">
        <v>2034</v>
      </c>
      <c r="BZ57" s="1201">
        <v>3983</v>
      </c>
      <c r="CA57" s="2064" t="s">
        <v>2036</v>
      </c>
      <c r="CB57" s="2217" t="s">
        <v>5022</v>
      </c>
      <c r="CC57" s="2217" t="s">
        <v>5022</v>
      </c>
      <c r="CD57" s="2218">
        <f>$CD$40</f>
        <v>256</v>
      </c>
      <c r="CE57" s="2219">
        <f>$CE$40</f>
        <v>320</v>
      </c>
      <c r="CF57" s="2219">
        <f>$CF$40</f>
        <v>256</v>
      </c>
      <c r="CG57" s="2220">
        <f>$CG$40</f>
        <v>320</v>
      </c>
      <c r="CH57" s="191"/>
      <c r="CI57" s="1201">
        <v>2</v>
      </c>
      <c r="CJ57" s="1201" t="s">
        <v>859</v>
      </c>
      <c r="CK57" s="1201">
        <v>2</v>
      </c>
      <c r="CL57" s="2063"/>
      <c r="CM57" s="2063"/>
      <c r="CN57" s="2063"/>
      <c r="CO57" s="2063"/>
      <c r="CP57" s="2063"/>
      <c r="CQ57" s="6328"/>
      <c r="CR57" s="6328"/>
      <c r="CS57" s="2350"/>
    </row>
    <row r="58" spans="1:127" ht="12.75" customHeight="1">
      <c r="A58" s="6140" t="s">
        <v>4957</v>
      </c>
      <c r="B58" s="6360" t="s">
        <v>2463</v>
      </c>
      <c r="C58" s="6524" t="s">
        <v>3722</v>
      </c>
      <c r="D58" s="6521" t="s">
        <v>4828</v>
      </c>
      <c r="E58" s="6406" t="s">
        <v>2043</v>
      </c>
      <c r="F58" s="6392" t="s">
        <v>5028</v>
      </c>
      <c r="G58" s="6344">
        <v>1</v>
      </c>
      <c r="H58" s="6344">
        <v>1</v>
      </c>
      <c r="I58" s="6331" t="s">
        <v>2028</v>
      </c>
      <c r="J58" s="6331" t="s">
        <v>2028</v>
      </c>
      <c r="K58" s="6331" t="s">
        <v>2029</v>
      </c>
      <c r="L58" s="6331" t="s">
        <v>2029</v>
      </c>
      <c r="M58" s="6331">
        <v>8</v>
      </c>
      <c r="N58" s="6331">
        <v>0</v>
      </c>
      <c r="O58" s="6331">
        <v>31</v>
      </c>
      <c r="P58" s="6331">
        <v>8</v>
      </c>
      <c r="Q58" s="6331">
        <v>0</v>
      </c>
      <c r="R58" s="6331">
        <v>31</v>
      </c>
      <c r="S58" s="6331">
        <v>0</v>
      </c>
      <c r="T58" s="6331">
        <v>0</v>
      </c>
      <c r="U58" s="6331">
        <v>0</v>
      </c>
      <c r="V58" s="6331">
        <v>0</v>
      </c>
      <c r="W58" s="6331">
        <v>0</v>
      </c>
      <c r="X58" s="6331">
        <v>0</v>
      </c>
      <c r="Y58" s="6331">
        <v>0</v>
      </c>
      <c r="Z58" s="6331">
        <v>0</v>
      </c>
      <c r="AA58" s="6331">
        <v>0</v>
      </c>
      <c r="AB58" s="6331">
        <v>0</v>
      </c>
      <c r="AC58" s="6331"/>
      <c r="AD58" s="6331"/>
      <c r="AE58" s="6331"/>
      <c r="AF58" s="6331"/>
      <c r="AG58" s="6331"/>
      <c r="AH58" s="6331"/>
      <c r="AI58" s="6331"/>
      <c r="AJ58" s="6331">
        <v>0</v>
      </c>
      <c r="AK58" s="6331">
        <v>0</v>
      </c>
      <c r="AL58" s="6331">
        <v>0</v>
      </c>
      <c r="AM58" s="6331">
        <v>0</v>
      </c>
      <c r="AN58" s="6331" t="s">
        <v>2029</v>
      </c>
      <c r="AO58" s="6331">
        <v>0</v>
      </c>
      <c r="AP58" s="6331">
        <v>0</v>
      </c>
      <c r="AQ58" s="6331">
        <v>0</v>
      </c>
      <c r="AR58" s="6331">
        <v>0</v>
      </c>
      <c r="AS58" s="6331" t="s">
        <v>4810</v>
      </c>
      <c r="AT58" s="6331"/>
      <c r="AU58" s="6331"/>
      <c r="AV58" s="6331"/>
      <c r="AW58" s="6331" t="s">
        <v>4809</v>
      </c>
      <c r="AX58" s="6331" t="s">
        <v>4809</v>
      </c>
      <c r="AY58" s="6331">
        <v>0</v>
      </c>
      <c r="AZ58" s="6331">
        <v>0</v>
      </c>
      <c r="BA58" s="6331">
        <v>0</v>
      </c>
      <c r="BB58" s="6331">
        <v>0</v>
      </c>
      <c r="BC58" s="6331" t="s">
        <v>2030</v>
      </c>
      <c r="BD58" s="6329" t="s">
        <v>2031</v>
      </c>
      <c r="BE58" s="6383">
        <f>$CD$45+SUM(CD59:CD61)</f>
        <v>8696</v>
      </c>
      <c r="BF58" s="6383">
        <f>BE58</f>
        <v>8696</v>
      </c>
      <c r="BG58" s="6383">
        <f>$CE$45+SUM(CE59:CE61)</f>
        <v>15431</v>
      </c>
      <c r="BH58" s="6396">
        <f>$CF$45+SUM(CF59/2+CF60+CF61)</f>
        <v>1088</v>
      </c>
      <c r="BI58" s="6396">
        <f>BH58</f>
        <v>1088</v>
      </c>
      <c r="BJ58" s="6396">
        <f>$CG$45+SUM(CG59/2+CG60+CG61)</f>
        <v>1326</v>
      </c>
      <c r="BK58" s="6212" t="s">
        <v>873</v>
      </c>
      <c r="BL58" s="6320">
        <v>9</v>
      </c>
      <c r="BM58" s="6320">
        <v>2</v>
      </c>
      <c r="BN58" s="6323" t="s">
        <v>2045</v>
      </c>
      <c r="BO58" s="6320" t="s">
        <v>2033</v>
      </c>
      <c r="BP58" s="6212" t="s">
        <v>2034</v>
      </c>
      <c r="BQ58" s="6160">
        <v>0</v>
      </c>
      <c r="BR58" s="6160">
        <v>0</v>
      </c>
      <c r="BS58" s="6160">
        <v>0</v>
      </c>
      <c r="BT58" s="6160">
        <v>0</v>
      </c>
      <c r="BU58" s="2064" t="s">
        <v>2035</v>
      </c>
      <c r="BV58" s="2066" t="s">
        <v>857</v>
      </c>
      <c r="BW58" s="2065"/>
      <c r="BX58" s="2064">
        <v>1204</v>
      </c>
      <c r="BY58" s="2064" t="s">
        <v>2034</v>
      </c>
      <c r="BZ58" s="2064">
        <v>1203</v>
      </c>
      <c r="CA58" s="2064" t="s">
        <v>2036</v>
      </c>
      <c r="CB58" s="2084" t="s">
        <v>2037</v>
      </c>
      <c r="CC58" s="2084" t="s">
        <v>2038</v>
      </c>
      <c r="CD58" s="2056">
        <f>$CD$34</f>
        <v>10752</v>
      </c>
      <c r="CE58" s="2056">
        <f>$CE$34</f>
        <v>10816</v>
      </c>
      <c r="CF58" s="2056">
        <f>$CF$34</f>
        <v>640</v>
      </c>
      <c r="CG58" s="2056">
        <f>$CG$34</f>
        <v>704</v>
      </c>
      <c r="CH58" s="191"/>
      <c r="CI58" s="1201">
        <v>2</v>
      </c>
      <c r="CJ58" s="1201" t="s">
        <v>859</v>
      </c>
      <c r="CK58" s="1201">
        <v>2</v>
      </c>
      <c r="CL58" s="2063"/>
      <c r="CM58" s="2063"/>
      <c r="CN58" s="2063"/>
      <c r="CO58" s="2063"/>
      <c r="CP58" s="2063"/>
      <c r="CQ58" s="6326" t="s">
        <v>2468</v>
      </c>
      <c r="CR58" s="6326" t="s">
        <v>3030</v>
      </c>
      <c r="CS58" s="2348" t="s">
        <v>5088</v>
      </c>
    </row>
    <row r="59" spans="1:127" ht="12.75" customHeight="1">
      <c r="A59" s="6141"/>
      <c r="B59" s="6361"/>
      <c r="C59" s="6337"/>
      <c r="D59" s="6522"/>
      <c r="E59" s="6407"/>
      <c r="F59" s="6343"/>
      <c r="G59" s="6345"/>
      <c r="H59" s="6345"/>
      <c r="I59" s="6332"/>
      <c r="J59" s="6332"/>
      <c r="K59" s="6332"/>
      <c r="L59" s="6332"/>
      <c r="M59" s="6332"/>
      <c r="N59" s="6332"/>
      <c r="O59" s="6332"/>
      <c r="P59" s="6332"/>
      <c r="Q59" s="6332"/>
      <c r="R59" s="6332"/>
      <c r="S59" s="6332"/>
      <c r="T59" s="6332"/>
      <c r="U59" s="6332"/>
      <c r="V59" s="6332"/>
      <c r="W59" s="6332"/>
      <c r="X59" s="6332"/>
      <c r="Y59" s="6332"/>
      <c r="Z59" s="6332"/>
      <c r="AA59" s="6332"/>
      <c r="AB59" s="6332"/>
      <c r="AC59" s="6332"/>
      <c r="AD59" s="6332"/>
      <c r="AE59" s="6332"/>
      <c r="AF59" s="6332"/>
      <c r="AG59" s="6332"/>
      <c r="AH59" s="6332"/>
      <c r="AI59" s="6332"/>
      <c r="AJ59" s="6332"/>
      <c r="AK59" s="6332"/>
      <c r="AL59" s="6332"/>
      <c r="AM59" s="6332"/>
      <c r="AN59" s="6332"/>
      <c r="AO59" s="6332"/>
      <c r="AP59" s="6332"/>
      <c r="AQ59" s="6332"/>
      <c r="AR59" s="6332"/>
      <c r="AS59" s="6332"/>
      <c r="AT59" s="6332"/>
      <c r="AU59" s="6332"/>
      <c r="AV59" s="6332"/>
      <c r="AW59" s="6332"/>
      <c r="AX59" s="6332"/>
      <c r="AY59" s="6332"/>
      <c r="AZ59" s="6332"/>
      <c r="BA59" s="6332"/>
      <c r="BB59" s="6332"/>
      <c r="BC59" s="6332"/>
      <c r="BD59" s="6330"/>
      <c r="BE59" s="6384"/>
      <c r="BF59" s="6384"/>
      <c r="BG59" s="6384"/>
      <c r="BH59" s="6397"/>
      <c r="BI59" s="6397"/>
      <c r="BJ59" s="6397"/>
      <c r="BK59" s="6206"/>
      <c r="BL59" s="6321"/>
      <c r="BM59" s="6321"/>
      <c r="BN59" s="6324"/>
      <c r="BO59" s="6321"/>
      <c r="BP59" s="6206"/>
      <c r="BQ59" s="6161"/>
      <c r="BR59" s="6161"/>
      <c r="BS59" s="6161"/>
      <c r="BT59" s="6161"/>
      <c r="BU59" s="2064" t="s">
        <v>2035</v>
      </c>
      <c r="BV59" s="2066" t="s">
        <v>857</v>
      </c>
      <c r="BW59" s="2065"/>
      <c r="BX59" s="1201">
        <v>3986</v>
      </c>
      <c r="BY59" s="2064" t="s">
        <v>2034</v>
      </c>
      <c r="BZ59" s="1201">
        <v>3986</v>
      </c>
      <c r="CA59" s="2064" t="s">
        <v>2036</v>
      </c>
      <c r="CB59" s="2216" t="s">
        <v>4977</v>
      </c>
      <c r="CC59" s="2216" t="s">
        <v>4976</v>
      </c>
      <c r="CD59" s="2056">
        <f>$CD$26</f>
        <v>4032</v>
      </c>
      <c r="CE59" s="2056">
        <f>$CE$26</f>
        <v>4096</v>
      </c>
      <c r="CF59" s="2056">
        <f>$CF$26</f>
        <v>512</v>
      </c>
      <c r="CG59" s="2056">
        <f>$CG$26</f>
        <v>576</v>
      </c>
      <c r="CH59" s="2070"/>
      <c r="CI59" s="2069">
        <v>2</v>
      </c>
      <c r="CJ59" s="2069" t="s">
        <v>859</v>
      </c>
      <c r="CK59" s="2069">
        <v>2</v>
      </c>
      <c r="CL59" s="2068">
        <v>3</v>
      </c>
      <c r="CM59" s="2068" t="s">
        <v>875</v>
      </c>
      <c r="CN59" s="2068" t="s">
        <v>859</v>
      </c>
      <c r="CO59" s="2068" t="s">
        <v>876</v>
      </c>
      <c r="CP59" s="2068" t="s">
        <v>877</v>
      </c>
      <c r="CQ59" s="6327"/>
      <c r="CR59" s="6327"/>
      <c r="CS59" s="2349"/>
    </row>
    <row r="60" spans="1:127" ht="12.75" customHeight="1">
      <c r="A60" s="6141"/>
      <c r="B60" s="6361"/>
      <c r="C60" s="6337"/>
      <c r="D60" s="6522"/>
      <c r="E60" s="6407"/>
      <c r="F60" s="6343"/>
      <c r="G60" s="6345"/>
      <c r="H60" s="6345"/>
      <c r="I60" s="6332"/>
      <c r="J60" s="6332"/>
      <c r="K60" s="6332"/>
      <c r="L60" s="6332"/>
      <c r="M60" s="6332"/>
      <c r="N60" s="6332"/>
      <c r="O60" s="6332"/>
      <c r="P60" s="6332"/>
      <c r="Q60" s="6332"/>
      <c r="R60" s="6332"/>
      <c r="S60" s="6332"/>
      <c r="T60" s="6332"/>
      <c r="U60" s="6332"/>
      <c r="V60" s="6332"/>
      <c r="W60" s="6332"/>
      <c r="X60" s="6332"/>
      <c r="Y60" s="6332"/>
      <c r="Z60" s="6332"/>
      <c r="AA60" s="6332"/>
      <c r="AB60" s="6332"/>
      <c r="AC60" s="6332"/>
      <c r="AD60" s="6332"/>
      <c r="AE60" s="6332"/>
      <c r="AF60" s="6332"/>
      <c r="AG60" s="6332"/>
      <c r="AH60" s="6332"/>
      <c r="AI60" s="6332"/>
      <c r="AJ60" s="6332"/>
      <c r="AK60" s="6332"/>
      <c r="AL60" s="6332"/>
      <c r="AM60" s="6332"/>
      <c r="AN60" s="6332"/>
      <c r="AO60" s="6332"/>
      <c r="AP60" s="6332"/>
      <c r="AQ60" s="6332"/>
      <c r="AR60" s="6332"/>
      <c r="AS60" s="6332"/>
      <c r="AT60" s="6332"/>
      <c r="AU60" s="6332"/>
      <c r="AV60" s="6332"/>
      <c r="AW60" s="6332"/>
      <c r="AX60" s="6332"/>
      <c r="AY60" s="6332"/>
      <c r="AZ60" s="6332"/>
      <c r="BA60" s="6332"/>
      <c r="BB60" s="6332"/>
      <c r="BC60" s="6332"/>
      <c r="BD60" s="6329" t="s">
        <v>2031</v>
      </c>
      <c r="BE60" s="6384"/>
      <c r="BF60" s="6384"/>
      <c r="BG60" s="6384"/>
      <c r="BH60" s="6397"/>
      <c r="BI60" s="6397"/>
      <c r="BJ60" s="6397"/>
      <c r="BK60" s="6206"/>
      <c r="BL60" s="6321"/>
      <c r="BM60" s="6321"/>
      <c r="BN60" s="6324"/>
      <c r="BO60" s="6321"/>
      <c r="BP60" s="6206"/>
      <c r="BQ60" s="6161"/>
      <c r="BR60" s="6161"/>
      <c r="BS60" s="6161"/>
      <c r="BT60" s="6161"/>
      <c r="BU60" s="2064" t="s">
        <v>2035</v>
      </c>
      <c r="BV60" s="2066" t="s">
        <v>857</v>
      </c>
      <c r="BW60" s="2065"/>
      <c r="BX60" s="2082"/>
      <c r="BY60" s="2082"/>
      <c r="BZ60" s="2082"/>
      <c r="CA60" s="2082"/>
      <c r="CB60" s="2082"/>
      <c r="CC60" s="2082"/>
      <c r="CH60" s="2082"/>
      <c r="CI60" s="2090"/>
      <c r="CJ60" s="2063"/>
      <c r="CK60" s="2063"/>
      <c r="CL60" s="2063"/>
      <c r="CM60" s="2063"/>
      <c r="CN60" s="2063"/>
      <c r="CO60" s="2063"/>
      <c r="CP60" s="2063"/>
      <c r="CQ60" s="6327"/>
      <c r="CR60" s="6327"/>
      <c r="CS60" s="2349"/>
    </row>
    <row r="61" spans="1:127" ht="12.75" customHeight="1">
      <c r="A61" s="6141"/>
      <c r="B61" s="6362"/>
      <c r="C61" s="6338"/>
      <c r="D61" s="6523"/>
      <c r="E61" s="6408"/>
      <c r="F61" s="6156"/>
      <c r="G61" s="6346"/>
      <c r="H61" s="6346"/>
      <c r="I61" s="6333"/>
      <c r="J61" s="6333"/>
      <c r="K61" s="6333"/>
      <c r="L61" s="6333"/>
      <c r="M61" s="6333"/>
      <c r="N61" s="6333"/>
      <c r="O61" s="6333"/>
      <c r="P61" s="6333"/>
      <c r="Q61" s="6333"/>
      <c r="R61" s="6333"/>
      <c r="S61" s="6333"/>
      <c r="T61" s="6333"/>
      <c r="U61" s="6333"/>
      <c r="V61" s="6333"/>
      <c r="W61" s="6333"/>
      <c r="X61" s="6333"/>
      <c r="Y61" s="6333"/>
      <c r="Z61" s="6333"/>
      <c r="AA61" s="6333"/>
      <c r="AB61" s="6333"/>
      <c r="AC61" s="6333"/>
      <c r="AD61" s="6333"/>
      <c r="AE61" s="6333"/>
      <c r="AF61" s="6333"/>
      <c r="AG61" s="6333"/>
      <c r="AH61" s="6333"/>
      <c r="AI61" s="6333"/>
      <c r="AJ61" s="6333"/>
      <c r="AK61" s="6333"/>
      <c r="AL61" s="6333"/>
      <c r="AM61" s="6333"/>
      <c r="AN61" s="6333"/>
      <c r="AO61" s="6333"/>
      <c r="AP61" s="6333"/>
      <c r="AQ61" s="6333"/>
      <c r="AR61" s="6333"/>
      <c r="AS61" s="6333"/>
      <c r="AT61" s="6333"/>
      <c r="AU61" s="6333"/>
      <c r="AV61" s="6333"/>
      <c r="AW61" s="6333"/>
      <c r="AX61" s="6333"/>
      <c r="AY61" s="6333"/>
      <c r="AZ61" s="6333"/>
      <c r="BA61" s="6333"/>
      <c r="BB61" s="6333"/>
      <c r="BC61" s="6333"/>
      <c r="BD61" s="6330"/>
      <c r="BE61" s="6385"/>
      <c r="BF61" s="6385"/>
      <c r="BG61" s="6385"/>
      <c r="BH61" s="6398"/>
      <c r="BI61" s="6398"/>
      <c r="BJ61" s="6398"/>
      <c r="BK61" s="6207"/>
      <c r="BL61" s="6322"/>
      <c r="BM61" s="6322"/>
      <c r="BN61" s="6325"/>
      <c r="BO61" s="6322"/>
      <c r="BP61" s="6207"/>
      <c r="BQ61" s="6162"/>
      <c r="BR61" s="6162"/>
      <c r="BS61" s="6162"/>
      <c r="BT61" s="6162"/>
      <c r="BU61" s="2064" t="s">
        <v>2035</v>
      </c>
      <c r="BV61" s="2066" t="s">
        <v>857</v>
      </c>
      <c r="BW61" s="2065"/>
      <c r="BX61" s="1201">
        <v>3983</v>
      </c>
      <c r="BY61" s="2064" t="s">
        <v>2034</v>
      </c>
      <c r="BZ61" s="1201">
        <v>3983</v>
      </c>
      <c r="CA61" s="2064" t="s">
        <v>2036</v>
      </c>
      <c r="CB61" s="191" t="s">
        <v>5022</v>
      </c>
      <c r="CC61" s="191" t="s">
        <v>5022</v>
      </c>
      <c r="CD61" s="2218">
        <f>$CD$40</f>
        <v>256</v>
      </c>
      <c r="CE61" s="2219">
        <f>$CE$40</f>
        <v>320</v>
      </c>
      <c r="CF61" s="2219">
        <f>$CF$40</f>
        <v>256</v>
      </c>
      <c r="CG61" s="2220">
        <f>$CG$40</f>
        <v>320</v>
      </c>
      <c r="CH61" s="191"/>
      <c r="CI61" s="1201">
        <v>2</v>
      </c>
      <c r="CJ61" s="1201" t="s">
        <v>859</v>
      </c>
      <c r="CK61" s="1201">
        <v>2</v>
      </c>
      <c r="CL61" s="2063"/>
      <c r="CM61" s="2063"/>
      <c r="CN61" s="2063"/>
      <c r="CO61" s="2063"/>
      <c r="CP61" s="2063"/>
      <c r="CQ61" s="6328"/>
      <c r="CR61" s="6328"/>
      <c r="CS61" s="2350"/>
    </row>
    <row r="62" spans="1:127" ht="12.75" customHeight="1">
      <c r="A62" s="6141"/>
      <c r="B62" s="6370" t="s">
        <v>2463</v>
      </c>
      <c r="C62" s="6525" t="s">
        <v>4969</v>
      </c>
      <c r="D62" s="6526" t="s">
        <v>4827</v>
      </c>
      <c r="E62" s="6527" t="s">
        <v>2043</v>
      </c>
      <c r="F62" s="6500" t="s">
        <v>5071</v>
      </c>
      <c r="G62" s="6344">
        <v>1</v>
      </c>
      <c r="H62" s="6344">
        <v>1</v>
      </c>
      <c r="I62" s="6331" t="s">
        <v>2028</v>
      </c>
      <c r="J62" s="6331" t="s">
        <v>2028</v>
      </c>
      <c r="K62" s="6331" t="s">
        <v>2029</v>
      </c>
      <c r="L62" s="6331" t="s">
        <v>2029</v>
      </c>
      <c r="M62" s="6331">
        <v>8</v>
      </c>
      <c r="N62" s="6331">
        <v>0</v>
      </c>
      <c r="O62" s="6331">
        <v>31</v>
      </c>
      <c r="P62" s="6331">
        <v>8</v>
      </c>
      <c r="Q62" s="6331">
        <v>0</v>
      </c>
      <c r="R62" s="6331">
        <v>31</v>
      </c>
      <c r="S62" s="6331">
        <v>0</v>
      </c>
      <c r="T62" s="6331">
        <v>0</v>
      </c>
      <c r="U62" s="6331">
        <v>0</v>
      </c>
      <c r="V62" s="6331">
        <v>0</v>
      </c>
      <c r="W62" s="6331">
        <v>0</v>
      </c>
      <c r="X62" s="6331">
        <v>0</v>
      </c>
      <c r="Y62" s="6331">
        <v>0</v>
      </c>
      <c r="Z62" s="6331">
        <v>0</v>
      </c>
      <c r="AA62" s="6331">
        <v>0</v>
      </c>
      <c r="AB62" s="6331">
        <v>0</v>
      </c>
      <c r="AC62" s="6331"/>
      <c r="AD62" s="6331"/>
      <c r="AE62" s="6331"/>
      <c r="AF62" s="6331"/>
      <c r="AG62" s="6331"/>
      <c r="AH62" s="6331"/>
      <c r="AI62" s="6331"/>
      <c r="AJ62" s="6331">
        <v>0</v>
      </c>
      <c r="AK62" s="6331">
        <v>0</v>
      </c>
      <c r="AL62" s="6331">
        <v>0</v>
      </c>
      <c r="AM62" s="6331">
        <v>0</v>
      </c>
      <c r="AN62" s="6331" t="s">
        <v>2029</v>
      </c>
      <c r="AO62" s="6331">
        <v>0</v>
      </c>
      <c r="AP62" s="6331">
        <v>0</v>
      </c>
      <c r="AQ62" s="6331">
        <v>0</v>
      </c>
      <c r="AR62" s="6331">
        <v>0</v>
      </c>
      <c r="AS62" s="6331" t="s">
        <v>4810</v>
      </c>
      <c r="AT62" s="6331"/>
      <c r="AU62" s="6331"/>
      <c r="AV62" s="6331"/>
      <c r="AW62" s="6331" t="s">
        <v>4809</v>
      </c>
      <c r="AX62" s="6331" t="s">
        <v>4809</v>
      </c>
      <c r="AY62" s="6331">
        <v>0</v>
      </c>
      <c r="AZ62" s="6331">
        <v>0</v>
      </c>
      <c r="BA62" s="6331">
        <v>0</v>
      </c>
      <c r="BB62" s="6331">
        <v>0</v>
      </c>
      <c r="BC62" s="6331" t="s">
        <v>2030</v>
      </c>
      <c r="BD62" s="6329" t="s">
        <v>2031</v>
      </c>
      <c r="BE62" s="6383">
        <v>15431</v>
      </c>
      <c r="BF62" s="6383">
        <f>BE62</f>
        <v>15431</v>
      </c>
      <c r="BG62" s="6383">
        <f>$CE$46+SUM(CE63:CE65)</f>
        <v>26458</v>
      </c>
      <c r="BH62" s="6396">
        <f>$CF$46+SUM(CF63/2+CF64+CF65)</f>
        <v>1230</v>
      </c>
      <c r="BI62" s="6396">
        <f>BH62</f>
        <v>1230</v>
      </c>
      <c r="BJ62" s="6396">
        <f>$CG$46+SUM(CG63/2+CG64+CG65)</f>
        <v>1471</v>
      </c>
      <c r="BK62" s="6212" t="s">
        <v>873</v>
      </c>
      <c r="BL62" s="6320">
        <v>9</v>
      </c>
      <c r="BM62" s="6320">
        <v>2</v>
      </c>
      <c r="BN62" s="6323" t="s">
        <v>2045</v>
      </c>
      <c r="BO62" s="6320" t="s">
        <v>2033</v>
      </c>
      <c r="BP62" s="6212" t="s">
        <v>2034</v>
      </c>
      <c r="BQ62" s="6160">
        <v>0</v>
      </c>
      <c r="BR62" s="6160">
        <v>0</v>
      </c>
      <c r="BS62" s="6160">
        <v>0</v>
      </c>
      <c r="BT62" s="6160">
        <v>0</v>
      </c>
      <c r="BU62" s="2064" t="s">
        <v>2035</v>
      </c>
      <c r="BV62" s="2066" t="s">
        <v>857</v>
      </c>
      <c r="BW62" s="2065"/>
      <c r="BX62" s="2064">
        <v>1204</v>
      </c>
      <c r="BY62" s="2064" t="s">
        <v>2034</v>
      </c>
      <c r="BZ62" s="2064">
        <v>1203</v>
      </c>
      <c r="CA62" s="2064" t="s">
        <v>2036</v>
      </c>
      <c r="CB62" s="2084" t="s">
        <v>2040</v>
      </c>
      <c r="CC62" s="2084" t="s">
        <v>2041</v>
      </c>
      <c r="CD62" s="2056">
        <f>$CD$35</f>
        <v>21696</v>
      </c>
      <c r="CE62" s="2056">
        <f>$CE$35</f>
        <v>21760</v>
      </c>
      <c r="CF62" s="2056">
        <f>$CF$35</f>
        <v>768</v>
      </c>
      <c r="CG62" s="2056">
        <f>$CG$35</f>
        <v>832</v>
      </c>
      <c r="CH62" s="191"/>
      <c r="CI62" s="1201">
        <v>2</v>
      </c>
      <c r="CJ62" s="1201" t="s">
        <v>859</v>
      </c>
      <c r="CK62" s="1201">
        <v>2</v>
      </c>
      <c r="CL62" s="2063"/>
      <c r="CM62" s="2063"/>
      <c r="CN62" s="2063"/>
      <c r="CO62" s="2063"/>
      <c r="CP62" s="2063"/>
      <c r="CQ62" s="6326" t="s">
        <v>2468</v>
      </c>
      <c r="CR62" s="6326" t="s">
        <v>3030</v>
      </c>
      <c r="CS62" s="2348" t="s">
        <v>5089</v>
      </c>
    </row>
    <row r="63" spans="1:127" ht="11.25" customHeight="1">
      <c r="A63" s="6141"/>
      <c r="B63" s="6371"/>
      <c r="C63" s="6525"/>
      <c r="D63" s="6526"/>
      <c r="E63" s="6528"/>
      <c r="F63" s="6501"/>
      <c r="G63" s="6345"/>
      <c r="H63" s="6345"/>
      <c r="I63" s="6332"/>
      <c r="J63" s="6332"/>
      <c r="K63" s="6332"/>
      <c r="L63" s="6332"/>
      <c r="M63" s="6332"/>
      <c r="N63" s="6332"/>
      <c r="O63" s="6332"/>
      <c r="P63" s="6332"/>
      <c r="Q63" s="6332"/>
      <c r="R63" s="6332"/>
      <c r="S63" s="6332"/>
      <c r="T63" s="6332"/>
      <c r="U63" s="6332"/>
      <c r="V63" s="6332"/>
      <c r="W63" s="6332"/>
      <c r="X63" s="6332"/>
      <c r="Y63" s="6332"/>
      <c r="Z63" s="6332"/>
      <c r="AA63" s="6332"/>
      <c r="AB63" s="6332"/>
      <c r="AC63" s="6332"/>
      <c r="AD63" s="6332"/>
      <c r="AE63" s="6332"/>
      <c r="AF63" s="6332"/>
      <c r="AG63" s="6332"/>
      <c r="AH63" s="6332"/>
      <c r="AI63" s="6332"/>
      <c r="AJ63" s="6332"/>
      <c r="AK63" s="6332"/>
      <c r="AL63" s="6332"/>
      <c r="AM63" s="6332"/>
      <c r="AN63" s="6332"/>
      <c r="AO63" s="6332"/>
      <c r="AP63" s="6332"/>
      <c r="AQ63" s="6332"/>
      <c r="AR63" s="6332"/>
      <c r="AS63" s="6332"/>
      <c r="AT63" s="6332"/>
      <c r="AU63" s="6332"/>
      <c r="AV63" s="6332"/>
      <c r="AW63" s="6332"/>
      <c r="AX63" s="6332"/>
      <c r="AY63" s="6332"/>
      <c r="AZ63" s="6332"/>
      <c r="BA63" s="6332"/>
      <c r="BB63" s="6332"/>
      <c r="BC63" s="6332"/>
      <c r="BD63" s="6330"/>
      <c r="BE63" s="6384"/>
      <c r="BF63" s="6384"/>
      <c r="BG63" s="6384"/>
      <c r="BH63" s="6397"/>
      <c r="BI63" s="6397"/>
      <c r="BJ63" s="6397"/>
      <c r="BK63" s="6206"/>
      <c r="BL63" s="6321"/>
      <c r="BM63" s="6321"/>
      <c r="BN63" s="6324"/>
      <c r="BO63" s="6321"/>
      <c r="BP63" s="6206"/>
      <c r="BQ63" s="6161"/>
      <c r="BR63" s="6161"/>
      <c r="BS63" s="6161"/>
      <c r="BT63" s="6161"/>
      <c r="BU63" s="2064" t="s">
        <v>2035</v>
      </c>
      <c r="BV63" s="2066" t="s">
        <v>857</v>
      </c>
      <c r="BW63" s="2065"/>
      <c r="BX63" s="1201">
        <v>3986</v>
      </c>
      <c r="BY63" s="2064" t="s">
        <v>2034</v>
      </c>
      <c r="BZ63" s="1201">
        <v>3986</v>
      </c>
      <c r="CA63" s="2064" t="s">
        <v>2036</v>
      </c>
      <c r="CB63" s="2067" t="s">
        <v>4977</v>
      </c>
      <c r="CC63" s="2216" t="s">
        <v>4976</v>
      </c>
      <c r="CD63" s="2056">
        <f>$CD$26</f>
        <v>4032</v>
      </c>
      <c r="CE63" s="2056">
        <f>$CE$26</f>
        <v>4096</v>
      </c>
      <c r="CF63" s="2056">
        <f>$CF$26</f>
        <v>512</v>
      </c>
      <c r="CG63" s="2056">
        <f>$CG$26</f>
        <v>576</v>
      </c>
      <c r="CH63" s="2070"/>
      <c r="CI63" s="2069">
        <v>2</v>
      </c>
      <c r="CJ63" s="2069" t="s">
        <v>859</v>
      </c>
      <c r="CK63" s="2069">
        <v>2</v>
      </c>
      <c r="CL63" s="2068">
        <v>3</v>
      </c>
      <c r="CM63" s="2068" t="s">
        <v>875</v>
      </c>
      <c r="CN63" s="2068" t="s">
        <v>859</v>
      </c>
      <c r="CO63" s="2068" t="s">
        <v>876</v>
      </c>
      <c r="CP63" s="2068" t="s">
        <v>877</v>
      </c>
      <c r="CQ63" s="6327"/>
      <c r="CR63" s="6327"/>
      <c r="CS63" s="2349"/>
    </row>
    <row r="64" spans="1:127" ht="13.5" customHeight="1">
      <c r="A64" s="6141"/>
      <c r="B64" s="6371"/>
      <c r="C64" s="6525"/>
      <c r="D64" s="6526"/>
      <c r="E64" s="6528"/>
      <c r="F64" s="6501"/>
      <c r="G64" s="6345"/>
      <c r="H64" s="6345"/>
      <c r="I64" s="6332"/>
      <c r="J64" s="6332"/>
      <c r="K64" s="6332"/>
      <c r="L64" s="6332"/>
      <c r="M64" s="6332"/>
      <c r="N64" s="6332"/>
      <c r="O64" s="6332"/>
      <c r="P64" s="6332"/>
      <c r="Q64" s="6332"/>
      <c r="R64" s="6332"/>
      <c r="S64" s="6332"/>
      <c r="T64" s="6332"/>
      <c r="U64" s="6332"/>
      <c r="V64" s="6332"/>
      <c r="W64" s="6332"/>
      <c r="X64" s="6332"/>
      <c r="Y64" s="6332"/>
      <c r="Z64" s="6332"/>
      <c r="AA64" s="6332"/>
      <c r="AB64" s="6332"/>
      <c r="AC64" s="6332"/>
      <c r="AD64" s="6332"/>
      <c r="AE64" s="6332"/>
      <c r="AF64" s="6332"/>
      <c r="AG64" s="6332"/>
      <c r="AH64" s="6332"/>
      <c r="AI64" s="6332"/>
      <c r="AJ64" s="6332"/>
      <c r="AK64" s="6332"/>
      <c r="AL64" s="6332"/>
      <c r="AM64" s="6332"/>
      <c r="AN64" s="6332"/>
      <c r="AO64" s="6332"/>
      <c r="AP64" s="6332"/>
      <c r="AQ64" s="6332"/>
      <c r="AR64" s="6332"/>
      <c r="AS64" s="6332"/>
      <c r="AT64" s="6332"/>
      <c r="AU64" s="6332"/>
      <c r="AV64" s="6332"/>
      <c r="AW64" s="6332"/>
      <c r="AX64" s="6332"/>
      <c r="AY64" s="6332"/>
      <c r="AZ64" s="6332"/>
      <c r="BA64" s="6332"/>
      <c r="BB64" s="6332"/>
      <c r="BC64" s="6332"/>
      <c r="BD64" s="6329" t="s">
        <v>2031</v>
      </c>
      <c r="BE64" s="6384"/>
      <c r="BF64" s="6384"/>
      <c r="BG64" s="6384"/>
      <c r="BH64" s="6397"/>
      <c r="BI64" s="6397"/>
      <c r="BJ64" s="6397"/>
      <c r="BK64" s="6206"/>
      <c r="BL64" s="6321"/>
      <c r="BM64" s="6321"/>
      <c r="BN64" s="6324"/>
      <c r="BO64" s="6321"/>
      <c r="BP64" s="6206"/>
      <c r="BQ64" s="6161"/>
      <c r="BR64" s="6161"/>
      <c r="BS64" s="6161"/>
      <c r="BT64" s="6161"/>
      <c r="BU64" s="2064" t="s">
        <v>2035</v>
      </c>
      <c r="BV64" s="2066" t="s">
        <v>857</v>
      </c>
      <c r="BW64" s="2065"/>
      <c r="BX64" s="2082"/>
      <c r="BY64" s="2082"/>
      <c r="BZ64" s="2082"/>
      <c r="CA64" s="2082"/>
      <c r="CB64" s="2082"/>
      <c r="CC64" s="2082"/>
      <c r="CH64" s="2082"/>
      <c r="CI64" s="2083"/>
      <c r="CJ64" s="2082"/>
      <c r="CK64" s="2082"/>
      <c r="CL64" s="2063"/>
      <c r="CM64" s="2063"/>
      <c r="CN64" s="2063"/>
      <c r="CO64" s="2063"/>
      <c r="CP64" s="2063"/>
      <c r="CQ64" s="6327"/>
      <c r="CR64" s="6327"/>
      <c r="CS64" s="2349"/>
    </row>
    <row r="65" spans="1:97" ht="12.75" customHeight="1">
      <c r="A65" s="6142"/>
      <c r="B65" s="6372"/>
      <c r="C65" s="6525"/>
      <c r="D65" s="6526"/>
      <c r="E65" s="6529"/>
      <c r="F65" s="6502"/>
      <c r="G65" s="6346"/>
      <c r="H65" s="6346"/>
      <c r="I65" s="6333"/>
      <c r="J65" s="6333"/>
      <c r="K65" s="6333"/>
      <c r="L65" s="6333"/>
      <c r="M65" s="6333"/>
      <c r="N65" s="6333"/>
      <c r="O65" s="6333"/>
      <c r="P65" s="6333"/>
      <c r="Q65" s="6333"/>
      <c r="R65" s="6333"/>
      <c r="S65" s="6333"/>
      <c r="T65" s="6333"/>
      <c r="U65" s="6333"/>
      <c r="V65" s="6333"/>
      <c r="W65" s="6333"/>
      <c r="X65" s="6333"/>
      <c r="Y65" s="6333"/>
      <c r="Z65" s="6333"/>
      <c r="AA65" s="6333"/>
      <c r="AB65" s="6333"/>
      <c r="AC65" s="6333"/>
      <c r="AD65" s="6333"/>
      <c r="AE65" s="6333"/>
      <c r="AF65" s="6333"/>
      <c r="AG65" s="6333"/>
      <c r="AH65" s="6333"/>
      <c r="AI65" s="6333"/>
      <c r="AJ65" s="6333"/>
      <c r="AK65" s="6333"/>
      <c r="AL65" s="6333"/>
      <c r="AM65" s="6333"/>
      <c r="AN65" s="6333"/>
      <c r="AO65" s="6333"/>
      <c r="AP65" s="6333"/>
      <c r="AQ65" s="6333"/>
      <c r="AR65" s="6333"/>
      <c r="AS65" s="6333"/>
      <c r="AT65" s="6333"/>
      <c r="AU65" s="6333"/>
      <c r="AV65" s="6333"/>
      <c r="AW65" s="6333"/>
      <c r="AX65" s="6333"/>
      <c r="AY65" s="6333"/>
      <c r="AZ65" s="6333"/>
      <c r="BA65" s="6333"/>
      <c r="BB65" s="6333"/>
      <c r="BC65" s="6333"/>
      <c r="BD65" s="6330"/>
      <c r="BE65" s="6385"/>
      <c r="BF65" s="6385"/>
      <c r="BG65" s="6385"/>
      <c r="BH65" s="6398"/>
      <c r="BI65" s="6398"/>
      <c r="BJ65" s="6398"/>
      <c r="BK65" s="6207"/>
      <c r="BL65" s="6322"/>
      <c r="BM65" s="6322"/>
      <c r="BN65" s="6325"/>
      <c r="BO65" s="6322"/>
      <c r="BP65" s="6207"/>
      <c r="BQ65" s="6162"/>
      <c r="BR65" s="6162"/>
      <c r="BS65" s="6162"/>
      <c r="BT65" s="6162"/>
      <c r="BU65" s="2064" t="s">
        <v>2035</v>
      </c>
      <c r="BV65" s="2066" t="s">
        <v>857</v>
      </c>
      <c r="BW65" s="2065"/>
      <c r="BX65" s="1201">
        <v>3983</v>
      </c>
      <c r="BY65" s="2064" t="s">
        <v>2034</v>
      </c>
      <c r="BZ65" s="1201">
        <v>3983</v>
      </c>
      <c r="CA65" s="2064" t="s">
        <v>2036</v>
      </c>
      <c r="CB65" s="2217" t="s">
        <v>5022</v>
      </c>
      <c r="CC65" s="2217" t="s">
        <v>5022</v>
      </c>
      <c r="CD65" s="2218">
        <f>$CD$40</f>
        <v>256</v>
      </c>
      <c r="CE65" s="2219">
        <f>$CE$40</f>
        <v>320</v>
      </c>
      <c r="CF65" s="2219">
        <f>$CF$40</f>
        <v>256</v>
      </c>
      <c r="CG65" s="2220">
        <f>$CG$40</f>
        <v>320</v>
      </c>
      <c r="CH65" s="191"/>
      <c r="CI65" s="1201">
        <v>2</v>
      </c>
      <c r="CJ65" s="1201" t="s">
        <v>859</v>
      </c>
      <c r="CK65" s="1201">
        <v>2</v>
      </c>
      <c r="CL65" s="2063"/>
      <c r="CM65" s="2063"/>
      <c r="CN65" s="2063"/>
      <c r="CO65" s="2063"/>
      <c r="CP65" s="2063"/>
      <c r="CQ65" s="6328"/>
      <c r="CR65" s="6328"/>
      <c r="CS65" s="2350"/>
    </row>
    <row r="66" spans="1:97" ht="12.75" customHeight="1">
      <c r="A66" s="6229" t="s">
        <v>4958</v>
      </c>
      <c r="B66" s="6373" t="s">
        <v>2463</v>
      </c>
      <c r="C66" s="6399" t="s">
        <v>3725</v>
      </c>
      <c r="D66" s="6526" t="s">
        <v>4826</v>
      </c>
      <c r="E66" s="6527" t="s">
        <v>2050</v>
      </c>
      <c r="F66" s="6500" t="s">
        <v>5027</v>
      </c>
      <c r="G66" s="6344">
        <v>1</v>
      </c>
      <c r="H66" s="6344">
        <v>1</v>
      </c>
      <c r="I66" s="6331" t="s">
        <v>2028</v>
      </c>
      <c r="J66" s="6331" t="s">
        <v>2028</v>
      </c>
      <c r="K66" s="6331" t="s">
        <v>2029</v>
      </c>
      <c r="L66" s="6331" t="s">
        <v>2029</v>
      </c>
      <c r="M66" s="6331">
        <v>9</v>
      </c>
      <c r="N66" s="6331">
        <v>0</v>
      </c>
      <c r="O66" s="6331">
        <v>31</v>
      </c>
      <c r="P66" s="6331">
        <v>9</v>
      </c>
      <c r="Q66" s="6331">
        <v>0</v>
      </c>
      <c r="R66" s="6331">
        <v>31</v>
      </c>
      <c r="S66" s="6331">
        <v>0</v>
      </c>
      <c r="T66" s="6331">
        <v>0</v>
      </c>
      <c r="U66" s="6331">
        <v>0</v>
      </c>
      <c r="V66" s="6331">
        <v>0</v>
      </c>
      <c r="W66" s="6331">
        <v>0</v>
      </c>
      <c r="X66" s="6331">
        <v>0</v>
      </c>
      <c r="Y66" s="6331">
        <v>0</v>
      </c>
      <c r="Z66" s="6331">
        <v>0</v>
      </c>
      <c r="AA66" s="6331">
        <v>0</v>
      </c>
      <c r="AB66" s="6331">
        <v>0</v>
      </c>
      <c r="AC66" s="6331"/>
      <c r="AD66" s="6331"/>
      <c r="AE66" s="6331"/>
      <c r="AF66" s="6331"/>
      <c r="AG66" s="6331"/>
      <c r="AH66" s="6331"/>
      <c r="AI66" s="6331"/>
      <c r="AJ66" s="6331">
        <v>0</v>
      </c>
      <c r="AK66" s="6331">
        <v>0</v>
      </c>
      <c r="AL66" s="6331">
        <v>0</v>
      </c>
      <c r="AM66" s="6331">
        <v>0</v>
      </c>
      <c r="AN66" s="6331" t="s">
        <v>2029</v>
      </c>
      <c r="AO66" s="6331">
        <v>0</v>
      </c>
      <c r="AP66" s="6331">
        <v>0</v>
      </c>
      <c r="AQ66" s="6331">
        <v>0</v>
      </c>
      <c r="AR66" s="6331">
        <v>0</v>
      </c>
      <c r="AS66" s="6331" t="s">
        <v>4810</v>
      </c>
      <c r="AT66" s="6331"/>
      <c r="AU66" s="6331"/>
      <c r="AV66" s="6331"/>
      <c r="AW66" s="6331" t="s">
        <v>4809</v>
      </c>
      <c r="AX66" s="6331" t="s">
        <v>4809</v>
      </c>
      <c r="AY66" s="6331">
        <v>0</v>
      </c>
      <c r="AZ66" s="6331">
        <v>0</v>
      </c>
      <c r="BA66" s="6331">
        <v>0</v>
      </c>
      <c r="BB66" s="6331">
        <v>0</v>
      </c>
      <c r="BC66" s="6331" t="s">
        <v>2030</v>
      </c>
      <c r="BD66" s="6329" t="s">
        <v>2031</v>
      </c>
      <c r="BE66" s="6383">
        <f>$CD$45+SUM(CD67:CD69)</f>
        <v>10680</v>
      </c>
      <c r="BF66" s="6383">
        <f>BE66</f>
        <v>10680</v>
      </c>
      <c r="BG66" s="6383">
        <f>$CE$45+SUM(CE67:CE69)</f>
        <v>17415</v>
      </c>
      <c r="BH66" s="6396">
        <f>$CF$45+SUM(CF67/2+CF68+CF69)</f>
        <v>1088</v>
      </c>
      <c r="BI66" s="6396">
        <f>BH66</f>
        <v>1088</v>
      </c>
      <c r="BJ66" s="6396">
        <f>$CG$45+SUM(CG67/2+CG68+CG69)</f>
        <v>1326</v>
      </c>
      <c r="BK66" s="6212" t="s">
        <v>873</v>
      </c>
      <c r="BL66" s="6320">
        <v>9</v>
      </c>
      <c r="BM66" s="6320">
        <v>2</v>
      </c>
      <c r="BN66" s="6323" t="s">
        <v>2045</v>
      </c>
      <c r="BO66" s="6320" t="s">
        <v>2033</v>
      </c>
      <c r="BP66" s="6212" t="s">
        <v>2034</v>
      </c>
      <c r="BQ66" s="6160">
        <v>0</v>
      </c>
      <c r="BR66" s="6160">
        <v>0</v>
      </c>
      <c r="BS66" s="6160">
        <v>0</v>
      </c>
      <c r="BT66" s="6160">
        <v>0</v>
      </c>
      <c r="BU66" s="2064" t="s">
        <v>2035</v>
      </c>
      <c r="BV66" s="2066" t="s">
        <v>857</v>
      </c>
      <c r="BW66" s="2065"/>
      <c r="BX66" s="2064">
        <v>1204</v>
      </c>
      <c r="BY66" s="2064" t="s">
        <v>2034</v>
      </c>
      <c r="BZ66" s="2064">
        <v>1203</v>
      </c>
      <c r="CA66" s="2064" t="s">
        <v>2036</v>
      </c>
      <c r="CB66" s="2084" t="s">
        <v>2037</v>
      </c>
      <c r="CC66" s="2084" t="s">
        <v>2038</v>
      </c>
      <c r="CD66" s="2056">
        <f>$CD$34</f>
        <v>10752</v>
      </c>
      <c r="CE66" s="2056">
        <f>$CE$34</f>
        <v>10816</v>
      </c>
      <c r="CF66" s="2056">
        <f>$CF$34</f>
        <v>640</v>
      </c>
      <c r="CG66" s="2056">
        <f>$CG$34</f>
        <v>704</v>
      </c>
      <c r="CH66" s="2086"/>
      <c r="CI66" s="1201">
        <v>2</v>
      </c>
      <c r="CJ66" s="1201" t="s">
        <v>859</v>
      </c>
      <c r="CK66" s="1201">
        <v>2</v>
      </c>
      <c r="CL66" s="2063"/>
      <c r="CM66" s="2063"/>
      <c r="CN66" s="2063"/>
      <c r="CO66" s="2063"/>
      <c r="CP66" s="2063"/>
      <c r="CQ66" s="6326" t="s">
        <v>2468</v>
      </c>
      <c r="CR66" s="6326" t="s">
        <v>3030</v>
      </c>
      <c r="CS66" s="2348" t="s">
        <v>5088</v>
      </c>
    </row>
    <row r="67" spans="1:97" ht="12.75" customHeight="1">
      <c r="A67" s="6230"/>
      <c r="B67" s="6374"/>
      <c r="C67" s="6399"/>
      <c r="D67" s="6526"/>
      <c r="E67" s="6528"/>
      <c r="F67" s="6501"/>
      <c r="G67" s="6345"/>
      <c r="H67" s="6345"/>
      <c r="I67" s="6332"/>
      <c r="J67" s="6332"/>
      <c r="K67" s="6332"/>
      <c r="L67" s="6332"/>
      <c r="M67" s="6332"/>
      <c r="N67" s="6332"/>
      <c r="O67" s="6332"/>
      <c r="P67" s="6332"/>
      <c r="Q67" s="6332"/>
      <c r="R67" s="6332"/>
      <c r="S67" s="6332"/>
      <c r="T67" s="6332"/>
      <c r="U67" s="6332"/>
      <c r="V67" s="6332"/>
      <c r="W67" s="6332"/>
      <c r="X67" s="6332"/>
      <c r="Y67" s="6332"/>
      <c r="Z67" s="6332"/>
      <c r="AA67" s="6332"/>
      <c r="AB67" s="6332"/>
      <c r="AC67" s="6332"/>
      <c r="AD67" s="6332"/>
      <c r="AE67" s="6332"/>
      <c r="AF67" s="6332"/>
      <c r="AG67" s="6332"/>
      <c r="AH67" s="6332"/>
      <c r="AI67" s="6332"/>
      <c r="AJ67" s="6332"/>
      <c r="AK67" s="6332"/>
      <c r="AL67" s="6332"/>
      <c r="AM67" s="6332"/>
      <c r="AN67" s="6332"/>
      <c r="AO67" s="6332"/>
      <c r="AP67" s="6332"/>
      <c r="AQ67" s="6332"/>
      <c r="AR67" s="6332"/>
      <c r="AS67" s="6332"/>
      <c r="AT67" s="6332"/>
      <c r="AU67" s="6332"/>
      <c r="AV67" s="6332"/>
      <c r="AW67" s="6332"/>
      <c r="AX67" s="6332"/>
      <c r="AY67" s="6332"/>
      <c r="AZ67" s="6332"/>
      <c r="BA67" s="6332"/>
      <c r="BB67" s="6332"/>
      <c r="BC67" s="6332"/>
      <c r="BD67" s="6330"/>
      <c r="BE67" s="6384"/>
      <c r="BF67" s="6384"/>
      <c r="BG67" s="6384"/>
      <c r="BH67" s="6397"/>
      <c r="BI67" s="6397"/>
      <c r="BJ67" s="6397"/>
      <c r="BK67" s="6206"/>
      <c r="BL67" s="6321"/>
      <c r="BM67" s="6321"/>
      <c r="BN67" s="6324"/>
      <c r="BO67" s="6321"/>
      <c r="BP67" s="6206"/>
      <c r="BQ67" s="6161"/>
      <c r="BR67" s="6161"/>
      <c r="BS67" s="6161"/>
      <c r="BT67" s="6161"/>
      <c r="BU67" s="2064" t="s">
        <v>2035</v>
      </c>
      <c r="BV67" s="2066" t="s">
        <v>857</v>
      </c>
      <c r="BW67" s="2065"/>
      <c r="BX67" s="1201">
        <v>3986</v>
      </c>
      <c r="BY67" s="2064" t="s">
        <v>2034</v>
      </c>
      <c r="BZ67" s="1201">
        <v>3986</v>
      </c>
      <c r="CA67" s="2064" t="s">
        <v>2036</v>
      </c>
      <c r="CB67" s="2216" t="s">
        <v>4978</v>
      </c>
      <c r="CC67" s="2216" t="s">
        <v>4976</v>
      </c>
      <c r="CD67" s="2056">
        <f>$CD$27</f>
        <v>6016</v>
      </c>
      <c r="CE67" s="2056">
        <f>$CE$27</f>
        <v>6080</v>
      </c>
      <c r="CF67" s="2056">
        <f>$CF$27</f>
        <v>512</v>
      </c>
      <c r="CG67" s="2056">
        <f>$CG$27</f>
        <v>576</v>
      </c>
      <c r="CH67" s="2089"/>
      <c r="CI67" s="2069">
        <v>2</v>
      </c>
      <c r="CJ67" s="2069" t="s">
        <v>859</v>
      </c>
      <c r="CK67" s="2069">
        <v>2</v>
      </c>
      <c r="CL67" s="2068">
        <v>6</v>
      </c>
      <c r="CM67" s="2068" t="s">
        <v>875</v>
      </c>
      <c r="CN67" s="2068" t="s">
        <v>859</v>
      </c>
      <c r="CO67" s="2068" t="s">
        <v>876</v>
      </c>
      <c r="CP67" s="2068" t="s">
        <v>877</v>
      </c>
      <c r="CQ67" s="6327"/>
      <c r="CR67" s="6327"/>
      <c r="CS67" s="2349"/>
    </row>
    <row r="68" spans="1:97" ht="12.75" customHeight="1">
      <c r="A68" s="6230"/>
      <c r="B68" s="6374"/>
      <c r="C68" s="6399"/>
      <c r="D68" s="6526"/>
      <c r="E68" s="6528"/>
      <c r="F68" s="6501"/>
      <c r="G68" s="6345"/>
      <c r="H68" s="6345"/>
      <c r="I68" s="6332"/>
      <c r="J68" s="6332"/>
      <c r="K68" s="6332"/>
      <c r="L68" s="6332"/>
      <c r="M68" s="6332"/>
      <c r="N68" s="6332"/>
      <c r="O68" s="6332"/>
      <c r="P68" s="6332"/>
      <c r="Q68" s="6332"/>
      <c r="R68" s="6332"/>
      <c r="S68" s="6332"/>
      <c r="T68" s="6332"/>
      <c r="U68" s="6332"/>
      <c r="V68" s="6332"/>
      <c r="W68" s="6332"/>
      <c r="X68" s="6332"/>
      <c r="Y68" s="6332"/>
      <c r="Z68" s="6332"/>
      <c r="AA68" s="6332"/>
      <c r="AB68" s="6332"/>
      <c r="AC68" s="6332"/>
      <c r="AD68" s="6332"/>
      <c r="AE68" s="6332"/>
      <c r="AF68" s="6332"/>
      <c r="AG68" s="6332"/>
      <c r="AH68" s="6332"/>
      <c r="AI68" s="6332"/>
      <c r="AJ68" s="6332"/>
      <c r="AK68" s="6332"/>
      <c r="AL68" s="6332"/>
      <c r="AM68" s="6332"/>
      <c r="AN68" s="6332"/>
      <c r="AO68" s="6332"/>
      <c r="AP68" s="6332"/>
      <c r="AQ68" s="6332"/>
      <c r="AR68" s="6332"/>
      <c r="AS68" s="6332"/>
      <c r="AT68" s="6332"/>
      <c r="AU68" s="6332"/>
      <c r="AV68" s="6332"/>
      <c r="AW68" s="6332"/>
      <c r="AX68" s="6332"/>
      <c r="AY68" s="6332"/>
      <c r="AZ68" s="6332"/>
      <c r="BA68" s="6332"/>
      <c r="BB68" s="6332"/>
      <c r="BC68" s="6332"/>
      <c r="BD68" s="6329" t="s">
        <v>2031</v>
      </c>
      <c r="BE68" s="6384"/>
      <c r="BF68" s="6384"/>
      <c r="BG68" s="6384"/>
      <c r="BH68" s="6397"/>
      <c r="BI68" s="6397"/>
      <c r="BJ68" s="6397"/>
      <c r="BK68" s="6206"/>
      <c r="BL68" s="6321"/>
      <c r="BM68" s="6321"/>
      <c r="BN68" s="6324"/>
      <c r="BO68" s="6321"/>
      <c r="BP68" s="6206"/>
      <c r="BQ68" s="6161"/>
      <c r="BR68" s="6161"/>
      <c r="BS68" s="6161"/>
      <c r="BT68" s="6161"/>
      <c r="BU68" s="2064" t="s">
        <v>2035</v>
      </c>
      <c r="BV68" s="2066" t="s">
        <v>857</v>
      </c>
      <c r="BW68" s="2065"/>
      <c r="BX68" s="2082"/>
      <c r="BY68" s="2082"/>
      <c r="BZ68" s="2082"/>
      <c r="CA68" s="2082"/>
      <c r="CB68" s="2082"/>
      <c r="CC68" s="2082"/>
      <c r="CI68" s="2083"/>
      <c r="CJ68" s="2082"/>
      <c r="CK68" s="2082"/>
      <c r="CL68" s="2063"/>
      <c r="CM68" s="2063"/>
      <c r="CN68" s="2063"/>
      <c r="CO68" s="2063"/>
      <c r="CP68" s="2063"/>
      <c r="CQ68" s="6327"/>
      <c r="CR68" s="6327"/>
      <c r="CS68" s="2349"/>
    </row>
    <row r="69" spans="1:97" ht="12.75" customHeight="1">
      <c r="A69" s="6230"/>
      <c r="B69" s="6375"/>
      <c r="C69" s="6399"/>
      <c r="D69" s="6526"/>
      <c r="E69" s="6529"/>
      <c r="F69" s="6502"/>
      <c r="G69" s="6346"/>
      <c r="H69" s="6346"/>
      <c r="I69" s="6333"/>
      <c r="J69" s="6333"/>
      <c r="K69" s="6333"/>
      <c r="L69" s="6333"/>
      <c r="M69" s="6333"/>
      <c r="N69" s="6333"/>
      <c r="O69" s="6333"/>
      <c r="P69" s="6333"/>
      <c r="Q69" s="6333"/>
      <c r="R69" s="6333"/>
      <c r="S69" s="6333"/>
      <c r="T69" s="6333"/>
      <c r="U69" s="6333"/>
      <c r="V69" s="6333"/>
      <c r="W69" s="6333"/>
      <c r="X69" s="6333"/>
      <c r="Y69" s="6333"/>
      <c r="Z69" s="6333"/>
      <c r="AA69" s="6333"/>
      <c r="AB69" s="6333"/>
      <c r="AC69" s="6333"/>
      <c r="AD69" s="6333"/>
      <c r="AE69" s="6333"/>
      <c r="AF69" s="6333"/>
      <c r="AG69" s="6333"/>
      <c r="AH69" s="6333"/>
      <c r="AI69" s="6333"/>
      <c r="AJ69" s="6333"/>
      <c r="AK69" s="6333"/>
      <c r="AL69" s="6333"/>
      <c r="AM69" s="6333"/>
      <c r="AN69" s="6333"/>
      <c r="AO69" s="6333"/>
      <c r="AP69" s="6333"/>
      <c r="AQ69" s="6333"/>
      <c r="AR69" s="6333"/>
      <c r="AS69" s="6333"/>
      <c r="AT69" s="6333"/>
      <c r="AU69" s="6333"/>
      <c r="AV69" s="6333"/>
      <c r="AW69" s="6333"/>
      <c r="AX69" s="6333"/>
      <c r="AY69" s="6333"/>
      <c r="AZ69" s="6333"/>
      <c r="BA69" s="6333"/>
      <c r="BB69" s="6333"/>
      <c r="BC69" s="6333"/>
      <c r="BD69" s="6330"/>
      <c r="BE69" s="6385"/>
      <c r="BF69" s="6385"/>
      <c r="BG69" s="6385"/>
      <c r="BH69" s="6398"/>
      <c r="BI69" s="6398"/>
      <c r="BJ69" s="6398"/>
      <c r="BK69" s="6207"/>
      <c r="BL69" s="6322"/>
      <c r="BM69" s="6322"/>
      <c r="BN69" s="6325"/>
      <c r="BO69" s="6322"/>
      <c r="BP69" s="6207"/>
      <c r="BQ69" s="6162"/>
      <c r="BR69" s="6162"/>
      <c r="BS69" s="6162"/>
      <c r="BT69" s="6162"/>
      <c r="BU69" s="2064" t="s">
        <v>2035</v>
      </c>
      <c r="BV69" s="2066" t="s">
        <v>857</v>
      </c>
      <c r="BW69" s="2065"/>
      <c r="BX69" s="1201">
        <v>3983</v>
      </c>
      <c r="BY69" s="2064" t="s">
        <v>2034</v>
      </c>
      <c r="BZ69" s="1201">
        <v>3983</v>
      </c>
      <c r="CA69" s="2064" t="s">
        <v>2036</v>
      </c>
      <c r="CB69" s="2217" t="s">
        <v>5022</v>
      </c>
      <c r="CC69" s="2217" t="s">
        <v>5022</v>
      </c>
      <c r="CD69" s="2218">
        <f>$CD$40</f>
        <v>256</v>
      </c>
      <c r="CE69" s="2219">
        <f>$CE$40</f>
        <v>320</v>
      </c>
      <c r="CF69" s="2219">
        <f>$CF$40</f>
        <v>256</v>
      </c>
      <c r="CG69" s="2220">
        <f>$CG$40</f>
        <v>320</v>
      </c>
      <c r="CH69" s="2086"/>
      <c r="CI69" s="1201">
        <v>2</v>
      </c>
      <c r="CJ69" s="1201" t="s">
        <v>859</v>
      </c>
      <c r="CK69" s="1201">
        <v>2</v>
      </c>
      <c r="CL69" s="2063"/>
      <c r="CM69" s="2063"/>
      <c r="CN69" s="2063"/>
      <c r="CO69" s="2063"/>
      <c r="CP69" s="2063"/>
      <c r="CQ69" s="6328"/>
      <c r="CR69" s="6328"/>
      <c r="CS69" s="2350"/>
    </row>
    <row r="70" spans="1:97" ht="12.75" customHeight="1">
      <c r="A70" s="6230"/>
      <c r="B70" s="6370" t="s">
        <v>2463</v>
      </c>
      <c r="C70" s="6399" t="s">
        <v>4970</v>
      </c>
      <c r="D70" s="6526" t="s">
        <v>4825</v>
      </c>
      <c r="E70" s="6531" t="s">
        <v>2050</v>
      </c>
      <c r="F70" s="6500" t="s">
        <v>5031</v>
      </c>
      <c r="G70" s="6344">
        <v>1</v>
      </c>
      <c r="H70" s="6344">
        <v>1</v>
      </c>
      <c r="I70" s="6331" t="s">
        <v>2028</v>
      </c>
      <c r="J70" s="6331" t="s">
        <v>2028</v>
      </c>
      <c r="K70" s="6331" t="s">
        <v>2029</v>
      </c>
      <c r="L70" s="6331" t="s">
        <v>2029</v>
      </c>
      <c r="M70" s="6331">
        <v>9</v>
      </c>
      <c r="N70" s="6331">
        <v>0</v>
      </c>
      <c r="O70" s="6331">
        <v>31</v>
      </c>
      <c r="P70" s="6331">
        <v>9</v>
      </c>
      <c r="Q70" s="6331">
        <v>0</v>
      </c>
      <c r="R70" s="6331">
        <v>31</v>
      </c>
      <c r="S70" s="6331">
        <v>0</v>
      </c>
      <c r="T70" s="6331">
        <v>0</v>
      </c>
      <c r="U70" s="6331">
        <v>0</v>
      </c>
      <c r="V70" s="6331">
        <v>0</v>
      </c>
      <c r="W70" s="6331">
        <v>0</v>
      </c>
      <c r="X70" s="6331">
        <v>0</v>
      </c>
      <c r="Y70" s="6331">
        <v>0</v>
      </c>
      <c r="Z70" s="6331">
        <v>0</v>
      </c>
      <c r="AA70" s="6331">
        <v>0</v>
      </c>
      <c r="AB70" s="6331">
        <v>0</v>
      </c>
      <c r="AC70" s="6331"/>
      <c r="AD70" s="6331"/>
      <c r="AE70" s="6331"/>
      <c r="AF70" s="6331"/>
      <c r="AG70" s="6331"/>
      <c r="AH70" s="6331"/>
      <c r="AI70" s="6331"/>
      <c r="AJ70" s="6331">
        <v>0</v>
      </c>
      <c r="AK70" s="6331">
        <v>0</v>
      </c>
      <c r="AL70" s="6331">
        <v>0</v>
      </c>
      <c r="AM70" s="6331">
        <v>0</v>
      </c>
      <c r="AN70" s="6331" t="s">
        <v>2029</v>
      </c>
      <c r="AO70" s="6331">
        <v>0</v>
      </c>
      <c r="AP70" s="6331">
        <v>0</v>
      </c>
      <c r="AQ70" s="6331">
        <v>0</v>
      </c>
      <c r="AR70" s="6331">
        <v>0</v>
      </c>
      <c r="AS70" s="6331" t="s">
        <v>4810</v>
      </c>
      <c r="AT70" s="6331"/>
      <c r="AU70" s="6331"/>
      <c r="AV70" s="6331"/>
      <c r="AW70" s="6331" t="s">
        <v>4809</v>
      </c>
      <c r="AX70" s="6331" t="s">
        <v>4809</v>
      </c>
      <c r="AY70" s="6331">
        <v>0</v>
      </c>
      <c r="AZ70" s="6331">
        <v>0</v>
      </c>
      <c r="BA70" s="6331">
        <v>0</v>
      </c>
      <c r="BB70" s="6331">
        <v>0</v>
      </c>
      <c r="BC70" s="6331" t="s">
        <v>2030</v>
      </c>
      <c r="BD70" s="6329" t="s">
        <v>2031</v>
      </c>
      <c r="BE70" s="6383">
        <v>17415</v>
      </c>
      <c r="BF70" s="6383">
        <f>BE70</f>
        <v>17415</v>
      </c>
      <c r="BG70" s="6383">
        <f>$CE$46+SUM(CE71:CE73)</f>
        <v>28442</v>
      </c>
      <c r="BH70" s="6396">
        <f>$CF$46+SUM(CF71/2+CF72+CF73)</f>
        <v>1230</v>
      </c>
      <c r="BI70" s="6396">
        <f>BH70</f>
        <v>1230</v>
      </c>
      <c r="BJ70" s="6396">
        <f>$CG$46+SUM(CG71/2+CG72+CG73)</f>
        <v>1471</v>
      </c>
      <c r="BK70" s="6212" t="s">
        <v>873</v>
      </c>
      <c r="BL70" s="6320">
        <v>9</v>
      </c>
      <c r="BM70" s="6320">
        <v>2</v>
      </c>
      <c r="BN70" s="6323" t="s">
        <v>2045</v>
      </c>
      <c r="BO70" s="6320" t="s">
        <v>2033</v>
      </c>
      <c r="BP70" s="6212" t="s">
        <v>2034</v>
      </c>
      <c r="BQ70" s="6160">
        <v>0</v>
      </c>
      <c r="BR70" s="6160">
        <v>0</v>
      </c>
      <c r="BS70" s="6160">
        <v>0</v>
      </c>
      <c r="BT70" s="6160">
        <v>0</v>
      </c>
      <c r="BU70" s="2064" t="s">
        <v>2035</v>
      </c>
      <c r="BV70" s="2066" t="s">
        <v>857</v>
      </c>
      <c r="BW70" s="2065"/>
      <c r="BX70" s="2064">
        <v>1204</v>
      </c>
      <c r="BY70" s="2064" t="s">
        <v>2034</v>
      </c>
      <c r="BZ70" s="2064">
        <v>1203</v>
      </c>
      <c r="CA70" s="2064" t="s">
        <v>2036</v>
      </c>
      <c r="CB70" s="2084" t="s">
        <v>2040</v>
      </c>
      <c r="CC70" s="2084" t="s">
        <v>2041</v>
      </c>
      <c r="CD70" s="2056">
        <f>$CD$35</f>
        <v>21696</v>
      </c>
      <c r="CE70" s="2056">
        <f>$CE$35</f>
        <v>21760</v>
      </c>
      <c r="CF70" s="2056">
        <f>$CF$35</f>
        <v>768</v>
      </c>
      <c r="CG70" s="2056">
        <f>$CG$35</f>
        <v>832</v>
      </c>
      <c r="CH70" s="191"/>
      <c r="CI70" s="1201">
        <v>2</v>
      </c>
      <c r="CJ70" s="1201" t="s">
        <v>859</v>
      </c>
      <c r="CK70" s="1201">
        <v>2</v>
      </c>
      <c r="CL70" s="2063"/>
      <c r="CM70" s="2063"/>
      <c r="CN70" s="2063"/>
      <c r="CO70" s="2063"/>
      <c r="CP70" s="2063"/>
      <c r="CQ70" s="6326" t="s">
        <v>2468</v>
      </c>
      <c r="CR70" s="6326" t="s">
        <v>3030</v>
      </c>
      <c r="CS70" s="2348" t="s">
        <v>5089</v>
      </c>
    </row>
    <row r="71" spans="1:97" ht="12.75" customHeight="1">
      <c r="A71" s="6230"/>
      <c r="B71" s="6371"/>
      <c r="C71" s="6399"/>
      <c r="D71" s="6526"/>
      <c r="E71" s="6531"/>
      <c r="F71" s="6501"/>
      <c r="G71" s="6345"/>
      <c r="H71" s="6345"/>
      <c r="I71" s="6332"/>
      <c r="J71" s="6332"/>
      <c r="K71" s="6332"/>
      <c r="L71" s="6332"/>
      <c r="M71" s="6332"/>
      <c r="N71" s="6332"/>
      <c r="O71" s="6332"/>
      <c r="P71" s="6332"/>
      <c r="Q71" s="6332"/>
      <c r="R71" s="6332"/>
      <c r="S71" s="6332"/>
      <c r="T71" s="6332"/>
      <c r="U71" s="6332"/>
      <c r="V71" s="6332"/>
      <c r="W71" s="6332"/>
      <c r="X71" s="6332"/>
      <c r="Y71" s="6332"/>
      <c r="Z71" s="6332"/>
      <c r="AA71" s="6332"/>
      <c r="AB71" s="6332"/>
      <c r="AC71" s="6332"/>
      <c r="AD71" s="6332"/>
      <c r="AE71" s="6332"/>
      <c r="AF71" s="6332"/>
      <c r="AG71" s="6332"/>
      <c r="AH71" s="6332"/>
      <c r="AI71" s="6332"/>
      <c r="AJ71" s="6332"/>
      <c r="AK71" s="6332"/>
      <c r="AL71" s="6332"/>
      <c r="AM71" s="6332"/>
      <c r="AN71" s="6332"/>
      <c r="AO71" s="6332"/>
      <c r="AP71" s="6332"/>
      <c r="AQ71" s="6332"/>
      <c r="AR71" s="6332"/>
      <c r="AS71" s="6332"/>
      <c r="AT71" s="6332"/>
      <c r="AU71" s="6332"/>
      <c r="AV71" s="6332"/>
      <c r="AW71" s="6332"/>
      <c r="AX71" s="6332"/>
      <c r="AY71" s="6332"/>
      <c r="AZ71" s="6332"/>
      <c r="BA71" s="6332"/>
      <c r="BB71" s="6332"/>
      <c r="BC71" s="6332"/>
      <c r="BD71" s="6330"/>
      <c r="BE71" s="6384"/>
      <c r="BF71" s="6384"/>
      <c r="BG71" s="6384"/>
      <c r="BH71" s="6397"/>
      <c r="BI71" s="6397"/>
      <c r="BJ71" s="6397"/>
      <c r="BK71" s="6206"/>
      <c r="BL71" s="6321"/>
      <c r="BM71" s="6321"/>
      <c r="BN71" s="6324"/>
      <c r="BO71" s="6321"/>
      <c r="BP71" s="6206"/>
      <c r="BQ71" s="6161"/>
      <c r="BR71" s="6161"/>
      <c r="BS71" s="6161"/>
      <c r="BT71" s="6161"/>
      <c r="BU71" s="2064" t="s">
        <v>2035</v>
      </c>
      <c r="BV71" s="2066" t="s">
        <v>857</v>
      </c>
      <c r="BW71" s="2065"/>
      <c r="BX71" s="1201">
        <v>3986</v>
      </c>
      <c r="BY71" s="2064" t="s">
        <v>2034</v>
      </c>
      <c r="BZ71" s="1201">
        <v>3986</v>
      </c>
      <c r="CA71" s="2064" t="s">
        <v>2036</v>
      </c>
      <c r="CB71" s="2067" t="s">
        <v>4978</v>
      </c>
      <c r="CC71" s="2067" t="s">
        <v>4976</v>
      </c>
      <c r="CD71" s="2056">
        <f>$CD$27</f>
        <v>6016</v>
      </c>
      <c r="CE71" s="2056">
        <f>$CE$27</f>
        <v>6080</v>
      </c>
      <c r="CF71" s="2056">
        <f>$CF$27</f>
        <v>512</v>
      </c>
      <c r="CG71" s="2056">
        <f>$CG$27</f>
        <v>576</v>
      </c>
      <c r="CH71" s="2070"/>
      <c r="CI71" s="2069">
        <v>2</v>
      </c>
      <c r="CJ71" s="2069" t="s">
        <v>859</v>
      </c>
      <c r="CK71" s="2069">
        <v>2</v>
      </c>
      <c r="CL71" s="2068">
        <v>6</v>
      </c>
      <c r="CM71" s="2068" t="s">
        <v>875</v>
      </c>
      <c r="CN71" s="2068" t="s">
        <v>859</v>
      </c>
      <c r="CO71" s="2068" t="s">
        <v>876</v>
      </c>
      <c r="CP71" s="2068" t="s">
        <v>877</v>
      </c>
      <c r="CQ71" s="6327"/>
      <c r="CR71" s="6327"/>
      <c r="CS71" s="2349"/>
    </row>
    <row r="72" spans="1:97" ht="12.75" customHeight="1">
      <c r="A72" s="6230"/>
      <c r="B72" s="6371"/>
      <c r="C72" s="6399"/>
      <c r="D72" s="6526"/>
      <c r="E72" s="6531"/>
      <c r="F72" s="6501"/>
      <c r="G72" s="6345"/>
      <c r="H72" s="6345"/>
      <c r="I72" s="6332"/>
      <c r="J72" s="6332"/>
      <c r="K72" s="6332"/>
      <c r="L72" s="6332"/>
      <c r="M72" s="6332"/>
      <c r="N72" s="6332"/>
      <c r="O72" s="6332"/>
      <c r="P72" s="6332"/>
      <c r="Q72" s="6332"/>
      <c r="R72" s="6332"/>
      <c r="S72" s="6332"/>
      <c r="T72" s="6332"/>
      <c r="U72" s="6332"/>
      <c r="V72" s="6332"/>
      <c r="W72" s="6332"/>
      <c r="X72" s="6332"/>
      <c r="Y72" s="6332"/>
      <c r="Z72" s="6332"/>
      <c r="AA72" s="6332"/>
      <c r="AB72" s="6332"/>
      <c r="AC72" s="6332"/>
      <c r="AD72" s="6332"/>
      <c r="AE72" s="6332"/>
      <c r="AF72" s="6332"/>
      <c r="AG72" s="6332"/>
      <c r="AH72" s="6332"/>
      <c r="AI72" s="6332"/>
      <c r="AJ72" s="6332"/>
      <c r="AK72" s="6332"/>
      <c r="AL72" s="6332"/>
      <c r="AM72" s="6332"/>
      <c r="AN72" s="6332"/>
      <c r="AO72" s="6332"/>
      <c r="AP72" s="6332"/>
      <c r="AQ72" s="6332"/>
      <c r="AR72" s="6332"/>
      <c r="AS72" s="6332"/>
      <c r="AT72" s="6332"/>
      <c r="AU72" s="6332"/>
      <c r="AV72" s="6332"/>
      <c r="AW72" s="6332"/>
      <c r="AX72" s="6332"/>
      <c r="AY72" s="6332"/>
      <c r="AZ72" s="6332"/>
      <c r="BA72" s="6332"/>
      <c r="BB72" s="6332"/>
      <c r="BC72" s="6332"/>
      <c r="BD72" s="6329" t="s">
        <v>2031</v>
      </c>
      <c r="BE72" s="6384"/>
      <c r="BF72" s="6384"/>
      <c r="BG72" s="6384"/>
      <c r="BH72" s="6397"/>
      <c r="BI72" s="6397"/>
      <c r="BJ72" s="6397"/>
      <c r="BK72" s="6206"/>
      <c r="BL72" s="6321"/>
      <c r="BM72" s="6321"/>
      <c r="BN72" s="6324"/>
      <c r="BO72" s="6321"/>
      <c r="BP72" s="6206"/>
      <c r="BQ72" s="6161"/>
      <c r="BR72" s="6161"/>
      <c r="BS72" s="6161"/>
      <c r="BT72" s="6161"/>
      <c r="BU72" s="2064" t="s">
        <v>2035</v>
      </c>
      <c r="BV72" s="2066" t="s">
        <v>857</v>
      </c>
      <c r="BW72" s="2065"/>
      <c r="BX72" s="2082"/>
      <c r="BY72" s="2082"/>
      <c r="BZ72" s="2082"/>
      <c r="CA72" s="2082"/>
      <c r="CB72" s="2082"/>
      <c r="CC72" s="2082"/>
      <c r="CH72" s="2082"/>
      <c r="CI72" s="2083"/>
      <c r="CJ72" s="2082"/>
      <c r="CK72" s="2082"/>
      <c r="CL72" s="2063"/>
      <c r="CM72" s="2063"/>
      <c r="CN72" s="2063"/>
      <c r="CO72" s="2063"/>
      <c r="CP72" s="2063"/>
      <c r="CQ72" s="6327"/>
      <c r="CR72" s="6327"/>
      <c r="CS72" s="2349"/>
    </row>
    <row r="73" spans="1:97" ht="14.25" customHeight="1">
      <c r="A73" s="6231"/>
      <c r="B73" s="6372"/>
      <c r="C73" s="6399"/>
      <c r="D73" s="6526"/>
      <c r="E73" s="6531"/>
      <c r="F73" s="6502"/>
      <c r="G73" s="6346"/>
      <c r="H73" s="6346"/>
      <c r="I73" s="6333"/>
      <c r="J73" s="6333"/>
      <c r="K73" s="6333"/>
      <c r="L73" s="6333"/>
      <c r="M73" s="6333"/>
      <c r="N73" s="6333"/>
      <c r="O73" s="6333"/>
      <c r="P73" s="6333"/>
      <c r="Q73" s="6333"/>
      <c r="R73" s="6333"/>
      <c r="S73" s="6333"/>
      <c r="T73" s="6333"/>
      <c r="U73" s="6333"/>
      <c r="V73" s="6333"/>
      <c r="W73" s="6333"/>
      <c r="X73" s="6333"/>
      <c r="Y73" s="6333"/>
      <c r="Z73" s="6333"/>
      <c r="AA73" s="6333"/>
      <c r="AB73" s="6333"/>
      <c r="AC73" s="6333"/>
      <c r="AD73" s="6333"/>
      <c r="AE73" s="6333"/>
      <c r="AF73" s="6333"/>
      <c r="AG73" s="6333"/>
      <c r="AH73" s="6333"/>
      <c r="AI73" s="6333"/>
      <c r="AJ73" s="6333"/>
      <c r="AK73" s="6333"/>
      <c r="AL73" s="6333"/>
      <c r="AM73" s="6333"/>
      <c r="AN73" s="6333"/>
      <c r="AO73" s="6333"/>
      <c r="AP73" s="6333"/>
      <c r="AQ73" s="6333"/>
      <c r="AR73" s="6333"/>
      <c r="AS73" s="6333"/>
      <c r="AT73" s="6333"/>
      <c r="AU73" s="6333"/>
      <c r="AV73" s="6333"/>
      <c r="AW73" s="6333"/>
      <c r="AX73" s="6333"/>
      <c r="AY73" s="6333"/>
      <c r="AZ73" s="6333"/>
      <c r="BA73" s="6333"/>
      <c r="BB73" s="6333"/>
      <c r="BC73" s="6333"/>
      <c r="BD73" s="6330"/>
      <c r="BE73" s="6385"/>
      <c r="BF73" s="6385"/>
      <c r="BG73" s="6385"/>
      <c r="BH73" s="6398"/>
      <c r="BI73" s="6398"/>
      <c r="BJ73" s="6398"/>
      <c r="BK73" s="6207"/>
      <c r="BL73" s="6322"/>
      <c r="BM73" s="6322"/>
      <c r="BN73" s="6325"/>
      <c r="BO73" s="6322"/>
      <c r="BP73" s="6207"/>
      <c r="BQ73" s="6162"/>
      <c r="BR73" s="6162"/>
      <c r="BS73" s="6162"/>
      <c r="BT73" s="6162"/>
      <c r="BU73" s="2064" t="s">
        <v>2035</v>
      </c>
      <c r="BV73" s="2066" t="s">
        <v>857</v>
      </c>
      <c r="BW73" s="2065"/>
      <c r="BX73" s="1201">
        <v>3983</v>
      </c>
      <c r="BY73" s="2064" t="s">
        <v>2034</v>
      </c>
      <c r="BZ73" s="1201">
        <v>3983</v>
      </c>
      <c r="CA73" s="2064" t="s">
        <v>2036</v>
      </c>
      <c r="CB73" s="191" t="s">
        <v>5022</v>
      </c>
      <c r="CC73" s="191" t="s">
        <v>5022</v>
      </c>
      <c r="CD73" s="2218">
        <f>$CD$40</f>
        <v>256</v>
      </c>
      <c r="CE73" s="2219">
        <f>$CE$40</f>
        <v>320</v>
      </c>
      <c r="CF73" s="2219">
        <f>$CF$40</f>
        <v>256</v>
      </c>
      <c r="CG73" s="2220">
        <f>$CG$40</f>
        <v>320</v>
      </c>
      <c r="CH73" s="191"/>
      <c r="CI73" s="1201">
        <v>2</v>
      </c>
      <c r="CJ73" s="1201" t="s">
        <v>859</v>
      </c>
      <c r="CK73" s="1201">
        <v>2</v>
      </c>
      <c r="CL73" s="2063"/>
      <c r="CM73" s="2063"/>
      <c r="CN73" s="2063"/>
      <c r="CO73" s="2063"/>
      <c r="CP73" s="2063"/>
      <c r="CQ73" s="6328"/>
      <c r="CR73" s="6328"/>
      <c r="CS73" s="2350"/>
    </row>
    <row r="74" spans="1:97" ht="12.75" customHeight="1">
      <c r="A74" s="6229" t="s">
        <v>4959</v>
      </c>
      <c r="B74" s="6373" t="s">
        <v>2463</v>
      </c>
      <c r="C74" s="6399" t="s">
        <v>3714</v>
      </c>
      <c r="D74" s="6439" t="s">
        <v>4824</v>
      </c>
      <c r="E74" s="6406" t="s">
        <v>2026</v>
      </c>
      <c r="F74" s="6392" t="s">
        <v>5026</v>
      </c>
      <c r="G74" s="6393">
        <v>1</v>
      </c>
      <c r="H74" s="6393">
        <v>1</v>
      </c>
      <c r="I74" s="6380" t="s">
        <v>2028</v>
      </c>
      <c r="J74" s="6380" t="s">
        <v>2028</v>
      </c>
      <c r="K74" s="6380" t="s">
        <v>2029</v>
      </c>
      <c r="L74" s="6331" t="s">
        <v>2029</v>
      </c>
      <c r="M74" s="6331">
        <v>6</v>
      </c>
      <c r="N74" s="6331">
        <v>0</v>
      </c>
      <c r="O74" s="6331">
        <v>31</v>
      </c>
      <c r="P74" s="6331">
        <v>6</v>
      </c>
      <c r="Q74" s="6331">
        <v>0</v>
      </c>
      <c r="R74" s="6331">
        <v>31</v>
      </c>
      <c r="S74" s="6331">
        <v>0</v>
      </c>
      <c r="T74" s="6331">
        <v>0</v>
      </c>
      <c r="U74" s="6331">
        <v>0</v>
      </c>
      <c r="V74" s="6331">
        <v>0</v>
      </c>
      <c r="W74" s="6331">
        <v>0</v>
      </c>
      <c r="X74" s="6331">
        <v>0</v>
      </c>
      <c r="Y74" s="6331">
        <v>0</v>
      </c>
      <c r="Z74" s="6331">
        <v>0</v>
      </c>
      <c r="AA74" s="6331">
        <v>0</v>
      </c>
      <c r="AB74" s="6331">
        <v>0</v>
      </c>
      <c r="AC74" s="6331"/>
      <c r="AD74" s="6331"/>
      <c r="AE74" s="6331"/>
      <c r="AF74" s="6331"/>
      <c r="AG74" s="6331"/>
      <c r="AH74" s="6331"/>
      <c r="AI74" s="6331"/>
      <c r="AJ74" s="6331">
        <v>0</v>
      </c>
      <c r="AK74" s="6331">
        <v>0</v>
      </c>
      <c r="AL74" s="6331">
        <v>0</v>
      </c>
      <c r="AM74" s="6331">
        <v>0</v>
      </c>
      <c r="AN74" s="6331" t="s">
        <v>2029</v>
      </c>
      <c r="AO74" s="6331">
        <v>0</v>
      </c>
      <c r="AP74" s="6331">
        <v>0</v>
      </c>
      <c r="AQ74" s="6331">
        <v>0</v>
      </c>
      <c r="AR74" s="6331">
        <v>0</v>
      </c>
      <c r="AS74" s="6331" t="s">
        <v>4810</v>
      </c>
      <c r="AT74" s="6331"/>
      <c r="AU74" s="6331"/>
      <c r="AV74" s="6331"/>
      <c r="AW74" s="6331" t="s">
        <v>4809</v>
      </c>
      <c r="AX74" s="6331" t="s">
        <v>4809</v>
      </c>
      <c r="AY74" s="6331">
        <v>0</v>
      </c>
      <c r="AZ74" s="6331">
        <v>0</v>
      </c>
      <c r="BA74" s="6331">
        <v>0</v>
      </c>
      <c r="BB74" s="6331">
        <v>0</v>
      </c>
      <c r="BC74" s="6331" t="s">
        <v>2030</v>
      </c>
      <c r="BD74" s="6329" t="s">
        <v>2031</v>
      </c>
      <c r="BE74" s="6383">
        <f>$CD$45+SUM(CD75:CD77)</f>
        <v>4920</v>
      </c>
      <c r="BF74" s="6383">
        <f>BE74</f>
        <v>4920</v>
      </c>
      <c r="BG74" s="6383">
        <f>$CE$45+SUM(CE75:CE77)</f>
        <v>11591</v>
      </c>
      <c r="BH74" s="6396">
        <f>$CF$45+SUM(CF75/2+CF76+CF77)</f>
        <v>1088</v>
      </c>
      <c r="BI74" s="6396">
        <f>BH74</f>
        <v>1088</v>
      </c>
      <c r="BJ74" s="6396">
        <f>$CG$45+SUM(CG75/2+CG76+CG77)</f>
        <v>1294</v>
      </c>
      <c r="BK74" s="6212" t="s">
        <v>873</v>
      </c>
      <c r="BL74" s="6320">
        <v>4</v>
      </c>
      <c r="BM74" s="6320">
        <v>2</v>
      </c>
      <c r="BN74" s="6323" t="s">
        <v>2032</v>
      </c>
      <c r="BO74" s="6320" t="s">
        <v>2033</v>
      </c>
      <c r="BP74" s="6212" t="s">
        <v>2034</v>
      </c>
      <c r="BQ74" s="6160">
        <v>0</v>
      </c>
      <c r="BR74" s="6160">
        <v>0</v>
      </c>
      <c r="BS74" s="6160">
        <v>0</v>
      </c>
      <c r="BT74" s="6160">
        <v>0</v>
      </c>
      <c r="BU74" s="2064" t="s">
        <v>2035</v>
      </c>
      <c r="BV74" s="2066" t="s">
        <v>857</v>
      </c>
      <c r="BW74" s="2065"/>
      <c r="BX74" s="2064">
        <v>1204</v>
      </c>
      <c r="BY74" s="2064" t="s">
        <v>2034</v>
      </c>
      <c r="BZ74" s="2064">
        <v>1203</v>
      </c>
      <c r="CA74" s="2064" t="s">
        <v>2036</v>
      </c>
      <c r="CB74" s="2084" t="s">
        <v>2037</v>
      </c>
      <c r="CC74" s="2084" t="s">
        <v>2038</v>
      </c>
      <c r="CD74" s="2056">
        <f>$CD$34</f>
        <v>10752</v>
      </c>
      <c r="CE74" s="2056">
        <f>$CE$34</f>
        <v>10816</v>
      </c>
      <c r="CF74" s="2056">
        <f>$CF$34</f>
        <v>640</v>
      </c>
      <c r="CG74" s="2056">
        <f>$CG$34</f>
        <v>704</v>
      </c>
      <c r="CH74" s="2086"/>
      <c r="CI74" s="1201">
        <v>2</v>
      </c>
      <c r="CJ74" s="1201" t="s">
        <v>859</v>
      </c>
      <c r="CK74" s="1201">
        <v>2</v>
      </c>
      <c r="CL74" s="2063"/>
      <c r="CM74" s="2063"/>
      <c r="CN74" s="2063"/>
      <c r="CO74" s="2063"/>
      <c r="CP74" s="2063"/>
      <c r="CQ74" s="6326" t="s">
        <v>2466</v>
      </c>
      <c r="CR74" s="6326" t="s">
        <v>3030</v>
      </c>
      <c r="CS74" s="2348" t="s">
        <v>5088</v>
      </c>
    </row>
    <row r="75" spans="1:97" ht="12.75" customHeight="1">
      <c r="A75" s="6230"/>
      <c r="B75" s="6374"/>
      <c r="C75" s="6399"/>
      <c r="D75" s="6439"/>
      <c r="E75" s="6407"/>
      <c r="F75" s="6343"/>
      <c r="G75" s="6394"/>
      <c r="H75" s="6394"/>
      <c r="I75" s="6382"/>
      <c r="J75" s="6382"/>
      <c r="K75" s="6382"/>
      <c r="L75" s="6332"/>
      <c r="M75" s="6332"/>
      <c r="N75" s="6332"/>
      <c r="O75" s="6332"/>
      <c r="P75" s="6332"/>
      <c r="Q75" s="6332"/>
      <c r="R75" s="6332"/>
      <c r="S75" s="6332"/>
      <c r="T75" s="6332"/>
      <c r="U75" s="6332"/>
      <c r="V75" s="6332"/>
      <c r="W75" s="6332"/>
      <c r="X75" s="6332"/>
      <c r="Y75" s="6332"/>
      <c r="Z75" s="6332"/>
      <c r="AA75" s="6332"/>
      <c r="AB75" s="6332"/>
      <c r="AC75" s="6332"/>
      <c r="AD75" s="6332"/>
      <c r="AE75" s="6332"/>
      <c r="AF75" s="6332"/>
      <c r="AG75" s="6332"/>
      <c r="AH75" s="6332"/>
      <c r="AI75" s="6332"/>
      <c r="AJ75" s="6332"/>
      <c r="AK75" s="6332"/>
      <c r="AL75" s="6332"/>
      <c r="AM75" s="6332"/>
      <c r="AN75" s="6332"/>
      <c r="AO75" s="6332"/>
      <c r="AP75" s="6332"/>
      <c r="AQ75" s="6332"/>
      <c r="AR75" s="6332"/>
      <c r="AS75" s="6332"/>
      <c r="AT75" s="6332"/>
      <c r="AU75" s="6332"/>
      <c r="AV75" s="6332"/>
      <c r="AW75" s="6332"/>
      <c r="AX75" s="6332"/>
      <c r="AY75" s="6332"/>
      <c r="AZ75" s="6332"/>
      <c r="BA75" s="6332"/>
      <c r="BB75" s="6332"/>
      <c r="BC75" s="6332"/>
      <c r="BD75" s="6330"/>
      <c r="BE75" s="6384"/>
      <c r="BF75" s="6384"/>
      <c r="BG75" s="6384"/>
      <c r="BH75" s="6397"/>
      <c r="BI75" s="6397"/>
      <c r="BJ75" s="6397"/>
      <c r="BK75" s="6206"/>
      <c r="BL75" s="6321"/>
      <c r="BM75" s="6321"/>
      <c r="BN75" s="6324"/>
      <c r="BO75" s="6321"/>
      <c r="BP75" s="6206"/>
      <c r="BQ75" s="6161"/>
      <c r="BR75" s="6161"/>
      <c r="BS75" s="6161"/>
      <c r="BT75" s="6161"/>
      <c r="BU75" s="2064" t="s">
        <v>2035</v>
      </c>
      <c r="BV75" s="2066" t="s">
        <v>857</v>
      </c>
      <c r="BW75" s="2065"/>
      <c r="BX75" s="2082"/>
      <c r="BY75" s="2082"/>
      <c r="BZ75" s="2082"/>
      <c r="CA75" s="2082"/>
      <c r="CB75" s="2082"/>
      <c r="CC75" s="2082"/>
      <c r="CH75" s="2087"/>
      <c r="CI75" s="2088"/>
      <c r="CJ75" s="2087"/>
      <c r="CK75" s="2087"/>
      <c r="CL75" s="2087"/>
      <c r="CM75" s="2087"/>
      <c r="CN75" s="2087"/>
      <c r="CO75" s="2087"/>
      <c r="CP75" s="2087"/>
      <c r="CQ75" s="6327"/>
      <c r="CR75" s="6327"/>
      <c r="CS75" s="2349"/>
    </row>
    <row r="76" spans="1:97" ht="12.75" customHeight="1">
      <c r="A76" s="6230"/>
      <c r="B76" s="6374"/>
      <c r="C76" s="6399"/>
      <c r="D76" s="6439"/>
      <c r="E76" s="6407"/>
      <c r="F76" s="6343"/>
      <c r="G76" s="6394"/>
      <c r="H76" s="6394"/>
      <c r="I76" s="6382"/>
      <c r="J76" s="6382"/>
      <c r="K76" s="6382"/>
      <c r="L76" s="6332"/>
      <c r="M76" s="6332"/>
      <c r="N76" s="6332"/>
      <c r="O76" s="6332"/>
      <c r="P76" s="6332"/>
      <c r="Q76" s="6332"/>
      <c r="R76" s="6332"/>
      <c r="S76" s="6332"/>
      <c r="T76" s="6332"/>
      <c r="U76" s="6332"/>
      <c r="V76" s="6332"/>
      <c r="W76" s="6332"/>
      <c r="X76" s="6332"/>
      <c r="Y76" s="6332"/>
      <c r="Z76" s="6332"/>
      <c r="AA76" s="6332"/>
      <c r="AB76" s="6332"/>
      <c r="AC76" s="6332"/>
      <c r="AD76" s="6332"/>
      <c r="AE76" s="6332"/>
      <c r="AF76" s="6332"/>
      <c r="AG76" s="6332"/>
      <c r="AH76" s="6332"/>
      <c r="AI76" s="6332"/>
      <c r="AJ76" s="6332"/>
      <c r="AK76" s="6332"/>
      <c r="AL76" s="6332"/>
      <c r="AM76" s="6332"/>
      <c r="AN76" s="6332"/>
      <c r="AO76" s="6332"/>
      <c r="AP76" s="6332"/>
      <c r="AQ76" s="6332"/>
      <c r="AR76" s="6332"/>
      <c r="AS76" s="6332"/>
      <c r="AT76" s="6332"/>
      <c r="AU76" s="6332"/>
      <c r="AV76" s="6332"/>
      <c r="AW76" s="6332"/>
      <c r="AX76" s="6332"/>
      <c r="AY76" s="6332"/>
      <c r="AZ76" s="6332"/>
      <c r="BA76" s="6332"/>
      <c r="BB76" s="6332"/>
      <c r="BC76" s="6332"/>
      <c r="BD76" s="6329" t="s">
        <v>2031</v>
      </c>
      <c r="BE76" s="6384"/>
      <c r="BF76" s="6384"/>
      <c r="BG76" s="6384"/>
      <c r="BH76" s="6397"/>
      <c r="BI76" s="6397"/>
      <c r="BJ76" s="6397"/>
      <c r="BK76" s="6206"/>
      <c r="BL76" s="6321"/>
      <c r="BM76" s="6321"/>
      <c r="BN76" s="6324"/>
      <c r="BO76" s="6321"/>
      <c r="BP76" s="6206"/>
      <c r="BQ76" s="6161"/>
      <c r="BR76" s="6161"/>
      <c r="BS76" s="6161"/>
      <c r="BT76" s="6161"/>
      <c r="BU76" s="2064" t="s">
        <v>2035</v>
      </c>
      <c r="BV76" s="2066" t="s">
        <v>857</v>
      </c>
      <c r="BW76" s="2065"/>
      <c r="BX76" s="1201">
        <v>4000</v>
      </c>
      <c r="BY76" s="2064" t="s">
        <v>2034</v>
      </c>
      <c r="BZ76" s="1201">
        <v>4000</v>
      </c>
      <c r="CA76" s="2064" t="s">
        <v>2036</v>
      </c>
      <c r="CB76" s="2067" t="s">
        <v>869</v>
      </c>
      <c r="CC76" s="2067" t="s">
        <v>869</v>
      </c>
      <c r="CD76" s="2056">
        <f>$CD$37</f>
        <v>256</v>
      </c>
      <c r="CE76" s="2056">
        <f>$CE$37</f>
        <v>256</v>
      </c>
      <c r="CF76" s="2056">
        <f>$CF$37</f>
        <v>256</v>
      </c>
      <c r="CG76" s="2056">
        <f>$CG$37</f>
        <v>256</v>
      </c>
      <c r="CH76" s="2086"/>
      <c r="CI76" s="1201">
        <v>2</v>
      </c>
      <c r="CJ76" s="1201" t="s">
        <v>859</v>
      </c>
      <c r="CK76" s="1201">
        <v>2</v>
      </c>
      <c r="CL76" s="2063"/>
      <c r="CM76" s="2063"/>
      <c r="CN76" s="2063"/>
      <c r="CO76" s="2063"/>
      <c r="CP76" s="2063"/>
      <c r="CQ76" s="6327"/>
      <c r="CR76" s="6327"/>
      <c r="CS76" s="2349"/>
    </row>
    <row r="77" spans="1:97" ht="12.75" customHeight="1">
      <c r="A77" s="6230"/>
      <c r="B77" s="6375"/>
      <c r="C77" s="6399"/>
      <c r="D77" s="6439"/>
      <c r="E77" s="6408"/>
      <c r="F77" s="6156"/>
      <c r="G77" s="6395"/>
      <c r="H77" s="6395"/>
      <c r="I77" s="6381"/>
      <c r="J77" s="6381"/>
      <c r="K77" s="6381"/>
      <c r="L77" s="6333"/>
      <c r="M77" s="6333"/>
      <c r="N77" s="6333"/>
      <c r="O77" s="6333"/>
      <c r="P77" s="6333"/>
      <c r="Q77" s="6333"/>
      <c r="R77" s="6333"/>
      <c r="S77" s="6333"/>
      <c r="T77" s="6333"/>
      <c r="U77" s="6333"/>
      <c r="V77" s="6333"/>
      <c r="W77" s="6333"/>
      <c r="X77" s="6333"/>
      <c r="Y77" s="6333"/>
      <c r="Z77" s="6333"/>
      <c r="AA77" s="6333"/>
      <c r="AB77" s="6333"/>
      <c r="AC77" s="6333"/>
      <c r="AD77" s="6333"/>
      <c r="AE77" s="6333"/>
      <c r="AF77" s="6333"/>
      <c r="AG77" s="6333"/>
      <c r="AH77" s="6333"/>
      <c r="AI77" s="6333"/>
      <c r="AJ77" s="6333"/>
      <c r="AK77" s="6333"/>
      <c r="AL77" s="6333"/>
      <c r="AM77" s="6333"/>
      <c r="AN77" s="6333"/>
      <c r="AO77" s="6333"/>
      <c r="AP77" s="6333"/>
      <c r="AQ77" s="6333"/>
      <c r="AR77" s="6333"/>
      <c r="AS77" s="6333"/>
      <c r="AT77" s="6333"/>
      <c r="AU77" s="6333"/>
      <c r="AV77" s="6333"/>
      <c r="AW77" s="6333"/>
      <c r="AX77" s="6333"/>
      <c r="AY77" s="6333"/>
      <c r="AZ77" s="6333"/>
      <c r="BA77" s="6333"/>
      <c r="BB77" s="6333"/>
      <c r="BC77" s="6333"/>
      <c r="BD77" s="6330"/>
      <c r="BE77" s="6385"/>
      <c r="BF77" s="6385"/>
      <c r="BG77" s="6385"/>
      <c r="BH77" s="6398"/>
      <c r="BI77" s="6398"/>
      <c r="BJ77" s="6398"/>
      <c r="BK77" s="6207"/>
      <c r="BL77" s="6322"/>
      <c r="BM77" s="6322"/>
      <c r="BN77" s="6325"/>
      <c r="BO77" s="6322"/>
      <c r="BP77" s="6207"/>
      <c r="BQ77" s="6162"/>
      <c r="BR77" s="6162"/>
      <c r="BS77" s="6162"/>
      <c r="BT77" s="6162"/>
      <c r="BU77" s="2064" t="s">
        <v>2035</v>
      </c>
      <c r="BV77" s="2066" t="s">
        <v>857</v>
      </c>
      <c r="BW77" s="2065"/>
      <c r="BX77" s="1201">
        <v>3983</v>
      </c>
      <c r="BY77" s="2064" t="s">
        <v>2034</v>
      </c>
      <c r="BZ77" s="1201">
        <v>3983</v>
      </c>
      <c r="CA77" s="2064" t="s">
        <v>2036</v>
      </c>
      <c r="CB77" s="2217" t="s">
        <v>5022</v>
      </c>
      <c r="CC77" s="2217" t="s">
        <v>5022</v>
      </c>
      <c r="CD77" s="2218">
        <f>$CD$40</f>
        <v>256</v>
      </c>
      <c r="CE77" s="2219">
        <f>$CE$40</f>
        <v>320</v>
      </c>
      <c r="CF77" s="2219">
        <f>$CF$40</f>
        <v>256</v>
      </c>
      <c r="CG77" s="2220">
        <f>$CG$40</f>
        <v>320</v>
      </c>
      <c r="CH77" s="2086"/>
      <c r="CI77" s="1201">
        <v>2</v>
      </c>
      <c r="CJ77" s="1201" t="s">
        <v>859</v>
      </c>
      <c r="CK77" s="1201">
        <v>2</v>
      </c>
      <c r="CL77" s="2063"/>
      <c r="CM77" s="2063"/>
      <c r="CN77" s="2063"/>
      <c r="CO77" s="2063"/>
      <c r="CP77" s="2063"/>
      <c r="CQ77" s="6328"/>
      <c r="CR77" s="6328"/>
      <c r="CS77" s="2350"/>
    </row>
    <row r="78" spans="1:97" ht="12.75" customHeight="1">
      <c r="A78" s="6230"/>
      <c r="B78" s="6373" t="s">
        <v>2463</v>
      </c>
      <c r="C78" s="6399" t="s">
        <v>3715</v>
      </c>
      <c r="D78" s="6439" t="s">
        <v>4823</v>
      </c>
      <c r="E78" s="6406" t="s">
        <v>2026</v>
      </c>
      <c r="F78" s="6392" t="s">
        <v>5025</v>
      </c>
      <c r="G78" s="6393">
        <v>1</v>
      </c>
      <c r="H78" s="6393">
        <v>1</v>
      </c>
      <c r="I78" s="6380" t="s">
        <v>2028</v>
      </c>
      <c r="J78" s="6380" t="s">
        <v>2028</v>
      </c>
      <c r="K78" s="6380" t="s">
        <v>2029</v>
      </c>
      <c r="L78" s="6331" t="s">
        <v>2029</v>
      </c>
      <c r="M78" s="6331">
        <v>6</v>
      </c>
      <c r="N78" s="6331">
        <v>0</v>
      </c>
      <c r="O78" s="6331">
        <v>31</v>
      </c>
      <c r="P78" s="6331">
        <v>6</v>
      </c>
      <c r="Q78" s="6331">
        <v>0</v>
      </c>
      <c r="R78" s="6331">
        <v>31</v>
      </c>
      <c r="S78" s="6331">
        <v>0</v>
      </c>
      <c r="T78" s="6331">
        <v>0</v>
      </c>
      <c r="U78" s="6331">
        <v>0</v>
      </c>
      <c r="V78" s="6331">
        <v>0</v>
      </c>
      <c r="W78" s="6331">
        <v>0</v>
      </c>
      <c r="X78" s="6331">
        <v>0</v>
      </c>
      <c r="Y78" s="6331">
        <v>0</v>
      </c>
      <c r="Z78" s="6331">
        <v>0</v>
      </c>
      <c r="AA78" s="6331">
        <v>0</v>
      </c>
      <c r="AB78" s="6331">
        <v>0</v>
      </c>
      <c r="AC78" s="6331"/>
      <c r="AD78" s="6331"/>
      <c r="AE78" s="6331"/>
      <c r="AF78" s="6331"/>
      <c r="AG78" s="6331"/>
      <c r="AH78" s="6331"/>
      <c r="AI78" s="6331"/>
      <c r="AJ78" s="6331">
        <v>0</v>
      </c>
      <c r="AK78" s="6331">
        <v>0</v>
      </c>
      <c r="AL78" s="6331">
        <v>0</v>
      </c>
      <c r="AM78" s="6331">
        <v>0</v>
      </c>
      <c r="AN78" s="6331" t="s">
        <v>2029</v>
      </c>
      <c r="AO78" s="6331">
        <v>0</v>
      </c>
      <c r="AP78" s="6331">
        <v>0</v>
      </c>
      <c r="AQ78" s="6331">
        <v>0</v>
      </c>
      <c r="AR78" s="6331">
        <v>0</v>
      </c>
      <c r="AS78" s="6331" t="s">
        <v>4810</v>
      </c>
      <c r="AT78" s="6331"/>
      <c r="AU78" s="6331"/>
      <c r="AV78" s="6331"/>
      <c r="AW78" s="6331" t="s">
        <v>4809</v>
      </c>
      <c r="AX78" s="6331" t="s">
        <v>4809</v>
      </c>
      <c r="AY78" s="6331">
        <v>0</v>
      </c>
      <c r="AZ78" s="6331">
        <v>0</v>
      </c>
      <c r="BA78" s="6331">
        <v>0</v>
      </c>
      <c r="BB78" s="6331">
        <v>0</v>
      </c>
      <c r="BC78" s="6331" t="s">
        <v>2030</v>
      </c>
      <c r="BD78" s="6329" t="s">
        <v>2031</v>
      </c>
      <c r="BE78" s="6383">
        <v>11591</v>
      </c>
      <c r="BF78" s="6383">
        <f>BE78</f>
        <v>11591</v>
      </c>
      <c r="BG78" s="6383">
        <f>$CE$46+SUM(CE79:CE81)</f>
        <v>22618</v>
      </c>
      <c r="BH78" s="6396">
        <f>$CF$46+SUM(CF79/2+CF80+CF81)</f>
        <v>1230</v>
      </c>
      <c r="BI78" s="6396">
        <f>BH78</f>
        <v>1230</v>
      </c>
      <c r="BJ78" s="6396">
        <f>$CG$46+SUM(CG79/2+CG80+CG81)</f>
        <v>1439</v>
      </c>
      <c r="BK78" s="6212" t="s">
        <v>873</v>
      </c>
      <c r="BL78" s="6320">
        <v>4</v>
      </c>
      <c r="BM78" s="6320">
        <v>2</v>
      </c>
      <c r="BN78" s="6323" t="s">
        <v>2032</v>
      </c>
      <c r="BO78" s="6320" t="s">
        <v>2033</v>
      </c>
      <c r="BP78" s="6212" t="s">
        <v>2034</v>
      </c>
      <c r="BQ78" s="6160">
        <v>0</v>
      </c>
      <c r="BR78" s="6160">
        <v>0</v>
      </c>
      <c r="BS78" s="6160">
        <v>0</v>
      </c>
      <c r="BT78" s="6160">
        <v>0</v>
      </c>
      <c r="BU78" s="2064" t="s">
        <v>2035</v>
      </c>
      <c r="BV78" s="2066" t="s">
        <v>857</v>
      </c>
      <c r="BW78" s="2065"/>
      <c r="BX78" s="2064">
        <v>1204</v>
      </c>
      <c r="BY78" s="2064" t="s">
        <v>2034</v>
      </c>
      <c r="BZ78" s="2064">
        <v>1203</v>
      </c>
      <c r="CA78" s="2064" t="s">
        <v>2036</v>
      </c>
      <c r="CB78" s="2084" t="s">
        <v>2040</v>
      </c>
      <c r="CC78" s="2084" t="s">
        <v>2041</v>
      </c>
      <c r="CD78" s="2056">
        <f>$CD$35</f>
        <v>21696</v>
      </c>
      <c r="CE78" s="2056">
        <f>$CE$35</f>
        <v>21760</v>
      </c>
      <c r="CF78" s="2056">
        <f>$CF$35</f>
        <v>768</v>
      </c>
      <c r="CG78" s="2056">
        <f>$CG$35</f>
        <v>832</v>
      </c>
      <c r="CH78" s="2086"/>
      <c r="CI78" s="1201">
        <v>2</v>
      </c>
      <c r="CJ78" s="1201" t="s">
        <v>859</v>
      </c>
      <c r="CK78" s="1201">
        <v>2</v>
      </c>
      <c r="CL78" s="2063"/>
      <c r="CM78" s="2063"/>
      <c r="CN78" s="2063"/>
      <c r="CO78" s="2063"/>
      <c r="CP78" s="2063"/>
      <c r="CQ78" s="6326" t="s">
        <v>2468</v>
      </c>
      <c r="CR78" s="6326" t="s">
        <v>3030</v>
      </c>
      <c r="CS78" s="2348" t="s">
        <v>5088</v>
      </c>
    </row>
    <row r="79" spans="1:97" ht="12.75" customHeight="1">
      <c r="A79" s="6230"/>
      <c r="B79" s="6374"/>
      <c r="C79" s="6399"/>
      <c r="D79" s="6439"/>
      <c r="E79" s="6407"/>
      <c r="F79" s="6343"/>
      <c r="G79" s="6394"/>
      <c r="H79" s="6394"/>
      <c r="I79" s="6382"/>
      <c r="J79" s="6382"/>
      <c r="K79" s="6382"/>
      <c r="L79" s="6332"/>
      <c r="M79" s="6332"/>
      <c r="N79" s="6332"/>
      <c r="O79" s="6332"/>
      <c r="P79" s="6332"/>
      <c r="Q79" s="6332"/>
      <c r="R79" s="6332"/>
      <c r="S79" s="6332"/>
      <c r="T79" s="6332"/>
      <c r="U79" s="6332"/>
      <c r="V79" s="6332"/>
      <c r="W79" s="6332"/>
      <c r="X79" s="6332"/>
      <c r="Y79" s="6332"/>
      <c r="Z79" s="6332"/>
      <c r="AA79" s="6332"/>
      <c r="AB79" s="6332"/>
      <c r="AC79" s="6332"/>
      <c r="AD79" s="6332"/>
      <c r="AE79" s="6332"/>
      <c r="AF79" s="6332"/>
      <c r="AG79" s="6332"/>
      <c r="AH79" s="6332"/>
      <c r="AI79" s="6332"/>
      <c r="AJ79" s="6332"/>
      <c r="AK79" s="6332"/>
      <c r="AL79" s="6332"/>
      <c r="AM79" s="6332"/>
      <c r="AN79" s="6332"/>
      <c r="AO79" s="6332"/>
      <c r="AP79" s="6332"/>
      <c r="AQ79" s="6332"/>
      <c r="AR79" s="6332"/>
      <c r="AS79" s="6332"/>
      <c r="AT79" s="6332"/>
      <c r="AU79" s="6332"/>
      <c r="AV79" s="6332"/>
      <c r="AW79" s="6332"/>
      <c r="AX79" s="6332"/>
      <c r="AY79" s="6332"/>
      <c r="AZ79" s="6332"/>
      <c r="BA79" s="6332"/>
      <c r="BB79" s="6332"/>
      <c r="BC79" s="6332"/>
      <c r="BD79" s="6330"/>
      <c r="BE79" s="6384"/>
      <c r="BF79" s="6384"/>
      <c r="BG79" s="6384"/>
      <c r="BH79" s="6397"/>
      <c r="BI79" s="6397"/>
      <c r="BJ79" s="6397"/>
      <c r="BK79" s="6206"/>
      <c r="BL79" s="6321"/>
      <c r="BM79" s="6321"/>
      <c r="BN79" s="6324"/>
      <c r="BO79" s="6321"/>
      <c r="BP79" s="6206"/>
      <c r="BQ79" s="6161"/>
      <c r="BR79" s="6161"/>
      <c r="BS79" s="6161"/>
      <c r="BT79" s="6161"/>
      <c r="BU79" s="2064" t="s">
        <v>2035</v>
      </c>
      <c r="BV79" s="2066" t="s">
        <v>857</v>
      </c>
      <c r="BW79" s="2065"/>
      <c r="BX79" s="2082"/>
      <c r="BY79" s="2082"/>
      <c r="BZ79" s="2082"/>
      <c r="CA79" s="2082"/>
      <c r="CB79" s="2082"/>
      <c r="CC79" s="2082"/>
      <c r="CH79" s="2087"/>
      <c r="CI79" s="2088"/>
      <c r="CJ79" s="2087"/>
      <c r="CK79" s="2087"/>
      <c r="CL79" s="2087"/>
      <c r="CM79" s="2087"/>
      <c r="CN79" s="2087"/>
      <c r="CO79" s="2087"/>
      <c r="CP79" s="2087"/>
      <c r="CQ79" s="6327"/>
      <c r="CR79" s="6327"/>
      <c r="CS79" s="2349"/>
    </row>
    <row r="80" spans="1:97" ht="12.75" customHeight="1">
      <c r="A80" s="6230"/>
      <c r="B80" s="6374"/>
      <c r="C80" s="6399"/>
      <c r="D80" s="6439"/>
      <c r="E80" s="6407"/>
      <c r="F80" s="6343"/>
      <c r="G80" s="6394"/>
      <c r="H80" s="6394"/>
      <c r="I80" s="6382"/>
      <c r="J80" s="6382"/>
      <c r="K80" s="6382"/>
      <c r="L80" s="6332"/>
      <c r="M80" s="6332"/>
      <c r="N80" s="6332"/>
      <c r="O80" s="6332"/>
      <c r="P80" s="6332"/>
      <c r="Q80" s="6332"/>
      <c r="R80" s="6332"/>
      <c r="S80" s="6332"/>
      <c r="T80" s="6332"/>
      <c r="U80" s="6332"/>
      <c r="V80" s="6332"/>
      <c r="W80" s="6332"/>
      <c r="X80" s="6332"/>
      <c r="Y80" s="6332"/>
      <c r="Z80" s="6332"/>
      <c r="AA80" s="6332"/>
      <c r="AB80" s="6332"/>
      <c r="AC80" s="6332"/>
      <c r="AD80" s="6332"/>
      <c r="AE80" s="6332"/>
      <c r="AF80" s="6332"/>
      <c r="AG80" s="6332"/>
      <c r="AH80" s="6332"/>
      <c r="AI80" s="6332"/>
      <c r="AJ80" s="6332"/>
      <c r="AK80" s="6332"/>
      <c r="AL80" s="6332"/>
      <c r="AM80" s="6332"/>
      <c r="AN80" s="6332"/>
      <c r="AO80" s="6332"/>
      <c r="AP80" s="6332"/>
      <c r="AQ80" s="6332"/>
      <c r="AR80" s="6332"/>
      <c r="AS80" s="6332"/>
      <c r="AT80" s="6332"/>
      <c r="AU80" s="6332"/>
      <c r="AV80" s="6332"/>
      <c r="AW80" s="6332"/>
      <c r="AX80" s="6332"/>
      <c r="AY80" s="6332"/>
      <c r="AZ80" s="6332"/>
      <c r="BA80" s="6332"/>
      <c r="BB80" s="6332"/>
      <c r="BC80" s="6332"/>
      <c r="BD80" s="6329" t="s">
        <v>2031</v>
      </c>
      <c r="BE80" s="6384"/>
      <c r="BF80" s="6384"/>
      <c r="BG80" s="6384"/>
      <c r="BH80" s="6397"/>
      <c r="BI80" s="6397"/>
      <c r="BJ80" s="6397"/>
      <c r="BK80" s="6206"/>
      <c r="BL80" s="6321"/>
      <c r="BM80" s="6321"/>
      <c r="BN80" s="6324"/>
      <c r="BO80" s="6321"/>
      <c r="BP80" s="6206"/>
      <c r="BQ80" s="6161"/>
      <c r="BR80" s="6161"/>
      <c r="BS80" s="6161"/>
      <c r="BT80" s="6161"/>
      <c r="BU80" s="2064" t="s">
        <v>2035</v>
      </c>
      <c r="BV80" s="2066" t="s">
        <v>857</v>
      </c>
      <c r="BW80" s="2065"/>
      <c r="BX80" s="1201">
        <v>4000</v>
      </c>
      <c r="BY80" s="2064" t="s">
        <v>2034</v>
      </c>
      <c r="BZ80" s="1201">
        <v>4000</v>
      </c>
      <c r="CA80" s="2064" t="s">
        <v>2036</v>
      </c>
      <c r="CB80" s="2067" t="s">
        <v>869</v>
      </c>
      <c r="CC80" s="2067" t="s">
        <v>869</v>
      </c>
      <c r="CD80" s="2056">
        <f>$CD$37</f>
        <v>256</v>
      </c>
      <c r="CE80" s="2056">
        <f>$CE$37</f>
        <v>256</v>
      </c>
      <c r="CF80" s="2056">
        <f>$CF$37</f>
        <v>256</v>
      </c>
      <c r="CG80" s="2056">
        <f>$CG$37</f>
        <v>256</v>
      </c>
      <c r="CH80" s="2086"/>
      <c r="CI80" s="1201">
        <v>2</v>
      </c>
      <c r="CJ80" s="1201" t="s">
        <v>859</v>
      </c>
      <c r="CK80" s="1201">
        <v>2</v>
      </c>
      <c r="CL80" s="2063"/>
      <c r="CM80" s="2063"/>
      <c r="CN80" s="2063"/>
      <c r="CO80" s="2063"/>
      <c r="CP80" s="2063"/>
      <c r="CQ80" s="6327"/>
      <c r="CR80" s="6327"/>
      <c r="CS80" s="2349"/>
    </row>
    <row r="81" spans="1:97" ht="12.75" customHeight="1">
      <c r="A81" s="6231"/>
      <c r="B81" s="6375"/>
      <c r="C81" s="6399"/>
      <c r="D81" s="6439"/>
      <c r="E81" s="6408"/>
      <c r="F81" s="6156"/>
      <c r="G81" s="6395"/>
      <c r="H81" s="6395"/>
      <c r="I81" s="6381"/>
      <c r="J81" s="6381"/>
      <c r="K81" s="6381"/>
      <c r="L81" s="6333"/>
      <c r="M81" s="6333"/>
      <c r="N81" s="6333"/>
      <c r="O81" s="6333"/>
      <c r="P81" s="6333"/>
      <c r="Q81" s="6333"/>
      <c r="R81" s="6333"/>
      <c r="S81" s="6333"/>
      <c r="T81" s="6333"/>
      <c r="U81" s="6333"/>
      <c r="V81" s="6333"/>
      <c r="W81" s="6333"/>
      <c r="X81" s="6333"/>
      <c r="Y81" s="6333"/>
      <c r="Z81" s="6333"/>
      <c r="AA81" s="6333"/>
      <c r="AB81" s="6333"/>
      <c r="AC81" s="6333"/>
      <c r="AD81" s="6333"/>
      <c r="AE81" s="6333"/>
      <c r="AF81" s="6333"/>
      <c r="AG81" s="6333"/>
      <c r="AH81" s="6333"/>
      <c r="AI81" s="6333"/>
      <c r="AJ81" s="6333"/>
      <c r="AK81" s="6333"/>
      <c r="AL81" s="6333"/>
      <c r="AM81" s="6333"/>
      <c r="AN81" s="6333"/>
      <c r="AO81" s="6333"/>
      <c r="AP81" s="6333"/>
      <c r="AQ81" s="6333"/>
      <c r="AR81" s="6333"/>
      <c r="AS81" s="6333"/>
      <c r="AT81" s="6333"/>
      <c r="AU81" s="6333"/>
      <c r="AV81" s="6333"/>
      <c r="AW81" s="6333"/>
      <c r="AX81" s="6333"/>
      <c r="AY81" s="6333"/>
      <c r="AZ81" s="6333"/>
      <c r="BA81" s="6333"/>
      <c r="BB81" s="6333"/>
      <c r="BC81" s="6333"/>
      <c r="BD81" s="6330"/>
      <c r="BE81" s="6385"/>
      <c r="BF81" s="6385"/>
      <c r="BG81" s="6385"/>
      <c r="BH81" s="6398"/>
      <c r="BI81" s="6398"/>
      <c r="BJ81" s="6398"/>
      <c r="BK81" s="6207"/>
      <c r="BL81" s="6322"/>
      <c r="BM81" s="6322"/>
      <c r="BN81" s="6325"/>
      <c r="BO81" s="6322"/>
      <c r="BP81" s="6207"/>
      <c r="BQ81" s="6162"/>
      <c r="BR81" s="6162"/>
      <c r="BS81" s="6162"/>
      <c r="BT81" s="6162"/>
      <c r="BU81" s="2064" t="s">
        <v>2035</v>
      </c>
      <c r="BV81" s="2066" t="s">
        <v>857</v>
      </c>
      <c r="BW81" s="2065"/>
      <c r="BX81" s="1201">
        <v>3983</v>
      </c>
      <c r="BY81" s="2064" t="s">
        <v>2034</v>
      </c>
      <c r="BZ81" s="1201">
        <v>3983</v>
      </c>
      <c r="CA81" s="2064" t="s">
        <v>2036</v>
      </c>
      <c r="CB81" s="2217" t="s">
        <v>5022</v>
      </c>
      <c r="CC81" s="2217" t="s">
        <v>5022</v>
      </c>
      <c r="CD81" s="2218">
        <f>$CD$40</f>
        <v>256</v>
      </c>
      <c r="CE81" s="2219">
        <f>$CE$40</f>
        <v>320</v>
      </c>
      <c r="CF81" s="2219">
        <f>$CF$40</f>
        <v>256</v>
      </c>
      <c r="CG81" s="2220">
        <f>$CG$40</f>
        <v>320</v>
      </c>
      <c r="CH81" s="2086"/>
      <c r="CI81" s="1201">
        <v>2</v>
      </c>
      <c r="CJ81" s="1201" t="s">
        <v>859</v>
      </c>
      <c r="CK81" s="1201">
        <v>2</v>
      </c>
      <c r="CL81" s="2063"/>
      <c r="CM81" s="2063"/>
      <c r="CN81" s="2063"/>
      <c r="CO81" s="2063"/>
      <c r="CP81" s="2063"/>
      <c r="CQ81" s="6328"/>
      <c r="CR81" s="6328"/>
      <c r="CS81" s="2350"/>
    </row>
    <row r="82" spans="1:97" ht="12.75" customHeight="1">
      <c r="A82" s="6229" t="s">
        <v>4960</v>
      </c>
      <c r="B82" s="6373" t="s">
        <v>2463</v>
      </c>
      <c r="C82" s="3627" t="s">
        <v>3731</v>
      </c>
      <c r="D82" s="6386" t="s">
        <v>4250</v>
      </c>
      <c r="E82" s="6428" t="s">
        <v>2043</v>
      </c>
      <c r="F82" s="6392" t="s">
        <v>5024</v>
      </c>
      <c r="G82" s="6344">
        <v>1</v>
      </c>
      <c r="H82" s="6344">
        <v>1</v>
      </c>
      <c r="I82" s="6331" t="s">
        <v>2028</v>
      </c>
      <c r="J82" s="6331" t="s">
        <v>2028</v>
      </c>
      <c r="K82" s="6331" t="s">
        <v>2029</v>
      </c>
      <c r="L82" s="6331" t="s">
        <v>2029</v>
      </c>
      <c r="M82" s="6331">
        <v>8</v>
      </c>
      <c r="N82" s="6331">
        <v>0</v>
      </c>
      <c r="O82" s="6331">
        <v>31</v>
      </c>
      <c r="P82" s="6331">
        <v>8</v>
      </c>
      <c r="Q82" s="6331">
        <v>0</v>
      </c>
      <c r="R82" s="6331">
        <v>31</v>
      </c>
      <c r="S82" s="6331">
        <v>0</v>
      </c>
      <c r="T82" s="6331">
        <v>0</v>
      </c>
      <c r="U82" s="6331">
        <v>0</v>
      </c>
      <c r="V82" s="6331">
        <v>0</v>
      </c>
      <c r="W82" s="6331">
        <v>0</v>
      </c>
      <c r="X82" s="6331">
        <v>0</v>
      </c>
      <c r="Y82" s="6331">
        <v>0</v>
      </c>
      <c r="Z82" s="6331">
        <v>0</v>
      </c>
      <c r="AA82" s="6331">
        <v>0</v>
      </c>
      <c r="AB82" s="6331">
        <v>0</v>
      </c>
      <c r="AC82" s="6331"/>
      <c r="AD82" s="6331"/>
      <c r="AE82" s="6331"/>
      <c r="AF82" s="6331"/>
      <c r="AG82" s="6331"/>
      <c r="AH82" s="6331"/>
      <c r="AI82" s="6331"/>
      <c r="AJ82" s="6331">
        <v>0</v>
      </c>
      <c r="AK82" s="6331">
        <v>0</v>
      </c>
      <c r="AL82" s="6331">
        <v>0</v>
      </c>
      <c r="AM82" s="6331">
        <v>0</v>
      </c>
      <c r="AN82" s="6331" t="s">
        <v>2029</v>
      </c>
      <c r="AO82" s="6331">
        <v>0</v>
      </c>
      <c r="AP82" s="6331">
        <v>0</v>
      </c>
      <c r="AQ82" s="6331">
        <v>0</v>
      </c>
      <c r="AR82" s="6331">
        <v>0</v>
      </c>
      <c r="AS82" s="6331" t="s">
        <v>4810</v>
      </c>
      <c r="AT82" s="6331"/>
      <c r="AU82" s="6331"/>
      <c r="AV82" s="6331"/>
      <c r="AW82" s="6331" t="s">
        <v>4809</v>
      </c>
      <c r="AX82" s="6331" t="s">
        <v>4809</v>
      </c>
      <c r="AY82" s="6331">
        <v>0</v>
      </c>
      <c r="AZ82" s="6331">
        <v>0</v>
      </c>
      <c r="BA82" s="6331">
        <v>0</v>
      </c>
      <c r="BB82" s="6331">
        <v>0</v>
      </c>
      <c r="BC82" s="6331" t="s">
        <v>2030</v>
      </c>
      <c r="BD82" s="6329" t="s">
        <v>2031</v>
      </c>
      <c r="BE82" s="6383">
        <f>$CD$45+SUM(CD83:CD85)</f>
        <v>8952</v>
      </c>
      <c r="BF82" s="6383">
        <f>BE82</f>
        <v>8952</v>
      </c>
      <c r="BG82" s="6383">
        <f>$CE$45+SUM(CE83:CE85)</f>
        <v>15687</v>
      </c>
      <c r="BH82" s="6396">
        <f>$CF$45+SUM(CF83/2+CF84+CF85)</f>
        <v>1344</v>
      </c>
      <c r="BI82" s="6396">
        <f>BH82</f>
        <v>1344</v>
      </c>
      <c r="BJ82" s="6396">
        <f>$CG$45+SUM(CG83/2+CG84+CG85)</f>
        <v>1582</v>
      </c>
      <c r="BK82" s="6212" t="s">
        <v>873</v>
      </c>
      <c r="BL82" s="6320">
        <v>9</v>
      </c>
      <c r="BM82" s="6320">
        <v>2</v>
      </c>
      <c r="BN82" s="6323" t="s">
        <v>2045</v>
      </c>
      <c r="BO82" s="6320" t="s">
        <v>2033</v>
      </c>
      <c r="BP82" s="6212" t="s">
        <v>2034</v>
      </c>
      <c r="BQ82" s="6160">
        <v>0</v>
      </c>
      <c r="BR82" s="6160">
        <v>0</v>
      </c>
      <c r="BS82" s="6160">
        <v>0</v>
      </c>
      <c r="BT82" s="6160">
        <v>0</v>
      </c>
      <c r="BU82" s="2064" t="s">
        <v>2035</v>
      </c>
      <c r="BV82" s="2066" t="s">
        <v>857</v>
      </c>
      <c r="BW82" s="2065"/>
      <c r="BX82" s="2064">
        <v>1204</v>
      </c>
      <c r="BY82" s="2064" t="s">
        <v>2034</v>
      </c>
      <c r="BZ82" s="2064">
        <v>1203</v>
      </c>
      <c r="CA82" s="2064" t="s">
        <v>2036</v>
      </c>
      <c r="CB82" s="2084" t="s">
        <v>2037</v>
      </c>
      <c r="CC82" s="2084" t="s">
        <v>2038</v>
      </c>
      <c r="CD82" s="2056">
        <f>$CD$34</f>
        <v>10752</v>
      </c>
      <c r="CE82" s="2056">
        <f>$CE$34</f>
        <v>10816</v>
      </c>
      <c r="CF82" s="2056">
        <f>$CF$34</f>
        <v>640</v>
      </c>
      <c r="CG82" s="2056">
        <f>$CG$34</f>
        <v>704</v>
      </c>
      <c r="CH82" s="191"/>
      <c r="CI82" s="1201">
        <v>2</v>
      </c>
      <c r="CJ82" s="1201" t="s">
        <v>859</v>
      </c>
      <c r="CK82" s="1201">
        <v>2</v>
      </c>
      <c r="CL82" s="2063"/>
      <c r="CM82" s="2063"/>
      <c r="CN82" s="2063"/>
      <c r="CO82" s="2063"/>
      <c r="CP82" s="2063"/>
      <c r="CQ82" s="6326" t="s">
        <v>2468</v>
      </c>
      <c r="CR82" s="6326" t="s">
        <v>3030</v>
      </c>
      <c r="CS82" s="2348" t="s">
        <v>5088</v>
      </c>
    </row>
    <row r="83" spans="1:97" ht="12.75" customHeight="1">
      <c r="A83" s="6230"/>
      <c r="B83" s="6374"/>
      <c r="C83" s="3490"/>
      <c r="D83" s="6387"/>
      <c r="E83" s="6429"/>
      <c r="F83" s="6343"/>
      <c r="G83" s="6345"/>
      <c r="H83" s="6345"/>
      <c r="I83" s="6332"/>
      <c r="J83" s="6332"/>
      <c r="K83" s="6332"/>
      <c r="L83" s="6332"/>
      <c r="M83" s="6332"/>
      <c r="N83" s="6332"/>
      <c r="O83" s="6332"/>
      <c r="P83" s="6332"/>
      <c r="Q83" s="6332"/>
      <c r="R83" s="6332"/>
      <c r="S83" s="6332"/>
      <c r="T83" s="6332"/>
      <c r="U83" s="6332"/>
      <c r="V83" s="6332"/>
      <c r="W83" s="6332"/>
      <c r="X83" s="6332"/>
      <c r="Y83" s="6332"/>
      <c r="Z83" s="6332"/>
      <c r="AA83" s="6332"/>
      <c r="AB83" s="6332"/>
      <c r="AC83" s="6332"/>
      <c r="AD83" s="6332"/>
      <c r="AE83" s="6332"/>
      <c r="AF83" s="6332"/>
      <c r="AG83" s="6332"/>
      <c r="AH83" s="6332"/>
      <c r="AI83" s="6332"/>
      <c r="AJ83" s="6332"/>
      <c r="AK83" s="6332"/>
      <c r="AL83" s="6332"/>
      <c r="AM83" s="6332"/>
      <c r="AN83" s="6332"/>
      <c r="AO83" s="6332"/>
      <c r="AP83" s="6332"/>
      <c r="AQ83" s="6332"/>
      <c r="AR83" s="6332"/>
      <c r="AS83" s="6332"/>
      <c r="AT83" s="6332"/>
      <c r="AU83" s="6332"/>
      <c r="AV83" s="6332"/>
      <c r="AW83" s="6332"/>
      <c r="AX83" s="6332"/>
      <c r="AY83" s="6332"/>
      <c r="AZ83" s="6332"/>
      <c r="BA83" s="6332"/>
      <c r="BB83" s="6332"/>
      <c r="BC83" s="6332"/>
      <c r="BD83" s="6330"/>
      <c r="BE83" s="6384"/>
      <c r="BF83" s="6384"/>
      <c r="BG83" s="6384"/>
      <c r="BH83" s="6397"/>
      <c r="BI83" s="6397"/>
      <c r="BJ83" s="6397"/>
      <c r="BK83" s="6206"/>
      <c r="BL83" s="6321"/>
      <c r="BM83" s="6321"/>
      <c r="BN83" s="6324"/>
      <c r="BO83" s="6321"/>
      <c r="BP83" s="6206"/>
      <c r="BQ83" s="6161"/>
      <c r="BR83" s="6161"/>
      <c r="BS83" s="6161"/>
      <c r="BT83" s="6161"/>
      <c r="BU83" s="2064" t="s">
        <v>2035</v>
      </c>
      <c r="BV83" s="2066" t="s">
        <v>857</v>
      </c>
      <c r="BW83" s="2065"/>
      <c r="BX83" s="1201">
        <v>3986</v>
      </c>
      <c r="BY83" s="2064" t="s">
        <v>2034</v>
      </c>
      <c r="BZ83" s="1201">
        <v>3986</v>
      </c>
      <c r="CA83" s="2064" t="s">
        <v>2036</v>
      </c>
      <c r="CB83" s="2067" t="s">
        <v>4977</v>
      </c>
      <c r="CC83" s="2067" t="s">
        <v>4976</v>
      </c>
      <c r="CD83" s="2056">
        <f>$CD$26</f>
        <v>4032</v>
      </c>
      <c r="CE83" s="2056">
        <f>$CE$26</f>
        <v>4096</v>
      </c>
      <c r="CF83" s="2056">
        <f>$CF$26</f>
        <v>512</v>
      </c>
      <c r="CG83" s="2056">
        <f>$CG$26</f>
        <v>576</v>
      </c>
      <c r="CH83" s="2070"/>
      <c r="CI83" s="2069">
        <v>2</v>
      </c>
      <c r="CJ83" s="2069" t="s">
        <v>859</v>
      </c>
      <c r="CK83" s="2069">
        <v>2</v>
      </c>
      <c r="CL83" s="2068">
        <v>3</v>
      </c>
      <c r="CM83" s="2068" t="s">
        <v>875</v>
      </c>
      <c r="CN83" s="2068" t="s">
        <v>859</v>
      </c>
      <c r="CO83" s="2068" t="s">
        <v>876</v>
      </c>
      <c r="CP83" s="2068" t="s">
        <v>877</v>
      </c>
      <c r="CQ83" s="6327"/>
      <c r="CR83" s="6327"/>
      <c r="CS83" s="2349"/>
    </row>
    <row r="84" spans="1:97" ht="12.75" customHeight="1">
      <c r="A84" s="6230"/>
      <c r="B84" s="6374"/>
      <c r="C84" s="3490"/>
      <c r="D84" s="6387"/>
      <c r="E84" s="6429"/>
      <c r="F84" s="6343"/>
      <c r="G84" s="6345"/>
      <c r="H84" s="6345"/>
      <c r="I84" s="6332"/>
      <c r="J84" s="6332"/>
      <c r="K84" s="6332"/>
      <c r="L84" s="6332"/>
      <c r="M84" s="6332"/>
      <c r="N84" s="6332"/>
      <c r="O84" s="6332"/>
      <c r="P84" s="6332"/>
      <c r="Q84" s="6332"/>
      <c r="R84" s="6332"/>
      <c r="S84" s="6332"/>
      <c r="T84" s="6332"/>
      <c r="U84" s="6332"/>
      <c r="V84" s="6332"/>
      <c r="W84" s="6332"/>
      <c r="X84" s="6332"/>
      <c r="Y84" s="6332"/>
      <c r="Z84" s="6332"/>
      <c r="AA84" s="6332"/>
      <c r="AB84" s="6332"/>
      <c r="AC84" s="6332"/>
      <c r="AD84" s="6332"/>
      <c r="AE84" s="6332"/>
      <c r="AF84" s="6332"/>
      <c r="AG84" s="6332"/>
      <c r="AH84" s="6332"/>
      <c r="AI84" s="6332"/>
      <c r="AJ84" s="6332"/>
      <c r="AK84" s="6332"/>
      <c r="AL84" s="6332"/>
      <c r="AM84" s="6332"/>
      <c r="AN84" s="6332"/>
      <c r="AO84" s="6332"/>
      <c r="AP84" s="6332"/>
      <c r="AQ84" s="6332"/>
      <c r="AR84" s="6332"/>
      <c r="AS84" s="6332"/>
      <c r="AT84" s="6332"/>
      <c r="AU84" s="6332"/>
      <c r="AV84" s="6332"/>
      <c r="AW84" s="6332"/>
      <c r="AX84" s="6332"/>
      <c r="AY84" s="6332"/>
      <c r="AZ84" s="6332"/>
      <c r="BA84" s="6332"/>
      <c r="BB84" s="6332"/>
      <c r="BC84" s="6332"/>
      <c r="BD84" s="6329" t="s">
        <v>2031</v>
      </c>
      <c r="BE84" s="6384"/>
      <c r="BF84" s="6384"/>
      <c r="BG84" s="6384"/>
      <c r="BH84" s="6397"/>
      <c r="BI84" s="6397"/>
      <c r="BJ84" s="6397"/>
      <c r="BK84" s="6206"/>
      <c r="BL84" s="6321"/>
      <c r="BM84" s="6321"/>
      <c r="BN84" s="6324"/>
      <c r="BO84" s="6321"/>
      <c r="BP84" s="6206"/>
      <c r="BQ84" s="6161"/>
      <c r="BR84" s="6161"/>
      <c r="BS84" s="6161"/>
      <c r="BT84" s="6161"/>
      <c r="BU84" s="2064" t="s">
        <v>2035</v>
      </c>
      <c r="BV84" s="2066" t="s">
        <v>857</v>
      </c>
      <c r="BW84" s="2065"/>
      <c r="BX84" s="1201">
        <v>4000</v>
      </c>
      <c r="BY84" s="2064" t="s">
        <v>2034</v>
      </c>
      <c r="BZ84" s="1201">
        <v>4000</v>
      </c>
      <c r="CA84" s="2064" t="s">
        <v>2036</v>
      </c>
      <c r="CB84" s="2067" t="s">
        <v>869</v>
      </c>
      <c r="CC84" s="2067" t="s">
        <v>869</v>
      </c>
      <c r="CD84" s="2056">
        <f>$CD$37</f>
        <v>256</v>
      </c>
      <c r="CE84" s="2056">
        <f>$CE$37</f>
        <v>256</v>
      </c>
      <c r="CF84" s="2056">
        <f>$CF$37</f>
        <v>256</v>
      </c>
      <c r="CG84" s="2056">
        <f>$CG$37</f>
        <v>256</v>
      </c>
      <c r="CH84" s="191"/>
      <c r="CI84" s="1201">
        <v>2</v>
      </c>
      <c r="CJ84" s="1201" t="s">
        <v>859</v>
      </c>
      <c r="CK84" s="1201">
        <v>2</v>
      </c>
      <c r="CL84" s="2063"/>
      <c r="CM84" s="2063"/>
      <c r="CN84" s="2063"/>
      <c r="CO84" s="2063"/>
      <c r="CP84" s="2063"/>
      <c r="CQ84" s="6327"/>
      <c r="CR84" s="6327"/>
      <c r="CS84" s="2349"/>
    </row>
    <row r="85" spans="1:97" ht="12.75" customHeight="1">
      <c r="A85" s="6230"/>
      <c r="B85" s="6375"/>
      <c r="C85" s="3491"/>
      <c r="D85" s="6388"/>
      <c r="E85" s="6430"/>
      <c r="F85" s="6156"/>
      <c r="G85" s="6346"/>
      <c r="H85" s="6346"/>
      <c r="I85" s="6333"/>
      <c r="J85" s="6333"/>
      <c r="K85" s="6333"/>
      <c r="L85" s="6333"/>
      <c r="M85" s="6333"/>
      <c r="N85" s="6333"/>
      <c r="O85" s="6333"/>
      <c r="P85" s="6333"/>
      <c r="Q85" s="6333"/>
      <c r="R85" s="6333"/>
      <c r="S85" s="6333"/>
      <c r="T85" s="6333"/>
      <c r="U85" s="6333"/>
      <c r="V85" s="6333"/>
      <c r="W85" s="6333"/>
      <c r="X85" s="6333"/>
      <c r="Y85" s="6333"/>
      <c r="Z85" s="6333"/>
      <c r="AA85" s="6333"/>
      <c r="AB85" s="6333"/>
      <c r="AC85" s="6333"/>
      <c r="AD85" s="6333"/>
      <c r="AE85" s="6333"/>
      <c r="AF85" s="6333"/>
      <c r="AG85" s="6333"/>
      <c r="AH85" s="6333"/>
      <c r="AI85" s="6333"/>
      <c r="AJ85" s="6333"/>
      <c r="AK85" s="6333"/>
      <c r="AL85" s="6333"/>
      <c r="AM85" s="6333"/>
      <c r="AN85" s="6333"/>
      <c r="AO85" s="6333"/>
      <c r="AP85" s="6333"/>
      <c r="AQ85" s="6333"/>
      <c r="AR85" s="6333"/>
      <c r="AS85" s="6333"/>
      <c r="AT85" s="6333"/>
      <c r="AU85" s="6333"/>
      <c r="AV85" s="6333"/>
      <c r="AW85" s="6333"/>
      <c r="AX85" s="6333"/>
      <c r="AY85" s="6333"/>
      <c r="AZ85" s="6333"/>
      <c r="BA85" s="6333"/>
      <c r="BB85" s="6333"/>
      <c r="BC85" s="6333"/>
      <c r="BD85" s="6330"/>
      <c r="BE85" s="6385"/>
      <c r="BF85" s="6385"/>
      <c r="BG85" s="6385"/>
      <c r="BH85" s="6398"/>
      <c r="BI85" s="6398"/>
      <c r="BJ85" s="6398"/>
      <c r="BK85" s="6207"/>
      <c r="BL85" s="6322"/>
      <c r="BM85" s="6322"/>
      <c r="BN85" s="6325"/>
      <c r="BO85" s="6322"/>
      <c r="BP85" s="6207"/>
      <c r="BQ85" s="6162"/>
      <c r="BR85" s="6162"/>
      <c r="BS85" s="6162"/>
      <c r="BT85" s="6162"/>
      <c r="BU85" s="2064" t="s">
        <v>2035</v>
      </c>
      <c r="BV85" s="2066" t="s">
        <v>857</v>
      </c>
      <c r="BW85" s="2065"/>
      <c r="BX85" s="1201">
        <v>3983</v>
      </c>
      <c r="BY85" s="2064" t="s">
        <v>2034</v>
      </c>
      <c r="BZ85" s="1201">
        <v>3983</v>
      </c>
      <c r="CA85" s="2064" t="s">
        <v>2036</v>
      </c>
      <c r="CB85" s="2217" t="s">
        <v>5022</v>
      </c>
      <c r="CC85" s="2217" t="s">
        <v>5022</v>
      </c>
      <c r="CD85" s="2218">
        <f>$CD$40</f>
        <v>256</v>
      </c>
      <c r="CE85" s="2219">
        <f>$CE$40</f>
        <v>320</v>
      </c>
      <c r="CF85" s="2219">
        <f>$CF$40</f>
        <v>256</v>
      </c>
      <c r="CG85" s="2220">
        <f>$CG$40</f>
        <v>320</v>
      </c>
      <c r="CH85" s="191"/>
      <c r="CI85" s="1201">
        <v>2</v>
      </c>
      <c r="CJ85" s="1201" t="s">
        <v>859</v>
      </c>
      <c r="CK85" s="1201">
        <v>2</v>
      </c>
      <c r="CL85" s="2063"/>
      <c r="CM85" s="2063"/>
      <c r="CN85" s="2063"/>
      <c r="CO85" s="2063"/>
      <c r="CP85" s="2063"/>
      <c r="CQ85" s="6328"/>
      <c r="CR85" s="6328"/>
      <c r="CS85" s="2350"/>
    </row>
    <row r="86" spans="1:97" ht="12.75" customHeight="1">
      <c r="A86" s="6230"/>
      <c r="B86" s="6376" t="s">
        <v>2463</v>
      </c>
      <c r="C86" s="3627" t="s">
        <v>4752</v>
      </c>
      <c r="D86" s="6506" t="s">
        <v>4822</v>
      </c>
      <c r="E86" s="6411" t="s">
        <v>2043</v>
      </c>
      <c r="F86" s="6500" t="s">
        <v>5032</v>
      </c>
      <c r="G86" s="6344">
        <v>1</v>
      </c>
      <c r="H86" s="6344">
        <v>1</v>
      </c>
      <c r="I86" s="6331" t="s">
        <v>2028</v>
      </c>
      <c r="J86" s="6331" t="s">
        <v>2028</v>
      </c>
      <c r="K86" s="6331" t="s">
        <v>2029</v>
      </c>
      <c r="L86" s="6331" t="s">
        <v>2029</v>
      </c>
      <c r="M86" s="6331">
        <v>8</v>
      </c>
      <c r="N86" s="6331">
        <v>0</v>
      </c>
      <c r="O86" s="6331">
        <v>31</v>
      </c>
      <c r="P86" s="6331">
        <v>8</v>
      </c>
      <c r="Q86" s="6331">
        <v>0</v>
      </c>
      <c r="R86" s="6331">
        <v>31</v>
      </c>
      <c r="S86" s="6331">
        <v>0</v>
      </c>
      <c r="T86" s="6331">
        <v>0</v>
      </c>
      <c r="U86" s="6331">
        <v>0</v>
      </c>
      <c r="V86" s="6331">
        <v>0</v>
      </c>
      <c r="W86" s="6331">
        <v>0</v>
      </c>
      <c r="X86" s="6331">
        <v>0</v>
      </c>
      <c r="Y86" s="6331">
        <v>0</v>
      </c>
      <c r="Z86" s="6331">
        <v>0</v>
      </c>
      <c r="AA86" s="6331">
        <v>0</v>
      </c>
      <c r="AB86" s="6331">
        <v>0</v>
      </c>
      <c r="AC86" s="6331"/>
      <c r="AD86" s="6331"/>
      <c r="AE86" s="6331"/>
      <c r="AF86" s="6331"/>
      <c r="AG86" s="6331"/>
      <c r="AH86" s="6331"/>
      <c r="AI86" s="6331"/>
      <c r="AJ86" s="6331">
        <v>0</v>
      </c>
      <c r="AK86" s="6331">
        <v>0</v>
      </c>
      <c r="AL86" s="6331">
        <v>0</v>
      </c>
      <c r="AM86" s="6331">
        <v>0</v>
      </c>
      <c r="AN86" s="6331" t="s">
        <v>2029</v>
      </c>
      <c r="AO86" s="6331">
        <v>0</v>
      </c>
      <c r="AP86" s="6331">
        <v>0</v>
      </c>
      <c r="AQ86" s="6331">
        <v>0</v>
      </c>
      <c r="AR86" s="6331">
        <v>0</v>
      </c>
      <c r="AS86" s="6331" t="s">
        <v>4810</v>
      </c>
      <c r="AT86" s="6331"/>
      <c r="AU86" s="6331"/>
      <c r="AV86" s="6331"/>
      <c r="AW86" s="6331" t="s">
        <v>4809</v>
      </c>
      <c r="AX86" s="6331" t="s">
        <v>4809</v>
      </c>
      <c r="AY86" s="6331">
        <v>0</v>
      </c>
      <c r="AZ86" s="6331">
        <v>0</v>
      </c>
      <c r="BA86" s="6331">
        <v>0</v>
      </c>
      <c r="BB86" s="6331">
        <v>0</v>
      </c>
      <c r="BC86" s="6331" t="s">
        <v>2030</v>
      </c>
      <c r="BD86" s="6329" t="s">
        <v>2031</v>
      </c>
      <c r="BE86" s="6383">
        <v>15687</v>
      </c>
      <c r="BF86" s="6383">
        <f>BE86</f>
        <v>15687</v>
      </c>
      <c r="BG86" s="6383">
        <f>$CE$46+SUM(CE87:CE89)</f>
        <v>26714</v>
      </c>
      <c r="BH86" s="6396">
        <f>$CF$46+SUM(CF87/2+CF88+CF89)</f>
        <v>1486</v>
      </c>
      <c r="BI86" s="6396">
        <f>BH86</f>
        <v>1486</v>
      </c>
      <c r="BJ86" s="6396">
        <f>$CG$46+SUM(CG87/2+CG88+CG89)</f>
        <v>1727</v>
      </c>
      <c r="BK86" s="6212" t="s">
        <v>873</v>
      </c>
      <c r="BL86" s="6320">
        <v>9</v>
      </c>
      <c r="BM86" s="6320">
        <v>2</v>
      </c>
      <c r="BN86" s="6323" t="s">
        <v>2045</v>
      </c>
      <c r="BO86" s="6320" t="s">
        <v>2033</v>
      </c>
      <c r="BP86" s="6212" t="s">
        <v>2034</v>
      </c>
      <c r="BQ86" s="6160">
        <v>0</v>
      </c>
      <c r="BR86" s="6160">
        <v>0</v>
      </c>
      <c r="BS86" s="6160">
        <v>0</v>
      </c>
      <c r="BT86" s="6160">
        <v>0</v>
      </c>
      <c r="BU86" s="2064" t="s">
        <v>2035</v>
      </c>
      <c r="BV86" s="2066" t="s">
        <v>857</v>
      </c>
      <c r="BW86" s="2065"/>
      <c r="BX86" s="2064">
        <v>1204</v>
      </c>
      <c r="BY86" s="2064" t="s">
        <v>2034</v>
      </c>
      <c r="BZ86" s="2064">
        <v>1203</v>
      </c>
      <c r="CA86" s="2064" t="s">
        <v>2036</v>
      </c>
      <c r="CB86" s="2084" t="s">
        <v>2040</v>
      </c>
      <c r="CC86" s="2084" t="s">
        <v>2041</v>
      </c>
      <c r="CD86" s="2056">
        <f>$CD$35</f>
        <v>21696</v>
      </c>
      <c r="CE86" s="2056">
        <f>$CE$35</f>
        <v>21760</v>
      </c>
      <c r="CF86" s="2056">
        <f>$CF$35</f>
        <v>768</v>
      </c>
      <c r="CG86" s="2056">
        <f>$CG$35</f>
        <v>832</v>
      </c>
      <c r="CH86" s="191"/>
      <c r="CI86" s="1201">
        <v>2</v>
      </c>
      <c r="CJ86" s="1201" t="s">
        <v>859</v>
      </c>
      <c r="CK86" s="1201">
        <v>2</v>
      </c>
      <c r="CL86" s="2063"/>
      <c r="CM86" s="2063"/>
      <c r="CN86" s="2063"/>
      <c r="CO86" s="2063"/>
      <c r="CP86" s="2063"/>
      <c r="CQ86" s="6326" t="s">
        <v>2468</v>
      </c>
      <c r="CR86" s="6326" t="s">
        <v>3030</v>
      </c>
      <c r="CS86" s="2348" t="s">
        <v>5089</v>
      </c>
    </row>
    <row r="87" spans="1:97" ht="12.75" customHeight="1">
      <c r="A87" s="6230"/>
      <c r="B87" s="6377"/>
      <c r="C87" s="3490"/>
      <c r="D87" s="6507"/>
      <c r="E87" s="6412"/>
      <c r="F87" s="6501"/>
      <c r="G87" s="6345"/>
      <c r="H87" s="6345"/>
      <c r="I87" s="6332"/>
      <c r="J87" s="6332"/>
      <c r="K87" s="6332"/>
      <c r="L87" s="6332"/>
      <c r="M87" s="6332"/>
      <c r="N87" s="6332"/>
      <c r="O87" s="6332"/>
      <c r="P87" s="6332"/>
      <c r="Q87" s="6332"/>
      <c r="R87" s="6332"/>
      <c r="S87" s="6332"/>
      <c r="T87" s="6332"/>
      <c r="U87" s="6332"/>
      <c r="V87" s="6332"/>
      <c r="W87" s="6332"/>
      <c r="X87" s="6332"/>
      <c r="Y87" s="6332"/>
      <c r="Z87" s="6332"/>
      <c r="AA87" s="6332"/>
      <c r="AB87" s="6332"/>
      <c r="AC87" s="6332"/>
      <c r="AD87" s="6332"/>
      <c r="AE87" s="6332"/>
      <c r="AF87" s="6332"/>
      <c r="AG87" s="6332"/>
      <c r="AH87" s="6332"/>
      <c r="AI87" s="6332"/>
      <c r="AJ87" s="6332"/>
      <c r="AK87" s="6332"/>
      <c r="AL87" s="6332"/>
      <c r="AM87" s="6332"/>
      <c r="AN87" s="6332"/>
      <c r="AO87" s="6332"/>
      <c r="AP87" s="6332"/>
      <c r="AQ87" s="6332"/>
      <c r="AR87" s="6332"/>
      <c r="AS87" s="6332"/>
      <c r="AT87" s="6332"/>
      <c r="AU87" s="6332"/>
      <c r="AV87" s="6332"/>
      <c r="AW87" s="6332"/>
      <c r="AX87" s="6332"/>
      <c r="AY87" s="6332"/>
      <c r="AZ87" s="6332"/>
      <c r="BA87" s="6332"/>
      <c r="BB87" s="6332"/>
      <c r="BC87" s="6332"/>
      <c r="BD87" s="6330"/>
      <c r="BE87" s="6384"/>
      <c r="BF87" s="6384"/>
      <c r="BG87" s="6384"/>
      <c r="BH87" s="6397"/>
      <c r="BI87" s="6397"/>
      <c r="BJ87" s="6397"/>
      <c r="BK87" s="6206"/>
      <c r="BL87" s="6321"/>
      <c r="BM87" s="6321"/>
      <c r="BN87" s="6324"/>
      <c r="BO87" s="6321"/>
      <c r="BP87" s="6206"/>
      <c r="BQ87" s="6161"/>
      <c r="BR87" s="6161"/>
      <c r="BS87" s="6161"/>
      <c r="BT87" s="6161"/>
      <c r="BU87" s="2064" t="s">
        <v>2035</v>
      </c>
      <c r="BV87" s="2066" t="s">
        <v>857</v>
      </c>
      <c r="BW87" s="2065"/>
      <c r="BX87" s="1201">
        <v>3986</v>
      </c>
      <c r="BY87" s="2064" t="s">
        <v>2034</v>
      </c>
      <c r="BZ87" s="1201">
        <v>3986</v>
      </c>
      <c r="CA87" s="2064" t="s">
        <v>2036</v>
      </c>
      <c r="CB87" s="2067" t="s">
        <v>4977</v>
      </c>
      <c r="CC87" s="2067" t="s">
        <v>4976</v>
      </c>
      <c r="CD87" s="2056">
        <f>$CD$26</f>
        <v>4032</v>
      </c>
      <c r="CE87" s="2056">
        <f>$CE$26</f>
        <v>4096</v>
      </c>
      <c r="CF87" s="2056">
        <f>$CF$26</f>
        <v>512</v>
      </c>
      <c r="CG87" s="2056">
        <f>$CG$26</f>
        <v>576</v>
      </c>
      <c r="CH87" s="2070"/>
      <c r="CI87" s="2069">
        <v>2</v>
      </c>
      <c r="CJ87" s="2069" t="s">
        <v>859</v>
      </c>
      <c r="CK87" s="2069">
        <v>2</v>
      </c>
      <c r="CL87" s="2068">
        <v>3</v>
      </c>
      <c r="CM87" s="2068" t="s">
        <v>875</v>
      </c>
      <c r="CN87" s="2068" t="s">
        <v>859</v>
      </c>
      <c r="CO87" s="2068" t="s">
        <v>876</v>
      </c>
      <c r="CP87" s="2068" t="s">
        <v>877</v>
      </c>
      <c r="CQ87" s="6327"/>
      <c r="CR87" s="6327"/>
      <c r="CS87" s="2349"/>
    </row>
    <row r="88" spans="1:97" ht="12.75" customHeight="1">
      <c r="A88" s="6230"/>
      <c r="B88" s="6377"/>
      <c r="C88" s="3490"/>
      <c r="D88" s="6507"/>
      <c r="E88" s="6412"/>
      <c r="F88" s="6501"/>
      <c r="G88" s="6345"/>
      <c r="H88" s="6345"/>
      <c r="I88" s="6332"/>
      <c r="J88" s="6332"/>
      <c r="K88" s="6332"/>
      <c r="L88" s="6332"/>
      <c r="M88" s="6332"/>
      <c r="N88" s="6332"/>
      <c r="O88" s="6332"/>
      <c r="P88" s="6332"/>
      <c r="Q88" s="6332"/>
      <c r="R88" s="6332"/>
      <c r="S88" s="6332"/>
      <c r="T88" s="6332"/>
      <c r="U88" s="6332"/>
      <c r="V88" s="6332"/>
      <c r="W88" s="6332"/>
      <c r="X88" s="6332"/>
      <c r="Y88" s="6332"/>
      <c r="Z88" s="6332"/>
      <c r="AA88" s="6332"/>
      <c r="AB88" s="6332"/>
      <c r="AC88" s="6332"/>
      <c r="AD88" s="6332"/>
      <c r="AE88" s="6332"/>
      <c r="AF88" s="6332"/>
      <c r="AG88" s="6332"/>
      <c r="AH88" s="6332"/>
      <c r="AI88" s="6332"/>
      <c r="AJ88" s="6332"/>
      <c r="AK88" s="6332"/>
      <c r="AL88" s="6332"/>
      <c r="AM88" s="6332"/>
      <c r="AN88" s="6332"/>
      <c r="AO88" s="6332"/>
      <c r="AP88" s="6332"/>
      <c r="AQ88" s="6332"/>
      <c r="AR88" s="6332"/>
      <c r="AS88" s="6332"/>
      <c r="AT88" s="6332"/>
      <c r="AU88" s="6332"/>
      <c r="AV88" s="6332"/>
      <c r="AW88" s="6332"/>
      <c r="AX88" s="6332"/>
      <c r="AY88" s="6332"/>
      <c r="AZ88" s="6332"/>
      <c r="BA88" s="6332"/>
      <c r="BB88" s="6332"/>
      <c r="BC88" s="6332"/>
      <c r="BD88" s="6329" t="s">
        <v>2031</v>
      </c>
      <c r="BE88" s="6384"/>
      <c r="BF88" s="6384"/>
      <c r="BG88" s="6384"/>
      <c r="BH88" s="6397"/>
      <c r="BI88" s="6397"/>
      <c r="BJ88" s="6397"/>
      <c r="BK88" s="6206"/>
      <c r="BL88" s="6321"/>
      <c r="BM88" s="6321"/>
      <c r="BN88" s="6324"/>
      <c r="BO88" s="6321"/>
      <c r="BP88" s="6206"/>
      <c r="BQ88" s="6161"/>
      <c r="BR88" s="6161"/>
      <c r="BS88" s="6161"/>
      <c r="BT88" s="6161"/>
      <c r="BU88" s="2064" t="s">
        <v>2035</v>
      </c>
      <c r="BV88" s="2066" t="s">
        <v>857</v>
      </c>
      <c r="BW88" s="2065"/>
      <c r="BX88" s="1201">
        <v>4000</v>
      </c>
      <c r="BY88" s="2064" t="s">
        <v>2034</v>
      </c>
      <c r="BZ88" s="1201">
        <v>4000</v>
      </c>
      <c r="CA88" s="2064" t="s">
        <v>2036</v>
      </c>
      <c r="CB88" s="2067" t="s">
        <v>869</v>
      </c>
      <c r="CC88" s="2067" t="s">
        <v>869</v>
      </c>
      <c r="CD88" s="2056">
        <f>$CD$37</f>
        <v>256</v>
      </c>
      <c r="CE88" s="2056">
        <f>$CE$37</f>
        <v>256</v>
      </c>
      <c r="CF88" s="2056">
        <f>$CF$37</f>
        <v>256</v>
      </c>
      <c r="CG88" s="2056">
        <f>$CG$37</f>
        <v>256</v>
      </c>
      <c r="CH88" s="191"/>
      <c r="CI88" s="1201">
        <v>2</v>
      </c>
      <c r="CJ88" s="1201" t="s">
        <v>859</v>
      </c>
      <c r="CK88" s="1201">
        <v>2</v>
      </c>
      <c r="CL88" s="2063"/>
      <c r="CM88" s="2063"/>
      <c r="CN88" s="2063"/>
      <c r="CO88" s="2063"/>
      <c r="CP88" s="2063"/>
      <c r="CQ88" s="6327"/>
      <c r="CR88" s="6327"/>
      <c r="CS88" s="2349"/>
    </row>
    <row r="89" spans="1:97" ht="12.75" customHeight="1">
      <c r="A89" s="6231"/>
      <c r="B89" s="6378"/>
      <c r="C89" s="3491"/>
      <c r="D89" s="6509"/>
      <c r="E89" s="6413"/>
      <c r="F89" s="6502"/>
      <c r="G89" s="6346"/>
      <c r="H89" s="6346"/>
      <c r="I89" s="6333"/>
      <c r="J89" s="6333"/>
      <c r="K89" s="6333"/>
      <c r="L89" s="6333"/>
      <c r="M89" s="6333"/>
      <c r="N89" s="6333"/>
      <c r="O89" s="6333"/>
      <c r="P89" s="6333"/>
      <c r="Q89" s="6333"/>
      <c r="R89" s="6333"/>
      <c r="S89" s="6333"/>
      <c r="T89" s="6333"/>
      <c r="U89" s="6333"/>
      <c r="V89" s="6333"/>
      <c r="W89" s="6333"/>
      <c r="X89" s="6333"/>
      <c r="Y89" s="6333"/>
      <c r="Z89" s="6333"/>
      <c r="AA89" s="6333"/>
      <c r="AB89" s="6333"/>
      <c r="AC89" s="6333"/>
      <c r="AD89" s="6333"/>
      <c r="AE89" s="6333"/>
      <c r="AF89" s="6333"/>
      <c r="AG89" s="6333"/>
      <c r="AH89" s="6333"/>
      <c r="AI89" s="6333"/>
      <c r="AJ89" s="6333"/>
      <c r="AK89" s="6333"/>
      <c r="AL89" s="6333"/>
      <c r="AM89" s="6333"/>
      <c r="AN89" s="6333"/>
      <c r="AO89" s="6333"/>
      <c r="AP89" s="6333"/>
      <c r="AQ89" s="6333"/>
      <c r="AR89" s="6333"/>
      <c r="AS89" s="6333"/>
      <c r="AT89" s="6333"/>
      <c r="AU89" s="6333"/>
      <c r="AV89" s="6333"/>
      <c r="AW89" s="6333"/>
      <c r="AX89" s="6333"/>
      <c r="AY89" s="6333"/>
      <c r="AZ89" s="6333"/>
      <c r="BA89" s="6333"/>
      <c r="BB89" s="6333"/>
      <c r="BC89" s="6333"/>
      <c r="BD89" s="6330"/>
      <c r="BE89" s="6385"/>
      <c r="BF89" s="6385"/>
      <c r="BG89" s="6385"/>
      <c r="BH89" s="6398"/>
      <c r="BI89" s="6398"/>
      <c r="BJ89" s="6398"/>
      <c r="BK89" s="6207"/>
      <c r="BL89" s="6322"/>
      <c r="BM89" s="6322"/>
      <c r="BN89" s="6325"/>
      <c r="BO89" s="6322"/>
      <c r="BP89" s="6207"/>
      <c r="BQ89" s="6162"/>
      <c r="BR89" s="6162"/>
      <c r="BS89" s="6162"/>
      <c r="BT89" s="6162"/>
      <c r="BU89" s="2064" t="s">
        <v>2035</v>
      </c>
      <c r="BV89" s="2066" t="s">
        <v>857</v>
      </c>
      <c r="BW89" s="2065"/>
      <c r="BX89" s="1201">
        <v>3983</v>
      </c>
      <c r="BY89" s="2064" t="s">
        <v>2034</v>
      </c>
      <c r="BZ89" s="1201">
        <v>3983</v>
      </c>
      <c r="CA89" s="2064" t="s">
        <v>2036</v>
      </c>
      <c r="CB89" s="191" t="s">
        <v>5022</v>
      </c>
      <c r="CC89" s="191" t="s">
        <v>5022</v>
      </c>
      <c r="CD89" s="2218">
        <f>$CD$40</f>
        <v>256</v>
      </c>
      <c r="CE89" s="2219">
        <f>$CE$40</f>
        <v>320</v>
      </c>
      <c r="CF89" s="2219">
        <f>$CF$40</f>
        <v>256</v>
      </c>
      <c r="CG89" s="2220">
        <f>$CG$40</f>
        <v>320</v>
      </c>
      <c r="CH89" s="191"/>
      <c r="CI89" s="1201">
        <v>2</v>
      </c>
      <c r="CJ89" s="1201" t="s">
        <v>859</v>
      </c>
      <c r="CK89" s="1201">
        <v>2</v>
      </c>
      <c r="CL89" s="2063"/>
      <c r="CM89" s="2063"/>
      <c r="CN89" s="2063"/>
      <c r="CO89" s="2063"/>
      <c r="CP89" s="2063"/>
      <c r="CQ89" s="6328"/>
      <c r="CR89" s="6328"/>
      <c r="CS89" s="2350"/>
    </row>
    <row r="90" spans="1:97" ht="12.75" customHeight="1">
      <c r="A90" s="6229" t="s">
        <v>4961</v>
      </c>
      <c r="B90" s="6376" t="s">
        <v>2463</v>
      </c>
      <c r="C90" s="3627" t="s">
        <v>3734</v>
      </c>
      <c r="D90" s="6506" t="s">
        <v>4821</v>
      </c>
      <c r="E90" s="6411" t="s">
        <v>2050</v>
      </c>
      <c r="F90" s="6503" t="s">
        <v>5033</v>
      </c>
      <c r="G90" s="6344">
        <v>1</v>
      </c>
      <c r="H90" s="6344">
        <v>1</v>
      </c>
      <c r="I90" s="6331" t="s">
        <v>2028</v>
      </c>
      <c r="J90" s="6331" t="s">
        <v>2028</v>
      </c>
      <c r="K90" s="6331" t="s">
        <v>2029</v>
      </c>
      <c r="L90" s="6331" t="s">
        <v>2029</v>
      </c>
      <c r="M90" s="6331">
        <v>9</v>
      </c>
      <c r="N90" s="6331">
        <v>0</v>
      </c>
      <c r="O90" s="6331">
        <v>31</v>
      </c>
      <c r="P90" s="6331">
        <v>9</v>
      </c>
      <c r="Q90" s="6331">
        <v>0</v>
      </c>
      <c r="R90" s="6331">
        <v>31</v>
      </c>
      <c r="S90" s="6331">
        <v>0</v>
      </c>
      <c r="T90" s="6331">
        <v>0</v>
      </c>
      <c r="U90" s="6331">
        <v>0</v>
      </c>
      <c r="V90" s="6331">
        <v>0</v>
      </c>
      <c r="W90" s="6331">
        <v>0</v>
      </c>
      <c r="X90" s="6331">
        <v>0</v>
      </c>
      <c r="Y90" s="6331">
        <v>0</v>
      </c>
      <c r="Z90" s="6331">
        <v>0</v>
      </c>
      <c r="AA90" s="6331">
        <v>0</v>
      </c>
      <c r="AB90" s="6331">
        <v>0</v>
      </c>
      <c r="AC90" s="6331"/>
      <c r="AD90" s="6331"/>
      <c r="AE90" s="6331"/>
      <c r="AF90" s="6331"/>
      <c r="AG90" s="6331"/>
      <c r="AH90" s="6331"/>
      <c r="AI90" s="6331"/>
      <c r="AJ90" s="6331">
        <v>0</v>
      </c>
      <c r="AK90" s="6331">
        <v>0</v>
      </c>
      <c r="AL90" s="6331">
        <v>0</v>
      </c>
      <c r="AM90" s="6331">
        <v>0</v>
      </c>
      <c r="AN90" s="6331" t="s">
        <v>2029</v>
      </c>
      <c r="AO90" s="6331">
        <v>0</v>
      </c>
      <c r="AP90" s="6331">
        <v>0</v>
      </c>
      <c r="AQ90" s="6331">
        <v>0</v>
      </c>
      <c r="AR90" s="6331">
        <v>0</v>
      </c>
      <c r="AS90" s="6331" t="s">
        <v>4810</v>
      </c>
      <c r="AT90" s="6331"/>
      <c r="AU90" s="6331"/>
      <c r="AV90" s="6331"/>
      <c r="AW90" s="6331" t="s">
        <v>4809</v>
      </c>
      <c r="AX90" s="6331" t="s">
        <v>4809</v>
      </c>
      <c r="AY90" s="6331">
        <v>0</v>
      </c>
      <c r="AZ90" s="6331">
        <v>0</v>
      </c>
      <c r="BA90" s="6331">
        <v>0</v>
      </c>
      <c r="BB90" s="6331">
        <v>0</v>
      </c>
      <c r="BC90" s="6331" t="s">
        <v>2030</v>
      </c>
      <c r="BD90" s="6329" t="s">
        <v>2031</v>
      </c>
      <c r="BE90" s="6383">
        <f>$CD$45+SUM(CD91:CD93)</f>
        <v>10936</v>
      </c>
      <c r="BF90" s="6383">
        <f>BE90</f>
        <v>10936</v>
      </c>
      <c r="BG90" s="6383">
        <f>$CE$45+SUM(CE91:CE93)</f>
        <v>17671</v>
      </c>
      <c r="BH90" s="6396">
        <f>$CF$45+SUM(CF91/2+CF92+CF93)</f>
        <v>1344</v>
      </c>
      <c r="BI90" s="6396">
        <f>BH90</f>
        <v>1344</v>
      </c>
      <c r="BJ90" s="6396">
        <f>$CG$45+SUM(CG91/2+CG92+CG93)</f>
        <v>1582</v>
      </c>
      <c r="BK90" s="6212" t="s">
        <v>873</v>
      </c>
      <c r="BL90" s="6320">
        <v>9</v>
      </c>
      <c r="BM90" s="6320">
        <v>2</v>
      </c>
      <c r="BN90" s="6323" t="s">
        <v>2045</v>
      </c>
      <c r="BO90" s="6320" t="s">
        <v>2033</v>
      </c>
      <c r="BP90" s="6212" t="s">
        <v>2034</v>
      </c>
      <c r="BQ90" s="6160">
        <v>0</v>
      </c>
      <c r="BR90" s="6160">
        <v>0</v>
      </c>
      <c r="BS90" s="6160">
        <v>0</v>
      </c>
      <c r="BT90" s="6160">
        <v>0</v>
      </c>
      <c r="BU90" s="2064" t="s">
        <v>2035</v>
      </c>
      <c r="BV90" s="2066" t="s">
        <v>857</v>
      </c>
      <c r="BW90" s="2065"/>
      <c r="BX90" s="2064">
        <v>1204</v>
      </c>
      <c r="BY90" s="2064" t="s">
        <v>2034</v>
      </c>
      <c r="BZ90" s="2064">
        <v>1203</v>
      </c>
      <c r="CA90" s="2064" t="s">
        <v>2036</v>
      </c>
      <c r="CB90" s="2084" t="s">
        <v>2037</v>
      </c>
      <c r="CC90" s="2084" t="s">
        <v>2038</v>
      </c>
      <c r="CD90" s="2056">
        <f>$CD$34</f>
        <v>10752</v>
      </c>
      <c r="CE90" s="2056">
        <f>$CE$34</f>
        <v>10816</v>
      </c>
      <c r="CF90" s="2056">
        <f>$CF$34</f>
        <v>640</v>
      </c>
      <c r="CG90" s="2056">
        <f>$CG$34</f>
        <v>704</v>
      </c>
      <c r="CH90" s="191"/>
      <c r="CI90" s="1201">
        <v>2</v>
      </c>
      <c r="CJ90" s="1201" t="s">
        <v>859</v>
      </c>
      <c r="CK90" s="1201">
        <v>2</v>
      </c>
      <c r="CL90" s="2063"/>
      <c r="CM90" s="2063"/>
      <c r="CN90" s="2063"/>
      <c r="CO90" s="2063"/>
      <c r="CP90" s="2063"/>
      <c r="CQ90" s="6326" t="s">
        <v>2468</v>
      </c>
      <c r="CR90" s="6326" t="s">
        <v>3030</v>
      </c>
      <c r="CS90" s="2348" t="s">
        <v>5089</v>
      </c>
    </row>
    <row r="91" spans="1:97" ht="12.75" customHeight="1">
      <c r="A91" s="6230"/>
      <c r="B91" s="6377"/>
      <c r="C91" s="3490"/>
      <c r="D91" s="6507"/>
      <c r="E91" s="6412"/>
      <c r="F91" s="6504"/>
      <c r="G91" s="6345"/>
      <c r="H91" s="6345"/>
      <c r="I91" s="6332"/>
      <c r="J91" s="6332"/>
      <c r="K91" s="6332"/>
      <c r="L91" s="6332"/>
      <c r="M91" s="6332"/>
      <c r="N91" s="6332"/>
      <c r="O91" s="6332"/>
      <c r="P91" s="6332"/>
      <c r="Q91" s="6332"/>
      <c r="R91" s="6332"/>
      <c r="S91" s="6332"/>
      <c r="T91" s="6332"/>
      <c r="U91" s="6332"/>
      <c r="V91" s="6332"/>
      <c r="W91" s="6332"/>
      <c r="X91" s="6332"/>
      <c r="Y91" s="6332"/>
      <c r="Z91" s="6332"/>
      <c r="AA91" s="6332"/>
      <c r="AB91" s="6332"/>
      <c r="AC91" s="6332"/>
      <c r="AD91" s="6332"/>
      <c r="AE91" s="6332"/>
      <c r="AF91" s="6332"/>
      <c r="AG91" s="6332"/>
      <c r="AH91" s="6332"/>
      <c r="AI91" s="6332"/>
      <c r="AJ91" s="6332"/>
      <c r="AK91" s="6332"/>
      <c r="AL91" s="6332"/>
      <c r="AM91" s="6332"/>
      <c r="AN91" s="6332"/>
      <c r="AO91" s="6332"/>
      <c r="AP91" s="6332"/>
      <c r="AQ91" s="6332"/>
      <c r="AR91" s="6332"/>
      <c r="AS91" s="6332"/>
      <c r="AT91" s="6332"/>
      <c r="AU91" s="6332"/>
      <c r="AV91" s="6332"/>
      <c r="AW91" s="6332"/>
      <c r="AX91" s="6332"/>
      <c r="AY91" s="6332"/>
      <c r="AZ91" s="6332"/>
      <c r="BA91" s="6332"/>
      <c r="BB91" s="6332"/>
      <c r="BC91" s="6332"/>
      <c r="BD91" s="6330"/>
      <c r="BE91" s="6384"/>
      <c r="BF91" s="6384"/>
      <c r="BG91" s="6384"/>
      <c r="BH91" s="6397"/>
      <c r="BI91" s="6397"/>
      <c r="BJ91" s="6397"/>
      <c r="BK91" s="6206"/>
      <c r="BL91" s="6321"/>
      <c r="BM91" s="6321"/>
      <c r="BN91" s="6324"/>
      <c r="BO91" s="6321"/>
      <c r="BP91" s="6206"/>
      <c r="BQ91" s="6161"/>
      <c r="BR91" s="6161"/>
      <c r="BS91" s="6161"/>
      <c r="BT91" s="6161"/>
      <c r="BU91" s="2064" t="s">
        <v>2035</v>
      </c>
      <c r="BV91" s="2066" t="s">
        <v>857</v>
      </c>
      <c r="BW91" s="2065"/>
      <c r="BX91" s="1201">
        <v>3986</v>
      </c>
      <c r="BY91" s="2064" t="s">
        <v>2034</v>
      </c>
      <c r="BZ91" s="1201">
        <v>3986</v>
      </c>
      <c r="CA91" s="2064" t="s">
        <v>2036</v>
      </c>
      <c r="CB91" s="2067" t="s">
        <v>4978</v>
      </c>
      <c r="CC91" s="2067" t="s">
        <v>4976</v>
      </c>
      <c r="CD91" s="2056">
        <f>$CD$27</f>
        <v>6016</v>
      </c>
      <c r="CE91" s="2056">
        <f>$CE$27</f>
        <v>6080</v>
      </c>
      <c r="CF91" s="2056">
        <f>$CF$27</f>
        <v>512</v>
      </c>
      <c r="CG91" s="2056">
        <f>$CG$27</f>
        <v>576</v>
      </c>
      <c r="CH91" s="2070"/>
      <c r="CI91" s="2069">
        <v>2</v>
      </c>
      <c r="CJ91" s="2069" t="s">
        <v>859</v>
      </c>
      <c r="CK91" s="2069">
        <v>2</v>
      </c>
      <c r="CL91" s="2068">
        <v>6</v>
      </c>
      <c r="CM91" s="2068" t="s">
        <v>875</v>
      </c>
      <c r="CN91" s="2068" t="s">
        <v>859</v>
      </c>
      <c r="CO91" s="2068" t="s">
        <v>876</v>
      </c>
      <c r="CP91" s="2068" t="s">
        <v>877</v>
      </c>
      <c r="CQ91" s="6327"/>
      <c r="CR91" s="6327"/>
      <c r="CS91" s="2349"/>
    </row>
    <row r="92" spans="1:97" ht="12.75" customHeight="1">
      <c r="A92" s="6230"/>
      <c r="B92" s="6377"/>
      <c r="C92" s="3490"/>
      <c r="D92" s="6507"/>
      <c r="E92" s="6412"/>
      <c r="F92" s="6504"/>
      <c r="G92" s="6345"/>
      <c r="H92" s="6345"/>
      <c r="I92" s="6332"/>
      <c r="J92" s="6332"/>
      <c r="K92" s="6332"/>
      <c r="L92" s="6332"/>
      <c r="M92" s="6332"/>
      <c r="N92" s="6332"/>
      <c r="O92" s="6332"/>
      <c r="P92" s="6332"/>
      <c r="Q92" s="6332"/>
      <c r="R92" s="6332"/>
      <c r="S92" s="6332"/>
      <c r="T92" s="6332"/>
      <c r="U92" s="6332"/>
      <c r="V92" s="6332"/>
      <c r="W92" s="6332"/>
      <c r="X92" s="6332"/>
      <c r="Y92" s="6332"/>
      <c r="Z92" s="6332"/>
      <c r="AA92" s="6332"/>
      <c r="AB92" s="6332"/>
      <c r="AC92" s="6332"/>
      <c r="AD92" s="6332"/>
      <c r="AE92" s="6332"/>
      <c r="AF92" s="6332"/>
      <c r="AG92" s="6332"/>
      <c r="AH92" s="6332"/>
      <c r="AI92" s="6332"/>
      <c r="AJ92" s="6332"/>
      <c r="AK92" s="6332"/>
      <c r="AL92" s="6332"/>
      <c r="AM92" s="6332"/>
      <c r="AN92" s="6332"/>
      <c r="AO92" s="6332"/>
      <c r="AP92" s="6332"/>
      <c r="AQ92" s="6332"/>
      <c r="AR92" s="6332"/>
      <c r="AS92" s="6332"/>
      <c r="AT92" s="6332"/>
      <c r="AU92" s="6332"/>
      <c r="AV92" s="6332"/>
      <c r="AW92" s="6332"/>
      <c r="AX92" s="6332"/>
      <c r="AY92" s="6332"/>
      <c r="AZ92" s="6332"/>
      <c r="BA92" s="6332"/>
      <c r="BB92" s="6332"/>
      <c r="BC92" s="6332"/>
      <c r="BD92" s="6329" t="s">
        <v>2031</v>
      </c>
      <c r="BE92" s="6384"/>
      <c r="BF92" s="6384"/>
      <c r="BG92" s="6384"/>
      <c r="BH92" s="6397"/>
      <c r="BI92" s="6397"/>
      <c r="BJ92" s="6397"/>
      <c r="BK92" s="6206"/>
      <c r="BL92" s="6321"/>
      <c r="BM92" s="6321"/>
      <c r="BN92" s="6324"/>
      <c r="BO92" s="6321"/>
      <c r="BP92" s="6206"/>
      <c r="BQ92" s="6161"/>
      <c r="BR92" s="6161"/>
      <c r="BS92" s="6161"/>
      <c r="BT92" s="6161"/>
      <c r="BU92" s="2064" t="s">
        <v>2035</v>
      </c>
      <c r="BV92" s="2066" t="s">
        <v>857</v>
      </c>
      <c r="BW92" s="2065"/>
      <c r="BX92" s="1201">
        <v>4000</v>
      </c>
      <c r="BY92" s="2064" t="s">
        <v>2034</v>
      </c>
      <c r="BZ92" s="1201">
        <v>4000</v>
      </c>
      <c r="CA92" s="2064" t="s">
        <v>2036</v>
      </c>
      <c r="CB92" s="2067" t="s">
        <v>869</v>
      </c>
      <c r="CC92" s="2067" t="s">
        <v>869</v>
      </c>
      <c r="CD92" s="2056">
        <f>$CD$37</f>
        <v>256</v>
      </c>
      <c r="CE92" s="2056">
        <f>$CE$37</f>
        <v>256</v>
      </c>
      <c r="CF92" s="2056">
        <f>$CF$37</f>
        <v>256</v>
      </c>
      <c r="CG92" s="2056">
        <f>$CG$37</f>
        <v>256</v>
      </c>
      <c r="CH92" s="191"/>
      <c r="CI92" s="1201">
        <v>2</v>
      </c>
      <c r="CJ92" s="1201" t="s">
        <v>859</v>
      </c>
      <c r="CK92" s="1201">
        <v>2</v>
      </c>
      <c r="CL92" s="2063"/>
      <c r="CM92" s="2063"/>
      <c r="CN92" s="2063"/>
      <c r="CO92" s="2063"/>
      <c r="CP92" s="2063"/>
      <c r="CQ92" s="6327"/>
      <c r="CR92" s="6327"/>
      <c r="CS92" s="2349"/>
    </row>
    <row r="93" spans="1:97" ht="12.75" customHeight="1">
      <c r="A93" s="6230"/>
      <c r="B93" s="6378"/>
      <c r="C93" s="3491"/>
      <c r="D93" s="6508"/>
      <c r="E93" s="6415"/>
      <c r="F93" s="6505"/>
      <c r="G93" s="6346"/>
      <c r="H93" s="6346"/>
      <c r="I93" s="6333"/>
      <c r="J93" s="6333"/>
      <c r="K93" s="6333"/>
      <c r="L93" s="6333"/>
      <c r="M93" s="6333"/>
      <c r="N93" s="6333"/>
      <c r="O93" s="6333"/>
      <c r="P93" s="6333"/>
      <c r="Q93" s="6333"/>
      <c r="R93" s="6333"/>
      <c r="S93" s="6333"/>
      <c r="T93" s="6333"/>
      <c r="U93" s="6333"/>
      <c r="V93" s="6333"/>
      <c r="W93" s="6333"/>
      <c r="X93" s="6333"/>
      <c r="Y93" s="6333"/>
      <c r="Z93" s="6333"/>
      <c r="AA93" s="6333"/>
      <c r="AB93" s="6333"/>
      <c r="AC93" s="6333"/>
      <c r="AD93" s="6333"/>
      <c r="AE93" s="6333"/>
      <c r="AF93" s="6333"/>
      <c r="AG93" s="6333"/>
      <c r="AH93" s="6333"/>
      <c r="AI93" s="6333"/>
      <c r="AJ93" s="6333"/>
      <c r="AK93" s="6333"/>
      <c r="AL93" s="6333"/>
      <c r="AM93" s="6333"/>
      <c r="AN93" s="6333"/>
      <c r="AO93" s="6333"/>
      <c r="AP93" s="6333"/>
      <c r="AQ93" s="6333"/>
      <c r="AR93" s="6333"/>
      <c r="AS93" s="6333"/>
      <c r="AT93" s="6333"/>
      <c r="AU93" s="6333"/>
      <c r="AV93" s="6333"/>
      <c r="AW93" s="6333"/>
      <c r="AX93" s="6333"/>
      <c r="AY93" s="6333"/>
      <c r="AZ93" s="6333"/>
      <c r="BA93" s="6333"/>
      <c r="BB93" s="6333"/>
      <c r="BC93" s="6333"/>
      <c r="BD93" s="6330"/>
      <c r="BE93" s="6385"/>
      <c r="BF93" s="6385"/>
      <c r="BG93" s="6385"/>
      <c r="BH93" s="6398"/>
      <c r="BI93" s="6398"/>
      <c r="BJ93" s="6398"/>
      <c r="BK93" s="6207"/>
      <c r="BL93" s="6322"/>
      <c r="BM93" s="6322"/>
      <c r="BN93" s="6325"/>
      <c r="BO93" s="6322"/>
      <c r="BP93" s="6207"/>
      <c r="BQ93" s="6162"/>
      <c r="BR93" s="6162"/>
      <c r="BS93" s="6162"/>
      <c r="BT93" s="6162"/>
      <c r="BU93" s="2064" t="s">
        <v>2035</v>
      </c>
      <c r="BV93" s="2066" t="s">
        <v>857</v>
      </c>
      <c r="BW93" s="2065"/>
      <c r="BX93" s="1201">
        <v>3983</v>
      </c>
      <c r="BY93" s="2064" t="s">
        <v>2034</v>
      </c>
      <c r="BZ93" s="1201">
        <v>3983</v>
      </c>
      <c r="CA93" s="2064" t="s">
        <v>2036</v>
      </c>
      <c r="CB93" s="191" t="s">
        <v>5022</v>
      </c>
      <c r="CC93" s="191" t="s">
        <v>5022</v>
      </c>
      <c r="CD93" s="2218">
        <f>$CD$40</f>
        <v>256</v>
      </c>
      <c r="CE93" s="2219">
        <f>$CE$40</f>
        <v>320</v>
      </c>
      <c r="CF93" s="2219">
        <f>$CF$40</f>
        <v>256</v>
      </c>
      <c r="CG93" s="2220">
        <f>$CG$40</f>
        <v>320</v>
      </c>
      <c r="CH93" s="191"/>
      <c r="CI93" s="1201">
        <v>2</v>
      </c>
      <c r="CJ93" s="1201" t="s">
        <v>859</v>
      </c>
      <c r="CK93" s="1201">
        <v>2</v>
      </c>
      <c r="CL93" s="2063"/>
      <c r="CM93" s="2063"/>
      <c r="CN93" s="2063"/>
      <c r="CO93" s="2063"/>
      <c r="CP93" s="2063"/>
      <c r="CQ93" s="6328"/>
      <c r="CR93" s="6328"/>
      <c r="CS93" s="2350"/>
    </row>
    <row r="94" spans="1:97" ht="12.75" customHeight="1">
      <c r="A94" s="6230"/>
      <c r="B94" s="6376" t="s">
        <v>2463</v>
      </c>
      <c r="C94" s="3627" t="s">
        <v>4971</v>
      </c>
      <c r="D94" s="6506" t="s">
        <v>4820</v>
      </c>
      <c r="E94" s="6411" t="s">
        <v>2050</v>
      </c>
      <c r="F94" s="6503" t="s">
        <v>5034</v>
      </c>
      <c r="G94" s="6344">
        <v>1</v>
      </c>
      <c r="H94" s="6344">
        <v>1</v>
      </c>
      <c r="I94" s="6331" t="s">
        <v>2028</v>
      </c>
      <c r="J94" s="6331" t="s">
        <v>2028</v>
      </c>
      <c r="K94" s="6331" t="s">
        <v>2029</v>
      </c>
      <c r="L94" s="6331" t="s">
        <v>2029</v>
      </c>
      <c r="M94" s="6331">
        <v>9</v>
      </c>
      <c r="N94" s="6331">
        <v>0</v>
      </c>
      <c r="O94" s="6331">
        <v>31</v>
      </c>
      <c r="P94" s="6331">
        <v>9</v>
      </c>
      <c r="Q94" s="6331">
        <v>0</v>
      </c>
      <c r="R94" s="6331">
        <v>31</v>
      </c>
      <c r="S94" s="6331">
        <v>0</v>
      </c>
      <c r="T94" s="6331">
        <v>0</v>
      </c>
      <c r="U94" s="6331">
        <v>0</v>
      </c>
      <c r="V94" s="6331">
        <v>0</v>
      </c>
      <c r="W94" s="6331">
        <v>0</v>
      </c>
      <c r="X94" s="6331">
        <v>0</v>
      </c>
      <c r="Y94" s="6331">
        <v>0</v>
      </c>
      <c r="Z94" s="6331">
        <v>0</v>
      </c>
      <c r="AA94" s="6331">
        <v>0</v>
      </c>
      <c r="AB94" s="6331">
        <v>0</v>
      </c>
      <c r="AC94" s="6331"/>
      <c r="AD94" s="6331"/>
      <c r="AE94" s="6331"/>
      <c r="AF94" s="6331"/>
      <c r="AG94" s="6331"/>
      <c r="AH94" s="6331"/>
      <c r="AI94" s="6331"/>
      <c r="AJ94" s="6331">
        <v>0</v>
      </c>
      <c r="AK94" s="6331">
        <v>0</v>
      </c>
      <c r="AL94" s="6331">
        <v>0</v>
      </c>
      <c r="AM94" s="6331">
        <v>0</v>
      </c>
      <c r="AN94" s="6331" t="s">
        <v>2029</v>
      </c>
      <c r="AO94" s="6331">
        <v>0</v>
      </c>
      <c r="AP94" s="6331">
        <v>0</v>
      </c>
      <c r="AQ94" s="6331">
        <v>0</v>
      </c>
      <c r="AR94" s="6331">
        <v>0</v>
      </c>
      <c r="AS94" s="6331" t="s">
        <v>4810</v>
      </c>
      <c r="AT94" s="6331"/>
      <c r="AU94" s="6331"/>
      <c r="AV94" s="6331"/>
      <c r="AW94" s="6331" t="s">
        <v>4809</v>
      </c>
      <c r="AX94" s="6331" t="s">
        <v>4809</v>
      </c>
      <c r="AY94" s="6331">
        <v>0</v>
      </c>
      <c r="AZ94" s="6331">
        <v>0</v>
      </c>
      <c r="BA94" s="6331">
        <v>0</v>
      </c>
      <c r="BB94" s="6331">
        <v>0</v>
      </c>
      <c r="BC94" s="6331" t="s">
        <v>2030</v>
      </c>
      <c r="BD94" s="6329" t="s">
        <v>2031</v>
      </c>
      <c r="BE94" s="6383">
        <v>17671</v>
      </c>
      <c r="BF94" s="6383">
        <f>BE94</f>
        <v>17671</v>
      </c>
      <c r="BG94" s="6383">
        <f>$CE$46+SUM(CE95:CE97)</f>
        <v>28698</v>
      </c>
      <c r="BH94" s="6396">
        <f>$CF$46+SUM(CF95/2+CF96+CF97)</f>
        <v>1486</v>
      </c>
      <c r="BI94" s="6396">
        <f>BH94</f>
        <v>1486</v>
      </c>
      <c r="BJ94" s="6396">
        <f>$CG$46+SUM(CG95/2+CG96+CG97)</f>
        <v>1727</v>
      </c>
      <c r="BK94" s="6212" t="s">
        <v>873</v>
      </c>
      <c r="BL94" s="6320">
        <v>9</v>
      </c>
      <c r="BM94" s="6320">
        <v>2</v>
      </c>
      <c r="BN94" s="6323" t="s">
        <v>2045</v>
      </c>
      <c r="BO94" s="6320" t="s">
        <v>2033</v>
      </c>
      <c r="BP94" s="6212" t="s">
        <v>2034</v>
      </c>
      <c r="BQ94" s="6160">
        <v>0</v>
      </c>
      <c r="BR94" s="6160">
        <v>0</v>
      </c>
      <c r="BS94" s="6160">
        <v>0</v>
      </c>
      <c r="BT94" s="6160">
        <v>0</v>
      </c>
      <c r="BU94" s="2064" t="s">
        <v>2035</v>
      </c>
      <c r="BV94" s="2066" t="s">
        <v>857</v>
      </c>
      <c r="BW94" s="2065"/>
      <c r="BX94" s="2064">
        <v>1204</v>
      </c>
      <c r="BY94" s="2064" t="s">
        <v>2034</v>
      </c>
      <c r="BZ94" s="2064">
        <v>1203</v>
      </c>
      <c r="CA94" s="2064" t="s">
        <v>2036</v>
      </c>
      <c r="CB94" s="2084" t="s">
        <v>2040</v>
      </c>
      <c r="CC94" s="2084" t="s">
        <v>2041</v>
      </c>
      <c r="CD94" s="2056">
        <f>$CD$35</f>
        <v>21696</v>
      </c>
      <c r="CE94" s="2056">
        <f>$CE$35</f>
        <v>21760</v>
      </c>
      <c r="CF94" s="2056">
        <f>$CF$35</f>
        <v>768</v>
      </c>
      <c r="CG94" s="2056">
        <f>$CG$35</f>
        <v>832</v>
      </c>
      <c r="CH94" s="191"/>
      <c r="CI94" s="1201">
        <v>2</v>
      </c>
      <c r="CJ94" s="1201" t="s">
        <v>859</v>
      </c>
      <c r="CK94" s="1201">
        <v>2</v>
      </c>
      <c r="CL94" s="2063"/>
      <c r="CM94" s="2063"/>
      <c r="CN94" s="2063"/>
      <c r="CO94" s="2063"/>
      <c r="CP94" s="2063"/>
      <c r="CQ94" s="6326" t="s">
        <v>2468</v>
      </c>
      <c r="CR94" s="6326" t="s">
        <v>3030</v>
      </c>
      <c r="CS94" s="2348" t="s">
        <v>5089</v>
      </c>
    </row>
    <row r="95" spans="1:97" ht="12.75" customHeight="1">
      <c r="A95" s="6230"/>
      <c r="B95" s="6377"/>
      <c r="C95" s="3490"/>
      <c r="D95" s="6507"/>
      <c r="E95" s="6412"/>
      <c r="F95" s="6504"/>
      <c r="G95" s="6345"/>
      <c r="H95" s="6345"/>
      <c r="I95" s="6332"/>
      <c r="J95" s="6332"/>
      <c r="K95" s="6332"/>
      <c r="L95" s="6332"/>
      <c r="M95" s="6332"/>
      <c r="N95" s="6332"/>
      <c r="O95" s="6332"/>
      <c r="P95" s="6332"/>
      <c r="Q95" s="6332"/>
      <c r="R95" s="6332"/>
      <c r="S95" s="6332"/>
      <c r="T95" s="6332"/>
      <c r="U95" s="6332"/>
      <c r="V95" s="6332"/>
      <c r="W95" s="6332"/>
      <c r="X95" s="6332"/>
      <c r="Y95" s="6332"/>
      <c r="Z95" s="6332"/>
      <c r="AA95" s="6332"/>
      <c r="AB95" s="6332"/>
      <c r="AC95" s="6332"/>
      <c r="AD95" s="6332"/>
      <c r="AE95" s="6332"/>
      <c r="AF95" s="6332"/>
      <c r="AG95" s="6332"/>
      <c r="AH95" s="6332"/>
      <c r="AI95" s="6332"/>
      <c r="AJ95" s="6332"/>
      <c r="AK95" s="6332"/>
      <c r="AL95" s="6332"/>
      <c r="AM95" s="6332"/>
      <c r="AN95" s="6332"/>
      <c r="AO95" s="6332"/>
      <c r="AP95" s="6332"/>
      <c r="AQ95" s="6332"/>
      <c r="AR95" s="6332"/>
      <c r="AS95" s="6332"/>
      <c r="AT95" s="6332"/>
      <c r="AU95" s="6332"/>
      <c r="AV95" s="6332"/>
      <c r="AW95" s="6332"/>
      <c r="AX95" s="6332"/>
      <c r="AY95" s="6332"/>
      <c r="AZ95" s="6332"/>
      <c r="BA95" s="6332"/>
      <c r="BB95" s="6332"/>
      <c r="BC95" s="6332"/>
      <c r="BD95" s="6330"/>
      <c r="BE95" s="6384"/>
      <c r="BF95" s="6384"/>
      <c r="BG95" s="6384"/>
      <c r="BH95" s="6397"/>
      <c r="BI95" s="6397"/>
      <c r="BJ95" s="6397"/>
      <c r="BK95" s="6206"/>
      <c r="BL95" s="6321"/>
      <c r="BM95" s="6321"/>
      <c r="BN95" s="6324"/>
      <c r="BO95" s="6321"/>
      <c r="BP95" s="6206"/>
      <c r="BQ95" s="6161"/>
      <c r="BR95" s="6161"/>
      <c r="BS95" s="6161"/>
      <c r="BT95" s="6161"/>
      <c r="BU95" s="2064" t="s">
        <v>2035</v>
      </c>
      <c r="BV95" s="2066" t="s">
        <v>857</v>
      </c>
      <c r="BW95" s="2065"/>
      <c r="BX95" s="1201">
        <v>3986</v>
      </c>
      <c r="BY95" s="2064" t="s">
        <v>2034</v>
      </c>
      <c r="BZ95" s="1201">
        <v>3986</v>
      </c>
      <c r="CA95" s="2064" t="s">
        <v>2036</v>
      </c>
      <c r="CB95" s="2067" t="s">
        <v>4978</v>
      </c>
      <c r="CC95" s="2067" t="s">
        <v>4976</v>
      </c>
      <c r="CD95" s="2056">
        <f>$CD$27</f>
        <v>6016</v>
      </c>
      <c r="CE95" s="2056">
        <f>$CE$27</f>
        <v>6080</v>
      </c>
      <c r="CF95" s="2056">
        <f>$CF$27</f>
        <v>512</v>
      </c>
      <c r="CG95" s="2056">
        <f>$CG$27</f>
        <v>576</v>
      </c>
      <c r="CH95" s="2070"/>
      <c r="CI95" s="2069">
        <v>2</v>
      </c>
      <c r="CJ95" s="2069" t="s">
        <v>859</v>
      </c>
      <c r="CK95" s="2069">
        <v>2</v>
      </c>
      <c r="CL95" s="2068">
        <v>6</v>
      </c>
      <c r="CM95" s="2068" t="s">
        <v>875</v>
      </c>
      <c r="CN95" s="2068" t="s">
        <v>859</v>
      </c>
      <c r="CO95" s="2068" t="s">
        <v>876</v>
      </c>
      <c r="CP95" s="2068" t="s">
        <v>877</v>
      </c>
      <c r="CQ95" s="6327"/>
      <c r="CR95" s="6327"/>
      <c r="CS95" s="2349"/>
    </row>
    <row r="96" spans="1:97" ht="12.75" customHeight="1">
      <c r="A96" s="6230"/>
      <c r="B96" s="6377"/>
      <c r="C96" s="3490"/>
      <c r="D96" s="6507"/>
      <c r="E96" s="6412"/>
      <c r="F96" s="6504"/>
      <c r="G96" s="6345"/>
      <c r="H96" s="6345"/>
      <c r="I96" s="6332"/>
      <c r="J96" s="6332"/>
      <c r="K96" s="6332"/>
      <c r="L96" s="6332"/>
      <c r="M96" s="6332"/>
      <c r="N96" s="6332"/>
      <c r="O96" s="6332"/>
      <c r="P96" s="6332"/>
      <c r="Q96" s="6332"/>
      <c r="R96" s="6332"/>
      <c r="S96" s="6332"/>
      <c r="T96" s="6332"/>
      <c r="U96" s="6332"/>
      <c r="V96" s="6332"/>
      <c r="W96" s="6332"/>
      <c r="X96" s="6332"/>
      <c r="Y96" s="6332"/>
      <c r="Z96" s="6332"/>
      <c r="AA96" s="6332"/>
      <c r="AB96" s="6332"/>
      <c r="AC96" s="6332"/>
      <c r="AD96" s="6332"/>
      <c r="AE96" s="6332"/>
      <c r="AF96" s="6332"/>
      <c r="AG96" s="6332"/>
      <c r="AH96" s="6332"/>
      <c r="AI96" s="6332"/>
      <c r="AJ96" s="6332"/>
      <c r="AK96" s="6332"/>
      <c r="AL96" s="6332"/>
      <c r="AM96" s="6332"/>
      <c r="AN96" s="6332"/>
      <c r="AO96" s="6332"/>
      <c r="AP96" s="6332"/>
      <c r="AQ96" s="6332"/>
      <c r="AR96" s="6332"/>
      <c r="AS96" s="6332"/>
      <c r="AT96" s="6332"/>
      <c r="AU96" s="6332"/>
      <c r="AV96" s="6332"/>
      <c r="AW96" s="6332"/>
      <c r="AX96" s="6332"/>
      <c r="AY96" s="6332"/>
      <c r="AZ96" s="6332"/>
      <c r="BA96" s="6332"/>
      <c r="BB96" s="6332"/>
      <c r="BC96" s="6332"/>
      <c r="BD96" s="6329" t="s">
        <v>2031</v>
      </c>
      <c r="BE96" s="6384"/>
      <c r="BF96" s="6384"/>
      <c r="BG96" s="6384"/>
      <c r="BH96" s="6397"/>
      <c r="BI96" s="6397"/>
      <c r="BJ96" s="6397"/>
      <c r="BK96" s="6206"/>
      <c r="BL96" s="6321"/>
      <c r="BM96" s="6321"/>
      <c r="BN96" s="6324"/>
      <c r="BO96" s="6321"/>
      <c r="BP96" s="6206"/>
      <c r="BQ96" s="6161"/>
      <c r="BR96" s="6161"/>
      <c r="BS96" s="6161"/>
      <c r="BT96" s="6161"/>
      <c r="BU96" s="2064" t="s">
        <v>2035</v>
      </c>
      <c r="BV96" s="2066" t="s">
        <v>857</v>
      </c>
      <c r="BW96" s="2065"/>
      <c r="BX96" s="1201">
        <v>4000</v>
      </c>
      <c r="BY96" s="2064" t="s">
        <v>2034</v>
      </c>
      <c r="BZ96" s="1201">
        <v>4000</v>
      </c>
      <c r="CA96" s="2064" t="s">
        <v>2036</v>
      </c>
      <c r="CB96" s="2067" t="s">
        <v>869</v>
      </c>
      <c r="CC96" s="2067" t="s">
        <v>869</v>
      </c>
      <c r="CD96" s="2056">
        <v>256</v>
      </c>
      <c r="CE96" s="2056">
        <v>256</v>
      </c>
      <c r="CF96" s="2056">
        <v>256</v>
      </c>
      <c r="CG96" s="2056">
        <v>256</v>
      </c>
      <c r="CH96" s="191"/>
      <c r="CI96" s="1201">
        <v>2</v>
      </c>
      <c r="CJ96" s="1201" t="s">
        <v>859</v>
      </c>
      <c r="CK96" s="1201">
        <v>2</v>
      </c>
      <c r="CL96" s="2063"/>
      <c r="CM96" s="2063"/>
      <c r="CN96" s="2063"/>
      <c r="CO96" s="2063"/>
      <c r="CP96" s="2063"/>
      <c r="CQ96" s="6327"/>
      <c r="CR96" s="6327"/>
      <c r="CS96" s="2349"/>
    </row>
    <row r="97" spans="1:97" ht="12.75" customHeight="1">
      <c r="A97" s="6231"/>
      <c r="B97" s="6378"/>
      <c r="C97" s="3491"/>
      <c r="D97" s="6509"/>
      <c r="E97" s="6413"/>
      <c r="F97" s="6505"/>
      <c r="G97" s="6346"/>
      <c r="H97" s="6346"/>
      <c r="I97" s="6333"/>
      <c r="J97" s="6333"/>
      <c r="K97" s="6333"/>
      <c r="L97" s="6333"/>
      <c r="M97" s="6333"/>
      <c r="N97" s="6333"/>
      <c r="O97" s="6333"/>
      <c r="P97" s="6333"/>
      <c r="Q97" s="6333"/>
      <c r="R97" s="6333"/>
      <c r="S97" s="6333"/>
      <c r="T97" s="6333"/>
      <c r="U97" s="6333"/>
      <c r="V97" s="6333"/>
      <c r="W97" s="6333"/>
      <c r="X97" s="6333"/>
      <c r="Y97" s="6333"/>
      <c r="Z97" s="6333"/>
      <c r="AA97" s="6333"/>
      <c r="AB97" s="6333"/>
      <c r="AC97" s="6333"/>
      <c r="AD97" s="6333"/>
      <c r="AE97" s="6333"/>
      <c r="AF97" s="6333"/>
      <c r="AG97" s="6333"/>
      <c r="AH97" s="6333"/>
      <c r="AI97" s="6333"/>
      <c r="AJ97" s="6333"/>
      <c r="AK97" s="6333"/>
      <c r="AL97" s="6333"/>
      <c r="AM97" s="6333"/>
      <c r="AN97" s="6333"/>
      <c r="AO97" s="6333"/>
      <c r="AP97" s="6333"/>
      <c r="AQ97" s="6333"/>
      <c r="AR97" s="6333"/>
      <c r="AS97" s="6333"/>
      <c r="AT97" s="6333"/>
      <c r="AU97" s="6333"/>
      <c r="AV97" s="6333"/>
      <c r="AW97" s="6333"/>
      <c r="AX97" s="6333"/>
      <c r="AY97" s="6333"/>
      <c r="AZ97" s="6333"/>
      <c r="BA97" s="6333"/>
      <c r="BB97" s="6333"/>
      <c r="BC97" s="6333"/>
      <c r="BD97" s="6330"/>
      <c r="BE97" s="6385"/>
      <c r="BF97" s="6385"/>
      <c r="BG97" s="6385"/>
      <c r="BH97" s="6398"/>
      <c r="BI97" s="6398"/>
      <c r="BJ97" s="6398"/>
      <c r="BK97" s="6207"/>
      <c r="BL97" s="6322"/>
      <c r="BM97" s="6322"/>
      <c r="BN97" s="6325"/>
      <c r="BO97" s="6322"/>
      <c r="BP97" s="6207"/>
      <c r="BQ97" s="6162"/>
      <c r="BR97" s="6162"/>
      <c r="BS97" s="6162"/>
      <c r="BT97" s="6162"/>
      <c r="BU97" s="2064" t="s">
        <v>2035</v>
      </c>
      <c r="BV97" s="2066" t="s">
        <v>857</v>
      </c>
      <c r="BW97" s="2065"/>
      <c r="BX97" s="1201">
        <v>3983</v>
      </c>
      <c r="BY97" s="2064" t="s">
        <v>2034</v>
      </c>
      <c r="BZ97" s="1201">
        <v>3983</v>
      </c>
      <c r="CA97" s="2064" t="s">
        <v>2036</v>
      </c>
      <c r="CB97" s="191" t="s">
        <v>5022</v>
      </c>
      <c r="CC97" s="191" t="s">
        <v>5022</v>
      </c>
      <c r="CD97" s="2218">
        <f>$CD$40</f>
        <v>256</v>
      </c>
      <c r="CE97" s="2219">
        <f>$CE$40</f>
        <v>320</v>
      </c>
      <c r="CF97" s="2219">
        <f>$CF$40</f>
        <v>256</v>
      </c>
      <c r="CG97" s="2220">
        <f>$CG$40</f>
        <v>320</v>
      </c>
      <c r="CH97" s="191"/>
      <c r="CI97" s="1201">
        <v>2</v>
      </c>
      <c r="CJ97" s="1201" t="s">
        <v>859</v>
      </c>
      <c r="CK97" s="1201">
        <v>2</v>
      </c>
      <c r="CL97" s="2063"/>
      <c r="CM97" s="2063"/>
      <c r="CN97" s="2063"/>
      <c r="CO97" s="2063"/>
      <c r="CP97" s="2063"/>
      <c r="CQ97" s="6328"/>
      <c r="CR97" s="6328"/>
      <c r="CS97" s="2350"/>
    </row>
    <row r="98" spans="1:97" ht="12.75" customHeight="1">
      <c r="A98" s="6229" t="s">
        <v>4962</v>
      </c>
      <c r="B98" s="6379" t="s">
        <v>2463</v>
      </c>
      <c r="C98" s="6399" t="s">
        <v>4610</v>
      </c>
      <c r="D98" s="6526" t="s">
        <v>4819</v>
      </c>
      <c r="E98" s="6527" t="s">
        <v>2050</v>
      </c>
      <c r="F98" s="6500" t="s">
        <v>5023</v>
      </c>
      <c r="G98" s="6344">
        <v>1</v>
      </c>
      <c r="H98" s="6344">
        <v>1</v>
      </c>
      <c r="I98" s="6331" t="s">
        <v>2028</v>
      </c>
      <c r="J98" s="6331" t="s">
        <v>2028</v>
      </c>
      <c r="K98" s="6331" t="s">
        <v>2029</v>
      </c>
      <c r="L98" s="6331" t="s">
        <v>2029</v>
      </c>
      <c r="M98" s="6331">
        <v>9</v>
      </c>
      <c r="N98" s="6331">
        <v>0</v>
      </c>
      <c r="O98" s="6331">
        <v>31</v>
      </c>
      <c r="P98" s="6331">
        <v>9</v>
      </c>
      <c r="Q98" s="6331">
        <v>0</v>
      </c>
      <c r="R98" s="6331">
        <v>31</v>
      </c>
      <c r="S98" s="6331">
        <v>0</v>
      </c>
      <c r="T98" s="6331">
        <v>0</v>
      </c>
      <c r="U98" s="6331">
        <v>0</v>
      </c>
      <c r="V98" s="6331">
        <v>0</v>
      </c>
      <c r="W98" s="6331">
        <v>0</v>
      </c>
      <c r="X98" s="6331">
        <v>0</v>
      </c>
      <c r="Y98" s="6331">
        <v>0</v>
      </c>
      <c r="Z98" s="6331">
        <v>0</v>
      </c>
      <c r="AA98" s="6331">
        <v>0</v>
      </c>
      <c r="AB98" s="6331">
        <v>0</v>
      </c>
      <c r="AC98" s="6331"/>
      <c r="AD98" s="6331"/>
      <c r="AE98" s="6331"/>
      <c r="AF98" s="6331"/>
      <c r="AG98" s="6331"/>
      <c r="AH98" s="6331"/>
      <c r="AI98" s="6331"/>
      <c r="AJ98" s="6331">
        <v>0</v>
      </c>
      <c r="AK98" s="6331">
        <v>0</v>
      </c>
      <c r="AL98" s="6331">
        <v>0</v>
      </c>
      <c r="AM98" s="6331">
        <v>0</v>
      </c>
      <c r="AN98" s="6331" t="s">
        <v>2029</v>
      </c>
      <c r="AO98" s="6331">
        <v>0</v>
      </c>
      <c r="AP98" s="6331">
        <v>0</v>
      </c>
      <c r="AQ98" s="6331">
        <v>0</v>
      </c>
      <c r="AR98" s="6331">
        <v>0</v>
      </c>
      <c r="AS98" s="6331" t="s">
        <v>4810</v>
      </c>
      <c r="AT98" s="6331"/>
      <c r="AU98" s="6331"/>
      <c r="AV98" s="6331"/>
      <c r="AW98" s="6331" t="s">
        <v>4809</v>
      </c>
      <c r="AX98" s="6331" t="s">
        <v>4809</v>
      </c>
      <c r="AY98" s="6331">
        <v>0</v>
      </c>
      <c r="AZ98" s="6331">
        <v>0</v>
      </c>
      <c r="BA98" s="6331">
        <v>0</v>
      </c>
      <c r="BB98" s="6331">
        <v>0</v>
      </c>
      <c r="BC98" s="6331" t="s">
        <v>2030</v>
      </c>
      <c r="BD98" s="6329" t="s">
        <v>2031</v>
      </c>
      <c r="BE98" s="6383">
        <f>$CD$45+SUM(CD99:CD101)</f>
        <v>14712</v>
      </c>
      <c r="BF98" s="6383">
        <f>BE98</f>
        <v>14712</v>
      </c>
      <c r="BG98" s="6383">
        <f>$CE$45+SUM(CE99:CE101)</f>
        <v>21447</v>
      </c>
      <c r="BH98" s="6396">
        <f>$CF$45+SUM(CF99/2+CF100+CF101)</f>
        <v>1088</v>
      </c>
      <c r="BI98" s="6396">
        <f>BH98</f>
        <v>1088</v>
      </c>
      <c r="BJ98" s="6396">
        <f>$CG$45+SUM(CG99/2+CG100+CG101)</f>
        <v>1326</v>
      </c>
      <c r="BK98" s="6212" t="s">
        <v>873</v>
      </c>
      <c r="BL98" s="6320">
        <v>9</v>
      </c>
      <c r="BM98" s="6320">
        <v>2</v>
      </c>
      <c r="BN98" s="6323" t="s">
        <v>2045</v>
      </c>
      <c r="BO98" s="6320" t="s">
        <v>2033</v>
      </c>
      <c r="BP98" s="6212" t="s">
        <v>2034</v>
      </c>
      <c r="BQ98" s="6160">
        <v>0</v>
      </c>
      <c r="BR98" s="6160">
        <v>0</v>
      </c>
      <c r="BS98" s="6160">
        <v>0</v>
      </c>
      <c r="BT98" s="6160">
        <v>0</v>
      </c>
      <c r="BU98" s="2064" t="s">
        <v>2035</v>
      </c>
      <c r="BV98" s="2066" t="s">
        <v>857</v>
      </c>
      <c r="BW98" s="2065"/>
      <c r="BX98" s="2064">
        <v>1204</v>
      </c>
      <c r="BY98" s="2064" t="s">
        <v>2034</v>
      </c>
      <c r="BZ98" s="2064">
        <v>1203</v>
      </c>
      <c r="CA98" s="2064" t="s">
        <v>2036</v>
      </c>
      <c r="CB98" s="2084" t="s">
        <v>2037</v>
      </c>
      <c r="CC98" s="2084" t="s">
        <v>2038</v>
      </c>
      <c r="CD98" s="2056">
        <f>$CD$34</f>
        <v>10752</v>
      </c>
      <c r="CE98" s="2056">
        <f>$CE$34</f>
        <v>10816</v>
      </c>
      <c r="CF98" s="2056">
        <f>$CF$34</f>
        <v>640</v>
      </c>
      <c r="CG98" s="2056">
        <f>$CG$34</f>
        <v>704</v>
      </c>
      <c r="CH98" s="191"/>
      <c r="CI98" s="1201">
        <v>2</v>
      </c>
      <c r="CJ98" s="1201" t="s">
        <v>859</v>
      </c>
      <c r="CK98" s="1201">
        <v>2</v>
      </c>
      <c r="CL98" s="2063"/>
      <c r="CM98" s="2063"/>
      <c r="CN98" s="2063"/>
      <c r="CO98" s="2063"/>
      <c r="CP98" s="2063"/>
      <c r="CQ98" s="6326" t="s">
        <v>2468</v>
      </c>
      <c r="CR98" s="6326" t="s">
        <v>3030</v>
      </c>
      <c r="CS98" s="2348" t="s">
        <v>5088</v>
      </c>
    </row>
    <row r="99" spans="1:97" ht="12.75" customHeight="1">
      <c r="A99" s="6230"/>
      <c r="B99" s="6379"/>
      <c r="C99" s="6399"/>
      <c r="D99" s="6526"/>
      <c r="E99" s="6528"/>
      <c r="F99" s="6501"/>
      <c r="G99" s="6345"/>
      <c r="H99" s="6345"/>
      <c r="I99" s="6332"/>
      <c r="J99" s="6332"/>
      <c r="K99" s="6332"/>
      <c r="L99" s="6332"/>
      <c r="M99" s="6332"/>
      <c r="N99" s="6332"/>
      <c r="O99" s="6332"/>
      <c r="P99" s="6332"/>
      <c r="Q99" s="6332"/>
      <c r="R99" s="6332"/>
      <c r="S99" s="6332"/>
      <c r="T99" s="6332"/>
      <c r="U99" s="6332"/>
      <c r="V99" s="6332"/>
      <c r="W99" s="6332"/>
      <c r="X99" s="6332"/>
      <c r="Y99" s="6332"/>
      <c r="Z99" s="6332"/>
      <c r="AA99" s="6332"/>
      <c r="AB99" s="6332"/>
      <c r="AC99" s="6332"/>
      <c r="AD99" s="6332"/>
      <c r="AE99" s="6332"/>
      <c r="AF99" s="6332"/>
      <c r="AG99" s="6332"/>
      <c r="AH99" s="6332"/>
      <c r="AI99" s="6332"/>
      <c r="AJ99" s="6332"/>
      <c r="AK99" s="6332"/>
      <c r="AL99" s="6332"/>
      <c r="AM99" s="6332"/>
      <c r="AN99" s="6332"/>
      <c r="AO99" s="6332"/>
      <c r="AP99" s="6332"/>
      <c r="AQ99" s="6332"/>
      <c r="AR99" s="6332"/>
      <c r="AS99" s="6332"/>
      <c r="AT99" s="6332"/>
      <c r="AU99" s="6332"/>
      <c r="AV99" s="6332"/>
      <c r="AW99" s="6332"/>
      <c r="AX99" s="6332"/>
      <c r="AY99" s="6332"/>
      <c r="AZ99" s="6332"/>
      <c r="BA99" s="6332"/>
      <c r="BB99" s="6332"/>
      <c r="BC99" s="6332"/>
      <c r="BD99" s="6330"/>
      <c r="BE99" s="6384"/>
      <c r="BF99" s="6384"/>
      <c r="BG99" s="6384"/>
      <c r="BH99" s="6397"/>
      <c r="BI99" s="6397"/>
      <c r="BJ99" s="6397"/>
      <c r="BK99" s="6206"/>
      <c r="BL99" s="6321"/>
      <c r="BM99" s="6321"/>
      <c r="BN99" s="6324"/>
      <c r="BO99" s="6321"/>
      <c r="BP99" s="6206"/>
      <c r="BQ99" s="6161"/>
      <c r="BR99" s="6161"/>
      <c r="BS99" s="6161"/>
      <c r="BT99" s="6161"/>
      <c r="BU99" s="2064" t="s">
        <v>2035</v>
      </c>
      <c r="BV99" s="2066" t="s">
        <v>857</v>
      </c>
      <c r="BW99" s="2065"/>
      <c r="BX99" s="1201">
        <v>3986</v>
      </c>
      <c r="BY99" s="2064" t="s">
        <v>2034</v>
      </c>
      <c r="BZ99" s="1201">
        <v>3986</v>
      </c>
      <c r="CA99" s="2064" t="s">
        <v>2036</v>
      </c>
      <c r="CB99" s="2216" t="s">
        <v>4979</v>
      </c>
      <c r="CC99" s="2216" t="s">
        <v>4976</v>
      </c>
      <c r="CD99" s="2056">
        <f>$CD$29</f>
        <v>10048</v>
      </c>
      <c r="CE99" s="2056">
        <f>$CE$29</f>
        <v>10112</v>
      </c>
      <c r="CF99" s="2056">
        <f>$CF$29</f>
        <v>512</v>
      </c>
      <c r="CG99" s="2056">
        <f>$CG$29</f>
        <v>576</v>
      </c>
      <c r="CH99" s="2070"/>
      <c r="CI99" s="2069">
        <v>4</v>
      </c>
      <c r="CJ99" s="2069" t="s">
        <v>859</v>
      </c>
      <c r="CK99" s="2069">
        <v>4</v>
      </c>
      <c r="CL99" s="2068">
        <v>6</v>
      </c>
      <c r="CM99" s="2068" t="s">
        <v>875</v>
      </c>
      <c r="CN99" s="2068" t="s">
        <v>859</v>
      </c>
      <c r="CO99" s="2068" t="s">
        <v>876</v>
      </c>
      <c r="CP99" s="2068" t="s">
        <v>877</v>
      </c>
      <c r="CQ99" s="6327"/>
      <c r="CR99" s="6327"/>
      <c r="CS99" s="2349"/>
    </row>
    <row r="100" spans="1:97" ht="12.75" customHeight="1">
      <c r="A100" s="6230"/>
      <c r="B100" s="6379"/>
      <c r="C100" s="6399"/>
      <c r="D100" s="6526"/>
      <c r="E100" s="6528"/>
      <c r="F100" s="6501"/>
      <c r="G100" s="6345"/>
      <c r="H100" s="6345"/>
      <c r="I100" s="6332"/>
      <c r="J100" s="6332"/>
      <c r="K100" s="6332"/>
      <c r="L100" s="6332"/>
      <c r="M100" s="6332"/>
      <c r="N100" s="6332"/>
      <c r="O100" s="6332"/>
      <c r="P100" s="6332"/>
      <c r="Q100" s="6332"/>
      <c r="R100" s="6332"/>
      <c r="S100" s="6332"/>
      <c r="T100" s="6332"/>
      <c r="U100" s="6332"/>
      <c r="V100" s="6332"/>
      <c r="W100" s="6332"/>
      <c r="X100" s="6332"/>
      <c r="Y100" s="6332"/>
      <c r="Z100" s="6332"/>
      <c r="AA100" s="6332"/>
      <c r="AB100" s="6332"/>
      <c r="AC100" s="6332"/>
      <c r="AD100" s="6332"/>
      <c r="AE100" s="6332"/>
      <c r="AF100" s="6332"/>
      <c r="AG100" s="6332"/>
      <c r="AH100" s="6332"/>
      <c r="AI100" s="6332"/>
      <c r="AJ100" s="6332"/>
      <c r="AK100" s="6332"/>
      <c r="AL100" s="6332"/>
      <c r="AM100" s="6332"/>
      <c r="AN100" s="6332"/>
      <c r="AO100" s="6332"/>
      <c r="AP100" s="6332"/>
      <c r="AQ100" s="6332"/>
      <c r="AR100" s="6332"/>
      <c r="AS100" s="6332"/>
      <c r="AT100" s="6332"/>
      <c r="AU100" s="6332"/>
      <c r="AV100" s="6332"/>
      <c r="AW100" s="6332"/>
      <c r="AX100" s="6332"/>
      <c r="AY100" s="6332"/>
      <c r="AZ100" s="6332"/>
      <c r="BA100" s="6332"/>
      <c r="BB100" s="6332"/>
      <c r="BC100" s="6332"/>
      <c r="BD100" s="6329" t="s">
        <v>2031</v>
      </c>
      <c r="BE100" s="6384"/>
      <c r="BF100" s="6384"/>
      <c r="BG100" s="6384"/>
      <c r="BH100" s="6397"/>
      <c r="BI100" s="6397"/>
      <c r="BJ100" s="6397"/>
      <c r="BK100" s="6206"/>
      <c r="BL100" s="6321"/>
      <c r="BM100" s="6321"/>
      <c r="BN100" s="6324"/>
      <c r="BO100" s="6321"/>
      <c r="BP100" s="6206"/>
      <c r="BQ100" s="6161"/>
      <c r="BR100" s="6161"/>
      <c r="BS100" s="6161"/>
      <c r="BT100" s="6161"/>
      <c r="BU100" s="2064" t="s">
        <v>2035</v>
      </c>
      <c r="BV100" s="2066"/>
      <c r="BW100" s="2065"/>
      <c r="BX100" s="2082"/>
      <c r="BY100" s="2082"/>
      <c r="BZ100" s="2082"/>
      <c r="CA100" s="2082"/>
      <c r="CB100" s="2082"/>
      <c r="CC100" s="2082"/>
      <c r="CH100" s="2082"/>
      <c r="CI100" s="2083"/>
      <c r="CJ100" s="2082"/>
      <c r="CK100" s="2082"/>
      <c r="CL100" s="2063"/>
      <c r="CM100" s="2063"/>
      <c r="CN100" s="2063"/>
      <c r="CO100" s="2063"/>
      <c r="CP100" s="2063"/>
      <c r="CQ100" s="6327"/>
      <c r="CR100" s="6327"/>
      <c r="CS100" s="2349"/>
    </row>
    <row r="101" spans="1:97" ht="12.75" customHeight="1">
      <c r="A101" s="6230"/>
      <c r="B101" s="6379"/>
      <c r="C101" s="6399"/>
      <c r="D101" s="6526"/>
      <c r="E101" s="6529"/>
      <c r="F101" s="6502"/>
      <c r="G101" s="6346"/>
      <c r="H101" s="6346"/>
      <c r="I101" s="6333"/>
      <c r="J101" s="6333"/>
      <c r="K101" s="6333"/>
      <c r="L101" s="6333"/>
      <c r="M101" s="6333"/>
      <c r="N101" s="6333"/>
      <c r="O101" s="6333"/>
      <c r="P101" s="6333"/>
      <c r="Q101" s="6333"/>
      <c r="R101" s="6333"/>
      <c r="S101" s="6333"/>
      <c r="T101" s="6333"/>
      <c r="U101" s="6333"/>
      <c r="V101" s="6333"/>
      <c r="W101" s="6333"/>
      <c r="X101" s="6333"/>
      <c r="Y101" s="6333"/>
      <c r="Z101" s="6333"/>
      <c r="AA101" s="6333"/>
      <c r="AB101" s="6333"/>
      <c r="AC101" s="6333"/>
      <c r="AD101" s="6333"/>
      <c r="AE101" s="6333"/>
      <c r="AF101" s="6333"/>
      <c r="AG101" s="6333"/>
      <c r="AH101" s="6333"/>
      <c r="AI101" s="6333"/>
      <c r="AJ101" s="6333"/>
      <c r="AK101" s="6333"/>
      <c r="AL101" s="6333"/>
      <c r="AM101" s="6333"/>
      <c r="AN101" s="6333"/>
      <c r="AO101" s="6333"/>
      <c r="AP101" s="6333"/>
      <c r="AQ101" s="6333"/>
      <c r="AR101" s="6333"/>
      <c r="AS101" s="6333"/>
      <c r="AT101" s="6333"/>
      <c r="AU101" s="6333"/>
      <c r="AV101" s="6333"/>
      <c r="AW101" s="6333"/>
      <c r="AX101" s="6333"/>
      <c r="AY101" s="6333"/>
      <c r="AZ101" s="6333"/>
      <c r="BA101" s="6333"/>
      <c r="BB101" s="6333"/>
      <c r="BC101" s="6333"/>
      <c r="BD101" s="6330"/>
      <c r="BE101" s="6385"/>
      <c r="BF101" s="6385"/>
      <c r="BG101" s="6385"/>
      <c r="BH101" s="6398"/>
      <c r="BI101" s="6398"/>
      <c r="BJ101" s="6398"/>
      <c r="BK101" s="6207"/>
      <c r="BL101" s="6322"/>
      <c r="BM101" s="6322"/>
      <c r="BN101" s="6325"/>
      <c r="BO101" s="6322"/>
      <c r="BP101" s="6207"/>
      <c r="BQ101" s="6162"/>
      <c r="BR101" s="6162"/>
      <c r="BS101" s="6162"/>
      <c r="BT101" s="6162"/>
      <c r="BU101" s="2064" t="s">
        <v>2035</v>
      </c>
      <c r="BV101" s="2066" t="s">
        <v>857</v>
      </c>
      <c r="BW101" s="2065"/>
      <c r="BX101" s="1201">
        <v>3983</v>
      </c>
      <c r="BY101" s="2064" t="s">
        <v>2034</v>
      </c>
      <c r="BZ101" s="1201">
        <v>3983</v>
      </c>
      <c r="CA101" s="2064" t="s">
        <v>2036</v>
      </c>
      <c r="CB101" s="2217" t="s">
        <v>5022</v>
      </c>
      <c r="CC101" s="2217" t="s">
        <v>5022</v>
      </c>
      <c r="CD101" s="2218">
        <f>$CD$40</f>
        <v>256</v>
      </c>
      <c r="CE101" s="2219">
        <f>$CE$40</f>
        <v>320</v>
      </c>
      <c r="CF101" s="2219">
        <f>$CF$40</f>
        <v>256</v>
      </c>
      <c r="CG101" s="2220">
        <f>$CG$40</f>
        <v>320</v>
      </c>
      <c r="CH101" s="191"/>
      <c r="CI101" s="1201">
        <v>2</v>
      </c>
      <c r="CJ101" s="1201" t="s">
        <v>859</v>
      </c>
      <c r="CK101" s="1201">
        <v>2</v>
      </c>
      <c r="CL101" s="2063"/>
      <c r="CM101" s="2063"/>
      <c r="CN101" s="2063"/>
      <c r="CO101" s="2063"/>
      <c r="CP101" s="2063"/>
      <c r="CQ101" s="6328"/>
      <c r="CR101" s="6328"/>
      <c r="CS101" s="2350"/>
    </row>
    <row r="102" spans="1:97" ht="12.75" customHeight="1">
      <c r="A102" s="6230"/>
      <c r="B102" s="6376" t="s">
        <v>2463</v>
      </c>
      <c r="C102" s="6399" t="s">
        <v>4972</v>
      </c>
      <c r="D102" s="6526" t="s">
        <v>4818</v>
      </c>
      <c r="E102" s="6527" t="s">
        <v>2050</v>
      </c>
      <c r="F102" s="6503" t="s">
        <v>5035</v>
      </c>
      <c r="G102" s="6344">
        <v>1</v>
      </c>
      <c r="H102" s="6344">
        <v>1</v>
      </c>
      <c r="I102" s="6331" t="s">
        <v>2028</v>
      </c>
      <c r="J102" s="6331" t="s">
        <v>2028</v>
      </c>
      <c r="K102" s="6331" t="s">
        <v>2029</v>
      </c>
      <c r="L102" s="6331" t="s">
        <v>2029</v>
      </c>
      <c r="M102" s="6331">
        <v>9</v>
      </c>
      <c r="N102" s="6331">
        <v>0</v>
      </c>
      <c r="O102" s="6331">
        <v>31</v>
      </c>
      <c r="P102" s="6331">
        <v>9</v>
      </c>
      <c r="Q102" s="6331">
        <v>0</v>
      </c>
      <c r="R102" s="6331">
        <v>31</v>
      </c>
      <c r="S102" s="6331">
        <v>0</v>
      </c>
      <c r="T102" s="6331">
        <v>0</v>
      </c>
      <c r="U102" s="6331">
        <v>0</v>
      </c>
      <c r="V102" s="6331">
        <v>0</v>
      </c>
      <c r="W102" s="6331">
        <v>0</v>
      </c>
      <c r="X102" s="6331">
        <v>0</v>
      </c>
      <c r="Y102" s="6331">
        <v>0</v>
      </c>
      <c r="Z102" s="6331">
        <v>0</v>
      </c>
      <c r="AA102" s="6331">
        <v>0</v>
      </c>
      <c r="AB102" s="6331">
        <v>0</v>
      </c>
      <c r="AC102" s="6331"/>
      <c r="AD102" s="6331"/>
      <c r="AE102" s="6331"/>
      <c r="AF102" s="6331"/>
      <c r="AG102" s="6331"/>
      <c r="AH102" s="6331"/>
      <c r="AI102" s="6331"/>
      <c r="AJ102" s="6331">
        <v>0</v>
      </c>
      <c r="AK102" s="6331">
        <v>0</v>
      </c>
      <c r="AL102" s="6331">
        <v>0</v>
      </c>
      <c r="AM102" s="6331">
        <v>0</v>
      </c>
      <c r="AN102" s="6331" t="s">
        <v>2029</v>
      </c>
      <c r="AO102" s="6331">
        <v>0</v>
      </c>
      <c r="AP102" s="6331">
        <v>0</v>
      </c>
      <c r="AQ102" s="6331">
        <v>0</v>
      </c>
      <c r="AR102" s="6331">
        <v>0</v>
      </c>
      <c r="AS102" s="6331" t="s">
        <v>4810</v>
      </c>
      <c r="AT102" s="6331"/>
      <c r="AU102" s="6331"/>
      <c r="AV102" s="6331"/>
      <c r="AW102" s="6331" t="s">
        <v>4809</v>
      </c>
      <c r="AX102" s="6331" t="s">
        <v>4809</v>
      </c>
      <c r="AY102" s="6331">
        <v>0</v>
      </c>
      <c r="AZ102" s="6331">
        <v>0</v>
      </c>
      <c r="BA102" s="6331">
        <v>0</v>
      </c>
      <c r="BB102" s="6331">
        <v>0</v>
      </c>
      <c r="BC102" s="6331" t="s">
        <v>2030</v>
      </c>
      <c r="BD102" s="6329" t="s">
        <v>2031</v>
      </c>
      <c r="BE102" s="6383">
        <v>21447</v>
      </c>
      <c r="BF102" s="6383">
        <f>BE102</f>
        <v>21447</v>
      </c>
      <c r="BG102" s="6383">
        <f>$CE$46+SUM(CE103:CE105)</f>
        <v>32474</v>
      </c>
      <c r="BH102" s="6396">
        <f>$CF$46+SUM(CF103/2+CF104+CF105)</f>
        <v>1230</v>
      </c>
      <c r="BI102" s="6396">
        <f>BH102</f>
        <v>1230</v>
      </c>
      <c r="BJ102" s="6396">
        <f>$CG$46+SUM(CG103/2+CG104+CG105)</f>
        <v>1471</v>
      </c>
      <c r="BK102" s="6212" t="s">
        <v>873</v>
      </c>
      <c r="BL102" s="6320">
        <v>9</v>
      </c>
      <c r="BM102" s="6320">
        <v>2</v>
      </c>
      <c r="BN102" s="6323" t="s">
        <v>2045</v>
      </c>
      <c r="BO102" s="6320" t="s">
        <v>2033</v>
      </c>
      <c r="BP102" s="6212" t="s">
        <v>2034</v>
      </c>
      <c r="BQ102" s="6160">
        <v>0</v>
      </c>
      <c r="BR102" s="6160">
        <v>0</v>
      </c>
      <c r="BS102" s="6160">
        <v>0</v>
      </c>
      <c r="BT102" s="6160">
        <v>0</v>
      </c>
      <c r="BU102" s="2064" t="s">
        <v>2035</v>
      </c>
      <c r="BV102" s="2066" t="s">
        <v>857</v>
      </c>
      <c r="BW102" s="2065"/>
      <c r="BX102" s="2064">
        <v>1204</v>
      </c>
      <c r="BY102" s="2064" t="s">
        <v>2034</v>
      </c>
      <c r="BZ102" s="2064">
        <v>1203</v>
      </c>
      <c r="CA102" s="2064" t="s">
        <v>2036</v>
      </c>
      <c r="CB102" s="2084" t="s">
        <v>2040</v>
      </c>
      <c r="CC102" s="2084" t="s">
        <v>2041</v>
      </c>
      <c r="CD102" s="2056">
        <f>$CD$35</f>
        <v>21696</v>
      </c>
      <c r="CE102" s="2056">
        <f>$CE$35</f>
        <v>21760</v>
      </c>
      <c r="CF102" s="2056">
        <f>$CF$35</f>
        <v>768</v>
      </c>
      <c r="CG102" s="2056">
        <f>$CG$35</f>
        <v>832</v>
      </c>
      <c r="CH102" s="191"/>
      <c r="CI102" s="1201">
        <v>2</v>
      </c>
      <c r="CJ102" s="1201" t="s">
        <v>859</v>
      </c>
      <c r="CK102" s="1201">
        <v>2</v>
      </c>
      <c r="CL102" s="2063"/>
      <c r="CM102" s="2063"/>
      <c r="CN102" s="2063"/>
      <c r="CO102" s="2063"/>
      <c r="CP102" s="2063"/>
      <c r="CQ102" s="6326" t="s">
        <v>2468</v>
      </c>
      <c r="CR102" s="6326" t="s">
        <v>3030</v>
      </c>
      <c r="CS102" s="2348" t="s">
        <v>5089</v>
      </c>
    </row>
    <row r="103" spans="1:97" ht="12.75" customHeight="1">
      <c r="A103" s="6230"/>
      <c r="B103" s="6377"/>
      <c r="C103" s="6399"/>
      <c r="D103" s="6526"/>
      <c r="E103" s="6528"/>
      <c r="F103" s="6504"/>
      <c r="G103" s="6345"/>
      <c r="H103" s="6345"/>
      <c r="I103" s="6332"/>
      <c r="J103" s="6332"/>
      <c r="K103" s="6332"/>
      <c r="L103" s="6332"/>
      <c r="M103" s="6332"/>
      <c r="N103" s="6332"/>
      <c r="O103" s="6332"/>
      <c r="P103" s="6332"/>
      <c r="Q103" s="6332"/>
      <c r="R103" s="6332"/>
      <c r="S103" s="6332"/>
      <c r="T103" s="6332"/>
      <c r="U103" s="6332"/>
      <c r="V103" s="6332"/>
      <c r="W103" s="6332"/>
      <c r="X103" s="6332"/>
      <c r="Y103" s="6332"/>
      <c r="Z103" s="6332"/>
      <c r="AA103" s="6332"/>
      <c r="AB103" s="6332"/>
      <c r="AC103" s="6332"/>
      <c r="AD103" s="6332"/>
      <c r="AE103" s="6332"/>
      <c r="AF103" s="6332"/>
      <c r="AG103" s="6332"/>
      <c r="AH103" s="6332"/>
      <c r="AI103" s="6332"/>
      <c r="AJ103" s="6332"/>
      <c r="AK103" s="6332"/>
      <c r="AL103" s="6332"/>
      <c r="AM103" s="6332"/>
      <c r="AN103" s="6332"/>
      <c r="AO103" s="6332"/>
      <c r="AP103" s="6332"/>
      <c r="AQ103" s="6332"/>
      <c r="AR103" s="6332"/>
      <c r="AS103" s="6332"/>
      <c r="AT103" s="6332"/>
      <c r="AU103" s="6332"/>
      <c r="AV103" s="6332"/>
      <c r="AW103" s="6332"/>
      <c r="AX103" s="6332"/>
      <c r="AY103" s="6332"/>
      <c r="AZ103" s="6332"/>
      <c r="BA103" s="6332"/>
      <c r="BB103" s="6332"/>
      <c r="BC103" s="6332"/>
      <c r="BD103" s="6330"/>
      <c r="BE103" s="6384"/>
      <c r="BF103" s="6384"/>
      <c r="BG103" s="6384"/>
      <c r="BH103" s="6397"/>
      <c r="BI103" s="6397"/>
      <c r="BJ103" s="6397"/>
      <c r="BK103" s="6206"/>
      <c r="BL103" s="6321"/>
      <c r="BM103" s="6321"/>
      <c r="BN103" s="6324"/>
      <c r="BO103" s="6321"/>
      <c r="BP103" s="6206"/>
      <c r="BQ103" s="6161"/>
      <c r="BR103" s="6161"/>
      <c r="BS103" s="6161"/>
      <c r="BT103" s="6161"/>
      <c r="BU103" s="2064" t="s">
        <v>2035</v>
      </c>
      <c r="BV103" s="2066" t="s">
        <v>857</v>
      </c>
      <c r="BW103" s="2065"/>
      <c r="BX103" s="1201">
        <v>3986</v>
      </c>
      <c r="BY103" s="2064" t="s">
        <v>2034</v>
      </c>
      <c r="BZ103" s="1201">
        <v>3986</v>
      </c>
      <c r="CA103" s="2064" t="s">
        <v>2036</v>
      </c>
      <c r="CB103" s="2067" t="s">
        <v>4979</v>
      </c>
      <c r="CC103" s="2067" t="s">
        <v>4976</v>
      </c>
      <c r="CD103" s="2056">
        <f>$CD$29</f>
        <v>10048</v>
      </c>
      <c r="CE103" s="2056">
        <f>$CE$29</f>
        <v>10112</v>
      </c>
      <c r="CF103" s="2056">
        <f>$CF$29</f>
        <v>512</v>
      </c>
      <c r="CG103" s="2056">
        <f>$CG$29</f>
        <v>576</v>
      </c>
      <c r="CH103" s="2070"/>
      <c r="CI103" s="2069">
        <v>4</v>
      </c>
      <c r="CJ103" s="2069" t="s">
        <v>859</v>
      </c>
      <c r="CK103" s="2069">
        <v>4</v>
      </c>
      <c r="CL103" s="2068">
        <v>6</v>
      </c>
      <c r="CM103" s="2068" t="s">
        <v>875</v>
      </c>
      <c r="CN103" s="2068" t="s">
        <v>859</v>
      </c>
      <c r="CO103" s="2068" t="s">
        <v>876</v>
      </c>
      <c r="CP103" s="2068" t="s">
        <v>877</v>
      </c>
      <c r="CQ103" s="6327"/>
      <c r="CR103" s="6327"/>
      <c r="CS103" s="2349"/>
    </row>
    <row r="104" spans="1:97" ht="12.75" customHeight="1">
      <c r="A104" s="6230"/>
      <c r="B104" s="6377"/>
      <c r="C104" s="6399"/>
      <c r="D104" s="6526"/>
      <c r="E104" s="6528"/>
      <c r="F104" s="6504"/>
      <c r="G104" s="6345"/>
      <c r="H104" s="6345"/>
      <c r="I104" s="6332"/>
      <c r="J104" s="6332"/>
      <c r="K104" s="6332"/>
      <c r="L104" s="6332"/>
      <c r="M104" s="6332"/>
      <c r="N104" s="6332"/>
      <c r="O104" s="6332"/>
      <c r="P104" s="6332"/>
      <c r="Q104" s="6332"/>
      <c r="R104" s="6332"/>
      <c r="S104" s="6332"/>
      <c r="T104" s="6332"/>
      <c r="U104" s="6332"/>
      <c r="V104" s="6332"/>
      <c r="W104" s="6332"/>
      <c r="X104" s="6332"/>
      <c r="Y104" s="6332"/>
      <c r="Z104" s="6332"/>
      <c r="AA104" s="6332"/>
      <c r="AB104" s="6332"/>
      <c r="AC104" s="6332"/>
      <c r="AD104" s="6332"/>
      <c r="AE104" s="6332"/>
      <c r="AF104" s="6332"/>
      <c r="AG104" s="6332"/>
      <c r="AH104" s="6332"/>
      <c r="AI104" s="6332"/>
      <c r="AJ104" s="6332"/>
      <c r="AK104" s="6332"/>
      <c r="AL104" s="6332"/>
      <c r="AM104" s="6332"/>
      <c r="AN104" s="6332"/>
      <c r="AO104" s="6332"/>
      <c r="AP104" s="6332"/>
      <c r="AQ104" s="6332"/>
      <c r="AR104" s="6332"/>
      <c r="AS104" s="6332"/>
      <c r="AT104" s="6332"/>
      <c r="AU104" s="6332"/>
      <c r="AV104" s="6332"/>
      <c r="AW104" s="6332"/>
      <c r="AX104" s="6332"/>
      <c r="AY104" s="6332"/>
      <c r="AZ104" s="6332"/>
      <c r="BA104" s="6332"/>
      <c r="BB104" s="6332"/>
      <c r="BC104" s="6332"/>
      <c r="BD104" s="6329" t="s">
        <v>2031</v>
      </c>
      <c r="BE104" s="6384"/>
      <c r="BF104" s="6384"/>
      <c r="BG104" s="6384"/>
      <c r="BH104" s="6397"/>
      <c r="BI104" s="6397"/>
      <c r="BJ104" s="6397"/>
      <c r="BK104" s="6206"/>
      <c r="BL104" s="6321"/>
      <c r="BM104" s="6321"/>
      <c r="BN104" s="6324"/>
      <c r="BO104" s="6321"/>
      <c r="BP104" s="6206"/>
      <c r="BQ104" s="6161"/>
      <c r="BR104" s="6161"/>
      <c r="BS104" s="6161"/>
      <c r="BT104" s="6161"/>
      <c r="BU104" s="2064" t="s">
        <v>2035</v>
      </c>
      <c r="BV104" s="2066"/>
      <c r="BW104" s="2065"/>
      <c r="BX104" s="2082"/>
      <c r="BY104" s="2082"/>
      <c r="BZ104" s="2082"/>
      <c r="CA104" s="2082"/>
      <c r="CB104" s="2082"/>
      <c r="CC104" s="2082"/>
      <c r="CH104" s="2082"/>
      <c r="CI104" s="2083"/>
      <c r="CJ104" s="2082"/>
      <c r="CK104" s="2082"/>
      <c r="CL104" s="2063"/>
      <c r="CM104" s="2063"/>
      <c r="CN104" s="2063"/>
      <c r="CO104" s="2063"/>
      <c r="CP104" s="2063"/>
      <c r="CQ104" s="6327"/>
      <c r="CR104" s="6327"/>
      <c r="CS104" s="2349"/>
    </row>
    <row r="105" spans="1:97" ht="12.75" customHeight="1">
      <c r="A105" s="6231"/>
      <c r="B105" s="6378"/>
      <c r="C105" s="6399"/>
      <c r="D105" s="6526"/>
      <c r="E105" s="6529"/>
      <c r="F105" s="6505"/>
      <c r="G105" s="6346"/>
      <c r="H105" s="6346"/>
      <c r="I105" s="6333"/>
      <c r="J105" s="6333"/>
      <c r="K105" s="6333"/>
      <c r="L105" s="6333"/>
      <c r="M105" s="6333"/>
      <c r="N105" s="6333"/>
      <c r="O105" s="6333"/>
      <c r="P105" s="6333"/>
      <c r="Q105" s="6333"/>
      <c r="R105" s="6333"/>
      <c r="S105" s="6333"/>
      <c r="T105" s="6333"/>
      <c r="U105" s="6333"/>
      <c r="V105" s="6333"/>
      <c r="W105" s="6333"/>
      <c r="X105" s="6333"/>
      <c r="Y105" s="6333"/>
      <c r="Z105" s="6333"/>
      <c r="AA105" s="6333"/>
      <c r="AB105" s="6333"/>
      <c r="AC105" s="6333"/>
      <c r="AD105" s="6333"/>
      <c r="AE105" s="6333"/>
      <c r="AF105" s="6333"/>
      <c r="AG105" s="6333"/>
      <c r="AH105" s="6333"/>
      <c r="AI105" s="6333"/>
      <c r="AJ105" s="6333"/>
      <c r="AK105" s="6333"/>
      <c r="AL105" s="6333"/>
      <c r="AM105" s="6333"/>
      <c r="AN105" s="6333"/>
      <c r="AO105" s="6333"/>
      <c r="AP105" s="6333"/>
      <c r="AQ105" s="6333"/>
      <c r="AR105" s="6333"/>
      <c r="AS105" s="6333"/>
      <c r="AT105" s="6333"/>
      <c r="AU105" s="6333"/>
      <c r="AV105" s="6333"/>
      <c r="AW105" s="6333"/>
      <c r="AX105" s="6333"/>
      <c r="AY105" s="6333"/>
      <c r="AZ105" s="6333"/>
      <c r="BA105" s="6333"/>
      <c r="BB105" s="6333"/>
      <c r="BC105" s="6333"/>
      <c r="BD105" s="6330"/>
      <c r="BE105" s="6385"/>
      <c r="BF105" s="6385"/>
      <c r="BG105" s="6385"/>
      <c r="BH105" s="6398"/>
      <c r="BI105" s="6398"/>
      <c r="BJ105" s="6398"/>
      <c r="BK105" s="6207"/>
      <c r="BL105" s="6322"/>
      <c r="BM105" s="6322"/>
      <c r="BN105" s="6325"/>
      <c r="BO105" s="6322"/>
      <c r="BP105" s="6207"/>
      <c r="BQ105" s="6162"/>
      <c r="BR105" s="6162"/>
      <c r="BS105" s="6162"/>
      <c r="BT105" s="6162"/>
      <c r="BU105" s="2064" t="s">
        <v>2035</v>
      </c>
      <c r="BV105" s="2066" t="s">
        <v>857</v>
      </c>
      <c r="BW105" s="2065"/>
      <c r="BX105" s="1201">
        <v>3983</v>
      </c>
      <c r="BY105" s="2064" t="s">
        <v>2034</v>
      </c>
      <c r="BZ105" s="1201">
        <v>3983</v>
      </c>
      <c r="CA105" s="2064" t="s">
        <v>2036</v>
      </c>
      <c r="CB105" s="191" t="s">
        <v>5022</v>
      </c>
      <c r="CC105" s="191" t="s">
        <v>5022</v>
      </c>
      <c r="CD105" s="2218">
        <f>$CD$40</f>
        <v>256</v>
      </c>
      <c r="CE105" s="2219">
        <f>$CE$40</f>
        <v>320</v>
      </c>
      <c r="CF105" s="2219">
        <f>$CF$40</f>
        <v>256</v>
      </c>
      <c r="CG105" s="2220">
        <f>$CG$40</f>
        <v>320</v>
      </c>
      <c r="CH105" s="191"/>
      <c r="CI105" s="1201">
        <v>2</v>
      </c>
      <c r="CJ105" s="1201" t="s">
        <v>859</v>
      </c>
      <c r="CK105" s="1201">
        <v>2</v>
      </c>
      <c r="CL105" s="2063"/>
      <c r="CM105" s="2063"/>
      <c r="CN105" s="2063"/>
      <c r="CO105" s="2063"/>
      <c r="CP105" s="2063"/>
      <c r="CQ105" s="6328"/>
      <c r="CR105" s="6328"/>
      <c r="CS105" s="2350"/>
    </row>
    <row r="106" spans="1:97" ht="12.75" customHeight="1">
      <c r="A106" s="6229" t="s">
        <v>4963</v>
      </c>
      <c r="B106" s="6376" t="s">
        <v>2463</v>
      </c>
      <c r="C106" s="3627" t="s">
        <v>4617</v>
      </c>
      <c r="D106" s="6506" t="s">
        <v>4817</v>
      </c>
      <c r="E106" s="6411" t="s">
        <v>2050</v>
      </c>
      <c r="F106" s="6503" t="s">
        <v>5036</v>
      </c>
      <c r="G106" s="6344">
        <v>1</v>
      </c>
      <c r="H106" s="6344">
        <v>1</v>
      </c>
      <c r="I106" s="6331" t="s">
        <v>2028</v>
      </c>
      <c r="J106" s="6331" t="s">
        <v>2028</v>
      </c>
      <c r="K106" s="6331" t="s">
        <v>2029</v>
      </c>
      <c r="L106" s="6331" t="s">
        <v>2029</v>
      </c>
      <c r="M106" s="6331">
        <v>9</v>
      </c>
      <c r="N106" s="6331">
        <v>0</v>
      </c>
      <c r="O106" s="6331">
        <v>31</v>
      </c>
      <c r="P106" s="6331">
        <v>9</v>
      </c>
      <c r="Q106" s="6331">
        <v>0</v>
      </c>
      <c r="R106" s="6331">
        <v>31</v>
      </c>
      <c r="S106" s="6331">
        <v>0</v>
      </c>
      <c r="T106" s="6331">
        <v>0</v>
      </c>
      <c r="U106" s="6331">
        <v>0</v>
      </c>
      <c r="V106" s="6331">
        <v>0</v>
      </c>
      <c r="W106" s="6331">
        <v>0</v>
      </c>
      <c r="X106" s="6331">
        <v>0</v>
      </c>
      <c r="Y106" s="6331">
        <v>0</v>
      </c>
      <c r="Z106" s="6331">
        <v>0</v>
      </c>
      <c r="AA106" s="6331">
        <v>0</v>
      </c>
      <c r="AB106" s="6331">
        <v>0</v>
      </c>
      <c r="AC106" s="6331"/>
      <c r="AD106" s="6331"/>
      <c r="AE106" s="6331"/>
      <c r="AF106" s="6331"/>
      <c r="AG106" s="6331"/>
      <c r="AH106" s="6331"/>
      <c r="AI106" s="6331"/>
      <c r="AJ106" s="6331">
        <v>0</v>
      </c>
      <c r="AK106" s="6331">
        <v>0</v>
      </c>
      <c r="AL106" s="6331">
        <v>0</v>
      </c>
      <c r="AM106" s="6331">
        <v>0</v>
      </c>
      <c r="AN106" s="6331" t="s">
        <v>2029</v>
      </c>
      <c r="AO106" s="6331">
        <v>0</v>
      </c>
      <c r="AP106" s="6331">
        <v>0</v>
      </c>
      <c r="AQ106" s="6331">
        <v>0</v>
      </c>
      <c r="AR106" s="6331">
        <v>0</v>
      </c>
      <c r="AS106" s="6331" t="s">
        <v>4810</v>
      </c>
      <c r="AT106" s="6331"/>
      <c r="AU106" s="6331"/>
      <c r="AV106" s="6331"/>
      <c r="AW106" s="6331" t="s">
        <v>4809</v>
      </c>
      <c r="AX106" s="6331" t="s">
        <v>4809</v>
      </c>
      <c r="AY106" s="6331">
        <v>0</v>
      </c>
      <c r="AZ106" s="6331">
        <v>0</v>
      </c>
      <c r="BA106" s="6331">
        <v>0</v>
      </c>
      <c r="BB106" s="6331">
        <v>0</v>
      </c>
      <c r="BC106" s="6331" t="s">
        <v>2030</v>
      </c>
      <c r="BD106" s="6329" t="s">
        <v>2031</v>
      </c>
      <c r="BE106" s="6383">
        <f>$CD$45+SUM(CD107:CD109)</f>
        <v>14968</v>
      </c>
      <c r="BF106" s="6383">
        <f>BE106</f>
        <v>14968</v>
      </c>
      <c r="BG106" s="6383">
        <f>$CE$45+SUM(CE107:CE109)</f>
        <v>21703</v>
      </c>
      <c r="BH106" s="6396">
        <f>$CF$45+SUM(CF107/2+CF108+CF109)</f>
        <v>1344</v>
      </c>
      <c r="BI106" s="6396">
        <f>BH106</f>
        <v>1344</v>
      </c>
      <c r="BJ106" s="6396">
        <f>$CG$45+SUM(CG107/2+CG108+CG109)</f>
        <v>1582</v>
      </c>
      <c r="BK106" s="6212" t="s">
        <v>873</v>
      </c>
      <c r="BL106" s="6320">
        <v>9</v>
      </c>
      <c r="BM106" s="6320">
        <v>2</v>
      </c>
      <c r="BN106" s="6323" t="s">
        <v>2045</v>
      </c>
      <c r="BO106" s="6320" t="s">
        <v>2033</v>
      </c>
      <c r="BP106" s="6212" t="s">
        <v>2034</v>
      </c>
      <c r="BQ106" s="6160">
        <v>0</v>
      </c>
      <c r="BR106" s="6160">
        <v>0</v>
      </c>
      <c r="BS106" s="6160">
        <v>0</v>
      </c>
      <c r="BT106" s="6160">
        <v>0</v>
      </c>
      <c r="BU106" s="2064" t="s">
        <v>2035</v>
      </c>
      <c r="BV106" s="2066" t="s">
        <v>857</v>
      </c>
      <c r="BW106" s="2065"/>
      <c r="BX106" s="2064">
        <v>1204</v>
      </c>
      <c r="BY106" s="2064" t="s">
        <v>2034</v>
      </c>
      <c r="BZ106" s="2064">
        <v>1203</v>
      </c>
      <c r="CA106" s="2064" t="s">
        <v>2036</v>
      </c>
      <c r="CB106" s="2084" t="s">
        <v>2037</v>
      </c>
      <c r="CC106" s="2084" t="s">
        <v>2038</v>
      </c>
      <c r="CD106" s="2056">
        <f>$CD$34</f>
        <v>10752</v>
      </c>
      <c r="CE106" s="2056">
        <f>$CE$34</f>
        <v>10816</v>
      </c>
      <c r="CF106" s="2056">
        <f>$CF$34</f>
        <v>640</v>
      </c>
      <c r="CG106" s="2056">
        <f>$CG$34</f>
        <v>704</v>
      </c>
      <c r="CH106" s="191"/>
      <c r="CI106" s="1201">
        <v>2</v>
      </c>
      <c r="CJ106" s="1201" t="s">
        <v>859</v>
      </c>
      <c r="CK106" s="1201">
        <v>2</v>
      </c>
      <c r="CL106" s="2063"/>
      <c r="CM106" s="2063"/>
      <c r="CN106" s="2063"/>
      <c r="CO106" s="2063"/>
      <c r="CP106" s="2063"/>
      <c r="CQ106" s="6326" t="s">
        <v>2468</v>
      </c>
      <c r="CR106" s="6326" t="s">
        <v>3030</v>
      </c>
      <c r="CS106" s="2348" t="s">
        <v>5089</v>
      </c>
    </row>
    <row r="107" spans="1:97" ht="12.75" customHeight="1">
      <c r="A107" s="6230"/>
      <c r="B107" s="6377"/>
      <c r="C107" s="3490"/>
      <c r="D107" s="6507"/>
      <c r="E107" s="6412"/>
      <c r="F107" s="6504"/>
      <c r="G107" s="6345"/>
      <c r="H107" s="6345"/>
      <c r="I107" s="6332"/>
      <c r="J107" s="6332"/>
      <c r="K107" s="6332"/>
      <c r="L107" s="6332"/>
      <c r="M107" s="6332"/>
      <c r="N107" s="6332"/>
      <c r="O107" s="6332"/>
      <c r="P107" s="6332"/>
      <c r="Q107" s="6332"/>
      <c r="R107" s="6332"/>
      <c r="S107" s="6332"/>
      <c r="T107" s="6332"/>
      <c r="U107" s="6332"/>
      <c r="V107" s="6332"/>
      <c r="W107" s="6332"/>
      <c r="X107" s="6332"/>
      <c r="Y107" s="6332"/>
      <c r="Z107" s="6332"/>
      <c r="AA107" s="6332"/>
      <c r="AB107" s="6332"/>
      <c r="AC107" s="6332"/>
      <c r="AD107" s="6332"/>
      <c r="AE107" s="6332"/>
      <c r="AF107" s="6332"/>
      <c r="AG107" s="6332"/>
      <c r="AH107" s="6332"/>
      <c r="AI107" s="6332"/>
      <c r="AJ107" s="6332"/>
      <c r="AK107" s="6332"/>
      <c r="AL107" s="6332"/>
      <c r="AM107" s="6332"/>
      <c r="AN107" s="6332"/>
      <c r="AO107" s="6332"/>
      <c r="AP107" s="6332"/>
      <c r="AQ107" s="6332"/>
      <c r="AR107" s="6332"/>
      <c r="AS107" s="6332"/>
      <c r="AT107" s="6332"/>
      <c r="AU107" s="6332"/>
      <c r="AV107" s="6332"/>
      <c r="AW107" s="6332"/>
      <c r="AX107" s="6332"/>
      <c r="AY107" s="6332"/>
      <c r="AZ107" s="6332"/>
      <c r="BA107" s="6332"/>
      <c r="BB107" s="6332"/>
      <c r="BC107" s="6332"/>
      <c r="BD107" s="6330"/>
      <c r="BE107" s="6384"/>
      <c r="BF107" s="6384"/>
      <c r="BG107" s="6384"/>
      <c r="BH107" s="6397"/>
      <c r="BI107" s="6397"/>
      <c r="BJ107" s="6397"/>
      <c r="BK107" s="6206"/>
      <c r="BL107" s="6321"/>
      <c r="BM107" s="6321"/>
      <c r="BN107" s="6324"/>
      <c r="BO107" s="6321"/>
      <c r="BP107" s="6206"/>
      <c r="BQ107" s="6161"/>
      <c r="BR107" s="6161"/>
      <c r="BS107" s="6161"/>
      <c r="BT107" s="6161"/>
      <c r="BU107" s="2064" t="s">
        <v>2035</v>
      </c>
      <c r="BV107" s="2066" t="s">
        <v>857</v>
      </c>
      <c r="BW107" s="2065"/>
      <c r="BX107" s="1201">
        <v>3986</v>
      </c>
      <c r="BY107" s="2064" t="s">
        <v>2034</v>
      </c>
      <c r="BZ107" s="1201">
        <v>3986</v>
      </c>
      <c r="CA107" s="2064" t="s">
        <v>2036</v>
      </c>
      <c r="CB107" s="2067" t="s">
        <v>4979</v>
      </c>
      <c r="CC107" s="2067" t="s">
        <v>4976</v>
      </c>
      <c r="CD107" s="2056">
        <f>$CD$29</f>
        <v>10048</v>
      </c>
      <c r="CE107" s="2056">
        <f>$CE$29</f>
        <v>10112</v>
      </c>
      <c r="CF107" s="2056">
        <f>$CF$29</f>
        <v>512</v>
      </c>
      <c r="CG107" s="2056">
        <f>$CG$29</f>
        <v>576</v>
      </c>
      <c r="CH107" s="2070"/>
      <c r="CI107" s="2069">
        <v>4</v>
      </c>
      <c r="CJ107" s="2069" t="s">
        <v>859</v>
      </c>
      <c r="CK107" s="2069">
        <v>4</v>
      </c>
      <c r="CL107" s="2068">
        <v>6</v>
      </c>
      <c r="CM107" s="2068" t="s">
        <v>875</v>
      </c>
      <c r="CN107" s="2068" t="s">
        <v>859</v>
      </c>
      <c r="CO107" s="2068" t="s">
        <v>876</v>
      </c>
      <c r="CP107" s="2068" t="s">
        <v>877</v>
      </c>
      <c r="CQ107" s="6327"/>
      <c r="CR107" s="6327"/>
      <c r="CS107" s="2349"/>
    </row>
    <row r="108" spans="1:97" ht="12.75" customHeight="1">
      <c r="A108" s="6230"/>
      <c r="B108" s="6377"/>
      <c r="C108" s="3490"/>
      <c r="D108" s="6507"/>
      <c r="E108" s="6412"/>
      <c r="F108" s="6504"/>
      <c r="G108" s="6345"/>
      <c r="H108" s="6345"/>
      <c r="I108" s="6332"/>
      <c r="J108" s="6332"/>
      <c r="K108" s="6332"/>
      <c r="L108" s="6332"/>
      <c r="M108" s="6332"/>
      <c r="N108" s="6332"/>
      <c r="O108" s="6332"/>
      <c r="P108" s="6332"/>
      <c r="Q108" s="6332"/>
      <c r="R108" s="6332"/>
      <c r="S108" s="6332"/>
      <c r="T108" s="6332"/>
      <c r="U108" s="6332"/>
      <c r="V108" s="6332"/>
      <c r="W108" s="6332"/>
      <c r="X108" s="6332"/>
      <c r="Y108" s="6332"/>
      <c r="Z108" s="6332"/>
      <c r="AA108" s="6332"/>
      <c r="AB108" s="6332"/>
      <c r="AC108" s="6332"/>
      <c r="AD108" s="6332"/>
      <c r="AE108" s="6332"/>
      <c r="AF108" s="6332"/>
      <c r="AG108" s="6332"/>
      <c r="AH108" s="6332"/>
      <c r="AI108" s="6332"/>
      <c r="AJ108" s="6332"/>
      <c r="AK108" s="6332"/>
      <c r="AL108" s="6332"/>
      <c r="AM108" s="6332"/>
      <c r="AN108" s="6332"/>
      <c r="AO108" s="6332"/>
      <c r="AP108" s="6332"/>
      <c r="AQ108" s="6332"/>
      <c r="AR108" s="6332"/>
      <c r="AS108" s="6332"/>
      <c r="AT108" s="6332"/>
      <c r="AU108" s="6332"/>
      <c r="AV108" s="6332"/>
      <c r="AW108" s="6332"/>
      <c r="AX108" s="6332"/>
      <c r="AY108" s="6332"/>
      <c r="AZ108" s="6332"/>
      <c r="BA108" s="6332"/>
      <c r="BB108" s="6332"/>
      <c r="BC108" s="6332"/>
      <c r="BD108" s="6329" t="s">
        <v>2031</v>
      </c>
      <c r="BE108" s="6384"/>
      <c r="BF108" s="6384"/>
      <c r="BG108" s="6384"/>
      <c r="BH108" s="6397"/>
      <c r="BI108" s="6397"/>
      <c r="BJ108" s="6397"/>
      <c r="BK108" s="6206"/>
      <c r="BL108" s="6321"/>
      <c r="BM108" s="6321"/>
      <c r="BN108" s="6324"/>
      <c r="BO108" s="6321"/>
      <c r="BP108" s="6206"/>
      <c r="BQ108" s="6161"/>
      <c r="BR108" s="6161"/>
      <c r="BS108" s="6161"/>
      <c r="BT108" s="6161"/>
      <c r="BU108" s="2064" t="s">
        <v>2035</v>
      </c>
      <c r="BV108" s="2066" t="s">
        <v>857</v>
      </c>
      <c r="BW108" s="2065"/>
      <c r="BX108" s="1201">
        <v>4000</v>
      </c>
      <c r="BY108" s="2064" t="s">
        <v>2034</v>
      </c>
      <c r="BZ108" s="1201">
        <v>4000</v>
      </c>
      <c r="CA108" s="2064" t="s">
        <v>2036</v>
      </c>
      <c r="CB108" s="2067" t="s">
        <v>869</v>
      </c>
      <c r="CC108" s="2067" t="s">
        <v>869</v>
      </c>
      <c r="CD108" s="2056">
        <f>$CD$37</f>
        <v>256</v>
      </c>
      <c r="CE108" s="2056">
        <f>$CE$37</f>
        <v>256</v>
      </c>
      <c r="CF108" s="2056">
        <f>$CF$37</f>
        <v>256</v>
      </c>
      <c r="CG108" s="2056">
        <f>$CG$37</f>
        <v>256</v>
      </c>
      <c r="CH108" s="191"/>
      <c r="CI108" s="1201">
        <v>2</v>
      </c>
      <c r="CJ108" s="1201" t="s">
        <v>859</v>
      </c>
      <c r="CK108" s="1201">
        <v>2</v>
      </c>
      <c r="CL108" s="2063"/>
      <c r="CM108" s="2063"/>
      <c r="CN108" s="2063"/>
      <c r="CO108" s="2063"/>
      <c r="CP108" s="2063"/>
      <c r="CQ108" s="6327"/>
      <c r="CR108" s="6327"/>
      <c r="CS108" s="2349"/>
    </row>
    <row r="109" spans="1:97" ht="12.75" customHeight="1">
      <c r="A109" s="6230"/>
      <c r="B109" s="6378"/>
      <c r="C109" s="3491"/>
      <c r="D109" s="6509"/>
      <c r="E109" s="6415"/>
      <c r="F109" s="6505"/>
      <c r="G109" s="6346"/>
      <c r="H109" s="6346"/>
      <c r="I109" s="6333"/>
      <c r="J109" s="6333"/>
      <c r="K109" s="6333"/>
      <c r="L109" s="6333"/>
      <c r="M109" s="6333"/>
      <c r="N109" s="6333"/>
      <c r="O109" s="6333"/>
      <c r="P109" s="6333"/>
      <c r="Q109" s="6333"/>
      <c r="R109" s="6333"/>
      <c r="S109" s="6333"/>
      <c r="T109" s="6333"/>
      <c r="U109" s="6333"/>
      <c r="V109" s="6333"/>
      <c r="W109" s="6333"/>
      <c r="X109" s="6333"/>
      <c r="Y109" s="6333"/>
      <c r="Z109" s="6333"/>
      <c r="AA109" s="6333"/>
      <c r="AB109" s="6333"/>
      <c r="AC109" s="6333"/>
      <c r="AD109" s="6333"/>
      <c r="AE109" s="6333"/>
      <c r="AF109" s="6333"/>
      <c r="AG109" s="6333"/>
      <c r="AH109" s="6333"/>
      <c r="AI109" s="6333"/>
      <c r="AJ109" s="6333"/>
      <c r="AK109" s="6333"/>
      <c r="AL109" s="6333"/>
      <c r="AM109" s="6333"/>
      <c r="AN109" s="6333"/>
      <c r="AO109" s="6333"/>
      <c r="AP109" s="6333"/>
      <c r="AQ109" s="6333"/>
      <c r="AR109" s="6333"/>
      <c r="AS109" s="6333"/>
      <c r="AT109" s="6333"/>
      <c r="AU109" s="6333"/>
      <c r="AV109" s="6333"/>
      <c r="AW109" s="6333"/>
      <c r="AX109" s="6333"/>
      <c r="AY109" s="6333"/>
      <c r="AZ109" s="6333"/>
      <c r="BA109" s="6333"/>
      <c r="BB109" s="6333"/>
      <c r="BC109" s="6333"/>
      <c r="BD109" s="6330"/>
      <c r="BE109" s="6385"/>
      <c r="BF109" s="6385"/>
      <c r="BG109" s="6385"/>
      <c r="BH109" s="6398"/>
      <c r="BI109" s="6398"/>
      <c r="BJ109" s="6398"/>
      <c r="BK109" s="6207"/>
      <c r="BL109" s="6322"/>
      <c r="BM109" s="6322"/>
      <c r="BN109" s="6325"/>
      <c r="BO109" s="6322"/>
      <c r="BP109" s="6207"/>
      <c r="BQ109" s="6162"/>
      <c r="BR109" s="6162"/>
      <c r="BS109" s="6162"/>
      <c r="BT109" s="6162"/>
      <c r="BU109" s="2064" t="s">
        <v>2035</v>
      </c>
      <c r="BV109" s="2066" t="s">
        <v>857</v>
      </c>
      <c r="BW109" s="2065"/>
      <c r="BX109" s="1201">
        <v>3983</v>
      </c>
      <c r="BY109" s="2064" t="s">
        <v>2034</v>
      </c>
      <c r="BZ109" s="1201">
        <v>3983</v>
      </c>
      <c r="CA109" s="2064" t="s">
        <v>2036</v>
      </c>
      <c r="CB109" s="191" t="s">
        <v>5022</v>
      </c>
      <c r="CC109" s="191" t="s">
        <v>5022</v>
      </c>
      <c r="CD109" s="2218">
        <f>$CD$40</f>
        <v>256</v>
      </c>
      <c r="CE109" s="2219">
        <f>$CE$40</f>
        <v>320</v>
      </c>
      <c r="CF109" s="2219">
        <f>$CF$40</f>
        <v>256</v>
      </c>
      <c r="CG109" s="2220">
        <f>$CG$40</f>
        <v>320</v>
      </c>
      <c r="CH109" s="191"/>
      <c r="CI109" s="1201">
        <v>2</v>
      </c>
      <c r="CJ109" s="1201" t="s">
        <v>859</v>
      </c>
      <c r="CK109" s="1201">
        <v>2</v>
      </c>
      <c r="CL109" s="2063"/>
      <c r="CM109" s="2063"/>
      <c r="CN109" s="2063"/>
      <c r="CO109" s="2063"/>
      <c r="CP109" s="2063"/>
      <c r="CQ109" s="6328"/>
      <c r="CR109" s="6328"/>
      <c r="CS109" s="2350"/>
    </row>
    <row r="110" spans="1:97" ht="12.75" customHeight="1">
      <c r="A110" s="6230"/>
      <c r="B110" s="6376" t="s">
        <v>2463</v>
      </c>
      <c r="C110" s="3627" t="s">
        <v>4973</v>
      </c>
      <c r="D110" s="6506" t="s">
        <v>4816</v>
      </c>
      <c r="E110" s="6411" t="s">
        <v>2050</v>
      </c>
      <c r="F110" s="6503" t="s">
        <v>5037</v>
      </c>
      <c r="G110" s="6344">
        <v>1</v>
      </c>
      <c r="H110" s="6344">
        <v>1</v>
      </c>
      <c r="I110" s="6331" t="s">
        <v>2028</v>
      </c>
      <c r="J110" s="6331" t="s">
        <v>2028</v>
      </c>
      <c r="K110" s="6331" t="s">
        <v>2029</v>
      </c>
      <c r="L110" s="6331" t="s">
        <v>2029</v>
      </c>
      <c r="M110" s="6331">
        <v>9</v>
      </c>
      <c r="N110" s="6331">
        <v>0</v>
      </c>
      <c r="O110" s="6331">
        <v>31</v>
      </c>
      <c r="P110" s="6331">
        <v>9</v>
      </c>
      <c r="Q110" s="6331">
        <v>0</v>
      </c>
      <c r="R110" s="6331">
        <v>31</v>
      </c>
      <c r="S110" s="6331">
        <v>0</v>
      </c>
      <c r="T110" s="6331">
        <v>0</v>
      </c>
      <c r="U110" s="6331">
        <v>0</v>
      </c>
      <c r="V110" s="6331">
        <v>0</v>
      </c>
      <c r="W110" s="6331">
        <v>0</v>
      </c>
      <c r="X110" s="6331">
        <v>0</v>
      </c>
      <c r="Y110" s="6331">
        <v>0</v>
      </c>
      <c r="Z110" s="6331">
        <v>0</v>
      </c>
      <c r="AA110" s="6331">
        <v>0</v>
      </c>
      <c r="AB110" s="6331">
        <v>0</v>
      </c>
      <c r="AC110" s="6331"/>
      <c r="AD110" s="6331"/>
      <c r="AE110" s="6331"/>
      <c r="AF110" s="6331"/>
      <c r="AG110" s="6331"/>
      <c r="AH110" s="6331"/>
      <c r="AI110" s="6331"/>
      <c r="AJ110" s="6331">
        <v>0</v>
      </c>
      <c r="AK110" s="6331">
        <v>0</v>
      </c>
      <c r="AL110" s="6331">
        <v>0</v>
      </c>
      <c r="AM110" s="6331">
        <v>0</v>
      </c>
      <c r="AN110" s="6331" t="s">
        <v>2029</v>
      </c>
      <c r="AO110" s="6331">
        <v>0</v>
      </c>
      <c r="AP110" s="6331">
        <v>0</v>
      </c>
      <c r="AQ110" s="6331">
        <v>0</v>
      </c>
      <c r="AR110" s="6331">
        <v>0</v>
      </c>
      <c r="AS110" s="6331" t="s">
        <v>4810</v>
      </c>
      <c r="AT110" s="6331"/>
      <c r="AU110" s="6331"/>
      <c r="AV110" s="6331"/>
      <c r="AW110" s="6331" t="s">
        <v>4809</v>
      </c>
      <c r="AX110" s="6331" t="s">
        <v>4809</v>
      </c>
      <c r="AY110" s="6331">
        <v>0</v>
      </c>
      <c r="AZ110" s="6331">
        <v>0</v>
      </c>
      <c r="BA110" s="6331">
        <v>0</v>
      </c>
      <c r="BB110" s="6331">
        <v>0</v>
      </c>
      <c r="BC110" s="6331" t="s">
        <v>2030</v>
      </c>
      <c r="BD110" s="6329" t="s">
        <v>2031</v>
      </c>
      <c r="BE110" s="6383">
        <v>21703</v>
      </c>
      <c r="BF110" s="6383">
        <f>BE110</f>
        <v>21703</v>
      </c>
      <c r="BG110" s="6383">
        <f>$CE$46+SUM(CE111:CE113)</f>
        <v>32730</v>
      </c>
      <c r="BH110" s="6396">
        <f>$CF$46+SUM(CF111/2+CF112+CF113)</f>
        <v>1486</v>
      </c>
      <c r="BI110" s="6396">
        <f>BH110</f>
        <v>1486</v>
      </c>
      <c r="BJ110" s="6396">
        <f>$CG$46+SUM(CG111/2+CG112+CG113)</f>
        <v>1727</v>
      </c>
      <c r="BK110" s="6212" t="s">
        <v>873</v>
      </c>
      <c r="BL110" s="6320">
        <v>9</v>
      </c>
      <c r="BM110" s="6320">
        <v>2</v>
      </c>
      <c r="BN110" s="6323" t="s">
        <v>2045</v>
      </c>
      <c r="BO110" s="6320" t="s">
        <v>2033</v>
      </c>
      <c r="BP110" s="6212" t="s">
        <v>2034</v>
      </c>
      <c r="BQ110" s="6160">
        <v>0</v>
      </c>
      <c r="BR110" s="6160">
        <v>0</v>
      </c>
      <c r="BS110" s="6160">
        <v>0</v>
      </c>
      <c r="BT110" s="6160">
        <v>0</v>
      </c>
      <c r="BU110" s="2064" t="s">
        <v>2035</v>
      </c>
      <c r="BV110" s="2066" t="s">
        <v>857</v>
      </c>
      <c r="BW110" s="2065"/>
      <c r="BX110" s="2064">
        <v>1204</v>
      </c>
      <c r="BY110" s="2064" t="s">
        <v>2034</v>
      </c>
      <c r="BZ110" s="2064">
        <v>1203</v>
      </c>
      <c r="CA110" s="2064" t="s">
        <v>2036</v>
      </c>
      <c r="CB110" s="2084" t="s">
        <v>2040</v>
      </c>
      <c r="CC110" s="2084" t="s">
        <v>2041</v>
      </c>
      <c r="CD110" s="2056">
        <f>$CD$35</f>
        <v>21696</v>
      </c>
      <c r="CE110" s="2056">
        <f>$CE$35</f>
        <v>21760</v>
      </c>
      <c r="CF110" s="2056">
        <f>$CF$35</f>
        <v>768</v>
      </c>
      <c r="CG110" s="2056">
        <f>$CG$35</f>
        <v>832</v>
      </c>
      <c r="CH110" s="191"/>
      <c r="CI110" s="1201">
        <v>2</v>
      </c>
      <c r="CJ110" s="1201" t="s">
        <v>859</v>
      </c>
      <c r="CK110" s="1201">
        <v>2</v>
      </c>
      <c r="CL110" s="2063"/>
      <c r="CM110" s="2063"/>
      <c r="CN110" s="2063"/>
      <c r="CO110" s="2063"/>
      <c r="CP110" s="2063"/>
      <c r="CQ110" s="6326" t="s">
        <v>2468</v>
      </c>
      <c r="CR110" s="6326" t="s">
        <v>3030</v>
      </c>
      <c r="CS110" s="2348" t="s">
        <v>5089</v>
      </c>
    </row>
    <row r="111" spans="1:97" ht="12.75" customHeight="1">
      <c r="A111" s="6230"/>
      <c r="B111" s="6377"/>
      <c r="C111" s="3490"/>
      <c r="D111" s="6507"/>
      <c r="E111" s="6412"/>
      <c r="F111" s="6504"/>
      <c r="G111" s="6345"/>
      <c r="H111" s="6345"/>
      <c r="I111" s="6332"/>
      <c r="J111" s="6332"/>
      <c r="K111" s="6332"/>
      <c r="L111" s="6332"/>
      <c r="M111" s="6332"/>
      <c r="N111" s="6332"/>
      <c r="O111" s="6332"/>
      <c r="P111" s="6332"/>
      <c r="Q111" s="6332"/>
      <c r="R111" s="6332"/>
      <c r="S111" s="6332"/>
      <c r="T111" s="6332"/>
      <c r="U111" s="6332"/>
      <c r="V111" s="6332"/>
      <c r="W111" s="6332"/>
      <c r="X111" s="6332"/>
      <c r="Y111" s="6332"/>
      <c r="Z111" s="6332"/>
      <c r="AA111" s="6332"/>
      <c r="AB111" s="6332"/>
      <c r="AC111" s="6332"/>
      <c r="AD111" s="6332"/>
      <c r="AE111" s="6332"/>
      <c r="AF111" s="6332"/>
      <c r="AG111" s="6332"/>
      <c r="AH111" s="6332"/>
      <c r="AI111" s="6332"/>
      <c r="AJ111" s="6332"/>
      <c r="AK111" s="6332"/>
      <c r="AL111" s="6332"/>
      <c r="AM111" s="6332"/>
      <c r="AN111" s="6332"/>
      <c r="AO111" s="6332"/>
      <c r="AP111" s="6332"/>
      <c r="AQ111" s="6332"/>
      <c r="AR111" s="6332"/>
      <c r="AS111" s="6332"/>
      <c r="AT111" s="6332"/>
      <c r="AU111" s="6332"/>
      <c r="AV111" s="6332"/>
      <c r="AW111" s="6332"/>
      <c r="AX111" s="6332"/>
      <c r="AY111" s="6332"/>
      <c r="AZ111" s="6332"/>
      <c r="BA111" s="6332"/>
      <c r="BB111" s="6332"/>
      <c r="BC111" s="6332"/>
      <c r="BD111" s="6330"/>
      <c r="BE111" s="6384"/>
      <c r="BF111" s="6384"/>
      <c r="BG111" s="6384"/>
      <c r="BH111" s="6397"/>
      <c r="BI111" s="6397"/>
      <c r="BJ111" s="6397"/>
      <c r="BK111" s="6206"/>
      <c r="BL111" s="6321"/>
      <c r="BM111" s="6321"/>
      <c r="BN111" s="6324"/>
      <c r="BO111" s="6321"/>
      <c r="BP111" s="6206"/>
      <c r="BQ111" s="6161"/>
      <c r="BR111" s="6161"/>
      <c r="BS111" s="6161"/>
      <c r="BT111" s="6161"/>
      <c r="BU111" s="2064" t="s">
        <v>2035</v>
      </c>
      <c r="BV111" s="2066" t="s">
        <v>857</v>
      </c>
      <c r="BW111" s="2065"/>
      <c r="BX111" s="1201">
        <v>3986</v>
      </c>
      <c r="BY111" s="2064" t="s">
        <v>2034</v>
      </c>
      <c r="BZ111" s="1201">
        <v>3986</v>
      </c>
      <c r="CA111" s="2064" t="s">
        <v>2036</v>
      </c>
      <c r="CB111" s="2067" t="s">
        <v>4979</v>
      </c>
      <c r="CC111" s="2067" t="s">
        <v>4976</v>
      </c>
      <c r="CD111" s="2056">
        <f>$CD$29</f>
        <v>10048</v>
      </c>
      <c r="CE111" s="2056">
        <f>$CE$29</f>
        <v>10112</v>
      </c>
      <c r="CF111" s="2056">
        <f>$CF$29</f>
        <v>512</v>
      </c>
      <c r="CG111" s="2056">
        <f>$CG$29</f>
        <v>576</v>
      </c>
      <c r="CH111" s="2070"/>
      <c r="CI111" s="2069">
        <v>4</v>
      </c>
      <c r="CJ111" s="2069" t="s">
        <v>859</v>
      </c>
      <c r="CK111" s="2069">
        <v>4</v>
      </c>
      <c r="CL111" s="2068">
        <v>6</v>
      </c>
      <c r="CM111" s="2068" t="s">
        <v>875</v>
      </c>
      <c r="CN111" s="2068" t="s">
        <v>859</v>
      </c>
      <c r="CO111" s="2068" t="s">
        <v>876</v>
      </c>
      <c r="CP111" s="2068" t="s">
        <v>877</v>
      </c>
      <c r="CQ111" s="6327"/>
      <c r="CR111" s="6327"/>
      <c r="CS111" s="2349"/>
    </row>
    <row r="112" spans="1:97" ht="12.75" customHeight="1">
      <c r="A112" s="6230"/>
      <c r="B112" s="6377"/>
      <c r="C112" s="3490"/>
      <c r="D112" s="6507"/>
      <c r="E112" s="6412"/>
      <c r="F112" s="6504"/>
      <c r="G112" s="6345"/>
      <c r="H112" s="6345"/>
      <c r="I112" s="6332"/>
      <c r="J112" s="6332"/>
      <c r="K112" s="6332"/>
      <c r="L112" s="6332"/>
      <c r="M112" s="6332"/>
      <c r="N112" s="6332"/>
      <c r="O112" s="6332"/>
      <c r="P112" s="6332"/>
      <c r="Q112" s="6332"/>
      <c r="R112" s="6332"/>
      <c r="S112" s="6332"/>
      <c r="T112" s="6332"/>
      <c r="U112" s="6332"/>
      <c r="V112" s="6332"/>
      <c r="W112" s="6332"/>
      <c r="X112" s="6332"/>
      <c r="Y112" s="6332"/>
      <c r="Z112" s="6332"/>
      <c r="AA112" s="6332"/>
      <c r="AB112" s="6332"/>
      <c r="AC112" s="6332"/>
      <c r="AD112" s="6332"/>
      <c r="AE112" s="6332"/>
      <c r="AF112" s="6332"/>
      <c r="AG112" s="6332"/>
      <c r="AH112" s="6332"/>
      <c r="AI112" s="6332"/>
      <c r="AJ112" s="6332"/>
      <c r="AK112" s="6332"/>
      <c r="AL112" s="6332"/>
      <c r="AM112" s="6332"/>
      <c r="AN112" s="6332"/>
      <c r="AO112" s="6332"/>
      <c r="AP112" s="6332"/>
      <c r="AQ112" s="6332"/>
      <c r="AR112" s="6332"/>
      <c r="AS112" s="6332"/>
      <c r="AT112" s="6332"/>
      <c r="AU112" s="6332"/>
      <c r="AV112" s="6332"/>
      <c r="AW112" s="6332"/>
      <c r="AX112" s="6332"/>
      <c r="AY112" s="6332"/>
      <c r="AZ112" s="6332"/>
      <c r="BA112" s="6332"/>
      <c r="BB112" s="6332"/>
      <c r="BC112" s="6332"/>
      <c r="BD112" s="6329" t="s">
        <v>2031</v>
      </c>
      <c r="BE112" s="6384"/>
      <c r="BF112" s="6384"/>
      <c r="BG112" s="6384"/>
      <c r="BH112" s="6397"/>
      <c r="BI112" s="6397"/>
      <c r="BJ112" s="6397"/>
      <c r="BK112" s="6206"/>
      <c r="BL112" s="6321"/>
      <c r="BM112" s="6321"/>
      <c r="BN112" s="6324"/>
      <c r="BO112" s="6321"/>
      <c r="BP112" s="6206"/>
      <c r="BQ112" s="6161"/>
      <c r="BR112" s="6161"/>
      <c r="BS112" s="6161"/>
      <c r="BT112" s="6161"/>
      <c r="BU112" s="2064" t="s">
        <v>2035</v>
      </c>
      <c r="BV112" s="2066" t="s">
        <v>857</v>
      </c>
      <c r="BW112" s="2065"/>
      <c r="BX112" s="1201">
        <v>4000</v>
      </c>
      <c r="BY112" s="2064" t="s">
        <v>2034</v>
      </c>
      <c r="BZ112" s="1201">
        <v>4000</v>
      </c>
      <c r="CA112" s="2064" t="s">
        <v>2036</v>
      </c>
      <c r="CB112" s="2067" t="s">
        <v>869</v>
      </c>
      <c r="CC112" s="2067" t="s">
        <v>869</v>
      </c>
      <c r="CD112" s="2056">
        <f>$CD$37</f>
        <v>256</v>
      </c>
      <c r="CE112" s="2056">
        <f>$CE$37</f>
        <v>256</v>
      </c>
      <c r="CF112" s="2056">
        <f>$CF$37</f>
        <v>256</v>
      </c>
      <c r="CG112" s="2056">
        <f>$CG$37</f>
        <v>256</v>
      </c>
      <c r="CH112" s="191"/>
      <c r="CI112" s="1201">
        <v>2</v>
      </c>
      <c r="CJ112" s="1201" t="s">
        <v>859</v>
      </c>
      <c r="CK112" s="1201">
        <v>2</v>
      </c>
      <c r="CL112" s="2063"/>
      <c r="CM112" s="2063"/>
      <c r="CN112" s="2063"/>
      <c r="CO112" s="2063"/>
      <c r="CP112" s="2063"/>
      <c r="CQ112" s="6327"/>
      <c r="CR112" s="6327"/>
      <c r="CS112" s="2349"/>
    </row>
    <row r="113" spans="1:97" ht="12.75" customHeight="1">
      <c r="A113" s="6231"/>
      <c r="B113" s="6378"/>
      <c r="C113" s="3491"/>
      <c r="D113" s="6509"/>
      <c r="E113" s="6413"/>
      <c r="F113" s="6505"/>
      <c r="G113" s="6346"/>
      <c r="H113" s="6346"/>
      <c r="I113" s="6333"/>
      <c r="J113" s="6333"/>
      <c r="K113" s="6333"/>
      <c r="L113" s="6333"/>
      <c r="M113" s="6333"/>
      <c r="N113" s="6333"/>
      <c r="O113" s="6333"/>
      <c r="P113" s="6333"/>
      <c r="Q113" s="6333"/>
      <c r="R113" s="6333"/>
      <c r="S113" s="6333"/>
      <c r="T113" s="6333"/>
      <c r="U113" s="6333"/>
      <c r="V113" s="6333"/>
      <c r="W113" s="6333"/>
      <c r="X113" s="6333"/>
      <c r="Y113" s="6333"/>
      <c r="Z113" s="6333"/>
      <c r="AA113" s="6333"/>
      <c r="AB113" s="6333"/>
      <c r="AC113" s="6333"/>
      <c r="AD113" s="6333"/>
      <c r="AE113" s="6333"/>
      <c r="AF113" s="6333"/>
      <c r="AG113" s="6333"/>
      <c r="AH113" s="6333"/>
      <c r="AI113" s="6333"/>
      <c r="AJ113" s="6333"/>
      <c r="AK113" s="6333"/>
      <c r="AL113" s="6333"/>
      <c r="AM113" s="6333"/>
      <c r="AN113" s="6333"/>
      <c r="AO113" s="6333"/>
      <c r="AP113" s="6333"/>
      <c r="AQ113" s="6333"/>
      <c r="AR113" s="6333"/>
      <c r="AS113" s="6333"/>
      <c r="AT113" s="6333"/>
      <c r="AU113" s="6333"/>
      <c r="AV113" s="6333"/>
      <c r="AW113" s="6333"/>
      <c r="AX113" s="6333"/>
      <c r="AY113" s="6333"/>
      <c r="AZ113" s="6333"/>
      <c r="BA113" s="6333"/>
      <c r="BB113" s="6333"/>
      <c r="BC113" s="6333"/>
      <c r="BD113" s="6330"/>
      <c r="BE113" s="6385"/>
      <c r="BF113" s="6385"/>
      <c r="BG113" s="6385"/>
      <c r="BH113" s="6398"/>
      <c r="BI113" s="6398"/>
      <c r="BJ113" s="6398"/>
      <c r="BK113" s="6207"/>
      <c r="BL113" s="6322"/>
      <c r="BM113" s="6322"/>
      <c r="BN113" s="6325"/>
      <c r="BO113" s="6322"/>
      <c r="BP113" s="6207"/>
      <c r="BQ113" s="6162"/>
      <c r="BR113" s="6162"/>
      <c r="BS113" s="6162"/>
      <c r="BT113" s="6162"/>
      <c r="BU113" s="2064" t="s">
        <v>2035</v>
      </c>
      <c r="BV113" s="2066" t="s">
        <v>857</v>
      </c>
      <c r="BW113" s="2065"/>
      <c r="BX113" s="1201">
        <v>3983</v>
      </c>
      <c r="BY113" s="2064" t="s">
        <v>2034</v>
      </c>
      <c r="BZ113" s="1201">
        <v>3983</v>
      </c>
      <c r="CA113" s="2064" t="s">
        <v>2036</v>
      </c>
      <c r="CB113" s="191" t="s">
        <v>5022</v>
      </c>
      <c r="CC113" s="191" t="s">
        <v>5022</v>
      </c>
      <c r="CD113" s="2218">
        <f>$CD$40</f>
        <v>256</v>
      </c>
      <c r="CE113" s="2219">
        <f>$CE$40</f>
        <v>320</v>
      </c>
      <c r="CF113" s="2219">
        <f>$CF$40</f>
        <v>256</v>
      </c>
      <c r="CG113" s="2220">
        <f>$CG$40</f>
        <v>320</v>
      </c>
      <c r="CH113" s="191"/>
      <c r="CI113" s="1201">
        <v>2</v>
      </c>
      <c r="CJ113" s="1201" t="s">
        <v>859</v>
      </c>
      <c r="CK113" s="1201">
        <v>2</v>
      </c>
      <c r="CL113" s="2063"/>
      <c r="CM113" s="2063"/>
      <c r="CN113" s="2063"/>
      <c r="CO113" s="2063"/>
      <c r="CP113" s="2063"/>
      <c r="CQ113" s="6328"/>
      <c r="CR113" s="6328"/>
      <c r="CS113" s="2350"/>
    </row>
    <row r="114" spans="1:97" ht="12.75" customHeight="1">
      <c r="A114" s="6530" t="s">
        <v>4964</v>
      </c>
      <c r="B114" s="6376" t="s">
        <v>2463</v>
      </c>
      <c r="C114" s="6399" t="s">
        <v>4974</v>
      </c>
      <c r="D114" s="6526" t="s">
        <v>4815</v>
      </c>
      <c r="E114" s="6527" t="s">
        <v>2050</v>
      </c>
      <c r="F114" s="6503" t="s">
        <v>5038</v>
      </c>
      <c r="G114" s="6425">
        <v>1</v>
      </c>
      <c r="H114" s="6425">
        <v>1</v>
      </c>
      <c r="I114" s="6422" t="s">
        <v>2028</v>
      </c>
      <c r="J114" s="6422" t="s">
        <v>2028</v>
      </c>
      <c r="K114" s="6422" t="s">
        <v>2029</v>
      </c>
      <c r="L114" s="6422" t="s">
        <v>2029</v>
      </c>
      <c r="M114" s="6422">
        <v>9</v>
      </c>
      <c r="N114" s="6422">
        <v>0</v>
      </c>
      <c r="O114" s="6422">
        <v>31</v>
      </c>
      <c r="P114" s="6422">
        <v>9</v>
      </c>
      <c r="Q114" s="6422">
        <v>0</v>
      </c>
      <c r="R114" s="6422">
        <v>31</v>
      </c>
      <c r="S114" s="6422">
        <v>0</v>
      </c>
      <c r="T114" s="6422">
        <v>0</v>
      </c>
      <c r="U114" s="6422">
        <v>0</v>
      </c>
      <c r="V114" s="6422">
        <v>0</v>
      </c>
      <c r="W114" s="6422">
        <v>0</v>
      </c>
      <c r="X114" s="6422">
        <v>0</v>
      </c>
      <c r="Y114" s="6422">
        <v>0</v>
      </c>
      <c r="Z114" s="6422">
        <v>0</v>
      </c>
      <c r="AA114" s="6422">
        <v>0</v>
      </c>
      <c r="AB114" s="6422">
        <v>0</v>
      </c>
      <c r="AC114" s="6331"/>
      <c r="AD114" s="6331"/>
      <c r="AE114" s="6331"/>
      <c r="AF114" s="6331"/>
      <c r="AG114" s="6331"/>
      <c r="AH114" s="6331"/>
      <c r="AI114" s="6331"/>
      <c r="AJ114" s="6331">
        <v>0</v>
      </c>
      <c r="AK114" s="6331">
        <v>0</v>
      </c>
      <c r="AL114" s="6331">
        <v>0</v>
      </c>
      <c r="AM114" s="6331">
        <v>0</v>
      </c>
      <c r="AN114" s="6331" t="s">
        <v>2029</v>
      </c>
      <c r="AO114" s="6331">
        <v>0</v>
      </c>
      <c r="AP114" s="6331">
        <v>0</v>
      </c>
      <c r="AQ114" s="6331">
        <v>0</v>
      </c>
      <c r="AR114" s="6331">
        <v>0</v>
      </c>
      <c r="AS114" s="6331" t="s">
        <v>4810</v>
      </c>
      <c r="AT114" s="6331"/>
      <c r="AU114" s="6331"/>
      <c r="AV114" s="6331"/>
      <c r="AW114" s="6331" t="s">
        <v>4809</v>
      </c>
      <c r="AX114" s="6331" t="s">
        <v>4809</v>
      </c>
      <c r="AY114" s="6331">
        <v>0</v>
      </c>
      <c r="AZ114" s="6331">
        <v>0</v>
      </c>
      <c r="BA114" s="6331">
        <v>0</v>
      </c>
      <c r="BB114" s="6331">
        <v>0</v>
      </c>
      <c r="BC114" s="6331" t="s">
        <v>2030</v>
      </c>
      <c r="BD114" s="6329" t="s">
        <v>2031</v>
      </c>
      <c r="BE114" s="6440">
        <f>SUM(CD115:CD117)</f>
        <v>6272</v>
      </c>
      <c r="BF114" s="6396">
        <f>BE114</f>
        <v>6272</v>
      </c>
      <c r="BG114" s="6396">
        <f>SUM(CE115:CE117)</f>
        <v>6400</v>
      </c>
      <c r="BH114" s="6396">
        <f>SUM(CF115/2+CF116+CF117)</f>
        <v>512</v>
      </c>
      <c r="BI114" s="6396">
        <f>BH114</f>
        <v>512</v>
      </c>
      <c r="BJ114" s="6396">
        <f>SUM(CG115/2+CG116+CG117)</f>
        <v>608</v>
      </c>
      <c r="BK114" s="6212" t="s">
        <v>873</v>
      </c>
      <c r="BL114" s="6320">
        <v>9</v>
      </c>
      <c r="BM114" s="6320">
        <v>2</v>
      </c>
      <c r="BN114" s="6323" t="s">
        <v>2045</v>
      </c>
      <c r="BO114" s="6320" t="s">
        <v>2033</v>
      </c>
      <c r="BP114" s="6212" t="s">
        <v>2034</v>
      </c>
      <c r="BQ114" s="6160">
        <v>0</v>
      </c>
      <c r="BR114" s="6160">
        <v>0</v>
      </c>
      <c r="BS114" s="6160">
        <v>0</v>
      </c>
      <c r="BT114" s="6160">
        <v>0</v>
      </c>
      <c r="BU114" s="2064" t="s">
        <v>2035</v>
      </c>
      <c r="BV114" s="2066"/>
      <c r="BW114" s="2065"/>
      <c r="BX114" s="2064"/>
      <c r="BY114" s="2064"/>
      <c r="BZ114" s="2064"/>
      <c r="CA114" s="2064"/>
      <c r="CB114" s="2071"/>
      <c r="CC114" s="2071"/>
      <c r="CH114" s="191"/>
      <c r="CI114" s="1201"/>
      <c r="CJ114" s="1201"/>
      <c r="CK114" s="1201"/>
      <c r="CL114" s="2063"/>
      <c r="CM114" s="2063"/>
      <c r="CN114" s="2063"/>
      <c r="CO114" s="2063"/>
      <c r="CP114" s="2063"/>
      <c r="CQ114" s="6326" t="s">
        <v>2466</v>
      </c>
      <c r="CR114" s="6326" t="s">
        <v>3030</v>
      </c>
      <c r="CS114" s="2348" t="s">
        <v>5089</v>
      </c>
    </row>
    <row r="115" spans="1:97" ht="12.75" customHeight="1">
      <c r="A115" s="6530"/>
      <c r="B115" s="6377"/>
      <c r="C115" s="6399"/>
      <c r="D115" s="6526"/>
      <c r="E115" s="6528"/>
      <c r="F115" s="6504"/>
      <c r="G115" s="6426"/>
      <c r="H115" s="6426"/>
      <c r="I115" s="6423"/>
      <c r="J115" s="6423"/>
      <c r="K115" s="6423"/>
      <c r="L115" s="6423"/>
      <c r="M115" s="6423"/>
      <c r="N115" s="6423"/>
      <c r="O115" s="6423"/>
      <c r="P115" s="6423"/>
      <c r="Q115" s="6423"/>
      <c r="R115" s="6423"/>
      <c r="S115" s="6423"/>
      <c r="T115" s="6423"/>
      <c r="U115" s="6423"/>
      <c r="V115" s="6423"/>
      <c r="W115" s="6423"/>
      <c r="X115" s="6423"/>
      <c r="Y115" s="6423"/>
      <c r="Z115" s="6423"/>
      <c r="AA115" s="6423"/>
      <c r="AB115" s="6423"/>
      <c r="AC115" s="6332"/>
      <c r="AD115" s="6332"/>
      <c r="AE115" s="6332"/>
      <c r="AF115" s="6332"/>
      <c r="AG115" s="6332"/>
      <c r="AH115" s="6332"/>
      <c r="AI115" s="6332"/>
      <c r="AJ115" s="6332"/>
      <c r="AK115" s="6332"/>
      <c r="AL115" s="6332"/>
      <c r="AM115" s="6332"/>
      <c r="AN115" s="6332"/>
      <c r="AO115" s="6332"/>
      <c r="AP115" s="6332"/>
      <c r="AQ115" s="6332"/>
      <c r="AR115" s="6332"/>
      <c r="AS115" s="6332"/>
      <c r="AT115" s="6332"/>
      <c r="AU115" s="6332"/>
      <c r="AV115" s="6332"/>
      <c r="AW115" s="6332"/>
      <c r="AX115" s="6332"/>
      <c r="AY115" s="6332"/>
      <c r="AZ115" s="6332"/>
      <c r="BA115" s="6332"/>
      <c r="BB115" s="6332"/>
      <c r="BC115" s="6332"/>
      <c r="BD115" s="6330"/>
      <c r="BE115" s="6441"/>
      <c r="BF115" s="6397"/>
      <c r="BG115" s="6397"/>
      <c r="BH115" s="6397"/>
      <c r="BI115" s="6397"/>
      <c r="BJ115" s="6397"/>
      <c r="BK115" s="6206"/>
      <c r="BL115" s="6321"/>
      <c r="BM115" s="6321"/>
      <c r="BN115" s="6324"/>
      <c r="BO115" s="6321"/>
      <c r="BP115" s="6206"/>
      <c r="BQ115" s="6161"/>
      <c r="BR115" s="6161"/>
      <c r="BS115" s="6161"/>
      <c r="BT115" s="6161"/>
      <c r="BU115" s="2064" t="s">
        <v>2035</v>
      </c>
      <c r="BV115" s="2066" t="s">
        <v>857</v>
      </c>
      <c r="BW115" s="2065"/>
      <c r="BX115" s="1201">
        <v>3986</v>
      </c>
      <c r="BY115" s="2064" t="s">
        <v>2034</v>
      </c>
      <c r="BZ115" s="1201">
        <v>3986</v>
      </c>
      <c r="CA115" s="2064" t="s">
        <v>2036</v>
      </c>
      <c r="CB115" s="2067" t="s">
        <v>4978</v>
      </c>
      <c r="CC115" s="2067" t="s">
        <v>4976</v>
      </c>
      <c r="CD115" s="2056">
        <f>$CD$27</f>
        <v>6016</v>
      </c>
      <c r="CE115" s="2056">
        <f>$CE$27</f>
        <v>6080</v>
      </c>
      <c r="CF115" s="2056">
        <f>$CF$27</f>
        <v>512</v>
      </c>
      <c r="CG115" s="2056">
        <f>$CG$27</f>
        <v>576</v>
      </c>
      <c r="CH115" s="2070"/>
      <c r="CI115" s="2069">
        <v>2</v>
      </c>
      <c r="CJ115" s="2069" t="s">
        <v>859</v>
      </c>
      <c r="CK115" s="2069">
        <v>2</v>
      </c>
      <c r="CL115" s="2068">
        <v>6</v>
      </c>
      <c r="CM115" s="2068" t="s">
        <v>875</v>
      </c>
      <c r="CN115" s="2068" t="s">
        <v>859</v>
      </c>
      <c r="CO115" s="2068" t="s">
        <v>876</v>
      </c>
      <c r="CP115" s="2068" t="s">
        <v>877</v>
      </c>
      <c r="CQ115" s="6327"/>
      <c r="CR115" s="6327"/>
      <c r="CS115" s="2349"/>
    </row>
    <row r="116" spans="1:97" ht="12.75" customHeight="1">
      <c r="A116" s="6530"/>
      <c r="B116" s="6377"/>
      <c r="C116" s="6399"/>
      <c r="D116" s="6526"/>
      <c r="E116" s="6528"/>
      <c r="F116" s="6504"/>
      <c r="G116" s="6426"/>
      <c r="H116" s="6426"/>
      <c r="I116" s="6423"/>
      <c r="J116" s="6423"/>
      <c r="K116" s="6423"/>
      <c r="L116" s="6423"/>
      <c r="M116" s="6423"/>
      <c r="N116" s="6423"/>
      <c r="O116" s="6423"/>
      <c r="P116" s="6423"/>
      <c r="Q116" s="6423"/>
      <c r="R116" s="6423"/>
      <c r="S116" s="6423"/>
      <c r="T116" s="6423"/>
      <c r="U116" s="6423"/>
      <c r="V116" s="6423"/>
      <c r="W116" s="6423"/>
      <c r="X116" s="6423"/>
      <c r="Y116" s="6423"/>
      <c r="Z116" s="6423"/>
      <c r="AA116" s="6423"/>
      <c r="AB116" s="6423"/>
      <c r="AC116" s="6332"/>
      <c r="AD116" s="6332"/>
      <c r="AE116" s="6332"/>
      <c r="AF116" s="6332"/>
      <c r="AG116" s="6332"/>
      <c r="AH116" s="6332"/>
      <c r="AI116" s="6332"/>
      <c r="AJ116" s="6332"/>
      <c r="AK116" s="6332"/>
      <c r="AL116" s="6332"/>
      <c r="AM116" s="6332"/>
      <c r="AN116" s="6332"/>
      <c r="AO116" s="6332"/>
      <c r="AP116" s="6332"/>
      <c r="AQ116" s="6332"/>
      <c r="AR116" s="6332"/>
      <c r="AS116" s="6332"/>
      <c r="AT116" s="6332"/>
      <c r="AU116" s="6332"/>
      <c r="AV116" s="6332"/>
      <c r="AW116" s="6332"/>
      <c r="AX116" s="6332"/>
      <c r="AY116" s="6332"/>
      <c r="AZ116" s="6332"/>
      <c r="BA116" s="6332"/>
      <c r="BB116" s="6332"/>
      <c r="BC116" s="6332"/>
      <c r="BD116" s="6329" t="s">
        <v>2031</v>
      </c>
      <c r="BE116" s="6441"/>
      <c r="BF116" s="6397"/>
      <c r="BG116" s="6397"/>
      <c r="BH116" s="6397"/>
      <c r="BI116" s="6397"/>
      <c r="BJ116" s="6397"/>
      <c r="BK116" s="6206"/>
      <c r="BL116" s="6321"/>
      <c r="BM116" s="6321"/>
      <c r="BN116" s="6324"/>
      <c r="BO116" s="6321"/>
      <c r="BP116" s="6206"/>
      <c r="BQ116" s="6161"/>
      <c r="BR116" s="6161"/>
      <c r="BS116" s="6161"/>
      <c r="BT116" s="6161"/>
      <c r="BU116" s="2064" t="s">
        <v>2035</v>
      </c>
      <c r="BV116" s="2066"/>
      <c r="BW116" s="2065"/>
      <c r="BX116" s="1201"/>
      <c r="BY116" s="2064"/>
      <c r="BZ116" s="1201"/>
      <c r="CA116" s="2064"/>
      <c r="CB116" s="191"/>
      <c r="CC116" s="191"/>
      <c r="CH116" s="191"/>
      <c r="CI116" s="1201"/>
      <c r="CJ116" s="1201"/>
      <c r="CK116" s="1201"/>
      <c r="CL116" s="2063"/>
      <c r="CM116" s="2063"/>
      <c r="CN116" s="2063"/>
      <c r="CO116" s="2063"/>
      <c r="CP116" s="2063"/>
      <c r="CQ116" s="6327"/>
      <c r="CR116" s="6327"/>
      <c r="CS116" s="2349"/>
    </row>
    <row r="117" spans="1:97" ht="12.75" customHeight="1">
      <c r="A117" s="6530"/>
      <c r="B117" s="6378"/>
      <c r="C117" s="6399"/>
      <c r="D117" s="6526"/>
      <c r="E117" s="6529"/>
      <c r="F117" s="6505"/>
      <c r="G117" s="6427"/>
      <c r="H117" s="6427"/>
      <c r="I117" s="6424"/>
      <c r="J117" s="6424"/>
      <c r="K117" s="6424"/>
      <c r="L117" s="6424"/>
      <c r="M117" s="6424"/>
      <c r="N117" s="6424"/>
      <c r="O117" s="6424"/>
      <c r="P117" s="6424"/>
      <c r="Q117" s="6424"/>
      <c r="R117" s="6424"/>
      <c r="S117" s="6424"/>
      <c r="T117" s="6424"/>
      <c r="U117" s="6424"/>
      <c r="V117" s="6424"/>
      <c r="W117" s="6424"/>
      <c r="X117" s="6424"/>
      <c r="Y117" s="6424"/>
      <c r="Z117" s="6424"/>
      <c r="AA117" s="6424"/>
      <c r="AB117" s="6424"/>
      <c r="AC117" s="6333"/>
      <c r="AD117" s="6333"/>
      <c r="AE117" s="6333"/>
      <c r="AF117" s="6333"/>
      <c r="AG117" s="6333"/>
      <c r="AH117" s="6333"/>
      <c r="AI117" s="6333"/>
      <c r="AJ117" s="6333"/>
      <c r="AK117" s="6333"/>
      <c r="AL117" s="6333"/>
      <c r="AM117" s="6333"/>
      <c r="AN117" s="6333"/>
      <c r="AO117" s="6333"/>
      <c r="AP117" s="6333"/>
      <c r="AQ117" s="6333"/>
      <c r="AR117" s="6333"/>
      <c r="AS117" s="6333"/>
      <c r="AT117" s="6333"/>
      <c r="AU117" s="6333"/>
      <c r="AV117" s="6333"/>
      <c r="AW117" s="6333"/>
      <c r="AX117" s="6333"/>
      <c r="AY117" s="6333"/>
      <c r="AZ117" s="6333"/>
      <c r="BA117" s="6333"/>
      <c r="BB117" s="6333"/>
      <c r="BC117" s="6333"/>
      <c r="BD117" s="6330"/>
      <c r="BE117" s="6442"/>
      <c r="BF117" s="6398"/>
      <c r="BG117" s="6398"/>
      <c r="BH117" s="6398"/>
      <c r="BI117" s="6398"/>
      <c r="BJ117" s="6398"/>
      <c r="BK117" s="6207"/>
      <c r="BL117" s="6322"/>
      <c r="BM117" s="6322"/>
      <c r="BN117" s="6325"/>
      <c r="BO117" s="6322"/>
      <c r="BP117" s="6207"/>
      <c r="BQ117" s="6162"/>
      <c r="BR117" s="6162"/>
      <c r="BS117" s="6162"/>
      <c r="BT117" s="6162"/>
      <c r="BU117" s="2064" t="s">
        <v>2035</v>
      </c>
      <c r="BV117" s="2066" t="s">
        <v>857</v>
      </c>
      <c r="BW117" s="2065"/>
      <c r="BX117" s="1201">
        <v>3983</v>
      </c>
      <c r="BY117" s="2064" t="s">
        <v>2034</v>
      </c>
      <c r="BZ117" s="1201">
        <v>3983</v>
      </c>
      <c r="CA117" s="2064" t="s">
        <v>2036</v>
      </c>
      <c r="CB117" s="191" t="s">
        <v>5022</v>
      </c>
      <c r="CC117" s="191" t="s">
        <v>5022</v>
      </c>
      <c r="CD117" s="2218">
        <f>$CD$40</f>
        <v>256</v>
      </c>
      <c r="CE117" s="2219">
        <f>$CE$40</f>
        <v>320</v>
      </c>
      <c r="CF117" s="2219">
        <f>$CF$40</f>
        <v>256</v>
      </c>
      <c r="CG117" s="2220">
        <f>$CG$40</f>
        <v>320</v>
      </c>
      <c r="CH117" s="191"/>
      <c r="CI117" s="1201">
        <v>2</v>
      </c>
      <c r="CJ117" s="1201" t="s">
        <v>859</v>
      </c>
      <c r="CK117" s="1201">
        <v>2</v>
      </c>
      <c r="CL117" s="2063"/>
      <c r="CM117" s="2063"/>
      <c r="CN117" s="2063"/>
      <c r="CO117" s="2063"/>
      <c r="CP117" s="2063"/>
      <c r="CQ117" s="6328"/>
      <c r="CR117" s="6328"/>
      <c r="CS117" s="2350"/>
    </row>
    <row r="118" spans="1:97" ht="12.75" customHeight="1">
      <c r="A118" s="6530" t="s">
        <v>4965</v>
      </c>
      <c r="B118" s="6376" t="s">
        <v>2463</v>
      </c>
      <c r="C118" s="6399" t="s">
        <v>4975</v>
      </c>
      <c r="D118" s="6526" t="s">
        <v>4814</v>
      </c>
      <c r="E118" s="6531" t="s">
        <v>2050</v>
      </c>
      <c r="F118" s="6532" t="s">
        <v>5039</v>
      </c>
      <c r="G118" s="6425">
        <v>1</v>
      </c>
      <c r="H118" s="6425">
        <v>1</v>
      </c>
      <c r="I118" s="6422" t="s">
        <v>2028</v>
      </c>
      <c r="J118" s="6422" t="s">
        <v>2028</v>
      </c>
      <c r="K118" s="6422" t="s">
        <v>2029</v>
      </c>
      <c r="L118" s="6422" t="s">
        <v>2029</v>
      </c>
      <c r="M118" s="6422">
        <v>9</v>
      </c>
      <c r="N118" s="6422">
        <v>0</v>
      </c>
      <c r="O118" s="6422">
        <v>31</v>
      </c>
      <c r="P118" s="6422">
        <v>9</v>
      </c>
      <c r="Q118" s="6422">
        <v>0</v>
      </c>
      <c r="R118" s="6422">
        <v>31</v>
      </c>
      <c r="S118" s="6422">
        <v>0</v>
      </c>
      <c r="T118" s="6422">
        <v>0</v>
      </c>
      <c r="U118" s="6422">
        <v>0</v>
      </c>
      <c r="V118" s="6422">
        <v>0</v>
      </c>
      <c r="W118" s="6422">
        <v>0</v>
      </c>
      <c r="X118" s="6422">
        <v>0</v>
      </c>
      <c r="Y118" s="6422">
        <v>0</v>
      </c>
      <c r="Z118" s="6422">
        <v>0</v>
      </c>
      <c r="AA118" s="6422">
        <v>0</v>
      </c>
      <c r="AB118" s="6422">
        <v>0</v>
      </c>
      <c r="AC118" s="6331"/>
      <c r="AD118" s="6331"/>
      <c r="AE118" s="6331"/>
      <c r="AF118" s="6331"/>
      <c r="AG118" s="6331"/>
      <c r="AH118" s="6331"/>
      <c r="AI118" s="6331"/>
      <c r="AJ118" s="6331">
        <v>0</v>
      </c>
      <c r="AK118" s="6331">
        <v>0</v>
      </c>
      <c r="AL118" s="6331">
        <v>0</v>
      </c>
      <c r="AM118" s="6331">
        <v>0</v>
      </c>
      <c r="AN118" s="6331" t="s">
        <v>2029</v>
      </c>
      <c r="AO118" s="6331">
        <v>0</v>
      </c>
      <c r="AP118" s="6331">
        <v>0</v>
      </c>
      <c r="AQ118" s="6331">
        <v>0</v>
      </c>
      <c r="AR118" s="6331">
        <v>0</v>
      </c>
      <c r="AS118" s="6331" t="s">
        <v>4810</v>
      </c>
      <c r="AT118" s="6331"/>
      <c r="AU118" s="6331"/>
      <c r="AV118" s="6331"/>
      <c r="AW118" s="6331" t="s">
        <v>4809</v>
      </c>
      <c r="AX118" s="6331" t="s">
        <v>4809</v>
      </c>
      <c r="AY118" s="6331">
        <v>0</v>
      </c>
      <c r="AZ118" s="6331">
        <v>0</v>
      </c>
      <c r="BA118" s="6331">
        <v>0</v>
      </c>
      <c r="BB118" s="6331">
        <v>0</v>
      </c>
      <c r="BC118" s="6331" t="s">
        <v>2030</v>
      </c>
      <c r="BD118" s="6329" t="s">
        <v>2031</v>
      </c>
      <c r="BE118" s="6440">
        <f>SUM(CD119:CD121)</f>
        <v>10304</v>
      </c>
      <c r="BF118" s="6396">
        <f>BE118</f>
        <v>10304</v>
      </c>
      <c r="BG118" s="6396">
        <f>SUM(CE119:CE121)</f>
        <v>10432</v>
      </c>
      <c r="BH118" s="6396">
        <f>SUM(CF119/2+CF120+CF121)</f>
        <v>512</v>
      </c>
      <c r="BI118" s="6396">
        <f>BH118</f>
        <v>512</v>
      </c>
      <c r="BJ118" s="6396">
        <f>SUM(CG119/2+CG120+CG121)</f>
        <v>608</v>
      </c>
      <c r="BK118" s="6212" t="s">
        <v>873</v>
      </c>
      <c r="BL118" s="6320">
        <v>9</v>
      </c>
      <c r="BM118" s="6320">
        <v>2</v>
      </c>
      <c r="BN118" s="6323" t="s">
        <v>2045</v>
      </c>
      <c r="BO118" s="6320" t="s">
        <v>2033</v>
      </c>
      <c r="BP118" s="6212" t="s">
        <v>2034</v>
      </c>
      <c r="BQ118" s="6160">
        <v>0</v>
      </c>
      <c r="BR118" s="6160">
        <v>0</v>
      </c>
      <c r="BS118" s="6160">
        <v>0</v>
      </c>
      <c r="BT118" s="6160">
        <v>0</v>
      </c>
      <c r="BU118" s="2064" t="s">
        <v>2035</v>
      </c>
      <c r="BV118" s="2066"/>
      <c r="BW118" s="2065"/>
      <c r="BX118" s="2064"/>
      <c r="BY118" s="2064"/>
      <c r="BZ118" s="2064"/>
      <c r="CA118" s="2064"/>
      <c r="CB118" s="2071"/>
      <c r="CC118" s="2071"/>
      <c r="CH118" s="191"/>
      <c r="CI118" s="1201"/>
      <c r="CJ118" s="1201"/>
      <c r="CK118" s="1201"/>
      <c r="CL118" s="2063"/>
      <c r="CM118" s="2063"/>
      <c r="CN118" s="2063"/>
      <c r="CO118" s="2063"/>
      <c r="CP118" s="2063"/>
      <c r="CQ118" s="6326" t="s">
        <v>2468</v>
      </c>
      <c r="CR118" s="6326" t="s">
        <v>3030</v>
      </c>
      <c r="CS118" s="2348" t="s">
        <v>5089</v>
      </c>
    </row>
    <row r="119" spans="1:97" ht="12.75" customHeight="1">
      <c r="A119" s="6530"/>
      <c r="B119" s="6377"/>
      <c r="C119" s="6399"/>
      <c r="D119" s="6526"/>
      <c r="E119" s="6531"/>
      <c r="F119" s="6533"/>
      <c r="G119" s="6426"/>
      <c r="H119" s="6426"/>
      <c r="I119" s="6423"/>
      <c r="J119" s="6423"/>
      <c r="K119" s="6423"/>
      <c r="L119" s="6423"/>
      <c r="M119" s="6423"/>
      <c r="N119" s="6423"/>
      <c r="O119" s="6423"/>
      <c r="P119" s="6423"/>
      <c r="Q119" s="6423"/>
      <c r="R119" s="6423"/>
      <c r="S119" s="6423"/>
      <c r="T119" s="6423"/>
      <c r="U119" s="6423"/>
      <c r="V119" s="6423"/>
      <c r="W119" s="6423"/>
      <c r="X119" s="6423"/>
      <c r="Y119" s="6423"/>
      <c r="Z119" s="6423"/>
      <c r="AA119" s="6423"/>
      <c r="AB119" s="6423"/>
      <c r="AC119" s="6332"/>
      <c r="AD119" s="6332"/>
      <c r="AE119" s="6332"/>
      <c r="AF119" s="6332"/>
      <c r="AG119" s="6332"/>
      <c r="AH119" s="6332"/>
      <c r="AI119" s="6332"/>
      <c r="AJ119" s="6332"/>
      <c r="AK119" s="6332"/>
      <c r="AL119" s="6332"/>
      <c r="AM119" s="6332"/>
      <c r="AN119" s="6332"/>
      <c r="AO119" s="6332"/>
      <c r="AP119" s="6332"/>
      <c r="AQ119" s="6332"/>
      <c r="AR119" s="6332"/>
      <c r="AS119" s="6332"/>
      <c r="AT119" s="6332"/>
      <c r="AU119" s="6332"/>
      <c r="AV119" s="6332"/>
      <c r="AW119" s="6332"/>
      <c r="AX119" s="6332"/>
      <c r="AY119" s="6332"/>
      <c r="AZ119" s="6332"/>
      <c r="BA119" s="6332"/>
      <c r="BB119" s="6332"/>
      <c r="BC119" s="6332"/>
      <c r="BD119" s="6330"/>
      <c r="BE119" s="6441"/>
      <c r="BF119" s="6397"/>
      <c r="BG119" s="6397"/>
      <c r="BH119" s="6397"/>
      <c r="BI119" s="6397"/>
      <c r="BJ119" s="6397"/>
      <c r="BK119" s="6206"/>
      <c r="BL119" s="6321"/>
      <c r="BM119" s="6321"/>
      <c r="BN119" s="6324"/>
      <c r="BO119" s="6321"/>
      <c r="BP119" s="6206"/>
      <c r="BQ119" s="6161"/>
      <c r="BR119" s="6161"/>
      <c r="BS119" s="6161"/>
      <c r="BT119" s="6161"/>
      <c r="BU119" s="2064" t="s">
        <v>2035</v>
      </c>
      <c r="BV119" s="2066" t="s">
        <v>857</v>
      </c>
      <c r="BW119" s="2065"/>
      <c r="BX119" s="1201">
        <v>3986</v>
      </c>
      <c r="BY119" s="2064" t="s">
        <v>2034</v>
      </c>
      <c r="BZ119" s="1201">
        <v>3986</v>
      </c>
      <c r="CA119" s="2064" t="s">
        <v>2036</v>
      </c>
      <c r="CB119" s="2067" t="s">
        <v>4979</v>
      </c>
      <c r="CC119" s="2067" t="s">
        <v>4976</v>
      </c>
      <c r="CD119" s="2056">
        <f>$CD$29</f>
        <v>10048</v>
      </c>
      <c r="CE119" s="2056">
        <f>$CE$29</f>
        <v>10112</v>
      </c>
      <c r="CF119" s="2056">
        <f>$CF$29</f>
        <v>512</v>
      </c>
      <c r="CG119" s="2056">
        <f>$CG$29</f>
        <v>576</v>
      </c>
      <c r="CH119" s="2070"/>
      <c r="CI119" s="2069">
        <v>4</v>
      </c>
      <c r="CJ119" s="2069" t="s">
        <v>859</v>
      </c>
      <c r="CK119" s="2069">
        <v>4</v>
      </c>
      <c r="CL119" s="2068">
        <v>6</v>
      </c>
      <c r="CM119" s="2068" t="s">
        <v>875</v>
      </c>
      <c r="CN119" s="2068" t="s">
        <v>859</v>
      </c>
      <c r="CO119" s="2068" t="s">
        <v>876</v>
      </c>
      <c r="CP119" s="2068" t="s">
        <v>877</v>
      </c>
      <c r="CQ119" s="6327"/>
      <c r="CR119" s="6327"/>
      <c r="CS119" s="2349"/>
    </row>
    <row r="120" spans="1:97" ht="12.75" customHeight="1">
      <c r="A120" s="6530"/>
      <c r="B120" s="6377"/>
      <c r="C120" s="6399"/>
      <c r="D120" s="6526"/>
      <c r="E120" s="6531"/>
      <c r="F120" s="6533"/>
      <c r="G120" s="6426"/>
      <c r="H120" s="6426"/>
      <c r="I120" s="6423"/>
      <c r="J120" s="6423"/>
      <c r="K120" s="6423"/>
      <c r="L120" s="6423"/>
      <c r="M120" s="6423"/>
      <c r="N120" s="6423"/>
      <c r="O120" s="6423"/>
      <c r="P120" s="6423"/>
      <c r="Q120" s="6423"/>
      <c r="R120" s="6423"/>
      <c r="S120" s="6423"/>
      <c r="T120" s="6423"/>
      <c r="U120" s="6423"/>
      <c r="V120" s="6423"/>
      <c r="W120" s="6423"/>
      <c r="X120" s="6423"/>
      <c r="Y120" s="6423"/>
      <c r="Z120" s="6423"/>
      <c r="AA120" s="6423"/>
      <c r="AB120" s="6423"/>
      <c r="AC120" s="6332"/>
      <c r="AD120" s="6332"/>
      <c r="AE120" s="6332"/>
      <c r="AF120" s="6332"/>
      <c r="AG120" s="6332"/>
      <c r="AH120" s="6332"/>
      <c r="AI120" s="6332"/>
      <c r="AJ120" s="6332"/>
      <c r="AK120" s="6332"/>
      <c r="AL120" s="6332"/>
      <c r="AM120" s="6332"/>
      <c r="AN120" s="6332"/>
      <c r="AO120" s="6332"/>
      <c r="AP120" s="6332"/>
      <c r="AQ120" s="6332"/>
      <c r="AR120" s="6332"/>
      <c r="AS120" s="6332"/>
      <c r="AT120" s="6332"/>
      <c r="AU120" s="6332"/>
      <c r="AV120" s="6332"/>
      <c r="AW120" s="6332"/>
      <c r="AX120" s="6332"/>
      <c r="AY120" s="6332"/>
      <c r="AZ120" s="6332"/>
      <c r="BA120" s="6332"/>
      <c r="BB120" s="6332"/>
      <c r="BC120" s="6332"/>
      <c r="BD120" s="6329" t="s">
        <v>2031</v>
      </c>
      <c r="BE120" s="6441"/>
      <c r="BF120" s="6397"/>
      <c r="BG120" s="6397"/>
      <c r="BH120" s="6397"/>
      <c r="BI120" s="6397"/>
      <c r="BJ120" s="6397"/>
      <c r="BK120" s="6206"/>
      <c r="BL120" s="6321"/>
      <c r="BM120" s="6321"/>
      <c r="BN120" s="6324"/>
      <c r="BO120" s="6321"/>
      <c r="BP120" s="6206"/>
      <c r="BQ120" s="6161"/>
      <c r="BR120" s="6161"/>
      <c r="BS120" s="6161"/>
      <c r="BT120" s="6161"/>
      <c r="BU120" s="2064" t="s">
        <v>2035</v>
      </c>
      <c r="BV120" s="2066"/>
      <c r="BW120" s="2065"/>
      <c r="BX120" s="2082"/>
      <c r="BY120" s="2082"/>
      <c r="BZ120" s="2082"/>
      <c r="CA120" s="2082"/>
      <c r="CB120" s="2082"/>
      <c r="CC120" s="2082"/>
      <c r="CH120" s="2082"/>
      <c r="CI120" s="2083"/>
      <c r="CJ120" s="2082"/>
      <c r="CK120" s="2082"/>
      <c r="CL120" s="2063"/>
      <c r="CM120" s="2063"/>
      <c r="CN120" s="2063"/>
      <c r="CO120" s="2063"/>
      <c r="CP120" s="2063"/>
      <c r="CQ120" s="6327"/>
      <c r="CR120" s="6327"/>
      <c r="CS120" s="2349"/>
    </row>
    <row r="121" spans="1:97" ht="12.75" customHeight="1">
      <c r="A121" s="6530"/>
      <c r="B121" s="6378"/>
      <c r="C121" s="6399"/>
      <c r="D121" s="6526"/>
      <c r="E121" s="6531"/>
      <c r="F121" s="6534"/>
      <c r="G121" s="6427"/>
      <c r="H121" s="6427"/>
      <c r="I121" s="6424"/>
      <c r="J121" s="6424"/>
      <c r="K121" s="6424"/>
      <c r="L121" s="6424"/>
      <c r="M121" s="6424"/>
      <c r="N121" s="6424"/>
      <c r="O121" s="6424"/>
      <c r="P121" s="6424"/>
      <c r="Q121" s="6424"/>
      <c r="R121" s="6424"/>
      <c r="S121" s="6424"/>
      <c r="T121" s="6424"/>
      <c r="U121" s="6424"/>
      <c r="V121" s="6424"/>
      <c r="W121" s="6424"/>
      <c r="X121" s="6424"/>
      <c r="Y121" s="6424"/>
      <c r="Z121" s="6424"/>
      <c r="AA121" s="6424"/>
      <c r="AB121" s="6424"/>
      <c r="AC121" s="6333"/>
      <c r="AD121" s="6333"/>
      <c r="AE121" s="6333"/>
      <c r="AF121" s="6333"/>
      <c r="AG121" s="6333"/>
      <c r="AH121" s="6333"/>
      <c r="AI121" s="6333"/>
      <c r="AJ121" s="6333"/>
      <c r="AK121" s="6333"/>
      <c r="AL121" s="6333"/>
      <c r="AM121" s="6333"/>
      <c r="AN121" s="6333"/>
      <c r="AO121" s="6333"/>
      <c r="AP121" s="6333"/>
      <c r="AQ121" s="6333"/>
      <c r="AR121" s="6333"/>
      <c r="AS121" s="6333"/>
      <c r="AT121" s="6333"/>
      <c r="AU121" s="6333"/>
      <c r="AV121" s="6333"/>
      <c r="AW121" s="6333"/>
      <c r="AX121" s="6333"/>
      <c r="AY121" s="6333"/>
      <c r="AZ121" s="6333"/>
      <c r="BA121" s="6333"/>
      <c r="BB121" s="6333"/>
      <c r="BC121" s="6333"/>
      <c r="BD121" s="6330"/>
      <c r="BE121" s="6442"/>
      <c r="BF121" s="6398"/>
      <c r="BG121" s="6398"/>
      <c r="BH121" s="6398"/>
      <c r="BI121" s="6398"/>
      <c r="BJ121" s="6398"/>
      <c r="BK121" s="6207"/>
      <c r="BL121" s="6322"/>
      <c r="BM121" s="6322"/>
      <c r="BN121" s="6325"/>
      <c r="BO121" s="6322"/>
      <c r="BP121" s="6207"/>
      <c r="BQ121" s="6162"/>
      <c r="BR121" s="6162"/>
      <c r="BS121" s="6162"/>
      <c r="BT121" s="6162"/>
      <c r="BU121" s="2064" t="s">
        <v>2035</v>
      </c>
      <c r="BV121" s="2066" t="s">
        <v>857</v>
      </c>
      <c r="BW121" s="2065"/>
      <c r="BX121" s="1201">
        <v>3983</v>
      </c>
      <c r="BY121" s="2064" t="s">
        <v>2034</v>
      </c>
      <c r="BZ121" s="1201">
        <v>3983</v>
      </c>
      <c r="CA121" s="2064" t="s">
        <v>2036</v>
      </c>
      <c r="CB121" s="191" t="s">
        <v>5022</v>
      </c>
      <c r="CC121" s="191" t="s">
        <v>5022</v>
      </c>
      <c r="CD121" s="2218">
        <f>$CD$40</f>
        <v>256</v>
      </c>
      <c r="CE121" s="2219">
        <f>$CE$40</f>
        <v>320</v>
      </c>
      <c r="CF121" s="2219">
        <f>$CF$40</f>
        <v>256</v>
      </c>
      <c r="CG121" s="2220">
        <f>$CG$40</f>
        <v>320</v>
      </c>
      <c r="CH121" s="191"/>
      <c r="CI121" s="1201">
        <v>2</v>
      </c>
      <c r="CJ121" s="1201" t="s">
        <v>859</v>
      </c>
      <c r="CK121" s="1201">
        <v>2</v>
      </c>
      <c r="CL121" s="2063"/>
      <c r="CM121" s="2063"/>
      <c r="CN121" s="2063"/>
      <c r="CO121" s="2063"/>
      <c r="CP121" s="2063"/>
      <c r="CQ121" s="6328"/>
      <c r="CR121" s="6328"/>
      <c r="CS121" s="2350"/>
    </row>
    <row r="122" spans="1:97" ht="12.75" customHeight="1">
      <c r="A122" s="6229" t="s">
        <v>4966</v>
      </c>
      <c r="B122" s="6376" t="s">
        <v>2463</v>
      </c>
      <c r="C122" s="3627" t="s">
        <v>4799</v>
      </c>
      <c r="D122" s="6506" t="s">
        <v>4813</v>
      </c>
      <c r="E122" s="6411" t="s">
        <v>2043</v>
      </c>
      <c r="F122" s="6503" t="s">
        <v>5040</v>
      </c>
      <c r="G122" s="6344">
        <v>1</v>
      </c>
      <c r="H122" s="6344">
        <v>1</v>
      </c>
      <c r="I122" s="6331" t="s">
        <v>2028</v>
      </c>
      <c r="J122" s="6331" t="s">
        <v>2028</v>
      </c>
      <c r="K122" s="6331" t="s">
        <v>2029</v>
      </c>
      <c r="L122" s="6331" t="s">
        <v>2029</v>
      </c>
      <c r="M122" s="6331">
        <v>8</v>
      </c>
      <c r="N122" s="6331">
        <v>0</v>
      </c>
      <c r="O122" s="6331">
        <v>31</v>
      </c>
      <c r="P122" s="6331">
        <v>8</v>
      </c>
      <c r="Q122" s="6331">
        <v>0</v>
      </c>
      <c r="R122" s="6331">
        <v>31</v>
      </c>
      <c r="S122" s="6331">
        <v>0</v>
      </c>
      <c r="T122" s="6331">
        <v>0</v>
      </c>
      <c r="U122" s="6331">
        <v>0</v>
      </c>
      <c r="V122" s="6331">
        <v>0</v>
      </c>
      <c r="W122" s="6331">
        <v>0</v>
      </c>
      <c r="X122" s="6331">
        <v>0</v>
      </c>
      <c r="Y122" s="6331">
        <v>0</v>
      </c>
      <c r="Z122" s="6331">
        <v>0</v>
      </c>
      <c r="AA122" s="6331">
        <v>0</v>
      </c>
      <c r="AB122" s="6331">
        <v>0</v>
      </c>
      <c r="AC122" s="6331"/>
      <c r="AD122" s="6331"/>
      <c r="AE122" s="6331"/>
      <c r="AF122" s="6331"/>
      <c r="AG122" s="6331"/>
      <c r="AH122" s="6331"/>
      <c r="AI122" s="6331"/>
      <c r="AJ122" s="6331">
        <v>0</v>
      </c>
      <c r="AK122" s="6331">
        <v>0</v>
      </c>
      <c r="AL122" s="6331">
        <v>0</v>
      </c>
      <c r="AM122" s="6331">
        <v>0</v>
      </c>
      <c r="AN122" s="6331" t="s">
        <v>2029</v>
      </c>
      <c r="AO122" s="6331">
        <v>0</v>
      </c>
      <c r="AP122" s="6331">
        <v>0</v>
      </c>
      <c r="AQ122" s="6331">
        <v>0</v>
      </c>
      <c r="AR122" s="6331">
        <v>0</v>
      </c>
      <c r="AS122" s="6331" t="s">
        <v>4810</v>
      </c>
      <c r="AT122" s="6331"/>
      <c r="AU122" s="6331"/>
      <c r="AV122" s="6331"/>
      <c r="AW122" s="6331" t="s">
        <v>4809</v>
      </c>
      <c r="AX122" s="6331" t="s">
        <v>4809</v>
      </c>
      <c r="AY122" s="6331">
        <v>0</v>
      </c>
      <c r="AZ122" s="6331">
        <v>0</v>
      </c>
      <c r="BA122" s="6331">
        <v>0</v>
      </c>
      <c r="BB122" s="6331">
        <v>0</v>
      </c>
      <c r="BC122" s="6331" t="s">
        <v>2030</v>
      </c>
      <c r="BD122" s="6329" t="s">
        <v>2031</v>
      </c>
      <c r="BE122" s="6440">
        <f>SUM(CD123:CD125)</f>
        <v>4544</v>
      </c>
      <c r="BF122" s="6396">
        <f>BE122</f>
        <v>4544</v>
      </c>
      <c r="BG122" s="6396">
        <f>SUM(CE123:CE125)</f>
        <v>4672</v>
      </c>
      <c r="BH122" s="6396">
        <f>SUM(CF123/2+CF124+CF125)</f>
        <v>768</v>
      </c>
      <c r="BI122" s="6396">
        <f>BH122</f>
        <v>768</v>
      </c>
      <c r="BJ122" s="6396">
        <f>SUM(CG123/2+CG124+CG125)</f>
        <v>864</v>
      </c>
      <c r="BK122" s="6212" t="s">
        <v>873</v>
      </c>
      <c r="BL122" s="6320">
        <v>9</v>
      </c>
      <c r="BM122" s="6320">
        <v>2</v>
      </c>
      <c r="BN122" s="6323" t="s">
        <v>2045</v>
      </c>
      <c r="BO122" s="6320" t="s">
        <v>2033</v>
      </c>
      <c r="BP122" s="6212" t="s">
        <v>2034</v>
      </c>
      <c r="BQ122" s="6160">
        <v>0</v>
      </c>
      <c r="BR122" s="6160">
        <v>0</v>
      </c>
      <c r="BS122" s="6160">
        <v>0</v>
      </c>
      <c r="BT122" s="6160">
        <v>0</v>
      </c>
      <c r="BU122" s="2064" t="s">
        <v>2035</v>
      </c>
      <c r="BV122" s="2066"/>
      <c r="BW122" s="2065"/>
      <c r="BX122" s="2064"/>
      <c r="BY122" s="2064"/>
      <c r="BZ122" s="2064"/>
      <c r="CA122" s="2064"/>
      <c r="CB122" s="2071"/>
      <c r="CC122" s="2071"/>
      <c r="CH122" s="191"/>
      <c r="CI122" s="1201"/>
      <c r="CJ122" s="1201"/>
      <c r="CK122" s="1201"/>
      <c r="CL122" s="2063"/>
      <c r="CM122" s="2063"/>
      <c r="CN122" s="2063"/>
      <c r="CO122" s="2063"/>
      <c r="CP122" s="2063"/>
      <c r="CQ122" s="6326" t="s">
        <v>2451</v>
      </c>
      <c r="CR122" s="6326" t="s">
        <v>3030</v>
      </c>
      <c r="CS122" s="2348" t="s">
        <v>5089</v>
      </c>
    </row>
    <row r="123" spans="1:97" ht="12.75" customHeight="1">
      <c r="A123" s="6230"/>
      <c r="B123" s="6377"/>
      <c r="C123" s="3490"/>
      <c r="D123" s="6507"/>
      <c r="E123" s="6412"/>
      <c r="F123" s="6504"/>
      <c r="G123" s="6345"/>
      <c r="H123" s="6345"/>
      <c r="I123" s="6332"/>
      <c r="J123" s="6332"/>
      <c r="K123" s="6332"/>
      <c r="L123" s="6332"/>
      <c r="M123" s="6332"/>
      <c r="N123" s="6332"/>
      <c r="O123" s="6332"/>
      <c r="P123" s="6332"/>
      <c r="Q123" s="6332"/>
      <c r="R123" s="6332"/>
      <c r="S123" s="6332"/>
      <c r="T123" s="6332"/>
      <c r="U123" s="6332"/>
      <c r="V123" s="6332"/>
      <c r="W123" s="6332"/>
      <c r="X123" s="6332"/>
      <c r="Y123" s="6332"/>
      <c r="Z123" s="6332"/>
      <c r="AA123" s="6332"/>
      <c r="AB123" s="6332"/>
      <c r="AC123" s="6332"/>
      <c r="AD123" s="6332"/>
      <c r="AE123" s="6332"/>
      <c r="AF123" s="6332"/>
      <c r="AG123" s="6332"/>
      <c r="AH123" s="6332"/>
      <c r="AI123" s="6332"/>
      <c r="AJ123" s="6332"/>
      <c r="AK123" s="6332"/>
      <c r="AL123" s="6332"/>
      <c r="AM123" s="6332"/>
      <c r="AN123" s="6332"/>
      <c r="AO123" s="6332"/>
      <c r="AP123" s="6332"/>
      <c r="AQ123" s="6332"/>
      <c r="AR123" s="6332"/>
      <c r="AS123" s="6332"/>
      <c r="AT123" s="6332"/>
      <c r="AU123" s="6332"/>
      <c r="AV123" s="6332"/>
      <c r="AW123" s="6332"/>
      <c r="AX123" s="6332"/>
      <c r="AY123" s="6332"/>
      <c r="AZ123" s="6332"/>
      <c r="BA123" s="6332"/>
      <c r="BB123" s="6332"/>
      <c r="BC123" s="6332"/>
      <c r="BD123" s="6330"/>
      <c r="BE123" s="6441"/>
      <c r="BF123" s="6397"/>
      <c r="BG123" s="6397"/>
      <c r="BH123" s="6397"/>
      <c r="BI123" s="6397"/>
      <c r="BJ123" s="6397"/>
      <c r="BK123" s="6206"/>
      <c r="BL123" s="6321"/>
      <c r="BM123" s="6321"/>
      <c r="BN123" s="6324"/>
      <c r="BO123" s="6321"/>
      <c r="BP123" s="6206"/>
      <c r="BQ123" s="6161"/>
      <c r="BR123" s="6161"/>
      <c r="BS123" s="6161"/>
      <c r="BT123" s="6161"/>
      <c r="BU123" s="2064" t="s">
        <v>2035</v>
      </c>
      <c r="BV123" s="2066" t="s">
        <v>857</v>
      </c>
      <c r="BW123" s="2065"/>
      <c r="BX123" s="1201">
        <v>3986</v>
      </c>
      <c r="BY123" s="2064" t="s">
        <v>2034</v>
      </c>
      <c r="BZ123" s="1201">
        <v>3986</v>
      </c>
      <c r="CA123" s="2064" t="s">
        <v>2036</v>
      </c>
      <c r="CB123" s="2067" t="s">
        <v>4977</v>
      </c>
      <c r="CC123" s="2067" t="s">
        <v>4976</v>
      </c>
      <c r="CD123" s="2056">
        <f>$CD$26</f>
        <v>4032</v>
      </c>
      <c r="CE123" s="2056">
        <f>$CE$26</f>
        <v>4096</v>
      </c>
      <c r="CF123" s="2056">
        <f>$CF$26</f>
        <v>512</v>
      </c>
      <c r="CG123" s="2056">
        <f>$CG$26</f>
        <v>576</v>
      </c>
      <c r="CH123" s="2070"/>
      <c r="CI123" s="2069">
        <v>2</v>
      </c>
      <c r="CJ123" s="2069" t="s">
        <v>859</v>
      </c>
      <c r="CK123" s="2069">
        <v>2</v>
      </c>
      <c r="CL123" s="2068">
        <v>3</v>
      </c>
      <c r="CM123" s="2068" t="s">
        <v>875</v>
      </c>
      <c r="CN123" s="2068" t="s">
        <v>859</v>
      </c>
      <c r="CO123" s="2068" t="s">
        <v>876</v>
      </c>
      <c r="CP123" s="2068" t="s">
        <v>877</v>
      </c>
      <c r="CQ123" s="6327"/>
      <c r="CR123" s="6327"/>
      <c r="CS123" s="2349"/>
    </row>
    <row r="124" spans="1:97" ht="12.75" customHeight="1">
      <c r="A124" s="6230"/>
      <c r="B124" s="6377"/>
      <c r="C124" s="3490"/>
      <c r="D124" s="6507"/>
      <c r="E124" s="6412"/>
      <c r="F124" s="6504"/>
      <c r="G124" s="6345"/>
      <c r="H124" s="6345"/>
      <c r="I124" s="6332"/>
      <c r="J124" s="6332"/>
      <c r="K124" s="6332"/>
      <c r="L124" s="6332"/>
      <c r="M124" s="6332"/>
      <c r="N124" s="6332"/>
      <c r="O124" s="6332"/>
      <c r="P124" s="6332"/>
      <c r="Q124" s="6332"/>
      <c r="R124" s="6332"/>
      <c r="S124" s="6332"/>
      <c r="T124" s="6332"/>
      <c r="U124" s="6332"/>
      <c r="V124" s="6332"/>
      <c r="W124" s="6332"/>
      <c r="X124" s="6332"/>
      <c r="Y124" s="6332"/>
      <c r="Z124" s="6332"/>
      <c r="AA124" s="6332"/>
      <c r="AB124" s="6332"/>
      <c r="AC124" s="6332"/>
      <c r="AD124" s="6332"/>
      <c r="AE124" s="6332"/>
      <c r="AF124" s="6332"/>
      <c r="AG124" s="6332"/>
      <c r="AH124" s="6332"/>
      <c r="AI124" s="6332"/>
      <c r="AJ124" s="6332"/>
      <c r="AK124" s="6332"/>
      <c r="AL124" s="6332"/>
      <c r="AM124" s="6332"/>
      <c r="AN124" s="6332"/>
      <c r="AO124" s="6332"/>
      <c r="AP124" s="6332"/>
      <c r="AQ124" s="6332"/>
      <c r="AR124" s="6332"/>
      <c r="AS124" s="6332"/>
      <c r="AT124" s="6332"/>
      <c r="AU124" s="6332"/>
      <c r="AV124" s="6332"/>
      <c r="AW124" s="6332"/>
      <c r="AX124" s="6332"/>
      <c r="AY124" s="6332"/>
      <c r="AZ124" s="6332"/>
      <c r="BA124" s="6332"/>
      <c r="BB124" s="6332"/>
      <c r="BC124" s="6332"/>
      <c r="BD124" s="6329" t="s">
        <v>2031</v>
      </c>
      <c r="BE124" s="6441"/>
      <c r="BF124" s="6397"/>
      <c r="BG124" s="6397"/>
      <c r="BH124" s="6397"/>
      <c r="BI124" s="6397"/>
      <c r="BJ124" s="6397"/>
      <c r="BK124" s="6206"/>
      <c r="BL124" s="6321"/>
      <c r="BM124" s="6321"/>
      <c r="BN124" s="6324"/>
      <c r="BO124" s="6321"/>
      <c r="BP124" s="6206"/>
      <c r="BQ124" s="6161"/>
      <c r="BR124" s="6161"/>
      <c r="BS124" s="6161"/>
      <c r="BT124" s="6161"/>
      <c r="BU124" s="2064" t="s">
        <v>2035</v>
      </c>
      <c r="BV124" s="2066" t="s">
        <v>857</v>
      </c>
      <c r="BW124" s="2065"/>
      <c r="BX124" s="1201">
        <v>4000</v>
      </c>
      <c r="BY124" s="2064" t="s">
        <v>2034</v>
      </c>
      <c r="BZ124" s="1201">
        <v>4000</v>
      </c>
      <c r="CA124" s="2064" t="s">
        <v>2036</v>
      </c>
      <c r="CB124" s="2067" t="s">
        <v>869</v>
      </c>
      <c r="CC124" s="2067" t="s">
        <v>869</v>
      </c>
      <c r="CD124" s="2056">
        <f>$CD$37</f>
        <v>256</v>
      </c>
      <c r="CE124" s="2056">
        <f>$CE$37</f>
        <v>256</v>
      </c>
      <c r="CF124" s="2056">
        <f>$CF$37</f>
        <v>256</v>
      </c>
      <c r="CG124" s="2056">
        <f>$CG$37</f>
        <v>256</v>
      </c>
      <c r="CH124" s="191"/>
      <c r="CI124" s="1201">
        <v>2</v>
      </c>
      <c r="CJ124" s="1201" t="s">
        <v>859</v>
      </c>
      <c r="CK124" s="1201">
        <v>2</v>
      </c>
      <c r="CL124" s="2063"/>
      <c r="CM124" s="2063"/>
      <c r="CN124" s="2063"/>
      <c r="CO124" s="2063"/>
      <c r="CP124" s="2063"/>
      <c r="CQ124" s="6327"/>
      <c r="CR124" s="6327"/>
      <c r="CS124" s="2349"/>
    </row>
    <row r="125" spans="1:97" ht="12.75" customHeight="1">
      <c r="A125" s="6231"/>
      <c r="B125" s="6378"/>
      <c r="C125" s="3491"/>
      <c r="D125" s="6508"/>
      <c r="E125" s="6415"/>
      <c r="F125" s="6505"/>
      <c r="G125" s="6346"/>
      <c r="H125" s="6346"/>
      <c r="I125" s="6333"/>
      <c r="J125" s="6333"/>
      <c r="K125" s="6333"/>
      <c r="L125" s="6333"/>
      <c r="M125" s="6333"/>
      <c r="N125" s="6333"/>
      <c r="O125" s="6333"/>
      <c r="P125" s="6333"/>
      <c r="Q125" s="6333"/>
      <c r="R125" s="6333"/>
      <c r="S125" s="6333"/>
      <c r="T125" s="6333"/>
      <c r="U125" s="6333"/>
      <c r="V125" s="6333"/>
      <c r="W125" s="6333"/>
      <c r="X125" s="6333"/>
      <c r="Y125" s="6333"/>
      <c r="Z125" s="6333"/>
      <c r="AA125" s="6333"/>
      <c r="AB125" s="6333"/>
      <c r="AC125" s="6333"/>
      <c r="AD125" s="6333"/>
      <c r="AE125" s="6333"/>
      <c r="AF125" s="6333"/>
      <c r="AG125" s="6333"/>
      <c r="AH125" s="6333"/>
      <c r="AI125" s="6333"/>
      <c r="AJ125" s="6333"/>
      <c r="AK125" s="6333"/>
      <c r="AL125" s="6333"/>
      <c r="AM125" s="6333"/>
      <c r="AN125" s="6333"/>
      <c r="AO125" s="6333"/>
      <c r="AP125" s="6333"/>
      <c r="AQ125" s="6333"/>
      <c r="AR125" s="6333"/>
      <c r="AS125" s="6333"/>
      <c r="AT125" s="6333"/>
      <c r="AU125" s="6333"/>
      <c r="AV125" s="6333"/>
      <c r="AW125" s="6333"/>
      <c r="AX125" s="6333"/>
      <c r="AY125" s="6333"/>
      <c r="AZ125" s="6333"/>
      <c r="BA125" s="6333"/>
      <c r="BB125" s="6333"/>
      <c r="BC125" s="6333"/>
      <c r="BD125" s="6330"/>
      <c r="BE125" s="6442"/>
      <c r="BF125" s="6398"/>
      <c r="BG125" s="6398"/>
      <c r="BH125" s="6398"/>
      <c r="BI125" s="6398"/>
      <c r="BJ125" s="6398"/>
      <c r="BK125" s="6207"/>
      <c r="BL125" s="6322"/>
      <c r="BM125" s="6322"/>
      <c r="BN125" s="6325"/>
      <c r="BO125" s="6322"/>
      <c r="BP125" s="6207"/>
      <c r="BQ125" s="6162"/>
      <c r="BR125" s="6162"/>
      <c r="BS125" s="6162"/>
      <c r="BT125" s="6162"/>
      <c r="BU125" s="2064" t="s">
        <v>2035</v>
      </c>
      <c r="BV125" s="2066" t="s">
        <v>857</v>
      </c>
      <c r="BW125" s="2065"/>
      <c r="BX125" s="1201">
        <v>3983</v>
      </c>
      <c r="BY125" s="2064" t="s">
        <v>2034</v>
      </c>
      <c r="BZ125" s="1201">
        <v>3983</v>
      </c>
      <c r="CA125" s="2064" t="s">
        <v>2036</v>
      </c>
      <c r="CB125" s="191" t="s">
        <v>5022</v>
      </c>
      <c r="CC125" s="191" t="s">
        <v>5022</v>
      </c>
      <c r="CD125" s="2218">
        <f>$CD$40</f>
        <v>256</v>
      </c>
      <c r="CE125" s="2219">
        <f>$CE$40</f>
        <v>320</v>
      </c>
      <c r="CF125" s="2219">
        <f>$CF$40</f>
        <v>256</v>
      </c>
      <c r="CG125" s="2220">
        <f>$CG$40</f>
        <v>320</v>
      </c>
      <c r="CH125" s="191"/>
      <c r="CI125" s="1201">
        <v>2</v>
      </c>
      <c r="CJ125" s="1201" t="s">
        <v>859</v>
      </c>
      <c r="CK125" s="1201">
        <v>2</v>
      </c>
      <c r="CL125" s="2063"/>
      <c r="CM125" s="2063"/>
      <c r="CN125" s="2063"/>
      <c r="CO125" s="2063"/>
      <c r="CP125" s="2063"/>
      <c r="CQ125" s="6328"/>
      <c r="CR125" s="6328"/>
      <c r="CS125" s="2350"/>
    </row>
    <row r="126" spans="1:97" ht="12.75" customHeight="1">
      <c r="A126" s="6229" t="s">
        <v>4967</v>
      </c>
      <c r="B126" s="6376" t="s">
        <v>2463</v>
      </c>
      <c r="C126" s="3627" t="s">
        <v>4802</v>
      </c>
      <c r="D126" s="6506" t="s">
        <v>4812</v>
      </c>
      <c r="E126" s="6411" t="s">
        <v>2050</v>
      </c>
      <c r="F126" s="6503" t="s">
        <v>5041</v>
      </c>
      <c r="G126" s="6344">
        <v>1</v>
      </c>
      <c r="H126" s="6344">
        <v>1</v>
      </c>
      <c r="I126" s="6331" t="s">
        <v>2028</v>
      </c>
      <c r="J126" s="6331" t="s">
        <v>2028</v>
      </c>
      <c r="K126" s="6331" t="s">
        <v>2029</v>
      </c>
      <c r="L126" s="6331" t="s">
        <v>2029</v>
      </c>
      <c r="M126" s="6331">
        <v>9</v>
      </c>
      <c r="N126" s="6331">
        <v>0</v>
      </c>
      <c r="O126" s="6331">
        <v>31</v>
      </c>
      <c r="P126" s="6331">
        <v>9</v>
      </c>
      <c r="Q126" s="6331">
        <v>0</v>
      </c>
      <c r="R126" s="6331">
        <v>31</v>
      </c>
      <c r="S126" s="6331">
        <v>0</v>
      </c>
      <c r="T126" s="6331">
        <v>0</v>
      </c>
      <c r="U126" s="6331">
        <v>0</v>
      </c>
      <c r="V126" s="6331">
        <v>0</v>
      </c>
      <c r="W126" s="6331">
        <v>0</v>
      </c>
      <c r="X126" s="6331">
        <v>0</v>
      </c>
      <c r="Y126" s="6331">
        <v>0</v>
      </c>
      <c r="Z126" s="6331">
        <v>0</v>
      </c>
      <c r="AA126" s="6331">
        <v>0</v>
      </c>
      <c r="AB126" s="6331">
        <v>0</v>
      </c>
      <c r="AC126" s="6331"/>
      <c r="AD126" s="6331"/>
      <c r="AE126" s="6331"/>
      <c r="AF126" s="6331"/>
      <c r="AG126" s="6331"/>
      <c r="AH126" s="6331"/>
      <c r="AI126" s="6331"/>
      <c r="AJ126" s="6331">
        <v>0</v>
      </c>
      <c r="AK126" s="6331">
        <v>0</v>
      </c>
      <c r="AL126" s="6331">
        <v>0</v>
      </c>
      <c r="AM126" s="6331">
        <v>0</v>
      </c>
      <c r="AN126" s="6331" t="s">
        <v>2029</v>
      </c>
      <c r="AO126" s="6331">
        <v>0</v>
      </c>
      <c r="AP126" s="6331">
        <v>0</v>
      </c>
      <c r="AQ126" s="6331">
        <v>0</v>
      </c>
      <c r="AR126" s="6331">
        <v>0</v>
      </c>
      <c r="AS126" s="6331" t="s">
        <v>4810</v>
      </c>
      <c r="AT126" s="6331"/>
      <c r="AU126" s="6331"/>
      <c r="AV126" s="6331"/>
      <c r="AW126" s="6331" t="s">
        <v>4809</v>
      </c>
      <c r="AX126" s="6331" t="s">
        <v>4809</v>
      </c>
      <c r="AY126" s="6331">
        <v>0</v>
      </c>
      <c r="AZ126" s="6331">
        <v>0</v>
      </c>
      <c r="BA126" s="6331">
        <v>0</v>
      </c>
      <c r="BB126" s="6331">
        <v>0</v>
      </c>
      <c r="BC126" s="6331" t="s">
        <v>2030</v>
      </c>
      <c r="BD126" s="6329" t="s">
        <v>2031</v>
      </c>
      <c r="BE126" s="6440">
        <f>SUM(CD127:CD129)</f>
        <v>6528</v>
      </c>
      <c r="BF126" s="6396">
        <f>BE126</f>
        <v>6528</v>
      </c>
      <c r="BG126" s="6396">
        <f>SUM(CE127:CE129)</f>
        <v>6656</v>
      </c>
      <c r="BH126" s="6396">
        <f>SUM(CF127/2+CF128+CF129)</f>
        <v>768</v>
      </c>
      <c r="BI126" s="6396">
        <f>BH126</f>
        <v>768</v>
      </c>
      <c r="BJ126" s="6396">
        <f>SUM(CG127/2+CG128+CG129)</f>
        <v>864</v>
      </c>
      <c r="BK126" s="6212" t="s">
        <v>873</v>
      </c>
      <c r="BL126" s="6320">
        <v>9</v>
      </c>
      <c r="BM126" s="6320">
        <v>2</v>
      </c>
      <c r="BN126" s="6323" t="s">
        <v>2045</v>
      </c>
      <c r="BO126" s="6320" t="s">
        <v>2033</v>
      </c>
      <c r="BP126" s="6212" t="s">
        <v>2034</v>
      </c>
      <c r="BQ126" s="6160">
        <v>0</v>
      </c>
      <c r="BR126" s="6160">
        <v>0</v>
      </c>
      <c r="BS126" s="6160">
        <v>0</v>
      </c>
      <c r="BT126" s="6160">
        <v>0</v>
      </c>
      <c r="BU126" s="2064" t="s">
        <v>2035</v>
      </c>
      <c r="BV126" s="2066"/>
      <c r="BW126" s="2065"/>
      <c r="BX126" s="2064"/>
      <c r="BY126" s="2064"/>
      <c r="BZ126" s="2064"/>
      <c r="CA126" s="2064"/>
      <c r="CB126" s="2071"/>
      <c r="CC126" s="2071"/>
      <c r="CH126" s="191"/>
      <c r="CI126" s="1201"/>
      <c r="CJ126" s="1201"/>
      <c r="CK126" s="1201"/>
      <c r="CL126" s="2063"/>
      <c r="CM126" s="2063"/>
      <c r="CN126" s="2063"/>
      <c r="CO126" s="2063"/>
      <c r="CP126" s="2063"/>
      <c r="CQ126" s="6326" t="s">
        <v>2466</v>
      </c>
      <c r="CR126" s="6326" t="s">
        <v>3030</v>
      </c>
      <c r="CS126" s="2348" t="s">
        <v>5089</v>
      </c>
    </row>
    <row r="127" spans="1:97" ht="12.75" customHeight="1">
      <c r="A127" s="6230"/>
      <c r="B127" s="6377"/>
      <c r="C127" s="3490"/>
      <c r="D127" s="6507"/>
      <c r="E127" s="6412"/>
      <c r="F127" s="6504"/>
      <c r="G127" s="6345"/>
      <c r="H127" s="6345"/>
      <c r="I127" s="6332"/>
      <c r="J127" s="6332"/>
      <c r="K127" s="6332"/>
      <c r="L127" s="6332"/>
      <c r="M127" s="6332"/>
      <c r="N127" s="6332"/>
      <c r="O127" s="6332"/>
      <c r="P127" s="6332"/>
      <c r="Q127" s="6332"/>
      <c r="R127" s="6332"/>
      <c r="S127" s="6332"/>
      <c r="T127" s="6332"/>
      <c r="U127" s="6332"/>
      <c r="V127" s="6332"/>
      <c r="W127" s="6332"/>
      <c r="X127" s="6332"/>
      <c r="Y127" s="6332"/>
      <c r="Z127" s="6332"/>
      <c r="AA127" s="6332"/>
      <c r="AB127" s="6332"/>
      <c r="AC127" s="6332"/>
      <c r="AD127" s="6332"/>
      <c r="AE127" s="6332"/>
      <c r="AF127" s="6332"/>
      <c r="AG127" s="6332"/>
      <c r="AH127" s="6332"/>
      <c r="AI127" s="6332"/>
      <c r="AJ127" s="6332"/>
      <c r="AK127" s="6332"/>
      <c r="AL127" s="6332"/>
      <c r="AM127" s="6332"/>
      <c r="AN127" s="6332"/>
      <c r="AO127" s="6332"/>
      <c r="AP127" s="6332"/>
      <c r="AQ127" s="6332"/>
      <c r="AR127" s="6332"/>
      <c r="AS127" s="6332"/>
      <c r="AT127" s="6332"/>
      <c r="AU127" s="6332"/>
      <c r="AV127" s="6332"/>
      <c r="AW127" s="6332"/>
      <c r="AX127" s="6332"/>
      <c r="AY127" s="6332"/>
      <c r="AZ127" s="6332"/>
      <c r="BA127" s="6332"/>
      <c r="BB127" s="6332"/>
      <c r="BC127" s="6332"/>
      <c r="BD127" s="6330"/>
      <c r="BE127" s="6441"/>
      <c r="BF127" s="6397"/>
      <c r="BG127" s="6397"/>
      <c r="BH127" s="6397"/>
      <c r="BI127" s="6397"/>
      <c r="BJ127" s="6397"/>
      <c r="BK127" s="6206"/>
      <c r="BL127" s="6321"/>
      <c r="BM127" s="6321"/>
      <c r="BN127" s="6324"/>
      <c r="BO127" s="6321"/>
      <c r="BP127" s="6206"/>
      <c r="BQ127" s="6161"/>
      <c r="BR127" s="6161"/>
      <c r="BS127" s="6161"/>
      <c r="BT127" s="6161"/>
      <c r="BU127" s="2064" t="s">
        <v>2035</v>
      </c>
      <c r="BV127" s="2066" t="s">
        <v>857</v>
      </c>
      <c r="BW127" s="2065"/>
      <c r="BX127" s="1201">
        <v>3986</v>
      </c>
      <c r="BY127" s="2064" t="s">
        <v>2034</v>
      </c>
      <c r="BZ127" s="1201">
        <v>3986</v>
      </c>
      <c r="CA127" s="2064" t="s">
        <v>2036</v>
      </c>
      <c r="CB127" s="2067" t="s">
        <v>4978</v>
      </c>
      <c r="CC127" s="2067" t="s">
        <v>4976</v>
      </c>
      <c r="CD127" s="2056">
        <f>$CD$27</f>
        <v>6016</v>
      </c>
      <c r="CE127" s="2056">
        <f>$CE$27</f>
        <v>6080</v>
      </c>
      <c r="CF127" s="2056">
        <f>$CF$27</f>
        <v>512</v>
      </c>
      <c r="CG127" s="2056">
        <f>$CG$27</f>
        <v>576</v>
      </c>
      <c r="CH127" s="2070"/>
      <c r="CI127" s="2069">
        <v>2</v>
      </c>
      <c r="CJ127" s="2069" t="s">
        <v>859</v>
      </c>
      <c r="CK127" s="2069">
        <v>2</v>
      </c>
      <c r="CL127" s="2068">
        <v>6</v>
      </c>
      <c r="CM127" s="2068" t="s">
        <v>875</v>
      </c>
      <c r="CN127" s="2068" t="s">
        <v>859</v>
      </c>
      <c r="CO127" s="2068" t="s">
        <v>876</v>
      </c>
      <c r="CP127" s="2068" t="s">
        <v>877</v>
      </c>
      <c r="CQ127" s="6327"/>
      <c r="CR127" s="6327"/>
      <c r="CS127" s="2349"/>
    </row>
    <row r="128" spans="1:97" ht="12.75" customHeight="1">
      <c r="A128" s="6230"/>
      <c r="B128" s="6377"/>
      <c r="C128" s="3490"/>
      <c r="D128" s="6507"/>
      <c r="E128" s="6412"/>
      <c r="F128" s="6504"/>
      <c r="G128" s="6345"/>
      <c r="H128" s="6345"/>
      <c r="I128" s="6332"/>
      <c r="J128" s="6332"/>
      <c r="K128" s="6332"/>
      <c r="L128" s="6332"/>
      <c r="M128" s="6332"/>
      <c r="N128" s="6332"/>
      <c r="O128" s="6332"/>
      <c r="P128" s="6332"/>
      <c r="Q128" s="6332"/>
      <c r="R128" s="6332"/>
      <c r="S128" s="6332"/>
      <c r="T128" s="6332"/>
      <c r="U128" s="6332"/>
      <c r="V128" s="6332"/>
      <c r="W128" s="6332"/>
      <c r="X128" s="6332"/>
      <c r="Y128" s="6332"/>
      <c r="Z128" s="6332"/>
      <c r="AA128" s="6332"/>
      <c r="AB128" s="6332"/>
      <c r="AC128" s="6332"/>
      <c r="AD128" s="6332"/>
      <c r="AE128" s="6332"/>
      <c r="AF128" s="6332"/>
      <c r="AG128" s="6332"/>
      <c r="AH128" s="6332"/>
      <c r="AI128" s="6332"/>
      <c r="AJ128" s="6332"/>
      <c r="AK128" s="6332"/>
      <c r="AL128" s="6332"/>
      <c r="AM128" s="6332"/>
      <c r="AN128" s="6332"/>
      <c r="AO128" s="6332"/>
      <c r="AP128" s="6332"/>
      <c r="AQ128" s="6332"/>
      <c r="AR128" s="6332"/>
      <c r="AS128" s="6332"/>
      <c r="AT128" s="6332"/>
      <c r="AU128" s="6332"/>
      <c r="AV128" s="6332"/>
      <c r="AW128" s="6332"/>
      <c r="AX128" s="6332"/>
      <c r="AY128" s="6332"/>
      <c r="AZ128" s="6332"/>
      <c r="BA128" s="6332"/>
      <c r="BB128" s="6332"/>
      <c r="BC128" s="6332"/>
      <c r="BD128" s="6329" t="s">
        <v>2031</v>
      </c>
      <c r="BE128" s="6441"/>
      <c r="BF128" s="6397"/>
      <c r="BG128" s="6397"/>
      <c r="BH128" s="6397"/>
      <c r="BI128" s="6397"/>
      <c r="BJ128" s="6397"/>
      <c r="BK128" s="6206"/>
      <c r="BL128" s="6321"/>
      <c r="BM128" s="6321"/>
      <c r="BN128" s="6324"/>
      <c r="BO128" s="6321"/>
      <c r="BP128" s="6206"/>
      <c r="BQ128" s="6161"/>
      <c r="BR128" s="6161"/>
      <c r="BS128" s="6161"/>
      <c r="BT128" s="6161"/>
      <c r="BU128" s="2064" t="s">
        <v>2035</v>
      </c>
      <c r="BV128" s="2066" t="s">
        <v>857</v>
      </c>
      <c r="BW128" s="2065"/>
      <c r="BX128" s="1201">
        <v>4000</v>
      </c>
      <c r="BY128" s="2064" t="s">
        <v>2034</v>
      </c>
      <c r="BZ128" s="1201">
        <v>4000</v>
      </c>
      <c r="CA128" s="2064" t="s">
        <v>2036</v>
      </c>
      <c r="CB128" s="2067" t="s">
        <v>869</v>
      </c>
      <c r="CC128" s="2067" t="s">
        <v>869</v>
      </c>
      <c r="CD128" s="2056">
        <f>$CD$37</f>
        <v>256</v>
      </c>
      <c r="CE128" s="2056">
        <f>$CE$37</f>
        <v>256</v>
      </c>
      <c r="CF128" s="2056">
        <f>$CF$37</f>
        <v>256</v>
      </c>
      <c r="CG128" s="2056">
        <f>$CG$37</f>
        <v>256</v>
      </c>
      <c r="CH128" s="191"/>
      <c r="CI128" s="1201">
        <v>2</v>
      </c>
      <c r="CJ128" s="1201" t="s">
        <v>859</v>
      </c>
      <c r="CK128" s="1201">
        <v>2</v>
      </c>
      <c r="CL128" s="2063"/>
      <c r="CM128" s="2063"/>
      <c r="CN128" s="2063"/>
      <c r="CO128" s="2063"/>
      <c r="CP128" s="2063"/>
      <c r="CQ128" s="6327"/>
      <c r="CR128" s="6327"/>
      <c r="CS128" s="2349"/>
    </row>
    <row r="129" spans="1:127" ht="12.75" customHeight="1">
      <c r="A129" s="6231"/>
      <c r="B129" s="6378"/>
      <c r="C129" s="3491"/>
      <c r="D129" s="6508"/>
      <c r="E129" s="6413"/>
      <c r="F129" s="6505"/>
      <c r="G129" s="6346"/>
      <c r="H129" s="6346"/>
      <c r="I129" s="6333"/>
      <c r="J129" s="6333"/>
      <c r="K129" s="6333"/>
      <c r="L129" s="6333"/>
      <c r="M129" s="6333"/>
      <c r="N129" s="6333"/>
      <c r="O129" s="6333"/>
      <c r="P129" s="6333"/>
      <c r="Q129" s="6333"/>
      <c r="R129" s="6333"/>
      <c r="S129" s="6333"/>
      <c r="T129" s="6333"/>
      <c r="U129" s="6333"/>
      <c r="V129" s="6333"/>
      <c r="W129" s="6333"/>
      <c r="X129" s="6333"/>
      <c r="Y129" s="6333"/>
      <c r="Z129" s="6333"/>
      <c r="AA129" s="6333"/>
      <c r="AB129" s="6333"/>
      <c r="AC129" s="6333"/>
      <c r="AD129" s="6333"/>
      <c r="AE129" s="6333"/>
      <c r="AF129" s="6333"/>
      <c r="AG129" s="6333"/>
      <c r="AH129" s="6333"/>
      <c r="AI129" s="6333"/>
      <c r="AJ129" s="6333"/>
      <c r="AK129" s="6333"/>
      <c r="AL129" s="6333"/>
      <c r="AM129" s="6333"/>
      <c r="AN129" s="6333"/>
      <c r="AO129" s="6333"/>
      <c r="AP129" s="6333"/>
      <c r="AQ129" s="6333"/>
      <c r="AR129" s="6333"/>
      <c r="AS129" s="6333"/>
      <c r="AT129" s="6333"/>
      <c r="AU129" s="6333"/>
      <c r="AV129" s="6333"/>
      <c r="AW129" s="6333"/>
      <c r="AX129" s="6333"/>
      <c r="AY129" s="6333"/>
      <c r="AZ129" s="6333"/>
      <c r="BA129" s="6333"/>
      <c r="BB129" s="6333"/>
      <c r="BC129" s="6333"/>
      <c r="BD129" s="6330"/>
      <c r="BE129" s="6442"/>
      <c r="BF129" s="6398"/>
      <c r="BG129" s="6398"/>
      <c r="BH129" s="6398"/>
      <c r="BI129" s="6398"/>
      <c r="BJ129" s="6398"/>
      <c r="BK129" s="6207"/>
      <c r="BL129" s="6322"/>
      <c r="BM129" s="6322"/>
      <c r="BN129" s="6325"/>
      <c r="BO129" s="6322"/>
      <c r="BP129" s="6207"/>
      <c r="BQ129" s="6162"/>
      <c r="BR129" s="6162"/>
      <c r="BS129" s="6162"/>
      <c r="BT129" s="6162"/>
      <c r="BU129" s="2064" t="s">
        <v>2035</v>
      </c>
      <c r="BV129" s="2066" t="s">
        <v>857</v>
      </c>
      <c r="BW129" s="2065"/>
      <c r="BX129" s="1201">
        <v>3983</v>
      </c>
      <c r="BY129" s="2064" t="s">
        <v>2034</v>
      </c>
      <c r="BZ129" s="1201">
        <v>3983</v>
      </c>
      <c r="CA129" s="2064" t="s">
        <v>2036</v>
      </c>
      <c r="CB129" s="191" t="s">
        <v>5022</v>
      </c>
      <c r="CC129" s="191" t="s">
        <v>5022</v>
      </c>
      <c r="CD129" s="2218">
        <f>$CD$40</f>
        <v>256</v>
      </c>
      <c r="CE129" s="2219">
        <f>$CE$40</f>
        <v>320</v>
      </c>
      <c r="CF129" s="2219">
        <f>$CF$40</f>
        <v>256</v>
      </c>
      <c r="CG129" s="2220">
        <f>$CG$40</f>
        <v>320</v>
      </c>
      <c r="CH129" s="191"/>
      <c r="CI129" s="1201">
        <v>2</v>
      </c>
      <c r="CJ129" s="1201" t="s">
        <v>859</v>
      </c>
      <c r="CK129" s="1201">
        <v>2</v>
      </c>
      <c r="CL129" s="2063"/>
      <c r="CM129" s="2063"/>
      <c r="CN129" s="2063"/>
      <c r="CO129" s="2063"/>
      <c r="CP129" s="2063"/>
      <c r="CQ129" s="6328"/>
      <c r="CR129" s="6328"/>
      <c r="CS129" s="2350"/>
    </row>
    <row r="130" spans="1:127" ht="12.75" customHeight="1">
      <c r="A130" s="6229" t="s">
        <v>4968</v>
      </c>
      <c r="B130" s="6376" t="s">
        <v>2463</v>
      </c>
      <c r="C130" s="3627" t="s">
        <v>4805</v>
      </c>
      <c r="D130" s="6506" t="s">
        <v>4811</v>
      </c>
      <c r="E130" s="6411" t="s">
        <v>2050</v>
      </c>
      <c r="F130" s="6503" t="s">
        <v>5042</v>
      </c>
      <c r="G130" s="6344">
        <v>1</v>
      </c>
      <c r="H130" s="6344">
        <v>1</v>
      </c>
      <c r="I130" s="6331" t="s">
        <v>2028</v>
      </c>
      <c r="J130" s="6331" t="s">
        <v>2028</v>
      </c>
      <c r="K130" s="6331" t="s">
        <v>2029</v>
      </c>
      <c r="L130" s="6331" t="s">
        <v>2029</v>
      </c>
      <c r="M130" s="6331">
        <v>9</v>
      </c>
      <c r="N130" s="6331">
        <v>0</v>
      </c>
      <c r="O130" s="6331">
        <v>31</v>
      </c>
      <c r="P130" s="6331">
        <v>9</v>
      </c>
      <c r="Q130" s="6331">
        <v>0</v>
      </c>
      <c r="R130" s="6331">
        <v>31</v>
      </c>
      <c r="S130" s="6331">
        <v>0</v>
      </c>
      <c r="T130" s="6331">
        <v>0</v>
      </c>
      <c r="U130" s="6331">
        <v>0</v>
      </c>
      <c r="V130" s="6331">
        <v>0</v>
      </c>
      <c r="W130" s="6331">
        <v>0</v>
      </c>
      <c r="X130" s="6331">
        <v>0</v>
      </c>
      <c r="Y130" s="6331">
        <v>0</v>
      </c>
      <c r="Z130" s="6331">
        <v>0</v>
      </c>
      <c r="AA130" s="6331">
        <v>0</v>
      </c>
      <c r="AB130" s="6331">
        <v>0</v>
      </c>
      <c r="AC130" s="6331"/>
      <c r="AD130" s="6331"/>
      <c r="AE130" s="6331"/>
      <c r="AF130" s="6331"/>
      <c r="AG130" s="6331"/>
      <c r="AH130" s="6331"/>
      <c r="AI130" s="6331"/>
      <c r="AJ130" s="6331">
        <v>0</v>
      </c>
      <c r="AK130" s="6331">
        <v>0</v>
      </c>
      <c r="AL130" s="6331">
        <v>0</v>
      </c>
      <c r="AM130" s="6331">
        <v>0</v>
      </c>
      <c r="AN130" s="6331" t="s">
        <v>2029</v>
      </c>
      <c r="AO130" s="6331">
        <v>0</v>
      </c>
      <c r="AP130" s="6331">
        <v>0</v>
      </c>
      <c r="AQ130" s="6331">
        <v>0</v>
      </c>
      <c r="AR130" s="6331">
        <v>0</v>
      </c>
      <c r="AS130" s="6331" t="s">
        <v>4810</v>
      </c>
      <c r="AT130" s="6331"/>
      <c r="AU130" s="6331"/>
      <c r="AV130" s="6331"/>
      <c r="AW130" s="6331" t="s">
        <v>4809</v>
      </c>
      <c r="AX130" s="6331" t="s">
        <v>4809</v>
      </c>
      <c r="AY130" s="6331">
        <v>0</v>
      </c>
      <c r="AZ130" s="6331">
        <v>0</v>
      </c>
      <c r="BA130" s="6331">
        <v>0</v>
      </c>
      <c r="BB130" s="6331">
        <v>0</v>
      </c>
      <c r="BC130" s="6331" t="s">
        <v>2030</v>
      </c>
      <c r="BD130" s="6329" t="s">
        <v>2031</v>
      </c>
      <c r="BE130" s="6440">
        <f>SUM(CD131:CD133)</f>
        <v>10560</v>
      </c>
      <c r="BF130" s="6396">
        <f>BE130</f>
        <v>10560</v>
      </c>
      <c r="BG130" s="6396">
        <f>SUM(CE131:CE133)</f>
        <v>10688</v>
      </c>
      <c r="BH130" s="6396">
        <f>SUM(CF131/2+CF132+CF133)</f>
        <v>768</v>
      </c>
      <c r="BI130" s="6396">
        <f>BH130</f>
        <v>768</v>
      </c>
      <c r="BJ130" s="6396">
        <f>SUM(CG131/2+CG132+CG133)</f>
        <v>864</v>
      </c>
      <c r="BK130" s="6212" t="s">
        <v>873</v>
      </c>
      <c r="BL130" s="6320">
        <v>9</v>
      </c>
      <c r="BM130" s="6320">
        <v>2</v>
      </c>
      <c r="BN130" s="6323" t="s">
        <v>2045</v>
      </c>
      <c r="BO130" s="6320" t="s">
        <v>2033</v>
      </c>
      <c r="BP130" s="6212" t="s">
        <v>2034</v>
      </c>
      <c r="BQ130" s="6160">
        <v>0</v>
      </c>
      <c r="BR130" s="6160">
        <v>0</v>
      </c>
      <c r="BS130" s="6160">
        <v>0</v>
      </c>
      <c r="BT130" s="6160">
        <v>0</v>
      </c>
      <c r="BU130" s="2064" t="s">
        <v>2035</v>
      </c>
      <c r="BV130" s="2066"/>
      <c r="BW130" s="2065"/>
      <c r="BX130" s="2064"/>
      <c r="BY130" s="2064"/>
      <c r="BZ130" s="2064"/>
      <c r="CA130" s="2064"/>
      <c r="CB130" s="2071"/>
      <c r="CC130" s="2071"/>
      <c r="CH130" s="191"/>
      <c r="CI130" s="1201"/>
      <c r="CJ130" s="1201"/>
      <c r="CK130" s="1201"/>
      <c r="CL130" s="2063"/>
      <c r="CM130" s="2063"/>
      <c r="CN130" s="2063"/>
      <c r="CO130" s="2063"/>
      <c r="CP130" s="2063"/>
      <c r="CQ130" s="6326" t="s">
        <v>2468</v>
      </c>
      <c r="CR130" s="6326" t="s">
        <v>3030</v>
      </c>
      <c r="CS130" s="2348" t="s">
        <v>5089</v>
      </c>
    </row>
    <row r="131" spans="1:127" ht="12.75" customHeight="1">
      <c r="A131" s="6230"/>
      <c r="B131" s="6377"/>
      <c r="C131" s="3490"/>
      <c r="D131" s="6507"/>
      <c r="E131" s="6412"/>
      <c r="F131" s="6504"/>
      <c r="G131" s="6345"/>
      <c r="H131" s="6345"/>
      <c r="I131" s="6332"/>
      <c r="J131" s="6332"/>
      <c r="K131" s="6332"/>
      <c r="L131" s="6332"/>
      <c r="M131" s="6332"/>
      <c r="N131" s="6332"/>
      <c r="O131" s="6332"/>
      <c r="P131" s="6332"/>
      <c r="Q131" s="6332"/>
      <c r="R131" s="6332"/>
      <c r="S131" s="6332"/>
      <c r="T131" s="6332"/>
      <c r="U131" s="6332"/>
      <c r="V131" s="6332"/>
      <c r="W131" s="6332"/>
      <c r="X131" s="6332"/>
      <c r="Y131" s="6332"/>
      <c r="Z131" s="6332"/>
      <c r="AA131" s="6332"/>
      <c r="AB131" s="6332"/>
      <c r="AC131" s="6332"/>
      <c r="AD131" s="6332"/>
      <c r="AE131" s="6332"/>
      <c r="AF131" s="6332"/>
      <c r="AG131" s="6332"/>
      <c r="AH131" s="6332"/>
      <c r="AI131" s="6332"/>
      <c r="AJ131" s="6332"/>
      <c r="AK131" s="6332"/>
      <c r="AL131" s="6332"/>
      <c r="AM131" s="6332"/>
      <c r="AN131" s="6332"/>
      <c r="AO131" s="6332"/>
      <c r="AP131" s="6332"/>
      <c r="AQ131" s="6332"/>
      <c r="AR131" s="6332"/>
      <c r="AS131" s="6332"/>
      <c r="AT131" s="6332"/>
      <c r="AU131" s="6332"/>
      <c r="AV131" s="6332"/>
      <c r="AW131" s="6332"/>
      <c r="AX131" s="6332"/>
      <c r="AY131" s="6332"/>
      <c r="AZ131" s="6332"/>
      <c r="BA131" s="6332"/>
      <c r="BB131" s="6332"/>
      <c r="BC131" s="6332"/>
      <c r="BD131" s="6330"/>
      <c r="BE131" s="6441"/>
      <c r="BF131" s="6397"/>
      <c r="BG131" s="6397"/>
      <c r="BH131" s="6397"/>
      <c r="BI131" s="6397"/>
      <c r="BJ131" s="6397"/>
      <c r="BK131" s="6206"/>
      <c r="BL131" s="6321"/>
      <c r="BM131" s="6321"/>
      <c r="BN131" s="6324"/>
      <c r="BO131" s="6321"/>
      <c r="BP131" s="6206"/>
      <c r="BQ131" s="6161"/>
      <c r="BR131" s="6161"/>
      <c r="BS131" s="6161"/>
      <c r="BT131" s="6161"/>
      <c r="BU131" s="2064" t="s">
        <v>2035</v>
      </c>
      <c r="BV131" s="2066" t="s">
        <v>857</v>
      </c>
      <c r="BW131" s="2065"/>
      <c r="BX131" s="1201">
        <v>3986</v>
      </c>
      <c r="BY131" s="2064" t="s">
        <v>2034</v>
      </c>
      <c r="BZ131" s="1201">
        <v>3986</v>
      </c>
      <c r="CA131" s="2064" t="s">
        <v>2036</v>
      </c>
      <c r="CB131" s="2067" t="s">
        <v>4979</v>
      </c>
      <c r="CC131" s="2067" t="s">
        <v>4976</v>
      </c>
      <c r="CD131" s="2056">
        <f>$CD$29</f>
        <v>10048</v>
      </c>
      <c r="CE131" s="2056">
        <f>$CE$29</f>
        <v>10112</v>
      </c>
      <c r="CF131" s="2056">
        <f>$CF$29</f>
        <v>512</v>
      </c>
      <c r="CG131" s="2056">
        <f>$CG$29</f>
        <v>576</v>
      </c>
      <c r="CH131" s="2070"/>
      <c r="CI131" s="2069">
        <v>4</v>
      </c>
      <c r="CJ131" s="2069" t="s">
        <v>859</v>
      </c>
      <c r="CK131" s="2069">
        <v>4</v>
      </c>
      <c r="CL131" s="2068">
        <v>6</v>
      </c>
      <c r="CM131" s="2068" t="s">
        <v>875</v>
      </c>
      <c r="CN131" s="2068" t="s">
        <v>859</v>
      </c>
      <c r="CO131" s="2068" t="s">
        <v>876</v>
      </c>
      <c r="CP131" s="2068" t="s">
        <v>877</v>
      </c>
      <c r="CQ131" s="6327"/>
      <c r="CR131" s="6327"/>
      <c r="CS131" s="2256"/>
    </row>
    <row r="132" spans="1:127" ht="12.75" customHeight="1">
      <c r="A132" s="6230"/>
      <c r="B132" s="6377"/>
      <c r="C132" s="3490"/>
      <c r="D132" s="6507"/>
      <c r="E132" s="6412"/>
      <c r="F132" s="6504"/>
      <c r="G132" s="6345"/>
      <c r="H132" s="6345"/>
      <c r="I132" s="6332"/>
      <c r="J132" s="6332"/>
      <c r="K132" s="6332"/>
      <c r="L132" s="6332"/>
      <c r="M132" s="6332"/>
      <c r="N132" s="6332"/>
      <c r="O132" s="6332"/>
      <c r="P132" s="6332"/>
      <c r="Q132" s="6332"/>
      <c r="R132" s="6332"/>
      <c r="S132" s="6332"/>
      <c r="T132" s="6332"/>
      <c r="U132" s="6332"/>
      <c r="V132" s="6332"/>
      <c r="W132" s="6332"/>
      <c r="X132" s="6332"/>
      <c r="Y132" s="6332"/>
      <c r="Z132" s="6332"/>
      <c r="AA132" s="6332"/>
      <c r="AB132" s="6332"/>
      <c r="AC132" s="6332"/>
      <c r="AD132" s="6332"/>
      <c r="AE132" s="6332"/>
      <c r="AF132" s="6332"/>
      <c r="AG132" s="6332"/>
      <c r="AH132" s="6332"/>
      <c r="AI132" s="6332"/>
      <c r="AJ132" s="6332"/>
      <c r="AK132" s="6332"/>
      <c r="AL132" s="6332"/>
      <c r="AM132" s="6332"/>
      <c r="AN132" s="6332"/>
      <c r="AO132" s="6332"/>
      <c r="AP132" s="6332"/>
      <c r="AQ132" s="6332"/>
      <c r="AR132" s="6332"/>
      <c r="AS132" s="6332"/>
      <c r="AT132" s="6332"/>
      <c r="AU132" s="6332"/>
      <c r="AV132" s="6332"/>
      <c r="AW132" s="6332"/>
      <c r="AX132" s="6332"/>
      <c r="AY132" s="6332"/>
      <c r="AZ132" s="6332"/>
      <c r="BA132" s="6332"/>
      <c r="BB132" s="6332"/>
      <c r="BC132" s="6332"/>
      <c r="BD132" s="6329" t="s">
        <v>2031</v>
      </c>
      <c r="BE132" s="6441"/>
      <c r="BF132" s="6397"/>
      <c r="BG132" s="6397"/>
      <c r="BH132" s="6397"/>
      <c r="BI132" s="6397"/>
      <c r="BJ132" s="6397"/>
      <c r="BK132" s="6206"/>
      <c r="BL132" s="6321"/>
      <c r="BM132" s="6321"/>
      <c r="BN132" s="6324"/>
      <c r="BO132" s="6321"/>
      <c r="BP132" s="6206"/>
      <c r="BQ132" s="6161"/>
      <c r="BR132" s="6161"/>
      <c r="BS132" s="6161"/>
      <c r="BT132" s="6161"/>
      <c r="BU132" s="2064" t="s">
        <v>2035</v>
      </c>
      <c r="BV132" s="2066" t="s">
        <v>857</v>
      </c>
      <c r="BW132" s="2065"/>
      <c r="BX132" s="1201">
        <v>4000</v>
      </c>
      <c r="BY132" s="2064" t="s">
        <v>2034</v>
      </c>
      <c r="BZ132" s="1201">
        <v>4000</v>
      </c>
      <c r="CA132" s="2064" t="s">
        <v>2036</v>
      </c>
      <c r="CB132" s="2067" t="s">
        <v>869</v>
      </c>
      <c r="CC132" s="2067" t="s">
        <v>869</v>
      </c>
      <c r="CD132" s="2056">
        <f>$CD$37</f>
        <v>256</v>
      </c>
      <c r="CE132" s="2056">
        <f>$CE$37</f>
        <v>256</v>
      </c>
      <c r="CF132" s="2056">
        <f>$CF$37</f>
        <v>256</v>
      </c>
      <c r="CG132" s="2056">
        <f>$CG$37</f>
        <v>256</v>
      </c>
      <c r="CH132" s="191"/>
      <c r="CI132" s="1201">
        <v>2</v>
      </c>
      <c r="CJ132" s="1201" t="s">
        <v>859</v>
      </c>
      <c r="CK132" s="1201">
        <v>2</v>
      </c>
      <c r="CL132" s="2063"/>
      <c r="CM132" s="2063"/>
      <c r="CN132" s="2063"/>
      <c r="CO132" s="2063"/>
      <c r="CP132" s="2063"/>
      <c r="CQ132" s="6327"/>
      <c r="CR132" s="6327"/>
      <c r="CS132" s="2256"/>
    </row>
    <row r="133" spans="1:127" ht="12.75" customHeight="1">
      <c r="A133" s="6231"/>
      <c r="B133" s="6378"/>
      <c r="C133" s="3491"/>
      <c r="D133" s="6508"/>
      <c r="E133" s="6413"/>
      <c r="F133" s="6505"/>
      <c r="G133" s="6346"/>
      <c r="H133" s="6346"/>
      <c r="I133" s="6333"/>
      <c r="J133" s="6333"/>
      <c r="K133" s="6333"/>
      <c r="L133" s="6333"/>
      <c r="M133" s="6333"/>
      <c r="N133" s="6333"/>
      <c r="O133" s="6333"/>
      <c r="P133" s="6333"/>
      <c r="Q133" s="6333"/>
      <c r="R133" s="6333"/>
      <c r="S133" s="6333"/>
      <c r="T133" s="6333"/>
      <c r="U133" s="6333"/>
      <c r="V133" s="6333"/>
      <c r="W133" s="6333"/>
      <c r="X133" s="6333"/>
      <c r="Y133" s="6333"/>
      <c r="Z133" s="6333"/>
      <c r="AA133" s="6333"/>
      <c r="AB133" s="6333"/>
      <c r="AC133" s="6333"/>
      <c r="AD133" s="6333"/>
      <c r="AE133" s="6333"/>
      <c r="AF133" s="6333"/>
      <c r="AG133" s="6333"/>
      <c r="AH133" s="6333"/>
      <c r="AI133" s="6333"/>
      <c r="AJ133" s="6333"/>
      <c r="AK133" s="6333"/>
      <c r="AL133" s="6333"/>
      <c r="AM133" s="6333"/>
      <c r="AN133" s="6333"/>
      <c r="AO133" s="6333"/>
      <c r="AP133" s="6333"/>
      <c r="AQ133" s="6333"/>
      <c r="AR133" s="6333"/>
      <c r="AS133" s="6333"/>
      <c r="AT133" s="6333"/>
      <c r="AU133" s="6333"/>
      <c r="AV133" s="6333"/>
      <c r="AW133" s="6333"/>
      <c r="AX133" s="6333"/>
      <c r="AY133" s="6333"/>
      <c r="AZ133" s="6333"/>
      <c r="BA133" s="6333"/>
      <c r="BB133" s="6333"/>
      <c r="BC133" s="6333"/>
      <c r="BD133" s="6330"/>
      <c r="BE133" s="6442"/>
      <c r="BF133" s="6398"/>
      <c r="BG133" s="6398"/>
      <c r="BH133" s="6398"/>
      <c r="BI133" s="6398"/>
      <c r="BJ133" s="6398"/>
      <c r="BK133" s="6207"/>
      <c r="BL133" s="6322"/>
      <c r="BM133" s="6322"/>
      <c r="BN133" s="6325"/>
      <c r="BO133" s="6322"/>
      <c r="BP133" s="6207"/>
      <c r="BQ133" s="6162"/>
      <c r="BR133" s="6162"/>
      <c r="BS133" s="6162"/>
      <c r="BT133" s="6162"/>
      <c r="BU133" s="2064" t="s">
        <v>2035</v>
      </c>
      <c r="BV133" s="2066" t="s">
        <v>857</v>
      </c>
      <c r="BW133" s="2065"/>
      <c r="BX133" s="1201">
        <v>3983</v>
      </c>
      <c r="BY133" s="2064" t="s">
        <v>2034</v>
      </c>
      <c r="BZ133" s="1201">
        <v>3983</v>
      </c>
      <c r="CA133" s="2064" t="s">
        <v>2036</v>
      </c>
      <c r="CB133" s="191" t="s">
        <v>5022</v>
      </c>
      <c r="CC133" s="191" t="s">
        <v>5022</v>
      </c>
      <c r="CD133" s="2218">
        <f>$CD$40</f>
        <v>256</v>
      </c>
      <c r="CE133" s="2219">
        <f>$CE$40</f>
        <v>320</v>
      </c>
      <c r="CF133" s="2219">
        <f>$CF$40</f>
        <v>256</v>
      </c>
      <c r="CG133" s="2220">
        <f>$CG$40</f>
        <v>320</v>
      </c>
      <c r="CH133" s="191"/>
      <c r="CI133" s="1201">
        <v>2</v>
      </c>
      <c r="CJ133" s="1201" t="s">
        <v>859</v>
      </c>
      <c r="CK133" s="1201">
        <v>2</v>
      </c>
      <c r="CL133" s="2063"/>
      <c r="CM133" s="2063"/>
      <c r="CN133" s="2063"/>
      <c r="CO133" s="2063"/>
      <c r="CP133" s="2063"/>
      <c r="CQ133" s="6328"/>
      <c r="CR133" s="6328"/>
      <c r="CS133" s="2257"/>
    </row>
    <row r="134" spans="1:127" s="2059" customFormat="1" ht="12.75" customHeight="1">
      <c r="A134" s="6229" t="s">
        <v>5314</v>
      </c>
      <c r="B134" s="6360" t="s">
        <v>2463</v>
      </c>
      <c r="C134" s="3627" t="s">
        <v>5109</v>
      </c>
      <c r="D134" s="6400" t="s">
        <v>5315</v>
      </c>
      <c r="E134" s="6432" t="s">
        <v>2026</v>
      </c>
      <c r="F134" s="6433" t="s">
        <v>5353</v>
      </c>
      <c r="G134" s="6434">
        <v>1</v>
      </c>
      <c r="H134" s="6344">
        <v>1</v>
      </c>
      <c r="I134" s="6331" t="s">
        <v>2028</v>
      </c>
      <c r="J134" s="6331" t="s">
        <v>2028</v>
      </c>
      <c r="K134" s="6331" t="s">
        <v>2029</v>
      </c>
      <c r="L134" s="6331" t="s">
        <v>2029</v>
      </c>
      <c r="M134" s="6331">
        <v>6</v>
      </c>
      <c r="N134" s="6331">
        <v>0</v>
      </c>
      <c r="O134" s="6331">
        <v>31</v>
      </c>
      <c r="P134" s="6331">
        <v>6</v>
      </c>
      <c r="Q134" s="6331">
        <v>0</v>
      </c>
      <c r="R134" s="6331">
        <v>31</v>
      </c>
      <c r="S134" s="6331">
        <v>0</v>
      </c>
      <c r="T134" s="6331">
        <v>0</v>
      </c>
      <c r="U134" s="6331">
        <v>0</v>
      </c>
      <c r="V134" s="6331">
        <v>0</v>
      </c>
      <c r="W134" s="6331">
        <v>0</v>
      </c>
      <c r="X134" s="6331">
        <v>0</v>
      </c>
      <c r="Y134" s="6331">
        <v>0</v>
      </c>
      <c r="Z134" s="6331">
        <v>0</v>
      </c>
      <c r="AA134" s="6331">
        <v>0</v>
      </c>
      <c r="AB134" s="6331">
        <v>0</v>
      </c>
      <c r="AC134" s="6331"/>
      <c r="AD134" s="6331"/>
      <c r="AE134" s="6331"/>
      <c r="AF134" s="6331"/>
      <c r="AG134" s="6331"/>
      <c r="AH134" s="6331"/>
      <c r="AI134" s="6331"/>
      <c r="AJ134" s="6331">
        <v>0</v>
      </c>
      <c r="AK134" s="6331">
        <v>0</v>
      </c>
      <c r="AL134" s="6331">
        <v>0</v>
      </c>
      <c r="AM134" s="6331">
        <v>0</v>
      </c>
      <c r="AN134" s="6331" t="s">
        <v>2029</v>
      </c>
      <c r="AO134" s="6331">
        <v>0</v>
      </c>
      <c r="AP134" s="6331">
        <v>0</v>
      </c>
      <c r="AQ134" s="6331">
        <v>0</v>
      </c>
      <c r="AR134" s="6331">
        <v>0</v>
      </c>
      <c r="AS134" s="6331" t="s">
        <v>4810</v>
      </c>
      <c r="AT134" s="6331"/>
      <c r="AU134" s="6331"/>
      <c r="AV134" s="6331"/>
      <c r="AW134" s="6331" t="s">
        <v>4809</v>
      </c>
      <c r="AX134" s="6331" t="s">
        <v>4809</v>
      </c>
      <c r="AY134" s="6331">
        <v>0</v>
      </c>
      <c r="AZ134" s="6331">
        <v>0</v>
      </c>
      <c r="BA134" s="6331">
        <v>0</v>
      </c>
      <c r="BB134" s="6331">
        <v>0</v>
      </c>
      <c r="BC134" s="6331" t="s">
        <v>2030</v>
      </c>
      <c r="BD134" s="6329" t="s">
        <v>2031</v>
      </c>
      <c r="BE134" s="6396">
        <f>$CD$45+SUM(CD135:CD137)</f>
        <v>4664</v>
      </c>
      <c r="BF134" s="6396">
        <f>BE134</f>
        <v>4664</v>
      </c>
      <c r="BG134" s="6396">
        <f>$CE$45+SUM(CE135:CE137)</f>
        <v>11335</v>
      </c>
      <c r="BH134" s="6396">
        <f>$CF$47+SUM(CF135/2+CF136+CF137)</f>
        <v>1119</v>
      </c>
      <c r="BI134" s="6396">
        <f>BH134</f>
        <v>1119</v>
      </c>
      <c r="BJ134" s="6396">
        <f>$CG$47+SUM(CG135/2+CG136+CG137)</f>
        <v>1448</v>
      </c>
      <c r="BK134" s="6212" t="s">
        <v>873</v>
      </c>
      <c r="BL134" s="6320">
        <v>4</v>
      </c>
      <c r="BM134" s="6320">
        <v>2</v>
      </c>
      <c r="BN134" s="6323" t="s">
        <v>2032</v>
      </c>
      <c r="BO134" s="6320" t="s">
        <v>2033</v>
      </c>
      <c r="BP134" s="6212" t="s">
        <v>2034</v>
      </c>
      <c r="BQ134" s="6160">
        <v>0</v>
      </c>
      <c r="BR134" s="6160">
        <v>0</v>
      </c>
      <c r="BS134" s="6160">
        <v>0</v>
      </c>
      <c r="BT134" s="6160">
        <v>0</v>
      </c>
      <c r="BU134" s="2064" t="s">
        <v>2035</v>
      </c>
      <c r="BV134" s="2066" t="s">
        <v>857</v>
      </c>
      <c r="BW134" s="2092"/>
      <c r="BX134" s="2064">
        <v>1204</v>
      </c>
      <c r="BY134" s="2064" t="s">
        <v>2034</v>
      </c>
      <c r="BZ134" s="2064">
        <v>1203</v>
      </c>
      <c r="CA134" s="2064" t="s">
        <v>2036</v>
      </c>
      <c r="CB134" s="2084" t="s">
        <v>2037</v>
      </c>
      <c r="CC134" s="2084" t="s">
        <v>5201</v>
      </c>
      <c r="CD134" s="2056">
        <f>$CD$34</f>
        <v>10752</v>
      </c>
      <c r="CE134" s="2056">
        <f>$CE$34</f>
        <v>10816</v>
      </c>
      <c r="CF134" s="2056">
        <f>$CF$36</f>
        <v>1024</v>
      </c>
      <c r="CG134" s="2056">
        <f>$CG$36</f>
        <v>1088</v>
      </c>
      <c r="CH134" s="191"/>
      <c r="CI134" s="1201">
        <v>2</v>
      </c>
      <c r="CJ134" s="1201" t="s">
        <v>859</v>
      </c>
      <c r="CK134" s="1201">
        <v>2</v>
      </c>
      <c r="CL134" s="2063"/>
      <c r="CM134" s="2063"/>
      <c r="CN134" s="2063"/>
      <c r="CO134" s="2063"/>
      <c r="CP134" s="2063"/>
      <c r="CQ134" s="6326" t="s">
        <v>2466</v>
      </c>
      <c r="CR134" s="6326" t="s">
        <v>3030</v>
      </c>
      <c r="CS134" s="2348" t="s">
        <v>5443</v>
      </c>
    </row>
    <row r="135" spans="1:127" s="2059" customFormat="1" ht="12.75" customHeight="1">
      <c r="A135" s="6230"/>
      <c r="B135" s="6361"/>
      <c r="C135" s="3490"/>
      <c r="D135" s="6400"/>
      <c r="E135" s="6432"/>
      <c r="F135" s="6433"/>
      <c r="G135" s="6434"/>
      <c r="H135" s="6435"/>
      <c r="I135" s="6332"/>
      <c r="J135" s="6332"/>
      <c r="K135" s="6332"/>
      <c r="L135" s="6332"/>
      <c r="M135" s="6332"/>
      <c r="N135" s="6332"/>
      <c r="O135" s="6332"/>
      <c r="P135" s="6332"/>
      <c r="Q135" s="6332"/>
      <c r="R135" s="6332"/>
      <c r="S135" s="6332"/>
      <c r="T135" s="6332"/>
      <c r="U135" s="6332"/>
      <c r="V135" s="6332"/>
      <c r="W135" s="6332"/>
      <c r="X135" s="6332"/>
      <c r="Y135" s="6332"/>
      <c r="Z135" s="6332"/>
      <c r="AA135" s="6332"/>
      <c r="AB135" s="6332"/>
      <c r="AC135" s="6332"/>
      <c r="AD135" s="6332"/>
      <c r="AE135" s="6332"/>
      <c r="AF135" s="6332"/>
      <c r="AG135" s="6332"/>
      <c r="AH135" s="6332"/>
      <c r="AI135" s="6332"/>
      <c r="AJ135" s="6332"/>
      <c r="AK135" s="6332"/>
      <c r="AL135" s="6332"/>
      <c r="AM135" s="6332"/>
      <c r="AN135" s="6332"/>
      <c r="AO135" s="6332"/>
      <c r="AP135" s="6332"/>
      <c r="AQ135" s="6332"/>
      <c r="AR135" s="6332"/>
      <c r="AS135" s="6332"/>
      <c r="AT135" s="6332"/>
      <c r="AU135" s="6332"/>
      <c r="AV135" s="6332"/>
      <c r="AW135" s="6332"/>
      <c r="AX135" s="6332"/>
      <c r="AY135" s="6332"/>
      <c r="AZ135" s="6332"/>
      <c r="BA135" s="6332"/>
      <c r="BB135" s="6332"/>
      <c r="BC135" s="6332"/>
      <c r="BD135" s="6330"/>
      <c r="BE135" s="6397"/>
      <c r="BF135" s="6397"/>
      <c r="BG135" s="6397"/>
      <c r="BH135" s="6397"/>
      <c r="BI135" s="6397"/>
      <c r="BJ135" s="6397"/>
      <c r="BK135" s="6206"/>
      <c r="BL135" s="6321"/>
      <c r="BM135" s="6321"/>
      <c r="BN135" s="6324"/>
      <c r="BO135" s="6321"/>
      <c r="BP135" s="6206"/>
      <c r="BQ135" s="6161"/>
      <c r="BR135" s="6161"/>
      <c r="BS135" s="6161"/>
      <c r="BT135" s="6161"/>
      <c r="BU135" s="2064" t="s">
        <v>2035</v>
      </c>
      <c r="BV135" s="2066" t="s">
        <v>857</v>
      </c>
      <c r="BX135" s="2063"/>
      <c r="BY135" s="2063"/>
      <c r="BZ135" s="2063"/>
      <c r="CA135" s="2063"/>
      <c r="CB135" s="2063"/>
      <c r="CC135" s="2063"/>
      <c r="CD135" s="2056"/>
      <c r="CE135" s="2056"/>
      <c r="CF135" s="2056"/>
      <c r="CG135" s="2056"/>
      <c r="CH135" s="2087"/>
      <c r="CI135" s="2087"/>
      <c r="CJ135" s="2087"/>
      <c r="CK135" s="2087"/>
      <c r="CL135" s="2087"/>
      <c r="CM135" s="2087"/>
      <c r="CN135" s="2087"/>
      <c r="CO135" s="2087"/>
      <c r="CP135" s="2087"/>
      <c r="CQ135" s="6327"/>
      <c r="CR135" s="6327"/>
      <c r="CS135" s="2349"/>
    </row>
    <row r="136" spans="1:127" s="2059" customFormat="1" ht="12.75" customHeight="1">
      <c r="A136" s="6230"/>
      <c r="B136" s="6361"/>
      <c r="C136" s="3490"/>
      <c r="D136" s="6400"/>
      <c r="E136" s="6432"/>
      <c r="F136" s="6433"/>
      <c r="G136" s="6434"/>
      <c r="H136" s="6435"/>
      <c r="I136" s="6332"/>
      <c r="J136" s="6332"/>
      <c r="K136" s="6332"/>
      <c r="L136" s="6332"/>
      <c r="M136" s="6332"/>
      <c r="N136" s="6332"/>
      <c r="O136" s="6332"/>
      <c r="P136" s="6332"/>
      <c r="Q136" s="6332"/>
      <c r="R136" s="6332"/>
      <c r="S136" s="6332"/>
      <c r="T136" s="6332"/>
      <c r="U136" s="6332"/>
      <c r="V136" s="6332"/>
      <c r="W136" s="6332"/>
      <c r="X136" s="6332"/>
      <c r="Y136" s="6332"/>
      <c r="Z136" s="6332"/>
      <c r="AA136" s="6332"/>
      <c r="AB136" s="6332"/>
      <c r="AC136" s="6332"/>
      <c r="AD136" s="6332"/>
      <c r="AE136" s="6332"/>
      <c r="AF136" s="6332"/>
      <c r="AG136" s="6332"/>
      <c r="AH136" s="6332"/>
      <c r="AI136" s="6332"/>
      <c r="AJ136" s="6332"/>
      <c r="AK136" s="6332"/>
      <c r="AL136" s="6332"/>
      <c r="AM136" s="6332"/>
      <c r="AN136" s="6332"/>
      <c r="AO136" s="6332"/>
      <c r="AP136" s="6332"/>
      <c r="AQ136" s="6332"/>
      <c r="AR136" s="6332"/>
      <c r="AS136" s="6332"/>
      <c r="AT136" s="6332"/>
      <c r="AU136" s="6332"/>
      <c r="AV136" s="6332"/>
      <c r="AW136" s="6332"/>
      <c r="AX136" s="6332"/>
      <c r="AY136" s="6332"/>
      <c r="AZ136" s="6332"/>
      <c r="BA136" s="6332"/>
      <c r="BB136" s="6332"/>
      <c r="BC136" s="6332"/>
      <c r="BD136" s="6329" t="s">
        <v>2031</v>
      </c>
      <c r="BE136" s="6397"/>
      <c r="BF136" s="6397"/>
      <c r="BG136" s="6397"/>
      <c r="BH136" s="6397"/>
      <c r="BI136" s="6397"/>
      <c r="BJ136" s="6397"/>
      <c r="BK136" s="6206"/>
      <c r="BL136" s="6321"/>
      <c r="BM136" s="6321"/>
      <c r="BN136" s="6324"/>
      <c r="BO136" s="6321"/>
      <c r="BP136" s="6206"/>
      <c r="BQ136" s="6161"/>
      <c r="BR136" s="6161"/>
      <c r="BS136" s="6161"/>
      <c r="BT136" s="6161"/>
      <c r="BU136" s="2064" t="s">
        <v>2035</v>
      </c>
      <c r="BV136" s="2066" t="s">
        <v>857</v>
      </c>
      <c r="BW136" s="2098"/>
      <c r="BX136" s="2095"/>
      <c r="BY136" s="2097"/>
      <c r="BZ136" s="2095"/>
      <c r="CA136" s="2097"/>
      <c r="CB136" s="2096"/>
      <c r="CC136" s="2096"/>
      <c r="CD136" s="2056"/>
      <c r="CE136" s="2056"/>
      <c r="CF136" s="2056"/>
      <c r="CG136" s="2056"/>
      <c r="CH136" s="2096"/>
      <c r="CI136" s="2095"/>
      <c r="CJ136" s="2095"/>
      <c r="CK136" s="2095"/>
      <c r="CL136" s="2063"/>
      <c r="CM136" s="2063"/>
      <c r="CN136" s="2063"/>
      <c r="CO136" s="2063"/>
      <c r="CP136" s="2063"/>
      <c r="CQ136" s="6327"/>
      <c r="CR136" s="6327"/>
      <c r="CS136" s="2349"/>
      <c r="CT136" s="2094"/>
    </row>
    <row r="137" spans="1:127" s="2059" customFormat="1" ht="12.75" customHeight="1">
      <c r="A137" s="6230"/>
      <c r="B137" s="6362"/>
      <c r="C137" s="3491"/>
      <c r="D137" s="6400"/>
      <c r="E137" s="6432"/>
      <c r="F137" s="6433"/>
      <c r="G137" s="6434"/>
      <c r="H137" s="6436"/>
      <c r="I137" s="6333"/>
      <c r="J137" s="6333"/>
      <c r="K137" s="6333"/>
      <c r="L137" s="6333"/>
      <c r="M137" s="6333"/>
      <c r="N137" s="6333"/>
      <c r="O137" s="6333"/>
      <c r="P137" s="6333"/>
      <c r="Q137" s="6333"/>
      <c r="R137" s="6333"/>
      <c r="S137" s="6333"/>
      <c r="T137" s="6333"/>
      <c r="U137" s="6333"/>
      <c r="V137" s="6333"/>
      <c r="W137" s="6333"/>
      <c r="X137" s="6333"/>
      <c r="Y137" s="6333"/>
      <c r="Z137" s="6333"/>
      <c r="AA137" s="6333"/>
      <c r="AB137" s="6333"/>
      <c r="AC137" s="6333"/>
      <c r="AD137" s="6333"/>
      <c r="AE137" s="6333"/>
      <c r="AF137" s="6333"/>
      <c r="AG137" s="6333"/>
      <c r="AH137" s="6333"/>
      <c r="AI137" s="6333"/>
      <c r="AJ137" s="6333"/>
      <c r="AK137" s="6333"/>
      <c r="AL137" s="6333"/>
      <c r="AM137" s="6333"/>
      <c r="AN137" s="6333"/>
      <c r="AO137" s="6333"/>
      <c r="AP137" s="6333"/>
      <c r="AQ137" s="6333"/>
      <c r="AR137" s="6333"/>
      <c r="AS137" s="6333"/>
      <c r="AT137" s="6333"/>
      <c r="AU137" s="6333"/>
      <c r="AV137" s="6333"/>
      <c r="AW137" s="6333"/>
      <c r="AX137" s="6333"/>
      <c r="AY137" s="6333"/>
      <c r="AZ137" s="6333"/>
      <c r="BA137" s="6333"/>
      <c r="BB137" s="6333"/>
      <c r="BC137" s="6333"/>
      <c r="BD137" s="6330"/>
      <c r="BE137" s="6398"/>
      <c r="BF137" s="6398"/>
      <c r="BG137" s="6398"/>
      <c r="BH137" s="6398"/>
      <c r="BI137" s="6398"/>
      <c r="BJ137" s="6398"/>
      <c r="BK137" s="6207"/>
      <c r="BL137" s="6322"/>
      <c r="BM137" s="6322"/>
      <c r="BN137" s="6325"/>
      <c r="BO137" s="6322"/>
      <c r="BP137" s="6207"/>
      <c r="BQ137" s="6162"/>
      <c r="BR137" s="6162"/>
      <c r="BS137" s="6162"/>
      <c r="BT137" s="6162"/>
      <c r="BU137" s="2064" t="s">
        <v>2035</v>
      </c>
      <c r="BV137" s="2066" t="s">
        <v>857</v>
      </c>
      <c r="BW137" s="2092"/>
      <c r="BX137" s="1201">
        <v>3983</v>
      </c>
      <c r="BY137" s="2064" t="s">
        <v>2034</v>
      </c>
      <c r="BZ137" s="1201">
        <v>3983</v>
      </c>
      <c r="CA137" s="2064" t="s">
        <v>2036</v>
      </c>
      <c r="CB137" s="191" t="s">
        <v>5022</v>
      </c>
      <c r="CC137" s="191" t="s">
        <v>5022</v>
      </c>
      <c r="CD137" s="2218">
        <f>$CD$40</f>
        <v>256</v>
      </c>
      <c r="CE137" s="2219">
        <f>$CE$40</f>
        <v>320</v>
      </c>
      <c r="CF137" s="2219">
        <f>$CF$40</f>
        <v>256</v>
      </c>
      <c r="CG137" s="2220">
        <f>$CG$40</f>
        <v>320</v>
      </c>
      <c r="CH137" s="191"/>
      <c r="CI137" s="1201">
        <v>2</v>
      </c>
      <c r="CJ137" s="1201" t="s">
        <v>859</v>
      </c>
      <c r="CK137" s="1201">
        <v>2</v>
      </c>
      <c r="CL137" s="2063"/>
      <c r="CM137" s="2063"/>
      <c r="CN137" s="2063"/>
      <c r="CO137" s="2063"/>
      <c r="CP137" s="2063"/>
      <c r="CQ137" s="6328"/>
      <c r="CR137" s="6328"/>
      <c r="CS137" s="2350"/>
      <c r="CT137" s="2094"/>
    </row>
    <row r="138" spans="1:127" ht="12.75" customHeight="1">
      <c r="A138" s="6230"/>
      <c r="B138" s="6360" t="s">
        <v>2463</v>
      </c>
      <c r="C138" s="6431" t="s">
        <v>5157</v>
      </c>
      <c r="D138" s="6400" t="s">
        <v>5316</v>
      </c>
      <c r="E138" s="6432" t="s">
        <v>2026</v>
      </c>
      <c r="F138" s="6433" t="s">
        <v>5354</v>
      </c>
      <c r="G138" s="6434">
        <v>1</v>
      </c>
      <c r="H138" s="6344">
        <v>1</v>
      </c>
      <c r="I138" s="6331" t="s">
        <v>2028</v>
      </c>
      <c r="J138" s="6331" t="s">
        <v>2028</v>
      </c>
      <c r="K138" s="6331" t="s">
        <v>2029</v>
      </c>
      <c r="L138" s="6331" t="s">
        <v>2029</v>
      </c>
      <c r="M138" s="6331">
        <v>6</v>
      </c>
      <c r="N138" s="6331">
        <v>0</v>
      </c>
      <c r="O138" s="6331">
        <v>31</v>
      </c>
      <c r="P138" s="6331">
        <v>6</v>
      </c>
      <c r="Q138" s="6331">
        <v>0</v>
      </c>
      <c r="R138" s="6331">
        <v>31</v>
      </c>
      <c r="S138" s="6331">
        <v>0</v>
      </c>
      <c r="T138" s="6331">
        <v>0</v>
      </c>
      <c r="U138" s="6331">
        <v>0</v>
      </c>
      <c r="V138" s="6331">
        <v>0</v>
      </c>
      <c r="W138" s="6331">
        <v>0</v>
      </c>
      <c r="X138" s="6331">
        <v>0</v>
      </c>
      <c r="Y138" s="6331">
        <v>0</v>
      </c>
      <c r="Z138" s="6331">
        <v>0</v>
      </c>
      <c r="AA138" s="6331">
        <v>0</v>
      </c>
      <c r="AB138" s="6331">
        <v>0</v>
      </c>
      <c r="AC138" s="6331"/>
      <c r="AD138" s="6331"/>
      <c r="AE138" s="6331"/>
      <c r="AF138" s="6331"/>
      <c r="AG138" s="6331"/>
      <c r="AH138" s="6331"/>
      <c r="AI138" s="6331"/>
      <c r="AJ138" s="6331">
        <v>0</v>
      </c>
      <c r="AK138" s="6331">
        <v>0</v>
      </c>
      <c r="AL138" s="6331">
        <v>0</v>
      </c>
      <c r="AM138" s="6331">
        <v>0</v>
      </c>
      <c r="AN138" s="6331" t="s">
        <v>2029</v>
      </c>
      <c r="AO138" s="6331">
        <v>0</v>
      </c>
      <c r="AP138" s="6331">
        <v>0</v>
      </c>
      <c r="AQ138" s="6331">
        <v>0</v>
      </c>
      <c r="AR138" s="6331">
        <v>0</v>
      </c>
      <c r="AS138" s="6331" t="s">
        <v>4810</v>
      </c>
      <c r="AT138" s="6331"/>
      <c r="AU138" s="6331"/>
      <c r="AV138" s="6331"/>
      <c r="AW138" s="6331" t="s">
        <v>4809</v>
      </c>
      <c r="AX138" s="6331" t="s">
        <v>4809</v>
      </c>
      <c r="AY138" s="6331">
        <v>0</v>
      </c>
      <c r="AZ138" s="6331">
        <v>0</v>
      </c>
      <c r="BA138" s="6331">
        <v>0</v>
      </c>
      <c r="BB138" s="6331">
        <v>0</v>
      </c>
      <c r="BC138" s="6331" t="s">
        <v>2030</v>
      </c>
      <c r="BD138" s="6329" t="s">
        <v>2031</v>
      </c>
      <c r="BE138" s="6396">
        <v>11335</v>
      </c>
      <c r="BF138" s="6396">
        <f>BE138</f>
        <v>11335</v>
      </c>
      <c r="BG138" s="6396">
        <f>$CE$46+SUM(CE139:CE141)</f>
        <v>22362</v>
      </c>
      <c r="BH138" s="6396">
        <f>$CF$48+SUM(CF139/2+CF140+CF141)</f>
        <v>1119</v>
      </c>
      <c r="BI138" s="6396">
        <f>BH138</f>
        <v>1119</v>
      </c>
      <c r="BJ138" s="6396">
        <f>$CG$48+SUM(CG139/2+CG140+CG141)</f>
        <v>1448</v>
      </c>
      <c r="BK138" s="6212" t="s">
        <v>873</v>
      </c>
      <c r="BL138" s="6320">
        <v>4</v>
      </c>
      <c r="BM138" s="6320">
        <v>2</v>
      </c>
      <c r="BN138" s="6323" t="s">
        <v>2032</v>
      </c>
      <c r="BO138" s="6320" t="s">
        <v>2033</v>
      </c>
      <c r="BP138" s="6212" t="s">
        <v>2034</v>
      </c>
      <c r="BQ138" s="6160">
        <v>0</v>
      </c>
      <c r="BR138" s="6160">
        <v>0</v>
      </c>
      <c r="BS138" s="6160">
        <v>0</v>
      </c>
      <c r="BT138" s="6160">
        <v>0</v>
      </c>
      <c r="BU138" s="2064" t="s">
        <v>2035</v>
      </c>
      <c r="BV138" s="2066" t="s">
        <v>857</v>
      </c>
      <c r="BW138" s="2093"/>
      <c r="BX138" s="2064">
        <v>1204</v>
      </c>
      <c r="BY138" s="2064" t="s">
        <v>2034</v>
      </c>
      <c r="BZ138" s="2064">
        <v>1203</v>
      </c>
      <c r="CA138" s="2064" t="s">
        <v>2036</v>
      </c>
      <c r="CB138" s="2084" t="s">
        <v>2040</v>
      </c>
      <c r="CC138" s="2084" t="s">
        <v>1708</v>
      </c>
      <c r="CD138" s="2056">
        <f>$CD$35</f>
        <v>21696</v>
      </c>
      <c r="CE138" s="2056">
        <f>$CE$35</f>
        <v>21760</v>
      </c>
      <c r="CF138" s="2056">
        <f>$CF$36</f>
        <v>1024</v>
      </c>
      <c r="CG138" s="2056">
        <f>$CG$36</f>
        <v>1088</v>
      </c>
      <c r="CH138" s="191"/>
      <c r="CI138" s="1201">
        <v>2</v>
      </c>
      <c r="CJ138" s="1201" t="s">
        <v>859</v>
      </c>
      <c r="CK138" s="1201">
        <v>2</v>
      </c>
      <c r="CL138" s="2063"/>
      <c r="CM138" s="2063"/>
      <c r="CN138" s="2063"/>
      <c r="CO138" s="2063"/>
      <c r="CP138" s="2063"/>
      <c r="CQ138" s="6326" t="s">
        <v>2468</v>
      </c>
      <c r="CR138" s="6326" t="s">
        <v>3030</v>
      </c>
      <c r="CS138" s="2348" t="s">
        <v>5443</v>
      </c>
    </row>
    <row r="139" spans="1:127" ht="12.75" customHeight="1">
      <c r="A139" s="6230"/>
      <c r="B139" s="6361"/>
      <c r="C139" s="6431"/>
      <c r="D139" s="6400"/>
      <c r="E139" s="6432"/>
      <c r="F139" s="6433"/>
      <c r="G139" s="6434"/>
      <c r="H139" s="6345"/>
      <c r="I139" s="6332"/>
      <c r="J139" s="6332"/>
      <c r="K139" s="6332"/>
      <c r="L139" s="6332"/>
      <c r="M139" s="6332"/>
      <c r="N139" s="6332"/>
      <c r="O139" s="6332"/>
      <c r="P139" s="6332"/>
      <c r="Q139" s="6332"/>
      <c r="R139" s="6332"/>
      <c r="S139" s="6332"/>
      <c r="T139" s="6332"/>
      <c r="U139" s="6332"/>
      <c r="V139" s="6332"/>
      <c r="W139" s="6332"/>
      <c r="X139" s="6332"/>
      <c r="Y139" s="6332"/>
      <c r="Z139" s="6332"/>
      <c r="AA139" s="6332"/>
      <c r="AB139" s="6332"/>
      <c r="AC139" s="6332"/>
      <c r="AD139" s="6332"/>
      <c r="AE139" s="6332"/>
      <c r="AF139" s="6332"/>
      <c r="AG139" s="6332"/>
      <c r="AH139" s="6332"/>
      <c r="AI139" s="6332"/>
      <c r="AJ139" s="6332"/>
      <c r="AK139" s="6332"/>
      <c r="AL139" s="6332"/>
      <c r="AM139" s="6332"/>
      <c r="AN139" s="6332"/>
      <c r="AO139" s="6332"/>
      <c r="AP139" s="6332"/>
      <c r="AQ139" s="6332"/>
      <c r="AR139" s="6332"/>
      <c r="AS139" s="6332"/>
      <c r="AT139" s="6332"/>
      <c r="AU139" s="6332"/>
      <c r="AV139" s="6332"/>
      <c r="AW139" s="6332"/>
      <c r="AX139" s="6332"/>
      <c r="AY139" s="6332"/>
      <c r="AZ139" s="6332"/>
      <c r="BA139" s="6332"/>
      <c r="BB139" s="6332"/>
      <c r="BC139" s="6332"/>
      <c r="BD139" s="6330"/>
      <c r="BE139" s="6397"/>
      <c r="BF139" s="6397"/>
      <c r="BG139" s="6397"/>
      <c r="BH139" s="6397"/>
      <c r="BI139" s="6397"/>
      <c r="BJ139" s="6397"/>
      <c r="BK139" s="6206"/>
      <c r="BL139" s="6321"/>
      <c r="BM139" s="6321"/>
      <c r="BN139" s="6324"/>
      <c r="BO139" s="6321"/>
      <c r="BP139" s="6206"/>
      <c r="BQ139" s="6161"/>
      <c r="BR139" s="6161"/>
      <c r="BS139" s="6161"/>
      <c r="BT139" s="6161"/>
      <c r="BU139" s="2064" t="s">
        <v>2035</v>
      </c>
      <c r="BV139" s="2066" t="s">
        <v>857</v>
      </c>
      <c r="BW139" s="2082"/>
      <c r="BX139" s="2082"/>
      <c r="BY139" s="2082"/>
      <c r="BZ139" s="2082"/>
      <c r="CA139" s="2082"/>
      <c r="CB139" s="2082"/>
      <c r="CC139" s="2082"/>
      <c r="CH139" s="2087"/>
      <c r="CI139" s="2088"/>
      <c r="CJ139" s="2087"/>
      <c r="CK139" s="2087"/>
      <c r="CL139" s="2087"/>
      <c r="CM139" s="2087"/>
      <c r="CN139" s="2087"/>
      <c r="CO139" s="2087"/>
      <c r="CP139" s="2087"/>
      <c r="CQ139" s="6327"/>
      <c r="CR139" s="6327"/>
      <c r="CS139" s="2349"/>
      <c r="CT139" s="2085"/>
      <c r="CU139" s="2085"/>
      <c r="CV139" s="2085"/>
      <c r="CW139" s="2085"/>
      <c r="CX139" s="2085"/>
      <c r="CY139" s="2085"/>
      <c r="CZ139" s="2085"/>
      <c r="DA139" s="2085"/>
      <c r="DB139" s="2085"/>
      <c r="DC139" s="2085"/>
      <c r="DD139" s="2085"/>
      <c r="DE139" s="2085"/>
      <c r="DF139" s="2085"/>
      <c r="DG139" s="2085"/>
      <c r="DH139" s="2085"/>
      <c r="DI139" s="2085"/>
      <c r="DJ139" s="2085"/>
      <c r="DK139" s="2085"/>
      <c r="DL139" s="2085"/>
      <c r="DM139" s="2085"/>
      <c r="DN139" s="2085"/>
      <c r="DO139" s="2085"/>
      <c r="DP139" s="2085"/>
      <c r="DQ139" s="2085"/>
      <c r="DR139" s="2085"/>
      <c r="DS139" s="2085"/>
      <c r="DT139" s="2085"/>
      <c r="DU139" s="2085"/>
      <c r="DV139" s="2085"/>
      <c r="DW139" s="2085"/>
    </row>
    <row r="140" spans="1:127" ht="12.75" customHeight="1">
      <c r="A140" s="6230"/>
      <c r="B140" s="6361"/>
      <c r="C140" s="6431"/>
      <c r="D140" s="6400"/>
      <c r="E140" s="6432"/>
      <c r="F140" s="6433"/>
      <c r="G140" s="6434"/>
      <c r="H140" s="6345"/>
      <c r="I140" s="6332"/>
      <c r="J140" s="6332"/>
      <c r="K140" s="6332"/>
      <c r="L140" s="6332"/>
      <c r="M140" s="6332"/>
      <c r="N140" s="6332"/>
      <c r="O140" s="6332"/>
      <c r="P140" s="6332"/>
      <c r="Q140" s="6332"/>
      <c r="R140" s="6332"/>
      <c r="S140" s="6332"/>
      <c r="T140" s="6332"/>
      <c r="U140" s="6332"/>
      <c r="V140" s="6332"/>
      <c r="W140" s="6332"/>
      <c r="X140" s="6332"/>
      <c r="Y140" s="6332"/>
      <c r="Z140" s="6332"/>
      <c r="AA140" s="6332"/>
      <c r="AB140" s="6332"/>
      <c r="AC140" s="6332"/>
      <c r="AD140" s="6332"/>
      <c r="AE140" s="6332"/>
      <c r="AF140" s="6332"/>
      <c r="AG140" s="6332"/>
      <c r="AH140" s="6332"/>
      <c r="AI140" s="6332"/>
      <c r="AJ140" s="6332"/>
      <c r="AK140" s="6332"/>
      <c r="AL140" s="6332"/>
      <c r="AM140" s="6332"/>
      <c r="AN140" s="6332"/>
      <c r="AO140" s="6332"/>
      <c r="AP140" s="6332"/>
      <c r="AQ140" s="6332"/>
      <c r="AR140" s="6332"/>
      <c r="AS140" s="6332"/>
      <c r="AT140" s="6332"/>
      <c r="AU140" s="6332"/>
      <c r="AV140" s="6332"/>
      <c r="AW140" s="6332"/>
      <c r="AX140" s="6332"/>
      <c r="AY140" s="6332"/>
      <c r="AZ140" s="6332"/>
      <c r="BA140" s="6332"/>
      <c r="BB140" s="6332"/>
      <c r="BC140" s="6332"/>
      <c r="BD140" s="6329" t="s">
        <v>2031</v>
      </c>
      <c r="BE140" s="6397"/>
      <c r="BF140" s="6397"/>
      <c r="BG140" s="6397"/>
      <c r="BH140" s="6397"/>
      <c r="BI140" s="6397"/>
      <c r="BJ140" s="6397"/>
      <c r="BK140" s="6206"/>
      <c r="BL140" s="6321"/>
      <c r="BM140" s="6321"/>
      <c r="BN140" s="6324"/>
      <c r="BO140" s="6321"/>
      <c r="BP140" s="6206"/>
      <c r="BQ140" s="6161"/>
      <c r="BR140" s="6161"/>
      <c r="BS140" s="6161"/>
      <c r="BT140" s="6161"/>
      <c r="BU140" s="2064" t="s">
        <v>2035</v>
      </c>
      <c r="BV140" s="2066" t="s">
        <v>857</v>
      </c>
      <c r="BW140" s="2082"/>
      <c r="BX140" s="2082"/>
      <c r="BY140" s="2082"/>
      <c r="BZ140" s="2082"/>
      <c r="CA140" s="2082"/>
      <c r="CB140" s="2082"/>
      <c r="CC140" s="2082"/>
      <c r="CH140" s="2082"/>
      <c r="CI140" s="2082"/>
      <c r="CJ140" s="2082"/>
      <c r="CK140" s="2082"/>
      <c r="CL140" s="2063"/>
      <c r="CM140" s="2063"/>
      <c r="CN140" s="2063"/>
      <c r="CO140" s="2063"/>
      <c r="CP140" s="2063"/>
      <c r="CQ140" s="6327"/>
      <c r="CR140" s="6327"/>
      <c r="CS140" s="2349"/>
    </row>
    <row r="141" spans="1:127" ht="12.75" customHeight="1">
      <c r="A141" s="6231"/>
      <c r="B141" s="6362"/>
      <c r="C141" s="6431"/>
      <c r="D141" s="6400"/>
      <c r="E141" s="6432"/>
      <c r="F141" s="6433"/>
      <c r="G141" s="6434"/>
      <c r="H141" s="6346"/>
      <c r="I141" s="6333"/>
      <c r="J141" s="6333"/>
      <c r="K141" s="6333"/>
      <c r="L141" s="6333"/>
      <c r="M141" s="6333"/>
      <c r="N141" s="6333"/>
      <c r="O141" s="6333"/>
      <c r="P141" s="6333"/>
      <c r="Q141" s="6333"/>
      <c r="R141" s="6333"/>
      <c r="S141" s="6333"/>
      <c r="T141" s="6333"/>
      <c r="U141" s="6333"/>
      <c r="V141" s="6333"/>
      <c r="W141" s="6333"/>
      <c r="X141" s="6333"/>
      <c r="Y141" s="6333"/>
      <c r="Z141" s="6333"/>
      <c r="AA141" s="6333"/>
      <c r="AB141" s="6333"/>
      <c r="AC141" s="6333"/>
      <c r="AD141" s="6333"/>
      <c r="AE141" s="6333"/>
      <c r="AF141" s="6333"/>
      <c r="AG141" s="6333"/>
      <c r="AH141" s="6333"/>
      <c r="AI141" s="6333"/>
      <c r="AJ141" s="6333"/>
      <c r="AK141" s="6333"/>
      <c r="AL141" s="6333"/>
      <c r="AM141" s="6333"/>
      <c r="AN141" s="6333"/>
      <c r="AO141" s="6333"/>
      <c r="AP141" s="6333"/>
      <c r="AQ141" s="6333"/>
      <c r="AR141" s="6333"/>
      <c r="AS141" s="6333"/>
      <c r="AT141" s="6333"/>
      <c r="AU141" s="6333"/>
      <c r="AV141" s="6333"/>
      <c r="AW141" s="6333"/>
      <c r="AX141" s="6333"/>
      <c r="AY141" s="6333"/>
      <c r="AZ141" s="6333"/>
      <c r="BA141" s="6333"/>
      <c r="BB141" s="6333"/>
      <c r="BC141" s="6333"/>
      <c r="BD141" s="6330"/>
      <c r="BE141" s="6398"/>
      <c r="BF141" s="6398"/>
      <c r="BG141" s="6398"/>
      <c r="BH141" s="6398"/>
      <c r="BI141" s="6398"/>
      <c r="BJ141" s="6398"/>
      <c r="BK141" s="6207"/>
      <c r="BL141" s="6322"/>
      <c r="BM141" s="6322"/>
      <c r="BN141" s="6325"/>
      <c r="BO141" s="6322"/>
      <c r="BP141" s="6207"/>
      <c r="BQ141" s="6162"/>
      <c r="BR141" s="6162"/>
      <c r="BS141" s="6162"/>
      <c r="BT141" s="6162"/>
      <c r="BU141" s="2064" t="s">
        <v>2035</v>
      </c>
      <c r="BV141" s="2066" t="s">
        <v>857</v>
      </c>
      <c r="BW141" s="2092"/>
      <c r="BX141" s="1201">
        <v>3983</v>
      </c>
      <c r="BY141" s="2064" t="s">
        <v>2034</v>
      </c>
      <c r="BZ141" s="1201">
        <v>3983</v>
      </c>
      <c r="CA141" s="2064" t="s">
        <v>2036</v>
      </c>
      <c r="CB141" s="191" t="s">
        <v>5022</v>
      </c>
      <c r="CC141" s="191" t="s">
        <v>5022</v>
      </c>
      <c r="CD141" s="2218">
        <f>$CD$40</f>
        <v>256</v>
      </c>
      <c r="CE141" s="2219">
        <f>$CE$40</f>
        <v>320</v>
      </c>
      <c r="CF141" s="2219">
        <f>$CF$40</f>
        <v>256</v>
      </c>
      <c r="CG141" s="2220">
        <f>$CG$40</f>
        <v>320</v>
      </c>
      <c r="CH141" s="191"/>
      <c r="CI141" s="1201">
        <v>2</v>
      </c>
      <c r="CJ141" s="1201" t="s">
        <v>859</v>
      </c>
      <c r="CK141" s="1201">
        <v>2</v>
      </c>
      <c r="CL141" s="2063"/>
      <c r="CM141" s="2063"/>
      <c r="CN141" s="2063"/>
      <c r="CO141" s="2063"/>
      <c r="CP141" s="2063"/>
      <c r="CQ141" s="6328"/>
      <c r="CR141" s="6328"/>
      <c r="CS141" s="2350"/>
    </row>
    <row r="142" spans="1:127" ht="12.75" customHeight="1">
      <c r="A142" s="6229" t="s">
        <v>5317</v>
      </c>
      <c r="B142" s="6360" t="s">
        <v>2463</v>
      </c>
      <c r="C142" s="6399" t="s">
        <v>5112</v>
      </c>
      <c r="D142" s="6400" t="s">
        <v>5318</v>
      </c>
      <c r="E142" s="6406" t="s">
        <v>2026</v>
      </c>
      <c r="F142" s="6392" t="s">
        <v>5401</v>
      </c>
      <c r="G142" s="6393">
        <v>1</v>
      </c>
      <c r="H142" s="6393">
        <v>1</v>
      </c>
      <c r="I142" s="6380" t="s">
        <v>2028</v>
      </c>
      <c r="J142" s="6380" t="s">
        <v>2028</v>
      </c>
      <c r="K142" s="6380" t="s">
        <v>2029</v>
      </c>
      <c r="L142" s="6331" t="s">
        <v>2029</v>
      </c>
      <c r="M142" s="6331">
        <v>6</v>
      </c>
      <c r="N142" s="6331">
        <v>0</v>
      </c>
      <c r="O142" s="6331">
        <v>31</v>
      </c>
      <c r="P142" s="6331">
        <v>6</v>
      </c>
      <c r="Q142" s="6331">
        <v>0</v>
      </c>
      <c r="R142" s="6331">
        <v>31</v>
      </c>
      <c r="S142" s="6331">
        <v>0</v>
      </c>
      <c r="T142" s="6331">
        <v>0</v>
      </c>
      <c r="U142" s="6331">
        <v>0</v>
      </c>
      <c r="V142" s="6331">
        <v>0</v>
      </c>
      <c r="W142" s="6331">
        <v>0</v>
      </c>
      <c r="X142" s="6331">
        <v>0</v>
      </c>
      <c r="Y142" s="6331">
        <v>0</v>
      </c>
      <c r="Z142" s="6331">
        <v>0</v>
      </c>
      <c r="AA142" s="6331">
        <v>0</v>
      </c>
      <c r="AB142" s="6331">
        <v>0</v>
      </c>
      <c r="AC142" s="6331"/>
      <c r="AD142" s="6331"/>
      <c r="AE142" s="6331"/>
      <c r="AF142" s="6331"/>
      <c r="AG142" s="6331"/>
      <c r="AH142" s="6331"/>
      <c r="AI142" s="6331"/>
      <c r="AJ142" s="6331">
        <v>0</v>
      </c>
      <c r="AK142" s="6331">
        <v>0</v>
      </c>
      <c r="AL142" s="6331">
        <v>0</v>
      </c>
      <c r="AM142" s="6331">
        <v>0</v>
      </c>
      <c r="AN142" s="6331" t="s">
        <v>2029</v>
      </c>
      <c r="AO142" s="6331">
        <v>0</v>
      </c>
      <c r="AP142" s="6331">
        <v>0</v>
      </c>
      <c r="AQ142" s="6331">
        <v>0</v>
      </c>
      <c r="AR142" s="6331">
        <v>0</v>
      </c>
      <c r="AS142" s="6331" t="s">
        <v>4810</v>
      </c>
      <c r="AT142" s="6331"/>
      <c r="AU142" s="6331"/>
      <c r="AV142" s="6331"/>
      <c r="AW142" s="6331" t="s">
        <v>4809</v>
      </c>
      <c r="AX142" s="6331" t="s">
        <v>4809</v>
      </c>
      <c r="AY142" s="6331">
        <v>0</v>
      </c>
      <c r="AZ142" s="6331">
        <v>0</v>
      </c>
      <c r="BA142" s="6331">
        <v>0</v>
      </c>
      <c r="BB142" s="6331">
        <v>0</v>
      </c>
      <c r="BC142" s="6331" t="s">
        <v>2030</v>
      </c>
      <c r="BD142" s="6329" t="s">
        <v>2031</v>
      </c>
      <c r="BE142" s="6396">
        <f>$CD$45+SUM(CD143:CD145)</f>
        <v>4920</v>
      </c>
      <c r="BF142" s="6396">
        <f>BE142</f>
        <v>4920</v>
      </c>
      <c r="BG142" s="6396">
        <f>$CE$45+SUM(CE143:CE145)</f>
        <v>11591</v>
      </c>
      <c r="BH142" s="6396">
        <f>$CF$47+SUM(CF143/2+CF144+CF145)</f>
        <v>1375</v>
      </c>
      <c r="BI142" s="6396">
        <f>BH142</f>
        <v>1375</v>
      </c>
      <c r="BJ142" s="6396">
        <f>$CG$47+SUM(CG143/2+CG144+CG145)</f>
        <v>1704</v>
      </c>
      <c r="BK142" s="6212" t="s">
        <v>873</v>
      </c>
      <c r="BL142" s="6320">
        <v>4</v>
      </c>
      <c r="BM142" s="6320">
        <v>2</v>
      </c>
      <c r="BN142" s="6323" t="s">
        <v>2032</v>
      </c>
      <c r="BO142" s="6320" t="s">
        <v>2033</v>
      </c>
      <c r="BP142" s="6212" t="s">
        <v>2034</v>
      </c>
      <c r="BQ142" s="6160">
        <v>0</v>
      </c>
      <c r="BR142" s="6160">
        <v>0</v>
      </c>
      <c r="BS142" s="6160">
        <v>0</v>
      </c>
      <c r="BT142" s="6160">
        <v>0</v>
      </c>
      <c r="BU142" s="2064" t="s">
        <v>2035</v>
      </c>
      <c r="BV142" s="2066" t="s">
        <v>857</v>
      </c>
      <c r="BW142" s="2065"/>
      <c r="BX142" s="2064">
        <v>1204</v>
      </c>
      <c r="BY142" s="2064" t="s">
        <v>2034</v>
      </c>
      <c r="BZ142" s="2064">
        <v>1203</v>
      </c>
      <c r="CA142" s="2064" t="s">
        <v>2036</v>
      </c>
      <c r="CB142" s="2084" t="s">
        <v>2037</v>
      </c>
      <c r="CC142" s="2084" t="s">
        <v>1708</v>
      </c>
      <c r="CD142" s="2056">
        <f>$CD$34</f>
        <v>10752</v>
      </c>
      <c r="CE142" s="2056">
        <f>$CE$34</f>
        <v>10816</v>
      </c>
      <c r="CF142" s="2056">
        <f>$CF$36</f>
        <v>1024</v>
      </c>
      <c r="CG142" s="2056">
        <f>$CG$36</f>
        <v>1088</v>
      </c>
      <c r="CH142" s="2086"/>
      <c r="CI142" s="1201">
        <v>2</v>
      </c>
      <c r="CJ142" s="1201" t="s">
        <v>859</v>
      </c>
      <c r="CK142" s="1201">
        <v>2</v>
      </c>
      <c r="CL142" s="2063"/>
      <c r="CM142" s="2063"/>
      <c r="CN142" s="2063"/>
      <c r="CO142" s="2063"/>
      <c r="CP142" s="2063"/>
      <c r="CQ142" s="6326" t="s">
        <v>2466</v>
      </c>
      <c r="CR142" s="6326" t="s">
        <v>3030</v>
      </c>
      <c r="CS142" s="2348" t="s">
        <v>5443</v>
      </c>
    </row>
    <row r="143" spans="1:127" ht="12.75" customHeight="1">
      <c r="A143" s="6230"/>
      <c r="B143" s="6361"/>
      <c r="C143" s="6399"/>
      <c r="D143" s="6400"/>
      <c r="E143" s="6407"/>
      <c r="F143" s="6343"/>
      <c r="G143" s="6394"/>
      <c r="H143" s="6394"/>
      <c r="I143" s="6382"/>
      <c r="J143" s="6382"/>
      <c r="K143" s="6382"/>
      <c r="L143" s="6332"/>
      <c r="M143" s="6332"/>
      <c r="N143" s="6332"/>
      <c r="O143" s="6332"/>
      <c r="P143" s="6332"/>
      <c r="Q143" s="6332"/>
      <c r="R143" s="6332"/>
      <c r="S143" s="6332"/>
      <c r="T143" s="6332"/>
      <c r="U143" s="6332"/>
      <c r="V143" s="6332"/>
      <c r="W143" s="6332"/>
      <c r="X143" s="6332"/>
      <c r="Y143" s="6332"/>
      <c r="Z143" s="6332"/>
      <c r="AA143" s="6332"/>
      <c r="AB143" s="6332"/>
      <c r="AC143" s="6332"/>
      <c r="AD143" s="6332"/>
      <c r="AE143" s="6332"/>
      <c r="AF143" s="6332"/>
      <c r="AG143" s="6332"/>
      <c r="AH143" s="6332"/>
      <c r="AI143" s="6332"/>
      <c r="AJ143" s="6332"/>
      <c r="AK143" s="6332"/>
      <c r="AL143" s="6332"/>
      <c r="AM143" s="6332"/>
      <c r="AN143" s="6332"/>
      <c r="AO143" s="6332"/>
      <c r="AP143" s="6332"/>
      <c r="AQ143" s="6332"/>
      <c r="AR143" s="6332"/>
      <c r="AS143" s="6332"/>
      <c r="AT143" s="6332"/>
      <c r="AU143" s="6332"/>
      <c r="AV143" s="6332"/>
      <c r="AW143" s="6332"/>
      <c r="AX143" s="6332"/>
      <c r="AY143" s="6332"/>
      <c r="AZ143" s="6332"/>
      <c r="BA143" s="6332"/>
      <c r="BB143" s="6332"/>
      <c r="BC143" s="6332"/>
      <c r="BD143" s="6330"/>
      <c r="BE143" s="6397"/>
      <c r="BF143" s="6397"/>
      <c r="BG143" s="6397"/>
      <c r="BH143" s="6397"/>
      <c r="BI143" s="6397"/>
      <c r="BJ143" s="6397"/>
      <c r="BK143" s="6206"/>
      <c r="BL143" s="6321"/>
      <c r="BM143" s="6321"/>
      <c r="BN143" s="6324"/>
      <c r="BO143" s="6321"/>
      <c r="BP143" s="6206"/>
      <c r="BQ143" s="6161"/>
      <c r="BR143" s="6161"/>
      <c r="BS143" s="6161"/>
      <c r="BT143" s="6161"/>
      <c r="BU143" s="2064" t="s">
        <v>2035</v>
      </c>
      <c r="BV143" s="2066" t="s">
        <v>857</v>
      </c>
      <c r="BW143" s="2065"/>
      <c r="BX143" s="2082"/>
      <c r="BY143" s="2082"/>
      <c r="BZ143" s="2082"/>
      <c r="CA143" s="2082"/>
      <c r="CB143" s="2082"/>
      <c r="CC143" s="2082"/>
      <c r="CH143" s="2087"/>
      <c r="CI143" s="2088"/>
      <c r="CJ143" s="2087"/>
      <c r="CK143" s="2087"/>
      <c r="CL143" s="2087"/>
      <c r="CM143" s="2087"/>
      <c r="CN143" s="2087"/>
      <c r="CO143" s="2087"/>
      <c r="CP143" s="2087"/>
      <c r="CQ143" s="6327"/>
      <c r="CR143" s="6327"/>
      <c r="CS143" s="2349"/>
    </row>
    <row r="144" spans="1:127" ht="12.75" customHeight="1">
      <c r="A144" s="6230"/>
      <c r="B144" s="6361"/>
      <c r="C144" s="6399"/>
      <c r="D144" s="6400"/>
      <c r="E144" s="6407"/>
      <c r="F144" s="6343"/>
      <c r="G144" s="6394"/>
      <c r="H144" s="6394"/>
      <c r="I144" s="6382"/>
      <c r="J144" s="6382"/>
      <c r="K144" s="6382"/>
      <c r="L144" s="6332"/>
      <c r="M144" s="6332"/>
      <c r="N144" s="6332"/>
      <c r="O144" s="6332"/>
      <c r="P144" s="6332"/>
      <c r="Q144" s="6332"/>
      <c r="R144" s="6332"/>
      <c r="S144" s="6332"/>
      <c r="T144" s="6332"/>
      <c r="U144" s="6332"/>
      <c r="V144" s="6332"/>
      <c r="W144" s="6332"/>
      <c r="X144" s="6332"/>
      <c r="Y144" s="6332"/>
      <c r="Z144" s="6332"/>
      <c r="AA144" s="6332"/>
      <c r="AB144" s="6332"/>
      <c r="AC144" s="6332"/>
      <c r="AD144" s="6332"/>
      <c r="AE144" s="6332"/>
      <c r="AF144" s="6332"/>
      <c r="AG144" s="6332"/>
      <c r="AH144" s="6332"/>
      <c r="AI144" s="6332"/>
      <c r="AJ144" s="6332"/>
      <c r="AK144" s="6332"/>
      <c r="AL144" s="6332"/>
      <c r="AM144" s="6332"/>
      <c r="AN144" s="6332"/>
      <c r="AO144" s="6332"/>
      <c r="AP144" s="6332"/>
      <c r="AQ144" s="6332"/>
      <c r="AR144" s="6332"/>
      <c r="AS144" s="6332"/>
      <c r="AT144" s="6332"/>
      <c r="AU144" s="6332"/>
      <c r="AV144" s="6332"/>
      <c r="AW144" s="6332"/>
      <c r="AX144" s="6332"/>
      <c r="AY144" s="6332"/>
      <c r="AZ144" s="6332"/>
      <c r="BA144" s="6332"/>
      <c r="BB144" s="6332"/>
      <c r="BC144" s="6332"/>
      <c r="BD144" s="6329" t="s">
        <v>2031</v>
      </c>
      <c r="BE144" s="6397"/>
      <c r="BF144" s="6397"/>
      <c r="BG144" s="6397"/>
      <c r="BH144" s="6397"/>
      <c r="BI144" s="6397"/>
      <c r="BJ144" s="6397"/>
      <c r="BK144" s="6206"/>
      <c r="BL144" s="6321"/>
      <c r="BM144" s="6321"/>
      <c r="BN144" s="6324"/>
      <c r="BO144" s="6321"/>
      <c r="BP144" s="6206"/>
      <c r="BQ144" s="6161"/>
      <c r="BR144" s="6161"/>
      <c r="BS144" s="6161"/>
      <c r="BT144" s="6161"/>
      <c r="BU144" s="2064" t="s">
        <v>2035</v>
      </c>
      <c r="BV144" s="2066" t="s">
        <v>857</v>
      </c>
      <c r="BW144" s="2065"/>
      <c r="BX144" s="1201">
        <v>4000</v>
      </c>
      <c r="BY144" s="2064" t="s">
        <v>2034</v>
      </c>
      <c r="BZ144" s="1201">
        <v>4000</v>
      </c>
      <c r="CA144" s="2064" t="s">
        <v>2036</v>
      </c>
      <c r="CB144" s="2067" t="s">
        <v>869</v>
      </c>
      <c r="CC144" s="2067" t="s">
        <v>869</v>
      </c>
      <c r="CD144" s="2056">
        <f>$CD$37</f>
        <v>256</v>
      </c>
      <c r="CE144" s="2056">
        <f>$CE$37</f>
        <v>256</v>
      </c>
      <c r="CF144" s="2056">
        <f>$CF$37</f>
        <v>256</v>
      </c>
      <c r="CG144" s="2056">
        <f>$CG$37</f>
        <v>256</v>
      </c>
      <c r="CH144" s="2086"/>
      <c r="CI144" s="1201">
        <v>2</v>
      </c>
      <c r="CJ144" s="1201" t="s">
        <v>859</v>
      </c>
      <c r="CK144" s="1201">
        <v>2</v>
      </c>
      <c r="CL144" s="2063"/>
      <c r="CM144" s="2063"/>
      <c r="CN144" s="2063"/>
      <c r="CO144" s="2063"/>
      <c r="CP144" s="2063"/>
      <c r="CQ144" s="6327"/>
      <c r="CR144" s="6327"/>
      <c r="CS144" s="2349"/>
    </row>
    <row r="145" spans="1:97" ht="12.75" customHeight="1">
      <c r="A145" s="6230"/>
      <c r="B145" s="6362"/>
      <c r="C145" s="6399"/>
      <c r="D145" s="6400"/>
      <c r="E145" s="6408"/>
      <c r="F145" s="6156"/>
      <c r="G145" s="6395"/>
      <c r="H145" s="6395"/>
      <c r="I145" s="6381"/>
      <c r="J145" s="6381"/>
      <c r="K145" s="6381"/>
      <c r="L145" s="6333"/>
      <c r="M145" s="6333"/>
      <c r="N145" s="6333"/>
      <c r="O145" s="6333"/>
      <c r="P145" s="6333"/>
      <c r="Q145" s="6333"/>
      <c r="R145" s="6333"/>
      <c r="S145" s="6333"/>
      <c r="T145" s="6333"/>
      <c r="U145" s="6333"/>
      <c r="V145" s="6333"/>
      <c r="W145" s="6333"/>
      <c r="X145" s="6333"/>
      <c r="Y145" s="6333"/>
      <c r="Z145" s="6333"/>
      <c r="AA145" s="6333"/>
      <c r="AB145" s="6333"/>
      <c r="AC145" s="6333"/>
      <c r="AD145" s="6333"/>
      <c r="AE145" s="6333"/>
      <c r="AF145" s="6333"/>
      <c r="AG145" s="6333"/>
      <c r="AH145" s="6333"/>
      <c r="AI145" s="6333"/>
      <c r="AJ145" s="6333"/>
      <c r="AK145" s="6333"/>
      <c r="AL145" s="6333"/>
      <c r="AM145" s="6333"/>
      <c r="AN145" s="6333"/>
      <c r="AO145" s="6333"/>
      <c r="AP145" s="6333"/>
      <c r="AQ145" s="6333"/>
      <c r="AR145" s="6333"/>
      <c r="AS145" s="6333"/>
      <c r="AT145" s="6333"/>
      <c r="AU145" s="6333"/>
      <c r="AV145" s="6333"/>
      <c r="AW145" s="6333"/>
      <c r="AX145" s="6333"/>
      <c r="AY145" s="6333"/>
      <c r="AZ145" s="6333"/>
      <c r="BA145" s="6333"/>
      <c r="BB145" s="6333"/>
      <c r="BC145" s="6333"/>
      <c r="BD145" s="6330"/>
      <c r="BE145" s="6398"/>
      <c r="BF145" s="6398"/>
      <c r="BG145" s="6398"/>
      <c r="BH145" s="6398"/>
      <c r="BI145" s="6398"/>
      <c r="BJ145" s="6398"/>
      <c r="BK145" s="6207"/>
      <c r="BL145" s="6322"/>
      <c r="BM145" s="6322"/>
      <c r="BN145" s="6325"/>
      <c r="BO145" s="6322"/>
      <c r="BP145" s="6207"/>
      <c r="BQ145" s="6162"/>
      <c r="BR145" s="6162"/>
      <c r="BS145" s="6162"/>
      <c r="BT145" s="6162"/>
      <c r="BU145" s="2064" t="s">
        <v>2035</v>
      </c>
      <c r="BV145" s="2066" t="s">
        <v>857</v>
      </c>
      <c r="BW145" s="2065"/>
      <c r="BX145" s="1201">
        <v>3983</v>
      </c>
      <c r="BY145" s="2064" t="s">
        <v>2034</v>
      </c>
      <c r="BZ145" s="1201">
        <v>3983</v>
      </c>
      <c r="CA145" s="2064" t="s">
        <v>2036</v>
      </c>
      <c r="CB145" s="191" t="s">
        <v>5022</v>
      </c>
      <c r="CC145" s="191" t="s">
        <v>5022</v>
      </c>
      <c r="CD145" s="2218">
        <f>$CD$40</f>
        <v>256</v>
      </c>
      <c r="CE145" s="2219">
        <f>$CE$40</f>
        <v>320</v>
      </c>
      <c r="CF145" s="2219">
        <f>$CF$40</f>
        <v>256</v>
      </c>
      <c r="CG145" s="2220">
        <f>$CG$40</f>
        <v>320</v>
      </c>
      <c r="CH145" s="2086"/>
      <c r="CI145" s="1201">
        <v>2</v>
      </c>
      <c r="CJ145" s="1201" t="s">
        <v>859</v>
      </c>
      <c r="CK145" s="1201">
        <v>2</v>
      </c>
      <c r="CL145" s="2063"/>
      <c r="CM145" s="2063"/>
      <c r="CN145" s="2063"/>
      <c r="CO145" s="2063"/>
      <c r="CP145" s="2063"/>
      <c r="CQ145" s="6328"/>
      <c r="CR145" s="6328"/>
      <c r="CS145" s="2350"/>
    </row>
    <row r="146" spans="1:97" ht="12.75" customHeight="1">
      <c r="A146" s="6230"/>
      <c r="B146" s="6360" t="s">
        <v>2463</v>
      </c>
      <c r="C146" s="6399" t="s">
        <v>5176</v>
      </c>
      <c r="D146" s="6400" t="s">
        <v>5319</v>
      </c>
      <c r="E146" s="6406" t="s">
        <v>2026</v>
      </c>
      <c r="F146" s="6392" t="s">
        <v>5402</v>
      </c>
      <c r="G146" s="6393">
        <v>1</v>
      </c>
      <c r="H146" s="6393">
        <v>1</v>
      </c>
      <c r="I146" s="6380" t="s">
        <v>2028</v>
      </c>
      <c r="J146" s="6380" t="s">
        <v>2028</v>
      </c>
      <c r="K146" s="6380" t="s">
        <v>2029</v>
      </c>
      <c r="L146" s="6331" t="s">
        <v>2029</v>
      </c>
      <c r="M146" s="6331">
        <v>6</v>
      </c>
      <c r="N146" s="6331">
        <v>0</v>
      </c>
      <c r="O146" s="6331">
        <v>31</v>
      </c>
      <c r="P146" s="6331">
        <v>6</v>
      </c>
      <c r="Q146" s="6331">
        <v>0</v>
      </c>
      <c r="R146" s="6331">
        <v>31</v>
      </c>
      <c r="S146" s="6331">
        <v>0</v>
      </c>
      <c r="T146" s="6331">
        <v>0</v>
      </c>
      <c r="U146" s="6331">
        <v>0</v>
      </c>
      <c r="V146" s="6331">
        <v>0</v>
      </c>
      <c r="W146" s="6331">
        <v>0</v>
      </c>
      <c r="X146" s="6331">
        <v>0</v>
      </c>
      <c r="Y146" s="6331">
        <v>0</v>
      </c>
      <c r="Z146" s="6331">
        <v>0</v>
      </c>
      <c r="AA146" s="6331">
        <v>0</v>
      </c>
      <c r="AB146" s="6331">
        <v>0</v>
      </c>
      <c r="AC146" s="6331"/>
      <c r="AD146" s="6331"/>
      <c r="AE146" s="6331"/>
      <c r="AF146" s="6331"/>
      <c r="AG146" s="6331"/>
      <c r="AH146" s="6331"/>
      <c r="AI146" s="6331"/>
      <c r="AJ146" s="6331">
        <v>0</v>
      </c>
      <c r="AK146" s="6331">
        <v>0</v>
      </c>
      <c r="AL146" s="6331">
        <v>0</v>
      </c>
      <c r="AM146" s="6331">
        <v>0</v>
      </c>
      <c r="AN146" s="6331" t="s">
        <v>2029</v>
      </c>
      <c r="AO146" s="6331">
        <v>0</v>
      </c>
      <c r="AP146" s="6331">
        <v>0</v>
      </c>
      <c r="AQ146" s="6331">
        <v>0</v>
      </c>
      <c r="AR146" s="6331">
        <v>0</v>
      </c>
      <c r="AS146" s="6331" t="s">
        <v>4810</v>
      </c>
      <c r="AT146" s="6331"/>
      <c r="AU146" s="6331"/>
      <c r="AV146" s="6331"/>
      <c r="AW146" s="6331" t="s">
        <v>4809</v>
      </c>
      <c r="AX146" s="6331" t="s">
        <v>4809</v>
      </c>
      <c r="AY146" s="6331">
        <v>0</v>
      </c>
      <c r="AZ146" s="6331">
        <v>0</v>
      </c>
      <c r="BA146" s="6331">
        <v>0</v>
      </c>
      <c r="BB146" s="6331">
        <v>0</v>
      </c>
      <c r="BC146" s="6331" t="s">
        <v>2030</v>
      </c>
      <c r="BD146" s="6329" t="s">
        <v>2031</v>
      </c>
      <c r="BE146" s="6396">
        <v>11591</v>
      </c>
      <c r="BF146" s="6396">
        <f>BE146</f>
        <v>11591</v>
      </c>
      <c r="BG146" s="6396">
        <f>$CE$46+SUM(CE147:CE149)</f>
        <v>22618</v>
      </c>
      <c r="BH146" s="6396">
        <f>$CF$48+SUM(CF147/2+CF148+CF149)</f>
        <v>1375</v>
      </c>
      <c r="BI146" s="6396">
        <f>BH146</f>
        <v>1375</v>
      </c>
      <c r="BJ146" s="6396">
        <f>$CG$48+SUM(CG147/2+CG148+CG149)</f>
        <v>1704</v>
      </c>
      <c r="BK146" s="6212" t="s">
        <v>873</v>
      </c>
      <c r="BL146" s="6320">
        <v>4</v>
      </c>
      <c r="BM146" s="6320">
        <v>2</v>
      </c>
      <c r="BN146" s="6323" t="s">
        <v>2032</v>
      </c>
      <c r="BO146" s="6320" t="s">
        <v>2033</v>
      </c>
      <c r="BP146" s="6212" t="s">
        <v>2034</v>
      </c>
      <c r="BQ146" s="6160">
        <v>0</v>
      </c>
      <c r="BR146" s="6160">
        <v>0</v>
      </c>
      <c r="BS146" s="6160">
        <v>0</v>
      </c>
      <c r="BT146" s="6160">
        <v>0</v>
      </c>
      <c r="BU146" s="2064" t="s">
        <v>2035</v>
      </c>
      <c r="BV146" s="2066" t="s">
        <v>857</v>
      </c>
      <c r="BW146" s="2065"/>
      <c r="BX146" s="2064">
        <v>1204</v>
      </c>
      <c r="BY146" s="2064" t="s">
        <v>2034</v>
      </c>
      <c r="BZ146" s="2064">
        <v>1203</v>
      </c>
      <c r="CA146" s="2064" t="s">
        <v>2036</v>
      </c>
      <c r="CB146" s="2084" t="s">
        <v>2040</v>
      </c>
      <c r="CC146" s="2084" t="s">
        <v>1708</v>
      </c>
      <c r="CD146" s="2056">
        <f>$CD$35</f>
        <v>21696</v>
      </c>
      <c r="CE146" s="2056">
        <f>$CE$35</f>
        <v>21760</v>
      </c>
      <c r="CF146" s="2056">
        <f>$CF$36</f>
        <v>1024</v>
      </c>
      <c r="CG146" s="2056">
        <f>$CG$36</f>
        <v>1088</v>
      </c>
      <c r="CH146" s="2086"/>
      <c r="CI146" s="1201">
        <v>2</v>
      </c>
      <c r="CJ146" s="1201" t="s">
        <v>859</v>
      </c>
      <c r="CK146" s="1201">
        <v>2</v>
      </c>
      <c r="CL146" s="2063"/>
      <c r="CM146" s="2063"/>
      <c r="CN146" s="2063"/>
      <c r="CO146" s="2063"/>
      <c r="CP146" s="2063"/>
      <c r="CQ146" s="6326" t="s">
        <v>2468</v>
      </c>
      <c r="CR146" s="6326" t="s">
        <v>3030</v>
      </c>
      <c r="CS146" s="2348" t="s">
        <v>5443</v>
      </c>
    </row>
    <row r="147" spans="1:97" ht="12.75" customHeight="1">
      <c r="A147" s="6230"/>
      <c r="B147" s="6361"/>
      <c r="C147" s="6399"/>
      <c r="D147" s="6400"/>
      <c r="E147" s="6407"/>
      <c r="F147" s="6343"/>
      <c r="G147" s="6394"/>
      <c r="H147" s="6394"/>
      <c r="I147" s="6382"/>
      <c r="J147" s="6382"/>
      <c r="K147" s="6382"/>
      <c r="L147" s="6332"/>
      <c r="M147" s="6332"/>
      <c r="N147" s="6332"/>
      <c r="O147" s="6332"/>
      <c r="P147" s="6332"/>
      <c r="Q147" s="6332"/>
      <c r="R147" s="6332"/>
      <c r="S147" s="6332"/>
      <c r="T147" s="6332"/>
      <c r="U147" s="6332"/>
      <c r="V147" s="6332"/>
      <c r="W147" s="6332"/>
      <c r="X147" s="6332"/>
      <c r="Y147" s="6332"/>
      <c r="Z147" s="6332"/>
      <c r="AA147" s="6332"/>
      <c r="AB147" s="6332"/>
      <c r="AC147" s="6332"/>
      <c r="AD147" s="6332"/>
      <c r="AE147" s="6332"/>
      <c r="AF147" s="6332"/>
      <c r="AG147" s="6332"/>
      <c r="AH147" s="6332"/>
      <c r="AI147" s="6332"/>
      <c r="AJ147" s="6332"/>
      <c r="AK147" s="6332"/>
      <c r="AL147" s="6332"/>
      <c r="AM147" s="6332"/>
      <c r="AN147" s="6332"/>
      <c r="AO147" s="6332"/>
      <c r="AP147" s="6332"/>
      <c r="AQ147" s="6332"/>
      <c r="AR147" s="6332"/>
      <c r="AS147" s="6332"/>
      <c r="AT147" s="6332"/>
      <c r="AU147" s="6332"/>
      <c r="AV147" s="6332"/>
      <c r="AW147" s="6332"/>
      <c r="AX147" s="6332"/>
      <c r="AY147" s="6332"/>
      <c r="AZ147" s="6332"/>
      <c r="BA147" s="6332"/>
      <c r="BB147" s="6332"/>
      <c r="BC147" s="6332"/>
      <c r="BD147" s="6330"/>
      <c r="BE147" s="6397"/>
      <c r="BF147" s="6397"/>
      <c r="BG147" s="6397"/>
      <c r="BH147" s="6397"/>
      <c r="BI147" s="6397"/>
      <c r="BJ147" s="6397"/>
      <c r="BK147" s="6206"/>
      <c r="BL147" s="6321"/>
      <c r="BM147" s="6321"/>
      <c r="BN147" s="6324"/>
      <c r="BO147" s="6321"/>
      <c r="BP147" s="6206"/>
      <c r="BQ147" s="6161"/>
      <c r="BR147" s="6161"/>
      <c r="BS147" s="6161"/>
      <c r="BT147" s="6161"/>
      <c r="BU147" s="2064" t="s">
        <v>2035</v>
      </c>
      <c r="BV147" s="2066" t="s">
        <v>857</v>
      </c>
      <c r="BW147" s="2065"/>
      <c r="BX147" s="2082"/>
      <c r="BY147" s="2082"/>
      <c r="BZ147" s="2082"/>
      <c r="CA147" s="2082"/>
      <c r="CB147" s="2082"/>
      <c r="CC147" s="2082"/>
      <c r="CH147" s="2087"/>
      <c r="CI147" s="2088"/>
      <c r="CJ147" s="2087"/>
      <c r="CK147" s="2087"/>
      <c r="CL147" s="2087"/>
      <c r="CM147" s="2087"/>
      <c r="CN147" s="2087"/>
      <c r="CO147" s="2087"/>
      <c r="CP147" s="2087"/>
      <c r="CQ147" s="6327"/>
      <c r="CR147" s="6327"/>
      <c r="CS147" s="2349"/>
    </row>
    <row r="148" spans="1:97" ht="12.75" customHeight="1">
      <c r="A148" s="6230"/>
      <c r="B148" s="6361"/>
      <c r="C148" s="6399"/>
      <c r="D148" s="6400"/>
      <c r="E148" s="6407"/>
      <c r="F148" s="6343"/>
      <c r="G148" s="6394"/>
      <c r="H148" s="6394"/>
      <c r="I148" s="6382"/>
      <c r="J148" s="6382"/>
      <c r="K148" s="6382"/>
      <c r="L148" s="6332"/>
      <c r="M148" s="6332"/>
      <c r="N148" s="6332"/>
      <c r="O148" s="6332"/>
      <c r="P148" s="6332"/>
      <c r="Q148" s="6332"/>
      <c r="R148" s="6332"/>
      <c r="S148" s="6332"/>
      <c r="T148" s="6332"/>
      <c r="U148" s="6332"/>
      <c r="V148" s="6332"/>
      <c r="W148" s="6332"/>
      <c r="X148" s="6332"/>
      <c r="Y148" s="6332"/>
      <c r="Z148" s="6332"/>
      <c r="AA148" s="6332"/>
      <c r="AB148" s="6332"/>
      <c r="AC148" s="6332"/>
      <c r="AD148" s="6332"/>
      <c r="AE148" s="6332"/>
      <c r="AF148" s="6332"/>
      <c r="AG148" s="6332"/>
      <c r="AH148" s="6332"/>
      <c r="AI148" s="6332"/>
      <c r="AJ148" s="6332"/>
      <c r="AK148" s="6332"/>
      <c r="AL148" s="6332"/>
      <c r="AM148" s="6332"/>
      <c r="AN148" s="6332"/>
      <c r="AO148" s="6332"/>
      <c r="AP148" s="6332"/>
      <c r="AQ148" s="6332"/>
      <c r="AR148" s="6332"/>
      <c r="AS148" s="6332"/>
      <c r="AT148" s="6332"/>
      <c r="AU148" s="6332"/>
      <c r="AV148" s="6332"/>
      <c r="AW148" s="6332"/>
      <c r="AX148" s="6332"/>
      <c r="AY148" s="6332"/>
      <c r="AZ148" s="6332"/>
      <c r="BA148" s="6332"/>
      <c r="BB148" s="6332"/>
      <c r="BC148" s="6332"/>
      <c r="BD148" s="6329" t="s">
        <v>2031</v>
      </c>
      <c r="BE148" s="6397"/>
      <c r="BF148" s="6397"/>
      <c r="BG148" s="6397"/>
      <c r="BH148" s="6397"/>
      <c r="BI148" s="6397"/>
      <c r="BJ148" s="6397"/>
      <c r="BK148" s="6206"/>
      <c r="BL148" s="6321"/>
      <c r="BM148" s="6321"/>
      <c r="BN148" s="6324"/>
      <c r="BO148" s="6321"/>
      <c r="BP148" s="6206"/>
      <c r="BQ148" s="6161"/>
      <c r="BR148" s="6161"/>
      <c r="BS148" s="6161"/>
      <c r="BT148" s="6161"/>
      <c r="BU148" s="2064" t="s">
        <v>2035</v>
      </c>
      <c r="BV148" s="2066" t="s">
        <v>857</v>
      </c>
      <c r="BW148" s="2065"/>
      <c r="BX148" s="1201">
        <v>4000</v>
      </c>
      <c r="BY148" s="2064" t="s">
        <v>2034</v>
      </c>
      <c r="BZ148" s="1201">
        <v>4000</v>
      </c>
      <c r="CA148" s="2064" t="s">
        <v>2036</v>
      </c>
      <c r="CB148" s="2067" t="s">
        <v>869</v>
      </c>
      <c r="CC148" s="2067" t="s">
        <v>869</v>
      </c>
      <c r="CD148" s="2056">
        <f>$CD$37</f>
        <v>256</v>
      </c>
      <c r="CE148" s="2056">
        <f>$CE$37</f>
        <v>256</v>
      </c>
      <c r="CF148" s="2056">
        <f>$CF$37</f>
        <v>256</v>
      </c>
      <c r="CG148" s="2056">
        <f>$CG$37</f>
        <v>256</v>
      </c>
      <c r="CH148" s="2086"/>
      <c r="CI148" s="1201">
        <v>2</v>
      </c>
      <c r="CJ148" s="1201" t="s">
        <v>859</v>
      </c>
      <c r="CK148" s="1201">
        <v>2</v>
      </c>
      <c r="CL148" s="2063"/>
      <c r="CM148" s="2063"/>
      <c r="CN148" s="2063"/>
      <c r="CO148" s="2063"/>
      <c r="CP148" s="2063"/>
      <c r="CQ148" s="6327"/>
      <c r="CR148" s="6327"/>
      <c r="CS148" s="2349"/>
    </row>
    <row r="149" spans="1:97" ht="12.75" customHeight="1">
      <c r="A149" s="6230"/>
      <c r="B149" s="6362"/>
      <c r="C149" s="6399"/>
      <c r="D149" s="6400"/>
      <c r="E149" s="6408"/>
      <c r="F149" s="6156"/>
      <c r="G149" s="6395"/>
      <c r="H149" s="6395"/>
      <c r="I149" s="6381"/>
      <c r="J149" s="6381"/>
      <c r="K149" s="6381"/>
      <c r="L149" s="6333"/>
      <c r="M149" s="6333"/>
      <c r="N149" s="6333"/>
      <c r="O149" s="6333"/>
      <c r="P149" s="6333"/>
      <c r="Q149" s="6333"/>
      <c r="R149" s="6333"/>
      <c r="S149" s="6333"/>
      <c r="T149" s="6333"/>
      <c r="U149" s="6333"/>
      <c r="V149" s="6333"/>
      <c r="W149" s="6333"/>
      <c r="X149" s="6333"/>
      <c r="Y149" s="6333"/>
      <c r="Z149" s="6333"/>
      <c r="AA149" s="6333"/>
      <c r="AB149" s="6333"/>
      <c r="AC149" s="6333"/>
      <c r="AD149" s="6333"/>
      <c r="AE149" s="6333"/>
      <c r="AF149" s="6333"/>
      <c r="AG149" s="6333"/>
      <c r="AH149" s="6333"/>
      <c r="AI149" s="6333"/>
      <c r="AJ149" s="6333"/>
      <c r="AK149" s="6333"/>
      <c r="AL149" s="6333"/>
      <c r="AM149" s="6333"/>
      <c r="AN149" s="6333"/>
      <c r="AO149" s="6333"/>
      <c r="AP149" s="6333"/>
      <c r="AQ149" s="6333"/>
      <c r="AR149" s="6333"/>
      <c r="AS149" s="6333"/>
      <c r="AT149" s="6333"/>
      <c r="AU149" s="6333"/>
      <c r="AV149" s="6333"/>
      <c r="AW149" s="6333"/>
      <c r="AX149" s="6333"/>
      <c r="AY149" s="6333"/>
      <c r="AZ149" s="6333"/>
      <c r="BA149" s="6333"/>
      <c r="BB149" s="6333"/>
      <c r="BC149" s="6333"/>
      <c r="BD149" s="6330"/>
      <c r="BE149" s="6398"/>
      <c r="BF149" s="6398"/>
      <c r="BG149" s="6398"/>
      <c r="BH149" s="6398"/>
      <c r="BI149" s="6398"/>
      <c r="BJ149" s="6398"/>
      <c r="BK149" s="6207"/>
      <c r="BL149" s="6322"/>
      <c r="BM149" s="6322"/>
      <c r="BN149" s="6325"/>
      <c r="BO149" s="6322"/>
      <c r="BP149" s="6207"/>
      <c r="BQ149" s="6162"/>
      <c r="BR149" s="6162"/>
      <c r="BS149" s="6162"/>
      <c r="BT149" s="6162"/>
      <c r="BU149" s="2064" t="s">
        <v>2035</v>
      </c>
      <c r="BV149" s="2066" t="s">
        <v>857</v>
      </c>
      <c r="BW149" s="2065"/>
      <c r="BX149" s="1201">
        <v>3983</v>
      </c>
      <c r="BY149" s="2064" t="s">
        <v>2034</v>
      </c>
      <c r="BZ149" s="1201">
        <v>3983</v>
      </c>
      <c r="CA149" s="2064" t="s">
        <v>2036</v>
      </c>
      <c r="CB149" s="191" t="s">
        <v>5022</v>
      </c>
      <c r="CC149" s="191" t="s">
        <v>5022</v>
      </c>
      <c r="CD149" s="2218">
        <f>$CD$40</f>
        <v>256</v>
      </c>
      <c r="CE149" s="2219">
        <f>$CE$40</f>
        <v>320</v>
      </c>
      <c r="CF149" s="2219">
        <f>$CF$40</f>
        <v>256</v>
      </c>
      <c r="CG149" s="2220">
        <f>$CG$40</f>
        <v>320</v>
      </c>
      <c r="CH149" s="2086"/>
      <c r="CI149" s="1201">
        <v>2</v>
      </c>
      <c r="CJ149" s="1201" t="s">
        <v>859</v>
      </c>
      <c r="CK149" s="1201">
        <v>2</v>
      </c>
      <c r="CL149" s="2063"/>
      <c r="CM149" s="2063"/>
      <c r="CN149" s="2063"/>
      <c r="CO149" s="2063"/>
      <c r="CP149" s="2063"/>
      <c r="CQ149" s="6328"/>
      <c r="CR149" s="6328"/>
      <c r="CS149" s="2350"/>
    </row>
    <row r="150" spans="1:97" ht="12.75" customHeight="1">
      <c r="A150" s="6230"/>
      <c r="B150" s="6360" t="s">
        <v>2463</v>
      </c>
      <c r="C150" s="6399" t="s">
        <v>5115</v>
      </c>
      <c r="D150" s="6400" t="s">
        <v>5320</v>
      </c>
      <c r="E150" s="6406" t="s">
        <v>2026</v>
      </c>
      <c r="F150" s="6392" t="s">
        <v>5403</v>
      </c>
      <c r="G150" s="6393">
        <v>1</v>
      </c>
      <c r="H150" s="6393">
        <v>1</v>
      </c>
      <c r="I150" s="6380" t="s">
        <v>2028</v>
      </c>
      <c r="J150" s="6380" t="s">
        <v>2028</v>
      </c>
      <c r="K150" s="6380" t="s">
        <v>2029</v>
      </c>
      <c r="L150" s="6331" t="s">
        <v>2029</v>
      </c>
      <c r="M150" s="6331">
        <v>6</v>
      </c>
      <c r="N150" s="6331">
        <v>0</v>
      </c>
      <c r="O150" s="6331">
        <v>31</v>
      </c>
      <c r="P150" s="6331">
        <v>6</v>
      </c>
      <c r="Q150" s="6331">
        <v>0</v>
      </c>
      <c r="R150" s="6331">
        <v>31</v>
      </c>
      <c r="S150" s="6331">
        <v>0</v>
      </c>
      <c r="T150" s="6331">
        <v>0</v>
      </c>
      <c r="U150" s="6331">
        <v>0</v>
      </c>
      <c r="V150" s="6331">
        <v>0</v>
      </c>
      <c r="W150" s="6331">
        <v>0</v>
      </c>
      <c r="X150" s="6331">
        <v>0</v>
      </c>
      <c r="Y150" s="6331">
        <v>0</v>
      </c>
      <c r="Z150" s="6331">
        <v>0</v>
      </c>
      <c r="AA150" s="6331">
        <v>0</v>
      </c>
      <c r="AB150" s="6331">
        <v>0</v>
      </c>
      <c r="AC150" s="6331"/>
      <c r="AD150" s="6331"/>
      <c r="AE150" s="6331"/>
      <c r="AF150" s="6331"/>
      <c r="AG150" s="6331"/>
      <c r="AH150" s="6331"/>
      <c r="AI150" s="6331"/>
      <c r="AJ150" s="6331">
        <v>0</v>
      </c>
      <c r="AK150" s="6331">
        <v>0</v>
      </c>
      <c r="AL150" s="6331">
        <v>0</v>
      </c>
      <c r="AM150" s="6331">
        <v>0</v>
      </c>
      <c r="AN150" s="6331" t="s">
        <v>2029</v>
      </c>
      <c r="AO150" s="6331">
        <v>0</v>
      </c>
      <c r="AP150" s="6331">
        <v>0</v>
      </c>
      <c r="AQ150" s="6331">
        <v>0</v>
      </c>
      <c r="AR150" s="6331">
        <v>0</v>
      </c>
      <c r="AS150" s="6331" t="s">
        <v>4810</v>
      </c>
      <c r="AT150" s="6331"/>
      <c r="AU150" s="6331"/>
      <c r="AV150" s="6331"/>
      <c r="AW150" s="6331" t="s">
        <v>4809</v>
      </c>
      <c r="AX150" s="6331" t="s">
        <v>4809</v>
      </c>
      <c r="AY150" s="6331">
        <v>0</v>
      </c>
      <c r="AZ150" s="6331">
        <v>0</v>
      </c>
      <c r="BA150" s="6331">
        <v>0</v>
      </c>
      <c r="BB150" s="6331">
        <v>0</v>
      </c>
      <c r="BC150" s="6331" t="s">
        <v>2030</v>
      </c>
      <c r="BD150" s="6329" t="s">
        <v>2031</v>
      </c>
      <c r="BE150" s="6396">
        <f>$CD$45+SUM(CD151:CD153)</f>
        <v>5176</v>
      </c>
      <c r="BF150" s="6396">
        <f>BE150</f>
        <v>5176</v>
      </c>
      <c r="BG150" s="6396">
        <f>$CE$45+SUM(CE151:CE153)</f>
        <v>11847</v>
      </c>
      <c r="BH150" s="6396">
        <f>$CF$47+SUM(CF151/2+CF152+CF153)</f>
        <v>1631</v>
      </c>
      <c r="BI150" s="6396">
        <f>BH150</f>
        <v>1631</v>
      </c>
      <c r="BJ150" s="6396">
        <f>$CG$47+SUM(CG151/2+CG152+CG153)</f>
        <v>1960</v>
      </c>
      <c r="BK150" s="6212" t="s">
        <v>873</v>
      </c>
      <c r="BL150" s="6320">
        <v>4</v>
      </c>
      <c r="BM150" s="6320">
        <v>2</v>
      </c>
      <c r="BN150" s="6323" t="s">
        <v>2032</v>
      </c>
      <c r="BO150" s="6320" t="s">
        <v>2033</v>
      </c>
      <c r="BP150" s="6212" t="s">
        <v>2034</v>
      </c>
      <c r="BQ150" s="6160">
        <v>0</v>
      </c>
      <c r="BR150" s="6160">
        <v>0</v>
      </c>
      <c r="BS150" s="6160">
        <v>0</v>
      </c>
      <c r="BT150" s="6160">
        <v>0</v>
      </c>
      <c r="BU150" s="2064" t="s">
        <v>2035</v>
      </c>
      <c r="BV150" s="2066" t="s">
        <v>857</v>
      </c>
      <c r="BW150" s="2065"/>
      <c r="BX150" s="2064">
        <v>1204</v>
      </c>
      <c r="BY150" s="2064" t="s">
        <v>2034</v>
      </c>
      <c r="BZ150" s="2064">
        <v>1203</v>
      </c>
      <c r="CA150" s="2064" t="s">
        <v>2036</v>
      </c>
      <c r="CB150" s="2084" t="s">
        <v>2037</v>
      </c>
      <c r="CC150" s="2084" t="s">
        <v>1708</v>
      </c>
      <c r="CD150" s="2056">
        <f>$CD$34</f>
        <v>10752</v>
      </c>
      <c r="CE150" s="2056">
        <f>$CE$34</f>
        <v>10816</v>
      </c>
      <c r="CF150" s="2056">
        <f>$CF$36</f>
        <v>1024</v>
      </c>
      <c r="CG150" s="2056">
        <f>$CG$36</f>
        <v>1088</v>
      </c>
      <c r="CH150" s="2086"/>
      <c r="CI150" s="1201">
        <v>2</v>
      </c>
      <c r="CJ150" s="1201" t="s">
        <v>859</v>
      </c>
      <c r="CK150" s="1201">
        <v>2</v>
      </c>
      <c r="CL150" s="2063"/>
      <c r="CM150" s="2063"/>
      <c r="CN150" s="2063"/>
      <c r="CO150" s="2063"/>
      <c r="CP150" s="2063"/>
      <c r="CQ150" s="6326" t="s">
        <v>2466</v>
      </c>
      <c r="CR150" s="6326" t="s">
        <v>3030</v>
      </c>
      <c r="CS150" s="2348" t="s">
        <v>5443</v>
      </c>
    </row>
    <row r="151" spans="1:97" ht="12.75" customHeight="1">
      <c r="A151" s="6230"/>
      <c r="B151" s="6361"/>
      <c r="C151" s="6399"/>
      <c r="D151" s="6400"/>
      <c r="E151" s="6407"/>
      <c r="F151" s="6343"/>
      <c r="G151" s="6394"/>
      <c r="H151" s="6394"/>
      <c r="I151" s="6382"/>
      <c r="J151" s="6382"/>
      <c r="K151" s="6382"/>
      <c r="L151" s="6332"/>
      <c r="M151" s="6332"/>
      <c r="N151" s="6332"/>
      <c r="O151" s="6332"/>
      <c r="P151" s="6332"/>
      <c r="Q151" s="6332"/>
      <c r="R151" s="6332"/>
      <c r="S151" s="6332"/>
      <c r="T151" s="6332"/>
      <c r="U151" s="6332"/>
      <c r="V151" s="6332"/>
      <c r="W151" s="6332"/>
      <c r="X151" s="6332"/>
      <c r="Y151" s="6332"/>
      <c r="Z151" s="6332"/>
      <c r="AA151" s="6332"/>
      <c r="AB151" s="6332"/>
      <c r="AC151" s="6332"/>
      <c r="AD151" s="6332"/>
      <c r="AE151" s="6332"/>
      <c r="AF151" s="6332"/>
      <c r="AG151" s="6332"/>
      <c r="AH151" s="6332"/>
      <c r="AI151" s="6332"/>
      <c r="AJ151" s="6332"/>
      <c r="AK151" s="6332"/>
      <c r="AL151" s="6332"/>
      <c r="AM151" s="6332"/>
      <c r="AN151" s="6332"/>
      <c r="AO151" s="6332"/>
      <c r="AP151" s="6332"/>
      <c r="AQ151" s="6332"/>
      <c r="AR151" s="6332"/>
      <c r="AS151" s="6332"/>
      <c r="AT151" s="6332"/>
      <c r="AU151" s="6332"/>
      <c r="AV151" s="6332"/>
      <c r="AW151" s="6332"/>
      <c r="AX151" s="6332"/>
      <c r="AY151" s="6332"/>
      <c r="AZ151" s="6332"/>
      <c r="BA151" s="6332"/>
      <c r="BB151" s="6332"/>
      <c r="BC151" s="6332"/>
      <c r="BD151" s="6330"/>
      <c r="BE151" s="6397"/>
      <c r="BF151" s="6397"/>
      <c r="BG151" s="6397"/>
      <c r="BH151" s="6397"/>
      <c r="BI151" s="6397"/>
      <c r="BJ151" s="6397"/>
      <c r="BK151" s="6206"/>
      <c r="BL151" s="6321"/>
      <c r="BM151" s="6321"/>
      <c r="BN151" s="6324"/>
      <c r="BO151" s="6321"/>
      <c r="BP151" s="6206"/>
      <c r="BQ151" s="6161"/>
      <c r="BR151" s="6161"/>
      <c r="BS151" s="6161"/>
      <c r="BT151" s="6161"/>
      <c r="BU151" s="2064" t="s">
        <v>2035</v>
      </c>
      <c r="BV151" s="2066" t="s">
        <v>857</v>
      </c>
      <c r="BW151" s="2065"/>
      <c r="BX151" s="2082"/>
      <c r="BY151" s="2082"/>
      <c r="BZ151" s="2082"/>
      <c r="CA151" s="2082"/>
      <c r="CB151" s="2082"/>
      <c r="CC151" s="2082"/>
      <c r="CH151" s="2087"/>
      <c r="CI151" s="2088"/>
      <c r="CJ151" s="2087"/>
      <c r="CK151" s="2087"/>
      <c r="CL151" s="2087"/>
      <c r="CM151" s="2087"/>
      <c r="CN151" s="2087"/>
      <c r="CO151" s="2087"/>
      <c r="CP151" s="2087"/>
      <c r="CQ151" s="6327"/>
      <c r="CR151" s="6327"/>
      <c r="CS151" s="2349"/>
    </row>
    <row r="152" spans="1:97" ht="12.75" customHeight="1">
      <c r="A152" s="6230"/>
      <c r="B152" s="6361"/>
      <c r="C152" s="6399"/>
      <c r="D152" s="6400"/>
      <c r="E152" s="6407"/>
      <c r="F152" s="6343"/>
      <c r="G152" s="6394"/>
      <c r="H152" s="6394"/>
      <c r="I152" s="6382"/>
      <c r="J152" s="6382"/>
      <c r="K152" s="6382"/>
      <c r="L152" s="6332"/>
      <c r="M152" s="6332"/>
      <c r="N152" s="6332"/>
      <c r="O152" s="6332"/>
      <c r="P152" s="6332"/>
      <c r="Q152" s="6332"/>
      <c r="R152" s="6332"/>
      <c r="S152" s="6332"/>
      <c r="T152" s="6332"/>
      <c r="U152" s="6332"/>
      <c r="V152" s="6332"/>
      <c r="W152" s="6332"/>
      <c r="X152" s="6332"/>
      <c r="Y152" s="6332"/>
      <c r="Z152" s="6332"/>
      <c r="AA152" s="6332"/>
      <c r="AB152" s="6332"/>
      <c r="AC152" s="6332"/>
      <c r="AD152" s="6332"/>
      <c r="AE152" s="6332"/>
      <c r="AF152" s="6332"/>
      <c r="AG152" s="6332"/>
      <c r="AH152" s="6332"/>
      <c r="AI152" s="6332"/>
      <c r="AJ152" s="6332"/>
      <c r="AK152" s="6332"/>
      <c r="AL152" s="6332"/>
      <c r="AM152" s="6332"/>
      <c r="AN152" s="6332"/>
      <c r="AO152" s="6332"/>
      <c r="AP152" s="6332"/>
      <c r="AQ152" s="6332"/>
      <c r="AR152" s="6332"/>
      <c r="AS152" s="6332"/>
      <c r="AT152" s="6332"/>
      <c r="AU152" s="6332"/>
      <c r="AV152" s="6332"/>
      <c r="AW152" s="6332"/>
      <c r="AX152" s="6332"/>
      <c r="AY152" s="6332"/>
      <c r="AZ152" s="6332"/>
      <c r="BA152" s="6332"/>
      <c r="BB152" s="6332"/>
      <c r="BC152" s="6332"/>
      <c r="BD152" s="6329" t="s">
        <v>2031</v>
      </c>
      <c r="BE152" s="6397"/>
      <c r="BF152" s="6397"/>
      <c r="BG152" s="6397"/>
      <c r="BH152" s="6397"/>
      <c r="BI152" s="6397"/>
      <c r="BJ152" s="6397"/>
      <c r="BK152" s="6206"/>
      <c r="BL152" s="6321"/>
      <c r="BM152" s="6321"/>
      <c r="BN152" s="6324"/>
      <c r="BO152" s="6321"/>
      <c r="BP152" s="6206"/>
      <c r="BQ152" s="6161"/>
      <c r="BR152" s="6161"/>
      <c r="BS152" s="6161"/>
      <c r="BT152" s="6161"/>
      <c r="BU152" s="2064" t="s">
        <v>2035</v>
      </c>
      <c r="BV152" s="2066" t="s">
        <v>857</v>
      </c>
      <c r="BW152" s="2065"/>
      <c r="BX152" s="1201">
        <v>4000</v>
      </c>
      <c r="BY152" s="2064" t="s">
        <v>2034</v>
      </c>
      <c r="BZ152" s="1201">
        <v>4000</v>
      </c>
      <c r="CA152" s="2064" t="s">
        <v>2036</v>
      </c>
      <c r="CB152" s="2067" t="s">
        <v>340</v>
      </c>
      <c r="CC152" s="2067" t="s">
        <v>340</v>
      </c>
      <c r="CD152" s="2056">
        <f>$CD$39</f>
        <v>512</v>
      </c>
      <c r="CE152" s="2056">
        <f>$CE$39</f>
        <v>512</v>
      </c>
      <c r="CF152" s="2056">
        <f>$CF$39</f>
        <v>512</v>
      </c>
      <c r="CG152" s="2056">
        <f>$CG$39</f>
        <v>512</v>
      </c>
      <c r="CH152" s="2086"/>
      <c r="CI152" s="1201">
        <v>2</v>
      </c>
      <c r="CJ152" s="1201" t="s">
        <v>859</v>
      </c>
      <c r="CK152" s="1201">
        <v>2</v>
      </c>
      <c r="CL152" s="2063"/>
      <c r="CM152" s="2063"/>
      <c r="CN152" s="2063"/>
      <c r="CO152" s="2063"/>
      <c r="CP152" s="2063"/>
      <c r="CQ152" s="6327"/>
      <c r="CR152" s="6327"/>
      <c r="CS152" s="2349"/>
    </row>
    <row r="153" spans="1:97" ht="12.75" customHeight="1">
      <c r="A153" s="6230"/>
      <c r="B153" s="6362"/>
      <c r="C153" s="6399"/>
      <c r="D153" s="6400"/>
      <c r="E153" s="6408"/>
      <c r="F153" s="6156"/>
      <c r="G153" s="6395"/>
      <c r="H153" s="6395"/>
      <c r="I153" s="6381"/>
      <c r="J153" s="6381"/>
      <c r="K153" s="6381"/>
      <c r="L153" s="6333"/>
      <c r="M153" s="6333"/>
      <c r="N153" s="6333"/>
      <c r="O153" s="6333"/>
      <c r="P153" s="6333"/>
      <c r="Q153" s="6333"/>
      <c r="R153" s="6333"/>
      <c r="S153" s="6333"/>
      <c r="T153" s="6333"/>
      <c r="U153" s="6333"/>
      <c r="V153" s="6333"/>
      <c r="W153" s="6333"/>
      <c r="X153" s="6333"/>
      <c r="Y153" s="6333"/>
      <c r="Z153" s="6333"/>
      <c r="AA153" s="6333"/>
      <c r="AB153" s="6333"/>
      <c r="AC153" s="6333"/>
      <c r="AD153" s="6333"/>
      <c r="AE153" s="6333"/>
      <c r="AF153" s="6333"/>
      <c r="AG153" s="6333"/>
      <c r="AH153" s="6333"/>
      <c r="AI153" s="6333"/>
      <c r="AJ153" s="6333"/>
      <c r="AK153" s="6333"/>
      <c r="AL153" s="6333"/>
      <c r="AM153" s="6333"/>
      <c r="AN153" s="6333"/>
      <c r="AO153" s="6333"/>
      <c r="AP153" s="6333"/>
      <c r="AQ153" s="6333"/>
      <c r="AR153" s="6333"/>
      <c r="AS153" s="6333"/>
      <c r="AT153" s="6333"/>
      <c r="AU153" s="6333"/>
      <c r="AV153" s="6333"/>
      <c r="AW153" s="6333"/>
      <c r="AX153" s="6333"/>
      <c r="AY153" s="6333"/>
      <c r="AZ153" s="6333"/>
      <c r="BA153" s="6333"/>
      <c r="BB153" s="6333"/>
      <c r="BC153" s="6333"/>
      <c r="BD153" s="6330"/>
      <c r="BE153" s="6398"/>
      <c r="BF153" s="6398"/>
      <c r="BG153" s="6398"/>
      <c r="BH153" s="6398"/>
      <c r="BI153" s="6398"/>
      <c r="BJ153" s="6398"/>
      <c r="BK153" s="6207"/>
      <c r="BL153" s="6322"/>
      <c r="BM153" s="6322"/>
      <c r="BN153" s="6325"/>
      <c r="BO153" s="6322"/>
      <c r="BP153" s="6207"/>
      <c r="BQ153" s="6162"/>
      <c r="BR153" s="6162"/>
      <c r="BS153" s="6162"/>
      <c r="BT153" s="6162"/>
      <c r="BU153" s="2064" t="s">
        <v>2035</v>
      </c>
      <c r="BV153" s="2066" t="s">
        <v>857</v>
      </c>
      <c r="BW153" s="2065"/>
      <c r="BX153" s="1201">
        <v>3983</v>
      </c>
      <c r="BY153" s="2064" t="s">
        <v>2034</v>
      </c>
      <c r="BZ153" s="1201">
        <v>3983</v>
      </c>
      <c r="CA153" s="2064" t="s">
        <v>2036</v>
      </c>
      <c r="CB153" s="191" t="s">
        <v>5022</v>
      </c>
      <c r="CC153" s="191" t="s">
        <v>5022</v>
      </c>
      <c r="CD153" s="2218">
        <f>$CD$40</f>
        <v>256</v>
      </c>
      <c r="CE153" s="2219">
        <f>$CE$40</f>
        <v>320</v>
      </c>
      <c r="CF153" s="2219">
        <f>$CF$40</f>
        <v>256</v>
      </c>
      <c r="CG153" s="2220">
        <f>$CG$40</f>
        <v>320</v>
      </c>
      <c r="CH153" s="2086"/>
      <c r="CI153" s="1201">
        <v>2</v>
      </c>
      <c r="CJ153" s="1201" t="s">
        <v>859</v>
      </c>
      <c r="CK153" s="1201">
        <v>2</v>
      </c>
      <c r="CL153" s="2063"/>
      <c r="CM153" s="2063"/>
      <c r="CN153" s="2063"/>
      <c r="CO153" s="2063"/>
      <c r="CP153" s="2063"/>
      <c r="CQ153" s="6328"/>
      <c r="CR153" s="6328"/>
      <c r="CS153" s="2350"/>
    </row>
    <row r="154" spans="1:97" ht="12.75" customHeight="1">
      <c r="A154" s="6230"/>
      <c r="B154" s="6360" t="s">
        <v>2463</v>
      </c>
      <c r="C154" s="6399" t="s">
        <v>5162</v>
      </c>
      <c r="D154" s="6400" t="s">
        <v>5321</v>
      </c>
      <c r="E154" s="6406" t="s">
        <v>2026</v>
      </c>
      <c r="F154" s="6392" t="s">
        <v>5404</v>
      </c>
      <c r="G154" s="6393">
        <v>1</v>
      </c>
      <c r="H154" s="6393">
        <v>1</v>
      </c>
      <c r="I154" s="6380" t="s">
        <v>2028</v>
      </c>
      <c r="J154" s="6380" t="s">
        <v>2028</v>
      </c>
      <c r="K154" s="6380" t="s">
        <v>2029</v>
      </c>
      <c r="L154" s="6331" t="s">
        <v>2029</v>
      </c>
      <c r="M154" s="6331">
        <v>6</v>
      </c>
      <c r="N154" s="6331">
        <v>0</v>
      </c>
      <c r="O154" s="6331">
        <v>31</v>
      </c>
      <c r="P154" s="6331">
        <v>6</v>
      </c>
      <c r="Q154" s="6331">
        <v>0</v>
      </c>
      <c r="R154" s="6331">
        <v>31</v>
      </c>
      <c r="S154" s="6331">
        <v>0</v>
      </c>
      <c r="T154" s="6331">
        <v>0</v>
      </c>
      <c r="U154" s="6331">
        <v>0</v>
      </c>
      <c r="V154" s="6331">
        <v>0</v>
      </c>
      <c r="W154" s="6331">
        <v>0</v>
      </c>
      <c r="X154" s="6331">
        <v>0</v>
      </c>
      <c r="Y154" s="6331">
        <v>0</v>
      </c>
      <c r="Z154" s="6331">
        <v>0</v>
      </c>
      <c r="AA154" s="6331">
        <v>0</v>
      </c>
      <c r="AB154" s="6331">
        <v>0</v>
      </c>
      <c r="AC154" s="6331"/>
      <c r="AD154" s="6331"/>
      <c r="AE154" s="6331"/>
      <c r="AF154" s="6331"/>
      <c r="AG154" s="6331"/>
      <c r="AH154" s="6331"/>
      <c r="AI154" s="6331"/>
      <c r="AJ154" s="6331">
        <v>0</v>
      </c>
      <c r="AK154" s="6331">
        <v>0</v>
      </c>
      <c r="AL154" s="6331">
        <v>0</v>
      </c>
      <c r="AM154" s="6331">
        <v>0</v>
      </c>
      <c r="AN154" s="6331" t="s">
        <v>2029</v>
      </c>
      <c r="AO154" s="6331">
        <v>0</v>
      </c>
      <c r="AP154" s="6331">
        <v>0</v>
      </c>
      <c r="AQ154" s="6331">
        <v>0</v>
      </c>
      <c r="AR154" s="6331">
        <v>0</v>
      </c>
      <c r="AS154" s="6331" t="s">
        <v>4810</v>
      </c>
      <c r="AT154" s="6331"/>
      <c r="AU154" s="6331"/>
      <c r="AV154" s="6331"/>
      <c r="AW154" s="6331" t="s">
        <v>4809</v>
      </c>
      <c r="AX154" s="6331" t="s">
        <v>4809</v>
      </c>
      <c r="AY154" s="6331">
        <v>0</v>
      </c>
      <c r="AZ154" s="6331">
        <v>0</v>
      </c>
      <c r="BA154" s="6331">
        <v>0</v>
      </c>
      <c r="BB154" s="6331">
        <v>0</v>
      </c>
      <c r="BC154" s="6331" t="s">
        <v>2030</v>
      </c>
      <c r="BD154" s="6329" t="s">
        <v>2031</v>
      </c>
      <c r="BE154" s="6396">
        <v>11847</v>
      </c>
      <c r="BF154" s="6396">
        <f>BE154</f>
        <v>11847</v>
      </c>
      <c r="BG154" s="6396">
        <f>$CE$46+SUM(CE155:CE157)</f>
        <v>22874</v>
      </c>
      <c r="BH154" s="6396">
        <f>$CF$48+SUM(CF155/2+CF156+CF157)</f>
        <v>1631</v>
      </c>
      <c r="BI154" s="6396">
        <f>BH154</f>
        <v>1631</v>
      </c>
      <c r="BJ154" s="6396">
        <f>$CG$48+SUM(CG155/2+CG156+CG157)</f>
        <v>1960</v>
      </c>
      <c r="BK154" s="6212" t="s">
        <v>873</v>
      </c>
      <c r="BL154" s="6320">
        <v>4</v>
      </c>
      <c r="BM154" s="6320">
        <v>2</v>
      </c>
      <c r="BN154" s="6323" t="s">
        <v>2032</v>
      </c>
      <c r="BO154" s="6320" t="s">
        <v>2033</v>
      </c>
      <c r="BP154" s="6212" t="s">
        <v>2034</v>
      </c>
      <c r="BQ154" s="6160">
        <v>0</v>
      </c>
      <c r="BR154" s="6160">
        <v>0</v>
      </c>
      <c r="BS154" s="6160">
        <v>0</v>
      </c>
      <c r="BT154" s="6160">
        <v>0</v>
      </c>
      <c r="BU154" s="2064" t="s">
        <v>2035</v>
      </c>
      <c r="BV154" s="2066" t="s">
        <v>857</v>
      </c>
      <c r="BW154" s="2065"/>
      <c r="BX154" s="2064">
        <v>1204</v>
      </c>
      <c r="BY154" s="2064" t="s">
        <v>2034</v>
      </c>
      <c r="BZ154" s="2064">
        <v>1203</v>
      </c>
      <c r="CA154" s="2064" t="s">
        <v>2036</v>
      </c>
      <c r="CB154" s="2084" t="s">
        <v>2040</v>
      </c>
      <c r="CC154" s="2084" t="s">
        <v>1708</v>
      </c>
      <c r="CD154" s="2056">
        <f>$CD$35</f>
        <v>21696</v>
      </c>
      <c r="CE154" s="2056">
        <f>$CE$35</f>
        <v>21760</v>
      </c>
      <c r="CF154" s="2056">
        <f>$CF$36</f>
        <v>1024</v>
      </c>
      <c r="CG154" s="2056">
        <f>$CG$36</f>
        <v>1088</v>
      </c>
      <c r="CH154" s="2086"/>
      <c r="CI154" s="1201">
        <v>2</v>
      </c>
      <c r="CJ154" s="1201" t="s">
        <v>859</v>
      </c>
      <c r="CK154" s="1201">
        <v>2</v>
      </c>
      <c r="CL154" s="2063"/>
      <c r="CM154" s="2063"/>
      <c r="CN154" s="2063"/>
      <c r="CO154" s="2063"/>
      <c r="CP154" s="2063"/>
      <c r="CQ154" s="6326" t="s">
        <v>2468</v>
      </c>
      <c r="CR154" s="6326" t="s">
        <v>3030</v>
      </c>
      <c r="CS154" s="2348" t="s">
        <v>5443</v>
      </c>
    </row>
    <row r="155" spans="1:97" ht="12.75" customHeight="1">
      <c r="A155" s="6230"/>
      <c r="B155" s="6361"/>
      <c r="C155" s="6399"/>
      <c r="D155" s="6400"/>
      <c r="E155" s="6407"/>
      <c r="F155" s="6343"/>
      <c r="G155" s="6394"/>
      <c r="H155" s="6394"/>
      <c r="I155" s="6382"/>
      <c r="J155" s="6382"/>
      <c r="K155" s="6382"/>
      <c r="L155" s="6332"/>
      <c r="M155" s="6332"/>
      <c r="N155" s="6332"/>
      <c r="O155" s="6332"/>
      <c r="P155" s="6332"/>
      <c r="Q155" s="6332"/>
      <c r="R155" s="6332"/>
      <c r="S155" s="6332"/>
      <c r="T155" s="6332"/>
      <c r="U155" s="6332"/>
      <c r="V155" s="6332"/>
      <c r="W155" s="6332"/>
      <c r="X155" s="6332"/>
      <c r="Y155" s="6332"/>
      <c r="Z155" s="6332"/>
      <c r="AA155" s="6332"/>
      <c r="AB155" s="6332"/>
      <c r="AC155" s="6332"/>
      <c r="AD155" s="6332"/>
      <c r="AE155" s="6332"/>
      <c r="AF155" s="6332"/>
      <c r="AG155" s="6332"/>
      <c r="AH155" s="6332"/>
      <c r="AI155" s="6332"/>
      <c r="AJ155" s="6332"/>
      <c r="AK155" s="6332"/>
      <c r="AL155" s="6332"/>
      <c r="AM155" s="6332"/>
      <c r="AN155" s="6332"/>
      <c r="AO155" s="6332"/>
      <c r="AP155" s="6332"/>
      <c r="AQ155" s="6332"/>
      <c r="AR155" s="6332"/>
      <c r="AS155" s="6332"/>
      <c r="AT155" s="6332"/>
      <c r="AU155" s="6332"/>
      <c r="AV155" s="6332"/>
      <c r="AW155" s="6332"/>
      <c r="AX155" s="6332"/>
      <c r="AY155" s="6332"/>
      <c r="AZ155" s="6332"/>
      <c r="BA155" s="6332"/>
      <c r="BB155" s="6332"/>
      <c r="BC155" s="6332"/>
      <c r="BD155" s="6330"/>
      <c r="BE155" s="6397"/>
      <c r="BF155" s="6397"/>
      <c r="BG155" s="6397"/>
      <c r="BH155" s="6397"/>
      <c r="BI155" s="6397"/>
      <c r="BJ155" s="6397"/>
      <c r="BK155" s="6206"/>
      <c r="BL155" s="6321"/>
      <c r="BM155" s="6321"/>
      <c r="BN155" s="6324"/>
      <c r="BO155" s="6321"/>
      <c r="BP155" s="6206"/>
      <c r="BQ155" s="6161"/>
      <c r="BR155" s="6161"/>
      <c r="BS155" s="6161"/>
      <c r="BT155" s="6161"/>
      <c r="BU155" s="2064" t="s">
        <v>2035</v>
      </c>
      <c r="BV155" s="2066" t="s">
        <v>857</v>
      </c>
      <c r="BW155" s="2065"/>
      <c r="BX155" s="2082"/>
      <c r="BY155" s="2082"/>
      <c r="BZ155" s="2082"/>
      <c r="CA155" s="2082"/>
      <c r="CB155" s="2082"/>
      <c r="CC155" s="2082"/>
      <c r="CH155" s="2087"/>
      <c r="CI155" s="2088"/>
      <c r="CJ155" s="2087"/>
      <c r="CK155" s="2087"/>
      <c r="CL155" s="2087"/>
      <c r="CM155" s="2087"/>
      <c r="CN155" s="2087"/>
      <c r="CO155" s="2087"/>
      <c r="CP155" s="2087"/>
      <c r="CQ155" s="6327"/>
      <c r="CR155" s="6327"/>
      <c r="CS155" s="2349"/>
    </row>
    <row r="156" spans="1:97" ht="12.75" customHeight="1">
      <c r="A156" s="6230"/>
      <c r="B156" s="6361"/>
      <c r="C156" s="6399"/>
      <c r="D156" s="6400"/>
      <c r="E156" s="6407"/>
      <c r="F156" s="6343"/>
      <c r="G156" s="6394"/>
      <c r="H156" s="6394"/>
      <c r="I156" s="6382"/>
      <c r="J156" s="6382"/>
      <c r="K156" s="6382"/>
      <c r="L156" s="6332"/>
      <c r="M156" s="6332"/>
      <c r="N156" s="6332"/>
      <c r="O156" s="6332"/>
      <c r="P156" s="6332"/>
      <c r="Q156" s="6332"/>
      <c r="R156" s="6332"/>
      <c r="S156" s="6332"/>
      <c r="T156" s="6332"/>
      <c r="U156" s="6332"/>
      <c r="V156" s="6332"/>
      <c r="W156" s="6332"/>
      <c r="X156" s="6332"/>
      <c r="Y156" s="6332"/>
      <c r="Z156" s="6332"/>
      <c r="AA156" s="6332"/>
      <c r="AB156" s="6332"/>
      <c r="AC156" s="6332"/>
      <c r="AD156" s="6332"/>
      <c r="AE156" s="6332"/>
      <c r="AF156" s="6332"/>
      <c r="AG156" s="6332"/>
      <c r="AH156" s="6332"/>
      <c r="AI156" s="6332"/>
      <c r="AJ156" s="6332"/>
      <c r="AK156" s="6332"/>
      <c r="AL156" s="6332"/>
      <c r="AM156" s="6332"/>
      <c r="AN156" s="6332"/>
      <c r="AO156" s="6332"/>
      <c r="AP156" s="6332"/>
      <c r="AQ156" s="6332"/>
      <c r="AR156" s="6332"/>
      <c r="AS156" s="6332"/>
      <c r="AT156" s="6332"/>
      <c r="AU156" s="6332"/>
      <c r="AV156" s="6332"/>
      <c r="AW156" s="6332"/>
      <c r="AX156" s="6332"/>
      <c r="AY156" s="6332"/>
      <c r="AZ156" s="6332"/>
      <c r="BA156" s="6332"/>
      <c r="BB156" s="6332"/>
      <c r="BC156" s="6332"/>
      <c r="BD156" s="6329" t="s">
        <v>2031</v>
      </c>
      <c r="BE156" s="6397"/>
      <c r="BF156" s="6397"/>
      <c r="BG156" s="6397"/>
      <c r="BH156" s="6397"/>
      <c r="BI156" s="6397"/>
      <c r="BJ156" s="6397"/>
      <c r="BK156" s="6206"/>
      <c r="BL156" s="6321"/>
      <c r="BM156" s="6321"/>
      <c r="BN156" s="6324"/>
      <c r="BO156" s="6321"/>
      <c r="BP156" s="6206"/>
      <c r="BQ156" s="6161"/>
      <c r="BR156" s="6161"/>
      <c r="BS156" s="6161"/>
      <c r="BT156" s="6161"/>
      <c r="BU156" s="2064" t="s">
        <v>2035</v>
      </c>
      <c r="BV156" s="2066" t="s">
        <v>857</v>
      </c>
      <c r="BW156" s="2065"/>
      <c r="BX156" s="1201">
        <v>4000</v>
      </c>
      <c r="BY156" s="2064" t="s">
        <v>2034</v>
      </c>
      <c r="BZ156" s="1201">
        <v>4000</v>
      </c>
      <c r="CA156" s="2064" t="s">
        <v>2036</v>
      </c>
      <c r="CB156" s="2067" t="s">
        <v>340</v>
      </c>
      <c r="CC156" s="2067" t="s">
        <v>340</v>
      </c>
      <c r="CD156" s="2056">
        <f>$CD$39</f>
        <v>512</v>
      </c>
      <c r="CE156" s="2056">
        <f>$CE$39</f>
        <v>512</v>
      </c>
      <c r="CF156" s="2056">
        <f>$CF$39</f>
        <v>512</v>
      </c>
      <c r="CG156" s="2056">
        <f>$CG$39</f>
        <v>512</v>
      </c>
      <c r="CH156" s="2086"/>
      <c r="CI156" s="1201">
        <v>2</v>
      </c>
      <c r="CJ156" s="1201" t="s">
        <v>859</v>
      </c>
      <c r="CK156" s="1201">
        <v>2</v>
      </c>
      <c r="CL156" s="2063"/>
      <c r="CM156" s="2063"/>
      <c r="CN156" s="2063"/>
      <c r="CO156" s="2063"/>
      <c r="CP156" s="2063"/>
      <c r="CQ156" s="6327"/>
      <c r="CR156" s="6327"/>
      <c r="CS156" s="2349"/>
    </row>
    <row r="157" spans="1:97" ht="12.75" customHeight="1">
      <c r="A157" s="6231"/>
      <c r="B157" s="6362"/>
      <c r="C157" s="6399"/>
      <c r="D157" s="6400"/>
      <c r="E157" s="6408"/>
      <c r="F157" s="6156"/>
      <c r="G157" s="6395"/>
      <c r="H157" s="6395"/>
      <c r="I157" s="6381"/>
      <c r="J157" s="6381"/>
      <c r="K157" s="6381"/>
      <c r="L157" s="6333"/>
      <c r="M157" s="6333"/>
      <c r="N157" s="6333"/>
      <c r="O157" s="6333"/>
      <c r="P157" s="6333"/>
      <c r="Q157" s="6333"/>
      <c r="R157" s="6333"/>
      <c r="S157" s="6333"/>
      <c r="T157" s="6333"/>
      <c r="U157" s="6333"/>
      <c r="V157" s="6333"/>
      <c r="W157" s="6333"/>
      <c r="X157" s="6333"/>
      <c r="Y157" s="6333"/>
      <c r="Z157" s="6333"/>
      <c r="AA157" s="6333"/>
      <c r="AB157" s="6333"/>
      <c r="AC157" s="6333"/>
      <c r="AD157" s="6333"/>
      <c r="AE157" s="6333"/>
      <c r="AF157" s="6333"/>
      <c r="AG157" s="6333"/>
      <c r="AH157" s="6333"/>
      <c r="AI157" s="6333"/>
      <c r="AJ157" s="6333"/>
      <c r="AK157" s="6333"/>
      <c r="AL157" s="6333"/>
      <c r="AM157" s="6333"/>
      <c r="AN157" s="6333"/>
      <c r="AO157" s="6333"/>
      <c r="AP157" s="6333"/>
      <c r="AQ157" s="6333"/>
      <c r="AR157" s="6333"/>
      <c r="AS157" s="6333"/>
      <c r="AT157" s="6333"/>
      <c r="AU157" s="6333"/>
      <c r="AV157" s="6333"/>
      <c r="AW157" s="6333"/>
      <c r="AX157" s="6333"/>
      <c r="AY157" s="6333"/>
      <c r="AZ157" s="6333"/>
      <c r="BA157" s="6333"/>
      <c r="BB157" s="6333"/>
      <c r="BC157" s="6333"/>
      <c r="BD157" s="6330"/>
      <c r="BE157" s="6398"/>
      <c r="BF157" s="6398"/>
      <c r="BG157" s="6398"/>
      <c r="BH157" s="6398"/>
      <c r="BI157" s="6398"/>
      <c r="BJ157" s="6398"/>
      <c r="BK157" s="6207"/>
      <c r="BL157" s="6322"/>
      <c r="BM157" s="6322"/>
      <c r="BN157" s="6325"/>
      <c r="BO157" s="6322"/>
      <c r="BP157" s="6207"/>
      <c r="BQ157" s="6162"/>
      <c r="BR157" s="6162"/>
      <c r="BS157" s="6162"/>
      <c r="BT157" s="6162"/>
      <c r="BU157" s="2064" t="s">
        <v>2035</v>
      </c>
      <c r="BV157" s="2066" t="s">
        <v>857</v>
      </c>
      <c r="BW157" s="2065"/>
      <c r="BX157" s="1201">
        <v>3983</v>
      </c>
      <c r="BY157" s="2064" t="s">
        <v>2034</v>
      </c>
      <c r="BZ157" s="1201">
        <v>3983</v>
      </c>
      <c r="CA157" s="2064" t="s">
        <v>2036</v>
      </c>
      <c r="CB157" s="191" t="s">
        <v>5022</v>
      </c>
      <c r="CC157" s="191" t="s">
        <v>5022</v>
      </c>
      <c r="CD157" s="2218">
        <f>$CD$40</f>
        <v>256</v>
      </c>
      <c r="CE157" s="2219">
        <f>$CE$40</f>
        <v>320</v>
      </c>
      <c r="CF157" s="2219">
        <f>$CF$40</f>
        <v>256</v>
      </c>
      <c r="CG157" s="2220">
        <f>$CG$40</f>
        <v>320</v>
      </c>
      <c r="CH157" s="2086"/>
      <c r="CI157" s="1201">
        <v>2</v>
      </c>
      <c r="CJ157" s="1201" t="s">
        <v>859</v>
      </c>
      <c r="CK157" s="1201">
        <v>2</v>
      </c>
      <c r="CL157" s="2063"/>
      <c r="CM157" s="2063"/>
      <c r="CN157" s="2063"/>
      <c r="CO157" s="2063"/>
      <c r="CP157" s="2063"/>
      <c r="CQ157" s="6328"/>
      <c r="CR157" s="6328"/>
      <c r="CS157" s="2350"/>
    </row>
    <row r="158" spans="1:97" ht="12.75" customHeight="1">
      <c r="A158" s="6140" t="s">
        <v>5355</v>
      </c>
      <c r="B158" s="6360" t="s">
        <v>2463</v>
      </c>
      <c r="C158" s="6524" t="s">
        <v>5119</v>
      </c>
      <c r="D158" s="6521" t="s">
        <v>5323</v>
      </c>
      <c r="E158" s="6406" t="s">
        <v>2043</v>
      </c>
      <c r="F158" s="6392" t="s">
        <v>5405</v>
      </c>
      <c r="G158" s="6344">
        <v>1</v>
      </c>
      <c r="H158" s="6344">
        <v>1</v>
      </c>
      <c r="I158" s="6331" t="s">
        <v>2028</v>
      </c>
      <c r="J158" s="6331" t="s">
        <v>2028</v>
      </c>
      <c r="K158" s="6331" t="s">
        <v>2029</v>
      </c>
      <c r="L158" s="6331" t="s">
        <v>2029</v>
      </c>
      <c r="M158" s="6331">
        <v>8</v>
      </c>
      <c r="N158" s="6331">
        <v>0</v>
      </c>
      <c r="O158" s="6331">
        <v>31</v>
      </c>
      <c r="P158" s="6331">
        <v>8</v>
      </c>
      <c r="Q158" s="6331">
        <v>0</v>
      </c>
      <c r="R158" s="6331">
        <v>31</v>
      </c>
      <c r="S158" s="6331">
        <v>0</v>
      </c>
      <c r="T158" s="6331">
        <v>0</v>
      </c>
      <c r="U158" s="6331">
        <v>0</v>
      </c>
      <c r="V158" s="6331">
        <v>0</v>
      </c>
      <c r="W158" s="6331">
        <v>0</v>
      </c>
      <c r="X158" s="6331">
        <v>0</v>
      </c>
      <c r="Y158" s="6331">
        <v>0</v>
      </c>
      <c r="Z158" s="6331">
        <v>0</v>
      </c>
      <c r="AA158" s="6331">
        <v>0</v>
      </c>
      <c r="AB158" s="6331">
        <v>0</v>
      </c>
      <c r="AC158" s="6331"/>
      <c r="AD158" s="6331"/>
      <c r="AE158" s="6331"/>
      <c r="AF158" s="6331"/>
      <c r="AG158" s="6331"/>
      <c r="AH158" s="6331"/>
      <c r="AI158" s="6331"/>
      <c r="AJ158" s="6331">
        <v>0</v>
      </c>
      <c r="AK158" s="6331">
        <v>0</v>
      </c>
      <c r="AL158" s="6331">
        <v>0</v>
      </c>
      <c r="AM158" s="6331">
        <v>0</v>
      </c>
      <c r="AN158" s="6331" t="s">
        <v>2029</v>
      </c>
      <c r="AO158" s="6331">
        <v>0</v>
      </c>
      <c r="AP158" s="6331">
        <v>0</v>
      </c>
      <c r="AQ158" s="6331">
        <v>0</v>
      </c>
      <c r="AR158" s="6331">
        <v>0</v>
      </c>
      <c r="AS158" s="6331" t="s">
        <v>4810</v>
      </c>
      <c r="AT158" s="6331"/>
      <c r="AU158" s="6331"/>
      <c r="AV158" s="6331"/>
      <c r="AW158" s="6331" t="s">
        <v>4809</v>
      </c>
      <c r="AX158" s="6331" t="s">
        <v>4809</v>
      </c>
      <c r="AY158" s="6331">
        <v>0</v>
      </c>
      <c r="AZ158" s="6331">
        <v>0</v>
      </c>
      <c r="BA158" s="6331">
        <v>0</v>
      </c>
      <c r="BB158" s="6331">
        <v>0</v>
      </c>
      <c r="BC158" s="6331" t="s">
        <v>2030</v>
      </c>
      <c r="BD158" s="6329" t="s">
        <v>2031</v>
      </c>
      <c r="BE158" s="6383">
        <f>$CD$45+SUM(CD159:CD161)</f>
        <v>8696</v>
      </c>
      <c r="BF158" s="6383">
        <f>BE158</f>
        <v>8696</v>
      </c>
      <c r="BG158" s="6383">
        <f>$CE$45+SUM(CE159:CE161)</f>
        <v>15431</v>
      </c>
      <c r="BH158" s="6396">
        <f>$CF$47+SUM(CF159/2+CF160+CF161)</f>
        <v>1375</v>
      </c>
      <c r="BI158" s="6396">
        <f>BH158</f>
        <v>1375</v>
      </c>
      <c r="BJ158" s="6396">
        <f>$CG$47+SUM(CG159/2+CG160+CG161)</f>
        <v>1736</v>
      </c>
      <c r="BK158" s="6212" t="s">
        <v>873</v>
      </c>
      <c r="BL158" s="6320">
        <v>9</v>
      </c>
      <c r="BM158" s="6320">
        <v>2</v>
      </c>
      <c r="BN158" s="6323" t="s">
        <v>2045</v>
      </c>
      <c r="BO158" s="6320" t="s">
        <v>2033</v>
      </c>
      <c r="BP158" s="6212" t="s">
        <v>2034</v>
      </c>
      <c r="BQ158" s="6160">
        <v>0</v>
      </c>
      <c r="BR158" s="6160">
        <v>0</v>
      </c>
      <c r="BS158" s="6160">
        <v>0</v>
      </c>
      <c r="BT158" s="6160">
        <v>0</v>
      </c>
      <c r="BU158" s="2064" t="s">
        <v>2035</v>
      </c>
      <c r="BV158" s="2066" t="s">
        <v>857</v>
      </c>
      <c r="BW158" s="2065"/>
      <c r="BX158" s="2064">
        <v>1204</v>
      </c>
      <c r="BY158" s="2064" t="s">
        <v>2034</v>
      </c>
      <c r="BZ158" s="2064">
        <v>1203</v>
      </c>
      <c r="CA158" s="2064" t="s">
        <v>2036</v>
      </c>
      <c r="CB158" s="2084" t="s">
        <v>2037</v>
      </c>
      <c r="CC158" s="2084" t="s">
        <v>1708</v>
      </c>
      <c r="CD158" s="2056">
        <f>$CD$34</f>
        <v>10752</v>
      </c>
      <c r="CE158" s="2056">
        <f>$CE$34</f>
        <v>10816</v>
      </c>
      <c r="CF158" s="2056">
        <f>$CF$36</f>
        <v>1024</v>
      </c>
      <c r="CG158" s="2056">
        <f>$CG$36</f>
        <v>1088</v>
      </c>
      <c r="CH158" s="191"/>
      <c r="CI158" s="1201">
        <v>2</v>
      </c>
      <c r="CJ158" s="1201" t="s">
        <v>859</v>
      </c>
      <c r="CK158" s="1201">
        <v>2</v>
      </c>
      <c r="CL158" s="2063"/>
      <c r="CM158" s="2063"/>
      <c r="CN158" s="2063"/>
      <c r="CO158" s="2063"/>
      <c r="CP158" s="2063"/>
      <c r="CQ158" s="6326" t="s">
        <v>2468</v>
      </c>
      <c r="CR158" s="6326" t="s">
        <v>3030</v>
      </c>
      <c r="CS158" s="2348" t="s">
        <v>5443</v>
      </c>
    </row>
    <row r="159" spans="1:97" ht="12.75" customHeight="1">
      <c r="A159" s="6141"/>
      <c r="B159" s="6361"/>
      <c r="C159" s="6337"/>
      <c r="D159" s="6522"/>
      <c r="E159" s="6407"/>
      <c r="F159" s="6343"/>
      <c r="G159" s="6345"/>
      <c r="H159" s="6345"/>
      <c r="I159" s="6332"/>
      <c r="J159" s="6332"/>
      <c r="K159" s="6332"/>
      <c r="L159" s="6332"/>
      <c r="M159" s="6332"/>
      <c r="N159" s="6332"/>
      <c r="O159" s="6332"/>
      <c r="P159" s="6332"/>
      <c r="Q159" s="6332"/>
      <c r="R159" s="6332"/>
      <c r="S159" s="6332"/>
      <c r="T159" s="6332"/>
      <c r="U159" s="6332"/>
      <c r="V159" s="6332"/>
      <c r="W159" s="6332"/>
      <c r="X159" s="6332"/>
      <c r="Y159" s="6332"/>
      <c r="Z159" s="6332"/>
      <c r="AA159" s="6332"/>
      <c r="AB159" s="6332"/>
      <c r="AC159" s="6332"/>
      <c r="AD159" s="6332"/>
      <c r="AE159" s="6332"/>
      <c r="AF159" s="6332"/>
      <c r="AG159" s="6332"/>
      <c r="AH159" s="6332"/>
      <c r="AI159" s="6332"/>
      <c r="AJ159" s="6332"/>
      <c r="AK159" s="6332"/>
      <c r="AL159" s="6332"/>
      <c r="AM159" s="6332"/>
      <c r="AN159" s="6332"/>
      <c r="AO159" s="6332"/>
      <c r="AP159" s="6332"/>
      <c r="AQ159" s="6332"/>
      <c r="AR159" s="6332"/>
      <c r="AS159" s="6332"/>
      <c r="AT159" s="6332"/>
      <c r="AU159" s="6332"/>
      <c r="AV159" s="6332"/>
      <c r="AW159" s="6332"/>
      <c r="AX159" s="6332"/>
      <c r="AY159" s="6332"/>
      <c r="AZ159" s="6332"/>
      <c r="BA159" s="6332"/>
      <c r="BB159" s="6332"/>
      <c r="BC159" s="6332"/>
      <c r="BD159" s="6330"/>
      <c r="BE159" s="6384"/>
      <c r="BF159" s="6384"/>
      <c r="BG159" s="6384"/>
      <c r="BH159" s="6397"/>
      <c r="BI159" s="6397"/>
      <c r="BJ159" s="6397"/>
      <c r="BK159" s="6206"/>
      <c r="BL159" s="6321"/>
      <c r="BM159" s="6321"/>
      <c r="BN159" s="6324"/>
      <c r="BO159" s="6321"/>
      <c r="BP159" s="6206"/>
      <c r="BQ159" s="6161"/>
      <c r="BR159" s="6161"/>
      <c r="BS159" s="6161"/>
      <c r="BT159" s="6161"/>
      <c r="BU159" s="2064" t="s">
        <v>2035</v>
      </c>
      <c r="BV159" s="2066" t="s">
        <v>857</v>
      </c>
      <c r="BW159" s="2065"/>
      <c r="BX159" s="1201">
        <v>3986</v>
      </c>
      <c r="BY159" s="2064" t="s">
        <v>2034</v>
      </c>
      <c r="BZ159" s="1201">
        <v>3986</v>
      </c>
      <c r="CA159" s="2064" t="s">
        <v>2036</v>
      </c>
      <c r="CB159" s="2067" t="s">
        <v>4977</v>
      </c>
      <c r="CC159" s="2067" t="s">
        <v>4976</v>
      </c>
      <c r="CD159" s="2056">
        <f>$CD$26</f>
        <v>4032</v>
      </c>
      <c r="CE159" s="2056">
        <f>$CE$26</f>
        <v>4096</v>
      </c>
      <c r="CF159" s="2056">
        <f>$CF$26</f>
        <v>512</v>
      </c>
      <c r="CG159" s="2056">
        <f>$CG$26</f>
        <v>576</v>
      </c>
      <c r="CH159" s="2070"/>
      <c r="CI159" s="2069">
        <v>2</v>
      </c>
      <c r="CJ159" s="2069" t="s">
        <v>859</v>
      </c>
      <c r="CK159" s="2069">
        <v>2</v>
      </c>
      <c r="CL159" s="2068">
        <v>3</v>
      </c>
      <c r="CM159" s="2068" t="s">
        <v>875</v>
      </c>
      <c r="CN159" s="2068" t="s">
        <v>859</v>
      </c>
      <c r="CO159" s="2068" t="s">
        <v>876</v>
      </c>
      <c r="CP159" s="2068" t="s">
        <v>877</v>
      </c>
      <c r="CQ159" s="6327"/>
      <c r="CR159" s="6327"/>
      <c r="CS159" s="2349"/>
    </row>
    <row r="160" spans="1:97" ht="12.75" customHeight="1">
      <c r="A160" s="6141"/>
      <c r="B160" s="6361"/>
      <c r="C160" s="6337"/>
      <c r="D160" s="6522"/>
      <c r="E160" s="6407"/>
      <c r="F160" s="6343"/>
      <c r="G160" s="6345"/>
      <c r="H160" s="6345"/>
      <c r="I160" s="6332"/>
      <c r="J160" s="6332"/>
      <c r="K160" s="6332"/>
      <c r="L160" s="6332"/>
      <c r="M160" s="6332"/>
      <c r="N160" s="6332"/>
      <c r="O160" s="6332"/>
      <c r="P160" s="6332"/>
      <c r="Q160" s="6332"/>
      <c r="R160" s="6332"/>
      <c r="S160" s="6332"/>
      <c r="T160" s="6332"/>
      <c r="U160" s="6332"/>
      <c r="V160" s="6332"/>
      <c r="W160" s="6332"/>
      <c r="X160" s="6332"/>
      <c r="Y160" s="6332"/>
      <c r="Z160" s="6332"/>
      <c r="AA160" s="6332"/>
      <c r="AB160" s="6332"/>
      <c r="AC160" s="6332"/>
      <c r="AD160" s="6332"/>
      <c r="AE160" s="6332"/>
      <c r="AF160" s="6332"/>
      <c r="AG160" s="6332"/>
      <c r="AH160" s="6332"/>
      <c r="AI160" s="6332"/>
      <c r="AJ160" s="6332"/>
      <c r="AK160" s="6332"/>
      <c r="AL160" s="6332"/>
      <c r="AM160" s="6332"/>
      <c r="AN160" s="6332"/>
      <c r="AO160" s="6332"/>
      <c r="AP160" s="6332"/>
      <c r="AQ160" s="6332"/>
      <c r="AR160" s="6332"/>
      <c r="AS160" s="6332"/>
      <c r="AT160" s="6332"/>
      <c r="AU160" s="6332"/>
      <c r="AV160" s="6332"/>
      <c r="AW160" s="6332"/>
      <c r="AX160" s="6332"/>
      <c r="AY160" s="6332"/>
      <c r="AZ160" s="6332"/>
      <c r="BA160" s="6332"/>
      <c r="BB160" s="6332"/>
      <c r="BC160" s="6332"/>
      <c r="BD160" s="6329" t="s">
        <v>2031</v>
      </c>
      <c r="BE160" s="6384"/>
      <c r="BF160" s="6384"/>
      <c r="BG160" s="6384"/>
      <c r="BH160" s="6397"/>
      <c r="BI160" s="6397"/>
      <c r="BJ160" s="6397"/>
      <c r="BK160" s="6206"/>
      <c r="BL160" s="6321"/>
      <c r="BM160" s="6321"/>
      <c r="BN160" s="6324"/>
      <c r="BO160" s="6321"/>
      <c r="BP160" s="6206"/>
      <c r="BQ160" s="6161"/>
      <c r="BR160" s="6161"/>
      <c r="BS160" s="6161"/>
      <c r="BT160" s="6161"/>
      <c r="BU160" s="2064" t="s">
        <v>2035</v>
      </c>
      <c r="BV160" s="2066" t="s">
        <v>857</v>
      </c>
      <c r="BW160" s="2065"/>
      <c r="BX160" s="2082"/>
      <c r="BY160" s="2082"/>
      <c r="BZ160" s="2082"/>
      <c r="CA160" s="2082"/>
      <c r="CB160" s="2082"/>
      <c r="CC160" s="2082"/>
      <c r="CH160" s="2082"/>
      <c r="CI160" s="2090"/>
      <c r="CJ160" s="2063"/>
      <c r="CK160" s="2063"/>
      <c r="CL160" s="2063"/>
      <c r="CM160" s="2063"/>
      <c r="CN160" s="2063"/>
      <c r="CO160" s="2063"/>
      <c r="CP160" s="2063"/>
      <c r="CQ160" s="6327"/>
      <c r="CR160" s="6327"/>
      <c r="CS160" s="2349"/>
    </row>
    <row r="161" spans="1:97" ht="12.75" customHeight="1">
      <c r="A161" s="6141"/>
      <c r="B161" s="6362"/>
      <c r="C161" s="6338"/>
      <c r="D161" s="6523"/>
      <c r="E161" s="6408"/>
      <c r="F161" s="6156"/>
      <c r="G161" s="6346"/>
      <c r="H161" s="6346"/>
      <c r="I161" s="6333"/>
      <c r="J161" s="6333"/>
      <c r="K161" s="6333"/>
      <c r="L161" s="6333"/>
      <c r="M161" s="6333"/>
      <c r="N161" s="6333"/>
      <c r="O161" s="6333"/>
      <c r="P161" s="6333"/>
      <c r="Q161" s="6333"/>
      <c r="R161" s="6333"/>
      <c r="S161" s="6333"/>
      <c r="T161" s="6333"/>
      <c r="U161" s="6333"/>
      <c r="V161" s="6333"/>
      <c r="W161" s="6333"/>
      <c r="X161" s="6333"/>
      <c r="Y161" s="6333"/>
      <c r="Z161" s="6333"/>
      <c r="AA161" s="6333"/>
      <c r="AB161" s="6333"/>
      <c r="AC161" s="6333"/>
      <c r="AD161" s="6333"/>
      <c r="AE161" s="6333"/>
      <c r="AF161" s="6333"/>
      <c r="AG161" s="6333"/>
      <c r="AH161" s="6333"/>
      <c r="AI161" s="6333"/>
      <c r="AJ161" s="6333"/>
      <c r="AK161" s="6333"/>
      <c r="AL161" s="6333"/>
      <c r="AM161" s="6333"/>
      <c r="AN161" s="6333"/>
      <c r="AO161" s="6333"/>
      <c r="AP161" s="6333"/>
      <c r="AQ161" s="6333"/>
      <c r="AR161" s="6333"/>
      <c r="AS161" s="6333"/>
      <c r="AT161" s="6333"/>
      <c r="AU161" s="6333"/>
      <c r="AV161" s="6333"/>
      <c r="AW161" s="6333"/>
      <c r="AX161" s="6333"/>
      <c r="AY161" s="6333"/>
      <c r="AZ161" s="6333"/>
      <c r="BA161" s="6333"/>
      <c r="BB161" s="6333"/>
      <c r="BC161" s="6333"/>
      <c r="BD161" s="6330"/>
      <c r="BE161" s="6385"/>
      <c r="BF161" s="6385"/>
      <c r="BG161" s="6385"/>
      <c r="BH161" s="6398"/>
      <c r="BI161" s="6398"/>
      <c r="BJ161" s="6398"/>
      <c r="BK161" s="6207"/>
      <c r="BL161" s="6322"/>
      <c r="BM161" s="6322"/>
      <c r="BN161" s="6325"/>
      <c r="BO161" s="6322"/>
      <c r="BP161" s="6207"/>
      <c r="BQ161" s="6162"/>
      <c r="BR161" s="6162"/>
      <c r="BS161" s="6162"/>
      <c r="BT161" s="6162"/>
      <c r="BU161" s="2064" t="s">
        <v>2035</v>
      </c>
      <c r="BV161" s="2066" t="s">
        <v>857</v>
      </c>
      <c r="BW161" s="2065"/>
      <c r="BX161" s="1201">
        <v>3983</v>
      </c>
      <c r="BY161" s="2064" t="s">
        <v>2034</v>
      </c>
      <c r="BZ161" s="1201">
        <v>3983</v>
      </c>
      <c r="CA161" s="2064" t="s">
        <v>2036</v>
      </c>
      <c r="CB161" s="191" t="s">
        <v>5022</v>
      </c>
      <c r="CC161" s="191" t="s">
        <v>5022</v>
      </c>
      <c r="CD161" s="2218">
        <f>$CD$40</f>
        <v>256</v>
      </c>
      <c r="CE161" s="2219">
        <f>$CE$40</f>
        <v>320</v>
      </c>
      <c r="CF161" s="2219">
        <f>$CF$40</f>
        <v>256</v>
      </c>
      <c r="CG161" s="2220">
        <f>$CG$40</f>
        <v>320</v>
      </c>
      <c r="CH161" s="191"/>
      <c r="CI161" s="1201">
        <v>2</v>
      </c>
      <c r="CJ161" s="1201" t="s">
        <v>859</v>
      </c>
      <c r="CK161" s="1201">
        <v>2</v>
      </c>
      <c r="CL161" s="2063"/>
      <c r="CM161" s="2063"/>
      <c r="CN161" s="2063"/>
      <c r="CO161" s="2063"/>
      <c r="CP161" s="2063"/>
      <c r="CQ161" s="6328"/>
      <c r="CR161" s="6328"/>
      <c r="CS161" s="2350"/>
    </row>
    <row r="162" spans="1:97" ht="12.75" customHeight="1">
      <c r="A162" s="6141"/>
      <c r="B162" s="6366" t="s">
        <v>2463</v>
      </c>
      <c r="C162" s="6525" t="s">
        <v>5165</v>
      </c>
      <c r="D162" s="6400" t="s">
        <v>5324</v>
      </c>
      <c r="E162" s="6527" t="s">
        <v>2043</v>
      </c>
      <c r="F162" s="6392" t="s">
        <v>5406</v>
      </c>
      <c r="G162" s="6344">
        <v>1</v>
      </c>
      <c r="H162" s="6344">
        <v>1</v>
      </c>
      <c r="I162" s="6331" t="s">
        <v>2028</v>
      </c>
      <c r="J162" s="6331" t="s">
        <v>2028</v>
      </c>
      <c r="K162" s="6331" t="s">
        <v>2029</v>
      </c>
      <c r="L162" s="6331" t="s">
        <v>2029</v>
      </c>
      <c r="M162" s="6331">
        <v>8</v>
      </c>
      <c r="N162" s="6331">
        <v>0</v>
      </c>
      <c r="O162" s="6331">
        <v>31</v>
      </c>
      <c r="P162" s="6331">
        <v>8</v>
      </c>
      <c r="Q162" s="6331">
        <v>0</v>
      </c>
      <c r="R162" s="6331">
        <v>31</v>
      </c>
      <c r="S162" s="6331">
        <v>0</v>
      </c>
      <c r="T162" s="6331">
        <v>0</v>
      </c>
      <c r="U162" s="6331">
        <v>0</v>
      </c>
      <c r="V162" s="6331">
        <v>0</v>
      </c>
      <c r="W162" s="6331">
        <v>0</v>
      </c>
      <c r="X162" s="6331">
        <v>0</v>
      </c>
      <c r="Y162" s="6331">
        <v>0</v>
      </c>
      <c r="Z162" s="6331">
        <v>0</v>
      </c>
      <c r="AA162" s="6331">
        <v>0</v>
      </c>
      <c r="AB162" s="6331">
        <v>0</v>
      </c>
      <c r="AC162" s="6331"/>
      <c r="AD162" s="6331"/>
      <c r="AE162" s="6331"/>
      <c r="AF162" s="6331"/>
      <c r="AG162" s="6331"/>
      <c r="AH162" s="6331"/>
      <c r="AI162" s="6331"/>
      <c r="AJ162" s="6331">
        <v>0</v>
      </c>
      <c r="AK162" s="6331">
        <v>0</v>
      </c>
      <c r="AL162" s="6331">
        <v>0</v>
      </c>
      <c r="AM162" s="6331">
        <v>0</v>
      </c>
      <c r="AN162" s="6331" t="s">
        <v>2029</v>
      </c>
      <c r="AO162" s="6331">
        <v>0</v>
      </c>
      <c r="AP162" s="6331">
        <v>0</v>
      </c>
      <c r="AQ162" s="6331">
        <v>0</v>
      </c>
      <c r="AR162" s="6331">
        <v>0</v>
      </c>
      <c r="AS162" s="6331" t="s">
        <v>4810</v>
      </c>
      <c r="AT162" s="6331"/>
      <c r="AU162" s="6331"/>
      <c r="AV162" s="6331"/>
      <c r="AW162" s="6331" t="s">
        <v>4809</v>
      </c>
      <c r="AX162" s="6331" t="s">
        <v>4809</v>
      </c>
      <c r="AY162" s="6331">
        <v>0</v>
      </c>
      <c r="AZ162" s="6331">
        <v>0</v>
      </c>
      <c r="BA162" s="6331">
        <v>0</v>
      </c>
      <c r="BB162" s="6331">
        <v>0</v>
      </c>
      <c r="BC162" s="6331" t="s">
        <v>2030</v>
      </c>
      <c r="BD162" s="6329" t="s">
        <v>2031</v>
      </c>
      <c r="BE162" s="6383">
        <v>15431</v>
      </c>
      <c r="BF162" s="6383">
        <f>BE162</f>
        <v>15431</v>
      </c>
      <c r="BG162" s="6383">
        <f>$CE$46+SUM(CE163:CE165)</f>
        <v>26458</v>
      </c>
      <c r="BH162" s="6396">
        <f>$CF$48+SUM(CF163/2+CF164+CF165)</f>
        <v>1375</v>
      </c>
      <c r="BI162" s="6396">
        <f>BH162</f>
        <v>1375</v>
      </c>
      <c r="BJ162" s="6396">
        <f>$CG$48+SUM(CG163/2+CG164+CG165)</f>
        <v>1736</v>
      </c>
      <c r="BK162" s="6212" t="s">
        <v>873</v>
      </c>
      <c r="BL162" s="6320">
        <v>9</v>
      </c>
      <c r="BM162" s="6320">
        <v>2</v>
      </c>
      <c r="BN162" s="6323" t="s">
        <v>2045</v>
      </c>
      <c r="BO162" s="6320" t="s">
        <v>2033</v>
      </c>
      <c r="BP162" s="6212" t="s">
        <v>2034</v>
      </c>
      <c r="BQ162" s="6160">
        <v>0</v>
      </c>
      <c r="BR162" s="6160">
        <v>0</v>
      </c>
      <c r="BS162" s="6160">
        <v>0</v>
      </c>
      <c r="BT162" s="6160">
        <v>0</v>
      </c>
      <c r="BU162" s="2064" t="s">
        <v>2035</v>
      </c>
      <c r="BV162" s="2066" t="s">
        <v>857</v>
      </c>
      <c r="BW162" s="2065"/>
      <c r="BX162" s="2064">
        <v>1204</v>
      </c>
      <c r="BY162" s="2064" t="s">
        <v>2034</v>
      </c>
      <c r="BZ162" s="2064">
        <v>1203</v>
      </c>
      <c r="CA162" s="2064" t="s">
        <v>2036</v>
      </c>
      <c r="CB162" s="2084" t="s">
        <v>2040</v>
      </c>
      <c r="CC162" s="2084" t="s">
        <v>1708</v>
      </c>
      <c r="CD162" s="2056">
        <f>$CD$35</f>
        <v>21696</v>
      </c>
      <c r="CE162" s="2056">
        <f>$CE$35</f>
        <v>21760</v>
      </c>
      <c r="CF162" s="2056">
        <f>$CF$36</f>
        <v>1024</v>
      </c>
      <c r="CG162" s="2056">
        <f>$CG$36</f>
        <v>1088</v>
      </c>
      <c r="CH162" s="191"/>
      <c r="CI162" s="1201">
        <v>2</v>
      </c>
      <c r="CJ162" s="1201" t="s">
        <v>859</v>
      </c>
      <c r="CK162" s="1201">
        <v>2</v>
      </c>
      <c r="CL162" s="2063"/>
      <c r="CM162" s="2063"/>
      <c r="CN162" s="2063"/>
      <c r="CO162" s="2063"/>
      <c r="CP162" s="2063"/>
      <c r="CQ162" s="6326" t="s">
        <v>2468</v>
      </c>
      <c r="CR162" s="6326" t="s">
        <v>3030</v>
      </c>
      <c r="CS162" s="2348" t="s">
        <v>5443</v>
      </c>
    </row>
    <row r="163" spans="1:97" ht="11.25" customHeight="1">
      <c r="A163" s="6141"/>
      <c r="B163" s="6367"/>
      <c r="C163" s="6525"/>
      <c r="D163" s="6400"/>
      <c r="E163" s="6528"/>
      <c r="F163" s="6343"/>
      <c r="G163" s="6345"/>
      <c r="H163" s="6345"/>
      <c r="I163" s="6332"/>
      <c r="J163" s="6332"/>
      <c r="K163" s="6332"/>
      <c r="L163" s="6332"/>
      <c r="M163" s="6332"/>
      <c r="N163" s="6332"/>
      <c r="O163" s="6332"/>
      <c r="P163" s="6332"/>
      <c r="Q163" s="6332"/>
      <c r="R163" s="6332"/>
      <c r="S163" s="6332"/>
      <c r="T163" s="6332"/>
      <c r="U163" s="6332"/>
      <c r="V163" s="6332"/>
      <c r="W163" s="6332"/>
      <c r="X163" s="6332"/>
      <c r="Y163" s="6332"/>
      <c r="Z163" s="6332"/>
      <c r="AA163" s="6332"/>
      <c r="AB163" s="6332"/>
      <c r="AC163" s="6332"/>
      <c r="AD163" s="6332"/>
      <c r="AE163" s="6332"/>
      <c r="AF163" s="6332"/>
      <c r="AG163" s="6332"/>
      <c r="AH163" s="6332"/>
      <c r="AI163" s="6332"/>
      <c r="AJ163" s="6332"/>
      <c r="AK163" s="6332"/>
      <c r="AL163" s="6332"/>
      <c r="AM163" s="6332"/>
      <c r="AN163" s="6332"/>
      <c r="AO163" s="6332"/>
      <c r="AP163" s="6332"/>
      <c r="AQ163" s="6332"/>
      <c r="AR163" s="6332"/>
      <c r="AS163" s="6332"/>
      <c r="AT163" s="6332"/>
      <c r="AU163" s="6332"/>
      <c r="AV163" s="6332"/>
      <c r="AW163" s="6332"/>
      <c r="AX163" s="6332"/>
      <c r="AY163" s="6332"/>
      <c r="AZ163" s="6332"/>
      <c r="BA163" s="6332"/>
      <c r="BB163" s="6332"/>
      <c r="BC163" s="6332"/>
      <c r="BD163" s="6330"/>
      <c r="BE163" s="6384"/>
      <c r="BF163" s="6384"/>
      <c r="BG163" s="6384"/>
      <c r="BH163" s="6397"/>
      <c r="BI163" s="6397"/>
      <c r="BJ163" s="6397"/>
      <c r="BK163" s="6206"/>
      <c r="BL163" s="6321"/>
      <c r="BM163" s="6321"/>
      <c r="BN163" s="6324"/>
      <c r="BO163" s="6321"/>
      <c r="BP163" s="6206"/>
      <c r="BQ163" s="6161"/>
      <c r="BR163" s="6161"/>
      <c r="BS163" s="6161"/>
      <c r="BT163" s="6161"/>
      <c r="BU163" s="2064" t="s">
        <v>2035</v>
      </c>
      <c r="BV163" s="2066" t="s">
        <v>857</v>
      </c>
      <c r="BW163" s="2065"/>
      <c r="BX163" s="1201">
        <v>3986</v>
      </c>
      <c r="BY163" s="2064" t="s">
        <v>2034</v>
      </c>
      <c r="BZ163" s="1201">
        <v>3986</v>
      </c>
      <c r="CA163" s="2064" t="s">
        <v>2036</v>
      </c>
      <c r="CB163" s="2067" t="s">
        <v>4977</v>
      </c>
      <c r="CC163" s="2067" t="s">
        <v>4976</v>
      </c>
      <c r="CD163" s="2056">
        <f>$CD$26</f>
        <v>4032</v>
      </c>
      <c r="CE163" s="2056">
        <f>$CE$26</f>
        <v>4096</v>
      </c>
      <c r="CF163" s="2056">
        <f>$CF$26</f>
        <v>512</v>
      </c>
      <c r="CG163" s="2056">
        <f>$CG$26</f>
        <v>576</v>
      </c>
      <c r="CH163" s="2070"/>
      <c r="CI163" s="2069">
        <v>2</v>
      </c>
      <c r="CJ163" s="2069" t="s">
        <v>859</v>
      </c>
      <c r="CK163" s="2069">
        <v>2</v>
      </c>
      <c r="CL163" s="2068">
        <v>3</v>
      </c>
      <c r="CM163" s="2068" t="s">
        <v>875</v>
      </c>
      <c r="CN163" s="2068" t="s">
        <v>859</v>
      </c>
      <c r="CO163" s="2068" t="s">
        <v>876</v>
      </c>
      <c r="CP163" s="2068" t="s">
        <v>877</v>
      </c>
      <c r="CQ163" s="6327"/>
      <c r="CR163" s="6327"/>
      <c r="CS163" s="2349"/>
    </row>
    <row r="164" spans="1:97" ht="13.5" customHeight="1">
      <c r="A164" s="6141"/>
      <c r="B164" s="6367"/>
      <c r="C164" s="6525"/>
      <c r="D164" s="6400"/>
      <c r="E164" s="6528"/>
      <c r="F164" s="6343"/>
      <c r="G164" s="6345"/>
      <c r="H164" s="6345"/>
      <c r="I164" s="6332"/>
      <c r="J164" s="6332"/>
      <c r="K164" s="6332"/>
      <c r="L164" s="6332"/>
      <c r="M164" s="6332"/>
      <c r="N164" s="6332"/>
      <c r="O164" s="6332"/>
      <c r="P164" s="6332"/>
      <c r="Q164" s="6332"/>
      <c r="R164" s="6332"/>
      <c r="S164" s="6332"/>
      <c r="T164" s="6332"/>
      <c r="U164" s="6332"/>
      <c r="V164" s="6332"/>
      <c r="W164" s="6332"/>
      <c r="X164" s="6332"/>
      <c r="Y164" s="6332"/>
      <c r="Z164" s="6332"/>
      <c r="AA164" s="6332"/>
      <c r="AB164" s="6332"/>
      <c r="AC164" s="6332"/>
      <c r="AD164" s="6332"/>
      <c r="AE164" s="6332"/>
      <c r="AF164" s="6332"/>
      <c r="AG164" s="6332"/>
      <c r="AH164" s="6332"/>
      <c r="AI164" s="6332"/>
      <c r="AJ164" s="6332"/>
      <c r="AK164" s="6332"/>
      <c r="AL164" s="6332"/>
      <c r="AM164" s="6332"/>
      <c r="AN164" s="6332"/>
      <c r="AO164" s="6332"/>
      <c r="AP164" s="6332"/>
      <c r="AQ164" s="6332"/>
      <c r="AR164" s="6332"/>
      <c r="AS164" s="6332"/>
      <c r="AT164" s="6332"/>
      <c r="AU164" s="6332"/>
      <c r="AV164" s="6332"/>
      <c r="AW164" s="6332"/>
      <c r="AX164" s="6332"/>
      <c r="AY164" s="6332"/>
      <c r="AZ164" s="6332"/>
      <c r="BA164" s="6332"/>
      <c r="BB164" s="6332"/>
      <c r="BC164" s="6332"/>
      <c r="BD164" s="6329" t="s">
        <v>2031</v>
      </c>
      <c r="BE164" s="6384"/>
      <c r="BF164" s="6384"/>
      <c r="BG164" s="6384"/>
      <c r="BH164" s="6397"/>
      <c r="BI164" s="6397"/>
      <c r="BJ164" s="6397"/>
      <c r="BK164" s="6206"/>
      <c r="BL164" s="6321"/>
      <c r="BM164" s="6321"/>
      <c r="BN164" s="6324"/>
      <c r="BO164" s="6321"/>
      <c r="BP164" s="6206"/>
      <c r="BQ164" s="6161"/>
      <c r="BR164" s="6161"/>
      <c r="BS164" s="6161"/>
      <c r="BT164" s="6161"/>
      <c r="BU164" s="2064" t="s">
        <v>2035</v>
      </c>
      <c r="BV164" s="2066" t="s">
        <v>857</v>
      </c>
      <c r="BW164" s="2065"/>
      <c r="BX164" s="2082"/>
      <c r="BY164" s="2082"/>
      <c r="BZ164" s="2082"/>
      <c r="CA164" s="2082"/>
      <c r="CB164" s="2082"/>
      <c r="CC164" s="2082"/>
      <c r="CH164" s="2082"/>
      <c r="CI164" s="2083"/>
      <c r="CJ164" s="2082"/>
      <c r="CK164" s="2082"/>
      <c r="CL164" s="2063"/>
      <c r="CM164" s="2063"/>
      <c r="CN164" s="2063"/>
      <c r="CO164" s="2063"/>
      <c r="CP164" s="2063"/>
      <c r="CQ164" s="6327"/>
      <c r="CR164" s="6327"/>
      <c r="CS164" s="2349"/>
    </row>
    <row r="165" spans="1:97" ht="12.75" customHeight="1">
      <c r="A165" s="6142"/>
      <c r="B165" s="6368"/>
      <c r="C165" s="6525"/>
      <c r="D165" s="6400"/>
      <c r="E165" s="6529"/>
      <c r="F165" s="6156"/>
      <c r="G165" s="6346"/>
      <c r="H165" s="6346"/>
      <c r="I165" s="6333"/>
      <c r="J165" s="6333"/>
      <c r="K165" s="6333"/>
      <c r="L165" s="6333"/>
      <c r="M165" s="6333"/>
      <c r="N165" s="6333"/>
      <c r="O165" s="6333"/>
      <c r="P165" s="6333"/>
      <c r="Q165" s="6333"/>
      <c r="R165" s="6333"/>
      <c r="S165" s="6333"/>
      <c r="T165" s="6333"/>
      <c r="U165" s="6333"/>
      <c r="V165" s="6333"/>
      <c r="W165" s="6333"/>
      <c r="X165" s="6333"/>
      <c r="Y165" s="6333"/>
      <c r="Z165" s="6333"/>
      <c r="AA165" s="6333"/>
      <c r="AB165" s="6333"/>
      <c r="AC165" s="6333"/>
      <c r="AD165" s="6333"/>
      <c r="AE165" s="6333"/>
      <c r="AF165" s="6333"/>
      <c r="AG165" s="6333"/>
      <c r="AH165" s="6333"/>
      <c r="AI165" s="6333"/>
      <c r="AJ165" s="6333"/>
      <c r="AK165" s="6333"/>
      <c r="AL165" s="6333"/>
      <c r="AM165" s="6333"/>
      <c r="AN165" s="6333"/>
      <c r="AO165" s="6333"/>
      <c r="AP165" s="6333"/>
      <c r="AQ165" s="6333"/>
      <c r="AR165" s="6333"/>
      <c r="AS165" s="6333"/>
      <c r="AT165" s="6333"/>
      <c r="AU165" s="6333"/>
      <c r="AV165" s="6333"/>
      <c r="AW165" s="6333"/>
      <c r="AX165" s="6333"/>
      <c r="AY165" s="6333"/>
      <c r="AZ165" s="6333"/>
      <c r="BA165" s="6333"/>
      <c r="BB165" s="6333"/>
      <c r="BC165" s="6333"/>
      <c r="BD165" s="6330"/>
      <c r="BE165" s="6385"/>
      <c r="BF165" s="6385"/>
      <c r="BG165" s="6385"/>
      <c r="BH165" s="6398"/>
      <c r="BI165" s="6398"/>
      <c r="BJ165" s="6398"/>
      <c r="BK165" s="6207"/>
      <c r="BL165" s="6322"/>
      <c r="BM165" s="6322"/>
      <c r="BN165" s="6325"/>
      <c r="BO165" s="6322"/>
      <c r="BP165" s="6207"/>
      <c r="BQ165" s="6162"/>
      <c r="BR165" s="6162"/>
      <c r="BS165" s="6162"/>
      <c r="BT165" s="6162"/>
      <c r="BU165" s="2064" t="s">
        <v>2035</v>
      </c>
      <c r="BV165" s="2066" t="s">
        <v>857</v>
      </c>
      <c r="BW165" s="2065"/>
      <c r="BX165" s="1201">
        <v>3983</v>
      </c>
      <c r="BY165" s="2064" t="s">
        <v>2034</v>
      </c>
      <c r="BZ165" s="1201">
        <v>3983</v>
      </c>
      <c r="CA165" s="2064" t="s">
        <v>2036</v>
      </c>
      <c r="CB165" s="191" t="s">
        <v>5022</v>
      </c>
      <c r="CC165" s="191" t="s">
        <v>5022</v>
      </c>
      <c r="CD165" s="2218">
        <f>$CD$40</f>
        <v>256</v>
      </c>
      <c r="CE165" s="2219">
        <f>$CE$40</f>
        <v>320</v>
      </c>
      <c r="CF165" s="2219">
        <f>$CF$40</f>
        <v>256</v>
      </c>
      <c r="CG165" s="2220">
        <f>$CG$40</f>
        <v>320</v>
      </c>
      <c r="CH165" s="191"/>
      <c r="CI165" s="1201">
        <v>2</v>
      </c>
      <c r="CJ165" s="1201" t="s">
        <v>859</v>
      </c>
      <c r="CK165" s="1201">
        <v>2</v>
      </c>
      <c r="CL165" s="2063"/>
      <c r="CM165" s="2063"/>
      <c r="CN165" s="2063"/>
      <c r="CO165" s="2063"/>
      <c r="CP165" s="2063"/>
      <c r="CQ165" s="6328"/>
      <c r="CR165" s="6328"/>
      <c r="CS165" s="2350"/>
    </row>
    <row r="166" spans="1:97" ht="12.75" customHeight="1">
      <c r="A166" s="6229" t="s">
        <v>5344</v>
      </c>
      <c r="B166" s="6360" t="s">
        <v>2463</v>
      </c>
      <c r="C166" s="6399" t="s">
        <v>5123</v>
      </c>
      <c r="D166" s="6400" t="s">
        <v>5325</v>
      </c>
      <c r="E166" s="6527" t="s">
        <v>2050</v>
      </c>
      <c r="F166" s="6392" t="s">
        <v>5407</v>
      </c>
      <c r="G166" s="6344">
        <v>1</v>
      </c>
      <c r="H166" s="6344">
        <v>1</v>
      </c>
      <c r="I166" s="6331" t="s">
        <v>2028</v>
      </c>
      <c r="J166" s="6331" t="s">
        <v>2028</v>
      </c>
      <c r="K166" s="6331" t="s">
        <v>2029</v>
      </c>
      <c r="L166" s="6331" t="s">
        <v>2029</v>
      </c>
      <c r="M166" s="6331">
        <v>9</v>
      </c>
      <c r="N166" s="6331">
        <v>0</v>
      </c>
      <c r="O166" s="6331">
        <v>31</v>
      </c>
      <c r="P166" s="6331">
        <v>9</v>
      </c>
      <c r="Q166" s="6331">
        <v>0</v>
      </c>
      <c r="R166" s="6331">
        <v>31</v>
      </c>
      <c r="S166" s="6331">
        <v>0</v>
      </c>
      <c r="T166" s="6331">
        <v>0</v>
      </c>
      <c r="U166" s="6331">
        <v>0</v>
      </c>
      <c r="V166" s="6331">
        <v>0</v>
      </c>
      <c r="W166" s="6331">
        <v>0</v>
      </c>
      <c r="X166" s="6331">
        <v>0</v>
      </c>
      <c r="Y166" s="6331">
        <v>0</v>
      </c>
      <c r="Z166" s="6331">
        <v>0</v>
      </c>
      <c r="AA166" s="6331">
        <v>0</v>
      </c>
      <c r="AB166" s="6331">
        <v>0</v>
      </c>
      <c r="AC166" s="6331"/>
      <c r="AD166" s="6331"/>
      <c r="AE166" s="6331"/>
      <c r="AF166" s="6331"/>
      <c r="AG166" s="6331"/>
      <c r="AH166" s="6331"/>
      <c r="AI166" s="6331"/>
      <c r="AJ166" s="6331">
        <v>0</v>
      </c>
      <c r="AK166" s="6331">
        <v>0</v>
      </c>
      <c r="AL166" s="6331">
        <v>0</v>
      </c>
      <c r="AM166" s="6331">
        <v>0</v>
      </c>
      <c r="AN166" s="6331" t="s">
        <v>2029</v>
      </c>
      <c r="AO166" s="6331">
        <v>0</v>
      </c>
      <c r="AP166" s="6331">
        <v>0</v>
      </c>
      <c r="AQ166" s="6331">
        <v>0</v>
      </c>
      <c r="AR166" s="6331">
        <v>0</v>
      </c>
      <c r="AS166" s="6331" t="s">
        <v>4810</v>
      </c>
      <c r="AT166" s="6331"/>
      <c r="AU166" s="6331"/>
      <c r="AV166" s="6331"/>
      <c r="AW166" s="6331" t="s">
        <v>4809</v>
      </c>
      <c r="AX166" s="6331" t="s">
        <v>4809</v>
      </c>
      <c r="AY166" s="6331">
        <v>0</v>
      </c>
      <c r="AZ166" s="6331">
        <v>0</v>
      </c>
      <c r="BA166" s="6331">
        <v>0</v>
      </c>
      <c r="BB166" s="6331">
        <v>0</v>
      </c>
      <c r="BC166" s="6331" t="s">
        <v>2030</v>
      </c>
      <c r="BD166" s="6329" t="s">
        <v>2031</v>
      </c>
      <c r="BE166" s="6383">
        <f>$CD$45+SUM(CD167:CD169)</f>
        <v>10680</v>
      </c>
      <c r="BF166" s="6383">
        <f>BE166</f>
        <v>10680</v>
      </c>
      <c r="BG166" s="6383">
        <f>$CE$45+SUM(CE167:CE169)</f>
        <v>17415</v>
      </c>
      <c r="BH166" s="6396">
        <f>$CF$47+SUM(CF167/2+CF168+CF169)</f>
        <v>1375</v>
      </c>
      <c r="BI166" s="6396">
        <f>BH166</f>
        <v>1375</v>
      </c>
      <c r="BJ166" s="6396">
        <f>$CG$47+SUM(CG167/2+CG168+CG169)</f>
        <v>1736</v>
      </c>
      <c r="BK166" s="6212" t="s">
        <v>873</v>
      </c>
      <c r="BL166" s="6320">
        <v>9</v>
      </c>
      <c r="BM166" s="6320">
        <v>2</v>
      </c>
      <c r="BN166" s="6323" t="s">
        <v>2045</v>
      </c>
      <c r="BO166" s="6320" t="s">
        <v>2033</v>
      </c>
      <c r="BP166" s="6212" t="s">
        <v>2034</v>
      </c>
      <c r="BQ166" s="6160">
        <v>0</v>
      </c>
      <c r="BR166" s="6160">
        <v>0</v>
      </c>
      <c r="BS166" s="6160">
        <v>0</v>
      </c>
      <c r="BT166" s="6160">
        <v>0</v>
      </c>
      <c r="BU166" s="2064" t="s">
        <v>2035</v>
      </c>
      <c r="BV166" s="2066" t="s">
        <v>857</v>
      </c>
      <c r="BW166" s="2065"/>
      <c r="BX166" s="2064">
        <v>1204</v>
      </c>
      <c r="BY166" s="2064" t="s">
        <v>2034</v>
      </c>
      <c r="BZ166" s="2064">
        <v>1203</v>
      </c>
      <c r="CA166" s="2064" t="s">
        <v>2036</v>
      </c>
      <c r="CB166" s="2084" t="s">
        <v>2037</v>
      </c>
      <c r="CC166" s="2084" t="s">
        <v>1708</v>
      </c>
      <c r="CD166" s="2056">
        <f>$CD$34</f>
        <v>10752</v>
      </c>
      <c r="CE166" s="2056">
        <f>$CE$34</f>
        <v>10816</v>
      </c>
      <c r="CF166" s="2056">
        <f>$CF$36</f>
        <v>1024</v>
      </c>
      <c r="CG166" s="2056">
        <f>$CG$36</f>
        <v>1088</v>
      </c>
      <c r="CH166" s="2086"/>
      <c r="CI166" s="1201">
        <v>2</v>
      </c>
      <c r="CJ166" s="1201" t="s">
        <v>859</v>
      </c>
      <c r="CK166" s="1201">
        <v>2</v>
      </c>
      <c r="CL166" s="2063"/>
      <c r="CM166" s="2063"/>
      <c r="CN166" s="2063"/>
      <c r="CO166" s="2063"/>
      <c r="CP166" s="2063"/>
      <c r="CQ166" s="6326" t="s">
        <v>2468</v>
      </c>
      <c r="CR166" s="6326" t="s">
        <v>3030</v>
      </c>
      <c r="CS166" s="2348" t="s">
        <v>5443</v>
      </c>
    </row>
    <row r="167" spans="1:97" ht="12.75" customHeight="1">
      <c r="A167" s="6230"/>
      <c r="B167" s="6361"/>
      <c r="C167" s="6399"/>
      <c r="D167" s="6400"/>
      <c r="E167" s="6528"/>
      <c r="F167" s="6343"/>
      <c r="G167" s="6345"/>
      <c r="H167" s="6345"/>
      <c r="I167" s="6332"/>
      <c r="J167" s="6332"/>
      <c r="K167" s="6332"/>
      <c r="L167" s="6332"/>
      <c r="M167" s="6332"/>
      <c r="N167" s="6332"/>
      <c r="O167" s="6332"/>
      <c r="P167" s="6332"/>
      <c r="Q167" s="6332"/>
      <c r="R167" s="6332"/>
      <c r="S167" s="6332"/>
      <c r="T167" s="6332"/>
      <c r="U167" s="6332"/>
      <c r="V167" s="6332"/>
      <c r="W167" s="6332"/>
      <c r="X167" s="6332"/>
      <c r="Y167" s="6332"/>
      <c r="Z167" s="6332"/>
      <c r="AA167" s="6332"/>
      <c r="AB167" s="6332"/>
      <c r="AC167" s="6332"/>
      <c r="AD167" s="6332"/>
      <c r="AE167" s="6332"/>
      <c r="AF167" s="6332"/>
      <c r="AG167" s="6332"/>
      <c r="AH167" s="6332"/>
      <c r="AI167" s="6332"/>
      <c r="AJ167" s="6332"/>
      <c r="AK167" s="6332"/>
      <c r="AL167" s="6332"/>
      <c r="AM167" s="6332"/>
      <c r="AN167" s="6332"/>
      <c r="AO167" s="6332"/>
      <c r="AP167" s="6332"/>
      <c r="AQ167" s="6332"/>
      <c r="AR167" s="6332"/>
      <c r="AS167" s="6332"/>
      <c r="AT167" s="6332"/>
      <c r="AU167" s="6332"/>
      <c r="AV167" s="6332"/>
      <c r="AW167" s="6332"/>
      <c r="AX167" s="6332"/>
      <c r="AY167" s="6332"/>
      <c r="AZ167" s="6332"/>
      <c r="BA167" s="6332"/>
      <c r="BB167" s="6332"/>
      <c r="BC167" s="6332"/>
      <c r="BD167" s="6330"/>
      <c r="BE167" s="6384"/>
      <c r="BF167" s="6384"/>
      <c r="BG167" s="6384"/>
      <c r="BH167" s="6397"/>
      <c r="BI167" s="6397"/>
      <c r="BJ167" s="6397"/>
      <c r="BK167" s="6206"/>
      <c r="BL167" s="6321"/>
      <c r="BM167" s="6321"/>
      <c r="BN167" s="6324"/>
      <c r="BO167" s="6321"/>
      <c r="BP167" s="6206"/>
      <c r="BQ167" s="6161"/>
      <c r="BR167" s="6161"/>
      <c r="BS167" s="6161"/>
      <c r="BT167" s="6161"/>
      <c r="BU167" s="2064" t="s">
        <v>2035</v>
      </c>
      <c r="BV167" s="2066" t="s">
        <v>857</v>
      </c>
      <c r="BW167" s="2065"/>
      <c r="BX167" s="1201">
        <v>3986</v>
      </c>
      <c r="BY167" s="2064" t="s">
        <v>2034</v>
      </c>
      <c r="BZ167" s="1201">
        <v>3986</v>
      </c>
      <c r="CA167" s="2064" t="s">
        <v>2036</v>
      </c>
      <c r="CB167" s="2067" t="s">
        <v>4978</v>
      </c>
      <c r="CC167" s="2067" t="s">
        <v>4976</v>
      </c>
      <c r="CD167" s="2056">
        <f>$CD$27</f>
        <v>6016</v>
      </c>
      <c r="CE167" s="2056">
        <f>$CE$27</f>
        <v>6080</v>
      </c>
      <c r="CF167" s="2056">
        <f>$CF$27</f>
        <v>512</v>
      </c>
      <c r="CG167" s="2056">
        <f>$CG$27</f>
        <v>576</v>
      </c>
      <c r="CH167" s="2089"/>
      <c r="CI167" s="2069">
        <v>2</v>
      </c>
      <c r="CJ167" s="2069" t="s">
        <v>859</v>
      </c>
      <c r="CK167" s="2069">
        <v>2</v>
      </c>
      <c r="CL167" s="2068">
        <v>6</v>
      </c>
      <c r="CM167" s="2068" t="s">
        <v>875</v>
      </c>
      <c r="CN167" s="2068" t="s">
        <v>859</v>
      </c>
      <c r="CO167" s="2068" t="s">
        <v>876</v>
      </c>
      <c r="CP167" s="2068" t="s">
        <v>877</v>
      </c>
      <c r="CQ167" s="6327"/>
      <c r="CR167" s="6327"/>
      <c r="CS167" s="2349"/>
    </row>
    <row r="168" spans="1:97" ht="12.75" customHeight="1">
      <c r="A168" s="6230"/>
      <c r="B168" s="6361"/>
      <c r="C168" s="6399"/>
      <c r="D168" s="6400"/>
      <c r="E168" s="6528"/>
      <c r="F168" s="6343"/>
      <c r="G168" s="6345"/>
      <c r="H168" s="6345"/>
      <c r="I168" s="6332"/>
      <c r="J168" s="6332"/>
      <c r="K168" s="6332"/>
      <c r="L168" s="6332"/>
      <c r="M168" s="6332"/>
      <c r="N168" s="6332"/>
      <c r="O168" s="6332"/>
      <c r="P168" s="6332"/>
      <c r="Q168" s="6332"/>
      <c r="R168" s="6332"/>
      <c r="S168" s="6332"/>
      <c r="T168" s="6332"/>
      <c r="U168" s="6332"/>
      <c r="V168" s="6332"/>
      <c r="W168" s="6332"/>
      <c r="X168" s="6332"/>
      <c r="Y168" s="6332"/>
      <c r="Z168" s="6332"/>
      <c r="AA168" s="6332"/>
      <c r="AB168" s="6332"/>
      <c r="AC168" s="6332"/>
      <c r="AD168" s="6332"/>
      <c r="AE168" s="6332"/>
      <c r="AF168" s="6332"/>
      <c r="AG168" s="6332"/>
      <c r="AH168" s="6332"/>
      <c r="AI168" s="6332"/>
      <c r="AJ168" s="6332"/>
      <c r="AK168" s="6332"/>
      <c r="AL168" s="6332"/>
      <c r="AM168" s="6332"/>
      <c r="AN168" s="6332"/>
      <c r="AO168" s="6332"/>
      <c r="AP168" s="6332"/>
      <c r="AQ168" s="6332"/>
      <c r="AR168" s="6332"/>
      <c r="AS168" s="6332"/>
      <c r="AT168" s="6332"/>
      <c r="AU168" s="6332"/>
      <c r="AV168" s="6332"/>
      <c r="AW168" s="6332"/>
      <c r="AX168" s="6332"/>
      <c r="AY168" s="6332"/>
      <c r="AZ168" s="6332"/>
      <c r="BA168" s="6332"/>
      <c r="BB168" s="6332"/>
      <c r="BC168" s="6332"/>
      <c r="BD168" s="6329" t="s">
        <v>2031</v>
      </c>
      <c r="BE168" s="6384"/>
      <c r="BF168" s="6384"/>
      <c r="BG168" s="6384"/>
      <c r="BH168" s="6397"/>
      <c r="BI168" s="6397"/>
      <c r="BJ168" s="6397"/>
      <c r="BK168" s="6206"/>
      <c r="BL168" s="6321"/>
      <c r="BM168" s="6321"/>
      <c r="BN168" s="6324"/>
      <c r="BO168" s="6321"/>
      <c r="BP168" s="6206"/>
      <c r="BQ168" s="6161"/>
      <c r="BR168" s="6161"/>
      <c r="BS168" s="6161"/>
      <c r="BT168" s="6161"/>
      <c r="BU168" s="2064" t="s">
        <v>2035</v>
      </c>
      <c r="BV168" s="2066" t="s">
        <v>857</v>
      </c>
      <c r="BW168" s="2065"/>
      <c r="BX168" s="2082"/>
      <c r="BY168" s="2082"/>
      <c r="BZ168" s="2082"/>
      <c r="CA168" s="2082"/>
      <c r="CB168" s="2428"/>
      <c r="CC168" s="2428"/>
      <c r="CI168" s="2083"/>
      <c r="CJ168" s="2082"/>
      <c r="CK168" s="2082"/>
      <c r="CL168" s="2063"/>
      <c r="CM168" s="2063"/>
      <c r="CN168" s="2063"/>
      <c r="CO168" s="2063"/>
      <c r="CP168" s="2063"/>
      <c r="CQ168" s="6327"/>
      <c r="CR168" s="6327"/>
      <c r="CS168" s="2349"/>
    </row>
    <row r="169" spans="1:97" ht="12.75" customHeight="1">
      <c r="A169" s="6230"/>
      <c r="B169" s="6362"/>
      <c r="C169" s="6399"/>
      <c r="D169" s="6400"/>
      <c r="E169" s="6529"/>
      <c r="F169" s="6156"/>
      <c r="G169" s="6346"/>
      <c r="H169" s="6346"/>
      <c r="I169" s="6333"/>
      <c r="J169" s="6333"/>
      <c r="K169" s="6333"/>
      <c r="L169" s="6333"/>
      <c r="M169" s="6333"/>
      <c r="N169" s="6333"/>
      <c r="O169" s="6333"/>
      <c r="P169" s="6333"/>
      <c r="Q169" s="6333"/>
      <c r="R169" s="6333"/>
      <c r="S169" s="6333"/>
      <c r="T169" s="6333"/>
      <c r="U169" s="6333"/>
      <c r="V169" s="6333"/>
      <c r="W169" s="6333"/>
      <c r="X169" s="6333"/>
      <c r="Y169" s="6333"/>
      <c r="Z169" s="6333"/>
      <c r="AA169" s="6333"/>
      <c r="AB169" s="6333"/>
      <c r="AC169" s="6333"/>
      <c r="AD169" s="6333"/>
      <c r="AE169" s="6333"/>
      <c r="AF169" s="6333"/>
      <c r="AG169" s="6333"/>
      <c r="AH169" s="6333"/>
      <c r="AI169" s="6333"/>
      <c r="AJ169" s="6333"/>
      <c r="AK169" s="6333"/>
      <c r="AL169" s="6333"/>
      <c r="AM169" s="6333"/>
      <c r="AN169" s="6333"/>
      <c r="AO169" s="6333"/>
      <c r="AP169" s="6333"/>
      <c r="AQ169" s="6333"/>
      <c r="AR169" s="6333"/>
      <c r="AS169" s="6333"/>
      <c r="AT169" s="6333"/>
      <c r="AU169" s="6333"/>
      <c r="AV169" s="6333"/>
      <c r="AW169" s="6333"/>
      <c r="AX169" s="6333"/>
      <c r="AY169" s="6333"/>
      <c r="AZ169" s="6333"/>
      <c r="BA169" s="6333"/>
      <c r="BB169" s="6333"/>
      <c r="BC169" s="6333"/>
      <c r="BD169" s="6330"/>
      <c r="BE169" s="6385"/>
      <c r="BF169" s="6385"/>
      <c r="BG169" s="6385"/>
      <c r="BH169" s="6398"/>
      <c r="BI169" s="6398"/>
      <c r="BJ169" s="6398"/>
      <c r="BK169" s="6207"/>
      <c r="BL169" s="6322"/>
      <c r="BM169" s="6322"/>
      <c r="BN169" s="6325"/>
      <c r="BO169" s="6322"/>
      <c r="BP169" s="6207"/>
      <c r="BQ169" s="6162"/>
      <c r="BR169" s="6162"/>
      <c r="BS169" s="6162"/>
      <c r="BT169" s="6162"/>
      <c r="BU169" s="2064" t="s">
        <v>2035</v>
      </c>
      <c r="BV169" s="2066" t="s">
        <v>857</v>
      </c>
      <c r="BW169" s="2065"/>
      <c r="BX169" s="1201">
        <v>3983</v>
      </c>
      <c r="BY169" s="2064" t="s">
        <v>2034</v>
      </c>
      <c r="BZ169" s="1201">
        <v>3983</v>
      </c>
      <c r="CA169" s="2064" t="s">
        <v>2036</v>
      </c>
      <c r="CB169" s="191" t="s">
        <v>5022</v>
      </c>
      <c r="CC169" s="191" t="s">
        <v>5022</v>
      </c>
      <c r="CD169" s="2218">
        <f>$CD$40</f>
        <v>256</v>
      </c>
      <c r="CE169" s="2219">
        <f>$CE$40</f>
        <v>320</v>
      </c>
      <c r="CF169" s="2219">
        <f>$CF$40</f>
        <v>256</v>
      </c>
      <c r="CG169" s="2220">
        <f>$CG$40</f>
        <v>320</v>
      </c>
      <c r="CH169" s="2086"/>
      <c r="CI169" s="1201">
        <v>2</v>
      </c>
      <c r="CJ169" s="1201" t="s">
        <v>859</v>
      </c>
      <c r="CK169" s="1201">
        <v>2</v>
      </c>
      <c r="CL169" s="2063"/>
      <c r="CM169" s="2063"/>
      <c r="CN169" s="2063"/>
      <c r="CO169" s="2063"/>
      <c r="CP169" s="2063"/>
      <c r="CQ169" s="6328"/>
      <c r="CR169" s="6328"/>
      <c r="CS169" s="2350"/>
    </row>
    <row r="170" spans="1:97" ht="12.75" customHeight="1">
      <c r="A170" s="6230"/>
      <c r="B170" s="6366" t="s">
        <v>2463</v>
      </c>
      <c r="C170" s="6399" t="s">
        <v>5168</v>
      </c>
      <c r="D170" s="6400" t="s">
        <v>5326</v>
      </c>
      <c r="E170" s="6531" t="s">
        <v>2050</v>
      </c>
      <c r="F170" s="6392" t="s">
        <v>5408</v>
      </c>
      <c r="G170" s="6344">
        <v>1</v>
      </c>
      <c r="H170" s="6344">
        <v>1</v>
      </c>
      <c r="I170" s="6331" t="s">
        <v>2028</v>
      </c>
      <c r="J170" s="6331" t="s">
        <v>2028</v>
      </c>
      <c r="K170" s="6331" t="s">
        <v>2029</v>
      </c>
      <c r="L170" s="6331" t="s">
        <v>2029</v>
      </c>
      <c r="M170" s="6331">
        <v>9</v>
      </c>
      <c r="N170" s="6331">
        <v>0</v>
      </c>
      <c r="O170" s="6331">
        <v>31</v>
      </c>
      <c r="P170" s="6331">
        <v>9</v>
      </c>
      <c r="Q170" s="6331">
        <v>0</v>
      </c>
      <c r="R170" s="6331">
        <v>31</v>
      </c>
      <c r="S170" s="6331">
        <v>0</v>
      </c>
      <c r="T170" s="6331">
        <v>0</v>
      </c>
      <c r="U170" s="6331">
        <v>0</v>
      </c>
      <c r="V170" s="6331">
        <v>0</v>
      </c>
      <c r="W170" s="6331">
        <v>0</v>
      </c>
      <c r="X170" s="6331">
        <v>0</v>
      </c>
      <c r="Y170" s="6331">
        <v>0</v>
      </c>
      <c r="Z170" s="6331">
        <v>0</v>
      </c>
      <c r="AA170" s="6331">
        <v>0</v>
      </c>
      <c r="AB170" s="6331">
        <v>0</v>
      </c>
      <c r="AC170" s="6331"/>
      <c r="AD170" s="6331"/>
      <c r="AE170" s="6331"/>
      <c r="AF170" s="6331"/>
      <c r="AG170" s="6331"/>
      <c r="AH170" s="6331"/>
      <c r="AI170" s="6331"/>
      <c r="AJ170" s="6331">
        <v>0</v>
      </c>
      <c r="AK170" s="6331">
        <v>0</v>
      </c>
      <c r="AL170" s="6331">
        <v>0</v>
      </c>
      <c r="AM170" s="6331">
        <v>0</v>
      </c>
      <c r="AN170" s="6331" t="s">
        <v>2029</v>
      </c>
      <c r="AO170" s="6331">
        <v>0</v>
      </c>
      <c r="AP170" s="6331">
        <v>0</v>
      </c>
      <c r="AQ170" s="6331">
        <v>0</v>
      </c>
      <c r="AR170" s="6331">
        <v>0</v>
      </c>
      <c r="AS170" s="6331" t="s">
        <v>4810</v>
      </c>
      <c r="AT170" s="6331"/>
      <c r="AU170" s="6331"/>
      <c r="AV170" s="6331"/>
      <c r="AW170" s="6331" t="s">
        <v>4809</v>
      </c>
      <c r="AX170" s="6331" t="s">
        <v>4809</v>
      </c>
      <c r="AY170" s="6331">
        <v>0</v>
      </c>
      <c r="AZ170" s="6331">
        <v>0</v>
      </c>
      <c r="BA170" s="6331">
        <v>0</v>
      </c>
      <c r="BB170" s="6331">
        <v>0</v>
      </c>
      <c r="BC170" s="6331" t="s">
        <v>2030</v>
      </c>
      <c r="BD170" s="6329" t="s">
        <v>2031</v>
      </c>
      <c r="BE170" s="6383">
        <v>17415</v>
      </c>
      <c r="BF170" s="6383">
        <f>BE170</f>
        <v>17415</v>
      </c>
      <c r="BG170" s="6383">
        <f>$CE$46+SUM(CE171:CE173)</f>
        <v>28442</v>
      </c>
      <c r="BH170" s="6396">
        <f>$CF$48+SUM(CF171/2+CF172+CF173)</f>
        <v>1375</v>
      </c>
      <c r="BI170" s="6396">
        <f>BH170</f>
        <v>1375</v>
      </c>
      <c r="BJ170" s="6396">
        <f>$CG$48+SUM(CG171/2+CG172+CG173)</f>
        <v>1736</v>
      </c>
      <c r="BK170" s="6212" t="s">
        <v>873</v>
      </c>
      <c r="BL170" s="6320">
        <v>9</v>
      </c>
      <c r="BM170" s="6320">
        <v>2</v>
      </c>
      <c r="BN170" s="6323" t="s">
        <v>2045</v>
      </c>
      <c r="BO170" s="6320" t="s">
        <v>2033</v>
      </c>
      <c r="BP170" s="6212" t="s">
        <v>2034</v>
      </c>
      <c r="BQ170" s="6160">
        <v>0</v>
      </c>
      <c r="BR170" s="6160">
        <v>0</v>
      </c>
      <c r="BS170" s="6160">
        <v>0</v>
      </c>
      <c r="BT170" s="6160">
        <v>0</v>
      </c>
      <c r="BU170" s="2064" t="s">
        <v>2035</v>
      </c>
      <c r="BV170" s="2066" t="s">
        <v>857</v>
      </c>
      <c r="BW170" s="2065"/>
      <c r="BX170" s="2064">
        <v>1204</v>
      </c>
      <c r="BY170" s="2064" t="s">
        <v>2034</v>
      </c>
      <c r="BZ170" s="2064">
        <v>1203</v>
      </c>
      <c r="CA170" s="2064" t="s">
        <v>2036</v>
      </c>
      <c r="CB170" s="2084" t="s">
        <v>2040</v>
      </c>
      <c r="CC170" s="2084" t="s">
        <v>1708</v>
      </c>
      <c r="CD170" s="2056">
        <f>$CD$35</f>
        <v>21696</v>
      </c>
      <c r="CE170" s="2056">
        <f>$CE$35</f>
        <v>21760</v>
      </c>
      <c r="CF170" s="2056">
        <f>$CF$36</f>
        <v>1024</v>
      </c>
      <c r="CG170" s="2056">
        <f>$CG$36</f>
        <v>1088</v>
      </c>
      <c r="CH170" s="191"/>
      <c r="CI170" s="1201">
        <v>2</v>
      </c>
      <c r="CJ170" s="1201" t="s">
        <v>859</v>
      </c>
      <c r="CK170" s="1201">
        <v>2</v>
      </c>
      <c r="CL170" s="2063"/>
      <c r="CM170" s="2063"/>
      <c r="CN170" s="2063"/>
      <c r="CO170" s="2063"/>
      <c r="CP170" s="2063"/>
      <c r="CQ170" s="6326" t="s">
        <v>2468</v>
      </c>
      <c r="CR170" s="6326" t="s">
        <v>3030</v>
      </c>
      <c r="CS170" s="2348" t="s">
        <v>5443</v>
      </c>
    </row>
    <row r="171" spans="1:97" ht="12.75" customHeight="1">
      <c r="A171" s="6230"/>
      <c r="B171" s="6367"/>
      <c r="C171" s="6399"/>
      <c r="D171" s="6400"/>
      <c r="E171" s="6531"/>
      <c r="F171" s="6343"/>
      <c r="G171" s="6345"/>
      <c r="H171" s="6345"/>
      <c r="I171" s="6332"/>
      <c r="J171" s="6332"/>
      <c r="K171" s="6332"/>
      <c r="L171" s="6332"/>
      <c r="M171" s="6332"/>
      <c r="N171" s="6332"/>
      <c r="O171" s="6332"/>
      <c r="P171" s="6332"/>
      <c r="Q171" s="6332"/>
      <c r="R171" s="6332"/>
      <c r="S171" s="6332"/>
      <c r="T171" s="6332"/>
      <c r="U171" s="6332"/>
      <c r="V171" s="6332"/>
      <c r="W171" s="6332"/>
      <c r="X171" s="6332"/>
      <c r="Y171" s="6332"/>
      <c r="Z171" s="6332"/>
      <c r="AA171" s="6332"/>
      <c r="AB171" s="6332"/>
      <c r="AC171" s="6332"/>
      <c r="AD171" s="6332"/>
      <c r="AE171" s="6332"/>
      <c r="AF171" s="6332"/>
      <c r="AG171" s="6332"/>
      <c r="AH171" s="6332"/>
      <c r="AI171" s="6332"/>
      <c r="AJ171" s="6332"/>
      <c r="AK171" s="6332"/>
      <c r="AL171" s="6332"/>
      <c r="AM171" s="6332"/>
      <c r="AN171" s="6332"/>
      <c r="AO171" s="6332"/>
      <c r="AP171" s="6332"/>
      <c r="AQ171" s="6332"/>
      <c r="AR171" s="6332"/>
      <c r="AS171" s="6332"/>
      <c r="AT171" s="6332"/>
      <c r="AU171" s="6332"/>
      <c r="AV171" s="6332"/>
      <c r="AW171" s="6332"/>
      <c r="AX171" s="6332"/>
      <c r="AY171" s="6332"/>
      <c r="AZ171" s="6332"/>
      <c r="BA171" s="6332"/>
      <c r="BB171" s="6332"/>
      <c r="BC171" s="6332"/>
      <c r="BD171" s="6330"/>
      <c r="BE171" s="6384"/>
      <c r="BF171" s="6384"/>
      <c r="BG171" s="6384"/>
      <c r="BH171" s="6397"/>
      <c r="BI171" s="6397"/>
      <c r="BJ171" s="6397"/>
      <c r="BK171" s="6206"/>
      <c r="BL171" s="6321"/>
      <c r="BM171" s="6321"/>
      <c r="BN171" s="6324"/>
      <c r="BO171" s="6321"/>
      <c r="BP171" s="6206"/>
      <c r="BQ171" s="6161"/>
      <c r="BR171" s="6161"/>
      <c r="BS171" s="6161"/>
      <c r="BT171" s="6161"/>
      <c r="BU171" s="2064" t="s">
        <v>2035</v>
      </c>
      <c r="BV171" s="2066" t="s">
        <v>857</v>
      </c>
      <c r="BW171" s="2065"/>
      <c r="BX171" s="1201">
        <v>3986</v>
      </c>
      <c r="BY171" s="2064" t="s">
        <v>2034</v>
      </c>
      <c r="BZ171" s="1201">
        <v>3986</v>
      </c>
      <c r="CA171" s="2064" t="s">
        <v>2036</v>
      </c>
      <c r="CB171" s="2067" t="s">
        <v>4978</v>
      </c>
      <c r="CC171" s="2067" t="s">
        <v>4976</v>
      </c>
      <c r="CD171" s="2056">
        <f>$CD$27</f>
        <v>6016</v>
      </c>
      <c r="CE171" s="2056">
        <f>$CE$27</f>
        <v>6080</v>
      </c>
      <c r="CF171" s="2056">
        <f>$CF$27</f>
        <v>512</v>
      </c>
      <c r="CG171" s="2056">
        <f>$CG$27</f>
        <v>576</v>
      </c>
      <c r="CH171" s="2070"/>
      <c r="CI171" s="2069">
        <v>2</v>
      </c>
      <c r="CJ171" s="2069" t="s">
        <v>859</v>
      </c>
      <c r="CK171" s="2069">
        <v>2</v>
      </c>
      <c r="CL171" s="2068">
        <v>6</v>
      </c>
      <c r="CM171" s="2068" t="s">
        <v>875</v>
      </c>
      <c r="CN171" s="2068" t="s">
        <v>859</v>
      </c>
      <c r="CO171" s="2068" t="s">
        <v>876</v>
      </c>
      <c r="CP171" s="2068" t="s">
        <v>877</v>
      </c>
      <c r="CQ171" s="6327"/>
      <c r="CR171" s="6327"/>
      <c r="CS171" s="2349"/>
    </row>
    <row r="172" spans="1:97" ht="12.75" customHeight="1">
      <c r="A172" s="6230"/>
      <c r="B172" s="6367"/>
      <c r="C172" s="6399"/>
      <c r="D172" s="6400"/>
      <c r="E172" s="6531"/>
      <c r="F172" s="6343"/>
      <c r="G172" s="6345"/>
      <c r="H172" s="6345"/>
      <c r="I172" s="6332"/>
      <c r="J172" s="6332"/>
      <c r="K172" s="6332"/>
      <c r="L172" s="6332"/>
      <c r="M172" s="6332"/>
      <c r="N172" s="6332"/>
      <c r="O172" s="6332"/>
      <c r="P172" s="6332"/>
      <c r="Q172" s="6332"/>
      <c r="R172" s="6332"/>
      <c r="S172" s="6332"/>
      <c r="T172" s="6332"/>
      <c r="U172" s="6332"/>
      <c r="V172" s="6332"/>
      <c r="W172" s="6332"/>
      <c r="X172" s="6332"/>
      <c r="Y172" s="6332"/>
      <c r="Z172" s="6332"/>
      <c r="AA172" s="6332"/>
      <c r="AB172" s="6332"/>
      <c r="AC172" s="6332"/>
      <c r="AD172" s="6332"/>
      <c r="AE172" s="6332"/>
      <c r="AF172" s="6332"/>
      <c r="AG172" s="6332"/>
      <c r="AH172" s="6332"/>
      <c r="AI172" s="6332"/>
      <c r="AJ172" s="6332"/>
      <c r="AK172" s="6332"/>
      <c r="AL172" s="6332"/>
      <c r="AM172" s="6332"/>
      <c r="AN172" s="6332"/>
      <c r="AO172" s="6332"/>
      <c r="AP172" s="6332"/>
      <c r="AQ172" s="6332"/>
      <c r="AR172" s="6332"/>
      <c r="AS172" s="6332"/>
      <c r="AT172" s="6332"/>
      <c r="AU172" s="6332"/>
      <c r="AV172" s="6332"/>
      <c r="AW172" s="6332"/>
      <c r="AX172" s="6332"/>
      <c r="AY172" s="6332"/>
      <c r="AZ172" s="6332"/>
      <c r="BA172" s="6332"/>
      <c r="BB172" s="6332"/>
      <c r="BC172" s="6332"/>
      <c r="BD172" s="6329" t="s">
        <v>2031</v>
      </c>
      <c r="BE172" s="6384"/>
      <c r="BF172" s="6384"/>
      <c r="BG172" s="6384"/>
      <c r="BH172" s="6397"/>
      <c r="BI172" s="6397"/>
      <c r="BJ172" s="6397"/>
      <c r="BK172" s="6206"/>
      <c r="BL172" s="6321"/>
      <c r="BM172" s="6321"/>
      <c r="BN172" s="6324"/>
      <c r="BO172" s="6321"/>
      <c r="BP172" s="6206"/>
      <c r="BQ172" s="6161"/>
      <c r="BR172" s="6161"/>
      <c r="BS172" s="6161"/>
      <c r="BT172" s="6161"/>
      <c r="BU172" s="2064" t="s">
        <v>2035</v>
      </c>
      <c r="BV172" s="2066" t="s">
        <v>857</v>
      </c>
      <c r="BW172" s="2065"/>
      <c r="BX172" s="2082"/>
      <c r="BY172" s="2082"/>
      <c r="BZ172" s="2082"/>
      <c r="CA172" s="2082"/>
      <c r="CB172" s="2082"/>
      <c r="CC172" s="2082"/>
      <c r="CH172" s="2082"/>
      <c r="CI172" s="2083"/>
      <c r="CJ172" s="2082"/>
      <c r="CK172" s="2082"/>
      <c r="CL172" s="2063"/>
      <c r="CM172" s="2063"/>
      <c r="CN172" s="2063"/>
      <c r="CO172" s="2063"/>
      <c r="CP172" s="2063"/>
      <c r="CQ172" s="6327"/>
      <c r="CR172" s="6327"/>
      <c r="CS172" s="2349"/>
    </row>
    <row r="173" spans="1:97" ht="14.25" customHeight="1">
      <c r="A173" s="6231"/>
      <c r="B173" s="6368"/>
      <c r="C173" s="6399"/>
      <c r="D173" s="6400"/>
      <c r="E173" s="6531"/>
      <c r="F173" s="6156"/>
      <c r="G173" s="6346"/>
      <c r="H173" s="6346"/>
      <c r="I173" s="6333"/>
      <c r="J173" s="6333"/>
      <c r="K173" s="6333"/>
      <c r="L173" s="6333"/>
      <c r="M173" s="6333"/>
      <c r="N173" s="6333"/>
      <c r="O173" s="6333"/>
      <c r="P173" s="6333"/>
      <c r="Q173" s="6333"/>
      <c r="R173" s="6333"/>
      <c r="S173" s="6333"/>
      <c r="T173" s="6333"/>
      <c r="U173" s="6333"/>
      <c r="V173" s="6333"/>
      <c r="W173" s="6333"/>
      <c r="X173" s="6333"/>
      <c r="Y173" s="6333"/>
      <c r="Z173" s="6333"/>
      <c r="AA173" s="6333"/>
      <c r="AB173" s="6333"/>
      <c r="AC173" s="6333"/>
      <c r="AD173" s="6333"/>
      <c r="AE173" s="6333"/>
      <c r="AF173" s="6333"/>
      <c r="AG173" s="6333"/>
      <c r="AH173" s="6333"/>
      <c r="AI173" s="6333"/>
      <c r="AJ173" s="6333"/>
      <c r="AK173" s="6333"/>
      <c r="AL173" s="6333"/>
      <c r="AM173" s="6333"/>
      <c r="AN173" s="6333"/>
      <c r="AO173" s="6333"/>
      <c r="AP173" s="6333"/>
      <c r="AQ173" s="6333"/>
      <c r="AR173" s="6333"/>
      <c r="AS173" s="6333"/>
      <c r="AT173" s="6333"/>
      <c r="AU173" s="6333"/>
      <c r="AV173" s="6333"/>
      <c r="AW173" s="6333"/>
      <c r="AX173" s="6333"/>
      <c r="AY173" s="6333"/>
      <c r="AZ173" s="6333"/>
      <c r="BA173" s="6333"/>
      <c r="BB173" s="6333"/>
      <c r="BC173" s="6333"/>
      <c r="BD173" s="6330"/>
      <c r="BE173" s="6385"/>
      <c r="BF173" s="6385"/>
      <c r="BG173" s="6385"/>
      <c r="BH173" s="6398"/>
      <c r="BI173" s="6398"/>
      <c r="BJ173" s="6398"/>
      <c r="BK173" s="6207"/>
      <c r="BL173" s="6322"/>
      <c r="BM173" s="6322"/>
      <c r="BN173" s="6325"/>
      <c r="BO173" s="6322"/>
      <c r="BP173" s="6207"/>
      <c r="BQ173" s="6162"/>
      <c r="BR173" s="6162"/>
      <c r="BS173" s="6162"/>
      <c r="BT173" s="6162"/>
      <c r="BU173" s="2064" t="s">
        <v>2035</v>
      </c>
      <c r="BV173" s="2066" t="s">
        <v>857</v>
      </c>
      <c r="BW173" s="2065"/>
      <c r="BX173" s="1201">
        <v>3983</v>
      </c>
      <c r="BY173" s="2064" t="s">
        <v>2034</v>
      </c>
      <c r="BZ173" s="1201">
        <v>3983</v>
      </c>
      <c r="CA173" s="2064" t="s">
        <v>2036</v>
      </c>
      <c r="CB173" s="191" t="s">
        <v>5022</v>
      </c>
      <c r="CC173" s="191" t="s">
        <v>5022</v>
      </c>
      <c r="CD173" s="2218">
        <f>$CD$40</f>
        <v>256</v>
      </c>
      <c r="CE173" s="2219">
        <f>$CE$40</f>
        <v>320</v>
      </c>
      <c r="CF173" s="2219">
        <f>$CF$40</f>
        <v>256</v>
      </c>
      <c r="CG173" s="2220">
        <f>$CG$40</f>
        <v>320</v>
      </c>
      <c r="CH173" s="191"/>
      <c r="CI173" s="1201">
        <v>2</v>
      </c>
      <c r="CJ173" s="1201" t="s">
        <v>859</v>
      </c>
      <c r="CK173" s="1201">
        <v>2</v>
      </c>
      <c r="CL173" s="2063"/>
      <c r="CM173" s="2063"/>
      <c r="CN173" s="2063"/>
      <c r="CO173" s="2063"/>
      <c r="CP173" s="2063"/>
      <c r="CQ173" s="6328"/>
      <c r="CR173" s="6328"/>
      <c r="CS173" s="2350"/>
    </row>
    <row r="174" spans="1:97" ht="12.75" customHeight="1">
      <c r="A174" s="6229" t="s">
        <v>5345</v>
      </c>
      <c r="B174" s="6360" t="s">
        <v>2463</v>
      </c>
      <c r="C174" s="6399" t="s">
        <v>5128</v>
      </c>
      <c r="D174" s="6400" t="s">
        <v>5327</v>
      </c>
      <c r="E174" s="6527" t="s">
        <v>2050</v>
      </c>
      <c r="F174" s="6392" t="s">
        <v>5409</v>
      </c>
      <c r="G174" s="6344">
        <v>1</v>
      </c>
      <c r="H174" s="6344">
        <v>1</v>
      </c>
      <c r="I174" s="6331" t="s">
        <v>2028</v>
      </c>
      <c r="J174" s="6331" t="s">
        <v>2028</v>
      </c>
      <c r="K174" s="6331" t="s">
        <v>2029</v>
      </c>
      <c r="L174" s="6331" t="s">
        <v>2029</v>
      </c>
      <c r="M174" s="6331">
        <v>9</v>
      </c>
      <c r="N174" s="6331">
        <v>0</v>
      </c>
      <c r="O174" s="6331">
        <v>31</v>
      </c>
      <c r="P174" s="6331">
        <v>9</v>
      </c>
      <c r="Q174" s="6331">
        <v>0</v>
      </c>
      <c r="R174" s="6331">
        <v>31</v>
      </c>
      <c r="S174" s="6331">
        <v>0</v>
      </c>
      <c r="T174" s="6331">
        <v>0</v>
      </c>
      <c r="U174" s="6331">
        <v>0</v>
      </c>
      <c r="V174" s="6331">
        <v>0</v>
      </c>
      <c r="W174" s="6331">
        <v>0</v>
      </c>
      <c r="X174" s="6331">
        <v>0</v>
      </c>
      <c r="Y174" s="6331">
        <v>0</v>
      </c>
      <c r="Z174" s="6331">
        <v>0</v>
      </c>
      <c r="AA174" s="6331">
        <v>0</v>
      </c>
      <c r="AB174" s="6331">
        <v>0</v>
      </c>
      <c r="AC174" s="6331"/>
      <c r="AD174" s="6331"/>
      <c r="AE174" s="6331"/>
      <c r="AF174" s="6331"/>
      <c r="AG174" s="6331"/>
      <c r="AH174" s="6331"/>
      <c r="AI174" s="6331"/>
      <c r="AJ174" s="6331">
        <v>0</v>
      </c>
      <c r="AK174" s="6331">
        <v>0</v>
      </c>
      <c r="AL174" s="6331">
        <v>0</v>
      </c>
      <c r="AM174" s="6331">
        <v>0</v>
      </c>
      <c r="AN174" s="6331" t="s">
        <v>2029</v>
      </c>
      <c r="AO174" s="6331">
        <v>0</v>
      </c>
      <c r="AP174" s="6331">
        <v>0</v>
      </c>
      <c r="AQ174" s="6331">
        <v>0</v>
      </c>
      <c r="AR174" s="6331">
        <v>0</v>
      </c>
      <c r="AS174" s="6331" t="s">
        <v>4810</v>
      </c>
      <c r="AT174" s="6331"/>
      <c r="AU174" s="6331"/>
      <c r="AV174" s="6331"/>
      <c r="AW174" s="6331" t="s">
        <v>4809</v>
      </c>
      <c r="AX174" s="6331" t="s">
        <v>4809</v>
      </c>
      <c r="AY174" s="6331">
        <v>0</v>
      </c>
      <c r="AZ174" s="6331">
        <v>0</v>
      </c>
      <c r="BA174" s="6331">
        <v>0</v>
      </c>
      <c r="BB174" s="6331">
        <v>0</v>
      </c>
      <c r="BC174" s="6331" t="s">
        <v>2030</v>
      </c>
      <c r="BD174" s="6329" t="s">
        <v>2031</v>
      </c>
      <c r="BE174" s="6383">
        <f>$CD$45+SUM(CD175:CD177)</f>
        <v>12664</v>
      </c>
      <c r="BF174" s="6383">
        <f>BE174</f>
        <v>12664</v>
      </c>
      <c r="BG174" s="6383">
        <f>$CE$45+SUM(CE175:CE177)</f>
        <v>19399</v>
      </c>
      <c r="BH174" s="6396">
        <f>$CF$47+SUM(CF175/2+CF176+CF177)</f>
        <v>1375</v>
      </c>
      <c r="BI174" s="6396">
        <f>BH174</f>
        <v>1375</v>
      </c>
      <c r="BJ174" s="6396">
        <f>$CG$47+SUM(CG175/2+CG176+CG177)</f>
        <v>1736</v>
      </c>
      <c r="BK174" s="6212" t="s">
        <v>873</v>
      </c>
      <c r="BL174" s="6320">
        <v>9</v>
      </c>
      <c r="BM174" s="6320">
        <v>2</v>
      </c>
      <c r="BN174" s="6323" t="s">
        <v>2045</v>
      </c>
      <c r="BO174" s="6320" t="s">
        <v>2033</v>
      </c>
      <c r="BP174" s="6212" t="s">
        <v>2034</v>
      </c>
      <c r="BQ174" s="6160">
        <v>0</v>
      </c>
      <c r="BR174" s="6160">
        <v>0</v>
      </c>
      <c r="BS174" s="6160">
        <v>0</v>
      </c>
      <c r="BT174" s="6160">
        <v>0</v>
      </c>
      <c r="BU174" s="2064" t="s">
        <v>2035</v>
      </c>
      <c r="BV174" s="2066" t="s">
        <v>857</v>
      </c>
      <c r="BW174" s="2065"/>
      <c r="BX174" s="2064">
        <v>1204</v>
      </c>
      <c r="BY174" s="2064" t="s">
        <v>2034</v>
      </c>
      <c r="BZ174" s="2064">
        <v>1203</v>
      </c>
      <c r="CA174" s="2064" t="s">
        <v>2036</v>
      </c>
      <c r="CB174" s="2084" t="s">
        <v>2037</v>
      </c>
      <c r="CC174" s="2084" t="s">
        <v>1708</v>
      </c>
      <c r="CD174" s="2056">
        <f>$CD$34</f>
        <v>10752</v>
      </c>
      <c r="CE174" s="2056">
        <f>$CE$34</f>
        <v>10816</v>
      </c>
      <c r="CF174" s="2056">
        <f>$CF$36</f>
        <v>1024</v>
      </c>
      <c r="CG174" s="2056">
        <f>$CG$36</f>
        <v>1088</v>
      </c>
      <c r="CH174" s="2086"/>
      <c r="CI174" s="1201">
        <v>2</v>
      </c>
      <c r="CJ174" s="1201" t="s">
        <v>859</v>
      </c>
      <c r="CK174" s="1201">
        <v>2</v>
      </c>
      <c r="CL174" s="2063"/>
      <c r="CM174" s="2063"/>
      <c r="CN174" s="2063"/>
      <c r="CO174" s="2063"/>
      <c r="CP174" s="2063"/>
      <c r="CQ174" s="6326" t="s">
        <v>2468</v>
      </c>
      <c r="CR174" s="6326" t="s">
        <v>3030</v>
      </c>
      <c r="CS174" s="2348" t="s">
        <v>5443</v>
      </c>
    </row>
    <row r="175" spans="1:97" ht="12.75" customHeight="1">
      <c r="A175" s="6230"/>
      <c r="B175" s="6361"/>
      <c r="C175" s="6399"/>
      <c r="D175" s="6400"/>
      <c r="E175" s="6528"/>
      <c r="F175" s="6343"/>
      <c r="G175" s="6345"/>
      <c r="H175" s="6345"/>
      <c r="I175" s="6332"/>
      <c r="J175" s="6332"/>
      <c r="K175" s="6332"/>
      <c r="L175" s="6332"/>
      <c r="M175" s="6332"/>
      <c r="N175" s="6332"/>
      <c r="O175" s="6332"/>
      <c r="P175" s="6332"/>
      <c r="Q175" s="6332"/>
      <c r="R175" s="6332"/>
      <c r="S175" s="6332"/>
      <c r="T175" s="6332"/>
      <c r="U175" s="6332"/>
      <c r="V175" s="6332"/>
      <c r="W175" s="6332"/>
      <c r="X175" s="6332"/>
      <c r="Y175" s="6332"/>
      <c r="Z175" s="6332"/>
      <c r="AA175" s="6332"/>
      <c r="AB175" s="6332"/>
      <c r="AC175" s="6332"/>
      <c r="AD175" s="6332"/>
      <c r="AE175" s="6332"/>
      <c r="AF175" s="6332"/>
      <c r="AG175" s="6332"/>
      <c r="AH175" s="6332"/>
      <c r="AI175" s="6332"/>
      <c r="AJ175" s="6332"/>
      <c r="AK175" s="6332"/>
      <c r="AL175" s="6332"/>
      <c r="AM175" s="6332"/>
      <c r="AN175" s="6332"/>
      <c r="AO175" s="6332"/>
      <c r="AP175" s="6332"/>
      <c r="AQ175" s="6332"/>
      <c r="AR175" s="6332"/>
      <c r="AS175" s="6332"/>
      <c r="AT175" s="6332"/>
      <c r="AU175" s="6332"/>
      <c r="AV175" s="6332"/>
      <c r="AW175" s="6332"/>
      <c r="AX175" s="6332"/>
      <c r="AY175" s="6332"/>
      <c r="AZ175" s="6332"/>
      <c r="BA175" s="6332"/>
      <c r="BB175" s="6332"/>
      <c r="BC175" s="6332"/>
      <c r="BD175" s="6330"/>
      <c r="BE175" s="6384"/>
      <c r="BF175" s="6384"/>
      <c r="BG175" s="6384"/>
      <c r="BH175" s="6397"/>
      <c r="BI175" s="6397"/>
      <c r="BJ175" s="6397"/>
      <c r="BK175" s="6206"/>
      <c r="BL175" s="6321"/>
      <c r="BM175" s="6321"/>
      <c r="BN175" s="6324"/>
      <c r="BO175" s="6321"/>
      <c r="BP175" s="6206"/>
      <c r="BQ175" s="6161"/>
      <c r="BR175" s="6161"/>
      <c r="BS175" s="6161"/>
      <c r="BT175" s="6161"/>
      <c r="BU175" s="2064" t="s">
        <v>2035</v>
      </c>
      <c r="BV175" s="2066" t="s">
        <v>857</v>
      </c>
      <c r="BW175" s="2065"/>
      <c r="BX175" s="1201">
        <v>3986</v>
      </c>
      <c r="BY175" s="2064" t="s">
        <v>2034</v>
      </c>
      <c r="BZ175" s="1201">
        <v>3986</v>
      </c>
      <c r="CA175" s="2064" t="s">
        <v>2036</v>
      </c>
      <c r="CB175" s="2067" t="s">
        <v>5356</v>
      </c>
      <c r="CC175" s="2067" t="s">
        <v>4976</v>
      </c>
      <c r="CD175" s="2056">
        <f>$CD$28</f>
        <v>8000</v>
      </c>
      <c r="CE175" s="2056">
        <f>$CE$28</f>
        <v>8064</v>
      </c>
      <c r="CF175" s="2056">
        <f>$CF$27</f>
        <v>512</v>
      </c>
      <c r="CG175" s="2056">
        <f>$CG$27</f>
        <v>576</v>
      </c>
      <c r="CH175" s="2089"/>
      <c r="CI175" s="2069">
        <v>4</v>
      </c>
      <c r="CJ175" s="2069" t="s">
        <v>859</v>
      </c>
      <c r="CK175" s="2069">
        <v>4</v>
      </c>
      <c r="CL175" s="2068">
        <v>6</v>
      </c>
      <c r="CM175" s="2068" t="s">
        <v>875</v>
      </c>
      <c r="CN175" s="2068" t="s">
        <v>859</v>
      </c>
      <c r="CO175" s="2068" t="s">
        <v>876</v>
      </c>
      <c r="CP175" s="2068" t="s">
        <v>877</v>
      </c>
      <c r="CQ175" s="6327"/>
      <c r="CR175" s="6327"/>
      <c r="CS175" s="2349"/>
    </row>
    <row r="176" spans="1:97" ht="12.75" customHeight="1">
      <c r="A176" s="6230"/>
      <c r="B176" s="6361"/>
      <c r="C176" s="6399"/>
      <c r="D176" s="6400"/>
      <c r="E176" s="6528"/>
      <c r="F176" s="6343"/>
      <c r="G176" s="6345"/>
      <c r="H176" s="6345"/>
      <c r="I176" s="6332"/>
      <c r="J176" s="6332"/>
      <c r="K176" s="6332"/>
      <c r="L176" s="6332"/>
      <c r="M176" s="6332"/>
      <c r="N176" s="6332"/>
      <c r="O176" s="6332"/>
      <c r="P176" s="6332"/>
      <c r="Q176" s="6332"/>
      <c r="R176" s="6332"/>
      <c r="S176" s="6332"/>
      <c r="T176" s="6332"/>
      <c r="U176" s="6332"/>
      <c r="V176" s="6332"/>
      <c r="W176" s="6332"/>
      <c r="X176" s="6332"/>
      <c r="Y176" s="6332"/>
      <c r="Z176" s="6332"/>
      <c r="AA176" s="6332"/>
      <c r="AB176" s="6332"/>
      <c r="AC176" s="6332"/>
      <c r="AD176" s="6332"/>
      <c r="AE176" s="6332"/>
      <c r="AF176" s="6332"/>
      <c r="AG176" s="6332"/>
      <c r="AH176" s="6332"/>
      <c r="AI176" s="6332"/>
      <c r="AJ176" s="6332"/>
      <c r="AK176" s="6332"/>
      <c r="AL176" s="6332"/>
      <c r="AM176" s="6332"/>
      <c r="AN176" s="6332"/>
      <c r="AO176" s="6332"/>
      <c r="AP176" s="6332"/>
      <c r="AQ176" s="6332"/>
      <c r="AR176" s="6332"/>
      <c r="AS176" s="6332"/>
      <c r="AT176" s="6332"/>
      <c r="AU176" s="6332"/>
      <c r="AV176" s="6332"/>
      <c r="AW176" s="6332"/>
      <c r="AX176" s="6332"/>
      <c r="AY176" s="6332"/>
      <c r="AZ176" s="6332"/>
      <c r="BA176" s="6332"/>
      <c r="BB176" s="6332"/>
      <c r="BC176" s="6332"/>
      <c r="BD176" s="6329" t="s">
        <v>2031</v>
      </c>
      <c r="BE176" s="6384"/>
      <c r="BF176" s="6384"/>
      <c r="BG176" s="6384"/>
      <c r="BH176" s="6397"/>
      <c r="BI176" s="6397"/>
      <c r="BJ176" s="6397"/>
      <c r="BK176" s="6206"/>
      <c r="BL176" s="6321"/>
      <c r="BM176" s="6321"/>
      <c r="BN176" s="6324"/>
      <c r="BO176" s="6321"/>
      <c r="BP176" s="6206"/>
      <c r="BQ176" s="6161"/>
      <c r="BR176" s="6161"/>
      <c r="BS176" s="6161"/>
      <c r="BT176" s="6161"/>
      <c r="BU176" s="2064" t="s">
        <v>2035</v>
      </c>
      <c r="BV176" s="2066" t="s">
        <v>857</v>
      </c>
      <c r="BW176" s="2065"/>
      <c r="BX176" s="2082"/>
      <c r="BY176" s="2082"/>
      <c r="BZ176" s="2082"/>
      <c r="CA176" s="2082"/>
      <c r="CB176" s="2428"/>
      <c r="CC176" s="2428"/>
      <c r="CI176" s="2083"/>
      <c r="CJ176" s="2082"/>
      <c r="CK176" s="2082"/>
      <c r="CL176" s="2063"/>
      <c r="CM176" s="2063"/>
      <c r="CN176" s="2063"/>
      <c r="CO176" s="2063"/>
      <c r="CP176" s="2063"/>
      <c r="CQ176" s="6327"/>
      <c r="CR176" s="6327"/>
      <c r="CS176" s="2349"/>
    </row>
    <row r="177" spans="1:97" ht="12.75" customHeight="1">
      <c r="A177" s="6230"/>
      <c r="B177" s="6362"/>
      <c r="C177" s="6399"/>
      <c r="D177" s="6400"/>
      <c r="E177" s="6529"/>
      <c r="F177" s="6156"/>
      <c r="G177" s="6346"/>
      <c r="H177" s="6346"/>
      <c r="I177" s="6333"/>
      <c r="J177" s="6333"/>
      <c r="K177" s="6333"/>
      <c r="L177" s="6333"/>
      <c r="M177" s="6333"/>
      <c r="N177" s="6333"/>
      <c r="O177" s="6333"/>
      <c r="P177" s="6333"/>
      <c r="Q177" s="6333"/>
      <c r="R177" s="6333"/>
      <c r="S177" s="6333"/>
      <c r="T177" s="6333"/>
      <c r="U177" s="6333"/>
      <c r="V177" s="6333"/>
      <c r="W177" s="6333"/>
      <c r="X177" s="6333"/>
      <c r="Y177" s="6333"/>
      <c r="Z177" s="6333"/>
      <c r="AA177" s="6333"/>
      <c r="AB177" s="6333"/>
      <c r="AC177" s="6333"/>
      <c r="AD177" s="6333"/>
      <c r="AE177" s="6333"/>
      <c r="AF177" s="6333"/>
      <c r="AG177" s="6333"/>
      <c r="AH177" s="6333"/>
      <c r="AI177" s="6333"/>
      <c r="AJ177" s="6333"/>
      <c r="AK177" s="6333"/>
      <c r="AL177" s="6333"/>
      <c r="AM177" s="6333"/>
      <c r="AN177" s="6333"/>
      <c r="AO177" s="6333"/>
      <c r="AP177" s="6333"/>
      <c r="AQ177" s="6333"/>
      <c r="AR177" s="6333"/>
      <c r="AS177" s="6333"/>
      <c r="AT177" s="6333"/>
      <c r="AU177" s="6333"/>
      <c r="AV177" s="6333"/>
      <c r="AW177" s="6333"/>
      <c r="AX177" s="6333"/>
      <c r="AY177" s="6333"/>
      <c r="AZ177" s="6333"/>
      <c r="BA177" s="6333"/>
      <c r="BB177" s="6333"/>
      <c r="BC177" s="6333"/>
      <c r="BD177" s="6330"/>
      <c r="BE177" s="6385"/>
      <c r="BF177" s="6385"/>
      <c r="BG177" s="6385"/>
      <c r="BH177" s="6398"/>
      <c r="BI177" s="6398"/>
      <c r="BJ177" s="6398"/>
      <c r="BK177" s="6207"/>
      <c r="BL177" s="6322"/>
      <c r="BM177" s="6322"/>
      <c r="BN177" s="6325"/>
      <c r="BO177" s="6322"/>
      <c r="BP177" s="6207"/>
      <c r="BQ177" s="6162"/>
      <c r="BR177" s="6162"/>
      <c r="BS177" s="6162"/>
      <c r="BT177" s="6162"/>
      <c r="BU177" s="2064" t="s">
        <v>2035</v>
      </c>
      <c r="BV177" s="2066" t="s">
        <v>857</v>
      </c>
      <c r="BW177" s="2065"/>
      <c r="BX177" s="1201">
        <v>3983</v>
      </c>
      <c r="BY177" s="2064" t="s">
        <v>2034</v>
      </c>
      <c r="BZ177" s="1201">
        <v>3983</v>
      </c>
      <c r="CA177" s="2064" t="s">
        <v>2036</v>
      </c>
      <c r="CB177" s="191" t="s">
        <v>5022</v>
      </c>
      <c r="CC177" s="191" t="s">
        <v>5022</v>
      </c>
      <c r="CD177" s="2218">
        <f>$CD$40</f>
        <v>256</v>
      </c>
      <c r="CE177" s="2219">
        <f>$CE$40</f>
        <v>320</v>
      </c>
      <c r="CF177" s="2219">
        <f>$CF$40</f>
        <v>256</v>
      </c>
      <c r="CG177" s="2220">
        <f>$CG$40</f>
        <v>320</v>
      </c>
      <c r="CH177" s="2086"/>
      <c r="CI177" s="1201">
        <v>2</v>
      </c>
      <c r="CJ177" s="1201" t="s">
        <v>859</v>
      </c>
      <c r="CK177" s="1201">
        <v>2</v>
      </c>
      <c r="CL177" s="2063"/>
      <c r="CM177" s="2063"/>
      <c r="CN177" s="2063"/>
      <c r="CO177" s="2063"/>
      <c r="CP177" s="2063"/>
      <c r="CQ177" s="6328"/>
      <c r="CR177" s="6328"/>
      <c r="CS177" s="2350"/>
    </row>
    <row r="178" spans="1:97" ht="12.75" customHeight="1">
      <c r="A178" s="6230"/>
      <c r="B178" s="6366" t="s">
        <v>2463</v>
      </c>
      <c r="C178" s="6399" t="s">
        <v>5170</v>
      </c>
      <c r="D178" s="6400" t="s">
        <v>5329</v>
      </c>
      <c r="E178" s="6531" t="s">
        <v>2050</v>
      </c>
      <c r="F178" s="6392" t="s">
        <v>5410</v>
      </c>
      <c r="G178" s="6344">
        <v>1</v>
      </c>
      <c r="H178" s="6344">
        <v>1</v>
      </c>
      <c r="I178" s="6331" t="s">
        <v>2028</v>
      </c>
      <c r="J178" s="6331" t="s">
        <v>2028</v>
      </c>
      <c r="K178" s="6331" t="s">
        <v>2029</v>
      </c>
      <c r="L178" s="6331" t="s">
        <v>2029</v>
      </c>
      <c r="M178" s="6331">
        <v>9</v>
      </c>
      <c r="N178" s="6331">
        <v>0</v>
      </c>
      <c r="O178" s="6331">
        <v>31</v>
      </c>
      <c r="P178" s="6331">
        <v>9</v>
      </c>
      <c r="Q178" s="6331">
        <v>0</v>
      </c>
      <c r="R178" s="6331">
        <v>31</v>
      </c>
      <c r="S178" s="6331">
        <v>0</v>
      </c>
      <c r="T178" s="6331">
        <v>0</v>
      </c>
      <c r="U178" s="6331">
        <v>0</v>
      </c>
      <c r="V178" s="6331">
        <v>0</v>
      </c>
      <c r="W178" s="6331">
        <v>0</v>
      </c>
      <c r="X178" s="6331">
        <v>0</v>
      </c>
      <c r="Y178" s="6331">
        <v>0</v>
      </c>
      <c r="Z178" s="6331">
        <v>0</v>
      </c>
      <c r="AA178" s="6331">
        <v>0</v>
      </c>
      <c r="AB178" s="6331">
        <v>0</v>
      </c>
      <c r="AC178" s="6331"/>
      <c r="AD178" s="6331"/>
      <c r="AE178" s="6331"/>
      <c r="AF178" s="6331"/>
      <c r="AG178" s="6331"/>
      <c r="AH178" s="6331"/>
      <c r="AI178" s="6331"/>
      <c r="AJ178" s="6331">
        <v>0</v>
      </c>
      <c r="AK178" s="6331">
        <v>0</v>
      </c>
      <c r="AL178" s="6331">
        <v>0</v>
      </c>
      <c r="AM178" s="6331">
        <v>0</v>
      </c>
      <c r="AN178" s="6331" t="s">
        <v>2029</v>
      </c>
      <c r="AO178" s="6331">
        <v>0</v>
      </c>
      <c r="AP178" s="6331">
        <v>0</v>
      </c>
      <c r="AQ178" s="6331">
        <v>0</v>
      </c>
      <c r="AR178" s="6331">
        <v>0</v>
      </c>
      <c r="AS178" s="6331" t="s">
        <v>4810</v>
      </c>
      <c r="AT178" s="6331"/>
      <c r="AU178" s="6331"/>
      <c r="AV178" s="6331"/>
      <c r="AW178" s="6331" t="s">
        <v>4809</v>
      </c>
      <c r="AX178" s="6331" t="s">
        <v>4809</v>
      </c>
      <c r="AY178" s="6331">
        <v>0</v>
      </c>
      <c r="AZ178" s="6331">
        <v>0</v>
      </c>
      <c r="BA178" s="6331">
        <v>0</v>
      </c>
      <c r="BB178" s="6331">
        <v>0</v>
      </c>
      <c r="BC178" s="6331" t="s">
        <v>2030</v>
      </c>
      <c r="BD178" s="6329" t="s">
        <v>2031</v>
      </c>
      <c r="BE178" s="6383">
        <v>19399</v>
      </c>
      <c r="BF178" s="6383">
        <f>BE178</f>
        <v>19399</v>
      </c>
      <c r="BG178" s="6383">
        <f>$CE$46+SUM(CE179:CE181)</f>
        <v>30426</v>
      </c>
      <c r="BH178" s="6396">
        <f>$CF$48+SUM(CF179/2+CF180+CF181)</f>
        <v>1375</v>
      </c>
      <c r="BI178" s="6396">
        <f>BH178</f>
        <v>1375</v>
      </c>
      <c r="BJ178" s="6396">
        <f>$CG$48+SUM(CG179/2+CG180+CG181)</f>
        <v>1736</v>
      </c>
      <c r="BK178" s="6212" t="s">
        <v>873</v>
      </c>
      <c r="BL178" s="6320">
        <v>9</v>
      </c>
      <c r="BM178" s="6320">
        <v>2</v>
      </c>
      <c r="BN178" s="6323" t="s">
        <v>2045</v>
      </c>
      <c r="BO178" s="6320" t="s">
        <v>2033</v>
      </c>
      <c r="BP178" s="6212" t="s">
        <v>2034</v>
      </c>
      <c r="BQ178" s="6160">
        <v>0</v>
      </c>
      <c r="BR178" s="6160">
        <v>0</v>
      </c>
      <c r="BS178" s="6160">
        <v>0</v>
      </c>
      <c r="BT178" s="6160">
        <v>0</v>
      </c>
      <c r="BU178" s="2064" t="s">
        <v>2035</v>
      </c>
      <c r="BV178" s="2066" t="s">
        <v>857</v>
      </c>
      <c r="BW178" s="2065"/>
      <c r="BX178" s="2064">
        <v>1204</v>
      </c>
      <c r="BY178" s="2064" t="s">
        <v>2034</v>
      </c>
      <c r="BZ178" s="2064">
        <v>1203</v>
      </c>
      <c r="CA178" s="2064" t="s">
        <v>2036</v>
      </c>
      <c r="CB178" s="2084" t="s">
        <v>2040</v>
      </c>
      <c r="CC178" s="2084" t="s">
        <v>1708</v>
      </c>
      <c r="CD178" s="2056">
        <f>$CD$35</f>
        <v>21696</v>
      </c>
      <c r="CE178" s="2056">
        <f>$CE$35</f>
        <v>21760</v>
      </c>
      <c r="CF178" s="2056">
        <f>$CF$36</f>
        <v>1024</v>
      </c>
      <c r="CG178" s="2056">
        <f>$CG$36</f>
        <v>1088</v>
      </c>
      <c r="CH178" s="191"/>
      <c r="CI178" s="1201">
        <v>2</v>
      </c>
      <c r="CJ178" s="1201" t="s">
        <v>859</v>
      </c>
      <c r="CK178" s="1201">
        <v>2</v>
      </c>
      <c r="CL178" s="2063"/>
      <c r="CM178" s="2063"/>
      <c r="CN178" s="2063"/>
      <c r="CO178" s="2063"/>
      <c r="CP178" s="2063"/>
      <c r="CQ178" s="6326" t="s">
        <v>2468</v>
      </c>
      <c r="CR178" s="6326" t="s">
        <v>3030</v>
      </c>
      <c r="CS178" s="2348" t="s">
        <v>5443</v>
      </c>
    </row>
    <row r="179" spans="1:97" ht="12.75" customHeight="1">
      <c r="A179" s="6230"/>
      <c r="B179" s="6367"/>
      <c r="C179" s="6399"/>
      <c r="D179" s="6400"/>
      <c r="E179" s="6531"/>
      <c r="F179" s="6343"/>
      <c r="G179" s="6345"/>
      <c r="H179" s="6345"/>
      <c r="I179" s="6332"/>
      <c r="J179" s="6332"/>
      <c r="K179" s="6332"/>
      <c r="L179" s="6332"/>
      <c r="M179" s="6332"/>
      <c r="N179" s="6332"/>
      <c r="O179" s="6332"/>
      <c r="P179" s="6332"/>
      <c r="Q179" s="6332"/>
      <c r="R179" s="6332"/>
      <c r="S179" s="6332"/>
      <c r="T179" s="6332"/>
      <c r="U179" s="6332"/>
      <c r="V179" s="6332"/>
      <c r="W179" s="6332"/>
      <c r="X179" s="6332"/>
      <c r="Y179" s="6332"/>
      <c r="Z179" s="6332"/>
      <c r="AA179" s="6332"/>
      <c r="AB179" s="6332"/>
      <c r="AC179" s="6332"/>
      <c r="AD179" s="6332"/>
      <c r="AE179" s="6332"/>
      <c r="AF179" s="6332"/>
      <c r="AG179" s="6332"/>
      <c r="AH179" s="6332"/>
      <c r="AI179" s="6332"/>
      <c r="AJ179" s="6332"/>
      <c r="AK179" s="6332"/>
      <c r="AL179" s="6332"/>
      <c r="AM179" s="6332"/>
      <c r="AN179" s="6332"/>
      <c r="AO179" s="6332"/>
      <c r="AP179" s="6332"/>
      <c r="AQ179" s="6332"/>
      <c r="AR179" s="6332"/>
      <c r="AS179" s="6332"/>
      <c r="AT179" s="6332"/>
      <c r="AU179" s="6332"/>
      <c r="AV179" s="6332"/>
      <c r="AW179" s="6332"/>
      <c r="AX179" s="6332"/>
      <c r="AY179" s="6332"/>
      <c r="AZ179" s="6332"/>
      <c r="BA179" s="6332"/>
      <c r="BB179" s="6332"/>
      <c r="BC179" s="6332"/>
      <c r="BD179" s="6330"/>
      <c r="BE179" s="6384"/>
      <c r="BF179" s="6384"/>
      <c r="BG179" s="6384"/>
      <c r="BH179" s="6397"/>
      <c r="BI179" s="6397"/>
      <c r="BJ179" s="6397"/>
      <c r="BK179" s="6206"/>
      <c r="BL179" s="6321"/>
      <c r="BM179" s="6321"/>
      <c r="BN179" s="6324"/>
      <c r="BO179" s="6321"/>
      <c r="BP179" s="6206"/>
      <c r="BQ179" s="6161"/>
      <c r="BR179" s="6161"/>
      <c r="BS179" s="6161"/>
      <c r="BT179" s="6161"/>
      <c r="BU179" s="2064" t="s">
        <v>2035</v>
      </c>
      <c r="BV179" s="2066" t="s">
        <v>857</v>
      </c>
      <c r="BW179" s="2065"/>
      <c r="BX179" s="1201">
        <v>3986</v>
      </c>
      <c r="BY179" s="2064" t="s">
        <v>2034</v>
      </c>
      <c r="BZ179" s="1201">
        <v>3986</v>
      </c>
      <c r="CA179" s="2064" t="s">
        <v>2036</v>
      </c>
      <c r="CB179" s="2067" t="s">
        <v>5356</v>
      </c>
      <c r="CC179" s="2067" t="s">
        <v>4976</v>
      </c>
      <c r="CD179" s="2056">
        <f>$CD$28</f>
        <v>8000</v>
      </c>
      <c r="CE179" s="2056">
        <f>$CE$28</f>
        <v>8064</v>
      </c>
      <c r="CF179" s="2056">
        <f>$CF$27</f>
        <v>512</v>
      </c>
      <c r="CG179" s="2056">
        <f>$CG$27</f>
        <v>576</v>
      </c>
      <c r="CH179" s="2070"/>
      <c r="CI179" s="2069">
        <v>4</v>
      </c>
      <c r="CJ179" s="2069" t="s">
        <v>859</v>
      </c>
      <c r="CK179" s="2069">
        <v>4</v>
      </c>
      <c r="CL179" s="2068">
        <v>6</v>
      </c>
      <c r="CM179" s="2068" t="s">
        <v>875</v>
      </c>
      <c r="CN179" s="2068" t="s">
        <v>859</v>
      </c>
      <c r="CO179" s="2068" t="s">
        <v>876</v>
      </c>
      <c r="CP179" s="2068" t="s">
        <v>877</v>
      </c>
      <c r="CQ179" s="6327"/>
      <c r="CR179" s="6327"/>
      <c r="CS179" s="2349"/>
    </row>
    <row r="180" spans="1:97" ht="12.75" customHeight="1">
      <c r="A180" s="6230"/>
      <c r="B180" s="6367"/>
      <c r="C180" s="6399"/>
      <c r="D180" s="6400"/>
      <c r="E180" s="6531"/>
      <c r="F180" s="6343"/>
      <c r="G180" s="6345"/>
      <c r="H180" s="6345"/>
      <c r="I180" s="6332"/>
      <c r="J180" s="6332"/>
      <c r="K180" s="6332"/>
      <c r="L180" s="6332"/>
      <c r="M180" s="6332"/>
      <c r="N180" s="6332"/>
      <c r="O180" s="6332"/>
      <c r="P180" s="6332"/>
      <c r="Q180" s="6332"/>
      <c r="R180" s="6332"/>
      <c r="S180" s="6332"/>
      <c r="T180" s="6332"/>
      <c r="U180" s="6332"/>
      <c r="V180" s="6332"/>
      <c r="W180" s="6332"/>
      <c r="X180" s="6332"/>
      <c r="Y180" s="6332"/>
      <c r="Z180" s="6332"/>
      <c r="AA180" s="6332"/>
      <c r="AB180" s="6332"/>
      <c r="AC180" s="6332"/>
      <c r="AD180" s="6332"/>
      <c r="AE180" s="6332"/>
      <c r="AF180" s="6332"/>
      <c r="AG180" s="6332"/>
      <c r="AH180" s="6332"/>
      <c r="AI180" s="6332"/>
      <c r="AJ180" s="6332"/>
      <c r="AK180" s="6332"/>
      <c r="AL180" s="6332"/>
      <c r="AM180" s="6332"/>
      <c r="AN180" s="6332"/>
      <c r="AO180" s="6332"/>
      <c r="AP180" s="6332"/>
      <c r="AQ180" s="6332"/>
      <c r="AR180" s="6332"/>
      <c r="AS180" s="6332"/>
      <c r="AT180" s="6332"/>
      <c r="AU180" s="6332"/>
      <c r="AV180" s="6332"/>
      <c r="AW180" s="6332"/>
      <c r="AX180" s="6332"/>
      <c r="AY180" s="6332"/>
      <c r="AZ180" s="6332"/>
      <c r="BA180" s="6332"/>
      <c r="BB180" s="6332"/>
      <c r="BC180" s="6332"/>
      <c r="BD180" s="6329" t="s">
        <v>2031</v>
      </c>
      <c r="BE180" s="6384"/>
      <c r="BF180" s="6384"/>
      <c r="BG180" s="6384"/>
      <c r="BH180" s="6397"/>
      <c r="BI180" s="6397"/>
      <c r="BJ180" s="6397"/>
      <c r="BK180" s="6206"/>
      <c r="BL180" s="6321"/>
      <c r="BM180" s="6321"/>
      <c r="BN180" s="6324"/>
      <c r="BO180" s="6321"/>
      <c r="BP180" s="6206"/>
      <c r="BQ180" s="6161"/>
      <c r="BR180" s="6161"/>
      <c r="BS180" s="6161"/>
      <c r="BT180" s="6161"/>
      <c r="BU180" s="2064" t="s">
        <v>2035</v>
      </c>
      <c r="BV180" s="2066" t="s">
        <v>857</v>
      </c>
      <c r="BW180" s="2065"/>
      <c r="BX180" s="2082"/>
      <c r="BY180" s="2082"/>
      <c r="BZ180" s="2082"/>
      <c r="CA180" s="2082"/>
      <c r="CB180" s="2082"/>
      <c r="CC180" s="2082"/>
      <c r="CH180" s="2082"/>
      <c r="CI180" s="2083"/>
      <c r="CJ180" s="2082"/>
      <c r="CK180" s="2082"/>
      <c r="CL180" s="2063"/>
      <c r="CM180" s="2063"/>
      <c r="CN180" s="2063"/>
      <c r="CO180" s="2063"/>
      <c r="CP180" s="2063"/>
      <c r="CQ180" s="6327"/>
      <c r="CR180" s="6327"/>
      <c r="CS180" s="2349"/>
    </row>
    <row r="181" spans="1:97" ht="14.25" customHeight="1">
      <c r="A181" s="6231"/>
      <c r="B181" s="6368"/>
      <c r="C181" s="6399"/>
      <c r="D181" s="6400"/>
      <c r="E181" s="6531"/>
      <c r="F181" s="6156"/>
      <c r="G181" s="6346"/>
      <c r="H181" s="6346"/>
      <c r="I181" s="6333"/>
      <c r="J181" s="6333"/>
      <c r="K181" s="6333"/>
      <c r="L181" s="6333"/>
      <c r="M181" s="6333"/>
      <c r="N181" s="6333"/>
      <c r="O181" s="6333"/>
      <c r="P181" s="6333"/>
      <c r="Q181" s="6333"/>
      <c r="R181" s="6333"/>
      <c r="S181" s="6333"/>
      <c r="T181" s="6333"/>
      <c r="U181" s="6333"/>
      <c r="V181" s="6333"/>
      <c r="W181" s="6333"/>
      <c r="X181" s="6333"/>
      <c r="Y181" s="6333"/>
      <c r="Z181" s="6333"/>
      <c r="AA181" s="6333"/>
      <c r="AB181" s="6333"/>
      <c r="AC181" s="6333"/>
      <c r="AD181" s="6333"/>
      <c r="AE181" s="6333"/>
      <c r="AF181" s="6333"/>
      <c r="AG181" s="6333"/>
      <c r="AH181" s="6333"/>
      <c r="AI181" s="6333"/>
      <c r="AJ181" s="6333"/>
      <c r="AK181" s="6333"/>
      <c r="AL181" s="6333"/>
      <c r="AM181" s="6333"/>
      <c r="AN181" s="6333"/>
      <c r="AO181" s="6333"/>
      <c r="AP181" s="6333"/>
      <c r="AQ181" s="6333"/>
      <c r="AR181" s="6333"/>
      <c r="AS181" s="6333"/>
      <c r="AT181" s="6333"/>
      <c r="AU181" s="6333"/>
      <c r="AV181" s="6333"/>
      <c r="AW181" s="6333"/>
      <c r="AX181" s="6333"/>
      <c r="AY181" s="6333"/>
      <c r="AZ181" s="6333"/>
      <c r="BA181" s="6333"/>
      <c r="BB181" s="6333"/>
      <c r="BC181" s="6333"/>
      <c r="BD181" s="6330"/>
      <c r="BE181" s="6385"/>
      <c r="BF181" s="6385"/>
      <c r="BG181" s="6385"/>
      <c r="BH181" s="6398"/>
      <c r="BI181" s="6398"/>
      <c r="BJ181" s="6398"/>
      <c r="BK181" s="6207"/>
      <c r="BL181" s="6322"/>
      <c r="BM181" s="6322"/>
      <c r="BN181" s="6325"/>
      <c r="BO181" s="6322"/>
      <c r="BP181" s="6207"/>
      <c r="BQ181" s="6162"/>
      <c r="BR181" s="6162"/>
      <c r="BS181" s="6162"/>
      <c r="BT181" s="6162"/>
      <c r="BU181" s="2064" t="s">
        <v>2035</v>
      </c>
      <c r="BV181" s="2066" t="s">
        <v>857</v>
      </c>
      <c r="BW181" s="2065"/>
      <c r="BX181" s="1201">
        <v>3983</v>
      </c>
      <c r="BY181" s="2064" t="s">
        <v>2034</v>
      </c>
      <c r="BZ181" s="1201">
        <v>3983</v>
      </c>
      <c r="CA181" s="2064" t="s">
        <v>2036</v>
      </c>
      <c r="CB181" s="191" t="s">
        <v>5022</v>
      </c>
      <c r="CC181" s="191" t="s">
        <v>5022</v>
      </c>
      <c r="CD181" s="2218">
        <f>$CD$40</f>
        <v>256</v>
      </c>
      <c r="CE181" s="2219">
        <f>$CE$40</f>
        <v>320</v>
      </c>
      <c r="CF181" s="2219">
        <f>$CF$40</f>
        <v>256</v>
      </c>
      <c r="CG181" s="2220">
        <f>$CG$40</f>
        <v>320</v>
      </c>
      <c r="CH181" s="191"/>
      <c r="CI181" s="1201">
        <v>2</v>
      </c>
      <c r="CJ181" s="1201" t="s">
        <v>859</v>
      </c>
      <c r="CK181" s="1201">
        <v>2</v>
      </c>
      <c r="CL181" s="2063"/>
      <c r="CM181" s="2063"/>
      <c r="CN181" s="2063"/>
      <c r="CO181" s="2063"/>
      <c r="CP181" s="2063"/>
      <c r="CQ181" s="6328"/>
      <c r="CR181" s="6328"/>
      <c r="CS181" s="2350"/>
    </row>
    <row r="182" spans="1:97" ht="12.75" customHeight="1">
      <c r="A182" s="6229" t="s">
        <v>5346</v>
      </c>
      <c r="B182" s="6369" t="s">
        <v>2463</v>
      </c>
      <c r="C182" s="6399" t="s">
        <v>5129</v>
      </c>
      <c r="D182" s="6400" t="s">
        <v>5331</v>
      </c>
      <c r="E182" s="6527" t="s">
        <v>2050</v>
      </c>
      <c r="F182" s="6392" t="s">
        <v>5411</v>
      </c>
      <c r="G182" s="6535">
        <v>1</v>
      </c>
      <c r="H182" s="6535">
        <v>1</v>
      </c>
      <c r="I182" s="6538" t="s">
        <v>2028</v>
      </c>
      <c r="J182" s="6538" t="s">
        <v>2028</v>
      </c>
      <c r="K182" s="6538" t="s">
        <v>2029</v>
      </c>
      <c r="L182" s="6538" t="s">
        <v>2029</v>
      </c>
      <c r="M182" s="6538">
        <v>9</v>
      </c>
      <c r="N182" s="6538">
        <v>0</v>
      </c>
      <c r="O182" s="6538">
        <v>31</v>
      </c>
      <c r="P182" s="6538">
        <v>9</v>
      </c>
      <c r="Q182" s="6538">
        <v>0</v>
      </c>
      <c r="R182" s="6538">
        <v>31</v>
      </c>
      <c r="S182" s="6538">
        <v>0</v>
      </c>
      <c r="T182" s="6538">
        <v>0</v>
      </c>
      <c r="U182" s="6538">
        <v>0</v>
      </c>
      <c r="V182" s="6538">
        <v>0</v>
      </c>
      <c r="W182" s="6380">
        <v>0</v>
      </c>
      <c r="X182" s="6380">
        <v>0</v>
      </c>
      <c r="Y182" s="6380">
        <v>0</v>
      </c>
      <c r="Z182" s="6380">
        <v>0</v>
      </c>
      <c r="AA182" s="6380">
        <v>0</v>
      </c>
      <c r="AB182" s="6380">
        <v>0</v>
      </c>
      <c r="AC182" s="6380"/>
      <c r="AD182" s="6380"/>
      <c r="AE182" s="6380"/>
      <c r="AF182" s="6380"/>
      <c r="AG182" s="6380"/>
      <c r="AH182" s="6380"/>
      <c r="AI182" s="6380"/>
      <c r="AJ182" s="6380">
        <v>0</v>
      </c>
      <c r="AK182" s="6380">
        <v>0</v>
      </c>
      <c r="AL182" s="6380">
        <v>0</v>
      </c>
      <c r="AM182" s="6380">
        <v>0</v>
      </c>
      <c r="AN182" s="6380" t="s">
        <v>2029</v>
      </c>
      <c r="AO182" s="6380">
        <v>0</v>
      </c>
      <c r="AP182" s="6380">
        <v>0</v>
      </c>
      <c r="AQ182" s="6380">
        <v>0</v>
      </c>
      <c r="AR182" s="6380">
        <v>0</v>
      </c>
      <c r="AS182" s="6380" t="s">
        <v>4810</v>
      </c>
      <c r="AT182" s="6380"/>
      <c r="AU182" s="6331"/>
      <c r="AV182" s="6331"/>
      <c r="AW182" s="6331" t="s">
        <v>4809</v>
      </c>
      <c r="AX182" s="6331" t="s">
        <v>4809</v>
      </c>
      <c r="AY182" s="6331">
        <v>0</v>
      </c>
      <c r="AZ182" s="6331">
        <v>0</v>
      </c>
      <c r="BA182" s="6331">
        <v>0</v>
      </c>
      <c r="BB182" s="6331">
        <v>0</v>
      </c>
      <c r="BC182" s="6331" t="s">
        <v>2030</v>
      </c>
      <c r="BD182" s="6329" t="s">
        <v>2031</v>
      </c>
      <c r="BE182" s="6383">
        <f>$CD$45+SUM(CD183:CD185)</f>
        <v>14712</v>
      </c>
      <c r="BF182" s="6383">
        <f>BE182</f>
        <v>14712</v>
      </c>
      <c r="BG182" s="6383">
        <f>$CE$45+SUM(CE183:CE185)</f>
        <v>21447</v>
      </c>
      <c r="BH182" s="6396">
        <f>$CF$47+SUM(CF183/2+CF184+CF185)</f>
        <v>1375</v>
      </c>
      <c r="BI182" s="6396">
        <f>BH182</f>
        <v>1375</v>
      </c>
      <c r="BJ182" s="6396">
        <f>$CG$47+SUM(CG183/2+CG184+CG185)</f>
        <v>1736</v>
      </c>
      <c r="BK182" s="6212" t="s">
        <v>873</v>
      </c>
      <c r="BL182" s="6320">
        <v>9</v>
      </c>
      <c r="BM182" s="6320">
        <v>2</v>
      </c>
      <c r="BN182" s="6323" t="s">
        <v>2045</v>
      </c>
      <c r="BO182" s="6320" t="s">
        <v>2033</v>
      </c>
      <c r="BP182" s="6212" t="s">
        <v>2034</v>
      </c>
      <c r="BQ182" s="6160">
        <v>0</v>
      </c>
      <c r="BR182" s="6160">
        <v>0</v>
      </c>
      <c r="BS182" s="6160">
        <v>0</v>
      </c>
      <c r="BT182" s="6160">
        <v>0</v>
      </c>
      <c r="BU182" s="2064" t="s">
        <v>2035</v>
      </c>
      <c r="BV182" s="2066" t="s">
        <v>857</v>
      </c>
      <c r="BW182" s="2065"/>
      <c r="BX182" s="2064">
        <v>1204</v>
      </c>
      <c r="BY182" s="2064" t="s">
        <v>2034</v>
      </c>
      <c r="BZ182" s="2064">
        <v>1203</v>
      </c>
      <c r="CA182" s="2064" t="s">
        <v>2036</v>
      </c>
      <c r="CB182" s="2084" t="s">
        <v>2037</v>
      </c>
      <c r="CC182" s="2084" t="s">
        <v>1708</v>
      </c>
      <c r="CD182" s="2056">
        <f>$CD$34</f>
        <v>10752</v>
      </c>
      <c r="CE182" s="2056">
        <f>$CE$34</f>
        <v>10816</v>
      </c>
      <c r="CF182" s="2056">
        <f>$CF$36</f>
        <v>1024</v>
      </c>
      <c r="CG182" s="2056">
        <f>$CG$36</f>
        <v>1088</v>
      </c>
      <c r="CH182" s="191"/>
      <c r="CI182" s="1201">
        <v>2</v>
      </c>
      <c r="CJ182" s="1201" t="s">
        <v>859</v>
      </c>
      <c r="CK182" s="1201">
        <v>2</v>
      </c>
      <c r="CL182" s="2063"/>
      <c r="CM182" s="2063"/>
      <c r="CN182" s="2063"/>
      <c r="CO182" s="2063"/>
      <c r="CP182" s="2063"/>
      <c r="CQ182" s="6326" t="s">
        <v>2468</v>
      </c>
      <c r="CR182" s="6326" t="s">
        <v>3030</v>
      </c>
      <c r="CS182" s="2348" t="s">
        <v>5443</v>
      </c>
    </row>
    <row r="183" spans="1:97" ht="12.75" customHeight="1">
      <c r="A183" s="6230"/>
      <c r="B183" s="6369"/>
      <c r="C183" s="6399"/>
      <c r="D183" s="6400"/>
      <c r="E183" s="6528"/>
      <c r="F183" s="6343"/>
      <c r="G183" s="6536"/>
      <c r="H183" s="6536"/>
      <c r="I183" s="6539"/>
      <c r="J183" s="6539"/>
      <c r="K183" s="6539"/>
      <c r="L183" s="6539"/>
      <c r="M183" s="6539"/>
      <c r="N183" s="6539"/>
      <c r="O183" s="6539"/>
      <c r="P183" s="6539"/>
      <c r="Q183" s="6539"/>
      <c r="R183" s="6539"/>
      <c r="S183" s="6539"/>
      <c r="T183" s="6539"/>
      <c r="U183" s="6539"/>
      <c r="V183" s="6539"/>
      <c r="W183" s="6382"/>
      <c r="X183" s="6382"/>
      <c r="Y183" s="6382"/>
      <c r="Z183" s="6382"/>
      <c r="AA183" s="6382"/>
      <c r="AB183" s="6382"/>
      <c r="AC183" s="6382"/>
      <c r="AD183" s="6382"/>
      <c r="AE183" s="6382"/>
      <c r="AF183" s="6382"/>
      <c r="AG183" s="6382"/>
      <c r="AH183" s="6382"/>
      <c r="AI183" s="6382"/>
      <c r="AJ183" s="6382"/>
      <c r="AK183" s="6382"/>
      <c r="AL183" s="6382"/>
      <c r="AM183" s="6382"/>
      <c r="AN183" s="6382"/>
      <c r="AO183" s="6382"/>
      <c r="AP183" s="6382"/>
      <c r="AQ183" s="6382"/>
      <c r="AR183" s="6382"/>
      <c r="AS183" s="6382"/>
      <c r="AT183" s="6382"/>
      <c r="AU183" s="6332"/>
      <c r="AV183" s="6332"/>
      <c r="AW183" s="6332"/>
      <c r="AX183" s="6332"/>
      <c r="AY183" s="6332"/>
      <c r="AZ183" s="6332"/>
      <c r="BA183" s="6332"/>
      <c r="BB183" s="6332"/>
      <c r="BC183" s="6332"/>
      <c r="BD183" s="6330"/>
      <c r="BE183" s="6384"/>
      <c r="BF183" s="6384"/>
      <c r="BG183" s="6384"/>
      <c r="BH183" s="6397"/>
      <c r="BI183" s="6397"/>
      <c r="BJ183" s="6397"/>
      <c r="BK183" s="6206"/>
      <c r="BL183" s="6321"/>
      <c r="BM183" s="6321"/>
      <c r="BN183" s="6324"/>
      <c r="BO183" s="6321"/>
      <c r="BP183" s="6206"/>
      <c r="BQ183" s="6161"/>
      <c r="BR183" s="6161"/>
      <c r="BS183" s="6161"/>
      <c r="BT183" s="6161"/>
      <c r="BU183" s="2064" t="s">
        <v>2035</v>
      </c>
      <c r="BV183" s="2066" t="s">
        <v>857</v>
      </c>
      <c r="BW183" s="2065"/>
      <c r="BX183" s="1201">
        <v>3986</v>
      </c>
      <c r="BY183" s="2064" t="s">
        <v>2034</v>
      </c>
      <c r="BZ183" s="1201">
        <v>3986</v>
      </c>
      <c r="CA183" s="2064" t="s">
        <v>2036</v>
      </c>
      <c r="CB183" s="2067" t="s">
        <v>4979</v>
      </c>
      <c r="CC183" s="2067" t="s">
        <v>4976</v>
      </c>
      <c r="CD183" s="2056">
        <f>$CD$29</f>
        <v>10048</v>
      </c>
      <c r="CE183" s="2056">
        <f>$CE$29</f>
        <v>10112</v>
      </c>
      <c r="CF183" s="2056">
        <f>$CF$29</f>
        <v>512</v>
      </c>
      <c r="CG183" s="2056">
        <f>$CG$29</f>
        <v>576</v>
      </c>
      <c r="CH183" s="2070"/>
      <c r="CI183" s="2069">
        <v>4</v>
      </c>
      <c r="CJ183" s="2069" t="s">
        <v>859</v>
      </c>
      <c r="CK183" s="2069">
        <v>4</v>
      </c>
      <c r="CL183" s="2068">
        <v>6</v>
      </c>
      <c r="CM183" s="2068" t="s">
        <v>875</v>
      </c>
      <c r="CN183" s="2068" t="s">
        <v>859</v>
      </c>
      <c r="CO183" s="2068" t="s">
        <v>876</v>
      </c>
      <c r="CP183" s="2068" t="s">
        <v>877</v>
      </c>
      <c r="CQ183" s="6327"/>
      <c r="CR183" s="6327"/>
      <c r="CS183" s="2349"/>
    </row>
    <row r="184" spans="1:97" ht="12.75" customHeight="1">
      <c r="A184" s="6230"/>
      <c r="B184" s="6369"/>
      <c r="C184" s="6399"/>
      <c r="D184" s="6400"/>
      <c r="E184" s="6528"/>
      <c r="F184" s="6343"/>
      <c r="G184" s="6536"/>
      <c r="H184" s="6536"/>
      <c r="I184" s="6539"/>
      <c r="J184" s="6539"/>
      <c r="K184" s="6539"/>
      <c r="L184" s="6539"/>
      <c r="M184" s="6539"/>
      <c r="N184" s="6539"/>
      <c r="O184" s="6539"/>
      <c r="P184" s="6539"/>
      <c r="Q184" s="6539"/>
      <c r="R184" s="6539"/>
      <c r="S184" s="6539"/>
      <c r="T184" s="6539"/>
      <c r="U184" s="6539"/>
      <c r="V184" s="6539"/>
      <c r="W184" s="6382"/>
      <c r="X184" s="6382"/>
      <c r="Y184" s="6382"/>
      <c r="Z184" s="6382"/>
      <c r="AA184" s="6382"/>
      <c r="AB184" s="6382"/>
      <c r="AC184" s="6382"/>
      <c r="AD184" s="6382"/>
      <c r="AE184" s="6382"/>
      <c r="AF184" s="6382"/>
      <c r="AG184" s="6382"/>
      <c r="AH184" s="6382"/>
      <c r="AI184" s="6382"/>
      <c r="AJ184" s="6382"/>
      <c r="AK184" s="6382"/>
      <c r="AL184" s="6382"/>
      <c r="AM184" s="6382"/>
      <c r="AN184" s="6382"/>
      <c r="AO184" s="6382"/>
      <c r="AP184" s="6382"/>
      <c r="AQ184" s="6382"/>
      <c r="AR184" s="6382"/>
      <c r="AS184" s="6382"/>
      <c r="AT184" s="6382"/>
      <c r="AU184" s="6332"/>
      <c r="AV184" s="6332"/>
      <c r="AW184" s="6332"/>
      <c r="AX184" s="6332"/>
      <c r="AY184" s="6332"/>
      <c r="AZ184" s="6332"/>
      <c r="BA184" s="6332"/>
      <c r="BB184" s="6332"/>
      <c r="BC184" s="6332"/>
      <c r="BD184" s="6329" t="s">
        <v>2031</v>
      </c>
      <c r="BE184" s="6384"/>
      <c r="BF184" s="6384"/>
      <c r="BG184" s="6384"/>
      <c r="BH184" s="6397"/>
      <c r="BI184" s="6397"/>
      <c r="BJ184" s="6397"/>
      <c r="BK184" s="6206"/>
      <c r="BL184" s="6321"/>
      <c r="BM184" s="6321"/>
      <c r="BN184" s="6324"/>
      <c r="BO184" s="6321"/>
      <c r="BP184" s="6206"/>
      <c r="BQ184" s="6161"/>
      <c r="BR184" s="6161"/>
      <c r="BS184" s="6161"/>
      <c r="BT184" s="6161"/>
      <c r="BU184" s="2064" t="s">
        <v>2035</v>
      </c>
      <c r="BV184" s="2066"/>
      <c r="BW184" s="2065"/>
      <c r="BX184" s="2082"/>
      <c r="BY184" s="2082"/>
      <c r="BZ184" s="2082"/>
      <c r="CA184" s="2082"/>
      <c r="CB184" s="2428"/>
      <c r="CC184" s="2428"/>
      <c r="CH184" s="2082"/>
      <c r="CI184" s="2083"/>
      <c r="CJ184" s="2082"/>
      <c r="CK184" s="2082"/>
      <c r="CL184" s="2063"/>
      <c r="CM184" s="2063"/>
      <c r="CN184" s="2063"/>
      <c r="CO184" s="2063"/>
      <c r="CP184" s="2063"/>
      <c r="CQ184" s="6327"/>
      <c r="CR184" s="6327"/>
      <c r="CS184" s="2349"/>
    </row>
    <row r="185" spans="1:97" ht="12.75" customHeight="1">
      <c r="A185" s="6230"/>
      <c r="B185" s="6369"/>
      <c r="C185" s="6399"/>
      <c r="D185" s="6400"/>
      <c r="E185" s="6529"/>
      <c r="F185" s="6156"/>
      <c r="G185" s="6537"/>
      <c r="H185" s="6537"/>
      <c r="I185" s="6540"/>
      <c r="J185" s="6540"/>
      <c r="K185" s="6540"/>
      <c r="L185" s="6540"/>
      <c r="M185" s="6540"/>
      <c r="N185" s="6540"/>
      <c r="O185" s="6540"/>
      <c r="P185" s="6540"/>
      <c r="Q185" s="6540"/>
      <c r="R185" s="6540"/>
      <c r="S185" s="6540"/>
      <c r="T185" s="6540"/>
      <c r="U185" s="6540"/>
      <c r="V185" s="6540"/>
      <c r="W185" s="6381"/>
      <c r="X185" s="6381"/>
      <c r="Y185" s="6381"/>
      <c r="Z185" s="6381"/>
      <c r="AA185" s="6381"/>
      <c r="AB185" s="6381"/>
      <c r="AC185" s="6381"/>
      <c r="AD185" s="6381"/>
      <c r="AE185" s="6381"/>
      <c r="AF185" s="6381"/>
      <c r="AG185" s="6381"/>
      <c r="AH185" s="6381"/>
      <c r="AI185" s="6381"/>
      <c r="AJ185" s="6381"/>
      <c r="AK185" s="6381"/>
      <c r="AL185" s="6381"/>
      <c r="AM185" s="6381"/>
      <c r="AN185" s="6381"/>
      <c r="AO185" s="6381"/>
      <c r="AP185" s="6381"/>
      <c r="AQ185" s="6381"/>
      <c r="AR185" s="6381"/>
      <c r="AS185" s="6381"/>
      <c r="AT185" s="6381"/>
      <c r="AU185" s="6333"/>
      <c r="AV185" s="6333"/>
      <c r="AW185" s="6333"/>
      <c r="AX185" s="6333"/>
      <c r="AY185" s="6333"/>
      <c r="AZ185" s="6333"/>
      <c r="BA185" s="6333"/>
      <c r="BB185" s="6333"/>
      <c r="BC185" s="6333"/>
      <c r="BD185" s="6330"/>
      <c r="BE185" s="6385"/>
      <c r="BF185" s="6385"/>
      <c r="BG185" s="6385"/>
      <c r="BH185" s="6398"/>
      <c r="BI185" s="6398"/>
      <c r="BJ185" s="6398"/>
      <c r="BK185" s="6207"/>
      <c r="BL185" s="6322"/>
      <c r="BM185" s="6322"/>
      <c r="BN185" s="6325"/>
      <c r="BO185" s="6322"/>
      <c r="BP185" s="6207"/>
      <c r="BQ185" s="6162"/>
      <c r="BR185" s="6162"/>
      <c r="BS185" s="6162"/>
      <c r="BT185" s="6162"/>
      <c r="BU185" s="2064" t="s">
        <v>2035</v>
      </c>
      <c r="BV185" s="2066" t="s">
        <v>857</v>
      </c>
      <c r="BW185" s="2065"/>
      <c r="BX185" s="1201">
        <v>3983</v>
      </c>
      <c r="BY185" s="2064" t="s">
        <v>2034</v>
      </c>
      <c r="BZ185" s="1201">
        <v>3983</v>
      </c>
      <c r="CA185" s="2064" t="s">
        <v>2036</v>
      </c>
      <c r="CB185" s="191" t="s">
        <v>5022</v>
      </c>
      <c r="CC185" s="191" t="s">
        <v>5022</v>
      </c>
      <c r="CD185" s="2218">
        <f>$CD$40</f>
        <v>256</v>
      </c>
      <c r="CE185" s="2219">
        <f>$CE$40</f>
        <v>320</v>
      </c>
      <c r="CF185" s="2219">
        <f>$CF$40</f>
        <v>256</v>
      </c>
      <c r="CG185" s="2220">
        <f>$CG$40</f>
        <v>320</v>
      </c>
      <c r="CH185" s="191"/>
      <c r="CI185" s="1201">
        <v>2</v>
      </c>
      <c r="CJ185" s="1201" t="s">
        <v>859</v>
      </c>
      <c r="CK185" s="1201">
        <v>2</v>
      </c>
      <c r="CL185" s="2063"/>
      <c r="CM185" s="2063"/>
      <c r="CN185" s="2063"/>
      <c r="CO185" s="2063"/>
      <c r="CP185" s="2063"/>
      <c r="CQ185" s="6328"/>
      <c r="CR185" s="6328"/>
      <c r="CS185" s="2350"/>
    </row>
    <row r="186" spans="1:97" ht="12.75" customHeight="1">
      <c r="A186" s="6230"/>
      <c r="B186" s="5809" t="s">
        <v>2463</v>
      </c>
      <c r="C186" s="6399" t="s">
        <v>5173</v>
      </c>
      <c r="D186" s="6400" t="s">
        <v>5332</v>
      </c>
      <c r="E186" s="6527" t="s">
        <v>2050</v>
      </c>
      <c r="F186" s="6392" t="s">
        <v>5412</v>
      </c>
      <c r="G186" s="6535">
        <v>1</v>
      </c>
      <c r="H186" s="6535">
        <v>1</v>
      </c>
      <c r="I186" s="6538" t="s">
        <v>2028</v>
      </c>
      <c r="J186" s="6538" t="s">
        <v>2028</v>
      </c>
      <c r="K186" s="6538" t="s">
        <v>2029</v>
      </c>
      <c r="L186" s="6538" t="s">
        <v>2029</v>
      </c>
      <c r="M186" s="6538">
        <v>9</v>
      </c>
      <c r="N186" s="6538">
        <v>0</v>
      </c>
      <c r="O186" s="6538">
        <v>31</v>
      </c>
      <c r="P186" s="6538">
        <v>9</v>
      </c>
      <c r="Q186" s="6538">
        <v>0</v>
      </c>
      <c r="R186" s="6538">
        <v>31</v>
      </c>
      <c r="S186" s="6538">
        <v>0</v>
      </c>
      <c r="T186" s="6538">
        <v>0</v>
      </c>
      <c r="U186" s="6538">
        <v>0</v>
      </c>
      <c r="V186" s="6538">
        <v>0</v>
      </c>
      <c r="W186" s="6380">
        <v>0</v>
      </c>
      <c r="X186" s="6380">
        <v>0</v>
      </c>
      <c r="Y186" s="6380">
        <v>0</v>
      </c>
      <c r="Z186" s="6380">
        <v>0</v>
      </c>
      <c r="AA186" s="6380">
        <v>0</v>
      </c>
      <c r="AB186" s="6380">
        <v>0</v>
      </c>
      <c r="AC186" s="6380"/>
      <c r="AD186" s="6380"/>
      <c r="AE186" s="6380"/>
      <c r="AF186" s="6380"/>
      <c r="AG186" s="6380"/>
      <c r="AH186" s="6380"/>
      <c r="AI186" s="6380"/>
      <c r="AJ186" s="6380">
        <v>0</v>
      </c>
      <c r="AK186" s="6380">
        <v>0</v>
      </c>
      <c r="AL186" s="6380">
        <v>0</v>
      </c>
      <c r="AM186" s="6380">
        <v>0</v>
      </c>
      <c r="AN186" s="6380" t="s">
        <v>2029</v>
      </c>
      <c r="AO186" s="6380">
        <v>0</v>
      </c>
      <c r="AP186" s="6380">
        <v>0</v>
      </c>
      <c r="AQ186" s="6380">
        <v>0</v>
      </c>
      <c r="AR186" s="6380">
        <v>0</v>
      </c>
      <c r="AS186" s="6380" t="s">
        <v>4810</v>
      </c>
      <c r="AT186" s="6380"/>
      <c r="AU186" s="6331"/>
      <c r="AV186" s="6331"/>
      <c r="AW186" s="6331" t="s">
        <v>4809</v>
      </c>
      <c r="AX186" s="6331" t="s">
        <v>4809</v>
      </c>
      <c r="AY186" s="6331">
        <v>0</v>
      </c>
      <c r="AZ186" s="6331">
        <v>0</v>
      </c>
      <c r="BA186" s="6331">
        <v>0</v>
      </c>
      <c r="BB186" s="6331">
        <v>0</v>
      </c>
      <c r="BC186" s="6331" t="s">
        <v>2030</v>
      </c>
      <c r="BD186" s="6329" t="s">
        <v>2031</v>
      </c>
      <c r="BE186" s="6383">
        <v>21447</v>
      </c>
      <c r="BF186" s="6383">
        <f>BE186</f>
        <v>21447</v>
      </c>
      <c r="BG186" s="6383">
        <f>$CE$46+SUM(CE187:CE189)</f>
        <v>32474</v>
      </c>
      <c r="BH186" s="6396">
        <f>$CF$48+SUM(CF187/2+CF188+CF189)</f>
        <v>1375</v>
      </c>
      <c r="BI186" s="6396">
        <f>BH186</f>
        <v>1375</v>
      </c>
      <c r="BJ186" s="6396">
        <f>$CG$48+SUM(CG187/2+CG188+CG189)</f>
        <v>1736</v>
      </c>
      <c r="BK186" s="6212" t="s">
        <v>873</v>
      </c>
      <c r="BL186" s="6320">
        <v>9</v>
      </c>
      <c r="BM186" s="6320">
        <v>2</v>
      </c>
      <c r="BN186" s="6323" t="s">
        <v>2045</v>
      </c>
      <c r="BO186" s="6320" t="s">
        <v>2033</v>
      </c>
      <c r="BP186" s="6212" t="s">
        <v>2034</v>
      </c>
      <c r="BQ186" s="6160">
        <v>0</v>
      </c>
      <c r="BR186" s="6160">
        <v>0</v>
      </c>
      <c r="BS186" s="6160">
        <v>0</v>
      </c>
      <c r="BT186" s="6160">
        <v>0</v>
      </c>
      <c r="BU186" s="2064" t="s">
        <v>2035</v>
      </c>
      <c r="BV186" s="2066" t="s">
        <v>857</v>
      </c>
      <c r="BW186" s="2065"/>
      <c r="BX186" s="2064">
        <v>1204</v>
      </c>
      <c r="BY186" s="2064" t="s">
        <v>2034</v>
      </c>
      <c r="BZ186" s="2064">
        <v>1203</v>
      </c>
      <c r="CA186" s="2064" t="s">
        <v>2036</v>
      </c>
      <c r="CB186" s="2084" t="s">
        <v>2040</v>
      </c>
      <c r="CC186" s="2084" t="s">
        <v>1708</v>
      </c>
      <c r="CD186" s="2056">
        <f>$CD$35</f>
        <v>21696</v>
      </c>
      <c r="CE186" s="2056">
        <f>$CE$35</f>
        <v>21760</v>
      </c>
      <c r="CF186" s="2056">
        <f>$CF$36</f>
        <v>1024</v>
      </c>
      <c r="CG186" s="2056">
        <f>$CG$36</f>
        <v>1088</v>
      </c>
      <c r="CH186" s="191"/>
      <c r="CI186" s="1201">
        <v>2</v>
      </c>
      <c r="CJ186" s="1201" t="s">
        <v>859</v>
      </c>
      <c r="CK186" s="1201">
        <v>2</v>
      </c>
      <c r="CL186" s="2063"/>
      <c r="CM186" s="2063"/>
      <c r="CN186" s="2063"/>
      <c r="CO186" s="2063"/>
      <c r="CP186" s="2063"/>
      <c r="CQ186" s="6326" t="s">
        <v>2468</v>
      </c>
      <c r="CR186" s="6326" t="s">
        <v>3030</v>
      </c>
      <c r="CS186" s="2348" t="s">
        <v>5443</v>
      </c>
    </row>
    <row r="187" spans="1:97" ht="12.75" customHeight="1">
      <c r="A187" s="6230"/>
      <c r="B187" s="5804"/>
      <c r="C187" s="6399"/>
      <c r="D187" s="6400"/>
      <c r="E187" s="6528"/>
      <c r="F187" s="6343"/>
      <c r="G187" s="6536"/>
      <c r="H187" s="6536"/>
      <c r="I187" s="6539"/>
      <c r="J187" s="6539"/>
      <c r="K187" s="6539"/>
      <c r="L187" s="6539"/>
      <c r="M187" s="6539"/>
      <c r="N187" s="6539"/>
      <c r="O187" s="6539"/>
      <c r="P187" s="6539"/>
      <c r="Q187" s="6539"/>
      <c r="R187" s="6539"/>
      <c r="S187" s="6539"/>
      <c r="T187" s="6539"/>
      <c r="U187" s="6539"/>
      <c r="V187" s="6539"/>
      <c r="W187" s="6382"/>
      <c r="X187" s="6382"/>
      <c r="Y187" s="6382"/>
      <c r="Z187" s="6382"/>
      <c r="AA187" s="6382"/>
      <c r="AB187" s="6382"/>
      <c r="AC187" s="6382"/>
      <c r="AD187" s="6382"/>
      <c r="AE187" s="6382"/>
      <c r="AF187" s="6382"/>
      <c r="AG187" s="6382"/>
      <c r="AH187" s="6382"/>
      <c r="AI187" s="6382"/>
      <c r="AJ187" s="6382"/>
      <c r="AK187" s="6382"/>
      <c r="AL187" s="6382"/>
      <c r="AM187" s="6382"/>
      <c r="AN187" s="6382"/>
      <c r="AO187" s="6382"/>
      <c r="AP187" s="6382"/>
      <c r="AQ187" s="6382"/>
      <c r="AR187" s="6382"/>
      <c r="AS187" s="6382"/>
      <c r="AT187" s="6382"/>
      <c r="AU187" s="6332"/>
      <c r="AV187" s="6332"/>
      <c r="AW187" s="6332"/>
      <c r="AX187" s="6332"/>
      <c r="AY187" s="6332"/>
      <c r="AZ187" s="6332"/>
      <c r="BA187" s="6332"/>
      <c r="BB187" s="6332"/>
      <c r="BC187" s="6332"/>
      <c r="BD187" s="6330"/>
      <c r="BE187" s="6384"/>
      <c r="BF187" s="6384"/>
      <c r="BG187" s="6384"/>
      <c r="BH187" s="6397"/>
      <c r="BI187" s="6397"/>
      <c r="BJ187" s="6397"/>
      <c r="BK187" s="6206"/>
      <c r="BL187" s="6321"/>
      <c r="BM187" s="6321"/>
      <c r="BN187" s="6324"/>
      <c r="BO187" s="6321"/>
      <c r="BP187" s="6206"/>
      <c r="BQ187" s="6161"/>
      <c r="BR187" s="6161"/>
      <c r="BS187" s="6161"/>
      <c r="BT187" s="6161"/>
      <c r="BU187" s="2064" t="s">
        <v>2035</v>
      </c>
      <c r="BV187" s="2066" t="s">
        <v>857</v>
      </c>
      <c r="BW187" s="2065"/>
      <c r="BX187" s="1201">
        <v>3986</v>
      </c>
      <c r="BY187" s="2064" t="s">
        <v>2034</v>
      </c>
      <c r="BZ187" s="1201">
        <v>3986</v>
      </c>
      <c r="CA187" s="2064" t="s">
        <v>2036</v>
      </c>
      <c r="CB187" s="2067" t="s">
        <v>4979</v>
      </c>
      <c r="CC187" s="2067" t="s">
        <v>4976</v>
      </c>
      <c r="CD187" s="2056">
        <f>$CD$29</f>
        <v>10048</v>
      </c>
      <c r="CE187" s="2056">
        <f>$CE$29</f>
        <v>10112</v>
      </c>
      <c r="CF187" s="2056">
        <f>$CF$29</f>
        <v>512</v>
      </c>
      <c r="CG187" s="2056">
        <f>$CG$29</f>
        <v>576</v>
      </c>
      <c r="CH187" s="2070"/>
      <c r="CI187" s="2069">
        <v>4</v>
      </c>
      <c r="CJ187" s="2069" t="s">
        <v>859</v>
      </c>
      <c r="CK187" s="2069">
        <v>4</v>
      </c>
      <c r="CL187" s="2068">
        <v>6</v>
      </c>
      <c r="CM187" s="2068" t="s">
        <v>875</v>
      </c>
      <c r="CN187" s="2068" t="s">
        <v>859</v>
      </c>
      <c r="CO187" s="2068" t="s">
        <v>876</v>
      </c>
      <c r="CP187" s="2068" t="s">
        <v>877</v>
      </c>
      <c r="CQ187" s="6327"/>
      <c r="CR187" s="6327"/>
      <c r="CS187" s="2349"/>
    </row>
    <row r="188" spans="1:97" ht="12.75" customHeight="1">
      <c r="A188" s="6230"/>
      <c r="B188" s="5804"/>
      <c r="C188" s="6399"/>
      <c r="D188" s="6400"/>
      <c r="E188" s="6528"/>
      <c r="F188" s="6343"/>
      <c r="G188" s="6536"/>
      <c r="H188" s="6536"/>
      <c r="I188" s="6539"/>
      <c r="J188" s="6539"/>
      <c r="K188" s="6539"/>
      <c r="L188" s="6539"/>
      <c r="M188" s="6539"/>
      <c r="N188" s="6539"/>
      <c r="O188" s="6539"/>
      <c r="P188" s="6539"/>
      <c r="Q188" s="6539"/>
      <c r="R188" s="6539"/>
      <c r="S188" s="6539"/>
      <c r="T188" s="6539"/>
      <c r="U188" s="6539"/>
      <c r="V188" s="6539"/>
      <c r="W188" s="6382"/>
      <c r="X188" s="6382"/>
      <c r="Y188" s="6382"/>
      <c r="Z188" s="6382"/>
      <c r="AA188" s="6382"/>
      <c r="AB188" s="6382"/>
      <c r="AC188" s="6382"/>
      <c r="AD188" s="6382"/>
      <c r="AE188" s="6382"/>
      <c r="AF188" s="6382"/>
      <c r="AG188" s="6382"/>
      <c r="AH188" s="6382"/>
      <c r="AI188" s="6382"/>
      <c r="AJ188" s="6382"/>
      <c r="AK188" s="6382"/>
      <c r="AL188" s="6382"/>
      <c r="AM188" s="6382"/>
      <c r="AN188" s="6382"/>
      <c r="AO188" s="6382"/>
      <c r="AP188" s="6382"/>
      <c r="AQ188" s="6382"/>
      <c r="AR188" s="6382"/>
      <c r="AS188" s="6382"/>
      <c r="AT188" s="6382"/>
      <c r="AU188" s="6332"/>
      <c r="AV188" s="6332"/>
      <c r="AW188" s="6332"/>
      <c r="AX188" s="6332"/>
      <c r="AY188" s="6332"/>
      <c r="AZ188" s="6332"/>
      <c r="BA188" s="6332"/>
      <c r="BB188" s="6332"/>
      <c r="BC188" s="6332"/>
      <c r="BD188" s="6329" t="s">
        <v>2031</v>
      </c>
      <c r="BE188" s="6384"/>
      <c r="BF188" s="6384"/>
      <c r="BG188" s="6384"/>
      <c r="BH188" s="6397"/>
      <c r="BI188" s="6397"/>
      <c r="BJ188" s="6397"/>
      <c r="BK188" s="6206"/>
      <c r="BL188" s="6321"/>
      <c r="BM188" s="6321"/>
      <c r="BN188" s="6324"/>
      <c r="BO188" s="6321"/>
      <c r="BP188" s="6206"/>
      <c r="BQ188" s="6161"/>
      <c r="BR188" s="6161"/>
      <c r="BS188" s="6161"/>
      <c r="BT188" s="6161"/>
      <c r="BU188" s="2064" t="s">
        <v>2035</v>
      </c>
      <c r="BV188" s="2066"/>
      <c r="BW188" s="2065"/>
      <c r="BX188" s="2082"/>
      <c r="BY188" s="2082"/>
      <c r="BZ188" s="2082"/>
      <c r="CA188" s="2082"/>
      <c r="CB188" s="2082"/>
      <c r="CC188" s="2082"/>
      <c r="CH188" s="2082"/>
      <c r="CI188" s="2083"/>
      <c r="CJ188" s="2082"/>
      <c r="CK188" s="2082"/>
      <c r="CL188" s="2063"/>
      <c r="CM188" s="2063"/>
      <c r="CN188" s="2063"/>
      <c r="CO188" s="2063"/>
      <c r="CP188" s="2063"/>
      <c r="CQ188" s="6327"/>
      <c r="CR188" s="6327"/>
      <c r="CS188" s="2349"/>
    </row>
    <row r="189" spans="1:97" ht="12.75" customHeight="1">
      <c r="A189" s="6231"/>
      <c r="B189" s="5805"/>
      <c r="C189" s="6399"/>
      <c r="D189" s="6400"/>
      <c r="E189" s="6529"/>
      <c r="F189" s="6156"/>
      <c r="G189" s="6537"/>
      <c r="H189" s="6537"/>
      <c r="I189" s="6540"/>
      <c r="J189" s="6540"/>
      <c r="K189" s="6540"/>
      <c r="L189" s="6540"/>
      <c r="M189" s="6540"/>
      <c r="N189" s="6540"/>
      <c r="O189" s="6540"/>
      <c r="P189" s="6540"/>
      <c r="Q189" s="6540"/>
      <c r="R189" s="6540"/>
      <c r="S189" s="6540"/>
      <c r="T189" s="6540"/>
      <c r="U189" s="6540"/>
      <c r="V189" s="6540"/>
      <c r="W189" s="6381"/>
      <c r="X189" s="6381"/>
      <c r="Y189" s="6381"/>
      <c r="Z189" s="6381"/>
      <c r="AA189" s="6381"/>
      <c r="AB189" s="6381"/>
      <c r="AC189" s="6381"/>
      <c r="AD189" s="6381"/>
      <c r="AE189" s="6381"/>
      <c r="AF189" s="6381"/>
      <c r="AG189" s="6381"/>
      <c r="AH189" s="6381"/>
      <c r="AI189" s="6381"/>
      <c r="AJ189" s="6381"/>
      <c r="AK189" s="6381"/>
      <c r="AL189" s="6381"/>
      <c r="AM189" s="6381"/>
      <c r="AN189" s="6381"/>
      <c r="AO189" s="6381"/>
      <c r="AP189" s="6381"/>
      <c r="AQ189" s="6381"/>
      <c r="AR189" s="6381"/>
      <c r="AS189" s="6381"/>
      <c r="AT189" s="6381"/>
      <c r="AU189" s="6333"/>
      <c r="AV189" s="6333"/>
      <c r="AW189" s="6333"/>
      <c r="AX189" s="6333"/>
      <c r="AY189" s="6333"/>
      <c r="AZ189" s="6333"/>
      <c r="BA189" s="6333"/>
      <c r="BB189" s="6333"/>
      <c r="BC189" s="6333"/>
      <c r="BD189" s="6330"/>
      <c r="BE189" s="6385"/>
      <c r="BF189" s="6385"/>
      <c r="BG189" s="6385"/>
      <c r="BH189" s="6398"/>
      <c r="BI189" s="6398"/>
      <c r="BJ189" s="6398"/>
      <c r="BK189" s="6207"/>
      <c r="BL189" s="6322"/>
      <c r="BM189" s="6322"/>
      <c r="BN189" s="6325"/>
      <c r="BO189" s="6322"/>
      <c r="BP189" s="6207"/>
      <c r="BQ189" s="6162"/>
      <c r="BR189" s="6162"/>
      <c r="BS189" s="6162"/>
      <c r="BT189" s="6162"/>
      <c r="BU189" s="2064" t="s">
        <v>2035</v>
      </c>
      <c r="BV189" s="2066" t="s">
        <v>857</v>
      </c>
      <c r="BW189" s="2065"/>
      <c r="BX189" s="1201">
        <v>3983</v>
      </c>
      <c r="BY189" s="2064" t="s">
        <v>2034</v>
      </c>
      <c r="BZ189" s="1201">
        <v>3983</v>
      </c>
      <c r="CA189" s="2064" t="s">
        <v>2036</v>
      </c>
      <c r="CB189" s="191" t="s">
        <v>5022</v>
      </c>
      <c r="CC189" s="191" t="s">
        <v>5022</v>
      </c>
      <c r="CD189" s="2218">
        <f>$CD$40</f>
        <v>256</v>
      </c>
      <c r="CE189" s="2219">
        <f>$CE$40</f>
        <v>320</v>
      </c>
      <c r="CF189" s="2219">
        <f>$CF$40</f>
        <v>256</v>
      </c>
      <c r="CG189" s="2220">
        <f>$CG$40</f>
        <v>320</v>
      </c>
      <c r="CH189" s="191"/>
      <c r="CI189" s="1201">
        <v>2</v>
      </c>
      <c r="CJ189" s="1201" t="s">
        <v>859</v>
      </c>
      <c r="CK189" s="1201">
        <v>2</v>
      </c>
      <c r="CL189" s="2063"/>
      <c r="CM189" s="2063"/>
      <c r="CN189" s="2063"/>
      <c r="CO189" s="2063"/>
      <c r="CP189" s="2063"/>
      <c r="CQ189" s="6328"/>
      <c r="CR189" s="6328"/>
      <c r="CS189" s="2350"/>
    </row>
    <row r="190" spans="1:97" ht="12.75" customHeight="1">
      <c r="A190" s="6229" t="s">
        <v>5347</v>
      </c>
      <c r="B190" s="6360" t="s">
        <v>2463</v>
      </c>
      <c r="C190" s="3627" t="s">
        <v>5133</v>
      </c>
      <c r="D190" s="6386" t="s">
        <v>5333</v>
      </c>
      <c r="E190" s="6428" t="s">
        <v>2043</v>
      </c>
      <c r="F190" s="6392" t="s">
        <v>5413</v>
      </c>
      <c r="G190" s="6393">
        <v>1</v>
      </c>
      <c r="H190" s="6393">
        <v>1</v>
      </c>
      <c r="I190" s="6380" t="s">
        <v>2028</v>
      </c>
      <c r="J190" s="6380" t="s">
        <v>2028</v>
      </c>
      <c r="K190" s="6380" t="s">
        <v>2029</v>
      </c>
      <c r="L190" s="6380" t="s">
        <v>2029</v>
      </c>
      <c r="M190" s="6380">
        <v>8</v>
      </c>
      <c r="N190" s="6380">
        <v>0</v>
      </c>
      <c r="O190" s="6380">
        <v>31</v>
      </c>
      <c r="P190" s="6380">
        <v>8</v>
      </c>
      <c r="Q190" s="6380">
        <v>0</v>
      </c>
      <c r="R190" s="6380">
        <v>31</v>
      </c>
      <c r="S190" s="6380">
        <v>0</v>
      </c>
      <c r="T190" s="6380">
        <v>0</v>
      </c>
      <c r="U190" s="6380">
        <v>0</v>
      </c>
      <c r="V190" s="6380">
        <v>0</v>
      </c>
      <c r="W190" s="6380">
        <v>0</v>
      </c>
      <c r="X190" s="6380">
        <v>0</v>
      </c>
      <c r="Y190" s="6380">
        <v>0</v>
      </c>
      <c r="Z190" s="6380">
        <v>0</v>
      </c>
      <c r="AA190" s="6380">
        <v>0</v>
      </c>
      <c r="AB190" s="6380">
        <v>0</v>
      </c>
      <c r="AC190" s="6380"/>
      <c r="AD190" s="6380"/>
      <c r="AE190" s="6380"/>
      <c r="AF190" s="6380"/>
      <c r="AG190" s="6380"/>
      <c r="AH190" s="6380"/>
      <c r="AI190" s="6380"/>
      <c r="AJ190" s="6380">
        <v>0</v>
      </c>
      <c r="AK190" s="6380">
        <v>0</v>
      </c>
      <c r="AL190" s="6380">
        <v>0</v>
      </c>
      <c r="AM190" s="6380">
        <v>0</v>
      </c>
      <c r="AN190" s="6380" t="s">
        <v>2029</v>
      </c>
      <c r="AO190" s="6380">
        <v>0</v>
      </c>
      <c r="AP190" s="6380">
        <v>0</v>
      </c>
      <c r="AQ190" s="6380">
        <v>0</v>
      </c>
      <c r="AR190" s="6380">
        <v>0</v>
      </c>
      <c r="AS190" s="6380" t="s">
        <v>4810</v>
      </c>
      <c r="AT190" s="6380"/>
      <c r="AU190" s="6331"/>
      <c r="AV190" s="6331"/>
      <c r="AW190" s="6331" t="s">
        <v>4809</v>
      </c>
      <c r="AX190" s="6331" t="s">
        <v>4809</v>
      </c>
      <c r="AY190" s="6331">
        <v>0</v>
      </c>
      <c r="AZ190" s="6331">
        <v>0</v>
      </c>
      <c r="BA190" s="6331">
        <v>0</v>
      </c>
      <c r="BB190" s="6331">
        <v>0</v>
      </c>
      <c r="BC190" s="6331" t="s">
        <v>2030</v>
      </c>
      <c r="BD190" s="6329" t="s">
        <v>2031</v>
      </c>
      <c r="BE190" s="6383">
        <f>$CD$45+SUM(CD191:CD193)</f>
        <v>8952</v>
      </c>
      <c r="BF190" s="6383">
        <f>BE190</f>
        <v>8952</v>
      </c>
      <c r="BG190" s="6383">
        <f>$CE$45+SUM(CE191:CE193)</f>
        <v>15687</v>
      </c>
      <c r="BH190" s="6396">
        <f>$CF$47+SUM(CF191/2+CF192+CF193)</f>
        <v>1631</v>
      </c>
      <c r="BI190" s="6396">
        <f>BH190</f>
        <v>1631</v>
      </c>
      <c r="BJ190" s="6396">
        <f>$CG$47+SUM(CG191/2+CG192+CG193)</f>
        <v>1992</v>
      </c>
      <c r="BK190" s="6212" t="s">
        <v>873</v>
      </c>
      <c r="BL190" s="6320">
        <v>9</v>
      </c>
      <c r="BM190" s="6320">
        <v>2</v>
      </c>
      <c r="BN190" s="6323" t="s">
        <v>2045</v>
      </c>
      <c r="BO190" s="6320" t="s">
        <v>2033</v>
      </c>
      <c r="BP190" s="6212" t="s">
        <v>2034</v>
      </c>
      <c r="BQ190" s="6160">
        <v>0</v>
      </c>
      <c r="BR190" s="6160">
        <v>0</v>
      </c>
      <c r="BS190" s="6160">
        <v>0</v>
      </c>
      <c r="BT190" s="6160">
        <v>0</v>
      </c>
      <c r="BU190" s="2064" t="s">
        <v>2035</v>
      </c>
      <c r="BV190" s="2066" t="s">
        <v>857</v>
      </c>
      <c r="BW190" s="2065"/>
      <c r="BX190" s="2064">
        <v>1204</v>
      </c>
      <c r="BY190" s="2064" t="s">
        <v>2034</v>
      </c>
      <c r="BZ190" s="2064">
        <v>1203</v>
      </c>
      <c r="CA190" s="2064" t="s">
        <v>2036</v>
      </c>
      <c r="CB190" s="2084" t="s">
        <v>2037</v>
      </c>
      <c r="CC190" s="2084" t="s">
        <v>1708</v>
      </c>
      <c r="CD190" s="2056">
        <f>$CD$34</f>
        <v>10752</v>
      </c>
      <c r="CE190" s="2056">
        <f>$CE$34</f>
        <v>10816</v>
      </c>
      <c r="CF190" s="2056">
        <f>$CF$36</f>
        <v>1024</v>
      </c>
      <c r="CG190" s="2056">
        <f>$CG$36</f>
        <v>1088</v>
      </c>
      <c r="CH190" s="191"/>
      <c r="CI190" s="1201">
        <v>2</v>
      </c>
      <c r="CJ190" s="1201" t="s">
        <v>859</v>
      </c>
      <c r="CK190" s="1201">
        <v>2</v>
      </c>
      <c r="CL190" s="2063"/>
      <c r="CM190" s="2063"/>
      <c r="CN190" s="2063"/>
      <c r="CO190" s="2063"/>
      <c r="CP190" s="2063"/>
      <c r="CQ190" s="6326" t="s">
        <v>2468</v>
      </c>
      <c r="CR190" s="6326" t="s">
        <v>3030</v>
      </c>
      <c r="CS190" s="2348" t="s">
        <v>5443</v>
      </c>
    </row>
    <row r="191" spans="1:97" ht="12.75" customHeight="1">
      <c r="A191" s="6230"/>
      <c r="B191" s="6361"/>
      <c r="C191" s="3490"/>
      <c r="D191" s="6387"/>
      <c r="E191" s="6429"/>
      <c r="F191" s="6343"/>
      <c r="G191" s="6394"/>
      <c r="H191" s="6394"/>
      <c r="I191" s="6382"/>
      <c r="J191" s="6382"/>
      <c r="K191" s="6382"/>
      <c r="L191" s="6382"/>
      <c r="M191" s="6382"/>
      <c r="N191" s="6382"/>
      <c r="O191" s="6382"/>
      <c r="P191" s="6382"/>
      <c r="Q191" s="6382"/>
      <c r="R191" s="6382"/>
      <c r="S191" s="6382"/>
      <c r="T191" s="6382"/>
      <c r="U191" s="6382"/>
      <c r="V191" s="6382"/>
      <c r="W191" s="6382"/>
      <c r="X191" s="6382"/>
      <c r="Y191" s="6382"/>
      <c r="Z191" s="6382"/>
      <c r="AA191" s="6382"/>
      <c r="AB191" s="6382"/>
      <c r="AC191" s="6382"/>
      <c r="AD191" s="6382"/>
      <c r="AE191" s="6382"/>
      <c r="AF191" s="6382"/>
      <c r="AG191" s="6382"/>
      <c r="AH191" s="6382"/>
      <c r="AI191" s="6382"/>
      <c r="AJ191" s="6382"/>
      <c r="AK191" s="6382"/>
      <c r="AL191" s="6382"/>
      <c r="AM191" s="6382"/>
      <c r="AN191" s="6382"/>
      <c r="AO191" s="6382"/>
      <c r="AP191" s="6382"/>
      <c r="AQ191" s="6382"/>
      <c r="AR191" s="6382"/>
      <c r="AS191" s="6382"/>
      <c r="AT191" s="6382"/>
      <c r="AU191" s="6332"/>
      <c r="AV191" s="6332"/>
      <c r="AW191" s="6332"/>
      <c r="AX191" s="6332"/>
      <c r="AY191" s="6332"/>
      <c r="AZ191" s="6332"/>
      <c r="BA191" s="6332"/>
      <c r="BB191" s="6332"/>
      <c r="BC191" s="6332"/>
      <c r="BD191" s="6330"/>
      <c r="BE191" s="6384"/>
      <c r="BF191" s="6384"/>
      <c r="BG191" s="6384"/>
      <c r="BH191" s="6397"/>
      <c r="BI191" s="6397"/>
      <c r="BJ191" s="6397"/>
      <c r="BK191" s="6206"/>
      <c r="BL191" s="6321"/>
      <c r="BM191" s="6321"/>
      <c r="BN191" s="6324"/>
      <c r="BO191" s="6321"/>
      <c r="BP191" s="6206"/>
      <c r="BQ191" s="6161"/>
      <c r="BR191" s="6161"/>
      <c r="BS191" s="6161"/>
      <c r="BT191" s="6161"/>
      <c r="BU191" s="2064" t="s">
        <v>2035</v>
      </c>
      <c r="BV191" s="2066" t="s">
        <v>857</v>
      </c>
      <c r="BW191" s="2065"/>
      <c r="BX191" s="1201">
        <v>3986</v>
      </c>
      <c r="BY191" s="2064" t="s">
        <v>2034</v>
      </c>
      <c r="BZ191" s="1201">
        <v>3986</v>
      </c>
      <c r="CA191" s="2064" t="s">
        <v>2036</v>
      </c>
      <c r="CB191" s="2067" t="s">
        <v>4977</v>
      </c>
      <c r="CC191" s="2067" t="s">
        <v>4976</v>
      </c>
      <c r="CD191" s="2056">
        <f>$CD$26</f>
        <v>4032</v>
      </c>
      <c r="CE191" s="2056">
        <f>$CE$26</f>
        <v>4096</v>
      </c>
      <c r="CF191" s="2056">
        <f>$CF$26</f>
        <v>512</v>
      </c>
      <c r="CG191" s="2056">
        <f>$CG$26</f>
        <v>576</v>
      </c>
      <c r="CH191" s="2070"/>
      <c r="CI191" s="2069">
        <v>2</v>
      </c>
      <c r="CJ191" s="2069" t="s">
        <v>859</v>
      </c>
      <c r="CK191" s="2069">
        <v>2</v>
      </c>
      <c r="CL191" s="2068">
        <v>3</v>
      </c>
      <c r="CM191" s="2068" t="s">
        <v>875</v>
      </c>
      <c r="CN191" s="2068" t="s">
        <v>859</v>
      </c>
      <c r="CO191" s="2068" t="s">
        <v>876</v>
      </c>
      <c r="CP191" s="2068" t="s">
        <v>877</v>
      </c>
      <c r="CQ191" s="6327"/>
      <c r="CR191" s="6327"/>
      <c r="CS191" s="2349"/>
    </row>
    <row r="192" spans="1:97" ht="12.75" customHeight="1">
      <c r="A192" s="6230"/>
      <c r="B192" s="6361"/>
      <c r="C192" s="3490"/>
      <c r="D192" s="6387"/>
      <c r="E192" s="6429"/>
      <c r="F192" s="6343"/>
      <c r="G192" s="6394"/>
      <c r="H192" s="6394"/>
      <c r="I192" s="6382"/>
      <c r="J192" s="6382"/>
      <c r="K192" s="6382"/>
      <c r="L192" s="6382"/>
      <c r="M192" s="6382"/>
      <c r="N192" s="6382"/>
      <c r="O192" s="6382"/>
      <c r="P192" s="6382"/>
      <c r="Q192" s="6382"/>
      <c r="R192" s="6382"/>
      <c r="S192" s="6382"/>
      <c r="T192" s="6382"/>
      <c r="U192" s="6382"/>
      <c r="V192" s="6382"/>
      <c r="W192" s="6382"/>
      <c r="X192" s="6382"/>
      <c r="Y192" s="6382"/>
      <c r="Z192" s="6382"/>
      <c r="AA192" s="6382"/>
      <c r="AB192" s="6382"/>
      <c r="AC192" s="6382"/>
      <c r="AD192" s="6382"/>
      <c r="AE192" s="6382"/>
      <c r="AF192" s="6382"/>
      <c r="AG192" s="6382"/>
      <c r="AH192" s="6382"/>
      <c r="AI192" s="6382"/>
      <c r="AJ192" s="6382"/>
      <c r="AK192" s="6382"/>
      <c r="AL192" s="6382"/>
      <c r="AM192" s="6382"/>
      <c r="AN192" s="6382"/>
      <c r="AO192" s="6382"/>
      <c r="AP192" s="6382"/>
      <c r="AQ192" s="6382"/>
      <c r="AR192" s="6382"/>
      <c r="AS192" s="6382"/>
      <c r="AT192" s="6382"/>
      <c r="AU192" s="6332"/>
      <c r="AV192" s="6332"/>
      <c r="AW192" s="6332"/>
      <c r="AX192" s="6332"/>
      <c r="AY192" s="6332"/>
      <c r="AZ192" s="6332"/>
      <c r="BA192" s="6332"/>
      <c r="BB192" s="6332"/>
      <c r="BC192" s="6332"/>
      <c r="BD192" s="6329" t="s">
        <v>2031</v>
      </c>
      <c r="BE192" s="6384"/>
      <c r="BF192" s="6384"/>
      <c r="BG192" s="6384"/>
      <c r="BH192" s="6397"/>
      <c r="BI192" s="6397"/>
      <c r="BJ192" s="6397"/>
      <c r="BK192" s="6206"/>
      <c r="BL192" s="6321"/>
      <c r="BM192" s="6321"/>
      <c r="BN192" s="6324"/>
      <c r="BO192" s="6321"/>
      <c r="BP192" s="6206"/>
      <c r="BQ192" s="6161"/>
      <c r="BR192" s="6161"/>
      <c r="BS192" s="6161"/>
      <c r="BT192" s="6161"/>
      <c r="BU192" s="2064" t="s">
        <v>2035</v>
      </c>
      <c r="BV192" s="2066" t="s">
        <v>857</v>
      </c>
      <c r="BW192" s="2065"/>
      <c r="BX192" s="1201">
        <v>4000</v>
      </c>
      <c r="BY192" s="2064" t="s">
        <v>2034</v>
      </c>
      <c r="BZ192" s="1201">
        <v>4000</v>
      </c>
      <c r="CA192" s="2064" t="s">
        <v>2036</v>
      </c>
      <c r="CB192" s="2067" t="s">
        <v>869</v>
      </c>
      <c r="CC192" s="2067" t="s">
        <v>869</v>
      </c>
      <c r="CD192" s="2056">
        <f>$CD$37</f>
        <v>256</v>
      </c>
      <c r="CE192" s="2056">
        <f>$CE$37</f>
        <v>256</v>
      </c>
      <c r="CF192" s="2056">
        <f>$CF$37</f>
        <v>256</v>
      </c>
      <c r="CG192" s="2056">
        <f>$CG$37</f>
        <v>256</v>
      </c>
      <c r="CH192" s="191"/>
      <c r="CI192" s="1201">
        <v>2</v>
      </c>
      <c r="CJ192" s="1201" t="s">
        <v>859</v>
      </c>
      <c r="CK192" s="1201">
        <v>2</v>
      </c>
      <c r="CL192" s="2063"/>
      <c r="CM192" s="2063"/>
      <c r="CN192" s="2063"/>
      <c r="CO192" s="2063"/>
      <c r="CP192" s="2063"/>
      <c r="CQ192" s="6327"/>
      <c r="CR192" s="6327"/>
      <c r="CS192" s="2349"/>
    </row>
    <row r="193" spans="1:97" ht="12.75" customHeight="1">
      <c r="A193" s="6230"/>
      <c r="B193" s="6362"/>
      <c r="C193" s="3491"/>
      <c r="D193" s="6388"/>
      <c r="E193" s="6430"/>
      <c r="F193" s="6156"/>
      <c r="G193" s="6395"/>
      <c r="H193" s="6395"/>
      <c r="I193" s="6381"/>
      <c r="J193" s="6381"/>
      <c r="K193" s="6381"/>
      <c r="L193" s="6381"/>
      <c r="M193" s="6381"/>
      <c r="N193" s="6381"/>
      <c r="O193" s="6381"/>
      <c r="P193" s="6381"/>
      <c r="Q193" s="6381"/>
      <c r="R193" s="6381"/>
      <c r="S193" s="6381"/>
      <c r="T193" s="6381"/>
      <c r="U193" s="6381"/>
      <c r="V193" s="6381"/>
      <c r="W193" s="6381"/>
      <c r="X193" s="6381"/>
      <c r="Y193" s="6381"/>
      <c r="Z193" s="6381"/>
      <c r="AA193" s="6381"/>
      <c r="AB193" s="6381"/>
      <c r="AC193" s="6381"/>
      <c r="AD193" s="6381"/>
      <c r="AE193" s="6381"/>
      <c r="AF193" s="6381"/>
      <c r="AG193" s="6381"/>
      <c r="AH193" s="6381"/>
      <c r="AI193" s="6381"/>
      <c r="AJ193" s="6381"/>
      <c r="AK193" s="6381"/>
      <c r="AL193" s="6381"/>
      <c r="AM193" s="6381"/>
      <c r="AN193" s="6381"/>
      <c r="AO193" s="6381"/>
      <c r="AP193" s="6381"/>
      <c r="AQ193" s="6381"/>
      <c r="AR193" s="6381"/>
      <c r="AS193" s="6381"/>
      <c r="AT193" s="6381"/>
      <c r="AU193" s="6333"/>
      <c r="AV193" s="6333"/>
      <c r="AW193" s="6333"/>
      <c r="AX193" s="6333"/>
      <c r="AY193" s="6333"/>
      <c r="AZ193" s="6333"/>
      <c r="BA193" s="6333"/>
      <c r="BB193" s="6333"/>
      <c r="BC193" s="6333"/>
      <c r="BD193" s="6330"/>
      <c r="BE193" s="6385"/>
      <c r="BF193" s="6385"/>
      <c r="BG193" s="6385"/>
      <c r="BH193" s="6398"/>
      <c r="BI193" s="6398"/>
      <c r="BJ193" s="6398"/>
      <c r="BK193" s="6207"/>
      <c r="BL193" s="6322"/>
      <c r="BM193" s="6322"/>
      <c r="BN193" s="6325"/>
      <c r="BO193" s="6322"/>
      <c r="BP193" s="6207"/>
      <c r="BQ193" s="6162"/>
      <c r="BR193" s="6162"/>
      <c r="BS193" s="6162"/>
      <c r="BT193" s="6162"/>
      <c r="BU193" s="2064" t="s">
        <v>2035</v>
      </c>
      <c r="BV193" s="2066" t="s">
        <v>857</v>
      </c>
      <c r="BW193" s="2065"/>
      <c r="BX193" s="1201">
        <v>3983</v>
      </c>
      <c r="BY193" s="2064" t="s">
        <v>2034</v>
      </c>
      <c r="BZ193" s="1201">
        <v>3983</v>
      </c>
      <c r="CA193" s="2064" t="s">
        <v>2036</v>
      </c>
      <c r="CB193" s="191" t="s">
        <v>5022</v>
      </c>
      <c r="CC193" s="191" t="s">
        <v>5022</v>
      </c>
      <c r="CD193" s="2218">
        <f>$CD$40</f>
        <v>256</v>
      </c>
      <c r="CE193" s="2219">
        <f>$CE$40</f>
        <v>320</v>
      </c>
      <c r="CF193" s="2219">
        <f>$CF$40</f>
        <v>256</v>
      </c>
      <c r="CG193" s="2220">
        <f>$CG$40</f>
        <v>320</v>
      </c>
      <c r="CH193" s="191"/>
      <c r="CI193" s="1201">
        <v>2</v>
      </c>
      <c r="CJ193" s="1201" t="s">
        <v>859</v>
      </c>
      <c r="CK193" s="1201">
        <v>2</v>
      </c>
      <c r="CL193" s="2063"/>
      <c r="CM193" s="2063"/>
      <c r="CN193" s="2063"/>
      <c r="CO193" s="2063"/>
      <c r="CP193" s="2063"/>
      <c r="CQ193" s="6328"/>
      <c r="CR193" s="6328"/>
      <c r="CS193" s="2350"/>
    </row>
    <row r="194" spans="1:97" ht="12.75" customHeight="1">
      <c r="A194" s="6230"/>
      <c r="B194" s="5809" t="s">
        <v>2463</v>
      </c>
      <c r="C194" s="3627" t="s">
        <v>5178</v>
      </c>
      <c r="D194" s="6386" t="s">
        <v>5334</v>
      </c>
      <c r="E194" s="6411" t="s">
        <v>2043</v>
      </c>
      <c r="F194" s="6392" t="s">
        <v>5414</v>
      </c>
      <c r="G194" s="6344">
        <v>1</v>
      </c>
      <c r="H194" s="6344">
        <v>1</v>
      </c>
      <c r="I194" s="6331" t="s">
        <v>2028</v>
      </c>
      <c r="J194" s="6331" t="s">
        <v>2028</v>
      </c>
      <c r="K194" s="6331" t="s">
        <v>2029</v>
      </c>
      <c r="L194" s="6331" t="s">
        <v>2029</v>
      </c>
      <c r="M194" s="6331">
        <v>8</v>
      </c>
      <c r="N194" s="6331">
        <v>0</v>
      </c>
      <c r="O194" s="6331">
        <v>31</v>
      </c>
      <c r="P194" s="6331">
        <v>8</v>
      </c>
      <c r="Q194" s="6331">
        <v>0</v>
      </c>
      <c r="R194" s="6331">
        <v>31</v>
      </c>
      <c r="S194" s="6331">
        <v>0</v>
      </c>
      <c r="T194" s="6331">
        <v>0</v>
      </c>
      <c r="U194" s="6331">
        <v>0</v>
      </c>
      <c r="V194" s="6331">
        <v>0</v>
      </c>
      <c r="W194" s="6331">
        <v>0</v>
      </c>
      <c r="X194" s="6331">
        <v>0</v>
      </c>
      <c r="Y194" s="6331">
        <v>0</v>
      </c>
      <c r="Z194" s="6331">
        <v>0</v>
      </c>
      <c r="AA194" s="6331">
        <v>0</v>
      </c>
      <c r="AB194" s="6331">
        <v>0</v>
      </c>
      <c r="AC194" s="6331"/>
      <c r="AD194" s="6331"/>
      <c r="AE194" s="6331"/>
      <c r="AF194" s="6331"/>
      <c r="AG194" s="6331"/>
      <c r="AH194" s="6331"/>
      <c r="AI194" s="6331"/>
      <c r="AJ194" s="6331">
        <v>0</v>
      </c>
      <c r="AK194" s="6331">
        <v>0</v>
      </c>
      <c r="AL194" s="6331">
        <v>0</v>
      </c>
      <c r="AM194" s="6331">
        <v>0</v>
      </c>
      <c r="AN194" s="6331" t="s">
        <v>2029</v>
      </c>
      <c r="AO194" s="6331">
        <v>0</v>
      </c>
      <c r="AP194" s="6331">
        <v>0</v>
      </c>
      <c r="AQ194" s="6331">
        <v>0</v>
      </c>
      <c r="AR194" s="6331">
        <v>0</v>
      </c>
      <c r="AS194" s="6331" t="s">
        <v>4810</v>
      </c>
      <c r="AT194" s="6331"/>
      <c r="AU194" s="6331"/>
      <c r="AV194" s="6331"/>
      <c r="AW194" s="6331" t="s">
        <v>4809</v>
      </c>
      <c r="AX194" s="6331" t="s">
        <v>4809</v>
      </c>
      <c r="AY194" s="6331">
        <v>0</v>
      </c>
      <c r="AZ194" s="6331">
        <v>0</v>
      </c>
      <c r="BA194" s="6331">
        <v>0</v>
      </c>
      <c r="BB194" s="6331">
        <v>0</v>
      </c>
      <c r="BC194" s="6331" t="s">
        <v>2030</v>
      </c>
      <c r="BD194" s="6329" t="s">
        <v>2031</v>
      </c>
      <c r="BE194" s="6383">
        <v>15687</v>
      </c>
      <c r="BF194" s="6383">
        <f>BE194</f>
        <v>15687</v>
      </c>
      <c r="BG194" s="6383">
        <f>$CE$48+SUM(CE195:CE197)</f>
        <v>26714</v>
      </c>
      <c r="BH194" s="6396">
        <f>$CF$48+SUM(CF195/2+CF196+CF197)</f>
        <v>1631</v>
      </c>
      <c r="BI194" s="6396">
        <f>BH194</f>
        <v>1631</v>
      </c>
      <c r="BJ194" s="6396">
        <f>$CG$48+SUM(CG195/2+CG196+CG197)</f>
        <v>1992</v>
      </c>
      <c r="BK194" s="6212" t="s">
        <v>873</v>
      </c>
      <c r="BL194" s="6320">
        <v>9</v>
      </c>
      <c r="BM194" s="6320">
        <v>2</v>
      </c>
      <c r="BN194" s="6323" t="s">
        <v>2045</v>
      </c>
      <c r="BO194" s="6320" t="s">
        <v>2033</v>
      </c>
      <c r="BP194" s="6212" t="s">
        <v>2034</v>
      </c>
      <c r="BQ194" s="6160">
        <v>0</v>
      </c>
      <c r="BR194" s="6160">
        <v>0</v>
      </c>
      <c r="BS194" s="6160">
        <v>0</v>
      </c>
      <c r="BT194" s="6160">
        <v>0</v>
      </c>
      <c r="BU194" s="2064" t="s">
        <v>2035</v>
      </c>
      <c r="BV194" s="2066" t="s">
        <v>857</v>
      </c>
      <c r="BW194" s="2065"/>
      <c r="BX194" s="2064">
        <v>1204</v>
      </c>
      <c r="BY194" s="2064" t="s">
        <v>2034</v>
      </c>
      <c r="BZ194" s="2064">
        <v>1203</v>
      </c>
      <c r="CA194" s="2064" t="s">
        <v>2036</v>
      </c>
      <c r="CB194" s="2084" t="s">
        <v>2040</v>
      </c>
      <c r="CC194" s="2084" t="s">
        <v>1708</v>
      </c>
      <c r="CD194" s="2056">
        <f>$CD$35</f>
        <v>21696</v>
      </c>
      <c r="CE194" s="2056">
        <f>$CE$35</f>
        <v>21760</v>
      </c>
      <c r="CF194" s="2056">
        <f>$CF$36</f>
        <v>1024</v>
      </c>
      <c r="CG194" s="2056">
        <f>$CG$36</f>
        <v>1088</v>
      </c>
      <c r="CH194" s="191"/>
      <c r="CI194" s="1201">
        <v>2</v>
      </c>
      <c r="CJ194" s="1201" t="s">
        <v>859</v>
      </c>
      <c r="CK194" s="1201">
        <v>2</v>
      </c>
      <c r="CL194" s="2063"/>
      <c r="CM194" s="2063"/>
      <c r="CN194" s="2063"/>
      <c r="CO194" s="2063"/>
      <c r="CP194" s="2063"/>
      <c r="CQ194" s="6326" t="s">
        <v>2468</v>
      </c>
      <c r="CR194" s="6326" t="s">
        <v>3030</v>
      </c>
      <c r="CS194" s="2348" t="s">
        <v>5443</v>
      </c>
    </row>
    <row r="195" spans="1:97" ht="12.75" customHeight="1">
      <c r="A195" s="6230"/>
      <c r="B195" s="5804"/>
      <c r="C195" s="3490"/>
      <c r="D195" s="6387"/>
      <c r="E195" s="6412"/>
      <c r="F195" s="6343"/>
      <c r="G195" s="6345"/>
      <c r="H195" s="6345"/>
      <c r="I195" s="6332"/>
      <c r="J195" s="6332"/>
      <c r="K195" s="6332"/>
      <c r="L195" s="6332"/>
      <c r="M195" s="6332"/>
      <c r="N195" s="6332"/>
      <c r="O195" s="6332"/>
      <c r="P195" s="6332"/>
      <c r="Q195" s="6332"/>
      <c r="R195" s="6332"/>
      <c r="S195" s="6332"/>
      <c r="T195" s="6332"/>
      <c r="U195" s="6332"/>
      <c r="V195" s="6332"/>
      <c r="W195" s="6332"/>
      <c r="X195" s="6332"/>
      <c r="Y195" s="6332"/>
      <c r="Z195" s="6332"/>
      <c r="AA195" s="6332"/>
      <c r="AB195" s="6332"/>
      <c r="AC195" s="6332"/>
      <c r="AD195" s="6332"/>
      <c r="AE195" s="6332"/>
      <c r="AF195" s="6332"/>
      <c r="AG195" s="6332"/>
      <c r="AH195" s="6332"/>
      <c r="AI195" s="6332"/>
      <c r="AJ195" s="6332"/>
      <c r="AK195" s="6332"/>
      <c r="AL195" s="6332"/>
      <c r="AM195" s="6332"/>
      <c r="AN195" s="6332"/>
      <c r="AO195" s="6332"/>
      <c r="AP195" s="6332"/>
      <c r="AQ195" s="6332"/>
      <c r="AR195" s="6332"/>
      <c r="AS195" s="6332"/>
      <c r="AT195" s="6332"/>
      <c r="AU195" s="6332"/>
      <c r="AV195" s="6332"/>
      <c r="AW195" s="6332"/>
      <c r="AX195" s="6332"/>
      <c r="AY195" s="6332"/>
      <c r="AZ195" s="6332"/>
      <c r="BA195" s="6332"/>
      <c r="BB195" s="6332"/>
      <c r="BC195" s="6332"/>
      <c r="BD195" s="6330"/>
      <c r="BE195" s="6384"/>
      <c r="BF195" s="6384"/>
      <c r="BG195" s="6384"/>
      <c r="BH195" s="6397"/>
      <c r="BI195" s="6397"/>
      <c r="BJ195" s="6397"/>
      <c r="BK195" s="6206"/>
      <c r="BL195" s="6321"/>
      <c r="BM195" s="6321"/>
      <c r="BN195" s="6324"/>
      <c r="BO195" s="6321"/>
      <c r="BP195" s="6206"/>
      <c r="BQ195" s="6161"/>
      <c r="BR195" s="6161"/>
      <c r="BS195" s="6161"/>
      <c r="BT195" s="6161"/>
      <c r="BU195" s="2064" t="s">
        <v>2035</v>
      </c>
      <c r="BV195" s="2066" t="s">
        <v>857</v>
      </c>
      <c r="BW195" s="2065"/>
      <c r="BX195" s="1201">
        <v>3986</v>
      </c>
      <c r="BY195" s="2064" t="s">
        <v>2034</v>
      </c>
      <c r="BZ195" s="1201">
        <v>3986</v>
      </c>
      <c r="CA195" s="2064" t="s">
        <v>2036</v>
      </c>
      <c r="CB195" s="2067" t="s">
        <v>4977</v>
      </c>
      <c r="CC195" s="2067" t="s">
        <v>4976</v>
      </c>
      <c r="CD195" s="2056">
        <f>$CD$26</f>
        <v>4032</v>
      </c>
      <c r="CE195" s="2056">
        <f>$CE$26</f>
        <v>4096</v>
      </c>
      <c r="CF195" s="2056">
        <f>$CF$26</f>
        <v>512</v>
      </c>
      <c r="CG195" s="2056">
        <f>$CG$26</f>
        <v>576</v>
      </c>
      <c r="CH195" s="2070"/>
      <c r="CI195" s="2069">
        <v>2</v>
      </c>
      <c r="CJ195" s="2069" t="s">
        <v>859</v>
      </c>
      <c r="CK195" s="2069">
        <v>2</v>
      </c>
      <c r="CL195" s="2068">
        <v>3</v>
      </c>
      <c r="CM195" s="2068" t="s">
        <v>875</v>
      </c>
      <c r="CN195" s="2068" t="s">
        <v>859</v>
      </c>
      <c r="CO195" s="2068" t="s">
        <v>876</v>
      </c>
      <c r="CP195" s="2068" t="s">
        <v>877</v>
      </c>
      <c r="CQ195" s="6327"/>
      <c r="CR195" s="6327"/>
      <c r="CS195" s="2349"/>
    </row>
    <row r="196" spans="1:97" ht="12.75" customHeight="1">
      <c r="A196" s="6230"/>
      <c r="B196" s="5804"/>
      <c r="C196" s="3490"/>
      <c r="D196" s="6387"/>
      <c r="E196" s="6412"/>
      <c r="F196" s="6343"/>
      <c r="G196" s="6345"/>
      <c r="H196" s="6345"/>
      <c r="I196" s="6332"/>
      <c r="J196" s="6332"/>
      <c r="K196" s="6332"/>
      <c r="L196" s="6332"/>
      <c r="M196" s="6332"/>
      <c r="N196" s="6332"/>
      <c r="O196" s="6332"/>
      <c r="P196" s="6332"/>
      <c r="Q196" s="6332"/>
      <c r="R196" s="6332"/>
      <c r="S196" s="6332"/>
      <c r="T196" s="6332"/>
      <c r="U196" s="6332"/>
      <c r="V196" s="6332"/>
      <c r="W196" s="6332"/>
      <c r="X196" s="6332"/>
      <c r="Y196" s="6332"/>
      <c r="Z196" s="6332"/>
      <c r="AA196" s="6332"/>
      <c r="AB196" s="6332"/>
      <c r="AC196" s="6332"/>
      <c r="AD196" s="6332"/>
      <c r="AE196" s="6332"/>
      <c r="AF196" s="6332"/>
      <c r="AG196" s="6332"/>
      <c r="AH196" s="6332"/>
      <c r="AI196" s="6332"/>
      <c r="AJ196" s="6332"/>
      <c r="AK196" s="6332"/>
      <c r="AL196" s="6332"/>
      <c r="AM196" s="6332"/>
      <c r="AN196" s="6332"/>
      <c r="AO196" s="6332"/>
      <c r="AP196" s="6332"/>
      <c r="AQ196" s="6332"/>
      <c r="AR196" s="6332"/>
      <c r="AS196" s="6332"/>
      <c r="AT196" s="6332"/>
      <c r="AU196" s="6332"/>
      <c r="AV196" s="6332"/>
      <c r="AW196" s="6332"/>
      <c r="AX196" s="6332"/>
      <c r="AY196" s="6332"/>
      <c r="AZ196" s="6332"/>
      <c r="BA196" s="6332"/>
      <c r="BB196" s="6332"/>
      <c r="BC196" s="6332"/>
      <c r="BD196" s="6329" t="s">
        <v>2031</v>
      </c>
      <c r="BE196" s="6384"/>
      <c r="BF196" s="6384"/>
      <c r="BG196" s="6384"/>
      <c r="BH196" s="6397"/>
      <c r="BI196" s="6397"/>
      <c r="BJ196" s="6397"/>
      <c r="BK196" s="6206"/>
      <c r="BL196" s="6321"/>
      <c r="BM196" s="6321"/>
      <c r="BN196" s="6324"/>
      <c r="BO196" s="6321"/>
      <c r="BP196" s="6206"/>
      <c r="BQ196" s="6161"/>
      <c r="BR196" s="6161"/>
      <c r="BS196" s="6161"/>
      <c r="BT196" s="6161"/>
      <c r="BU196" s="2064" t="s">
        <v>2035</v>
      </c>
      <c r="BV196" s="2066" t="s">
        <v>857</v>
      </c>
      <c r="BW196" s="2065"/>
      <c r="BX196" s="1201">
        <v>4000</v>
      </c>
      <c r="BY196" s="2064" t="s">
        <v>2034</v>
      </c>
      <c r="BZ196" s="1201">
        <v>4000</v>
      </c>
      <c r="CA196" s="2064" t="s">
        <v>2036</v>
      </c>
      <c r="CB196" s="2067" t="s">
        <v>869</v>
      </c>
      <c r="CC196" s="2067" t="s">
        <v>869</v>
      </c>
      <c r="CD196" s="2056">
        <f>$CD$37</f>
        <v>256</v>
      </c>
      <c r="CE196" s="2056">
        <f>$CE$37</f>
        <v>256</v>
      </c>
      <c r="CF196" s="2056">
        <f>$CF$37</f>
        <v>256</v>
      </c>
      <c r="CG196" s="2056">
        <f>$CG$37</f>
        <v>256</v>
      </c>
      <c r="CH196" s="191"/>
      <c r="CI196" s="1201">
        <v>2</v>
      </c>
      <c r="CJ196" s="1201" t="s">
        <v>859</v>
      </c>
      <c r="CK196" s="1201">
        <v>2</v>
      </c>
      <c r="CL196" s="2063"/>
      <c r="CM196" s="2063"/>
      <c r="CN196" s="2063"/>
      <c r="CO196" s="2063"/>
      <c r="CP196" s="2063"/>
      <c r="CQ196" s="6327"/>
      <c r="CR196" s="6327"/>
      <c r="CS196" s="2349"/>
    </row>
    <row r="197" spans="1:97" ht="12.75" customHeight="1">
      <c r="A197" s="6230"/>
      <c r="B197" s="5805"/>
      <c r="C197" s="3491"/>
      <c r="D197" s="6388"/>
      <c r="E197" s="6413"/>
      <c r="F197" s="6156"/>
      <c r="G197" s="6346"/>
      <c r="H197" s="6346"/>
      <c r="I197" s="6333"/>
      <c r="J197" s="6333"/>
      <c r="K197" s="6333"/>
      <c r="L197" s="6333"/>
      <c r="M197" s="6333"/>
      <c r="N197" s="6333"/>
      <c r="O197" s="6333"/>
      <c r="P197" s="6333"/>
      <c r="Q197" s="6333"/>
      <c r="R197" s="6333"/>
      <c r="S197" s="6333"/>
      <c r="T197" s="6333"/>
      <c r="U197" s="6333"/>
      <c r="V197" s="6333"/>
      <c r="W197" s="6333"/>
      <c r="X197" s="6333"/>
      <c r="Y197" s="6333"/>
      <c r="Z197" s="6333"/>
      <c r="AA197" s="6333"/>
      <c r="AB197" s="6333"/>
      <c r="AC197" s="6333"/>
      <c r="AD197" s="6333"/>
      <c r="AE197" s="6333"/>
      <c r="AF197" s="6333"/>
      <c r="AG197" s="6333"/>
      <c r="AH197" s="6333"/>
      <c r="AI197" s="6333"/>
      <c r="AJ197" s="6333"/>
      <c r="AK197" s="6333"/>
      <c r="AL197" s="6333"/>
      <c r="AM197" s="6333"/>
      <c r="AN197" s="6333"/>
      <c r="AO197" s="6333"/>
      <c r="AP197" s="6333"/>
      <c r="AQ197" s="6333"/>
      <c r="AR197" s="6333"/>
      <c r="AS197" s="6333"/>
      <c r="AT197" s="6333"/>
      <c r="AU197" s="6333"/>
      <c r="AV197" s="6333"/>
      <c r="AW197" s="6333"/>
      <c r="AX197" s="6333"/>
      <c r="AY197" s="6333"/>
      <c r="AZ197" s="6333"/>
      <c r="BA197" s="6333"/>
      <c r="BB197" s="6333"/>
      <c r="BC197" s="6333"/>
      <c r="BD197" s="6330"/>
      <c r="BE197" s="6385"/>
      <c r="BF197" s="6385"/>
      <c r="BG197" s="6385"/>
      <c r="BH197" s="6398"/>
      <c r="BI197" s="6398"/>
      <c r="BJ197" s="6398"/>
      <c r="BK197" s="6207"/>
      <c r="BL197" s="6322"/>
      <c r="BM197" s="6322"/>
      <c r="BN197" s="6325"/>
      <c r="BO197" s="6322"/>
      <c r="BP197" s="6207"/>
      <c r="BQ197" s="6162"/>
      <c r="BR197" s="6162"/>
      <c r="BS197" s="6162"/>
      <c r="BT197" s="6162"/>
      <c r="BU197" s="2064" t="s">
        <v>2035</v>
      </c>
      <c r="BV197" s="2066" t="s">
        <v>857</v>
      </c>
      <c r="BW197" s="2065"/>
      <c r="BX197" s="1201">
        <v>3983</v>
      </c>
      <c r="BY197" s="2064" t="s">
        <v>2034</v>
      </c>
      <c r="BZ197" s="1201">
        <v>3983</v>
      </c>
      <c r="CA197" s="2064" t="s">
        <v>2036</v>
      </c>
      <c r="CB197" s="191" t="s">
        <v>5022</v>
      </c>
      <c r="CC197" s="191" t="s">
        <v>5022</v>
      </c>
      <c r="CD197" s="2218">
        <f>$CD$40</f>
        <v>256</v>
      </c>
      <c r="CE197" s="2219">
        <f>$CE$40</f>
        <v>320</v>
      </c>
      <c r="CF197" s="2219">
        <f>$CF$40</f>
        <v>256</v>
      </c>
      <c r="CG197" s="2220">
        <f>$CG$40</f>
        <v>320</v>
      </c>
      <c r="CH197" s="191"/>
      <c r="CI197" s="1201">
        <v>2</v>
      </c>
      <c r="CJ197" s="1201" t="s">
        <v>859</v>
      </c>
      <c r="CK197" s="1201">
        <v>2</v>
      </c>
      <c r="CL197" s="2063"/>
      <c r="CM197" s="2063"/>
      <c r="CN197" s="2063"/>
      <c r="CO197" s="2063"/>
      <c r="CP197" s="2063"/>
      <c r="CQ197" s="6328"/>
      <c r="CR197" s="6328"/>
      <c r="CS197" s="2350"/>
    </row>
    <row r="198" spans="1:97" ht="12.75" customHeight="1">
      <c r="A198" s="6230"/>
      <c r="B198" s="6360" t="s">
        <v>2463</v>
      </c>
      <c r="C198" s="3627" t="s">
        <v>5144</v>
      </c>
      <c r="D198" s="6386" t="s">
        <v>5336</v>
      </c>
      <c r="E198" s="6428" t="s">
        <v>2043</v>
      </c>
      <c r="F198" s="6392" t="s">
        <v>5415</v>
      </c>
      <c r="G198" s="6344">
        <v>1</v>
      </c>
      <c r="H198" s="6344">
        <v>1</v>
      </c>
      <c r="I198" s="6331" t="s">
        <v>2028</v>
      </c>
      <c r="J198" s="6331" t="s">
        <v>2028</v>
      </c>
      <c r="K198" s="6331" t="s">
        <v>2029</v>
      </c>
      <c r="L198" s="6331" t="s">
        <v>2029</v>
      </c>
      <c r="M198" s="6331">
        <v>8</v>
      </c>
      <c r="N198" s="6331">
        <v>0</v>
      </c>
      <c r="O198" s="6331">
        <v>31</v>
      </c>
      <c r="P198" s="6331">
        <v>8</v>
      </c>
      <c r="Q198" s="6331">
        <v>0</v>
      </c>
      <c r="R198" s="6331">
        <v>31</v>
      </c>
      <c r="S198" s="6331">
        <v>0</v>
      </c>
      <c r="T198" s="6331">
        <v>0</v>
      </c>
      <c r="U198" s="6331">
        <v>0</v>
      </c>
      <c r="V198" s="6331">
        <v>0</v>
      </c>
      <c r="W198" s="6331">
        <v>0</v>
      </c>
      <c r="X198" s="6331">
        <v>0</v>
      </c>
      <c r="Y198" s="6331">
        <v>0</v>
      </c>
      <c r="Z198" s="6331">
        <v>0</v>
      </c>
      <c r="AA198" s="6331">
        <v>0</v>
      </c>
      <c r="AB198" s="6331">
        <v>0</v>
      </c>
      <c r="AC198" s="6331"/>
      <c r="AD198" s="6331"/>
      <c r="AE198" s="6331"/>
      <c r="AF198" s="6331"/>
      <c r="AG198" s="6331"/>
      <c r="AH198" s="6331"/>
      <c r="AI198" s="6331"/>
      <c r="AJ198" s="6331">
        <v>0</v>
      </c>
      <c r="AK198" s="6331">
        <v>0</v>
      </c>
      <c r="AL198" s="6331">
        <v>0</v>
      </c>
      <c r="AM198" s="6331">
        <v>0</v>
      </c>
      <c r="AN198" s="6331" t="s">
        <v>2029</v>
      </c>
      <c r="AO198" s="6331">
        <v>0</v>
      </c>
      <c r="AP198" s="6331">
        <v>0</v>
      </c>
      <c r="AQ198" s="6331">
        <v>0</v>
      </c>
      <c r="AR198" s="6331">
        <v>0</v>
      </c>
      <c r="AS198" s="6331" t="s">
        <v>4810</v>
      </c>
      <c r="AT198" s="6331"/>
      <c r="AU198" s="6331"/>
      <c r="AV198" s="6331"/>
      <c r="AW198" s="6331" t="s">
        <v>4809</v>
      </c>
      <c r="AX198" s="6331" t="s">
        <v>4809</v>
      </c>
      <c r="AY198" s="6331">
        <v>0</v>
      </c>
      <c r="AZ198" s="6331">
        <v>0</v>
      </c>
      <c r="BA198" s="6331">
        <v>0</v>
      </c>
      <c r="BB198" s="6331">
        <v>0</v>
      </c>
      <c r="BC198" s="6331" t="s">
        <v>2030</v>
      </c>
      <c r="BD198" s="6329" t="s">
        <v>2031</v>
      </c>
      <c r="BE198" s="6383">
        <f>$CD$45+SUM(CD199:CD201)</f>
        <v>9208</v>
      </c>
      <c r="BF198" s="6383">
        <f>BE198</f>
        <v>9208</v>
      </c>
      <c r="BG198" s="6383">
        <f>$CE$45+SUM(CE199:CE201)</f>
        <v>15943</v>
      </c>
      <c r="BH198" s="6396">
        <f>$CF$47+SUM(CF199/2+CF200+CF201)</f>
        <v>1887</v>
      </c>
      <c r="BI198" s="6396">
        <f>BH198</f>
        <v>1887</v>
      </c>
      <c r="BJ198" s="6396">
        <f>$CG$47+SUM(CG199/2+CG200+CG201)</f>
        <v>2248</v>
      </c>
      <c r="BK198" s="6212" t="s">
        <v>873</v>
      </c>
      <c r="BL198" s="6320">
        <v>9</v>
      </c>
      <c r="BM198" s="6320">
        <v>2</v>
      </c>
      <c r="BN198" s="6323" t="s">
        <v>2045</v>
      </c>
      <c r="BO198" s="6320" t="s">
        <v>2033</v>
      </c>
      <c r="BP198" s="6212" t="s">
        <v>2034</v>
      </c>
      <c r="BQ198" s="6160">
        <v>0</v>
      </c>
      <c r="BR198" s="6160">
        <v>0</v>
      </c>
      <c r="BS198" s="6160">
        <v>0</v>
      </c>
      <c r="BT198" s="6160">
        <v>0</v>
      </c>
      <c r="BU198" s="2064" t="s">
        <v>2035</v>
      </c>
      <c r="BV198" s="2066" t="s">
        <v>857</v>
      </c>
      <c r="BW198" s="2065"/>
      <c r="BX198" s="2064">
        <v>1204</v>
      </c>
      <c r="BY198" s="2064" t="s">
        <v>2034</v>
      </c>
      <c r="BZ198" s="2064">
        <v>1203</v>
      </c>
      <c r="CA198" s="2064" t="s">
        <v>2036</v>
      </c>
      <c r="CB198" s="2084" t="s">
        <v>2037</v>
      </c>
      <c r="CC198" s="2084" t="s">
        <v>1708</v>
      </c>
      <c r="CD198" s="2056">
        <f>$CD$34</f>
        <v>10752</v>
      </c>
      <c r="CE198" s="2056">
        <f>$CE$34</f>
        <v>10816</v>
      </c>
      <c r="CF198" s="2056">
        <f>$CF$36</f>
        <v>1024</v>
      </c>
      <c r="CG198" s="2056">
        <f>$CG$36</f>
        <v>1088</v>
      </c>
      <c r="CH198" s="191"/>
      <c r="CI198" s="1201">
        <v>2</v>
      </c>
      <c r="CJ198" s="1201" t="s">
        <v>859</v>
      </c>
      <c r="CK198" s="1201">
        <v>2</v>
      </c>
      <c r="CL198" s="2063"/>
      <c r="CM198" s="2063"/>
      <c r="CN198" s="2063"/>
      <c r="CO198" s="2063"/>
      <c r="CP198" s="2063"/>
      <c r="CQ198" s="6326" t="s">
        <v>2468</v>
      </c>
      <c r="CR198" s="6326" t="s">
        <v>3030</v>
      </c>
      <c r="CS198" s="2348" t="s">
        <v>5443</v>
      </c>
    </row>
    <row r="199" spans="1:97" ht="12.75" customHeight="1">
      <c r="A199" s="6230"/>
      <c r="B199" s="6361"/>
      <c r="C199" s="3490"/>
      <c r="D199" s="6387"/>
      <c r="E199" s="6429"/>
      <c r="F199" s="6343"/>
      <c r="G199" s="6345"/>
      <c r="H199" s="6345"/>
      <c r="I199" s="6332"/>
      <c r="J199" s="6332"/>
      <c r="K199" s="6332"/>
      <c r="L199" s="6332"/>
      <c r="M199" s="6332"/>
      <c r="N199" s="6332"/>
      <c r="O199" s="6332"/>
      <c r="P199" s="6332"/>
      <c r="Q199" s="6332"/>
      <c r="R199" s="6332"/>
      <c r="S199" s="6332"/>
      <c r="T199" s="6332"/>
      <c r="U199" s="6332"/>
      <c r="V199" s="6332"/>
      <c r="W199" s="6332"/>
      <c r="X199" s="6332"/>
      <c r="Y199" s="6332"/>
      <c r="Z199" s="6332"/>
      <c r="AA199" s="6332"/>
      <c r="AB199" s="6332"/>
      <c r="AC199" s="6332"/>
      <c r="AD199" s="6332"/>
      <c r="AE199" s="6332"/>
      <c r="AF199" s="6332"/>
      <c r="AG199" s="6332"/>
      <c r="AH199" s="6332"/>
      <c r="AI199" s="6332"/>
      <c r="AJ199" s="6332"/>
      <c r="AK199" s="6332"/>
      <c r="AL199" s="6332"/>
      <c r="AM199" s="6332"/>
      <c r="AN199" s="6332"/>
      <c r="AO199" s="6332"/>
      <c r="AP199" s="6332"/>
      <c r="AQ199" s="6332"/>
      <c r="AR199" s="6332"/>
      <c r="AS199" s="6332"/>
      <c r="AT199" s="6332"/>
      <c r="AU199" s="6332"/>
      <c r="AV199" s="6332"/>
      <c r="AW199" s="6332"/>
      <c r="AX199" s="6332"/>
      <c r="AY199" s="6332"/>
      <c r="AZ199" s="6332"/>
      <c r="BA199" s="6332"/>
      <c r="BB199" s="6332"/>
      <c r="BC199" s="6332"/>
      <c r="BD199" s="6330"/>
      <c r="BE199" s="6384"/>
      <c r="BF199" s="6384"/>
      <c r="BG199" s="6384"/>
      <c r="BH199" s="6397"/>
      <c r="BI199" s="6397"/>
      <c r="BJ199" s="6397"/>
      <c r="BK199" s="6206"/>
      <c r="BL199" s="6321"/>
      <c r="BM199" s="6321"/>
      <c r="BN199" s="6324"/>
      <c r="BO199" s="6321"/>
      <c r="BP199" s="6206"/>
      <c r="BQ199" s="6161"/>
      <c r="BR199" s="6161"/>
      <c r="BS199" s="6161"/>
      <c r="BT199" s="6161"/>
      <c r="BU199" s="2064" t="s">
        <v>2035</v>
      </c>
      <c r="BV199" s="2066" t="s">
        <v>857</v>
      </c>
      <c r="BW199" s="2065"/>
      <c r="BX199" s="1201">
        <v>3986</v>
      </c>
      <c r="BY199" s="2064" t="s">
        <v>2034</v>
      </c>
      <c r="BZ199" s="1201">
        <v>3986</v>
      </c>
      <c r="CA199" s="2064" t="s">
        <v>2036</v>
      </c>
      <c r="CB199" s="2067" t="s">
        <v>4977</v>
      </c>
      <c r="CC199" s="2067" t="s">
        <v>4976</v>
      </c>
      <c r="CD199" s="2056">
        <f>$CD$26</f>
        <v>4032</v>
      </c>
      <c r="CE199" s="2056">
        <f>$CE$26</f>
        <v>4096</v>
      </c>
      <c r="CF199" s="2056">
        <f>$CF$26</f>
        <v>512</v>
      </c>
      <c r="CG199" s="2056">
        <f>$CG$26</f>
        <v>576</v>
      </c>
      <c r="CH199" s="2070"/>
      <c r="CI199" s="2069">
        <v>2</v>
      </c>
      <c r="CJ199" s="2069" t="s">
        <v>859</v>
      </c>
      <c r="CK199" s="2069">
        <v>2</v>
      </c>
      <c r="CL199" s="2068">
        <v>3</v>
      </c>
      <c r="CM199" s="2068" t="s">
        <v>875</v>
      </c>
      <c r="CN199" s="2068" t="s">
        <v>859</v>
      </c>
      <c r="CO199" s="2068" t="s">
        <v>876</v>
      </c>
      <c r="CP199" s="2068" t="s">
        <v>877</v>
      </c>
      <c r="CQ199" s="6327"/>
      <c r="CR199" s="6327"/>
      <c r="CS199" s="2349"/>
    </row>
    <row r="200" spans="1:97" ht="12.75" customHeight="1">
      <c r="A200" s="6230"/>
      <c r="B200" s="6361"/>
      <c r="C200" s="3490"/>
      <c r="D200" s="6387"/>
      <c r="E200" s="6429"/>
      <c r="F200" s="6343"/>
      <c r="G200" s="6345"/>
      <c r="H200" s="6345"/>
      <c r="I200" s="6332"/>
      <c r="J200" s="6332"/>
      <c r="K200" s="6332"/>
      <c r="L200" s="6332"/>
      <c r="M200" s="6332"/>
      <c r="N200" s="6332"/>
      <c r="O200" s="6332"/>
      <c r="P200" s="6332"/>
      <c r="Q200" s="6332"/>
      <c r="R200" s="6332"/>
      <c r="S200" s="6332"/>
      <c r="T200" s="6332"/>
      <c r="U200" s="6332"/>
      <c r="V200" s="6332"/>
      <c r="W200" s="6332"/>
      <c r="X200" s="6332"/>
      <c r="Y200" s="6332"/>
      <c r="Z200" s="6332"/>
      <c r="AA200" s="6332"/>
      <c r="AB200" s="6332"/>
      <c r="AC200" s="6332"/>
      <c r="AD200" s="6332"/>
      <c r="AE200" s="6332"/>
      <c r="AF200" s="6332"/>
      <c r="AG200" s="6332"/>
      <c r="AH200" s="6332"/>
      <c r="AI200" s="6332"/>
      <c r="AJ200" s="6332"/>
      <c r="AK200" s="6332"/>
      <c r="AL200" s="6332"/>
      <c r="AM200" s="6332"/>
      <c r="AN200" s="6332"/>
      <c r="AO200" s="6332"/>
      <c r="AP200" s="6332"/>
      <c r="AQ200" s="6332"/>
      <c r="AR200" s="6332"/>
      <c r="AS200" s="6332"/>
      <c r="AT200" s="6332"/>
      <c r="AU200" s="6332"/>
      <c r="AV200" s="6332"/>
      <c r="AW200" s="6332"/>
      <c r="AX200" s="6332"/>
      <c r="AY200" s="6332"/>
      <c r="AZ200" s="6332"/>
      <c r="BA200" s="6332"/>
      <c r="BB200" s="6332"/>
      <c r="BC200" s="6332"/>
      <c r="BD200" s="6329" t="s">
        <v>2031</v>
      </c>
      <c r="BE200" s="6384"/>
      <c r="BF200" s="6384"/>
      <c r="BG200" s="6384"/>
      <c r="BH200" s="6397"/>
      <c r="BI200" s="6397"/>
      <c r="BJ200" s="6397"/>
      <c r="BK200" s="6206"/>
      <c r="BL200" s="6321"/>
      <c r="BM200" s="6321"/>
      <c r="BN200" s="6324"/>
      <c r="BO200" s="6321"/>
      <c r="BP200" s="6206"/>
      <c r="BQ200" s="6161"/>
      <c r="BR200" s="6161"/>
      <c r="BS200" s="6161"/>
      <c r="BT200" s="6161"/>
      <c r="BU200" s="2064" t="s">
        <v>2035</v>
      </c>
      <c r="BV200" s="2066" t="s">
        <v>857</v>
      </c>
      <c r="BW200" s="2065"/>
      <c r="BX200" s="1201">
        <v>4000</v>
      </c>
      <c r="BY200" s="2064" t="s">
        <v>2034</v>
      </c>
      <c r="BZ200" s="1201">
        <v>4000</v>
      </c>
      <c r="CA200" s="2064" t="s">
        <v>2036</v>
      </c>
      <c r="CB200" s="2067" t="s">
        <v>340</v>
      </c>
      <c r="CC200" s="2067" t="s">
        <v>340</v>
      </c>
      <c r="CD200" s="2056">
        <f>$CD$39</f>
        <v>512</v>
      </c>
      <c r="CE200" s="2056">
        <f>$CD$39</f>
        <v>512</v>
      </c>
      <c r="CF200" s="2056">
        <f>$CD$39</f>
        <v>512</v>
      </c>
      <c r="CG200" s="2056">
        <f>$CD$39</f>
        <v>512</v>
      </c>
      <c r="CH200" s="191"/>
      <c r="CI200" s="1201">
        <v>2</v>
      </c>
      <c r="CJ200" s="1201" t="s">
        <v>859</v>
      </c>
      <c r="CK200" s="1201">
        <v>2</v>
      </c>
      <c r="CL200" s="2063"/>
      <c r="CM200" s="2063"/>
      <c r="CN200" s="2063"/>
      <c r="CO200" s="2063"/>
      <c r="CP200" s="2063"/>
      <c r="CQ200" s="6327"/>
      <c r="CR200" s="6327"/>
      <c r="CS200" s="2349"/>
    </row>
    <row r="201" spans="1:97" ht="12.75" customHeight="1">
      <c r="A201" s="6230"/>
      <c r="B201" s="6362"/>
      <c r="C201" s="3491"/>
      <c r="D201" s="6388"/>
      <c r="E201" s="6430"/>
      <c r="F201" s="6156"/>
      <c r="G201" s="6346"/>
      <c r="H201" s="6346"/>
      <c r="I201" s="6333"/>
      <c r="J201" s="6333"/>
      <c r="K201" s="6333"/>
      <c r="L201" s="6333"/>
      <c r="M201" s="6333"/>
      <c r="N201" s="6333"/>
      <c r="O201" s="6333"/>
      <c r="P201" s="6333"/>
      <c r="Q201" s="6333"/>
      <c r="R201" s="6333"/>
      <c r="S201" s="6333"/>
      <c r="T201" s="6333"/>
      <c r="U201" s="6333"/>
      <c r="V201" s="6333"/>
      <c r="W201" s="6333"/>
      <c r="X201" s="6333"/>
      <c r="Y201" s="6333"/>
      <c r="Z201" s="6333"/>
      <c r="AA201" s="6333"/>
      <c r="AB201" s="6333"/>
      <c r="AC201" s="6333"/>
      <c r="AD201" s="6333"/>
      <c r="AE201" s="6333"/>
      <c r="AF201" s="6333"/>
      <c r="AG201" s="6333"/>
      <c r="AH201" s="6333"/>
      <c r="AI201" s="6333"/>
      <c r="AJ201" s="6333"/>
      <c r="AK201" s="6333"/>
      <c r="AL201" s="6333"/>
      <c r="AM201" s="6333"/>
      <c r="AN201" s="6333"/>
      <c r="AO201" s="6333"/>
      <c r="AP201" s="6333"/>
      <c r="AQ201" s="6333"/>
      <c r="AR201" s="6333"/>
      <c r="AS201" s="6333"/>
      <c r="AT201" s="6333"/>
      <c r="AU201" s="6333"/>
      <c r="AV201" s="6333"/>
      <c r="AW201" s="6333"/>
      <c r="AX201" s="6333"/>
      <c r="AY201" s="6333"/>
      <c r="AZ201" s="6333"/>
      <c r="BA201" s="6333"/>
      <c r="BB201" s="6333"/>
      <c r="BC201" s="6333"/>
      <c r="BD201" s="6330"/>
      <c r="BE201" s="6385"/>
      <c r="BF201" s="6385"/>
      <c r="BG201" s="6385"/>
      <c r="BH201" s="6398"/>
      <c r="BI201" s="6398"/>
      <c r="BJ201" s="6398"/>
      <c r="BK201" s="6207"/>
      <c r="BL201" s="6322"/>
      <c r="BM201" s="6322"/>
      <c r="BN201" s="6325"/>
      <c r="BO201" s="6322"/>
      <c r="BP201" s="6207"/>
      <c r="BQ201" s="6162"/>
      <c r="BR201" s="6162"/>
      <c r="BS201" s="6162"/>
      <c r="BT201" s="6162"/>
      <c r="BU201" s="2064" t="s">
        <v>2035</v>
      </c>
      <c r="BV201" s="2066" t="s">
        <v>857</v>
      </c>
      <c r="BW201" s="2065"/>
      <c r="BX201" s="1201">
        <v>3983</v>
      </c>
      <c r="BY201" s="2064" t="s">
        <v>2034</v>
      </c>
      <c r="BZ201" s="1201">
        <v>3983</v>
      </c>
      <c r="CA201" s="2064" t="s">
        <v>2036</v>
      </c>
      <c r="CB201" s="191" t="s">
        <v>5022</v>
      </c>
      <c r="CC201" s="191" t="s">
        <v>5022</v>
      </c>
      <c r="CD201" s="2218">
        <f>$CD$40</f>
        <v>256</v>
      </c>
      <c r="CE201" s="2219">
        <f>$CE$40</f>
        <v>320</v>
      </c>
      <c r="CF201" s="2219">
        <f>$CF$40</f>
        <v>256</v>
      </c>
      <c r="CG201" s="2220">
        <f>$CG$40</f>
        <v>320</v>
      </c>
      <c r="CH201" s="191"/>
      <c r="CI201" s="1201">
        <v>2</v>
      </c>
      <c r="CJ201" s="1201" t="s">
        <v>859</v>
      </c>
      <c r="CK201" s="1201">
        <v>2</v>
      </c>
      <c r="CL201" s="2063"/>
      <c r="CM201" s="2063"/>
      <c r="CN201" s="2063"/>
      <c r="CO201" s="2063"/>
      <c r="CP201" s="2063"/>
      <c r="CQ201" s="6328"/>
      <c r="CR201" s="6328"/>
      <c r="CS201" s="2350"/>
    </row>
    <row r="202" spans="1:97" ht="12.75" customHeight="1">
      <c r="A202" s="6230"/>
      <c r="B202" s="5809" t="s">
        <v>2463</v>
      </c>
      <c r="C202" s="3627" t="s">
        <v>5189</v>
      </c>
      <c r="D202" s="6386" t="s">
        <v>5335</v>
      </c>
      <c r="E202" s="6411" t="s">
        <v>2043</v>
      </c>
      <c r="F202" s="6392" t="s">
        <v>5416</v>
      </c>
      <c r="G202" s="6344">
        <v>1</v>
      </c>
      <c r="H202" s="6344">
        <v>1</v>
      </c>
      <c r="I202" s="6331" t="s">
        <v>2028</v>
      </c>
      <c r="J202" s="6331" t="s">
        <v>2028</v>
      </c>
      <c r="K202" s="6331" t="s">
        <v>2029</v>
      </c>
      <c r="L202" s="6331" t="s">
        <v>2029</v>
      </c>
      <c r="M202" s="6331">
        <v>8</v>
      </c>
      <c r="N202" s="6331">
        <v>0</v>
      </c>
      <c r="O202" s="6331">
        <v>31</v>
      </c>
      <c r="P202" s="6331">
        <v>8</v>
      </c>
      <c r="Q202" s="6331">
        <v>0</v>
      </c>
      <c r="R202" s="6331">
        <v>31</v>
      </c>
      <c r="S202" s="6331">
        <v>0</v>
      </c>
      <c r="T202" s="6331">
        <v>0</v>
      </c>
      <c r="U202" s="6331">
        <v>0</v>
      </c>
      <c r="V202" s="6331">
        <v>0</v>
      </c>
      <c r="W202" s="6331">
        <v>0</v>
      </c>
      <c r="X202" s="6331">
        <v>0</v>
      </c>
      <c r="Y202" s="6331">
        <v>0</v>
      </c>
      <c r="Z202" s="6331">
        <v>0</v>
      </c>
      <c r="AA202" s="6331">
        <v>0</v>
      </c>
      <c r="AB202" s="6331">
        <v>0</v>
      </c>
      <c r="AC202" s="6331"/>
      <c r="AD202" s="6331"/>
      <c r="AE202" s="6331"/>
      <c r="AF202" s="6331"/>
      <c r="AG202" s="6331"/>
      <c r="AH202" s="6331"/>
      <c r="AI202" s="6331"/>
      <c r="AJ202" s="6331">
        <v>0</v>
      </c>
      <c r="AK202" s="6331">
        <v>0</v>
      </c>
      <c r="AL202" s="6331">
        <v>0</v>
      </c>
      <c r="AM202" s="6331">
        <v>0</v>
      </c>
      <c r="AN202" s="6331" t="s">
        <v>2029</v>
      </c>
      <c r="AO202" s="6331">
        <v>0</v>
      </c>
      <c r="AP202" s="6331">
        <v>0</v>
      </c>
      <c r="AQ202" s="6331">
        <v>0</v>
      </c>
      <c r="AR202" s="6331">
        <v>0</v>
      </c>
      <c r="AS202" s="6331" t="s">
        <v>4810</v>
      </c>
      <c r="AT202" s="6331"/>
      <c r="AU202" s="6331"/>
      <c r="AV202" s="6331"/>
      <c r="AW202" s="6331" t="s">
        <v>4809</v>
      </c>
      <c r="AX202" s="6331" t="s">
        <v>4809</v>
      </c>
      <c r="AY202" s="6331">
        <v>0</v>
      </c>
      <c r="AZ202" s="6331">
        <v>0</v>
      </c>
      <c r="BA202" s="6331">
        <v>0</v>
      </c>
      <c r="BB202" s="6331">
        <v>0</v>
      </c>
      <c r="BC202" s="6331" t="s">
        <v>2030</v>
      </c>
      <c r="BD202" s="6329" t="s">
        <v>2031</v>
      </c>
      <c r="BE202" s="6383">
        <v>15943</v>
      </c>
      <c r="BF202" s="6383">
        <f>BE202</f>
        <v>15943</v>
      </c>
      <c r="BG202" s="6383">
        <f>$CE$48+SUM(CE203:CE205)</f>
        <v>26970</v>
      </c>
      <c r="BH202" s="6396">
        <f>$CF$48+SUM(CF203/2+CF204+CF205)</f>
        <v>1887</v>
      </c>
      <c r="BI202" s="6396">
        <f>BH202</f>
        <v>1887</v>
      </c>
      <c r="BJ202" s="6396">
        <f>$CG$48+SUM(CG203/2+CG204+CG205)</f>
        <v>2248</v>
      </c>
      <c r="BK202" s="6212" t="s">
        <v>873</v>
      </c>
      <c r="BL202" s="6320">
        <v>9</v>
      </c>
      <c r="BM202" s="6320">
        <v>2</v>
      </c>
      <c r="BN202" s="6323" t="s">
        <v>2045</v>
      </c>
      <c r="BO202" s="6320" t="s">
        <v>2033</v>
      </c>
      <c r="BP202" s="6212" t="s">
        <v>2034</v>
      </c>
      <c r="BQ202" s="6160">
        <v>0</v>
      </c>
      <c r="BR202" s="6160">
        <v>0</v>
      </c>
      <c r="BS202" s="6160">
        <v>0</v>
      </c>
      <c r="BT202" s="6160">
        <v>0</v>
      </c>
      <c r="BU202" s="2064" t="s">
        <v>2035</v>
      </c>
      <c r="BV202" s="2066" t="s">
        <v>857</v>
      </c>
      <c r="BW202" s="2065"/>
      <c r="BX202" s="2064">
        <v>1204</v>
      </c>
      <c r="BY202" s="2064" t="s">
        <v>2034</v>
      </c>
      <c r="BZ202" s="2064">
        <v>1203</v>
      </c>
      <c r="CA202" s="2064" t="s">
        <v>2036</v>
      </c>
      <c r="CB202" s="2084" t="s">
        <v>2040</v>
      </c>
      <c r="CC202" s="2084" t="s">
        <v>1708</v>
      </c>
      <c r="CD202" s="2056">
        <f>$CD$35</f>
        <v>21696</v>
      </c>
      <c r="CE202" s="2056">
        <f>$CE$35</f>
        <v>21760</v>
      </c>
      <c r="CF202" s="2056">
        <f>$CF$36</f>
        <v>1024</v>
      </c>
      <c r="CG202" s="2056">
        <f>$CG$36</f>
        <v>1088</v>
      </c>
      <c r="CH202" s="191"/>
      <c r="CI202" s="1201">
        <v>2</v>
      </c>
      <c r="CJ202" s="1201" t="s">
        <v>859</v>
      </c>
      <c r="CK202" s="1201">
        <v>2</v>
      </c>
      <c r="CL202" s="2063"/>
      <c r="CM202" s="2063"/>
      <c r="CN202" s="2063"/>
      <c r="CO202" s="2063"/>
      <c r="CP202" s="2063"/>
      <c r="CQ202" s="6326" t="s">
        <v>2468</v>
      </c>
      <c r="CR202" s="6326" t="s">
        <v>3030</v>
      </c>
      <c r="CS202" s="2348" t="s">
        <v>5443</v>
      </c>
    </row>
    <row r="203" spans="1:97" ht="12.75" customHeight="1">
      <c r="A203" s="6230"/>
      <c r="B203" s="5804"/>
      <c r="C203" s="3490"/>
      <c r="D203" s="6387"/>
      <c r="E203" s="6412"/>
      <c r="F203" s="6343"/>
      <c r="G203" s="6345"/>
      <c r="H203" s="6345"/>
      <c r="I203" s="6332"/>
      <c r="J203" s="6332"/>
      <c r="K203" s="6332"/>
      <c r="L203" s="6332"/>
      <c r="M203" s="6332"/>
      <c r="N203" s="6332"/>
      <c r="O203" s="6332"/>
      <c r="P203" s="6332"/>
      <c r="Q203" s="6332"/>
      <c r="R203" s="6332"/>
      <c r="S203" s="6332"/>
      <c r="T203" s="6332"/>
      <c r="U203" s="6332"/>
      <c r="V203" s="6332"/>
      <c r="W203" s="6332"/>
      <c r="X203" s="6332"/>
      <c r="Y203" s="6332"/>
      <c r="Z203" s="6332"/>
      <c r="AA203" s="6332"/>
      <c r="AB203" s="6332"/>
      <c r="AC203" s="6332"/>
      <c r="AD203" s="6332"/>
      <c r="AE203" s="6332"/>
      <c r="AF203" s="6332"/>
      <c r="AG203" s="6332"/>
      <c r="AH203" s="6332"/>
      <c r="AI203" s="6332"/>
      <c r="AJ203" s="6332"/>
      <c r="AK203" s="6332"/>
      <c r="AL203" s="6332"/>
      <c r="AM203" s="6332"/>
      <c r="AN203" s="6332"/>
      <c r="AO203" s="6332"/>
      <c r="AP203" s="6332"/>
      <c r="AQ203" s="6332"/>
      <c r="AR203" s="6332"/>
      <c r="AS203" s="6332"/>
      <c r="AT203" s="6332"/>
      <c r="AU203" s="6332"/>
      <c r="AV203" s="6332"/>
      <c r="AW203" s="6332"/>
      <c r="AX203" s="6332"/>
      <c r="AY203" s="6332"/>
      <c r="AZ203" s="6332"/>
      <c r="BA203" s="6332"/>
      <c r="BB203" s="6332"/>
      <c r="BC203" s="6332"/>
      <c r="BD203" s="6330"/>
      <c r="BE203" s="6384"/>
      <c r="BF203" s="6384"/>
      <c r="BG203" s="6384"/>
      <c r="BH203" s="6397"/>
      <c r="BI203" s="6397"/>
      <c r="BJ203" s="6397"/>
      <c r="BK203" s="6206"/>
      <c r="BL203" s="6321"/>
      <c r="BM203" s="6321"/>
      <c r="BN203" s="6324"/>
      <c r="BO203" s="6321"/>
      <c r="BP203" s="6206"/>
      <c r="BQ203" s="6161"/>
      <c r="BR203" s="6161"/>
      <c r="BS203" s="6161"/>
      <c r="BT203" s="6161"/>
      <c r="BU203" s="2064" t="s">
        <v>2035</v>
      </c>
      <c r="BV203" s="2066" t="s">
        <v>857</v>
      </c>
      <c r="BW203" s="2065"/>
      <c r="BX203" s="1201">
        <v>3986</v>
      </c>
      <c r="BY203" s="2064" t="s">
        <v>2034</v>
      </c>
      <c r="BZ203" s="1201">
        <v>3986</v>
      </c>
      <c r="CA203" s="2064" t="s">
        <v>2036</v>
      </c>
      <c r="CB203" s="2067" t="s">
        <v>4977</v>
      </c>
      <c r="CC203" s="2067" t="s">
        <v>4976</v>
      </c>
      <c r="CD203" s="2056">
        <f>$CD$26</f>
        <v>4032</v>
      </c>
      <c r="CE203" s="2056">
        <f>$CE$26</f>
        <v>4096</v>
      </c>
      <c r="CF203" s="2056">
        <f>$CF$26</f>
        <v>512</v>
      </c>
      <c r="CG203" s="2056">
        <f>$CG$26</f>
        <v>576</v>
      </c>
      <c r="CH203" s="2070"/>
      <c r="CI203" s="2069">
        <v>2</v>
      </c>
      <c r="CJ203" s="2069" t="s">
        <v>859</v>
      </c>
      <c r="CK203" s="2069">
        <v>2</v>
      </c>
      <c r="CL203" s="2068">
        <v>3</v>
      </c>
      <c r="CM203" s="2068" t="s">
        <v>875</v>
      </c>
      <c r="CN203" s="2068" t="s">
        <v>859</v>
      </c>
      <c r="CO203" s="2068" t="s">
        <v>876</v>
      </c>
      <c r="CP203" s="2068" t="s">
        <v>877</v>
      </c>
      <c r="CQ203" s="6327"/>
      <c r="CR203" s="6327"/>
      <c r="CS203" s="2349"/>
    </row>
    <row r="204" spans="1:97" ht="12.75" customHeight="1">
      <c r="A204" s="6230"/>
      <c r="B204" s="5804"/>
      <c r="C204" s="3490"/>
      <c r="D204" s="6387"/>
      <c r="E204" s="6412"/>
      <c r="F204" s="6343"/>
      <c r="G204" s="6345"/>
      <c r="H204" s="6345"/>
      <c r="I204" s="6332"/>
      <c r="J204" s="6332"/>
      <c r="K204" s="6332"/>
      <c r="L204" s="6332"/>
      <c r="M204" s="6332"/>
      <c r="N204" s="6332"/>
      <c r="O204" s="6332"/>
      <c r="P204" s="6332"/>
      <c r="Q204" s="6332"/>
      <c r="R204" s="6332"/>
      <c r="S204" s="6332"/>
      <c r="T204" s="6332"/>
      <c r="U204" s="6332"/>
      <c r="V204" s="6332"/>
      <c r="W204" s="6332"/>
      <c r="X204" s="6332"/>
      <c r="Y204" s="6332"/>
      <c r="Z204" s="6332"/>
      <c r="AA204" s="6332"/>
      <c r="AB204" s="6332"/>
      <c r="AC204" s="6332"/>
      <c r="AD204" s="6332"/>
      <c r="AE204" s="6332"/>
      <c r="AF204" s="6332"/>
      <c r="AG204" s="6332"/>
      <c r="AH204" s="6332"/>
      <c r="AI204" s="6332"/>
      <c r="AJ204" s="6332"/>
      <c r="AK204" s="6332"/>
      <c r="AL204" s="6332"/>
      <c r="AM204" s="6332"/>
      <c r="AN204" s="6332"/>
      <c r="AO204" s="6332"/>
      <c r="AP204" s="6332"/>
      <c r="AQ204" s="6332"/>
      <c r="AR204" s="6332"/>
      <c r="AS204" s="6332"/>
      <c r="AT204" s="6332"/>
      <c r="AU204" s="6332"/>
      <c r="AV204" s="6332"/>
      <c r="AW204" s="6332"/>
      <c r="AX204" s="6332"/>
      <c r="AY204" s="6332"/>
      <c r="AZ204" s="6332"/>
      <c r="BA204" s="6332"/>
      <c r="BB204" s="6332"/>
      <c r="BC204" s="6332"/>
      <c r="BD204" s="6329" t="s">
        <v>2031</v>
      </c>
      <c r="BE204" s="6384"/>
      <c r="BF204" s="6384"/>
      <c r="BG204" s="6384"/>
      <c r="BH204" s="6397"/>
      <c r="BI204" s="6397"/>
      <c r="BJ204" s="6397"/>
      <c r="BK204" s="6206"/>
      <c r="BL204" s="6321"/>
      <c r="BM204" s="6321"/>
      <c r="BN204" s="6324"/>
      <c r="BO204" s="6321"/>
      <c r="BP204" s="6206"/>
      <c r="BQ204" s="6161"/>
      <c r="BR204" s="6161"/>
      <c r="BS204" s="6161"/>
      <c r="BT204" s="6161"/>
      <c r="BU204" s="2064" t="s">
        <v>2035</v>
      </c>
      <c r="BV204" s="2066" t="s">
        <v>857</v>
      </c>
      <c r="BW204" s="2065"/>
      <c r="BX204" s="1201">
        <v>4000</v>
      </c>
      <c r="BY204" s="2064" t="s">
        <v>2034</v>
      </c>
      <c r="BZ204" s="1201">
        <v>4000</v>
      </c>
      <c r="CA204" s="2064" t="s">
        <v>2036</v>
      </c>
      <c r="CB204" s="2067" t="s">
        <v>340</v>
      </c>
      <c r="CC204" s="2067" t="s">
        <v>340</v>
      </c>
      <c r="CD204" s="2056">
        <f>$CD$39</f>
        <v>512</v>
      </c>
      <c r="CE204" s="2056">
        <f>$CD$39</f>
        <v>512</v>
      </c>
      <c r="CF204" s="2056">
        <f>$CD$39</f>
        <v>512</v>
      </c>
      <c r="CG204" s="2056">
        <f>$CD$39</f>
        <v>512</v>
      </c>
      <c r="CH204" s="191"/>
      <c r="CI204" s="1201">
        <v>2</v>
      </c>
      <c r="CJ204" s="1201" t="s">
        <v>859</v>
      </c>
      <c r="CK204" s="1201">
        <v>2</v>
      </c>
      <c r="CL204" s="2063"/>
      <c r="CM204" s="2063"/>
      <c r="CN204" s="2063"/>
      <c r="CO204" s="2063"/>
      <c r="CP204" s="2063"/>
      <c r="CQ204" s="6327"/>
      <c r="CR204" s="6327"/>
      <c r="CS204" s="2349"/>
    </row>
    <row r="205" spans="1:97" ht="12.75" customHeight="1">
      <c r="A205" s="6231"/>
      <c r="B205" s="5805"/>
      <c r="C205" s="3491"/>
      <c r="D205" s="6388"/>
      <c r="E205" s="6413"/>
      <c r="F205" s="6156"/>
      <c r="G205" s="6346"/>
      <c r="H205" s="6346"/>
      <c r="I205" s="6333"/>
      <c r="J205" s="6333"/>
      <c r="K205" s="6333"/>
      <c r="L205" s="6333"/>
      <c r="M205" s="6333"/>
      <c r="N205" s="6333"/>
      <c r="O205" s="6333"/>
      <c r="P205" s="6333"/>
      <c r="Q205" s="6333"/>
      <c r="R205" s="6333"/>
      <c r="S205" s="6333"/>
      <c r="T205" s="6333"/>
      <c r="U205" s="6333"/>
      <c r="V205" s="6333"/>
      <c r="W205" s="6333"/>
      <c r="X205" s="6333"/>
      <c r="Y205" s="6333"/>
      <c r="Z205" s="6333"/>
      <c r="AA205" s="6333"/>
      <c r="AB205" s="6333"/>
      <c r="AC205" s="6333"/>
      <c r="AD205" s="6333"/>
      <c r="AE205" s="6333"/>
      <c r="AF205" s="6333"/>
      <c r="AG205" s="6333"/>
      <c r="AH205" s="6333"/>
      <c r="AI205" s="6333"/>
      <c r="AJ205" s="6333"/>
      <c r="AK205" s="6333"/>
      <c r="AL205" s="6333"/>
      <c r="AM205" s="6333"/>
      <c r="AN205" s="6333"/>
      <c r="AO205" s="6333"/>
      <c r="AP205" s="6333"/>
      <c r="AQ205" s="6333"/>
      <c r="AR205" s="6333"/>
      <c r="AS205" s="6333"/>
      <c r="AT205" s="6333"/>
      <c r="AU205" s="6333"/>
      <c r="AV205" s="6333"/>
      <c r="AW205" s="6333"/>
      <c r="AX205" s="6333"/>
      <c r="AY205" s="6333"/>
      <c r="AZ205" s="6333"/>
      <c r="BA205" s="6333"/>
      <c r="BB205" s="6333"/>
      <c r="BC205" s="6333"/>
      <c r="BD205" s="6330"/>
      <c r="BE205" s="6385"/>
      <c r="BF205" s="6385"/>
      <c r="BG205" s="6385"/>
      <c r="BH205" s="6398"/>
      <c r="BI205" s="6398"/>
      <c r="BJ205" s="6398"/>
      <c r="BK205" s="6207"/>
      <c r="BL205" s="6322"/>
      <c r="BM205" s="6322"/>
      <c r="BN205" s="6325"/>
      <c r="BO205" s="6322"/>
      <c r="BP205" s="6207"/>
      <c r="BQ205" s="6162"/>
      <c r="BR205" s="6162"/>
      <c r="BS205" s="6162"/>
      <c r="BT205" s="6162"/>
      <c r="BU205" s="2064" t="s">
        <v>2035</v>
      </c>
      <c r="BV205" s="2066" t="s">
        <v>857</v>
      </c>
      <c r="BW205" s="2065"/>
      <c r="BX205" s="1201">
        <v>3983</v>
      </c>
      <c r="BY205" s="2064" t="s">
        <v>2034</v>
      </c>
      <c r="BZ205" s="1201">
        <v>3983</v>
      </c>
      <c r="CA205" s="2064" t="s">
        <v>2036</v>
      </c>
      <c r="CB205" s="191" t="s">
        <v>5022</v>
      </c>
      <c r="CC205" s="191" t="s">
        <v>5022</v>
      </c>
      <c r="CD205" s="2218">
        <f>$CD$40</f>
        <v>256</v>
      </c>
      <c r="CE205" s="2219">
        <f>$CE$40</f>
        <v>320</v>
      </c>
      <c r="CF205" s="2219">
        <f>$CF$40</f>
        <v>256</v>
      </c>
      <c r="CG205" s="2220">
        <f>$CG$40</f>
        <v>320</v>
      </c>
      <c r="CH205" s="191"/>
      <c r="CI205" s="1201">
        <v>2</v>
      </c>
      <c r="CJ205" s="1201" t="s">
        <v>859</v>
      </c>
      <c r="CK205" s="1201">
        <v>2</v>
      </c>
      <c r="CL205" s="2063"/>
      <c r="CM205" s="2063"/>
      <c r="CN205" s="2063"/>
      <c r="CO205" s="2063"/>
      <c r="CP205" s="2063"/>
      <c r="CQ205" s="6328"/>
      <c r="CR205" s="6328"/>
      <c r="CS205" s="2350"/>
    </row>
    <row r="206" spans="1:97" ht="12.75" customHeight="1">
      <c r="A206" s="6140" t="s">
        <v>5387</v>
      </c>
      <c r="B206" s="5809" t="s">
        <v>2463</v>
      </c>
      <c r="C206" s="3627" t="s">
        <v>5136</v>
      </c>
      <c r="D206" s="6386" t="s">
        <v>5337</v>
      </c>
      <c r="E206" s="6411" t="s">
        <v>2050</v>
      </c>
      <c r="F206" s="6392" t="s">
        <v>5417</v>
      </c>
      <c r="G206" s="6344">
        <v>1</v>
      </c>
      <c r="H206" s="6344">
        <v>1</v>
      </c>
      <c r="I206" s="6331" t="s">
        <v>2028</v>
      </c>
      <c r="J206" s="6331" t="s">
        <v>2028</v>
      </c>
      <c r="K206" s="6331" t="s">
        <v>2029</v>
      </c>
      <c r="L206" s="6331" t="s">
        <v>2029</v>
      </c>
      <c r="M206" s="6331">
        <v>9</v>
      </c>
      <c r="N206" s="6331">
        <v>0</v>
      </c>
      <c r="O206" s="6331">
        <v>31</v>
      </c>
      <c r="P206" s="6331">
        <v>9</v>
      </c>
      <c r="Q206" s="6331">
        <v>0</v>
      </c>
      <c r="R206" s="6331">
        <v>31</v>
      </c>
      <c r="S206" s="6331">
        <v>0</v>
      </c>
      <c r="T206" s="6331">
        <v>0</v>
      </c>
      <c r="U206" s="6331">
        <v>0</v>
      </c>
      <c r="V206" s="6331">
        <v>0</v>
      </c>
      <c r="W206" s="6331">
        <v>0</v>
      </c>
      <c r="X206" s="6331">
        <v>0</v>
      </c>
      <c r="Y206" s="6331">
        <v>0</v>
      </c>
      <c r="Z206" s="6331">
        <v>0</v>
      </c>
      <c r="AA206" s="6331">
        <v>0</v>
      </c>
      <c r="AB206" s="6331">
        <v>0</v>
      </c>
      <c r="AC206" s="6331"/>
      <c r="AD206" s="6331"/>
      <c r="AE206" s="6331"/>
      <c r="AF206" s="6331"/>
      <c r="AG206" s="6331"/>
      <c r="AH206" s="6331"/>
      <c r="AI206" s="6331"/>
      <c r="AJ206" s="6331">
        <v>0</v>
      </c>
      <c r="AK206" s="6331">
        <v>0</v>
      </c>
      <c r="AL206" s="6331">
        <v>0</v>
      </c>
      <c r="AM206" s="6331">
        <v>0</v>
      </c>
      <c r="AN206" s="6331" t="s">
        <v>2029</v>
      </c>
      <c r="AO206" s="6331">
        <v>0</v>
      </c>
      <c r="AP206" s="6331">
        <v>0</v>
      </c>
      <c r="AQ206" s="6331">
        <v>0</v>
      </c>
      <c r="AR206" s="6331">
        <v>0</v>
      </c>
      <c r="AS206" s="6331" t="s">
        <v>4810</v>
      </c>
      <c r="AT206" s="6331"/>
      <c r="AU206" s="6331"/>
      <c r="AV206" s="6331"/>
      <c r="AW206" s="6331" t="s">
        <v>4809</v>
      </c>
      <c r="AX206" s="6331" t="s">
        <v>4809</v>
      </c>
      <c r="AY206" s="6331">
        <v>0</v>
      </c>
      <c r="AZ206" s="6331">
        <v>0</v>
      </c>
      <c r="BA206" s="6331">
        <v>0</v>
      </c>
      <c r="BB206" s="6331">
        <v>0</v>
      </c>
      <c r="BC206" s="6331" t="s">
        <v>2030</v>
      </c>
      <c r="BD206" s="6329" t="s">
        <v>2031</v>
      </c>
      <c r="BE206" s="6383">
        <f>$CD$45+SUM(CD207:CD209)</f>
        <v>10936</v>
      </c>
      <c r="BF206" s="6383">
        <f>BE206</f>
        <v>10936</v>
      </c>
      <c r="BG206" s="6383">
        <f>$CE$45+SUM(CE207:CE209)</f>
        <v>17671</v>
      </c>
      <c r="BH206" s="6396">
        <f>$CF$47+SUM(CF207/2+CF208+CF209)</f>
        <v>1631</v>
      </c>
      <c r="BI206" s="6396">
        <f>BH206</f>
        <v>1631</v>
      </c>
      <c r="BJ206" s="6396">
        <f>$CG$47+SUM(CG207/2+CG208+CG209)</f>
        <v>1992</v>
      </c>
      <c r="BK206" s="6212" t="s">
        <v>873</v>
      </c>
      <c r="BL206" s="6320">
        <v>9</v>
      </c>
      <c r="BM206" s="6320">
        <v>2</v>
      </c>
      <c r="BN206" s="6323" t="s">
        <v>2045</v>
      </c>
      <c r="BO206" s="6320" t="s">
        <v>2033</v>
      </c>
      <c r="BP206" s="6212" t="s">
        <v>2034</v>
      </c>
      <c r="BQ206" s="6160">
        <v>0</v>
      </c>
      <c r="BR206" s="6160">
        <v>0</v>
      </c>
      <c r="BS206" s="6160">
        <v>0</v>
      </c>
      <c r="BT206" s="6160">
        <v>0</v>
      </c>
      <c r="BU206" s="2064" t="s">
        <v>2035</v>
      </c>
      <c r="BV206" s="2066" t="s">
        <v>857</v>
      </c>
      <c r="BW206" s="2065"/>
      <c r="BX206" s="2064">
        <v>1204</v>
      </c>
      <c r="BY206" s="2064" t="s">
        <v>2034</v>
      </c>
      <c r="BZ206" s="2064">
        <v>1203</v>
      </c>
      <c r="CA206" s="2064" t="s">
        <v>2036</v>
      </c>
      <c r="CB206" s="2084" t="s">
        <v>2037</v>
      </c>
      <c r="CC206" s="2084" t="s">
        <v>1708</v>
      </c>
      <c r="CD206" s="2056">
        <f>$CD$34</f>
        <v>10752</v>
      </c>
      <c r="CE206" s="2056">
        <f>$CE$34</f>
        <v>10816</v>
      </c>
      <c r="CF206" s="2056">
        <f>$CF$36</f>
        <v>1024</v>
      </c>
      <c r="CG206" s="2056">
        <f>$CG$36</f>
        <v>1088</v>
      </c>
      <c r="CH206" s="191"/>
      <c r="CI206" s="1201">
        <v>2</v>
      </c>
      <c r="CJ206" s="1201" t="s">
        <v>859</v>
      </c>
      <c r="CK206" s="1201">
        <v>2</v>
      </c>
      <c r="CL206" s="2063"/>
      <c r="CM206" s="2063"/>
      <c r="CN206" s="2063"/>
      <c r="CO206" s="2063"/>
      <c r="CP206" s="2063"/>
      <c r="CQ206" s="6326" t="s">
        <v>2468</v>
      </c>
      <c r="CR206" s="6326" t="s">
        <v>3030</v>
      </c>
      <c r="CS206" s="2348" t="s">
        <v>5443</v>
      </c>
    </row>
    <row r="207" spans="1:97" ht="12.75" customHeight="1">
      <c r="A207" s="6141"/>
      <c r="B207" s="5804"/>
      <c r="C207" s="3490"/>
      <c r="D207" s="6387"/>
      <c r="E207" s="6412"/>
      <c r="F207" s="6343"/>
      <c r="G207" s="6345"/>
      <c r="H207" s="6345"/>
      <c r="I207" s="6332"/>
      <c r="J207" s="6332"/>
      <c r="K207" s="6332"/>
      <c r="L207" s="6332"/>
      <c r="M207" s="6332"/>
      <c r="N207" s="6332"/>
      <c r="O207" s="6332"/>
      <c r="P207" s="6332"/>
      <c r="Q207" s="6332"/>
      <c r="R207" s="6332"/>
      <c r="S207" s="6332"/>
      <c r="T207" s="6332"/>
      <c r="U207" s="6332"/>
      <c r="V207" s="6332"/>
      <c r="W207" s="6332"/>
      <c r="X207" s="6332"/>
      <c r="Y207" s="6332"/>
      <c r="Z207" s="6332"/>
      <c r="AA207" s="6332"/>
      <c r="AB207" s="6332"/>
      <c r="AC207" s="6332"/>
      <c r="AD207" s="6332"/>
      <c r="AE207" s="6332"/>
      <c r="AF207" s="6332"/>
      <c r="AG207" s="6332"/>
      <c r="AH207" s="6332"/>
      <c r="AI207" s="6332"/>
      <c r="AJ207" s="6332"/>
      <c r="AK207" s="6332"/>
      <c r="AL207" s="6332"/>
      <c r="AM207" s="6332"/>
      <c r="AN207" s="6332"/>
      <c r="AO207" s="6332"/>
      <c r="AP207" s="6332"/>
      <c r="AQ207" s="6332"/>
      <c r="AR207" s="6332"/>
      <c r="AS207" s="6332"/>
      <c r="AT207" s="6332"/>
      <c r="AU207" s="6332"/>
      <c r="AV207" s="6332"/>
      <c r="AW207" s="6332"/>
      <c r="AX207" s="6332"/>
      <c r="AY207" s="6332"/>
      <c r="AZ207" s="6332"/>
      <c r="BA207" s="6332"/>
      <c r="BB207" s="6332"/>
      <c r="BC207" s="6332"/>
      <c r="BD207" s="6330"/>
      <c r="BE207" s="6384"/>
      <c r="BF207" s="6384"/>
      <c r="BG207" s="6384"/>
      <c r="BH207" s="6397"/>
      <c r="BI207" s="6397"/>
      <c r="BJ207" s="6397"/>
      <c r="BK207" s="6206"/>
      <c r="BL207" s="6321"/>
      <c r="BM207" s="6321"/>
      <c r="BN207" s="6324"/>
      <c r="BO207" s="6321"/>
      <c r="BP207" s="6206"/>
      <c r="BQ207" s="6161"/>
      <c r="BR207" s="6161"/>
      <c r="BS207" s="6161"/>
      <c r="BT207" s="6161"/>
      <c r="BU207" s="2064" t="s">
        <v>2035</v>
      </c>
      <c r="BV207" s="2066" t="s">
        <v>857</v>
      </c>
      <c r="BW207" s="2065"/>
      <c r="BX207" s="1201">
        <v>3986</v>
      </c>
      <c r="BY207" s="2064" t="s">
        <v>2034</v>
      </c>
      <c r="BZ207" s="1201">
        <v>3986</v>
      </c>
      <c r="CA207" s="2064" t="s">
        <v>2036</v>
      </c>
      <c r="CB207" s="2067" t="s">
        <v>4978</v>
      </c>
      <c r="CC207" s="2067" t="s">
        <v>4976</v>
      </c>
      <c r="CD207" s="2056">
        <f>$CD$27</f>
        <v>6016</v>
      </c>
      <c r="CE207" s="2056">
        <f>$CE$27</f>
        <v>6080</v>
      </c>
      <c r="CF207" s="2056">
        <f>$CF$27</f>
        <v>512</v>
      </c>
      <c r="CG207" s="2056">
        <f>$CG$27</f>
        <v>576</v>
      </c>
      <c r="CH207" s="2070"/>
      <c r="CI207" s="2069">
        <v>2</v>
      </c>
      <c r="CJ207" s="2069" t="s">
        <v>859</v>
      </c>
      <c r="CK207" s="2069">
        <v>2</v>
      </c>
      <c r="CL207" s="2068">
        <v>6</v>
      </c>
      <c r="CM207" s="2068" t="s">
        <v>875</v>
      </c>
      <c r="CN207" s="2068" t="s">
        <v>859</v>
      </c>
      <c r="CO207" s="2068" t="s">
        <v>876</v>
      </c>
      <c r="CP207" s="2068" t="s">
        <v>877</v>
      </c>
      <c r="CQ207" s="6327"/>
      <c r="CR207" s="6327"/>
      <c r="CS207" s="2349"/>
    </row>
    <row r="208" spans="1:97" ht="12.75" customHeight="1">
      <c r="A208" s="6141"/>
      <c r="B208" s="5804"/>
      <c r="C208" s="3490"/>
      <c r="D208" s="6387"/>
      <c r="E208" s="6412"/>
      <c r="F208" s="6343"/>
      <c r="G208" s="6345"/>
      <c r="H208" s="6345"/>
      <c r="I208" s="6332"/>
      <c r="J208" s="6332"/>
      <c r="K208" s="6332"/>
      <c r="L208" s="6332"/>
      <c r="M208" s="6332"/>
      <c r="N208" s="6332"/>
      <c r="O208" s="6332"/>
      <c r="P208" s="6332"/>
      <c r="Q208" s="6332"/>
      <c r="R208" s="6332"/>
      <c r="S208" s="6332"/>
      <c r="T208" s="6332"/>
      <c r="U208" s="6332"/>
      <c r="V208" s="6332"/>
      <c r="W208" s="6332"/>
      <c r="X208" s="6332"/>
      <c r="Y208" s="6332"/>
      <c r="Z208" s="6332"/>
      <c r="AA208" s="6332"/>
      <c r="AB208" s="6332"/>
      <c r="AC208" s="6332"/>
      <c r="AD208" s="6332"/>
      <c r="AE208" s="6332"/>
      <c r="AF208" s="6332"/>
      <c r="AG208" s="6332"/>
      <c r="AH208" s="6332"/>
      <c r="AI208" s="6332"/>
      <c r="AJ208" s="6332"/>
      <c r="AK208" s="6332"/>
      <c r="AL208" s="6332"/>
      <c r="AM208" s="6332"/>
      <c r="AN208" s="6332"/>
      <c r="AO208" s="6332"/>
      <c r="AP208" s="6332"/>
      <c r="AQ208" s="6332"/>
      <c r="AR208" s="6332"/>
      <c r="AS208" s="6332"/>
      <c r="AT208" s="6332"/>
      <c r="AU208" s="6332"/>
      <c r="AV208" s="6332"/>
      <c r="AW208" s="6332"/>
      <c r="AX208" s="6332"/>
      <c r="AY208" s="6332"/>
      <c r="AZ208" s="6332"/>
      <c r="BA208" s="6332"/>
      <c r="BB208" s="6332"/>
      <c r="BC208" s="6332"/>
      <c r="BD208" s="6329" t="s">
        <v>2031</v>
      </c>
      <c r="BE208" s="6384"/>
      <c r="BF208" s="6384"/>
      <c r="BG208" s="6384"/>
      <c r="BH208" s="6397"/>
      <c r="BI208" s="6397"/>
      <c r="BJ208" s="6397"/>
      <c r="BK208" s="6206"/>
      <c r="BL208" s="6321"/>
      <c r="BM208" s="6321"/>
      <c r="BN208" s="6324"/>
      <c r="BO208" s="6321"/>
      <c r="BP208" s="6206"/>
      <c r="BQ208" s="6161"/>
      <c r="BR208" s="6161"/>
      <c r="BS208" s="6161"/>
      <c r="BT208" s="6161"/>
      <c r="BU208" s="2064" t="s">
        <v>2035</v>
      </c>
      <c r="BV208" s="2066" t="s">
        <v>857</v>
      </c>
      <c r="BW208" s="2065"/>
      <c r="BX208" s="1201">
        <v>4000</v>
      </c>
      <c r="BY208" s="2064" t="s">
        <v>2034</v>
      </c>
      <c r="BZ208" s="1201">
        <v>4000</v>
      </c>
      <c r="CA208" s="2064" t="s">
        <v>2036</v>
      </c>
      <c r="CB208" s="2067" t="s">
        <v>869</v>
      </c>
      <c r="CC208" s="2067" t="s">
        <v>869</v>
      </c>
      <c r="CD208" s="2056">
        <f>$CD$37</f>
        <v>256</v>
      </c>
      <c r="CE208" s="2056">
        <f>$CE$37</f>
        <v>256</v>
      </c>
      <c r="CF208" s="2056">
        <f>$CF$37</f>
        <v>256</v>
      </c>
      <c r="CG208" s="2056">
        <f>$CG$37</f>
        <v>256</v>
      </c>
      <c r="CH208" s="191"/>
      <c r="CI208" s="1201">
        <v>2</v>
      </c>
      <c r="CJ208" s="1201" t="s">
        <v>859</v>
      </c>
      <c r="CK208" s="1201">
        <v>2</v>
      </c>
      <c r="CL208" s="2063"/>
      <c r="CM208" s="2063"/>
      <c r="CN208" s="2063"/>
      <c r="CO208" s="2063"/>
      <c r="CP208" s="2063"/>
      <c r="CQ208" s="6327"/>
      <c r="CR208" s="6327"/>
      <c r="CS208" s="2349"/>
    </row>
    <row r="209" spans="1:97" ht="12.75" customHeight="1">
      <c r="A209" s="6141"/>
      <c r="B209" s="5805"/>
      <c r="C209" s="3491"/>
      <c r="D209" s="6414"/>
      <c r="E209" s="6415"/>
      <c r="F209" s="6156"/>
      <c r="G209" s="6346"/>
      <c r="H209" s="6346"/>
      <c r="I209" s="6333"/>
      <c r="J209" s="6333"/>
      <c r="K209" s="6333"/>
      <c r="L209" s="6333"/>
      <c r="M209" s="6333"/>
      <c r="N209" s="6333"/>
      <c r="O209" s="6333"/>
      <c r="P209" s="6333"/>
      <c r="Q209" s="6333"/>
      <c r="R209" s="6333"/>
      <c r="S209" s="6333"/>
      <c r="T209" s="6333"/>
      <c r="U209" s="6333"/>
      <c r="V209" s="6333"/>
      <c r="W209" s="6333"/>
      <c r="X209" s="6333"/>
      <c r="Y209" s="6333"/>
      <c r="Z209" s="6333"/>
      <c r="AA209" s="6333"/>
      <c r="AB209" s="6333"/>
      <c r="AC209" s="6333"/>
      <c r="AD209" s="6333"/>
      <c r="AE209" s="6333"/>
      <c r="AF209" s="6333"/>
      <c r="AG209" s="6333"/>
      <c r="AH209" s="6333"/>
      <c r="AI209" s="6333"/>
      <c r="AJ209" s="6333"/>
      <c r="AK209" s="6333"/>
      <c r="AL209" s="6333"/>
      <c r="AM209" s="6333"/>
      <c r="AN209" s="6333"/>
      <c r="AO209" s="6333"/>
      <c r="AP209" s="6333"/>
      <c r="AQ209" s="6333"/>
      <c r="AR209" s="6333"/>
      <c r="AS209" s="6333"/>
      <c r="AT209" s="6333"/>
      <c r="AU209" s="6333"/>
      <c r="AV209" s="6333"/>
      <c r="AW209" s="6333"/>
      <c r="AX209" s="6333"/>
      <c r="AY209" s="6333"/>
      <c r="AZ209" s="6333"/>
      <c r="BA209" s="6333"/>
      <c r="BB209" s="6333"/>
      <c r="BC209" s="6333"/>
      <c r="BD209" s="6330"/>
      <c r="BE209" s="6385"/>
      <c r="BF209" s="6385"/>
      <c r="BG209" s="6385"/>
      <c r="BH209" s="6398"/>
      <c r="BI209" s="6398"/>
      <c r="BJ209" s="6398"/>
      <c r="BK209" s="6207"/>
      <c r="BL209" s="6322"/>
      <c r="BM209" s="6322"/>
      <c r="BN209" s="6325"/>
      <c r="BO209" s="6322"/>
      <c r="BP209" s="6207"/>
      <c r="BQ209" s="6162"/>
      <c r="BR209" s="6162"/>
      <c r="BS209" s="6162"/>
      <c r="BT209" s="6162"/>
      <c r="BU209" s="2064" t="s">
        <v>2035</v>
      </c>
      <c r="BV209" s="2066" t="s">
        <v>857</v>
      </c>
      <c r="BW209" s="2065"/>
      <c r="BX209" s="1201">
        <v>3983</v>
      </c>
      <c r="BY209" s="2064" t="s">
        <v>2034</v>
      </c>
      <c r="BZ209" s="1201">
        <v>3983</v>
      </c>
      <c r="CA209" s="2064" t="s">
        <v>2036</v>
      </c>
      <c r="CB209" s="191" t="s">
        <v>5022</v>
      </c>
      <c r="CC209" s="191" t="s">
        <v>5022</v>
      </c>
      <c r="CD209" s="2218">
        <f>$CD$40</f>
        <v>256</v>
      </c>
      <c r="CE209" s="2219">
        <f>$CE$40</f>
        <v>320</v>
      </c>
      <c r="CF209" s="2219">
        <f>$CF$40</f>
        <v>256</v>
      </c>
      <c r="CG209" s="2220">
        <f>$CG$40</f>
        <v>320</v>
      </c>
      <c r="CH209" s="191"/>
      <c r="CI209" s="1201">
        <v>2</v>
      </c>
      <c r="CJ209" s="1201" t="s">
        <v>859</v>
      </c>
      <c r="CK209" s="1201">
        <v>2</v>
      </c>
      <c r="CL209" s="2063"/>
      <c r="CM209" s="2063"/>
      <c r="CN209" s="2063"/>
      <c r="CO209" s="2063"/>
      <c r="CP209" s="2063"/>
      <c r="CQ209" s="6328"/>
      <c r="CR209" s="6328"/>
      <c r="CS209" s="2350"/>
    </row>
    <row r="210" spans="1:97" ht="12.75" customHeight="1">
      <c r="A210" s="6141"/>
      <c r="B210" s="5809" t="s">
        <v>2463</v>
      </c>
      <c r="C210" s="3627" t="s">
        <v>5181</v>
      </c>
      <c r="D210" s="6386" t="s">
        <v>5359</v>
      </c>
      <c r="E210" s="6411" t="s">
        <v>2050</v>
      </c>
      <c r="F210" s="6392" t="s">
        <v>5418</v>
      </c>
      <c r="G210" s="6344">
        <v>1</v>
      </c>
      <c r="H210" s="6344">
        <v>1</v>
      </c>
      <c r="I210" s="6331" t="s">
        <v>2028</v>
      </c>
      <c r="J210" s="6331" t="s">
        <v>2028</v>
      </c>
      <c r="K210" s="6331" t="s">
        <v>2029</v>
      </c>
      <c r="L210" s="6331" t="s">
        <v>2029</v>
      </c>
      <c r="M210" s="6331">
        <v>9</v>
      </c>
      <c r="N210" s="6331">
        <v>0</v>
      </c>
      <c r="O210" s="6331">
        <v>31</v>
      </c>
      <c r="P210" s="6331">
        <v>9</v>
      </c>
      <c r="Q210" s="6331">
        <v>0</v>
      </c>
      <c r="R210" s="6331">
        <v>31</v>
      </c>
      <c r="S210" s="6331">
        <v>0</v>
      </c>
      <c r="T210" s="6331">
        <v>0</v>
      </c>
      <c r="U210" s="6331">
        <v>0</v>
      </c>
      <c r="V210" s="6331">
        <v>0</v>
      </c>
      <c r="W210" s="6331">
        <v>0</v>
      </c>
      <c r="X210" s="6331">
        <v>0</v>
      </c>
      <c r="Y210" s="6331">
        <v>0</v>
      </c>
      <c r="Z210" s="6331">
        <v>0</v>
      </c>
      <c r="AA210" s="6331">
        <v>0</v>
      </c>
      <c r="AB210" s="6331">
        <v>0</v>
      </c>
      <c r="AC210" s="6331"/>
      <c r="AD210" s="6331"/>
      <c r="AE210" s="6331"/>
      <c r="AF210" s="6331"/>
      <c r="AG210" s="6331"/>
      <c r="AH210" s="6331"/>
      <c r="AI210" s="6331"/>
      <c r="AJ210" s="6331">
        <v>0</v>
      </c>
      <c r="AK210" s="6331">
        <v>0</v>
      </c>
      <c r="AL210" s="6331">
        <v>0</v>
      </c>
      <c r="AM210" s="6331">
        <v>0</v>
      </c>
      <c r="AN210" s="6331" t="s">
        <v>2029</v>
      </c>
      <c r="AO210" s="6331">
        <v>0</v>
      </c>
      <c r="AP210" s="6331">
        <v>0</v>
      </c>
      <c r="AQ210" s="6331">
        <v>0</v>
      </c>
      <c r="AR210" s="6331">
        <v>0</v>
      </c>
      <c r="AS210" s="6331" t="s">
        <v>4810</v>
      </c>
      <c r="AT210" s="6331"/>
      <c r="AU210" s="6331"/>
      <c r="AV210" s="6331"/>
      <c r="AW210" s="6331" t="s">
        <v>4809</v>
      </c>
      <c r="AX210" s="6331" t="s">
        <v>4809</v>
      </c>
      <c r="AY210" s="6331">
        <v>0</v>
      </c>
      <c r="AZ210" s="6331">
        <v>0</v>
      </c>
      <c r="BA210" s="6331">
        <v>0</v>
      </c>
      <c r="BB210" s="6331">
        <v>0</v>
      </c>
      <c r="BC210" s="6331" t="s">
        <v>2030</v>
      </c>
      <c r="BD210" s="6329" t="s">
        <v>2031</v>
      </c>
      <c r="BE210" s="6383">
        <v>17671</v>
      </c>
      <c r="BF210" s="6383">
        <f>BE210</f>
        <v>17671</v>
      </c>
      <c r="BG210" s="6383">
        <f>$CE$46+SUM(CE211:CE213)</f>
        <v>28698</v>
      </c>
      <c r="BH210" s="6396">
        <f>$CF$47+SUM(CF211/2+CF212+CF213)</f>
        <v>1631</v>
      </c>
      <c r="BI210" s="6396">
        <f>BH210</f>
        <v>1631</v>
      </c>
      <c r="BJ210" s="6396">
        <f>$CG$47+SUM(CG211/2+CG212+CG213)</f>
        <v>1992</v>
      </c>
      <c r="BK210" s="6212" t="s">
        <v>873</v>
      </c>
      <c r="BL210" s="6320">
        <v>9</v>
      </c>
      <c r="BM210" s="6320">
        <v>2</v>
      </c>
      <c r="BN210" s="6323" t="s">
        <v>2045</v>
      </c>
      <c r="BO210" s="6320" t="s">
        <v>2033</v>
      </c>
      <c r="BP210" s="6212" t="s">
        <v>2034</v>
      </c>
      <c r="BQ210" s="6160">
        <v>0</v>
      </c>
      <c r="BR210" s="6160">
        <v>0</v>
      </c>
      <c r="BS210" s="6160">
        <v>0</v>
      </c>
      <c r="BT210" s="6160">
        <v>0</v>
      </c>
      <c r="BU210" s="2064" t="s">
        <v>2035</v>
      </c>
      <c r="BV210" s="2066" t="s">
        <v>857</v>
      </c>
      <c r="BW210" s="2065"/>
      <c r="BX210" s="2064">
        <v>1204</v>
      </c>
      <c r="BY210" s="2064" t="s">
        <v>2034</v>
      </c>
      <c r="BZ210" s="2064">
        <v>1203</v>
      </c>
      <c r="CA210" s="2064" t="s">
        <v>2036</v>
      </c>
      <c r="CB210" s="2084" t="s">
        <v>2040</v>
      </c>
      <c r="CC210" s="2084" t="s">
        <v>1708</v>
      </c>
      <c r="CD210" s="2056">
        <f>$CD$35</f>
        <v>21696</v>
      </c>
      <c r="CE210" s="2056">
        <f>$CE$35</f>
        <v>21760</v>
      </c>
      <c r="CF210" s="2056">
        <f>$CF$36</f>
        <v>1024</v>
      </c>
      <c r="CG210" s="2056">
        <f>$CG$36</f>
        <v>1088</v>
      </c>
      <c r="CH210" s="191"/>
      <c r="CI210" s="1201">
        <v>2</v>
      </c>
      <c r="CJ210" s="1201" t="s">
        <v>859</v>
      </c>
      <c r="CK210" s="1201">
        <v>2</v>
      </c>
      <c r="CL210" s="2063"/>
      <c r="CM210" s="2063"/>
      <c r="CN210" s="2063"/>
      <c r="CO210" s="2063"/>
      <c r="CP210" s="2063"/>
      <c r="CQ210" s="6326" t="s">
        <v>2468</v>
      </c>
      <c r="CR210" s="6326" t="s">
        <v>3030</v>
      </c>
      <c r="CS210" s="2348" t="s">
        <v>5443</v>
      </c>
    </row>
    <row r="211" spans="1:97" ht="12.75" customHeight="1">
      <c r="A211" s="6141"/>
      <c r="B211" s="5804"/>
      <c r="C211" s="3490"/>
      <c r="D211" s="6387"/>
      <c r="E211" s="6412"/>
      <c r="F211" s="6343"/>
      <c r="G211" s="6345"/>
      <c r="H211" s="6345"/>
      <c r="I211" s="6332"/>
      <c r="J211" s="6332"/>
      <c r="K211" s="6332"/>
      <c r="L211" s="6332"/>
      <c r="M211" s="6332"/>
      <c r="N211" s="6332"/>
      <c r="O211" s="6332"/>
      <c r="P211" s="6332"/>
      <c r="Q211" s="6332"/>
      <c r="R211" s="6332"/>
      <c r="S211" s="6332"/>
      <c r="T211" s="6332"/>
      <c r="U211" s="6332"/>
      <c r="V211" s="6332"/>
      <c r="W211" s="6332"/>
      <c r="X211" s="6332"/>
      <c r="Y211" s="6332"/>
      <c r="Z211" s="6332"/>
      <c r="AA211" s="6332"/>
      <c r="AB211" s="6332"/>
      <c r="AC211" s="6332"/>
      <c r="AD211" s="6332"/>
      <c r="AE211" s="6332"/>
      <c r="AF211" s="6332"/>
      <c r="AG211" s="6332"/>
      <c r="AH211" s="6332"/>
      <c r="AI211" s="6332"/>
      <c r="AJ211" s="6332"/>
      <c r="AK211" s="6332"/>
      <c r="AL211" s="6332"/>
      <c r="AM211" s="6332"/>
      <c r="AN211" s="6332"/>
      <c r="AO211" s="6332"/>
      <c r="AP211" s="6332"/>
      <c r="AQ211" s="6332"/>
      <c r="AR211" s="6332"/>
      <c r="AS211" s="6332"/>
      <c r="AT211" s="6332"/>
      <c r="AU211" s="6332"/>
      <c r="AV211" s="6332"/>
      <c r="AW211" s="6332"/>
      <c r="AX211" s="6332"/>
      <c r="AY211" s="6332"/>
      <c r="AZ211" s="6332"/>
      <c r="BA211" s="6332"/>
      <c r="BB211" s="6332"/>
      <c r="BC211" s="6332"/>
      <c r="BD211" s="6330"/>
      <c r="BE211" s="6384"/>
      <c r="BF211" s="6384"/>
      <c r="BG211" s="6384"/>
      <c r="BH211" s="6397"/>
      <c r="BI211" s="6397"/>
      <c r="BJ211" s="6397"/>
      <c r="BK211" s="6206"/>
      <c r="BL211" s="6321"/>
      <c r="BM211" s="6321"/>
      <c r="BN211" s="6324"/>
      <c r="BO211" s="6321"/>
      <c r="BP211" s="6206"/>
      <c r="BQ211" s="6161"/>
      <c r="BR211" s="6161"/>
      <c r="BS211" s="6161"/>
      <c r="BT211" s="6161"/>
      <c r="BU211" s="2064" t="s">
        <v>2035</v>
      </c>
      <c r="BV211" s="2066" t="s">
        <v>857</v>
      </c>
      <c r="BW211" s="2065"/>
      <c r="BX211" s="1201">
        <v>3986</v>
      </c>
      <c r="BY211" s="2064" t="s">
        <v>2034</v>
      </c>
      <c r="BZ211" s="1201">
        <v>3986</v>
      </c>
      <c r="CA211" s="2064" t="s">
        <v>2036</v>
      </c>
      <c r="CB211" s="2067" t="s">
        <v>4978</v>
      </c>
      <c r="CC211" s="2067" t="s">
        <v>4976</v>
      </c>
      <c r="CD211" s="2056">
        <f>$CD$27</f>
        <v>6016</v>
      </c>
      <c r="CE211" s="2056">
        <f>$CE$27</f>
        <v>6080</v>
      </c>
      <c r="CF211" s="2056">
        <f>$CF$27</f>
        <v>512</v>
      </c>
      <c r="CG211" s="2056">
        <f>$CG$27</f>
        <v>576</v>
      </c>
      <c r="CH211" s="2070"/>
      <c r="CI211" s="2069">
        <v>2</v>
      </c>
      <c r="CJ211" s="2069" t="s">
        <v>859</v>
      </c>
      <c r="CK211" s="2069">
        <v>2</v>
      </c>
      <c r="CL211" s="2068">
        <v>6</v>
      </c>
      <c r="CM211" s="2068" t="s">
        <v>875</v>
      </c>
      <c r="CN211" s="2068" t="s">
        <v>859</v>
      </c>
      <c r="CO211" s="2068" t="s">
        <v>876</v>
      </c>
      <c r="CP211" s="2068" t="s">
        <v>877</v>
      </c>
      <c r="CQ211" s="6327"/>
      <c r="CR211" s="6327"/>
      <c r="CS211" s="2349"/>
    </row>
    <row r="212" spans="1:97" ht="12.75" customHeight="1">
      <c r="A212" s="6141"/>
      <c r="B212" s="5804"/>
      <c r="C212" s="3490"/>
      <c r="D212" s="6387"/>
      <c r="E212" s="6412"/>
      <c r="F212" s="6343"/>
      <c r="G212" s="6345"/>
      <c r="H212" s="6345"/>
      <c r="I212" s="6332"/>
      <c r="J212" s="6332"/>
      <c r="K212" s="6332"/>
      <c r="L212" s="6332"/>
      <c r="M212" s="6332"/>
      <c r="N212" s="6332"/>
      <c r="O212" s="6332"/>
      <c r="P212" s="6332"/>
      <c r="Q212" s="6332"/>
      <c r="R212" s="6332"/>
      <c r="S212" s="6332"/>
      <c r="T212" s="6332"/>
      <c r="U212" s="6332"/>
      <c r="V212" s="6332"/>
      <c r="W212" s="6332"/>
      <c r="X212" s="6332"/>
      <c r="Y212" s="6332"/>
      <c r="Z212" s="6332"/>
      <c r="AA212" s="6332"/>
      <c r="AB212" s="6332"/>
      <c r="AC212" s="6332"/>
      <c r="AD212" s="6332"/>
      <c r="AE212" s="6332"/>
      <c r="AF212" s="6332"/>
      <c r="AG212" s="6332"/>
      <c r="AH212" s="6332"/>
      <c r="AI212" s="6332"/>
      <c r="AJ212" s="6332"/>
      <c r="AK212" s="6332"/>
      <c r="AL212" s="6332"/>
      <c r="AM212" s="6332"/>
      <c r="AN212" s="6332"/>
      <c r="AO212" s="6332"/>
      <c r="AP212" s="6332"/>
      <c r="AQ212" s="6332"/>
      <c r="AR212" s="6332"/>
      <c r="AS212" s="6332"/>
      <c r="AT212" s="6332"/>
      <c r="AU212" s="6332"/>
      <c r="AV212" s="6332"/>
      <c r="AW212" s="6332"/>
      <c r="AX212" s="6332"/>
      <c r="AY212" s="6332"/>
      <c r="AZ212" s="6332"/>
      <c r="BA212" s="6332"/>
      <c r="BB212" s="6332"/>
      <c r="BC212" s="6332"/>
      <c r="BD212" s="6329" t="s">
        <v>2031</v>
      </c>
      <c r="BE212" s="6384"/>
      <c r="BF212" s="6384"/>
      <c r="BG212" s="6384"/>
      <c r="BH212" s="6397"/>
      <c r="BI212" s="6397"/>
      <c r="BJ212" s="6397"/>
      <c r="BK212" s="6206"/>
      <c r="BL212" s="6321"/>
      <c r="BM212" s="6321"/>
      <c r="BN212" s="6324"/>
      <c r="BO212" s="6321"/>
      <c r="BP212" s="6206"/>
      <c r="BQ212" s="6161"/>
      <c r="BR212" s="6161"/>
      <c r="BS212" s="6161"/>
      <c r="BT212" s="6161"/>
      <c r="BU212" s="2064" t="s">
        <v>2035</v>
      </c>
      <c r="BV212" s="2066" t="s">
        <v>857</v>
      </c>
      <c r="BW212" s="2065"/>
      <c r="BX212" s="1201">
        <v>4000</v>
      </c>
      <c r="BY212" s="2064" t="s">
        <v>2034</v>
      </c>
      <c r="BZ212" s="1201">
        <v>4000</v>
      </c>
      <c r="CA212" s="2064" t="s">
        <v>2036</v>
      </c>
      <c r="CB212" s="2067" t="s">
        <v>869</v>
      </c>
      <c r="CC212" s="2067" t="s">
        <v>869</v>
      </c>
      <c r="CD212" s="2056">
        <v>256</v>
      </c>
      <c r="CE212" s="2056">
        <v>256</v>
      </c>
      <c r="CF212" s="2056">
        <v>256</v>
      </c>
      <c r="CG212" s="2056">
        <v>256</v>
      </c>
      <c r="CH212" s="191"/>
      <c r="CI212" s="1201">
        <v>2</v>
      </c>
      <c r="CJ212" s="1201" t="s">
        <v>859</v>
      </c>
      <c r="CK212" s="1201">
        <v>2</v>
      </c>
      <c r="CL212" s="2063"/>
      <c r="CM212" s="2063"/>
      <c r="CN212" s="2063"/>
      <c r="CO212" s="2063"/>
      <c r="CP212" s="2063"/>
      <c r="CQ212" s="6327"/>
      <c r="CR212" s="6327"/>
      <c r="CS212" s="2349"/>
    </row>
    <row r="213" spans="1:97" ht="12.75" customHeight="1">
      <c r="A213" s="6141"/>
      <c r="B213" s="5805"/>
      <c r="C213" s="3491"/>
      <c r="D213" s="6388"/>
      <c r="E213" s="6413"/>
      <c r="F213" s="6156"/>
      <c r="G213" s="6346"/>
      <c r="H213" s="6346"/>
      <c r="I213" s="6333"/>
      <c r="J213" s="6333"/>
      <c r="K213" s="6333"/>
      <c r="L213" s="6333"/>
      <c r="M213" s="6333"/>
      <c r="N213" s="6333"/>
      <c r="O213" s="6333"/>
      <c r="P213" s="6333"/>
      <c r="Q213" s="6333"/>
      <c r="R213" s="6333"/>
      <c r="S213" s="6333"/>
      <c r="T213" s="6333"/>
      <c r="U213" s="6333"/>
      <c r="V213" s="6333"/>
      <c r="W213" s="6333"/>
      <c r="X213" s="6333"/>
      <c r="Y213" s="6333"/>
      <c r="Z213" s="6333"/>
      <c r="AA213" s="6333"/>
      <c r="AB213" s="6333"/>
      <c r="AC213" s="6333"/>
      <c r="AD213" s="6333"/>
      <c r="AE213" s="6333"/>
      <c r="AF213" s="6333"/>
      <c r="AG213" s="6333"/>
      <c r="AH213" s="6333"/>
      <c r="AI213" s="6333"/>
      <c r="AJ213" s="6333"/>
      <c r="AK213" s="6333"/>
      <c r="AL213" s="6333"/>
      <c r="AM213" s="6333"/>
      <c r="AN213" s="6333"/>
      <c r="AO213" s="6333"/>
      <c r="AP213" s="6333"/>
      <c r="AQ213" s="6333"/>
      <c r="AR213" s="6333"/>
      <c r="AS213" s="6333"/>
      <c r="AT213" s="6333"/>
      <c r="AU213" s="6333"/>
      <c r="AV213" s="6333"/>
      <c r="AW213" s="6333"/>
      <c r="AX213" s="6333"/>
      <c r="AY213" s="6333"/>
      <c r="AZ213" s="6333"/>
      <c r="BA213" s="6333"/>
      <c r="BB213" s="6333"/>
      <c r="BC213" s="6333"/>
      <c r="BD213" s="6330"/>
      <c r="BE213" s="6385"/>
      <c r="BF213" s="6385"/>
      <c r="BG213" s="6385"/>
      <c r="BH213" s="6398"/>
      <c r="BI213" s="6398"/>
      <c r="BJ213" s="6398"/>
      <c r="BK213" s="6207"/>
      <c r="BL213" s="6322"/>
      <c r="BM213" s="6322"/>
      <c r="BN213" s="6325"/>
      <c r="BO213" s="6322"/>
      <c r="BP213" s="6207"/>
      <c r="BQ213" s="6162"/>
      <c r="BR213" s="6162"/>
      <c r="BS213" s="6162"/>
      <c r="BT213" s="6162"/>
      <c r="BU213" s="2064" t="s">
        <v>2035</v>
      </c>
      <c r="BV213" s="2066" t="s">
        <v>857</v>
      </c>
      <c r="BW213" s="2065"/>
      <c r="BX213" s="1201">
        <v>3983</v>
      </c>
      <c r="BY213" s="2064" t="s">
        <v>2034</v>
      </c>
      <c r="BZ213" s="1201">
        <v>3983</v>
      </c>
      <c r="CA213" s="2064" t="s">
        <v>2036</v>
      </c>
      <c r="CB213" s="191" t="s">
        <v>5022</v>
      </c>
      <c r="CC213" s="191" t="s">
        <v>5022</v>
      </c>
      <c r="CD213" s="2218">
        <f>$CD$40</f>
        <v>256</v>
      </c>
      <c r="CE213" s="2219">
        <f>$CE$40</f>
        <v>320</v>
      </c>
      <c r="CF213" s="2219">
        <f>$CF$40</f>
        <v>256</v>
      </c>
      <c r="CG213" s="2220">
        <f>$CG$40</f>
        <v>320</v>
      </c>
      <c r="CH213" s="191"/>
      <c r="CI213" s="1201">
        <v>2</v>
      </c>
      <c r="CJ213" s="1201" t="s">
        <v>859</v>
      </c>
      <c r="CK213" s="1201">
        <v>2</v>
      </c>
      <c r="CL213" s="2063"/>
      <c r="CM213" s="2063"/>
      <c r="CN213" s="2063"/>
      <c r="CO213" s="2063"/>
      <c r="CP213" s="2063"/>
      <c r="CQ213" s="6328"/>
      <c r="CR213" s="6328"/>
      <c r="CS213" s="2350"/>
    </row>
    <row r="214" spans="1:97" ht="12.75" customHeight="1">
      <c r="A214" s="6141"/>
      <c r="B214" s="6360" t="s">
        <v>2463</v>
      </c>
      <c r="C214" s="3627" t="s">
        <v>5147</v>
      </c>
      <c r="D214" s="6386" t="s">
        <v>5338</v>
      </c>
      <c r="E214" s="6428" t="s">
        <v>2050</v>
      </c>
      <c r="F214" s="6392" t="s">
        <v>5419</v>
      </c>
      <c r="G214" s="6344">
        <v>1</v>
      </c>
      <c r="H214" s="6344">
        <v>1</v>
      </c>
      <c r="I214" s="6331" t="s">
        <v>2028</v>
      </c>
      <c r="J214" s="6331" t="s">
        <v>2028</v>
      </c>
      <c r="K214" s="6331" t="s">
        <v>2029</v>
      </c>
      <c r="L214" s="6331" t="s">
        <v>2029</v>
      </c>
      <c r="M214" s="6331">
        <v>8</v>
      </c>
      <c r="N214" s="6331">
        <v>0</v>
      </c>
      <c r="O214" s="6331">
        <v>31</v>
      </c>
      <c r="P214" s="6331">
        <v>8</v>
      </c>
      <c r="Q214" s="6331">
        <v>0</v>
      </c>
      <c r="R214" s="6331">
        <v>31</v>
      </c>
      <c r="S214" s="6331">
        <v>0</v>
      </c>
      <c r="T214" s="6331">
        <v>0</v>
      </c>
      <c r="U214" s="6331">
        <v>0</v>
      </c>
      <c r="V214" s="6331">
        <v>0</v>
      </c>
      <c r="W214" s="6331">
        <v>0</v>
      </c>
      <c r="X214" s="6331">
        <v>0</v>
      </c>
      <c r="Y214" s="6331">
        <v>0</v>
      </c>
      <c r="Z214" s="6331">
        <v>0</v>
      </c>
      <c r="AA214" s="6331">
        <v>0</v>
      </c>
      <c r="AB214" s="6331">
        <v>0</v>
      </c>
      <c r="AC214" s="6331"/>
      <c r="AD214" s="6331"/>
      <c r="AE214" s="6331"/>
      <c r="AF214" s="6331"/>
      <c r="AG214" s="6331"/>
      <c r="AH214" s="6331"/>
      <c r="AI214" s="6331"/>
      <c r="AJ214" s="6331">
        <v>0</v>
      </c>
      <c r="AK214" s="6331">
        <v>0</v>
      </c>
      <c r="AL214" s="6331">
        <v>0</v>
      </c>
      <c r="AM214" s="6331">
        <v>0</v>
      </c>
      <c r="AN214" s="6331" t="s">
        <v>2029</v>
      </c>
      <c r="AO214" s="6331">
        <v>0</v>
      </c>
      <c r="AP214" s="6331">
        <v>0</v>
      </c>
      <c r="AQ214" s="6331">
        <v>0</v>
      </c>
      <c r="AR214" s="6331">
        <v>0</v>
      </c>
      <c r="AS214" s="6331" t="s">
        <v>4810</v>
      </c>
      <c r="AT214" s="6331"/>
      <c r="AU214" s="6331"/>
      <c r="AV214" s="6331"/>
      <c r="AW214" s="6331" t="s">
        <v>4809</v>
      </c>
      <c r="AX214" s="6331" t="s">
        <v>4809</v>
      </c>
      <c r="AY214" s="6331">
        <v>0</v>
      </c>
      <c r="AZ214" s="6331">
        <v>0</v>
      </c>
      <c r="BA214" s="6331">
        <v>0</v>
      </c>
      <c r="BB214" s="6331">
        <v>0</v>
      </c>
      <c r="BC214" s="6331" t="s">
        <v>2030</v>
      </c>
      <c r="BD214" s="6329" t="s">
        <v>2031</v>
      </c>
      <c r="BE214" s="6383">
        <f>$CD$45+SUM(CD215:CD217)</f>
        <v>11192</v>
      </c>
      <c r="BF214" s="6383">
        <f>BE214</f>
        <v>11192</v>
      </c>
      <c r="BG214" s="6383">
        <f>$CE$45+SUM(CE215:CE217)</f>
        <v>17927</v>
      </c>
      <c r="BH214" s="6396">
        <f>$CF$47+SUM(CF215/2+CF216+CF217)</f>
        <v>1887</v>
      </c>
      <c r="BI214" s="6396">
        <f>BH214</f>
        <v>1887</v>
      </c>
      <c r="BJ214" s="6396">
        <f>$CG$47+SUM(CG215/2+CG216+CG217)</f>
        <v>2248</v>
      </c>
      <c r="BK214" s="6212" t="s">
        <v>873</v>
      </c>
      <c r="BL214" s="6320">
        <v>9</v>
      </c>
      <c r="BM214" s="6320">
        <v>2</v>
      </c>
      <c r="BN214" s="6323" t="s">
        <v>2045</v>
      </c>
      <c r="BO214" s="6320" t="s">
        <v>2033</v>
      </c>
      <c r="BP214" s="6212" t="s">
        <v>2034</v>
      </c>
      <c r="BQ214" s="6160">
        <v>0</v>
      </c>
      <c r="BR214" s="6160">
        <v>0</v>
      </c>
      <c r="BS214" s="6160">
        <v>0</v>
      </c>
      <c r="BT214" s="6160">
        <v>0</v>
      </c>
      <c r="BU214" s="2064" t="s">
        <v>2035</v>
      </c>
      <c r="BV214" s="2066" t="s">
        <v>857</v>
      </c>
      <c r="BW214" s="2065"/>
      <c r="BX214" s="2064">
        <v>1204</v>
      </c>
      <c r="BY214" s="2064" t="s">
        <v>2034</v>
      </c>
      <c r="BZ214" s="2064">
        <v>1203</v>
      </c>
      <c r="CA214" s="2064" t="s">
        <v>2036</v>
      </c>
      <c r="CB214" s="2084" t="s">
        <v>2037</v>
      </c>
      <c r="CC214" s="2084" t="s">
        <v>1708</v>
      </c>
      <c r="CD214" s="2056">
        <f>$CD$34</f>
        <v>10752</v>
      </c>
      <c r="CE214" s="2056">
        <f>$CE$34</f>
        <v>10816</v>
      </c>
      <c r="CF214" s="2056">
        <f>$CF$36</f>
        <v>1024</v>
      </c>
      <c r="CG214" s="2056">
        <f>$CG$36</f>
        <v>1088</v>
      </c>
      <c r="CH214" s="191"/>
      <c r="CI214" s="1201">
        <v>2</v>
      </c>
      <c r="CJ214" s="1201" t="s">
        <v>859</v>
      </c>
      <c r="CK214" s="1201">
        <v>2</v>
      </c>
      <c r="CL214" s="2063"/>
      <c r="CM214" s="2063"/>
      <c r="CN214" s="2063"/>
      <c r="CO214" s="2063"/>
      <c r="CP214" s="2063"/>
      <c r="CQ214" s="6326" t="s">
        <v>2468</v>
      </c>
      <c r="CR214" s="6326" t="s">
        <v>3030</v>
      </c>
      <c r="CS214" s="2348" t="s">
        <v>5443</v>
      </c>
    </row>
    <row r="215" spans="1:97" ht="12.75" customHeight="1">
      <c r="A215" s="6141"/>
      <c r="B215" s="6361"/>
      <c r="C215" s="3490"/>
      <c r="D215" s="6387"/>
      <c r="E215" s="6429"/>
      <c r="F215" s="6343"/>
      <c r="G215" s="6345"/>
      <c r="H215" s="6345"/>
      <c r="I215" s="6332"/>
      <c r="J215" s="6332"/>
      <c r="K215" s="6332"/>
      <c r="L215" s="6332"/>
      <c r="M215" s="6332"/>
      <c r="N215" s="6332"/>
      <c r="O215" s="6332"/>
      <c r="P215" s="6332"/>
      <c r="Q215" s="6332"/>
      <c r="R215" s="6332"/>
      <c r="S215" s="6332"/>
      <c r="T215" s="6332"/>
      <c r="U215" s="6332"/>
      <c r="V215" s="6332"/>
      <c r="W215" s="6332"/>
      <c r="X215" s="6332"/>
      <c r="Y215" s="6332"/>
      <c r="Z215" s="6332"/>
      <c r="AA215" s="6332"/>
      <c r="AB215" s="6332"/>
      <c r="AC215" s="6332"/>
      <c r="AD215" s="6332"/>
      <c r="AE215" s="6332"/>
      <c r="AF215" s="6332"/>
      <c r="AG215" s="6332"/>
      <c r="AH215" s="6332"/>
      <c r="AI215" s="6332"/>
      <c r="AJ215" s="6332"/>
      <c r="AK215" s="6332"/>
      <c r="AL215" s="6332"/>
      <c r="AM215" s="6332"/>
      <c r="AN215" s="6332"/>
      <c r="AO215" s="6332"/>
      <c r="AP215" s="6332"/>
      <c r="AQ215" s="6332"/>
      <c r="AR215" s="6332"/>
      <c r="AS215" s="6332"/>
      <c r="AT215" s="6332"/>
      <c r="AU215" s="6332"/>
      <c r="AV215" s="6332"/>
      <c r="AW215" s="6332"/>
      <c r="AX215" s="6332"/>
      <c r="AY215" s="6332"/>
      <c r="AZ215" s="6332"/>
      <c r="BA215" s="6332"/>
      <c r="BB215" s="6332"/>
      <c r="BC215" s="6332"/>
      <c r="BD215" s="6330"/>
      <c r="BE215" s="6384"/>
      <c r="BF215" s="6384"/>
      <c r="BG215" s="6384"/>
      <c r="BH215" s="6397"/>
      <c r="BI215" s="6397"/>
      <c r="BJ215" s="6397"/>
      <c r="BK215" s="6206"/>
      <c r="BL215" s="6321"/>
      <c r="BM215" s="6321"/>
      <c r="BN215" s="6324"/>
      <c r="BO215" s="6321"/>
      <c r="BP215" s="6206"/>
      <c r="BQ215" s="6161"/>
      <c r="BR215" s="6161"/>
      <c r="BS215" s="6161"/>
      <c r="BT215" s="6161"/>
      <c r="BU215" s="2064" t="s">
        <v>2035</v>
      </c>
      <c r="BV215" s="2066" t="s">
        <v>857</v>
      </c>
      <c r="BW215" s="2065"/>
      <c r="BX215" s="1201">
        <v>3986</v>
      </c>
      <c r="BY215" s="2064" t="s">
        <v>2034</v>
      </c>
      <c r="BZ215" s="1201">
        <v>3986</v>
      </c>
      <c r="CA215" s="2064" t="s">
        <v>2036</v>
      </c>
      <c r="CB215" s="2067" t="s">
        <v>4978</v>
      </c>
      <c r="CC215" s="2067" t="s">
        <v>4976</v>
      </c>
      <c r="CD215" s="2056">
        <f>$CD$27</f>
        <v>6016</v>
      </c>
      <c r="CE215" s="2056">
        <f>$CE$27</f>
        <v>6080</v>
      </c>
      <c r="CF215" s="2056">
        <f>$CF$26</f>
        <v>512</v>
      </c>
      <c r="CG215" s="2056">
        <f>$CG$26</f>
        <v>576</v>
      </c>
      <c r="CH215" s="2070"/>
      <c r="CI215" s="2069">
        <v>2</v>
      </c>
      <c r="CJ215" s="2069" t="s">
        <v>859</v>
      </c>
      <c r="CK215" s="2069">
        <v>2</v>
      </c>
      <c r="CL215" s="2068">
        <v>6</v>
      </c>
      <c r="CM215" s="2068" t="s">
        <v>875</v>
      </c>
      <c r="CN215" s="2068" t="s">
        <v>859</v>
      </c>
      <c r="CO215" s="2068" t="s">
        <v>876</v>
      </c>
      <c r="CP215" s="2068" t="s">
        <v>877</v>
      </c>
      <c r="CQ215" s="6327"/>
      <c r="CR215" s="6327"/>
      <c r="CS215" s="2349"/>
    </row>
    <row r="216" spans="1:97" ht="12.75" customHeight="1">
      <c r="A216" s="6141"/>
      <c r="B216" s="6361"/>
      <c r="C216" s="3490"/>
      <c r="D216" s="6387"/>
      <c r="E216" s="6429"/>
      <c r="F216" s="6343"/>
      <c r="G216" s="6345"/>
      <c r="H216" s="6345"/>
      <c r="I216" s="6332"/>
      <c r="J216" s="6332"/>
      <c r="K216" s="6332"/>
      <c r="L216" s="6332"/>
      <c r="M216" s="6332"/>
      <c r="N216" s="6332"/>
      <c r="O216" s="6332"/>
      <c r="P216" s="6332"/>
      <c r="Q216" s="6332"/>
      <c r="R216" s="6332"/>
      <c r="S216" s="6332"/>
      <c r="T216" s="6332"/>
      <c r="U216" s="6332"/>
      <c r="V216" s="6332"/>
      <c r="W216" s="6332"/>
      <c r="X216" s="6332"/>
      <c r="Y216" s="6332"/>
      <c r="Z216" s="6332"/>
      <c r="AA216" s="6332"/>
      <c r="AB216" s="6332"/>
      <c r="AC216" s="6332"/>
      <c r="AD216" s="6332"/>
      <c r="AE216" s="6332"/>
      <c r="AF216" s="6332"/>
      <c r="AG216" s="6332"/>
      <c r="AH216" s="6332"/>
      <c r="AI216" s="6332"/>
      <c r="AJ216" s="6332"/>
      <c r="AK216" s="6332"/>
      <c r="AL216" s="6332"/>
      <c r="AM216" s="6332"/>
      <c r="AN216" s="6332"/>
      <c r="AO216" s="6332"/>
      <c r="AP216" s="6332"/>
      <c r="AQ216" s="6332"/>
      <c r="AR216" s="6332"/>
      <c r="AS216" s="6332"/>
      <c r="AT216" s="6332"/>
      <c r="AU216" s="6332"/>
      <c r="AV216" s="6332"/>
      <c r="AW216" s="6332"/>
      <c r="AX216" s="6332"/>
      <c r="AY216" s="6332"/>
      <c r="AZ216" s="6332"/>
      <c r="BA216" s="6332"/>
      <c r="BB216" s="6332"/>
      <c r="BC216" s="6332"/>
      <c r="BD216" s="6329" t="s">
        <v>2031</v>
      </c>
      <c r="BE216" s="6384"/>
      <c r="BF216" s="6384"/>
      <c r="BG216" s="6384"/>
      <c r="BH216" s="6397"/>
      <c r="BI216" s="6397"/>
      <c r="BJ216" s="6397"/>
      <c r="BK216" s="6206"/>
      <c r="BL216" s="6321"/>
      <c r="BM216" s="6321"/>
      <c r="BN216" s="6324"/>
      <c r="BO216" s="6321"/>
      <c r="BP216" s="6206"/>
      <c r="BQ216" s="6161"/>
      <c r="BR216" s="6161"/>
      <c r="BS216" s="6161"/>
      <c r="BT216" s="6161"/>
      <c r="BU216" s="2064" t="s">
        <v>2035</v>
      </c>
      <c r="BV216" s="2066" t="s">
        <v>857</v>
      </c>
      <c r="BW216" s="2065"/>
      <c r="BX216" s="1201">
        <v>4000</v>
      </c>
      <c r="BY216" s="2064" t="s">
        <v>2034</v>
      </c>
      <c r="BZ216" s="1201">
        <v>4000</v>
      </c>
      <c r="CA216" s="2064" t="s">
        <v>2036</v>
      </c>
      <c r="CB216" s="2067" t="s">
        <v>340</v>
      </c>
      <c r="CC216" s="2067" t="s">
        <v>340</v>
      </c>
      <c r="CD216" s="2056">
        <f>$CD$39</f>
        <v>512</v>
      </c>
      <c r="CE216" s="2056">
        <f>$CD$39</f>
        <v>512</v>
      </c>
      <c r="CF216" s="2056">
        <f>$CD$39</f>
        <v>512</v>
      </c>
      <c r="CG216" s="2056">
        <f>$CD$39</f>
        <v>512</v>
      </c>
      <c r="CH216" s="191"/>
      <c r="CI216" s="1201">
        <v>2</v>
      </c>
      <c r="CJ216" s="1201" t="s">
        <v>859</v>
      </c>
      <c r="CK216" s="1201">
        <v>2</v>
      </c>
      <c r="CL216" s="2063"/>
      <c r="CM216" s="2063"/>
      <c r="CN216" s="2063"/>
      <c r="CO216" s="2063"/>
      <c r="CP216" s="2063"/>
      <c r="CQ216" s="6327"/>
      <c r="CR216" s="6327"/>
      <c r="CS216" s="2349"/>
    </row>
    <row r="217" spans="1:97" ht="12.75" customHeight="1">
      <c r="A217" s="6141"/>
      <c r="B217" s="6362"/>
      <c r="C217" s="3491"/>
      <c r="D217" s="6388"/>
      <c r="E217" s="6430"/>
      <c r="F217" s="6156"/>
      <c r="G217" s="6346"/>
      <c r="H217" s="6346"/>
      <c r="I217" s="6333"/>
      <c r="J217" s="6333"/>
      <c r="K217" s="6333"/>
      <c r="L217" s="6333"/>
      <c r="M217" s="6333"/>
      <c r="N217" s="6333"/>
      <c r="O217" s="6333"/>
      <c r="P217" s="6333"/>
      <c r="Q217" s="6333"/>
      <c r="R217" s="6333"/>
      <c r="S217" s="6333"/>
      <c r="T217" s="6333"/>
      <c r="U217" s="6333"/>
      <c r="V217" s="6333"/>
      <c r="W217" s="6333"/>
      <c r="X217" s="6333"/>
      <c r="Y217" s="6333"/>
      <c r="Z217" s="6333"/>
      <c r="AA217" s="6333"/>
      <c r="AB217" s="6333"/>
      <c r="AC217" s="6333"/>
      <c r="AD217" s="6333"/>
      <c r="AE217" s="6333"/>
      <c r="AF217" s="6333"/>
      <c r="AG217" s="6333"/>
      <c r="AH217" s="6333"/>
      <c r="AI217" s="6333"/>
      <c r="AJ217" s="6333"/>
      <c r="AK217" s="6333"/>
      <c r="AL217" s="6333"/>
      <c r="AM217" s="6333"/>
      <c r="AN217" s="6333"/>
      <c r="AO217" s="6333"/>
      <c r="AP217" s="6333"/>
      <c r="AQ217" s="6333"/>
      <c r="AR217" s="6333"/>
      <c r="AS217" s="6333"/>
      <c r="AT217" s="6333"/>
      <c r="AU217" s="6333"/>
      <c r="AV217" s="6333"/>
      <c r="AW217" s="6333"/>
      <c r="AX217" s="6333"/>
      <c r="AY217" s="6333"/>
      <c r="AZ217" s="6333"/>
      <c r="BA217" s="6333"/>
      <c r="BB217" s="6333"/>
      <c r="BC217" s="6333"/>
      <c r="BD217" s="6330"/>
      <c r="BE217" s="6385"/>
      <c r="BF217" s="6385"/>
      <c r="BG217" s="6385"/>
      <c r="BH217" s="6398"/>
      <c r="BI217" s="6398"/>
      <c r="BJ217" s="6398"/>
      <c r="BK217" s="6207"/>
      <c r="BL217" s="6322"/>
      <c r="BM217" s="6322"/>
      <c r="BN217" s="6325"/>
      <c r="BO217" s="6322"/>
      <c r="BP217" s="6207"/>
      <c r="BQ217" s="6162"/>
      <c r="BR217" s="6162"/>
      <c r="BS217" s="6162"/>
      <c r="BT217" s="6162"/>
      <c r="BU217" s="2064" t="s">
        <v>2035</v>
      </c>
      <c r="BV217" s="2066" t="s">
        <v>857</v>
      </c>
      <c r="BW217" s="2065"/>
      <c r="BX217" s="1201">
        <v>3983</v>
      </c>
      <c r="BY217" s="2064" t="s">
        <v>2034</v>
      </c>
      <c r="BZ217" s="1201">
        <v>3983</v>
      </c>
      <c r="CA217" s="2064" t="s">
        <v>2036</v>
      </c>
      <c r="CB217" s="191" t="s">
        <v>5022</v>
      </c>
      <c r="CC217" s="191" t="s">
        <v>5022</v>
      </c>
      <c r="CD217" s="2218">
        <f>$CD$40</f>
        <v>256</v>
      </c>
      <c r="CE217" s="2219">
        <f>$CE$40</f>
        <v>320</v>
      </c>
      <c r="CF217" s="2219">
        <f>$CF$40</f>
        <v>256</v>
      </c>
      <c r="CG217" s="2220">
        <f>$CG$40</f>
        <v>320</v>
      </c>
      <c r="CH217" s="191"/>
      <c r="CI217" s="1201">
        <v>2</v>
      </c>
      <c r="CJ217" s="1201" t="s">
        <v>859</v>
      </c>
      <c r="CK217" s="1201">
        <v>2</v>
      </c>
      <c r="CL217" s="2063"/>
      <c r="CM217" s="2063"/>
      <c r="CN217" s="2063"/>
      <c r="CO217" s="2063"/>
      <c r="CP217" s="2063"/>
      <c r="CQ217" s="6328"/>
      <c r="CR217" s="6328"/>
      <c r="CS217" s="2350"/>
    </row>
    <row r="218" spans="1:97" ht="12.75" customHeight="1">
      <c r="A218" s="6141"/>
      <c r="B218" s="5809" t="s">
        <v>2463</v>
      </c>
      <c r="C218" s="3627" t="s">
        <v>5193</v>
      </c>
      <c r="D218" s="6386" t="s">
        <v>5400</v>
      </c>
      <c r="E218" s="6428" t="s">
        <v>2050</v>
      </c>
      <c r="F218" s="6392" t="s">
        <v>5420</v>
      </c>
      <c r="G218" s="6344">
        <v>1</v>
      </c>
      <c r="H218" s="6344">
        <v>1</v>
      </c>
      <c r="I218" s="6331" t="s">
        <v>2028</v>
      </c>
      <c r="J218" s="6331" t="s">
        <v>2028</v>
      </c>
      <c r="K218" s="6331" t="s">
        <v>2029</v>
      </c>
      <c r="L218" s="6331" t="s">
        <v>2029</v>
      </c>
      <c r="M218" s="6331">
        <v>8</v>
      </c>
      <c r="N218" s="6331">
        <v>0</v>
      </c>
      <c r="O218" s="6331">
        <v>31</v>
      </c>
      <c r="P218" s="6331">
        <v>8</v>
      </c>
      <c r="Q218" s="6331">
        <v>0</v>
      </c>
      <c r="R218" s="6331">
        <v>31</v>
      </c>
      <c r="S218" s="6331">
        <v>0</v>
      </c>
      <c r="T218" s="6331">
        <v>0</v>
      </c>
      <c r="U218" s="6331">
        <v>0</v>
      </c>
      <c r="V218" s="6331">
        <v>0</v>
      </c>
      <c r="W218" s="6331">
        <v>0</v>
      </c>
      <c r="X218" s="6331">
        <v>0</v>
      </c>
      <c r="Y218" s="6331">
        <v>0</v>
      </c>
      <c r="Z218" s="6331">
        <v>0</v>
      </c>
      <c r="AA218" s="6331">
        <v>0</v>
      </c>
      <c r="AB218" s="6331">
        <v>0</v>
      </c>
      <c r="AC218" s="6416"/>
      <c r="AD218" s="6416"/>
      <c r="AE218" s="6416"/>
      <c r="AF218" s="6416"/>
      <c r="AG218" s="6416"/>
      <c r="AH218" s="6416"/>
      <c r="AI218" s="6416"/>
      <c r="AJ218" s="6331">
        <v>0</v>
      </c>
      <c r="AK218" s="6331">
        <v>0</v>
      </c>
      <c r="AL218" s="6331">
        <v>0</v>
      </c>
      <c r="AM218" s="6331">
        <v>0</v>
      </c>
      <c r="AN218" s="6331" t="s">
        <v>2029</v>
      </c>
      <c r="AO218" s="6331">
        <v>0</v>
      </c>
      <c r="AP218" s="6331">
        <v>0</v>
      </c>
      <c r="AQ218" s="6331">
        <v>0</v>
      </c>
      <c r="AR218" s="6331">
        <v>0</v>
      </c>
      <c r="AS218" s="6331" t="s">
        <v>4810</v>
      </c>
      <c r="AT218" s="6331"/>
      <c r="AU218" s="6331"/>
      <c r="AV218" s="6331"/>
      <c r="AW218" s="6331" t="s">
        <v>4809</v>
      </c>
      <c r="AX218" s="6331" t="s">
        <v>4809</v>
      </c>
      <c r="AY218" s="6331">
        <v>0</v>
      </c>
      <c r="AZ218" s="6331">
        <v>0</v>
      </c>
      <c r="BA218" s="6331">
        <v>0</v>
      </c>
      <c r="BB218" s="6331">
        <v>0</v>
      </c>
      <c r="BC218" s="6331" t="s">
        <v>2030</v>
      </c>
      <c r="BD218" s="6329" t="s">
        <v>2031</v>
      </c>
      <c r="BE218" s="6383">
        <v>17927</v>
      </c>
      <c r="BF218" s="6383">
        <f>BE218</f>
        <v>17927</v>
      </c>
      <c r="BG218" s="6383">
        <f>$CE$48+SUM(CE219:CE221)</f>
        <v>28954</v>
      </c>
      <c r="BH218" s="6396">
        <f>$CF$48+SUM(CF219/2+CF220+CF221)</f>
        <v>1887</v>
      </c>
      <c r="BI218" s="6396">
        <f>BH218</f>
        <v>1887</v>
      </c>
      <c r="BJ218" s="6396">
        <f>$CG$48+SUM(CG219/2+CG220+CG221)</f>
        <v>2248</v>
      </c>
      <c r="BK218" s="6212" t="s">
        <v>873</v>
      </c>
      <c r="BL218" s="6320">
        <v>9</v>
      </c>
      <c r="BM218" s="6320">
        <v>2</v>
      </c>
      <c r="BN218" s="6323" t="s">
        <v>2045</v>
      </c>
      <c r="BO218" s="6320" t="s">
        <v>2033</v>
      </c>
      <c r="BP218" s="6212" t="s">
        <v>2034</v>
      </c>
      <c r="BQ218" s="6160">
        <v>0</v>
      </c>
      <c r="BR218" s="6160">
        <v>0</v>
      </c>
      <c r="BS218" s="6160">
        <v>0</v>
      </c>
      <c r="BT218" s="6160">
        <v>0</v>
      </c>
      <c r="BU218" s="2064" t="s">
        <v>2035</v>
      </c>
      <c r="BV218" s="2066" t="s">
        <v>857</v>
      </c>
      <c r="BW218" s="2065"/>
      <c r="BX218" s="2064">
        <v>1204</v>
      </c>
      <c r="BY218" s="2064" t="s">
        <v>2034</v>
      </c>
      <c r="BZ218" s="2064">
        <v>1203</v>
      </c>
      <c r="CA218" s="2064" t="s">
        <v>2036</v>
      </c>
      <c r="CB218" s="2084" t="s">
        <v>2040</v>
      </c>
      <c r="CC218" s="2084" t="s">
        <v>1708</v>
      </c>
      <c r="CD218" s="2056">
        <f>$CD$35</f>
        <v>21696</v>
      </c>
      <c r="CE218" s="2056">
        <f>$CE$35</f>
        <v>21760</v>
      </c>
      <c r="CF218" s="2056">
        <f>$CF$36</f>
        <v>1024</v>
      </c>
      <c r="CG218" s="2056">
        <f>$CG$36</f>
        <v>1088</v>
      </c>
      <c r="CH218" s="191"/>
      <c r="CI218" s="1201">
        <v>2</v>
      </c>
      <c r="CJ218" s="1201" t="s">
        <v>859</v>
      </c>
      <c r="CK218" s="1201">
        <v>2</v>
      </c>
      <c r="CL218" s="2063"/>
      <c r="CM218" s="2063"/>
      <c r="CN218" s="2063"/>
      <c r="CO218" s="2063"/>
      <c r="CP218" s="2063"/>
      <c r="CQ218" s="6326" t="s">
        <v>2468</v>
      </c>
      <c r="CR218" s="6326" t="s">
        <v>3030</v>
      </c>
      <c r="CS218" s="2348" t="s">
        <v>5443</v>
      </c>
    </row>
    <row r="219" spans="1:97" ht="12.75" customHeight="1">
      <c r="A219" s="6141"/>
      <c r="B219" s="5804"/>
      <c r="C219" s="3490"/>
      <c r="D219" s="6387"/>
      <c r="E219" s="6429"/>
      <c r="F219" s="6343"/>
      <c r="G219" s="6345"/>
      <c r="H219" s="6345"/>
      <c r="I219" s="6332"/>
      <c r="J219" s="6332"/>
      <c r="K219" s="6332"/>
      <c r="L219" s="6332"/>
      <c r="M219" s="6332"/>
      <c r="N219" s="6332"/>
      <c r="O219" s="6332"/>
      <c r="P219" s="6332"/>
      <c r="Q219" s="6332"/>
      <c r="R219" s="6332"/>
      <c r="S219" s="6332"/>
      <c r="T219" s="6332"/>
      <c r="U219" s="6332"/>
      <c r="V219" s="6332"/>
      <c r="W219" s="6332"/>
      <c r="X219" s="6332"/>
      <c r="Y219" s="6332"/>
      <c r="Z219" s="6332"/>
      <c r="AA219" s="6332"/>
      <c r="AB219" s="6332"/>
      <c r="AC219" s="6417"/>
      <c r="AD219" s="6417"/>
      <c r="AE219" s="6417"/>
      <c r="AF219" s="6417"/>
      <c r="AG219" s="6417"/>
      <c r="AH219" s="6417"/>
      <c r="AI219" s="6417"/>
      <c r="AJ219" s="6332"/>
      <c r="AK219" s="6332"/>
      <c r="AL219" s="6332"/>
      <c r="AM219" s="6332"/>
      <c r="AN219" s="6332"/>
      <c r="AO219" s="6332"/>
      <c r="AP219" s="6332"/>
      <c r="AQ219" s="6332"/>
      <c r="AR219" s="6332"/>
      <c r="AS219" s="6332"/>
      <c r="AT219" s="6332"/>
      <c r="AU219" s="6332"/>
      <c r="AV219" s="6332"/>
      <c r="AW219" s="6332"/>
      <c r="AX219" s="6332"/>
      <c r="AY219" s="6332"/>
      <c r="AZ219" s="6332"/>
      <c r="BA219" s="6332"/>
      <c r="BB219" s="6332"/>
      <c r="BC219" s="6332"/>
      <c r="BD219" s="6330"/>
      <c r="BE219" s="6384"/>
      <c r="BF219" s="6384"/>
      <c r="BG219" s="6384"/>
      <c r="BH219" s="6397"/>
      <c r="BI219" s="6397"/>
      <c r="BJ219" s="6397"/>
      <c r="BK219" s="6206"/>
      <c r="BL219" s="6321"/>
      <c r="BM219" s="6321"/>
      <c r="BN219" s="6324"/>
      <c r="BO219" s="6321"/>
      <c r="BP219" s="6206"/>
      <c r="BQ219" s="6161"/>
      <c r="BR219" s="6161"/>
      <c r="BS219" s="6161"/>
      <c r="BT219" s="6161"/>
      <c r="BU219" s="2064" t="s">
        <v>2035</v>
      </c>
      <c r="BV219" s="2066" t="s">
        <v>857</v>
      </c>
      <c r="BW219" s="2065"/>
      <c r="BX219" s="1201">
        <v>3986</v>
      </c>
      <c r="BY219" s="2064" t="s">
        <v>2034</v>
      </c>
      <c r="BZ219" s="1201">
        <v>3986</v>
      </c>
      <c r="CA219" s="2064" t="s">
        <v>2036</v>
      </c>
      <c r="CB219" s="2067" t="s">
        <v>4978</v>
      </c>
      <c r="CC219" s="2067" t="s">
        <v>4976</v>
      </c>
      <c r="CD219" s="2056">
        <f>$CD$27</f>
        <v>6016</v>
      </c>
      <c r="CE219" s="2056">
        <f>$CE$27</f>
        <v>6080</v>
      </c>
      <c r="CF219" s="2056">
        <f>$CF$26</f>
        <v>512</v>
      </c>
      <c r="CG219" s="2056">
        <f>$CG$26</f>
        <v>576</v>
      </c>
      <c r="CH219" s="2070"/>
      <c r="CI219" s="2069">
        <v>2</v>
      </c>
      <c r="CJ219" s="2069" t="s">
        <v>859</v>
      </c>
      <c r="CK219" s="2069">
        <v>2</v>
      </c>
      <c r="CL219" s="2068">
        <v>6</v>
      </c>
      <c r="CM219" s="2068" t="s">
        <v>875</v>
      </c>
      <c r="CN219" s="2068" t="s">
        <v>859</v>
      </c>
      <c r="CO219" s="2068" t="s">
        <v>876</v>
      </c>
      <c r="CP219" s="2068" t="s">
        <v>877</v>
      </c>
      <c r="CQ219" s="6327"/>
      <c r="CR219" s="6327"/>
      <c r="CS219" s="2349"/>
    </row>
    <row r="220" spans="1:97" ht="12.75" customHeight="1">
      <c r="A220" s="6141"/>
      <c r="B220" s="5804"/>
      <c r="C220" s="3490"/>
      <c r="D220" s="6387"/>
      <c r="E220" s="6429"/>
      <c r="F220" s="6343"/>
      <c r="G220" s="6345"/>
      <c r="H220" s="6345"/>
      <c r="I220" s="6332"/>
      <c r="J220" s="6332"/>
      <c r="K220" s="6332"/>
      <c r="L220" s="6332"/>
      <c r="M220" s="6332"/>
      <c r="N220" s="6332"/>
      <c r="O220" s="6332"/>
      <c r="P220" s="6332"/>
      <c r="Q220" s="6332"/>
      <c r="R220" s="6332"/>
      <c r="S220" s="6332"/>
      <c r="T220" s="6332"/>
      <c r="U220" s="6332"/>
      <c r="V220" s="6332"/>
      <c r="W220" s="6332"/>
      <c r="X220" s="6332"/>
      <c r="Y220" s="6332"/>
      <c r="Z220" s="6332"/>
      <c r="AA220" s="6332"/>
      <c r="AB220" s="6332"/>
      <c r="AC220" s="6417"/>
      <c r="AD220" s="6417"/>
      <c r="AE220" s="6417"/>
      <c r="AF220" s="6417"/>
      <c r="AG220" s="6417"/>
      <c r="AH220" s="6417"/>
      <c r="AI220" s="6417"/>
      <c r="AJ220" s="6332"/>
      <c r="AK220" s="6332"/>
      <c r="AL220" s="6332"/>
      <c r="AM220" s="6332"/>
      <c r="AN220" s="6332"/>
      <c r="AO220" s="6332"/>
      <c r="AP220" s="6332"/>
      <c r="AQ220" s="6332"/>
      <c r="AR220" s="6332"/>
      <c r="AS220" s="6332"/>
      <c r="AT220" s="6332"/>
      <c r="AU220" s="6332"/>
      <c r="AV220" s="6332"/>
      <c r="AW220" s="6332"/>
      <c r="AX220" s="6332"/>
      <c r="AY220" s="6332"/>
      <c r="AZ220" s="6332"/>
      <c r="BA220" s="6332"/>
      <c r="BB220" s="6332"/>
      <c r="BC220" s="6332"/>
      <c r="BD220" s="6329" t="s">
        <v>2031</v>
      </c>
      <c r="BE220" s="6384"/>
      <c r="BF220" s="6384"/>
      <c r="BG220" s="6384"/>
      <c r="BH220" s="6397"/>
      <c r="BI220" s="6397"/>
      <c r="BJ220" s="6397"/>
      <c r="BK220" s="6206"/>
      <c r="BL220" s="6321"/>
      <c r="BM220" s="6321"/>
      <c r="BN220" s="6324"/>
      <c r="BO220" s="6321"/>
      <c r="BP220" s="6206"/>
      <c r="BQ220" s="6161"/>
      <c r="BR220" s="6161"/>
      <c r="BS220" s="6161"/>
      <c r="BT220" s="6161"/>
      <c r="BU220" s="2064" t="s">
        <v>2035</v>
      </c>
      <c r="BV220" s="2066" t="s">
        <v>857</v>
      </c>
      <c r="BW220" s="2065"/>
      <c r="BX220" s="1201">
        <v>4000</v>
      </c>
      <c r="BY220" s="2064" t="s">
        <v>2034</v>
      </c>
      <c r="BZ220" s="1201">
        <v>4000</v>
      </c>
      <c r="CA220" s="2064" t="s">
        <v>2036</v>
      </c>
      <c r="CB220" s="2067" t="s">
        <v>340</v>
      </c>
      <c r="CC220" s="2067" t="s">
        <v>340</v>
      </c>
      <c r="CD220" s="2056">
        <f>$CD$39</f>
        <v>512</v>
      </c>
      <c r="CE220" s="2056">
        <f>$CD$39</f>
        <v>512</v>
      </c>
      <c r="CF220" s="2056">
        <f>$CD$39</f>
        <v>512</v>
      </c>
      <c r="CG220" s="2056">
        <f>$CD$39</f>
        <v>512</v>
      </c>
      <c r="CH220" s="191"/>
      <c r="CI220" s="1201">
        <v>2</v>
      </c>
      <c r="CJ220" s="1201" t="s">
        <v>859</v>
      </c>
      <c r="CK220" s="1201">
        <v>2</v>
      </c>
      <c r="CL220" s="2063"/>
      <c r="CM220" s="2063"/>
      <c r="CN220" s="2063"/>
      <c r="CO220" s="2063"/>
      <c r="CP220" s="2063"/>
      <c r="CQ220" s="6327"/>
      <c r="CR220" s="6327"/>
      <c r="CS220" s="2349"/>
    </row>
    <row r="221" spans="1:97" ht="12.75" customHeight="1">
      <c r="A221" s="6142"/>
      <c r="B221" s="5805"/>
      <c r="C221" s="3491"/>
      <c r="D221" s="6388"/>
      <c r="E221" s="6430"/>
      <c r="F221" s="6156"/>
      <c r="G221" s="6346"/>
      <c r="H221" s="6346"/>
      <c r="I221" s="6333"/>
      <c r="J221" s="6333"/>
      <c r="K221" s="6333"/>
      <c r="L221" s="6333"/>
      <c r="M221" s="6333"/>
      <c r="N221" s="6333"/>
      <c r="O221" s="6333"/>
      <c r="P221" s="6333"/>
      <c r="Q221" s="6333"/>
      <c r="R221" s="6333"/>
      <c r="S221" s="6333"/>
      <c r="T221" s="6333"/>
      <c r="U221" s="6333"/>
      <c r="V221" s="6333"/>
      <c r="W221" s="6333"/>
      <c r="X221" s="6333"/>
      <c r="Y221" s="6333"/>
      <c r="Z221" s="6333"/>
      <c r="AA221" s="6333"/>
      <c r="AB221" s="6333"/>
      <c r="AC221" s="6418"/>
      <c r="AD221" s="6418"/>
      <c r="AE221" s="6418"/>
      <c r="AF221" s="6418"/>
      <c r="AG221" s="6418"/>
      <c r="AH221" s="6418"/>
      <c r="AI221" s="6418"/>
      <c r="AJ221" s="6333"/>
      <c r="AK221" s="6333"/>
      <c r="AL221" s="6333"/>
      <c r="AM221" s="6333"/>
      <c r="AN221" s="6333"/>
      <c r="AO221" s="6333"/>
      <c r="AP221" s="6333"/>
      <c r="AQ221" s="6333"/>
      <c r="AR221" s="6333"/>
      <c r="AS221" s="6333"/>
      <c r="AT221" s="6333"/>
      <c r="AU221" s="6333"/>
      <c r="AV221" s="6333"/>
      <c r="AW221" s="6333"/>
      <c r="AX221" s="6333"/>
      <c r="AY221" s="6333"/>
      <c r="AZ221" s="6333"/>
      <c r="BA221" s="6333"/>
      <c r="BB221" s="6333"/>
      <c r="BC221" s="6333"/>
      <c r="BD221" s="6330"/>
      <c r="BE221" s="6385"/>
      <c r="BF221" s="6385"/>
      <c r="BG221" s="6385"/>
      <c r="BH221" s="6398"/>
      <c r="BI221" s="6398"/>
      <c r="BJ221" s="6398"/>
      <c r="BK221" s="6207"/>
      <c r="BL221" s="6322"/>
      <c r="BM221" s="6322"/>
      <c r="BN221" s="6325"/>
      <c r="BO221" s="6322"/>
      <c r="BP221" s="6207"/>
      <c r="BQ221" s="6162"/>
      <c r="BR221" s="6162"/>
      <c r="BS221" s="6162"/>
      <c r="BT221" s="6162"/>
      <c r="BU221" s="2064" t="s">
        <v>2035</v>
      </c>
      <c r="BV221" s="2066" t="s">
        <v>857</v>
      </c>
      <c r="BW221" s="2065"/>
      <c r="BX221" s="1201">
        <v>3983</v>
      </c>
      <c r="BY221" s="2064" t="s">
        <v>2034</v>
      </c>
      <c r="BZ221" s="1201">
        <v>3983</v>
      </c>
      <c r="CA221" s="2064" t="s">
        <v>2036</v>
      </c>
      <c r="CB221" s="191" t="s">
        <v>5022</v>
      </c>
      <c r="CC221" s="191" t="s">
        <v>5022</v>
      </c>
      <c r="CD221" s="2218">
        <f>$CD$40</f>
        <v>256</v>
      </c>
      <c r="CE221" s="2219">
        <f>$CE$40</f>
        <v>320</v>
      </c>
      <c r="CF221" s="2219">
        <f>$CF$40</f>
        <v>256</v>
      </c>
      <c r="CG221" s="2220">
        <f>$CG$40</f>
        <v>320</v>
      </c>
      <c r="CH221" s="191"/>
      <c r="CI221" s="1201">
        <v>2</v>
      </c>
      <c r="CJ221" s="1201" t="s">
        <v>859</v>
      </c>
      <c r="CK221" s="1201">
        <v>2</v>
      </c>
      <c r="CL221" s="2063"/>
      <c r="CM221" s="2063"/>
      <c r="CN221" s="2063"/>
      <c r="CO221" s="2063"/>
      <c r="CP221" s="2063"/>
      <c r="CQ221" s="6328"/>
      <c r="CR221" s="6328"/>
      <c r="CS221" s="2350"/>
    </row>
    <row r="222" spans="1:97" ht="12.75" customHeight="1">
      <c r="A222" s="6140" t="s">
        <v>5389</v>
      </c>
      <c r="B222" s="5809" t="s">
        <v>2463</v>
      </c>
      <c r="C222" s="3627" t="s">
        <v>5139</v>
      </c>
      <c r="D222" s="6386" t="s">
        <v>5339</v>
      </c>
      <c r="E222" s="6411" t="s">
        <v>2050</v>
      </c>
      <c r="F222" s="6392" t="s">
        <v>5421</v>
      </c>
      <c r="G222" s="6344">
        <v>1</v>
      </c>
      <c r="H222" s="6344">
        <v>1</v>
      </c>
      <c r="I222" s="6331" t="s">
        <v>2028</v>
      </c>
      <c r="J222" s="6331" t="s">
        <v>2028</v>
      </c>
      <c r="K222" s="6331" t="s">
        <v>2029</v>
      </c>
      <c r="L222" s="6331" t="s">
        <v>2029</v>
      </c>
      <c r="M222" s="6331">
        <v>9</v>
      </c>
      <c r="N222" s="6331">
        <v>0</v>
      </c>
      <c r="O222" s="6331">
        <v>31</v>
      </c>
      <c r="P222" s="6331">
        <v>9</v>
      </c>
      <c r="Q222" s="6331">
        <v>0</v>
      </c>
      <c r="R222" s="6331">
        <v>31</v>
      </c>
      <c r="S222" s="6331">
        <v>0</v>
      </c>
      <c r="T222" s="6331">
        <v>0</v>
      </c>
      <c r="U222" s="6331">
        <v>0</v>
      </c>
      <c r="V222" s="6331">
        <v>0</v>
      </c>
      <c r="W222" s="6331">
        <v>0</v>
      </c>
      <c r="X222" s="6331">
        <v>0</v>
      </c>
      <c r="Y222" s="6331">
        <v>0</v>
      </c>
      <c r="Z222" s="6331">
        <v>0</v>
      </c>
      <c r="AA222" s="6331">
        <v>0</v>
      </c>
      <c r="AB222" s="6331">
        <v>0</v>
      </c>
      <c r="AC222" s="6331"/>
      <c r="AD222" s="6331"/>
      <c r="AE222" s="6331"/>
      <c r="AF222" s="6331"/>
      <c r="AG222" s="6331"/>
      <c r="AH222" s="6331"/>
      <c r="AI222" s="6331"/>
      <c r="AJ222" s="6331">
        <v>0</v>
      </c>
      <c r="AK222" s="6331">
        <v>0</v>
      </c>
      <c r="AL222" s="6331">
        <v>0</v>
      </c>
      <c r="AM222" s="6331">
        <v>0</v>
      </c>
      <c r="AN222" s="6331" t="s">
        <v>2029</v>
      </c>
      <c r="AO222" s="6331">
        <v>0</v>
      </c>
      <c r="AP222" s="6331">
        <v>0</v>
      </c>
      <c r="AQ222" s="6331">
        <v>0</v>
      </c>
      <c r="AR222" s="6331">
        <v>0</v>
      </c>
      <c r="AS222" s="6331" t="s">
        <v>4810</v>
      </c>
      <c r="AT222" s="6331"/>
      <c r="AU222" s="6331"/>
      <c r="AV222" s="6331"/>
      <c r="AW222" s="6331" t="s">
        <v>4809</v>
      </c>
      <c r="AX222" s="6331" t="s">
        <v>4809</v>
      </c>
      <c r="AY222" s="6331">
        <v>0</v>
      </c>
      <c r="AZ222" s="6331">
        <v>0</v>
      </c>
      <c r="BA222" s="6331">
        <v>0</v>
      </c>
      <c r="BB222" s="6331">
        <v>0</v>
      </c>
      <c r="BC222" s="6331" t="s">
        <v>2030</v>
      </c>
      <c r="BD222" s="6329" t="s">
        <v>2031</v>
      </c>
      <c r="BE222" s="6383">
        <f>$CD$45+SUM(CD223:CD225)</f>
        <v>12920</v>
      </c>
      <c r="BF222" s="6383">
        <f>BE222</f>
        <v>12920</v>
      </c>
      <c r="BG222" s="6383">
        <f>$CE$45+SUM(CE223:CE225)</f>
        <v>19655</v>
      </c>
      <c r="BH222" s="6396">
        <f>$CF$47+SUM(CF223/2+CF224+CF225)</f>
        <v>1631</v>
      </c>
      <c r="BI222" s="6396">
        <f>BH222</f>
        <v>1631</v>
      </c>
      <c r="BJ222" s="6396">
        <f>$CG$47+SUM(CG223/2+CG224+CG225)</f>
        <v>1992</v>
      </c>
      <c r="BK222" s="6212" t="s">
        <v>873</v>
      </c>
      <c r="BL222" s="6320">
        <v>9</v>
      </c>
      <c r="BM222" s="6320">
        <v>2</v>
      </c>
      <c r="BN222" s="6323" t="s">
        <v>2045</v>
      </c>
      <c r="BO222" s="6320" t="s">
        <v>2033</v>
      </c>
      <c r="BP222" s="6212" t="s">
        <v>2034</v>
      </c>
      <c r="BQ222" s="6160">
        <v>0</v>
      </c>
      <c r="BR222" s="6160">
        <v>0</v>
      </c>
      <c r="BS222" s="6160">
        <v>0</v>
      </c>
      <c r="BT222" s="6160">
        <v>0</v>
      </c>
      <c r="BU222" s="2064" t="s">
        <v>2035</v>
      </c>
      <c r="BV222" s="2066" t="s">
        <v>857</v>
      </c>
      <c r="BW222" s="2065"/>
      <c r="BX222" s="2064">
        <v>1204</v>
      </c>
      <c r="BY222" s="2064" t="s">
        <v>2034</v>
      </c>
      <c r="BZ222" s="2064">
        <v>1203</v>
      </c>
      <c r="CA222" s="2064" t="s">
        <v>2036</v>
      </c>
      <c r="CB222" s="2084" t="s">
        <v>2037</v>
      </c>
      <c r="CC222" s="2084" t="s">
        <v>1708</v>
      </c>
      <c r="CD222" s="2056">
        <f>$CD$34</f>
        <v>10752</v>
      </c>
      <c r="CE222" s="2056">
        <f>$CE$34</f>
        <v>10816</v>
      </c>
      <c r="CF222" s="2056">
        <f>$CF$36</f>
        <v>1024</v>
      </c>
      <c r="CG222" s="2056">
        <f>$CG$36</f>
        <v>1088</v>
      </c>
      <c r="CH222" s="191"/>
      <c r="CI222" s="1201">
        <v>2</v>
      </c>
      <c r="CJ222" s="1201" t="s">
        <v>859</v>
      </c>
      <c r="CK222" s="1201">
        <v>2</v>
      </c>
      <c r="CL222" s="2063"/>
      <c r="CM222" s="2063"/>
      <c r="CN222" s="2063"/>
      <c r="CO222" s="2063"/>
      <c r="CP222" s="2063"/>
      <c r="CQ222" s="6326" t="s">
        <v>2468</v>
      </c>
      <c r="CR222" s="6326" t="s">
        <v>3030</v>
      </c>
      <c r="CS222" s="2348" t="s">
        <v>5443</v>
      </c>
    </row>
    <row r="223" spans="1:97" ht="12.75" customHeight="1">
      <c r="A223" s="6141"/>
      <c r="B223" s="5804"/>
      <c r="C223" s="3490"/>
      <c r="D223" s="6387"/>
      <c r="E223" s="6412"/>
      <c r="F223" s="6343"/>
      <c r="G223" s="6345"/>
      <c r="H223" s="6345"/>
      <c r="I223" s="6332"/>
      <c r="J223" s="6332"/>
      <c r="K223" s="6332"/>
      <c r="L223" s="6332"/>
      <c r="M223" s="6332"/>
      <c r="N223" s="6332"/>
      <c r="O223" s="6332"/>
      <c r="P223" s="6332"/>
      <c r="Q223" s="6332"/>
      <c r="R223" s="6332"/>
      <c r="S223" s="6332"/>
      <c r="T223" s="6332"/>
      <c r="U223" s="6332"/>
      <c r="V223" s="6332"/>
      <c r="W223" s="6332"/>
      <c r="X223" s="6332"/>
      <c r="Y223" s="6332"/>
      <c r="Z223" s="6332"/>
      <c r="AA223" s="6332"/>
      <c r="AB223" s="6332"/>
      <c r="AC223" s="6332"/>
      <c r="AD223" s="6332"/>
      <c r="AE223" s="6332"/>
      <c r="AF223" s="6332"/>
      <c r="AG223" s="6332"/>
      <c r="AH223" s="6332"/>
      <c r="AI223" s="6332"/>
      <c r="AJ223" s="6332"/>
      <c r="AK223" s="6332"/>
      <c r="AL223" s="6332"/>
      <c r="AM223" s="6332"/>
      <c r="AN223" s="6332"/>
      <c r="AO223" s="6332"/>
      <c r="AP223" s="6332"/>
      <c r="AQ223" s="6332"/>
      <c r="AR223" s="6332"/>
      <c r="AS223" s="6332"/>
      <c r="AT223" s="6332"/>
      <c r="AU223" s="6332"/>
      <c r="AV223" s="6332"/>
      <c r="AW223" s="6332"/>
      <c r="AX223" s="6332"/>
      <c r="AY223" s="6332"/>
      <c r="AZ223" s="6332"/>
      <c r="BA223" s="6332"/>
      <c r="BB223" s="6332"/>
      <c r="BC223" s="6332"/>
      <c r="BD223" s="6330"/>
      <c r="BE223" s="6384"/>
      <c r="BF223" s="6384"/>
      <c r="BG223" s="6384"/>
      <c r="BH223" s="6397"/>
      <c r="BI223" s="6397"/>
      <c r="BJ223" s="6397"/>
      <c r="BK223" s="6206"/>
      <c r="BL223" s="6321"/>
      <c r="BM223" s="6321"/>
      <c r="BN223" s="6324"/>
      <c r="BO223" s="6321"/>
      <c r="BP223" s="6206"/>
      <c r="BQ223" s="6161"/>
      <c r="BR223" s="6161"/>
      <c r="BS223" s="6161"/>
      <c r="BT223" s="6161"/>
      <c r="BU223" s="2064" t="s">
        <v>2035</v>
      </c>
      <c r="BV223" s="2066" t="s">
        <v>857</v>
      </c>
      <c r="BW223" s="2065"/>
      <c r="BX223" s="1201">
        <v>3986</v>
      </c>
      <c r="BY223" s="2064" t="s">
        <v>2034</v>
      </c>
      <c r="BZ223" s="1201">
        <v>3986</v>
      </c>
      <c r="CA223" s="2064" t="s">
        <v>2036</v>
      </c>
      <c r="CB223" s="2067" t="s">
        <v>5356</v>
      </c>
      <c r="CC223" s="2067" t="s">
        <v>4976</v>
      </c>
      <c r="CD223" s="2056">
        <f>$CD$28</f>
        <v>8000</v>
      </c>
      <c r="CE223" s="2056">
        <f>$CE$28</f>
        <v>8064</v>
      </c>
      <c r="CF223" s="2056">
        <f>$CF$27</f>
        <v>512</v>
      </c>
      <c r="CG223" s="2056">
        <f>$CG$27</f>
        <v>576</v>
      </c>
      <c r="CH223" s="2070"/>
      <c r="CI223" s="2069">
        <v>4</v>
      </c>
      <c r="CJ223" s="2069" t="s">
        <v>859</v>
      </c>
      <c r="CK223" s="2069">
        <v>4</v>
      </c>
      <c r="CL223" s="2068">
        <v>6</v>
      </c>
      <c r="CM223" s="2068" t="s">
        <v>875</v>
      </c>
      <c r="CN223" s="2068" t="s">
        <v>859</v>
      </c>
      <c r="CO223" s="2068" t="s">
        <v>876</v>
      </c>
      <c r="CP223" s="2068" t="s">
        <v>877</v>
      </c>
      <c r="CQ223" s="6327"/>
      <c r="CR223" s="6327"/>
      <c r="CS223" s="2349"/>
    </row>
    <row r="224" spans="1:97" ht="12.75" customHeight="1">
      <c r="A224" s="6141"/>
      <c r="B224" s="5804"/>
      <c r="C224" s="3490"/>
      <c r="D224" s="6387"/>
      <c r="E224" s="6412"/>
      <c r="F224" s="6343"/>
      <c r="G224" s="6345"/>
      <c r="H224" s="6345"/>
      <c r="I224" s="6332"/>
      <c r="J224" s="6332"/>
      <c r="K224" s="6332"/>
      <c r="L224" s="6332"/>
      <c r="M224" s="6332"/>
      <c r="N224" s="6332"/>
      <c r="O224" s="6332"/>
      <c r="P224" s="6332"/>
      <c r="Q224" s="6332"/>
      <c r="R224" s="6332"/>
      <c r="S224" s="6332"/>
      <c r="T224" s="6332"/>
      <c r="U224" s="6332"/>
      <c r="V224" s="6332"/>
      <c r="W224" s="6332"/>
      <c r="X224" s="6332"/>
      <c r="Y224" s="6332"/>
      <c r="Z224" s="6332"/>
      <c r="AA224" s="6332"/>
      <c r="AB224" s="6332"/>
      <c r="AC224" s="6332"/>
      <c r="AD224" s="6332"/>
      <c r="AE224" s="6332"/>
      <c r="AF224" s="6332"/>
      <c r="AG224" s="6332"/>
      <c r="AH224" s="6332"/>
      <c r="AI224" s="6332"/>
      <c r="AJ224" s="6332"/>
      <c r="AK224" s="6332"/>
      <c r="AL224" s="6332"/>
      <c r="AM224" s="6332"/>
      <c r="AN224" s="6332"/>
      <c r="AO224" s="6332"/>
      <c r="AP224" s="6332"/>
      <c r="AQ224" s="6332"/>
      <c r="AR224" s="6332"/>
      <c r="AS224" s="6332"/>
      <c r="AT224" s="6332"/>
      <c r="AU224" s="6332"/>
      <c r="AV224" s="6332"/>
      <c r="AW224" s="6332"/>
      <c r="AX224" s="6332"/>
      <c r="AY224" s="6332"/>
      <c r="AZ224" s="6332"/>
      <c r="BA224" s="6332"/>
      <c r="BB224" s="6332"/>
      <c r="BC224" s="6332"/>
      <c r="BD224" s="6329" t="s">
        <v>2031</v>
      </c>
      <c r="BE224" s="6384"/>
      <c r="BF224" s="6384"/>
      <c r="BG224" s="6384"/>
      <c r="BH224" s="6397"/>
      <c r="BI224" s="6397"/>
      <c r="BJ224" s="6397"/>
      <c r="BK224" s="6206"/>
      <c r="BL224" s="6321"/>
      <c r="BM224" s="6321"/>
      <c r="BN224" s="6324"/>
      <c r="BO224" s="6321"/>
      <c r="BP224" s="6206"/>
      <c r="BQ224" s="6161"/>
      <c r="BR224" s="6161"/>
      <c r="BS224" s="6161"/>
      <c r="BT224" s="6161"/>
      <c r="BU224" s="2064" t="s">
        <v>2035</v>
      </c>
      <c r="BV224" s="2066" t="s">
        <v>857</v>
      </c>
      <c r="BW224" s="2065"/>
      <c r="BX224" s="1201">
        <v>4000</v>
      </c>
      <c r="BY224" s="2064" t="s">
        <v>2034</v>
      </c>
      <c r="BZ224" s="1201">
        <v>4000</v>
      </c>
      <c r="CA224" s="2064" t="s">
        <v>2036</v>
      </c>
      <c r="CB224" s="2067" t="s">
        <v>869</v>
      </c>
      <c r="CC224" s="2067" t="s">
        <v>869</v>
      </c>
      <c r="CD224" s="2056">
        <f>$CD$37</f>
        <v>256</v>
      </c>
      <c r="CE224" s="2056">
        <f>$CE$37</f>
        <v>256</v>
      </c>
      <c r="CF224" s="2056">
        <f>$CF$37</f>
        <v>256</v>
      </c>
      <c r="CG224" s="2056">
        <f>$CG$37</f>
        <v>256</v>
      </c>
      <c r="CH224" s="191"/>
      <c r="CI224" s="1201">
        <v>2</v>
      </c>
      <c r="CJ224" s="1201" t="s">
        <v>859</v>
      </c>
      <c r="CK224" s="1201">
        <v>2</v>
      </c>
      <c r="CL224" s="2063"/>
      <c r="CM224" s="2063"/>
      <c r="CN224" s="2063"/>
      <c r="CO224" s="2063"/>
      <c r="CP224" s="2063"/>
      <c r="CQ224" s="6327"/>
      <c r="CR224" s="6327"/>
      <c r="CS224" s="2349"/>
    </row>
    <row r="225" spans="1:97" ht="12.75" customHeight="1">
      <c r="A225" s="6141"/>
      <c r="B225" s="5805"/>
      <c r="C225" s="3491"/>
      <c r="D225" s="6414"/>
      <c r="E225" s="6415"/>
      <c r="F225" s="6156"/>
      <c r="G225" s="6346"/>
      <c r="H225" s="6346"/>
      <c r="I225" s="6333"/>
      <c r="J225" s="6333"/>
      <c r="K225" s="6333"/>
      <c r="L225" s="6333"/>
      <c r="M225" s="6333"/>
      <c r="N225" s="6333"/>
      <c r="O225" s="6333"/>
      <c r="P225" s="6333"/>
      <c r="Q225" s="6333"/>
      <c r="R225" s="6333"/>
      <c r="S225" s="6333"/>
      <c r="T225" s="6333"/>
      <c r="U225" s="6333"/>
      <c r="V225" s="6333"/>
      <c r="W225" s="6333"/>
      <c r="X225" s="6333"/>
      <c r="Y225" s="6333"/>
      <c r="Z225" s="6333"/>
      <c r="AA225" s="6333"/>
      <c r="AB225" s="6333"/>
      <c r="AC225" s="6333"/>
      <c r="AD225" s="6333"/>
      <c r="AE225" s="6333"/>
      <c r="AF225" s="6333"/>
      <c r="AG225" s="6333"/>
      <c r="AH225" s="6333"/>
      <c r="AI225" s="6333"/>
      <c r="AJ225" s="6333"/>
      <c r="AK225" s="6333"/>
      <c r="AL225" s="6333"/>
      <c r="AM225" s="6333"/>
      <c r="AN225" s="6333"/>
      <c r="AO225" s="6333"/>
      <c r="AP225" s="6333"/>
      <c r="AQ225" s="6333"/>
      <c r="AR225" s="6333"/>
      <c r="AS225" s="6333"/>
      <c r="AT225" s="6333"/>
      <c r="AU225" s="6333"/>
      <c r="AV225" s="6333"/>
      <c r="AW225" s="6333"/>
      <c r="AX225" s="6333"/>
      <c r="AY225" s="6333"/>
      <c r="AZ225" s="6333"/>
      <c r="BA225" s="6333"/>
      <c r="BB225" s="6333"/>
      <c r="BC225" s="6333"/>
      <c r="BD225" s="6330"/>
      <c r="BE225" s="6385"/>
      <c r="BF225" s="6385"/>
      <c r="BG225" s="6385"/>
      <c r="BH225" s="6398"/>
      <c r="BI225" s="6398"/>
      <c r="BJ225" s="6398"/>
      <c r="BK225" s="6207"/>
      <c r="BL225" s="6322"/>
      <c r="BM225" s="6322"/>
      <c r="BN225" s="6325"/>
      <c r="BO225" s="6322"/>
      <c r="BP225" s="6207"/>
      <c r="BQ225" s="6162"/>
      <c r="BR225" s="6162"/>
      <c r="BS225" s="6162"/>
      <c r="BT225" s="6162"/>
      <c r="BU225" s="2064" t="s">
        <v>2035</v>
      </c>
      <c r="BV225" s="2066" t="s">
        <v>857</v>
      </c>
      <c r="BW225" s="2065"/>
      <c r="BX225" s="1201">
        <v>3983</v>
      </c>
      <c r="BY225" s="2064" t="s">
        <v>2034</v>
      </c>
      <c r="BZ225" s="1201">
        <v>3983</v>
      </c>
      <c r="CA225" s="2064" t="s">
        <v>2036</v>
      </c>
      <c r="CB225" s="191" t="s">
        <v>5022</v>
      </c>
      <c r="CC225" s="191" t="s">
        <v>5022</v>
      </c>
      <c r="CD225" s="2218">
        <f>$CD$40</f>
        <v>256</v>
      </c>
      <c r="CE225" s="2219">
        <f>$CE$40</f>
        <v>320</v>
      </c>
      <c r="CF225" s="2219">
        <f>$CF$40</f>
        <v>256</v>
      </c>
      <c r="CG225" s="2220">
        <f>$CG$40</f>
        <v>320</v>
      </c>
      <c r="CH225" s="191"/>
      <c r="CI225" s="1201">
        <v>2</v>
      </c>
      <c r="CJ225" s="1201" t="s">
        <v>859</v>
      </c>
      <c r="CK225" s="1201">
        <v>2</v>
      </c>
      <c r="CL225" s="2063"/>
      <c r="CM225" s="2063"/>
      <c r="CN225" s="2063"/>
      <c r="CO225" s="2063"/>
      <c r="CP225" s="2063"/>
      <c r="CQ225" s="6328"/>
      <c r="CR225" s="6328"/>
      <c r="CS225" s="2350"/>
    </row>
    <row r="226" spans="1:97" ht="12.75" customHeight="1">
      <c r="A226" s="6141"/>
      <c r="B226" s="5809" t="s">
        <v>2463</v>
      </c>
      <c r="C226" s="3627" t="s">
        <v>5183</v>
      </c>
      <c r="D226" s="6386" t="s">
        <v>5357</v>
      </c>
      <c r="E226" s="6411" t="s">
        <v>2050</v>
      </c>
      <c r="F226" s="6392" t="s">
        <v>5422</v>
      </c>
      <c r="G226" s="6344">
        <v>1</v>
      </c>
      <c r="H226" s="6344">
        <v>1</v>
      </c>
      <c r="I226" s="6331" t="s">
        <v>2028</v>
      </c>
      <c r="J226" s="6331" t="s">
        <v>2028</v>
      </c>
      <c r="K226" s="6331" t="s">
        <v>2029</v>
      </c>
      <c r="L226" s="6331" t="s">
        <v>2029</v>
      </c>
      <c r="M226" s="6331">
        <v>9</v>
      </c>
      <c r="N226" s="6331">
        <v>0</v>
      </c>
      <c r="O226" s="6331">
        <v>31</v>
      </c>
      <c r="P226" s="6331">
        <v>9</v>
      </c>
      <c r="Q226" s="6331">
        <v>0</v>
      </c>
      <c r="R226" s="6331">
        <v>31</v>
      </c>
      <c r="S226" s="6331">
        <v>0</v>
      </c>
      <c r="T226" s="6331">
        <v>0</v>
      </c>
      <c r="U226" s="6331">
        <v>0</v>
      </c>
      <c r="V226" s="6331">
        <v>0</v>
      </c>
      <c r="W226" s="6331">
        <v>0</v>
      </c>
      <c r="X226" s="6331">
        <v>0</v>
      </c>
      <c r="Y226" s="6331">
        <v>0</v>
      </c>
      <c r="Z226" s="6331">
        <v>0</v>
      </c>
      <c r="AA226" s="6331">
        <v>0</v>
      </c>
      <c r="AB226" s="6331">
        <v>0</v>
      </c>
      <c r="AC226" s="6331"/>
      <c r="AD226" s="6331"/>
      <c r="AE226" s="6331"/>
      <c r="AF226" s="6331"/>
      <c r="AG226" s="6331"/>
      <c r="AH226" s="6331"/>
      <c r="AI226" s="6331"/>
      <c r="AJ226" s="6331">
        <v>0</v>
      </c>
      <c r="AK226" s="6331">
        <v>0</v>
      </c>
      <c r="AL226" s="6331">
        <v>0</v>
      </c>
      <c r="AM226" s="6331">
        <v>0</v>
      </c>
      <c r="AN226" s="6331" t="s">
        <v>2029</v>
      </c>
      <c r="AO226" s="6331">
        <v>0</v>
      </c>
      <c r="AP226" s="6331">
        <v>0</v>
      </c>
      <c r="AQ226" s="6331">
        <v>0</v>
      </c>
      <c r="AR226" s="6331">
        <v>0</v>
      </c>
      <c r="AS226" s="6331" t="s">
        <v>4810</v>
      </c>
      <c r="AT226" s="6331"/>
      <c r="AU226" s="6331"/>
      <c r="AV226" s="6331"/>
      <c r="AW226" s="6331" t="s">
        <v>4809</v>
      </c>
      <c r="AX226" s="6331" t="s">
        <v>4809</v>
      </c>
      <c r="AY226" s="6331">
        <v>0</v>
      </c>
      <c r="AZ226" s="6331">
        <v>0</v>
      </c>
      <c r="BA226" s="6331">
        <v>0</v>
      </c>
      <c r="BB226" s="6331">
        <v>0</v>
      </c>
      <c r="BC226" s="6331" t="s">
        <v>2030</v>
      </c>
      <c r="BD226" s="6329" t="s">
        <v>2031</v>
      </c>
      <c r="BE226" s="6383">
        <v>19655</v>
      </c>
      <c r="BF226" s="6383">
        <f>BE226</f>
        <v>19655</v>
      </c>
      <c r="BG226" s="6383">
        <f>$CE$46+SUM(CE227:CE229)</f>
        <v>30682</v>
      </c>
      <c r="BH226" s="6396">
        <f>$CF$47+SUM(CF227/2+CF228+CF229)</f>
        <v>1631</v>
      </c>
      <c r="BI226" s="6396">
        <f>BH226</f>
        <v>1631</v>
      </c>
      <c r="BJ226" s="6396">
        <f>$CG$47+SUM(CG227/2+CG228+CG229)</f>
        <v>1992</v>
      </c>
      <c r="BK226" s="6212" t="s">
        <v>873</v>
      </c>
      <c r="BL226" s="6320">
        <v>9</v>
      </c>
      <c r="BM226" s="6320">
        <v>2</v>
      </c>
      <c r="BN226" s="6323" t="s">
        <v>2045</v>
      </c>
      <c r="BO226" s="6320" t="s">
        <v>2033</v>
      </c>
      <c r="BP226" s="6212" t="s">
        <v>2034</v>
      </c>
      <c r="BQ226" s="6160">
        <v>0</v>
      </c>
      <c r="BR226" s="6160">
        <v>0</v>
      </c>
      <c r="BS226" s="6160">
        <v>0</v>
      </c>
      <c r="BT226" s="6160">
        <v>0</v>
      </c>
      <c r="BU226" s="2064" t="s">
        <v>2035</v>
      </c>
      <c r="BV226" s="2066" t="s">
        <v>857</v>
      </c>
      <c r="BW226" s="2065"/>
      <c r="BX226" s="2064">
        <v>1204</v>
      </c>
      <c r="BY226" s="2064" t="s">
        <v>2034</v>
      </c>
      <c r="BZ226" s="2064">
        <v>1203</v>
      </c>
      <c r="CA226" s="2064" t="s">
        <v>2036</v>
      </c>
      <c r="CB226" s="2084" t="s">
        <v>2040</v>
      </c>
      <c r="CC226" s="2084" t="s">
        <v>1708</v>
      </c>
      <c r="CD226" s="2056">
        <f>$CD$35</f>
        <v>21696</v>
      </c>
      <c r="CE226" s="2056">
        <f>$CE$35</f>
        <v>21760</v>
      </c>
      <c r="CF226" s="2056">
        <f>$CF$36</f>
        <v>1024</v>
      </c>
      <c r="CG226" s="2056">
        <f>$CG$36</f>
        <v>1088</v>
      </c>
      <c r="CH226" s="191"/>
      <c r="CI226" s="1201">
        <v>2</v>
      </c>
      <c r="CJ226" s="1201" t="s">
        <v>859</v>
      </c>
      <c r="CK226" s="1201">
        <v>2</v>
      </c>
      <c r="CL226" s="2063"/>
      <c r="CM226" s="2063"/>
      <c r="CN226" s="2063"/>
      <c r="CO226" s="2063"/>
      <c r="CP226" s="2063"/>
      <c r="CQ226" s="6326" t="s">
        <v>2468</v>
      </c>
      <c r="CR226" s="6326" t="s">
        <v>3030</v>
      </c>
      <c r="CS226" s="2348" t="s">
        <v>5443</v>
      </c>
    </row>
    <row r="227" spans="1:97" ht="12.75" customHeight="1">
      <c r="A227" s="6141"/>
      <c r="B227" s="5804"/>
      <c r="C227" s="3490"/>
      <c r="D227" s="6387"/>
      <c r="E227" s="6412"/>
      <c r="F227" s="6343"/>
      <c r="G227" s="6345"/>
      <c r="H227" s="6345"/>
      <c r="I227" s="6332"/>
      <c r="J227" s="6332"/>
      <c r="K227" s="6332"/>
      <c r="L227" s="6332"/>
      <c r="M227" s="6332"/>
      <c r="N227" s="6332"/>
      <c r="O227" s="6332"/>
      <c r="P227" s="6332"/>
      <c r="Q227" s="6332"/>
      <c r="R227" s="6332"/>
      <c r="S227" s="6332"/>
      <c r="T227" s="6332"/>
      <c r="U227" s="6332"/>
      <c r="V227" s="6332"/>
      <c r="W227" s="6332"/>
      <c r="X227" s="6332"/>
      <c r="Y227" s="6332"/>
      <c r="Z227" s="6332"/>
      <c r="AA227" s="6332"/>
      <c r="AB227" s="6332"/>
      <c r="AC227" s="6332"/>
      <c r="AD227" s="6332"/>
      <c r="AE227" s="6332"/>
      <c r="AF227" s="6332"/>
      <c r="AG227" s="6332"/>
      <c r="AH227" s="6332"/>
      <c r="AI227" s="6332"/>
      <c r="AJ227" s="6332"/>
      <c r="AK227" s="6332"/>
      <c r="AL227" s="6332"/>
      <c r="AM227" s="6332"/>
      <c r="AN227" s="6332"/>
      <c r="AO227" s="6332"/>
      <c r="AP227" s="6332"/>
      <c r="AQ227" s="6332"/>
      <c r="AR227" s="6332"/>
      <c r="AS227" s="6332"/>
      <c r="AT227" s="6332"/>
      <c r="AU227" s="6332"/>
      <c r="AV227" s="6332"/>
      <c r="AW227" s="6332"/>
      <c r="AX227" s="6332"/>
      <c r="AY227" s="6332"/>
      <c r="AZ227" s="6332"/>
      <c r="BA227" s="6332"/>
      <c r="BB227" s="6332"/>
      <c r="BC227" s="6332"/>
      <c r="BD227" s="6330"/>
      <c r="BE227" s="6384"/>
      <c r="BF227" s="6384"/>
      <c r="BG227" s="6384"/>
      <c r="BH227" s="6397"/>
      <c r="BI227" s="6397"/>
      <c r="BJ227" s="6397"/>
      <c r="BK227" s="6206"/>
      <c r="BL227" s="6321"/>
      <c r="BM227" s="6321"/>
      <c r="BN227" s="6324"/>
      <c r="BO227" s="6321"/>
      <c r="BP227" s="6206"/>
      <c r="BQ227" s="6161"/>
      <c r="BR227" s="6161"/>
      <c r="BS227" s="6161"/>
      <c r="BT227" s="6161"/>
      <c r="BU227" s="2064" t="s">
        <v>2035</v>
      </c>
      <c r="BV227" s="2066" t="s">
        <v>857</v>
      </c>
      <c r="BW227" s="2065"/>
      <c r="BX227" s="1201">
        <v>3986</v>
      </c>
      <c r="BY227" s="2064" t="s">
        <v>2034</v>
      </c>
      <c r="BZ227" s="1201">
        <v>3986</v>
      </c>
      <c r="CA227" s="2064" t="s">
        <v>2036</v>
      </c>
      <c r="CB227" s="2067" t="s">
        <v>5356</v>
      </c>
      <c r="CC227" s="2067" t="s">
        <v>4976</v>
      </c>
      <c r="CD227" s="2056">
        <f>$CD$28</f>
        <v>8000</v>
      </c>
      <c r="CE227" s="2056">
        <f>$CE$28</f>
        <v>8064</v>
      </c>
      <c r="CF227" s="2056">
        <f>$CF$27</f>
        <v>512</v>
      </c>
      <c r="CG227" s="2056">
        <f>$CG$27</f>
        <v>576</v>
      </c>
      <c r="CH227" s="2070"/>
      <c r="CI227" s="2069">
        <v>4</v>
      </c>
      <c r="CJ227" s="2069" t="s">
        <v>859</v>
      </c>
      <c r="CK227" s="2069">
        <v>4</v>
      </c>
      <c r="CL227" s="2068">
        <v>6</v>
      </c>
      <c r="CM227" s="2068" t="s">
        <v>875</v>
      </c>
      <c r="CN227" s="2068" t="s">
        <v>859</v>
      </c>
      <c r="CO227" s="2068" t="s">
        <v>876</v>
      </c>
      <c r="CP227" s="2068" t="s">
        <v>877</v>
      </c>
      <c r="CQ227" s="6327"/>
      <c r="CR227" s="6327"/>
      <c r="CS227" s="2349"/>
    </row>
    <row r="228" spans="1:97" ht="12.75" customHeight="1">
      <c r="A228" s="6141"/>
      <c r="B228" s="5804"/>
      <c r="C228" s="3490"/>
      <c r="D228" s="6387"/>
      <c r="E228" s="6412"/>
      <c r="F228" s="6343"/>
      <c r="G228" s="6345"/>
      <c r="H228" s="6345"/>
      <c r="I228" s="6332"/>
      <c r="J228" s="6332"/>
      <c r="K228" s="6332"/>
      <c r="L228" s="6332"/>
      <c r="M228" s="6332"/>
      <c r="N228" s="6332"/>
      <c r="O228" s="6332"/>
      <c r="P228" s="6332"/>
      <c r="Q228" s="6332"/>
      <c r="R228" s="6332"/>
      <c r="S228" s="6332"/>
      <c r="T228" s="6332"/>
      <c r="U228" s="6332"/>
      <c r="V228" s="6332"/>
      <c r="W228" s="6332"/>
      <c r="X228" s="6332"/>
      <c r="Y228" s="6332"/>
      <c r="Z228" s="6332"/>
      <c r="AA228" s="6332"/>
      <c r="AB228" s="6332"/>
      <c r="AC228" s="6332"/>
      <c r="AD228" s="6332"/>
      <c r="AE228" s="6332"/>
      <c r="AF228" s="6332"/>
      <c r="AG228" s="6332"/>
      <c r="AH228" s="6332"/>
      <c r="AI228" s="6332"/>
      <c r="AJ228" s="6332"/>
      <c r="AK228" s="6332"/>
      <c r="AL228" s="6332"/>
      <c r="AM228" s="6332"/>
      <c r="AN228" s="6332"/>
      <c r="AO228" s="6332"/>
      <c r="AP228" s="6332"/>
      <c r="AQ228" s="6332"/>
      <c r="AR228" s="6332"/>
      <c r="AS228" s="6332"/>
      <c r="AT228" s="6332"/>
      <c r="AU228" s="6332"/>
      <c r="AV228" s="6332"/>
      <c r="AW228" s="6332"/>
      <c r="AX228" s="6332"/>
      <c r="AY228" s="6332"/>
      <c r="AZ228" s="6332"/>
      <c r="BA228" s="6332"/>
      <c r="BB228" s="6332"/>
      <c r="BC228" s="6332"/>
      <c r="BD228" s="6329" t="s">
        <v>2031</v>
      </c>
      <c r="BE228" s="6384"/>
      <c r="BF228" s="6384"/>
      <c r="BG228" s="6384"/>
      <c r="BH228" s="6397"/>
      <c r="BI228" s="6397"/>
      <c r="BJ228" s="6397"/>
      <c r="BK228" s="6206"/>
      <c r="BL228" s="6321"/>
      <c r="BM228" s="6321"/>
      <c r="BN228" s="6324"/>
      <c r="BO228" s="6321"/>
      <c r="BP228" s="6206"/>
      <c r="BQ228" s="6161"/>
      <c r="BR228" s="6161"/>
      <c r="BS228" s="6161"/>
      <c r="BT228" s="6161"/>
      <c r="BU228" s="2064" t="s">
        <v>2035</v>
      </c>
      <c r="BV228" s="2066" t="s">
        <v>857</v>
      </c>
      <c r="BW228" s="2065"/>
      <c r="BX228" s="1201">
        <v>4000</v>
      </c>
      <c r="BY228" s="2064" t="s">
        <v>2034</v>
      </c>
      <c r="BZ228" s="1201">
        <v>4000</v>
      </c>
      <c r="CA228" s="2064" t="s">
        <v>2036</v>
      </c>
      <c r="CB228" s="2067" t="s">
        <v>869</v>
      </c>
      <c r="CC228" s="2067" t="s">
        <v>869</v>
      </c>
      <c r="CD228" s="2056">
        <v>256</v>
      </c>
      <c r="CE228" s="2056">
        <v>256</v>
      </c>
      <c r="CF228" s="2056">
        <v>256</v>
      </c>
      <c r="CG228" s="2056">
        <v>256</v>
      </c>
      <c r="CH228" s="191"/>
      <c r="CI228" s="1201">
        <v>2</v>
      </c>
      <c r="CJ228" s="1201" t="s">
        <v>859</v>
      </c>
      <c r="CK228" s="1201">
        <v>2</v>
      </c>
      <c r="CL228" s="2063"/>
      <c r="CM228" s="2063"/>
      <c r="CN228" s="2063"/>
      <c r="CO228" s="2063"/>
      <c r="CP228" s="2063"/>
      <c r="CQ228" s="6327"/>
      <c r="CR228" s="6327"/>
      <c r="CS228" s="2349"/>
    </row>
    <row r="229" spans="1:97" ht="12.75" customHeight="1">
      <c r="A229" s="6141"/>
      <c r="B229" s="5805"/>
      <c r="C229" s="3491"/>
      <c r="D229" s="6388"/>
      <c r="E229" s="6413"/>
      <c r="F229" s="6156"/>
      <c r="G229" s="6346"/>
      <c r="H229" s="6346"/>
      <c r="I229" s="6333"/>
      <c r="J229" s="6333"/>
      <c r="K229" s="6333"/>
      <c r="L229" s="6333"/>
      <c r="M229" s="6333"/>
      <c r="N229" s="6333"/>
      <c r="O229" s="6333"/>
      <c r="P229" s="6333"/>
      <c r="Q229" s="6333"/>
      <c r="R229" s="6333"/>
      <c r="S229" s="6333"/>
      <c r="T229" s="6333"/>
      <c r="U229" s="6333"/>
      <c r="V229" s="6333"/>
      <c r="W229" s="6333"/>
      <c r="X229" s="6333"/>
      <c r="Y229" s="6333"/>
      <c r="Z229" s="6333"/>
      <c r="AA229" s="6333"/>
      <c r="AB229" s="6333"/>
      <c r="AC229" s="6333"/>
      <c r="AD229" s="6333"/>
      <c r="AE229" s="6333"/>
      <c r="AF229" s="6333"/>
      <c r="AG229" s="6333"/>
      <c r="AH229" s="6333"/>
      <c r="AI229" s="6333"/>
      <c r="AJ229" s="6333"/>
      <c r="AK229" s="6333"/>
      <c r="AL229" s="6333"/>
      <c r="AM229" s="6333"/>
      <c r="AN229" s="6333"/>
      <c r="AO229" s="6333"/>
      <c r="AP229" s="6333"/>
      <c r="AQ229" s="6333"/>
      <c r="AR229" s="6333"/>
      <c r="AS229" s="6333"/>
      <c r="AT229" s="6333"/>
      <c r="AU229" s="6333"/>
      <c r="AV229" s="6333"/>
      <c r="AW229" s="6333"/>
      <c r="AX229" s="6333"/>
      <c r="AY229" s="6333"/>
      <c r="AZ229" s="6333"/>
      <c r="BA229" s="6333"/>
      <c r="BB229" s="6333"/>
      <c r="BC229" s="6333"/>
      <c r="BD229" s="6330"/>
      <c r="BE229" s="6385"/>
      <c r="BF229" s="6385"/>
      <c r="BG229" s="6385"/>
      <c r="BH229" s="6398"/>
      <c r="BI229" s="6398"/>
      <c r="BJ229" s="6398"/>
      <c r="BK229" s="6207"/>
      <c r="BL229" s="6322"/>
      <c r="BM229" s="6322"/>
      <c r="BN229" s="6325"/>
      <c r="BO229" s="6322"/>
      <c r="BP229" s="6207"/>
      <c r="BQ229" s="6162"/>
      <c r="BR229" s="6162"/>
      <c r="BS229" s="6162"/>
      <c r="BT229" s="6162"/>
      <c r="BU229" s="2064" t="s">
        <v>2035</v>
      </c>
      <c r="BV229" s="2066" t="s">
        <v>857</v>
      </c>
      <c r="BW229" s="2065"/>
      <c r="BX229" s="1201">
        <v>3983</v>
      </c>
      <c r="BY229" s="2064" t="s">
        <v>2034</v>
      </c>
      <c r="BZ229" s="1201">
        <v>3983</v>
      </c>
      <c r="CA229" s="2064" t="s">
        <v>2036</v>
      </c>
      <c r="CB229" s="191" t="s">
        <v>5022</v>
      </c>
      <c r="CC229" s="191" t="s">
        <v>5022</v>
      </c>
      <c r="CD229" s="2218">
        <f>$CD$40</f>
        <v>256</v>
      </c>
      <c r="CE229" s="2219">
        <f>$CE$40</f>
        <v>320</v>
      </c>
      <c r="CF229" s="2219">
        <f>$CF$40</f>
        <v>256</v>
      </c>
      <c r="CG229" s="2220">
        <f>$CG$40</f>
        <v>320</v>
      </c>
      <c r="CH229" s="191"/>
      <c r="CI229" s="1201">
        <v>2</v>
      </c>
      <c r="CJ229" s="1201" t="s">
        <v>859</v>
      </c>
      <c r="CK229" s="1201">
        <v>2</v>
      </c>
      <c r="CL229" s="2063"/>
      <c r="CM229" s="2063"/>
      <c r="CN229" s="2063"/>
      <c r="CO229" s="2063"/>
      <c r="CP229" s="2063"/>
      <c r="CQ229" s="6328"/>
      <c r="CR229" s="6328"/>
      <c r="CS229" s="2350"/>
    </row>
    <row r="230" spans="1:97" ht="12.75" customHeight="1">
      <c r="A230" s="6141"/>
      <c r="B230" s="5809" t="s">
        <v>2463</v>
      </c>
      <c r="C230" s="3627" t="s">
        <v>5150</v>
      </c>
      <c r="D230" s="6386" t="s">
        <v>5340</v>
      </c>
      <c r="E230" s="6411" t="s">
        <v>2050</v>
      </c>
      <c r="F230" s="6392" t="s">
        <v>5423</v>
      </c>
      <c r="G230" s="6344">
        <v>1</v>
      </c>
      <c r="H230" s="6344">
        <v>1</v>
      </c>
      <c r="I230" s="6331" t="s">
        <v>2028</v>
      </c>
      <c r="J230" s="6331" t="s">
        <v>2028</v>
      </c>
      <c r="K230" s="6331" t="s">
        <v>2029</v>
      </c>
      <c r="L230" s="6331" t="s">
        <v>2029</v>
      </c>
      <c r="M230" s="6331">
        <v>9</v>
      </c>
      <c r="N230" s="6331">
        <v>0</v>
      </c>
      <c r="O230" s="6331">
        <v>31</v>
      </c>
      <c r="P230" s="6331">
        <v>9</v>
      </c>
      <c r="Q230" s="6331">
        <v>0</v>
      </c>
      <c r="R230" s="6331">
        <v>31</v>
      </c>
      <c r="S230" s="6331">
        <v>0</v>
      </c>
      <c r="T230" s="6331">
        <v>0</v>
      </c>
      <c r="U230" s="6331">
        <v>0</v>
      </c>
      <c r="V230" s="6331">
        <v>0</v>
      </c>
      <c r="W230" s="6331">
        <v>0</v>
      </c>
      <c r="X230" s="6331">
        <v>0</v>
      </c>
      <c r="Y230" s="6331">
        <v>0</v>
      </c>
      <c r="Z230" s="6331">
        <v>0</v>
      </c>
      <c r="AA230" s="6331">
        <v>0</v>
      </c>
      <c r="AB230" s="6331">
        <v>0</v>
      </c>
      <c r="AC230" s="6331"/>
      <c r="AD230" s="6331"/>
      <c r="AE230" s="6331"/>
      <c r="AF230" s="6331"/>
      <c r="AG230" s="6331"/>
      <c r="AH230" s="6331"/>
      <c r="AI230" s="6331"/>
      <c r="AJ230" s="6331">
        <v>0</v>
      </c>
      <c r="AK230" s="6331">
        <v>0</v>
      </c>
      <c r="AL230" s="6331">
        <v>0</v>
      </c>
      <c r="AM230" s="6331">
        <v>0</v>
      </c>
      <c r="AN230" s="6331" t="s">
        <v>2029</v>
      </c>
      <c r="AO230" s="6331">
        <v>0</v>
      </c>
      <c r="AP230" s="6331">
        <v>0</v>
      </c>
      <c r="AQ230" s="6331">
        <v>0</v>
      </c>
      <c r="AR230" s="6331">
        <v>0</v>
      </c>
      <c r="AS230" s="6331" t="s">
        <v>4810</v>
      </c>
      <c r="AT230" s="6331"/>
      <c r="AU230" s="6331"/>
      <c r="AV230" s="6331"/>
      <c r="AW230" s="6331" t="s">
        <v>4809</v>
      </c>
      <c r="AX230" s="6331" t="s">
        <v>4809</v>
      </c>
      <c r="AY230" s="6331">
        <v>0</v>
      </c>
      <c r="AZ230" s="6331">
        <v>0</v>
      </c>
      <c r="BA230" s="6331">
        <v>0</v>
      </c>
      <c r="BB230" s="6331">
        <v>0</v>
      </c>
      <c r="BC230" s="6331" t="s">
        <v>2030</v>
      </c>
      <c r="BD230" s="6329" t="s">
        <v>2031</v>
      </c>
      <c r="BE230" s="6383">
        <f>$CD$45+SUM(CD231:CD233)</f>
        <v>13176</v>
      </c>
      <c r="BF230" s="6383">
        <f>BE230</f>
        <v>13176</v>
      </c>
      <c r="BG230" s="6383">
        <f>$CE$45+SUM(CE231:CE233)</f>
        <v>19911</v>
      </c>
      <c r="BH230" s="6396">
        <f>$CF$47+SUM(CF231/2+CF232+CF233)</f>
        <v>1887</v>
      </c>
      <c r="BI230" s="6396">
        <f>BH230</f>
        <v>1887</v>
      </c>
      <c r="BJ230" s="6396">
        <f>$CG$47+SUM(CG231/2+CG232+CG233)</f>
        <v>2248</v>
      </c>
      <c r="BK230" s="6212" t="s">
        <v>873</v>
      </c>
      <c r="BL230" s="6320">
        <v>9</v>
      </c>
      <c r="BM230" s="6320">
        <v>2</v>
      </c>
      <c r="BN230" s="6323" t="s">
        <v>2045</v>
      </c>
      <c r="BO230" s="6320" t="s">
        <v>2033</v>
      </c>
      <c r="BP230" s="6212" t="s">
        <v>2034</v>
      </c>
      <c r="BQ230" s="6160">
        <v>0</v>
      </c>
      <c r="BR230" s="6160">
        <v>0</v>
      </c>
      <c r="BS230" s="6160">
        <v>0</v>
      </c>
      <c r="BT230" s="6160">
        <v>0</v>
      </c>
      <c r="BU230" s="2064" t="s">
        <v>2035</v>
      </c>
      <c r="BV230" s="2066" t="s">
        <v>857</v>
      </c>
      <c r="BW230" s="2065"/>
      <c r="BX230" s="2064">
        <v>1204</v>
      </c>
      <c r="BY230" s="2064" t="s">
        <v>2034</v>
      </c>
      <c r="BZ230" s="2064">
        <v>1203</v>
      </c>
      <c r="CA230" s="2064" t="s">
        <v>2036</v>
      </c>
      <c r="CB230" s="2084" t="s">
        <v>2037</v>
      </c>
      <c r="CC230" s="2084" t="s">
        <v>1708</v>
      </c>
      <c r="CD230" s="2056">
        <f>$CD$34</f>
        <v>10752</v>
      </c>
      <c r="CE230" s="2056">
        <f>$CE$34</f>
        <v>10816</v>
      </c>
      <c r="CF230" s="2056">
        <f>$CF$36</f>
        <v>1024</v>
      </c>
      <c r="CG230" s="2056">
        <f>$CG$36</f>
        <v>1088</v>
      </c>
      <c r="CH230" s="191"/>
      <c r="CI230" s="1201">
        <v>2</v>
      </c>
      <c r="CJ230" s="1201" t="s">
        <v>859</v>
      </c>
      <c r="CK230" s="1201">
        <v>2</v>
      </c>
      <c r="CL230" s="2063"/>
      <c r="CM230" s="2063"/>
      <c r="CN230" s="2063"/>
      <c r="CO230" s="2063"/>
      <c r="CP230" s="2063"/>
      <c r="CQ230" s="6326" t="s">
        <v>2468</v>
      </c>
      <c r="CR230" s="6326" t="s">
        <v>3030</v>
      </c>
      <c r="CS230" s="2348" t="s">
        <v>5443</v>
      </c>
    </row>
    <row r="231" spans="1:97" ht="12.75" customHeight="1">
      <c r="A231" s="6141"/>
      <c r="B231" s="5804"/>
      <c r="C231" s="3490"/>
      <c r="D231" s="6387"/>
      <c r="E231" s="6412"/>
      <c r="F231" s="6343"/>
      <c r="G231" s="6345"/>
      <c r="H231" s="6345"/>
      <c r="I231" s="6332"/>
      <c r="J231" s="6332"/>
      <c r="K231" s="6332"/>
      <c r="L231" s="6332"/>
      <c r="M231" s="6332"/>
      <c r="N231" s="6332"/>
      <c r="O231" s="6332"/>
      <c r="P231" s="6332"/>
      <c r="Q231" s="6332"/>
      <c r="R231" s="6332"/>
      <c r="S231" s="6332"/>
      <c r="T231" s="6332"/>
      <c r="U231" s="6332"/>
      <c r="V231" s="6332"/>
      <c r="W231" s="6332"/>
      <c r="X231" s="6332"/>
      <c r="Y231" s="6332"/>
      <c r="Z231" s="6332"/>
      <c r="AA231" s="6332"/>
      <c r="AB231" s="6332"/>
      <c r="AC231" s="6332"/>
      <c r="AD231" s="6332"/>
      <c r="AE231" s="6332"/>
      <c r="AF231" s="6332"/>
      <c r="AG231" s="6332"/>
      <c r="AH231" s="6332"/>
      <c r="AI231" s="6332"/>
      <c r="AJ231" s="6332"/>
      <c r="AK231" s="6332"/>
      <c r="AL231" s="6332"/>
      <c r="AM231" s="6332"/>
      <c r="AN231" s="6332"/>
      <c r="AO231" s="6332"/>
      <c r="AP231" s="6332"/>
      <c r="AQ231" s="6332"/>
      <c r="AR231" s="6332"/>
      <c r="AS231" s="6332"/>
      <c r="AT231" s="6332"/>
      <c r="AU231" s="6332"/>
      <c r="AV231" s="6332"/>
      <c r="AW231" s="6332"/>
      <c r="AX231" s="6332"/>
      <c r="AY231" s="6332"/>
      <c r="AZ231" s="6332"/>
      <c r="BA231" s="6332"/>
      <c r="BB231" s="6332"/>
      <c r="BC231" s="6332"/>
      <c r="BD231" s="6330"/>
      <c r="BE231" s="6384"/>
      <c r="BF231" s="6384"/>
      <c r="BG231" s="6384"/>
      <c r="BH231" s="6397"/>
      <c r="BI231" s="6397"/>
      <c r="BJ231" s="6397"/>
      <c r="BK231" s="6206"/>
      <c r="BL231" s="6321"/>
      <c r="BM231" s="6321"/>
      <c r="BN231" s="6324"/>
      <c r="BO231" s="6321"/>
      <c r="BP231" s="6206"/>
      <c r="BQ231" s="6161"/>
      <c r="BR231" s="6161"/>
      <c r="BS231" s="6161"/>
      <c r="BT231" s="6161"/>
      <c r="BU231" s="2064" t="s">
        <v>2035</v>
      </c>
      <c r="BV231" s="2066" t="s">
        <v>857</v>
      </c>
      <c r="BW231" s="2065"/>
      <c r="BX231" s="1201">
        <v>3986</v>
      </c>
      <c r="BY231" s="2064" t="s">
        <v>2034</v>
      </c>
      <c r="BZ231" s="1201">
        <v>3986</v>
      </c>
      <c r="CA231" s="2064" t="s">
        <v>2036</v>
      </c>
      <c r="CB231" s="2067" t="s">
        <v>5356</v>
      </c>
      <c r="CC231" s="2067" t="s">
        <v>4976</v>
      </c>
      <c r="CD231" s="2056">
        <f>$CD$28</f>
        <v>8000</v>
      </c>
      <c r="CE231" s="2056">
        <f>$CE$28</f>
        <v>8064</v>
      </c>
      <c r="CF231" s="2056">
        <f>$CF$27</f>
        <v>512</v>
      </c>
      <c r="CG231" s="2056">
        <f>$CG$27</f>
        <v>576</v>
      </c>
      <c r="CH231" s="2070"/>
      <c r="CI231" s="2069">
        <v>4</v>
      </c>
      <c r="CJ231" s="2069" t="s">
        <v>859</v>
      </c>
      <c r="CK231" s="2069">
        <v>4</v>
      </c>
      <c r="CL231" s="2068">
        <v>6</v>
      </c>
      <c r="CM231" s="2068" t="s">
        <v>875</v>
      </c>
      <c r="CN231" s="2068" t="s">
        <v>859</v>
      </c>
      <c r="CO231" s="2068" t="s">
        <v>876</v>
      </c>
      <c r="CP231" s="2068" t="s">
        <v>877</v>
      </c>
      <c r="CQ231" s="6327"/>
      <c r="CR231" s="6327"/>
      <c r="CS231" s="2349"/>
    </row>
    <row r="232" spans="1:97" ht="12.75" customHeight="1">
      <c r="A232" s="6141"/>
      <c r="B232" s="5804"/>
      <c r="C232" s="3490"/>
      <c r="D232" s="6387"/>
      <c r="E232" s="6412"/>
      <c r="F232" s="6343"/>
      <c r="G232" s="6345"/>
      <c r="H232" s="6345"/>
      <c r="I232" s="6332"/>
      <c r="J232" s="6332"/>
      <c r="K232" s="6332"/>
      <c r="L232" s="6332"/>
      <c r="M232" s="6332"/>
      <c r="N232" s="6332"/>
      <c r="O232" s="6332"/>
      <c r="P232" s="6332"/>
      <c r="Q232" s="6332"/>
      <c r="R232" s="6332"/>
      <c r="S232" s="6332"/>
      <c r="T232" s="6332"/>
      <c r="U232" s="6332"/>
      <c r="V232" s="6332"/>
      <c r="W232" s="6332"/>
      <c r="X232" s="6332"/>
      <c r="Y232" s="6332"/>
      <c r="Z232" s="6332"/>
      <c r="AA232" s="6332"/>
      <c r="AB232" s="6332"/>
      <c r="AC232" s="6332"/>
      <c r="AD232" s="6332"/>
      <c r="AE232" s="6332"/>
      <c r="AF232" s="6332"/>
      <c r="AG232" s="6332"/>
      <c r="AH232" s="6332"/>
      <c r="AI232" s="6332"/>
      <c r="AJ232" s="6332"/>
      <c r="AK232" s="6332"/>
      <c r="AL232" s="6332"/>
      <c r="AM232" s="6332"/>
      <c r="AN232" s="6332"/>
      <c r="AO232" s="6332"/>
      <c r="AP232" s="6332"/>
      <c r="AQ232" s="6332"/>
      <c r="AR232" s="6332"/>
      <c r="AS232" s="6332"/>
      <c r="AT232" s="6332"/>
      <c r="AU232" s="6332"/>
      <c r="AV232" s="6332"/>
      <c r="AW232" s="6332"/>
      <c r="AX232" s="6332"/>
      <c r="AY232" s="6332"/>
      <c r="AZ232" s="6332"/>
      <c r="BA232" s="6332"/>
      <c r="BB232" s="6332"/>
      <c r="BC232" s="6332"/>
      <c r="BD232" s="6329" t="s">
        <v>2031</v>
      </c>
      <c r="BE232" s="6384"/>
      <c r="BF232" s="6384"/>
      <c r="BG232" s="6384"/>
      <c r="BH232" s="6397"/>
      <c r="BI232" s="6397"/>
      <c r="BJ232" s="6397"/>
      <c r="BK232" s="6206"/>
      <c r="BL232" s="6321"/>
      <c r="BM232" s="6321"/>
      <c r="BN232" s="6324"/>
      <c r="BO232" s="6321"/>
      <c r="BP232" s="6206"/>
      <c r="BQ232" s="6161"/>
      <c r="BR232" s="6161"/>
      <c r="BS232" s="6161"/>
      <c r="BT232" s="6161"/>
      <c r="BU232" s="2064" t="s">
        <v>2035</v>
      </c>
      <c r="BV232" s="2066" t="s">
        <v>857</v>
      </c>
      <c r="BW232" s="2065"/>
      <c r="BX232" s="1201">
        <v>4000</v>
      </c>
      <c r="BY232" s="2064" t="s">
        <v>2034</v>
      </c>
      <c r="BZ232" s="1201">
        <v>4000</v>
      </c>
      <c r="CA232" s="2064" t="s">
        <v>2036</v>
      </c>
      <c r="CB232" s="2067" t="s">
        <v>340</v>
      </c>
      <c r="CC232" s="2067" t="s">
        <v>340</v>
      </c>
      <c r="CD232" s="2056">
        <f t="shared" ref="CD232:CG232" si="0">$CD$39</f>
        <v>512</v>
      </c>
      <c r="CE232" s="2056">
        <f t="shared" si="0"/>
        <v>512</v>
      </c>
      <c r="CF232" s="2056">
        <f t="shared" si="0"/>
        <v>512</v>
      </c>
      <c r="CG232" s="2056">
        <f t="shared" si="0"/>
        <v>512</v>
      </c>
      <c r="CH232" s="191"/>
      <c r="CI232" s="1201">
        <v>2</v>
      </c>
      <c r="CJ232" s="1201" t="s">
        <v>859</v>
      </c>
      <c r="CK232" s="1201">
        <v>2</v>
      </c>
      <c r="CL232" s="2063"/>
      <c r="CM232" s="2063"/>
      <c r="CN232" s="2063"/>
      <c r="CO232" s="2063"/>
      <c r="CP232" s="2063"/>
      <c r="CQ232" s="6327"/>
      <c r="CR232" s="6327"/>
      <c r="CS232" s="2349"/>
    </row>
    <row r="233" spans="1:97" ht="12.75" customHeight="1">
      <c r="A233" s="6141"/>
      <c r="B233" s="5805"/>
      <c r="C233" s="3491"/>
      <c r="D233" s="6414"/>
      <c r="E233" s="6415"/>
      <c r="F233" s="6156"/>
      <c r="G233" s="6346"/>
      <c r="H233" s="6346"/>
      <c r="I233" s="6333"/>
      <c r="J233" s="6333"/>
      <c r="K233" s="6333"/>
      <c r="L233" s="6333"/>
      <c r="M233" s="6333"/>
      <c r="N233" s="6333"/>
      <c r="O233" s="6333"/>
      <c r="P233" s="6333"/>
      <c r="Q233" s="6333"/>
      <c r="R233" s="6333"/>
      <c r="S233" s="6333"/>
      <c r="T233" s="6333"/>
      <c r="U233" s="6333"/>
      <c r="V233" s="6333"/>
      <c r="W233" s="6333"/>
      <c r="X233" s="6333"/>
      <c r="Y233" s="6333"/>
      <c r="Z233" s="6333"/>
      <c r="AA233" s="6333"/>
      <c r="AB233" s="6333"/>
      <c r="AC233" s="6333"/>
      <c r="AD233" s="6333"/>
      <c r="AE233" s="6333"/>
      <c r="AF233" s="6333"/>
      <c r="AG233" s="6333"/>
      <c r="AH233" s="6333"/>
      <c r="AI233" s="6333"/>
      <c r="AJ233" s="6333"/>
      <c r="AK233" s="6333"/>
      <c r="AL233" s="6333"/>
      <c r="AM233" s="6333"/>
      <c r="AN233" s="6333"/>
      <c r="AO233" s="6333"/>
      <c r="AP233" s="6333"/>
      <c r="AQ233" s="6333"/>
      <c r="AR233" s="6333"/>
      <c r="AS233" s="6333"/>
      <c r="AT233" s="6333"/>
      <c r="AU233" s="6333"/>
      <c r="AV233" s="6333"/>
      <c r="AW233" s="6333"/>
      <c r="AX233" s="6333"/>
      <c r="AY233" s="6333"/>
      <c r="AZ233" s="6333"/>
      <c r="BA233" s="6333"/>
      <c r="BB233" s="6333"/>
      <c r="BC233" s="6333"/>
      <c r="BD233" s="6330"/>
      <c r="BE233" s="6385"/>
      <c r="BF233" s="6385"/>
      <c r="BG233" s="6385"/>
      <c r="BH233" s="6398"/>
      <c r="BI233" s="6398"/>
      <c r="BJ233" s="6398"/>
      <c r="BK233" s="6207"/>
      <c r="BL233" s="6322"/>
      <c r="BM233" s="6322"/>
      <c r="BN233" s="6325"/>
      <c r="BO233" s="6322"/>
      <c r="BP233" s="6207"/>
      <c r="BQ233" s="6162"/>
      <c r="BR233" s="6162"/>
      <c r="BS233" s="6162"/>
      <c r="BT233" s="6162"/>
      <c r="BU233" s="2064" t="s">
        <v>2035</v>
      </c>
      <c r="BV233" s="2066" t="s">
        <v>857</v>
      </c>
      <c r="BW233" s="2065"/>
      <c r="BX233" s="1201">
        <v>3983</v>
      </c>
      <c r="BY233" s="2064" t="s">
        <v>2034</v>
      </c>
      <c r="BZ233" s="1201">
        <v>3983</v>
      </c>
      <c r="CA233" s="2064" t="s">
        <v>2036</v>
      </c>
      <c r="CB233" s="191" t="s">
        <v>5022</v>
      </c>
      <c r="CC233" s="191" t="s">
        <v>5022</v>
      </c>
      <c r="CD233" s="2218">
        <f>$CD$40</f>
        <v>256</v>
      </c>
      <c r="CE233" s="2219">
        <f>$CE$40</f>
        <v>320</v>
      </c>
      <c r="CF233" s="2219">
        <f>$CF$40</f>
        <v>256</v>
      </c>
      <c r="CG233" s="2220">
        <f>$CG$40</f>
        <v>320</v>
      </c>
      <c r="CH233" s="191"/>
      <c r="CI233" s="1201">
        <v>2</v>
      </c>
      <c r="CJ233" s="1201" t="s">
        <v>859</v>
      </c>
      <c r="CK233" s="1201">
        <v>2</v>
      </c>
      <c r="CL233" s="2063"/>
      <c r="CM233" s="2063"/>
      <c r="CN233" s="2063"/>
      <c r="CO233" s="2063"/>
      <c r="CP233" s="2063"/>
      <c r="CQ233" s="6328"/>
      <c r="CR233" s="6328"/>
      <c r="CS233" s="2350"/>
    </row>
    <row r="234" spans="1:97" ht="12.75" customHeight="1">
      <c r="A234" s="6141"/>
      <c r="B234" s="5809" t="s">
        <v>2463</v>
      </c>
      <c r="C234" s="3627" t="s">
        <v>5195</v>
      </c>
      <c r="D234" s="6386" t="s">
        <v>5358</v>
      </c>
      <c r="E234" s="6411" t="s">
        <v>2050</v>
      </c>
      <c r="F234" s="6392" t="s">
        <v>5424</v>
      </c>
      <c r="G234" s="6344">
        <v>1</v>
      </c>
      <c r="H234" s="6344">
        <v>1</v>
      </c>
      <c r="I234" s="6331" t="s">
        <v>2028</v>
      </c>
      <c r="J234" s="6331" t="s">
        <v>2028</v>
      </c>
      <c r="K234" s="6331" t="s">
        <v>2029</v>
      </c>
      <c r="L234" s="6331" t="s">
        <v>2029</v>
      </c>
      <c r="M234" s="6331">
        <v>9</v>
      </c>
      <c r="N234" s="6331">
        <v>0</v>
      </c>
      <c r="O234" s="6331">
        <v>31</v>
      </c>
      <c r="P234" s="6331">
        <v>9</v>
      </c>
      <c r="Q234" s="6331">
        <v>0</v>
      </c>
      <c r="R234" s="6331">
        <v>31</v>
      </c>
      <c r="S234" s="6331">
        <v>0</v>
      </c>
      <c r="T234" s="6419">
        <v>0</v>
      </c>
      <c r="U234" s="6331">
        <v>0</v>
      </c>
      <c r="V234" s="6331">
        <v>0</v>
      </c>
      <c r="W234" s="6331">
        <v>0</v>
      </c>
      <c r="X234" s="6331">
        <v>0</v>
      </c>
      <c r="Y234" s="6331">
        <v>0</v>
      </c>
      <c r="Z234" s="6331">
        <v>0</v>
      </c>
      <c r="AA234" s="6331">
        <v>0</v>
      </c>
      <c r="AB234" s="6331">
        <v>0</v>
      </c>
      <c r="AC234" s="6331"/>
      <c r="AD234" s="6331"/>
      <c r="AE234" s="6331"/>
      <c r="AF234" s="6331"/>
      <c r="AG234" s="6331"/>
      <c r="AH234" s="6331"/>
      <c r="AI234" s="6331"/>
      <c r="AJ234" s="6331">
        <v>0</v>
      </c>
      <c r="AK234" s="6331">
        <v>0</v>
      </c>
      <c r="AL234" s="6331">
        <v>0</v>
      </c>
      <c r="AM234" s="6331">
        <v>0</v>
      </c>
      <c r="AN234" s="6331" t="s">
        <v>2029</v>
      </c>
      <c r="AO234" s="6331">
        <v>0</v>
      </c>
      <c r="AP234" s="6331">
        <v>0</v>
      </c>
      <c r="AQ234" s="6331">
        <v>0</v>
      </c>
      <c r="AR234" s="6331">
        <v>0</v>
      </c>
      <c r="AS234" s="6331" t="s">
        <v>4810</v>
      </c>
      <c r="AT234" s="6331"/>
      <c r="AU234" s="6331"/>
      <c r="AV234" s="6331"/>
      <c r="AW234" s="6331" t="s">
        <v>4809</v>
      </c>
      <c r="AX234" s="6331" t="s">
        <v>4809</v>
      </c>
      <c r="AY234" s="6331">
        <v>0</v>
      </c>
      <c r="AZ234" s="6331">
        <v>0</v>
      </c>
      <c r="BA234" s="6331">
        <v>0</v>
      </c>
      <c r="BB234" s="6331">
        <v>0</v>
      </c>
      <c r="BC234" s="6331" t="s">
        <v>2030</v>
      </c>
      <c r="BD234" s="6329" t="s">
        <v>2031</v>
      </c>
      <c r="BE234" s="6383">
        <v>19911</v>
      </c>
      <c r="BF234" s="6383">
        <f>BE234</f>
        <v>19911</v>
      </c>
      <c r="BG234" s="6383">
        <f>$CE$46+SUM(CE235:CE237)</f>
        <v>30938</v>
      </c>
      <c r="BH234" s="6396">
        <f>$CF$47+SUM(CF235/2+CF236+CF237)</f>
        <v>1887</v>
      </c>
      <c r="BI234" s="6396">
        <f>BH234</f>
        <v>1887</v>
      </c>
      <c r="BJ234" s="6396">
        <f>$CG$47+SUM(CG235/2+CG236+CG237)</f>
        <v>2248</v>
      </c>
      <c r="BK234" s="6212" t="s">
        <v>873</v>
      </c>
      <c r="BL234" s="6320">
        <v>9</v>
      </c>
      <c r="BM234" s="6320">
        <v>2</v>
      </c>
      <c r="BN234" s="6323" t="s">
        <v>2045</v>
      </c>
      <c r="BO234" s="6320" t="s">
        <v>2033</v>
      </c>
      <c r="BP234" s="6212" t="s">
        <v>2034</v>
      </c>
      <c r="BQ234" s="6160">
        <v>0</v>
      </c>
      <c r="BR234" s="6160">
        <v>0</v>
      </c>
      <c r="BS234" s="6160">
        <v>0</v>
      </c>
      <c r="BT234" s="6160">
        <v>0</v>
      </c>
      <c r="BU234" s="2064" t="s">
        <v>2035</v>
      </c>
      <c r="BV234" s="2066" t="s">
        <v>857</v>
      </c>
      <c r="BW234" s="2065"/>
      <c r="BX234" s="2064">
        <v>1204</v>
      </c>
      <c r="BY234" s="2064" t="s">
        <v>2034</v>
      </c>
      <c r="BZ234" s="2064">
        <v>1203</v>
      </c>
      <c r="CA234" s="2064" t="s">
        <v>2036</v>
      </c>
      <c r="CB234" s="2084" t="s">
        <v>2040</v>
      </c>
      <c r="CC234" s="2084" t="s">
        <v>1708</v>
      </c>
      <c r="CD234" s="2056">
        <f>$CD$35</f>
        <v>21696</v>
      </c>
      <c r="CE234" s="2056">
        <f>$CE$35</f>
        <v>21760</v>
      </c>
      <c r="CF234" s="2056">
        <f>$CF$36</f>
        <v>1024</v>
      </c>
      <c r="CG234" s="2056">
        <f>$CG$36</f>
        <v>1088</v>
      </c>
      <c r="CH234" s="191"/>
      <c r="CI234" s="1201">
        <v>2</v>
      </c>
      <c r="CJ234" s="1201" t="s">
        <v>859</v>
      </c>
      <c r="CK234" s="1201">
        <v>2</v>
      </c>
      <c r="CL234" s="2063"/>
      <c r="CM234" s="2063"/>
      <c r="CN234" s="2063"/>
      <c r="CO234" s="2063"/>
      <c r="CP234" s="2063"/>
      <c r="CQ234" s="6326" t="s">
        <v>2468</v>
      </c>
      <c r="CR234" s="6326" t="s">
        <v>3030</v>
      </c>
      <c r="CS234" s="2348" t="s">
        <v>5443</v>
      </c>
    </row>
    <row r="235" spans="1:97" ht="12.75" customHeight="1">
      <c r="A235" s="6141"/>
      <c r="B235" s="5804"/>
      <c r="C235" s="3490"/>
      <c r="D235" s="6387"/>
      <c r="E235" s="6412"/>
      <c r="F235" s="6343"/>
      <c r="G235" s="6345"/>
      <c r="H235" s="6345"/>
      <c r="I235" s="6332"/>
      <c r="J235" s="6332"/>
      <c r="K235" s="6332"/>
      <c r="L235" s="6332"/>
      <c r="M235" s="6332"/>
      <c r="N235" s="6332"/>
      <c r="O235" s="6332"/>
      <c r="P235" s="6332"/>
      <c r="Q235" s="6332"/>
      <c r="R235" s="6332"/>
      <c r="S235" s="6332"/>
      <c r="T235" s="6420"/>
      <c r="U235" s="6332"/>
      <c r="V235" s="6332"/>
      <c r="W235" s="6332"/>
      <c r="X235" s="6332"/>
      <c r="Y235" s="6332"/>
      <c r="Z235" s="6332"/>
      <c r="AA235" s="6332"/>
      <c r="AB235" s="6332"/>
      <c r="AC235" s="6332"/>
      <c r="AD235" s="6332"/>
      <c r="AE235" s="6332"/>
      <c r="AF235" s="6332"/>
      <c r="AG235" s="6332"/>
      <c r="AH235" s="6332"/>
      <c r="AI235" s="6332"/>
      <c r="AJ235" s="6332"/>
      <c r="AK235" s="6332"/>
      <c r="AL235" s="6332"/>
      <c r="AM235" s="6332"/>
      <c r="AN235" s="6332"/>
      <c r="AO235" s="6332"/>
      <c r="AP235" s="6332"/>
      <c r="AQ235" s="6332"/>
      <c r="AR235" s="6332"/>
      <c r="AS235" s="6332"/>
      <c r="AT235" s="6332"/>
      <c r="AU235" s="6332"/>
      <c r="AV235" s="6332"/>
      <c r="AW235" s="6332"/>
      <c r="AX235" s="6332"/>
      <c r="AY235" s="6332"/>
      <c r="AZ235" s="6332"/>
      <c r="BA235" s="6332"/>
      <c r="BB235" s="6332"/>
      <c r="BC235" s="6332"/>
      <c r="BD235" s="6330"/>
      <c r="BE235" s="6384"/>
      <c r="BF235" s="6384"/>
      <c r="BG235" s="6384"/>
      <c r="BH235" s="6397"/>
      <c r="BI235" s="6397"/>
      <c r="BJ235" s="6397"/>
      <c r="BK235" s="6206"/>
      <c r="BL235" s="6321"/>
      <c r="BM235" s="6321"/>
      <c r="BN235" s="6324"/>
      <c r="BO235" s="6321"/>
      <c r="BP235" s="6206"/>
      <c r="BQ235" s="6161"/>
      <c r="BR235" s="6161"/>
      <c r="BS235" s="6161"/>
      <c r="BT235" s="6161"/>
      <c r="BU235" s="2064" t="s">
        <v>2035</v>
      </c>
      <c r="BV235" s="2066" t="s">
        <v>857</v>
      </c>
      <c r="BW235" s="2065"/>
      <c r="BX235" s="1201">
        <v>3986</v>
      </c>
      <c r="BY235" s="2064" t="s">
        <v>2034</v>
      </c>
      <c r="BZ235" s="1201">
        <v>3986</v>
      </c>
      <c r="CA235" s="2064" t="s">
        <v>2036</v>
      </c>
      <c r="CB235" s="2067" t="s">
        <v>5356</v>
      </c>
      <c r="CC235" s="2067" t="s">
        <v>4976</v>
      </c>
      <c r="CD235" s="2056">
        <f>$CD$28</f>
        <v>8000</v>
      </c>
      <c r="CE235" s="2056">
        <f>$CE$28</f>
        <v>8064</v>
      </c>
      <c r="CF235" s="2056">
        <f>$CF$27</f>
        <v>512</v>
      </c>
      <c r="CG235" s="2056">
        <f>$CG$27</f>
        <v>576</v>
      </c>
      <c r="CH235" s="2070"/>
      <c r="CI235" s="2069">
        <v>4</v>
      </c>
      <c r="CJ235" s="2069" t="s">
        <v>859</v>
      </c>
      <c r="CK235" s="2069">
        <v>4</v>
      </c>
      <c r="CL235" s="2068">
        <v>6</v>
      </c>
      <c r="CM235" s="2068" t="s">
        <v>875</v>
      </c>
      <c r="CN235" s="2068" t="s">
        <v>859</v>
      </c>
      <c r="CO235" s="2068" t="s">
        <v>876</v>
      </c>
      <c r="CP235" s="2068" t="s">
        <v>877</v>
      </c>
      <c r="CQ235" s="6327"/>
      <c r="CR235" s="6327"/>
      <c r="CS235" s="2349"/>
    </row>
    <row r="236" spans="1:97" ht="12.75" customHeight="1">
      <c r="A236" s="6141"/>
      <c r="B236" s="5804"/>
      <c r="C236" s="3490"/>
      <c r="D236" s="6387"/>
      <c r="E236" s="6412"/>
      <c r="F236" s="6343"/>
      <c r="G236" s="6345"/>
      <c r="H236" s="6345"/>
      <c r="I236" s="6332"/>
      <c r="J236" s="6332"/>
      <c r="K236" s="6332"/>
      <c r="L236" s="6332"/>
      <c r="M236" s="6332"/>
      <c r="N236" s="6332"/>
      <c r="O236" s="6332"/>
      <c r="P236" s="6332"/>
      <c r="Q236" s="6332"/>
      <c r="R236" s="6332"/>
      <c r="S236" s="6332"/>
      <c r="T236" s="6420"/>
      <c r="U236" s="6332"/>
      <c r="V236" s="6332"/>
      <c r="W236" s="6332"/>
      <c r="X236" s="6332"/>
      <c r="Y236" s="6332"/>
      <c r="Z236" s="6332"/>
      <c r="AA236" s="6332"/>
      <c r="AB236" s="6332"/>
      <c r="AC236" s="6332"/>
      <c r="AD236" s="6332"/>
      <c r="AE236" s="6332"/>
      <c r="AF236" s="6332"/>
      <c r="AG236" s="6332"/>
      <c r="AH236" s="6332"/>
      <c r="AI236" s="6332"/>
      <c r="AJ236" s="6332"/>
      <c r="AK236" s="6332"/>
      <c r="AL236" s="6332"/>
      <c r="AM236" s="6332"/>
      <c r="AN236" s="6332"/>
      <c r="AO236" s="6332"/>
      <c r="AP236" s="6332"/>
      <c r="AQ236" s="6332"/>
      <c r="AR236" s="6332"/>
      <c r="AS236" s="6332"/>
      <c r="AT236" s="6332"/>
      <c r="AU236" s="6332"/>
      <c r="AV236" s="6332"/>
      <c r="AW236" s="6332"/>
      <c r="AX236" s="6332"/>
      <c r="AY236" s="6332"/>
      <c r="AZ236" s="6332"/>
      <c r="BA236" s="6332"/>
      <c r="BB236" s="6332"/>
      <c r="BC236" s="6332"/>
      <c r="BD236" s="6329" t="s">
        <v>2031</v>
      </c>
      <c r="BE236" s="6384"/>
      <c r="BF236" s="6384"/>
      <c r="BG236" s="6384"/>
      <c r="BH236" s="6397"/>
      <c r="BI236" s="6397"/>
      <c r="BJ236" s="6397"/>
      <c r="BK236" s="6206"/>
      <c r="BL236" s="6321"/>
      <c r="BM236" s="6321"/>
      <c r="BN236" s="6324"/>
      <c r="BO236" s="6321"/>
      <c r="BP236" s="6206"/>
      <c r="BQ236" s="6161"/>
      <c r="BR236" s="6161"/>
      <c r="BS236" s="6161"/>
      <c r="BT236" s="6161"/>
      <c r="BU236" s="2064" t="s">
        <v>2035</v>
      </c>
      <c r="BV236" s="2066" t="s">
        <v>857</v>
      </c>
      <c r="BW236" s="2065"/>
      <c r="BX236" s="1201">
        <v>4000</v>
      </c>
      <c r="BY236" s="2064" t="s">
        <v>2034</v>
      </c>
      <c r="BZ236" s="1201">
        <v>4000</v>
      </c>
      <c r="CA236" s="2064" t="s">
        <v>2036</v>
      </c>
      <c r="CB236" s="2067" t="s">
        <v>340</v>
      </c>
      <c r="CC236" s="2067" t="s">
        <v>340</v>
      </c>
      <c r="CD236" s="2056">
        <f t="shared" ref="CD236:CG236" si="1">$CD$39</f>
        <v>512</v>
      </c>
      <c r="CE236" s="2056">
        <f t="shared" si="1"/>
        <v>512</v>
      </c>
      <c r="CF236" s="2056">
        <f t="shared" si="1"/>
        <v>512</v>
      </c>
      <c r="CG236" s="2056">
        <f t="shared" si="1"/>
        <v>512</v>
      </c>
      <c r="CH236" s="191"/>
      <c r="CI236" s="1201">
        <v>2</v>
      </c>
      <c r="CJ236" s="1201" t="s">
        <v>859</v>
      </c>
      <c r="CK236" s="1201">
        <v>2</v>
      </c>
      <c r="CL236" s="2063"/>
      <c r="CM236" s="2063"/>
      <c r="CN236" s="2063"/>
      <c r="CO236" s="2063"/>
      <c r="CP236" s="2063"/>
      <c r="CQ236" s="6327"/>
      <c r="CR236" s="6327"/>
      <c r="CS236" s="2349"/>
    </row>
    <row r="237" spans="1:97" ht="12.75" customHeight="1">
      <c r="A237" s="6142"/>
      <c r="B237" s="5805"/>
      <c r="C237" s="3491"/>
      <c r="D237" s="6388"/>
      <c r="E237" s="6413"/>
      <c r="F237" s="6156"/>
      <c r="G237" s="6346"/>
      <c r="H237" s="6346"/>
      <c r="I237" s="6333"/>
      <c r="J237" s="6333"/>
      <c r="K237" s="6333"/>
      <c r="L237" s="6333"/>
      <c r="M237" s="6333"/>
      <c r="N237" s="6333"/>
      <c r="O237" s="6333"/>
      <c r="P237" s="6333"/>
      <c r="Q237" s="6333"/>
      <c r="R237" s="6333"/>
      <c r="S237" s="6333"/>
      <c r="T237" s="6421"/>
      <c r="U237" s="6333"/>
      <c r="V237" s="6333"/>
      <c r="W237" s="6333"/>
      <c r="X237" s="6333"/>
      <c r="Y237" s="6333"/>
      <c r="Z237" s="6333"/>
      <c r="AA237" s="6333"/>
      <c r="AB237" s="6333"/>
      <c r="AC237" s="6333"/>
      <c r="AD237" s="6333"/>
      <c r="AE237" s="6333"/>
      <c r="AF237" s="6333"/>
      <c r="AG237" s="6333"/>
      <c r="AH237" s="6333"/>
      <c r="AI237" s="6333"/>
      <c r="AJ237" s="6333"/>
      <c r="AK237" s="6333"/>
      <c r="AL237" s="6333"/>
      <c r="AM237" s="6333"/>
      <c r="AN237" s="6333"/>
      <c r="AO237" s="6333"/>
      <c r="AP237" s="6333"/>
      <c r="AQ237" s="6333"/>
      <c r="AR237" s="6333"/>
      <c r="AS237" s="6333"/>
      <c r="AT237" s="6333"/>
      <c r="AU237" s="6333"/>
      <c r="AV237" s="6333"/>
      <c r="AW237" s="6333"/>
      <c r="AX237" s="6333"/>
      <c r="AY237" s="6333"/>
      <c r="AZ237" s="6333"/>
      <c r="BA237" s="6333"/>
      <c r="BB237" s="6333"/>
      <c r="BC237" s="6333"/>
      <c r="BD237" s="6330"/>
      <c r="BE237" s="6385"/>
      <c r="BF237" s="6385"/>
      <c r="BG237" s="6385"/>
      <c r="BH237" s="6398"/>
      <c r="BI237" s="6398"/>
      <c r="BJ237" s="6398"/>
      <c r="BK237" s="6207"/>
      <c r="BL237" s="6322"/>
      <c r="BM237" s="6322"/>
      <c r="BN237" s="6325"/>
      <c r="BO237" s="6322"/>
      <c r="BP237" s="6207"/>
      <c r="BQ237" s="6162"/>
      <c r="BR237" s="6162"/>
      <c r="BS237" s="6162"/>
      <c r="BT237" s="6162"/>
      <c r="BU237" s="2064" t="s">
        <v>2035</v>
      </c>
      <c r="BV237" s="2066" t="s">
        <v>857</v>
      </c>
      <c r="BW237" s="2065"/>
      <c r="BX237" s="1201">
        <v>3983</v>
      </c>
      <c r="BY237" s="2064" t="s">
        <v>2034</v>
      </c>
      <c r="BZ237" s="1201">
        <v>3983</v>
      </c>
      <c r="CA237" s="2064" t="s">
        <v>2036</v>
      </c>
      <c r="CB237" s="191" t="s">
        <v>5022</v>
      </c>
      <c r="CC237" s="191" t="s">
        <v>5022</v>
      </c>
      <c r="CD237" s="2218">
        <f>$CD$40</f>
        <v>256</v>
      </c>
      <c r="CE237" s="2219">
        <f>$CE$40</f>
        <v>320</v>
      </c>
      <c r="CF237" s="2219">
        <f>$CF$40</f>
        <v>256</v>
      </c>
      <c r="CG237" s="2220">
        <f>$CG$40</f>
        <v>320</v>
      </c>
      <c r="CH237" s="191"/>
      <c r="CI237" s="1201">
        <v>2</v>
      </c>
      <c r="CJ237" s="1201" t="s">
        <v>859</v>
      </c>
      <c r="CK237" s="1201">
        <v>2</v>
      </c>
      <c r="CL237" s="2063"/>
      <c r="CM237" s="2063"/>
      <c r="CN237" s="2063"/>
      <c r="CO237" s="2063"/>
      <c r="CP237" s="2063"/>
      <c r="CQ237" s="6328"/>
      <c r="CR237" s="6328"/>
      <c r="CS237" s="2350"/>
    </row>
    <row r="238" spans="1:97" ht="12.75" customHeight="1">
      <c r="A238" s="6140" t="s">
        <v>5350</v>
      </c>
      <c r="B238" s="5809" t="s">
        <v>2463</v>
      </c>
      <c r="C238" s="3627" t="s">
        <v>5142</v>
      </c>
      <c r="D238" s="6386" t="s">
        <v>5341</v>
      </c>
      <c r="E238" s="6411" t="s">
        <v>2050</v>
      </c>
      <c r="F238" s="6392" t="s">
        <v>5425</v>
      </c>
      <c r="G238" s="6425">
        <v>1</v>
      </c>
      <c r="H238" s="6344">
        <v>1</v>
      </c>
      <c r="I238" s="6331" t="s">
        <v>2028</v>
      </c>
      <c r="J238" s="6331" t="s">
        <v>2028</v>
      </c>
      <c r="K238" s="6331" t="s">
        <v>2029</v>
      </c>
      <c r="L238" s="6331" t="s">
        <v>2029</v>
      </c>
      <c r="M238" s="6419">
        <v>9</v>
      </c>
      <c r="N238" s="6419">
        <v>0</v>
      </c>
      <c r="O238" s="6419">
        <v>31</v>
      </c>
      <c r="P238" s="6419">
        <v>9</v>
      </c>
      <c r="Q238" s="6419">
        <v>0</v>
      </c>
      <c r="R238" s="6419">
        <v>31</v>
      </c>
      <c r="S238" s="6419">
        <v>0</v>
      </c>
      <c r="T238" s="6419">
        <v>0</v>
      </c>
      <c r="U238" s="6419">
        <v>0</v>
      </c>
      <c r="V238" s="6419">
        <v>0</v>
      </c>
      <c r="W238" s="6419">
        <v>0</v>
      </c>
      <c r="X238" s="6419">
        <v>0</v>
      </c>
      <c r="Y238" s="6419">
        <v>0</v>
      </c>
      <c r="Z238" s="6419">
        <v>0</v>
      </c>
      <c r="AA238" s="6419">
        <v>0</v>
      </c>
      <c r="AB238" s="6419">
        <v>0</v>
      </c>
      <c r="AC238" s="6422"/>
      <c r="AD238" s="6422"/>
      <c r="AE238" s="6422"/>
      <c r="AF238" s="6422"/>
      <c r="AG238" s="6422"/>
      <c r="AH238" s="6422"/>
      <c r="AI238" s="6422"/>
      <c r="AJ238" s="6331">
        <v>0</v>
      </c>
      <c r="AK238" s="6331">
        <v>0</v>
      </c>
      <c r="AL238" s="6331">
        <v>0</v>
      </c>
      <c r="AM238" s="6331">
        <v>0</v>
      </c>
      <c r="AN238" s="6331" t="s">
        <v>2029</v>
      </c>
      <c r="AO238" s="6331">
        <v>0</v>
      </c>
      <c r="AP238" s="6331">
        <v>0</v>
      </c>
      <c r="AQ238" s="6331">
        <v>0</v>
      </c>
      <c r="AR238" s="6331">
        <v>0</v>
      </c>
      <c r="AS238" s="6331" t="s">
        <v>4810</v>
      </c>
      <c r="AT238" s="6416"/>
      <c r="AU238" s="6416"/>
      <c r="AV238" s="6331"/>
      <c r="AW238" s="6331" t="s">
        <v>4809</v>
      </c>
      <c r="AX238" s="6331" t="s">
        <v>4809</v>
      </c>
      <c r="AY238" s="6331">
        <v>0</v>
      </c>
      <c r="AZ238" s="6331">
        <v>0</v>
      </c>
      <c r="BA238" s="6331">
        <v>0</v>
      </c>
      <c r="BB238" s="6331">
        <v>0</v>
      </c>
      <c r="BC238" s="6331" t="s">
        <v>2030</v>
      </c>
      <c r="BD238" s="6329" t="s">
        <v>2031</v>
      </c>
      <c r="BE238" s="6383">
        <f>$CD$45+SUM(CD239:CD241)</f>
        <v>14968</v>
      </c>
      <c r="BF238" s="6383">
        <f>BE238</f>
        <v>14968</v>
      </c>
      <c r="BG238" s="6383">
        <f>$CE$45+SUM(CE239:CE241)</f>
        <v>21703</v>
      </c>
      <c r="BH238" s="6396">
        <f>$CF$47+SUM(CF239/2+CF240+CF241)</f>
        <v>1631</v>
      </c>
      <c r="BI238" s="6396">
        <f>BH238</f>
        <v>1631</v>
      </c>
      <c r="BJ238" s="6396">
        <f>$CG$47+SUM(CG239/2+CG240+CG241)</f>
        <v>1992</v>
      </c>
      <c r="BK238" s="6212" t="s">
        <v>873</v>
      </c>
      <c r="BL238" s="6320">
        <v>9</v>
      </c>
      <c r="BM238" s="6320">
        <v>2</v>
      </c>
      <c r="BN238" s="6323" t="s">
        <v>2045</v>
      </c>
      <c r="BO238" s="6320" t="s">
        <v>2033</v>
      </c>
      <c r="BP238" s="6212" t="s">
        <v>2034</v>
      </c>
      <c r="BQ238" s="6160">
        <v>0</v>
      </c>
      <c r="BR238" s="6160">
        <v>0</v>
      </c>
      <c r="BS238" s="6160">
        <v>0</v>
      </c>
      <c r="BT238" s="6160">
        <v>0</v>
      </c>
      <c r="BU238" s="2064" t="s">
        <v>2035</v>
      </c>
      <c r="BV238" s="2066" t="s">
        <v>857</v>
      </c>
      <c r="BW238" s="2065"/>
      <c r="BX238" s="2064">
        <v>1204</v>
      </c>
      <c r="BY238" s="2064" t="s">
        <v>2034</v>
      </c>
      <c r="BZ238" s="2064">
        <v>1203</v>
      </c>
      <c r="CA238" s="2064" t="s">
        <v>2036</v>
      </c>
      <c r="CB238" s="2084" t="s">
        <v>2037</v>
      </c>
      <c r="CC238" s="2084" t="s">
        <v>1708</v>
      </c>
      <c r="CD238" s="2056">
        <f>$CD$34</f>
        <v>10752</v>
      </c>
      <c r="CE238" s="2056">
        <f>$CE$34</f>
        <v>10816</v>
      </c>
      <c r="CF238" s="2056">
        <f>$CF$36</f>
        <v>1024</v>
      </c>
      <c r="CG238" s="2056">
        <f>$CG$36</f>
        <v>1088</v>
      </c>
      <c r="CH238" s="191"/>
      <c r="CI238" s="1201">
        <v>2</v>
      </c>
      <c r="CJ238" s="1201" t="s">
        <v>859</v>
      </c>
      <c r="CK238" s="1201">
        <v>2</v>
      </c>
      <c r="CL238" s="2063"/>
      <c r="CM238" s="2063"/>
      <c r="CN238" s="2063"/>
      <c r="CO238" s="2063"/>
      <c r="CP238" s="2063"/>
      <c r="CQ238" s="6326" t="s">
        <v>2468</v>
      </c>
      <c r="CR238" s="6326" t="s">
        <v>3030</v>
      </c>
      <c r="CS238" s="2348" t="s">
        <v>5443</v>
      </c>
    </row>
    <row r="239" spans="1:97" ht="12.75" customHeight="1">
      <c r="A239" s="6141"/>
      <c r="B239" s="5804"/>
      <c r="C239" s="3490"/>
      <c r="D239" s="6387"/>
      <c r="E239" s="6412"/>
      <c r="F239" s="6343"/>
      <c r="G239" s="6426"/>
      <c r="H239" s="6345"/>
      <c r="I239" s="6332"/>
      <c r="J239" s="6332"/>
      <c r="K239" s="6332"/>
      <c r="L239" s="6332"/>
      <c r="M239" s="6420"/>
      <c r="N239" s="6420"/>
      <c r="O239" s="6420"/>
      <c r="P239" s="6420"/>
      <c r="Q239" s="6420"/>
      <c r="R239" s="6420"/>
      <c r="S239" s="6420"/>
      <c r="T239" s="6420"/>
      <c r="U239" s="6420"/>
      <c r="V239" s="6420"/>
      <c r="W239" s="6420"/>
      <c r="X239" s="6420"/>
      <c r="Y239" s="6420"/>
      <c r="Z239" s="6420"/>
      <c r="AA239" s="6420"/>
      <c r="AB239" s="6420"/>
      <c r="AC239" s="6423"/>
      <c r="AD239" s="6423"/>
      <c r="AE239" s="6423"/>
      <c r="AF239" s="6423"/>
      <c r="AG239" s="6423"/>
      <c r="AH239" s="6423"/>
      <c r="AI239" s="6423"/>
      <c r="AJ239" s="6332"/>
      <c r="AK239" s="6332"/>
      <c r="AL239" s="6332"/>
      <c r="AM239" s="6332"/>
      <c r="AN239" s="6332"/>
      <c r="AO239" s="6332"/>
      <c r="AP239" s="6332"/>
      <c r="AQ239" s="6332"/>
      <c r="AR239" s="6332"/>
      <c r="AS239" s="6332"/>
      <c r="AT239" s="6417"/>
      <c r="AU239" s="6417"/>
      <c r="AV239" s="6332"/>
      <c r="AW239" s="6332"/>
      <c r="AX239" s="6332"/>
      <c r="AY239" s="6332"/>
      <c r="AZ239" s="6332"/>
      <c r="BA239" s="6332"/>
      <c r="BB239" s="6332"/>
      <c r="BC239" s="6332"/>
      <c r="BD239" s="6330"/>
      <c r="BE239" s="6384"/>
      <c r="BF239" s="6384"/>
      <c r="BG239" s="6384"/>
      <c r="BH239" s="6397"/>
      <c r="BI239" s="6397"/>
      <c r="BJ239" s="6397"/>
      <c r="BK239" s="6206"/>
      <c r="BL239" s="6321"/>
      <c r="BM239" s="6321"/>
      <c r="BN239" s="6324"/>
      <c r="BO239" s="6321"/>
      <c r="BP239" s="6206"/>
      <c r="BQ239" s="6161"/>
      <c r="BR239" s="6161"/>
      <c r="BS239" s="6161"/>
      <c r="BT239" s="6161"/>
      <c r="BU239" s="2064" t="s">
        <v>2035</v>
      </c>
      <c r="BV239" s="2066" t="s">
        <v>857</v>
      </c>
      <c r="BW239" s="2065"/>
      <c r="BX239" s="1201">
        <v>3986</v>
      </c>
      <c r="BY239" s="2064" t="s">
        <v>2034</v>
      </c>
      <c r="BZ239" s="1201">
        <v>3986</v>
      </c>
      <c r="CA239" s="2064" t="s">
        <v>2036</v>
      </c>
      <c r="CB239" s="2067" t="s">
        <v>4979</v>
      </c>
      <c r="CC239" s="2067" t="s">
        <v>4976</v>
      </c>
      <c r="CD239" s="2056">
        <f>$CD$29</f>
        <v>10048</v>
      </c>
      <c r="CE239" s="2056">
        <f>$CE$29</f>
        <v>10112</v>
      </c>
      <c r="CF239" s="2056">
        <f>$CF$29</f>
        <v>512</v>
      </c>
      <c r="CG239" s="2056">
        <f>$CG$29</f>
        <v>576</v>
      </c>
      <c r="CH239" s="2070"/>
      <c r="CI239" s="2069">
        <v>4</v>
      </c>
      <c r="CJ239" s="2069" t="s">
        <v>859</v>
      </c>
      <c r="CK239" s="2069">
        <v>4</v>
      </c>
      <c r="CL239" s="2068">
        <v>6</v>
      </c>
      <c r="CM239" s="2068" t="s">
        <v>875</v>
      </c>
      <c r="CN239" s="2068" t="s">
        <v>859</v>
      </c>
      <c r="CO239" s="2068" t="s">
        <v>876</v>
      </c>
      <c r="CP239" s="2068" t="s">
        <v>877</v>
      </c>
      <c r="CQ239" s="6327"/>
      <c r="CR239" s="6327"/>
      <c r="CS239" s="2349"/>
    </row>
    <row r="240" spans="1:97" ht="12.75" customHeight="1">
      <c r="A240" s="6141"/>
      <c r="B240" s="5804"/>
      <c r="C240" s="3490"/>
      <c r="D240" s="6387"/>
      <c r="E240" s="6412"/>
      <c r="F240" s="6343"/>
      <c r="G240" s="6426"/>
      <c r="H240" s="6345"/>
      <c r="I240" s="6332"/>
      <c r="J240" s="6332"/>
      <c r="K240" s="6332"/>
      <c r="L240" s="6332"/>
      <c r="M240" s="6420"/>
      <c r="N240" s="6420"/>
      <c r="O240" s="6420"/>
      <c r="P240" s="6420"/>
      <c r="Q240" s="6420"/>
      <c r="R240" s="6420"/>
      <c r="S240" s="6420"/>
      <c r="T240" s="6420"/>
      <c r="U240" s="6420"/>
      <c r="V240" s="6420"/>
      <c r="W240" s="6420"/>
      <c r="X240" s="6420"/>
      <c r="Y240" s="6420"/>
      <c r="Z240" s="6420"/>
      <c r="AA240" s="6420"/>
      <c r="AB240" s="6420"/>
      <c r="AC240" s="6423"/>
      <c r="AD240" s="6423"/>
      <c r="AE240" s="6423"/>
      <c r="AF240" s="6423"/>
      <c r="AG240" s="6423"/>
      <c r="AH240" s="6423"/>
      <c r="AI240" s="6423"/>
      <c r="AJ240" s="6332"/>
      <c r="AK240" s="6332"/>
      <c r="AL240" s="6332"/>
      <c r="AM240" s="6332"/>
      <c r="AN240" s="6332"/>
      <c r="AO240" s="6332"/>
      <c r="AP240" s="6332"/>
      <c r="AQ240" s="6332"/>
      <c r="AR240" s="6332"/>
      <c r="AS240" s="6332"/>
      <c r="AT240" s="6417"/>
      <c r="AU240" s="6417"/>
      <c r="AV240" s="6332"/>
      <c r="AW240" s="6332"/>
      <c r="AX240" s="6332"/>
      <c r="AY240" s="6332"/>
      <c r="AZ240" s="6332"/>
      <c r="BA240" s="6332"/>
      <c r="BB240" s="6332"/>
      <c r="BC240" s="6332"/>
      <c r="BD240" s="6329" t="s">
        <v>2031</v>
      </c>
      <c r="BE240" s="6384"/>
      <c r="BF240" s="6384"/>
      <c r="BG240" s="6384"/>
      <c r="BH240" s="6397"/>
      <c r="BI240" s="6397"/>
      <c r="BJ240" s="6397"/>
      <c r="BK240" s="6206"/>
      <c r="BL240" s="6321"/>
      <c r="BM240" s="6321"/>
      <c r="BN240" s="6324"/>
      <c r="BO240" s="6321"/>
      <c r="BP240" s="6206"/>
      <c r="BQ240" s="6161"/>
      <c r="BR240" s="6161"/>
      <c r="BS240" s="6161"/>
      <c r="BT240" s="6161"/>
      <c r="BU240" s="2064" t="s">
        <v>2035</v>
      </c>
      <c r="BV240" s="2066" t="s">
        <v>857</v>
      </c>
      <c r="BW240" s="2065"/>
      <c r="BX240" s="1201">
        <v>4000</v>
      </c>
      <c r="BY240" s="2064" t="s">
        <v>2034</v>
      </c>
      <c r="BZ240" s="1201">
        <v>4000</v>
      </c>
      <c r="CA240" s="2064" t="s">
        <v>2036</v>
      </c>
      <c r="CB240" s="2067" t="s">
        <v>869</v>
      </c>
      <c r="CC240" s="2067" t="s">
        <v>869</v>
      </c>
      <c r="CD240" s="2056">
        <f>$CD$37</f>
        <v>256</v>
      </c>
      <c r="CE240" s="2056">
        <f>$CE$37</f>
        <v>256</v>
      </c>
      <c r="CF240" s="2056">
        <f>$CF$37</f>
        <v>256</v>
      </c>
      <c r="CG240" s="2056">
        <f>$CG$37</f>
        <v>256</v>
      </c>
      <c r="CH240" s="191"/>
      <c r="CI240" s="1201">
        <v>2</v>
      </c>
      <c r="CJ240" s="1201" t="s">
        <v>859</v>
      </c>
      <c r="CK240" s="1201">
        <v>2</v>
      </c>
      <c r="CL240" s="2063"/>
      <c r="CM240" s="2063"/>
      <c r="CN240" s="2063"/>
      <c r="CO240" s="2063"/>
      <c r="CP240" s="2063"/>
      <c r="CQ240" s="6327"/>
      <c r="CR240" s="6327"/>
      <c r="CS240" s="2349"/>
    </row>
    <row r="241" spans="1:97" ht="12.75" customHeight="1">
      <c r="A241" s="6141"/>
      <c r="B241" s="5805"/>
      <c r="C241" s="3491"/>
      <c r="D241" s="6388"/>
      <c r="E241" s="6415"/>
      <c r="F241" s="6156"/>
      <c r="G241" s="6427"/>
      <c r="H241" s="6346"/>
      <c r="I241" s="6333"/>
      <c r="J241" s="6333"/>
      <c r="K241" s="6333"/>
      <c r="L241" s="6333"/>
      <c r="M241" s="6421"/>
      <c r="N241" s="6421"/>
      <c r="O241" s="6421"/>
      <c r="P241" s="6421"/>
      <c r="Q241" s="6421"/>
      <c r="R241" s="6421"/>
      <c r="S241" s="6421"/>
      <c r="T241" s="6421"/>
      <c r="U241" s="6421"/>
      <c r="V241" s="6421"/>
      <c r="W241" s="6421"/>
      <c r="X241" s="6421"/>
      <c r="Y241" s="6421"/>
      <c r="Z241" s="6421"/>
      <c r="AA241" s="6421"/>
      <c r="AB241" s="6421"/>
      <c r="AC241" s="6424"/>
      <c r="AD241" s="6424"/>
      <c r="AE241" s="6424"/>
      <c r="AF241" s="6424"/>
      <c r="AG241" s="6424"/>
      <c r="AH241" s="6424"/>
      <c r="AI241" s="6424"/>
      <c r="AJ241" s="6333"/>
      <c r="AK241" s="6333"/>
      <c r="AL241" s="6333"/>
      <c r="AM241" s="6333"/>
      <c r="AN241" s="6333"/>
      <c r="AO241" s="6333"/>
      <c r="AP241" s="6333"/>
      <c r="AQ241" s="6333"/>
      <c r="AR241" s="6333"/>
      <c r="AS241" s="6333"/>
      <c r="AT241" s="6418"/>
      <c r="AU241" s="6418"/>
      <c r="AV241" s="6333"/>
      <c r="AW241" s="6333"/>
      <c r="AX241" s="6333"/>
      <c r="AY241" s="6333"/>
      <c r="AZ241" s="6333"/>
      <c r="BA241" s="6333"/>
      <c r="BB241" s="6333"/>
      <c r="BC241" s="6333"/>
      <c r="BD241" s="6330"/>
      <c r="BE241" s="6385"/>
      <c r="BF241" s="6385"/>
      <c r="BG241" s="6385"/>
      <c r="BH241" s="6398"/>
      <c r="BI241" s="6398"/>
      <c r="BJ241" s="6398"/>
      <c r="BK241" s="6207"/>
      <c r="BL241" s="6322"/>
      <c r="BM241" s="6322"/>
      <c r="BN241" s="6325"/>
      <c r="BO241" s="6322"/>
      <c r="BP241" s="6207"/>
      <c r="BQ241" s="6162"/>
      <c r="BR241" s="6162"/>
      <c r="BS241" s="6162"/>
      <c r="BT241" s="6162"/>
      <c r="BU241" s="2064" t="s">
        <v>2035</v>
      </c>
      <c r="BV241" s="2066" t="s">
        <v>857</v>
      </c>
      <c r="BW241" s="2065"/>
      <c r="BX241" s="1201">
        <v>3983</v>
      </c>
      <c r="BY241" s="2064" t="s">
        <v>2034</v>
      </c>
      <c r="BZ241" s="1201">
        <v>3983</v>
      </c>
      <c r="CA241" s="2064" t="s">
        <v>2036</v>
      </c>
      <c r="CB241" s="191" t="s">
        <v>5022</v>
      </c>
      <c r="CC241" s="191" t="s">
        <v>5022</v>
      </c>
      <c r="CD241" s="2218">
        <f>$CD$40</f>
        <v>256</v>
      </c>
      <c r="CE241" s="2219">
        <f>$CE$40</f>
        <v>320</v>
      </c>
      <c r="CF241" s="2219">
        <f>$CF$40</f>
        <v>256</v>
      </c>
      <c r="CG241" s="2220">
        <f>$CG$40</f>
        <v>320</v>
      </c>
      <c r="CH241" s="191"/>
      <c r="CI241" s="1201">
        <v>2</v>
      </c>
      <c r="CJ241" s="1201" t="s">
        <v>859</v>
      </c>
      <c r="CK241" s="1201">
        <v>2</v>
      </c>
      <c r="CL241" s="2063"/>
      <c r="CM241" s="2063"/>
      <c r="CN241" s="2063"/>
      <c r="CO241" s="2063"/>
      <c r="CP241" s="2063"/>
      <c r="CQ241" s="6328"/>
      <c r="CR241" s="6328"/>
      <c r="CS241" s="2350"/>
    </row>
    <row r="242" spans="1:97" ht="12.75" customHeight="1">
      <c r="A242" s="6141"/>
      <c r="B242" s="5809" t="s">
        <v>2463</v>
      </c>
      <c r="C242" s="3627" t="s">
        <v>5187</v>
      </c>
      <c r="D242" s="6386" t="s">
        <v>5360</v>
      </c>
      <c r="E242" s="6411" t="s">
        <v>2050</v>
      </c>
      <c r="F242" s="6392" t="s">
        <v>5426</v>
      </c>
      <c r="G242" s="6425">
        <v>1</v>
      </c>
      <c r="H242" s="6344">
        <v>1</v>
      </c>
      <c r="I242" s="6331" t="s">
        <v>2028</v>
      </c>
      <c r="J242" s="6331" t="s">
        <v>2028</v>
      </c>
      <c r="K242" s="6331" t="s">
        <v>2029</v>
      </c>
      <c r="L242" s="6331" t="s">
        <v>2029</v>
      </c>
      <c r="M242" s="6419">
        <v>9</v>
      </c>
      <c r="N242" s="6419">
        <v>0</v>
      </c>
      <c r="O242" s="6419">
        <v>31</v>
      </c>
      <c r="P242" s="6419">
        <v>9</v>
      </c>
      <c r="Q242" s="6419">
        <v>0</v>
      </c>
      <c r="R242" s="6419">
        <v>31</v>
      </c>
      <c r="S242" s="6419">
        <v>0</v>
      </c>
      <c r="T242" s="6419">
        <v>0</v>
      </c>
      <c r="U242" s="6419">
        <v>0</v>
      </c>
      <c r="V242" s="6419">
        <v>0</v>
      </c>
      <c r="W242" s="6419">
        <v>0</v>
      </c>
      <c r="X242" s="6419">
        <v>0</v>
      </c>
      <c r="Y242" s="6419">
        <v>0</v>
      </c>
      <c r="Z242" s="6419">
        <v>0</v>
      </c>
      <c r="AA242" s="6419">
        <v>0</v>
      </c>
      <c r="AB242" s="6419">
        <v>0</v>
      </c>
      <c r="AC242" s="6422"/>
      <c r="AD242" s="6422"/>
      <c r="AE242" s="6422"/>
      <c r="AF242" s="6422"/>
      <c r="AG242" s="6422"/>
      <c r="AH242" s="6422"/>
      <c r="AI242" s="6422"/>
      <c r="AJ242" s="6331">
        <v>0</v>
      </c>
      <c r="AK242" s="6331">
        <v>0</v>
      </c>
      <c r="AL242" s="6331">
        <v>0</v>
      </c>
      <c r="AM242" s="6331">
        <v>0</v>
      </c>
      <c r="AN242" s="6331" t="s">
        <v>2029</v>
      </c>
      <c r="AO242" s="6331">
        <v>0</v>
      </c>
      <c r="AP242" s="6331">
        <v>0</v>
      </c>
      <c r="AQ242" s="6331">
        <v>0</v>
      </c>
      <c r="AR242" s="6331">
        <v>0</v>
      </c>
      <c r="AS242" s="6331" t="s">
        <v>4810</v>
      </c>
      <c r="AT242" s="6416"/>
      <c r="AU242" s="6416"/>
      <c r="AV242" s="6331"/>
      <c r="AW242" s="6331" t="s">
        <v>4809</v>
      </c>
      <c r="AX242" s="6331" t="s">
        <v>4809</v>
      </c>
      <c r="AY242" s="6331">
        <v>0</v>
      </c>
      <c r="AZ242" s="6331">
        <v>0</v>
      </c>
      <c r="BA242" s="6331">
        <v>0</v>
      </c>
      <c r="BB242" s="6331">
        <v>0</v>
      </c>
      <c r="BC242" s="6331" t="s">
        <v>2030</v>
      </c>
      <c r="BD242" s="6329" t="s">
        <v>2031</v>
      </c>
      <c r="BE242" s="6383">
        <v>21703</v>
      </c>
      <c r="BF242" s="6383">
        <f>BE242</f>
        <v>21703</v>
      </c>
      <c r="BG242" s="6383">
        <f>$CE$46+SUM(CE243:CE245)</f>
        <v>32730</v>
      </c>
      <c r="BH242" s="6396">
        <f>$CF$48+SUM(CF243/2+CF244+CF245)</f>
        <v>1631</v>
      </c>
      <c r="BI242" s="6396">
        <f>BH242</f>
        <v>1631</v>
      </c>
      <c r="BJ242" s="6396">
        <f>$CG$48+SUM(CG243/2+CG244+CG245)</f>
        <v>1992</v>
      </c>
      <c r="BK242" s="6212" t="s">
        <v>873</v>
      </c>
      <c r="BL242" s="6320">
        <v>9</v>
      </c>
      <c r="BM242" s="6320">
        <v>2</v>
      </c>
      <c r="BN242" s="6323" t="s">
        <v>2045</v>
      </c>
      <c r="BO242" s="6320" t="s">
        <v>2033</v>
      </c>
      <c r="BP242" s="6212" t="s">
        <v>2034</v>
      </c>
      <c r="BQ242" s="6160">
        <v>0</v>
      </c>
      <c r="BR242" s="6160">
        <v>0</v>
      </c>
      <c r="BS242" s="6160">
        <v>0</v>
      </c>
      <c r="BT242" s="6160">
        <v>0</v>
      </c>
      <c r="BU242" s="2064" t="s">
        <v>2035</v>
      </c>
      <c r="BV242" s="2066" t="s">
        <v>857</v>
      </c>
      <c r="BW242" s="2065"/>
      <c r="BX242" s="2064">
        <v>1204</v>
      </c>
      <c r="BY242" s="2064" t="s">
        <v>2034</v>
      </c>
      <c r="BZ242" s="2064">
        <v>1203</v>
      </c>
      <c r="CA242" s="2064" t="s">
        <v>2036</v>
      </c>
      <c r="CB242" s="2084" t="s">
        <v>2040</v>
      </c>
      <c r="CC242" s="2084" t="s">
        <v>1708</v>
      </c>
      <c r="CD242" s="2056">
        <f>$CD$35</f>
        <v>21696</v>
      </c>
      <c r="CE242" s="2056">
        <f>$CE$35</f>
        <v>21760</v>
      </c>
      <c r="CF242" s="2056">
        <f>$CF$36</f>
        <v>1024</v>
      </c>
      <c r="CG242" s="2056">
        <f>$CG$36</f>
        <v>1088</v>
      </c>
      <c r="CH242" s="191"/>
      <c r="CI242" s="1201">
        <v>2</v>
      </c>
      <c r="CJ242" s="1201" t="s">
        <v>859</v>
      </c>
      <c r="CK242" s="1201">
        <v>2</v>
      </c>
      <c r="CL242" s="2063"/>
      <c r="CM242" s="2063"/>
      <c r="CN242" s="2063"/>
      <c r="CO242" s="2063"/>
      <c r="CP242" s="2063"/>
      <c r="CQ242" s="6326" t="s">
        <v>2468</v>
      </c>
      <c r="CR242" s="6326" t="s">
        <v>3030</v>
      </c>
      <c r="CS242" s="2348" t="s">
        <v>5443</v>
      </c>
    </row>
    <row r="243" spans="1:97" ht="12.75" customHeight="1">
      <c r="A243" s="6141"/>
      <c r="B243" s="5804"/>
      <c r="C243" s="3490"/>
      <c r="D243" s="6387"/>
      <c r="E243" s="6412"/>
      <c r="F243" s="6343"/>
      <c r="G243" s="6426"/>
      <c r="H243" s="6345"/>
      <c r="I243" s="6332"/>
      <c r="J243" s="6332"/>
      <c r="K243" s="6332"/>
      <c r="L243" s="6332"/>
      <c r="M243" s="6420"/>
      <c r="N243" s="6420"/>
      <c r="O243" s="6420"/>
      <c r="P243" s="6420"/>
      <c r="Q243" s="6420"/>
      <c r="R243" s="6420"/>
      <c r="S243" s="6420"/>
      <c r="T243" s="6420"/>
      <c r="U243" s="6420"/>
      <c r="V243" s="6420"/>
      <c r="W243" s="6420"/>
      <c r="X243" s="6420"/>
      <c r="Y243" s="6420"/>
      <c r="Z243" s="6420"/>
      <c r="AA243" s="6420"/>
      <c r="AB243" s="6420"/>
      <c r="AC243" s="6423"/>
      <c r="AD243" s="6423"/>
      <c r="AE243" s="6423"/>
      <c r="AF243" s="6423"/>
      <c r="AG243" s="6423"/>
      <c r="AH243" s="6423"/>
      <c r="AI243" s="6423"/>
      <c r="AJ243" s="6332"/>
      <c r="AK243" s="6332"/>
      <c r="AL243" s="6332"/>
      <c r="AM243" s="6332"/>
      <c r="AN243" s="6332"/>
      <c r="AO243" s="6332"/>
      <c r="AP243" s="6332"/>
      <c r="AQ243" s="6332"/>
      <c r="AR243" s="6332"/>
      <c r="AS243" s="6332"/>
      <c r="AT243" s="6417"/>
      <c r="AU243" s="6417"/>
      <c r="AV243" s="6332"/>
      <c r="AW243" s="6332"/>
      <c r="AX243" s="6332"/>
      <c r="AY243" s="6332"/>
      <c r="AZ243" s="6332"/>
      <c r="BA243" s="6332"/>
      <c r="BB243" s="6332"/>
      <c r="BC243" s="6332"/>
      <c r="BD243" s="6330"/>
      <c r="BE243" s="6384"/>
      <c r="BF243" s="6384"/>
      <c r="BG243" s="6384"/>
      <c r="BH243" s="6397"/>
      <c r="BI243" s="6397"/>
      <c r="BJ243" s="6397"/>
      <c r="BK243" s="6206"/>
      <c r="BL243" s="6321"/>
      <c r="BM243" s="6321"/>
      <c r="BN243" s="6324"/>
      <c r="BO243" s="6321"/>
      <c r="BP243" s="6206"/>
      <c r="BQ243" s="6161"/>
      <c r="BR243" s="6161"/>
      <c r="BS243" s="6161"/>
      <c r="BT243" s="6161"/>
      <c r="BU243" s="2064" t="s">
        <v>2035</v>
      </c>
      <c r="BV243" s="2066" t="s">
        <v>857</v>
      </c>
      <c r="BW243" s="2065"/>
      <c r="BX243" s="1201">
        <v>3986</v>
      </c>
      <c r="BY243" s="2064" t="s">
        <v>2034</v>
      </c>
      <c r="BZ243" s="1201">
        <v>3986</v>
      </c>
      <c r="CA243" s="2064" t="s">
        <v>2036</v>
      </c>
      <c r="CB243" s="2067" t="s">
        <v>4979</v>
      </c>
      <c r="CC243" s="2067" t="s">
        <v>4976</v>
      </c>
      <c r="CD243" s="2056">
        <f>$CD$29</f>
        <v>10048</v>
      </c>
      <c r="CE243" s="2056">
        <f>$CE$29</f>
        <v>10112</v>
      </c>
      <c r="CF243" s="2056">
        <f>$CF$29</f>
        <v>512</v>
      </c>
      <c r="CG243" s="2056">
        <f>$CG$29</f>
        <v>576</v>
      </c>
      <c r="CH243" s="2070"/>
      <c r="CI243" s="2069">
        <v>4</v>
      </c>
      <c r="CJ243" s="2069" t="s">
        <v>859</v>
      </c>
      <c r="CK243" s="2069">
        <v>4</v>
      </c>
      <c r="CL243" s="2068">
        <v>6</v>
      </c>
      <c r="CM243" s="2068" t="s">
        <v>875</v>
      </c>
      <c r="CN243" s="2068" t="s">
        <v>859</v>
      </c>
      <c r="CO243" s="2068" t="s">
        <v>876</v>
      </c>
      <c r="CP243" s="2068" t="s">
        <v>877</v>
      </c>
      <c r="CQ243" s="6327"/>
      <c r="CR243" s="6327"/>
      <c r="CS243" s="2349"/>
    </row>
    <row r="244" spans="1:97" ht="12.75" customHeight="1">
      <c r="A244" s="6141"/>
      <c r="B244" s="5804"/>
      <c r="C244" s="3490"/>
      <c r="D244" s="6387"/>
      <c r="E244" s="6412"/>
      <c r="F244" s="6343"/>
      <c r="G244" s="6426"/>
      <c r="H244" s="6345"/>
      <c r="I244" s="6332"/>
      <c r="J244" s="6332"/>
      <c r="K244" s="6332"/>
      <c r="L244" s="6332"/>
      <c r="M244" s="6420"/>
      <c r="N244" s="6420"/>
      <c r="O244" s="6420"/>
      <c r="P244" s="6420"/>
      <c r="Q244" s="6420"/>
      <c r="R244" s="6420"/>
      <c r="S244" s="6420"/>
      <c r="T244" s="6420"/>
      <c r="U244" s="6420"/>
      <c r="V244" s="6420"/>
      <c r="W244" s="6420"/>
      <c r="X244" s="6420"/>
      <c r="Y244" s="6420"/>
      <c r="Z244" s="6420"/>
      <c r="AA244" s="6420"/>
      <c r="AB244" s="6420"/>
      <c r="AC244" s="6423"/>
      <c r="AD244" s="6423"/>
      <c r="AE244" s="6423"/>
      <c r="AF244" s="6423"/>
      <c r="AG244" s="6423"/>
      <c r="AH244" s="6423"/>
      <c r="AI244" s="6423"/>
      <c r="AJ244" s="6332"/>
      <c r="AK244" s="6332"/>
      <c r="AL244" s="6332"/>
      <c r="AM244" s="6332"/>
      <c r="AN244" s="6332"/>
      <c r="AO244" s="6332"/>
      <c r="AP244" s="6332"/>
      <c r="AQ244" s="6332"/>
      <c r="AR244" s="6332"/>
      <c r="AS244" s="6332"/>
      <c r="AT244" s="6417"/>
      <c r="AU244" s="6417"/>
      <c r="AV244" s="6332"/>
      <c r="AW244" s="6332"/>
      <c r="AX244" s="6332"/>
      <c r="AY244" s="6332"/>
      <c r="AZ244" s="6332"/>
      <c r="BA244" s="6332"/>
      <c r="BB244" s="6332"/>
      <c r="BC244" s="6332"/>
      <c r="BD244" s="6329" t="s">
        <v>2031</v>
      </c>
      <c r="BE244" s="6384"/>
      <c r="BF244" s="6384"/>
      <c r="BG244" s="6384"/>
      <c r="BH244" s="6397"/>
      <c r="BI244" s="6397"/>
      <c r="BJ244" s="6397"/>
      <c r="BK244" s="6206"/>
      <c r="BL244" s="6321"/>
      <c r="BM244" s="6321"/>
      <c r="BN244" s="6324"/>
      <c r="BO244" s="6321"/>
      <c r="BP244" s="6206"/>
      <c r="BQ244" s="6161"/>
      <c r="BR244" s="6161"/>
      <c r="BS244" s="6161"/>
      <c r="BT244" s="6161"/>
      <c r="BU244" s="2064" t="s">
        <v>2035</v>
      </c>
      <c r="BV244" s="2066" t="s">
        <v>857</v>
      </c>
      <c r="BW244" s="2065"/>
      <c r="BX244" s="1201">
        <v>4000</v>
      </c>
      <c r="BY244" s="2064" t="s">
        <v>2034</v>
      </c>
      <c r="BZ244" s="1201">
        <v>4000</v>
      </c>
      <c r="CA244" s="2064" t="s">
        <v>2036</v>
      </c>
      <c r="CB244" s="2067" t="s">
        <v>869</v>
      </c>
      <c r="CC244" s="2067" t="s">
        <v>869</v>
      </c>
      <c r="CD244" s="2056">
        <f>$CD$37</f>
        <v>256</v>
      </c>
      <c r="CE244" s="2056">
        <f>$CE$37</f>
        <v>256</v>
      </c>
      <c r="CF244" s="2056">
        <f>$CF$37</f>
        <v>256</v>
      </c>
      <c r="CG244" s="2056">
        <f>$CG$37</f>
        <v>256</v>
      </c>
      <c r="CH244" s="191"/>
      <c r="CI244" s="1201">
        <v>2</v>
      </c>
      <c r="CJ244" s="1201" t="s">
        <v>859</v>
      </c>
      <c r="CK244" s="1201">
        <v>2</v>
      </c>
      <c r="CL244" s="2063"/>
      <c r="CM244" s="2063"/>
      <c r="CN244" s="2063"/>
      <c r="CO244" s="2063"/>
      <c r="CP244" s="2063"/>
      <c r="CQ244" s="6327"/>
      <c r="CR244" s="6327"/>
      <c r="CS244" s="2349"/>
    </row>
    <row r="245" spans="1:97" ht="12.75" customHeight="1">
      <c r="A245" s="6141"/>
      <c r="B245" s="5805"/>
      <c r="C245" s="3491"/>
      <c r="D245" s="6388"/>
      <c r="E245" s="6413"/>
      <c r="F245" s="6156"/>
      <c r="G245" s="6427"/>
      <c r="H245" s="6346"/>
      <c r="I245" s="6333"/>
      <c r="J245" s="6333"/>
      <c r="K245" s="6333"/>
      <c r="L245" s="6333"/>
      <c r="M245" s="6421"/>
      <c r="N245" s="6421"/>
      <c r="O245" s="6421"/>
      <c r="P245" s="6421"/>
      <c r="Q245" s="6421"/>
      <c r="R245" s="6421"/>
      <c r="S245" s="6421"/>
      <c r="T245" s="6421"/>
      <c r="U245" s="6421"/>
      <c r="V245" s="6421"/>
      <c r="W245" s="6421"/>
      <c r="X245" s="6421"/>
      <c r="Y245" s="6421"/>
      <c r="Z245" s="6421"/>
      <c r="AA245" s="6421"/>
      <c r="AB245" s="6421"/>
      <c r="AC245" s="6424"/>
      <c r="AD245" s="6424"/>
      <c r="AE245" s="6424"/>
      <c r="AF245" s="6424"/>
      <c r="AG245" s="6424"/>
      <c r="AH245" s="6424"/>
      <c r="AI245" s="6424"/>
      <c r="AJ245" s="6333"/>
      <c r="AK245" s="6333"/>
      <c r="AL245" s="6333"/>
      <c r="AM245" s="6333"/>
      <c r="AN245" s="6333"/>
      <c r="AO245" s="6333"/>
      <c r="AP245" s="6333"/>
      <c r="AQ245" s="6333"/>
      <c r="AR245" s="6333"/>
      <c r="AS245" s="6333"/>
      <c r="AT245" s="6418"/>
      <c r="AU245" s="6418"/>
      <c r="AV245" s="6333"/>
      <c r="AW245" s="6333"/>
      <c r="AX245" s="6333"/>
      <c r="AY245" s="6333"/>
      <c r="AZ245" s="6333"/>
      <c r="BA245" s="6333"/>
      <c r="BB245" s="6333"/>
      <c r="BC245" s="6333"/>
      <c r="BD245" s="6330"/>
      <c r="BE245" s="6385"/>
      <c r="BF245" s="6385"/>
      <c r="BG245" s="6385"/>
      <c r="BH245" s="6398"/>
      <c r="BI245" s="6398"/>
      <c r="BJ245" s="6398"/>
      <c r="BK245" s="6207"/>
      <c r="BL245" s="6322"/>
      <c r="BM245" s="6322"/>
      <c r="BN245" s="6325"/>
      <c r="BO245" s="6322"/>
      <c r="BP245" s="6207"/>
      <c r="BQ245" s="6162"/>
      <c r="BR245" s="6162"/>
      <c r="BS245" s="6162"/>
      <c r="BT245" s="6162"/>
      <c r="BU245" s="2064" t="s">
        <v>2035</v>
      </c>
      <c r="BV245" s="2066" t="s">
        <v>857</v>
      </c>
      <c r="BW245" s="2065"/>
      <c r="BX245" s="1201">
        <v>3983</v>
      </c>
      <c r="BY245" s="2064" t="s">
        <v>2034</v>
      </c>
      <c r="BZ245" s="1201">
        <v>3983</v>
      </c>
      <c r="CA245" s="2064" t="s">
        <v>2036</v>
      </c>
      <c r="CB245" s="191" t="s">
        <v>5022</v>
      </c>
      <c r="CC245" s="191" t="s">
        <v>5022</v>
      </c>
      <c r="CD245" s="2218">
        <f>$CD$40</f>
        <v>256</v>
      </c>
      <c r="CE245" s="2219">
        <f>$CE$40</f>
        <v>320</v>
      </c>
      <c r="CF245" s="2219">
        <f>$CF$40</f>
        <v>256</v>
      </c>
      <c r="CG245" s="2220">
        <f>$CG$40</f>
        <v>320</v>
      </c>
      <c r="CH245" s="191"/>
      <c r="CI245" s="1201">
        <v>2</v>
      </c>
      <c r="CJ245" s="1201" t="s">
        <v>859</v>
      </c>
      <c r="CK245" s="1201">
        <v>2</v>
      </c>
      <c r="CL245" s="2063"/>
      <c r="CM245" s="2063"/>
      <c r="CN245" s="2063"/>
      <c r="CO245" s="2063"/>
      <c r="CP245" s="2063"/>
      <c r="CQ245" s="6328"/>
      <c r="CR245" s="6328"/>
      <c r="CS245" s="2350"/>
    </row>
    <row r="246" spans="1:97" ht="12.75" customHeight="1">
      <c r="A246" s="6141"/>
      <c r="B246" s="5809" t="s">
        <v>2463</v>
      </c>
      <c r="C246" s="3627" t="s">
        <v>5153</v>
      </c>
      <c r="D246" s="6386" t="s">
        <v>5342</v>
      </c>
      <c r="E246" s="6411" t="s">
        <v>2050</v>
      </c>
      <c r="F246" s="6392" t="s">
        <v>5427</v>
      </c>
      <c r="G246" s="6344">
        <v>1</v>
      </c>
      <c r="H246" s="6344">
        <v>1</v>
      </c>
      <c r="I246" s="6331" t="s">
        <v>2028</v>
      </c>
      <c r="J246" s="6331" t="s">
        <v>2028</v>
      </c>
      <c r="K246" s="6331" t="s">
        <v>2029</v>
      </c>
      <c r="L246" s="6331" t="s">
        <v>2029</v>
      </c>
      <c r="M246" s="6331">
        <v>9</v>
      </c>
      <c r="N246" s="6331">
        <v>0</v>
      </c>
      <c r="O246" s="6331">
        <v>31</v>
      </c>
      <c r="P246" s="6331">
        <v>9</v>
      </c>
      <c r="Q246" s="6331">
        <v>0</v>
      </c>
      <c r="R246" s="6331">
        <v>31</v>
      </c>
      <c r="S246" s="6331">
        <v>0</v>
      </c>
      <c r="T246" s="6331">
        <v>0</v>
      </c>
      <c r="U246" s="6331">
        <v>0</v>
      </c>
      <c r="V246" s="6331">
        <v>0</v>
      </c>
      <c r="W246" s="6331">
        <v>0</v>
      </c>
      <c r="X246" s="6331">
        <v>0</v>
      </c>
      <c r="Y246" s="6331">
        <v>0</v>
      </c>
      <c r="Z246" s="6331">
        <v>0</v>
      </c>
      <c r="AA246" s="6331">
        <v>0</v>
      </c>
      <c r="AB246" s="6331">
        <v>0</v>
      </c>
      <c r="AC246" s="6331"/>
      <c r="AD246" s="6331"/>
      <c r="AE246" s="6331"/>
      <c r="AF246" s="6331"/>
      <c r="AG246" s="6331"/>
      <c r="AH246" s="6331"/>
      <c r="AI246" s="6331"/>
      <c r="AJ246" s="6331">
        <v>0</v>
      </c>
      <c r="AK246" s="6331">
        <v>0</v>
      </c>
      <c r="AL246" s="6331">
        <v>0</v>
      </c>
      <c r="AM246" s="6331">
        <v>0</v>
      </c>
      <c r="AN246" s="6331" t="s">
        <v>2029</v>
      </c>
      <c r="AO246" s="6331">
        <v>0</v>
      </c>
      <c r="AP246" s="6331">
        <v>0</v>
      </c>
      <c r="AQ246" s="6331">
        <v>0</v>
      </c>
      <c r="AR246" s="6331">
        <v>0</v>
      </c>
      <c r="AS246" s="6331" t="s">
        <v>4810</v>
      </c>
      <c r="AT246" s="6331"/>
      <c r="AU246" s="6331"/>
      <c r="AV246" s="6331"/>
      <c r="AW246" s="6331" t="s">
        <v>4809</v>
      </c>
      <c r="AX246" s="6331" t="s">
        <v>4809</v>
      </c>
      <c r="AY246" s="6331">
        <v>0</v>
      </c>
      <c r="AZ246" s="6331">
        <v>0</v>
      </c>
      <c r="BA246" s="6331">
        <v>0</v>
      </c>
      <c r="BB246" s="6331">
        <v>0</v>
      </c>
      <c r="BC246" s="6331" t="s">
        <v>2030</v>
      </c>
      <c r="BD246" s="6329" t="s">
        <v>2031</v>
      </c>
      <c r="BE246" s="6383">
        <f>$CD$45+SUM(CD247:CD249)</f>
        <v>15224</v>
      </c>
      <c r="BF246" s="6383">
        <f>BE246</f>
        <v>15224</v>
      </c>
      <c r="BG246" s="6383">
        <f>$CE$45+SUM(CE247:CE249)</f>
        <v>21959</v>
      </c>
      <c r="BH246" s="6396">
        <f>$CF$47+SUM(CF247/2+CF248+CF249)</f>
        <v>1887</v>
      </c>
      <c r="BI246" s="6396">
        <f>BH246</f>
        <v>1887</v>
      </c>
      <c r="BJ246" s="6396">
        <f>$CG$47+SUM(CG247/2+CG248+CG249)</f>
        <v>2248</v>
      </c>
      <c r="BK246" s="6212" t="s">
        <v>873</v>
      </c>
      <c r="BL246" s="6320">
        <v>9</v>
      </c>
      <c r="BM246" s="6320">
        <v>2</v>
      </c>
      <c r="BN246" s="6323" t="s">
        <v>2045</v>
      </c>
      <c r="BO246" s="6320" t="s">
        <v>2033</v>
      </c>
      <c r="BP246" s="6212" t="s">
        <v>2034</v>
      </c>
      <c r="BQ246" s="6160">
        <v>0</v>
      </c>
      <c r="BR246" s="6160">
        <v>0</v>
      </c>
      <c r="BS246" s="6160">
        <v>0</v>
      </c>
      <c r="BT246" s="6160">
        <v>0</v>
      </c>
      <c r="BU246" s="2064" t="s">
        <v>2035</v>
      </c>
      <c r="BV246" s="2066" t="s">
        <v>857</v>
      </c>
      <c r="BW246" s="2065"/>
      <c r="BX246" s="2064">
        <v>1204</v>
      </c>
      <c r="BY246" s="2064" t="s">
        <v>2034</v>
      </c>
      <c r="BZ246" s="2064">
        <v>1203</v>
      </c>
      <c r="CA246" s="2064" t="s">
        <v>2036</v>
      </c>
      <c r="CB246" s="2084" t="s">
        <v>2037</v>
      </c>
      <c r="CC246" s="2084" t="s">
        <v>1708</v>
      </c>
      <c r="CD246" s="2056">
        <f>$CD$34</f>
        <v>10752</v>
      </c>
      <c r="CE246" s="2056">
        <f>$CE$34</f>
        <v>10816</v>
      </c>
      <c r="CF246" s="2056">
        <f>$CF$36</f>
        <v>1024</v>
      </c>
      <c r="CG246" s="2056">
        <f>$CG$36</f>
        <v>1088</v>
      </c>
      <c r="CH246" s="191"/>
      <c r="CI246" s="1201">
        <v>2</v>
      </c>
      <c r="CJ246" s="1201" t="s">
        <v>859</v>
      </c>
      <c r="CK246" s="1201">
        <v>2</v>
      </c>
      <c r="CL246" s="2063"/>
      <c r="CM246" s="2063"/>
      <c r="CN246" s="2063"/>
      <c r="CO246" s="2063"/>
      <c r="CP246" s="2063"/>
      <c r="CQ246" s="6326" t="s">
        <v>2468</v>
      </c>
      <c r="CR246" s="6326" t="s">
        <v>3030</v>
      </c>
      <c r="CS246" s="2348" t="s">
        <v>5443</v>
      </c>
    </row>
    <row r="247" spans="1:97" ht="12.75" customHeight="1">
      <c r="A247" s="6141"/>
      <c r="B247" s="5804"/>
      <c r="C247" s="3490"/>
      <c r="D247" s="6387"/>
      <c r="E247" s="6412"/>
      <c r="F247" s="6343"/>
      <c r="G247" s="6345"/>
      <c r="H247" s="6345"/>
      <c r="I247" s="6332"/>
      <c r="J247" s="6332"/>
      <c r="K247" s="6332"/>
      <c r="L247" s="6332"/>
      <c r="M247" s="6332"/>
      <c r="N247" s="6332"/>
      <c r="O247" s="6332"/>
      <c r="P247" s="6332"/>
      <c r="Q247" s="6332"/>
      <c r="R247" s="6332"/>
      <c r="S247" s="6332"/>
      <c r="T247" s="6332"/>
      <c r="U247" s="6332"/>
      <c r="V247" s="6332"/>
      <c r="W247" s="6332"/>
      <c r="X247" s="6332"/>
      <c r="Y247" s="6332"/>
      <c r="Z247" s="6332"/>
      <c r="AA247" s="6332"/>
      <c r="AB247" s="6332"/>
      <c r="AC247" s="6332"/>
      <c r="AD247" s="6332"/>
      <c r="AE247" s="6332"/>
      <c r="AF247" s="6332"/>
      <c r="AG247" s="6332"/>
      <c r="AH247" s="6332"/>
      <c r="AI247" s="6332"/>
      <c r="AJ247" s="6332"/>
      <c r="AK247" s="6332"/>
      <c r="AL247" s="6332"/>
      <c r="AM247" s="6332"/>
      <c r="AN247" s="6332"/>
      <c r="AO247" s="6332"/>
      <c r="AP247" s="6332"/>
      <c r="AQ247" s="6332"/>
      <c r="AR247" s="6332"/>
      <c r="AS247" s="6332"/>
      <c r="AT247" s="6332"/>
      <c r="AU247" s="6332"/>
      <c r="AV247" s="6332"/>
      <c r="AW247" s="6332"/>
      <c r="AX247" s="6332"/>
      <c r="AY247" s="6332"/>
      <c r="AZ247" s="6332"/>
      <c r="BA247" s="6332"/>
      <c r="BB247" s="6332"/>
      <c r="BC247" s="6332"/>
      <c r="BD247" s="6330"/>
      <c r="BE247" s="6384"/>
      <c r="BF247" s="6384"/>
      <c r="BG247" s="6384"/>
      <c r="BH247" s="6397"/>
      <c r="BI247" s="6397"/>
      <c r="BJ247" s="6397"/>
      <c r="BK247" s="6206"/>
      <c r="BL247" s="6321"/>
      <c r="BM247" s="6321"/>
      <c r="BN247" s="6324"/>
      <c r="BO247" s="6321"/>
      <c r="BP247" s="6206"/>
      <c r="BQ247" s="6161"/>
      <c r="BR247" s="6161"/>
      <c r="BS247" s="6161"/>
      <c r="BT247" s="6161"/>
      <c r="BU247" s="2064" t="s">
        <v>2035</v>
      </c>
      <c r="BV247" s="2066" t="s">
        <v>857</v>
      </c>
      <c r="BW247" s="2065"/>
      <c r="BX247" s="1201">
        <v>3986</v>
      </c>
      <c r="BY247" s="2064" t="s">
        <v>2034</v>
      </c>
      <c r="BZ247" s="1201">
        <v>3986</v>
      </c>
      <c r="CA247" s="2064" t="s">
        <v>2036</v>
      </c>
      <c r="CB247" s="2067" t="s">
        <v>4979</v>
      </c>
      <c r="CC247" s="2067" t="s">
        <v>4976</v>
      </c>
      <c r="CD247" s="2056">
        <f>$CD$29</f>
        <v>10048</v>
      </c>
      <c r="CE247" s="2056">
        <f>$CE$29</f>
        <v>10112</v>
      </c>
      <c r="CF247" s="2056">
        <f>$CF$27</f>
        <v>512</v>
      </c>
      <c r="CG247" s="2056">
        <f>$CG$27</f>
        <v>576</v>
      </c>
      <c r="CH247" s="2070"/>
      <c r="CI247" s="2069">
        <v>4</v>
      </c>
      <c r="CJ247" s="2069" t="s">
        <v>859</v>
      </c>
      <c r="CK247" s="2069">
        <v>4</v>
      </c>
      <c r="CL247" s="2068">
        <v>6</v>
      </c>
      <c r="CM247" s="2068" t="s">
        <v>875</v>
      </c>
      <c r="CN247" s="2068" t="s">
        <v>859</v>
      </c>
      <c r="CO247" s="2068" t="s">
        <v>876</v>
      </c>
      <c r="CP247" s="2068" t="s">
        <v>877</v>
      </c>
      <c r="CQ247" s="6327"/>
      <c r="CR247" s="6327"/>
      <c r="CS247" s="2349"/>
    </row>
    <row r="248" spans="1:97" ht="12.75" customHeight="1">
      <c r="A248" s="6141"/>
      <c r="B248" s="5804"/>
      <c r="C248" s="3490"/>
      <c r="D248" s="6387"/>
      <c r="E248" s="6412"/>
      <c r="F248" s="6343"/>
      <c r="G248" s="6345"/>
      <c r="H248" s="6345"/>
      <c r="I248" s="6332"/>
      <c r="J248" s="6332"/>
      <c r="K248" s="6332"/>
      <c r="L248" s="6332"/>
      <c r="M248" s="6332"/>
      <c r="N248" s="6332"/>
      <c r="O248" s="6332"/>
      <c r="P248" s="6332"/>
      <c r="Q248" s="6332"/>
      <c r="R248" s="6332"/>
      <c r="S248" s="6332"/>
      <c r="T248" s="6332"/>
      <c r="U248" s="6332"/>
      <c r="V248" s="6332"/>
      <c r="W248" s="6332"/>
      <c r="X248" s="6332"/>
      <c r="Y248" s="6332"/>
      <c r="Z248" s="6332"/>
      <c r="AA248" s="6332"/>
      <c r="AB248" s="6332"/>
      <c r="AC248" s="6332"/>
      <c r="AD248" s="6332"/>
      <c r="AE248" s="6332"/>
      <c r="AF248" s="6332"/>
      <c r="AG248" s="6332"/>
      <c r="AH248" s="6332"/>
      <c r="AI248" s="6332"/>
      <c r="AJ248" s="6332"/>
      <c r="AK248" s="6332"/>
      <c r="AL248" s="6332"/>
      <c r="AM248" s="6332"/>
      <c r="AN248" s="6332"/>
      <c r="AO248" s="6332"/>
      <c r="AP248" s="6332"/>
      <c r="AQ248" s="6332"/>
      <c r="AR248" s="6332"/>
      <c r="AS248" s="6332"/>
      <c r="AT248" s="6332"/>
      <c r="AU248" s="6332"/>
      <c r="AV248" s="6332"/>
      <c r="AW248" s="6332"/>
      <c r="AX248" s="6332"/>
      <c r="AY248" s="6332"/>
      <c r="AZ248" s="6332"/>
      <c r="BA248" s="6332"/>
      <c r="BB248" s="6332"/>
      <c r="BC248" s="6332"/>
      <c r="BD248" s="6329" t="s">
        <v>2031</v>
      </c>
      <c r="BE248" s="6384"/>
      <c r="BF248" s="6384"/>
      <c r="BG248" s="6384"/>
      <c r="BH248" s="6397"/>
      <c r="BI248" s="6397"/>
      <c r="BJ248" s="6397"/>
      <c r="BK248" s="6206"/>
      <c r="BL248" s="6321"/>
      <c r="BM248" s="6321"/>
      <c r="BN248" s="6324"/>
      <c r="BO248" s="6321"/>
      <c r="BP248" s="6206"/>
      <c r="BQ248" s="6161"/>
      <c r="BR248" s="6161"/>
      <c r="BS248" s="6161"/>
      <c r="BT248" s="6161"/>
      <c r="BU248" s="2064" t="s">
        <v>2035</v>
      </c>
      <c r="BV248" s="2066" t="s">
        <v>857</v>
      </c>
      <c r="BW248" s="2065"/>
      <c r="BX248" s="1201">
        <v>4000</v>
      </c>
      <c r="BY248" s="2064" t="s">
        <v>2034</v>
      </c>
      <c r="BZ248" s="1201">
        <v>4000</v>
      </c>
      <c r="CA248" s="2064" t="s">
        <v>2036</v>
      </c>
      <c r="CB248" s="2067" t="s">
        <v>340</v>
      </c>
      <c r="CC248" s="2067" t="s">
        <v>340</v>
      </c>
      <c r="CD248" s="2056">
        <f t="shared" ref="CD248:CG248" si="2">$CD$39</f>
        <v>512</v>
      </c>
      <c r="CE248" s="2056">
        <f t="shared" si="2"/>
        <v>512</v>
      </c>
      <c r="CF248" s="2056">
        <f t="shared" si="2"/>
        <v>512</v>
      </c>
      <c r="CG248" s="2056">
        <f t="shared" si="2"/>
        <v>512</v>
      </c>
      <c r="CH248" s="191"/>
      <c r="CI248" s="1201">
        <v>2</v>
      </c>
      <c r="CJ248" s="1201" t="s">
        <v>859</v>
      </c>
      <c r="CK248" s="1201">
        <v>2</v>
      </c>
      <c r="CL248" s="2063"/>
      <c r="CM248" s="2063"/>
      <c r="CN248" s="2063"/>
      <c r="CO248" s="2063"/>
      <c r="CP248" s="2063"/>
      <c r="CQ248" s="6327"/>
      <c r="CR248" s="6327"/>
      <c r="CS248" s="2349"/>
    </row>
    <row r="249" spans="1:97" ht="12.75" customHeight="1">
      <c r="A249" s="6141"/>
      <c r="B249" s="5805"/>
      <c r="C249" s="3491"/>
      <c r="D249" s="6414"/>
      <c r="E249" s="6415"/>
      <c r="F249" s="6156"/>
      <c r="G249" s="6346"/>
      <c r="H249" s="6346"/>
      <c r="I249" s="6333"/>
      <c r="J249" s="6333"/>
      <c r="K249" s="6333"/>
      <c r="L249" s="6333"/>
      <c r="M249" s="6333"/>
      <c r="N249" s="6333"/>
      <c r="O249" s="6333"/>
      <c r="P249" s="6333"/>
      <c r="Q249" s="6333"/>
      <c r="R249" s="6333"/>
      <c r="S249" s="6333"/>
      <c r="T249" s="6333"/>
      <c r="U249" s="6333"/>
      <c r="V249" s="6333"/>
      <c r="W249" s="6333"/>
      <c r="X249" s="6333"/>
      <c r="Y249" s="6333"/>
      <c r="Z249" s="6333"/>
      <c r="AA249" s="6333"/>
      <c r="AB249" s="6333"/>
      <c r="AC249" s="6333"/>
      <c r="AD249" s="6333"/>
      <c r="AE249" s="6333"/>
      <c r="AF249" s="6333"/>
      <c r="AG249" s="6333"/>
      <c r="AH249" s="6333"/>
      <c r="AI249" s="6333"/>
      <c r="AJ249" s="6333"/>
      <c r="AK249" s="6333"/>
      <c r="AL249" s="6333"/>
      <c r="AM249" s="6333"/>
      <c r="AN249" s="6333"/>
      <c r="AO249" s="6333"/>
      <c r="AP249" s="6333"/>
      <c r="AQ249" s="6333"/>
      <c r="AR249" s="6333"/>
      <c r="AS249" s="6333"/>
      <c r="AT249" s="6333"/>
      <c r="AU249" s="6333"/>
      <c r="AV249" s="6333"/>
      <c r="AW249" s="6333"/>
      <c r="AX249" s="6333"/>
      <c r="AY249" s="6333"/>
      <c r="AZ249" s="6333"/>
      <c r="BA249" s="6333"/>
      <c r="BB249" s="6333"/>
      <c r="BC249" s="6333"/>
      <c r="BD249" s="6330"/>
      <c r="BE249" s="6385"/>
      <c r="BF249" s="6385"/>
      <c r="BG249" s="6385"/>
      <c r="BH249" s="6398"/>
      <c r="BI249" s="6398"/>
      <c r="BJ249" s="6398"/>
      <c r="BK249" s="6207"/>
      <c r="BL249" s="6322"/>
      <c r="BM249" s="6322"/>
      <c r="BN249" s="6325"/>
      <c r="BO249" s="6322"/>
      <c r="BP249" s="6207"/>
      <c r="BQ249" s="6162"/>
      <c r="BR249" s="6162"/>
      <c r="BS249" s="6162"/>
      <c r="BT249" s="6162"/>
      <c r="BU249" s="2064" t="s">
        <v>2035</v>
      </c>
      <c r="BV249" s="2066" t="s">
        <v>857</v>
      </c>
      <c r="BW249" s="2065"/>
      <c r="BX249" s="1201">
        <v>3983</v>
      </c>
      <c r="BY249" s="2064" t="s">
        <v>2034</v>
      </c>
      <c r="BZ249" s="1201">
        <v>3983</v>
      </c>
      <c r="CA249" s="2064" t="s">
        <v>2036</v>
      </c>
      <c r="CB249" s="191" t="s">
        <v>5022</v>
      </c>
      <c r="CC249" s="191" t="s">
        <v>5022</v>
      </c>
      <c r="CD249" s="2218">
        <f>$CD$40</f>
        <v>256</v>
      </c>
      <c r="CE249" s="2219">
        <f>$CE$40</f>
        <v>320</v>
      </c>
      <c r="CF249" s="2219">
        <f>$CF$40</f>
        <v>256</v>
      </c>
      <c r="CG249" s="2220">
        <f>$CG$40</f>
        <v>320</v>
      </c>
      <c r="CH249" s="191"/>
      <c r="CI249" s="1201">
        <v>2</v>
      </c>
      <c r="CJ249" s="1201" t="s">
        <v>859</v>
      </c>
      <c r="CK249" s="1201">
        <v>2</v>
      </c>
      <c r="CL249" s="2063"/>
      <c r="CM249" s="2063"/>
      <c r="CN249" s="2063"/>
      <c r="CO249" s="2063"/>
      <c r="CP249" s="2063"/>
      <c r="CQ249" s="6328"/>
      <c r="CR249" s="6328"/>
      <c r="CS249" s="2350"/>
    </row>
    <row r="250" spans="1:97" ht="12.75" customHeight="1">
      <c r="A250" s="6141"/>
      <c r="B250" s="5809" t="s">
        <v>2463</v>
      </c>
      <c r="C250" s="3627" t="s">
        <v>5198</v>
      </c>
      <c r="D250" s="6386" t="s">
        <v>5361</v>
      </c>
      <c r="E250" s="6411" t="s">
        <v>2050</v>
      </c>
      <c r="F250" s="6392" t="s">
        <v>5428</v>
      </c>
      <c r="G250" s="6344">
        <v>1</v>
      </c>
      <c r="H250" s="6344">
        <v>1</v>
      </c>
      <c r="I250" s="6331" t="s">
        <v>2028</v>
      </c>
      <c r="J250" s="6331" t="s">
        <v>2028</v>
      </c>
      <c r="K250" s="6331" t="s">
        <v>2029</v>
      </c>
      <c r="L250" s="6331" t="s">
        <v>2029</v>
      </c>
      <c r="M250" s="6331">
        <v>9</v>
      </c>
      <c r="N250" s="6331">
        <v>0</v>
      </c>
      <c r="O250" s="6331">
        <v>31</v>
      </c>
      <c r="P250" s="6331">
        <v>9</v>
      </c>
      <c r="Q250" s="6331">
        <v>0</v>
      </c>
      <c r="R250" s="6331">
        <v>31</v>
      </c>
      <c r="S250" s="6331">
        <v>0</v>
      </c>
      <c r="T250" s="6331">
        <v>0</v>
      </c>
      <c r="U250" s="6331">
        <v>0</v>
      </c>
      <c r="V250" s="6331">
        <v>0</v>
      </c>
      <c r="W250" s="6331">
        <v>0</v>
      </c>
      <c r="X250" s="6331">
        <v>0</v>
      </c>
      <c r="Y250" s="6331">
        <v>0</v>
      </c>
      <c r="Z250" s="6331">
        <v>0</v>
      </c>
      <c r="AA250" s="6331">
        <v>0</v>
      </c>
      <c r="AB250" s="6331">
        <v>0</v>
      </c>
      <c r="AC250" s="6331"/>
      <c r="AD250" s="6331"/>
      <c r="AE250" s="6331"/>
      <c r="AF250" s="6331"/>
      <c r="AG250" s="6331"/>
      <c r="AH250" s="6331"/>
      <c r="AI250" s="6331"/>
      <c r="AJ250" s="6331">
        <v>0</v>
      </c>
      <c r="AK250" s="6331">
        <v>0</v>
      </c>
      <c r="AL250" s="6331">
        <v>0</v>
      </c>
      <c r="AM250" s="6331">
        <v>0</v>
      </c>
      <c r="AN250" s="6331" t="s">
        <v>2029</v>
      </c>
      <c r="AO250" s="6331">
        <v>0</v>
      </c>
      <c r="AP250" s="6331">
        <v>0</v>
      </c>
      <c r="AQ250" s="6331">
        <v>0</v>
      </c>
      <c r="AR250" s="6331">
        <v>0</v>
      </c>
      <c r="AS250" s="6331" t="s">
        <v>4810</v>
      </c>
      <c r="AT250" s="6331"/>
      <c r="AU250" s="6331"/>
      <c r="AV250" s="6331"/>
      <c r="AW250" s="6331" t="s">
        <v>4809</v>
      </c>
      <c r="AX250" s="6331" t="s">
        <v>4809</v>
      </c>
      <c r="AY250" s="6331">
        <v>0</v>
      </c>
      <c r="AZ250" s="6331">
        <v>0</v>
      </c>
      <c r="BA250" s="6331">
        <v>0</v>
      </c>
      <c r="BB250" s="6331">
        <v>0</v>
      </c>
      <c r="BC250" s="6331" t="s">
        <v>2030</v>
      </c>
      <c r="BD250" s="6329" t="s">
        <v>2031</v>
      </c>
      <c r="BE250" s="6383">
        <v>21959</v>
      </c>
      <c r="BF250" s="6383">
        <f>BE250</f>
        <v>21959</v>
      </c>
      <c r="BG250" s="6383">
        <f>$CE$46+SUM(CE251:CE253)</f>
        <v>32986</v>
      </c>
      <c r="BH250" s="6396">
        <f>$CF$47+SUM(CF251/2+CF252+CF253)</f>
        <v>1887</v>
      </c>
      <c r="BI250" s="6396">
        <f>BH250</f>
        <v>1887</v>
      </c>
      <c r="BJ250" s="6396">
        <f>$CG$47+SUM(CG251/2+CG252+CG253)</f>
        <v>2248</v>
      </c>
      <c r="BK250" s="6212" t="s">
        <v>873</v>
      </c>
      <c r="BL250" s="6320">
        <v>9</v>
      </c>
      <c r="BM250" s="6320">
        <v>2</v>
      </c>
      <c r="BN250" s="6323" t="s">
        <v>2045</v>
      </c>
      <c r="BO250" s="6320" t="s">
        <v>2033</v>
      </c>
      <c r="BP250" s="6212" t="s">
        <v>2034</v>
      </c>
      <c r="BQ250" s="6160">
        <v>0</v>
      </c>
      <c r="BR250" s="6160">
        <v>0</v>
      </c>
      <c r="BS250" s="6160">
        <v>0</v>
      </c>
      <c r="BT250" s="6160">
        <v>0</v>
      </c>
      <c r="BU250" s="2064" t="s">
        <v>2035</v>
      </c>
      <c r="BV250" s="2066" t="s">
        <v>857</v>
      </c>
      <c r="BW250" s="2065"/>
      <c r="BX250" s="2064">
        <v>1204</v>
      </c>
      <c r="BY250" s="2064" t="s">
        <v>2034</v>
      </c>
      <c r="BZ250" s="2064">
        <v>1203</v>
      </c>
      <c r="CA250" s="2064" t="s">
        <v>2036</v>
      </c>
      <c r="CB250" s="2084" t="s">
        <v>2040</v>
      </c>
      <c r="CC250" s="2084" t="s">
        <v>1708</v>
      </c>
      <c r="CD250" s="2056">
        <f>$CD$35</f>
        <v>21696</v>
      </c>
      <c r="CE250" s="2056">
        <f>$CE$35</f>
        <v>21760</v>
      </c>
      <c r="CF250" s="2056">
        <f>$CF$36</f>
        <v>1024</v>
      </c>
      <c r="CG250" s="2056">
        <f>$CG$36</f>
        <v>1088</v>
      </c>
      <c r="CH250" s="191"/>
      <c r="CI250" s="1201">
        <v>2</v>
      </c>
      <c r="CJ250" s="1201" t="s">
        <v>859</v>
      </c>
      <c r="CK250" s="1201">
        <v>2</v>
      </c>
      <c r="CL250" s="2063"/>
      <c r="CM250" s="2063"/>
      <c r="CN250" s="2063"/>
      <c r="CO250" s="2063"/>
      <c r="CP250" s="2063"/>
      <c r="CQ250" s="6326" t="s">
        <v>2468</v>
      </c>
      <c r="CR250" s="6326" t="s">
        <v>3030</v>
      </c>
      <c r="CS250" s="2348" t="s">
        <v>5443</v>
      </c>
    </row>
    <row r="251" spans="1:97" ht="12.75" customHeight="1">
      <c r="A251" s="6141"/>
      <c r="B251" s="5804"/>
      <c r="C251" s="3490"/>
      <c r="D251" s="6387"/>
      <c r="E251" s="6412"/>
      <c r="F251" s="6343"/>
      <c r="G251" s="6345"/>
      <c r="H251" s="6345"/>
      <c r="I251" s="6332"/>
      <c r="J251" s="6332"/>
      <c r="K251" s="6332"/>
      <c r="L251" s="6332"/>
      <c r="M251" s="6332"/>
      <c r="N251" s="6332"/>
      <c r="O251" s="6332"/>
      <c r="P251" s="6332"/>
      <c r="Q251" s="6332"/>
      <c r="R251" s="6332"/>
      <c r="S251" s="6332"/>
      <c r="T251" s="6332"/>
      <c r="U251" s="6332"/>
      <c r="V251" s="6332"/>
      <c r="W251" s="6332"/>
      <c r="X251" s="6332"/>
      <c r="Y251" s="6332"/>
      <c r="Z251" s="6332"/>
      <c r="AA251" s="6332"/>
      <c r="AB251" s="6332"/>
      <c r="AC251" s="6332"/>
      <c r="AD251" s="6332"/>
      <c r="AE251" s="6332"/>
      <c r="AF251" s="6332"/>
      <c r="AG251" s="6332"/>
      <c r="AH251" s="6332"/>
      <c r="AI251" s="6332"/>
      <c r="AJ251" s="6332"/>
      <c r="AK251" s="6332"/>
      <c r="AL251" s="6332"/>
      <c r="AM251" s="6332"/>
      <c r="AN251" s="6332"/>
      <c r="AO251" s="6332"/>
      <c r="AP251" s="6332"/>
      <c r="AQ251" s="6332"/>
      <c r="AR251" s="6332"/>
      <c r="AS251" s="6332"/>
      <c r="AT251" s="6332"/>
      <c r="AU251" s="6332"/>
      <c r="AV251" s="6332"/>
      <c r="AW251" s="6332"/>
      <c r="AX251" s="6332"/>
      <c r="AY251" s="6332"/>
      <c r="AZ251" s="6332"/>
      <c r="BA251" s="6332"/>
      <c r="BB251" s="6332"/>
      <c r="BC251" s="6332"/>
      <c r="BD251" s="6330"/>
      <c r="BE251" s="6384"/>
      <c r="BF251" s="6384"/>
      <c r="BG251" s="6384"/>
      <c r="BH251" s="6397"/>
      <c r="BI251" s="6397"/>
      <c r="BJ251" s="6397"/>
      <c r="BK251" s="6206"/>
      <c r="BL251" s="6321"/>
      <c r="BM251" s="6321"/>
      <c r="BN251" s="6324"/>
      <c r="BO251" s="6321"/>
      <c r="BP251" s="6206"/>
      <c r="BQ251" s="6161"/>
      <c r="BR251" s="6161"/>
      <c r="BS251" s="6161"/>
      <c r="BT251" s="6161"/>
      <c r="BU251" s="2064" t="s">
        <v>2035</v>
      </c>
      <c r="BV251" s="2066" t="s">
        <v>857</v>
      </c>
      <c r="BW251" s="2065"/>
      <c r="BX251" s="1201">
        <v>3986</v>
      </c>
      <c r="BY251" s="2064" t="s">
        <v>2034</v>
      </c>
      <c r="BZ251" s="1201">
        <v>3986</v>
      </c>
      <c r="CA251" s="2064" t="s">
        <v>2036</v>
      </c>
      <c r="CB251" s="2067" t="s">
        <v>4979</v>
      </c>
      <c r="CC251" s="2067" t="s">
        <v>4976</v>
      </c>
      <c r="CD251" s="2056">
        <f>$CD$29</f>
        <v>10048</v>
      </c>
      <c r="CE251" s="2056">
        <f>$CE$29</f>
        <v>10112</v>
      </c>
      <c r="CF251" s="2056">
        <f>$CF$27</f>
        <v>512</v>
      </c>
      <c r="CG251" s="2056">
        <f>$CG$27</f>
        <v>576</v>
      </c>
      <c r="CH251" s="2070"/>
      <c r="CI251" s="2069">
        <v>4</v>
      </c>
      <c r="CJ251" s="2069" t="s">
        <v>859</v>
      </c>
      <c r="CK251" s="2069">
        <v>4</v>
      </c>
      <c r="CL251" s="2068">
        <v>6</v>
      </c>
      <c r="CM251" s="2068" t="s">
        <v>875</v>
      </c>
      <c r="CN251" s="2068" t="s">
        <v>859</v>
      </c>
      <c r="CO251" s="2068" t="s">
        <v>876</v>
      </c>
      <c r="CP251" s="2068" t="s">
        <v>877</v>
      </c>
      <c r="CQ251" s="6327"/>
      <c r="CR251" s="6327"/>
      <c r="CS251" s="2349"/>
    </row>
    <row r="252" spans="1:97" ht="12.75" customHeight="1">
      <c r="A252" s="6141"/>
      <c r="B252" s="5804"/>
      <c r="C252" s="3490"/>
      <c r="D252" s="6387"/>
      <c r="E252" s="6412"/>
      <c r="F252" s="6343"/>
      <c r="G252" s="6345"/>
      <c r="H252" s="6345"/>
      <c r="I252" s="6332"/>
      <c r="J252" s="6332"/>
      <c r="K252" s="6332"/>
      <c r="L252" s="6332"/>
      <c r="M252" s="6332"/>
      <c r="N252" s="6332"/>
      <c r="O252" s="6332"/>
      <c r="P252" s="6332"/>
      <c r="Q252" s="6332"/>
      <c r="R252" s="6332"/>
      <c r="S252" s="6332"/>
      <c r="T252" s="6332"/>
      <c r="U252" s="6332"/>
      <c r="V252" s="6332"/>
      <c r="W252" s="6332"/>
      <c r="X252" s="6332"/>
      <c r="Y252" s="6332"/>
      <c r="Z252" s="6332"/>
      <c r="AA252" s="6332"/>
      <c r="AB252" s="6332"/>
      <c r="AC252" s="6332"/>
      <c r="AD252" s="6332"/>
      <c r="AE252" s="6332"/>
      <c r="AF252" s="6332"/>
      <c r="AG252" s="6332"/>
      <c r="AH252" s="6332"/>
      <c r="AI252" s="6332"/>
      <c r="AJ252" s="6332"/>
      <c r="AK252" s="6332"/>
      <c r="AL252" s="6332"/>
      <c r="AM252" s="6332"/>
      <c r="AN252" s="6332"/>
      <c r="AO252" s="6332"/>
      <c r="AP252" s="6332"/>
      <c r="AQ252" s="6332"/>
      <c r="AR252" s="6332"/>
      <c r="AS252" s="6332"/>
      <c r="AT252" s="6332"/>
      <c r="AU252" s="6332"/>
      <c r="AV252" s="6332"/>
      <c r="AW252" s="6332"/>
      <c r="AX252" s="6332"/>
      <c r="AY252" s="6332"/>
      <c r="AZ252" s="6332"/>
      <c r="BA252" s="6332"/>
      <c r="BB252" s="6332"/>
      <c r="BC252" s="6332"/>
      <c r="BD252" s="6329" t="s">
        <v>2031</v>
      </c>
      <c r="BE252" s="6384"/>
      <c r="BF252" s="6384"/>
      <c r="BG252" s="6384"/>
      <c r="BH252" s="6397"/>
      <c r="BI252" s="6397"/>
      <c r="BJ252" s="6397"/>
      <c r="BK252" s="6206"/>
      <c r="BL252" s="6321"/>
      <c r="BM252" s="6321"/>
      <c r="BN252" s="6324"/>
      <c r="BO252" s="6321"/>
      <c r="BP252" s="6206"/>
      <c r="BQ252" s="6161"/>
      <c r="BR252" s="6161"/>
      <c r="BS252" s="6161"/>
      <c r="BT252" s="6161"/>
      <c r="BU252" s="2064" t="s">
        <v>2035</v>
      </c>
      <c r="BV252" s="2066" t="s">
        <v>857</v>
      </c>
      <c r="BW252" s="2065"/>
      <c r="BX252" s="1201">
        <v>4000</v>
      </c>
      <c r="BY252" s="2064" t="s">
        <v>2034</v>
      </c>
      <c r="BZ252" s="1201">
        <v>4000</v>
      </c>
      <c r="CA252" s="2064" t="s">
        <v>2036</v>
      </c>
      <c r="CB252" s="2067" t="s">
        <v>340</v>
      </c>
      <c r="CC252" s="2067" t="s">
        <v>340</v>
      </c>
      <c r="CD252" s="2056">
        <f t="shared" ref="CD252:CG252" si="3">$CD$39</f>
        <v>512</v>
      </c>
      <c r="CE252" s="2056">
        <f t="shared" si="3"/>
        <v>512</v>
      </c>
      <c r="CF252" s="2056">
        <f t="shared" si="3"/>
        <v>512</v>
      </c>
      <c r="CG252" s="2056">
        <f t="shared" si="3"/>
        <v>512</v>
      </c>
      <c r="CH252" s="191"/>
      <c r="CI252" s="1201">
        <v>2</v>
      </c>
      <c r="CJ252" s="1201" t="s">
        <v>859</v>
      </c>
      <c r="CK252" s="1201">
        <v>2</v>
      </c>
      <c r="CL252" s="2063"/>
      <c r="CM252" s="2063"/>
      <c r="CN252" s="2063"/>
      <c r="CO252" s="2063"/>
      <c r="CP252" s="2063"/>
      <c r="CQ252" s="6327"/>
      <c r="CR252" s="6327"/>
      <c r="CS252" s="2349"/>
    </row>
    <row r="253" spans="1:97" ht="12.75" customHeight="1">
      <c r="A253" s="6142"/>
      <c r="B253" s="5805"/>
      <c r="C253" s="3491"/>
      <c r="D253" s="6388"/>
      <c r="E253" s="6413"/>
      <c r="F253" s="6156"/>
      <c r="G253" s="6346"/>
      <c r="H253" s="6346"/>
      <c r="I253" s="6333"/>
      <c r="J253" s="6333"/>
      <c r="K253" s="6333"/>
      <c r="L253" s="6333"/>
      <c r="M253" s="6333"/>
      <c r="N253" s="6333"/>
      <c r="O253" s="6333"/>
      <c r="P253" s="6333"/>
      <c r="Q253" s="6333"/>
      <c r="R253" s="6333"/>
      <c r="S253" s="6333"/>
      <c r="T253" s="6333"/>
      <c r="U253" s="6333"/>
      <c r="V253" s="6333"/>
      <c r="W253" s="6333"/>
      <c r="X253" s="6333"/>
      <c r="Y253" s="6333"/>
      <c r="Z253" s="6333"/>
      <c r="AA253" s="6333"/>
      <c r="AB253" s="6333"/>
      <c r="AC253" s="6333"/>
      <c r="AD253" s="6333"/>
      <c r="AE253" s="6333"/>
      <c r="AF253" s="6333"/>
      <c r="AG253" s="6333"/>
      <c r="AH253" s="6333"/>
      <c r="AI253" s="6333"/>
      <c r="AJ253" s="6333"/>
      <c r="AK253" s="6333"/>
      <c r="AL253" s="6333"/>
      <c r="AM253" s="6333"/>
      <c r="AN253" s="6333"/>
      <c r="AO253" s="6333"/>
      <c r="AP253" s="6333"/>
      <c r="AQ253" s="6333"/>
      <c r="AR253" s="6333"/>
      <c r="AS253" s="6333"/>
      <c r="AT253" s="6333"/>
      <c r="AU253" s="6333"/>
      <c r="AV253" s="6333"/>
      <c r="AW253" s="6333"/>
      <c r="AX253" s="6333"/>
      <c r="AY253" s="6333"/>
      <c r="AZ253" s="6333"/>
      <c r="BA253" s="6333"/>
      <c r="BB253" s="6333"/>
      <c r="BC253" s="6333"/>
      <c r="BD253" s="6330"/>
      <c r="BE253" s="6385"/>
      <c r="BF253" s="6385"/>
      <c r="BG253" s="6385"/>
      <c r="BH253" s="6398"/>
      <c r="BI253" s="6398"/>
      <c r="BJ253" s="6398"/>
      <c r="BK253" s="6207"/>
      <c r="BL253" s="6322"/>
      <c r="BM253" s="6322"/>
      <c r="BN253" s="6325"/>
      <c r="BO253" s="6322"/>
      <c r="BP253" s="6207"/>
      <c r="BQ253" s="6162"/>
      <c r="BR253" s="6162"/>
      <c r="BS253" s="6162"/>
      <c r="BT253" s="6162"/>
      <c r="BU253" s="2064" t="s">
        <v>2035</v>
      </c>
      <c r="BV253" s="2066" t="s">
        <v>857</v>
      </c>
      <c r="BW253" s="2065"/>
      <c r="BX253" s="1201">
        <v>3983</v>
      </c>
      <c r="BY253" s="2064" t="s">
        <v>2034</v>
      </c>
      <c r="BZ253" s="1201">
        <v>3983</v>
      </c>
      <c r="CA253" s="2064" t="s">
        <v>2036</v>
      </c>
      <c r="CB253" s="191" t="s">
        <v>5022</v>
      </c>
      <c r="CC253" s="191" t="s">
        <v>5022</v>
      </c>
      <c r="CD253" s="2218">
        <f>$CD$40</f>
        <v>256</v>
      </c>
      <c r="CE253" s="2219">
        <f>$CE$40</f>
        <v>320</v>
      </c>
      <c r="CF253" s="2219">
        <f>$CF$40</f>
        <v>256</v>
      </c>
      <c r="CG253" s="2220">
        <f>$CG$40</f>
        <v>320</v>
      </c>
      <c r="CH253" s="191"/>
      <c r="CI253" s="1201">
        <v>2</v>
      </c>
      <c r="CJ253" s="1201" t="s">
        <v>859</v>
      </c>
      <c r="CK253" s="1201">
        <v>2</v>
      </c>
      <c r="CL253" s="2063"/>
      <c r="CM253" s="2063"/>
      <c r="CN253" s="2063"/>
      <c r="CO253" s="2063"/>
      <c r="CP253" s="2063"/>
      <c r="CQ253" s="6328"/>
      <c r="CR253" s="6328"/>
      <c r="CS253" s="2350"/>
    </row>
    <row r="254" spans="1:97" ht="12.75" customHeight="1">
      <c r="A254" s="6556" t="s">
        <v>5672</v>
      </c>
      <c r="B254" s="6334" t="s">
        <v>2464</v>
      </c>
      <c r="C254" s="6399" t="s">
        <v>3714</v>
      </c>
      <c r="D254" s="6405" t="s">
        <v>5685</v>
      </c>
      <c r="E254" s="6406" t="s">
        <v>2026</v>
      </c>
      <c r="F254" s="6409" t="s">
        <v>5686</v>
      </c>
      <c r="G254" s="6393">
        <v>1</v>
      </c>
      <c r="H254" s="6393">
        <v>1</v>
      </c>
      <c r="I254" s="6380" t="s">
        <v>2028</v>
      </c>
      <c r="J254" s="6380" t="s">
        <v>2028</v>
      </c>
      <c r="K254" s="6380" t="s">
        <v>2029</v>
      </c>
      <c r="L254" s="6331" t="s">
        <v>2029</v>
      </c>
      <c r="M254" s="6331">
        <v>6</v>
      </c>
      <c r="N254" s="6331">
        <v>0</v>
      </c>
      <c r="O254" s="6331">
        <v>31</v>
      </c>
      <c r="P254" s="6331">
        <v>6</v>
      </c>
      <c r="Q254" s="6331">
        <v>0</v>
      </c>
      <c r="R254" s="6331">
        <v>31</v>
      </c>
      <c r="S254" s="6331">
        <v>0</v>
      </c>
      <c r="T254" s="6331">
        <v>0</v>
      </c>
      <c r="U254" s="6331">
        <v>0</v>
      </c>
      <c r="V254" s="6331">
        <v>0</v>
      </c>
      <c r="W254" s="6331">
        <v>0</v>
      </c>
      <c r="X254" s="6331">
        <v>0</v>
      </c>
      <c r="Y254" s="6331">
        <v>0</v>
      </c>
      <c r="Z254" s="6331">
        <v>0</v>
      </c>
      <c r="AA254" s="6331">
        <v>0</v>
      </c>
      <c r="AB254" s="6331">
        <v>0</v>
      </c>
      <c r="AC254" s="6331"/>
      <c r="AD254" s="6331"/>
      <c r="AE254" s="6331"/>
      <c r="AF254" s="6331"/>
      <c r="AG254" s="6331"/>
      <c r="AH254" s="6331"/>
      <c r="AI254" s="6331"/>
      <c r="AJ254" s="6331">
        <v>0</v>
      </c>
      <c r="AK254" s="6331">
        <v>0</v>
      </c>
      <c r="AL254" s="6331">
        <v>0</v>
      </c>
      <c r="AM254" s="6331">
        <v>0</v>
      </c>
      <c r="AN254" s="6331" t="s">
        <v>2029</v>
      </c>
      <c r="AO254" s="6331">
        <v>0</v>
      </c>
      <c r="AP254" s="6331">
        <v>0</v>
      </c>
      <c r="AQ254" s="6331">
        <v>0</v>
      </c>
      <c r="AR254" s="6331">
        <v>0</v>
      </c>
      <c r="AS254" s="6331" t="s">
        <v>4810</v>
      </c>
      <c r="AT254" s="6331"/>
      <c r="AU254" s="6331"/>
      <c r="AV254" s="6331"/>
      <c r="AW254" s="6331" t="s">
        <v>4809</v>
      </c>
      <c r="AX254" s="6331" t="s">
        <v>4809</v>
      </c>
      <c r="AY254" s="6331">
        <v>0</v>
      </c>
      <c r="AZ254" s="6331">
        <v>0</v>
      </c>
      <c r="BA254" s="6331">
        <v>0</v>
      </c>
      <c r="BB254" s="6331">
        <v>0</v>
      </c>
      <c r="BC254" s="6331" t="s">
        <v>2030</v>
      </c>
      <c r="BD254" s="6329" t="s">
        <v>2031</v>
      </c>
      <c r="BE254" s="6383">
        <v>4921</v>
      </c>
      <c r="BF254" s="6383">
        <v>4921</v>
      </c>
      <c r="BG254" s="6383">
        <f>$CE$45+SUM(CE255:CE257)</f>
        <v>11591</v>
      </c>
      <c r="BH254" s="6396">
        <f>$CF$45+SUM(CF255/2+CF256+CF257)</f>
        <v>1088</v>
      </c>
      <c r="BI254" s="6396">
        <f>BH254</f>
        <v>1088</v>
      </c>
      <c r="BJ254" s="6396">
        <f>$CG$45+SUM(CG255/2+CG256+CG257)</f>
        <v>1294</v>
      </c>
      <c r="BK254" s="6212" t="s">
        <v>873</v>
      </c>
      <c r="BL254" s="6320">
        <v>4</v>
      </c>
      <c r="BM254" s="6320">
        <v>2</v>
      </c>
      <c r="BN254" s="6323" t="s">
        <v>2032</v>
      </c>
      <c r="BO254" s="6320" t="s">
        <v>2033</v>
      </c>
      <c r="BP254" s="6212" t="s">
        <v>2034</v>
      </c>
      <c r="BQ254" s="6160">
        <v>0</v>
      </c>
      <c r="BR254" s="6160">
        <v>0</v>
      </c>
      <c r="BS254" s="6160">
        <v>0</v>
      </c>
      <c r="BT254" s="6160">
        <v>0</v>
      </c>
      <c r="BU254" s="2064" t="s">
        <v>2035</v>
      </c>
      <c r="BV254" s="2066" t="s">
        <v>857</v>
      </c>
      <c r="BW254" s="2065"/>
      <c r="BX254" s="2064">
        <v>3977</v>
      </c>
      <c r="BY254" s="2064" t="s">
        <v>2034</v>
      </c>
      <c r="BZ254" s="2064">
        <v>3977</v>
      </c>
      <c r="CA254" s="2064" t="s">
        <v>2036</v>
      </c>
      <c r="CB254" s="2084" t="s">
        <v>2037</v>
      </c>
      <c r="CC254" s="2084" t="s">
        <v>2038</v>
      </c>
      <c r="CD254" s="2056">
        <f>$CD$34</f>
        <v>10752</v>
      </c>
      <c r="CE254" s="2056">
        <f>$CE$34</f>
        <v>10816</v>
      </c>
      <c r="CF254" s="2056">
        <f>$CF$34</f>
        <v>640</v>
      </c>
      <c r="CG254" s="2056">
        <f>$CG$34</f>
        <v>704</v>
      </c>
      <c r="CH254" s="2086"/>
      <c r="CI254" s="1201">
        <v>2</v>
      </c>
      <c r="CJ254" s="1201" t="s">
        <v>859</v>
      </c>
      <c r="CK254" s="1201">
        <v>2</v>
      </c>
      <c r="CL254" s="2063"/>
      <c r="CM254" s="2063"/>
      <c r="CN254" s="2063"/>
      <c r="CO254" s="2063"/>
      <c r="CP254" s="2063"/>
      <c r="CQ254" s="6326" t="s">
        <v>2466</v>
      </c>
      <c r="CR254" s="6326" t="s">
        <v>2458</v>
      </c>
      <c r="CS254" s="2258" t="s">
        <v>5688</v>
      </c>
    </row>
    <row r="255" spans="1:97" ht="12.75" customHeight="1">
      <c r="A255" s="6557"/>
      <c r="B255" s="6335"/>
      <c r="C255" s="6399"/>
      <c r="D255" s="6405"/>
      <c r="E255" s="6407"/>
      <c r="F255" s="6410"/>
      <c r="G255" s="6394"/>
      <c r="H255" s="6394"/>
      <c r="I255" s="6382"/>
      <c r="J255" s="6382"/>
      <c r="K255" s="6382"/>
      <c r="L255" s="6332"/>
      <c r="M255" s="6332"/>
      <c r="N255" s="6332"/>
      <c r="O255" s="6332"/>
      <c r="P255" s="6332"/>
      <c r="Q255" s="6332"/>
      <c r="R255" s="6332"/>
      <c r="S255" s="6332"/>
      <c r="T255" s="6332"/>
      <c r="U255" s="6332"/>
      <c r="V255" s="6332"/>
      <c r="W255" s="6332"/>
      <c r="X255" s="6332"/>
      <c r="Y255" s="6332"/>
      <c r="Z255" s="6332"/>
      <c r="AA255" s="6332"/>
      <c r="AB255" s="6332"/>
      <c r="AC255" s="6332"/>
      <c r="AD255" s="6332"/>
      <c r="AE255" s="6332"/>
      <c r="AF255" s="6332"/>
      <c r="AG255" s="6332"/>
      <c r="AH255" s="6332"/>
      <c r="AI255" s="6332"/>
      <c r="AJ255" s="6332"/>
      <c r="AK255" s="6332"/>
      <c r="AL255" s="6332"/>
      <c r="AM255" s="6332"/>
      <c r="AN255" s="6332"/>
      <c r="AO255" s="6332"/>
      <c r="AP255" s="6332"/>
      <c r="AQ255" s="6332"/>
      <c r="AR255" s="6332"/>
      <c r="AS255" s="6332"/>
      <c r="AT255" s="6332"/>
      <c r="AU255" s="6332"/>
      <c r="AV255" s="6332"/>
      <c r="AW255" s="6332"/>
      <c r="AX255" s="6332"/>
      <c r="AY255" s="6332"/>
      <c r="AZ255" s="6332"/>
      <c r="BA255" s="6332"/>
      <c r="BB255" s="6332"/>
      <c r="BC255" s="6332"/>
      <c r="BD255" s="6330"/>
      <c r="BE255" s="6384"/>
      <c r="BF255" s="6541"/>
      <c r="BG255" s="6384"/>
      <c r="BH255" s="6397"/>
      <c r="BI255" s="6397"/>
      <c r="BJ255" s="6397"/>
      <c r="BK255" s="6206"/>
      <c r="BL255" s="6321"/>
      <c r="BM255" s="6321"/>
      <c r="BN255" s="6324"/>
      <c r="BO255" s="6321"/>
      <c r="BP255" s="6206"/>
      <c r="BQ255" s="6161"/>
      <c r="BR255" s="6161"/>
      <c r="BS255" s="6161"/>
      <c r="BT255" s="6161"/>
      <c r="BU255" s="2064" t="s">
        <v>2035</v>
      </c>
      <c r="BV255" s="2066" t="s">
        <v>857</v>
      </c>
      <c r="BW255" s="2065"/>
      <c r="BX255" s="2428"/>
      <c r="BY255" s="2428"/>
      <c r="BZ255" s="2428"/>
      <c r="CA255" s="2082"/>
      <c r="CB255" s="2082"/>
      <c r="CC255" s="2082"/>
      <c r="CH255" s="2087"/>
      <c r="CI255" s="2088"/>
      <c r="CJ255" s="2087"/>
      <c r="CK255" s="2087"/>
      <c r="CL255" s="2087"/>
      <c r="CM255" s="2087"/>
      <c r="CN255" s="2087"/>
      <c r="CO255" s="2087"/>
      <c r="CP255" s="2087"/>
      <c r="CQ255" s="6327"/>
      <c r="CR255" s="6327"/>
      <c r="CS255" s="2349" t="s">
        <v>5703</v>
      </c>
    </row>
    <row r="256" spans="1:97" ht="12.75" customHeight="1">
      <c r="A256" s="6557"/>
      <c r="B256" s="6335"/>
      <c r="C256" s="6399"/>
      <c r="D256" s="6405"/>
      <c r="E256" s="6407"/>
      <c r="F256" s="6410"/>
      <c r="G256" s="6394"/>
      <c r="H256" s="6394"/>
      <c r="I256" s="6382"/>
      <c r="J256" s="6382"/>
      <c r="K256" s="6382"/>
      <c r="L256" s="6332"/>
      <c r="M256" s="6332"/>
      <c r="N256" s="6332"/>
      <c r="O256" s="6332"/>
      <c r="P256" s="6332"/>
      <c r="Q256" s="6332"/>
      <c r="R256" s="6332"/>
      <c r="S256" s="6332"/>
      <c r="T256" s="6332"/>
      <c r="U256" s="6332"/>
      <c r="V256" s="6332"/>
      <c r="W256" s="6332"/>
      <c r="X256" s="6332"/>
      <c r="Y256" s="6332"/>
      <c r="Z256" s="6332"/>
      <c r="AA256" s="6332"/>
      <c r="AB256" s="6332"/>
      <c r="AC256" s="6332"/>
      <c r="AD256" s="6332"/>
      <c r="AE256" s="6332"/>
      <c r="AF256" s="6332"/>
      <c r="AG256" s="6332"/>
      <c r="AH256" s="6332"/>
      <c r="AI256" s="6332"/>
      <c r="AJ256" s="6332"/>
      <c r="AK256" s="6332"/>
      <c r="AL256" s="6332"/>
      <c r="AM256" s="6332"/>
      <c r="AN256" s="6332"/>
      <c r="AO256" s="6332"/>
      <c r="AP256" s="6332"/>
      <c r="AQ256" s="6332"/>
      <c r="AR256" s="6332"/>
      <c r="AS256" s="6332"/>
      <c r="AT256" s="6332"/>
      <c r="AU256" s="6332"/>
      <c r="AV256" s="6332"/>
      <c r="AW256" s="6332"/>
      <c r="AX256" s="6332"/>
      <c r="AY256" s="6332"/>
      <c r="AZ256" s="6332"/>
      <c r="BA256" s="6332"/>
      <c r="BB256" s="6332"/>
      <c r="BC256" s="6332"/>
      <c r="BD256" s="6329" t="s">
        <v>2031</v>
      </c>
      <c r="BE256" s="6384"/>
      <c r="BF256" s="6541"/>
      <c r="BG256" s="6384"/>
      <c r="BH256" s="6397"/>
      <c r="BI256" s="6397"/>
      <c r="BJ256" s="6397"/>
      <c r="BK256" s="6206"/>
      <c r="BL256" s="6321"/>
      <c r="BM256" s="6321"/>
      <c r="BN256" s="6324"/>
      <c r="BO256" s="6321"/>
      <c r="BP256" s="6206"/>
      <c r="BQ256" s="6161"/>
      <c r="BR256" s="6161"/>
      <c r="BS256" s="6161"/>
      <c r="BT256" s="6161"/>
      <c r="BU256" s="2064" t="s">
        <v>2035</v>
      </c>
      <c r="BV256" s="2066" t="s">
        <v>857</v>
      </c>
      <c r="BW256" s="2065"/>
      <c r="BX256" s="1201">
        <v>3982</v>
      </c>
      <c r="BY256" s="2064" t="s">
        <v>2034</v>
      </c>
      <c r="BZ256" s="1201">
        <v>3982</v>
      </c>
      <c r="CA256" s="2064" t="s">
        <v>2036</v>
      </c>
      <c r="CB256" s="2067" t="s">
        <v>869</v>
      </c>
      <c r="CC256" s="2067" t="s">
        <v>869</v>
      </c>
      <c r="CD256" s="2056">
        <f>$CD$37</f>
        <v>256</v>
      </c>
      <c r="CE256" s="2056">
        <f>$CE$37</f>
        <v>256</v>
      </c>
      <c r="CF256" s="2056">
        <f>$CF$37</f>
        <v>256</v>
      </c>
      <c r="CG256" s="2056">
        <f>$CG$37</f>
        <v>256</v>
      </c>
      <c r="CH256" s="2086"/>
      <c r="CI256" s="2703">
        <v>8</v>
      </c>
      <c r="CJ256" s="1201" t="s">
        <v>859</v>
      </c>
      <c r="CK256" s="2703">
        <v>8</v>
      </c>
      <c r="CL256" s="2063"/>
      <c r="CM256" s="2063"/>
      <c r="CN256" s="2063"/>
      <c r="CO256" s="2063"/>
      <c r="CP256" s="2063"/>
      <c r="CQ256" s="6327"/>
      <c r="CR256" s="6327"/>
      <c r="CS256" s="2349"/>
    </row>
    <row r="257" spans="1:97" ht="12.75" customHeight="1">
      <c r="A257" s="6557"/>
      <c r="B257" s="6336"/>
      <c r="C257" s="6399"/>
      <c r="D257" s="6405"/>
      <c r="E257" s="6408"/>
      <c r="F257" s="6313"/>
      <c r="G257" s="6395"/>
      <c r="H257" s="6395"/>
      <c r="I257" s="6381"/>
      <c r="J257" s="6381"/>
      <c r="K257" s="6381"/>
      <c r="L257" s="6333"/>
      <c r="M257" s="6333"/>
      <c r="N257" s="6333"/>
      <c r="O257" s="6333"/>
      <c r="P257" s="6333"/>
      <c r="Q257" s="6333"/>
      <c r="R257" s="6333"/>
      <c r="S257" s="6333"/>
      <c r="T257" s="6333"/>
      <c r="U257" s="6333"/>
      <c r="V257" s="6333"/>
      <c r="W257" s="6333"/>
      <c r="X257" s="6333"/>
      <c r="Y257" s="6333"/>
      <c r="Z257" s="6333"/>
      <c r="AA257" s="6333"/>
      <c r="AB257" s="6333"/>
      <c r="AC257" s="6333"/>
      <c r="AD257" s="6333"/>
      <c r="AE257" s="6333"/>
      <c r="AF257" s="6333"/>
      <c r="AG257" s="6333"/>
      <c r="AH257" s="6333"/>
      <c r="AI257" s="6333"/>
      <c r="AJ257" s="6333"/>
      <c r="AK257" s="6333"/>
      <c r="AL257" s="6333"/>
      <c r="AM257" s="6333"/>
      <c r="AN257" s="6333"/>
      <c r="AO257" s="6333"/>
      <c r="AP257" s="6333"/>
      <c r="AQ257" s="6333"/>
      <c r="AR257" s="6333"/>
      <c r="AS257" s="6333"/>
      <c r="AT257" s="6333"/>
      <c r="AU257" s="6333"/>
      <c r="AV257" s="6333"/>
      <c r="AW257" s="6333"/>
      <c r="AX257" s="6333"/>
      <c r="AY257" s="6333"/>
      <c r="AZ257" s="6333"/>
      <c r="BA257" s="6333"/>
      <c r="BB257" s="6333"/>
      <c r="BC257" s="6333"/>
      <c r="BD257" s="6330"/>
      <c r="BE257" s="6385"/>
      <c r="BF257" s="6542"/>
      <c r="BG257" s="6385"/>
      <c r="BH257" s="6398"/>
      <c r="BI257" s="6398"/>
      <c r="BJ257" s="6398"/>
      <c r="BK257" s="6207"/>
      <c r="BL257" s="6322"/>
      <c r="BM257" s="6322"/>
      <c r="BN257" s="6325"/>
      <c r="BO257" s="6322"/>
      <c r="BP257" s="6207"/>
      <c r="BQ257" s="6162"/>
      <c r="BR257" s="6162"/>
      <c r="BS257" s="6162"/>
      <c r="BT257" s="6162"/>
      <c r="BU257" s="2064" t="s">
        <v>2035</v>
      </c>
      <c r="BV257" s="2066" t="s">
        <v>857</v>
      </c>
      <c r="BW257" s="2065"/>
      <c r="BX257" s="1201">
        <v>3992</v>
      </c>
      <c r="BY257" s="2064" t="s">
        <v>2034</v>
      </c>
      <c r="BZ257" s="1201">
        <v>3992</v>
      </c>
      <c r="CA257" s="2064" t="s">
        <v>2036</v>
      </c>
      <c r="CB257" s="2217" t="s">
        <v>5022</v>
      </c>
      <c r="CC257" s="2217" t="s">
        <v>5022</v>
      </c>
      <c r="CD257" s="2218">
        <f>$CD$40</f>
        <v>256</v>
      </c>
      <c r="CE257" s="2219">
        <f>$CE$40</f>
        <v>320</v>
      </c>
      <c r="CF257" s="2219">
        <f>$CF$40</f>
        <v>256</v>
      </c>
      <c r="CG257" s="2220">
        <f>$CG$40</f>
        <v>320</v>
      </c>
      <c r="CH257" s="2086"/>
      <c r="CI257" s="1201">
        <v>2</v>
      </c>
      <c r="CJ257" s="1201" t="s">
        <v>859</v>
      </c>
      <c r="CK257" s="1201">
        <v>2</v>
      </c>
      <c r="CL257" s="2063"/>
      <c r="CM257" s="2063"/>
      <c r="CN257" s="2063"/>
      <c r="CO257" s="2063"/>
      <c r="CP257" s="2063"/>
      <c r="CQ257" s="6328"/>
      <c r="CR257" s="6328"/>
      <c r="CS257" s="2350"/>
    </row>
    <row r="258" spans="1:97" ht="12.75" customHeight="1">
      <c r="A258" s="6557"/>
      <c r="B258" s="6334" t="s">
        <v>2464</v>
      </c>
      <c r="C258" s="6399" t="s">
        <v>3715</v>
      </c>
      <c r="D258" s="6405" t="s">
        <v>5673</v>
      </c>
      <c r="E258" s="6406" t="s">
        <v>2026</v>
      </c>
      <c r="F258" s="6409" t="s">
        <v>5682</v>
      </c>
      <c r="G258" s="6393">
        <v>1</v>
      </c>
      <c r="H258" s="6393">
        <v>1</v>
      </c>
      <c r="I258" s="6380" t="s">
        <v>2028</v>
      </c>
      <c r="J258" s="6380" t="s">
        <v>2028</v>
      </c>
      <c r="K258" s="6380" t="s">
        <v>2029</v>
      </c>
      <c r="L258" s="6331" t="s">
        <v>2029</v>
      </c>
      <c r="M258" s="6331">
        <v>6</v>
      </c>
      <c r="N258" s="6331">
        <v>0</v>
      </c>
      <c r="O258" s="6331">
        <v>31</v>
      </c>
      <c r="P258" s="6331">
        <v>6</v>
      </c>
      <c r="Q258" s="6331">
        <v>0</v>
      </c>
      <c r="R258" s="6331">
        <v>31</v>
      </c>
      <c r="S258" s="6331">
        <v>0</v>
      </c>
      <c r="T258" s="6331">
        <v>0</v>
      </c>
      <c r="U258" s="6331">
        <v>0</v>
      </c>
      <c r="V258" s="6331">
        <v>0</v>
      </c>
      <c r="W258" s="6331">
        <v>0</v>
      </c>
      <c r="X258" s="6331">
        <v>0</v>
      </c>
      <c r="Y258" s="6331">
        <v>0</v>
      </c>
      <c r="Z258" s="6331">
        <v>0</v>
      </c>
      <c r="AA258" s="6331">
        <v>0</v>
      </c>
      <c r="AB258" s="6331">
        <v>0</v>
      </c>
      <c r="AC258" s="6331"/>
      <c r="AD258" s="6331"/>
      <c r="AE258" s="6331"/>
      <c r="AF258" s="6331"/>
      <c r="AG258" s="6331"/>
      <c r="AH258" s="6331"/>
      <c r="AI258" s="6331"/>
      <c r="AJ258" s="6331">
        <v>0</v>
      </c>
      <c r="AK258" s="6331">
        <v>0</v>
      </c>
      <c r="AL258" s="6331">
        <v>0</v>
      </c>
      <c r="AM258" s="6331">
        <v>0</v>
      </c>
      <c r="AN258" s="6331" t="s">
        <v>2029</v>
      </c>
      <c r="AO258" s="6331">
        <v>0</v>
      </c>
      <c r="AP258" s="6331">
        <v>0</v>
      </c>
      <c r="AQ258" s="6331">
        <v>0</v>
      </c>
      <c r="AR258" s="6331">
        <v>0</v>
      </c>
      <c r="AS258" s="6331" t="s">
        <v>4810</v>
      </c>
      <c r="AT258" s="6331"/>
      <c r="AU258" s="6331"/>
      <c r="AV258" s="6331"/>
      <c r="AW258" s="6331" t="s">
        <v>4809</v>
      </c>
      <c r="AX258" s="6331" t="s">
        <v>4809</v>
      </c>
      <c r="AY258" s="6331">
        <v>0</v>
      </c>
      <c r="AZ258" s="6331">
        <v>0</v>
      </c>
      <c r="BA258" s="6331">
        <v>0</v>
      </c>
      <c r="BB258" s="6331">
        <v>0</v>
      </c>
      <c r="BC258" s="6331" t="s">
        <v>2030</v>
      </c>
      <c r="BD258" s="6329" t="s">
        <v>2031</v>
      </c>
      <c r="BE258" s="6383">
        <v>11592</v>
      </c>
      <c r="BF258" s="6383">
        <f>BE258</f>
        <v>11592</v>
      </c>
      <c r="BG258" s="6383">
        <f>$CE$46+SUM(CE259:CE261)</f>
        <v>22618</v>
      </c>
      <c r="BH258" s="6396">
        <f>$CF$46+SUM(CF259/2+CF260+CF261)</f>
        <v>1230</v>
      </c>
      <c r="BI258" s="6396">
        <f>BH258</f>
        <v>1230</v>
      </c>
      <c r="BJ258" s="6396">
        <f>$CG$46+SUM(CG259/2+CG260+CG261)</f>
        <v>1439</v>
      </c>
      <c r="BK258" s="6212" t="s">
        <v>873</v>
      </c>
      <c r="BL258" s="6320">
        <v>4</v>
      </c>
      <c r="BM258" s="6320">
        <v>2</v>
      </c>
      <c r="BN258" s="6323" t="s">
        <v>2032</v>
      </c>
      <c r="BO258" s="6320" t="s">
        <v>2033</v>
      </c>
      <c r="BP258" s="6212" t="s">
        <v>2034</v>
      </c>
      <c r="BQ258" s="6160">
        <v>0</v>
      </c>
      <c r="BR258" s="6160">
        <v>0</v>
      </c>
      <c r="BS258" s="6160">
        <v>0</v>
      </c>
      <c r="BT258" s="6160">
        <v>0</v>
      </c>
      <c r="BU258" s="2064" t="s">
        <v>2035</v>
      </c>
      <c r="BV258" s="2066" t="s">
        <v>857</v>
      </c>
      <c r="BW258" s="2065"/>
      <c r="BX258" s="2064">
        <v>3977</v>
      </c>
      <c r="BY258" s="2064" t="s">
        <v>2034</v>
      </c>
      <c r="BZ258" s="2064">
        <v>3977</v>
      </c>
      <c r="CA258" s="2064" t="s">
        <v>2036</v>
      </c>
      <c r="CB258" s="2084" t="s">
        <v>2040</v>
      </c>
      <c r="CC258" s="2084" t="s">
        <v>2041</v>
      </c>
      <c r="CD258" s="2056">
        <f>$CD$35</f>
        <v>21696</v>
      </c>
      <c r="CE258" s="2056">
        <f>$CE$35</f>
        <v>21760</v>
      </c>
      <c r="CF258" s="2056">
        <f>$CF$35</f>
        <v>768</v>
      </c>
      <c r="CG258" s="2056">
        <f>$CG$35</f>
        <v>832</v>
      </c>
      <c r="CH258" s="2086"/>
      <c r="CI258" s="1201">
        <v>2</v>
      </c>
      <c r="CJ258" s="1201" t="s">
        <v>859</v>
      </c>
      <c r="CK258" s="1201">
        <v>2</v>
      </c>
      <c r="CL258" s="2063"/>
      <c r="CM258" s="2063"/>
      <c r="CN258" s="2063"/>
      <c r="CO258" s="2063"/>
      <c r="CP258" s="2063"/>
      <c r="CQ258" s="6326" t="s">
        <v>2468</v>
      </c>
      <c r="CR258" s="6326" t="s">
        <v>2458</v>
      </c>
      <c r="CS258" s="2258" t="s">
        <v>5688</v>
      </c>
    </row>
    <row r="259" spans="1:97" ht="12.75" customHeight="1">
      <c r="A259" s="6557"/>
      <c r="B259" s="6335"/>
      <c r="C259" s="6399"/>
      <c r="D259" s="6405"/>
      <c r="E259" s="6407"/>
      <c r="F259" s="6410"/>
      <c r="G259" s="6394"/>
      <c r="H259" s="6394"/>
      <c r="I259" s="6382"/>
      <c r="J259" s="6382"/>
      <c r="K259" s="6382"/>
      <c r="L259" s="6332"/>
      <c r="M259" s="6332"/>
      <c r="N259" s="6332"/>
      <c r="O259" s="6332"/>
      <c r="P259" s="6332"/>
      <c r="Q259" s="6332"/>
      <c r="R259" s="6332"/>
      <c r="S259" s="6332"/>
      <c r="T259" s="6332"/>
      <c r="U259" s="6332"/>
      <c r="V259" s="6332"/>
      <c r="W259" s="6332"/>
      <c r="X259" s="6332"/>
      <c r="Y259" s="6332"/>
      <c r="Z259" s="6332"/>
      <c r="AA259" s="6332"/>
      <c r="AB259" s="6332"/>
      <c r="AC259" s="6332"/>
      <c r="AD259" s="6332"/>
      <c r="AE259" s="6332"/>
      <c r="AF259" s="6332"/>
      <c r="AG259" s="6332"/>
      <c r="AH259" s="6332"/>
      <c r="AI259" s="6332"/>
      <c r="AJ259" s="6332"/>
      <c r="AK259" s="6332"/>
      <c r="AL259" s="6332"/>
      <c r="AM259" s="6332"/>
      <c r="AN259" s="6332"/>
      <c r="AO259" s="6332"/>
      <c r="AP259" s="6332"/>
      <c r="AQ259" s="6332"/>
      <c r="AR259" s="6332"/>
      <c r="AS259" s="6332"/>
      <c r="AT259" s="6332"/>
      <c r="AU259" s="6332"/>
      <c r="AV259" s="6332"/>
      <c r="AW259" s="6332"/>
      <c r="AX259" s="6332"/>
      <c r="AY259" s="6332"/>
      <c r="AZ259" s="6332"/>
      <c r="BA259" s="6332"/>
      <c r="BB259" s="6332"/>
      <c r="BC259" s="6332"/>
      <c r="BD259" s="6330"/>
      <c r="BE259" s="6384"/>
      <c r="BF259" s="6541"/>
      <c r="BG259" s="6384"/>
      <c r="BH259" s="6397"/>
      <c r="BI259" s="6397"/>
      <c r="BJ259" s="6397"/>
      <c r="BK259" s="6206"/>
      <c r="BL259" s="6321"/>
      <c r="BM259" s="6321"/>
      <c r="BN259" s="6324"/>
      <c r="BO259" s="6321"/>
      <c r="BP259" s="6206"/>
      <c r="BQ259" s="6161"/>
      <c r="BR259" s="6161"/>
      <c r="BS259" s="6161"/>
      <c r="BT259" s="6161"/>
      <c r="BU259" s="2064" t="s">
        <v>2035</v>
      </c>
      <c r="BV259" s="2066" t="s">
        <v>857</v>
      </c>
      <c r="BW259" s="2065"/>
      <c r="BX259" s="2428"/>
      <c r="BY259" s="2428"/>
      <c r="BZ259" s="2428"/>
      <c r="CA259" s="2082"/>
      <c r="CB259" s="2082"/>
      <c r="CC259" s="2082"/>
      <c r="CH259" s="2087"/>
      <c r="CI259" s="2088"/>
      <c r="CJ259" s="2087"/>
      <c r="CK259" s="2087"/>
      <c r="CL259" s="2087"/>
      <c r="CM259" s="2087"/>
      <c r="CN259" s="2087"/>
      <c r="CO259" s="2087"/>
      <c r="CP259" s="2087"/>
      <c r="CQ259" s="6327"/>
      <c r="CR259" s="6327"/>
      <c r="CS259" s="2349" t="s">
        <v>5703</v>
      </c>
    </row>
    <row r="260" spans="1:97" ht="12.75" customHeight="1">
      <c r="A260" s="6557"/>
      <c r="B260" s="6335"/>
      <c r="C260" s="6399"/>
      <c r="D260" s="6405"/>
      <c r="E260" s="6407"/>
      <c r="F260" s="6410"/>
      <c r="G260" s="6394"/>
      <c r="H260" s="6394"/>
      <c r="I260" s="6382"/>
      <c r="J260" s="6382"/>
      <c r="K260" s="6382"/>
      <c r="L260" s="6332"/>
      <c r="M260" s="6332"/>
      <c r="N260" s="6332"/>
      <c r="O260" s="6332"/>
      <c r="P260" s="6332"/>
      <c r="Q260" s="6332"/>
      <c r="R260" s="6332"/>
      <c r="S260" s="6332"/>
      <c r="T260" s="6332"/>
      <c r="U260" s="6332"/>
      <c r="V260" s="6332"/>
      <c r="W260" s="6332"/>
      <c r="X260" s="6332"/>
      <c r="Y260" s="6332"/>
      <c r="Z260" s="6332"/>
      <c r="AA260" s="6332"/>
      <c r="AB260" s="6332"/>
      <c r="AC260" s="6332"/>
      <c r="AD260" s="6332"/>
      <c r="AE260" s="6332"/>
      <c r="AF260" s="6332"/>
      <c r="AG260" s="6332"/>
      <c r="AH260" s="6332"/>
      <c r="AI260" s="6332"/>
      <c r="AJ260" s="6332"/>
      <c r="AK260" s="6332"/>
      <c r="AL260" s="6332"/>
      <c r="AM260" s="6332"/>
      <c r="AN260" s="6332"/>
      <c r="AO260" s="6332"/>
      <c r="AP260" s="6332"/>
      <c r="AQ260" s="6332"/>
      <c r="AR260" s="6332"/>
      <c r="AS260" s="6332"/>
      <c r="AT260" s="6332"/>
      <c r="AU260" s="6332"/>
      <c r="AV260" s="6332"/>
      <c r="AW260" s="6332"/>
      <c r="AX260" s="6332"/>
      <c r="AY260" s="6332"/>
      <c r="AZ260" s="6332"/>
      <c r="BA260" s="6332"/>
      <c r="BB260" s="6332"/>
      <c r="BC260" s="6332"/>
      <c r="BD260" s="6329" t="s">
        <v>2031</v>
      </c>
      <c r="BE260" s="6384"/>
      <c r="BF260" s="6541"/>
      <c r="BG260" s="6384"/>
      <c r="BH260" s="6397"/>
      <c r="BI260" s="6397"/>
      <c r="BJ260" s="6397"/>
      <c r="BK260" s="6206"/>
      <c r="BL260" s="6321"/>
      <c r="BM260" s="6321"/>
      <c r="BN260" s="6324"/>
      <c r="BO260" s="6321"/>
      <c r="BP260" s="6206"/>
      <c r="BQ260" s="6161"/>
      <c r="BR260" s="6161"/>
      <c r="BS260" s="6161"/>
      <c r="BT260" s="6161"/>
      <c r="BU260" s="2064" t="s">
        <v>2035</v>
      </c>
      <c r="BV260" s="2066" t="s">
        <v>857</v>
      </c>
      <c r="BW260" s="2065"/>
      <c r="BX260" s="1201">
        <v>3982</v>
      </c>
      <c r="BY260" s="2064" t="s">
        <v>2034</v>
      </c>
      <c r="BZ260" s="1201">
        <v>3982</v>
      </c>
      <c r="CA260" s="2064" t="s">
        <v>2036</v>
      </c>
      <c r="CB260" s="2067" t="s">
        <v>869</v>
      </c>
      <c r="CC260" s="2067" t="s">
        <v>869</v>
      </c>
      <c r="CD260" s="2056">
        <f>$CD$37</f>
        <v>256</v>
      </c>
      <c r="CE260" s="2056">
        <f>$CE$37</f>
        <v>256</v>
      </c>
      <c r="CF260" s="2056">
        <f>$CF$37</f>
        <v>256</v>
      </c>
      <c r="CG260" s="2056">
        <f>$CG$37</f>
        <v>256</v>
      </c>
      <c r="CH260" s="2086"/>
      <c r="CI260" s="2703">
        <v>8</v>
      </c>
      <c r="CJ260" s="1201" t="s">
        <v>859</v>
      </c>
      <c r="CK260" s="2703">
        <v>8</v>
      </c>
      <c r="CL260" s="2063"/>
      <c r="CM260" s="2063"/>
      <c r="CN260" s="2063"/>
      <c r="CO260" s="2063"/>
      <c r="CP260" s="2063"/>
      <c r="CQ260" s="6327"/>
      <c r="CR260" s="6327"/>
      <c r="CS260" s="2349"/>
    </row>
    <row r="261" spans="1:97" ht="12.75" customHeight="1">
      <c r="A261" s="6558"/>
      <c r="B261" s="6336"/>
      <c r="C261" s="6399"/>
      <c r="D261" s="6405"/>
      <c r="E261" s="6408"/>
      <c r="F261" s="6313"/>
      <c r="G261" s="6395"/>
      <c r="H261" s="6395"/>
      <c r="I261" s="6381"/>
      <c r="J261" s="6381"/>
      <c r="K261" s="6381"/>
      <c r="L261" s="6333"/>
      <c r="M261" s="6333"/>
      <c r="N261" s="6333"/>
      <c r="O261" s="6333"/>
      <c r="P261" s="6333"/>
      <c r="Q261" s="6333"/>
      <c r="R261" s="6333"/>
      <c r="S261" s="6333"/>
      <c r="T261" s="6333"/>
      <c r="U261" s="6333"/>
      <c r="V261" s="6333"/>
      <c r="W261" s="6333"/>
      <c r="X261" s="6333"/>
      <c r="Y261" s="6333"/>
      <c r="Z261" s="6333"/>
      <c r="AA261" s="6333"/>
      <c r="AB261" s="6333"/>
      <c r="AC261" s="6333"/>
      <c r="AD261" s="6333"/>
      <c r="AE261" s="6333"/>
      <c r="AF261" s="6333"/>
      <c r="AG261" s="6333"/>
      <c r="AH261" s="6333"/>
      <c r="AI261" s="6333"/>
      <c r="AJ261" s="6333"/>
      <c r="AK261" s="6333"/>
      <c r="AL261" s="6333"/>
      <c r="AM261" s="6333"/>
      <c r="AN261" s="6333"/>
      <c r="AO261" s="6333"/>
      <c r="AP261" s="6333"/>
      <c r="AQ261" s="6333"/>
      <c r="AR261" s="6333"/>
      <c r="AS261" s="6333"/>
      <c r="AT261" s="6333"/>
      <c r="AU261" s="6333"/>
      <c r="AV261" s="6333"/>
      <c r="AW261" s="6333"/>
      <c r="AX261" s="6333"/>
      <c r="AY261" s="6333"/>
      <c r="AZ261" s="6333"/>
      <c r="BA261" s="6333"/>
      <c r="BB261" s="6333"/>
      <c r="BC261" s="6333"/>
      <c r="BD261" s="6330"/>
      <c r="BE261" s="6385"/>
      <c r="BF261" s="6542"/>
      <c r="BG261" s="6385"/>
      <c r="BH261" s="6398"/>
      <c r="BI261" s="6398"/>
      <c r="BJ261" s="6398"/>
      <c r="BK261" s="6207"/>
      <c r="BL261" s="6322"/>
      <c r="BM261" s="6322"/>
      <c r="BN261" s="6325"/>
      <c r="BO261" s="6322"/>
      <c r="BP261" s="6207"/>
      <c r="BQ261" s="6162"/>
      <c r="BR261" s="6162"/>
      <c r="BS261" s="6162"/>
      <c r="BT261" s="6162"/>
      <c r="BU261" s="2064" t="s">
        <v>2035</v>
      </c>
      <c r="BV261" s="2066" t="s">
        <v>857</v>
      </c>
      <c r="BW261" s="2065"/>
      <c r="BX261" s="1201">
        <v>3992</v>
      </c>
      <c r="BY261" s="2064" t="s">
        <v>2034</v>
      </c>
      <c r="BZ261" s="1201">
        <v>3992</v>
      </c>
      <c r="CA261" s="2064" t="s">
        <v>2036</v>
      </c>
      <c r="CB261" s="2217" t="s">
        <v>5022</v>
      </c>
      <c r="CC261" s="2217" t="s">
        <v>5022</v>
      </c>
      <c r="CD261" s="2218">
        <f>$CD$40</f>
        <v>256</v>
      </c>
      <c r="CE261" s="2219">
        <f>$CE$40</f>
        <v>320</v>
      </c>
      <c r="CF261" s="2219">
        <f>$CF$40</f>
        <v>256</v>
      </c>
      <c r="CG261" s="2220">
        <f>$CG$40</f>
        <v>320</v>
      </c>
      <c r="CH261" s="2086"/>
      <c r="CI261" s="1201">
        <v>2</v>
      </c>
      <c r="CJ261" s="1201" t="s">
        <v>859</v>
      </c>
      <c r="CK261" s="1201">
        <v>2</v>
      </c>
      <c r="CL261" s="2063"/>
      <c r="CM261" s="2063"/>
      <c r="CN261" s="2063"/>
      <c r="CO261" s="2063"/>
      <c r="CP261" s="2063"/>
      <c r="CQ261" s="6328"/>
      <c r="CR261" s="6328"/>
      <c r="CS261" s="2350"/>
    </row>
    <row r="262" spans="1:97" ht="12.75" customHeight="1">
      <c r="A262" s="6301" t="s">
        <v>5676</v>
      </c>
      <c r="B262" s="6334" t="s">
        <v>2464</v>
      </c>
      <c r="C262" s="3627" t="s">
        <v>3731</v>
      </c>
      <c r="D262" s="6543" t="s">
        <v>5677</v>
      </c>
      <c r="E262" s="6428" t="s">
        <v>2043</v>
      </c>
      <c r="F262" s="6409" t="s">
        <v>5683</v>
      </c>
      <c r="G262" s="6344">
        <v>1</v>
      </c>
      <c r="H262" s="6344">
        <v>1</v>
      </c>
      <c r="I262" s="6331" t="s">
        <v>2028</v>
      </c>
      <c r="J262" s="6331" t="s">
        <v>2028</v>
      </c>
      <c r="K262" s="6331" t="s">
        <v>2029</v>
      </c>
      <c r="L262" s="6331" t="s">
        <v>2029</v>
      </c>
      <c r="M262" s="6331">
        <v>8</v>
      </c>
      <c r="N262" s="6331">
        <v>0</v>
      </c>
      <c r="O262" s="6331">
        <v>31</v>
      </c>
      <c r="P262" s="6331">
        <v>8</v>
      </c>
      <c r="Q262" s="6331">
        <v>0</v>
      </c>
      <c r="R262" s="6331">
        <v>31</v>
      </c>
      <c r="S262" s="6331">
        <v>0</v>
      </c>
      <c r="T262" s="6331">
        <v>0</v>
      </c>
      <c r="U262" s="6331">
        <v>0</v>
      </c>
      <c r="V262" s="6331">
        <v>0</v>
      </c>
      <c r="W262" s="6331">
        <v>0</v>
      </c>
      <c r="X262" s="6331">
        <v>0</v>
      </c>
      <c r="Y262" s="6331">
        <v>0</v>
      </c>
      <c r="Z262" s="6331">
        <v>0</v>
      </c>
      <c r="AA262" s="6331">
        <v>0</v>
      </c>
      <c r="AB262" s="6331">
        <v>0</v>
      </c>
      <c r="AC262" s="6331"/>
      <c r="AD262" s="6331"/>
      <c r="AE262" s="6331"/>
      <c r="AF262" s="6331"/>
      <c r="AG262" s="6331"/>
      <c r="AH262" s="6331"/>
      <c r="AI262" s="6331"/>
      <c r="AJ262" s="6331">
        <v>0</v>
      </c>
      <c r="AK262" s="6331">
        <v>0</v>
      </c>
      <c r="AL262" s="6331">
        <v>0</v>
      </c>
      <c r="AM262" s="6331">
        <v>0</v>
      </c>
      <c r="AN262" s="6331" t="s">
        <v>2029</v>
      </c>
      <c r="AO262" s="6331">
        <v>0</v>
      </c>
      <c r="AP262" s="6331">
        <v>0</v>
      </c>
      <c r="AQ262" s="6331">
        <v>0</v>
      </c>
      <c r="AR262" s="6331">
        <v>0</v>
      </c>
      <c r="AS262" s="6331" t="s">
        <v>4810</v>
      </c>
      <c r="AT262" s="6331"/>
      <c r="AU262" s="6331"/>
      <c r="AV262" s="6331"/>
      <c r="AW262" s="6331" t="s">
        <v>4809</v>
      </c>
      <c r="AX262" s="6331" t="s">
        <v>4809</v>
      </c>
      <c r="AY262" s="6331">
        <v>0</v>
      </c>
      <c r="AZ262" s="6331">
        <v>0</v>
      </c>
      <c r="BA262" s="6331">
        <v>0</v>
      </c>
      <c r="BB262" s="6331">
        <v>0</v>
      </c>
      <c r="BC262" s="6331" t="s">
        <v>2030</v>
      </c>
      <c r="BD262" s="6329" t="s">
        <v>2031</v>
      </c>
      <c r="BE262" s="6383">
        <v>8953</v>
      </c>
      <c r="BF262" s="6383">
        <f>BE262</f>
        <v>8953</v>
      </c>
      <c r="BG262" s="6383">
        <f>$CE$45+SUM(CE263:CE265)</f>
        <v>15687</v>
      </c>
      <c r="BH262" s="6396">
        <f>$CF$45+SUM(CF263/2+CF264+CF265)</f>
        <v>1344</v>
      </c>
      <c r="BI262" s="6396">
        <f>BH262</f>
        <v>1344</v>
      </c>
      <c r="BJ262" s="6396">
        <f>$CG$45+SUM(CG263/2+CG264+CG265)</f>
        <v>1582</v>
      </c>
      <c r="BK262" s="6212" t="s">
        <v>873</v>
      </c>
      <c r="BL262" s="6320">
        <v>9</v>
      </c>
      <c r="BM262" s="6320">
        <v>2</v>
      </c>
      <c r="BN262" s="6323" t="s">
        <v>2045</v>
      </c>
      <c r="BO262" s="6320" t="s">
        <v>2033</v>
      </c>
      <c r="BP262" s="6212" t="s">
        <v>2034</v>
      </c>
      <c r="BQ262" s="6160">
        <v>0</v>
      </c>
      <c r="BR262" s="6160">
        <v>0</v>
      </c>
      <c r="BS262" s="6160">
        <v>0</v>
      </c>
      <c r="BT262" s="6160">
        <v>0</v>
      </c>
      <c r="BU262" s="2064" t="s">
        <v>2035</v>
      </c>
      <c r="BV262" s="2066" t="s">
        <v>857</v>
      </c>
      <c r="BW262" s="2065"/>
      <c r="BX262" s="2064">
        <v>3977</v>
      </c>
      <c r="BY262" s="2064" t="s">
        <v>2034</v>
      </c>
      <c r="BZ262" s="2064">
        <v>3977</v>
      </c>
      <c r="CA262" s="2064" t="s">
        <v>2036</v>
      </c>
      <c r="CB262" s="2084" t="s">
        <v>2037</v>
      </c>
      <c r="CC262" s="2084" t="s">
        <v>2038</v>
      </c>
      <c r="CD262" s="2259">
        <f>$CD$34</f>
        <v>10752</v>
      </c>
      <c r="CE262" s="2259">
        <f>$CE$34</f>
        <v>10816</v>
      </c>
      <c r="CF262" s="2259">
        <f>$CF$34</f>
        <v>640</v>
      </c>
      <c r="CG262" s="2259">
        <f>$CG$34</f>
        <v>704</v>
      </c>
      <c r="CH262" s="191"/>
      <c r="CI262" s="1201">
        <v>2</v>
      </c>
      <c r="CJ262" s="1201" t="s">
        <v>859</v>
      </c>
      <c r="CK262" s="1201">
        <v>2</v>
      </c>
      <c r="CL262" s="2063"/>
      <c r="CM262" s="2063"/>
      <c r="CN262" s="2063"/>
      <c r="CO262" s="2063"/>
      <c r="CP262" s="2063"/>
      <c r="CQ262" s="6326" t="s">
        <v>2468</v>
      </c>
      <c r="CR262" s="6326" t="s">
        <v>2458</v>
      </c>
      <c r="CS262" s="2258" t="s">
        <v>5688</v>
      </c>
    </row>
    <row r="263" spans="1:97" ht="12.75" customHeight="1">
      <c r="A263" s="6302"/>
      <c r="B263" s="6335"/>
      <c r="C263" s="3490"/>
      <c r="D263" s="6544"/>
      <c r="E263" s="6429"/>
      <c r="F263" s="6410"/>
      <c r="G263" s="6345"/>
      <c r="H263" s="6345"/>
      <c r="I263" s="6332"/>
      <c r="J263" s="6332"/>
      <c r="K263" s="6332"/>
      <c r="L263" s="6332"/>
      <c r="M263" s="6332"/>
      <c r="N263" s="6332"/>
      <c r="O263" s="6332"/>
      <c r="P263" s="6332"/>
      <c r="Q263" s="6332"/>
      <c r="R263" s="6332"/>
      <c r="S263" s="6332"/>
      <c r="T263" s="6332"/>
      <c r="U263" s="6332"/>
      <c r="V263" s="6332"/>
      <c r="W263" s="6332"/>
      <c r="X263" s="6332"/>
      <c r="Y263" s="6332"/>
      <c r="Z263" s="6332"/>
      <c r="AA263" s="6332"/>
      <c r="AB263" s="6332"/>
      <c r="AC263" s="6332"/>
      <c r="AD263" s="6332"/>
      <c r="AE263" s="6332"/>
      <c r="AF263" s="6332"/>
      <c r="AG263" s="6332"/>
      <c r="AH263" s="6332"/>
      <c r="AI263" s="6332"/>
      <c r="AJ263" s="6332"/>
      <c r="AK263" s="6332"/>
      <c r="AL263" s="6332"/>
      <c r="AM263" s="6332"/>
      <c r="AN263" s="6332"/>
      <c r="AO263" s="6332"/>
      <c r="AP263" s="6332"/>
      <c r="AQ263" s="6332"/>
      <c r="AR263" s="6332"/>
      <c r="AS263" s="6332"/>
      <c r="AT263" s="6332"/>
      <c r="AU263" s="6332"/>
      <c r="AV263" s="6332"/>
      <c r="AW263" s="6332"/>
      <c r="AX263" s="6332"/>
      <c r="AY263" s="6332"/>
      <c r="AZ263" s="6332"/>
      <c r="BA263" s="6332"/>
      <c r="BB263" s="6332"/>
      <c r="BC263" s="6332"/>
      <c r="BD263" s="6330"/>
      <c r="BE263" s="6384"/>
      <c r="BF263" s="6541"/>
      <c r="BG263" s="6384"/>
      <c r="BH263" s="6397"/>
      <c r="BI263" s="6397"/>
      <c r="BJ263" s="6397"/>
      <c r="BK263" s="6206"/>
      <c r="BL263" s="6321"/>
      <c r="BM263" s="6321"/>
      <c r="BN263" s="6324"/>
      <c r="BO263" s="6321"/>
      <c r="BP263" s="6206"/>
      <c r="BQ263" s="6161"/>
      <c r="BR263" s="6161"/>
      <c r="BS263" s="6161"/>
      <c r="BT263" s="6161"/>
      <c r="BU263" s="2064" t="s">
        <v>2035</v>
      </c>
      <c r="BV263" s="2066" t="s">
        <v>857</v>
      </c>
      <c r="BW263" s="2065"/>
      <c r="BX263" s="1201">
        <v>3988</v>
      </c>
      <c r="BY263" s="2064" t="s">
        <v>2034</v>
      </c>
      <c r="BZ263" s="1201">
        <v>3988</v>
      </c>
      <c r="CA263" s="2064" t="s">
        <v>2036</v>
      </c>
      <c r="CB263" s="2067" t="s">
        <v>4977</v>
      </c>
      <c r="CC263" s="2067" t="s">
        <v>4976</v>
      </c>
      <c r="CD263" s="2085">
        <f>$CD$26</f>
        <v>4032</v>
      </c>
      <c r="CE263" s="2085">
        <f>$CE$26</f>
        <v>4096</v>
      </c>
      <c r="CF263" s="2085">
        <f>$CF$26</f>
        <v>512</v>
      </c>
      <c r="CG263" s="2085">
        <f>$CG$26</f>
        <v>576</v>
      </c>
      <c r="CH263" s="2070"/>
      <c r="CI263" s="2704">
        <v>4</v>
      </c>
      <c r="CJ263" s="2069" t="s">
        <v>859</v>
      </c>
      <c r="CK263" s="2704">
        <v>4</v>
      </c>
      <c r="CL263" s="2068">
        <v>3</v>
      </c>
      <c r="CM263" s="2068" t="s">
        <v>875</v>
      </c>
      <c r="CN263" s="2068" t="s">
        <v>859</v>
      </c>
      <c r="CO263" s="2068" t="s">
        <v>876</v>
      </c>
      <c r="CP263" s="2068" t="s">
        <v>877</v>
      </c>
      <c r="CQ263" s="6327"/>
      <c r="CR263" s="6327"/>
      <c r="CS263" s="2349" t="s">
        <v>5703</v>
      </c>
    </row>
    <row r="264" spans="1:97" ht="12.75" customHeight="1">
      <c r="A264" s="6302"/>
      <c r="B264" s="6335"/>
      <c r="C264" s="3490"/>
      <c r="D264" s="6544"/>
      <c r="E264" s="6429"/>
      <c r="F264" s="6410"/>
      <c r="G264" s="6345"/>
      <c r="H264" s="6345"/>
      <c r="I264" s="6332"/>
      <c r="J264" s="6332"/>
      <c r="K264" s="6332"/>
      <c r="L264" s="6332"/>
      <c r="M264" s="6332"/>
      <c r="N264" s="6332"/>
      <c r="O264" s="6332"/>
      <c r="P264" s="6332"/>
      <c r="Q264" s="6332"/>
      <c r="R264" s="6332"/>
      <c r="S264" s="6332"/>
      <c r="T264" s="6332"/>
      <c r="U264" s="6332"/>
      <c r="V264" s="6332"/>
      <c r="W264" s="6332"/>
      <c r="X264" s="6332"/>
      <c r="Y264" s="6332"/>
      <c r="Z264" s="6332"/>
      <c r="AA264" s="6332"/>
      <c r="AB264" s="6332"/>
      <c r="AC264" s="6332"/>
      <c r="AD264" s="6332"/>
      <c r="AE264" s="6332"/>
      <c r="AF264" s="6332"/>
      <c r="AG264" s="6332"/>
      <c r="AH264" s="6332"/>
      <c r="AI264" s="6332"/>
      <c r="AJ264" s="6332"/>
      <c r="AK264" s="6332"/>
      <c r="AL264" s="6332"/>
      <c r="AM264" s="6332"/>
      <c r="AN264" s="6332"/>
      <c r="AO264" s="6332"/>
      <c r="AP264" s="6332"/>
      <c r="AQ264" s="6332"/>
      <c r="AR264" s="6332"/>
      <c r="AS264" s="6332"/>
      <c r="AT264" s="6332"/>
      <c r="AU264" s="6332"/>
      <c r="AV264" s="6332"/>
      <c r="AW264" s="6332"/>
      <c r="AX264" s="6332"/>
      <c r="AY264" s="6332"/>
      <c r="AZ264" s="6332"/>
      <c r="BA264" s="6332"/>
      <c r="BB264" s="6332"/>
      <c r="BC264" s="6332"/>
      <c r="BD264" s="6329" t="s">
        <v>2031</v>
      </c>
      <c r="BE264" s="6384"/>
      <c r="BF264" s="6541"/>
      <c r="BG264" s="6384"/>
      <c r="BH264" s="6397"/>
      <c r="BI264" s="6397"/>
      <c r="BJ264" s="6397"/>
      <c r="BK264" s="6206"/>
      <c r="BL264" s="6321"/>
      <c r="BM264" s="6321"/>
      <c r="BN264" s="6324"/>
      <c r="BO264" s="6321"/>
      <c r="BP264" s="6206"/>
      <c r="BQ264" s="6161"/>
      <c r="BR264" s="6161"/>
      <c r="BS264" s="6161"/>
      <c r="BT264" s="6161"/>
      <c r="BU264" s="2064" t="s">
        <v>2035</v>
      </c>
      <c r="BV264" s="2066" t="s">
        <v>857</v>
      </c>
      <c r="BW264" s="2065"/>
      <c r="BX264" s="1201">
        <v>3982</v>
      </c>
      <c r="BY264" s="2064" t="s">
        <v>2034</v>
      </c>
      <c r="BZ264" s="1201">
        <v>3982</v>
      </c>
      <c r="CA264" s="2064" t="s">
        <v>2036</v>
      </c>
      <c r="CB264" s="2067" t="s">
        <v>869</v>
      </c>
      <c r="CC264" s="2067" t="s">
        <v>869</v>
      </c>
      <c r="CD264" s="2085">
        <f>$CD$37</f>
        <v>256</v>
      </c>
      <c r="CE264" s="2085">
        <f>$CE$37</f>
        <v>256</v>
      </c>
      <c r="CF264" s="2085">
        <f>$CF$37</f>
        <v>256</v>
      </c>
      <c r="CG264" s="2085">
        <f>$CG$37</f>
        <v>256</v>
      </c>
      <c r="CH264" s="191"/>
      <c r="CI264" s="2703">
        <v>8</v>
      </c>
      <c r="CJ264" s="1201" t="s">
        <v>859</v>
      </c>
      <c r="CK264" s="2703">
        <v>8</v>
      </c>
      <c r="CL264" s="2063"/>
      <c r="CM264" s="2063"/>
      <c r="CN264" s="2063"/>
      <c r="CO264" s="2063"/>
      <c r="CP264" s="2063"/>
      <c r="CQ264" s="6327"/>
      <c r="CR264" s="6327"/>
      <c r="CS264" s="2349"/>
    </row>
    <row r="265" spans="1:97" ht="12.75" customHeight="1">
      <c r="A265" s="6302"/>
      <c r="B265" s="6336"/>
      <c r="C265" s="3491"/>
      <c r="D265" s="6545"/>
      <c r="E265" s="6430"/>
      <c r="F265" s="6313"/>
      <c r="G265" s="6346"/>
      <c r="H265" s="6346"/>
      <c r="I265" s="6333"/>
      <c r="J265" s="6333"/>
      <c r="K265" s="6333"/>
      <c r="L265" s="6333"/>
      <c r="M265" s="6333"/>
      <c r="N265" s="6333"/>
      <c r="O265" s="6333"/>
      <c r="P265" s="6333"/>
      <c r="Q265" s="6333"/>
      <c r="R265" s="6333"/>
      <c r="S265" s="6333"/>
      <c r="T265" s="6333"/>
      <c r="U265" s="6333"/>
      <c r="V265" s="6333"/>
      <c r="W265" s="6333"/>
      <c r="X265" s="6333"/>
      <c r="Y265" s="6333"/>
      <c r="Z265" s="6333"/>
      <c r="AA265" s="6333"/>
      <c r="AB265" s="6333"/>
      <c r="AC265" s="6333"/>
      <c r="AD265" s="6333"/>
      <c r="AE265" s="6333"/>
      <c r="AF265" s="6333"/>
      <c r="AG265" s="6333"/>
      <c r="AH265" s="6333"/>
      <c r="AI265" s="6333"/>
      <c r="AJ265" s="6333"/>
      <c r="AK265" s="6333"/>
      <c r="AL265" s="6333"/>
      <c r="AM265" s="6333"/>
      <c r="AN265" s="6333"/>
      <c r="AO265" s="6333"/>
      <c r="AP265" s="6333"/>
      <c r="AQ265" s="6333"/>
      <c r="AR265" s="6333"/>
      <c r="AS265" s="6333"/>
      <c r="AT265" s="6333"/>
      <c r="AU265" s="6333"/>
      <c r="AV265" s="6333"/>
      <c r="AW265" s="6333"/>
      <c r="AX265" s="6333"/>
      <c r="AY265" s="6333"/>
      <c r="AZ265" s="6333"/>
      <c r="BA265" s="6333"/>
      <c r="BB265" s="6333"/>
      <c r="BC265" s="6333"/>
      <c r="BD265" s="6330"/>
      <c r="BE265" s="6385"/>
      <c r="BF265" s="6542"/>
      <c r="BG265" s="6385"/>
      <c r="BH265" s="6398"/>
      <c r="BI265" s="6398"/>
      <c r="BJ265" s="6398"/>
      <c r="BK265" s="6207"/>
      <c r="BL265" s="6322"/>
      <c r="BM265" s="6322"/>
      <c r="BN265" s="6325"/>
      <c r="BO265" s="6322"/>
      <c r="BP265" s="6207"/>
      <c r="BQ265" s="6162"/>
      <c r="BR265" s="6162"/>
      <c r="BS265" s="6162"/>
      <c r="BT265" s="6162"/>
      <c r="BU265" s="2064" t="s">
        <v>2035</v>
      </c>
      <c r="BV265" s="2066" t="s">
        <v>857</v>
      </c>
      <c r="BW265" s="2065"/>
      <c r="BX265" s="1201">
        <v>3992</v>
      </c>
      <c r="BY265" s="2064" t="s">
        <v>2034</v>
      </c>
      <c r="BZ265" s="1201">
        <v>3992</v>
      </c>
      <c r="CA265" s="2064" t="s">
        <v>2036</v>
      </c>
      <c r="CB265" s="2217" t="s">
        <v>5022</v>
      </c>
      <c r="CC265" s="2217" t="s">
        <v>5022</v>
      </c>
      <c r="CD265" s="2218">
        <f>$CD$40</f>
        <v>256</v>
      </c>
      <c r="CE265" s="2219">
        <f>$CE$40</f>
        <v>320</v>
      </c>
      <c r="CF265" s="2219">
        <f>$CF$40</f>
        <v>256</v>
      </c>
      <c r="CG265" s="2220">
        <f>$CG$40</f>
        <v>320</v>
      </c>
      <c r="CH265" s="191"/>
      <c r="CI265" s="1201">
        <v>2</v>
      </c>
      <c r="CJ265" s="1201" t="s">
        <v>859</v>
      </c>
      <c r="CK265" s="1201">
        <v>2</v>
      </c>
      <c r="CL265" s="2063"/>
      <c r="CM265" s="2063"/>
      <c r="CN265" s="2063"/>
      <c r="CO265" s="2063"/>
      <c r="CP265" s="2063"/>
      <c r="CQ265" s="6328"/>
      <c r="CR265" s="6328"/>
      <c r="CS265" s="2350"/>
    </row>
    <row r="266" spans="1:97" ht="12.75" customHeight="1">
      <c r="A266" s="6302"/>
      <c r="B266" s="6363" t="s">
        <v>2464</v>
      </c>
      <c r="C266" s="3627" t="s">
        <v>4752</v>
      </c>
      <c r="D266" s="6543" t="s">
        <v>5680</v>
      </c>
      <c r="E266" s="6411" t="s">
        <v>2043</v>
      </c>
      <c r="F266" s="6409" t="s">
        <v>5684</v>
      </c>
      <c r="G266" s="6344">
        <v>1</v>
      </c>
      <c r="H266" s="6344">
        <v>1</v>
      </c>
      <c r="I266" s="6331" t="s">
        <v>2028</v>
      </c>
      <c r="J266" s="6331" t="s">
        <v>2028</v>
      </c>
      <c r="K266" s="6331" t="s">
        <v>2029</v>
      </c>
      <c r="L266" s="6331" t="s">
        <v>2029</v>
      </c>
      <c r="M266" s="6331">
        <v>8</v>
      </c>
      <c r="N266" s="6331">
        <v>0</v>
      </c>
      <c r="O266" s="6331">
        <v>31</v>
      </c>
      <c r="P266" s="6331">
        <v>8</v>
      </c>
      <c r="Q266" s="6331">
        <v>0</v>
      </c>
      <c r="R266" s="6331">
        <v>31</v>
      </c>
      <c r="S266" s="6331">
        <v>0</v>
      </c>
      <c r="T266" s="6331">
        <v>0</v>
      </c>
      <c r="U266" s="6331">
        <v>0</v>
      </c>
      <c r="V266" s="6331">
        <v>0</v>
      </c>
      <c r="W266" s="6331">
        <v>0</v>
      </c>
      <c r="X266" s="6331">
        <v>0</v>
      </c>
      <c r="Y266" s="6331">
        <v>0</v>
      </c>
      <c r="Z266" s="6331">
        <v>0</v>
      </c>
      <c r="AA266" s="6331">
        <v>0</v>
      </c>
      <c r="AB266" s="6331">
        <v>0</v>
      </c>
      <c r="AC266" s="6331"/>
      <c r="AD266" s="6331"/>
      <c r="AE266" s="6331"/>
      <c r="AF266" s="6331"/>
      <c r="AG266" s="6331"/>
      <c r="AH266" s="6331"/>
      <c r="AI266" s="6331"/>
      <c r="AJ266" s="6331">
        <v>0</v>
      </c>
      <c r="AK266" s="6331">
        <v>0</v>
      </c>
      <c r="AL266" s="6331">
        <v>0</v>
      </c>
      <c r="AM266" s="6331">
        <v>0</v>
      </c>
      <c r="AN266" s="6331" t="s">
        <v>2029</v>
      </c>
      <c r="AO266" s="6331">
        <v>0</v>
      </c>
      <c r="AP266" s="6331">
        <v>0</v>
      </c>
      <c r="AQ266" s="6331">
        <v>0</v>
      </c>
      <c r="AR266" s="6331">
        <v>0</v>
      </c>
      <c r="AS266" s="6331" t="s">
        <v>4810</v>
      </c>
      <c r="AT266" s="6331"/>
      <c r="AU266" s="6331"/>
      <c r="AV266" s="6331"/>
      <c r="AW266" s="6331" t="s">
        <v>4809</v>
      </c>
      <c r="AX266" s="6331" t="s">
        <v>4809</v>
      </c>
      <c r="AY266" s="6331">
        <v>0</v>
      </c>
      <c r="AZ266" s="6331">
        <v>0</v>
      </c>
      <c r="BA266" s="6331">
        <v>0</v>
      </c>
      <c r="BB266" s="6331">
        <v>0</v>
      </c>
      <c r="BC266" s="6331" t="s">
        <v>2030</v>
      </c>
      <c r="BD266" s="6329" t="s">
        <v>2031</v>
      </c>
      <c r="BE266" s="6383">
        <v>15688</v>
      </c>
      <c r="BF266" s="6383">
        <f>BE266</f>
        <v>15688</v>
      </c>
      <c r="BG266" s="6383">
        <f>$CE$46+SUM(CE267:CE269)</f>
        <v>26714</v>
      </c>
      <c r="BH266" s="6396">
        <f>$CF$46+SUM(CF267/2+CF268+CF269)</f>
        <v>1486</v>
      </c>
      <c r="BI266" s="6396">
        <f>BH266</f>
        <v>1486</v>
      </c>
      <c r="BJ266" s="6396">
        <f>$CG$46+SUM(CG267/2+CG268+CG269)</f>
        <v>1727</v>
      </c>
      <c r="BK266" s="6212" t="s">
        <v>873</v>
      </c>
      <c r="BL266" s="6320">
        <v>9</v>
      </c>
      <c r="BM266" s="6320">
        <v>2</v>
      </c>
      <c r="BN266" s="6323" t="s">
        <v>2045</v>
      </c>
      <c r="BO266" s="6320" t="s">
        <v>2033</v>
      </c>
      <c r="BP266" s="6212" t="s">
        <v>2034</v>
      </c>
      <c r="BQ266" s="6160">
        <v>0</v>
      </c>
      <c r="BR266" s="6160">
        <v>0</v>
      </c>
      <c r="BS266" s="6160">
        <v>0</v>
      </c>
      <c r="BT266" s="6160">
        <v>0</v>
      </c>
      <c r="BU266" s="2064" t="s">
        <v>2035</v>
      </c>
      <c r="BV266" s="2066" t="s">
        <v>857</v>
      </c>
      <c r="BW266" s="2065"/>
      <c r="BX266" s="2064">
        <v>3977</v>
      </c>
      <c r="BY266" s="2064" t="s">
        <v>2034</v>
      </c>
      <c r="BZ266" s="2064">
        <v>3977</v>
      </c>
      <c r="CA266" s="2064" t="s">
        <v>2036</v>
      </c>
      <c r="CB266" s="2084" t="s">
        <v>2040</v>
      </c>
      <c r="CC266" s="2084" t="s">
        <v>2041</v>
      </c>
      <c r="CD266" s="2085">
        <f>$CD$35</f>
        <v>21696</v>
      </c>
      <c r="CE266" s="2085">
        <f>$CE$35</f>
        <v>21760</v>
      </c>
      <c r="CF266" s="2085">
        <f>$CF$35</f>
        <v>768</v>
      </c>
      <c r="CG266" s="2085">
        <f>$CG$35</f>
        <v>832</v>
      </c>
      <c r="CH266" s="191"/>
      <c r="CI266" s="1201">
        <v>2</v>
      </c>
      <c r="CJ266" s="1201" t="s">
        <v>859</v>
      </c>
      <c r="CK266" s="1201">
        <v>2</v>
      </c>
      <c r="CL266" s="2063"/>
      <c r="CM266" s="2063"/>
      <c r="CN266" s="2063"/>
      <c r="CO266" s="2063"/>
      <c r="CP266" s="2063"/>
      <c r="CQ266" s="6326" t="s">
        <v>2468</v>
      </c>
      <c r="CR266" s="6326" t="s">
        <v>2458</v>
      </c>
      <c r="CS266" s="2258" t="s">
        <v>5688</v>
      </c>
    </row>
    <row r="267" spans="1:97" ht="12.75" customHeight="1">
      <c r="A267" s="6302"/>
      <c r="B267" s="6364"/>
      <c r="C267" s="3490"/>
      <c r="D267" s="6544"/>
      <c r="E267" s="6412"/>
      <c r="F267" s="6410"/>
      <c r="G267" s="6345"/>
      <c r="H267" s="6345"/>
      <c r="I267" s="6332"/>
      <c r="J267" s="6332"/>
      <c r="K267" s="6332"/>
      <c r="L267" s="6332"/>
      <c r="M267" s="6332"/>
      <c r="N267" s="6332"/>
      <c r="O267" s="6332"/>
      <c r="P267" s="6332"/>
      <c r="Q267" s="6332"/>
      <c r="R267" s="6332"/>
      <c r="S267" s="6332"/>
      <c r="T267" s="6332"/>
      <c r="U267" s="6332"/>
      <c r="V267" s="6332"/>
      <c r="W267" s="6332"/>
      <c r="X267" s="6332"/>
      <c r="Y267" s="6332"/>
      <c r="Z267" s="6332"/>
      <c r="AA267" s="6332"/>
      <c r="AB267" s="6332"/>
      <c r="AC267" s="6332"/>
      <c r="AD267" s="6332"/>
      <c r="AE267" s="6332"/>
      <c r="AF267" s="6332"/>
      <c r="AG267" s="6332"/>
      <c r="AH267" s="6332"/>
      <c r="AI267" s="6332"/>
      <c r="AJ267" s="6332"/>
      <c r="AK267" s="6332"/>
      <c r="AL267" s="6332"/>
      <c r="AM267" s="6332"/>
      <c r="AN267" s="6332"/>
      <c r="AO267" s="6332"/>
      <c r="AP267" s="6332"/>
      <c r="AQ267" s="6332"/>
      <c r="AR267" s="6332"/>
      <c r="AS267" s="6332"/>
      <c r="AT267" s="6332"/>
      <c r="AU267" s="6332"/>
      <c r="AV267" s="6332"/>
      <c r="AW267" s="6332"/>
      <c r="AX267" s="6332"/>
      <c r="AY267" s="6332"/>
      <c r="AZ267" s="6332"/>
      <c r="BA267" s="6332"/>
      <c r="BB267" s="6332"/>
      <c r="BC267" s="6332"/>
      <c r="BD267" s="6330"/>
      <c r="BE267" s="6384"/>
      <c r="BF267" s="6384"/>
      <c r="BG267" s="6384"/>
      <c r="BH267" s="6397"/>
      <c r="BI267" s="6397"/>
      <c r="BJ267" s="6397"/>
      <c r="BK267" s="6206"/>
      <c r="BL267" s="6321"/>
      <c r="BM267" s="6321"/>
      <c r="BN267" s="6324"/>
      <c r="BO267" s="6321"/>
      <c r="BP267" s="6206"/>
      <c r="BQ267" s="6161"/>
      <c r="BR267" s="6161"/>
      <c r="BS267" s="6161"/>
      <c r="BT267" s="6161"/>
      <c r="BU267" s="2064" t="s">
        <v>2035</v>
      </c>
      <c r="BV267" s="2066" t="s">
        <v>857</v>
      </c>
      <c r="BW267" s="2065"/>
      <c r="BX267" s="1201">
        <v>3988</v>
      </c>
      <c r="BY267" s="2064" t="s">
        <v>2034</v>
      </c>
      <c r="BZ267" s="1201">
        <v>3988</v>
      </c>
      <c r="CA267" s="2064" t="s">
        <v>2036</v>
      </c>
      <c r="CB267" s="2067" t="s">
        <v>4977</v>
      </c>
      <c r="CC267" s="2067" t="s">
        <v>4976</v>
      </c>
      <c r="CD267" s="2085">
        <f>$CD$26</f>
        <v>4032</v>
      </c>
      <c r="CE267" s="2085">
        <f>$CE$26</f>
        <v>4096</v>
      </c>
      <c r="CF267" s="2085">
        <f>$CF$26</f>
        <v>512</v>
      </c>
      <c r="CG267" s="2085">
        <f>$CG$26</f>
        <v>576</v>
      </c>
      <c r="CH267" s="2070"/>
      <c r="CI267" s="2704">
        <v>4</v>
      </c>
      <c r="CJ267" s="2069" t="s">
        <v>859</v>
      </c>
      <c r="CK267" s="2704">
        <v>4</v>
      </c>
      <c r="CL267" s="2068">
        <v>3</v>
      </c>
      <c r="CM267" s="2068" t="s">
        <v>875</v>
      </c>
      <c r="CN267" s="2068" t="s">
        <v>859</v>
      </c>
      <c r="CO267" s="2068" t="s">
        <v>876</v>
      </c>
      <c r="CP267" s="2068" t="s">
        <v>877</v>
      </c>
      <c r="CQ267" s="6327"/>
      <c r="CR267" s="6327"/>
      <c r="CS267" s="2349" t="s">
        <v>5703</v>
      </c>
    </row>
    <row r="268" spans="1:97" ht="12.75" customHeight="1">
      <c r="A268" s="6302"/>
      <c r="B268" s="6364"/>
      <c r="C268" s="3490"/>
      <c r="D268" s="6544"/>
      <c r="E268" s="6412"/>
      <c r="F268" s="6410"/>
      <c r="G268" s="6345"/>
      <c r="H268" s="6345"/>
      <c r="I268" s="6332"/>
      <c r="J268" s="6332"/>
      <c r="K268" s="6332"/>
      <c r="L268" s="6332"/>
      <c r="M268" s="6332"/>
      <c r="N268" s="6332"/>
      <c r="O268" s="6332"/>
      <c r="P268" s="6332"/>
      <c r="Q268" s="6332"/>
      <c r="R268" s="6332"/>
      <c r="S268" s="6332"/>
      <c r="T268" s="6332"/>
      <c r="U268" s="6332"/>
      <c r="V268" s="6332"/>
      <c r="W268" s="6332"/>
      <c r="X268" s="6332"/>
      <c r="Y268" s="6332"/>
      <c r="Z268" s="6332"/>
      <c r="AA268" s="6332"/>
      <c r="AB268" s="6332"/>
      <c r="AC268" s="6332"/>
      <c r="AD268" s="6332"/>
      <c r="AE268" s="6332"/>
      <c r="AF268" s="6332"/>
      <c r="AG268" s="6332"/>
      <c r="AH268" s="6332"/>
      <c r="AI268" s="6332"/>
      <c r="AJ268" s="6332"/>
      <c r="AK268" s="6332"/>
      <c r="AL268" s="6332"/>
      <c r="AM268" s="6332"/>
      <c r="AN268" s="6332"/>
      <c r="AO268" s="6332"/>
      <c r="AP268" s="6332"/>
      <c r="AQ268" s="6332"/>
      <c r="AR268" s="6332"/>
      <c r="AS268" s="6332"/>
      <c r="AT268" s="6332"/>
      <c r="AU268" s="6332"/>
      <c r="AV268" s="6332"/>
      <c r="AW268" s="6332"/>
      <c r="AX268" s="6332"/>
      <c r="AY268" s="6332"/>
      <c r="AZ268" s="6332"/>
      <c r="BA268" s="6332"/>
      <c r="BB268" s="6332"/>
      <c r="BC268" s="6332"/>
      <c r="BD268" s="6329" t="s">
        <v>2031</v>
      </c>
      <c r="BE268" s="6384"/>
      <c r="BF268" s="6384"/>
      <c r="BG268" s="6384"/>
      <c r="BH268" s="6397"/>
      <c r="BI268" s="6397"/>
      <c r="BJ268" s="6397"/>
      <c r="BK268" s="6206"/>
      <c r="BL268" s="6321"/>
      <c r="BM268" s="6321"/>
      <c r="BN268" s="6324"/>
      <c r="BO268" s="6321"/>
      <c r="BP268" s="6206"/>
      <c r="BQ268" s="6161"/>
      <c r="BR268" s="6161"/>
      <c r="BS268" s="6161"/>
      <c r="BT268" s="6161"/>
      <c r="BU268" s="2064" t="s">
        <v>2035</v>
      </c>
      <c r="BV268" s="2066" t="s">
        <v>857</v>
      </c>
      <c r="BW268" s="2065"/>
      <c r="BX268" s="1201">
        <v>3982</v>
      </c>
      <c r="BY268" s="2064" t="s">
        <v>2034</v>
      </c>
      <c r="BZ268" s="1201">
        <v>3982</v>
      </c>
      <c r="CA268" s="2064" t="s">
        <v>2036</v>
      </c>
      <c r="CB268" s="2067" t="s">
        <v>869</v>
      </c>
      <c r="CC268" s="2067" t="s">
        <v>869</v>
      </c>
      <c r="CD268" s="2085">
        <f>$CD$37</f>
        <v>256</v>
      </c>
      <c r="CE268" s="2085">
        <f>$CE$37</f>
        <v>256</v>
      </c>
      <c r="CF268" s="2085">
        <f>$CF$37</f>
        <v>256</v>
      </c>
      <c r="CG268" s="2085">
        <f>$CG$37</f>
        <v>256</v>
      </c>
      <c r="CH268" s="191"/>
      <c r="CI268" s="2703">
        <v>8</v>
      </c>
      <c r="CJ268" s="1201" t="s">
        <v>859</v>
      </c>
      <c r="CK268" s="2703">
        <v>8</v>
      </c>
      <c r="CL268" s="2063"/>
      <c r="CM268" s="2063"/>
      <c r="CN268" s="2063"/>
      <c r="CO268" s="2063"/>
      <c r="CP268" s="2063"/>
      <c r="CQ268" s="6327"/>
      <c r="CR268" s="6327"/>
      <c r="CS268" s="2349"/>
    </row>
    <row r="269" spans="1:97" ht="12.75" customHeight="1" thickBot="1">
      <c r="A269" s="6566"/>
      <c r="B269" s="6365"/>
      <c r="C269" s="3649"/>
      <c r="D269" s="6546"/>
      <c r="E269" s="6547"/>
      <c r="F269" s="6548"/>
      <c r="G269" s="6549"/>
      <c r="H269" s="6549"/>
      <c r="I269" s="6550"/>
      <c r="J269" s="6550"/>
      <c r="K269" s="6550"/>
      <c r="L269" s="6550"/>
      <c r="M269" s="6550"/>
      <c r="N269" s="6550"/>
      <c r="O269" s="6550"/>
      <c r="P269" s="6550"/>
      <c r="Q269" s="6550"/>
      <c r="R269" s="6550"/>
      <c r="S269" s="6550"/>
      <c r="T269" s="6550"/>
      <c r="U269" s="6550"/>
      <c r="V269" s="6550"/>
      <c r="W269" s="6550"/>
      <c r="X269" s="6550"/>
      <c r="Y269" s="6550"/>
      <c r="Z269" s="6550"/>
      <c r="AA269" s="6550"/>
      <c r="AB269" s="6550"/>
      <c r="AC269" s="6550"/>
      <c r="AD269" s="6550"/>
      <c r="AE269" s="6550"/>
      <c r="AF269" s="6550"/>
      <c r="AG269" s="6550"/>
      <c r="AH269" s="6550"/>
      <c r="AI269" s="6550"/>
      <c r="AJ269" s="6550"/>
      <c r="AK269" s="6550"/>
      <c r="AL269" s="6550"/>
      <c r="AM269" s="6550"/>
      <c r="AN269" s="6550"/>
      <c r="AO269" s="6550"/>
      <c r="AP269" s="6550"/>
      <c r="AQ269" s="6550"/>
      <c r="AR269" s="6550"/>
      <c r="AS269" s="6550"/>
      <c r="AT269" s="6550"/>
      <c r="AU269" s="6550"/>
      <c r="AV269" s="6550"/>
      <c r="AW269" s="6550"/>
      <c r="AX269" s="6550"/>
      <c r="AY269" s="6550"/>
      <c r="AZ269" s="6550"/>
      <c r="BA269" s="6550"/>
      <c r="BB269" s="6550"/>
      <c r="BC269" s="6550"/>
      <c r="BD269" s="6559"/>
      <c r="BE269" s="6552"/>
      <c r="BF269" s="6552"/>
      <c r="BG269" s="6552"/>
      <c r="BH269" s="6553"/>
      <c r="BI269" s="6553"/>
      <c r="BJ269" s="6553"/>
      <c r="BK269" s="6226"/>
      <c r="BL269" s="6554"/>
      <c r="BM269" s="6554"/>
      <c r="BN269" s="6555"/>
      <c r="BO269" s="6554"/>
      <c r="BP269" s="6226"/>
      <c r="BQ269" s="6290"/>
      <c r="BR269" s="6290"/>
      <c r="BS269" s="6290"/>
      <c r="BT269" s="6290"/>
      <c r="BU269" s="2814" t="s">
        <v>2035</v>
      </c>
      <c r="BV269" s="2815" t="s">
        <v>857</v>
      </c>
      <c r="BW269" s="2816"/>
      <c r="BX269" s="1203">
        <v>3992</v>
      </c>
      <c r="BY269" s="2814" t="s">
        <v>2034</v>
      </c>
      <c r="BZ269" s="1203">
        <v>3992</v>
      </c>
      <c r="CA269" s="2814" t="s">
        <v>2036</v>
      </c>
      <c r="CB269" s="2817" t="s">
        <v>5022</v>
      </c>
      <c r="CC269" s="2817" t="s">
        <v>5022</v>
      </c>
      <c r="CD269" s="2818">
        <f>$CD$40</f>
        <v>256</v>
      </c>
      <c r="CE269" s="2819">
        <f>$CE$40</f>
        <v>320</v>
      </c>
      <c r="CF269" s="2819">
        <f>$CF$40</f>
        <v>256</v>
      </c>
      <c r="CG269" s="2820">
        <f>$CG$40</f>
        <v>320</v>
      </c>
      <c r="CH269" s="194"/>
      <c r="CI269" s="1203">
        <v>2</v>
      </c>
      <c r="CJ269" s="1203" t="s">
        <v>859</v>
      </c>
      <c r="CK269" s="1203">
        <v>2</v>
      </c>
      <c r="CL269" s="2821"/>
      <c r="CM269" s="2821"/>
      <c r="CN269" s="2821"/>
      <c r="CO269" s="2821"/>
      <c r="CP269" s="2821"/>
      <c r="CQ269" s="6551"/>
      <c r="CR269" s="6551"/>
      <c r="CS269" s="2784"/>
    </row>
    <row r="270" spans="1:97" ht="12.75" customHeight="1">
      <c r="A270" s="6530" t="s">
        <v>6453</v>
      </c>
      <c r="B270" s="5809" t="s">
        <v>2463</v>
      </c>
      <c r="C270" s="6399" t="s">
        <v>3738</v>
      </c>
      <c r="D270" s="6400" t="s">
        <v>5884</v>
      </c>
      <c r="E270" s="6570" t="s">
        <v>2043</v>
      </c>
      <c r="F270" s="6392" t="s">
        <v>5946</v>
      </c>
      <c r="G270" s="6425">
        <v>1</v>
      </c>
      <c r="H270" s="6425">
        <v>1</v>
      </c>
      <c r="I270" s="6422" t="s">
        <v>2028</v>
      </c>
      <c r="J270" s="6422" t="s">
        <v>2028</v>
      </c>
      <c r="K270" s="6422" t="s">
        <v>2029</v>
      </c>
      <c r="L270" s="6422" t="s">
        <v>2029</v>
      </c>
      <c r="M270" s="6422">
        <v>8</v>
      </c>
      <c r="N270" s="6422">
        <v>0</v>
      </c>
      <c r="O270" s="6422">
        <v>31</v>
      </c>
      <c r="P270" s="6422">
        <v>8</v>
      </c>
      <c r="Q270" s="6422">
        <v>0</v>
      </c>
      <c r="R270" s="6422">
        <v>31</v>
      </c>
      <c r="S270" s="6422">
        <v>0</v>
      </c>
      <c r="T270" s="6422">
        <v>0</v>
      </c>
      <c r="U270" s="6422">
        <v>0</v>
      </c>
      <c r="V270" s="6422">
        <v>0</v>
      </c>
      <c r="W270" s="6422">
        <v>0</v>
      </c>
      <c r="X270" s="6422">
        <v>0</v>
      </c>
      <c r="Y270" s="6422">
        <v>0</v>
      </c>
      <c r="Z270" s="6422">
        <v>0</v>
      </c>
      <c r="AA270" s="6422">
        <v>0</v>
      </c>
      <c r="AB270" s="6422">
        <v>0</v>
      </c>
      <c r="AC270" s="6331"/>
      <c r="AD270" s="6331"/>
      <c r="AE270" s="6331"/>
      <c r="AF270" s="6331"/>
      <c r="AG270" s="6331"/>
      <c r="AH270" s="6331"/>
      <c r="AI270" s="6331"/>
      <c r="AJ270" s="6331">
        <v>0</v>
      </c>
      <c r="AK270" s="6331">
        <v>0</v>
      </c>
      <c r="AL270" s="6331">
        <v>0</v>
      </c>
      <c r="AM270" s="6331">
        <v>0</v>
      </c>
      <c r="AN270" s="6331" t="s">
        <v>2029</v>
      </c>
      <c r="AO270" s="6331">
        <v>0</v>
      </c>
      <c r="AP270" s="6331">
        <v>0</v>
      </c>
      <c r="AQ270" s="6331">
        <v>0</v>
      </c>
      <c r="AR270" s="6331">
        <v>0</v>
      </c>
      <c r="AS270" s="6331" t="s">
        <v>4810</v>
      </c>
      <c r="AT270" s="6331"/>
      <c r="AU270" s="6331"/>
      <c r="AV270" s="6331"/>
      <c r="AW270" s="6331" t="s">
        <v>4809</v>
      </c>
      <c r="AX270" s="6331" t="s">
        <v>4809</v>
      </c>
      <c r="AY270" s="6331">
        <v>0</v>
      </c>
      <c r="AZ270" s="6331">
        <v>0</v>
      </c>
      <c r="BA270" s="6331">
        <v>0</v>
      </c>
      <c r="BB270" s="6331">
        <v>0</v>
      </c>
      <c r="BC270" s="6331" t="s">
        <v>2030</v>
      </c>
      <c r="BD270" s="6329" t="s">
        <v>2031</v>
      </c>
      <c r="BE270" s="6383">
        <v>5024</v>
      </c>
      <c r="BF270" s="6383">
        <f>BE270</f>
        <v>5024</v>
      </c>
      <c r="BG270" s="6383">
        <v>5088</v>
      </c>
      <c r="BH270" s="6383">
        <f>SUM(CF271/2+CF272+CF273)</f>
        <v>256</v>
      </c>
      <c r="BI270" s="6383">
        <f>BH270</f>
        <v>256</v>
      </c>
      <c r="BJ270" s="6383">
        <f>SUM(CG271+CG272+CG273)+32</f>
        <v>608</v>
      </c>
      <c r="BK270" s="6212" t="s">
        <v>873</v>
      </c>
      <c r="BL270" s="6320">
        <v>9</v>
      </c>
      <c r="BM270" s="6320">
        <v>2</v>
      </c>
      <c r="BN270" s="6323" t="s">
        <v>2045</v>
      </c>
      <c r="BO270" s="6320" t="s">
        <v>2033</v>
      </c>
      <c r="BP270" s="6212" t="s">
        <v>2034</v>
      </c>
      <c r="BQ270" s="6160">
        <v>0</v>
      </c>
      <c r="BR270" s="6160">
        <v>0</v>
      </c>
      <c r="BS270" s="6160">
        <v>0</v>
      </c>
      <c r="BT270" s="6160">
        <v>0</v>
      </c>
      <c r="BU270" s="2064"/>
      <c r="BV270" s="2066"/>
      <c r="BW270" s="2065"/>
      <c r="BX270" s="2064"/>
      <c r="BY270" s="2064"/>
      <c r="BZ270" s="2064"/>
      <c r="CA270" s="2064"/>
      <c r="CB270" s="2071"/>
      <c r="CC270" s="2071"/>
      <c r="CH270" s="191"/>
      <c r="CI270" s="1201"/>
      <c r="CJ270" s="1201"/>
      <c r="CK270" s="1201"/>
      <c r="CL270" s="2063"/>
      <c r="CM270" s="2063"/>
      <c r="CN270" s="2063"/>
      <c r="CO270" s="2063"/>
      <c r="CP270" s="2063"/>
      <c r="CQ270" s="6326" t="s">
        <v>2466</v>
      </c>
      <c r="CR270" s="6326" t="s">
        <v>2455</v>
      </c>
      <c r="CS270" s="2348" t="s">
        <v>5958</v>
      </c>
    </row>
    <row r="271" spans="1:97" ht="12.75" customHeight="1">
      <c r="A271" s="6530"/>
      <c r="B271" s="5804"/>
      <c r="C271" s="6399"/>
      <c r="D271" s="6400"/>
      <c r="E271" s="6571"/>
      <c r="F271" s="6343"/>
      <c r="G271" s="6426"/>
      <c r="H271" s="6426"/>
      <c r="I271" s="6423"/>
      <c r="J271" s="6423"/>
      <c r="K271" s="6423"/>
      <c r="L271" s="6423"/>
      <c r="M271" s="6423"/>
      <c r="N271" s="6423"/>
      <c r="O271" s="6423"/>
      <c r="P271" s="6423"/>
      <c r="Q271" s="6423"/>
      <c r="R271" s="6423"/>
      <c r="S271" s="6423"/>
      <c r="T271" s="6423"/>
      <c r="U271" s="6423"/>
      <c r="V271" s="6423"/>
      <c r="W271" s="6423"/>
      <c r="X271" s="6423"/>
      <c r="Y271" s="6423"/>
      <c r="Z271" s="6423"/>
      <c r="AA271" s="6423"/>
      <c r="AB271" s="6423"/>
      <c r="AC271" s="6332"/>
      <c r="AD271" s="6332"/>
      <c r="AE271" s="6332"/>
      <c r="AF271" s="6332"/>
      <c r="AG271" s="6332"/>
      <c r="AH271" s="6332"/>
      <c r="AI271" s="6332"/>
      <c r="AJ271" s="6332"/>
      <c r="AK271" s="6332"/>
      <c r="AL271" s="6332"/>
      <c r="AM271" s="6332"/>
      <c r="AN271" s="6332"/>
      <c r="AO271" s="6332"/>
      <c r="AP271" s="6332"/>
      <c r="AQ271" s="6332"/>
      <c r="AR271" s="6332"/>
      <c r="AS271" s="6332"/>
      <c r="AT271" s="6332"/>
      <c r="AU271" s="6332"/>
      <c r="AV271" s="6332"/>
      <c r="AW271" s="6332"/>
      <c r="AX271" s="6332"/>
      <c r="AY271" s="6332"/>
      <c r="AZ271" s="6332"/>
      <c r="BA271" s="6332"/>
      <c r="BB271" s="6332"/>
      <c r="BC271" s="6332"/>
      <c r="BD271" s="6330"/>
      <c r="BE271" s="6384"/>
      <c r="BF271" s="6384"/>
      <c r="BG271" s="6384"/>
      <c r="BH271" s="6384"/>
      <c r="BI271" s="6384"/>
      <c r="BJ271" s="6384"/>
      <c r="BK271" s="6206"/>
      <c r="BL271" s="6321"/>
      <c r="BM271" s="6321"/>
      <c r="BN271" s="6324"/>
      <c r="BO271" s="6321"/>
      <c r="BP271" s="6206"/>
      <c r="BQ271" s="6161"/>
      <c r="BR271" s="6161"/>
      <c r="BS271" s="6161"/>
      <c r="BT271" s="6161"/>
      <c r="BU271" s="2064" t="s">
        <v>2035</v>
      </c>
      <c r="BV271" s="2066" t="s">
        <v>857</v>
      </c>
      <c r="BW271" s="2065"/>
      <c r="BX271" s="1201">
        <v>3989</v>
      </c>
      <c r="BY271" s="2064" t="s">
        <v>2034</v>
      </c>
      <c r="BZ271" s="1201">
        <v>3989</v>
      </c>
      <c r="CA271" s="2064" t="s">
        <v>2036</v>
      </c>
      <c r="CB271" s="2067" t="s">
        <v>4977</v>
      </c>
      <c r="CC271" s="2067" t="s">
        <v>4976</v>
      </c>
      <c r="CD271" s="2056">
        <f>$CD$26</f>
        <v>4032</v>
      </c>
      <c r="CE271" s="2056">
        <f>$CE$26</f>
        <v>4096</v>
      </c>
      <c r="CF271" s="2056">
        <f>$CF$26</f>
        <v>512</v>
      </c>
      <c r="CG271" s="2056">
        <f>$CG$26</f>
        <v>576</v>
      </c>
      <c r="CH271" s="2070"/>
      <c r="CI271" s="2069">
        <v>2</v>
      </c>
      <c r="CJ271" s="2069" t="s">
        <v>859</v>
      </c>
      <c r="CK271" s="2069">
        <v>2</v>
      </c>
      <c r="CL271" s="2068">
        <v>3</v>
      </c>
      <c r="CM271" s="2068" t="s">
        <v>875</v>
      </c>
      <c r="CN271" s="2068" t="s">
        <v>859</v>
      </c>
      <c r="CO271" s="2068" t="s">
        <v>876</v>
      </c>
      <c r="CP271" s="2068" t="s">
        <v>877</v>
      </c>
      <c r="CQ271" s="6327"/>
      <c r="CR271" s="6327"/>
      <c r="CS271" s="2349"/>
    </row>
    <row r="272" spans="1:97" ht="12.75" customHeight="1">
      <c r="A272" s="6530"/>
      <c r="B272" s="5804"/>
      <c r="C272" s="6399"/>
      <c r="D272" s="6400"/>
      <c r="E272" s="6571"/>
      <c r="F272" s="6343"/>
      <c r="G272" s="6426"/>
      <c r="H272" s="6426"/>
      <c r="I272" s="6423"/>
      <c r="J272" s="6423"/>
      <c r="K272" s="6423"/>
      <c r="L272" s="6423"/>
      <c r="M272" s="6423"/>
      <c r="N272" s="6423"/>
      <c r="O272" s="6423"/>
      <c r="P272" s="6423"/>
      <c r="Q272" s="6423"/>
      <c r="R272" s="6423"/>
      <c r="S272" s="6423"/>
      <c r="T272" s="6423"/>
      <c r="U272" s="6423"/>
      <c r="V272" s="6423"/>
      <c r="W272" s="6423"/>
      <c r="X272" s="6423"/>
      <c r="Y272" s="6423"/>
      <c r="Z272" s="6423"/>
      <c r="AA272" s="6423"/>
      <c r="AB272" s="6423"/>
      <c r="AC272" s="6332"/>
      <c r="AD272" s="6332"/>
      <c r="AE272" s="6332"/>
      <c r="AF272" s="6332"/>
      <c r="AG272" s="6332"/>
      <c r="AH272" s="6332"/>
      <c r="AI272" s="6332"/>
      <c r="AJ272" s="6332"/>
      <c r="AK272" s="6332"/>
      <c r="AL272" s="6332"/>
      <c r="AM272" s="6332"/>
      <c r="AN272" s="6332"/>
      <c r="AO272" s="6332"/>
      <c r="AP272" s="6332"/>
      <c r="AQ272" s="6332"/>
      <c r="AR272" s="6332"/>
      <c r="AS272" s="6332"/>
      <c r="AT272" s="6332"/>
      <c r="AU272" s="6332"/>
      <c r="AV272" s="6332"/>
      <c r="AW272" s="6332"/>
      <c r="AX272" s="6332"/>
      <c r="AY272" s="6332"/>
      <c r="AZ272" s="6332"/>
      <c r="BA272" s="6332"/>
      <c r="BB272" s="6332"/>
      <c r="BC272" s="6332"/>
      <c r="BD272" s="6329" t="s">
        <v>2031</v>
      </c>
      <c r="BE272" s="6384"/>
      <c r="BF272" s="6384"/>
      <c r="BG272" s="6384"/>
      <c r="BH272" s="6384"/>
      <c r="BI272" s="6384"/>
      <c r="BJ272" s="6384"/>
      <c r="BK272" s="6206"/>
      <c r="BL272" s="6321"/>
      <c r="BM272" s="6321"/>
      <c r="BN272" s="6324"/>
      <c r="BO272" s="6321"/>
      <c r="BP272" s="6206"/>
      <c r="BQ272" s="6161"/>
      <c r="BR272" s="6161"/>
      <c r="BS272" s="6161"/>
      <c r="BT272" s="6161"/>
      <c r="BU272" s="2064"/>
      <c r="BV272" s="2066"/>
      <c r="BW272" s="2065"/>
      <c r="BX272" s="1201"/>
      <c r="BY272" s="2064"/>
      <c r="BZ272" s="1201"/>
      <c r="CA272" s="2064"/>
      <c r="CB272" s="191"/>
      <c r="CC272" s="191"/>
      <c r="CH272" s="191"/>
      <c r="CI272" s="1201"/>
      <c r="CJ272" s="1201"/>
      <c r="CK272" s="1201"/>
      <c r="CL272" s="2063"/>
      <c r="CM272" s="2063"/>
      <c r="CN272" s="2063"/>
      <c r="CO272" s="2063"/>
      <c r="CP272" s="2063"/>
      <c r="CQ272" s="6327"/>
      <c r="CR272" s="6327"/>
      <c r="CS272" s="2349"/>
    </row>
    <row r="273" spans="1:97" ht="12.75" customHeight="1">
      <c r="A273" s="6530"/>
      <c r="B273" s="5805"/>
      <c r="C273" s="6399"/>
      <c r="D273" s="6400"/>
      <c r="E273" s="6572"/>
      <c r="F273" s="6156"/>
      <c r="G273" s="6427"/>
      <c r="H273" s="6427"/>
      <c r="I273" s="6424"/>
      <c r="J273" s="6424"/>
      <c r="K273" s="6424"/>
      <c r="L273" s="6424"/>
      <c r="M273" s="6424"/>
      <c r="N273" s="6424"/>
      <c r="O273" s="6424"/>
      <c r="P273" s="6424"/>
      <c r="Q273" s="6424"/>
      <c r="R273" s="6424"/>
      <c r="S273" s="6424"/>
      <c r="T273" s="6424"/>
      <c r="U273" s="6424"/>
      <c r="V273" s="6424"/>
      <c r="W273" s="6424"/>
      <c r="X273" s="6424"/>
      <c r="Y273" s="6424"/>
      <c r="Z273" s="6424"/>
      <c r="AA273" s="6424"/>
      <c r="AB273" s="6424"/>
      <c r="AC273" s="6333"/>
      <c r="AD273" s="6333"/>
      <c r="AE273" s="6333"/>
      <c r="AF273" s="6333"/>
      <c r="AG273" s="6333"/>
      <c r="AH273" s="6333"/>
      <c r="AI273" s="6333"/>
      <c r="AJ273" s="6333"/>
      <c r="AK273" s="6333"/>
      <c r="AL273" s="6333"/>
      <c r="AM273" s="6333"/>
      <c r="AN273" s="6333"/>
      <c r="AO273" s="6333"/>
      <c r="AP273" s="6333"/>
      <c r="AQ273" s="6333"/>
      <c r="AR273" s="6333"/>
      <c r="AS273" s="6333"/>
      <c r="AT273" s="6333"/>
      <c r="AU273" s="6333"/>
      <c r="AV273" s="6333"/>
      <c r="AW273" s="6333"/>
      <c r="AX273" s="6333"/>
      <c r="AY273" s="6333"/>
      <c r="AZ273" s="6333"/>
      <c r="BA273" s="6333"/>
      <c r="BB273" s="6333"/>
      <c r="BC273" s="6333"/>
      <c r="BD273" s="6330"/>
      <c r="BE273" s="6385"/>
      <c r="BF273" s="6385"/>
      <c r="BG273" s="6385"/>
      <c r="BH273" s="6385"/>
      <c r="BI273" s="6385"/>
      <c r="BJ273" s="6385"/>
      <c r="BK273" s="6207"/>
      <c r="BL273" s="6322"/>
      <c r="BM273" s="6322"/>
      <c r="BN273" s="6325"/>
      <c r="BO273" s="6322"/>
      <c r="BP273" s="6207"/>
      <c r="BQ273" s="6162"/>
      <c r="BR273" s="6162"/>
      <c r="BS273" s="6162"/>
      <c r="BT273" s="6162"/>
      <c r="BU273" s="2064"/>
      <c r="BV273" s="2066"/>
      <c r="BW273" s="2065"/>
      <c r="BX273" s="1201"/>
      <c r="BY273" s="2064"/>
      <c r="BZ273" s="1201"/>
      <c r="CA273" s="2064"/>
      <c r="CB273" s="191"/>
      <c r="CC273" s="191"/>
      <c r="CD273" s="2218"/>
      <c r="CE273" s="2219"/>
      <c r="CF273" s="2219"/>
      <c r="CG273" s="2220"/>
      <c r="CH273" s="191"/>
      <c r="CI273" s="1201"/>
      <c r="CJ273" s="1201"/>
      <c r="CK273" s="1201"/>
      <c r="CL273" s="2063"/>
      <c r="CM273" s="2063"/>
      <c r="CN273" s="2063"/>
      <c r="CO273" s="2063"/>
      <c r="CP273" s="2063"/>
      <c r="CQ273" s="6328"/>
      <c r="CR273" s="6328"/>
      <c r="CS273" s="2350"/>
    </row>
    <row r="274" spans="1:97" ht="12.75" customHeight="1">
      <c r="A274" s="6530" t="s">
        <v>5882</v>
      </c>
      <c r="B274" s="5809" t="s">
        <v>2463</v>
      </c>
      <c r="C274" s="6399" t="s">
        <v>5939</v>
      </c>
      <c r="D274" s="6400" t="s">
        <v>5883</v>
      </c>
      <c r="E274" s="6570" t="s">
        <v>2050</v>
      </c>
      <c r="F274" s="6392" t="s">
        <v>5940</v>
      </c>
      <c r="G274" s="6425">
        <v>1</v>
      </c>
      <c r="H274" s="6425">
        <v>1</v>
      </c>
      <c r="I274" s="6422" t="s">
        <v>2028</v>
      </c>
      <c r="J274" s="6422" t="s">
        <v>2028</v>
      </c>
      <c r="K274" s="6422" t="s">
        <v>2029</v>
      </c>
      <c r="L274" s="6422" t="s">
        <v>2029</v>
      </c>
      <c r="M274" s="6422">
        <v>9</v>
      </c>
      <c r="N274" s="6422">
        <v>0</v>
      </c>
      <c r="O274" s="6422">
        <v>31</v>
      </c>
      <c r="P274" s="6422">
        <v>9</v>
      </c>
      <c r="Q274" s="6422">
        <v>0</v>
      </c>
      <c r="R274" s="6422">
        <v>31</v>
      </c>
      <c r="S274" s="6422">
        <v>0</v>
      </c>
      <c r="T274" s="6422">
        <v>0</v>
      </c>
      <c r="U274" s="6422">
        <v>0</v>
      </c>
      <c r="V274" s="6422">
        <v>0</v>
      </c>
      <c r="W274" s="6422">
        <v>0</v>
      </c>
      <c r="X274" s="6422">
        <v>0</v>
      </c>
      <c r="Y274" s="6422">
        <v>0</v>
      </c>
      <c r="Z274" s="6422">
        <v>0</v>
      </c>
      <c r="AA274" s="6422">
        <v>0</v>
      </c>
      <c r="AB274" s="6422">
        <v>0</v>
      </c>
      <c r="AC274" s="6331"/>
      <c r="AD274" s="6331"/>
      <c r="AE274" s="6331"/>
      <c r="AF274" s="6331"/>
      <c r="AG274" s="6331"/>
      <c r="AH274" s="6331"/>
      <c r="AI274" s="6331"/>
      <c r="AJ274" s="6331">
        <v>0</v>
      </c>
      <c r="AK274" s="6331">
        <v>0</v>
      </c>
      <c r="AL274" s="6331">
        <v>0</v>
      </c>
      <c r="AM274" s="6331">
        <v>0</v>
      </c>
      <c r="AN274" s="6331" t="s">
        <v>2029</v>
      </c>
      <c r="AO274" s="6331">
        <v>0</v>
      </c>
      <c r="AP274" s="6331">
        <v>0</v>
      </c>
      <c r="AQ274" s="6331">
        <v>0</v>
      </c>
      <c r="AR274" s="6331">
        <v>0</v>
      </c>
      <c r="AS274" s="6331" t="s">
        <v>4810</v>
      </c>
      <c r="AT274" s="6331"/>
      <c r="AU274" s="6331"/>
      <c r="AV274" s="6331"/>
      <c r="AW274" s="6331" t="s">
        <v>4809</v>
      </c>
      <c r="AX274" s="6331" t="s">
        <v>4809</v>
      </c>
      <c r="AY274" s="6331">
        <v>0</v>
      </c>
      <c r="AZ274" s="6331">
        <v>0</v>
      </c>
      <c r="BA274" s="6331">
        <v>0</v>
      </c>
      <c r="BB274" s="6331">
        <v>0</v>
      </c>
      <c r="BC274" s="6331" t="s">
        <v>2030</v>
      </c>
      <c r="BD274" s="6329" t="s">
        <v>2031</v>
      </c>
      <c r="BE274" s="6440">
        <f>SUM(CD275:CD277)</f>
        <v>6016</v>
      </c>
      <c r="BF274" s="6396">
        <f>BE274</f>
        <v>6016</v>
      </c>
      <c r="BG274" s="6383">
        <f>SUM(CE275:CE277)+64</f>
        <v>6144</v>
      </c>
      <c r="BH274" s="6383">
        <f>SUM(CF275/2+CF276+CF277)</f>
        <v>256</v>
      </c>
      <c r="BI274" s="6383">
        <f>BH274</f>
        <v>256</v>
      </c>
      <c r="BJ274" s="6383">
        <f>SUM(CG275+CG276+CG277)+32</f>
        <v>608</v>
      </c>
      <c r="BK274" s="6212" t="s">
        <v>873</v>
      </c>
      <c r="BL274" s="6320">
        <v>9</v>
      </c>
      <c r="BM274" s="6320">
        <v>2</v>
      </c>
      <c r="BN274" s="6323" t="s">
        <v>2045</v>
      </c>
      <c r="BO274" s="6320" t="s">
        <v>2033</v>
      </c>
      <c r="BP274" s="6212" t="s">
        <v>2034</v>
      </c>
      <c r="BQ274" s="6160">
        <v>0</v>
      </c>
      <c r="BR274" s="6160">
        <v>0</v>
      </c>
      <c r="BS274" s="6160">
        <v>0</v>
      </c>
      <c r="BT274" s="6160">
        <v>0</v>
      </c>
      <c r="BU274" s="2064"/>
      <c r="BV274" s="2066"/>
      <c r="BW274" s="2065"/>
      <c r="BX274" s="2064"/>
      <c r="BY274" s="2064"/>
      <c r="BZ274" s="2064"/>
      <c r="CA274" s="2064"/>
      <c r="CB274" s="2071"/>
      <c r="CC274" s="2071"/>
      <c r="CH274" s="191"/>
      <c r="CI274" s="1201"/>
      <c r="CJ274" s="1201"/>
      <c r="CK274" s="1201"/>
      <c r="CL274" s="2063"/>
      <c r="CM274" s="2063"/>
      <c r="CN274" s="2063"/>
      <c r="CO274" s="2063"/>
      <c r="CP274" s="2063"/>
      <c r="CQ274" s="6326" t="s">
        <v>2466</v>
      </c>
      <c r="CR274" s="6326" t="s">
        <v>2455</v>
      </c>
      <c r="CS274" s="2348" t="s">
        <v>5958</v>
      </c>
    </row>
    <row r="275" spans="1:97" ht="12.75" customHeight="1">
      <c r="A275" s="6530"/>
      <c r="B275" s="5804"/>
      <c r="C275" s="6399"/>
      <c r="D275" s="6400"/>
      <c r="E275" s="6571"/>
      <c r="F275" s="6343"/>
      <c r="G275" s="6426"/>
      <c r="H275" s="6426"/>
      <c r="I275" s="6423"/>
      <c r="J275" s="6423"/>
      <c r="K275" s="6423"/>
      <c r="L275" s="6423"/>
      <c r="M275" s="6423"/>
      <c r="N275" s="6423"/>
      <c r="O275" s="6423"/>
      <c r="P275" s="6423"/>
      <c r="Q275" s="6423"/>
      <c r="R275" s="6423"/>
      <c r="S275" s="6423"/>
      <c r="T275" s="6423"/>
      <c r="U275" s="6423"/>
      <c r="V275" s="6423"/>
      <c r="W275" s="6423"/>
      <c r="X275" s="6423"/>
      <c r="Y275" s="6423"/>
      <c r="Z275" s="6423"/>
      <c r="AA275" s="6423"/>
      <c r="AB275" s="6423"/>
      <c r="AC275" s="6332"/>
      <c r="AD275" s="6332"/>
      <c r="AE275" s="6332"/>
      <c r="AF275" s="6332"/>
      <c r="AG275" s="6332"/>
      <c r="AH275" s="6332"/>
      <c r="AI275" s="6332"/>
      <c r="AJ275" s="6332"/>
      <c r="AK275" s="6332"/>
      <c r="AL275" s="6332"/>
      <c r="AM275" s="6332"/>
      <c r="AN275" s="6332"/>
      <c r="AO275" s="6332"/>
      <c r="AP275" s="6332"/>
      <c r="AQ275" s="6332"/>
      <c r="AR275" s="6332"/>
      <c r="AS275" s="6332"/>
      <c r="AT275" s="6332"/>
      <c r="AU275" s="6332"/>
      <c r="AV275" s="6332"/>
      <c r="AW275" s="6332"/>
      <c r="AX275" s="6332"/>
      <c r="AY275" s="6332"/>
      <c r="AZ275" s="6332"/>
      <c r="BA275" s="6332"/>
      <c r="BB275" s="6332"/>
      <c r="BC275" s="6332"/>
      <c r="BD275" s="6330"/>
      <c r="BE275" s="6441"/>
      <c r="BF275" s="6397"/>
      <c r="BG275" s="6384"/>
      <c r="BH275" s="6384"/>
      <c r="BI275" s="6384"/>
      <c r="BJ275" s="6384"/>
      <c r="BK275" s="6206"/>
      <c r="BL275" s="6321"/>
      <c r="BM275" s="6321"/>
      <c r="BN275" s="6324"/>
      <c r="BO275" s="6321"/>
      <c r="BP275" s="6206"/>
      <c r="BQ275" s="6161"/>
      <c r="BR275" s="6161"/>
      <c r="BS275" s="6161"/>
      <c r="BT275" s="6161"/>
      <c r="BU275" s="2064" t="s">
        <v>2035</v>
      </c>
      <c r="BV275" s="2066" t="s">
        <v>857</v>
      </c>
      <c r="BW275" s="2065"/>
      <c r="BX275" s="1201">
        <v>3989</v>
      </c>
      <c r="BY275" s="2064" t="s">
        <v>2034</v>
      </c>
      <c r="BZ275" s="1201">
        <v>3989</v>
      </c>
      <c r="CA275" s="2064" t="s">
        <v>2036</v>
      </c>
      <c r="CB275" s="2067" t="s">
        <v>4978</v>
      </c>
      <c r="CC275" s="2067" t="s">
        <v>4976</v>
      </c>
      <c r="CD275" s="2056">
        <f>$CD$27</f>
        <v>6016</v>
      </c>
      <c r="CE275" s="2056">
        <f>$CE$27</f>
        <v>6080</v>
      </c>
      <c r="CF275" s="2056">
        <f>$CF$27</f>
        <v>512</v>
      </c>
      <c r="CG275" s="2056">
        <f>$CG$27</f>
        <v>576</v>
      </c>
      <c r="CH275" s="2070"/>
      <c r="CI275" s="2069">
        <v>2</v>
      </c>
      <c r="CJ275" s="2069" t="s">
        <v>859</v>
      </c>
      <c r="CK275" s="2069">
        <v>2</v>
      </c>
      <c r="CL275" s="2068">
        <v>6</v>
      </c>
      <c r="CM275" s="2068" t="s">
        <v>875</v>
      </c>
      <c r="CN275" s="2068" t="s">
        <v>859</v>
      </c>
      <c r="CO275" s="2068" t="s">
        <v>876</v>
      </c>
      <c r="CP275" s="2068" t="s">
        <v>877</v>
      </c>
      <c r="CQ275" s="6327"/>
      <c r="CR275" s="6327"/>
      <c r="CS275" s="2349"/>
    </row>
    <row r="276" spans="1:97" ht="12.75" customHeight="1">
      <c r="A276" s="6530"/>
      <c r="B276" s="5804"/>
      <c r="C276" s="6399"/>
      <c r="D276" s="6400"/>
      <c r="E276" s="6571"/>
      <c r="F276" s="6343"/>
      <c r="G276" s="6426"/>
      <c r="H276" s="6426"/>
      <c r="I276" s="6423"/>
      <c r="J276" s="6423"/>
      <c r="K276" s="6423"/>
      <c r="L276" s="6423"/>
      <c r="M276" s="6423"/>
      <c r="N276" s="6423"/>
      <c r="O276" s="6423"/>
      <c r="P276" s="6423"/>
      <c r="Q276" s="6423"/>
      <c r="R276" s="6423"/>
      <c r="S276" s="6423"/>
      <c r="T276" s="6423"/>
      <c r="U276" s="6423"/>
      <c r="V276" s="6423"/>
      <c r="W276" s="6423"/>
      <c r="X276" s="6423"/>
      <c r="Y276" s="6423"/>
      <c r="Z276" s="6423"/>
      <c r="AA276" s="6423"/>
      <c r="AB276" s="6423"/>
      <c r="AC276" s="6332"/>
      <c r="AD276" s="6332"/>
      <c r="AE276" s="6332"/>
      <c r="AF276" s="6332"/>
      <c r="AG276" s="6332"/>
      <c r="AH276" s="6332"/>
      <c r="AI276" s="6332"/>
      <c r="AJ276" s="6332"/>
      <c r="AK276" s="6332"/>
      <c r="AL276" s="6332"/>
      <c r="AM276" s="6332"/>
      <c r="AN276" s="6332"/>
      <c r="AO276" s="6332"/>
      <c r="AP276" s="6332"/>
      <c r="AQ276" s="6332"/>
      <c r="AR276" s="6332"/>
      <c r="AS276" s="6332"/>
      <c r="AT276" s="6332"/>
      <c r="AU276" s="6332"/>
      <c r="AV276" s="6332"/>
      <c r="AW276" s="6332"/>
      <c r="AX276" s="6332"/>
      <c r="AY276" s="6332"/>
      <c r="AZ276" s="6332"/>
      <c r="BA276" s="6332"/>
      <c r="BB276" s="6332"/>
      <c r="BC276" s="6332"/>
      <c r="BD276" s="6329" t="s">
        <v>2031</v>
      </c>
      <c r="BE276" s="6441"/>
      <c r="BF276" s="6397"/>
      <c r="BG276" s="6384"/>
      <c r="BH276" s="6384"/>
      <c r="BI276" s="6384"/>
      <c r="BJ276" s="6384"/>
      <c r="BK276" s="6206"/>
      <c r="BL276" s="6321"/>
      <c r="BM276" s="6321"/>
      <c r="BN276" s="6324"/>
      <c r="BO276" s="6321"/>
      <c r="BP276" s="6206"/>
      <c r="BQ276" s="6161"/>
      <c r="BR276" s="6161"/>
      <c r="BS276" s="6161"/>
      <c r="BT276" s="6161"/>
      <c r="BU276" s="2064"/>
      <c r="BV276" s="2066"/>
      <c r="BW276" s="2065"/>
      <c r="BX276" s="1201"/>
      <c r="BY276" s="2064"/>
      <c r="BZ276" s="1201"/>
      <c r="CA276" s="2064"/>
      <c r="CB276" s="191"/>
      <c r="CC276" s="191"/>
      <c r="CH276" s="191"/>
      <c r="CI276" s="1201"/>
      <c r="CJ276" s="1201"/>
      <c r="CK276" s="1201"/>
      <c r="CL276" s="2063"/>
      <c r="CM276" s="2063"/>
      <c r="CN276" s="2063"/>
      <c r="CO276" s="2063"/>
      <c r="CP276" s="2063"/>
      <c r="CQ276" s="6327"/>
      <c r="CR276" s="6327"/>
      <c r="CS276" s="2349"/>
    </row>
    <row r="277" spans="1:97" ht="12.75" customHeight="1">
      <c r="A277" s="6530"/>
      <c r="B277" s="5805"/>
      <c r="C277" s="6399"/>
      <c r="D277" s="6400"/>
      <c r="E277" s="6572"/>
      <c r="F277" s="6156"/>
      <c r="G277" s="6427"/>
      <c r="H277" s="6427"/>
      <c r="I277" s="6424"/>
      <c r="J277" s="6424"/>
      <c r="K277" s="6424"/>
      <c r="L277" s="6424"/>
      <c r="M277" s="6424"/>
      <c r="N277" s="6424"/>
      <c r="O277" s="6424"/>
      <c r="P277" s="6424"/>
      <c r="Q277" s="6424"/>
      <c r="R277" s="6424"/>
      <c r="S277" s="6424"/>
      <c r="T277" s="6424"/>
      <c r="U277" s="6424"/>
      <c r="V277" s="6424"/>
      <c r="W277" s="6424"/>
      <c r="X277" s="6424"/>
      <c r="Y277" s="6424"/>
      <c r="Z277" s="6424"/>
      <c r="AA277" s="6424"/>
      <c r="AB277" s="6424"/>
      <c r="AC277" s="6333"/>
      <c r="AD277" s="6333"/>
      <c r="AE277" s="6333"/>
      <c r="AF277" s="6333"/>
      <c r="AG277" s="6333"/>
      <c r="AH277" s="6333"/>
      <c r="AI277" s="6333"/>
      <c r="AJ277" s="6333"/>
      <c r="AK277" s="6333"/>
      <c r="AL277" s="6333"/>
      <c r="AM277" s="6333"/>
      <c r="AN277" s="6333"/>
      <c r="AO277" s="6333"/>
      <c r="AP277" s="6333"/>
      <c r="AQ277" s="6333"/>
      <c r="AR277" s="6333"/>
      <c r="AS277" s="6333"/>
      <c r="AT277" s="6333"/>
      <c r="AU277" s="6333"/>
      <c r="AV277" s="6333"/>
      <c r="AW277" s="6333"/>
      <c r="AX277" s="6333"/>
      <c r="AY277" s="6333"/>
      <c r="AZ277" s="6333"/>
      <c r="BA277" s="6333"/>
      <c r="BB277" s="6333"/>
      <c r="BC277" s="6333"/>
      <c r="BD277" s="6330"/>
      <c r="BE277" s="6442"/>
      <c r="BF277" s="6398"/>
      <c r="BG277" s="6385"/>
      <c r="BH277" s="6385"/>
      <c r="BI277" s="6385"/>
      <c r="BJ277" s="6385"/>
      <c r="BK277" s="6207"/>
      <c r="BL277" s="6322"/>
      <c r="BM277" s="6322"/>
      <c r="BN277" s="6325"/>
      <c r="BO277" s="6322"/>
      <c r="BP277" s="6207"/>
      <c r="BQ277" s="6162"/>
      <c r="BR277" s="6162"/>
      <c r="BS277" s="6162"/>
      <c r="BT277" s="6162"/>
      <c r="BU277" s="2064"/>
      <c r="BV277" s="2066"/>
      <c r="BW277" s="2065"/>
      <c r="BX277" s="1201"/>
      <c r="BY277" s="2064"/>
      <c r="BZ277" s="1201"/>
      <c r="CA277" s="2064"/>
      <c r="CB277" s="191"/>
      <c r="CC277" s="191"/>
      <c r="CD277" s="2218"/>
      <c r="CE277" s="2219"/>
      <c r="CF277" s="2219"/>
      <c r="CG277" s="2220"/>
      <c r="CH277" s="191"/>
      <c r="CI277" s="1201"/>
      <c r="CJ277" s="1201"/>
      <c r="CK277" s="1201"/>
      <c r="CL277" s="2063"/>
      <c r="CM277" s="2063"/>
      <c r="CN277" s="2063"/>
      <c r="CO277" s="2063"/>
      <c r="CP277" s="2063"/>
      <c r="CQ277" s="6328"/>
      <c r="CR277" s="6328"/>
      <c r="CS277" s="2350"/>
    </row>
    <row r="278" spans="1:97" ht="12.75" customHeight="1">
      <c r="A278" s="6530" t="s">
        <v>5886</v>
      </c>
      <c r="B278" s="5809" t="s">
        <v>2463</v>
      </c>
      <c r="C278" s="6399" t="s">
        <v>5941</v>
      </c>
      <c r="D278" s="6400" t="s">
        <v>5887</v>
      </c>
      <c r="E278" s="6570" t="s">
        <v>2050</v>
      </c>
      <c r="F278" s="6392" t="s">
        <v>5942</v>
      </c>
      <c r="G278" s="6425">
        <v>1</v>
      </c>
      <c r="H278" s="6425">
        <v>1</v>
      </c>
      <c r="I278" s="6422" t="s">
        <v>2028</v>
      </c>
      <c r="J278" s="6422" t="s">
        <v>2028</v>
      </c>
      <c r="K278" s="6422" t="s">
        <v>2029</v>
      </c>
      <c r="L278" s="6422" t="s">
        <v>2029</v>
      </c>
      <c r="M278" s="6422">
        <v>9</v>
      </c>
      <c r="N278" s="6422">
        <v>0</v>
      </c>
      <c r="O278" s="6422">
        <v>31</v>
      </c>
      <c r="P278" s="6422">
        <v>9</v>
      </c>
      <c r="Q278" s="6422">
        <v>0</v>
      </c>
      <c r="R278" s="6422">
        <v>31</v>
      </c>
      <c r="S278" s="6422">
        <v>0</v>
      </c>
      <c r="T278" s="6422">
        <v>0</v>
      </c>
      <c r="U278" s="6422">
        <v>0</v>
      </c>
      <c r="V278" s="6422">
        <v>0</v>
      </c>
      <c r="W278" s="6422">
        <v>0</v>
      </c>
      <c r="X278" s="6422">
        <v>0</v>
      </c>
      <c r="Y278" s="6422">
        <v>0</v>
      </c>
      <c r="Z278" s="6422">
        <v>0</v>
      </c>
      <c r="AA278" s="6422">
        <v>0</v>
      </c>
      <c r="AB278" s="6422">
        <v>0</v>
      </c>
      <c r="AC278" s="6331"/>
      <c r="AD278" s="6331"/>
      <c r="AE278" s="6331"/>
      <c r="AF278" s="6331"/>
      <c r="AG278" s="6331"/>
      <c r="AH278" s="6331"/>
      <c r="AI278" s="6331"/>
      <c r="AJ278" s="6331">
        <v>0</v>
      </c>
      <c r="AK278" s="6331">
        <v>0</v>
      </c>
      <c r="AL278" s="6331">
        <v>0</v>
      </c>
      <c r="AM278" s="6331">
        <v>0</v>
      </c>
      <c r="AN278" s="6331" t="s">
        <v>2029</v>
      </c>
      <c r="AO278" s="6331">
        <v>0</v>
      </c>
      <c r="AP278" s="6331">
        <v>0</v>
      </c>
      <c r="AQ278" s="6331">
        <v>0</v>
      </c>
      <c r="AR278" s="6331">
        <v>0</v>
      </c>
      <c r="AS278" s="6331" t="s">
        <v>4810</v>
      </c>
      <c r="AT278" s="6331"/>
      <c r="AU278" s="6331"/>
      <c r="AV278" s="6331"/>
      <c r="AW278" s="6331" t="s">
        <v>4809</v>
      </c>
      <c r="AX278" s="6331" t="s">
        <v>4809</v>
      </c>
      <c r="AY278" s="6331">
        <v>0</v>
      </c>
      <c r="AZ278" s="6331">
        <v>0</v>
      </c>
      <c r="BA278" s="6331">
        <v>0</v>
      </c>
      <c r="BB278" s="6331">
        <v>0</v>
      </c>
      <c r="BC278" s="6331" t="s">
        <v>2030</v>
      </c>
      <c r="BD278" s="6329" t="s">
        <v>2031</v>
      </c>
      <c r="BE278" s="6440">
        <f>SUM(CD279:CD281)</f>
        <v>8000</v>
      </c>
      <c r="BF278" s="6396">
        <f>BE278</f>
        <v>8000</v>
      </c>
      <c r="BG278" s="6383">
        <f>SUM(CE279:CE281)+64</f>
        <v>8128</v>
      </c>
      <c r="BH278" s="6383">
        <f>SUM(CF279/2+CF280+CF281)</f>
        <v>256</v>
      </c>
      <c r="BI278" s="6383">
        <f>BH278</f>
        <v>256</v>
      </c>
      <c r="BJ278" s="6383">
        <f>SUM(CG279+CG280+CG281)+32</f>
        <v>608</v>
      </c>
      <c r="BK278" s="6212" t="s">
        <v>873</v>
      </c>
      <c r="BL278" s="6320">
        <v>9</v>
      </c>
      <c r="BM278" s="6320">
        <v>2</v>
      </c>
      <c r="BN278" s="6323" t="s">
        <v>2045</v>
      </c>
      <c r="BO278" s="6320" t="s">
        <v>2033</v>
      </c>
      <c r="BP278" s="6212" t="s">
        <v>2034</v>
      </c>
      <c r="BQ278" s="6160">
        <v>0</v>
      </c>
      <c r="BR278" s="6160">
        <v>0</v>
      </c>
      <c r="BS278" s="6160">
        <v>0</v>
      </c>
      <c r="BT278" s="6160">
        <v>0</v>
      </c>
      <c r="BU278" s="2064"/>
      <c r="BV278" s="2066"/>
      <c r="BW278" s="2065"/>
      <c r="BX278" s="2064"/>
      <c r="BY278" s="2064"/>
      <c r="BZ278" s="2064"/>
      <c r="CA278" s="2064"/>
      <c r="CB278" s="2071"/>
      <c r="CC278" s="2071"/>
      <c r="CH278" s="191"/>
      <c r="CI278" s="1201"/>
      <c r="CJ278" s="1201"/>
      <c r="CK278" s="1201"/>
      <c r="CL278" s="2063"/>
      <c r="CM278" s="2063"/>
      <c r="CN278" s="2063"/>
      <c r="CO278" s="2063"/>
      <c r="CP278" s="2063"/>
      <c r="CQ278" s="6326" t="s">
        <v>2466</v>
      </c>
      <c r="CR278" s="6326" t="s">
        <v>2455</v>
      </c>
      <c r="CS278" s="2348" t="s">
        <v>5958</v>
      </c>
    </row>
    <row r="279" spans="1:97" ht="12.75" customHeight="1">
      <c r="A279" s="6530"/>
      <c r="B279" s="5804"/>
      <c r="C279" s="6399"/>
      <c r="D279" s="6400"/>
      <c r="E279" s="6571"/>
      <c r="F279" s="6343"/>
      <c r="G279" s="6426"/>
      <c r="H279" s="6426"/>
      <c r="I279" s="6423"/>
      <c r="J279" s="6423"/>
      <c r="K279" s="6423"/>
      <c r="L279" s="6423"/>
      <c r="M279" s="6423"/>
      <c r="N279" s="6423"/>
      <c r="O279" s="6423"/>
      <c r="P279" s="6423"/>
      <c r="Q279" s="6423"/>
      <c r="R279" s="6423"/>
      <c r="S279" s="6423"/>
      <c r="T279" s="6423"/>
      <c r="U279" s="6423"/>
      <c r="V279" s="6423"/>
      <c r="W279" s="6423"/>
      <c r="X279" s="6423"/>
      <c r="Y279" s="6423"/>
      <c r="Z279" s="6423"/>
      <c r="AA279" s="6423"/>
      <c r="AB279" s="6423"/>
      <c r="AC279" s="6332"/>
      <c r="AD279" s="6332"/>
      <c r="AE279" s="6332"/>
      <c r="AF279" s="6332"/>
      <c r="AG279" s="6332"/>
      <c r="AH279" s="6332"/>
      <c r="AI279" s="6332"/>
      <c r="AJ279" s="6332"/>
      <c r="AK279" s="6332"/>
      <c r="AL279" s="6332"/>
      <c r="AM279" s="6332"/>
      <c r="AN279" s="6332"/>
      <c r="AO279" s="6332"/>
      <c r="AP279" s="6332"/>
      <c r="AQ279" s="6332"/>
      <c r="AR279" s="6332"/>
      <c r="AS279" s="6332"/>
      <c r="AT279" s="6332"/>
      <c r="AU279" s="6332"/>
      <c r="AV279" s="6332"/>
      <c r="AW279" s="6332"/>
      <c r="AX279" s="6332"/>
      <c r="AY279" s="6332"/>
      <c r="AZ279" s="6332"/>
      <c r="BA279" s="6332"/>
      <c r="BB279" s="6332"/>
      <c r="BC279" s="6332"/>
      <c r="BD279" s="6330"/>
      <c r="BE279" s="6441"/>
      <c r="BF279" s="6397"/>
      <c r="BG279" s="6384"/>
      <c r="BH279" s="6384"/>
      <c r="BI279" s="6384"/>
      <c r="BJ279" s="6384"/>
      <c r="BK279" s="6206"/>
      <c r="BL279" s="6321"/>
      <c r="BM279" s="6321"/>
      <c r="BN279" s="6324"/>
      <c r="BO279" s="6321"/>
      <c r="BP279" s="6206"/>
      <c r="BQ279" s="6161"/>
      <c r="BR279" s="6161"/>
      <c r="BS279" s="6161"/>
      <c r="BT279" s="6161"/>
      <c r="BU279" s="2064" t="s">
        <v>2035</v>
      </c>
      <c r="BV279" s="2066" t="s">
        <v>857</v>
      </c>
      <c r="BW279" s="2065"/>
      <c r="BX279" s="1201">
        <v>3989</v>
      </c>
      <c r="BY279" s="2064" t="s">
        <v>2034</v>
      </c>
      <c r="BZ279" s="1201">
        <v>3989</v>
      </c>
      <c r="CA279" s="2064" t="s">
        <v>2036</v>
      </c>
      <c r="CB279" s="2067" t="s">
        <v>5356</v>
      </c>
      <c r="CC279" s="2067" t="s">
        <v>4976</v>
      </c>
      <c r="CD279" s="2056">
        <f>$CD$28</f>
        <v>8000</v>
      </c>
      <c r="CE279" s="2056">
        <f>$CE$28</f>
        <v>8064</v>
      </c>
      <c r="CF279" s="2056">
        <f>$CF$27</f>
        <v>512</v>
      </c>
      <c r="CG279" s="2056">
        <f>$CG$27</f>
        <v>576</v>
      </c>
      <c r="CH279" s="2070"/>
      <c r="CI279" s="2069">
        <v>4</v>
      </c>
      <c r="CJ279" s="2069" t="s">
        <v>859</v>
      </c>
      <c r="CK279" s="2069">
        <v>4</v>
      </c>
      <c r="CL279" s="2068">
        <v>6</v>
      </c>
      <c r="CM279" s="2068" t="s">
        <v>875</v>
      </c>
      <c r="CN279" s="2068" t="s">
        <v>859</v>
      </c>
      <c r="CO279" s="2068" t="s">
        <v>876</v>
      </c>
      <c r="CP279" s="2068" t="s">
        <v>877</v>
      </c>
      <c r="CQ279" s="6327"/>
      <c r="CR279" s="6327"/>
      <c r="CS279" s="2349"/>
    </row>
    <row r="280" spans="1:97" ht="12.75" customHeight="1">
      <c r="A280" s="6530"/>
      <c r="B280" s="5804"/>
      <c r="C280" s="6399"/>
      <c r="D280" s="6400"/>
      <c r="E280" s="6571"/>
      <c r="F280" s="6343"/>
      <c r="G280" s="6426"/>
      <c r="H280" s="6426"/>
      <c r="I280" s="6423"/>
      <c r="J280" s="6423"/>
      <c r="K280" s="6423"/>
      <c r="L280" s="6423"/>
      <c r="M280" s="6423"/>
      <c r="N280" s="6423"/>
      <c r="O280" s="6423"/>
      <c r="P280" s="6423"/>
      <c r="Q280" s="6423"/>
      <c r="R280" s="6423"/>
      <c r="S280" s="6423"/>
      <c r="T280" s="6423"/>
      <c r="U280" s="6423"/>
      <c r="V280" s="6423"/>
      <c r="W280" s="6423"/>
      <c r="X280" s="6423"/>
      <c r="Y280" s="6423"/>
      <c r="Z280" s="6423"/>
      <c r="AA280" s="6423"/>
      <c r="AB280" s="6423"/>
      <c r="AC280" s="6332"/>
      <c r="AD280" s="6332"/>
      <c r="AE280" s="6332"/>
      <c r="AF280" s="6332"/>
      <c r="AG280" s="6332"/>
      <c r="AH280" s="6332"/>
      <c r="AI280" s="6332"/>
      <c r="AJ280" s="6332"/>
      <c r="AK280" s="6332"/>
      <c r="AL280" s="6332"/>
      <c r="AM280" s="6332"/>
      <c r="AN280" s="6332"/>
      <c r="AO280" s="6332"/>
      <c r="AP280" s="6332"/>
      <c r="AQ280" s="6332"/>
      <c r="AR280" s="6332"/>
      <c r="AS280" s="6332"/>
      <c r="AT280" s="6332"/>
      <c r="AU280" s="6332"/>
      <c r="AV280" s="6332"/>
      <c r="AW280" s="6332"/>
      <c r="AX280" s="6332"/>
      <c r="AY280" s="6332"/>
      <c r="AZ280" s="6332"/>
      <c r="BA280" s="6332"/>
      <c r="BB280" s="6332"/>
      <c r="BC280" s="6332"/>
      <c r="BD280" s="6329" t="s">
        <v>2031</v>
      </c>
      <c r="BE280" s="6441"/>
      <c r="BF280" s="6397"/>
      <c r="BG280" s="6384"/>
      <c r="BH280" s="6384"/>
      <c r="BI280" s="6384"/>
      <c r="BJ280" s="6384"/>
      <c r="BK280" s="6206"/>
      <c r="BL280" s="6321"/>
      <c r="BM280" s="6321"/>
      <c r="BN280" s="6324"/>
      <c r="BO280" s="6321"/>
      <c r="BP280" s="6206"/>
      <c r="BQ280" s="6161"/>
      <c r="BR280" s="6161"/>
      <c r="BS280" s="6161"/>
      <c r="BT280" s="6161"/>
      <c r="BU280" s="2064"/>
      <c r="BV280" s="2066"/>
      <c r="BW280" s="2065"/>
      <c r="BX280" s="1201"/>
      <c r="BY280" s="2064"/>
      <c r="BZ280" s="1201"/>
      <c r="CA280" s="2064"/>
      <c r="CB280" s="191"/>
      <c r="CC280" s="191"/>
      <c r="CH280" s="191"/>
      <c r="CI280" s="1201"/>
      <c r="CJ280" s="1201"/>
      <c r="CK280" s="1201"/>
      <c r="CL280" s="2063"/>
      <c r="CM280" s="2063"/>
      <c r="CN280" s="2063"/>
      <c r="CO280" s="2063"/>
      <c r="CP280" s="2063"/>
      <c r="CQ280" s="6327"/>
      <c r="CR280" s="6327"/>
      <c r="CS280" s="2349"/>
    </row>
    <row r="281" spans="1:97" ht="12.75" customHeight="1">
      <c r="A281" s="6530"/>
      <c r="B281" s="5805"/>
      <c r="C281" s="6399"/>
      <c r="D281" s="6400"/>
      <c r="E281" s="6572"/>
      <c r="F281" s="6156"/>
      <c r="G281" s="6427"/>
      <c r="H281" s="6427"/>
      <c r="I281" s="6424"/>
      <c r="J281" s="6424"/>
      <c r="K281" s="6424"/>
      <c r="L281" s="6424"/>
      <c r="M281" s="6424"/>
      <c r="N281" s="6424"/>
      <c r="O281" s="6424"/>
      <c r="P281" s="6424"/>
      <c r="Q281" s="6424"/>
      <c r="R281" s="6424"/>
      <c r="S281" s="6424"/>
      <c r="T281" s="6424"/>
      <c r="U281" s="6424"/>
      <c r="V281" s="6424"/>
      <c r="W281" s="6424"/>
      <c r="X281" s="6424"/>
      <c r="Y281" s="6424"/>
      <c r="Z281" s="6424"/>
      <c r="AA281" s="6424"/>
      <c r="AB281" s="6424"/>
      <c r="AC281" s="6333"/>
      <c r="AD281" s="6333"/>
      <c r="AE281" s="6333"/>
      <c r="AF281" s="6333"/>
      <c r="AG281" s="6333"/>
      <c r="AH281" s="6333"/>
      <c r="AI281" s="6333"/>
      <c r="AJ281" s="6333"/>
      <c r="AK281" s="6333"/>
      <c r="AL281" s="6333"/>
      <c r="AM281" s="6333"/>
      <c r="AN281" s="6333"/>
      <c r="AO281" s="6333"/>
      <c r="AP281" s="6333"/>
      <c r="AQ281" s="6333"/>
      <c r="AR281" s="6333"/>
      <c r="AS281" s="6333"/>
      <c r="AT281" s="6333"/>
      <c r="AU281" s="6333"/>
      <c r="AV281" s="6333"/>
      <c r="AW281" s="6333"/>
      <c r="AX281" s="6333"/>
      <c r="AY281" s="6333"/>
      <c r="AZ281" s="6333"/>
      <c r="BA281" s="6333"/>
      <c r="BB281" s="6333"/>
      <c r="BC281" s="6333"/>
      <c r="BD281" s="6330"/>
      <c r="BE281" s="6442"/>
      <c r="BF281" s="6398"/>
      <c r="BG281" s="6385"/>
      <c r="BH281" s="6385"/>
      <c r="BI281" s="6385"/>
      <c r="BJ281" s="6385"/>
      <c r="BK281" s="6207"/>
      <c r="BL281" s="6322"/>
      <c r="BM281" s="6322"/>
      <c r="BN281" s="6325"/>
      <c r="BO281" s="6322"/>
      <c r="BP281" s="6207"/>
      <c r="BQ281" s="6162"/>
      <c r="BR281" s="6162"/>
      <c r="BS281" s="6162"/>
      <c r="BT281" s="6162"/>
      <c r="BU281" s="2064"/>
      <c r="BV281" s="2066"/>
      <c r="BW281" s="2065"/>
      <c r="BX281" s="1201"/>
      <c r="BY281" s="2064"/>
      <c r="BZ281" s="1201"/>
      <c r="CA281" s="2064"/>
      <c r="CB281" s="191"/>
      <c r="CC281" s="191"/>
      <c r="CD281" s="2218"/>
      <c r="CE281" s="2219"/>
      <c r="CF281" s="2219"/>
      <c r="CG281" s="2220"/>
      <c r="CH281" s="191"/>
      <c r="CI281" s="1201"/>
      <c r="CJ281" s="1201"/>
      <c r="CK281" s="1201"/>
      <c r="CL281" s="2063"/>
      <c r="CM281" s="2063"/>
      <c r="CN281" s="2063"/>
      <c r="CO281" s="2063"/>
      <c r="CP281" s="2063"/>
      <c r="CQ281" s="6328"/>
      <c r="CR281" s="6328"/>
      <c r="CS281" s="2350"/>
    </row>
    <row r="282" spans="1:97" ht="12.75" customHeight="1">
      <c r="A282" s="6530" t="s">
        <v>5888</v>
      </c>
      <c r="B282" s="5809" t="s">
        <v>2463</v>
      </c>
      <c r="C282" s="6399" t="s">
        <v>5943</v>
      </c>
      <c r="D282" s="6400" t="s">
        <v>5889</v>
      </c>
      <c r="E282" s="6570" t="s">
        <v>2050</v>
      </c>
      <c r="F282" s="6392" t="s">
        <v>5944</v>
      </c>
      <c r="G282" s="6425">
        <v>1</v>
      </c>
      <c r="H282" s="6425">
        <v>1</v>
      </c>
      <c r="I282" s="6422" t="s">
        <v>2028</v>
      </c>
      <c r="J282" s="6422" t="s">
        <v>2028</v>
      </c>
      <c r="K282" s="6422" t="s">
        <v>2029</v>
      </c>
      <c r="L282" s="6422" t="s">
        <v>2029</v>
      </c>
      <c r="M282" s="6422">
        <v>9</v>
      </c>
      <c r="N282" s="6422">
        <v>0</v>
      </c>
      <c r="O282" s="6422">
        <v>31</v>
      </c>
      <c r="P282" s="6422">
        <v>9</v>
      </c>
      <c r="Q282" s="6422">
        <v>0</v>
      </c>
      <c r="R282" s="6422">
        <v>31</v>
      </c>
      <c r="S282" s="6422">
        <v>0</v>
      </c>
      <c r="T282" s="6422">
        <v>0</v>
      </c>
      <c r="U282" s="6422">
        <v>0</v>
      </c>
      <c r="V282" s="6422">
        <v>0</v>
      </c>
      <c r="W282" s="6422">
        <v>0</v>
      </c>
      <c r="X282" s="6422">
        <v>0</v>
      </c>
      <c r="Y282" s="6422">
        <v>0</v>
      </c>
      <c r="Z282" s="6422">
        <v>0</v>
      </c>
      <c r="AA282" s="6422">
        <v>0</v>
      </c>
      <c r="AB282" s="6422">
        <v>0</v>
      </c>
      <c r="AC282" s="6331"/>
      <c r="AD282" s="6331"/>
      <c r="AE282" s="6331"/>
      <c r="AF282" s="6331"/>
      <c r="AG282" s="6331"/>
      <c r="AH282" s="6331"/>
      <c r="AI282" s="6331"/>
      <c r="AJ282" s="6331">
        <v>0</v>
      </c>
      <c r="AK282" s="6331">
        <v>0</v>
      </c>
      <c r="AL282" s="6331">
        <v>0</v>
      </c>
      <c r="AM282" s="6331">
        <v>0</v>
      </c>
      <c r="AN282" s="6331" t="s">
        <v>2029</v>
      </c>
      <c r="AO282" s="6331">
        <v>0</v>
      </c>
      <c r="AP282" s="6331">
        <v>0</v>
      </c>
      <c r="AQ282" s="6331">
        <v>0</v>
      </c>
      <c r="AR282" s="6331">
        <v>0</v>
      </c>
      <c r="AS282" s="6331" t="s">
        <v>4810</v>
      </c>
      <c r="AT282" s="6331"/>
      <c r="AU282" s="6331"/>
      <c r="AV282" s="6331"/>
      <c r="AW282" s="6331" t="s">
        <v>4809</v>
      </c>
      <c r="AX282" s="6331" t="s">
        <v>4809</v>
      </c>
      <c r="AY282" s="6331">
        <v>0</v>
      </c>
      <c r="AZ282" s="6331">
        <v>0</v>
      </c>
      <c r="BA282" s="6331">
        <v>0</v>
      </c>
      <c r="BB282" s="6331">
        <v>0</v>
      </c>
      <c r="BC282" s="6331" t="s">
        <v>2030</v>
      </c>
      <c r="BD282" s="6329" t="s">
        <v>2031</v>
      </c>
      <c r="BE282" s="6440">
        <f>SUM(CD283:CD285)</f>
        <v>10048</v>
      </c>
      <c r="BF282" s="6396">
        <f>BE282</f>
        <v>10048</v>
      </c>
      <c r="BG282" s="6383">
        <f>SUM(CE283:CE285)+64</f>
        <v>10176</v>
      </c>
      <c r="BH282" s="6383">
        <f>SUM(CF283/2+CF284+CF285)</f>
        <v>256</v>
      </c>
      <c r="BI282" s="6383">
        <f>BH282</f>
        <v>256</v>
      </c>
      <c r="BJ282" s="6383">
        <f>SUM(CG283+CG284+CG285)+32</f>
        <v>608</v>
      </c>
      <c r="BK282" s="6212" t="s">
        <v>873</v>
      </c>
      <c r="BL282" s="6320">
        <v>9</v>
      </c>
      <c r="BM282" s="6320">
        <v>2</v>
      </c>
      <c r="BN282" s="6323" t="s">
        <v>2045</v>
      </c>
      <c r="BO282" s="6320" t="s">
        <v>2033</v>
      </c>
      <c r="BP282" s="6212" t="s">
        <v>2034</v>
      </c>
      <c r="BQ282" s="6160">
        <v>0</v>
      </c>
      <c r="BR282" s="6160">
        <v>0</v>
      </c>
      <c r="BS282" s="6160">
        <v>0</v>
      </c>
      <c r="BT282" s="6160">
        <v>0</v>
      </c>
      <c r="BU282" s="2064"/>
      <c r="BV282" s="2066"/>
      <c r="BW282" s="2065"/>
      <c r="BX282" s="2064"/>
      <c r="BY282" s="2064"/>
      <c r="BZ282" s="2064"/>
      <c r="CA282" s="2064"/>
      <c r="CB282" s="2071"/>
      <c r="CC282" s="2071"/>
      <c r="CH282" s="191"/>
      <c r="CI282" s="1201"/>
      <c r="CJ282" s="1201"/>
      <c r="CK282" s="1201"/>
      <c r="CL282" s="2063"/>
      <c r="CM282" s="2063"/>
      <c r="CN282" s="2063"/>
      <c r="CO282" s="2063"/>
      <c r="CP282" s="2063"/>
      <c r="CQ282" s="6326" t="s">
        <v>2466</v>
      </c>
      <c r="CR282" s="6326" t="s">
        <v>2455</v>
      </c>
      <c r="CS282" s="2348" t="s">
        <v>5958</v>
      </c>
    </row>
    <row r="283" spans="1:97" ht="12.75" customHeight="1">
      <c r="A283" s="6530"/>
      <c r="B283" s="5804"/>
      <c r="C283" s="6399"/>
      <c r="D283" s="6400"/>
      <c r="E283" s="6571"/>
      <c r="F283" s="6343"/>
      <c r="G283" s="6426"/>
      <c r="H283" s="6426"/>
      <c r="I283" s="6423"/>
      <c r="J283" s="6423"/>
      <c r="K283" s="6423"/>
      <c r="L283" s="6423"/>
      <c r="M283" s="6423"/>
      <c r="N283" s="6423"/>
      <c r="O283" s="6423"/>
      <c r="P283" s="6423"/>
      <c r="Q283" s="6423"/>
      <c r="R283" s="6423"/>
      <c r="S283" s="6423"/>
      <c r="T283" s="6423"/>
      <c r="U283" s="6423"/>
      <c r="V283" s="6423"/>
      <c r="W283" s="6423"/>
      <c r="X283" s="6423"/>
      <c r="Y283" s="6423"/>
      <c r="Z283" s="6423"/>
      <c r="AA283" s="6423"/>
      <c r="AB283" s="6423"/>
      <c r="AC283" s="6332"/>
      <c r="AD283" s="6332"/>
      <c r="AE283" s="6332"/>
      <c r="AF283" s="6332"/>
      <c r="AG283" s="6332"/>
      <c r="AH283" s="6332"/>
      <c r="AI283" s="6332"/>
      <c r="AJ283" s="6332"/>
      <c r="AK283" s="6332"/>
      <c r="AL283" s="6332"/>
      <c r="AM283" s="6332"/>
      <c r="AN283" s="6332"/>
      <c r="AO283" s="6332"/>
      <c r="AP283" s="6332"/>
      <c r="AQ283" s="6332"/>
      <c r="AR283" s="6332"/>
      <c r="AS283" s="6332"/>
      <c r="AT283" s="6332"/>
      <c r="AU283" s="6332"/>
      <c r="AV283" s="6332"/>
      <c r="AW283" s="6332"/>
      <c r="AX283" s="6332"/>
      <c r="AY283" s="6332"/>
      <c r="AZ283" s="6332"/>
      <c r="BA283" s="6332"/>
      <c r="BB283" s="6332"/>
      <c r="BC283" s="6332"/>
      <c r="BD283" s="6330"/>
      <c r="BE283" s="6441"/>
      <c r="BF283" s="6397"/>
      <c r="BG283" s="6384"/>
      <c r="BH283" s="6384"/>
      <c r="BI283" s="6384"/>
      <c r="BJ283" s="6384"/>
      <c r="BK283" s="6206"/>
      <c r="BL283" s="6321"/>
      <c r="BM283" s="6321"/>
      <c r="BN283" s="6324"/>
      <c r="BO283" s="6321"/>
      <c r="BP283" s="6206"/>
      <c r="BQ283" s="6161"/>
      <c r="BR283" s="6161"/>
      <c r="BS283" s="6161"/>
      <c r="BT283" s="6161"/>
      <c r="BU283" s="2064" t="s">
        <v>2035</v>
      </c>
      <c r="BV283" s="2066" t="s">
        <v>857</v>
      </c>
      <c r="BW283" s="2065"/>
      <c r="BX283" s="1201">
        <v>3989</v>
      </c>
      <c r="BY283" s="2064" t="s">
        <v>2034</v>
      </c>
      <c r="BZ283" s="1201">
        <v>3989</v>
      </c>
      <c r="CA283" s="2064" t="s">
        <v>2036</v>
      </c>
      <c r="CB283" s="2067" t="s">
        <v>4979</v>
      </c>
      <c r="CC283" s="2067" t="s">
        <v>4976</v>
      </c>
      <c r="CD283" s="2056">
        <f>$CD$29</f>
        <v>10048</v>
      </c>
      <c r="CE283" s="2056">
        <f>$CE$29</f>
        <v>10112</v>
      </c>
      <c r="CF283" s="2056">
        <f>$CF$27</f>
        <v>512</v>
      </c>
      <c r="CG283" s="2056">
        <f>$CG$27</f>
        <v>576</v>
      </c>
      <c r="CH283" s="2070"/>
      <c r="CI283" s="2069">
        <v>4</v>
      </c>
      <c r="CJ283" s="2069" t="s">
        <v>859</v>
      </c>
      <c r="CK283" s="2069">
        <v>4</v>
      </c>
      <c r="CL283" s="2068">
        <v>6</v>
      </c>
      <c r="CM283" s="2068" t="s">
        <v>875</v>
      </c>
      <c r="CN283" s="2068" t="s">
        <v>859</v>
      </c>
      <c r="CO283" s="2068" t="s">
        <v>876</v>
      </c>
      <c r="CP283" s="2068" t="s">
        <v>877</v>
      </c>
      <c r="CQ283" s="6327"/>
      <c r="CR283" s="6327"/>
      <c r="CS283" s="2349"/>
    </row>
    <row r="284" spans="1:97" ht="12.75" customHeight="1">
      <c r="A284" s="6530"/>
      <c r="B284" s="5804"/>
      <c r="C284" s="6399"/>
      <c r="D284" s="6400"/>
      <c r="E284" s="6571"/>
      <c r="F284" s="6343"/>
      <c r="G284" s="6426"/>
      <c r="H284" s="6426"/>
      <c r="I284" s="6423"/>
      <c r="J284" s="6423"/>
      <c r="K284" s="6423"/>
      <c r="L284" s="6423"/>
      <c r="M284" s="6423"/>
      <c r="N284" s="6423"/>
      <c r="O284" s="6423"/>
      <c r="P284" s="6423"/>
      <c r="Q284" s="6423"/>
      <c r="R284" s="6423"/>
      <c r="S284" s="6423"/>
      <c r="T284" s="6423"/>
      <c r="U284" s="6423"/>
      <c r="V284" s="6423"/>
      <c r="W284" s="6423"/>
      <c r="X284" s="6423"/>
      <c r="Y284" s="6423"/>
      <c r="Z284" s="6423"/>
      <c r="AA284" s="6423"/>
      <c r="AB284" s="6423"/>
      <c r="AC284" s="6332"/>
      <c r="AD284" s="6332"/>
      <c r="AE284" s="6332"/>
      <c r="AF284" s="6332"/>
      <c r="AG284" s="6332"/>
      <c r="AH284" s="6332"/>
      <c r="AI284" s="6332"/>
      <c r="AJ284" s="6332"/>
      <c r="AK284" s="6332"/>
      <c r="AL284" s="6332"/>
      <c r="AM284" s="6332"/>
      <c r="AN284" s="6332"/>
      <c r="AO284" s="6332"/>
      <c r="AP284" s="6332"/>
      <c r="AQ284" s="6332"/>
      <c r="AR284" s="6332"/>
      <c r="AS284" s="6332"/>
      <c r="AT284" s="6332"/>
      <c r="AU284" s="6332"/>
      <c r="AV284" s="6332"/>
      <c r="AW284" s="6332"/>
      <c r="AX284" s="6332"/>
      <c r="AY284" s="6332"/>
      <c r="AZ284" s="6332"/>
      <c r="BA284" s="6332"/>
      <c r="BB284" s="6332"/>
      <c r="BC284" s="6332"/>
      <c r="BD284" s="6329" t="s">
        <v>2031</v>
      </c>
      <c r="BE284" s="6441"/>
      <c r="BF284" s="6397"/>
      <c r="BG284" s="6384"/>
      <c r="BH284" s="6384"/>
      <c r="BI284" s="6384"/>
      <c r="BJ284" s="6384"/>
      <c r="BK284" s="6206"/>
      <c r="BL284" s="6321"/>
      <c r="BM284" s="6321"/>
      <c r="BN284" s="6324"/>
      <c r="BO284" s="6321"/>
      <c r="BP284" s="6206"/>
      <c r="BQ284" s="6161"/>
      <c r="BR284" s="6161"/>
      <c r="BS284" s="6161"/>
      <c r="BT284" s="6161"/>
      <c r="BU284" s="2064"/>
      <c r="BV284" s="2066"/>
      <c r="BW284" s="2065"/>
      <c r="BX284" s="1201"/>
      <c r="BY284" s="2064"/>
      <c r="BZ284" s="1201"/>
      <c r="CA284" s="2064"/>
      <c r="CB284" s="191"/>
      <c r="CC284" s="191"/>
      <c r="CH284" s="191"/>
      <c r="CI284" s="1201"/>
      <c r="CJ284" s="1201"/>
      <c r="CK284" s="1201"/>
      <c r="CL284" s="2063"/>
      <c r="CM284" s="2063"/>
      <c r="CN284" s="2063"/>
      <c r="CO284" s="2063"/>
      <c r="CP284" s="2063"/>
      <c r="CQ284" s="6327"/>
      <c r="CR284" s="6327"/>
      <c r="CS284" s="2349"/>
    </row>
    <row r="285" spans="1:97" ht="12.75" customHeight="1">
      <c r="A285" s="6530"/>
      <c r="B285" s="5805"/>
      <c r="C285" s="6399"/>
      <c r="D285" s="6400"/>
      <c r="E285" s="6572"/>
      <c r="F285" s="6156"/>
      <c r="G285" s="6427"/>
      <c r="H285" s="6427"/>
      <c r="I285" s="6424"/>
      <c r="J285" s="6424"/>
      <c r="K285" s="6424"/>
      <c r="L285" s="6424"/>
      <c r="M285" s="6424"/>
      <c r="N285" s="6424"/>
      <c r="O285" s="6424"/>
      <c r="P285" s="6424"/>
      <c r="Q285" s="6424"/>
      <c r="R285" s="6424"/>
      <c r="S285" s="6424"/>
      <c r="T285" s="6424"/>
      <c r="U285" s="6424"/>
      <c r="V285" s="6424"/>
      <c r="W285" s="6424"/>
      <c r="X285" s="6424"/>
      <c r="Y285" s="6424"/>
      <c r="Z285" s="6424"/>
      <c r="AA285" s="6424"/>
      <c r="AB285" s="6424"/>
      <c r="AC285" s="6333"/>
      <c r="AD285" s="6333"/>
      <c r="AE285" s="6333"/>
      <c r="AF285" s="6333"/>
      <c r="AG285" s="6333"/>
      <c r="AH285" s="6333"/>
      <c r="AI285" s="6333"/>
      <c r="AJ285" s="6333"/>
      <c r="AK285" s="6333"/>
      <c r="AL285" s="6333"/>
      <c r="AM285" s="6333"/>
      <c r="AN285" s="6333"/>
      <c r="AO285" s="6333"/>
      <c r="AP285" s="6333"/>
      <c r="AQ285" s="6333"/>
      <c r="AR285" s="6333"/>
      <c r="AS285" s="6333"/>
      <c r="AT285" s="6333"/>
      <c r="AU285" s="6333"/>
      <c r="AV285" s="6333"/>
      <c r="AW285" s="6333"/>
      <c r="AX285" s="6333"/>
      <c r="AY285" s="6333"/>
      <c r="AZ285" s="6333"/>
      <c r="BA285" s="6333"/>
      <c r="BB285" s="6333"/>
      <c r="BC285" s="6333"/>
      <c r="BD285" s="6330"/>
      <c r="BE285" s="6442"/>
      <c r="BF285" s="6398"/>
      <c r="BG285" s="6385"/>
      <c r="BH285" s="6385"/>
      <c r="BI285" s="6385"/>
      <c r="BJ285" s="6385"/>
      <c r="BK285" s="6207"/>
      <c r="BL285" s="6322"/>
      <c r="BM285" s="6322"/>
      <c r="BN285" s="6325"/>
      <c r="BO285" s="6322"/>
      <c r="BP285" s="6207"/>
      <c r="BQ285" s="6162"/>
      <c r="BR285" s="6162"/>
      <c r="BS285" s="6162"/>
      <c r="BT285" s="6162"/>
      <c r="BU285" s="2064"/>
      <c r="BV285" s="2066"/>
      <c r="BW285" s="2065"/>
      <c r="BX285" s="1201"/>
      <c r="BY285" s="2064"/>
      <c r="BZ285" s="1201"/>
      <c r="CA285" s="2064"/>
      <c r="CB285" s="191"/>
      <c r="CC285" s="191"/>
      <c r="CD285" s="2218"/>
      <c r="CE285" s="2219"/>
      <c r="CF285" s="2219"/>
      <c r="CG285" s="2220"/>
      <c r="CH285" s="191"/>
      <c r="CI285" s="1201"/>
      <c r="CJ285" s="1201"/>
      <c r="CK285" s="1201"/>
      <c r="CL285" s="2063"/>
      <c r="CM285" s="2063"/>
      <c r="CN285" s="2063"/>
      <c r="CO285" s="2063"/>
      <c r="CP285" s="2063"/>
      <c r="CQ285" s="6328"/>
      <c r="CR285" s="6328"/>
      <c r="CS285" s="2350"/>
    </row>
    <row r="286" spans="1:97" s="2059" customFormat="1" ht="12.75" customHeight="1">
      <c r="A286" s="6140" t="s">
        <v>6312</v>
      </c>
      <c r="B286" s="6334" t="s">
        <v>2464</v>
      </c>
      <c r="C286" s="3809" t="s">
        <v>6316</v>
      </c>
      <c r="D286" s="6353" t="s">
        <v>6279</v>
      </c>
      <c r="E286" s="6351" t="s">
        <v>2026</v>
      </c>
      <c r="F286" s="6349" t="s">
        <v>6280</v>
      </c>
      <c r="G286" s="6347">
        <v>1</v>
      </c>
      <c r="H286" s="6347">
        <v>1</v>
      </c>
      <c r="I286" s="6331" t="s">
        <v>2028</v>
      </c>
      <c r="J286" s="6331" t="s">
        <v>2028</v>
      </c>
      <c r="K286" s="6331" t="s">
        <v>2029</v>
      </c>
      <c r="L286" s="6331" t="s">
        <v>2029</v>
      </c>
      <c r="M286" s="6331">
        <v>6</v>
      </c>
      <c r="N286" s="6331">
        <v>0</v>
      </c>
      <c r="O286" s="6331">
        <v>31</v>
      </c>
      <c r="P286" s="6331">
        <v>6</v>
      </c>
      <c r="Q286" s="6331">
        <v>0</v>
      </c>
      <c r="R286" s="6331">
        <v>31</v>
      </c>
      <c r="S286" s="6331">
        <v>0</v>
      </c>
      <c r="T286" s="6331">
        <v>0</v>
      </c>
      <c r="U286" s="6331">
        <v>0</v>
      </c>
      <c r="V286" s="6331">
        <v>0</v>
      </c>
      <c r="W286" s="6331">
        <v>0</v>
      </c>
      <c r="X286" s="6331">
        <v>0</v>
      </c>
      <c r="Y286" s="6331">
        <v>0</v>
      </c>
      <c r="Z286" s="6331">
        <v>0</v>
      </c>
      <c r="AA286" s="6331">
        <v>0</v>
      </c>
      <c r="AB286" s="6331">
        <v>0</v>
      </c>
      <c r="AC286" s="6331"/>
      <c r="AD286" s="6331"/>
      <c r="AE286" s="6331"/>
      <c r="AF286" s="6331"/>
      <c r="AG286" s="6331"/>
      <c r="AH286" s="6331"/>
      <c r="AI286" s="6331"/>
      <c r="AJ286" s="6331">
        <v>0</v>
      </c>
      <c r="AK286" s="6331">
        <v>0</v>
      </c>
      <c r="AL286" s="6331">
        <v>0</v>
      </c>
      <c r="AM286" s="6331">
        <v>0</v>
      </c>
      <c r="AN286" s="6331" t="s">
        <v>2029</v>
      </c>
      <c r="AO286" s="6331">
        <v>0</v>
      </c>
      <c r="AP286" s="6331">
        <v>0</v>
      </c>
      <c r="AQ286" s="6331">
        <v>0</v>
      </c>
      <c r="AR286" s="6331">
        <v>0</v>
      </c>
      <c r="AS286" s="6331" t="s">
        <v>4810</v>
      </c>
      <c r="AT286" s="6331"/>
      <c r="AU286" s="6331"/>
      <c r="AV286" s="6331"/>
      <c r="AW286" s="6331" t="s">
        <v>4809</v>
      </c>
      <c r="AX286" s="6331" t="s">
        <v>4809</v>
      </c>
      <c r="AY286" s="6331">
        <v>0</v>
      </c>
      <c r="AZ286" s="6331">
        <v>0</v>
      </c>
      <c r="BA286" s="6331">
        <v>0</v>
      </c>
      <c r="BB286" s="6331">
        <v>0</v>
      </c>
      <c r="BC286" s="6331" t="s">
        <v>2030</v>
      </c>
      <c r="BD286" s="6329" t="s">
        <v>2031</v>
      </c>
      <c r="BE286" s="6008">
        <v>21000</v>
      </c>
      <c r="BF286" s="6008">
        <v>21000</v>
      </c>
      <c r="BG286" s="6008">
        <v>34343</v>
      </c>
      <c r="BH286" s="6008">
        <v>1500</v>
      </c>
      <c r="BI286" s="6008">
        <v>1500</v>
      </c>
      <c r="BJ286" s="6008">
        <v>4267</v>
      </c>
      <c r="BK286" s="6212" t="s">
        <v>873</v>
      </c>
      <c r="BL286" s="6320">
        <v>4</v>
      </c>
      <c r="BM286" s="6320">
        <v>2</v>
      </c>
      <c r="BN286" s="6323" t="s">
        <v>2032</v>
      </c>
      <c r="BO286" s="6320" t="s">
        <v>2033</v>
      </c>
      <c r="BP286" s="6212" t="s">
        <v>2034</v>
      </c>
      <c r="BQ286" s="6160">
        <v>0</v>
      </c>
      <c r="BR286" s="6160">
        <v>0</v>
      </c>
      <c r="BS286" s="6160">
        <v>0</v>
      </c>
      <c r="BT286" s="6160">
        <v>0</v>
      </c>
      <c r="BU286" s="2809" t="s">
        <v>2035</v>
      </c>
      <c r="BV286" s="3282" t="s">
        <v>857</v>
      </c>
      <c r="BW286" s="2093"/>
      <c r="BX286" s="2809">
        <v>3980</v>
      </c>
      <c r="BY286" s="2809" t="s">
        <v>2034</v>
      </c>
      <c r="BZ286" s="2809">
        <v>3980</v>
      </c>
      <c r="CA286" s="2809" t="s">
        <v>2036</v>
      </c>
      <c r="CB286" s="2084" t="s">
        <v>6281</v>
      </c>
      <c r="CC286" s="2084" t="s">
        <v>6282</v>
      </c>
      <c r="CD286" s="2185">
        <v>32256</v>
      </c>
      <c r="CE286" s="2185">
        <v>32320</v>
      </c>
      <c r="CF286" s="2185">
        <v>3200</v>
      </c>
      <c r="CG286" s="2185">
        <v>3264</v>
      </c>
      <c r="CH286" s="2812"/>
      <c r="CI286" s="3283">
        <v>2</v>
      </c>
      <c r="CJ286" s="3283" t="s">
        <v>859</v>
      </c>
      <c r="CK286" s="3283">
        <v>2</v>
      </c>
      <c r="CL286" s="3284"/>
      <c r="CM286" s="3284"/>
      <c r="CN286" s="3284"/>
      <c r="CO286" s="3284"/>
      <c r="CP286" s="3284"/>
      <c r="CQ286" s="6326" t="s">
        <v>2466</v>
      </c>
      <c r="CR286" s="6326" t="s">
        <v>2455</v>
      </c>
      <c r="CS286" s="2813" t="s">
        <v>6354</v>
      </c>
    </row>
    <row r="287" spans="1:97" s="2059" customFormat="1" ht="12.75" customHeight="1">
      <c r="A287" s="6141"/>
      <c r="B287" s="6336"/>
      <c r="C287" s="6355"/>
      <c r="D287" s="6354"/>
      <c r="E287" s="6352"/>
      <c r="F287" s="6350"/>
      <c r="G287" s="6348"/>
      <c r="H287" s="6348"/>
      <c r="I287" s="6333"/>
      <c r="J287" s="6333"/>
      <c r="K287" s="6333"/>
      <c r="L287" s="6333"/>
      <c r="M287" s="6333"/>
      <c r="N287" s="6333"/>
      <c r="O287" s="6333"/>
      <c r="P287" s="6333"/>
      <c r="Q287" s="6333"/>
      <c r="R287" s="6333"/>
      <c r="S287" s="6333"/>
      <c r="T287" s="6333"/>
      <c r="U287" s="6333"/>
      <c r="V287" s="6333"/>
      <c r="W287" s="6333"/>
      <c r="X287" s="6333"/>
      <c r="Y287" s="6333"/>
      <c r="Z287" s="6333"/>
      <c r="AA287" s="6333"/>
      <c r="AB287" s="6333"/>
      <c r="AC287" s="6333"/>
      <c r="AD287" s="6333"/>
      <c r="AE287" s="6333"/>
      <c r="AF287" s="6333"/>
      <c r="AG287" s="6333"/>
      <c r="AH287" s="6333"/>
      <c r="AI287" s="6333"/>
      <c r="AJ287" s="6333"/>
      <c r="AK287" s="6333"/>
      <c r="AL287" s="6333"/>
      <c r="AM287" s="6333"/>
      <c r="AN287" s="6333"/>
      <c r="AO287" s="6333"/>
      <c r="AP287" s="6333"/>
      <c r="AQ287" s="6333"/>
      <c r="AR287" s="6333"/>
      <c r="AS287" s="6333"/>
      <c r="AT287" s="6333"/>
      <c r="AU287" s="6333"/>
      <c r="AV287" s="6333"/>
      <c r="AW287" s="6333"/>
      <c r="AX287" s="6333"/>
      <c r="AY287" s="6333"/>
      <c r="AZ287" s="6333"/>
      <c r="BA287" s="6333"/>
      <c r="BB287" s="6333"/>
      <c r="BC287" s="6333"/>
      <c r="BD287" s="6330"/>
      <c r="BE287" s="6095"/>
      <c r="BF287" s="6095"/>
      <c r="BG287" s="6095"/>
      <c r="BH287" s="6095"/>
      <c r="BI287" s="6095"/>
      <c r="BJ287" s="6095"/>
      <c r="BK287" s="6207"/>
      <c r="BL287" s="6322"/>
      <c r="BM287" s="6322"/>
      <c r="BN287" s="6325"/>
      <c r="BO287" s="6322"/>
      <c r="BP287" s="6207"/>
      <c r="BQ287" s="6162"/>
      <c r="BR287" s="6162"/>
      <c r="BS287" s="6162"/>
      <c r="BT287" s="6162"/>
      <c r="BU287" s="2064"/>
      <c r="BV287" s="2066"/>
      <c r="BW287" s="2063"/>
      <c r="BX287" s="3111"/>
      <c r="BY287" s="3111"/>
      <c r="BZ287" s="3111"/>
      <c r="CA287" s="2063"/>
      <c r="CB287" s="2063"/>
      <c r="CC287" s="2063"/>
      <c r="CH287" s="2107"/>
      <c r="CI287" s="2107"/>
      <c r="CJ287" s="2107"/>
      <c r="CK287" s="2107"/>
      <c r="CL287" s="2107"/>
      <c r="CM287" s="2107"/>
      <c r="CN287" s="2107"/>
      <c r="CO287" s="2107"/>
      <c r="CP287" s="2107"/>
      <c r="CQ287" s="6328"/>
      <c r="CR287" s="6328"/>
      <c r="CS287" s="2350"/>
    </row>
    <row r="288" spans="1:97" s="2059" customFormat="1" ht="12.75" customHeight="1">
      <c r="A288" s="6141"/>
      <c r="B288" s="6334" t="s">
        <v>2464</v>
      </c>
      <c r="C288" s="3809" t="s">
        <v>6317</v>
      </c>
      <c r="D288" s="6356" t="s">
        <v>6283</v>
      </c>
      <c r="E288" s="6351" t="s">
        <v>2026</v>
      </c>
      <c r="F288" s="6349" t="s">
        <v>6284</v>
      </c>
      <c r="G288" s="6358">
        <v>1</v>
      </c>
      <c r="H288" s="6358">
        <v>1</v>
      </c>
      <c r="I288" s="6331" t="s">
        <v>2028</v>
      </c>
      <c r="J288" s="6331" t="s">
        <v>2028</v>
      </c>
      <c r="K288" s="6331" t="s">
        <v>2029</v>
      </c>
      <c r="L288" s="6331" t="s">
        <v>2029</v>
      </c>
      <c r="M288" s="6331">
        <v>6</v>
      </c>
      <c r="N288" s="6331">
        <v>0</v>
      </c>
      <c r="O288" s="6331">
        <v>31</v>
      </c>
      <c r="P288" s="6331">
        <v>6</v>
      </c>
      <c r="Q288" s="6331">
        <v>0</v>
      </c>
      <c r="R288" s="6331">
        <v>31</v>
      </c>
      <c r="S288" s="6331">
        <v>0</v>
      </c>
      <c r="T288" s="6331">
        <v>0</v>
      </c>
      <c r="U288" s="6331">
        <v>0</v>
      </c>
      <c r="V288" s="6331">
        <v>0</v>
      </c>
      <c r="W288" s="6331">
        <v>0</v>
      </c>
      <c r="X288" s="6331">
        <v>0</v>
      </c>
      <c r="Y288" s="6331">
        <v>0</v>
      </c>
      <c r="Z288" s="6331">
        <v>0</v>
      </c>
      <c r="AA288" s="6331">
        <v>0</v>
      </c>
      <c r="AB288" s="6331">
        <v>0</v>
      </c>
      <c r="AC288" s="6331"/>
      <c r="AD288" s="6331"/>
      <c r="AE288" s="6331"/>
      <c r="AF288" s="6331"/>
      <c r="AG288" s="6331"/>
      <c r="AH288" s="6331"/>
      <c r="AI288" s="6331"/>
      <c r="AJ288" s="6331">
        <v>0</v>
      </c>
      <c r="AK288" s="6331">
        <v>0</v>
      </c>
      <c r="AL288" s="6331">
        <v>0</v>
      </c>
      <c r="AM288" s="6331">
        <v>0</v>
      </c>
      <c r="AN288" s="6331" t="s">
        <v>2029</v>
      </c>
      <c r="AO288" s="6331">
        <v>0</v>
      </c>
      <c r="AP288" s="6331">
        <v>0</v>
      </c>
      <c r="AQ288" s="6331">
        <v>0</v>
      </c>
      <c r="AR288" s="6331">
        <v>0</v>
      </c>
      <c r="AS288" s="6331" t="s">
        <v>4810</v>
      </c>
      <c r="AT288" s="6331"/>
      <c r="AU288" s="6331"/>
      <c r="AV288" s="6331"/>
      <c r="AW288" s="6331" t="s">
        <v>4809</v>
      </c>
      <c r="AX288" s="6331" t="s">
        <v>4809</v>
      </c>
      <c r="AY288" s="6331">
        <v>0</v>
      </c>
      <c r="AZ288" s="6331">
        <v>0</v>
      </c>
      <c r="BA288" s="6331">
        <v>0</v>
      </c>
      <c r="BB288" s="6331">
        <v>0</v>
      </c>
      <c r="BC288" s="6331" t="s">
        <v>2030</v>
      </c>
      <c r="BD288" s="6329" t="s">
        <v>2031</v>
      </c>
      <c r="BE288" s="6008">
        <v>28000</v>
      </c>
      <c r="BF288" s="6008">
        <v>28000</v>
      </c>
      <c r="BG288" s="6008">
        <v>45364</v>
      </c>
      <c r="BH288" s="6008">
        <v>2000</v>
      </c>
      <c r="BI288" s="6008">
        <v>2000</v>
      </c>
      <c r="BJ288" s="6008">
        <v>5390</v>
      </c>
      <c r="BK288" s="6212" t="s">
        <v>873</v>
      </c>
      <c r="BL288" s="6320">
        <v>4</v>
      </c>
      <c r="BM288" s="6320">
        <v>2</v>
      </c>
      <c r="BN288" s="6323" t="s">
        <v>2032</v>
      </c>
      <c r="BO288" s="6320" t="s">
        <v>2033</v>
      </c>
      <c r="BP288" s="6212" t="s">
        <v>2034</v>
      </c>
      <c r="BQ288" s="6160">
        <v>0</v>
      </c>
      <c r="BR288" s="6160">
        <v>0</v>
      </c>
      <c r="BS288" s="6160">
        <v>0</v>
      </c>
      <c r="BT288" s="6160">
        <v>0</v>
      </c>
      <c r="BU288" s="2809" t="s">
        <v>2035</v>
      </c>
      <c r="BV288" s="3282" t="s">
        <v>857</v>
      </c>
      <c r="BW288" s="2093"/>
      <c r="BX288" s="2809">
        <v>3980</v>
      </c>
      <c r="BY288" s="2809" t="s">
        <v>2034</v>
      </c>
      <c r="BZ288" s="2809">
        <v>3980</v>
      </c>
      <c r="CA288" s="2809" t="s">
        <v>2036</v>
      </c>
      <c r="CB288" s="2084" t="s">
        <v>6285</v>
      </c>
      <c r="CC288" s="2084" t="s">
        <v>1218</v>
      </c>
      <c r="CD288" s="2185">
        <v>43264</v>
      </c>
      <c r="CE288" s="2185">
        <v>43328</v>
      </c>
      <c r="CF288" s="2185">
        <v>4288</v>
      </c>
      <c r="CG288" s="2185">
        <v>4352</v>
      </c>
      <c r="CH288" s="2812"/>
      <c r="CI288" s="3283">
        <v>2</v>
      </c>
      <c r="CJ288" s="3283" t="s">
        <v>859</v>
      </c>
      <c r="CK288" s="3283">
        <v>2</v>
      </c>
      <c r="CL288" s="3284"/>
      <c r="CM288" s="3284"/>
      <c r="CN288" s="3284"/>
      <c r="CO288" s="3284"/>
      <c r="CP288" s="3284"/>
      <c r="CQ288" s="6326" t="s">
        <v>2466</v>
      </c>
      <c r="CR288" s="6326" t="s">
        <v>2455</v>
      </c>
      <c r="CS288" s="2813" t="s">
        <v>6354</v>
      </c>
    </row>
    <row r="289" spans="1:97" s="2059" customFormat="1" ht="12.75" customHeight="1" thickBot="1">
      <c r="A289" s="6142"/>
      <c r="B289" s="6336"/>
      <c r="C289" s="6355"/>
      <c r="D289" s="6357"/>
      <c r="E289" s="6352"/>
      <c r="F289" s="6350"/>
      <c r="G289" s="6359"/>
      <c r="H289" s="6359"/>
      <c r="I289" s="6333"/>
      <c r="J289" s="6333"/>
      <c r="K289" s="6333"/>
      <c r="L289" s="6333"/>
      <c r="M289" s="6333"/>
      <c r="N289" s="6333"/>
      <c r="O289" s="6333"/>
      <c r="P289" s="6333"/>
      <c r="Q289" s="6333"/>
      <c r="R289" s="6333"/>
      <c r="S289" s="6333"/>
      <c r="T289" s="6333"/>
      <c r="U289" s="6333"/>
      <c r="V289" s="6333"/>
      <c r="W289" s="6333"/>
      <c r="X289" s="6333"/>
      <c r="Y289" s="6333"/>
      <c r="Z289" s="6333"/>
      <c r="AA289" s="6333"/>
      <c r="AB289" s="6333"/>
      <c r="AC289" s="6333"/>
      <c r="AD289" s="6333"/>
      <c r="AE289" s="6333"/>
      <c r="AF289" s="6333"/>
      <c r="AG289" s="6333"/>
      <c r="AH289" s="6333"/>
      <c r="AI289" s="6333"/>
      <c r="AJ289" s="6333"/>
      <c r="AK289" s="6333"/>
      <c r="AL289" s="6333"/>
      <c r="AM289" s="6333"/>
      <c r="AN289" s="6333"/>
      <c r="AO289" s="6333"/>
      <c r="AP289" s="6333"/>
      <c r="AQ289" s="6333"/>
      <c r="AR289" s="6333"/>
      <c r="AS289" s="6333"/>
      <c r="AT289" s="6333"/>
      <c r="AU289" s="6333"/>
      <c r="AV289" s="6333"/>
      <c r="AW289" s="6333"/>
      <c r="AX289" s="6333"/>
      <c r="AY289" s="6333"/>
      <c r="AZ289" s="6333"/>
      <c r="BA289" s="6333"/>
      <c r="BB289" s="6333"/>
      <c r="BC289" s="6333"/>
      <c r="BD289" s="6330"/>
      <c r="BE289" s="6009"/>
      <c r="BF289" s="6009"/>
      <c r="BG289" s="6009"/>
      <c r="BH289" s="6009"/>
      <c r="BI289" s="6009"/>
      <c r="BJ289" s="6009"/>
      <c r="BK289" s="6207"/>
      <c r="BL289" s="6322"/>
      <c r="BM289" s="6322"/>
      <c r="BN289" s="6325"/>
      <c r="BO289" s="6322"/>
      <c r="BP289" s="6207"/>
      <c r="BQ289" s="6162"/>
      <c r="BR289" s="6162"/>
      <c r="BS289" s="6162"/>
      <c r="BT289" s="6162"/>
      <c r="BU289" s="2064"/>
      <c r="BV289" s="2066"/>
      <c r="BX289" s="3111"/>
      <c r="BY289" s="3111"/>
      <c r="BZ289" s="3111"/>
      <c r="CA289" s="2063"/>
      <c r="CB289" s="2063"/>
      <c r="CC289" s="2063"/>
      <c r="CH289" s="2107"/>
      <c r="CI289" s="2107"/>
      <c r="CJ289" s="2107"/>
      <c r="CK289" s="2107"/>
      <c r="CL289" s="2107"/>
      <c r="CM289" s="2107"/>
      <c r="CN289" s="2107"/>
      <c r="CO289" s="2107"/>
      <c r="CP289" s="2107"/>
      <c r="CQ289" s="6328"/>
      <c r="CR289" s="6328"/>
      <c r="CS289" s="2350"/>
    </row>
    <row r="290" spans="1:97" ht="12.75" customHeight="1">
      <c r="A290" s="6140" t="s">
        <v>6452</v>
      </c>
      <c r="B290" s="6334" t="s">
        <v>2464</v>
      </c>
      <c r="C290" s="6337" t="s">
        <v>6318</v>
      </c>
      <c r="D290" s="6339" t="s">
        <v>6420</v>
      </c>
      <c r="E290" s="6341" t="s">
        <v>2043</v>
      </c>
      <c r="F290" s="6312" t="s">
        <v>6289</v>
      </c>
      <c r="G290" s="6347">
        <v>1</v>
      </c>
      <c r="H290" s="6347">
        <v>1</v>
      </c>
      <c r="I290" s="6331" t="s">
        <v>2028</v>
      </c>
      <c r="J290" s="6331" t="s">
        <v>2028</v>
      </c>
      <c r="K290" s="6331" t="s">
        <v>2029</v>
      </c>
      <c r="L290" s="6331" t="s">
        <v>2029</v>
      </c>
      <c r="M290" s="6331">
        <v>8</v>
      </c>
      <c r="N290" s="6331">
        <v>0</v>
      </c>
      <c r="O290" s="6331">
        <v>31</v>
      </c>
      <c r="P290" s="6331">
        <v>8</v>
      </c>
      <c r="Q290" s="6331">
        <v>0</v>
      </c>
      <c r="R290" s="6331">
        <v>31</v>
      </c>
      <c r="S290" s="6331">
        <v>0</v>
      </c>
      <c r="T290" s="6331">
        <v>0</v>
      </c>
      <c r="U290" s="6331">
        <v>0</v>
      </c>
      <c r="V290" s="6331">
        <v>0</v>
      </c>
      <c r="W290" s="6331">
        <v>0</v>
      </c>
      <c r="X290" s="6331">
        <v>0</v>
      </c>
      <c r="Y290" s="6331">
        <v>0</v>
      </c>
      <c r="Z290" s="6331">
        <v>0</v>
      </c>
      <c r="AA290" s="6331">
        <v>0</v>
      </c>
      <c r="AB290" s="6331">
        <v>0</v>
      </c>
      <c r="AC290" s="6331"/>
      <c r="AD290" s="6331"/>
      <c r="AE290" s="6331"/>
      <c r="AF290" s="6331"/>
      <c r="AG290" s="6331"/>
      <c r="AH290" s="6331"/>
      <c r="AI290" s="6331"/>
      <c r="AJ290" s="6331">
        <v>0</v>
      </c>
      <c r="AK290" s="6331">
        <v>0</v>
      </c>
      <c r="AL290" s="6331">
        <v>0</v>
      </c>
      <c r="AM290" s="6331">
        <v>0</v>
      </c>
      <c r="AN290" s="6331" t="s">
        <v>2029</v>
      </c>
      <c r="AO290" s="6331">
        <v>0</v>
      </c>
      <c r="AP290" s="6331">
        <v>0</v>
      </c>
      <c r="AQ290" s="6331">
        <v>0</v>
      </c>
      <c r="AR290" s="6331">
        <v>0</v>
      </c>
      <c r="AS290" s="6331" t="s">
        <v>4810</v>
      </c>
      <c r="AT290" s="6331"/>
      <c r="AU290" s="6331"/>
      <c r="AV290" s="6331"/>
      <c r="AW290" s="6331" t="s">
        <v>4809</v>
      </c>
      <c r="AX290" s="6331" t="s">
        <v>4809</v>
      </c>
      <c r="AY290" s="6331">
        <v>0</v>
      </c>
      <c r="AZ290" s="6331">
        <v>0</v>
      </c>
      <c r="BA290" s="6331">
        <v>0</v>
      </c>
      <c r="BB290" s="6331">
        <v>0</v>
      </c>
      <c r="BC290" s="6331" t="s">
        <v>2030</v>
      </c>
      <c r="BD290" s="6329" t="s">
        <v>2031</v>
      </c>
      <c r="BE290" s="5957">
        <v>21000</v>
      </c>
      <c r="BF290" s="5957">
        <v>21000</v>
      </c>
      <c r="BG290" s="5957">
        <v>38439</v>
      </c>
      <c r="BH290" s="5957">
        <v>1500</v>
      </c>
      <c r="BI290" s="5957">
        <v>1500</v>
      </c>
      <c r="BJ290" s="5957">
        <v>4843</v>
      </c>
      <c r="BK290" s="6212" t="s">
        <v>873</v>
      </c>
      <c r="BL290" s="6320">
        <v>9</v>
      </c>
      <c r="BM290" s="6320">
        <v>2</v>
      </c>
      <c r="BN290" s="6323" t="s">
        <v>2045</v>
      </c>
      <c r="BO290" s="6320" t="s">
        <v>2033</v>
      </c>
      <c r="BP290" s="6212" t="s">
        <v>2034</v>
      </c>
      <c r="BQ290" s="6160">
        <v>0</v>
      </c>
      <c r="BR290" s="6160">
        <v>0</v>
      </c>
      <c r="BS290" s="6160">
        <v>0</v>
      </c>
      <c r="BT290" s="6160">
        <v>0</v>
      </c>
      <c r="BU290" s="2064" t="s">
        <v>2035</v>
      </c>
      <c r="BV290" s="2066" t="s">
        <v>857</v>
      </c>
      <c r="BW290" s="2065"/>
      <c r="BX290" s="2064">
        <v>3980</v>
      </c>
      <c r="BY290" s="2064" t="s">
        <v>2034</v>
      </c>
      <c r="BZ290" s="2064">
        <v>3980</v>
      </c>
      <c r="CA290" s="2064" t="s">
        <v>2036</v>
      </c>
      <c r="CB290" s="2084" t="s">
        <v>6281</v>
      </c>
      <c r="CC290" s="2084" t="s">
        <v>6282</v>
      </c>
      <c r="CD290" s="2185">
        <v>32256</v>
      </c>
      <c r="CE290" s="2185">
        <v>32320</v>
      </c>
      <c r="CF290" s="2185">
        <v>3200</v>
      </c>
      <c r="CG290" s="2185">
        <v>3264</v>
      </c>
      <c r="CH290" s="191"/>
      <c r="CI290" s="1201">
        <v>2</v>
      </c>
      <c r="CJ290" s="1201" t="s">
        <v>859</v>
      </c>
      <c r="CK290" s="1201">
        <v>2</v>
      </c>
      <c r="CL290" s="2063"/>
      <c r="CM290" s="2063"/>
      <c r="CN290" s="2063"/>
      <c r="CO290" s="2063"/>
      <c r="CP290" s="2063"/>
      <c r="CQ290" s="6326" t="s">
        <v>2468</v>
      </c>
      <c r="CR290" s="6326" t="s">
        <v>2455</v>
      </c>
      <c r="CS290" s="2813" t="s">
        <v>6354</v>
      </c>
    </row>
    <row r="291" spans="1:97" ht="12.75" customHeight="1">
      <c r="A291" s="6141"/>
      <c r="B291" s="6335"/>
      <c r="C291" s="6337"/>
      <c r="D291" s="6339"/>
      <c r="E291" s="6341"/>
      <c r="F291" s="6312"/>
      <c r="G291" s="6574"/>
      <c r="H291" s="6574"/>
      <c r="I291" s="6332"/>
      <c r="J291" s="6332"/>
      <c r="K291" s="6332"/>
      <c r="L291" s="6332"/>
      <c r="M291" s="6332"/>
      <c r="N291" s="6332"/>
      <c r="O291" s="6332"/>
      <c r="P291" s="6332"/>
      <c r="Q291" s="6332"/>
      <c r="R291" s="6332"/>
      <c r="S291" s="6332"/>
      <c r="T291" s="6332"/>
      <c r="U291" s="6332"/>
      <c r="V291" s="6332"/>
      <c r="W291" s="6332"/>
      <c r="X291" s="6332"/>
      <c r="Y291" s="6332"/>
      <c r="Z291" s="6332"/>
      <c r="AA291" s="6332"/>
      <c r="AB291" s="6332"/>
      <c r="AC291" s="6332"/>
      <c r="AD291" s="6332"/>
      <c r="AE291" s="6332"/>
      <c r="AF291" s="6332"/>
      <c r="AG291" s="6332"/>
      <c r="AH291" s="6332"/>
      <c r="AI291" s="6332"/>
      <c r="AJ291" s="6332"/>
      <c r="AK291" s="6332"/>
      <c r="AL291" s="6332"/>
      <c r="AM291" s="6332"/>
      <c r="AN291" s="6332"/>
      <c r="AO291" s="6332"/>
      <c r="AP291" s="6332"/>
      <c r="AQ291" s="6332"/>
      <c r="AR291" s="6332"/>
      <c r="AS291" s="6332"/>
      <c r="AT291" s="6332"/>
      <c r="AU291" s="6332"/>
      <c r="AV291" s="6332"/>
      <c r="AW291" s="6332"/>
      <c r="AX291" s="6332"/>
      <c r="AY291" s="6332"/>
      <c r="AZ291" s="6332"/>
      <c r="BA291" s="6332"/>
      <c r="BB291" s="6332"/>
      <c r="BC291" s="6332"/>
      <c r="BD291" s="6330"/>
      <c r="BE291" s="5933"/>
      <c r="BF291" s="5933"/>
      <c r="BG291" s="5933"/>
      <c r="BH291" s="5933"/>
      <c r="BI291" s="5933"/>
      <c r="BJ291" s="5933"/>
      <c r="BK291" s="6206"/>
      <c r="BL291" s="6321"/>
      <c r="BM291" s="6321"/>
      <c r="BN291" s="6324"/>
      <c r="BO291" s="6321"/>
      <c r="BP291" s="6206"/>
      <c r="BQ291" s="6161"/>
      <c r="BR291" s="6161"/>
      <c r="BS291" s="6161"/>
      <c r="BT291" s="6161"/>
      <c r="BU291" s="2064" t="s">
        <v>2035</v>
      </c>
      <c r="BV291" s="2066" t="s">
        <v>857</v>
      </c>
      <c r="BW291" s="2065"/>
      <c r="BX291" s="1201">
        <v>3989</v>
      </c>
      <c r="BY291" s="2064" t="s">
        <v>2034</v>
      </c>
      <c r="BZ291" s="1201">
        <v>3989</v>
      </c>
      <c r="CA291" s="2064" t="s">
        <v>2036</v>
      </c>
      <c r="CB291" s="2067" t="s">
        <v>4977</v>
      </c>
      <c r="CC291" s="2067" t="s">
        <v>4976</v>
      </c>
      <c r="CD291" s="2056">
        <f>$CD$26</f>
        <v>4032</v>
      </c>
      <c r="CE291" s="2056">
        <f>$CE$26</f>
        <v>4096</v>
      </c>
      <c r="CF291" s="2056">
        <f>$CF$26</f>
        <v>512</v>
      </c>
      <c r="CG291" s="2056">
        <f>$CG$26</f>
        <v>576</v>
      </c>
      <c r="CH291" s="2070"/>
      <c r="CI291" s="2069">
        <v>2</v>
      </c>
      <c r="CJ291" s="2069" t="s">
        <v>859</v>
      </c>
      <c r="CK291" s="2069">
        <v>2</v>
      </c>
      <c r="CL291" s="2068">
        <v>3</v>
      </c>
      <c r="CM291" s="2068" t="s">
        <v>875</v>
      </c>
      <c r="CN291" s="2068" t="s">
        <v>859</v>
      </c>
      <c r="CO291" s="2068" t="s">
        <v>876</v>
      </c>
      <c r="CP291" s="2068" t="s">
        <v>877</v>
      </c>
      <c r="CQ291" s="6327"/>
      <c r="CR291" s="6327"/>
      <c r="CS291" s="2349"/>
    </row>
    <row r="292" spans="1:97" ht="12.75" customHeight="1">
      <c r="A292" s="6141"/>
      <c r="B292" s="6335"/>
      <c r="C292" s="6337"/>
      <c r="D292" s="6339"/>
      <c r="E292" s="6341"/>
      <c r="F292" s="6312"/>
      <c r="G292" s="6574"/>
      <c r="H292" s="6574"/>
      <c r="I292" s="6332"/>
      <c r="J292" s="6332"/>
      <c r="K292" s="6332"/>
      <c r="L292" s="6332"/>
      <c r="M292" s="6332"/>
      <c r="N292" s="6332"/>
      <c r="O292" s="6332"/>
      <c r="P292" s="6332"/>
      <c r="Q292" s="6332"/>
      <c r="R292" s="6332"/>
      <c r="S292" s="6332"/>
      <c r="T292" s="6332"/>
      <c r="U292" s="6332"/>
      <c r="V292" s="6332"/>
      <c r="W292" s="6332"/>
      <c r="X292" s="6332"/>
      <c r="Y292" s="6332"/>
      <c r="Z292" s="6332"/>
      <c r="AA292" s="6332"/>
      <c r="AB292" s="6332"/>
      <c r="AC292" s="6332"/>
      <c r="AD292" s="6332"/>
      <c r="AE292" s="6332"/>
      <c r="AF292" s="6332"/>
      <c r="AG292" s="6332"/>
      <c r="AH292" s="6332"/>
      <c r="AI292" s="6332"/>
      <c r="AJ292" s="6332"/>
      <c r="AK292" s="6332"/>
      <c r="AL292" s="6332"/>
      <c r="AM292" s="6332"/>
      <c r="AN292" s="6332"/>
      <c r="AO292" s="6332"/>
      <c r="AP292" s="6332"/>
      <c r="AQ292" s="6332"/>
      <c r="AR292" s="6332"/>
      <c r="AS292" s="6332"/>
      <c r="AT292" s="6332"/>
      <c r="AU292" s="6332"/>
      <c r="AV292" s="6332"/>
      <c r="AW292" s="6332"/>
      <c r="AX292" s="6332"/>
      <c r="AY292" s="6332"/>
      <c r="AZ292" s="6332"/>
      <c r="BA292" s="6332"/>
      <c r="BB292" s="6332"/>
      <c r="BC292" s="6332"/>
      <c r="BD292" s="6329" t="s">
        <v>2031</v>
      </c>
      <c r="BE292" s="5933"/>
      <c r="BF292" s="5933"/>
      <c r="BG292" s="5933"/>
      <c r="BH292" s="5933"/>
      <c r="BI292" s="5933"/>
      <c r="BJ292" s="5933"/>
      <c r="BK292" s="6206"/>
      <c r="BL292" s="6321"/>
      <c r="BM292" s="6321"/>
      <c r="BN292" s="6324"/>
      <c r="BO292" s="6321"/>
      <c r="BP292" s="6206"/>
      <c r="BQ292" s="6161"/>
      <c r="BR292" s="6161"/>
      <c r="BS292" s="6161"/>
      <c r="BT292" s="6161"/>
      <c r="BU292" s="2064"/>
      <c r="BV292" s="2066"/>
      <c r="BW292" s="2065"/>
      <c r="BX292" s="2428"/>
      <c r="BY292" s="2428"/>
      <c r="BZ292" s="2428"/>
      <c r="CA292" s="2082"/>
      <c r="CB292" s="2082"/>
      <c r="CC292" s="2082"/>
      <c r="CH292" s="2082"/>
      <c r="CI292" s="2090"/>
      <c r="CJ292" s="2063"/>
      <c r="CK292" s="2063"/>
      <c r="CL292" s="2063"/>
      <c r="CM292" s="2063"/>
      <c r="CN292" s="2063"/>
      <c r="CO292" s="2063"/>
      <c r="CP292" s="2063"/>
      <c r="CQ292" s="6327"/>
      <c r="CR292" s="6327"/>
      <c r="CS292" s="2349"/>
    </row>
    <row r="293" spans="1:97" ht="12.75" customHeight="1">
      <c r="A293" s="6141"/>
      <c r="B293" s="6336"/>
      <c r="C293" s="6338"/>
      <c r="D293" s="6340"/>
      <c r="E293" s="6342"/>
      <c r="F293" s="6573"/>
      <c r="G293" s="6575"/>
      <c r="H293" s="6575"/>
      <c r="I293" s="6333"/>
      <c r="J293" s="6333"/>
      <c r="K293" s="6333"/>
      <c r="L293" s="6333"/>
      <c r="M293" s="6333"/>
      <c r="N293" s="6333"/>
      <c r="O293" s="6333"/>
      <c r="P293" s="6333"/>
      <c r="Q293" s="6333"/>
      <c r="R293" s="6333"/>
      <c r="S293" s="6333"/>
      <c r="T293" s="6333"/>
      <c r="U293" s="6333"/>
      <c r="V293" s="6333"/>
      <c r="W293" s="6333"/>
      <c r="X293" s="6333"/>
      <c r="Y293" s="6333"/>
      <c r="Z293" s="6333"/>
      <c r="AA293" s="6333"/>
      <c r="AB293" s="6333"/>
      <c r="AC293" s="6333"/>
      <c r="AD293" s="6333"/>
      <c r="AE293" s="6333"/>
      <c r="AF293" s="6333"/>
      <c r="AG293" s="6333"/>
      <c r="AH293" s="6333"/>
      <c r="AI293" s="6333"/>
      <c r="AJ293" s="6333"/>
      <c r="AK293" s="6333"/>
      <c r="AL293" s="6333"/>
      <c r="AM293" s="6333"/>
      <c r="AN293" s="6333"/>
      <c r="AO293" s="6333"/>
      <c r="AP293" s="6333"/>
      <c r="AQ293" s="6333"/>
      <c r="AR293" s="6333"/>
      <c r="AS293" s="6333"/>
      <c r="AT293" s="6333"/>
      <c r="AU293" s="6333"/>
      <c r="AV293" s="6333"/>
      <c r="AW293" s="6333"/>
      <c r="AX293" s="6333"/>
      <c r="AY293" s="6333"/>
      <c r="AZ293" s="6333"/>
      <c r="BA293" s="6333"/>
      <c r="BB293" s="6333"/>
      <c r="BC293" s="6333"/>
      <c r="BD293" s="6330"/>
      <c r="BE293" s="5958"/>
      <c r="BF293" s="5958"/>
      <c r="BG293" s="5958"/>
      <c r="BH293" s="5958"/>
      <c r="BI293" s="5958"/>
      <c r="BJ293" s="5958"/>
      <c r="BK293" s="6207"/>
      <c r="BL293" s="6322"/>
      <c r="BM293" s="6322"/>
      <c r="BN293" s="6325"/>
      <c r="BO293" s="6322"/>
      <c r="BP293" s="6207"/>
      <c r="BQ293" s="6162"/>
      <c r="BR293" s="6162"/>
      <c r="BS293" s="6162"/>
      <c r="BT293" s="6162"/>
      <c r="BU293" s="2064"/>
      <c r="BV293" s="2066"/>
      <c r="BW293" s="2065"/>
      <c r="BX293" s="1201"/>
      <c r="BY293" s="2064"/>
      <c r="BZ293" s="1201"/>
      <c r="CA293" s="2064"/>
      <c r="CB293" s="191"/>
      <c r="CC293" s="191"/>
      <c r="CD293" s="2218"/>
      <c r="CE293" s="2219"/>
      <c r="CF293" s="2219"/>
      <c r="CG293" s="2220"/>
      <c r="CH293" s="191"/>
      <c r="CI293" s="1201"/>
      <c r="CJ293" s="1201"/>
      <c r="CK293" s="1201"/>
      <c r="CL293" s="2063"/>
      <c r="CM293" s="2063"/>
      <c r="CN293" s="2063"/>
      <c r="CO293" s="2063"/>
      <c r="CP293" s="2063"/>
      <c r="CQ293" s="6328"/>
      <c r="CR293" s="6328"/>
      <c r="CS293" s="2350"/>
    </row>
    <row r="294" spans="1:97" ht="12.75" customHeight="1">
      <c r="A294" s="6141"/>
      <c r="B294" s="6334" t="s">
        <v>2464</v>
      </c>
      <c r="C294" s="6337" t="s">
        <v>6319</v>
      </c>
      <c r="D294" s="6339" t="s">
        <v>6419</v>
      </c>
      <c r="E294" s="6341" t="s">
        <v>2043</v>
      </c>
      <c r="F294" s="6312" t="s">
        <v>6290</v>
      </c>
      <c r="G294" s="6347">
        <v>1</v>
      </c>
      <c r="H294" s="6347">
        <v>1</v>
      </c>
      <c r="I294" s="6331" t="s">
        <v>2028</v>
      </c>
      <c r="J294" s="6331" t="s">
        <v>2028</v>
      </c>
      <c r="K294" s="6331" t="s">
        <v>2029</v>
      </c>
      <c r="L294" s="6331" t="s">
        <v>2029</v>
      </c>
      <c r="M294" s="6331">
        <v>8</v>
      </c>
      <c r="N294" s="6331">
        <v>0</v>
      </c>
      <c r="O294" s="6331">
        <v>31</v>
      </c>
      <c r="P294" s="6331">
        <v>8</v>
      </c>
      <c r="Q294" s="6331">
        <v>0</v>
      </c>
      <c r="R294" s="6331">
        <v>31</v>
      </c>
      <c r="S294" s="6331">
        <v>0</v>
      </c>
      <c r="T294" s="6331">
        <v>0</v>
      </c>
      <c r="U294" s="6331">
        <v>0</v>
      </c>
      <c r="V294" s="6331">
        <v>0</v>
      </c>
      <c r="W294" s="6331">
        <v>0</v>
      </c>
      <c r="X294" s="6331">
        <v>0</v>
      </c>
      <c r="Y294" s="6331">
        <v>0</v>
      </c>
      <c r="Z294" s="6331">
        <v>0</v>
      </c>
      <c r="AA294" s="6331">
        <v>0</v>
      </c>
      <c r="AB294" s="6331">
        <v>0</v>
      </c>
      <c r="AC294" s="6331"/>
      <c r="AD294" s="6331"/>
      <c r="AE294" s="6331"/>
      <c r="AF294" s="6331"/>
      <c r="AG294" s="6331"/>
      <c r="AH294" s="6331"/>
      <c r="AI294" s="6331"/>
      <c r="AJ294" s="6331">
        <v>0</v>
      </c>
      <c r="AK294" s="6331">
        <v>0</v>
      </c>
      <c r="AL294" s="6331">
        <v>0</v>
      </c>
      <c r="AM294" s="6331">
        <v>0</v>
      </c>
      <c r="AN294" s="6331" t="s">
        <v>2029</v>
      </c>
      <c r="AO294" s="6331">
        <v>0</v>
      </c>
      <c r="AP294" s="6331">
        <v>0</v>
      </c>
      <c r="AQ294" s="6331">
        <v>0</v>
      </c>
      <c r="AR294" s="6331">
        <v>0</v>
      </c>
      <c r="AS294" s="6331" t="s">
        <v>4810</v>
      </c>
      <c r="AT294" s="6331"/>
      <c r="AU294" s="6331"/>
      <c r="AV294" s="6331"/>
      <c r="AW294" s="6331" t="s">
        <v>4809</v>
      </c>
      <c r="AX294" s="6331" t="s">
        <v>4809</v>
      </c>
      <c r="AY294" s="6331">
        <v>0</v>
      </c>
      <c r="AZ294" s="6331">
        <v>0</v>
      </c>
      <c r="BA294" s="6331">
        <v>0</v>
      </c>
      <c r="BB294" s="6331">
        <v>0</v>
      </c>
      <c r="BC294" s="6331" t="s">
        <v>2030</v>
      </c>
      <c r="BD294" s="6329" t="s">
        <v>2031</v>
      </c>
      <c r="BE294" s="5957">
        <v>28000</v>
      </c>
      <c r="BF294" s="5957">
        <v>28000</v>
      </c>
      <c r="BG294" s="5957">
        <v>49460</v>
      </c>
      <c r="BH294" s="5957">
        <v>2000</v>
      </c>
      <c r="BI294" s="5957">
        <v>2000</v>
      </c>
      <c r="BJ294" s="5957">
        <v>5966</v>
      </c>
      <c r="BK294" s="6212" t="s">
        <v>873</v>
      </c>
      <c r="BL294" s="6320">
        <v>9</v>
      </c>
      <c r="BM294" s="6320">
        <v>2</v>
      </c>
      <c r="BN294" s="6323" t="s">
        <v>2045</v>
      </c>
      <c r="BO294" s="6320" t="s">
        <v>2033</v>
      </c>
      <c r="BP294" s="6212" t="s">
        <v>2034</v>
      </c>
      <c r="BQ294" s="6160">
        <v>0</v>
      </c>
      <c r="BR294" s="6160">
        <v>0</v>
      </c>
      <c r="BS294" s="6160">
        <v>0</v>
      </c>
      <c r="BT294" s="6160">
        <v>0</v>
      </c>
      <c r="BU294" s="2064" t="s">
        <v>2035</v>
      </c>
      <c r="BV294" s="2066" t="s">
        <v>857</v>
      </c>
      <c r="BW294" s="2065"/>
      <c r="BX294" s="2064">
        <v>3980</v>
      </c>
      <c r="BY294" s="2064" t="s">
        <v>2034</v>
      </c>
      <c r="BZ294" s="2064">
        <v>3980</v>
      </c>
      <c r="CA294" s="2064" t="s">
        <v>2036</v>
      </c>
      <c r="CB294" s="2084" t="s">
        <v>6285</v>
      </c>
      <c r="CC294" s="2084" t="s">
        <v>1218</v>
      </c>
      <c r="CD294" s="2185">
        <v>43264</v>
      </c>
      <c r="CE294" s="2185">
        <v>43328</v>
      </c>
      <c r="CF294" s="2185">
        <v>4288</v>
      </c>
      <c r="CG294" s="2185">
        <v>4352</v>
      </c>
      <c r="CH294" s="191"/>
      <c r="CI294" s="1201">
        <v>2</v>
      </c>
      <c r="CJ294" s="1201" t="s">
        <v>859</v>
      </c>
      <c r="CK294" s="1201">
        <v>2</v>
      </c>
      <c r="CL294" s="2063"/>
      <c r="CM294" s="2063"/>
      <c r="CN294" s="2063"/>
      <c r="CO294" s="2063"/>
      <c r="CP294" s="2063"/>
      <c r="CQ294" s="6326" t="s">
        <v>2468</v>
      </c>
      <c r="CR294" s="6326" t="s">
        <v>2455</v>
      </c>
      <c r="CS294" s="2813" t="s">
        <v>6354</v>
      </c>
    </row>
    <row r="295" spans="1:97" ht="12.75" customHeight="1">
      <c r="A295" s="6141"/>
      <c r="B295" s="6335"/>
      <c r="C295" s="6337"/>
      <c r="D295" s="6339"/>
      <c r="E295" s="6341"/>
      <c r="F295" s="6312"/>
      <c r="G295" s="6574"/>
      <c r="H295" s="6574"/>
      <c r="I295" s="6332"/>
      <c r="J295" s="6332"/>
      <c r="K295" s="6332"/>
      <c r="L295" s="6332"/>
      <c r="M295" s="6332"/>
      <c r="N295" s="6332"/>
      <c r="O295" s="6332"/>
      <c r="P295" s="6332"/>
      <c r="Q295" s="6332"/>
      <c r="R295" s="6332"/>
      <c r="S295" s="6332"/>
      <c r="T295" s="6332"/>
      <c r="U295" s="6332"/>
      <c r="V295" s="6332"/>
      <c r="W295" s="6332"/>
      <c r="X295" s="6332"/>
      <c r="Y295" s="6332"/>
      <c r="Z295" s="6332"/>
      <c r="AA295" s="6332"/>
      <c r="AB295" s="6332"/>
      <c r="AC295" s="6332"/>
      <c r="AD295" s="6332"/>
      <c r="AE295" s="6332"/>
      <c r="AF295" s="6332"/>
      <c r="AG295" s="6332"/>
      <c r="AH295" s="6332"/>
      <c r="AI295" s="6332"/>
      <c r="AJ295" s="6332"/>
      <c r="AK295" s="6332"/>
      <c r="AL295" s="6332"/>
      <c r="AM295" s="6332"/>
      <c r="AN295" s="6332"/>
      <c r="AO295" s="6332"/>
      <c r="AP295" s="6332"/>
      <c r="AQ295" s="6332"/>
      <c r="AR295" s="6332"/>
      <c r="AS295" s="6332"/>
      <c r="AT295" s="6332"/>
      <c r="AU295" s="6332"/>
      <c r="AV295" s="6332"/>
      <c r="AW295" s="6332"/>
      <c r="AX295" s="6332"/>
      <c r="AY295" s="6332"/>
      <c r="AZ295" s="6332"/>
      <c r="BA295" s="6332"/>
      <c r="BB295" s="6332"/>
      <c r="BC295" s="6332"/>
      <c r="BD295" s="6330"/>
      <c r="BE295" s="5933"/>
      <c r="BF295" s="5933"/>
      <c r="BG295" s="5933"/>
      <c r="BH295" s="5933"/>
      <c r="BI295" s="5933"/>
      <c r="BJ295" s="5933"/>
      <c r="BK295" s="6206"/>
      <c r="BL295" s="6321"/>
      <c r="BM295" s="6321"/>
      <c r="BN295" s="6324"/>
      <c r="BO295" s="6321"/>
      <c r="BP295" s="6206"/>
      <c r="BQ295" s="6161"/>
      <c r="BR295" s="6161"/>
      <c r="BS295" s="6161"/>
      <c r="BT295" s="6161"/>
      <c r="BU295" s="2064" t="s">
        <v>2035</v>
      </c>
      <c r="BV295" s="2066" t="s">
        <v>857</v>
      </c>
      <c r="BW295" s="2065"/>
      <c r="BX295" s="1201">
        <v>3989</v>
      </c>
      <c r="BY295" s="2064" t="s">
        <v>2034</v>
      </c>
      <c r="BZ295" s="1201">
        <v>3989</v>
      </c>
      <c r="CA295" s="2064" t="s">
        <v>2036</v>
      </c>
      <c r="CB295" s="2067" t="s">
        <v>4977</v>
      </c>
      <c r="CC295" s="2067" t="s">
        <v>4976</v>
      </c>
      <c r="CD295" s="2056">
        <f>$CD$26</f>
        <v>4032</v>
      </c>
      <c r="CE295" s="2056">
        <f>$CE$26</f>
        <v>4096</v>
      </c>
      <c r="CF295" s="2056">
        <f>$CF$26</f>
        <v>512</v>
      </c>
      <c r="CG295" s="2056">
        <f>$CG$26</f>
        <v>576</v>
      </c>
      <c r="CH295" s="2070"/>
      <c r="CI295" s="2069">
        <v>2</v>
      </c>
      <c r="CJ295" s="2069" t="s">
        <v>859</v>
      </c>
      <c r="CK295" s="2069">
        <v>2</v>
      </c>
      <c r="CL295" s="2068">
        <v>3</v>
      </c>
      <c r="CM295" s="2068" t="s">
        <v>875</v>
      </c>
      <c r="CN295" s="2068" t="s">
        <v>859</v>
      </c>
      <c r="CO295" s="2068" t="s">
        <v>876</v>
      </c>
      <c r="CP295" s="2068" t="s">
        <v>877</v>
      </c>
      <c r="CQ295" s="6327"/>
      <c r="CR295" s="6327"/>
      <c r="CS295" s="2349"/>
    </row>
    <row r="296" spans="1:97" ht="12.75" customHeight="1">
      <c r="A296" s="6141"/>
      <c r="B296" s="6335"/>
      <c r="C296" s="6337"/>
      <c r="D296" s="6339"/>
      <c r="E296" s="6341"/>
      <c r="F296" s="6312"/>
      <c r="G296" s="6574"/>
      <c r="H296" s="6574"/>
      <c r="I296" s="6332"/>
      <c r="J296" s="6332"/>
      <c r="K296" s="6332"/>
      <c r="L296" s="6332"/>
      <c r="M296" s="6332"/>
      <c r="N296" s="6332"/>
      <c r="O296" s="6332"/>
      <c r="P296" s="6332"/>
      <c r="Q296" s="6332"/>
      <c r="R296" s="6332"/>
      <c r="S296" s="6332"/>
      <c r="T296" s="6332"/>
      <c r="U296" s="6332"/>
      <c r="V296" s="6332"/>
      <c r="W296" s="6332"/>
      <c r="X296" s="6332"/>
      <c r="Y296" s="6332"/>
      <c r="Z296" s="6332"/>
      <c r="AA296" s="6332"/>
      <c r="AB296" s="6332"/>
      <c r="AC296" s="6332"/>
      <c r="AD296" s="6332"/>
      <c r="AE296" s="6332"/>
      <c r="AF296" s="6332"/>
      <c r="AG296" s="6332"/>
      <c r="AH296" s="6332"/>
      <c r="AI296" s="6332"/>
      <c r="AJ296" s="6332"/>
      <c r="AK296" s="6332"/>
      <c r="AL296" s="6332"/>
      <c r="AM296" s="6332"/>
      <c r="AN296" s="6332"/>
      <c r="AO296" s="6332"/>
      <c r="AP296" s="6332"/>
      <c r="AQ296" s="6332"/>
      <c r="AR296" s="6332"/>
      <c r="AS296" s="6332"/>
      <c r="AT296" s="6332"/>
      <c r="AU296" s="6332"/>
      <c r="AV296" s="6332"/>
      <c r="AW296" s="6332"/>
      <c r="AX296" s="6332"/>
      <c r="AY296" s="6332"/>
      <c r="AZ296" s="6332"/>
      <c r="BA296" s="6332"/>
      <c r="BB296" s="6332"/>
      <c r="BC296" s="6332"/>
      <c r="BD296" s="6329" t="s">
        <v>2031</v>
      </c>
      <c r="BE296" s="5933"/>
      <c r="BF296" s="5933"/>
      <c r="BG296" s="5933"/>
      <c r="BH296" s="5933"/>
      <c r="BI296" s="5933"/>
      <c r="BJ296" s="5933"/>
      <c r="BK296" s="6206"/>
      <c r="BL296" s="6321"/>
      <c r="BM296" s="6321"/>
      <c r="BN296" s="6324"/>
      <c r="BO296" s="6321"/>
      <c r="BP296" s="6206"/>
      <c r="BQ296" s="6161"/>
      <c r="BR296" s="6161"/>
      <c r="BS296" s="6161"/>
      <c r="BT296" s="6161"/>
      <c r="BU296" s="2064"/>
      <c r="BV296" s="2066"/>
      <c r="BW296" s="2065"/>
      <c r="BX296" s="2428"/>
      <c r="BY296" s="2428"/>
      <c r="BZ296" s="2428"/>
      <c r="CA296" s="2082"/>
      <c r="CB296" s="2082"/>
      <c r="CC296" s="2082"/>
      <c r="CH296" s="2082"/>
      <c r="CI296" s="2090"/>
      <c r="CJ296" s="2063"/>
      <c r="CK296" s="2063"/>
      <c r="CL296" s="2063"/>
      <c r="CM296" s="2063"/>
      <c r="CN296" s="2063"/>
      <c r="CO296" s="2063"/>
      <c r="CP296" s="2063"/>
      <c r="CQ296" s="6327"/>
      <c r="CR296" s="6327"/>
      <c r="CS296" s="2349"/>
    </row>
    <row r="297" spans="1:97" ht="12.75" customHeight="1">
      <c r="A297" s="6142"/>
      <c r="B297" s="6336"/>
      <c r="C297" s="6338"/>
      <c r="D297" s="6340"/>
      <c r="E297" s="6342"/>
      <c r="F297" s="6573"/>
      <c r="G297" s="6575"/>
      <c r="H297" s="6575"/>
      <c r="I297" s="6333"/>
      <c r="J297" s="6333"/>
      <c r="K297" s="6333"/>
      <c r="L297" s="6333"/>
      <c r="M297" s="6333"/>
      <c r="N297" s="6333"/>
      <c r="O297" s="6333"/>
      <c r="P297" s="6333"/>
      <c r="Q297" s="6333"/>
      <c r="R297" s="6333"/>
      <c r="S297" s="6333"/>
      <c r="T297" s="6333"/>
      <c r="U297" s="6333"/>
      <c r="V297" s="6333"/>
      <c r="W297" s="6333"/>
      <c r="X297" s="6333"/>
      <c r="Y297" s="6333"/>
      <c r="Z297" s="6333"/>
      <c r="AA297" s="6333"/>
      <c r="AB297" s="6333"/>
      <c r="AC297" s="6333"/>
      <c r="AD297" s="6333"/>
      <c r="AE297" s="6333"/>
      <c r="AF297" s="6333"/>
      <c r="AG297" s="6333"/>
      <c r="AH297" s="6333"/>
      <c r="AI297" s="6333"/>
      <c r="AJ297" s="6333"/>
      <c r="AK297" s="6333"/>
      <c r="AL297" s="6333"/>
      <c r="AM297" s="6333"/>
      <c r="AN297" s="6333"/>
      <c r="AO297" s="6333"/>
      <c r="AP297" s="6333"/>
      <c r="AQ297" s="6333"/>
      <c r="AR297" s="6333"/>
      <c r="AS297" s="6333"/>
      <c r="AT297" s="6333"/>
      <c r="AU297" s="6333"/>
      <c r="AV297" s="6333"/>
      <c r="AW297" s="6333"/>
      <c r="AX297" s="6333"/>
      <c r="AY297" s="6333"/>
      <c r="AZ297" s="6333"/>
      <c r="BA297" s="6333"/>
      <c r="BB297" s="6333"/>
      <c r="BC297" s="6333"/>
      <c r="BD297" s="6330"/>
      <c r="BE297" s="5958"/>
      <c r="BF297" s="5958"/>
      <c r="BG297" s="5958"/>
      <c r="BH297" s="5958"/>
      <c r="BI297" s="5958"/>
      <c r="BJ297" s="5958"/>
      <c r="BK297" s="6207"/>
      <c r="BL297" s="6322"/>
      <c r="BM297" s="6322"/>
      <c r="BN297" s="6325"/>
      <c r="BO297" s="6322"/>
      <c r="BP297" s="6207"/>
      <c r="BQ297" s="6162"/>
      <c r="BR297" s="6162"/>
      <c r="BS297" s="6162"/>
      <c r="BT297" s="6162"/>
      <c r="BU297" s="2064"/>
      <c r="BV297" s="2066"/>
      <c r="BW297" s="2065"/>
      <c r="BX297" s="1201"/>
      <c r="BY297" s="2064"/>
      <c r="BZ297" s="1201"/>
      <c r="CA297" s="2064"/>
      <c r="CB297" s="191"/>
      <c r="CC297" s="191"/>
      <c r="CD297" s="2218"/>
      <c r="CE297" s="2219"/>
      <c r="CF297" s="2219"/>
      <c r="CG297" s="2220"/>
      <c r="CH297" s="191"/>
      <c r="CI297" s="1201"/>
      <c r="CJ297" s="1201"/>
      <c r="CK297" s="1201"/>
      <c r="CL297" s="2063"/>
      <c r="CM297" s="2063"/>
      <c r="CN297" s="2063"/>
      <c r="CO297" s="2063"/>
      <c r="CP297" s="2063"/>
      <c r="CQ297" s="6328"/>
      <c r="CR297" s="6328"/>
      <c r="CS297" s="2350"/>
    </row>
    <row r="298" spans="1:97" ht="12.75" customHeight="1">
      <c r="A298" s="6140" t="s">
        <v>6313</v>
      </c>
      <c r="B298" s="6334" t="s">
        <v>2464</v>
      </c>
      <c r="C298" s="6337" t="s">
        <v>6320</v>
      </c>
      <c r="D298" s="6339" t="s">
        <v>6294</v>
      </c>
      <c r="E298" s="6341" t="s">
        <v>2050</v>
      </c>
      <c r="F298" s="6312" t="s">
        <v>6295</v>
      </c>
      <c r="G298" s="6344">
        <v>1</v>
      </c>
      <c r="H298" s="6344">
        <v>1</v>
      </c>
      <c r="I298" s="6331" t="s">
        <v>2028</v>
      </c>
      <c r="J298" s="6331" t="s">
        <v>2028</v>
      </c>
      <c r="K298" s="6331" t="s">
        <v>2029</v>
      </c>
      <c r="L298" s="6331" t="s">
        <v>2029</v>
      </c>
      <c r="M298" s="6331">
        <v>9</v>
      </c>
      <c r="N298" s="6331">
        <v>0</v>
      </c>
      <c r="O298" s="6331">
        <v>31</v>
      </c>
      <c r="P298" s="6331">
        <v>9</v>
      </c>
      <c r="Q298" s="6331">
        <v>0</v>
      </c>
      <c r="R298" s="6331">
        <v>31</v>
      </c>
      <c r="S298" s="6331">
        <v>0</v>
      </c>
      <c r="T298" s="6331">
        <v>0</v>
      </c>
      <c r="U298" s="6331">
        <v>0</v>
      </c>
      <c r="V298" s="6331">
        <v>0</v>
      </c>
      <c r="W298" s="6331">
        <v>0</v>
      </c>
      <c r="X298" s="6331">
        <v>0</v>
      </c>
      <c r="Y298" s="6331">
        <v>0</v>
      </c>
      <c r="Z298" s="6331">
        <v>0</v>
      </c>
      <c r="AA298" s="6331">
        <v>0</v>
      </c>
      <c r="AB298" s="6331">
        <v>0</v>
      </c>
      <c r="AC298" s="6331"/>
      <c r="AD298" s="6331"/>
      <c r="AE298" s="6331"/>
      <c r="AF298" s="6331"/>
      <c r="AG298" s="6331"/>
      <c r="AH298" s="6331"/>
      <c r="AI298" s="6331"/>
      <c r="AJ298" s="6331">
        <v>0</v>
      </c>
      <c r="AK298" s="6331">
        <v>0</v>
      </c>
      <c r="AL298" s="6331">
        <v>0</v>
      </c>
      <c r="AM298" s="6331">
        <v>0</v>
      </c>
      <c r="AN298" s="6331" t="s">
        <v>2029</v>
      </c>
      <c r="AO298" s="6331">
        <v>0</v>
      </c>
      <c r="AP298" s="6331">
        <v>0</v>
      </c>
      <c r="AQ298" s="6331">
        <v>0</v>
      </c>
      <c r="AR298" s="6331">
        <v>0</v>
      </c>
      <c r="AS298" s="6331" t="s">
        <v>4810</v>
      </c>
      <c r="AT298" s="6331"/>
      <c r="AU298" s="6331"/>
      <c r="AV298" s="6331"/>
      <c r="AW298" s="6331" t="s">
        <v>4809</v>
      </c>
      <c r="AX298" s="6331" t="s">
        <v>4809</v>
      </c>
      <c r="AY298" s="6331">
        <v>0</v>
      </c>
      <c r="AZ298" s="6331">
        <v>0</v>
      </c>
      <c r="BA298" s="6331">
        <v>0</v>
      </c>
      <c r="BB298" s="6331">
        <v>0</v>
      </c>
      <c r="BC298" s="6331" t="s">
        <v>2030</v>
      </c>
      <c r="BD298" s="6329" t="s">
        <v>2031</v>
      </c>
      <c r="BE298" s="5957">
        <v>21000</v>
      </c>
      <c r="BF298" s="5957">
        <v>21000</v>
      </c>
      <c r="BG298" s="5084">
        <v>44455</v>
      </c>
      <c r="BH298" s="5957">
        <v>1500</v>
      </c>
      <c r="BI298" s="5957">
        <v>1500</v>
      </c>
      <c r="BJ298" s="5957">
        <v>4843</v>
      </c>
      <c r="BK298" s="6212" t="s">
        <v>873</v>
      </c>
      <c r="BL298" s="6320">
        <v>9</v>
      </c>
      <c r="BM298" s="6320">
        <v>2</v>
      </c>
      <c r="BN298" s="6323" t="s">
        <v>2045</v>
      </c>
      <c r="BO298" s="6320" t="s">
        <v>2033</v>
      </c>
      <c r="BP298" s="6212" t="s">
        <v>2034</v>
      </c>
      <c r="BQ298" s="6160">
        <v>0</v>
      </c>
      <c r="BR298" s="6160">
        <v>0</v>
      </c>
      <c r="BS298" s="6160">
        <v>0</v>
      </c>
      <c r="BT298" s="6160">
        <v>0</v>
      </c>
      <c r="BU298" s="2064" t="s">
        <v>2035</v>
      </c>
      <c r="BV298" s="2066" t="s">
        <v>857</v>
      </c>
      <c r="BW298" s="2065"/>
      <c r="BX298" s="2064">
        <v>3980</v>
      </c>
      <c r="BY298" s="2064" t="s">
        <v>2034</v>
      </c>
      <c r="BZ298" s="2064">
        <v>3980</v>
      </c>
      <c r="CA298" s="2064" t="s">
        <v>2036</v>
      </c>
      <c r="CB298" s="2084" t="s">
        <v>6281</v>
      </c>
      <c r="CC298" s="2084" t="s">
        <v>6282</v>
      </c>
      <c r="CD298" s="2185">
        <v>32256</v>
      </c>
      <c r="CE298" s="2185">
        <v>32320</v>
      </c>
      <c r="CF298" s="2185">
        <v>3200</v>
      </c>
      <c r="CG298" s="2185">
        <v>3264</v>
      </c>
      <c r="CH298" s="191"/>
      <c r="CI298" s="1201">
        <v>2</v>
      </c>
      <c r="CJ298" s="1201" t="s">
        <v>859</v>
      </c>
      <c r="CK298" s="1201">
        <v>2</v>
      </c>
      <c r="CL298" s="2063"/>
      <c r="CM298" s="2063"/>
      <c r="CN298" s="2063"/>
      <c r="CO298" s="2063"/>
      <c r="CP298" s="2063"/>
      <c r="CQ298" s="6326" t="s">
        <v>2468</v>
      </c>
      <c r="CR298" s="6326" t="s">
        <v>2455</v>
      </c>
      <c r="CS298" s="2813" t="s">
        <v>6354</v>
      </c>
    </row>
    <row r="299" spans="1:97" ht="12.75" customHeight="1">
      <c r="A299" s="6141"/>
      <c r="B299" s="6335"/>
      <c r="C299" s="6337"/>
      <c r="D299" s="6339"/>
      <c r="E299" s="6341"/>
      <c r="F299" s="6312"/>
      <c r="G299" s="6345"/>
      <c r="H299" s="6345"/>
      <c r="I299" s="6332"/>
      <c r="J299" s="6332"/>
      <c r="K299" s="6332"/>
      <c r="L299" s="6332"/>
      <c r="M299" s="6332"/>
      <c r="N299" s="6332"/>
      <c r="O299" s="6332"/>
      <c r="P299" s="6332"/>
      <c r="Q299" s="6332"/>
      <c r="R299" s="6332"/>
      <c r="S299" s="6332"/>
      <c r="T299" s="6332"/>
      <c r="U299" s="6332"/>
      <c r="V299" s="6332"/>
      <c r="W299" s="6332"/>
      <c r="X299" s="6332"/>
      <c r="Y299" s="6332"/>
      <c r="Z299" s="6332"/>
      <c r="AA299" s="6332"/>
      <c r="AB299" s="6332"/>
      <c r="AC299" s="6332"/>
      <c r="AD299" s="6332"/>
      <c r="AE299" s="6332"/>
      <c r="AF299" s="6332"/>
      <c r="AG299" s="6332"/>
      <c r="AH299" s="6332"/>
      <c r="AI299" s="6332"/>
      <c r="AJ299" s="6332"/>
      <c r="AK299" s="6332"/>
      <c r="AL299" s="6332"/>
      <c r="AM299" s="6332"/>
      <c r="AN299" s="6332"/>
      <c r="AO299" s="6332"/>
      <c r="AP299" s="6332"/>
      <c r="AQ299" s="6332"/>
      <c r="AR299" s="6332"/>
      <c r="AS299" s="6332"/>
      <c r="AT299" s="6332"/>
      <c r="AU299" s="6332"/>
      <c r="AV299" s="6332"/>
      <c r="AW299" s="6332"/>
      <c r="AX299" s="6332"/>
      <c r="AY299" s="6332"/>
      <c r="AZ299" s="6332"/>
      <c r="BA299" s="6332"/>
      <c r="BB299" s="6332"/>
      <c r="BC299" s="6332"/>
      <c r="BD299" s="6330"/>
      <c r="BE299" s="5933"/>
      <c r="BF299" s="5933"/>
      <c r="BG299" s="5085"/>
      <c r="BH299" s="5933"/>
      <c r="BI299" s="5933"/>
      <c r="BJ299" s="5933"/>
      <c r="BK299" s="6206"/>
      <c r="BL299" s="6321"/>
      <c r="BM299" s="6321"/>
      <c r="BN299" s="6324"/>
      <c r="BO299" s="6321"/>
      <c r="BP299" s="6206"/>
      <c r="BQ299" s="6161"/>
      <c r="BR299" s="6161"/>
      <c r="BS299" s="6161"/>
      <c r="BT299" s="6161"/>
      <c r="BU299" s="2064" t="s">
        <v>2035</v>
      </c>
      <c r="BV299" s="2066" t="s">
        <v>857</v>
      </c>
      <c r="BW299" s="2065"/>
      <c r="BX299" s="1201">
        <v>3989</v>
      </c>
      <c r="BY299" s="2064" t="s">
        <v>2034</v>
      </c>
      <c r="BZ299" s="1201">
        <v>3989</v>
      </c>
      <c r="CA299" s="2064" t="s">
        <v>2036</v>
      </c>
      <c r="CB299" s="2067" t="s">
        <v>4978</v>
      </c>
      <c r="CC299" s="2067" t="s">
        <v>4976</v>
      </c>
      <c r="CD299" s="2056">
        <f>$CD$27</f>
        <v>6016</v>
      </c>
      <c r="CE299" s="2056">
        <f>$CE$27</f>
        <v>6080</v>
      </c>
      <c r="CF299" s="2056">
        <f>$CF$26</f>
        <v>512</v>
      </c>
      <c r="CG299" s="2056">
        <f>$CG$26</f>
        <v>576</v>
      </c>
      <c r="CH299" s="2070"/>
      <c r="CI299" s="2069">
        <v>2</v>
      </c>
      <c r="CJ299" s="2069" t="s">
        <v>859</v>
      </c>
      <c r="CK299" s="2069">
        <v>2</v>
      </c>
      <c r="CL299" s="2068">
        <v>6</v>
      </c>
      <c r="CM299" s="2068" t="s">
        <v>875</v>
      </c>
      <c r="CN299" s="2068" t="s">
        <v>859</v>
      </c>
      <c r="CO299" s="2068" t="s">
        <v>876</v>
      </c>
      <c r="CP299" s="2068" t="s">
        <v>877</v>
      </c>
      <c r="CQ299" s="6327"/>
      <c r="CR299" s="6327"/>
      <c r="CS299" s="2349"/>
    </row>
    <row r="300" spans="1:97" ht="12.75" customHeight="1">
      <c r="A300" s="6141"/>
      <c r="B300" s="6335"/>
      <c r="C300" s="6337"/>
      <c r="D300" s="6339"/>
      <c r="E300" s="6341"/>
      <c r="F300" s="6312"/>
      <c r="G300" s="6345"/>
      <c r="H300" s="6345"/>
      <c r="I300" s="6332"/>
      <c r="J300" s="6332"/>
      <c r="K300" s="6332"/>
      <c r="L300" s="6332"/>
      <c r="M300" s="6332"/>
      <c r="N300" s="6332"/>
      <c r="O300" s="6332"/>
      <c r="P300" s="6332"/>
      <c r="Q300" s="6332"/>
      <c r="R300" s="6332"/>
      <c r="S300" s="6332"/>
      <c r="T300" s="6332"/>
      <c r="U300" s="6332"/>
      <c r="V300" s="6332"/>
      <c r="W300" s="6332"/>
      <c r="X300" s="6332"/>
      <c r="Y300" s="6332"/>
      <c r="Z300" s="6332"/>
      <c r="AA300" s="6332"/>
      <c r="AB300" s="6332"/>
      <c r="AC300" s="6332"/>
      <c r="AD300" s="6332"/>
      <c r="AE300" s="6332"/>
      <c r="AF300" s="6332"/>
      <c r="AG300" s="6332"/>
      <c r="AH300" s="6332"/>
      <c r="AI300" s="6332"/>
      <c r="AJ300" s="6332"/>
      <c r="AK300" s="6332"/>
      <c r="AL300" s="6332"/>
      <c r="AM300" s="6332"/>
      <c r="AN300" s="6332"/>
      <c r="AO300" s="6332"/>
      <c r="AP300" s="6332"/>
      <c r="AQ300" s="6332"/>
      <c r="AR300" s="6332"/>
      <c r="AS300" s="6332"/>
      <c r="AT300" s="6332"/>
      <c r="AU300" s="6332"/>
      <c r="AV300" s="6332"/>
      <c r="AW300" s="6332"/>
      <c r="AX300" s="6332"/>
      <c r="AY300" s="6332"/>
      <c r="AZ300" s="6332"/>
      <c r="BA300" s="6332"/>
      <c r="BB300" s="6332"/>
      <c r="BC300" s="6332"/>
      <c r="BD300" s="6329" t="s">
        <v>2031</v>
      </c>
      <c r="BE300" s="5933"/>
      <c r="BF300" s="5933"/>
      <c r="BG300" s="5085"/>
      <c r="BH300" s="5933"/>
      <c r="BI300" s="5933"/>
      <c r="BJ300" s="5933"/>
      <c r="BK300" s="6206"/>
      <c r="BL300" s="6321"/>
      <c r="BM300" s="6321"/>
      <c r="BN300" s="6324"/>
      <c r="BO300" s="6321"/>
      <c r="BP300" s="6206"/>
      <c r="BQ300" s="6161"/>
      <c r="BR300" s="6161"/>
      <c r="BS300" s="6161"/>
      <c r="BT300" s="6161"/>
      <c r="BU300" s="2064"/>
      <c r="BV300" s="2066"/>
      <c r="BW300" s="2065"/>
      <c r="BX300" s="2428"/>
      <c r="BY300" s="2428"/>
      <c r="BZ300" s="2428"/>
      <c r="CA300" s="2082"/>
      <c r="CB300" s="2082"/>
      <c r="CC300" s="2082"/>
      <c r="CH300" s="2082"/>
      <c r="CI300" s="2090"/>
      <c r="CJ300" s="2063"/>
      <c r="CK300" s="2063"/>
      <c r="CL300" s="2063"/>
      <c r="CM300" s="2063"/>
      <c r="CN300" s="2063"/>
      <c r="CO300" s="2063"/>
      <c r="CP300" s="2063"/>
      <c r="CQ300" s="6327"/>
      <c r="CR300" s="6327"/>
      <c r="CS300" s="2349"/>
    </row>
    <row r="301" spans="1:97" ht="12.75" customHeight="1">
      <c r="A301" s="6141"/>
      <c r="B301" s="6336"/>
      <c r="C301" s="6338"/>
      <c r="D301" s="6340"/>
      <c r="E301" s="6342"/>
      <c r="F301" s="6573"/>
      <c r="G301" s="6346"/>
      <c r="H301" s="6346"/>
      <c r="I301" s="6333"/>
      <c r="J301" s="6333"/>
      <c r="K301" s="6333"/>
      <c r="L301" s="6333"/>
      <c r="M301" s="6333"/>
      <c r="N301" s="6333"/>
      <c r="O301" s="6333"/>
      <c r="P301" s="6333"/>
      <c r="Q301" s="6333"/>
      <c r="R301" s="6333"/>
      <c r="S301" s="6333"/>
      <c r="T301" s="6333"/>
      <c r="U301" s="6333"/>
      <c r="V301" s="6333"/>
      <c r="W301" s="6333"/>
      <c r="X301" s="6333"/>
      <c r="Y301" s="6333"/>
      <c r="Z301" s="6333"/>
      <c r="AA301" s="6333"/>
      <c r="AB301" s="6333"/>
      <c r="AC301" s="6333"/>
      <c r="AD301" s="6333"/>
      <c r="AE301" s="6333"/>
      <c r="AF301" s="6333"/>
      <c r="AG301" s="6333"/>
      <c r="AH301" s="6333"/>
      <c r="AI301" s="6333"/>
      <c r="AJ301" s="6333"/>
      <c r="AK301" s="6333"/>
      <c r="AL301" s="6333"/>
      <c r="AM301" s="6333"/>
      <c r="AN301" s="6333"/>
      <c r="AO301" s="6333"/>
      <c r="AP301" s="6333"/>
      <c r="AQ301" s="6333"/>
      <c r="AR301" s="6333"/>
      <c r="AS301" s="6333"/>
      <c r="AT301" s="6333"/>
      <c r="AU301" s="6333"/>
      <c r="AV301" s="6333"/>
      <c r="AW301" s="6333"/>
      <c r="AX301" s="6333"/>
      <c r="AY301" s="6333"/>
      <c r="AZ301" s="6333"/>
      <c r="BA301" s="6333"/>
      <c r="BB301" s="6333"/>
      <c r="BC301" s="6333"/>
      <c r="BD301" s="6330"/>
      <c r="BE301" s="5958"/>
      <c r="BF301" s="5958"/>
      <c r="BG301" s="5086"/>
      <c r="BH301" s="5958"/>
      <c r="BI301" s="5958"/>
      <c r="BJ301" s="5958"/>
      <c r="BK301" s="6207"/>
      <c r="BL301" s="6322"/>
      <c r="BM301" s="6322"/>
      <c r="BN301" s="6325"/>
      <c r="BO301" s="6322"/>
      <c r="BP301" s="6207"/>
      <c r="BQ301" s="6162"/>
      <c r="BR301" s="6162"/>
      <c r="BS301" s="6162"/>
      <c r="BT301" s="6162"/>
      <c r="BU301" s="2064"/>
      <c r="BV301" s="2066"/>
      <c r="BW301" s="2065"/>
      <c r="BX301" s="1201"/>
      <c r="BY301" s="2064"/>
      <c r="BZ301" s="1201"/>
      <c r="CA301" s="2064"/>
      <c r="CB301" s="191"/>
      <c r="CC301" s="191"/>
      <c r="CD301" s="2218"/>
      <c r="CE301" s="2219"/>
      <c r="CF301" s="2219"/>
      <c r="CG301" s="2220"/>
      <c r="CH301" s="191"/>
      <c r="CI301" s="1201"/>
      <c r="CJ301" s="1201"/>
      <c r="CK301" s="1201"/>
      <c r="CL301" s="2063"/>
      <c r="CM301" s="2063"/>
      <c r="CN301" s="2063"/>
      <c r="CO301" s="2063"/>
      <c r="CP301" s="2063"/>
      <c r="CQ301" s="6328"/>
      <c r="CR301" s="6328"/>
      <c r="CS301" s="2350"/>
    </row>
    <row r="302" spans="1:97" ht="12.75" customHeight="1">
      <c r="A302" s="6141"/>
      <c r="B302" s="6334" t="s">
        <v>2464</v>
      </c>
      <c r="C302" s="6337" t="s">
        <v>6321</v>
      </c>
      <c r="D302" s="6339" t="s">
        <v>6296</v>
      </c>
      <c r="E302" s="6341" t="s">
        <v>2050</v>
      </c>
      <c r="F302" s="6312" t="s">
        <v>6297</v>
      </c>
      <c r="G302" s="6344">
        <v>1</v>
      </c>
      <c r="H302" s="6344">
        <v>1</v>
      </c>
      <c r="I302" s="6331" t="s">
        <v>2028</v>
      </c>
      <c r="J302" s="6331" t="s">
        <v>2028</v>
      </c>
      <c r="K302" s="6331" t="s">
        <v>2029</v>
      </c>
      <c r="L302" s="6331" t="s">
        <v>2029</v>
      </c>
      <c r="M302" s="6331">
        <v>9</v>
      </c>
      <c r="N302" s="6331">
        <v>0</v>
      </c>
      <c r="O302" s="6331">
        <v>31</v>
      </c>
      <c r="P302" s="6331">
        <v>9</v>
      </c>
      <c r="Q302" s="6331">
        <v>0</v>
      </c>
      <c r="R302" s="6331">
        <v>31</v>
      </c>
      <c r="S302" s="6331">
        <v>0</v>
      </c>
      <c r="T302" s="6331">
        <v>0</v>
      </c>
      <c r="U302" s="6331">
        <v>0</v>
      </c>
      <c r="V302" s="6331">
        <v>0</v>
      </c>
      <c r="W302" s="6331">
        <v>0</v>
      </c>
      <c r="X302" s="6331">
        <v>0</v>
      </c>
      <c r="Y302" s="6331">
        <v>0</v>
      </c>
      <c r="Z302" s="6331">
        <v>0</v>
      </c>
      <c r="AA302" s="6331">
        <v>0</v>
      </c>
      <c r="AB302" s="6331">
        <v>0</v>
      </c>
      <c r="AC302" s="6331"/>
      <c r="AD302" s="6331"/>
      <c r="AE302" s="6331"/>
      <c r="AF302" s="6331"/>
      <c r="AG302" s="6331"/>
      <c r="AH302" s="6331"/>
      <c r="AI302" s="6331"/>
      <c r="AJ302" s="6331">
        <v>0</v>
      </c>
      <c r="AK302" s="6331">
        <v>0</v>
      </c>
      <c r="AL302" s="6331">
        <v>0</v>
      </c>
      <c r="AM302" s="6331">
        <v>0</v>
      </c>
      <c r="AN302" s="6331" t="s">
        <v>2029</v>
      </c>
      <c r="AO302" s="6331">
        <v>0</v>
      </c>
      <c r="AP302" s="6331">
        <v>0</v>
      </c>
      <c r="AQ302" s="6331">
        <v>0</v>
      </c>
      <c r="AR302" s="6331">
        <v>0</v>
      </c>
      <c r="AS302" s="6331" t="s">
        <v>4810</v>
      </c>
      <c r="AT302" s="6331"/>
      <c r="AU302" s="6331"/>
      <c r="AV302" s="6331"/>
      <c r="AW302" s="6331" t="s">
        <v>4809</v>
      </c>
      <c r="AX302" s="6331" t="s">
        <v>4809</v>
      </c>
      <c r="AY302" s="6331">
        <v>0</v>
      </c>
      <c r="AZ302" s="6331">
        <v>0</v>
      </c>
      <c r="BA302" s="6331">
        <v>0</v>
      </c>
      <c r="BB302" s="6331">
        <v>0</v>
      </c>
      <c r="BC302" s="6331" t="s">
        <v>2030</v>
      </c>
      <c r="BD302" s="6329" t="s">
        <v>2031</v>
      </c>
      <c r="BE302" s="5084">
        <v>28000</v>
      </c>
      <c r="BF302" s="5084">
        <v>28000</v>
      </c>
      <c r="BG302" s="5291">
        <v>55476</v>
      </c>
      <c r="BH302" s="5957">
        <v>2000</v>
      </c>
      <c r="BI302" s="5957">
        <v>2000</v>
      </c>
      <c r="BJ302" s="5957">
        <v>5966</v>
      </c>
      <c r="BK302" s="6212" t="s">
        <v>873</v>
      </c>
      <c r="BL302" s="6320">
        <v>9</v>
      </c>
      <c r="BM302" s="6320">
        <v>2</v>
      </c>
      <c r="BN302" s="6323" t="s">
        <v>2045</v>
      </c>
      <c r="BO302" s="6320" t="s">
        <v>2033</v>
      </c>
      <c r="BP302" s="6212" t="s">
        <v>2034</v>
      </c>
      <c r="BQ302" s="6160">
        <v>0</v>
      </c>
      <c r="BR302" s="6160">
        <v>0</v>
      </c>
      <c r="BS302" s="6160">
        <v>0</v>
      </c>
      <c r="BT302" s="6160">
        <v>0</v>
      </c>
      <c r="BU302" s="2064" t="s">
        <v>2035</v>
      </c>
      <c r="BV302" s="2066" t="s">
        <v>857</v>
      </c>
      <c r="BW302" s="2065"/>
      <c r="BX302" s="2064">
        <v>3980</v>
      </c>
      <c r="BY302" s="2064" t="s">
        <v>2034</v>
      </c>
      <c r="BZ302" s="2064">
        <v>3980</v>
      </c>
      <c r="CA302" s="2064" t="s">
        <v>2036</v>
      </c>
      <c r="CB302" s="2084" t="s">
        <v>6285</v>
      </c>
      <c r="CC302" s="2084" t="s">
        <v>1218</v>
      </c>
      <c r="CD302" s="2185">
        <v>43264</v>
      </c>
      <c r="CE302" s="2185">
        <v>43328</v>
      </c>
      <c r="CF302" s="2185">
        <v>4288</v>
      </c>
      <c r="CG302" s="2185">
        <v>4352</v>
      </c>
      <c r="CH302" s="191"/>
      <c r="CI302" s="1201">
        <v>2</v>
      </c>
      <c r="CJ302" s="1201" t="s">
        <v>859</v>
      </c>
      <c r="CK302" s="1201">
        <v>2</v>
      </c>
      <c r="CL302" s="2063"/>
      <c r="CM302" s="2063"/>
      <c r="CN302" s="2063"/>
      <c r="CO302" s="2063"/>
      <c r="CP302" s="2063"/>
      <c r="CQ302" s="6326" t="s">
        <v>2468</v>
      </c>
      <c r="CR302" s="6326" t="s">
        <v>2455</v>
      </c>
      <c r="CS302" s="2813" t="s">
        <v>6354</v>
      </c>
    </row>
    <row r="303" spans="1:97" ht="12.75" customHeight="1">
      <c r="A303" s="6141"/>
      <c r="B303" s="6335"/>
      <c r="C303" s="6337"/>
      <c r="D303" s="6339"/>
      <c r="E303" s="6341"/>
      <c r="F303" s="6312"/>
      <c r="G303" s="6345"/>
      <c r="H303" s="6345"/>
      <c r="I303" s="6332"/>
      <c r="J303" s="6332"/>
      <c r="K303" s="6332"/>
      <c r="L303" s="6332"/>
      <c r="M303" s="6332"/>
      <c r="N303" s="6332"/>
      <c r="O303" s="6332"/>
      <c r="P303" s="6332"/>
      <c r="Q303" s="6332"/>
      <c r="R303" s="6332"/>
      <c r="S303" s="6332"/>
      <c r="T303" s="6332"/>
      <c r="U303" s="6332"/>
      <c r="V303" s="6332"/>
      <c r="W303" s="6332"/>
      <c r="X303" s="6332"/>
      <c r="Y303" s="6332"/>
      <c r="Z303" s="6332"/>
      <c r="AA303" s="6332"/>
      <c r="AB303" s="6332"/>
      <c r="AC303" s="6332"/>
      <c r="AD303" s="6332"/>
      <c r="AE303" s="6332"/>
      <c r="AF303" s="6332"/>
      <c r="AG303" s="6332"/>
      <c r="AH303" s="6332"/>
      <c r="AI303" s="6332"/>
      <c r="AJ303" s="6332"/>
      <c r="AK303" s="6332"/>
      <c r="AL303" s="6332"/>
      <c r="AM303" s="6332"/>
      <c r="AN303" s="6332"/>
      <c r="AO303" s="6332"/>
      <c r="AP303" s="6332"/>
      <c r="AQ303" s="6332"/>
      <c r="AR303" s="6332"/>
      <c r="AS303" s="6332"/>
      <c r="AT303" s="6332"/>
      <c r="AU303" s="6332"/>
      <c r="AV303" s="6332"/>
      <c r="AW303" s="6332"/>
      <c r="AX303" s="6332"/>
      <c r="AY303" s="6332"/>
      <c r="AZ303" s="6332"/>
      <c r="BA303" s="6332"/>
      <c r="BB303" s="6332"/>
      <c r="BC303" s="6332"/>
      <c r="BD303" s="6330"/>
      <c r="BE303" s="5085"/>
      <c r="BF303" s="5085"/>
      <c r="BG303" s="5236"/>
      <c r="BH303" s="5933"/>
      <c r="BI303" s="5933"/>
      <c r="BJ303" s="5933"/>
      <c r="BK303" s="6206"/>
      <c r="BL303" s="6321"/>
      <c r="BM303" s="6321"/>
      <c r="BN303" s="6324"/>
      <c r="BO303" s="6321"/>
      <c r="BP303" s="6206"/>
      <c r="BQ303" s="6161"/>
      <c r="BR303" s="6161"/>
      <c r="BS303" s="6161"/>
      <c r="BT303" s="6161"/>
      <c r="BU303" s="2064" t="s">
        <v>2035</v>
      </c>
      <c r="BV303" s="2066" t="s">
        <v>857</v>
      </c>
      <c r="BW303" s="2065"/>
      <c r="BX303" s="1201">
        <v>3989</v>
      </c>
      <c r="BY303" s="2064" t="s">
        <v>2034</v>
      </c>
      <c r="BZ303" s="1201">
        <v>3989</v>
      </c>
      <c r="CA303" s="2064" t="s">
        <v>2036</v>
      </c>
      <c r="CB303" s="2067" t="s">
        <v>4978</v>
      </c>
      <c r="CC303" s="2067" t="s">
        <v>4976</v>
      </c>
      <c r="CD303" s="2056">
        <f>$CD$27</f>
        <v>6016</v>
      </c>
      <c r="CE303" s="2056">
        <f>$CE$27</f>
        <v>6080</v>
      </c>
      <c r="CF303" s="2056">
        <f>$CF$26</f>
        <v>512</v>
      </c>
      <c r="CG303" s="2056">
        <f>$CG$26</f>
        <v>576</v>
      </c>
      <c r="CH303" s="2070"/>
      <c r="CI303" s="2069">
        <v>2</v>
      </c>
      <c r="CJ303" s="2069" t="s">
        <v>859</v>
      </c>
      <c r="CK303" s="2069">
        <v>2</v>
      </c>
      <c r="CL303" s="2068">
        <v>6</v>
      </c>
      <c r="CM303" s="2068" t="s">
        <v>875</v>
      </c>
      <c r="CN303" s="2068" t="s">
        <v>859</v>
      </c>
      <c r="CO303" s="2068" t="s">
        <v>876</v>
      </c>
      <c r="CP303" s="2068" t="s">
        <v>877</v>
      </c>
      <c r="CQ303" s="6327"/>
      <c r="CR303" s="6327"/>
      <c r="CS303" s="2349"/>
    </row>
    <row r="304" spans="1:97" ht="12.75" customHeight="1">
      <c r="A304" s="6141"/>
      <c r="B304" s="6335"/>
      <c r="C304" s="6337"/>
      <c r="D304" s="6339"/>
      <c r="E304" s="6341"/>
      <c r="F304" s="6312"/>
      <c r="G304" s="6345"/>
      <c r="H304" s="6345"/>
      <c r="I304" s="6332"/>
      <c r="J304" s="6332"/>
      <c r="K304" s="6332"/>
      <c r="L304" s="6332"/>
      <c r="M304" s="6332"/>
      <c r="N304" s="6332"/>
      <c r="O304" s="6332"/>
      <c r="P304" s="6332"/>
      <c r="Q304" s="6332"/>
      <c r="R304" s="6332"/>
      <c r="S304" s="6332"/>
      <c r="T304" s="6332"/>
      <c r="U304" s="6332"/>
      <c r="V304" s="6332"/>
      <c r="W304" s="6332"/>
      <c r="X304" s="6332"/>
      <c r="Y304" s="6332"/>
      <c r="Z304" s="6332"/>
      <c r="AA304" s="6332"/>
      <c r="AB304" s="6332"/>
      <c r="AC304" s="6332"/>
      <c r="AD304" s="6332"/>
      <c r="AE304" s="6332"/>
      <c r="AF304" s="6332"/>
      <c r="AG304" s="6332"/>
      <c r="AH304" s="6332"/>
      <c r="AI304" s="6332"/>
      <c r="AJ304" s="6332"/>
      <c r="AK304" s="6332"/>
      <c r="AL304" s="6332"/>
      <c r="AM304" s="6332"/>
      <c r="AN304" s="6332"/>
      <c r="AO304" s="6332"/>
      <c r="AP304" s="6332"/>
      <c r="AQ304" s="6332"/>
      <c r="AR304" s="6332"/>
      <c r="AS304" s="6332"/>
      <c r="AT304" s="6332"/>
      <c r="AU304" s="6332"/>
      <c r="AV304" s="6332"/>
      <c r="AW304" s="6332"/>
      <c r="AX304" s="6332"/>
      <c r="AY304" s="6332"/>
      <c r="AZ304" s="6332"/>
      <c r="BA304" s="6332"/>
      <c r="BB304" s="6332"/>
      <c r="BC304" s="6332"/>
      <c r="BD304" s="6329" t="s">
        <v>2031</v>
      </c>
      <c r="BE304" s="5085"/>
      <c r="BF304" s="5085"/>
      <c r="BG304" s="5236"/>
      <c r="BH304" s="5933"/>
      <c r="BI304" s="5933"/>
      <c r="BJ304" s="5933"/>
      <c r="BK304" s="6206"/>
      <c r="BL304" s="6321"/>
      <c r="BM304" s="6321"/>
      <c r="BN304" s="6324"/>
      <c r="BO304" s="6321"/>
      <c r="BP304" s="6206"/>
      <c r="BQ304" s="6161"/>
      <c r="BR304" s="6161"/>
      <c r="BS304" s="6161"/>
      <c r="BT304" s="6161"/>
      <c r="BU304" s="2064"/>
      <c r="BV304" s="2066"/>
      <c r="BW304" s="2065"/>
      <c r="BX304" s="2428"/>
      <c r="BY304" s="2428"/>
      <c r="BZ304" s="2428"/>
      <c r="CA304" s="2082"/>
      <c r="CB304" s="2082"/>
      <c r="CC304" s="2082"/>
      <c r="CH304" s="2082"/>
      <c r="CI304" s="2090"/>
      <c r="CJ304" s="2063"/>
      <c r="CK304" s="2063"/>
      <c r="CL304" s="2063"/>
      <c r="CM304" s="2063"/>
      <c r="CN304" s="2063"/>
      <c r="CO304" s="2063"/>
      <c r="CP304" s="2063"/>
      <c r="CQ304" s="6327"/>
      <c r="CR304" s="6327"/>
      <c r="CS304" s="2349"/>
    </row>
    <row r="305" spans="1:97" ht="12.75" customHeight="1">
      <c r="A305" s="6142"/>
      <c r="B305" s="6336"/>
      <c r="C305" s="6338"/>
      <c r="D305" s="6340"/>
      <c r="E305" s="6342"/>
      <c r="F305" s="6573"/>
      <c r="G305" s="6346"/>
      <c r="H305" s="6346"/>
      <c r="I305" s="6333"/>
      <c r="J305" s="6333"/>
      <c r="K305" s="6333"/>
      <c r="L305" s="6333"/>
      <c r="M305" s="6333"/>
      <c r="N305" s="6333"/>
      <c r="O305" s="6333"/>
      <c r="P305" s="6333"/>
      <c r="Q305" s="6333"/>
      <c r="R305" s="6333"/>
      <c r="S305" s="6333"/>
      <c r="T305" s="6333"/>
      <c r="U305" s="6333"/>
      <c r="V305" s="6333"/>
      <c r="W305" s="6333"/>
      <c r="X305" s="6333"/>
      <c r="Y305" s="6333"/>
      <c r="Z305" s="6333"/>
      <c r="AA305" s="6333"/>
      <c r="AB305" s="6333"/>
      <c r="AC305" s="6333"/>
      <c r="AD305" s="6333"/>
      <c r="AE305" s="6333"/>
      <c r="AF305" s="6333"/>
      <c r="AG305" s="6333"/>
      <c r="AH305" s="6333"/>
      <c r="AI305" s="6333"/>
      <c r="AJ305" s="6333"/>
      <c r="AK305" s="6333"/>
      <c r="AL305" s="6333"/>
      <c r="AM305" s="6333"/>
      <c r="AN305" s="6333"/>
      <c r="AO305" s="6333"/>
      <c r="AP305" s="6333"/>
      <c r="AQ305" s="6333"/>
      <c r="AR305" s="6333"/>
      <c r="AS305" s="6333"/>
      <c r="AT305" s="6333"/>
      <c r="AU305" s="6333"/>
      <c r="AV305" s="6333"/>
      <c r="AW305" s="6333"/>
      <c r="AX305" s="6333"/>
      <c r="AY305" s="6333"/>
      <c r="AZ305" s="6333"/>
      <c r="BA305" s="6333"/>
      <c r="BB305" s="6333"/>
      <c r="BC305" s="6333"/>
      <c r="BD305" s="6330"/>
      <c r="BE305" s="5086"/>
      <c r="BF305" s="5086"/>
      <c r="BG305" s="5237"/>
      <c r="BH305" s="5958"/>
      <c r="BI305" s="5958"/>
      <c r="BJ305" s="5958"/>
      <c r="BK305" s="6207"/>
      <c r="BL305" s="6322"/>
      <c r="BM305" s="6322"/>
      <c r="BN305" s="6325"/>
      <c r="BO305" s="6322"/>
      <c r="BP305" s="6207"/>
      <c r="BQ305" s="6162"/>
      <c r="BR305" s="6162"/>
      <c r="BS305" s="6162"/>
      <c r="BT305" s="6162"/>
      <c r="BU305" s="2064"/>
      <c r="BV305" s="2066"/>
      <c r="BW305" s="2065"/>
      <c r="BX305" s="1201"/>
      <c r="BY305" s="2064"/>
      <c r="BZ305" s="1201"/>
      <c r="CA305" s="2064"/>
      <c r="CB305" s="191"/>
      <c r="CC305" s="191"/>
      <c r="CD305" s="2218"/>
      <c r="CE305" s="2219"/>
      <c r="CF305" s="2219"/>
      <c r="CG305" s="2220"/>
      <c r="CH305" s="191"/>
      <c r="CI305" s="1201"/>
      <c r="CJ305" s="1201"/>
      <c r="CK305" s="1201"/>
      <c r="CL305" s="2063"/>
      <c r="CM305" s="2063"/>
      <c r="CN305" s="2063"/>
      <c r="CO305" s="2063"/>
      <c r="CP305" s="2063"/>
      <c r="CQ305" s="6328"/>
      <c r="CR305" s="6328"/>
      <c r="CS305" s="2350"/>
    </row>
    <row r="306" spans="1:97" ht="12.75" customHeight="1">
      <c r="A306" s="6140" t="s">
        <v>6314</v>
      </c>
      <c r="B306" s="6334" t="s">
        <v>2464</v>
      </c>
      <c r="C306" s="6337" t="s">
        <v>6322</v>
      </c>
      <c r="D306" s="6339" t="s">
        <v>6294</v>
      </c>
      <c r="E306" s="6341" t="s">
        <v>2050</v>
      </c>
      <c r="F306" s="6343" t="s">
        <v>6295</v>
      </c>
      <c r="G306" s="6344">
        <v>1</v>
      </c>
      <c r="H306" s="6344">
        <v>1</v>
      </c>
      <c r="I306" s="6331" t="s">
        <v>2028</v>
      </c>
      <c r="J306" s="6331" t="s">
        <v>2028</v>
      </c>
      <c r="K306" s="6331" t="s">
        <v>2029</v>
      </c>
      <c r="L306" s="6331" t="s">
        <v>2029</v>
      </c>
      <c r="M306" s="6331">
        <v>9</v>
      </c>
      <c r="N306" s="6331">
        <v>0</v>
      </c>
      <c r="O306" s="6331">
        <v>31</v>
      </c>
      <c r="P306" s="6331">
        <v>9</v>
      </c>
      <c r="Q306" s="6331">
        <v>0</v>
      </c>
      <c r="R306" s="6331">
        <v>31</v>
      </c>
      <c r="S306" s="6331">
        <v>0</v>
      </c>
      <c r="T306" s="6331">
        <v>0</v>
      </c>
      <c r="U306" s="6331">
        <v>0</v>
      </c>
      <c r="V306" s="6331">
        <v>0</v>
      </c>
      <c r="W306" s="6331">
        <v>0</v>
      </c>
      <c r="X306" s="6331">
        <v>0</v>
      </c>
      <c r="Y306" s="6331">
        <v>0</v>
      </c>
      <c r="Z306" s="6331">
        <v>0</v>
      </c>
      <c r="AA306" s="6331">
        <v>0</v>
      </c>
      <c r="AB306" s="6331">
        <v>0</v>
      </c>
      <c r="AC306" s="6331"/>
      <c r="AD306" s="6331"/>
      <c r="AE306" s="6331"/>
      <c r="AF306" s="6331"/>
      <c r="AG306" s="6331"/>
      <c r="AH306" s="6331"/>
      <c r="AI306" s="6331"/>
      <c r="AJ306" s="6331">
        <v>0</v>
      </c>
      <c r="AK306" s="6331">
        <v>0</v>
      </c>
      <c r="AL306" s="6331">
        <v>0</v>
      </c>
      <c r="AM306" s="6331">
        <v>0</v>
      </c>
      <c r="AN306" s="6331" t="s">
        <v>2029</v>
      </c>
      <c r="AO306" s="6331">
        <v>0</v>
      </c>
      <c r="AP306" s="6331">
        <v>0</v>
      </c>
      <c r="AQ306" s="6331">
        <v>0</v>
      </c>
      <c r="AR306" s="6331">
        <v>0</v>
      </c>
      <c r="AS306" s="6331" t="s">
        <v>4810</v>
      </c>
      <c r="AT306" s="6331"/>
      <c r="AU306" s="6331"/>
      <c r="AV306" s="6331"/>
      <c r="AW306" s="6331" t="s">
        <v>4809</v>
      </c>
      <c r="AX306" s="6331" t="s">
        <v>4809</v>
      </c>
      <c r="AY306" s="6331">
        <v>0</v>
      </c>
      <c r="AZ306" s="6331">
        <v>0</v>
      </c>
      <c r="BA306" s="6331">
        <v>0</v>
      </c>
      <c r="BB306" s="6331">
        <v>0</v>
      </c>
      <c r="BC306" s="6331" t="s">
        <v>2030</v>
      </c>
      <c r="BD306" s="6329" t="s">
        <v>2031</v>
      </c>
      <c r="BE306" s="5957">
        <v>21000</v>
      </c>
      <c r="BF306" s="5957">
        <v>21000</v>
      </c>
      <c r="BG306" s="5084">
        <v>44455</v>
      </c>
      <c r="BH306" s="5957">
        <v>1500</v>
      </c>
      <c r="BI306" s="5957">
        <v>1500</v>
      </c>
      <c r="BJ306" s="5957">
        <v>4843</v>
      </c>
      <c r="BK306" s="6212" t="s">
        <v>873</v>
      </c>
      <c r="BL306" s="6320">
        <v>9</v>
      </c>
      <c r="BM306" s="6320">
        <v>2</v>
      </c>
      <c r="BN306" s="6323" t="s">
        <v>2045</v>
      </c>
      <c r="BO306" s="6320" t="s">
        <v>2033</v>
      </c>
      <c r="BP306" s="6212" t="s">
        <v>2034</v>
      </c>
      <c r="BQ306" s="6160">
        <v>0</v>
      </c>
      <c r="BR306" s="6160">
        <v>0</v>
      </c>
      <c r="BS306" s="6160">
        <v>0</v>
      </c>
      <c r="BT306" s="6160">
        <v>0</v>
      </c>
      <c r="BU306" s="2064" t="s">
        <v>2035</v>
      </c>
      <c r="BV306" s="2066" t="s">
        <v>857</v>
      </c>
      <c r="BW306" s="2065"/>
      <c r="BX306" s="2064">
        <v>3980</v>
      </c>
      <c r="BY306" s="2064" t="s">
        <v>2034</v>
      </c>
      <c r="BZ306" s="2064">
        <v>3980</v>
      </c>
      <c r="CA306" s="2064" t="s">
        <v>2036</v>
      </c>
      <c r="CB306" s="2084" t="s">
        <v>6281</v>
      </c>
      <c r="CC306" s="2084" t="s">
        <v>6282</v>
      </c>
      <c r="CD306" s="2185">
        <v>32256</v>
      </c>
      <c r="CE306" s="2185">
        <v>32320</v>
      </c>
      <c r="CF306" s="2185">
        <v>3200</v>
      </c>
      <c r="CG306" s="2185">
        <v>3264</v>
      </c>
      <c r="CH306" s="191"/>
      <c r="CI306" s="1201">
        <v>2</v>
      </c>
      <c r="CJ306" s="1201" t="s">
        <v>859</v>
      </c>
      <c r="CK306" s="1201">
        <v>2</v>
      </c>
      <c r="CL306" s="2063"/>
      <c r="CM306" s="2063"/>
      <c r="CN306" s="2063"/>
      <c r="CO306" s="2063"/>
      <c r="CP306" s="2063"/>
      <c r="CQ306" s="6326" t="s">
        <v>2468</v>
      </c>
      <c r="CR306" s="6326" t="s">
        <v>2455</v>
      </c>
      <c r="CS306" s="2813" t="s">
        <v>6354</v>
      </c>
    </row>
    <row r="307" spans="1:97" ht="12.75" customHeight="1">
      <c r="A307" s="6141"/>
      <c r="B307" s="6335"/>
      <c r="C307" s="6337"/>
      <c r="D307" s="6339"/>
      <c r="E307" s="6341"/>
      <c r="F307" s="6343"/>
      <c r="G307" s="6345"/>
      <c r="H307" s="6345"/>
      <c r="I307" s="6332"/>
      <c r="J307" s="6332"/>
      <c r="K307" s="6332"/>
      <c r="L307" s="6332"/>
      <c r="M307" s="6332"/>
      <c r="N307" s="6332"/>
      <c r="O307" s="6332"/>
      <c r="P307" s="6332"/>
      <c r="Q307" s="6332"/>
      <c r="R307" s="6332"/>
      <c r="S307" s="6332"/>
      <c r="T307" s="6332"/>
      <c r="U307" s="6332"/>
      <c r="V307" s="6332"/>
      <c r="W307" s="6332"/>
      <c r="X307" s="6332"/>
      <c r="Y307" s="6332"/>
      <c r="Z307" s="6332"/>
      <c r="AA307" s="6332"/>
      <c r="AB307" s="6332"/>
      <c r="AC307" s="6332"/>
      <c r="AD307" s="6332"/>
      <c r="AE307" s="6332"/>
      <c r="AF307" s="6332"/>
      <c r="AG307" s="6332"/>
      <c r="AH307" s="6332"/>
      <c r="AI307" s="6332"/>
      <c r="AJ307" s="6332"/>
      <c r="AK307" s="6332"/>
      <c r="AL307" s="6332"/>
      <c r="AM307" s="6332"/>
      <c r="AN307" s="6332"/>
      <c r="AO307" s="6332"/>
      <c r="AP307" s="6332"/>
      <c r="AQ307" s="6332"/>
      <c r="AR307" s="6332"/>
      <c r="AS307" s="6332"/>
      <c r="AT307" s="6332"/>
      <c r="AU307" s="6332"/>
      <c r="AV307" s="6332"/>
      <c r="AW307" s="6332"/>
      <c r="AX307" s="6332"/>
      <c r="AY307" s="6332"/>
      <c r="AZ307" s="6332"/>
      <c r="BA307" s="6332"/>
      <c r="BB307" s="6332"/>
      <c r="BC307" s="6332"/>
      <c r="BD307" s="6330"/>
      <c r="BE307" s="5933"/>
      <c r="BF307" s="5933"/>
      <c r="BG307" s="5085"/>
      <c r="BH307" s="5933"/>
      <c r="BI307" s="5933"/>
      <c r="BJ307" s="5933"/>
      <c r="BK307" s="6206"/>
      <c r="BL307" s="6321"/>
      <c r="BM307" s="6321"/>
      <c r="BN307" s="6324"/>
      <c r="BO307" s="6321"/>
      <c r="BP307" s="6206"/>
      <c r="BQ307" s="6161"/>
      <c r="BR307" s="6161"/>
      <c r="BS307" s="6161"/>
      <c r="BT307" s="6161"/>
      <c r="BU307" s="2064" t="s">
        <v>2035</v>
      </c>
      <c r="BV307" s="2066" t="s">
        <v>857</v>
      </c>
      <c r="BW307" s="2065"/>
      <c r="BX307" s="1201">
        <v>3989</v>
      </c>
      <c r="BY307" s="2064" t="s">
        <v>2034</v>
      </c>
      <c r="BZ307" s="1201">
        <v>3989</v>
      </c>
      <c r="CA307" s="2064" t="s">
        <v>2036</v>
      </c>
      <c r="CB307" s="2067" t="s">
        <v>5356</v>
      </c>
      <c r="CC307" s="2067" t="s">
        <v>4976</v>
      </c>
      <c r="CD307" s="2056">
        <f>$CD$28</f>
        <v>8000</v>
      </c>
      <c r="CE307" s="2056">
        <f>$CE$28</f>
        <v>8064</v>
      </c>
      <c r="CF307" s="2056">
        <f>$CF$26</f>
        <v>512</v>
      </c>
      <c r="CG307" s="2056">
        <f>$CG$26</f>
        <v>576</v>
      </c>
      <c r="CH307" s="2070"/>
      <c r="CI307" s="2069">
        <v>4</v>
      </c>
      <c r="CJ307" s="2069" t="s">
        <v>859</v>
      </c>
      <c r="CK307" s="2069">
        <v>4</v>
      </c>
      <c r="CL307" s="2068">
        <v>6</v>
      </c>
      <c r="CM307" s="2068" t="s">
        <v>875</v>
      </c>
      <c r="CN307" s="2068" t="s">
        <v>859</v>
      </c>
      <c r="CO307" s="2068" t="s">
        <v>876</v>
      </c>
      <c r="CP307" s="2068" t="s">
        <v>877</v>
      </c>
      <c r="CQ307" s="6327"/>
      <c r="CR307" s="6327"/>
      <c r="CS307" s="2349"/>
    </row>
    <row r="308" spans="1:97" ht="12.75" customHeight="1">
      <c r="A308" s="6141"/>
      <c r="B308" s="6335"/>
      <c r="C308" s="6337"/>
      <c r="D308" s="6339"/>
      <c r="E308" s="6341"/>
      <c r="F308" s="6343"/>
      <c r="G308" s="6345"/>
      <c r="H308" s="6345"/>
      <c r="I308" s="6332"/>
      <c r="J308" s="6332"/>
      <c r="K308" s="6332"/>
      <c r="L308" s="6332"/>
      <c r="M308" s="6332"/>
      <c r="N308" s="6332"/>
      <c r="O308" s="6332"/>
      <c r="P308" s="6332"/>
      <c r="Q308" s="6332"/>
      <c r="R308" s="6332"/>
      <c r="S308" s="6332"/>
      <c r="T308" s="6332"/>
      <c r="U308" s="6332"/>
      <c r="V308" s="6332"/>
      <c r="W308" s="6332"/>
      <c r="X308" s="6332"/>
      <c r="Y308" s="6332"/>
      <c r="Z308" s="6332"/>
      <c r="AA308" s="6332"/>
      <c r="AB308" s="6332"/>
      <c r="AC308" s="6332"/>
      <c r="AD308" s="6332"/>
      <c r="AE308" s="6332"/>
      <c r="AF308" s="6332"/>
      <c r="AG308" s="6332"/>
      <c r="AH308" s="6332"/>
      <c r="AI308" s="6332"/>
      <c r="AJ308" s="6332"/>
      <c r="AK308" s="6332"/>
      <c r="AL308" s="6332"/>
      <c r="AM308" s="6332"/>
      <c r="AN308" s="6332"/>
      <c r="AO308" s="6332"/>
      <c r="AP308" s="6332"/>
      <c r="AQ308" s="6332"/>
      <c r="AR308" s="6332"/>
      <c r="AS308" s="6332"/>
      <c r="AT308" s="6332"/>
      <c r="AU308" s="6332"/>
      <c r="AV308" s="6332"/>
      <c r="AW308" s="6332"/>
      <c r="AX308" s="6332"/>
      <c r="AY308" s="6332"/>
      <c r="AZ308" s="6332"/>
      <c r="BA308" s="6332"/>
      <c r="BB308" s="6332"/>
      <c r="BC308" s="6332"/>
      <c r="BD308" s="6329" t="s">
        <v>2031</v>
      </c>
      <c r="BE308" s="5933"/>
      <c r="BF308" s="5933"/>
      <c r="BG308" s="5085"/>
      <c r="BH308" s="5933"/>
      <c r="BI308" s="5933"/>
      <c r="BJ308" s="5933"/>
      <c r="BK308" s="6206"/>
      <c r="BL308" s="6321"/>
      <c r="BM308" s="6321"/>
      <c r="BN308" s="6324"/>
      <c r="BO308" s="6321"/>
      <c r="BP308" s="6206"/>
      <c r="BQ308" s="6161"/>
      <c r="BR308" s="6161"/>
      <c r="BS308" s="6161"/>
      <c r="BT308" s="6161"/>
      <c r="BU308" s="2064"/>
      <c r="BV308" s="2066"/>
      <c r="BW308" s="2065"/>
      <c r="BX308" s="2428"/>
      <c r="BY308" s="2428"/>
      <c r="BZ308" s="2428"/>
      <c r="CA308" s="2082"/>
      <c r="CB308" s="2082"/>
      <c r="CC308" s="2082"/>
      <c r="CH308" s="2082"/>
      <c r="CI308" s="2090"/>
      <c r="CJ308" s="2063"/>
      <c r="CK308" s="2063"/>
      <c r="CL308" s="2063"/>
      <c r="CM308" s="2063"/>
      <c r="CN308" s="2063"/>
      <c r="CO308" s="2063"/>
      <c r="CP308" s="2063"/>
      <c r="CQ308" s="6327"/>
      <c r="CR308" s="6327"/>
      <c r="CS308" s="2349"/>
    </row>
    <row r="309" spans="1:97" ht="12.75" customHeight="1">
      <c r="A309" s="6141"/>
      <c r="B309" s="6336"/>
      <c r="C309" s="6338"/>
      <c r="D309" s="6340"/>
      <c r="E309" s="6342"/>
      <c r="F309" s="6156"/>
      <c r="G309" s="6346"/>
      <c r="H309" s="6346"/>
      <c r="I309" s="6333"/>
      <c r="J309" s="6333"/>
      <c r="K309" s="6333"/>
      <c r="L309" s="6333"/>
      <c r="M309" s="6333"/>
      <c r="N309" s="6333"/>
      <c r="O309" s="6333"/>
      <c r="P309" s="6333"/>
      <c r="Q309" s="6333"/>
      <c r="R309" s="6333"/>
      <c r="S309" s="6333"/>
      <c r="T309" s="6333"/>
      <c r="U309" s="6333"/>
      <c r="V309" s="6333"/>
      <c r="W309" s="6333"/>
      <c r="X309" s="6333"/>
      <c r="Y309" s="6333"/>
      <c r="Z309" s="6333"/>
      <c r="AA309" s="6333"/>
      <c r="AB309" s="6333"/>
      <c r="AC309" s="6333"/>
      <c r="AD309" s="6333"/>
      <c r="AE309" s="6333"/>
      <c r="AF309" s="6333"/>
      <c r="AG309" s="6333"/>
      <c r="AH309" s="6333"/>
      <c r="AI309" s="6333"/>
      <c r="AJ309" s="6333"/>
      <c r="AK309" s="6333"/>
      <c r="AL309" s="6333"/>
      <c r="AM309" s="6333"/>
      <c r="AN309" s="6333"/>
      <c r="AO309" s="6333"/>
      <c r="AP309" s="6333"/>
      <c r="AQ309" s="6333"/>
      <c r="AR309" s="6333"/>
      <c r="AS309" s="6333"/>
      <c r="AT309" s="6333"/>
      <c r="AU309" s="6333"/>
      <c r="AV309" s="6333"/>
      <c r="AW309" s="6333"/>
      <c r="AX309" s="6333"/>
      <c r="AY309" s="6333"/>
      <c r="AZ309" s="6333"/>
      <c r="BA309" s="6333"/>
      <c r="BB309" s="6333"/>
      <c r="BC309" s="6333"/>
      <c r="BD309" s="6330"/>
      <c r="BE309" s="5958"/>
      <c r="BF309" s="5958"/>
      <c r="BG309" s="5086"/>
      <c r="BH309" s="5958"/>
      <c r="BI309" s="5958"/>
      <c r="BJ309" s="5958"/>
      <c r="BK309" s="6207"/>
      <c r="BL309" s="6322"/>
      <c r="BM309" s="6322"/>
      <c r="BN309" s="6325"/>
      <c r="BO309" s="6322"/>
      <c r="BP309" s="6207"/>
      <c r="BQ309" s="6162"/>
      <c r="BR309" s="6162"/>
      <c r="BS309" s="6162"/>
      <c r="BT309" s="6162"/>
      <c r="BU309" s="2064"/>
      <c r="BV309" s="2066"/>
      <c r="BW309" s="2065"/>
      <c r="BX309" s="1201"/>
      <c r="BY309" s="2064"/>
      <c r="BZ309" s="1201"/>
      <c r="CA309" s="2064"/>
      <c r="CB309" s="191"/>
      <c r="CC309" s="191"/>
      <c r="CD309" s="2218"/>
      <c r="CE309" s="2219"/>
      <c r="CF309" s="2219"/>
      <c r="CG309" s="2220"/>
      <c r="CH309" s="191"/>
      <c r="CI309" s="1201"/>
      <c r="CJ309" s="1201"/>
      <c r="CK309" s="1201"/>
      <c r="CL309" s="2063"/>
      <c r="CM309" s="2063"/>
      <c r="CN309" s="2063"/>
      <c r="CO309" s="2063"/>
      <c r="CP309" s="2063"/>
      <c r="CQ309" s="6328"/>
      <c r="CR309" s="6328"/>
      <c r="CS309" s="2350"/>
    </row>
    <row r="310" spans="1:97" ht="12.75" customHeight="1">
      <c r="A310" s="6141"/>
      <c r="B310" s="6334" t="s">
        <v>2464</v>
      </c>
      <c r="C310" s="6337" t="s">
        <v>6323</v>
      </c>
      <c r="D310" s="6339" t="s">
        <v>6296</v>
      </c>
      <c r="E310" s="6341" t="s">
        <v>2050</v>
      </c>
      <c r="F310" s="6343" t="s">
        <v>6297</v>
      </c>
      <c r="G310" s="6344">
        <v>1</v>
      </c>
      <c r="H310" s="6344">
        <v>1</v>
      </c>
      <c r="I310" s="6331" t="s">
        <v>2028</v>
      </c>
      <c r="J310" s="6331" t="s">
        <v>2028</v>
      </c>
      <c r="K310" s="6331" t="s">
        <v>2029</v>
      </c>
      <c r="L310" s="6331" t="s">
        <v>2029</v>
      </c>
      <c r="M310" s="6331">
        <v>9</v>
      </c>
      <c r="N310" s="6331">
        <v>0</v>
      </c>
      <c r="O310" s="6331">
        <v>31</v>
      </c>
      <c r="P310" s="6331">
        <v>9</v>
      </c>
      <c r="Q310" s="6331">
        <v>0</v>
      </c>
      <c r="R310" s="6331">
        <v>31</v>
      </c>
      <c r="S310" s="6331">
        <v>0</v>
      </c>
      <c r="T310" s="6331">
        <v>0</v>
      </c>
      <c r="U310" s="6331">
        <v>0</v>
      </c>
      <c r="V310" s="6331">
        <v>0</v>
      </c>
      <c r="W310" s="6331">
        <v>0</v>
      </c>
      <c r="X310" s="6331">
        <v>0</v>
      </c>
      <c r="Y310" s="6331">
        <v>0</v>
      </c>
      <c r="Z310" s="6331">
        <v>0</v>
      </c>
      <c r="AA310" s="6331">
        <v>0</v>
      </c>
      <c r="AB310" s="6331">
        <v>0</v>
      </c>
      <c r="AC310" s="6331"/>
      <c r="AD310" s="6331"/>
      <c r="AE310" s="6331"/>
      <c r="AF310" s="6331"/>
      <c r="AG310" s="6331"/>
      <c r="AH310" s="6331"/>
      <c r="AI310" s="6331"/>
      <c r="AJ310" s="6331">
        <v>0</v>
      </c>
      <c r="AK310" s="6331">
        <v>0</v>
      </c>
      <c r="AL310" s="6331">
        <v>0</v>
      </c>
      <c r="AM310" s="6331">
        <v>0</v>
      </c>
      <c r="AN310" s="6331" t="s">
        <v>2029</v>
      </c>
      <c r="AO310" s="6331">
        <v>0</v>
      </c>
      <c r="AP310" s="6331">
        <v>0</v>
      </c>
      <c r="AQ310" s="6331">
        <v>0</v>
      </c>
      <c r="AR310" s="6331">
        <v>0</v>
      </c>
      <c r="AS310" s="6331" t="s">
        <v>4810</v>
      </c>
      <c r="AT310" s="6331"/>
      <c r="AU310" s="6331"/>
      <c r="AV310" s="6331"/>
      <c r="AW310" s="6331" t="s">
        <v>4809</v>
      </c>
      <c r="AX310" s="6331" t="s">
        <v>4809</v>
      </c>
      <c r="AY310" s="6331">
        <v>0</v>
      </c>
      <c r="AZ310" s="6331">
        <v>0</v>
      </c>
      <c r="BA310" s="6331">
        <v>0</v>
      </c>
      <c r="BB310" s="6331">
        <v>0</v>
      </c>
      <c r="BC310" s="6331" t="s">
        <v>2030</v>
      </c>
      <c r="BD310" s="6329" t="s">
        <v>2031</v>
      </c>
      <c r="BE310" s="5084">
        <v>28000</v>
      </c>
      <c r="BF310" s="5084">
        <v>28000</v>
      </c>
      <c r="BG310" s="5291">
        <v>55476</v>
      </c>
      <c r="BH310" s="5957">
        <v>2000</v>
      </c>
      <c r="BI310" s="5957">
        <v>2000</v>
      </c>
      <c r="BJ310" s="5957">
        <v>5966</v>
      </c>
      <c r="BK310" s="6212" t="s">
        <v>873</v>
      </c>
      <c r="BL310" s="6320">
        <v>9</v>
      </c>
      <c r="BM310" s="6320">
        <v>2</v>
      </c>
      <c r="BN310" s="6323" t="s">
        <v>2045</v>
      </c>
      <c r="BO310" s="6320" t="s">
        <v>2033</v>
      </c>
      <c r="BP310" s="6212" t="s">
        <v>2034</v>
      </c>
      <c r="BQ310" s="6160">
        <v>0</v>
      </c>
      <c r="BR310" s="6160">
        <v>0</v>
      </c>
      <c r="BS310" s="6160">
        <v>0</v>
      </c>
      <c r="BT310" s="6160">
        <v>0</v>
      </c>
      <c r="BU310" s="2064" t="s">
        <v>2035</v>
      </c>
      <c r="BV310" s="2066" t="s">
        <v>857</v>
      </c>
      <c r="BW310" s="2065"/>
      <c r="BX310" s="2064">
        <v>3980</v>
      </c>
      <c r="BY310" s="2064" t="s">
        <v>2034</v>
      </c>
      <c r="BZ310" s="2064">
        <v>3980</v>
      </c>
      <c r="CA310" s="2064" t="s">
        <v>2036</v>
      </c>
      <c r="CB310" s="2084" t="s">
        <v>6285</v>
      </c>
      <c r="CC310" s="2084" t="s">
        <v>1218</v>
      </c>
      <c r="CD310" s="2185">
        <v>43264</v>
      </c>
      <c r="CE310" s="2185">
        <v>43328</v>
      </c>
      <c r="CF310" s="2185">
        <v>4288</v>
      </c>
      <c r="CG310" s="2185">
        <v>4352</v>
      </c>
      <c r="CH310" s="191"/>
      <c r="CI310" s="1201">
        <v>2</v>
      </c>
      <c r="CJ310" s="1201" t="s">
        <v>859</v>
      </c>
      <c r="CK310" s="1201">
        <v>2</v>
      </c>
      <c r="CL310" s="2063"/>
      <c r="CM310" s="2063"/>
      <c r="CN310" s="2063"/>
      <c r="CO310" s="2063"/>
      <c r="CP310" s="2063"/>
      <c r="CQ310" s="6326" t="s">
        <v>2468</v>
      </c>
      <c r="CR310" s="6326" t="s">
        <v>2455</v>
      </c>
      <c r="CS310" s="2813" t="s">
        <v>6354</v>
      </c>
    </row>
    <row r="311" spans="1:97" ht="12.75" customHeight="1">
      <c r="A311" s="6141"/>
      <c r="B311" s="6335"/>
      <c r="C311" s="6337"/>
      <c r="D311" s="6339"/>
      <c r="E311" s="6341"/>
      <c r="F311" s="6343"/>
      <c r="G311" s="6345"/>
      <c r="H311" s="6345"/>
      <c r="I311" s="6332"/>
      <c r="J311" s="6332"/>
      <c r="K311" s="6332"/>
      <c r="L311" s="6332"/>
      <c r="M311" s="6332"/>
      <c r="N311" s="6332"/>
      <c r="O311" s="6332"/>
      <c r="P311" s="6332"/>
      <c r="Q311" s="6332"/>
      <c r="R311" s="6332"/>
      <c r="S311" s="6332"/>
      <c r="T311" s="6332"/>
      <c r="U311" s="6332"/>
      <c r="V311" s="6332"/>
      <c r="W311" s="6332"/>
      <c r="X311" s="6332"/>
      <c r="Y311" s="6332"/>
      <c r="Z311" s="6332"/>
      <c r="AA311" s="6332"/>
      <c r="AB311" s="6332"/>
      <c r="AC311" s="6332"/>
      <c r="AD311" s="6332"/>
      <c r="AE311" s="6332"/>
      <c r="AF311" s="6332"/>
      <c r="AG311" s="6332"/>
      <c r="AH311" s="6332"/>
      <c r="AI311" s="6332"/>
      <c r="AJ311" s="6332"/>
      <c r="AK311" s="6332"/>
      <c r="AL311" s="6332"/>
      <c r="AM311" s="6332"/>
      <c r="AN311" s="6332"/>
      <c r="AO311" s="6332"/>
      <c r="AP311" s="6332"/>
      <c r="AQ311" s="6332"/>
      <c r="AR311" s="6332"/>
      <c r="AS311" s="6332"/>
      <c r="AT311" s="6332"/>
      <c r="AU311" s="6332"/>
      <c r="AV311" s="6332"/>
      <c r="AW311" s="6332"/>
      <c r="AX311" s="6332"/>
      <c r="AY311" s="6332"/>
      <c r="AZ311" s="6332"/>
      <c r="BA311" s="6332"/>
      <c r="BB311" s="6332"/>
      <c r="BC311" s="6332"/>
      <c r="BD311" s="6330"/>
      <c r="BE311" s="5085"/>
      <c r="BF311" s="5085"/>
      <c r="BG311" s="5236"/>
      <c r="BH311" s="5933"/>
      <c r="BI311" s="5933"/>
      <c r="BJ311" s="5933"/>
      <c r="BK311" s="6206"/>
      <c r="BL311" s="6321"/>
      <c r="BM311" s="6321"/>
      <c r="BN311" s="6324"/>
      <c r="BO311" s="6321"/>
      <c r="BP311" s="6206"/>
      <c r="BQ311" s="6161"/>
      <c r="BR311" s="6161"/>
      <c r="BS311" s="6161"/>
      <c r="BT311" s="6161"/>
      <c r="BU311" s="2064" t="s">
        <v>2035</v>
      </c>
      <c r="BV311" s="2066" t="s">
        <v>857</v>
      </c>
      <c r="BW311" s="2065"/>
      <c r="BX311" s="1201">
        <v>3989</v>
      </c>
      <c r="BY311" s="2064" t="s">
        <v>2034</v>
      </c>
      <c r="BZ311" s="1201">
        <v>3989</v>
      </c>
      <c r="CA311" s="2064" t="s">
        <v>2036</v>
      </c>
      <c r="CB311" s="2067" t="s">
        <v>5356</v>
      </c>
      <c r="CC311" s="2067" t="s">
        <v>4976</v>
      </c>
      <c r="CD311" s="2056">
        <f>$CD$28</f>
        <v>8000</v>
      </c>
      <c r="CE311" s="2056">
        <f>$CE$28</f>
        <v>8064</v>
      </c>
      <c r="CF311" s="2056">
        <f>$CF$26</f>
        <v>512</v>
      </c>
      <c r="CG311" s="2056">
        <f>$CG$26</f>
        <v>576</v>
      </c>
      <c r="CH311" s="2070"/>
      <c r="CI311" s="2069">
        <v>4</v>
      </c>
      <c r="CJ311" s="2069" t="s">
        <v>859</v>
      </c>
      <c r="CK311" s="2069">
        <v>4</v>
      </c>
      <c r="CL311" s="2068">
        <v>6</v>
      </c>
      <c r="CM311" s="2068" t="s">
        <v>875</v>
      </c>
      <c r="CN311" s="2068" t="s">
        <v>859</v>
      </c>
      <c r="CO311" s="2068" t="s">
        <v>876</v>
      </c>
      <c r="CP311" s="2068" t="s">
        <v>877</v>
      </c>
      <c r="CQ311" s="6327"/>
      <c r="CR311" s="6327"/>
      <c r="CS311" s="2349"/>
    </row>
    <row r="312" spans="1:97" ht="12.75" customHeight="1">
      <c r="A312" s="6141"/>
      <c r="B312" s="6335"/>
      <c r="C312" s="6337"/>
      <c r="D312" s="6339"/>
      <c r="E312" s="6341"/>
      <c r="F312" s="6343"/>
      <c r="G312" s="6345"/>
      <c r="H312" s="6345"/>
      <c r="I312" s="6332"/>
      <c r="J312" s="6332"/>
      <c r="K312" s="6332"/>
      <c r="L312" s="6332"/>
      <c r="M312" s="6332"/>
      <c r="N312" s="6332"/>
      <c r="O312" s="6332"/>
      <c r="P312" s="6332"/>
      <c r="Q312" s="6332"/>
      <c r="R312" s="6332"/>
      <c r="S312" s="6332"/>
      <c r="T312" s="6332"/>
      <c r="U312" s="6332"/>
      <c r="V312" s="6332"/>
      <c r="W312" s="6332"/>
      <c r="X312" s="6332"/>
      <c r="Y312" s="6332"/>
      <c r="Z312" s="6332"/>
      <c r="AA312" s="6332"/>
      <c r="AB312" s="6332"/>
      <c r="AC312" s="6332"/>
      <c r="AD312" s="6332"/>
      <c r="AE312" s="6332"/>
      <c r="AF312" s="6332"/>
      <c r="AG312" s="6332"/>
      <c r="AH312" s="6332"/>
      <c r="AI312" s="6332"/>
      <c r="AJ312" s="6332"/>
      <c r="AK312" s="6332"/>
      <c r="AL312" s="6332"/>
      <c r="AM312" s="6332"/>
      <c r="AN312" s="6332"/>
      <c r="AO312" s="6332"/>
      <c r="AP312" s="6332"/>
      <c r="AQ312" s="6332"/>
      <c r="AR312" s="6332"/>
      <c r="AS312" s="6332"/>
      <c r="AT312" s="6332"/>
      <c r="AU312" s="6332"/>
      <c r="AV312" s="6332"/>
      <c r="AW312" s="6332"/>
      <c r="AX312" s="6332"/>
      <c r="AY312" s="6332"/>
      <c r="AZ312" s="6332"/>
      <c r="BA312" s="6332"/>
      <c r="BB312" s="6332"/>
      <c r="BC312" s="6332"/>
      <c r="BD312" s="6329" t="s">
        <v>2031</v>
      </c>
      <c r="BE312" s="5085"/>
      <c r="BF312" s="5085"/>
      <c r="BG312" s="5236"/>
      <c r="BH312" s="5933"/>
      <c r="BI312" s="5933"/>
      <c r="BJ312" s="5933"/>
      <c r="BK312" s="6206"/>
      <c r="BL312" s="6321"/>
      <c r="BM312" s="6321"/>
      <c r="BN312" s="6324"/>
      <c r="BO312" s="6321"/>
      <c r="BP312" s="6206"/>
      <c r="BQ312" s="6161"/>
      <c r="BR312" s="6161"/>
      <c r="BS312" s="6161"/>
      <c r="BT312" s="6161"/>
      <c r="BU312" s="2064"/>
      <c r="BV312" s="2066"/>
      <c r="BW312" s="2065"/>
      <c r="BX312" s="2428"/>
      <c r="BY312" s="2428"/>
      <c r="BZ312" s="2428"/>
      <c r="CA312" s="2082"/>
      <c r="CB312" s="2082"/>
      <c r="CC312" s="2082"/>
      <c r="CH312" s="2082"/>
      <c r="CI312" s="2090"/>
      <c r="CJ312" s="2063"/>
      <c r="CK312" s="2063"/>
      <c r="CL312" s="2063"/>
      <c r="CM312" s="2063"/>
      <c r="CN312" s="2063"/>
      <c r="CO312" s="2063"/>
      <c r="CP312" s="2063"/>
      <c r="CQ312" s="6327"/>
      <c r="CR312" s="6327"/>
      <c r="CS312" s="2349"/>
    </row>
    <row r="313" spans="1:97" ht="12.75" customHeight="1">
      <c r="A313" s="6142"/>
      <c r="B313" s="6336"/>
      <c r="C313" s="6338"/>
      <c r="D313" s="6340"/>
      <c r="E313" s="6342"/>
      <c r="F313" s="6156"/>
      <c r="G313" s="6346"/>
      <c r="H313" s="6346"/>
      <c r="I313" s="6333"/>
      <c r="J313" s="6333"/>
      <c r="K313" s="6333"/>
      <c r="L313" s="6333"/>
      <c r="M313" s="6333"/>
      <c r="N313" s="6333"/>
      <c r="O313" s="6333"/>
      <c r="P313" s="6333"/>
      <c r="Q313" s="6333"/>
      <c r="R313" s="6333"/>
      <c r="S313" s="6333"/>
      <c r="T313" s="6333"/>
      <c r="U313" s="6333"/>
      <c r="V313" s="6333"/>
      <c r="W313" s="6333"/>
      <c r="X313" s="6333"/>
      <c r="Y313" s="6333"/>
      <c r="Z313" s="6333"/>
      <c r="AA313" s="6333"/>
      <c r="AB313" s="6333"/>
      <c r="AC313" s="6333"/>
      <c r="AD313" s="6333"/>
      <c r="AE313" s="6333"/>
      <c r="AF313" s="6333"/>
      <c r="AG313" s="6333"/>
      <c r="AH313" s="6333"/>
      <c r="AI313" s="6333"/>
      <c r="AJ313" s="6333"/>
      <c r="AK313" s="6333"/>
      <c r="AL313" s="6333"/>
      <c r="AM313" s="6333"/>
      <c r="AN313" s="6333"/>
      <c r="AO313" s="6333"/>
      <c r="AP313" s="6333"/>
      <c r="AQ313" s="6333"/>
      <c r="AR313" s="6333"/>
      <c r="AS313" s="6333"/>
      <c r="AT313" s="6333"/>
      <c r="AU313" s="6333"/>
      <c r="AV313" s="6333"/>
      <c r="AW313" s="6333"/>
      <c r="AX313" s="6333"/>
      <c r="AY313" s="6333"/>
      <c r="AZ313" s="6333"/>
      <c r="BA313" s="6333"/>
      <c r="BB313" s="6333"/>
      <c r="BC313" s="6333"/>
      <c r="BD313" s="6330"/>
      <c r="BE313" s="5086"/>
      <c r="BF313" s="5086"/>
      <c r="BG313" s="5237"/>
      <c r="BH313" s="5958"/>
      <c r="BI313" s="5958"/>
      <c r="BJ313" s="5958"/>
      <c r="BK313" s="6207"/>
      <c r="BL313" s="6322"/>
      <c r="BM313" s="6322"/>
      <c r="BN313" s="6325"/>
      <c r="BO313" s="6322"/>
      <c r="BP313" s="6207"/>
      <c r="BQ313" s="6162"/>
      <c r="BR313" s="6162"/>
      <c r="BS313" s="6162"/>
      <c r="BT313" s="6162"/>
      <c r="BU313" s="2064"/>
      <c r="BV313" s="2066"/>
      <c r="BW313" s="2065"/>
      <c r="BX313" s="1201"/>
      <c r="BY313" s="2064"/>
      <c r="BZ313" s="1201"/>
      <c r="CA313" s="2064"/>
      <c r="CB313" s="191"/>
      <c r="CC313" s="191"/>
      <c r="CD313" s="2218"/>
      <c r="CE313" s="2219"/>
      <c r="CF313" s="2219"/>
      <c r="CG313" s="2220"/>
      <c r="CH313" s="191"/>
      <c r="CI313" s="1201"/>
      <c r="CJ313" s="1201"/>
      <c r="CK313" s="1201"/>
      <c r="CL313" s="2063"/>
      <c r="CM313" s="2063"/>
      <c r="CN313" s="2063"/>
      <c r="CO313" s="2063"/>
      <c r="CP313" s="2063"/>
      <c r="CQ313" s="6328"/>
      <c r="CR313" s="6328"/>
      <c r="CS313" s="2350"/>
    </row>
    <row r="314" spans="1:97" ht="12.75" customHeight="1">
      <c r="A314" s="6140" t="s">
        <v>6315</v>
      </c>
      <c r="B314" s="6334" t="s">
        <v>2464</v>
      </c>
      <c r="C314" s="6337" t="s">
        <v>6324</v>
      </c>
      <c r="D314" s="6339" t="s">
        <v>6294</v>
      </c>
      <c r="E314" s="6341" t="s">
        <v>2050</v>
      </c>
      <c r="F314" s="6343" t="s">
        <v>6295</v>
      </c>
      <c r="G314" s="6344">
        <v>1</v>
      </c>
      <c r="H314" s="6344">
        <v>1</v>
      </c>
      <c r="I314" s="6331" t="s">
        <v>2028</v>
      </c>
      <c r="J314" s="6331" t="s">
        <v>2028</v>
      </c>
      <c r="K314" s="6331" t="s">
        <v>2029</v>
      </c>
      <c r="L314" s="6331" t="s">
        <v>2029</v>
      </c>
      <c r="M314" s="6331">
        <v>9</v>
      </c>
      <c r="N314" s="6331">
        <v>0</v>
      </c>
      <c r="O314" s="6331">
        <v>31</v>
      </c>
      <c r="P314" s="6331">
        <v>9</v>
      </c>
      <c r="Q314" s="6331">
        <v>0</v>
      </c>
      <c r="R314" s="6331">
        <v>31</v>
      </c>
      <c r="S314" s="6331">
        <v>0</v>
      </c>
      <c r="T314" s="6331">
        <v>0</v>
      </c>
      <c r="U314" s="6331">
        <v>0</v>
      </c>
      <c r="V314" s="6331">
        <v>0</v>
      </c>
      <c r="W314" s="6331">
        <v>0</v>
      </c>
      <c r="X314" s="6331">
        <v>0</v>
      </c>
      <c r="Y314" s="6331">
        <v>0</v>
      </c>
      <c r="Z314" s="6331">
        <v>0</v>
      </c>
      <c r="AA314" s="6331">
        <v>0</v>
      </c>
      <c r="AB314" s="6331">
        <v>0</v>
      </c>
      <c r="AC314" s="6331"/>
      <c r="AD314" s="6331"/>
      <c r="AE314" s="6331"/>
      <c r="AF314" s="6331"/>
      <c r="AG314" s="6331"/>
      <c r="AH314" s="6331"/>
      <c r="AI314" s="6331"/>
      <c r="AJ314" s="6331">
        <v>0</v>
      </c>
      <c r="AK314" s="6331">
        <v>0</v>
      </c>
      <c r="AL314" s="6331">
        <v>0</v>
      </c>
      <c r="AM314" s="6331">
        <v>0</v>
      </c>
      <c r="AN314" s="6331" t="s">
        <v>2029</v>
      </c>
      <c r="AO314" s="6331">
        <v>0</v>
      </c>
      <c r="AP314" s="6331">
        <v>0</v>
      </c>
      <c r="AQ314" s="6331">
        <v>0</v>
      </c>
      <c r="AR314" s="6331">
        <v>0</v>
      </c>
      <c r="AS314" s="6331" t="s">
        <v>4810</v>
      </c>
      <c r="AT314" s="6331"/>
      <c r="AU314" s="6331"/>
      <c r="AV314" s="6331"/>
      <c r="AW314" s="6331" t="s">
        <v>4809</v>
      </c>
      <c r="AX314" s="6331" t="s">
        <v>4809</v>
      </c>
      <c r="AY314" s="6331">
        <v>0</v>
      </c>
      <c r="AZ314" s="6331">
        <v>0</v>
      </c>
      <c r="BA314" s="6331">
        <v>0</v>
      </c>
      <c r="BB314" s="6331">
        <v>0</v>
      </c>
      <c r="BC314" s="6331" t="s">
        <v>2030</v>
      </c>
      <c r="BD314" s="6329" t="s">
        <v>2031</v>
      </c>
      <c r="BE314" s="5957">
        <v>21000</v>
      </c>
      <c r="BF314" s="5957">
        <v>21000</v>
      </c>
      <c r="BG314" s="5084">
        <v>44455</v>
      </c>
      <c r="BH314" s="5957">
        <v>1500</v>
      </c>
      <c r="BI314" s="5957">
        <v>1500</v>
      </c>
      <c r="BJ314" s="5957">
        <v>4843</v>
      </c>
      <c r="BK314" s="6212" t="s">
        <v>873</v>
      </c>
      <c r="BL314" s="6320">
        <v>9</v>
      </c>
      <c r="BM314" s="6320">
        <v>2</v>
      </c>
      <c r="BN314" s="6323" t="s">
        <v>2045</v>
      </c>
      <c r="BO314" s="6320" t="s">
        <v>2033</v>
      </c>
      <c r="BP314" s="6212" t="s">
        <v>2034</v>
      </c>
      <c r="BQ314" s="6160">
        <v>0</v>
      </c>
      <c r="BR314" s="6160">
        <v>0</v>
      </c>
      <c r="BS314" s="6160">
        <v>0</v>
      </c>
      <c r="BT314" s="6160">
        <v>0</v>
      </c>
      <c r="BU314" s="2064" t="s">
        <v>2035</v>
      </c>
      <c r="BV314" s="2066" t="s">
        <v>857</v>
      </c>
      <c r="BW314" s="2065"/>
      <c r="BX314" s="2064">
        <v>3980</v>
      </c>
      <c r="BY314" s="2064" t="s">
        <v>2034</v>
      </c>
      <c r="BZ314" s="2064">
        <v>3980</v>
      </c>
      <c r="CA314" s="2064" t="s">
        <v>2036</v>
      </c>
      <c r="CB314" s="2084" t="s">
        <v>6281</v>
      </c>
      <c r="CC314" s="2084" t="s">
        <v>6282</v>
      </c>
      <c r="CD314" s="2185">
        <v>32256</v>
      </c>
      <c r="CE314" s="2185">
        <v>32320</v>
      </c>
      <c r="CF314" s="2185">
        <v>3200</v>
      </c>
      <c r="CG314" s="2185">
        <v>3264</v>
      </c>
      <c r="CH314" s="191"/>
      <c r="CI314" s="1201">
        <v>2</v>
      </c>
      <c r="CJ314" s="1201" t="s">
        <v>859</v>
      </c>
      <c r="CK314" s="1201">
        <v>2</v>
      </c>
      <c r="CL314" s="2063"/>
      <c r="CM314" s="2063"/>
      <c r="CN314" s="2063"/>
      <c r="CO314" s="2063"/>
      <c r="CP314" s="2063"/>
      <c r="CQ314" s="6326" t="s">
        <v>2468</v>
      </c>
      <c r="CR314" s="6326" t="s">
        <v>2455</v>
      </c>
      <c r="CS314" s="2813" t="s">
        <v>6354</v>
      </c>
    </row>
    <row r="315" spans="1:97" ht="12.75" customHeight="1">
      <c r="A315" s="6141"/>
      <c r="B315" s="6335"/>
      <c r="C315" s="6337"/>
      <c r="D315" s="6339"/>
      <c r="E315" s="6341"/>
      <c r="F315" s="6343"/>
      <c r="G315" s="6345"/>
      <c r="H315" s="6345"/>
      <c r="I315" s="6332"/>
      <c r="J315" s="6332"/>
      <c r="K315" s="6332"/>
      <c r="L315" s="6332"/>
      <c r="M315" s="6332"/>
      <c r="N315" s="6332"/>
      <c r="O315" s="6332"/>
      <c r="P315" s="6332"/>
      <c r="Q315" s="6332"/>
      <c r="R315" s="6332"/>
      <c r="S315" s="6332"/>
      <c r="T315" s="6332"/>
      <c r="U315" s="6332"/>
      <c r="V315" s="6332"/>
      <c r="W315" s="6332"/>
      <c r="X315" s="6332"/>
      <c r="Y315" s="6332"/>
      <c r="Z315" s="6332"/>
      <c r="AA315" s="6332"/>
      <c r="AB315" s="6332"/>
      <c r="AC315" s="6332"/>
      <c r="AD315" s="6332"/>
      <c r="AE315" s="6332"/>
      <c r="AF315" s="6332"/>
      <c r="AG315" s="6332"/>
      <c r="AH315" s="6332"/>
      <c r="AI315" s="6332"/>
      <c r="AJ315" s="6332"/>
      <c r="AK315" s="6332"/>
      <c r="AL315" s="6332"/>
      <c r="AM315" s="6332"/>
      <c r="AN315" s="6332"/>
      <c r="AO315" s="6332"/>
      <c r="AP315" s="6332"/>
      <c r="AQ315" s="6332"/>
      <c r="AR315" s="6332"/>
      <c r="AS315" s="6332"/>
      <c r="AT315" s="6332"/>
      <c r="AU315" s="6332"/>
      <c r="AV315" s="6332"/>
      <c r="AW315" s="6332"/>
      <c r="AX315" s="6332"/>
      <c r="AY315" s="6332"/>
      <c r="AZ315" s="6332"/>
      <c r="BA315" s="6332"/>
      <c r="BB315" s="6332"/>
      <c r="BC315" s="6332"/>
      <c r="BD315" s="6330"/>
      <c r="BE315" s="5933"/>
      <c r="BF315" s="5933"/>
      <c r="BG315" s="5085"/>
      <c r="BH315" s="5933"/>
      <c r="BI315" s="5933"/>
      <c r="BJ315" s="5933"/>
      <c r="BK315" s="6206"/>
      <c r="BL315" s="6321"/>
      <c r="BM315" s="6321"/>
      <c r="BN315" s="6324"/>
      <c r="BO315" s="6321"/>
      <c r="BP315" s="6206"/>
      <c r="BQ315" s="6161"/>
      <c r="BR315" s="6161"/>
      <c r="BS315" s="6161"/>
      <c r="BT315" s="6161"/>
      <c r="BU315" s="2064" t="s">
        <v>2035</v>
      </c>
      <c r="BV315" s="2066" t="s">
        <v>857</v>
      </c>
      <c r="BW315" s="2065"/>
      <c r="BX315" s="1201">
        <v>3989</v>
      </c>
      <c r="BY315" s="2064" t="s">
        <v>2034</v>
      </c>
      <c r="BZ315" s="1201">
        <v>3989</v>
      </c>
      <c r="CA315" s="2064" t="s">
        <v>2036</v>
      </c>
      <c r="CB315" s="2067" t="s">
        <v>4979</v>
      </c>
      <c r="CC315" s="2067" t="s">
        <v>4976</v>
      </c>
      <c r="CD315" s="2056">
        <f>$CD$29</f>
        <v>10048</v>
      </c>
      <c r="CE315" s="2056">
        <f>$CE$29</f>
        <v>10112</v>
      </c>
      <c r="CF315" s="2056">
        <f>$CF$26</f>
        <v>512</v>
      </c>
      <c r="CG315" s="2056">
        <f>$CG$26</f>
        <v>576</v>
      </c>
      <c r="CH315" s="2070"/>
      <c r="CI315" s="2069">
        <v>4</v>
      </c>
      <c r="CJ315" s="2069" t="s">
        <v>859</v>
      </c>
      <c r="CK315" s="2069">
        <v>4</v>
      </c>
      <c r="CL315" s="2068">
        <v>6</v>
      </c>
      <c r="CM315" s="2068" t="s">
        <v>875</v>
      </c>
      <c r="CN315" s="2068" t="s">
        <v>859</v>
      </c>
      <c r="CO315" s="2068" t="s">
        <v>876</v>
      </c>
      <c r="CP315" s="2068" t="s">
        <v>877</v>
      </c>
      <c r="CQ315" s="6327"/>
      <c r="CR315" s="6327"/>
      <c r="CS315" s="2349"/>
    </row>
    <row r="316" spans="1:97" ht="12.75" customHeight="1">
      <c r="A316" s="6141"/>
      <c r="B316" s="6335"/>
      <c r="C316" s="6337"/>
      <c r="D316" s="6339"/>
      <c r="E316" s="6341"/>
      <c r="F316" s="6343"/>
      <c r="G316" s="6345"/>
      <c r="H316" s="6345"/>
      <c r="I316" s="6332"/>
      <c r="J316" s="6332"/>
      <c r="K316" s="6332"/>
      <c r="L316" s="6332"/>
      <c r="M316" s="6332"/>
      <c r="N316" s="6332"/>
      <c r="O316" s="6332"/>
      <c r="P316" s="6332"/>
      <c r="Q316" s="6332"/>
      <c r="R316" s="6332"/>
      <c r="S316" s="6332"/>
      <c r="T316" s="6332"/>
      <c r="U316" s="6332"/>
      <c r="V316" s="6332"/>
      <c r="W316" s="6332"/>
      <c r="X316" s="6332"/>
      <c r="Y316" s="6332"/>
      <c r="Z316" s="6332"/>
      <c r="AA316" s="6332"/>
      <c r="AB316" s="6332"/>
      <c r="AC316" s="6332"/>
      <c r="AD316" s="6332"/>
      <c r="AE316" s="6332"/>
      <c r="AF316" s="6332"/>
      <c r="AG316" s="6332"/>
      <c r="AH316" s="6332"/>
      <c r="AI316" s="6332"/>
      <c r="AJ316" s="6332"/>
      <c r="AK316" s="6332"/>
      <c r="AL316" s="6332"/>
      <c r="AM316" s="6332"/>
      <c r="AN316" s="6332"/>
      <c r="AO316" s="6332"/>
      <c r="AP316" s="6332"/>
      <c r="AQ316" s="6332"/>
      <c r="AR316" s="6332"/>
      <c r="AS316" s="6332"/>
      <c r="AT316" s="6332"/>
      <c r="AU316" s="6332"/>
      <c r="AV316" s="6332"/>
      <c r="AW316" s="6332"/>
      <c r="AX316" s="6332"/>
      <c r="AY316" s="6332"/>
      <c r="AZ316" s="6332"/>
      <c r="BA316" s="6332"/>
      <c r="BB316" s="6332"/>
      <c r="BC316" s="6332"/>
      <c r="BD316" s="6329" t="s">
        <v>2031</v>
      </c>
      <c r="BE316" s="5933"/>
      <c r="BF316" s="5933"/>
      <c r="BG316" s="5085"/>
      <c r="BH316" s="5933"/>
      <c r="BI316" s="5933"/>
      <c r="BJ316" s="5933"/>
      <c r="BK316" s="6206"/>
      <c r="BL316" s="6321"/>
      <c r="BM316" s="6321"/>
      <c r="BN316" s="6324"/>
      <c r="BO316" s="6321"/>
      <c r="BP316" s="6206"/>
      <c r="BQ316" s="6161"/>
      <c r="BR316" s="6161"/>
      <c r="BS316" s="6161"/>
      <c r="BT316" s="6161"/>
      <c r="BU316" s="2064"/>
      <c r="BV316" s="2066"/>
      <c r="BW316" s="2065"/>
      <c r="BX316" s="2428"/>
      <c r="BY316" s="2428"/>
      <c r="BZ316" s="2428"/>
      <c r="CA316" s="2082"/>
      <c r="CB316" s="2082"/>
      <c r="CC316" s="2082"/>
      <c r="CH316" s="2082"/>
      <c r="CI316" s="2090"/>
      <c r="CJ316" s="2063"/>
      <c r="CK316" s="2063"/>
      <c r="CL316" s="2063"/>
      <c r="CM316" s="2063"/>
      <c r="CN316" s="2063"/>
      <c r="CO316" s="2063"/>
      <c r="CP316" s="2063"/>
      <c r="CQ316" s="6327"/>
      <c r="CR316" s="6327"/>
      <c r="CS316" s="2349"/>
    </row>
    <row r="317" spans="1:97" ht="12.75" customHeight="1">
      <c r="A317" s="6141"/>
      <c r="B317" s="6336"/>
      <c r="C317" s="6338"/>
      <c r="D317" s="6340"/>
      <c r="E317" s="6342"/>
      <c r="F317" s="6156"/>
      <c r="G317" s="6346"/>
      <c r="H317" s="6346"/>
      <c r="I317" s="6333"/>
      <c r="J317" s="6333"/>
      <c r="K317" s="6333"/>
      <c r="L317" s="6333"/>
      <c r="M317" s="6333"/>
      <c r="N317" s="6333"/>
      <c r="O317" s="6333"/>
      <c r="P317" s="6333"/>
      <c r="Q317" s="6333"/>
      <c r="R317" s="6333"/>
      <c r="S317" s="6333"/>
      <c r="T317" s="6333"/>
      <c r="U317" s="6333"/>
      <c r="V317" s="6333"/>
      <c r="W317" s="6333"/>
      <c r="X317" s="6333"/>
      <c r="Y317" s="6333"/>
      <c r="Z317" s="6333"/>
      <c r="AA317" s="6333"/>
      <c r="AB317" s="6333"/>
      <c r="AC317" s="6333"/>
      <c r="AD317" s="6333"/>
      <c r="AE317" s="6333"/>
      <c r="AF317" s="6333"/>
      <c r="AG317" s="6333"/>
      <c r="AH317" s="6333"/>
      <c r="AI317" s="6333"/>
      <c r="AJ317" s="6333"/>
      <c r="AK317" s="6333"/>
      <c r="AL317" s="6333"/>
      <c r="AM317" s="6333"/>
      <c r="AN317" s="6333"/>
      <c r="AO317" s="6333"/>
      <c r="AP317" s="6333"/>
      <c r="AQ317" s="6333"/>
      <c r="AR317" s="6333"/>
      <c r="AS317" s="6333"/>
      <c r="AT317" s="6333"/>
      <c r="AU317" s="6333"/>
      <c r="AV317" s="6333"/>
      <c r="AW317" s="6333"/>
      <c r="AX317" s="6333"/>
      <c r="AY317" s="6333"/>
      <c r="AZ317" s="6333"/>
      <c r="BA317" s="6333"/>
      <c r="BB317" s="6333"/>
      <c r="BC317" s="6333"/>
      <c r="BD317" s="6330"/>
      <c r="BE317" s="5958"/>
      <c r="BF317" s="5958"/>
      <c r="BG317" s="5086"/>
      <c r="BH317" s="5958"/>
      <c r="BI317" s="5958"/>
      <c r="BJ317" s="5958"/>
      <c r="BK317" s="6207"/>
      <c r="BL317" s="6322"/>
      <c r="BM317" s="6322"/>
      <c r="BN317" s="6325"/>
      <c r="BO317" s="6322"/>
      <c r="BP317" s="6207"/>
      <c r="BQ317" s="6162"/>
      <c r="BR317" s="6162"/>
      <c r="BS317" s="6162"/>
      <c r="BT317" s="6162"/>
      <c r="BU317" s="2064"/>
      <c r="BV317" s="2066"/>
      <c r="BW317" s="2065"/>
      <c r="BX317" s="1201"/>
      <c r="BY317" s="2064"/>
      <c r="BZ317" s="1201"/>
      <c r="CA317" s="2064"/>
      <c r="CB317" s="191"/>
      <c r="CC317" s="191"/>
      <c r="CD317" s="2218"/>
      <c r="CE317" s="2219"/>
      <c r="CF317" s="2219"/>
      <c r="CG317" s="2220"/>
      <c r="CH317" s="191"/>
      <c r="CI317" s="1201"/>
      <c r="CJ317" s="1201"/>
      <c r="CK317" s="1201"/>
      <c r="CL317" s="2063"/>
      <c r="CM317" s="2063"/>
      <c r="CN317" s="2063"/>
      <c r="CO317" s="2063"/>
      <c r="CP317" s="2063"/>
      <c r="CQ317" s="6328"/>
      <c r="CR317" s="6328"/>
      <c r="CS317" s="2350"/>
    </row>
    <row r="318" spans="1:97" ht="12.75" customHeight="1">
      <c r="A318" s="6141"/>
      <c r="B318" s="6334" t="s">
        <v>2464</v>
      </c>
      <c r="C318" s="6337" t="s">
        <v>6325</v>
      </c>
      <c r="D318" s="6339" t="s">
        <v>6296</v>
      </c>
      <c r="E318" s="6341" t="s">
        <v>2050</v>
      </c>
      <c r="F318" s="6343" t="s">
        <v>6297</v>
      </c>
      <c r="G318" s="6344">
        <v>1</v>
      </c>
      <c r="H318" s="6344">
        <v>1</v>
      </c>
      <c r="I318" s="6331" t="s">
        <v>2028</v>
      </c>
      <c r="J318" s="6331" t="s">
        <v>2028</v>
      </c>
      <c r="K318" s="6331" t="s">
        <v>2029</v>
      </c>
      <c r="L318" s="6331" t="s">
        <v>2029</v>
      </c>
      <c r="M318" s="6331">
        <v>9</v>
      </c>
      <c r="N318" s="6331">
        <v>0</v>
      </c>
      <c r="O318" s="6331">
        <v>31</v>
      </c>
      <c r="P318" s="6331">
        <v>9</v>
      </c>
      <c r="Q318" s="6331">
        <v>0</v>
      </c>
      <c r="R318" s="6331">
        <v>31</v>
      </c>
      <c r="S318" s="6331">
        <v>0</v>
      </c>
      <c r="T318" s="6331">
        <v>0</v>
      </c>
      <c r="U318" s="6331">
        <v>0</v>
      </c>
      <c r="V318" s="6331">
        <v>0</v>
      </c>
      <c r="W318" s="6331">
        <v>0</v>
      </c>
      <c r="X318" s="6331">
        <v>0</v>
      </c>
      <c r="Y318" s="6331">
        <v>0</v>
      </c>
      <c r="Z318" s="6331">
        <v>0</v>
      </c>
      <c r="AA318" s="6331">
        <v>0</v>
      </c>
      <c r="AB318" s="6331">
        <v>0</v>
      </c>
      <c r="AC318" s="6331"/>
      <c r="AD318" s="6331"/>
      <c r="AE318" s="6331"/>
      <c r="AF318" s="6331"/>
      <c r="AG318" s="6331"/>
      <c r="AH318" s="6331"/>
      <c r="AI318" s="6331"/>
      <c r="AJ318" s="6331">
        <v>0</v>
      </c>
      <c r="AK318" s="6331">
        <v>0</v>
      </c>
      <c r="AL318" s="6331">
        <v>0</v>
      </c>
      <c r="AM318" s="6331">
        <v>0</v>
      </c>
      <c r="AN318" s="6331" t="s">
        <v>2029</v>
      </c>
      <c r="AO318" s="6331">
        <v>0</v>
      </c>
      <c r="AP318" s="6331">
        <v>0</v>
      </c>
      <c r="AQ318" s="6331">
        <v>0</v>
      </c>
      <c r="AR318" s="6331">
        <v>0</v>
      </c>
      <c r="AS318" s="6331" t="s">
        <v>4810</v>
      </c>
      <c r="AT318" s="6331"/>
      <c r="AU318" s="6331"/>
      <c r="AV318" s="6331"/>
      <c r="AW318" s="6331" t="s">
        <v>4809</v>
      </c>
      <c r="AX318" s="6331" t="s">
        <v>4809</v>
      </c>
      <c r="AY318" s="6331">
        <v>0</v>
      </c>
      <c r="AZ318" s="6331">
        <v>0</v>
      </c>
      <c r="BA318" s="6331">
        <v>0</v>
      </c>
      <c r="BB318" s="6331">
        <v>0</v>
      </c>
      <c r="BC318" s="6331" t="s">
        <v>2030</v>
      </c>
      <c r="BD318" s="6329" t="s">
        <v>2031</v>
      </c>
      <c r="BE318" s="5084">
        <v>28000</v>
      </c>
      <c r="BF318" s="5084">
        <v>28000</v>
      </c>
      <c r="BG318" s="5291">
        <v>55476</v>
      </c>
      <c r="BH318" s="5957">
        <v>2000</v>
      </c>
      <c r="BI318" s="5957">
        <v>2000</v>
      </c>
      <c r="BJ318" s="5957">
        <v>5966</v>
      </c>
      <c r="BK318" s="6212" t="s">
        <v>873</v>
      </c>
      <c r="BL318" s="6320">
        <v>9</v>
      </c>
      <c r="BM318" s="6320">
        <v>2</v>
      </c>
      <c r="BN318" s="6323" t="s">
        <v>2045</v>
      </c>
      <c r="BO318" s="6320" t="s">
        <v>2033</v>
      </c>
      <c r="BP318" s="6212" t="s">
        <v>2034</v>
      </c>
      <c r="BQ318" s="6160">
        <v>0</v>
      </c>
      <c r="BR318" s="6160">
        <v>0</v>
      </c>
      <c r="BS318" s="6160">
        <v>0</v>
      </c>
      <c r="BT318" s="6160">
        <v>0</v>
      </c>
      <c r="BU318" s="2064" t="s">
        <v>2035</v>
      </c>
      <c r="BV318" s="2066" t="s">
        <v>857</v>
      </c>
      <c r="BW318" s="2065"/>
      <c r="BX318" s="2064">
        <v>3980</v>
      </c>
      <c r="BY318" s="2064" t="s">
        <v>2034</v>
      </c>
      <c r="BZ318" s="2064">
        <v>3980</v>
      </c>
      <c r="CA318" s="2064" t="s">
        <v>2036</v>
      </c>
      <c r="CB318" s="2084" t="s">
        <v>6285</v>
      </c>
      <c r="CC318" s="2084" t="s">
        <v>1218</v>
      </c>
      <c r="CD318" s="2185">
        <v>43264</v>
      </c>
      <c r="CE318" s="2185">
        <v>43328</v>
      </c>
      <c r="CF318" s="2185">
        <v>4288</v>
      </c>
      <c r="CG318" s="2185">
        <v>4352</v>
      </c>
      <c r="CH318" s="191"/>
      <c r="CI318" s="1201">
        <v>2</v>
      </c>
      <c r="CJ318" s="1201" t="s">
        <v>859</v>
      </c>
      <c r="CK318" s="1201">
        <v>2</v>
      </c>
      <c r="CL318" s="2063"/>
      <c r="CM318" s="2063"/>
      <c r="CN318" s="2063"/>
      <c r="CO318" s="2063"/>
      <c r="CP318" s="2063"/>
      <c r="CQ318" s="6326" t="s">
        <v>2468</v>
      </c>
      <c r="CR318" s="6326" t="s">
        <v>2455</v>
      </c>
      <c r="CS318" s="2813" t="s">
        <v>6354</v>
      </c>
    </row>
    <row r="319" spans="1:97" ht="12.75" customHeight="1">
      <c r="A319" s="6141"/>
      <c r="B319" s="6335"/>
      <c r="C319" s="6337"/>
      <c r="D319" s="6339"/>
      <c r="E319" s="6341"/>
      <c r="F319" s="6343"/>
      <c r="G319" s="6345"/>
      <c r="H319" s="6345"/>
      <c r="I319" s="6332"/>
      <c r="J319" s="6332"/>
      <c r="K319" s="6332"/>
      <c r="L319" s="6332"/>
      <c r="M319" s="6332"/>
      <c r="N319" s="6332"/>
      <c r="O319" s="6332"/>
      <c r="P319" s="6332"/>
      <c r="Q319" s="6332"/>
      <c r="R319" s="6332"/>
      <c r="S319" s="6332"/>
      <c r="T319" s="6332"/>
      <c r="U319" s="6332"/>
      <c r="V319" s="6332"/>
      <c r="W319" s="6332"/>
      <c r="X319" s="6332"/>
      <c r="Y319" s="6332"/>
      <c r="Z319" s="6332"/>
      <c r="AA319" s="6332"/>
      <c r="AB319" s="6332"/>
      <c r="AC319" s="6332"/>
      <c r="AD319" s="6332"/>
      <c r="AE319" s="6332"/>
      <c r="AF319" s="6332"/>
      <c r="AG319" s="6332"/>
      <c r="AH319" s="6332"/>
      <c r="AI319" s="6332"/>
      <c r="AJ319" s="6332"/>
      <c r="AK319" s="6332"/>
      <c r="AL319" s="6332"/>
      <c r="AM319" s="6332"/>
      <c r="AN319" s="6332"/>
      <c r="AO319" s="6332"/>
      <c r="AP319" s="6332"/>
      <c r="AQ319" s="6332"/>
      <c r="AR319" s="6332"/>
      <c r="AS319" s="6332"/>
      <c r="AT319" s="6332"/>
      <c r="AU319" s="6332"/>
      <c r="AV319" s="6332"/>
      <c r="AW319" s="6332"/>
      <c r="AX319" s="6332"/>
      <c r="AY319" s="6332"/>
      <c r="AZ319" s="6332"/>
      <c r="BA319" s="6332"/>
      <c r="BB319" s="6332"/>
      <c r="BC319" s="6332"/>
      <c r="BD319" s="6330"/>
      <c r="BE319" s="5085"/>
      <c r="BF319" s="5085"/>
      <c r="BG319" s="5236"/>
      <c r="BH319" s="5933"/>
      <c r="BI319" s="5933"/>
      <c r="BJ319" s="5933"/>
      <c r="BK319" s="6206"/>
      <c r="BL319" s="6321"/>
      <c r="BM319" s="6321"/>
      <c r="BN319" s="6324"/>
      <c r="BO319" s="6321"/>
      <c r="BP319" s="6206"/>
      <c r="BQ319" s="6161"/>
      <c r="BR319" s="6161"/>
      <c r="BS319" s="6161"/>
      <c r="BT319" s="6161"/>
      <c r="BU319" s="2064" t="s">
        <v>2035</v>
      </c>
      <c r="BV319" s="2066" t="s">
        <v>857</v>
      </c>
      <c r="BW319" s="2065"/>
      <c r="BX319" s="1201">
        <v>3989</v>
      </c>
      <c r="BY319" s="2064" t="s">
        <v>2034</v>
      </c>
      <c r="BZ319" s="1201">
        <v>3989</v>
      </c>
      <c r="CA319" s="2064" t="s">
        <v>2036</v>
      </c>
      <c r="CB319" s="2067" t="s">
        <v>4979</v>
      </c>
      <c r="CC319" s="2067" t="s">
        <v>4976</v>
      </c>
      <c r="CD319" s="2056">
        <f>$CD$29</f>
        <v>10048</v>
      </c>
      <c r="CE319" s="2056">
        <f>$CE$29</f>
        <v>10112</v>
      </c>
      <c r="CF319" s="2056">
        <f>$CF$26</f>
        <v>512</v>
      </c>
      <c r="CG319" s="2056">
        <f>$CG$26</f>
        <v>576</v>
      </c>
      <c r="CH319" s="2070"/>
      <c r="CI319" s="2069">
        <v>4</v>
      </c>
      <c r="CJ319" s="2069" t="s">
        <v>859</v>
      </c>
      <c r="CK319" s="2069">
        <v>4</v>
      </c>
      <c r="CL319" s="2068">
        <v>6</v>
      </c>
      <c r="CM319" s="2068" t="s">
        <v>875</v>
      </c>
      <c r="CN319" s="2068" t="s">
        <v>859</v>
      </c>
      <c r="CO319" s="2068" t="s">
        <v>876</v>
      </c>
      <c r="CP319" s="2068" t="s">
        <v>877</v>
      </c>
      <c r="CQ319" s="6327"/>
      <c r="CR319" s="6327"/>
      <c r="CS319" s="2349"/>
    </row>
    <row r="320" spans="1:97" ht="12.75" customHeight="1">
      <c r="A320" s="6141"/>
      <c r="B320" s="6335"/>
      <c r="C320" s="6337"/>
      <c r="D320" s="6339"/>
      <c r="E320" s="6341"/>
      <c r="F320" s="6343"/>
      <c r="G320" s="6345"/>
      <c r="H320" s="6345"/>
      <c r="I320" s="6332"/>
      <c r="J320" s="6332"/>
      <c r="K320" s="6332"/>
      <c r="L320" s="6332"/>
      <c r="M320" s="6332"/>
      <c r="N320" s="6332"/>
      <c r="O320" s="6332"/>
      <c r="P320" s="6332"/>
      <c r="Q320" s="6332"/>
      <c r="R320" s="6332"/>
      <c r="S320" s="6332"/>
      <c r="T320" s="6332"/>
      <c r="U320" s="6332"/>
      <c r="V320" s="6332"/>
      <c r="W320" s="6332"/>
      <c r="X320" s="6332"/>
      <c r="Y320" s="6332"/>
      <c r="Z320" s="6332"/>
      <c r="AA320" s="6332"/>
      <c r="AB320" s="6332"/>
      <c r="AC320" s="6332"/>
      <c r="AD320" s="6332"/>
      <c r="AE320" s="6332"/>
      <c r="AF320" s="6332"/>
      <c r="AG320" s="6332"/>
      <c r="AH320" s="6332"/>
      <c r="AI320" s="6332"/>
      <c r="AJ320" s="6332"/>
      <c r="AK320" s="6332"/>
      <c r="AL320" s="6332"/>
      <c r="AM320" s="6332"/>
      <c r="AN320" s="6332"/>
      <c r="AO320" s="6332"/>
      <c r="AP320" s="6332"/>
      <c r="AQ320" s="6332"/>
      <c r="AR320" s="6332"/>
      <c r="AS320" s="6332"/>
      <c r="AT320" s="6332"/>
      <c r="AU320" s="6332"/>
      <c r="AV320" s="6332"/>
      <c r="AW320" s="6332"/>
      <c r="AX320" s="6332"/>
      <c r="AY320" s="6332"/>
      <c r="AZ320" s="6332"/>
      <c r="BA320" s="6332"/>
      <c r="BB320" s="6332"/>
      <c r="BC320" s="6332"/>
      <c r="BD320" s="6329" t="s">
        <v>2031</v>
      </c>
      <c r="BE320" s="5085"/>
      <c r="BF320" s="5085"/>
      <c r="BG320" s="5236"/>
      <c r="BH320" s="5933"/>
      <c r="BI320" s="5933"/>
      <c r="BJ320" s="5933"/>
      <c r="BK320" s="6206"/>
      <c r="BL320" s="6321"/>
      <c r="BM320" s="6321"/>
      <c r="BN320" s="6324"/>
      <c r="BO320" s="6321"/>
      <c r="BP320" s="6206"/>
      <c r="BQ320" s="6161"/>
      <c r="BR320" s="6161"/>
      <c r="BS320" s="6161"/>
      <c r="BT320" s="6161"/>
      <c r="BU320" s="2064"/>
      <c r="BV320" s="2066"/>
      <c r="BW320" s="2065"/>
      <c r="BX320" s="2428"/>
      <c r="BY320" s="2428"/>
      <c r="BZ320" s="2428"/>
      <c r="CA320" s="2082"/>
      <c r="CB320" s="2082"/>
      <c r="CC320" s="2082"/>
      <c r="CH320" s="2082"/>
      <c r="CI320" s="2090"/>
      <c r="CJ320" s="2063"/>
      <c r="CK320" s="2063"/>
      <c r="CL320" s="2063"/>
      <c r="CM320" s="2063"/>
      <c r="CN320" s="2063"/>
      <c r="CO320" s="2063"/>
      <c r="CP320" s="2063"/>
      <c r="CQ320" s="6327"/>
      <c r="CR320" s="6327"/>
      <c r="CS320" s="2349"/>
    </row>
    <row r="321" spans="1:97" ht="12.75" customHeight="1">
      <c r="A321" s="6142"/>
      <c r="B321" s="6336"/>
      <c r="C321" s="6338"/>
      <c r="D321" s="6340"/>
      <c r="E321" s="6342"/>
      <c r="F321" s="6156"/>
      <c r="G321" s="6346"/>
      <c r="H321" s="6346"/>
      <c r="I321" s="6333"/>
      <c r="J321" s="6333"/>
      <c r="K321" s="6333"/>
      <c r="L321" s="6333"/>
      <c r="M321" s="6333"/>
      <c r="N321" s="6333"/>
      <c r="O321" s="6333"/>
      <c r="P321" s="6333"/>
      <c r="Q321" s="6333"/>
      <c r="R321" s="6333"/>
      <c r="S321" s="6333"/>
      <c r="T321" s="6333"/>
      <c r="U321" s="6333"/>
      <c r="V321" s="6333"/>
      <c r="W321" s="6333"/>
      <c r="X321" s="6333"/>
      <c r="Y321" s="6333"/>
      <c r="Z321" s="6333"/>
      <c r="AA321" s="6333"/>
      <c r="AB321" s="6333"/>
      <c r="AC321" s="6333"/>
      <c r="AD321" s="6333"/>
      <c r="AE321" s="6333"/>
      <c r="AF321" s="6333"/>
      <c r="AG321" s="6333"/>
      <c r="AH321" s="6333"/>
      <c r="AI321" s="6333"/>
      <c r="AJ321" s="6333"/>
      <c r="AK321" s="6333"/>
      <c r="AL321" s="6333"/>
      <c r="AM321" s="6333"/>
      <c r="AN321" s="6333"/>
      <c r="AO321" s="6333"/>
      <c r="AP321" s="6333"/>
      <c r="AQ321" s="6333"/>
      <c r="AR321" s="6333"/>
      <c r="AS321" s="6333"/>
      <c r="AT321" s="6333"/>
      <c r="AU321" s="6333"/>
      <c r="AV321" s="6333"/>
      <c r="AW321" s="6333"/>
      <c r="AX321" s="6333"/>
      <c r="AY321" s="6333"/>
      <c r="AZ321" s="6333"/>
      <c r="BA321" s="6333"/>
      <c r="BB321" s="6333"/>
      <c r="BC321" s="6333"/>
      <c r="BD321" s="6330"/>
      <c r="BE321" s="5086"/>
      <c r="BF321" s="5086"/>
      <c r="BG321" s="5237"/>
      <c r="BH321" s="5958"/>
      <c r="BI321" s="5958"/>
      <c r="BJ321" s="5958"/>
      <c r="BK321" s="6207"/>
      <c r="BL321" s="6322"/>
      <c r="BM321" s="6322"/>
      <c r="BN321" s="6325"/>
      <c r="BO321" s="6322"/>
      <c r="BP321" s="6207"/>
      <c r="BQ321" s="6162"/>
      <c r="BR321" s="6162"/>
      <c r="BS321" s="6162"/>
      <c r="BT321" s="6162"/>
      <c r="BU321" s="2064"/>
      <c r="BV321" s="2066"/>
      <c r="BW321" s="2065"/>
      <c r="BX321" s="1201"/>
      <c r="BY321" s="2064"/>
      <c r="BZ321" s="1201"/>
      <c r="CA321" s="2064"/>
      <c r="CB321" s="191"/>
      <c r="CC321" s="191"/>
      <c r="CD321" s="2218"/>
      <c r="CE321" s="2219"/>
      <c r="CF321" s="2219"/>
      <c r="CG321" s="2220"/>
      <c r="CH321" s="191"/>
      <c r="CI321" s="1201"/>
      <c r="CJ321" s="1201"/>
      <c r="CK321" s="1201"/>
      <c r="CL321" s="2063"/>
      <c r="CM321" s="2063"/>
      <c r="CN321" s="2063"/>
      <c r="CO321" s="2063"/>
      <c r="CP321" s="2063"/>
      <c r="CQ321" s="6328"/>
      <c r="CR321" s="6328"/>
      <c r="CS321" s="2350"/>
    </row>
    <row r="322" spans="1:97" ht="12.75" customHeight="1">
      <c r="A322" s="6140" t="s">
        <v>6329</v>
      </c>
      <c r="B322" s="6334" t="s">
        <v>2464</v>
      </c>
      <c r="C322" s="6337" t="s">
        <v>6326</v>
      </c>
      <c r="D322" s="6339" t="s">
        <v>6279</v>
      </c>
      <c r="E322" s="6341" t="s">
        <v>2026</v>
      </c>
      <c r="F322" s="6343" t="s">
        <v>6280</v>
      </c>
      <c r="G322" s="6344">
        <v>1</v>
      </c>
      <c r="H322" s="6344">
        <v>1</v>
      </c>
      <c r="I322" s="6331" t="s">
        <v>2028</v>
      </c>
      <c r="J322" s="6331" t="s">
        <v>2028</v>
      </c>
      <c r="K322" s="6331" t="s">
        <v>2029</v>
      </c>
      <c r="L322" s="6331" t="s">
        <v>2029</v>
      </c>
      <c r="M322" s="6331">
        <v>6</v>
      </c>
      <c r="N322" s="6331">
        <v>0</v>
      </c>
      <c r="O322" s="6331">
        <v>31</v>
      </c>
      <c r="P322" s="6331">
        <v>6</v>
      </c>
      <c r="Q322" s="6331">
        <v>0</v>
      </c>
      <c r="R322" s="6331">
        <v>31</v>
      </c>
      <c r="S322" s="6331">
        <v>0</v>
      </c>
      <c r="T322" s="6331">
        <v>0</v>
      </c>
      <c r="U322" s="6331">
        <v>0</v>
      </c>
      <c r="V322" s="6331">
        <v>0</v>
      </c>
      <c r="W322" s="6331">
        <v>0</v>
      </c>
      <c r="X322" s="6331">
        <v>0</v>
      </c>
      <c r="Y322" s="6331">
        <v>0</v>
      </c>
      <c r="Z322" s="6331">
        <v>0</v>
      </c>
      <c r="AA322" s="6331">
        <v>0</v>
      </c>
      <c r="AB322" s="6331">
        <v>0</v>
      </c>
      <c r="AC322" s="6331"/>
      <c r="AD322" s="6331"/>
      <c r="AE322" s="6331"/>
      <c r="AF322" s="6331"/>
      <c r="AG322" s="6331"/>
      <c r="AH322" s="6331"/>
      <c r="AI322" s="6331"/>
      <c r="AJ322" s="6331">
        <v>0</v>
      </c>
      <c r="AK322" s="6331">
        <v>0</v>
      </c>
      <c r="AL322" s="6331">
        <v>0</v>
      </c>
      <c r="AM322" s="6331">
        <v>0</v>
      </c>
      <c r="AN322" s="6331" t="s">
        <v>2029</v>
      </c>
      <c r="AO322" s="6331">
        <v>0</v>
      </c>
      <c r="AP322" s="6331">
        <v>0</v>
      </c>
      <c r="AQ322" s="6331">
        <v>0</v>
      </c>
      <c r="AR322" s="6331">
        <v>0</v>
      </c>
      <c r="AS322" s="6331" t="s">
        <v>4810</v>
      </c>
      <c r="AT322" s="6331"/>
      <c r="AU322" s="6331"/>
      <c r="AV322" s="6331"/>
      <c r="AW322" s="6331" t="s">
        <v>4809</v>
      </c>
      <c r="AX322" s="6331" t="s">
        <v>4809</v>
      </c>
      <c r="AY322" s="6331">
        <v>0</v>
      </c>
      <c r="AZ322" s="6331">
        <v>0</v>
      </c>
      <c r="BA322" s="6331">
        <v>0</v>
      </c>
      <c r="BB322" s="6331">
        <v>0</v>
      </c>
      <c r="BC322" s="6331" t="s">
        <v>2030</v>
      </c>
      <c r="BD322" s="6329" t="s">
        <v>2031</v>
      </c>
      <c r="BE322" s="5957">
        <v>21000</v>
      </c>
      <c r="BF322" s="5957">
        <v>21000</v>
      </c>
      <c r="BG322" s="5957">
        <v>34343</v>
      </c>
      <c r="BH322" s="5957">
        <v>1500</v>
      </c>
      <c r="BI322" s="5957">
        <v>1500</v>
      </c>
      <c r="BJ322" s="5957">
        <v>4267</v>
      </c>
      <c r="BK322" s="6212" t="s">
        <v>873</v>
      </c>
      <c r="BL322" s="6320">
        <v>4</v>
      </c>
      <c r="BM322" s="6320">
        <v>2</v>
      </c>
      <c r="BN322" s="6323" t="s">
        <v>2032</v>
      </c>
      <c r="BO322" s="6320" t="s">
        <v>2033</v>
      </c>
      <c r="BP322" s="6212" t="s">
        <v>2034</v>
      </c>
      <c r="BQ322" s="6160">
        <v>0</v>
      </c>
      <c r="BR322" s="6160">
        <v>0</v>
      </c>
      <c r="BS322" s="6160">
        <v>0</v>
      </c>
      <c r="BT322" s="6160">
        <v>0</v>
      </c>
      <c r="BU322" s="2064" t="s">
        <v>2035</v>
      </c>
      <c r="BV322" s="2066" t="s">
        <v>857</v>
      </c>
      <c r="BW322" s="2065"/>
      <c r="BX322" s="2064">
        <v>3980</v>
      </c>
      <c r="BY322" s="2064" t="s">
        <v>2034</v>
      </c>
      <c r="BZ322" s="2064">
        <v>3980</v>
      </c>
      <c r="CA322" s="2064" t="s">
        <v>2036</v>
      </c>
      <c r="CB322" s="2084" t="s">
        <v>6281</v>
      </c>
      <c r="CC322" s="2084" t="s">
        <v>6282</v>
      </c>
      <c r="CD322" s="2185">
        <v>32256</v>
      </c>
      <c r="CE322" s="2185">
        <v>32320</v>
      </c>
      <c r="CF322" s="2185">
        <v>3200</v>
      </c>
      <c r="CG322" s="2185">
        <v>3264</v>
      </c>
      <c r="CH322" s="191"/>
      <c r="CI322" s="1201">
        <v>2</v>
      </c>
      <c r="CJ322" s="1201" t="s">
        <v>859</v>
      </c>
      <c r="CK322" s="1201">
        <v>2</v>
      </c>
      <c r="CL322" s="2063"/>
      <c r="CM322" s="2063"/>
      <c r="CN322" s="2063"/>
      <c r="CO322" s="2063"/>
      <c r="CP322" s="2063"/>
      <c r="CQ322" s="6326" t="s">
        <v>2468</v>
      </c>
      <c r="CR322" s="6326" t="s">
        <v>2455</v>
      </c>
      <c r="CS322" s="2813" t="s">
        <v>6354</v>
      </c>
    </row>
    <row r="323" spans="1:97" ht="12.75" customHeight="1">
      <c r="A323" s="6141"/>
      <c r="B323" s="6335"/>
      <c r="C323" s="6337"/>
      <c r="D323" s="6339"/>
      <c r="E323" s="6341"/>
      <c r="F323" s="6343"/>
      <c r="G323" s="6345"/>
      <c r="H323" s="6345"/>
      <c r="I323" s="6332"/>
      <c r="J323" s="6332"/>
      <c r="K323" s="6332"/>
      <c r="L323" s="6332"/>
      <c r="M323" s="6332"/>
      <c r="N323" s="6332"/>
      <c r="O323" s="6332"/>
      <c r="P323" s="6332"/>
      <c r="Q323" s="6332"/>
      <c r="R323" s="6332"/>
      <c r="S323" s="6332"/>
      <c r="T323" s="6332"/>
      <c r="U323" s="6332"/>
      <c r="V323" s="6332"/>
      <c r="W323" s="6332"/>
      <c r="X323" s="6332"/>
      <c r="Y323" s="6332"/>
      <c r="Z323" s="6332"/>
      <c r="AA323" s="6332"/>
      <c r="AB323" s="6332"/>
      <c r="AC323" s="6332"/>
      <c r="AD323" s="6332"/>
      <c r="AE323" s="6332"/>
      <c r="AF323" s="6332"/>
      <c r="AG323" s="6332"/>
      <c r="AH323" s="6332"/>
      <c r="AI323" s="6332"/>
      <c r="AJ323" s="6332"/>
      <c r="AK323" s="6332"/>
      <c r="AL323" s="6332"/>
      <c r="AM323" s="6332"/>
      <c r="AN323" s="6332"/>
      <c r="AO323" s="6332"/>
      <c r="AP323" s="6332"/>
      <c r="AQ323" s="6332"/>
      <c r="AR323" s="6332"/>
      <c r="AS323" s="6332"/>
      <c r="AT323" s="6332"/>
      <c r="AU323" s="6332"/>
      <c r="AV323" s="6332"/>
      <c r="AW323" s="6332"/>
      <c r="AX323" s="6332"/>
      <c r="AY323" s="6332"/>
      <c r="AZ323" s="6332"/>
      <c r="BA323" s="6332"/>
      <c r="BB323" s="6332"/>
      <c r="BC323" s="6332"/>
      <c r="BD323" s="6330"/>
      <c r="BE323" s="5933"/>
      <c r="BF323" s="5933"/>
      <c r="BG323" s="5933"/>
      <c r="BH323" s="5933"/>
      <c r="BI323" s="5933"/>
      <c r="BJ323" s="5933"/>
      <c r="BK323" s="6206"/>
      <c r="BL323" s="6321"/>
      <c r="BM323" s="6321"/>
      <c r="BN323" s="6324"/>
      <c r="BO323" s="6321"/>
      <c r="BP323" s="6206"/>
      <c r="BQ323" s="6161"/>
      <c r="BR323" s="6161"/>
      <c r="BS323" s="6161"/>
      <c r="BT323" s="6161"/>
      <c r="BU323" s="2064"/>
      <c r="BV323" s="2066"/>
      <c r="BW323" s="2065"/>
      <c r="BX323" s="1201"/>
      <c r="BY323" s="2064"/>
      <c r="BZ323" s="1201"/>
      <c r="CA323" s="2064"/>
      <c r="CB323" s="2067"/>
      <c r="CC323" s="2067"/>
      <c r="CH323" s="2082"/>
      <c r="CI323" s="2090"/>
      <c r="CJ323" s="2063"/>
      <c r="CK323" s="2063"/>
      <c r="CL323" s="2063"/>
      <c r="CM323" s="2063"/>
      <c r="CN323" s="2063"/>
      <c r="CO323" s="2063"/>
      <c r="CP323" s="2063"/>
      <c r="CQ323" s="6327"/>
      <c r="CR323" s="6327"/>
      <c r="CS323" s="2349"/>
    </row>
    <row r="324" spans="1:97" ht="12.75" customHeight="1">
      <c r="A324" s="6141"/>
      <c r="B324" s="6335"/>
      <c r="C324" s="6337"/>
      <c r="D324" s="6339"/>
      <c r="E324" s="6341"/>
      <c r="F324" s="6343"/>
      <c r="G324" s="6345"/>
      <c r="H324" s="6345"/>
      <c r="I324" s="6332"/>
      <c r="J324" s="6332"/>
      <c r="K324" s="6332"/>
      <c r="L324" s="6332"/>
      <c r="M324" s="6332"/>
      <c r="N324" s="6332"/>
      <c r="O324" s="6332"/>
      <c r="P324" s="6332"/>
      <c r="Q324" s="6332"/>
      <c r="R324" s="6332"/>
      <c r="S324" s="6332"/>
      <c r="T324" s="6332"/>
      <c r="U324" s="6332"/>
      <c r="V324" s="6332"/>
      <c r="W324" s="6332"/>
      <c r="X324" s="6332"/>
      <c r="Y324" s="6332"/>
      <c r="Z324" s="6332"/>
      <c r="AA324" s="6332"/>
      <c r="AB324" s="6332"/>
      <c r="AC324" s="6332"/>
      <c r="AD324" s="6332"/>
      <c r="AE324" s="6332"/>
      <c r="AF324" s="6332"/>
      <c r="AG324" s="6332"/>
      <c r="AH324" s="6332"/>
      <c r="AI324" s="6332"/>
      <c r="AJ324" s="6332"/>
      <c r="AK324" s="6332"/>
      <c r="AL324" s="6332"/>
      <c r="AM324" s="6332"/>
      <c r="AN324" s="6332"/>
      <c r="AO324" s="6332"/>
      <c r="AP324" s="6332"/>
      <c r="AQ324" s="6332"/>
      <c r="AR324" s="6332"/>
      <c r="AS324" s="6332"/>
      <c r="AT324" s="6332"/>
      <c r="AU324" s="6332"/>
      <c r="AV324" s="6332"/>
      <c r="AW324" s="6332"/>
      <c r="AX324" s="6332"/>
      <c r="AY324" s="6332"/>
      <c r="AZ324" s="6332"/>
      <c r="BA324" s="6332"/>
      <c r="BB324" s="6332"/>
      <c r="BC324" s="6332"/>
      <c r="BD324" s="6329" t="s">
        <v>2031</v>
      </c>
      <c r="BE324" s="5933"/>
      <c r="BF324" s="5933"/>
      <c r="BG324" s="5933"/>
      <c r="BH324" s="5933"/>
      <c r="BI324" s="5933"/>
      <c r="BJ324" s="5933"/>
      <c r="BK324" s="6206"/>
      <c r="BL324" s="6321"/>
      <c r="BM324" s="6321"/>
      <c r="BN324" s="6324"/>
      <c r="BO324" s="6321"/>
      <c r="BP324" s="6206"/>
      <c r="BQ324" s="6161"/>
      <c r="BR324" s="6161"/>
      <c r="BS324" s="6161"/>
      <c r="BT324" s="6161"/>
      <c r="BU324" s="2064" t="s">
        <v>2035</v>
      </c>
      <c r="BV324" s="2066" t="s">
        <v>857</v>
      </c>
      <c r="BW324" s="2065"/>
      <c r="BX324" s="1201">
        <v>3993</v>
      </c>
      <c r="BY324" s="2064" t="s">
        <v>2034</v>
      </c>
      <c r="BZ324" s="1201">
        <v>3993</v>
      </c>
      <c r="CA324" s="2064" t="s">
        <v>2036</v>
      </c>
      <c r="CB324" s="2067" t="s">
        <v>869</v>
      </c>
      <c r="CC324" s="2067" t="s">
        <v>869</v>
      </c>
      <c r="CD324" s="2056">
        <f>$CD$37</f>
        <v>256</v>
      </c>
      <c r="CE324" s="2056">
        <f>$CE$37</f>
        <v>256</v>
      </c>
      <c r="CF324" s="2056">
        <f>$CF$37</f>
        <v>256</v>
      </c>
      <c r="CG324" s="2056">
        <f>$CG$37</f>
        <v>256</v>
      </c>
      <c r="CH324" s="2082"/>
      <c r="CI324" s="1201">
        <v>4</v>
      </c>
      <c r="CJ324" s="1201" t="s">
        <v>859</v>
      </c>
      <c r="CK324" s="1201">
        <v>4</v>
      </c>
      <c r="CL324" s="2063"/>
      <c r="CM324" s="2063"/>
      <c r="CN324" s="2063"/>
      <c r="CO324" s="2063"/>
      <c r="CP324" s="2063"/>
      <c r="CQ324" s="6327"/>
      <c r="CR324" s="6327"/>
      <c r="CS324" s="2349"/>
    </row>
    <row r="325" spans="1:97" ht="12.75" customHeight="1">
      <c r="A325" s="6141"/>
      <c r="B325" s="6336"/>
      <c r="C325" s="6338"/>
      <c r="D325" s="6340"/>
      <c r="E325" s="6342"/>
      <c r="F325" s="6156"/>
      <c r="G325" s="6346"/>
      <c r="H325" s="6346"/>
      <c r="I325" s="6333"/>
      <c r="J325" s="6333"/>
      <c r="K325" s="6333"/>
      <c r="L325" s="6333"/>
      <c r="M325" s="6333"/>
      <c r="N325" s="6333"/>
      <c r="O325" s="6333"/>
      <c r="P325" s="6333"/>
      <c r="Q325" s="6333"/>
      <c r="R325" s="6333"/>
      <c r="S325" s="6333"/>
      <c r="T325" s="6333"/>
      <c r="U325" s="6333"/>
      <c r="V325" s="6333"/>
      <c r="W325" s="6333"/>
      <c r="X325" s="6333"/>
      <c r="Y325" s="6333"/>
      <c r="Z325" s="6333"/>
      <c r="AA325" s="6333"/>
      <c r="AB325" s="6333"/>
      <c r="AC325" s="6333"/>
      <c r="AD325" s="6333"/>
      <c r="AE325" s="6333"/>
      <c r="AF325" s="6333"/>
      <c r="AG325" s="6333"/>
      <c r="AH325" s="6333"/>
      <c r="AI325" s="6333"/>
      <c r="AJ325" s="6333"/>
      <c r="AK325" s="6333"/>
      <c r="AL325" s="6333"/>
      <c r="AM325" s="6333"/>
      <c r="AN325" s="6333"/>
      <c r="AO325" s="6333"/>
      <c r="AP325" s="6333"/>
      <c r="AQ325" s="6333"/>
      <c r="AR325" s="6333"/>
      <c r="AS325" s="6333"/>
      <c r="AT325" s="6333"/>
      <c r="AU325" s="6333"/>
      <c r="AV325" s="6333"/>
      <c r="AW325" s="6333"/>
      <c r="AX325" s="6333"/>
      <c r="AY325" s="6333"/>
      <c r="AZ325" s="6333"/>
      <c r="BA325" s="6333"/>
      <c r="BB325" s="6333"/>
      <c r="BC325" s="6333"/>
      <c r="BD325" s="6330"/>
      <c r="BE325" s="5958"/>
      <c r="BF325" s="5958"/>
      <c r="BG325" s="5958"/>
      <c r="BH325" s="5958"/>
      <c r="BI325" s="5958"/>
      <c r="BJ325" s="5958"/>
      <c r="BK325" s="6207"/>
      <c r="BL325" s="6322"/>
      <c r="BM325" s="6322"/>
      <c r="BN325" s="6325"/>
      <c r="BO325" s="6322"/>
      <c r="BP325" s="6207"/>
      <c r="BQ325" s="6162"/>
      <c r="BR325" s="6162"/>
      <c r="BS325" s="6162"/>
      <c r="BT325" s="6162"/>
      <c r="BU325" s="2064"/>
      <c r="BV325" s="2066"/>
      <c r="BW325" s="2065"/>
      <c r="BX325" s="1201"/>
      <c r="BY325" s="2064"/>
      <c r="BZ325" s="1201"/>
      <c r="CA325" s="2064"/>
      <c r="CB325" s="191"/>
      <c r="CC325" s="191"/>
      <c r="CD325" s="2218"/>
      <c r="CE325" s="2219"/>
      <c r="CF325" s="2219"/>
      <c r="CG325" s="2220"/>
      <c r="CH325" s="191"/>
      <c r="CI325" s="1201"/>
      <c r="CJ325" s="1201"/>
      <c r="CK325" s="1201"/>
      <c r="CL325" s="2063"/>
      <c r="CM325" s="2063"/>
      <c r="CN325" s="2063"/>
      <c r="CO325" s="2063"/>
      <c r="CP325" s="2063"/>
      <c r="CQ325" s="6328"/>
      <c r="CR325" s="6328"/>
      <c r="CS325" s="2350"/>
    </row>
    <row r="326" spans="1:97" ht="12.75" customHeight="1">
      <c r="A326" s="6141"/>
      <c r="B326" s="6334" t="s">
        <v>2464</v>
      </c>
      <c r="C326" s="6337" t="s">
        <v>6328</v>
      </c>
      <c r="D326" s="6339" t="s">
        <v>6283</v>
      </c>
      <c r="E326" s="6341" t="s">
        <v>2026</v>
      </c>
      <c r="F326" s="6343" t="s">
        <v>6284</v>
      </c>
      <c r="G326" s="6344">
        <v>1</v>
      </c>
      <c r="H326" s="6344">
        <v>1</v>
      </c>
      <c r="I326" s="6331" t="s">
        <v>2028</v>
      </c>
      <c r="J326" s="6331" t="s">
        <v>2028</v>
      </c>
      <c r="K326" s="6331" t="s">
        <v>2029</v>
      </c>
      <c r="L326" s="6331" t="s">
        <v>2029</v>
      </c>
      <c r="M326" s="6331">
        <v>6</v>
      </c>
      <c r="N326" s="6331">
        <v>0</v>
      </c>
      <c r="O326" s="6331">
        <v>31</v>
      </c>
      <c r="P326" s="6331">
        <v>6</v>
      </c>
      <c r="Q326" s="6331">
        <v>0</v>
      </c>
      <c r="R326" s="6331">
        <v>31</v>
      </c>
      <c r="S326" s="6331">
        <v>0</v>
      </c>
      <c r="T326" s="6331">
        <v>0</v>
      </c>
      <c r="U326" s="6331">
        <v>0</v>
      </c>
      <c r="V326" s="6331">
        <v>0</v>
      </c>
      <c r="W326" s="6331">
        <v>0</v>
      </c>
      <c r="X326" s="6331">
        <v>0</v>
      </c>
      <c r="Y326" s="6331">
        <v>0</v>
      </c>
      <c r="Z326" s="6331">
        <v>0</v>
      </c>
      <c r="AA326" s="6331">
        <v>0</v>
      </c>
      <c r="AB326" s="6331">
        <v>0</v>
      </c>
      <c r="AC326" s="6331"/>
      <c r="AD326" s="6331"/>
      <c r="AE326" s="6331"/>
      <c r="AF326" s="6331"/>
      <c r="AG326" s="6331"/>
      <c r="AH326" s="6331"/>
      <c r="AI326" s="6331"/>
      <c r="AJ326" s="6331">
        <v>0</v>
      </c>
      <c r="AK326" s="6331">
        <v>0</v>
      </c>
      <c r="AL326" s="6331">
        <v>0</v>
      </c>
      <c r="AM326" s="6331">
        <v>0</v>
      </c>
      <c r="AN326" s="6331" t="s">
        <v>2029</v>
      </c>
      <c r="AO326" s="6331">
        <v>0</v>
      </c>
      <c r="AP326" s="6331">
        <v>0</v>
      </c>
      <c r="AQ326" s="6331">
        <v>0</v>
      </c>
      <c r="AR326" s="6331">
        <v>0</v>
      </c>
      <c r="AS326" s="6331" t="s">
        <v>4810</v>
      </c>
      <c r="AT326" s="6331"/>
      <c r="AU326" s="6331"/>
      <c r="AV326" s="6331"/>
      <c r="AW326" s="6331" t="s">
        <v>4809</v>
      </c>
      <c r="AX326" s="6331" t="s">
        <v>4809</v>
      </c>
      <c r="AY326" s="6331">
        <v>0</v>
      </c>
      <c r="AZ326" s="6331">
        <v>0</v>
      </c>
      <c r="BA326" s="6331">
        <v>0</v>
      </c>
      <c r="BB326" s="6331">
        <v>0</v>
      </c>
      <c r="BC326" s="6331" t="s">
        <v>2030</v>
      </c>
      <c r="BD326" s="6329" t="s">
        <v>2031</v>
      </c>
      <c r="BE326" s="5957">
        <v>28000</v>
      </c>
      <c r="BF326" s="5957">
        <v>28000</v>
      </c>
      <c r="BG326" s="5957">
        <v>45364</v>
      </c>
      <c r="BH326" s="5957">
        <v>2000</v>
      </c>
      <c r="BI326" s="5957">
        <v>2000</v>
      </c>
      <c r="BJ326" s="5957">
        <v>5390</v>
      </c>
      <c r="BK326" s="6212" t="s">
        <v>873</v>
      </c>
      <c r="BL326" s="6320">
        <v>4</v>
      </c>
      <c r="BM326" s="6320">
        <v>2</v>
      </c>
      <c r="BN326" s="6323" t="s">
        <v>2032</v>
      </c>
      <c r="BO326" s="6320" t="s">
        <v>2033</v>
      </c>
      <c r="BP326" s="6212" t="s">
        <v>2034</v>
      </c>
      <c r="BQ326" s="6160">
        <v>0</v>
      </c>
      <c r="BR326" s="6160">
        <v>0</v>
      </c>
      <c r="BS326" s="6160">
        <v>0</v>
      </c>
      <c r="BT326" s="6160">
        <v>0</v>
      </c>
      <c r="BU326" s="2064" t="s">
        <v>2035</v>
      </c>
      <c r="BV326" s="2066" t="s">
        <v>857</v>
      </c>
      <c r="BW326" s="2065"/>
      <c r="BX326" s="2064">
        <v>3980</v>
      </c>
      <c r="BY326" s="2064" t="s">
        <v>2034</v>
      </c>
      <c r="BZ326" s="2064">
        <v>3980</v>
      </c>
      <c r="CA326" s="2064" t="s">
        <v>2036</v>
      </c>
      <c r="CB326" s="2084" t="s">
        <v>6285</v>
      </c>
      <c r="CC326" s="2084" t="s">
        <v>1218</v>
      </c>
      <c r="CD326" s="2185">
        <v>43264</v>
      </c>
      <c r="CE326" s="2185">
        <v>43328</v>
      </c>
      <c r="CF326" s="2185">
        <v>4288</v>
      </c>
      <c r="CG326" s="2185">
        <v>4352</v>
      </c>
      <c r="CH326" s="191"/>
      <c r="CI326" s="1201">
        <v>2</v>
      </c>
      <c r="CJ326" s="1201" t="s">
        <v>859</v>
      </c>
      <c r="CK326" s="1201">
        <v>2</v>
      </c>
      <c r="CL326" s="2063"/>
      <c r="CM326" s="2063"/>
      <c r="CN326" s="2063"/>
      <c r="CO326" s="2063"/>
      <c r="CP326" s="2063"/>
      <c r="CQ326" s="6326" t="s">
        <v>2468</v>
      </c>
      <c r="CR326" s="6326" t="s">
        <v>2455</v>
      </c>
      <c r="CS326" s="2813" t="s">
        <v>6354</v>
      </c>
    </row>
    <row r="327" spans="1:97" ht="12.75" customHeight="1">
      <c r="A327" s="6141"/>
      <c r="B327" s="6335"/>
      <c r="C327" s="6337"/>
      <c r="D327" s="6339"/>
      <c r="E327" s="6341"/>
      <c r="F327" s="6343"/>
      <c r="G327" s="6345"/>
      <c r="H327" s="6345"/>
      <c r="I327" s="6332"/>
      <c r="J327" s="6332"/>
      <c r="K327" s="6332"/>
      <c r="L327" s="6332"/>
      <c r="M327" s="6332"/>
      <c r="N327" s="6332"/>
      <c r="O327" s="6332"/>
      <c r="P327" s="6332"/>
      <c r="Q327" s="6332"/>
      <c r="R327" s="6332"/>
      <c r="S327" s="6332"/>
      <c r="T327" s="6332"/>
      <c r="U327" s="6332"/>
      <c r="V327" s="6332"/>
      <c r="W327" s="6332"/>
      <c r="X327" s="6332"/>
      <c r="Y327" s="6332"/>
      <c r="Z327" s="6332"/>
      <c r="AA327" s="6332"/>
      <c r="AB327" s="6332"/>
      <c r="AC327" s="6332"/>
      <c r="AD327" s="6332"/>
      <c r="AE327" s="6332"/>
      <c r="AF327" s="6332"/>
      <c r="AG327" s="6332"/>
      <c r="AH327" s="6332"/>
      <c r="AI327" s="6332"/>
      <c r="AJ327" s="6332"/>
      <c r="AK327" s="6332"/>
      <c r="AL327" s="6332"/>
      <c r="AM327" s="6332"/>
      <c r="AN327" s="6332"/>
      <c r="AO327" s="6332"/>
      <c r="AP327" s="6332"/>
      <c r="AQ327" s="6332"/>
      <c r="AR327" s="6332"/>
      <c r="AS327" s="6332"/>
      <c r="AT327" s="6332"/>
      <c r="AU327" s="6332"/>
      <c r="AV327" s="6332"/>
      <c r="AW327" s="6332"/>
      <c r="AX327" s="6332"/>
      <c r="AY327" s="6332"/>
      <c r="AZ327" s="6332"/>
      <c r="BA327" s="6332"/>
      <c r="BB327" s="6332"/>
      <c r="BC327" s="6332"/>
      <c r="BD327" s="6330"/>
      <c r="BE327" s="5933"/>
      <c r="BF327" s="5933"/>
      <c r="BG327" s="5933"/>
      <c r="BH327" s="5933"/>
      <c r="BI327" s="5933"/>
      <c r="BJ327" s="5933"/>
      <c r="BK327" s="6206"/>
      <c r="BL327" s="6321"/>
      <c r="BM327" s="6321"/>
      <c r="BN327" s="6324"/>
      <c r="BO327" s="6321"/>
      <c r="BP327" s="6206"/>
      <c r="BQ327" s="6161"/>
      <c r="BR327" s="6161"/>
      <c r="BS327" s="6161"/>
      <c r="BT327" s="6161"/>
      <c r="BU327" s="2064"/>
      <c r="BV327" s="2066"/>
      <c r="BW327" s="2065"/>
      <c r="BX327" s="1201"/>
      <c r="BY327" s="2064"/>
      <c r="BZ327" s="1201"/>
      <c r="CA327" s="2064"/>
      <c r="CB327" s="2067"/>
      <c r="CC327" s="2067"/>
      <c r="CH327" s="2082"/>
      <c r="CI327" s="2090"/>
      <c r="CJ327" s="2063"/>
      <c r="CK327" s="2063"/>
      <c r="CL327" s="2063"/>
      <c r="CM327" s="2063"/>
      <c r="CN327" s="2063"/>
      <c r="CO327" s="2063"/>
      <c r="CP327" s="2063"/>
      <c r="CQ327" s="6327"/>
      <c r="CR327" s="6327"/>
      <c r="CS327" s="2349"/>
    </row>
    <row r="328" spans="1:97" ht="12.75" customHeight="1">
      <c r="A328" s="6141"/>
      <c r="B328" s="6335"/>
      <c r="C328" s="6337"/>
      <c r="D328" s="6339"/>
      <c r="E328" s="6341"/>
      <c r="F328" s="6343"/>
      <c r="G328" s="6345"/>
      <c r="H328" s="6345"/>
      <c r="I328" s="6332"/>
      <c r="J328" s="6332"/>
      <c r="K328" s="6332"/>
      <c r="L328" s="6332"/>
      <c r="M328" s="6332"/>
      <c r="N328" s="6332"/>
      <c r="O328" s="6332"/>
      <c r="P328" s="6332"/>
      <c r="Q328" s="6332"/>
      <c r="R328" s="6332"/>
      <c r="S328" s="6332"/>
      <c r="T328" s="6332"/>
      <c r="U328" s="6332"/>
      <c r="V328" s="6332"/>
      <c r="W328" s="6332"/>
      <c r="X328" s="6332"/>
      <c r="Y328" s="6332"/>
      <c r="Z328" s="6332"/>
      <c r="AA328" s="6332"/>
      <c r="AB328" s="6332"/>
      <c r="AC328" s="6332"/>
      <c r="AD328" s="6332"/>
      <c r="AE328" s="6332"/>
      <c r="AF328" s="6332"/>
      <c r="AG328" s="6332"/>
      <c r="AH328" s="6332"/>
      <c r="AI328" s="6332"/>
      <c r="AJ328" s="6332"/>
      <c r="AK328" s="6332"/>
      <c r="AL328" s="6332"/>
      <c r="AM328" s="6332"/>
      <c r="AN328" s="6332"/>
      <c r="AO328" s="6332"/>
      <c r="AP328" s="6332"/>
      <c r="AQ328" s="6332"/>
      <c r="AR328" s="6332"/>
      <c r="AS328" s="6332"/>
      <c r="AT328" s="6332"/>
      <c r="AU328" s="6332"/>
      <c r="AV328" s="6332"/>
      <c r="AW328" s="6332"/>
      <c r="AX328" s="6332"/>
      <c r="AY328" s="6332"/>
      <c r="AZ328" s="6332"/>
      <c r="BA328" s="6332"/>
      <c r="BB328" s="6332"/>
      <c r="BC328" s="6332"/>
      <c r="BD328" s="6329" t="s">
        <v>2031</v>
      </c>
      <c r="BE328" s="5933"/>
      <c r="BF328" s="5933"/>
      <c r="BG328" s="5933"/>
      <c r="BH328" s="5933"/>
      <c r="BI328" s="5933"/>
      <c r="BJ328" s="5933"/>
      <c r="BK328" s="6206"/>
      <c r="BL328" s="6321"/>
      <c r="BM328" s="6321"/>
      <c r="BN328" s="6324"/>
      <c r="BO328" s="6321"/>
      <c r="BP328" s="6206"/>
      <c r="BQ328" s="6161"/>
      <c r="BR328" s="6161"/>
      <c r="BS328" s="6161"/>
      <c r="BT328" s="6161"/>
      <c r="BU328" s="2064" t="s">
        <v>2035</v>
      </c>
      <c r="BV328" s="2066" t="s">
        <v>857</v>
      </c>
      <c r="BW328" s="2065"/>
      <c r="BX328" s="1201">
        <v>3993</v>
      </c>
      <c r="BY328" s="2064" t="s">
        <v>2034</v>
      </c>
      <c r="BZ328" s="1201">
        <v>3993</v>
      </c>
      <c r="CA328" s="2064" t="s">
        <v>2036</v>
      </c>
      <c r="CB328" s="2067" t="s">
        <v>869</v>
      </c>
      <c r="CC328" s="2067" t="s">
        <v>869</v>
      </c>
      <c r="CD328" s="2056">
        <f>$CD$37</f>
        <v>256</v>
      </c>
      <c r="CE328" s="2056">
        <f>$CE$37</f>
        <v>256</v>
      </c>
      <c r="CF328" s="2056">
        <f>$CF$37</f>
        <v>256</v>
      </c>
      <c r="CG328" s="2056">
        <f>$CG$37</f>
        <v>256</v>
      </c>
      <c r="CH328" s="2082"/>
      <c r="CI328" s="1201">
        <v>4</v>
      </c>
      <c r="CJ328" s="1201" t="s">
        <v>859</v>
      </c>
      <c r="CK328" s="1201">
        <v>4</v>
      </c>
      <c r="CL328" s="2063"/>
      <c r="CM328" s="2063"/>
      <c r="CN328" s="2063"/>
      <c r="CO328" s="2063"/>
      <c r="CP328" s="2063"/>
      <c r="CQ328" s="6327"/>
      <c r="CR328" s="6327"/>
      <c r="CS328" s="2349"/>
    </row>
    <row r="329" spans="1:97" ht="12.75" customHeight="1">
      <c r="A329" s="6141"/>
      <c r="B329" s="6336"/>
      <c r="C329" s="6338"/>
      <c r="D329" s="6340"/>
      <c r="E329" s="6342"/>
      <c r="F329" s="6156"/>
      <c r="G329" s="6346"/>
      <c r="H329" s="6346"/>
      <c r="I329" s="6333"/>
      <c r="J329" s="6333"/>
      <c r="K329" s="6333"/>
      <c r="L329" s="6333"/>
      <c r="M329" s="6333"/>
      <c r="N329" s="6333"/>
      <c r="O329" s="6333"/>
      <c r="P329" s="6333"/>
      <c r="Q329" s="6333"/>
      <c r="R329" s="6333"/>
      <c r="S329" s="6333"/>
      <c r="T329" s="6333"/>
      <c r="U329" s="6333"/>
      <c r="V329" s="6333"/>
      <c r="W329" s="6333"/>
      <c r="X329" s="6333"/>
      <c r="Y329" s="6333"/>
      <c r="Z329" s="6333"/>
      <c r="AA329" s="6333"/>
      <c r="AB329" s="6333"/>
      <c r="AC329" s="6333"/>
      <c r="AD329" s="6333"/>
      <c r="AE329" s="6333"/>
      <c r="AF329" s="6333"/>
      <c r="AG329" s="6333"/>
      <c r="AH329" s="6333"/>
      <c r="AI329" s="6333"/>
      <c r="AJ329" s="6333"/>
      <c r="AK329" s="6333"/>
      <c r="AL329" s="6333"/>
      <c r="AM329" s="6333"/>
      <c r="AN329" s="6333"/>
      <c r="AO329" s="6333"/>
      <c r="AP329" s="6333"/>
      <c r="AQ329" s="6333"/>
      <c r="AR329" s="6333"/>
      <c r="AS329" s="6333"/>
      <c r="AT329" s="6333"/>
      <c r="AU329" s="6333"/>
      <c r="AV329" s="6333"/>
      <c r="AW329" s="6333"/>
      <c r="AX329" s="6333"/>
      <c r="AY329" s="6333"/>
      <c r="AZ329" s="6333"/>
      <c r="BA329" s="6333"/>
      <c r="BB329" s="6333"/>
      <c r="BC329" s="6333"/>
      <c r="BD329" s="6330"/>
      <c r="BE329" s="5958"/>
      <c r="BF329" s="5958"/>
      <c r="BG329" s="5958"/>
      <c r="BH329" s="5958"/>
      <c r="BI329" s="5958"/>
      <c r="BJ329" s="5958"/>
      <c r="BK329" s="6207"/>
      <c r="BL329" s="6322"/>
      <c r="BM329" s="6322"/>
      <c r="BN329" s="6325"/>
      <c r="BO329" s="6322"/>
      <c r="BP329" s="6207"/>
      <c r="BQ329" s="6162"/>
      <c r="BR329" s="6162"/>
      <c r="BS329" s="6162"/>
      <c r="BT329" s="6162"/>
      <c r="BU329" s="2064"/>
      <c r="BV329" s="2066"/>
      <c r="BW329" s="2065"/>
      <c r="BX329" s="1201"/>
      <c r="BY329" s="2064"/>
      <c r="BZ329" s="1201"/>
      <c r="CA329" s="2064"/>
      <c r="CB329" s="191"/>
      <c r="CC329" s="191"/>
      <c r="CD329" s="2218"/>
      <c r="CE329" s="2219"/>
      <c r="CF329" s="2219"/>
      <c r="CG329" s="2220"/>
      <c r="CH329" s="191"/>
      <c r="CI329" s="1201"/>
      <c r="CJ329" s="1201"/>
      <c r="CK329" s="1201"/>
      <c r="CL329" s="2063"/>
      <c r="CM329" s="2063"/>
      <c r="CN329" s="2063"/>
      <c r="CO329" s="2063"/>
      <c r="CP329" s="2063"/>
      <c r="CQ329" s="6328"/>
      <c r="CR329" s="6328"/>
      <c r="CS329" s="2350"/>
    </row>
    <row r="330" spans="1:97" ht="12.75" customHeight="1">
      <c r="A330" s="6141"/>
      <c r="B330" s="6334" t="s">
        <v>2464</v>
      </c>
      <c r="C330" s="6337" t="s">
        <v>6330</v>
      </c>
      <c r="D330" s="6339" t="s">
        <v>6279</v>
      </c>
      <c r="E330" s="6341" t="s">
        <v>2026</v>
      </c>
      <c r="F330" s="6343" t="s">
        <v>6280</v>
      </c>
      <c r="G330" s="6344">
        <v>1</v>
      </c>
      <c r="H330" s="6344">
        <v>1</v>
      </c>
      <c r="I330" s="6331" t="s">
        <v>2028</v>
      </c>
      <c r="J330" s="6331" t="s">
        <v>2028</v>
      </c>
      <c r="K330" s="6331" t="s">
        <v>2029</v>
      </c>
      <c r="L330" s="6331" t="s">
        <v>2029</v>
      </c>
      <c r="M330" s="6331">
        <v>6</v>
      </c>
      <c r="N330" s="6331">
        <v>0</v>
      </c>
      <c r="O330" s="6331">
        <v>31</v>
      </c>
      <c r="P330" s="6331">
        <v>6</v>
      </c>
      <c r="Q330" s="6331">
        <v>0</v>
      </c>
      <c r="R330" s="6331">
        <v>31</v>
      </c>
      <c r="S330" s="6331">
        <v>0</v>
      </c>
      <c r="T330" s="6331">
        <v>0</v>
      </c>
      <c r="U330" s="6331">
        <v>0</v>
      </c>
      <c r="V330" s="6331">
        <v>0</v>
      </c>
      <c r="W330" s="6331">
        <v>0</v>
      </c>
      <c r="X330" s="6331">
        <v>0</v>
      </c>
      <c r="Y330" s="6331">
        <v>0</v>
      </c>
      <c r="Z330" s="6331">
        <v>0</v>
      </c>
      <c r="AA330" s="6331">
        <v>0</v>
      </c>
      <c r="AB330" s="6331">
        <v>0</v>
      </c>
      <c r="AC330" s="6331"/>
      <c r="AD330" s="6331"/>
      <c r="AE330" s="6331"/>
      <c r="AF330" s="6331"/>
      <c r="AG330" s="6331"/>
      <c r="AH330" s="6331"/>
      <c r="AI330" s="6331"/>
      <c r="AJ330" s="6331">
        <v>0</v>
      </c>
      <c r="AK330" s="6331">
        <v>0</v>
      </c>
      <c r="AL330" s="6331">
        <v>0</v>
      </c>
      <c r="AM330" s="6331">
        <v>0</v>
      </c>
      <c r="AN330" s="6331" t="s">
        <v>2029</v>
      </c>
      <c r="AO330" s="6331">
        <v>0</v>
      </c>
      <c r="AP330" s="6331">
        <v>0</v>
      </c>
      <c r="AQ330" s="6331">
        <v>0</v>
      </c>
      <c r="AR330" s="6331">
        <v>0</v>
      </c>
      <c r="AS330" s="6331" t="s">
        <v>4810</v>
      </c>
      <c r="AT330" s="6331"/>
      <c r="AU330" s="6331"/>
      <c r="AV330" s="6331"/>
      <c r="AW330" s="6331" t="s">
        <v>4809</v>
      </c>
      <c r="AX330" s="6331" t="s">
        <v>4809</v>
      </c>
      <c r="AY330" s="6331">
        <v>0</v>
      </c>
      <c r="AZ330" s="6331">
        <v>0</v>
      </c>
      <c r="BA330" s="6331">
        <v>0</v>
      </c>
      <c r="BB330" s="6331">
        <v>0</v>
      </c>
      <c r="BC330" s="6331" t="s">
        <v>2030</v>
      </c>
      <c r="BD330" s="6329" t="s">
        <v>2031</v>
      </c>
      <c r="BE330" s="5957">
        <v>21000</v>
      </c>
      <c r="BF330" s="5957">
        <v>21000</v>
      </c>
      <c r="BG330" s="5957">
        <v>34343</v>
      </c>
      <c r="BH330" s="5957">
        <v>1500</v>
      </c>
      <c r="BI330" s="5957">
        <v>1500</v>
      </c>
      <c r="BJ330" s="5957">
        <v>4267</v>
      </c>
      <c r="BK330" s="6212" t="s">
        <v>873</v>
      </c>
      <c r="BL330" s="6320">
        <v>4</v>
      </c>
      <c r="BM330" s="6320">
        <v>2</v>
      </c>
      <c r="BN330" s="6323" t="s">
        <v>2032</v>
      </c>
      <c r="BO330" s="6320" t="s">
        <v>2033</v>
      </c>
      <c r="BP330" s="6212" t="s">
        <v>2034</v>
      </c>
      <c r="BQ330" s="6160">
        <v>0</v>
      </c>
      <c r="BR330" s="6160">
        <v>0</v>
      </c>
      <c r="BS330" s="6160">
        <v>0</v>
      </c>
      <c r="BT330" s="6160">
        <v>0</v>
      </c>
      <c r="BU330" s="2064" t="s">
        <v>2035</v>
      </c>
      <c r="BV330" s="2066" t="s">
        <v>857</v>
      </c>
      <c r="BW330" s="2065"/>
      <c r="BX330" s="2064">
        <v>3980</v>
      </c>
      <c r="BY330" s="2064" t="s">
        <v>2034</v>
      </c>
      <c r="BZ330" s="2064">
        <v>3980</v>
      </c>
      <c r="CA330" s="2064" t="s">
        <v>2036</v>
      </c>
      <c r="CB330" s="2084" t="s">
        <v>6281</v>
      </c>
      <c r="CC330" s="2084" t="s">
        <v>6282</v>
      </c>
      <c r="CD330" s="2185">
        <v>32256</v>
      </c>
      <c r="CE330" s="2185">
        <v>32320</v>
      </c>
      <c r="CF330" s="2185">
        <v>3200</v>
      </c>
      <c r="CG330" s="2185">
        <v>3264</v>
      </c>
      <c r="CH330" s="191"/>
      <c r="CI330" s="1201">
        <v>2</v>
      </c>
      <c r="CJ330" s="1201" t="s">
        <v>859</v>
      </c>
      <c r="CK330" s="1201">
        <v>2</v>
      </c>
      <c r="CL330" s="2063"/>
      <c r="CM330" s="2063"/>
      <c r="CN330" s="2063"/>
      <c r="CO330" s="2063"/>
      <c r="CP330" s="2063"/>
      <c r="CQ330" s="6326" t="s">
        <v>2468</v>
      </c>
      <c r="CR330" s="6326" t="s">
        <v>2455</v>
      </c>
      <c r="CS330" s="2813" t="s">
        <v>6354</v>
      </c>
    </row>
    <row r="331" spans="1:97" ht="12.75" customHeight="1">
      <c r="A331" s="6141"/>
      <c r="B331" s="6335"/>
      <c r="C331" s="6337"/>
      <c r="D331" s="6339"/>
      <c r="E331" s="6341"/>
      <c r="F331" s="6343"/>
      <c r="G331" s="6345"/>
      <c r="H331" s="6345"/>
      <c r="I331" s="6332"/>
      <c r="J331" s="6332"/>
      <c r="K331" s="6332"/>
      <c r="L331" s="6332"/>
      <c r="M331" s="6332"/>
      <c r="N331" s="6332"/>
      <c r="O331" s="6332"/>
      <c r="P331" s="6332"/>
      <c r="Q331" s="6332"/>
      <c r="R331" s="6332"/>
      <c r="S331" s="6332"/>
      <c r="T331" s="6332"/>
      <c r="U331" s="6332"/>
      <c r="V331" s="6332"/>
      <c r="W331" s="6332"/>
      <c r="X331" s="6332"/>
      <c r="Y331" s="6332"/>
      <c r="Z331" s="6332"/>
      <c r="AA331" s="6332"/>
      <c r="AB331" s="6332"/>
      <c r="AC331" s="6332"/>
      <c r="AD331" s="6332"/>
      <c r="AE331" s="6332"/>
      <c r="AF331" s="6332"/>
      <c r="AG331" s="6332"/>
      <c r="AH331" s="6332"/>
      <c r="AI331" s="6332"/>
      <c r="AJ331" s="6332"/>
      <c r="AK331" s="6332"/>
      <c r="AL331" s="6332"/>
      <c r="AM331" s="6332"/>
      <c r="AN331" s="6332"/>
      <c r="AO331" s="6332"/>
      <c r="AP331" s="6332"/>
      <c r="AQ331" s="6332"/>
      <c r="AR331" s="6332"/>
      <c r="AS331" s="6332"/>
      <c r="AT331" s="6332"/>
      <c r="AU331" s="6332"/>
      <c r="AV331" s="6332"/>
      <c r="AW331" s="6332"/>
      <c r="AX331" s="6332"/>
      <c r="AY331" s="6332"/>
      <c r="AZ331" s="6332"/>
      <c r="BA331" s="6332"/>
      <c r="BB331" s="6332"/>
      <c r="BC331" s="6332"/>
      <c r="BD331" s="6330"/>
      <c r="BE331" s="5933"/>
      <c r="BF331" s="5933"/>
      <c r="BG331" s="5933"/>
      <c r="BH331" s="5933"/>
      <c r="BI331" s="5933"/>
      <c r="BJ331" s="5933"/>
      <c r="BK331" s="6206"/>
      <c r="BL331" s="6321"/>
      <c r="BM331" s="6321"/>
      <c r="BN331" s="6324"/>
      <c r="BO331" s="6321"/>
      <c r="BP331" s="6206"/>
      <c r="BQ331" s="6161"/>
      <c r="BR331" s="6161"/>
      <c r="BS331" s="6161"/>
      <c r="BT331" s="6161"/>
      <c r="BU331" s="2064"/>
      <c r="BV331" s="2066"/>
      <c r="BW331" s="2065"/>
      <c r="BX331" s="1201"/>
      <c r="BY331" s="2064"/>
      <c r="BZ331" s="1201"/>
      <c r="CA331" s="2064"/>
      <c r="CB331" s="2067"/>
      <c r="CC331" s="2067"/>
      <c r="CH331" s="2082"/>
      <c r="CI331" s="2090"/>
      <c r="CJ331" s="2063"/>
      <c r="CK331" s="2063"/>
      <c r="CL331" s="2063"/>
      <c r="CM331" s="2063"/>
      <c r="CN331" s="2063"/>
      <c r="CO331" s="2063"/>
      <c r="CP331" s="2063"/>
      <c r="CQ331" s="6327"/>
      <c r="CR331" s="6327"/>
      <c r="CS331" s="2349"/>
    </row>
    <row r="332" spans="1:97" ht="12.75" customHeight="1">
      <c r="A332" s="6141"/>
      <c r="B332" s="6335"/>
      <c r="C332" s="6337"/>
      <c r="D332" s="6339"/>
      <c r="E332" s="6341"/>
      <c r="F332" s="6343"/>
      <c r="G332" s="6345"/>
      <c r="H332" s="6345"/>
      <c r="I332" s="6332"/>
      <c r="J332" s="6332"/>
      <c r="K332" s="6332"/>
      <c r="L332" s="6332"/>
      <c r="M332" s="6332"/>
      <c r="N332" s="6332"/>
      <c r="O332" s="6332"/>
      <c r="P332" s="6332"/>
      <c r="Q332" s="6332"/>
      <c r="R332" s="6332"/>
      <c r="S332" s="6332"/>
      <c r="T332" s="6332"/>
      <c r="U332" s="6332"/>
      <c r="V332" s="6332"/>
      <c r="W332" s="6332"/>
      <c r="X332" s="6332"/>
      <c r="Y332" s="6332"/>
      <c r="Z332" s="6332"/>
      <c r="AA332" s="6332"/>
      <c r="AB332" s="6332"/>
      <c r="AC332" s="6332"/>
      <c r="AD332" s="6332"/>
      <c r="AE332" s="6332"/>
      <c r="AF332" s="6332"/>
      <c r="AG332" s="6332"/>
      <c r="AH332" s="6332"/>
      <c r="AI332" s="6332"/>
      <c r="AJ332" s="6332"/>
      <c r="AK332" s="6332"/>
      <c r="AL332" s="6332"/>
      <c r="AM332" s="6332"/>
      <c r="AN332" s="6332"/>
      <c r="AO332" s="6332"/>
      <c r="AP332" s="6332"/>
      <c r="AQ332" s="6332"/>
      <c r="AR332" s="6332"/>
      <c r="AS332" s="6332"/>
      <c r="AT332" s="6332"/>
      <c r="AU332" s="6332"/>
      <c r="AV332" s="6332"/>
      <c r="AW332" s="6332"/>
      <c r="AX332" s="6332"/>
      <c r="AY332" s="6332"/>
      <c r="AZ332" s="6332"/>
      <c r="BA332" s="6332"/>
      <c r="BB332" s="6332"/>
      <c r="BC332" s="6332"/>
      <c r="BD332" s="6329" t="s">
        <v>2031</v>
      </c>
      <c r="BE332" s="5933"/>
      <c r="BF332" s="5933"/>
      <c r="BG332" s="5933"/>
      <c r="BH332" s="5933"/>
      <c r="BI332" s="5933"/>
      <c r="BJ332" s="5933"/>
      <c r="BK332" s="6206"/>
      <c r="BL332" s="6321"/>
      <c r="BM332" s="6321"/>
      <c r="BN332" s="6324"/>
      <c r="BO332" s="6321"/>
      <c r="BP332" s="6206"/>
      <c r="BQ332" s="6161"/>
      <c r="BR332" s="6161"/>
      <c r="BS332" s="6161"/>
      <c r="BT332" s="6161"/>
      <c r="BU332" s="2064" t="s">
        <v>2035</v>
      </c>
      <c r="BV332" s="2066" t="s">
        <v>857</v>
      </c>
      <c r="BW332" s="2065"/>
      <c r="BX332" s="1201">
        <v>3993</v>
      </c>
      <c r="BY332" s="2064" t="s">
        <v>2034</v>
      </c>
      <c r="BZ332" s="1201">
        <v>3993</v>
      </c>
      <c r="CA332" s="2064" t="s">
        <v>2036</v>
      </c>
      <c r="CB332" s="2067" t="s">
        <v>340</v>
      </c>
      <c r="CC332" s="2067" t="s">
        <v>340</v>
      </c>
      <c r="CD332" s="2056">
        <v>512</v>
      </c>
      <c r="CE332" s="2056">
        <v>512</v>
      </c>
      <c r="CF332" s="2056">
        <v>512</v>
      </c>
      <c r="CG332" s="2056">
        <v>512</v>
      </c>
      <c r="CH332" s="2082"/>
      <c r="CI332" s="1201">
        <v>10</v>
      </c>
      <c r="CJ332" s="1201" t="s">
        <v>859</v>
      </c>
      <c r="CK332" s="1201">
        <v>10</v>
      </c>
      <c r="CL332" s="2063"/>
      <c r="CM332" s="2063"/>
      <c r="CN332" s="2063"/>
      <c r="CO332" s="2063"/>
      <c r="CP332" s="2063"/>
      <c r="CQ332" s="6327"/>
      <c r="CR332" s="6327"/>
      <c r="CS332" s="2349"/>
    </row>
    <row r="333" spans="1:97" ht="12.75" customHeight="1">
      <c r="A333" s="6141"/>
      <c r="B333" s="6336"/>
      <c r="C333" s="6338"/>
      <c r="D333" s="6340"/>
      <c r="E333" s="6342"/>
      <c r="F333" s="6156"/>
      <c r="G333" s="6346"/>
      <c r="H333" s="6346"/>
      <c r="I333" s="6333"/>
      <c r="J333" s="6333"/>
      <c r="K333" s="6333"/>
      <c r="L333" s="6333"/>
      <c r="M333" s="6333"/>
      <c r="N333" s="6333"/>
      <c r="O333" s="6333"/>
      <c r="P333" s="6333"/>
      <c r="Q333" s="6333"/>
      <c r="R333" s="6333"/>
      <c r="S333" s="6333"/>
      <c r="T333" s="6333"/>
      <c r="U333" s="6333"/>
      <c r="V333" s="6333"/>
      <c r="W333" s="6333"/>
      <c r="X333" s="6333"/>
      <c r="Y333" s="6333"/>
      <c r="Z333" s="6333"/>
      <c r="AA333" s="6333"/>
      <c r="AB333" s="6333"/>
      <c r="AC333" s="6333"/>
      <c r="AD333" s="6333"/>
      <c r="AE333" s="6333"/>
      <c r="AF333" s="6333"/>
      <c r="AG333" s="6333"/>
      <c r="AH333" s="6333"/>
      <c r="AI333" s="6333"/>
      <c r="AJ333" s="6333"/>
      <c r="AK333" s="6333"/>
      <c r="AL333" s="6333"/>
      <c r="AM333" s="6333"/>
      <c r="AN333" s="6333"/>
      <c r="AO333" s="6333"/>
      <c r="AP333" s="6333"/>
      <c r="AQ333" s="6333"/>
      <c r="AR333" s="6333"/>
      <c r="AS333" s="6333"/>
      <c r="AT333" s="6333"/>
      <c r="AU333" s="6333"/>
      <c r="AV333" s="6333"/>
      <c r="AW333" s="6333"/>
      <c r="AX333" s="6333"/>
      <c r="AY333" s="6333"/>
      <c r="AZ333" s="6333"/>
      <c r="BA333" s="6333"/>
      <c r="BB333" s="6333"/>
      <c r="BC333" s="6333"/>
      <c r="BD333" s="6330"/>
      <c r="BE333" s="5958"/>
      <c r="BF333" s="5958"/>
      <c r="BG333" s="5958"/>
      <c r="BH333" s="5958"/>
      <c r="BI333" s="5958"/>
      <c r="BJ333" s="5958"/>
      <c r="BK333" s="6207"/>
      <c r="BL333" s="6322"/>
      <c r="BM333" s="6322"/>
      <c r="BN333" s="6325"/>
      <c r="BO333" s="6322"/>
      <c r="BP333" s="6207"/>
      <c r="BQ333" s="6162"/>
      <c r="BR333" s="6162"/>
      <c r="BS333" s="6162"/>
      <c r="BT333" s="6162"/>
      <c r="BU333" s="2064"/>
      <c r="BV333" s="2066"/>
      <c r="BW333" s="2065"/>
      <c r="BX333" s="1201"/>
      <c r="BY333" s="2064"/>
      <c r="BZ333" s="1201"/>
      <c r="CA333" s="2064"/>
      <c r="CB333" s="191"/>
      <c r="CC333" s="191"/>
      <c r="CD333" s="2218"/>
      <c r="CE333" s="2219"/>
      <c r="CF333" s="2219"/>
      <c r="CG333" s="2220"/>
      <c r="CH333" s="191"/>
      <c r="CI333" s="1201"/>
      <c r="CJ333" s="1201"/>
      <c r="CK333" s="1201"/>
      <c r="CL333" s="2063"/>
      <c r="CM333" s="2063"/>
      <c r="CN333" s="2063"/>
      <c r="CO333" s="2063"/>
      <c r="CP333" s="2063"/>
      <c r="CQ333" s="6328"/>
      <c r="CR333" s="6328"/>
      <c r="CS333" s="2350"/>
    </row>
    <row r="334" spans="1:97" ht="12.75" customHeight="1">
      <c r="A334" s="6141"/>
      <c r="B334" s="6334" t="s">
        <v>2464</v>
      </c>
      <c r="C334" s="6337" t="s">
        <v>6331</v>
      </c>
      <c r="D334" s="6339" t="s">
        <v>6327</v>
      </c>
      <c r="E334" s="6341" t="s">
        <v>2026</v>
      </c>
      <c r="F334" s="6343" t="s">
        <v>6284</v>
      </c>
      <c r="G334" s="6344">
        <v>1</v>
      </c>
      <c r="H334" s="6344">
        <v>1</v>
      </c>
      <c r="I334" s="6331" t="s">
        <v>2028</v>
      </c>
      <c r="J334" s="6331" t="s">
        <v>2028</v>
      </c>
      <c r="K334" s="6331" t="s">
        <v>2029</v>
      </c>
      <c r="L334" s="6331" t="s">
        <v>2029</v>
      </c>
      <c r="M334" s="6331">
        <v>6</v>
      </c>
      <c r="N334" s="6331">
        <v>0</v>
      </c>
      <c r="O334" s="6331">
        <v>31</v>
      </c>
      <c r="P334" s="6331">
        <v>6</v>
      </c>
      <c r="Q334" s="6331">
        <v>0</v>
      </c>
      <c r="R334" s="6331">
        <v>31</v>
      </c>
      <c r="S334" s="6331">
        <v>0</v>
      </c>
      <c r="T334" s="6331">
        <v>0</v>
      </c>
      <c r="U334" s="6331">
        <v>0</v>
      </c>
      <c r="V334" s="6331">
        <v>0</v>
      </c>
      <c r="W334" s="6331">
        <v>0</v>
      </c>
      <c r="X334" s="6331">
        <v>0</v>
      </c>
      <c r="Y334" s="6331">
        <v>0</v>
      </c>
      <c r="Z334" s="6331">
        <v>0</v>
      </c>
      <c r="AA334" s="6331">
        <v>0</v>
      </c>
      <c r="AB334" s="6331">
        <v>0</v>
      </c>
      <c r="AC334" s="6331"/>
      <c r="AD334" s="6331"/>
      <c r="AE334" s="6331"/>
      <c r="AF334" s="6331"/>
      <c r="AG334" s="6331"/>
      <c r="AH334" s="6331"/>
      <c r="AI334" s="6331"/>
      <c r="AJ334" s="6331">
        <v>0</v>
      </c>
      <c r="AK334" s="6331">
        <v>0</v>
      </c>
      <c r="AL334" s="6331">
        <v>0</v>
      </c>
      <c r="AM334" s="6331">
        <v>0</v>
      </c>
      <c r="AN334" s="6331" t="s">
        <v>2029</v>
      </c>
      <c r="AO334" s="6331">
        <v>0</v>
      </c>
      <c r="AP334" s="6331">
        <v>0</v>
      </c>
      <c r="AQ334" s="6331">
        <v>0</v>
      </c>
      <c r="AR334" s="6331">
        <v>0</v>
      </c>
      <c r="AS334" s="6331" t="s">
        <v>4810</v>
      </c>
      <c r="AT334" s="6331"/>
      <c r="AU334" s="6331"/>
      <c r="AV334" s="6331"/>
      <c r="AW334" s="6331" t="s">
        <v>4809</v>
      </c>
      <c r="AX334" s="6331" t="s">
        <v>4809</v>
      </c>
      <c r="AY334" s="6331">
        <v>0</v>
      </c>
      <c r="AZ334" s="6331">
        <v>0</v>
      </c>
      <c r="BA334" s="6331">
        <v>0</v>
      </c>
      <c r="BB334" s="6331">
        <v>0</v>
      </c>
      <c r="BC334" s="6331" t="s">
        <v>2030</v>
      </c>
      <c r="BD334" s="6329" t="s">
        <v>2031</v>
      </c>
      <c r="BE334" s="5957">
        <v>28000</v>
      </c>
      <c r="BF334" s="5957">
        <v>28000</v>
      </c>
      <c r="BG334" s="5957">
        <v>45364</v>
      </c>
      <c r="BH334" s="5957">
        <v>2000</v>
      </c>
      <c r="BI334" s="5957">
        <v>2000</v>
      </c>
      <c r="BJ334" s="5957">
        <v>5390</v>
      </c>
      <c r="BK334" s="6212" t="s">
        <v>873</v>
      </c>
      <c r="BL334" s="6320">
        <v>4</v>
      </c>
      <c r="BM334" s="6320">
        <v>2</v>
      </c>
      <c r="BN334" s="6323" t="s">
        <v>2032</v>
      </c>
      <c r="BO334" s="6320" t="s">
        <v>2033</v>
      </c>
      <c r="BP334" s="6212" t="s">
        <v>2034</v>
      </c>
      <c r="BQ334" s="6160">
        <v>0</v>
      </c>
      <c r="BR334" s="6160">
        <v>0</v>
      </c>
      <c r="BS334" s="6160">
        <v>0</v>
      </c>
      <c r="BT334" s="6160">
        <v>0</v>
      </c>
      <c r="BU334" s="2064" t="s">
        <v>2035</v>
      </c>
      <c r="BV334" s="2066" t="s">
        <v>857</v>
      </c>
      <c r="BW334" s="2065"/>
      <c r="BX334" s="2064">
        <v>3980</v>
      </c>
      <c r="BY334" s="2064" t="s">
        <v>2034</v>
      </c>
      <c r="BZ334" s="2064">
        <v>3980</v>
      </c>
      <c r="CA334" s="2064" t="s">
        <v>2036</v>
      </c>
      <c r="CB334" s="2084" t="s">
        <v>6285</v>
      </c>
      <c r="CC334" s="2084" t="s">
        <v>1218</v>
      </c>
      <c r="CD334" s="2185">
        <v>43264</v>
      </c>
      <c r="CE334" s="2185">
        <v>43328</v>
      </c>
      <c r="CF334" s="2185">
        <v>4288</v>
      </c>
      <c r="CG334" s="2185">
        <v>4352</v>
      </c>
      <c r="CH334" s="191"/>
      <c r="CI334" s="1201">
        <v>2</v>
      </c>
      <c r="CJ334" s="1201" t="s">
        <v>859</v>
      </c>
      <c r="CK334" s="1201">
        <v>2</v>
      </c>
      <c r="CL334" s="2063"/>
      <c r="CM334" s="2063"/>
      <c r="CN334" s="2063"/>
      <c r="CO334" s="2063"/>
      <c r="CP334" s="2063"/>
      <c r="CQ334" s="6326" t="s">
        <v>2468</v>
      </c>
      <c r="CR334" s="6326" t="s">
        <v>2455</v>
      </c>
      <c r="CS334" s="2813" t="s">
        <v>6354</v>
      </c>
    </row>
    <row r="335" spans="1:97" ht="12.75" customHeight="1">
      <c r="A335" s="6141"/>
      <c r="B335" s="6335"/>
      <c r="C335" s="6337"/>
      <c r="D335" s="6339"/>
      <c r="E335" s="6341"/>
      <c r="F335" s="6343"/>
      <c r="G335" s="6345"/>
      <c r="H335" s="6345"/>
      <c r="I335" s="6332"/>
      <c r="J335" s="6332"/>
      <c r="K335" s="6332"/>
      <c r="L335" s="6332"/>
      <c r="M335" s="6332"/>
      <c r="N335" s="6332"/>
      <c r="O335" s="6332"/>
      <c r="P335" s="6332"/>
      <c r="Q335" s="6332"/>
      <c r="R335" s="6332"/>
      <c r="S335" s="6332"/>
      <c r="T335" s="6332"/>
      <c r="U335" s="6332"/>
      <c r="V335" s="6332"/>
      <c r="W335" s="6332"/>
      <c r="X335" s="6332"/>
      <c r="Y335" s="6332"/>
      <c r="Z335" s="6332"/>
      <c r="AA335" s="6332"/>
      <c r="AB335" s="6332"/>
      <c r="AC335" s="6332"/>
      <c r="AD335" s="6332"/>
      <c r="AE335" s="6332"/>
      <c r="AF335" s="6332"/>
      <c r="AG335" s="6332"/>
      <c r="AH335" s="6332"/>
      <c r="AI335" s="6332"/>
      <c r="AJ335" s="6332"/>
      <c r="AK335" s="6332"/>
      <c r="AL335" s="6332"/>
      <c r="AM335" s="6332"/>
      <c r="AN335" s="6332"/>
      <c r="AO335" s="6332"/>
      <c r="AP335" s="6332"/>
      <c r="AQ335" s="6332"/>
      <c r="AR335" s="6332"/>
      <c r="AS335" s="6332"/>
      <c r="AT335" s="6332"/>
      <c r="AU335" s="6332"/>
      <c r="AV335" s="6332"/>
      <c r="AW335" s="6332"/>
      <c r="AX335" s="6332"/>
      <c r="AY335" s="6332"/>
      <c r="AZ335" s="6332"/>
      <c r="BA335" s="6332"/>
      <c r="BB335" s="6332"/>
      <c r="BC335" s="6332"/>
      <c r="BD335" s="6330"/>
      <c r="BE335" s="5933"/>
      <c r="BF335" s="5933"/>
      <c r="BG335" s="5933"/>
      <c r="BH335" s="5933"/>
      <c r="BI335" s="5933"/>
      <c r="BJ335" s="5933"/>
      <c r="BK335" s="6206"/>
      <c r="BL335" s="6321"/>
      <c r="BM335" s="6321"/>
      <c r="BN335" s="6324"/>
      <c r="BO335" s="6321"/>
      <c r="BP335" s="6206"/>
      <c r="BQ335" s="6161"/>
      <c r="BR335" s="6161"/>
      <c r="BS335" s="6161"/>
      <c r="BT335" s="6161"/>
      <c r="BU335" s="2064"/>
      <c r="BV335" s="2066"/>
      <c r="BW335" s="2065"/>
      <c r="BX335" s="1201"/>
      <c r="BY335" s="2064"/>
      <c r="BZ335" s="1201"/>
      <c r="CA335" s="2064"/>
      <c r="CB335" s="2067"/>
      <c r="CC335" s="2067"/>
      <c r="CH335" s="2082"/>
      <c r="CI335" s="2090"/>
      <c r="CJ335" s="2063"/>
      <c r="CK335" s="2063"/>
      <c r="CL335" s="2063"/>
      <c r="CM335" s="2063"/>
      <c r="CN335" s="2063"/>
      <c r="CO335" s="2063"/>
      <c r="CP335" s="2063"/>
      <c r="CQ335" s="6327"/>
      <c r="CR335" s="6327"/>
      <c r="CS335" s="2349"/>
    </row>
    <row r="336" spans="1:97" ht="12.75" customHeight="1">
      <c r="A336" s="6141"/>
      <c r="B336" s="6335"/>
      <c r="C336" s="6337"/>
      <c r="D336" s="6339"/>
      <c r="E336" s="6341"/>
      <c r="F336" s="6343"/>
      <c r="G336" s="6345"/>
      <c r="H336" s="6345"/>
      <c r="I336" s="6332"/>
      <c r="J336" s="6332"/>
      <c r="K336" s="6332"/>
      <c r="L336" s="6332"/>
      <c r="M336" s="6332"/>
      <c r="N336" s="6332"/>
      <c r="O336" s="6332"/>
      <c r="P336" s="6332"/>
      <c r="Q336" s="6332"/>
      <c r="R336" s="6332"/>
      <c r="S336" s="6332"/>
      <c r="T336" s="6332"/>
      <c r="U336" s="6332"/>
      <c r="V336" s="6332"/>
      <c r="W336" s="6332"/>
      <c r="X336" s="6332"/>
      <c r="Y336" s="6332"/>
      <c r="Z336" s="6332"/>
      <c r="AA336" s="6332"/>
      <c r="AB336" s="6332"/>
      <c r="AC336" s="6332"/>
      <c r="AD336" s="6332"/>
      <c r="AE336" s="6332"/>
      <c r="AF336" s="6332"/>
      <c r="AG336" s="6332"/>
      <c r="AH336" s="6332"/>
      <c r="AI336" s="6332"/>
      <c r="AJ336" s="6332"/>
      <c r="AK336" s="6332"/>
      <c r="AL336" s="6332"/>
      <c r="AM336" s="6332"/>
      <c r="AN336" s="6332"/>
      <c r="AO336" s="6332"/>
      <c r="AP336" s="6332"/>
      <c r="AQ336" s="6332"/>
      <c r="AR336" s="6332"/>
      <c r="AS336" s="6332"/>
      <c r="AT336" s="6332"/>
      <c r="AU336" s="6332"/>
      <c r="AV336" s="6332"/>
      <c r="AW336" s="6332"/>
      <c r="AX336" s="6332"/>
      <c r="AY336" s="6332"/>
      <c r="AZ336" s="6332"/>
      <c r="BA336" s="6332"/>
      <c r="BB336" s="6332"/>
      <c r="BC336" s="6332"/>
      <c r="BD336" s="6329" t="s">
        <v>2031</v>
      </c>
      <c r="BE336" s="5933"/>
      <c r="BF336" s="5933"/>
      <c r="BG336" s="5933"/>
      <c r="BH336" s="5933"/>
      <c r="BI336" s="5933"/>
      <c r="BJ336" s="5933"/>
      <c r="BK336" s="6206"/>
      <c r="BL336" s="6321"/>
      <c r="BM336" s="6321"/>
      <c r="BN336" s="6324"/>
      <c r="BO336" s="6321"/>
      <c r="BP336" s="6206"/>
      <c r="BQ336" s="6161"/>
      <c r="BR336" s="6161"/>
      <c r="BS336" s="6161"/>
      <c r="BT336" s="6161"/>
      <c r="BU336" s="2064" t="s">
        <v>2035</v>
      </c>
      <c r="BV336" s="2066" t="s">
        <v>857</v>
      </c>
      <c r="BW336" s="2065"/>
      <c r="BX336" s="1201">
        <v>3993</v>
      </c>
      <c r="BY336" s="2064" t="s">
        <v>2034</v>
      </c>
      <c r="BZ336" s="1201">
        <v>3993</v>
      </c>
      <c r="CA336" s="2064" t="s">
        <v>2036</v>
      </c>
      <c r="CB336" s="2067" t="s">
        <v>340</v>
      </c>
      <c r="CC336" s="2067" t="s">
        <v>340</v>
      </c>
      <c r="CD336" s="2056">
        <v>512</v>
      </c>
      <c r="CE336" s="2056">
        <v>512</v>
      </c>
      <c r="CF336" s="2056">
        <v>512</v>
      </c>
      <c r="CG336" s="2056">
        <v>512</v>
      </c>
      <c r="CH336" s="2082"/>
      <c r="CI336" s="1201">
        <v>10</v>
      </c>
      <c r="CJ336" s="1201" t="s">
        <v>859</v>
      </c>
      <c r="CK336" s="1201">
        <v>10</v>
      </c>
      <c r="CL336" s="2063"/>
      <c r="CM336" s="2063"/>
      <c r="CN336" s="2063"/>
      <c r="CO336" s="2063"/>
      <c r="CP336" s="2063"/>
      <c r="CQ336" s="6327"/>
      <c r="CR336" s="6327"/>
      <c r="CS336" s="2349"/>
    </row>
    <row r="337" spans="1:97" ht="12.75" customHeight="1">
      <c r="A337" s="6142"/>
      <c r="B337" s="6336"/>
      <c r="C337" s="6338"/>
      <c r="D337" s="6340"/>
      <c r="E337" s="6342"/>
      <c r="F337" s="6156"/>
      <c r="G337" s="6346"/>
      <c r="H337" s="6346"/>
      <c r="I337" s="6333"/>
      <c r="J337" s="6333"/>
      <c r="K337" s="6333"/>
      <c r="L337" s="6333"/>
      <c r="M337" s="6333"/>
      <c r="N337" s="6333"/>
      <c r="O337" s="6333"/>
      <c r="P337" s="6333"/>
      <c r="Q337" s="6333"/>
      <c r="R337" s="6333"/>
      <c r="S337" s="6333"/>
      <c r="T337" s="6333"/>
      <c r="U337" s="6333"/>
      <c r="V337" s="6333"/>
      <c r="W337" s="6333"/>
      <c r="X337" s="6333"/>
      <c r="Y337" s="6333"/>
      <c r="Z337" s="6333"/>
      <c r="AA337" s="6333"/>
      <c r="AB337" s="6333"/>
      <c r="AC337" s="6333"/>
      <c r="AD337" s="6333"/>
      <c r="AE337" s="6333"/>
      <c r="AF337" s="6333"/>
      <c r="AG337" s="6333"/>
      <c r="AH337" s="6333"/>
      <c r="AI337" s="6333"/>
      <c r="AJ337" s="6333"/>
      <c r="AK337" s="6333"/>
      <c r="AL337" s="6333"/>
      <c r="AM337" s="6333"/>
      <c r="AN337" s="6333"/>
      <c r="AO337" s="6333"/>
      <c r="AP337" s="6333"/>
      <c r="AQ337" s="6333"/>
      <c r="AR337" s="6333"/>
      <c r="AS337" s="6333"/>
      <c r="AT337" s="6333"/>
      <c r="AU337" s="6333"/>
      <c r="AV337" s="6333"/>
      <c r="AW337" s="6333"/>
      <c r="AX337" s="6333"/>
      <c r="AY337" s="6333"/>
      <c r="AZ337" s="6333"/>
      <c r="BA337" s="6333"/>
      <c r="BB337" s="6333"/>
      <c r="BC337" s="6333"/>
      <c r="BD337" s="6330"/>
      <c r="BE337" s="5958"/>
      <c r="BF337" s="5958"/>
      <c r="BG337" s="5958"/>
      <c r="BH337" s="5958"/>
      <c r="BI337" s="5958"/>
      <c r="BJ337" s="5958"/>
      <c r="BK337" s="6207"/>
      <c r="BL337" s="6322"/>
      <c r="BM337" s="6322"/>
      <c r="BN337" s="6325"/>
      <c r="BO337" s="6322"/>
      <c r="BP337" s="6207"/>
      <c r="BQ337" s="6162"/>
      <c r="BR337" s="6162"/>
      <c r="BS337" s="6162"/>
      <c r="BT337" s="6162"/>
      <c r="BU337" s="2064"/>
      <c r="BV337" s="2066"/>
      <c r="BW337" s="2065"/>
      <c r="BX337" s="1201"/>
      <c r="BY337" s="2064"/>
      <c r="BZ337" s="1201"/>
      <c r="CA337" s="2064"/>
      <c r="CB337" s="191"/>
      <c r="CC337" s="191"/>
      <c r="CD337" s="2218"/>
      <c r="CE337" s="2219"/>
      <c r="CF337" s="2219"/>
      <c r="CG337" s="2220"/>
      <c r="CH337" s="191"/>
      <c r="CI337" s="1201"/>
      <c r="CJ337" s="1201"/>
      <c r="CK337" s="1201"/>
      <c r="CL337" s="2063"/>
      <c r="CM337" s="2063"/>
      <c r="CN337" s="2063"/>
      <c r="CO337" s="2063"/>
      <c r="CP337" s="2063"/>
      <c r="CQ337" s="6328"/>
      <c r="CR337" s="6328"/>
      <c r="CS337" s="2350"/>
    </row>
    <row r="338" spans="1:97" ht="12.75" customHeight="1">
      <c r="A338" s="6140" t="s">
        <v>6451</v>
      </c>
      <c r="B338" s="6334" t="s">
        <v>2464</v>
      </c>
      <c r="C338" s="6337" t="s">
        <v>6333</v>
      </c>
      <c r="D338" s="6339" t="s">
        <v>6420</v>
      </c>
      <c r="E338" s="6341" t="s">
        <v>2043</v>
      </c>
      <c r="F338" s="6343" t="s">
        <v>6289</v>
      </c>
      <c r="G338" s="6344">
        <v>1</v>
      </c>
      <c r="H338" s="6344">
        <v>1</v>
      </c>
      <c r="I338" s="6331" t="s">
        <v>2028</v>
      </c>
      <c r="J338" s="6331" t="s">
        <v>2028</v>
      </c>
      <c r="K338" s="6331" t="s">
        <v>2029</v>
      </c>
      <c r="L338" s="6331" t="s">
        <v>2029</v>
      </c>
      <c r="M338" s="6331">
        <v>8</v>
      </c>
      <c r="N338" s="6331">
        <v>0</v>
      </c>
      <c r="O338" s="6331">
        <v>31</v>
      </c>
      <c r="P338" s="6331">
        <v>8</v>
      </c>
      <c r="Q338" s="6331">
        <v>0</v>
      </c>
      <c r="R338" s="6331">
        <v>31</v>
      </c>
      <c r="S338" s="6331">
        <v>0</v>
      </c>
      <c r="T338" s="6331">
        <v>0</v>
      </c>
      <c r="U338" s="6331">
        <v>0</v>
      </c>
      <c r="V338" s="6331">
        <v>0</v>
      </c>
      <c r="W338" s="6331">
        <v>0</v>
      </c>
      <c r="X338" s="6331">
        <v>0</v>
      </c>
      <c r="Y338" s="6331">
        <v>0</v>
      </c>
      <c r="Z338" s="6331">
        <v>0</v>
      </c>
      <c r="AA338" s="6331">
        <v>0</v>
      </c>
      <c r="AB338" s="6331">
        <v>0</v>
      </c>
      <c r="AC338" s="6331"/>
      <c r="AD338" s="6331"/>
      <c r="AE338" s="6331"/>
      <c r="AF338" s="6331"/>
      <c r="AG338" s="6331"/>
      <c r="AH338" s="6331"/>
      <c r="AI338" s="6331"/>
      <c r="AJ338" s="6331">
        <v>0</v>
      </c>
      <c r="AK338" s="6331">
        <v>0</v>
      </c>
      <c r="AL338" s="6331">
        <v>0</v>
      </c>
      <c r="AM338" s="6331">
        <v>0</v>
      </c>
      <c r="AN338" s="6331" t="s">
        <v>2029</v>
      </c>
      <c r="AO338" s="6331">
        <v>0</v>
      </c>
      <c r="AP338" s="6331">
        <v>0</v>
      </c>
      <c r="AQ338" s="6331">
        <v>0</v>
      </c>
      <c r="AR338" s="6331">
        <v>0</v>
      </c>
      <c r="AS338" s="6331" t="s">
        <v>4810</v>
      </c>
      <c r="AT338" s="6331"/>
      <c r="AU338" s="6331"/>
      <c r="AV338" s="6331"/>
      <c r="AW338" s="6331" t="s">
        <v>4809</v>
      </c>
      <c r="AX338" s="6331" t="s">
        <v>4809</v>
      </c>
      <c r="AY338" s="6331">
        <v>0</v>
      </c>
      <c r="AZ338" s="6331">
        <v>0</v>
      </c>
      <c r="BA338" s="6331">
        <v>0</v>
      </c>
      <c r="BB338" s="6331">
        <v>0</v>
      </c>
      <c r="BC338" s="6331" t="s">
        <v>2030</v>
      </c>
      <c r="BD338" s="6329" t="s">
        <v>2031</v>
      </c>
      <c r="BE338" s="5957">
        <v>21000</v>
      </c>
      <c r="BF338" s="5957">
        <v>21000</v>
      </c>
      <c r="BG338" s="5957">
        <v>38439</v>
      </c>
      <c r="BH338" s="5957">
        <v>1500</v>
      </c>
      <c r="BI338" s="5957">
        <v>1500</v>
      </c>
      <c r="BJ338" s="5957">
        <v>4843</v>
      </c>
      <c r="BK338" s="6212" t="s">
        <v>873</v>
      </c>
      <c r="BL338" s="6320">
        <v>9</v>
      </c>
      <c r="BM338" s="6320">
        <v>2</v>
      </c>
      <c r="BN338" s="6323" t="s">
        <v>2045</v>
      </c>
      <c r="BO338" s="6320" t="s">
        <v>2033</v>
      </c>
      <c r="BP338" s="6212" t="s">
        <v>2034</v>
      </c>
      <c r="BQ338" s="6160">
        <v>0</v>
      </c>
      <c r="BR338" s="6160">
        <v>0</v>
      </c>
      <c r="BS338" s="6160">
        <v>0</v>
      </c>
      <c r="BT338" s="6160">
        <v>0</v>
      </c>
      <c r="BU338" s="2064" t="s">
        <v>2035</v>
      </c>
      <c r="BV338" s="2066" t="s">
        <v>857</v>
      </c>
      <c r="BW338" s="2065"/>
      <c r="BX338" s="2064">
        <v>3980</v>
      </c>
      <c r="BY338" s="2064" t="s">
        <v>2034</v>
      </c>
      <c r="BZ338" s="2064">
        <v>3980</v>
      </c>
      <c r="CA338" s="2064" t="s">
        <v>2036</v>
      </c>
      <c r="CB338" s="2084" t="s">
        <v>6281</v>
      </c>
      <c r="CC338" s="2084" t="s">
        <v>6282</v>
      </c>
      <c r="CD338" s="2185">
        <v>32256</v>
      </c>
      <c r="CE338" s="2185">
        <v>32320</v>
      </c>
      <c r="CF338" s="2185">
        <v>3200</v>
      </c>
      <c r="CG338" s="2185">
        <v>3264</v>
      </c>
      <c r="CH338" s="191"/>
      <c r="CI338" s="1201">
        <v>2</v>
      </c>
      <c r="CJ338" s="1201" t="s">
        <v>859</v>
      </c>
      <c r="CK338" s="1201">
        <v>2</v>
      </c>
      <c r="CL338" s="2063"/>
      <c r="CM338" s="2063"/>
      <c r="CN338" s="2063"/>
      <c r="CO338" s="2063"/>
      <c r="CP338" s="2063"/>
      <c r="CQ338" s="6326" t="s">
        <v>2468</v>
      </c>
      <c r="CR338" s="6326" t="s">
        <v>2455</v>
      </c>
      <c r="CS338" s="2813" t="s">
        <v>6354</v>
      </c>
    </row>
    <row r="339" spans="1:97" ht="12.75" customHeight="1">
      <c r="A339" s="6141"/>
      <c r="B339" s="6335"/>
      <c r="C339" s="6337"/>
      <c r="D339" s="6339"/>
      <c r="E339" s="6341"/>
      <c r="F339" s="6343"/>
      <c r="G339" s="6345"/>
      <c r="H339" s="6345"/>
      <c r="I339" s="6332"/>
      <c r="J339" s="6332"/>
      <c r="K339" s="6332"/>
      <c r="L339" s="6332"/>
      <c r="M339" s="6332"/>
      <c r="N339" s="6332"/>
      <c r="O339" s="6332"/>
      <c r="P339" s="6332"/>
      <c r="Q339" s="6332"/>
      <c r="R339" s="6332"/>
      <c r="S339" s="6332"/>
      <c r="T339" s="6332"/>
      <c r="U339" s="6332"/>
      <c r="V339" s="6332"/>
      <c r="W339" s="6332"/>
      <c r="X339" s="6332"/>
      <c r="Y339" s="6332"/>
      <c r="Z339" s="6332"/>
      <c r="AA339" s="6332"/>
      <c r="AB339" s="6332"/>
      <c r="AC339" s="6332"/>
      <c r="AD339" s="6332"/>
      <c r="AE339" s="6332"/>
      <c r="AF339" s="6332"/>
      <c r="AG339" s="6332"/>
      <c r="AH339" s="6332"/>
      <c r="AI339" s="6332"/>
      <c r="AJ339" s="6332"/>
      <c r="AK339" s="6332"/>
      <c r="AL339" s="6332"/>
      <c r="AM339" s="6332"/>
      <c r="AN339" s="6332"/>
      <c r="AO339" s="6332"/>
      <c r="AP339" s="6332"/>
      <c r="AQ339" s="6332"/>
      <c r="AR339" s="6332"/>
      <c r="AS339" s="6332"/>
      <c r="AT339" s="6332"/>
      <c r="AU339" s="6332"/>
      <c r="AV339" s="6332"/>
      <c r="AW339" s="6332"/>
      <c r="AX339" s="6332"/>
      <c r="AY339" s="6332"/>
      <c r="AZ339" s="6332"/>
      <c r="BA339" s="6332"/>
      <c r="BB339" s="6332"/>
      <c r="BC339" s="6332"/>
      <c r="BD339" s="6330"/>
      <c r="BE339" s="5933"/>
      <c r="BF339" s="5933"/>
      <c r="BG339" s="5933"/>
      <c r="BH339" s="5933"/>
      <c r="BI339" s="5933"/>
      <c r="BJ339" s="5933"/>
      <c r="BK339" s="6206"/>
      <c r="BL339" s="6321"/>
      <c r="BM339" s="6321"/>
      <c r="BN339" s="6324"/>
      <c r="BO339" s="6321"/>
      <c r="BP339" s="6206"/>
      <c r="BQ339" s="6161"/>
      <c r="BR339" s="6161"/>
      <c r="BS339" s="6161"/>
      <c r="BT339" s="6161"/>
      <c r="BU339" s="2064" t="s">
        <v>2035</v>
      </c>
      <c r="BV339" s="2066" t="s">
        <v>857</v>
      </c>
      <c r="BW339" s="2065"/>
      <c r="BX339" s="1201">
        <v>3989</v>
      </c>
      <c r="BY339" s="2064" t="s">
        <v>2034</v>
      </c>
      <c r="BZ339" s="1201">
        <v>3989</v>
      </c>
      <c r="CA339" s="2064" t="s">
        <v>2036</v>
      </c>
      <c r="CB339" s="2067" t="s">
        <v>4977</v>
      </c>
      <c r="CC339" s="2067" t="s">
        <v>4976</v>
      </c>
      <c r="CD339" s="2056">
        <f>$CD$26</f>
        <v>4032</v>
      </c>
      <c r="CE339" s="2056">
        <f>$CE$26</f>
        <v>4096</v>
      </c>
      <c r="CF339" s="2056">
        <f>$CF$26</f>
        <v>512</v>
      </c>
      <c r="CG339" s="2056">
        <f>$CG$26</f>
        <v>576</v>
      </c>
      <c r="CH339" s="2070"/>
      <c r="CI339" s="2069">
        <v>2</v>
      </c>
      <c r="CJ339" s="2069" t="s">
        <v>859</v>
      </c>
      <c r="CK339" s="2069">
        <v>2</v>
      </c>
      <c r="CL339" s="2068">
        <v>3</v>
      </c>
      <c r="CM339" s="2068" t="s">
        <v>875</v>
      </c>
      <c r="CN339" s="2068" t="s">
        <v>859</v>
      </c>
      <c r="CO339" s="2068" t="s">
        <v>876</v>
      </c>
      <c r="CP339" s="2068" t="s">
        <v>877</v>
      </c>
      <c r="CQ339" s="6327"/>
      <c r="CR339" s="6327"/>
      <c r="CS339" s="2349"/>
    </row>
    <row r="340" spans="1:97" ht="12.75" customHeight="1">
      <c r="A340" s="6141"/>
      <c r="B340" s="6335"/>
      <c r="C340" s="6337"/>
      <c r="D340" s="6339"/>
      <c r="E340" s="6341"/>
      <c r="F340" s="6343"/>
      <c r="G340" s="6345"/>
      <c r="H340" s="6345"/>
      <c r="I340" s="6332"/>
      <c r="J340" s="6332"/>
      <c r="K340" s="6332"/>
      <c r="L340" s="6332"/>
      <c r="M340" s="6332"/>
      <c r="N340" s="6332"/>
      <c r="O340" s="6332"/>
      <c r="P340" s="6332"/>
      <c r="Q340" s="6332"/>
      <c r="R340" s="6332"/>
      <c r="S340" s="6332"/>
      <c r="T340" s="6332"/>
      <c r="U340" s="6332"/>
      <c r="V340" s="6332"/>
      <c r="W340" s="6332"/>
      <c r="X340" s="6332"/>
      <c r="Y340" s="6332"/>
      <c r="Z340" s="6332"/>
      <c r="AA340" s="6332"/>
      <c r="AB340" s="6332"/>
      <c r="AC340" s="6332"/>
      <c r="AD340" s="6332"/>
      <c r="AE340" s="6332"/>
      <c r="AF340" s="6332"/>
      <c r="AG340" s="6332"/>
      <c r="AH340" s="6332"/>
      <c r="AI340" s="6332"/>
      <c r="AJ340" s="6332"/>
      <c r="AK340" s="6332"/>
      <c r="AL340" s="6332"/>
      <c r="AM340" s="6332"/>
      <c r="AN340" s="6332"/>
      <c r="AO340" s="6332"/>
      <c r="AP340" s="6332"/>
      <c r="AQ340" s="6332"/>
      <c r="AR340" s="6332"/>
      <c r="AS340" s="6332"/>
      <c r="AT340" s="6332"/>
      <c r="AU340" s="6332"/>
      <c r="AV340" s="6332"/>
      <c r="AW340" s="6332"/>
      <c r="AX340" s="6332"/>
      <c r="AY340" s="6332"/>
      <c r="AZ340" s="6332"/>
      <c r="BA340" s="6332"/>
      <c r="BB340" s="6332"/>
      <c r="BC340" s="6332"/>
      <c r="BD340" s="6329" t="s">
        <v>2031</v>
      </c>
      <c r="BE340" s="5933"/>
      <c r="BF340" s="5933"/>
      <c r="BG340" s="5933"/>
      <c r="BH340" s="5933"/>
      <c r="BI340" s="5933"/>
      <c r="BJ340" s="5933"/>
      <c r="BK340" s="6206"/>
      <c r="BL340" s="6321"/>
      <c r="BM340" s="6321"/>
      <c r="BN340" s="6324"/>
      <c r="BO340" s="6321"/>
      <c r="BP340" s="6206"/>
      <c r="BQ340" s="6161"/>
      <c r="BR340" s="6161"/>
      <c r="BS340" s="6161"/>
      <c r="BT340" s="6161"/>
      <c r="BU340" s="2064" t="s">
        <v>2035</v>
      </c>
      <c r="BV340" s="2066" t="s">
        <v>857</v>
      </c>
      <c r="BW340" s="2065"/>
      <c r="BX340" s="1201">
        <v>3993</v>
      </c>
      <c r="BY340" s="2064" t="s">
        <v>2034</v>
      </c>
      <c r="BZ340" s="1201">
        <v>3993</v>
      </c>
      <c r="CA340" s="2064" t="s">
        <v>2036</v>
      </c>
      <c r="CB340" s="2067" t="s">
        <v>869</v>
      </c>
      <c r="CC340" s="2067" t="s">
        <v>869</v>
      </c>
      <c r="CD340" s="2056">
        <f>$CD$37</f>
        <v>256</v>
      </c>
      <c r="CE340" s="2056">
        <f>$CE$37</f>
        <v>256</v>
      </c>
      <c r="CF340" s="2056">
        <f>$CF$37</f>
        <v>256</v>
      </c>
      <c r="CG340" s="2056">
        <f>$CG$37</f>
        <v>256</v>
      </c>
      <c r="CH340" s="2082"/>
      <c r="CI340" s="1201">
        <v>4</v>
      </c>
      <c r="CJ340" s="1201" t="s">
        <v>859</v>
      </c>
      <c r="CK340" s="1201">
        <v>4</v>
      </c>
      <c r="CL340" s="2063"/>
      <c r="CM340" s="2063"/>
      <c r="CN340" s="2063"/>
      <c r="CO340" s="2063"/>
      <c r="CP340" s="2063"/>
      <c r="CQ340" s="6327"/>
      <c r="CR340" s="6327"/>
      <c r="CS340" s="2349"/>
    </row>
    <row r="341" spans="1:97" ht="12.75" customHeight="1">
      <c r="A341" s="6141"/>
      <c r="B341" s="6336"/>
      <c r="C341" s="6338"/>
      <c r="D341" s="6340"/>
      <c r="E341" s="6342"/>
      <c r="F341" s="6156"/>
      <c r="G341" s="6346"/>
      <c r="H341" s="6346"/>
      <c r="I341" s="6333"/>
      <c r="J341" s="6333"/>
      <c r="K341" s="6333"/>
      <c r="L341" s="6333"/>
      <c r="M341" s="6333"/>
      <c r="N341" s="6333"/>
      <c r="O341" s="6333"/>
      <c r="P341" s="6333"/>
      <c r="Q341" s="6333"/>
      <c r="R341" s="6333"/>
      <c r="S341" s="6333"/>
      <c r="T341" s="6333"/>
      <c r="U341" s="6333"/>
      <c r="V341" s="6333"/>
      <c r="W341" s="6333"/>
      <c r="X341" s="6333"/>
      <c r="Y341" s="6333"/>
      <c r="Z341" s="6333"/>
      <c r="AA341" s="6333"/>
      <c r="AB341" s="6333"/>
      <c r="AC341" s="6333"/>
      <c r="AD341" s="6333"/>
      <c r="AE341" s="6333"/>
      <c r="AF341" s="6333"/>
      <c r="AG341" s="6333"/>
      <c r="AH341" s="6333"/>
      <c r="AI341" s="6333"/>
      <c r="AJ341" s="6333"/>
      <c r="AK341" s="6333"/>
      <c r="AL341" s="6333"/>
      <c r="AM341" s="6333"/>
      <c r="AN341" s="6333"/>
      <c r="AO341" s="6333"/>
      <c r="AP341" s="6333"/>
      <c r="AQ341" s="6333"/>
      <c r="AR341" s="6333"/>
      <c r="AS341" s="6333"/>
      <c r="AT341" s="6333"/>
      <c r="AU341" s="6333"/>
      <c r="AV341" s="6333"/>
      <c r="AW341" s="6333"/>
      <c r="AX341" s="6333"/>
      <c r="AY341" s="6333"/>
      <c r="AZ341" s="6333"/>
      <c r="BA341" s="6333"/>
      <c r="BB341" s="6333"/>
      <c r="BC341" s="6333"/>
      <c r="BD341" s="6330"/>
      <c r="BE341" s="5958"/>
      <c r="BF341" s="5958"/>
      <c r="BG341" s="5958"/>
      <c r="BH341" s="5958"/>
      <c r="BI341" s="5958"/>
      <c r="BJ341" s="5958"/>
      <c r="BK341" s="6207"/>
      <c r="BL341" s="6322"/>
      <c r="BM341" s="6322"/>
      <c r="BN341" s="6325"/>
      <c r="BO341" s="6322"/>
      <c r="BP341" s="6207"/>
      <c r="BQ341" s="6162"/>
      <c r="BR341" s="6162"/>
      <c r="BS341" s="6162"/>
      <c r="BT341" s="6162"/>
      <c r="BU341" s="2064"/>
      <c r="BV341" s="2066"/>
      <c r="BW341" s="2065"/>
      <c r="BX341" s="1201"/>
      <c r="BY341" s="2064"/>
      <c r="BZ341" s="1201"/>
      <c r="CA341" s="2064"/>
      <c r="CB341" s="191"/>
      <c r="CC341" s="191"/>
      <c r="CD341" s="2218"/>
      <c r="CE341" s="2219"/>
      <c r="CF341" s="2219"/>
      <c r="CG341" s="2220"/>
      <c r="CH341" s="191"/>
      <c r="CI341" s="1201"/>
      <c r="CJ341" s="1201"/>
      <c r="CK341" s="1201"/>
      <c r="CL341" s="2063"/>
      <c r="CM341" s="2063"/>
      <c r="CN341" s="2063"/>
      <c r="CO341" s="2063"/>
      <c r="CP341" s="2063"/>
      <c r="CQ341" s="6328"/>
      <c r="CR341" s="6328"/>
      <c r="CS341" s="2350"/>
    </row>
    <row r="342" spans="1:97" ht="12.75" customHeight="1">
      <c r="A342" s="6141"/>
      <c r="B342" s="6334" t="s">
        <v>2464</v>
      </c>
      <c r="C342" s="6337" t="s">
        <v>6334</v>
      </c>
      <c r="D342" s="6339" t="s">
        <v>6419</v>
      </c>
      <c r="E342" s="6341" t="s">
        <v>2043</v>
      </c>
      <c r="F342" s="6343" t="s">
        <v>6290</v>
      </c>
      <c r="G342" s="6344">
        <v>1</v>
      </c>
      <c r="H342" s="6344">
        <v>1</v>
      </c>
      <c r="I342" s="6331" t="s">
        <v>2028</v>
      </c>
      <c r="J342" s="6331" t="s">
        <v>2028</v>
      </c>
      <c r="K342" s="6331" t="s">
        <v>2029</v>
      </c>
      <c r="L342" s="6331" t="s">
        <v>2029</v>
      </c>
      <c r="M342" s="6331">
        <v>8</v>
      </c>
      <c r="N342" s="6331">
        <v>0</v>
      </c>
      <c r="O342" s="6331">
        <v>31</v>
      </c>
      <c r="P342" s="6331">
        <v>8</v>
      </c>
      <c r="Q342" s="6331">
        <v>0</v>
      </c>
      <c r="R342" s="6331">
        <v>31</v>
      </c>
      <c r="S342" s="6331">
        <v>0</v>
      </c>
      <c r="T342" s="6331">
        <v>0</v>
      </c>
      <c r="U342" s="6331">
        <v>0</v>
      </c>
      <c r="V342" s="6331">
        <v>0</v>
      </c>
      <c r="W342" s="6331">
        <v>0</v>
      </c>
      <c r="X342" s="6331">
        <v>0</v>
      </c>
      <c r="Y342" s="6331">
        <v>0</v>
      </c>
      <c r="Z342" s="6331">
        <v>0</v>
      </c>
      <c r="AA342" s="6331">
        <v>0</v>
      </c>
      <c r="AB342" s="6331">
        <v>0</v>
      </c>
      <c r="AC342" s="6331"/>
      <c r="AD342" s="6331"/>
      <c r="AE342" s="6331"/>
      <c r="AF342" s="6331"/>
      <c r="AG342" s="6331"/>
      <c r="AH342" s="6331"/>
      <c r="AI342" s="6331"/>
      <c r="AJ342" s="6331">
        <v>0</v>
      </c>
      <c r="AK342" s="6331">
        <v>0</v>
      </c>
      <c r="AL342" s="6331">
        <v>0</v>
      </c>
      <c r="AM342" s="6331">
        <v>0</v>
      </c>
      <c r="AN342" s="6331" t="s">
        <v>2029</v>
      </c>
      <c r="AO342" s="6331">
        <v>0</v>
      </c>
      <c r="AP342" s="6331">
        <v>0</v>
      </c>
      <c r="AQ342" s="6331">
        <v>0</v>
      </c>
      <c r="AR342" s="6331">
        <v>0</v>
      </c>
      <c r="AS342" s="6331" t="s">
        <v>4810</v>
      </c>
      <c r="AT342" s="6331"/>
      <c r="AU342" s="6331"/>
      <c r="AV342" s="6331"/>
      <c r="AW342" s="6331" t="s">
        <v>4809</v>
      </c>
      <c r="AX342" s="6331" t="s">
        <v>4809</v>
      </c>
      <c r="AY342" s="6331">
        <v>0</v>
      </c>
      <c r="AZ342" s="6331">
        <v>0</v>
      </c>
      <c r="BA342" s="6331">
        <v>0</v>
      </c>
      <c r="BB342" s="6331">
        <v>0</v>
      </c>
      <c r="BC342" s="6331" t="s">
        <v>2030</v>
      </c>
      <c r="BD342" s="6329" t="s">
        <v>2031</v>
      </c>
      <c r="BE342" s="5957">
        <v>28000</v>
      </c>
      <c r="BF342" s="5957">
        <v>28000</v>
      </c>
      <c r="BG342" s="5957">
        <v>49460</v>
      </c>
      <c r="BH342" s="5957">
        <v>2000</v>
      </c>
      <c r="BI342" s="5957">
        <v>2000</v>
      </c>
      <c r="BJ342" s="5957">
        <v>5966</v>
      </c>
      <c r="BK342" s="6212" t="s">
        <v>873</v>
      </c>
      <c r="BL342" s="6320">
        <v>9</v>
      </c>
      <c r="BM342" s="6320">
        <v>2</v>
      </c>
      <c r="BN342" s="6323" t="s">
        <v>2045</v>
      </c>
      <c r="BO342" s="6320" t="s">
        <v>2033</v>
      </c>
      <c r="BP342" s="6212" t="s">
        <v>2034</v>
      </c>
      <c r="BQ342" s="6160">
        <v>0</v>
      </c>
      <c r="BR342" s="6160">
        <v>0</v>
      </c>
      <c r="BS342" s="6160">
        <v>0</v>
      </c>
      <c r="BT342" s="6160">
        <v>0</v>
      </c>
      <c r="BU342" s="2064" t="s">
        <v>2035</v>
      </c>
      <c r="BV342" s="2066" t="s">
        <v>857</v>
      </c>
      <c r="BW342" s="2065"/>
      <c r="BX342" s="2064">
        <v>3980</v>
      </c>
      <c r="BY342" s="2064" t="s">
        <v>2034</v>
      </c>
      <c r="BZ342" s="2064">
        <v>3980</v>
      </c>
      <c r="CA342" s="2064" t="s">
        <v>2036</v>
      </c>
      <c r="CB342" s="2084" t="s">
        <v>6285</v>
      </c>
      <c r="CC342" s="2084" t="s">
        <v>1218</v>
      </c>
      <c r="CD342" s="2185">
        <v>43264</v>
      </c>
      <c r="CE342" s="2185">
        <v>43328</v>
      </c>
      <c r="CF342" s="2185">
        <v>4288</v>
      </c>
      <c r="CG342" s="2185">
        <v>4352</v>
      </c>
      <c r="CH342" s="191"/>
      <c r="CI342" s="1201">
        <v>2</v>
      </c>
      <c r="CJ342" s="1201" t="s">
        <v>859</v>
      </c>
      <c r="CK342" s="1201">
        <v>2</v>
      </c>
      <c r="CL342" s="2063"/>
      <c r="CM342" s="2063"/>
      <c r="CN342" s="2063"/>
      <c r="CO342" s="2063"/>
      <c r="CP342" s="2063"/>
      <c r="CQ342" s="6326" t="s">
        <v>2468</v>
      </c>
      <c r="CR342" s="6326" t="s">
        <v>2455</v>
      </c>
      <c r="CS342" s="2813" t="s">
        <v>6354</v>
      </c>
    </row>
    <row r="343" spans="1:97" ht="12.75" customHeight="1">
      <c r="A343" s="6141"/>
      <c r="B343" s="6335"/>
      <c r="C343" s="6337"/>
      <c r="D343" s="6339"/>
      <c r="E343" s="6341"/>
      <c r="F343" s="6343"/>
      <c r="G343" s="6345"/>
      <c r="H343" s="6345"/>
      <c r="I343" s="6332"/>
      <c r="J343" s="6332"/>
      <c r="K343" s="6332"/>
      <c r="L343" s="6332"/>
      <c r="M343" s="6332"/>
      <c r="N343" s="6332"/>
      <c r="O343" s="6332"/>
      <c r="P343" s="6332"/>
      <c r="Q343" s="6332"/>
      <c r="R343" s="6332"/>
      <c r="S343" s="6332"/>
      <c r="T343" s="6332"/>
      <c r="U343" s="6332"/>
      <c r="V343" s="6332"/>
      <c r="W343" s="6332"/>
      <c r="X343" s="6332"/>
      <c r="Y343" s="6332"/>
      <c r="Z343" s="6332"/>
      <c r="AA343" s="6332"/>
      <c r="AB343" s="6332"/>
      <c r="AC343" s="6332"/>
      <c r="AD343" s="6332"/>
      <c r="AE343" s="6332"/>
      <c r="AF343" s="6332"/>
      <c r="AG343" s="6332"/>
      <c r="AH343" s="6332"/>
      <c r="AI343" s="6332"/>
      <c r="AJ343" s="6332"/>
      <c r="AK343" s="6332"/>
      <c r="AL343" s="6332"/>
      <c r="AM343" s="6332"/>
      <c r="AN343" s="6332"/>
      <c r="AO343" s="6332"/>
      <c r="AP343" s="6332"/>
      <c r="AQ343" s="6332"/>
      <c r="AR343" s="6332"/>
      <c r="AS343" s="6332"/>
      <c r="AT343" s="6332"/>
      <c r="AU343" s="6332"/>
      <c r="AV343" s="6332"/>
      <c r="AW343" s="6332"/>
      <c r="AX343" s="6332"/>
      <c r="AY343" s="6332"/>
      <c r="AZ343" s="6332"/>
      <c r="BA343" s="6332"/>
      <c r="BB343" s="6332"/>
      <c r="BC343" s="6332"/>
      <c r="BD343" s="6330"/>
      <c r="BE343" s="5933"/>
      <c r="BF343" s="5933"/>
      <c r="BG343" s="5933"/>
      <c r="BH343" s="5933"/>
      <c r="BI343" s="5933"/>
      <c r="BJ343" s="5933"/>
      <c r="BK343" s="6206"/>
      <c r="BL343" s="6321"/>
      <c r="BM343" s="6321"/>
      <c r="BN343" s="6324"/>
      <c r="BO343" s="6321"/>
      <c r="BP343" s="6206"/>
      <c r="BQ343" s="6161"/>
      <c r="BR343" s="6161"/>
      <c r="BS343" s="6161"/>
      <c r="BT343" s="6161"/>
      <c r="BU343" s="2064" t="s">
        <v>2035</v>
      </c>
      <c r="BV343" s="2066" t="s">
        <v>857</v>
      </c>
      <c r="BW343" s="2065"/>
      <c r="BX343" s="1201">
        <v>3989</v>
      </c>
      <c r="BY343" s="2064" t="s">
        <v>2034</v>
      </c>
      <c r="BZ343" s="1201">
        <v>3989</v>
      </c>
      <c r="CA343" s="2064" t="s">
        <v>2036</v>
      </c>
      <c r="CB343" s="2067" t="s">
        <v>4977</v>
      </c>
      <c r="CC343" s="2067" t="s">
        <v>4976</v>
      </c>
      <c r="CD343" s="2056">
        <f>$CD$26</f>
        <v>4032</v>
      </c>
      <c r="CE343" s="2056">
        <f>$CE$26</f>
        <v>4096</v>
      </c>
      <c r="CF343" s="2056">
        <f>$CF$26</f>
        <v>512</v>
      </c>
      <c r="CG343" s="2056">
        <f>$CG$26</f>
        <v>576</v>
      </c>
      <c r="CH343" s="2070"/>
      <c r="CI343" s="2069">
        <v>2</v>
      </c>
      <c r="CJ343" s="2069" t="s">
        <v>859</v>
      </c>
      <c r="CK343" s="2069">
        <v>2</v>
      </c>
      <c r="CL343" s="2068">
        <v>3</v>
      </c>
      <c r="CM343" s="2068" t="s">
        <v>875</v>
      </c>
      <c r="CN343" s="2068" t="s">
        <v>859</v>
      </c>
      <c r="CO343" s="2068" t="s">
        <v>876</v>
      </c>
      <c r="CP343" s="2068" t="s">
        <v>877</v>
      </c>
      <c r="CQ343" s="6327"/>
      <c r="CR343" s="6327"/>
      <c r="CS343" s="2349"/>
    </row>
    <row r="344" spans="1:97" ht="12.75" customHeight="1">
      <c r="A344" s="6141"/>
      <c r="B344" s="6335"/>
      <c r="C344" s="6337"/>
      <c r="D344" s="6339"/>
      <c r="E344" s="6341"/>
      <c r="F344" s="6343"/>
      <c r="G344" s="6345"/>
      <c r="H344" s="6345"/>
      <c r="I344" s="6332"/>
      <c r="J344" s="6332"/>
      <c r="K344" s="6332"/>
      <c r="L344" s="6332"/>
      <c r="M344" s="6332"/>
      <c r="N344" s="6332"/>
      <c r="O344" s="6332"/>
      <c r="P344" s="6332"/>
      <c r="Q344" s="6332"/>
      <c r="R344" s="6332"/>
      <c r="S344" s="6332"/>
      <c r="T344" s="6332"/>
      <c r="U344" s="6332"/>
      <c r="V344" s="6332"/>
      <c r="W344" s="6332"/>
      <c r="X344" s="6332"/>
      <c r="Y344" s="6332"/>
      <c r="Z344" s="6332"/>
      <c r="AA344" s="6332"/>
      <c r="AB344" s="6332"/>
      <c r="AC344" s="6332"/>
      <c r="AD344" s="6332"/>
      <c r="AE344" s="6332"/>
      <c r="AF344" s="6332"/>
      <c r="AG344" s="6332"/>
      <c r="AH344" s="6332"/>
      <c r="AI344" s="6332"/>
      <c r="AJ344" s="6332"/>
      <c r="AK344" s="6332"/>
      <c r="AL344" s="6332"/>
      <c r="AM344" s="6332"/>
      <c r="AN344" s="6332"/>
      <c r="AO344" s="6332"/>
      <c r="AP344" s="6332"/>
      <c r="AQ344" s="6332"/>
      <c r="AR344" s="6332"/>
      <c r="AS344" s="6332"/>
      <c r="AT344" s="6332"/>
      <c r="AU344" s="6332"/>
      <c r="AV344" s="6332"/>
      <c r="AW344" s="6332"/>
      <c r="AX344" s="6332"/>
      <c r="AY344" s="6332"/>
      <c r="AZ344" s="6332"/>
      <c r="BA344" s="6332"/>
      <c r="BB344" s="6332"/>
      <c r="BC344" s="6332"/>
      <c r="BD344" s="6329" t="s">
        <v>2031</v>
      </c>
      <c r="BE344" s="5933"/>
      <c r="BF344" s="5933"/>
      <c r="BG344" s="5933"/>
      <c r="BH344" s="5933"/>
      <c r="BI344" s="5933"/>
      <c r="BJ344" s="5933"/>
      <c r="BK344" s="6206"/>
      <c r="BL344" s="6321"/>
      <c r="BM344" s="6321"/>
      <c r="BN344" s="6324"/>
      <c r="BO344" s="6321"/>
      <c r="BP344" s="6206"/>
      <c r="BQ344" s="6161"/>
      <c r="BR344" s="6161"/>
      <c r="BS344" s="6161"/>
      <c r="BT344" s="6161"/>
      <c r="BU344" s="2064" t="s">
        <v>2035</v>
      </c>
      <c r="BV344" s="2066" t="s">
        <v>857</v>
      </c>
      <c r="BW344" s="2065"/>
      <c r="BX344" s="1201">
        <v>3993</v>
      </c>
      <c r="BY344" s="2064" t="s">
        <v>2034</v>
      </c>
      <c r="BZ344" s="1201">
        <v>3993</v>
      </c>
      <c r="CA344" s="2064" t="s">
        <v>2036</v>
      </c>
      <c r="CB344" s="2067" t="s">
        <v>869</v>
      </c>
      <c r="CC344" s="2067" t="s">
        <v>869</v>
      </c>
      <c r="CD344" s="2056">
        <f>$CD$37</f>
        <v>256</v>
      </c>
      <c r="CE344" s="2056">
        <f>$CE$37</f>
        <v>256</v>
      </c>
      <c r="CF344" s="2056">
        <f>$CF$37</f>
        <v>256</v>
      </c>
      <c r="CG344" s="2056">
        <f>$CG$37</f>
        <v>256</v>
      </c>
      <c r="CH344" s="2082"/>
      <c r="CI344" s="1201">
        <v>4</v>
      </c>
      <c r="CJ344" s="1201" t="s">
        <v>859</v>
      </c>
      <c r="CK344" s="1201">
        <v>4</v>
      </c>
      <c r="CL344" s="2063"/>
      <c r="CM344" s="2063"/>
      <c r="CN344" s="2063"/>
      <c r="CO344" s="2063"/>
      <c r="CP344" s="2063"/>
      <c r="CQ344" s="6327"/>
      <c r="CR344" s="6327"/>
      <c r="CS344" s="2349"/>
    </row>
    <row r="345" spans="1:97" ht="12.75" customHeight="1">
      <c r="A345" s="6141"/>
      <c r="B345" s="6336"/>
      <c r="C345" s="6338"/>
      <c r="D345" s="6340"/>
      <c r="E345" s="6342"/>
      <c r="F345" s="6156"/>
      <c r="G345" s="6346"/>
      <c r="H345" s="6346"/>
      <c r="I345" s="6333"/>
      <c r="J345" s="6333"/>
      <c r="K345" s="6333"/>
      <c r="L345" s="6333"/>
      <c r="M345" s="6333"/>
      <c r="N345" s="6333"/>
      <c r="O345" s="6333"/>
      <c r="P345" s="6333"/>
      <c r="Q345" s="6333"/>
      <c r="R345" s="6333"/>
      <c r="S345" s="6333"/>
      <c r="T345" s="6333"/>
      <c r="U345" s="6333"/>
      <c r="V345" s="6333"/>
      <c r="W345" s="6333"/>
      <c r="X345" s="6333"/>
      <c r="Y345" s="6333"/>
      <c r="Z345" s="6333"/>
      <c r="AA345" s="6333"/>
      <c r="AB345" s="6333"/>
      <c r="AC345" s="6333"/>
      <c r="AD345" s="6333"/>
      <c r="AE345" s="6333"/>
      <c r="AF345" s="6333"/>
      <c r="AG345" s="6333"/>
      <c r="AH345" s="6333"/>
      <c r="AI345" s="6333"/>
      <c r="AJ345" s="6333"/>
      <c r="AK345" s="6333"/>
      <c r="AL345" s="6333"/>
      <c r="AM345" s="6333"/>
      <c r="AN345" s="6333"/>
      <c r="AO345" s="6333"/>
      <c r="AP345" s="6333"/>
      <c r="AQ345" s="6333"/>
      <c r="AR345" s="6333"/>
      <c r="AS345" s="6333"/>
      <c r="AT345" s="6333"/>
      <c r="AU345" s="6333"/>
      <c r="AV345" s="6333"/>
      <c r="AW345" s="6333"/>
      <c r="AX345" s="6333"/>
      <c r="AY345" s="6333"/>
      <c r="AZ345" s="6333"/>
      <c r="BA345" s="6333"/>
      <c r="BB345" s="6333"/>
      <c r="BC345" s="6333"/>
      <c r="BD345" s="6330"/>
      <c r="BE345" s="5958"/>
      <c r="BF345" s="5958"/>
      <c r="BG345" s="5958"/>
      <c r="BH345" s="5958"/>
      <c r="BI345" s="5958"/>
      <c r="BJ345" s="5958"/>
      <c r="BK345" s="6207"/>
      <c r="BL345" s="6322"/>
      <c r="BM345" s="6322"/>
      <c r="BN345" s="6325"/>
      <c r="BO345" s="6322"/>
      <c r="BP345" s="6207"/>
      <c r="BQ345" s="6162"/>
      <c r="BR345" s="6162"/>
      <c r="BS345" s="6162"/>
      <c r="BT345" s="6162"/>
      <c r="BU345" s="2064"/>
      <c r="BV345" s="2066"/>
      <c r="BW345" s="2065"/>
      <c r="BX345" s="1201"/>
      <c r="BY345" s="2064"/>
      <c r="BZ345" s="1201"/>
      <c r="CA345" s="2064"/>
      <c r="CB345" s="191"/>
      <c r="CC345" s="191"/>
      <c r="CD345" s="2218"/>
      <c r="CE345" s="2219"/>
      <c r="CF345" s="2219"/>
      <c r="CG345" s="2220"/>
      <c r="CH345" s="191"/>
      <c r="CI345" s="1201"/>
      <c r="CJ345" s="1201"/>
      <c r="CK345" s="1201"/>
      <c r="CL345" s="2063"/>
      <c r="CM345" s="2063"/>
      <c r="CN345" s="2063"/>
      <c r="CO345" s="2063"/>
      <c r="CP345" s="2063"/>
      <c r="CQ345" s="6328"/>
      <c r="CR345" s="6328"/>
      <c r="CS345" s="2350"/>
    </row>
    <row r="346" spans="1:97" ht="12.75" customHeight="1">
      <c r="A346" s="6141"/>
      <c r="B346" s="6334" t="s">
        <v>2464</v>
      </c>
      <c r="C346" s="6337" t="s">
        <v>6335</v>
      </c>
      <c r="D346" s="6339" t="s">
        <v>6420</v>
      </c>
      <c r="E346" s="6341" t="s">
        <v>2043</v>
      </c>
      <c r="F346" s="6343" t="s">
        <v>6289</v>
      </c>
      <c r="G346" s="6344">
        <v>1</v>
      </c>
      <c r="H346" s="6344">
        <v>1</v>
      </c>
      <c r="I346" s="6331" t="s">
        <v>2028</v>
      </c>
      <c r="J346" s="6331" t="s">
        <v>2028</v>
      </c>
      <c r="K346" s="6331" t="s">
        <v>2029</v>
      </c>
      <c r="L346" s="6331" t="s">
        <v>2029</v>
      </c>
      <c r="M346" s="6331">
        <v>8</v>
      </c>
      <c r="N346" s="6331">
        <v>0</v>
      </c>
      <c r="O346" s="6331">
        <v>31</v>
      </c>
      <c r="P346" s="6331">
        <v>8</v>
      </c>
      <c r="Q346" s="6331">
        <v>0</v>
      </c>
      <c r="R346" s="6331">
        <v>31</v>
      </c>
      <c r="S346" s="6331">
        <v>0</v>
      </c>
      <c r="T346" s="6331">
        <v>0</v>
      </c>
      <c r="U346" s="6331">
        <v>0</v>
      </c>
      <c r="V346" s="6331">
        <v>0</v>
      </c>
      <c r="W346" s="6331">
        <v>0</v>
      </c>
      <c r="X346" s="6331">
        <v>0</v>
      </c>
      <c r="Y346" s="6331">
        <v>0</v>
      </c>
      <c r="Z346" s="6331">
        <v>0</v>
      </c>
      <c r="AA346" s="6331">
        <v>0</v>
      </c>
      <c r="AB346" s="6331">
        <v>0</v>
      </c>
      <c r="AC346" s="6331"/>
      <c r="AD346" s="6331"/>
      <c r="AE346" s="6331"/>
      <c r="AF346" s="6331"/>
      <c r="AG346" s="6331"/>
      <c r="AH346" s="6331"/>
      <c r="AI346" s="6331"/>
      <c r="AJ346" s="6331">
        <v>0</v>
      </c>
      <c r="AK346" s="6331">
        <v>0</v>
      </c>
      <c r="AL346" s="6331">
        <v>0</v>
      </c>
      <c r="AM346" s="6331">
        <v>0</v>
      </c>
      <c r="AN346" s="6331" t="s">
        <v>2029</v>
      </c>
      <c r="AO346" s="6331">
        <v>0</v>
      </c>
      <c r="AP346" s="6331">
        <v>0</v>
      </c>
      <c r="AQ346" s="6331">
        <v>0</v>
      </c>
      <c r="AR346" s="6331">
        <v>0</v>
      </c>
      <c r="AS346" s="6331" t="s">
        <v>4810</v>
      </c>
      <c r="AT346" s="6331"/>
      <c r="AU346" s="6331"/>
      <c r="AV346" s="6331"/>
      <c r="AW346" s="6331" t="s">
        <v>4809</v>
      </c>
      <c r="AX346" s="6331" t="s">
        <v>4809</v>
      </c>
      <c r="AY346" s="6331">
        <v>0</v>
      </c>
      <c r="AZ346" s="6331">
        <v>0</v>
      </c>
      <c r="BA346" s="6331">
        <v>0</v>
      </c>
      <c r="BB346" s="6331">
        <v>0</v>
      </c>
      <c r="BC346" s="6331" t="s">
        <v>2030</v>
      </c>
      <c r="BD346" s="6329" t="s">
        <v>2031</v>
      </c>
      <c r="BE346" s="5957">
        <v>21000</v>
      </c>
      <c r="BF346" s="5957">
        <v>21000</v>
      </c>
      <c r="BG346" s="5957">
        <v>38439</v>
      </c>
      <c r="BH346" s="5957">
        <v>1500</v>
      </c>
      <c r="BI346" s="5957">
        <v>1500</v>
      </c>
      <c r="BJ346" s="5957">
        <v>4843</v>
      </c>
      <c r="BK346" s="6212" t="s">
        <v>873</v>
      </c>
      <c r="BL346" s="6320">
        <v>9</v>
      </c>
      <c r="BM346" s="6320">
        <v>2</v>
      </c>
      <c r="BN346" s="6323" t="s">
        <v>2045</v>
      </c>
      <c r="BO346" s="6320" t="s">
        <v>2033</v>
      </c>
      <c r="BP346" s="6212" t="s">
        <v>2034</v>
      </c>
      <c r="BQ346" s="6160">
        <v>0</v>
      </c>
      <c r="BR346" s="6160">
        <v>0</v>
      </c>
      <c r="BS346" s="6160">
        <v>0</v>
      </c>
      <c r="BT346" s="6160">
        <v>0</v>
      </c>
      <c r="BU346" s="2064" t="s">
        <v>2035</v>
      </c>
      <c r="BV346" s="2066" t="s">
        <v>857</v>
      </c>
      <c r="BW346" s="2065"/>
      <c r="BX346" s="2064">
        <v>3980</v>
      </c>
      <c r="BY346" s="2064" t="s">
        <v>2034</v>
      </c>
      <c r="BZ346" s="2064">
        <v>3980</v>
      </c>
      <c r="CA346" s="2064" t="s">
        <v>2036</v>
      </c>
      <c r="CB346" s="2084" t="s">
        <v>6281</v>
      </c>
      <c r="CC346" s="2084" t="s">
        <v>6282</v>
      </c>
      <c r="CD346" s="2185">
        <v>32256</v>
      </c>
      <c r="CE346" s="2185">
        <v>32320</v>
      </c>
      <c r="CF346" s="2185">
        <v>3200</v>
      </c>
      <c r="CG346" s="2185">
        <v>3264</v>
      </c>
      <c r="CH346" s="191"/>
      <c r="CI346" s="1201">
        <v>2</v>
      </c>
      <c r="CJ346" s="1201" t="s">
        <v>859</v>
      </c>
      <c r="CK346" s="1201">
        <v>2</v>
      </c>
      <c r="CL346" s="2063"/>
      <c r="CM346" s="2063"/>
      <c r="CN346" s="2063"/>
      <c r="CO346" s="2063"/>
      <c r="CP346" s="2063"/>
      <c r="CQ346" s="6326" t="s">
        <v>2468</v>
      </c>
      <c r="CR346" s="6326" t="s">
        <v>2455</v>
      </c>
      <c r="CS346" s="2813" t="s">
        <v>6354</v>
      </c>
    </row>
    <row r="347" spans="1:97" ht="12.75" customHeight="1">
      <c r="A347" s="6141"/>
      <c r="B347" s="6335"/>
      <c r="C347" s="6337"/>
      <c r="D347" s="6339"/>
      <c r="E347" s="6341"/>
      <c r="F347" s="6343"/>
      <c r="G347" s="6345"/>
      <c r="H347" s="6345"/>
      <c r="I347" s="6332"/>
      <c r="J347" s="6332"/>
      <c r="K347" s="6332"/>
      <c r="L347" s="6332"/>
      <c r="M347" s="6332"/>
      <c r="N347" s="6332"/>
      <c r="O347" s="6332"/>
      <c r="P347" s="6332"/>
      <c r="Q347" s="6332"/>
      <c r="R347" s="6332"/>
      <c r="S347" s="6332"/>
      <c r="T347" s="6332"/>
      <c r="U347" s="6332"/>
      <c r="V347" s="6332"/>
      <c r="W347" s="6332"/>
      <c r="X347" s="6332"/>
      <c r="Y347" s="6332"/>
      <c r="Z347" s="6332"/>
      <c r="AA347" s="6332"/>
      <c r="AB347" s="6332"/>
      <c r="AC347" s="6332"/>
      <c r="AD347" s="6332"/>
      <c r="AE347" s="6332"/>
      <c r="AF347" s="6332"/>
      <c r="AG347" s="6332"/>
      <c r="AH347" s="6332"/>
      <c r="AI347" s="6332"/>
      <c r="AJ347" s="6332"/>
      <c r="AK347" s="6332"/>
      <c r="AL347" s="6332"/>
      <c r="AM347" s="6332"/>
      <c r="AN347" s="6332"/>
      <c r="AO347" s="6332"/>
      <c r="AP347" s="6332"/>
      <c r="AQ347" s="6332"/>
      <c r="AR347" s="6332"/>
      <c r="AS347" s="6332"/>
      <c r="AT347" s="6332"/>
      <c r="AU347" s="6332"/>
      <c r="AV347" s="6332"/>
      <c r="AW347" s="6332"/>
      <c r="AX347" s="6332"/>
      <c r="AY347" s="6332"/>
      <c r="AZ347" s="6332"/>
      <c r="BA347" s="6332"/>
      <c r="BB347" s="6332"/>
      <c r="BC347" s="6332"/>
      <c r="BD347" s="6330"/>
      <c r="BE347" s="5933"/>
      <c r="BF347" s="5933"/>
      <c r="BG347" s="5933"/>
      <c r="BH347" s="5933"/>
      <c r="BI347" s="5933"/>
      <c r="BJ347" s="5933"/>
      <c r="BK347" s="6206"/>
      <c r="BL347" s="6321"/>
      <c r="BM347" s="6321"/>
      <c r="BN347" s="6324"/>
      <c r="BO347" s="6321"/>
      <c r="BP347" s="6206"/>
      <c r="BQ347" s="6161"/>
      <c r="BR347" s="6161"/>
      <c r="BS347" s="6161"/>
      <c r="BT347" s="6161"/>
      <c r="BU347" s="2064" t="s">
        <v>2035</v>
      </c>
      <c r="BV347" s="2066" t="s">
        <v>857</v>
      </c>
      <c r="BW347" s="2065"/>
      <c r="BX347" s="1201">
        <v>3989</v>
      </c>
      <c r="BY347" s="2064" t="s">
        <v>2034</v>
      </c>
      <c r="BZ347" s="1201">
        <v>3989</v>
      </c>
      <c r="CA347" s="2064" t="s">
        <v>2036</v>
      </c>
      <c r="CB347" s="2067" t="s">
        <v>4977</v>
      </c>
      <c r="CC347" s="2067" t="s">
        <v>4976</v>
      </c>
      <c r="CD347" s="2056">
        <f>$CD$26</f>
        <v>4032</v>
      </c>
      <c r="CE347" s="2056">
        <f>$CE$26</f>
        <v>4096</v>
      </c>
      <c r="CF347" s="2056">
        <f>$CF$26</f>
        <v>512</v>
      </c>
      <c r="CG347" s="2056">
        <f>$CG$26</f>
        <v>576</v>
      </c>
      <c r="CH347" s="2070"/>
      <c r="CI347" s="2069">
        <v>2</v>
      </c>
      <c r="CJ347" s="2069" t="s">
        <v>859</v>
      </c>
      <c r="CK347" s="2069">
        <v>2</v>
      </c>
      <c r="CL347" s="2068">
        <v>3</v>
      </c>
      <c r="CM347" s="2068" t="s">
        <v>875</v>
      </c>
      <c r="CN347" s="2068" t="s">
        <v>859</v>
      </c>
      <c r="CO347" s="2068" t="s">
        <v>876</v>
      </c>
      <c r="CP347" s="2068" t="s">
        <v>877</v>
      </c>
      <c r="CQ347" s="6327"/>
      <c r="CR347" s="6327"/>
      <c r="CS347" s="2349"/>
    </row>
    <row r="348" spans="1:97" ht="12.75" customHeight="1">
      <c r="A348" s="6141"/>
      <c r="B348" s="6335"/>
      <c r="C348" s="6337"/>
      <c r="D348" s="6339"/>
      <c r="E348" s="6341"/>
      <c r="F348" s="6343"/>
      <c r="G348" s="6345"/>
      <c r="H348" s="6345"/>
      <c r="I348" s="6332"/>
      <c r="J348" s="6332"/>
      <c r="K348" s="6332"/>
      <c r="L348" s="6332"/>
      <c r="M348" s="6332"/>
      <c r="N348" s="6332"/>
      <c r="O348" s="6332"/>
      <c r="P348" s="6332"/>
      <c r="Q348" s="6332"/>
      <c r="R348" s="6332"/>
      <c r="S348" s="6332"/>
      <c r="T348" s="6332"/>
      <c r="U348" s="6332"/>
      <c r="V348" s="6332"/>
      <c r="W348" s="6332"/>
      <c r="X348" s="6332"/>
      <c r="Y348" s="6332"/>
      <c r="Z348" s="6332"/>
      <c r="AA348" s="6332"/>
      <c r="AB348" s="6332"/>
      <c r="AC348" s="6332"/>
      <c r="AD348" s="6332"/>
      <c r="AE348" s="6332"/>
      <c r="AF348" s="6332"/>
      <c r="AG348" s="6332"/>
      <c r="AH348" s="6332"/>
      <c r="AI348" s="6332"/>
      <c r="AJ348" s="6332"/>
      <c r="AK348" s="6332"/>
      <c r="AL348" s="6332"/>
      <c r="AM348" s="6332"/>
      <c r="AN348" s="6332"/>
      <c r="AO348" s="6332"/>
      <c r="AP348" s="6332"/>
      <c r="AQ348" s="6332"/>
      <c r="AR348" s="6332"/>
      <c r="AS348" s="6332"/>
      <c r="AT348" s="6332"/>
      <c r="AU348" s="6332"/>
      <c r="AV348" s="6332"/>
      <c r="AW348" s="6332"/>
      <c r="AX348" s="6332"/>
      <c r="AY348" s="6332"/>
      <c r="AZ348" s="6332"/>
      <c r="BA348" s="6332"/>
      <c r="BB348" s="6332"/>
      <c r="BC348" s="6332"/>
      <c r="BD348" s="6329" t="s">
        <v>2031</v>
      </c>
      <c r="BE348" s="5933"/>
      <c r="BF348" s="5933"/>
      <c r="BG348" s="5933"/>
      <c r="BH348" s="5933"/>
      <c r="BI348" s="5933"/>
      <c r="BJ348" s="5933"/>
      <c r="BK348" s="6206"/>
      <c r="BL348" s="6321"/>
      <c r="BM348" s="6321"/>
      <c r="BN348" s="6324"/>
      <c r="BO348" s="6321"/>
      <c r="BP348" s="6206"/>
      <c r="BQ348" s="6161"/>
      <c r="BR348" s="6161"/>
      <c r="BS348" s="6161"/>
      <c r="BT348" s="6161"/>
      <c r="BU348" s="2064" t="s">
        <v>2035</v>
      </c>
      <c r="BV348" s="2066" t="s">
        <v>857</v>
      </c>
      <c r="BW348" s="2065"/>
      <c r="BX348" s="1201">
        <v>3993</v>
      </c>
      <c r="BY348" s="2064" t="s">
        <v>2034</v>
      </c>
      <c r="BZ348" s="1201">
        <v>3993</v>
      </c>
      <c r="CA348" s="2064" t="s">
        <v>2036</v>
      </c>
      <c r="CB348" s="2067" t="s">
        <v>340</v>
      </c>
      <c r="CC348" s="2067" t="s">
        <v>340</v>
      </c>
      <c r="CD348" s="2056">
        <v>512</v>
      </c>
      <c r="CE348" s="2056">
        <v>512</v>
      </c>
      <c r="CF348" s="2056">
        <v>512</v>
      </c>
      <c r="CG348" s="2056">
        <v>512</v>
      </c>
      <c r="CH348" s="2082"/>
      <c r="CI348" s="1201">
        <v>10</v>
      </c>
      <c r="CJ348" s="1201" t="s">
        <v>859</v>
      </c>
      <c r="CK348" s="1201">
        <v>10</v>
      </c>
      <c r="CL348" s="2063"/>
      <c r="CM348" s="2063"/>
      <c r="CN348" s="2063"/>
      <c r="CO348" s="2063"/>
      <c r="CP348" s="2063"/>
      <c r="CQ348" s="6327"/>
      <c r="CR348" s="6327"/>
      <c r="CS348" s="2349"/>
    </row>
    <row r="349" spans="1:97" ht="12.75" customHeight="1">
      <c r="A349" s="6141"/>
      <c r="B349" s="6336"/>
      <c r="C349" s="6338"/>
      <c r="D349" s="6340"/>
      <c r="E349" s="6342"/>
      <c r="F349" s="6156"/>
      <c r="G349" s="6346"/>
      <c r="H349" s="6346"/>
      <c r="I349" s="6333"/>
      <c r="J349" s="6333"/>
      <c r="K349" s="6333"/>
      <c r="L349" s="6333"/>
      <c r="M349" s="6333"/>
      <c r="N349" s="6333"/>
      <c r="O349" s="6333"/>
      <c r="P349" s="6333"/>
      <c r="Q349" s="6333"/>
      <c r="R349" s="6333"/>
      <c r="S349" s="6333"/>
      <c r="T349" s="6333"/>
      <c r="U349" s="6333"/>
      <c r="V349" s="6333"/>
      <c r="W349" s="6333"/>
      <c r="X349" s="6333"/>
      <c r="Y349" s="6333"/>
      <c r="Z349" s="6333"/>
      <c r="AA349" s="6333"/>
      <c r="AB349" s="6333"/>
      <c r="AC349" s="6333"/>
      <c r="AD349" s="6333"/>
      <c r="AE349" s="6333"/>
      <c r="AF349" s="6333"/>
      <c r="AG349" s="6333"/>
      <c r="AH349" s="6333"/>
      <c r="AI349" s="6333"/>
      <c r="AJ349" s="6333"/>
      <c r="AK349" s="6333"/>
      <c r="AL349" s="6333"/>
      <c r="AM349" s="6333"/>
      <c r="AN349" s="6333"/>
      <c r="AO349" s="6333"/>
      <c r="AP349" s="6333"/>
      <c r="AQ349" s="6333"/>
      <c r="AR349" s="6333"/>
      <c r="AS349" s="6333"/>
      <c r="AT349" s="6333"/>
      <c r="AU349" s="6333"/>
      <c r="AV349" s="6333"/>
      <c r="AW349" s="6333"/>
      <c r="AX349" s="6333"/>
      <c r="AY349" s="6333"/>
      <c r="AZ349" s="6333"/>
      <c r="BA349" s="6333"/>
      <c r="BB349" s="6333"/>
      <c r="BC349" s="6333"/>
      <c r="BD349" s="6330"/>
      <c r="BE349" s="5958"/>
      <c r="BF349" s="5958"/>
      <c r="BG349" s="5958"/>
      <c r="BH349" s="5958"/>
      <c r="BI349" s="5958"/>
      <c r="BJ349" s="5958"/>
      <c r="BK349" s="6207"/>
      <c r="BL349" s="6322"/>
      <c r="BM349" s="6322"/>
      <c r="BN349" s="6325"/>
      <c r="BO349" s="6322"/>
      <c r="BP349" s="6207"/>
      <c r="BQ349" s="6162"/>
      <c r="BR349" s="6162"/>
      <c r="BS349" s="6162"/>
      <c r="BT349" s="6162"/>
      <c r="BU349" s="2064"/>
      <c r="BV349" s="2066"/>
      <c r="BW349" s="2065"/>
      <c r="BX349" s="1201"/>
      <c r="BY349" s="2064"/>
      <c r="BZ349" s="1201"/>
      <c r="CA349" s="2064"/>
      <c r="CB349" s="191"/>
      <c r="CC349" s="191"/>
      <c r="CD349" s="2218"/>
      <c r="CE349" s="2219"/>
      <c r="CF349" s="2219"/>
      <c r="CG349" s="2220"/>
      <c r="CH349" s="191"/>
      <c r="CI349" s="1201"/>
      <c r="CJ349" s="1201"/>
      <c r="CK349" s="1201"/>
      <c r="CL349" s="2063"/>
      <c r="CM349" s="2063"/>
      <c r="CN349" s="2063"/>
      <c r="CO349" s="2063"/>
      <c r="CP349" s="2063"/>
      <c r="CQ349" s="6328"/>
      <c r="CR349" s="6328"/>
      <c r="CS349" s="2350"/>
    </row>
    <row r="350" spans="1:97" ht="12.75" customHeight="1">
      <c r="A350" s="6141"/>
      <c r="B350" s="6334" t="s">
        <v>2464</v>
      </c>
      <c r="C350" s="6337" t="s">
        <v>6336</v>
      </c>
      <c r="D350" s="6339" t="s">
        <v>6419</v>
      </c>
      <c r="E350" s="6341" t="s">
        <v>2043</v>
      </c>
      <c r="F350" s="6343" t="s">
        <v>6290</v>
      </c>
      <c r="G350" s="6344">
        <v>1</v>
      </c>
      <c r="H350" s="6344">
        <v>1</v>
      </c>
      <c r="I350" s="6331" t="s">
        <v>2028</v>
      </c>
      <c r="J350" s="6331" t="s">
        <v>2028</v>
      </c>
      <c r="K350" s="6331" t="s">
        <v>2029</v>
      </c>
      <c r="L350" s="6331" t="s">
        <v>2029</v>
      </c>
      <c r="M350" s="6331">
        <v>8</v>
      </c>
      <c r="N350" s="6331">
        <v>0</v>
      </c>
      <c r="O350" s="6331">
        <v>31</v>
      </c>
      <c r="P350" s="6331">
        <v>8</v>
      </c>
      <c r="Q350" s="6331">
        <v>0</v>
      </c>
      <c r="R350" s="6331">
        <v>31</v>
      </c>
      <c r="S350" s="6331">
        <v>0</v>
      </c>
      <c r="T350" s="6331">
        <v>0</v>
      </c>
      <c r="U350" s="6331">
        <v>0</v>
      </c>
      <c r="V350" s="6331">
        <v>0</v>
      </c>
      <c r="W350" s="6331">
        <v>0</v>
      </c>
      <c r="X350" s="6331">
        <v>0</v>
      </c>
      <c r="Y350" s="6331">
        <v>0</v>
      </c>
      <c r="Z350" s="6331">
        <v>0</v>
      </c>
      <c r="AA350" s="6331">
        <v>0</v>
      </c>
      <c r="AB350" s="6331">
        <v>0</v>
      </c>
      <c r="AC350" s="6331"/>
      <c r="AD350" s="6331"/>
      <c r="AE350" s="6331"/>
      <c r="AF350" s="6331"/>
      <c r="AG350" s="6331"/>
      <c r="AH350" s="6331"/>
      <c r="AI350" s="6331"/>
      <c r="AJ350" s="6331">
        <v>0</v>
      </c>
      <c r="AK350" s="6331">
        <v>0</v>
      </c>
      <c r="AL350" s="6331">
        <v>0</v>
      </c>
      <c r="AM350" s="6331">
        <v>0</v>
      </c>
      <c r="AN350" s="6331" t="s">
        <v>2029</v>
      </c>
      <c r="AO350" s="6331">
        <v>0</v>
      </c>
      <c r="AP350" s="6331">
        <v>0</v>
      </c>
      <c r="AQ350" s="6331">
        <v>0</v>
      </c>
      <c r="AR350" s="6331">
        <v>0</v>
      </c>
      <c r="AS350" s="6331" t="s">
        <v>4810</v>
      </c>
      <c r="AT350" s="6331"/>
      <c r="AU350" s="6331"/>
      <c r="AV350" s="6331"/>
      <c r="AW350" s="6331" t="s">
        <v>4809</v>
      </c>
      <c r="AX350" s="6331" t="s">
        <v>4809</v>
      </c>
      <c r="AY350" s="6331">
        <v>0</v>
      </c>
      <c r="AZ350" s="6331">
        <v>0</v>
      </c>
      <c r="BA350" s="6331">
        <v>0</v>
      </c>
      <c r="BB350" s="6331">
        <v>0</v>
      </c>
      <c r="BC350" s="6331" t="s">
        <v>2030</v>
      </c>
      <c r="BD350" s="6329" t="s">
        <v>2031</v>
      </c>
      <c r="BE350" s="5957">
        <v>28000</v>
      </c>
      <c r="BF350" s="5957">
        <v>28000</v>
      </c>
      <c r="BG350" s="5957">
        <v>49460</v>
      </c>
      <c r="BH350" s="5957">
        <v>2000</v>
      </c>
      <c r="BI350" s="5957">
        <v>2000</v>
      </c>
      <c r="BJ350" s="5957">
        <v>5966</v>
      </c>
      <c r="BK350" s="6212" t="s">
        <v>873</v>
      </c>
      <c r="BL350" s="6320">
        <v>9</v>
      </c>
      <c r="BM350" s="6320">
        <v>2</v>
      </c>
      <c r="BN350" s="6323" t="s">
        <v>2045</v>
      </c>
      <c r="BO350" s="6320" t="s">
        <v>2033</v>
      </c>
      <c r="BP350" s="6212" t="s">
        <v>2034</v>
      </c>
      <c r="BQ350" s="6160">
        <v>0</v>
      </c>
      <c r="BR350" s="6160">
        <v>0</v>
      </c>
      <c r="BS350" s="6160">
        <v>0</v>
      </c>
      <c r="BT350" s="6160">
        <v>0</v>
      </c>
      <c r="BU350" s="2064" t="s">
        <v>2035</v>
      </c>
      <c r="BV350" s="2066" t="s">
        <v>857</v>
      </c>
      <c r="BW350" s="2065"/>
      <c r="BX350" s="2064">
        <v>3980</v>
      </c>
      <c r="BY350" s="2064" t="s">
        <v>2034</v>
      </c>
      <c r="BZ350" s="2064">
        <v>3980</v>
      </c>
      <c r="CA350" s="2064" t="s">
        <v>2036</v>
      </c>
      <c r="CB350" s="2084" t="s">
        <v>6285</v>
      </c>
      <c r="CC350" s="2084" t="s">
        <v>1218</v>
      </c>
      <c r="CD350" s="2185">
        <v>43264</v>
      </c>
      <c r="CE350" s="2185">
        <v>43328</v>
      </c>
      <c r="CF350" s="2185">
        <v>4288</v>
      </c>
      <c r="CG350" s="2185">
        <v>4352</v>
      </c>
      <c r="CH350" s="191"/>
      <c r="CI350" s="1201">
        <v>2</v>
      </c>
      <c r="CJ350" s="1201" t="s">
        <v>859</v>
      </c>
      <c r="CK350" s="1201">
        <v>2</v>
      </c>
      <c r="CL350" s="2063"/>
      <c r="CM350" s="2063"/>
      <c r="CN350" s="2063"/>
      <c r="CO350" s="2063"/>
      <c r="CP350" s="2063"/>
      <c r="CQ350" s="6326" t="s">
        <v>2468</v>
      </c>
      <c r="CR350" s="6326" t="s">
        <v>2455</v>
      </c>
      <c r="CS350" s="2813" t="s">
        <v>6354</v>
      </c>
    </row>
    <row r="351" spans="1:97" ht="12.75" customHeight="1">
      <c r="A351" s="6141"/>
      <c r="B351" s="6335"/>
      <c r="C351" s="6337"/>
      <c r="D351" s="6339"/>
      <c r="E351" s="6341"/>
      <c r="F351" s="6343"/>
      <c r="G351" s="6345"/>
      <c r="H351" s="6345"/>
      <c r="I351" s="6332"/>
      <c r="J351" s="6332"/>
      <c r="K351" s="6332"/>
      <c r="L351" s="6332"/>
      <c r="M351" s="6332"/>
      <c r="N351" s="6332"/>
      <c r="O351" s="6332"/>
      <c r="P351" s="6332"/>
      <c r="Q351" s="6332"/>
      <c r="R351" s="6332"/>
      <c r="S351" s="6332"/>
      <c r="T351" s="6332"/>
      <c r="U351" s="6332"/>
      <c r="V351" s="6332"/>
      <c r="W351" s="6332"/>
      <c r="X351" s="6332"/>
      <c r="Y351" s="6332"/>
      <c r="Z351" s="6332"/>
      <c r="AA351" s="6332"/>
      <c r="AB351" s="6332"/>
      <c r="AC351" s="6332"/>
      <c r="AD351" s="6332"/>
      <c r="AE351" s="6332"/>
      <c r="AF351" s="6332"/>
      <c r="AG351" s="6332"/>
      <c r="AH351" s="6332"/>
      <c r="AI351" s="6332"/>
      <c r="AJ351" s="6332"/>
      <c r="AK351" s="6332"/>
      <c r="AL351" s="6332"/>
      <c r="AM351" s="6332"/>
      <c r="AN351" s="6332"/>
      <c r="AO351" s="6332"/>
      <c r="AP351" s="6332"/>
      <c r="AQ351" s="6332"/>
      <c r="AR351" s="6332"/>
      <c r="AS351" s="6332"/>
      <c r="AT351" s="6332"/>
      <c r="AU351" s="6332"/>
      <c r="AV351" s="6332"/>
      <c r="AW351" s="6332"/>
      <c r="AX351" s="6332"/>
      <c r="AY351" s="6332"/>
      <c r="AZ351" s="6332"/>
      <c r="BA351" s="6332"/>
      <c r="BB351" s="6332"/>
      <c r="BC351" s="6332"/>
      <c r="BD351" s="6330"/>
      <c r="BE351" s="5933"/>
      <c r="BF351" s="5933"/>
      <c r="BG351" s="5933"/>
      <c r="BH351" s="5933"/>
      <c r="BI351" s="5933"/>
      <c r="BJ351" s="5933"/>
      <c r="BK351" s="6206"/>
      <c r="BL351" s="6321"/>
      <c r="BM351" s="6321"/>
      <c r="BN351" s="6324"/>
      <c r="BO351" s="6321"/>
      <c r="BP351" s="6206"/>
      <c r="BQ351" s="6161"/>
      <c r="BR351" s="6161"/>
      <c r="BS351" s="6161"/>
      <c r="BT351" s="6161"/>
      <c r="BU351" s="2064" t="s">
        <v>2035</v>
      </c>
      <c r="BV351" s="2066" t="s">
        <v>857</v>
      </c>
      <c r="BW351" s="2065"/>
      <c r="BX351" s="1201">
        <v>3989</v>
      </c>
      <c r="BY351" s="2064" t="s">
        <v>2034</v>
      </c>
      <c r="BZ351" s="1201">
        <v>3989</v>
      </c>
      <c r="CA351" s="2064" t="s">
        <v>2036</v>
      </c>
      <c r="CB351" s="2067" t="s">
        <v>4977</v>
      </c>
      <c r="CC351" s="2067" t="s">
        <v>4976</v>
      </c>
      <c r="CD351" s="2056">
        <f>$CD$26</f>
        <v>4032</v>
      </c>
      <c r="CE351" s="2056">
        <f>$CE$26</f>
        <v>4096</v>
      </c>
      <c r="CF351" s="2056">
        <f>$CF$26</f>
        <v>512</v>
      </c>
      <c r="CG351" s="2056">
        <f>$CG$26</f>
        <v>576</v>
      </c>
      <c r="CH351" s="2070"/>
      <c r="CI351" s="2069">
        <v>2</v>
      </c>
      <c r="CJ351" s="2069" t="s">
        <v>859</v>
      </c>
      <c r="CK351" s="2069">
        <v>2</v>
      </c>
      <c r="CL351" s="2068">
        <v>3</v>
      </c>
      <c r="CM351" s="2068" t="s">
        <v>875</v>
      </c>
      <c r="CN351" s="2068" t="s">
        <v>859</v>
      </c>
      <c r="CO351" s="2068" t="s">
        <v>876</v>
      </c>
      <c r="CP351" s="2068" t="s">
        <v>877</v>
      </c>
      <c r="CQ351" s="6327"/>
      <c r="CR351" s="6327"/>
      <c r="CS351" s="2349"/>
    </row>
    <row r="352" spans="1:97" ht="12.75" customHeight="1">
      <c r="A352" s="6141"/>
      <c r="B352" s="6335"/>
      <c r="C352" s="6337"/>
      <c r="D352" s="6339"/>
      <c r="E352" s="6341"/>
      <c r="F352" s="6343"/>
      <c r="G352" s="6345"/>
      <c r="H352" s="6345"/>
      <c r="I352" s="6332"/>
      <c r="J352" s="6332"/>
      <c r="K352" s="6332"/>
      <c r="L352" s="6332"/>
      <c r="M352" s="6332"/>
      <c r="N352" s="6332"/>
      <c r="O352" s="6332"/>
      <c r="P352" s="6332"/>
      <c r="Q352" s="6332"/>
      <c r="R352" s="6332"/>
      <c r="S352" s="6332"/>
      <c r="T352" s="6332"/>
      <c r="U352" s="6332"/>
      <c r="V352" s="6332"/>
      <c r="W352" s="6332"/>
      <c r="X352" s="6332"/>
      <c r="Y352" s="6332"/>
      <c r="Z352" s="6332"/>
      <c r="AA352" s="6332"/>
      <c r="AB352" s="6332"/>
      <c r="AC352" s="6332"/>
      <c r="AD352" s="6332"/>
      <c r="AE352" s="6332"/>
      <c r="AF352" s="6332"/>
      <c r="AG352" s="6332"/>
      <c r="AH352" s="6332"/>
      <c r="AI352" s="6332"/>
      <c r="AJ352" s="6332"/>
      <c r="AK352" s="6332"/>
      <c r="AL352" s="6332"/>
      <c r="AM352" s="6332"/>
      <c r="AN352" s="6332"/>
      <c r="AO352" s="6332"/>
      <c r="AP352" s="6332"/>
      <c r="AQ352" s="6332"/>
      <c r="AR352" s="6332"/>
      <c r="AS352" s="6332"/>
      <c r="AT352" s="6332"/>
      <c r="AU352" s="6332"/>
      <c r="AV352" s="6332"/>
      <c r="AW352" s="6332"/>
      <c r="AX352" s="6332"/>
      <c r="AY352" s="6332"/>
      <c r="AZ352" s="6332"/>
      <c r="BA352" s="6332"/>
      <c r="BB352" s="6332"/>
      <c r="BC352" s="6332"/>
      <c r="BD352" s="6329" t="s">
        <v>2031</v>
      </c>
      <c r="BE352" s="5933"/>
      <c r="BF352" s="5933"/>
      <c r="BG352" s="5933"/>
      <c r="BH352" s="5933"/>
      <c r="BI352" s="5933"/>
      <c r="BJ352" s="5933"/>
      <c r="BK352" s="6206"/>
      <c r="BL352" s="6321"/>
      <c r="BM352" s="6321"/>
      <c r="BN352" s="6324"/>
      <c r="BO352" s="6321"/>
      <c r="BP352" s="6206"/>
      <c r="BQ352" s="6161"/>
      <c r="BR352" s="6161"/>
      <c r="BS352" s="6161"/>
      <c r="BT352" s="6161"/>
      <c r="BU352" s="2064" t="s">
        <v>2035</v>
      </c>
      <c r="BV352" s="2066" t="s">
        <v>857</v>
      </c>
      <c r="BW352" s="2065"/>
      <c r="BX352" s="1201">
        <v>3993</v>
      </c>
      <c r="BY352" s="2064" t="s">
        <v>2034</v>
      </c>
      <c r="BZ352" s="1201">
        <v>3993</v>
      </c>
      <c r="CA352" s="2064" t="s">
        <v>2036</v>
      </c>
      <c r="CB352" s="2067" t="s">
        <v>340</v>
      </c>
      <c r="CC352" s="2067" t="s">
        <v>340</v>
      </c>
      <c r="CD352" s="2056">
        <v>512</v>
      </c>
      <c r="CE352" s="2056">
        <v>512</v>
      </c>
      <c r="CF352" s="2056">
        <v>512</v>
      </c>
      <c r="CG352" s="2056">
        <v>512</v>
      </c>
      <c r="CH352" s="2082"/>
      <c r="CI352" s="1201">
        <v>10</v>
      </c>
      <c r="CJ352" s="1201" t="s">
        <v>859</v>
      </c>
      <c r="CK352" s="1201">
        <v>10</v>
      </c>
      <c r="CL352" s="2063"/>
      <c r="CM352" s="2063"/>
      <c r="CN352" s="2063"/>
      <c r="CO352" s="2063"/>
      <c r="CP352" s="2063"/>
      <c r="CQ352" s="6327"/>
      <c r="CR352" s="6327"/>
      <c r="CS352" s="2349"/>
    </row>
    <row r="353" spans="1:97" ht="12.75" customHeight="1">
      <c r="A353" s="6142"/>
      <c r="B353" s="6336"/>
      <c r="C353" s="6338"/>
      <c r="D353" s="6340"/>
      <c r="E353" s="6342"/>
      <c r="F353" s="6156"/>
      <c r="G353" s="6346"/>
      <c r="H353" s="6346"/>
      <c r="I353" s="6333"/>
      <c r="J353" s="6333"/>
      <c r="K353" s="6333"/>
      <c r="L353" s="6333"/>
      <c r="M353" s="6333"/>
      <c r="N353" s="6333"/>
      <c r="O353" s="6333"/>
      <c r="P353" s="6333"/>
      <c r="Q353" s="6333"/>
      <c r="R353" s="6333"/>
      <c r="S353" s="6333"/>
      <c r="T353" s="6333"/>
      <c r="U353" s="6333"/>
      <c r="V353" s="6333"/>
      <c r="W353" s="6333"/>
      <c r="X353" s="6333"/>
      <c r="Y353" s="6333"/>
      <c r="Z353" s="6333"/>
      <c r="AA353" s="6333"/>
      <c r="AB353" s="6333"/>
      <c r="AC353" s="6333"/>
      <c r="AD353" s="6333"/>
      <c r="AE353" s="6333"/>
      <c r="AF353" s="6333"/>
      <c r="AG353" s="6333"/>
      <c r="AH353" s="6333"/>
      <c r="AI353" s="6333"/>
      <c r="AJ353" s="6333"/>
      <c r="AK353" s="6333"/>
      <c r="AL353" s="6333"/>
      <c r="AM353" s="6333"/>
      <c r="AN353" s="6333"/>
      <c r="AO353" s="6333"/>
      <c r="AP353" s="6333"/>
      <c r="AQ353" s="6333"/>
      <c r="AR353" s="6333"/>
      <c r="AS353" s="6333"/>
      <c r="AT353" s="6333"/>
      <c r="AU353" s="6333"/>
      <c r="AV353" s="6333"/>
      <c r="AW353" s="6333"/>
      <c r="AX353" s="6333"/>
      <c r="AY353" s="6333"/>
      <c r="AZ353" s="6333"/>
      <c r="BA353" s="6333"/>
      <c r="BB353" s="6333"/>
      <c r="BC353" s="6333"/>
      <c r="BD353" s="6330"/>
      <c r="BE353" s="5958"/>
      <c r="BF353" s="5958"/>
      <c r="BG353" s="5958"/>
      <c r="BH353" s="5958"/>
      <c r="BI353" s="5958"/>
      <c r="BJ353" s="5958"/>
      <c r="BK353" s="6207"/>
      <c r="BL353" s="6322"/>
      <c r="BM353" s="6322"/>
      <c r="BN353" s="6325"/>
      <c r="BO353" s="6322"/>
      <c r="BP353" s="6207"/>
      <c r="BQ353" s="6162"/>
      <c r="BR353" s="6162"/>
      <c r="BS353" s="6162"/>
      <c r="BT353" s="6162"/>
      <c r="BU353" s="2064"/>
      <c r="BV353" s="2066"/>
      <c r="BW353" s="2065"/>
      <c r="BX353" s="1201"/>
      <c r="BY353" s="2064"/>
      <c r="BZ353" s="1201"/>
      <c r="CA353" s="2064"/>
      <c r="CB353" s="191"/>
      <c r="CC353" s="191"/>
      <c r="CD353" s="2218"/>
      <c r="CE353" s="2219"/>
      <c r="CF353" s="2219"/>
      <c r="CG353" s="2220"/>
      <c r="CH353" s="191"/>
      <c r="CI353" s="1201"/>
      <c r="CJ353" s="1201"/>
      <c r="CK353" s="1201"/>
      <c r="CL353" s="2063"/>
      <c r="CM353" s="2063"/>
      <c r="CN353" s="2063"/>
      <c r="CO353" s="2063"/>
      <c r="CP353" s="2063"/>
      <c r="CQ353" s="6328"/>
      <c r="CR353" s="6328"/>
      <c r="CS353" s="2350"/>
    </row>
    <row r="354" spans="1:97" ht="12.75" customHeight="1">
      <c r="A354" s="6140" t="s">
        <v>6340</v>
      </c>
      <c r="B354" s="6334" t="s">
        <v>2464</v>
      </c>
      <c r="C354" s="6337" t="s">
        <v>6337</v>
      </c>
      <c r="D354" s="6339" t="s">
        <v>6294</v>
      </c>
      <c r="E354" s="6341" t="s">
        <v>2050</v>
      </c>
      <c r="F354" s="6343" t="s">
        <v>6295</v>
      </c>
      <c r="G354" s="6344">
        <v>1</v>
      </c>
      <c r="H354" s="6344">
        <v>1</v>
      </c>
      <c r="I354" s="6331" t="s">
        <v>2028</v>
      </c>
      <c r="J354" s="6331" t="s">
        <v>2028</v>
      </c>
      <c r="K354" s="6331" t="s">
        <v>2029</v>
      </c>
      <c r="L354" s="6331" t="s">
        <v>2029</v>
      </c>
      <c r="M354" s="6331">
        <v>9</v>
      </c>
      <c r="N354" s="6331">
        <v>0</v>
      </c>
      <c r="O354" s="6331">
        <v>31</v>
      </c>
      <c r="P354" s="6331">
        <v>9</v>
      </c>
      <c r="Q354" s="6331">
        <v>0</v>
      </c>
      <c r="R354" s="6331">
        <v>31</v>
      </c>
      <c r="S354" s="6331">
        <v>0</v>
      </c>
      <c r="T354" s="6331">
        <v>0</v>
      </c>
      <c r="U354" s="6331">
        <v>0</v>
      </c>
      <c r="V354" s="6331">
        <v>0</v>
      </c>
      <c r="W354" s="6331">
        <v>0</v>
      </c>
      <c r="X354" s="6331">
        <v>0</v>
      </c>
      <c r="Y354" s="6331">
        <v>0</v>
      </c>
      <c r="Z354" s="6331">
        <v>0</v>
      </c>
      <c r="AA354" s="6331">
        <v>0</v>
      </c>
      <c r="AB354" s="6331">
        <v>0</v>
      </c>
      <c r="AC354" s="6331"/>
      <c r="AD354" s="6331"/>
      <c r="AE354" s="6331"/>
      <c r="AF354" s="6331"/>
      <c r="AG354" s="6331"/>
      <c r="AH354" s="6331"/>
      <c r="AI354" s="6331"/>
      <c r="AJ354" s="6331">
        <v>0</v>
      </c>
      <c r="AK354" s="6331">
        <v>0</v>
      </c>
      <c r="AL354" s="6331">
        <v>0</v>
      </c>
      <c r="AM354" s="6331">
        <v>0</v>
      </c>
      <c r="AN354" s="6331" t="s">
        <v>2029</v>
      </c>
      <c r="AO354" s="6331">
        <v>0</v>
      </c>
      <c r="AP354" s="6331">
        <v>0</v>
      </c>
      <c r="AQ354" s="6331">
        <v>0</v>
      </c>
      <c r="AR354" s="6331">
        <v>0</v>
      </c>
      <c r="AS354" s="6331" t="s">
        <v>4810</v>
      </c>
      <c r="AT354" s="6331"/>
      <c r="AU354" s="6331"/>
      <c r="AV354" s="6331"/>
      <c r="AW354" s="6331" t="s">
        <v>4809</v>
      </c>
      <c r="AX354" s="6331" t="s">
        <v>4809</v>
      </c>
      <c r="AY354" s="6331">
        <v>0</v>
      </c>
      <c r="AZ354" s="6331">
        <v>0</v>
      </c>
      <c r="BA354" s="6331">
        <v>0</v>
      </c>
      <c r="BB354" s="6331">
        <v>0</v>
      </c>
      <c r="BC354" s="6331" t="s">
        <v>2030</v>
      </c>
      <c r="BD354" s="6329" t="s">
        <v>2031</v>
      </c>
      <c r="BE354" s="5957">
        <v>21000</v>
      </c>
      <c r="BF354" s="5957">
        <v>21000</v>
      </c>
      <c r="BG354" s="5084">
        <v>44455</v>
      </c>
      <c r="BH354" s="5957">
        <v>1500</v>
      </c>
      <c r="BI354" s="5957">
        <v>1500</v>
      </c>
      <c r="BJ354" s="5957">
        <v>4843</v>
      </c>
      <c r="BK354" s="6212" t="s">
        <v>873</v>
      </c>
      <c r="BL354" s="6320">
        <v>9</v>
      </c>
      <c r="BM354" s="6320">
        <v>2</v>
      </c>
      <c r="BN354" s="6323" t="s">
        <v>2045</v>
      </c>
      <c r="BO354" s="6320" t="s">
        <v>2033</v>
      </c>
      <c r="BP354" s="6212" t="s">
        <v>2034</v>
      </c>
      <c r="BQ354" s="6160">
        <v>0</v>
      </c>
      <c r="BR354" s="6160">
        <v>0</v>
      </c>
      <c r="BS354" s="6160">
        <v>0</v>
      </c>
      <c r="BT354" s="6160">
        <v>0</v>
      </c>
      <c r="BU354" s="2064" t="s">
        <v>2035</v>
      </c>
      <c r="BV354" s="2066" t="s">
        <v>857</v>
      </c>
      <c r="BW354" s="2065"/>
      <c r="BX354" s="2064">
        <v>3980</v>
      </c>
      <c r="BY354" s="2064" t="s">
        <v>2034</v>
      </c>
      <c r="BZ354" s="2064">
        <v>3980</v>
      </c>
      <c r="CA354" s="2064" t="s">
        <v>2036</v>
      </c>
      <c r="CB354" s="2084" t="s">
        <v>6281</v>
      </c>
      <c r="CC354" s="2084" t="s">
        <v>6282</v>
      </c>
      <c r="CD354" s="2185">
        <v>32256</v>
      </c>
      <c r="CE354" s="2185">
        <v>32320</v>
      </c>
      <c r="CF354" s="2185">
        <v>3200</v>
      </c>
      <c r="CG354" s="2185">
        <v>3264</v>
      </c>
      <c r="CH354" s="191"/>
      <c r="CI354" s="1201">
        <v>2</v>
      </c>
      <c r="CJ354" s="1201" t="s">
        <v>859</v>
      </c>
      <c r="CK354" s="1201">
        <v>2</v>
      </c>
      <c r="CL354" s="2063"/>
      <c r="CM354" s="2063"/>
      <c r="CN354" s="2063"/>
      <c r="CO354" s="2063"/>
      <c r="CP354" s="2063"/>
      <c r="CQ354" s="6326" t="s">
        <v>2468</v>
      </c>
      <c r="CR354" s="6326" t="s">
        <v>2455</v>
      </c>
      <c r="CS354" s="2813" t="s">
        <v>6354</v>
      </c>
    </row>
    <row r="355" spans="1:97" ht="12.75" customHeight="1">
      <c r="A355" s="6141"/>
      <c r="B355" s="6335"/>
      <c r="C355" s="6337"/>
      <c r="D355" s="6339"/>
      <c r="E355" s="6341"/>
      <c r="F355" s="6343"/>
      <c r="G355" s="6345"/>
      <c r="H355" s="6345"/>
      <c r="I355" s="6332"/>
      <c r="J355" s="6332"/>
      <c r="K355" s="6332"/>
      <c r="L355" s="6332"/>
      <c r="M355" s="6332"/>
      <c r="N355" s="6332"/>
      <c r="O355" s="6332"/>
      <c r="P355" s="6332"/>
      <c r="Q355" s="6332"/>
      <c r="R355" s="6332"/>
      <c r="S355" s="6332"/>
      <c r="T355" s="6332"/>
      <c r="U355" s="6332"/>
      <c r="V355" s="6332"/>
      <c r="W355" s="6332"/>
      <c r="X355" s="6332"/>
      <c r="Y355" s="6332"/>
      <c r="Z355" s="6332"/>
      <c r="AA355" s="6332"/>
      <c r="AB355" s="6332"/>
      <c r="AC355" s="6332"/>
      <c r="AD355" s="6332"/>
      <c r="AE355" s="6332"/>
      <c r="AF355" s="6332"/>
      <c r="AG355" s="6332"/>
      <c r="AH355" s="6332"/>
      <c r="AI355" s="6332"/>
      <c r="AJ355" s="6332"/>
      <c r="AK355" s="6332"/>
      <c r="AL355" s="6332"/>
      <c r="AM355" s="6332"/>
      <c r="AN355" s="6332"/>
      <c r="AO355" s="6332"/>
      <c r="AP355" s="6332"/>
      <c r="AQ355" s="6332"/>
      <c r="AR355" s="6332"/>
      <c r="AS355" s="6332"/>
      <c r="AT355" s="6332"/>
      <c r="AU355" s="6332"/>
      <c r="AV355" s="6332"/>
      <c r="AW355" s="6332"/>
      <c r="AX355" s="6332"/>
      <c r="AY355" s="6332"/>
      <c r="AZ355" s="6332"/>
      <c r="BA355" s="6332"/>
      <c r="BB355" s="6332"/>
      <c r="BC355" s="6332"/>
      <c r="BD355" s="6330"/>
      <c r="BE355" s="5933"/>
      <c r="BF355" s="5933"/>
      <c r="BG355" s="5085"/>
      <c r="BH355" s="5933"/>
      <c r="BI355" s="5933"/>
      <c r="BJ355" s="5933"/>
      <c r="BK355" s="6206"/>
      <c r="BL355" s="6321"/>
      <c r="BM355" s="6321"/>
      <c r="BN355" s="6324"/>
      <c r="BO355" s="6321"/>
      <c r="BP355" s="6206"/>
      <c r="BQ355" s="6161"/>
      <c r="BR355" s="6161"/>
      <c r="BS355" s="6161"/>
      <c r="BT355" s="6161"/>
      <c r="BU355" s="2064" t="s">
        <v>2035</v>
      </c>
      <c r="BV355" s="2066" t="s">
        <v>857</v>
      </c>
      <c r="BW355" s="2065"/>
      <c r="BX355" s="1201">
        <v>3989</v>
      </c>
      <c r="BY355" s="2064" t="s">
        <v>2034</v>
      </c>
      <c r="BZ355" s="1201">
        <v>3989</v>
      </c>
      <c r="CA355" s="2064" t="s">
        <v>2036</v>
      </c>
      <c r="CB355" s="2067" t="s">
        <v>4978</v>
      </c>
      <c r="CC355" s="2067" t="s">
        <v>4976</v>
      </c>
      <c r="CD355" s="2056">
        <f>$CD$27</f>
        <v>6016</v>
      </c>
      <c r="CE355" s="2056">
        <f>$CE$27</f>
        <v>6080</v>
      </c>
      <c r="CF355" s="2056">
        <f>$CF$26</f>
        <v>512</v>
      </c>
      <c r="CG355" s="2056">
        <f>$CG$26</f>
        <v>576</v>
      </c>
      <c r="CH355" s="2070"/>
      <c r="CI355" s="2069">
        <v>2</v>
      </c>
      <c r="CJ355" s="2069" t="s">
        <v>859</v>
      </c>
      <c r="CK355" s="2069">
        <v>2</v>
      </c>
      <c r="CL355" s="2068">
        <v>6</v>
      </c>
      <c r="CM355" s="2068" t="s">
        <v>875</v>
      </c>
      <c r="CN355" s="2068" t="s">
        <v>859</v>
      </c>
      <c r="CO355" s="2068" t="s">
        <v>876</v>
      </c>
      <c r="CP355" s="2068" t="s">
        <v>877</v>
      </c>
      <c r="CQ355" s="6327"/>
      <c r="CR355" s="6327"/>
      <c r="CS355" s="2349"/>
    </row>
    <row r="356" spans="1:97" ht="12.75" customHeight="1">
      <c r="A356" s="6141"/>
      <c r="B356" s="6335"/>
      <c r="C356" s="6337"/>
      <c r="D356" s="6339"/>
      <c r="E356" s="6341"/>
      <c r="F356" s="6343"/>
      <c r="G356" s="6345"/>
      <c r="H356" s="6345"/>
      <c r="I356" s="6332"/>
      <c r="J356" s="6332"/>
      <c r="K356" s="6332"/>
      <c r="L356" s="6332"/>
      <c r="M356" s="6332"/>
      <c r="N356" s="6332"/>
      <c r="O356" s="6332"/>
      <c r="P356" s="6332"/>
      <c r="Q356" s="6332"/>
      <c r="R356" s="6332"/>
      <c r="S356" s="6332"/>
      <c r="T356" s="6332"/>
      <c r="U356" s="6332"/>
      <c r="V356" s="6332"/>
      <c r="W356" s="6332"/>
      <c r="X356" s="6332"/>
      <c r="Y356" s="6332"/>
      <c r="Z356" s="6332"/>
      <c r="AA356" s="6332"/>
      <c r="AB356" s="6332"/>
      <c r="AC356" s="6332"/>
      <c r="AD356" s="6332"/>
      <c r="AE356" s="6332"/>
      <c r="AF356" s="6332"/>
      <c r="AG356" s="6332"/>
      <c r="AH356" s="6332"/>
      <c r="AI356" s="6332"/>
      <c r="AJ356" s="6332"/>
      <c r="AK356" s="6332"/>
      <c r="AL356" s="6332"/>
      <c r="AM356" s="6332"/>
      <c r="AN356" s="6332"/>
      <c r="AO356" s="6332"/>
      <c r="AP356" s="6332"/>
      <c r="AQ356" s="6332"/>
      <c r="AR356" s="6332"/>
      <c r="AS356" s="6332"/>
      <c r="AT356" s="6332"/>
      <c r="AU356" s="6332"/>
      <c r="AV356" s="6332"/>
      <c r="AW356" s="6332"/>
      <c r="AX356" s="6332"/>
      <c r="AY356" s="6332"/>
      <c r="AZ356" s="6332"/>
      <c r="BA356" s="6332"/>
      <c r="BB356" s="6332"/>
      <c r="BC356" s="6332"/>
      <c r="BD356" s="6329" t="s">
        <v>2031</v>
      </c>
      <c r="BE356" s="5933"/>
      <c r="BF356" s="5933"/>
      <c r="BG356" s="5085"/>
      <c r="BH356" s="5933"/>
      <c r="BI356" s="5933"/>
      <c r="BJ356" s="5933"/>
      <c r="BK356" s="6206"/>
      <c r="BL356" s="6321"/>
      <c r="BM356" s="6321"/>
      <c r="BN356" s="6324"/>
      <c r="BO356" s="6321"/>
      <c r="BP356" s="6206"/>
      <c r="BQ356" s="6161"/>
      <c r="BR356" s="6161"/>
      <c r="BS356" s="6161"/>
      <c r="BT356" s="6161"/>
      <c r="BU356" s="2064" t="s">
        <v>2035</v>
      </c>
      <c r="BV356" s="2066" t="s">
        <v>857</v>
      </c>
      <c r="BW356" s="2065"/>
      <c r="BX356" s="1201">
        <v>3993</v>
      </c>
      <c r="BY356" s="2064" t="s">
        <v>2034</v>
      </c>
      <c r="BZ356" s="1201">
        <v>3993</v>
      </c>
      <c r="CA356" s="2064" t="s">
        <v>2036</v>
      </c>
      <c r="CB356" s="2067" t="s">
        <v>869</v>
      </c>
      <c r="CC356" s="2067" t="s">
        <v>869</v>
      </c>
      <c r="CD356" s="2056">
        <f>$CD$37</f>
        <v>256</v>
      </c>
      <c r="CE356" s="2056">
        <f>$CE$37</f>
        <v>256</v>
      </c>
      <c r="CF356" s="2056">
        <f>$CF$37</f>
        <v>256</v>
      </c>
      <c r="CG356" s="2056">
        <f>$CG$37</f>
        <v>256</v>
      </c>
      <c r="CH356" s="2082"/>
      <c r="CI356" s="1201">
        <v>4</v>
      </c>
      <c r="CJ356" s="1201" t="s">
        <v>859</v>
      </c>
      <c r="CK356" s="1201">
        <v>4</v>
      </c>
      <c r="CL356" s="2063"/>
      <c r="CM356" s="2063"/>
      <c r="CN356" s="2063"/>
      <c r="CO356" s="2063"/>
      <c r="CP356" s="2063"/>
      <c r="CQ356" s="6327"/>
      <c r="CR356" s="6327"/>
      <c r="CS356" s="2349"/>
    </row>
    <row r="357" spans="1:97" ht="12.75" customHeight="1">
      <c r="A357" s="6141"/>
      <c r="B357" s="6336"/>
      <c r="C357" s="6338"/>
      <c r="D357" s="6340"/>
      <c r="E357" s="6342"/>
      <c r="F357" s="6156"/>
      <c r="G357" s="6346"/>
      <c r="H357" s="6346"/>
      <c r="I357" s="6333"/>
      <c r="J357" s="6333"/>
      <c r="K357" s="6333"/>
      <c r="L357" s="6333"/>
      <c r="M357" s="6333"/>
      <c r="N357" s="6333"/>
      <c r="O357" s="6333"/>
      <c r="P357" s="6333"/>
      <c r="Q357" s="6333"/>
      <c r="R357" s="6333"/>
      <c r="S357" s="6333"/>
      <c r="T357" s="6333"/>
      <c r="U357" s="6333"/>
      <c r="V357" s="6333"/>
      <c r="W357" s="6333"/>
      <c r="X357" s="6333"/>
      <c r="Y357" s="6333"/>
      <c r="Z357" s="6333"/>
      <c r="AA357" s="6333"/>
      <c r="AB357" s="6333"/>
      <c r="AC357" s="6333"/>
      <c r="AD357" s="6333"/>
      <c r="AE357" s="6333"/>
      <c r="AF357" s="6333"/>
      <c r="AG357" s="6333"/>
      <c r="AH357" s="6333"/>
      <c r="AI357" s="6333"/>
      <c r="AJ357" s="6333"/>
      <c r="AK357" s="6333"/>
      <c r="AL357" s="6333"/>
      <c r="AM357" s="6333"/>
      <c r="AN357" s="6333"/>
      <c r="AO357" s="6333"/>
      <c r="AP357" s="6333"/>
      <c r="AQ357" s="6333"/>
      <c r="AR357" s="6333"/>
      <c r="AS357" s="6333"/>
      <c r="AT357" s="6333"/>
      <c r="AU357" s="6333"/>
      <c r="AV357" s="6333"/>
      <c r="AW357" s="6333"/>
      <c r="AX357" s="6333"/>
      <c r="AY357" s="6333"/>
      <c r="AZ357" s="6333"/>
      <c r="BA357" s="6333"/>
      <c r="BB357" s="6333"/>
      <c r="BC357" s="6333"/>
      <c r="BD357" s="6330"/>
      <c r="BE357" s="5958"/>
      <c r="BF357" s="5958"/>
      <c r="BG357" s="5086"/>
      <c r="BH357" s="5958"/>
      <c r="BI357" s="5958"/>
      <c r="BJ357" s="5958"/>
      <c r="BK357" s="6207"/>
      <c r="BL357" s="6322"/>
      <c r="BM357" s="6322"/>
      <c r="BN357" s="6325"/>
      <c r="BO357" s="6322"/>
      <c r="BP357" s="6207"/>
      <c r="BQ357" s="6162"/>
      <c r="BR357" s="6162"/>
      <c r="BS357" s="6162"/>
      <c r="BT357" s="6162"/>
      <c r="BU357" s="2064"/>
      <c r="BV357" s="2066"/>
      <c r="BW357" s="2065"/>
      <c r="BX357" s="1201"/>
      <c r="BY357" s="2064"/>
      <c r="BZ357" s="1201"/>
      <c r="CA357" s="2064"/>
      <c r="CB357" s="191"/>
      <c r="CC357" s="191"/>
      <c r="CD357" s="2218"/>
      <c r="CE357" s="2219"/>
      <c r="CF357" s="2219"/>
      <c r="CG357" s="2220"/>
      <c r="CH357" s="191"/>
      <c r="CI357" s="1201"/>
      <c r="CJ357" s="1201"/>
      <c r="CK357" s="1201"/>
      <c r="CL357" s="2063"/>
      <c r="CM357" s="2063"/>
      <c r="CN357" s="2063"/>
      <c r="CO357" s="2063"/>
      <c r="CP357" s="2063"/>
      <c r="CQ357" s="6328"/>
      <c r="CR357" s="6328"/>
      <c r="CS357" s="2350"/>
    </row>
    <row r="358" spans="1:97" ht="12.75" customHeight="1">
      <c r="A358" s="6141"/>
      <c r="B358" s="6334" t="s">
        <v>2464</v>
      </c>
      <c r="C358" s="6337" t="s">
        <v>6338</v>
      </c>
      <c r="D358" s="6339" t="s">
        <v>6296</v>
      </c>
      <c r="E358" s="6341" t="s">
        <v>2050</v>
      </c>
      <c r="F358" s="6343" t="s">
        <v>6297</v>
      </c>
      <c r="G358" s="6344">
        <v>1</v>
      </c>
      <c r="H358" s="6344">
        <v>1</v>
      </c>
      <c r="I358" s="6331" t="s">
        <v>2028</v>
      </c>
      <c r="J358" s="6331" t="s">
        <v>2028</v>
      </c>
      <c r="K358" s="6331" t="s">
        <v>2029</v>
      </c>
      <c r="L358" s="6331" t="s">
        <v>2029</v>
      </c>
      <c r="M358" s="6331">
        <v>9</v>
      </c>
      <c r="N358" s="6331">
        <v>0</v>
      </c>
      <c r="O358" s="6331">
        <v>31</v>
      </c>
      <c r="P358" s="6331">
        <v>9</v>
      </c>
      <c r="Q358" s="6331">
        <v>0</v>
      </c>
      <c r="R358" s="6331">
        <v>31</v>
      </c>
      <c r="S358" s="6331">
        <v>0</v>
      </c>
      <c r="T358" s="6331">
        <v>0</v>
      </c>
      <c r="U358" s="6331">
        <v>0</v>
      </c>
      <c r="V358" s="6331">
        <v>0</v>
      </c>
      <c r="W358" s="6331">
        <v>0</v>
      </c>
      <c r="X358" s="6331">
        <v>0</v>
      </c>
      <c r="Y358" s="6331">
        <v>0</v>
      </c>
      <c r="Z358" s="6331">
        <v>0</v>
      </c>
      <c r="AA358" s="6331">
        <v>0</v>
      </c>
      <c r="AB358" s="6331">
        <v>0</v>
      </c>
      <c r="AC358" s="6331"/>
      <c r="AD358" s="6331"/>
      <c r="AE358" s="6331"/>
      <c r="AF358" s="6331"/>
      <c r="AG358" s="6331"/>
      <c r="AH358" s="6331"/>
      <c r="AI358" s="6331"/>
      <c r="AJ358" s="6331">
        <v>0</v>
      </c>
      <c r="AK358" s="6331">
        <v>0</v>
      </c>
      <c r="AL358" s="6331">
        <v>0</v>
      </c>
      <c r="AM358" s="6331">
        <v>0</v>
      </c>
      <c r="AN358" s="6331" t="s">
        <v>2029</v>
      </c>
      <c r="AO358" s="6331">
        <v>0</v>
      </c>
      <c r="AP358" s="6331">
        <v>0</v>
      </c>
      <c r="AQ358" s="6331">
        <v>0</v>
      </c>
      <c r="AR358" s="6331">
        <v>0</v>
      </c>
      <c r="AS358" s="6331" t="s">
        <v>4810</v>
      </c>
      <c r="AT358" s="6331"/>
      <c r="AU358" s="6331"/>
      <c r="AV358" s="6331"/>
      <c r="AW358" s="6331" t="s">
        <v>4809</v>
      </c>
      <c r="AX358" s="6331" t="s">
        <v>4809</v>
      </c>
      <c r="AY358" s="6331">
        <v>0</v>
      </c>
      <c r="AZ358" s="6331">
        <v>0</v>
      </c>
      <c r="BA358" s="6331">
        <v>0</v>
      </c>
      <c r="BB358" s="6331">
        <v>0</v>
      </c>
      <c r="BC358" s="6331" t="s">
        <v>2030</v>
      </c>
      <c r="BD358" s="6329" t="s">
        <v>2031</v>
      </c>
      <c r="BE358" s="5084">
        <v>28000</v>
      </c>
      <c r="BF358" s="5084">
        <v>28000</v>
      </c>
      <c r="BG358" s="5291">
        <v>55476</v>
      </c>
      <c r="BH358" s="5957">
        <v>2000</v>
      </c>
      <c r="BI358" s="5957">
        <v>2000</v>
      </c>
      <c r="BJ358" s="5957">
        <v>5966</v>
      </c>
      <c r="BK358" s="6212" t="s">
        <v>873</v>
      </c>
      <c r="BL358" s="6320">
        <v>9</v>
      </c>
      <c r="BM358" s="6320">
        <v>2</v>
      </c>
      <c r="BN358" s="6323" t="s">
        <v>2045</v>
      </c>
      <c r="BO358" s="6320" t="s">
        <v>2033</v>
      </c>
      <c r="BP358" s="6212" t="s">
        <v>2034</v>
      </c>
      <c r="BQ358" s="6160">
        <v>0</v>
      </c>
      <c r="BR358" s="6160">
        <v>0</v>
      </c>
      <c r="BS358" s="6160">
        <v>0</v>
      </c>
      <c r="BT358" s="6160">
        <v>0</v>
      </c>
      <c r="BU358" s="2064" t="s">
        <v>2035</v>
      </c>
      <c r="BV358" s="2066" t="s">
        <v>857</v>
      </c>
      <c r="BW358" s="2065"/>
      <c r="BX358" s="2064">
        <v>3980</v>
      </c>
      <c r="BY358" s="2064" t="s">
        <v>2034</v>
      </c>
      <c r="BZ358" s="2064">
        <v>3980</v>
      </c>
      <c r="CA358" s="2064" t="s">
        <v>2036</v>
      </c>
      <c r="CB358" s="2084" t="s">
        <v>6285</v>
      </c>
      <c r="CC358" s="2084" t="s">
        <v>1218</v>
      </c>
      <c r="CD358" s="2185">
        <v>43264</v>
      </c>
      <c r="CE358" s="2185">
        <v>43328</v>
      </c>
      <c r="CF358" s="2185">
        <v>4288</v>
      </c>
      <c r="CG358" s="2185">
        <v>4352</v>
      </c>
      <c r="CH358" s="191"/>
      <c r="CI358" s="1201">
        <v>2</v>
      </c>
      <c r="CJ358" s="1201" t="s">
        <v>859</v>
      </c>
      <c r="CK358" s="1201">
        <v>2</v>
      </c>
      <c r="CL358" s="2063"/>
      <c r="CM358" s="2063"/>
      <c r="CN358" s="2063"/>
      <c r="CO358" s="2063"/>
      <c r="CP358" s="2063"/>
      <c r="CQ358" s="6326" t="s">
        <v>2468</v>
      </c>
      <c r="CR358" s="6326" t="s">
        <v>2455</v>
      </c>
      <c r="CS358" s="2813" t="s">
        <v>6354</v>
      </c>
    </row>
    <row r="359" spans="1:97" ht="12.75" customHeight="1">
      <c r="A359" s="6141"/>
      <c r="B359" s="6335"/>
      <c r="C359" s="6337"/>
      <c r="D359" s="6339"/>
      <c r="E359" s="6341"/>
      <c r="F359" s="6343"/>
      <c r="G359" s="6345"/>
      <c r="H359" s="6345"/>
      <c r="I359" s="6332"/>
      <c r="J359" s="6332"/>
      <c r="K359" s="6332"/>
      <c r="L359" s="6332"/>
      <c r="M359" s="6332"/>
      <c r="N359" s="6332"/>
      <c r="O359" s="6332"/>
      <c r="P359" s="6332"/>
      <c r="Q359" s="6332"/>
      <c r="R359" s="6332"/>
      <c r="S359" s="6332"/>
      <c r="T359" s="6332"/>
      <c r="U359" s="6332"/>
      <c r="V359" s="6332"/>
      <c r="W359" s="6332"/>
      <c r="X359" s="6332"/>
      <c r="Y359" s="6332"/>
      <c r="Z359" s="6332"/>
      <c r="AA359" s="6332"/>
      <c r="AB359" s="6332"/>
      <c r="AC359" s="6332"/>
      <c r="AD359" s="6332"/>
      <c r="AE359" s="6332"/>
      <c r="AF359" s="6332"/>
      <c r="AG359" s="6332"/>
      <c r="AH359" s="6332"/>
      <c r="AI359" s="6332"/>
      <c r="AJ359" s="6332"/>
      <c r="AK359" s="6332"/>
      <c r="AL359" s="6332"/>
      <c r="AM359" s="6332"/>
      <c r="AN359" s="6332"/>
      <c r="AO359" s="6332"/>
      <c r="AP359" s="6332"/>
      <c r="AQ359" s="6332"/>
      <c r="AR359" s="6332"/>
      <c r="AS359" s="6332"/>
      <c r="AT359" s="6332"/>
      <c r="AU359" s="6332"/>
      <c r="AV359" s="6332"/>
      <c r="AW359" s="6332"/>
      <c r="AX359" s="6332"/>
      <c r="AY359" s="6332"/>
      <c r="AZ359" s="6332"/>
      <c r="BA359" s="6332"/>
      <c r="BB359" s="6332"/>
      <c r="BC359" s="6332"/>
      <c r="BD359" s="6330"/>
      <c r="BE359" s="5085"/>
      <c r="BF359" s="5085"/>
      <c r="BG359" s="5236"/>
      <c r="BH359" s="5933"/>
      <c r="BI359" s="5933"/>
      <c r="BJ359" s="5933"/>
      <c r="BK359" s="6206"/>
      <c r="BL359" s="6321"/>
      <c r="BM359" s="6321"/>
      <c r="BN359" s="6324"/>
      <c r="BO359" s="6321"/>
      <c r="BP359" s="6206"/>
      <c r="BQ359" s="6161"/>
      <c r="BR359" s="6161"/>
      <c r="BS359" s="6161"/>
      <c r="BT359" s="6161"/>
      <c r="BU359" s="2064" t="s">
        <v>2035</v>
      </c>
      <c r="BV359" s="2066" t="s">
        <v>857</v>
      </c>
      <c r="BW359" s="2065"/>
      <c r="BX359" s="1201">
        <v>3989</v>
      </c>
      <c r="BY359" s="2064" t="s">
        <v>2034</v>
      </c>
      <c r="BZ359" s="1201">
        <v>3989</v>
      </c>
      <c r="CA359" s="2064" t="s">
        <v>2036</v>
      </c>
      <c r="CB359" s="2067" t="s">
        <v>4978</v>
      </c>
      <c r="CC359" s="2067" t="s">
        <v>4976</v>
      </c>
      <c r="CD359" s="2056">
        <f>$CD$27</f>
        <v>6016</v>
      </c>
      <c r="CE359" s="2056">
        <f>$CE$27</f>
        <v>6080</v>
      </c>
      <c r="CF359" s="2056">
        <f>$CF$26</f>
        <v>512</v>
      </c>
      <c r="CG359" s="2056">
        <f>$CG$26</f>
        <v>576</v>
      </c>
      <c r="CH359" s="2070"/>
      <c r="CI359" s="2069">
        <v>2</v>
      </c>
      <c r="CJ359" s="2069" t="s">
        <v>859</v>
      </c>
      <c r="CK359" s="2069">
        <v>2</v>
      </c>
      <c r="CL359" s="2068">
        <v>6</v>
      </c>
      <c r="CM359" s="2068" t="s">
        <v>875</v>
      </c>
      <c r="CN359" s="2068" t="s">
        <v>859</v>
      </c>
      <c r="CO359" s="2068" t="s">
        <v>876</v>
      </c>
      <c r="CP359" s="2068" t="s">
        <v>877</v>
      </c>
      <c r="CQ359" s="6327"/>
      <c r="CR359" s="6327"/>
      <c r="CS359" s="2349"/>
    </row>
    <row r="360" spans="1:97" ht="12.75" customHeight="1">
      <c r="A360" s="6141"/>
      <c r="B360" s="6335"/>
      <c r="C360" s="6337"/>
      <c r="D360" s="6339"/>
      <c r="E360" s="6341"/>
      <c r="F360" s="6343"/>
      <c r="G360" s="6345"/>
      <c r="H360" s="6345"/>
      <c r="I360" s="6332"/>
      <c r="J360" s="6332"/>
      <c r="K360" s="6332"/>
      <c r="L360" s="6332"/>
      <c r="M360" s="6332"/>
      <c r="N360" s="6332"/>
      <c r="O360" s="6332"/>
      <c r="P360" s="6332"/>
      <c r="Q360" s="6332"/>
      <c r="R360" s="6332"/>
      <c r="S360" s="6332"/>
      <c r="T360" s="6332"/>
      <c r="U360" s="6332"/>
      <c r="V360" s="6332"/>
      <c r="W360" s="6332"/>
      <c r="X360" s="6332"/>
      <c r="Y360" s="6332"/>
      <c r="Z360" s="6332"/>
      <c r="AA360" s="6332"/>
      <c r="AB360" s="6332"/>
      <c r="AC360" s="6332"/>
      <c r="AD360" s="6332"/>
      <c r="AE360" s="6332"/>
      <c r="AF360" s="6332"/>
      <c r="AG360" s="6332"/>
      <c r="AH360" s="6332"/>
      <c r="AI360" s="6332"/>
      <c r="AJ360" s="6332"/>
      <c r="AK360" s="6332"/>
      <c r="AL360" s="6332"/>
      <c r="AM360" s="6332"/>
      <c r="AN360" s="6332"/>
      <c r="AO360" s="6332"/>
      <c r="AP360" s="6332"/>
      <c r="AQ360" s="6332"/>
      <c r="AR360" s="6332"/>
      <c r="AS360" s="6332"/>
      <c r="AT360" s="6332"/>
      <c r="AU360" s="6332"/>
      <c r="AV360" s="6332"/>
      <c r="AW360" s="6332"/>
      <c r="AX360" s="6332"/>
      <c r="AY360" s="6332"/>
      <c r="AZ360" s="6332"/>
      <c r="BA360" s="6332"/>
      <c r="BB360" s="6332"/>
      <c r="BC360" s="6332"/>
      <c r="BD360" s="6329" t="s">
        <v>2031</v>
      </c>
      <c r="BE360" s="5085"/>
      <c r="BF360" s="5085"/>
      <c r="BG360" s="5236"/>
      <c r="BH360" s="5933"/>
      <c r="BI360" s="5933"/>
      <c r="BJ360" s="5933"/>
      <c r="BK360" s="6206"/>
      <c r="BL360" s="6321"/>
      <c r="BM360" s="6321"/>
      <c r="BN360" s="6324"/>
      <c r="BO360" s="6321"/>
      <c r="BP360" s="6206"/>
      <c r="BQ360" s="6161"/>
      <c r="BR360" s="6161"/>
      <c r="BS360" s="6161"/>
      <c r="BT360" s="6161"/>
      <c r="BU360" s="2064" t="s">
        <v>2035</v>
      </c>
      <c r="BV360" s="2066" t="s">
        <v>857</v>
      </c>
      <c r="BW360" s="2065"/>
      <c r="BX360" s="1201">
        <v>3993</v>
      </c>
      <c r="BY360" s="2064" t="s">
        <v>2034</v>
      </c>
      <c r="BZ360" s="1201">
        <v>3993</v>
      </c>
      <c r="CA360" s="2064" t="s">
        <v>2036</v>
      </c>
      <c r="CB360" s="2067" t="s">
        <v>869</v>
      </c>
      <c r="CC360" s="2067" t="s">
        <v>869</v>
      </c>
      <c r="CD360" s="2056">
        <f>$CD$37</f>
        <v>256</v>
      </c>
      <c r="CE360" s="2056">
        <f>$CE$37</f>
        <v>256</v>
      </c>
      <c r="CF360" s="2056">
        <f>$CF$37</f>
        <v>256</v>
      </c>
      <c r="CG360" s="2056">
        <f>$CG$37</f>
        <v>256</v>
      </c>
      <c r="CH360" s="2082"/>
      <c r="CI360" s="1201">
        <v>4</v>
      </c>
      <c r="CJ360" s="1201" t="s">
        <v>859</v>
      </c>
      <c r="CK360" s="1201">
        <v>4</v>
      </c>
      <c r="CL360" s="2063"/>
      <c r="CM360" s="2063"/>
      <c r="CN360" s="2063"/>
      <c r="CO360" s="2063"/>
      <c r="CP360" s="2063"/>
      <c r="CQ360" s="6327"/>
      <c r="CR360" s="6327"/>
      <c r="CS360" s="2349"/>
    </row>
    <row r="361" spans="1:97" ht="12.75" customHeight="1">
      <c r="A361" s="6141"/>
      <c r="B361" s="6336"/>
      <c r="C361" s="6338"/>
      <c r="D361" s="6340"/>
      <c r="E361" s="6342"/>
      <c r="F361" s="6156"/>
      <c r="G361" s="6346"/>
      <c r="H361" s="6346"/>
      <c r="I361" s="6333"/>
      <c r="J361" s="6333"/>
      <c r="K361" s="6333"/>
      <c r="L361" s="6333"/>
      <c r="M361" s="6333"/>
      <c r="N361" s="6333"/>
      <c r="O361" s="6333"/>
      <c r="P361" s="6333"/>
      <c r="Q361" s="6333"/>
      <c r="R361" s="6333"/>
      <c r="S361" s="6333"/>
      <c r="T361" s="6333"/>
      <c r="U361" s="6333"/>
      <c r="V361" s="6333"/>
      <c r="W361" s="6333"/>
      <c r="X361" s="6333"/>
      <c r="Y361" s="6333"/>
      <c r="Z361" s="6333"/>
      <c r="AA361" s="6333"/>
      <c r="AB361" s="6333"/>
      <c r="AC361" s="6333"/>
      <c r="AD361" s="6333"/>
      <c r="AE361" s="6333"/>
      <c r="AF361" s="6333"/>
      <c r="AG361" s="6333"/>
      <c r="AH361" s="6333"/>
      <c r="AI361" s="6333"/>
      <c r="AJ361" s="6333"/>
      <c r="AK361" s="6333"/>
      <c r="AL361" s="6333"/>
      <c r="AM361" s="6333"/>
      <c r="AN361" s="6333"/>
      <c r="AO361" s="6333"/>
      <c r="AP361" s="6333"/>
      <c r="AQ361" s="6333"/>
      <c r="AR361" s="6333"/>
      <c r="AS361" s="6333"/>
      <c r="AT361" s="6333"/>
      <c r="AU361" s="6333"/>
      <c r="AV361" s="6333"/>
      <c r="AW361" s="6333"/>
      <c r="AX361" s="6333"/>
      <c r="AY361" s="6333"/>
      <c r="AZ361" s="6333"/>
      <c r="BA361" s="6333"/>
      <c r="BB361" s="6333"/>
      <c r="BC361" s="6333"/>
      <c r="BD361" s="6330"/>
      <c r="BE361" s="5086"/>
      <c r="BF361" s="5086"/>
      <c r="BG361" s="5237"/>
      <c r="BH361" s="5958"/>
      <c r="BI361" s="5958"/>
      <c r="BJ361" s="5958"/>
      <c r="BK361" s="6207"/>
      <c r="BL361" s="6322"/>
      <c r="BM361" s="6322"/>
      <c r="BN361" s="6325"/>
      <c r="BO361" s="6322"/>
      <c r="BP361" s="6207"/>
      <c r="BQ361" s="6162"/>
      <c r="BR361" s="6162"/>
      <c r="BS361" s="6162"/>
      <c r="BT361" s="6162"/>
      <c r="BU361" s="2064"/>
      <c r="BV361" s="2066"/>
      <c r="BW361" s="2065"/>
      <c r="BX361" s="1201"/>
      <c r="BY361" s="2064"/>
      <c r="BZ361" s="1201"/>
      <c r="CA361" s="2064"/>
      <c r="CB361" s="191"/>
      <c r="CC361" s="191"/>
      <c r="CD361" s="2218"/>
      <c r="CE361" s="2219"/>
      <c r="CF361" s="2219"/>
      <c r="CG361" s="2220"/>
      <c r="CH361" s="191"/>
      <c r="CI361" s="1201"/>
      <c r="CJ361" s="1201"/>
      <c r="CK361" s="1201"/>
      <c r="CL361" s="2063"/>
      <c r="CM361" s="2063"/>
      <c r="CN361" s="2063"/>
      <c r="CO361" s="2063"/>
      <c r="CP361" s="2063"/>
      <c r="CQ361" s="6328"/>
      <c r="CR361" s="6328"/>
      <c r="CS361" s="2350"/>
    </row>
    <row r="362" spans="1:97" ht="12.75" customHeight="1">
      <c r="A362" s="6141"/>
      <c r="B362" s="6334" t="s">
        <v>2464</v>
      </c>
      <c r="C362" s="6337" t="s">
        <v>6339</v>
      </c>
      <c r="D362" s="6339" t="s">
        <v>6294</v>
      </c>
      <c r="E362" s="6341" t="s">
        <v>2050</v>
      </c>
      <c r="F362" s="6343" t="s">
        <v>6295</v>
      </c>
      <c r="G362" s="6344">
        <v>1</v>
      </c>
      <c r="H362" s="6344">
        <v>1</v>
      </c>
      <c r="I362" s="6331" t="s">
        <v>2028</v>
      </c>
      <c r="J362" s="6331" t="s">
        <v>2028</v>
      </c>
      <c r="K362" s="6331" t="s">
        <v>2029</v>
      </c>
      <c r="L362" s="6331" t="s">
        <v>2029</v>
      </c>
      <c r="M362" s="6331">
        <v>9</v>
      </c>
      <c r="N362" s="6331">
        <v>0</v>
      </c>
      <c r="O362" s="6331">
        <v>31</v>
      </c>
      <c r="P362" s="6331">
        <v>9</v>
      </c>
      <c r="Q362" s="6331">
        <v>0</v>
      </c>
      <c r="R362" s="6331">
        <v>31</v>
      </c>
      <c r="S362" s="6331">
        <v>0</v>
      </c>
      <c r="T362" s="6331">
        <v>0</v>
      </c>
      <c r="U362" s="6331">
        <v>0</v>
      </c>
      <c r="V362" s="6331">
        <v>0</v>
      </c>
      <c r="W362" s="6331">
        <v>0</v>
      </c>
      <c r="X362" s="6331">
        <v>0</v>
      </c>
      <c r="Y362" s="6331">
        <v>0</v>
      </c>
      <c r="Z362" s="6331">
        <v>0</v>
      </c>
      <c r="AA362" s="6331">
        <v>0</v>
      </c>
      <c r="AB362" s="6331">
        <v>0</v>
      </c>
      <c r="AC362" s="6331"/>
      <c r="AD362" s="6331"/>
      <c r="AE362" s="6331"/>
      <c r="AF362" s="6331"/>
      <c r="AG362" s="6331"/>
      <c r="AH362" s="6331"/>
      <c r="AI362" s="6331"/>
      <c r="AJ362" s="6331">
        <v>0</v>
      </c>
      <c r="AK362" s="6331">
        <v>0</v>
      </c>
      <c r="AL362" s="6331">
        <v>0</v>
      </c>
      <c r="AM362" s="6331">
        <v>0</v>
      </c>
      <c r="AN362" s="6331" t="s">
        <v>2029</v>
      </c>
      <c r="AO362" s="6331">
        <v>0</v>
      </c>
      <c r="AP362" s="6331">
        <v>0</v>
      </c>
      <c r="AQ362" s="6331">
        <v>0</v>
      </c>
      <c r="AR362" s="6331">
        <v>0</v>
      </c>
      <c r="AS362" s="6331" t="s">
        <v>4810</v>
      </c>
      <c r="AT362" s="6331"/>
      <c r="AU362" s="6331"/>
      <c r="AV362" s="6331"/>
      <c r="AW362" s="6331" t="s">
        <v>4809</v>
      </c>
      <c r="AX362" s="6331" t="s">
        <v>4809</v>
      </c>
      <c r="AY362" s="6331">
        <v>0</v>
      </c>
      <c r="AZ362" s="6331">
        <v>0</v>
      </c>
      <c r="BA362" s="6331">
        <v>0</v>
      </c>
      <c r="BB362" s="6331">
        <v>0</v>
      </c>
      <c r="BC362" s="6331" t="s">
        <v>2030</v>
      </c>
      <c r="BD362" s="6329" t="s">
        <v>2031</v>
      </c>
      <c r="BE362" s="5957">
        <v>21000</v>
      </c>
      <c r="BF362" s="5957">
        <v>21000</v>
      </c>
      <c r="BG362" s="5084">
        <v>44455</v>
      </c>
      <c r="BH362" s="5957">
        <v>1500</v>
      </c>
      <c r="BI362" s="5957">
        <v>1500</v>
      </c>
      <c r="BJ362" s="5957">
        <v>4843</v>
      </c>
      <c r="BK362" s="6212" t="s">
        <v>873</v>
      </c>
      <c r="BL362" s="6320">
        <v>9</v>
      </c>
      <c r="BM362" s="6320">
        <v>2</v>
      </c>
      <c r="BN362" s="6323" t="s">
        <v>2045</v>
      </c>
      <c r="BO362" s="6320" t="s">
        <v>2033</v>
      </c>
      <c r="BP362" s="6212" t="s">
        <v>2034</v>
      </c>
      <c r="BQ362" s="6160">
        <v>0</v>
      </c>
      <c r="BR362" s="6160">
        <v>0</v>
      </c>
      <c r="BS362" s="6160">
        <v>0</v>
      </c>
      <c r="BT362" s="6160">
        <v>0</v>
      </c>
      <c r="BU362" s="2064" t="s">
        <v>2035</v>
      </c>
      <c r="BV362" s="2066" t="s">
        <v>857</v>
      </c>
      <c r="BW362" s="2065"/>
      <c r="BX362" s="2064">
        <v>3980</v>
      </c>
      <c r="BY362" s="2064" t="s">
        <v>2034</v>
      </c>
      <c r="BZ362" s="2064">
        <v>3980</v>
      </c>
      <c r="CA362" s="2064" t="s">
        <v>2036</v>
      </c>
      <c r="CB362" s="2084" t="s">
        <v>6281</v>
      </c>
      <c r="CC362" s="2084" t="s">
        <v>6282</v>
      </c>
      <c r="CD362" s="2185">
        <v>32256</v>
      </c>
      <c r="CE362" s="2185">
        <v>32320</v>
      </c>
      <c r="CF362" s="2185">
        <v>3200</v>
      </c>
      <c r="CG362" s="2185">
        <v>3264</v>
      </c>
      <c r="CH362" s="191"/>
      <c r="CI362" s="1201">
        <v>2</v>
      </c>
      <c r="CJ362" s="1201" t="s">
        <v>859</v>
      </c>
      <c r="CK362" s="1201">
        <v>2</v>
      </c>
      <c r="CL362" s="2063"/>
      <c r="CM362" s="2063"/>
      <c r="CN362" s="2063"/>
      <c r="CO362" s="2063"/>
      <c r="CP362" s="2063"/>
      <c r="CQ362" s="6326" t="s">
        <v>2468</v>
      </c>
      <c r="CR362" s="6326" t="s">
        <v>2455</v>
      </c>
      <c r="CS362" s="2813" t="s">
        <v>6354</v>
      </c>
    </row>
    <row r="363" spans="1:97" ht="12.75" customHeight="1">
      <c r="A363" s="6141"/>
      <c r="B363" s="6335"/>
      <c r="C363" s="6337"/>
      <c r="D363" s="6339"/>
      <c r="E363" s="6341"/>
      <c r="F363" s="6343"/>
      <c r="G363" s="6345"/>
      <c r="H363" s="6345"/>
      <c r="I363" s="6332"/>
      <c r="J363" s="6332"/>
      <c r="K363" s="6332"/>
      <c r="L363" s="6332"/>
      <c r="M363" s="6332"/>
      <c r="N363" s="6332"/>
      <c r="O363" s="6332"/>
      <c r="P363" s="6332"/>
      <c r="Q363" s="6332"/>
      <c r="R363" s="6332"/>
      <c r="S363" s="6332"/>
      <c r="T363" s="6332"/>
      <c r="U363" s="6332"/>
      <c r="V363" s="6332"/>
      <c r="W363" s="6332"/>
      <c r="X363" s="6332"/>
      <c r="Y363" s="6332"/>
      <c r="Z363" s="6332"/>
      <c r="AA363" s="6332"/>
      <c r="AB363" s="6332"/>
      <c r="AC363" s="6332"/>
      <c r="AD363" s="6332"/>
      <c r="AE363" s="6332"/>
      <c r="AF363" s="6332"/>
      <c r="AG363" s="6332"/>
      <c r="AH363" s="6332"/>
      <c r="AI363" s="6332"/>
      <c r="AJ363" s="6332"/>
      <c r="AK363" s="6332"/>
      <c r="AL363" s="6332"/>
      <c r="AM363" s="6332"/>
      <c r="AN363" s="6332"/>
      <c r="AO363" s="6332"/>
      <c r="AP363" s="6332"/>
      <c r="AQ363" s="6332"/>
      <c r="AR363" s="6332"/>
      <c r="AS363" s="6332"/>
      <c r="AT363" s="6332"/>
      <c r="AU363" s="6332"/>
      <c r="AV363" s="6332"/>
      <c r="AW363" s="6332"/>
      <c r="AX363" s="6332"/>
      <c r="AY363" s="6332"/>
      <c r="AZ363" s="6332"/>
      <c r="BA363" s="6332"/>
      <c r="BB363" s="6332"/>
      <c r="BC363" s="6332"/>
      <c r="BD363" s="6330"/>
      <c r="BE363" s="5933"/>
      <c r="BF363" s="5933"/>
      <c r="BG363" s="5085"/>
      <c r="BH363" s="5933"/>
      <c r="BI363" s="5933"/>
      <c r="BJ363" s="5933"/>
      <c r="BK363" s="6206"/>
      <c r="BL363" s="6321"/>
      <c r="BM363" s="6321"/>
      <c r="BN363" s="6324"/>
      <c r="BO363" s="6321"/>
      <c r="BP363" s="6206"/>
      <c r="BQ363" s="6161"/>
      <c r="BR363" s="6161"/>
      <c r="BS363" s="6161"/>
      <c r="BT363" s="6161"/>
      <c r="BU363" s="2064" t="s">
        <v>2035</v>
      </c>
      <c r="BV363" s="2066" t="s">
        <v>857</v>
      </c>
      <c r="BW363" s="2065"/>
      <c r="BX363" s="1201">
        <v>3989</v>
      </c>
      <c r="BY363" s="2064" t="s">
        <v>2034</v>
      </c>
      <c r="BZ363" s="1201">
        <v>3989</v>
      </c>
      <c r="CA363" s="2064" t="s">
        <v>2036</v>
      </c>
      <c r="CB363" s="2067" t="s">
        <v>4978</v>
      </c>
      <c r="CC363" s="2067" t="s">
        <v>4976</v>
      </c>
      <c r="CD363" s="2056">
        <f>$CD$27</f>
        <v>6016</v>
      </c>
      <c r="CE363" s="2056">
        <f>$CE$27</f>
        <v>6080</v>
      </c>
      <c r="CF363" s="2056">
        <f>$CF$26</f>
        <v>512</v>
      </c>
      <c r="CG363" s="2056">
        <f>$CG$26</f>
        <v>576</v>
      </c>
      <c r="CH363" s="2070"/>
      <c r="CI363" s="2069">
        <v>2</v>
      </c>
      <c r="CJ363" s="2069" t="s">
        <v>859</v>
      </c>
      <c r="CK363" s="2069">
        <v>2</v>
      </c>
      <c r="CL363" s="2068">
        <v>6</v>
      </c>
      <c r="CM363" s="2068" t="s">
        <v>875</v>
      </c>
      <c r="CN363" s="2068" t="s">
        <v>859</v>
      </c>
      <c r="CO363" s="2068" t="s">
        <v>876</v>
      </c>
      <c r="CP363" s="2068" t="s">
        <v>877</v>
      </c>
      <c r="CQ363" s="6327"/>
      <c r="CR363" s="6327"/>
      <c r="CS363" s="2349"/>
    </row>
    <row r="364" spans="1:97" ht="12.75" customHeight="1">
      <c r="A364" s="6141"/>
      <c r="B364" s="6335"/>
      <c r="C364" s="6337"/>
      <c r="D364" s="6339"/>
      <c r="E364" s="6341"/>
      <c r="F364" s="6343"/>
      <c r="G364" s="6345"/>
      <c r="H364" s="6345"/>
      <c r="I364" s="6332"/>
      <c r="J364" s="6332"/>
      <c r="K364" s="6332"/>
      <c r="L364" s="6332"/>
      <c r="M364" s="6332"/>
      <c r="N364" s="6332"/>
      <c r="O364" s="6332"/>
      <c r="P364" s="6332"/>
      <c r="Q364" s="6332"/>
      <c r="R364" s="6332"/>
      <c r="S364" s="6332"/>
      <c r="T364" s="6332"/>
      <c r="U364" s="6332"/>
      <c r="V364" s="6332"/>
      <c r="W364" s="6332"/>
      <c r="X364" s="6332"/>
      <c r="Y364" s="6332"/>
      <c r="Z364" s="6332"/>
      <c r="AA364" s="6332"/>
      <c r="AB364" s="6332"/>
      <c r="AC364" s="6332"/>
      <c r="AD364" s="6332"/>
      <c r="AE364" s="6332"/>
      <c r="AF364" s="6332"/>
      <c r="AG364" s="6332"/>
      <c r="AH364" s="6332"/>
      <c r="AI364" s="6332"/>
      <c r="AJ364" s="6332"/>
      <c r="AK364" s="6332"/>
      <c r="AL364" s="6332"/>
      <c r="AM364" s="6332"/>
      <c r="AN364" s="6332"/>
      <c r="AO364" s="6332"/>
      <c r="AP364" s="6332"/>
      <c r="AQ364" s="6332"/>
      <c r="AR364" s="6332"/>
      <c r="AS364" s="6332"/>
      <c r="AT364" s="6332"/>
      <c r="AU364" s="6332"/>
      <c r="AV364" s="6332"/>
      <c r="AW364" s="6332"/>
      <c r="AX364" s="6332"/>
      <c r="AY364" s="6332"/>
      <c r="AZ364" s="6332"/>
      <c r="BA364" s="6332"/>
      <c r="BB364" s="6332"/>
      <c r="BC364" s="6332"/>
      <c r="BD364" s="6329" t="s">
        <v>2031</v>
      </c>
      <c r="BE364" s="5933"/>
      <c r="BF364" s="5933"/>
      <c r="BG364" s="5085"/>
      <c r="BH364" s="5933"/>
      <c r="BI364" s="5933"/>
      <c r="BJ364" s="5933"/>
      <c r="BK364" s="6206"/>
      <c r="BL364" s="6321"/>
      <c r="BM364" s="6321"/>
      <c r="BN364" s="6324"/>
      <c r="BO364" s="6321"/>
      <c r="BP364" s="6206"/>
      <c r="BQ364" s="6161"/>
      <c r="BR364" s="6161"/>
      <c r="BS364" s="6161"/>
      <c r="BT364" s="6161"/>
      <c r="BU364" s="2064" t="s">
        <v>2035</v>
      </c>
      <c r="BV364" s="2066" t="s">
        <v>857</v>
      </c>
      <c r="BW364" s="2065"/>
      <c r="BX364" s="1201">
        <v>3993</v>
      </c>
      <c r="BY364" s="2064" t="s">
        <v>2034</v>
      </c>
      <c r="BZ364" s="1201">
        <v>3993</v>
      </c>
      <c r="CA364" s="2064" t="s">
        <v>2036</v>
      </c>
      <c r="CB364" s="2067" t="s">
        <v>340</v>
      </c>
      <c r="CC364" s="2067" t="s">
        <v>340</v>
      </c>
      <c r="CD364" s="2056">
        <v>512</v>
      </c>
      <c r="CE364" s="2056">
        <v>512</v>
      </c>
      <c r="CF364" s="2056">
        <v>512</v>
      </c>
      <c r="CG364" s="2056">
        <v>512</v>
      </c>
      <c r="CH364" s="2082"/>
      <c r="CI364" s="1201">
        <v>10</v>
      </c>
      <c r="CJ364" s="1201" t="s">
        <v>859</v>
      </c>
      <c r="CK364" s="1201">
        <v>10</v>
      </c>
      <c r="CL364" s="2063"/>
      <c r="CM364" s="2063"/>
      <c r="CN364" s="2063"/>
      <c r="CO364" s="2063"/>
      <c r="CP364" s="2063"/>
      <c r="CQ364" s="6327"/>
      <c r="CR364" s="6327"/>
      <c r="CS364" s="2349"/>
    </row>
    <row r="365" spans="1:97" ht="12.75" customHeight="1">
      <c r="A365" s="6141"/>
      <c r="B365" s="6336"/>
      <c r="C365" s="6338"/>
      <c r="D365" s="6340"/>
      <c r="E365" s="6342"/>
      <c r="F365" s="6156"/>
      <c r="G365" s="6346"/>
      <c r="H365" s="6346"/>
      <c r="I365" s="6333"/>
      <c r="J365" s="6333"/>
      <c r="K365" s="6333"/>
      <c r="L365" s="6333"/>
      <c r="M365" s="6333"/>
      <c r="N365" s="6333"/>
      <c r="O365" s="6333"/>
      <c r="P365" s="6333"/>
      <c r="Q365" s="6333"/>
      <c r="R365" s="6333"/>
      <c r="S365" s="6333"/>
      <c r="T365" s="6333"/>
      <c r="U365" s="6333"/>
      <c r="V365" s="6333"/>
      <c r="W365" s="6333"/>
      <c r="X365" s="6333"/>
      <c r="Y365" s="6333"/>
      <c r="Z365" s="6333"/>
      <c r="AA365" s="6333"/>
      <c r="AB365" s="6333"/>
      <c r="AC365" s="6333"/>
      <c r="AD365" s="6333"/>
      <c r="AE365" s="6333"/>
      <c r="AF365" s="6333"/>
      <c r="AG365" s="6333"/>
      <c r="AH365" s="6333"/>
      <c r="AI365" s="6333"/>
      <c r="AJ365" s="6333"/>
      <c r="AK365" s="6333"/>
      <c r="AL365" s="6333"/>
      <c r="AM365" s="6333"/>
      <c r="AN365" s="6333"/>
      <c r="AO365" s="6333"/>
      <c r="AP365" s="6333"/>
      <c r="AQ365" s="6333"/>
      <c r="AR365" s="6333"/>
      <c r="AS365" s="6333"/>
      <c r="AT365" s="6333"/>
      <c r="AU365" s="6333"/>
      <c r="AV365" s="6333"/>
      <c r="AW365" s="6333"/>
      <c r="AX365" s="6333"/>
      <c r="AY365" s="6333"/>
      <c r="AZ365" s="6333"/>
      <c r="BA365" s="6333"/>
      <c r="BB365" s="6333"/>
      <c r="BC365" s="6333"/>
      <c r="BD365" s="6330"/>
      <c r="BE365" s="5958"/>
      <c r="BF365" s="5958"/>
      <c r="BG365" s="5086"/>
      <c r="BH365" s="5958"/>
      <c r="BI365" s="5958"/>
      <c r="BJ365" s="5958"/>
      <c r="BK365" s="6207"/>
      <c r="BL365" s="6322"/>
      <c r="BM365" s="6322"/>
      <c r="BN365" s="6325"/>
      <c r="BO365" s="6322"/>
      <c r="BP365" s="6207"/>
      <c r="BQ365" s="6162"/>
      <c r="BR365" s="6162"/>
      <c r="BS365" s="6162"/>
      <c r="BT365" s="6162"/>
      <c r="BU365" s="2064"/>
      <c r="BV365" s="2066"/>
      <c r="BW365" s="2065"/>
      <c r="BX365" s="1201"/>
      <c r="BY365" s="2064"/>
      <c r="BZ365" s="1201"/>
      <c r="CA365" s="2064"/>
      <c r="CB365" s="191"/>
      <c r="CC365" s="191"/>
      <c r="CD365" s="2218"/>
      <c r="CE365" s="2219"/>
      <c r="CF365" s="2219"/>
      <c r="CG365" s="2220"/>
      <c r="CH365" s="191"/>
      <c r="CI365" s="1201"/>
      <c r="CJ365" s="1201"/>
      <c r="CK365" s="1201"/>
      <c r="CL365" s="2063"/>
      <c r="CM365" s="2063"/>
      <c r="CN365" s="2063"/>
      <c r="CO365" s="2063"/>
      <c r="CP365" s="2063"/>
      <c r="CQ365" s="6328"/>
      <c r="CR365" s="6328"/>
      <c r="CS365" s="2350"/>
    </row>
    <row r="366" spans="1:97" ht="12.75" customHeight="1">
      <c r="A366" s="6141"/>
      <c r="B366" s="6334" t="s">
        <v>2464</v>
      </c>
      <c r="C366" s="6337" t="s">
        <v>6341</v>
      </c>
      <c r="D366" s="6339" t="s">
        <v>6296</v>
      </c>
      <c r="E366" s="6341" t="s">
        <v>2050</v>
      </c>
      <c r="F366" s="6343" t="s">
        <v>6297</v>
      </c>
      <c r="G366" s="6344">
        <v>1</v>
      </c>
      <c r="H366" s="6344">
        <v>1</v>
      </c>
      <c r="I366" s="6331" t="s">
        <v>2028</v>
      </c>
      <c r="J366" s="6331" t="s">
        <v>2028</v>
      </c>
      <c r="K366" s="6331" t="s">
        <v>2029</v>
      </c>
      <c r="L366" s="6331" t="s">
        <v>2029</v>
      </c>
      <c r="M366" s="6331">
        <v>9</v>
      </c>
      <c r="N366" s="6331">
        <v>0</v>
      </c>
      <c r="O366" s="6331">
        <v>31</v>
      </c>
      <c r="P366" s="6331">
        <v>9</v>
      </c>
      <c r="Q366" s="6331">
        <v>0</v>
      </c>
      <c r="R366" s="6331">
        <v>31</v>
      </c>
      <c r="S366" s="6331">
        <v>0</v>
      </c>
      <c r="T366" s="6331">
        <v>0</v>
      </c>
      <c r="U366" s="6331">
        <v>0</v>
      </c>
      <c r="V366" s="6331">
        <v>0</v>
      </c>
      <c r="W366" s="6331">
        <v>0</v>
      </c>
      <c r="X366" s="6331">
        <v>0</v>
      </c>
      <c r="Y366" s="6331">
        <v>0</v>
      </c>
      <c r="Z366" s="6331">
        <v>0</v>
      </c>
      <c r="AA366" s="6331">
        <v>0</v>
      </c>
      <c r="AB366" s="6331">
        <v>0</v>
      </c>
      <c r="AC366" s="6331"/>
      <c r="AD366" s="6331"/>
      <c r="AE366" s="6331"/>
      <c r="AF366" s="6331"/>
      <c r="AG366" s="6331"/>
      <c r="AH366" s="6331"/>
      <c r="AI366" s="6331"/>
      <c r="AJ366" s="6331">
        <v>0</v>
      </c>
      <c r="AK366" s="6331">
        <v>0</v>
      </c>
      <c r="AL366" s="6331">
        <v>0</v>
      </c>
      <c r="AM366" s="6331">
        <v>0</v>
      </c>
      <c r="AN366" s="6331" t="s">
        <v>2029</v>
      </c>
      <c r="AO366" s="6331">
        <v>0</v>
      </c>
      <c r="AP366" s="6331">
        <v>0</v>
      </c>
      <c r="AQ366" s="6331">
        <v>0</v>
      </c>
      <c r="AR366" s="6331">
        <v>0</v>
      </c>
      <c r="AS366" s="6331" t="s">
        <v>4810</v>
      </c>
      <c r="AT366" s="6331"/>
      <c r="AU366" s="6331"/>
      <c r="AV366" s="6331"/>
      <c r="AW366" s="6331" t="s">
        <v>4809</v>
      </c>
      <c r="AX366" s="6331" t="s">
        <v>4809</v>
      </c>
      <c r="AY366" s="6331">
        <v>0</v>
      </c>
      <c r="AZ366" s="6331">
        <v>0</v>
      </c>
      <c r="BA366" s="6331">
        <v>0</v>
      </c>
      <c r="BB366" s="6331">
        <v>0</v>
      </c>
      <c r="BC366" s="6331" t="s">
        <v>2030</v>
      </c>
      <c r="BD366" s="6329" t="s">
        <v>2031</v>
      </c>
      <c r="BE366" s="5084">
        <v>28000</v>
      </c>
      <c r="BF366" s="5084">
        <v>28000</v>
      </c>
      <c r="BG366" s="5291">
        <v>55476</v>
      </c>
      <c r="BH366" s="5957">
        <v>2000</v>
      </c>
      <c r="BI366" s="5957">
        <v>2000</v>
      </c>
      <c r="BJ366" s="5957">
        <v>5966</v>
      </c>
      <c r="BK366" s="6212" t="s">
        <v>873</v>
      </c>
      <c r="BL366" s="6320">
        <v>9</v>
      </c>
      <c r="BM366" s="6320">
        <v>2</v>
      </c>
      <c r="BN366" s="6323" t="s">
        <v>2045</v>
      </c>
      <c r="BO366" s="6320" t="s">
        <v>2033</v>
      </c>
      <c r="BP366" s="6212" t="s">
        <v>2034</v>
      </c>
      <c r="BQ366" s="6160">
        <v>0</v>
      </c>
      <c r="BR366" s="6160">
        <v>0</v>
      </c>
      <c r="BS366" s="6160">
        <v>0</v>
      </c>
      <c r="BT366" s="6160">
        <v>0</v>
      </c>
      <c r="BU366" s="2064" t="s">
        <v>2035</v>
      </c>
      <c r="BV366" s="2066" t="s">
        <v>857</v>
      </c>
      <c r="BW366" s="2065"/>
      <c r="BX366" s="2064">
        <v>3980</v>
      </c>
      <c r="BY366" s="2064" t="s">
        <v>2034</v>
      </c>
      <c r="BZ366" s="2064">
        <v>3980</v>
      </c>
      <c r="CA366" s="2064" t="s">
        <v>2036</v>
      </c>
      <c r="CB366" s="2084" t="s">
        <v>6285</v>
      </c>
      <c r="CC366" s="2084" t="s">
        <v>1218</v>
      </c>
      <c r="CD366" s="2185">
        <v>43264</v>
      </c>
      <c r="CE366" s="2185">
        <v>43328</v>
      </c>
      <c r="CF366" s="2185">
        <v>4288</v>
      </c>
      <c r="CG366" s="2185">
        <v>4352</v>
      </c>
      <c r="CH366" s="191"/>
      <c r="CI366" s="1201">
        <v>2</v>
      </c>
      <c r="CJ366" s="1201" t="s">
        <v>859</v>
      </c>
      <c r="CK366" s="1201">
        <v>2</v>
      </c>
      <c r="CL366" s="2063"/>
      <c r="CM366" s="2063"/>
      <c r="CN366" s="2063"/>
      <c r="CO366" s="2063"/>
      <c r="CP366" s="2063"/>
      <c r="CQ366" s="6326" t="s">
        <v>2468</v>
      </c>
      <c r="CR366" s="6326" t="s">
        <v>2455</v>
      </c>
      <c r="CS366" s="2813" t="s">
        <v>6354</v>
      </c>
    </row>
    <row r="367" spans="1:97" ht="12.75" customHeight="1">
      <c r="A367" s="6141"/>
      <c r="B367" s="6335"/>
      <c r="C367" s="6337"/>
      <c r="D367" s="6339"/>
      <c r="E367" s="6341"/>
      <c r="F367" s="6343"/>
      <c r="G367" s="6345"/>
      <c r="H367" s="6345"/>
      <c r="I367" s="6332"/>
      <c r="J367" s="6332"/>
      <c r="K367" s="6332"/>
      <c r="L367" s="6332"/>
      <c r="M367" s="6332"/>
      <c r="N367" s="6332"/>
      <c r="O367" s="6332"/>
      <c r="P367" s="6332"/>
      <c r="Q367" s="6332"/>
      <c r="R367" s="6332"/>
      <c r="S367" s="6332"/>
      <c r="T367" s="6332"/>
      <c r="U367" s="6332"/>
      <c r="V367" s="6332"/>
      <c r="W367" s="6332"/>
      <c r="X367" s="6332"/>
      <c r="Y367" s="6332"/>
      <c r="Z367" s="6332"/>
      <c r="AA367" s="6332"/>
      <c r="AB367" s="6332"/>
      <c r="AC367" s="6332"/>
      <c r="AD367" s="6332"/>
      <c r="AE367" s="6332"/>
      <c r="AF367" s="6332"/>
      <c r="AG367" s="6332"/>
      <c r="AH367" s="6332"/>
      <c r="AI367" s="6332"/>
      <c r="AJ367" s="6332"/>
      <c r="AK367" s="6332"/>
      <c r="AL367" s="6332"/>
      <c r="AM367" s="6332"/>
      <c r="AN367" s="6332"/>
      <c r="AO367" s="6332"/>
      <c r="AP367" s="6332"/>
      <c r="AQ367" s="6332"/>
      <c r="AR367" s="6332"/>
      <c r="AS367" s="6332"/>
      <c r="AT367" s="6332"/>
      <c r="AU367" s="6332"/>
      <c r="AV367" s="6332"/>
      <c r="AW367" s="6332"/>
      <c r="AX367" s="6332"/>
      <c r="AY367" s="6332"/>
      <c r="AZ367" s="6332"/>
      <c r="BA367" s="6332"/>
      <c r="BB367" s="6332"/>
      <c r="BC367" s="6332"/>
      <c r="BD367" s="6330"/>
      <c r="BE367" s="5085"/>
      <c r="BF367" s="5085"/>
      <c r="BG367" s="5236"/>
      <c r="BH367" s="5933"/>
      <c r="BI367" s="5933"/>
      <c r="BJ367" s="5933"/>
      <c r="BK367" s="6206"/>
      <c r="BL367" s="6321"/>
      <c r="BM367" s="6321"/>
      <c r="BN367" s="6324"/>
      <c r="BO367" s="6321"/>
      <c r="BP367" s="6206"/>
      <c r="BQ367" s="6161"/>
      <c r="BR367" s="6161"/>
      <c r="BS367" s="6161"/>
      <c r="BT367" s="6161"/>
      <c r="BU367" s="2064" t="s">
        <v>2035</v>
      </c>
      <c r="BV367" s="2066" t="s">
        <v>857</v>
      </c>
      <c r="BW367" s="2065"/>
      <c r="BX367" s="1201">
        <v>3989</v>
      </c>
      <c r="BY367" s="2064" t="s">
        <v>2034</v>
      </c>
      <c r="BZ367" s="1201">
        <v>3989</v>
      </c>
      <c r="CA367" s="2064" t="s">
        <v>2036</v>
      </c>
      <c r="CB367" s="2067" t="s">
        <v>4978</v>
      </c>
      <c r="CC367" s="2067" t="s">
        <v>4976</v>
      </c>
      <c r="CD367" s="2056">
        <f>$CD$27</f>
        <v>6016</v>
      </c>
      <c r="CE367" s="2056">
        <f>$CE$27</f>
        <v>6080</v>
      </c>
      <c r="CF367" s="2056">
        <f>$CF$26</f>
        <v>512</v>
      </c>
      <c r="CG367" s="2056">
        <f>$CG$26</f>
        <v>576</v>
      </c>
      <c r="CH367" s="2070"/>
      <c r="CI367" s="2069">
        <v>2</v>
      </c>
      <c r="CJ367" s="2069" t="s">
        <v>859</v>
      </c>
      <c r="CK367" s="2069">
        <v>2</v>
      </c>
      <c r="CL367" s="2068">
        <v>6</v>
      </c>
      <c r="CM367" s="2068" t="s">
        <v>875</v>
      </c>
      <c r="CN367" s="2068" t="s">
        <v>859</v>
      </c>
      <c r="CO367" s="2068" t="s">
        <v>876</v>
      </c>
      <c r="CP367" s="2068" t="s">
        <v>877</v>
      </c>
      <c r="CQ367" s="6327"/>
      <c r="CR367" s="6327"/>
      <c r="CS367" s="2349"/>
    </row>
    <row r="368" spans="1:97" ht="12.75" customHeight="1">
      <c r="A368" s="6141"/>
      <c r="B368" s="6335"/>
      <c r="C368" s="6337"/>
      <c r="D368" s="6339"/>
      <c r="E368" s="6341"/>
      <c r="F368" s="6343"/>
      <c r="G368" s="6345"/>
      <c r="H368" s="6345"/>
      <c r="I368" s="6332"/>
      <c r="J368" s="6332"/>
      <c r="K368" s="6332"/>
      <c r="L368" s="6332"/>
      <c r="M368" s="6332"/>
      <c r="N368" s="6332"/>
      <c r="O368" s="6332"/>
      <c r="P368" s="6332"/>
      <c r="Q368" s="6332"/>
      <c r="R368" s="6332"/>
      <c r="S368" s="6332"/>
      <c r="T368" s="6332"/>
      <c r="U368" s="6332"/>
      <c r="V368" s="6332"/>
      <c r="W368" s="6332"/>
      <c r="X368" s="6332"/>
      <c r="Y368" s="6332"/>
      <c r="Z368" s="6332"/>
      <c r="AA368" s="6332"/>
      <c r="AB368" s="6332"/>
      <c r="AC368" s="6332"/>
      <c r="AD368" s="6332"/>
      <c r="AE368" s="6332"/>
      <c r="AF368" s="6332"/>
      <c r="AG368" s="6332"/>
      <c r="AH368" s="6332"/>
      <c r="AI368" s="6332"/>
      <c r="AJ368" s="6332"/>
      <c r="AK368" s="6332"/>
      <c r="AL368" s="6332"/>
      <c r="AM368" s="6332"/>
      <c r="AN368" s="6332"/>
      <c r="AO368" s="6332"/>
      <c r="AP368" s="6332"/>
      <c r="AQ368" s="6332"/>
      <c r="AR368" s="6332"/>
      <c r="AS368" s="6332"/>
      <c r="AT368" s="6332"/>
      <c r="AU368" s="6332"/>
      <c r="AV368" s="6332"/>
      <c r="AW368" s="6332"/>
      <c r="AX368" s="6332"/>
      <c r="AY368" s="6332"/>
      <c r="AZ368" s="6332"/>
      <c r="BA368" s="6332"/>
      <c r="BB368" s="6332"/>
      <c r="BC368" s="6332"/>
      <c r="BD368" s="6329" t="s">
        <v>2031</v>
      </c>
      <c r="BE368" s="5085"/>
      <c r="BF368" s="5085"/>
      <c r="BG368" s="5236"/>
      <c r="BH368" s="5933"/>
      <c r="BI368" s="5933"/>
      <c r="BJ368" s="5933"/>
      <c r="BK368" s="6206"/>
      <c r="BL368" s="6321"/>
      <c r="BM368" s="6321"/>
      <c r="BN368" s="6324"/>
      <c r="BO368" s="6321"/>
      <c r="BP368" s="6206"/>
      <c r="BQ368" s="6161"/>
      <c r="BR368" s="6161"/>
      <c r="BS368" s="6161"/>
      <c r="BT368" s="6161"/>
      <c r="BU368" s="2064" t="s">
        <v>2035</v>
      </c>
      <c r="BV368" s="2066" t="s">
        <v>857</v>
      </c>
      <c r="BW368" s="2065"/>
      <c r="BX368" s="1201">
        <v>3993</v>
      </c>
      <c r="BY368" s="2064" t="s">
        <v>2034</v>
      </c>
      <c r="BZ368" s="1201">
        <v>3993</v>
      </c>
      <c r="CA368" s="2064" t="s">
        <v>2036</v>
      </c>
      <c r="CB368" s="2067" t="s">
        <v>340</v>
      </c>
      <c r="CC368" s="2067" t="s">
        <v>340</v>
      </c>
      <c r="CD368" s="2056">
        <v>512</v>
      </c>
      <c r="CE368" s="2056">
        <v>512</v>
      </c>
      <c r="CF368" s="2056">
        <v>512</v>
      </c>
      <c r="CG368" s="2056">
        <v>512</v>
      </c>
      <c r="CH368" s="2082"/>
      <c r="CI368" s="1201">
        <v>10</v>
      </c>
      <c r="CJ368" s="1201" t="s">
        <v>859</v>
      </c>
      <c r="CK368" s="1201">
        <v>10</v>
      </c>
      <c r="CL368" s="2063"/>
      <c r="CM368" s="2063"/>
      <c r="CN368" s="2063"/>
      <c r="CO368" s="2063"/>
      <c r="CP368" s="2063"/>
      <c r="CQ368" s="6327"/>
      <c r="CR368" s="6327"/>
      <c r="CS368" s="2349"/>
    </row>
    <row r="369" spans="1:97" ht="12.75" customHeight="1">
      <c r="A369" s="6142"/>
      <c r="B369" s="6336"/>
      <c r="C369" s="6338"/>
      <c r="D369" s="6340"/>
      <c r="E369" s="6342"/>
      <c r="F369" s="6156"/>
      <c r="G369" s="6346"/>
      <c r="H369" s="6346"/>
      <c r="I369" s="6333"/>
      <c r="J369" s="6333"/>
      <c r="K369" s="6333"/>
      <c r="L369" s="6333"/>
      <c r="M369" s="6333"/>
      <c r="N369" s="6333"/>
      <c r="O369" s="6333"/>
      <c r="P369" s="6333"/>
      <c r="Q369" s="6333"/>
      <c r="R369" s="6333"/>
      <c r="S369" s="6333"/>
      <c r="T369" s="6333"/>
      <c r="U369" s="6333"/>
      <c r="V369" s="6333"/>
      <c r="W369" s="6333"/>
      <c r="X369" s="6333"/>
      <c r="Y369" s="6333"/>
      <c r="Z369" s="6333"/>
      <c r="AA369" s="6333"/>
      <c r="AB369" s="6333"/>
      <c r="AC369" s="6333"/>
      <c r="AD369" s="6333"/>
      <c r="AE369" s="6333"/>
      <c r="AF369" s="6333"/>
      <c r="AG369" s="6333"/>
      <c r="AH369" s="6333"/>
      <c r="AI369" s="6333"/>
      <c r="AJ369" s="6333"/>
      <c r="AK369" s="6333"/>
      <c r="AL369" s="6333"/>
      <c r="AM369" s="6333"/>
      <c r="AN369" s="6333"/>
      <c r="AO369" s="6333"/>
      <c r="AP369" s="6333"/>
      <c r="AQ369" s="6333"/>
      <c r="AR369" s="6333"/>
      <c r="AS369" s="6333"/>
      <c r="AT369" s="6333"/>
      <c r="AU369" s="6333"/>
      <c r="AV369" s="6333"/>
      <c r="AW369" s="6333"/>
      <c r="AX369" s="6333"/>
      <c r="AY369" s="6333"/>
      <c r="AZ369" s="6333"/>
      <c r="BA369" s="6333"/>
      <c r="BB369" s="6333"/>
      <c r="BC369" s="6333"/>
      <c r="BD369" s="6330"/>
      <c r="BE369" s="5086"/>
      <c r="BF369" s="5086"/>
      <c r="BG369" s="5237"/>
      <c r="BH369" s="5958"/>
      <c r="BI369" s="5958"/>
      <c r="BJ369" s="5958"/>
      <c r="BK369" s="6207"/>
      <c r="BL369" s="6322"/>
      <c r="BM369" s="6322"/>
      <c r="BN369" s="6325"/>
      <c r="BO369" s="6322"/>
      <c r="BP369" s="6207"/>
      <c r="BQ369" s="6162"/>
      <c r="BR369" s="6162"/>
      <c r="BS369" s="6162"/>
      <c r="BT369" s="6162"/>
      <c r="BU369" s="2064"/>
      <c r="BV369" s="2066"/>
      <c r="BW369" s="2065"/>
      <c r="BX369" s="1201"/>
      <c r="BY369" s="2064"/>
      <c r="BZ369" s="1201"/>
      <c r="CA369" s="2064"/>
      <c r="CB369" s="191"/>
      <c r="CC369" s="191"/>
      <c r="CD369" s="2218"/>
      <c r="CE369" s="2219"/>
      <c r="CF369" s="2219"/>
      <c r="CG369" s="2220"/>
      <c r="CH369" s="191"/>
      <c r="CI369" s="1201"/>
      <c r="CJ369" s="1201"/>
      <c r="CK369" s="1201"/>
      <c r="CL369" s="2063"/>
      <c r="CM369" s="2063"/>
      <c r="CN369" s="2063"/>
      <c r="CO369" s="2063"/>
      <c r="CP369" s="2063"/>
      <c r="CQ369" s="6328"/>
      <c r="CR369" s="6328"/>
      <c r="CS369" s="2350"/>
    </row>
    <row r="370" spans="1:97" ht="12.75" customHeight="1">
      <c r="A370" s="6140" t="s">
        <v>6342</v>
      </c>
      <c r="B370" s="6334" t="s">
        <v>2464</v>
      </c>
      <c r="C370" s="6337" t="s">
        <v>6343</v>
      </c>
      <c r="D370" s="6339" t="s">
        <v>6294</v>
      </c>
      <c r="E370" s="6341" t="s">
        <v>2050</v>
      </c>
      <c r="F370" s="6343" t="s">
        <v>6295</v>
      </c>
      <c r="G370" s="6344">
        <v>1</v>
      </c>
      <c r="H370" s="6344">
        <v>1</v>
      </c>
      <c r="I370" s="6331" t="s">
        <v>2028</v>
      </c>
      <c r="J370" s="6331" t="s">
        <v>2028</v>
      </c>
      <c r="K370" s="6331" t="s">
        <v>2029</v>
      </c>
      <c r="L370" s="6331" t="s">
        <v>2029</v>
      </c>
      <c r="M370" s="6331">
        <v>9</v>
      </c>
      <c r="N370" s="6331">
        <v>0</v>
      </c>
      <c r="O370" s="6331">
        <v>31</v>
      </c>
      <c r="P370" s="6331">
        <v>9</v>
      </c>
      <c r="Q370" s="6331">
        <v>0</v>
      </c>
      <c r="R370" s="6331">
        <v>31</v>
      </c>
      <c r="S370" s="6331">
        <v>0</v>
      </c>
      <c r="T370" s="6331">
        <v>0</v>
      </c>
      <c r="U370" s="6331">
        <v>0</v>
      </c>
      <c r="V370" s="6331">
        <v>0</v>
      </c>
      <c r="W370" s="6331">
        <v>0</v>
      </c>
      <c r="X370" s="6331">
        <v>0</v>
      </c>
      <c r="Y370" s="6331">
        <v>0</v>
      </c>
      <c r="Z370" s="6331">
        <v>0</v>
      </c>
      <c r="AA370" s="6331">
        <v>0</v>
      </c>
      <c r="AB370" s="6331">
        <v>0</v>
      </c>
      <c r="AC370" s="6331"/>
      <c r="AD370" s="6331"/>
      <c r="AE370" s="6331"/>
      <c r="AF370" s="6331"/>
      <c r="AG370" s="6331"/>
      <c r="AH370" s="6331"/>
      <c r="AI370" s="6331"/>
      <c r="AJ370" s="6331">
        <v>0</v>
      </c>
      <c r="AK370" s="6331">
        <v>0</v>
      </c>
      <c r="AL370" s="6331">
        <v>0</v>
      </c>
      <c r="AM370" s="6331">
        <v>0</v>
      </c>
      <c r="AN370" s="6331" t="s">
        <v>2029</v>
      </c>
      <c r="AO370" s="6331">
        <v>0</v>
      </c>
      <c r="AP370" s="6331">
        <v>0</v>
      </c>
      <c r="AQ370" s="6331">
        <v>0</v>
      </c>
      <c r="AR370" s="6331">
        <v>0</v>
      </c>
      <c r="AS370" s="6331" t="s">
        <v>4810</v>
      </c>
      <c r="AT370" s="6331"/>
      <c r="AU370" s="6331"/>
      <c r="AV370" s="6331"/>
      <c r="AW370" s="6331" t="s">
        <v>4809</v>
      </c>
      <c r="AX370" s="6331" t="s">
        <v>4809</v>
      </c>
      <c r="AY370" s="6331">
        <v>0</v>
      </c>
      <c r="AZ370" s="6331">
        <v>0</v>
      </c>
      <c r="BA370" s="6331">
        <v>0</v>
      </c>
      <c r="BB370" s="6331">
        <v>0</v>
      </c>
      <c r="BC370" s="6331" t="s">
        <v>2030</v>
      </c>
      <c r="BD370" s="6329" t="s">
        <v>2031</v>
      </c>
      <c r="BE370" s="5957">
        <v>21000</v>
      </c>
      <c r="BF370" s="5957">
        <v>21000</v>
      </c>
      <c r="BG370" s="5084">
        <v>44455</v>
      </c>
      <c r="BH370" s="5957">
        <v>1500</v>
      </c>
      <c r="BI370" s="5957">
        <v>1500</v>
      </c>
      <c r="BJ370" s="5957">
        <v>4843</v>
      </c>
      <c r="BK370" s="6212" t="s">
        <v>873</v>
      </c>
      <c r="BL370" s="6320">
        <v>9</v>
      </c>
      <c r="BM370" s="6320">
        <v>2</v>
      </c>
      <c r="BN370" s="6323" t="s">
        <v>2045</v>
      </c>
      <c r="BO370" s="6320" t="s">
        <v>2033</v>
      </c>
      <c r="BP370" s="6212" t="s">
        <v>2034</v>
      </c>
      <c r="BQ370" s="6160">
        <v>0</v>
      </c>
      <c r="BR370" s="6160">
        <v>0</v>
      </c>
      <c r="BS370" s="6160">
        <v>0</v>
      </c>
      <c r="BT370" s="6160">
        <v>0</v>
      </c>
      <c r="BU370" s="2064" t="s">
        <v>2035</v>
      </c>
      <c r="BV370" s="2066" t="s">
        <v>857</v>
      </c>
      <c r="BW370" s="2065"/>
      <c r="BX370" s="2064">
        <v>3980</v>
      </c>
      <c r="BY370" s="2064" t="s">
        <v>2034</v>
      </c>
      <c r="BZ370" s="2064">
        <v>3980</v>
      </c>
      <c r="CA370" s="2064" t="s">
        <v>2036</v>
      </c>
      <c r="CB370" s="2084" t="s">
        <v>6281</v>
      </c>
      <c r="CC370" s="2084" t="s">
        <v>6282</v>
      </c>
      <c r="CD370" s="2185">
        <v>32256</v>
      </c>
      <c r="CE370" s="2185">
        <v>32320</v>
      </c>
      <c r="CF370" s="2185">
        <v>3200</v>
      </c>
      <c r="CG370" s="2185">
        <v>3264</v>
      </c>
      <c r="CH370" s="191"/>
      <c r="CI370" s="1201">
        <v>2</v>
      </c>
      <c r="CJ370" s="1201" t="s">
        <v>859</v>
      </c>
      <c r="CK370" s="1201">
        <v>2</v>
      </c>
      <c r="CL370" s="2063"/>
      <c r="CM370" s="2063"/>
      <c r="CN370" s="2063"/>
      <c r="CO370" s="2063"/>
      <c r="CP370" s="2063"/>
      <c r="CQ370" s="6326" t="s">
        <v>2468</v>
      </c>
      <c r="CR370" s="6326" t="s">
        <v>2455</v>
      </c>
      <c r="CS370" s="2813" t="s">
        <v>6354</v>
      </c>
    </row>
    <row r="371" spans="1:97" ht="12.75" customHeight="1">
      <c r="A371" s="6141"/>
      <c r="B371" s="6335"/>
      <c r="C371" s="6337"/>
      <c r="D371" s="6339"/>
      <c r="E371" s="6341"/>
      <c r="F371" s="6343"/>
      <c r="G371" s="6345"/>
      <c r="H371" s="6345"/>
      <c r="I371" s="6332"/>
      <c r="J371" s="6332"/>
      <c r="K371" s="6332"/>
      <c r="L371" s="6332"/>
      <c r="M371" s="6332"/>
      <c r="N371" s="6332"/>
      <c r="O371" s="6332"/>
      <c r="P371" s="6332"/>
      <c r="Q371" s="6332"/>
      <c r="R371" s="6332"/>
      <c r="S371" s="6332"/>
      <c r="T371" s="6332"/>
      <c r="U371" s="6332"/>
      <c r="V371" s="6332"/>
      <c r="W371" s="6332"/>
      <c r="X371" s="6332"/>
      <c r="Y371" s="6332"/>
      <c r="Z371" s="6332"/>
      <c r="AA371" s="6332"/>
      <c r="AB371" s="6332"/>
      <c r="AC371" s="6332"/>
      <c r="AD371" s="6332"/>
      <c r="AE371" s="6332"/>
      <c r="AF371" s="6332"/>
      <c r="AG371" s="6332"/>
      <c r="AH371" s="6332"/>
      <c r="AI371" s="6332"/>
      <c r="AJ371" s="6332"/>
      <c r="AK371" s="6332"/>
      <c r="AL371" s="6332"/>
      <c r="AM371" s="6332"/>
      <c r="AN371" s="6332"/>
      <c r="AO371" s="6332"/>
      <c r="AP371" s="6332"/>
      <c r="AQ371" s="6332"/>
      <c r="AR371" s="6332"/>
      <c r="AS371" s="6332"/>
      <c r="AT371" s="6332"/>
      <c r="AU371" s="6332"/>
      <c r="AV371" s="6332"/>
      <c r="AW371" s="6332"/>
      <c r="AX371" s="6332"/>
      <c r="AY371" s="6332"/>
      <c r="AZ371" s="6332"/>
      <c r="BA371" s="6332"/>
      <c r="BB371" s="6332"/>
      <c r="BC371" s="6332"/>
      <c r="BD371" s="6330"/>
      <c r="BE371" s="5933"/>
      <c r="BF371" s="5933"/>
      <c r="BG371" s="5085"/>
      <c r="BH371" s="5933"/>
      <c r="BI371" s="5933"/>
      <c r="BJ371" s="5933"/>
      <c r="BK371" s="6206"/>
      <c r="BL371" s="6321"/>
      <c r="BM371" s="6321"/>
      <c r="BN371" s="6324"/>
      <c r="BO371" s="6321"/>
      <c r="BP371" s="6206"/>
      <c r="BQ371" s="6161"/>
      <c r="BR371" s="6161"/>
      <c r="BS371" s="6161"/>
      <c r="BT371" s="6161"/>
      <c r="BU371" s="2064" t="s">
        <v>2035</v>
      </c>
      <c r="BV371" s="2066" t="s">
        <v>857</v>
      </c>
      <c r="BW371" s="2065"/>
      <c r="BX371" s="1201">
        <v>3989</v>
      </c>
      <c r="BY371" s="2064" t="s">
        <v>2034</v>
      </c>
      <c r="BZ371" s="1201">
        <v>3989</v>
      </c>
      <c r="CA371" s="2064" t="s">
        <v>2036</v>
      </c>
      <c r="CB371" s="2067" t="s">
        <v>5356</v>
      </c>
      <c r="CC371" s="2067" t="s">
        <v>4976</v>
      </c>
      <c r="CD371" s="2056">
        <f>$CD$28</f>
        <v>8000</v>
      </c>
      <c r="CE371" s="2056">
        <f>$CE$28</f>
        <v>8064</v>
      </c>
      <c r="CF371" s="2056">
        <f>$CF$26</f>
        <v>512</v>
      </c>
      <c r="CG371" s="2056">
        <f>$CG$26</f>
        <v>576</v>
      </c>
      <c r="CH371" s="2070"/>
      <c r="CI371" s="2069">
        <v>4</v>
      </c>
      <c r="CJ371" s="2069" t="s">
        <v>859</v>
      </c>
      <c r="CK371" s="2069">
        <v>4</v>
      </c>
      <c r="CL371" s="2068">
        <v>6</v>
      </c>
      <c r="CM371" s="2068" t="s">
        <v>875</v>
      </c>
      <c r="CN371" s="2068" t="s">
        <v>859</v>
      </c>
      <c r="CO371" s="2068" t="s">
        <v>876</v>
      </c>
      <c r="CP371" s="2068" t="s">
        <v>877</v>
      </c>
      <c r="CQ371" s="6327"/>
      <c r="CR371" s="6327"/>
      <c r="CS371" s="2349"/>
    </row>
    <row r="372" spans="1:97" ht="12.75" customHeight="1">
      <c r="A372" s="6141"/>
      <c r="B372" s="6335"/>
      <c r="C372" s="6337"/>
      <c r="D372" s="6339"/>
      <c r="E372" s="6341"/>
      <c r="F372" s="6343"/>
      <c r="G372" s="6345"/>
      <c r="H372" s="6345"/>
      <c r="I372" s="6332"/>
      <c r="J372" s="6332"/>
      <c r="K372" s="6332"/>
      <c r="L372" s="6332"/>
      <c r="M372" s="6332"/>
      <c r="N372" s="6332"/>
      <c r="O372" s="6332"/>
      <c r="P372" s="6332"/>
      <c r="Q372" s="6332"/>
      <c r="R372" s="6332"/>
      <c r="S372" s="6332"/>
      <c r="T372" s="6332"/>
      <c r="U372" s="6332"/>
      <c r="V372" s="6332"/>
      <c r="W372" s="6332"/>
      <c r="X372" s="6332"/>
      <c r="Y372" s="6332"/>
      <c r="Z372" s="6332"/>
      <c r="AA372" s="6332"/>
      <c r="AB372" s="6332"/>
      <c r="AC372" s="6332"/>
      <c r="AD372" s="6332"/>
      <c r="AE372" s="6332"/>
      <c r="AF372" s="6332"/>
      <c r="AG372" s="6332"/>
      <c r="AH372" s="6332"/>
      <c r="AI372" s="6332"/>
      <c r="AJ372" s="6332"/>
      <c r="AK372" s="6332"/>
      <c r="AL372" s="6332"/>
      <c r="AM372" s="6332"/>
      <c r="AN372" s="6332"/>
      <c r="AO372" s="6332"/>
      <c r="AP372" s="6332"/>
      <c r="AQ372" s="6332"/>
      <c r="AR372" s="6332"/>
      <c r="AS372" s="6332"/>
      <c r="AT372" s="6332"/>
      <c r="AU372" s="6332"/>
      <c r="AV372" s="6332"/>
      <c r="AW372" s="6332"/>
      <c r="AX372" s="6332"/>
      <c r="AY372" s="6332"/>
      <c r="AZ372" s="6332"/>
      <c r="BA372" s="6332"/>
      <c r="BB372" s="6332"/>
      <c r="BC372" s="6332"/>
      <c r="BD372" s="6329" t="s">
        <v>2031</v>
      </c>
      <c r="BE372" s="5933"/>
      <c r="BF372" s="5933"/>
      <c r="BG372" s="5085"/>
      <c r="BH372" s="5933"/>
      <c r="BI372" s="5933"/>
      <c r="BJ372" s="5933"/>
      <c r="BK372" s="6206"/>
      <c r="BL372" s="6321"/>
      <c r="BM372" s="6321"/>
      <c r="BN372" s="6324"/>
      <c r="BO372" s="6321"/>
      <c r="BP372" s="6206"/>
      <c r="BQ372" s="6161"/>
      <c r="BR372" s="6161"/>
      <c r="BS372" s="6161"/>
      <c r="BT372" s="6161"/>
      <c r="BU372" s="2064" t="s">
        <v>2035</v>
      </c>
      <c r="BV372" s="2066" t="s">
        <v>857</v>
      </c>
      <c r="BW372" s="2065"/>
      <c r="BX372" s="1201">
        <v>3993</v>
      </c>
      <c r="BY372" s="2064" t="s">
        <v>2034</v>
      </c>
      <c r="BZ372" s="1201">
        <v>3993</v>
      </c>
      <c r="CA372" s="2064" t="s">
        <v>2036</v>
      </c>
      <c r="CB372" s="2067" t="s">
        <v>869</v>
      </c>
      <c r="CC372" s="2067" t="s">
        <v>869</v>
      </c>
      <c r="CD372" s="2056">
        <f>$CD$37</f>
        <v>256</v>
      </c>
      <c r="CE372" s="2056">
        <f>$CE$37</f>
        <v>256</v>
      </c>
      <c r="CF372" s="2056">
        <f>$CF$37</f>
        <v>256</v>
      </c>
      <c r="CG372" s="2056">
        <f>$CG$37</f>
        <v>256</v>
      </c>
      <c r="CH372" s="2082"/>
      <c r="CI372" s="1201">
        <v>4</v>
      </c>
      <c r="CJ372" s="1201" t="s">
        <v>859</v>
      </c>
      <c r="CK372" s="1201">
        <v>4</v>
      </c>
      <c r="CL372" s="2063"/>
      <c r="CM372" s="2063"/>
      <c r="CN372" s="2063"/>
      <c r="CO372" s="2063"/>
      <c r="CP372" s="2063"/>
      <c r="CQ372" s="6327"/>
      <c r="CR372" s="6327"/>
      <c r="CS372" s="2349"/>
    </row>
    <row r="373" spans="1:97" ht="12.75" customHeight="1">
      <c r="A373" s="6141"/>
      <c r="B373" s="6336"/>
      <c r="C373" s="6338"/>
      <c r="D373" s="6340"/>
      <c r="E373" s="6342"/>
      <c r="F373" s="6156"/>
      <c r="G373" s="6346"/>
      <c r="H373" s="6346"/>
      <c r="I373" s="6333"/>
      <c r="J373" s="6333"/>
      <c r="K373" s="6333"/>
      <c r="L373" s="6333"/>
      <c r="M373" s="6333"/>
      <c r="N373" s="6333"/>
      <c r="O373" s="6333"/>
      <c r="P373" s="6333"/>
      <c r="Q373" s="6333"/>
      <c r="R373" s="6333"/>
      <c r="S373" s="6333"/>
      <c r="T373" s="6333"/>
      <c r="U373" s="6333"/>
      <c r="V373" s="6333"/>
      <c r="W373" s="6333"/>
      <c r="X373" s="6333"/>
      <c r="Y373" s="6333"/>
      <c r="Z373" s="6333"/>
      <c r="AA373" s="6333"/>
      <c r="AB373" s="6333"/>
      <c r="AC373" s="6333"/>
      <c r="AD373" s="6333"/>
      <c r="AE373" s="6333"/>
      <c r="AF373" s="6333"/>
      <c r="AG373" s="6333"/>
      <c r="AH373" s="6333"/>
      <c r="AI373" s="6333"/>
      <c r="AJ373" s="6333"/>
      <c r="AK373" s="6333"/>
      <c r="AL373" s="6333"/>
      <c r="AM373" s="6333"/>
      <c r="AN373" s="6333"/>
      <c r="AO373" s="6333"/>
      <c r="AP373" s="6333"/>
      <c r="AQ373" s="6333"/>
      <c r="AR373" s="6333"/>
      <c r="AS373" s="6333"/>
      <c r="AT373" s="6333"/>
      <c r="AU373" s="6333"/>
      <c r="AV373" s="6333"/>
      <c r="AW373" s="6333"/>
      <c r="AX373" s="6333"/>
      <c r="AY373" s="6333"/>
      <c r="AZ373" s="6333"/>
      <c r="BA373" s="6333"/>
      <c r="BB373" s="6333"/>
      <c r="BC373" s="6333"/>
      <c r="BD373" s="6330"/>
      <c r="BE373" s="5958"/>
      <c r="BF373" s="5958"/>
      <c r="BG373" s="5086"/>
      <c r="BH373" s="5958"/>
      <c r="BI373" s="5958"/>
      <c r="BJ373" s="5958"/>
      <c r="BK373" s="6207"/>
      <c r="BL373" s="6322"/>
      <c r="BM373" s="6322"/>
      <c r="BN373" s="6325"/>
      <c r="BO373" s="6322"/>
      <c r="BP373" s="6207"/>
      <c r="BQ373" s="6162"/>
      <c r="BR373" s="6162"/>
      <c r="BS373" s="6162"/>
      <c r="BT373" s="6162"/>
      <c r="BU373" s="2064"/>
      <c r="BV373" s="2066"/>
      <c r="BW373" s="2065"/>
      <c r="BX373" s="1201"/>
      <c r="BY373" s="2064"/>
      <c r="BZ373" s="1201"/>
      <c r="CA373" s="2064"/>
      <c r="CB373" s="191"/>
      <c r="CC373" s="191"/>
      <c r="CD373" s="2218"/>
      <c r="CE373" s="2219"/>
      <c r="CF373" s="2219"/>
      <c r="CG373" s="2220"/>
      <c r="CH373" s="191"/>
      <c r="CI373" s="1201"/>
      <c r="CJ373" s="1201"/>
      <c r="CK373" s="1201"/>
      <c r="CL373" s="2063"/>
      <c r="CM373" s="2063"/>
      <c r="CN373" s="2063"/>
      <c r="CO373" s="2063"/>
      <c r="CP373" s="2063"/>
      <c r="CQ373" s="6328"/>
      <c r="CR373" s="6328"/>
      <c r="CS373" s="2350"/>
    </row>
    <row r="374" spans="1:97" ht="12.75" customHeight="1">
      <c r="A374" s="6141"/>
      <c r="B374" s="6334" t="s">
        <v>2464</v>
      </c>
      <c r="C374" s="6337" t="s">
        <v>6344</v>
      </c>
      <c r="D374" s="6339" t="s">
        <v>6296</v>
      </c>
      <c r="E374" s="6341" t="s">
        <v>2050</v>
      </c>
      <c r="F374" s="6343" t="s">
        <v>6297</v>
      </c>
      <c r="G374" s="6344">
        <v>1</v>
      </c>
      <c r="H374" s="6344">
        <v>1</v>
      </c>
      <c r="I374" s="6331" t="s">
        <v>2028</v>
      </c>
      <c r="J374" s="6331" t="s">
        <v>2028</v>
      </c>
      <c r="K374" s="6331" t="s">
        <v>2029</v>
      </c>
      <c r="L374" s="6331" t="s">
        <v>2029</v>
      </c>
      <c r="M374" s="6331">
        <v>9</v>
      </c>
      <c r="N374" s="6331">
        <v>0</v>
      </c>
      <c r="O374" s="6331">
        <v>31</v>
      </c>
      <c r="P374" s="6331">
        <v>9</v>
      </c>
      <c r="Q374" s="6331">
        <v>0</v>
      </c>
      <c r="R374" s="6331">
        <v>31</v>
      </c>
      <c r="S374" s="6331">
        <v>0</v>
      </c>
      <c r="T374" s="6331">
        <v>0</v>
      </c>
      <c r="U374" s="6331">
        <v>0</v>
      </c>
      <c r="V374" s="6331">
        <v>0</v>
      </c>
      <c r="W374" s="6331">
        <v>0</v>
      </c>
      <c r="X374" s="6331">
        <v>0</v>
      </c>
      <c r="Y374" s="6331">
        <v>0</v>
      </c>
      <c r="Z374" s="6331">
        <v>0</v>
      </c>
      <c r="AA374" s="6331">
        <v>0</v>
      </c>
      <c r="AB374" s="6331">
        <v>0</v>
      </c>
      <c r="AC374" s="6331"/>
      <c r="AD374" s="6331"/>
      <c r="AE374" s="6331"/>
      <c r="AF374" s="6331"/>
      <c r="AG374" s="6331"/>
      <c r="AH374" s="6331"/>
      <c r="AI374" s="6331"/>
      <c r="AJ374" s="6331">
        <v>0</v>
      </c>
      <c r="AK374" s="6331">
        <v>0</v>
      </c>
      <c r="AL374" s="6331">
        <v>0</v>
      </c>
      <c r="AM374" s="6331">
        <v>0</v>
      </c>
      <c r="AN374" s="6331" t="s">
        <v>2029</v>
      </c>
      <c r="AO374" s="6331">
        <v>0</v>
      </c>
      <c r="AP374" s="6331">
        <v>0</v>
      </c>
      <c r="AQ374" s="6331">
        <v>0</v>
      </c>
      <c r="AR374" s="6331">
        <v>0</v>
      </c>
      <c r="AS374" s="6331" t="s">
        <v>4810</v>
      </c>
      <c r="AT374" s="6331"/>
      <c r="AU374" s="6331"/>
      <c r="AV374" s="6331"/>
      <c r="AW374" s="6331" t="s">
        <v>4809</v>
      </c>
      <c r="AX374" s="6331" t="s">
        <v>4809</v>
      </c>
      <c r="AY374" s="6331">
        <v>0</v>
      </c>
      <c r="AZ374" s="6331">
        <v>0</v>
      </c>
      <c r="BA374" s="6331">
        <v>0</v>
      </c>
      <c r="BB374" s="6331">
        <v>0</v>
      </c>
      <c r="BC374" s="6331" t="s">
        <v>2030</v>
      </c>
      <c r="BD374" s="6329" t="s">
        <v>2031</v>
      </c>
      <c r="BE374" s="5084">
        <v>28000</v>
      </c>
      <c r="BF374" s="5084">
        <v>28000</v>
      </c>
      <c r="BG374" s="5291">
        <v>55476</v>
      </c>
      <c r="BH374" s="5957">
        <v>2000</v>
      </c>
      <c r="BI374" s="5957">
        <v>2000</v>
      </c>
      <c r="BJ374" s="5957">
        <v>5966</v>
      </c>
      <c r="BK374" s="6212" t="s">
        <v>873</v>
      </c>
      <c r="BL374" s="6320">
        <v>9</v>
      </c>
      <c r="BM374" s="6320">
        <v>2</v>
      </c>
      <c r="BN374" s="6323" t="s">
        <v>2045</v>
      </c>
      <c r="BO374" s="6320" t="s">
        <v>2033</v>
      </c>
      <c r="BP374" s="6212" t="s">
        <v>2034</v>
      </c>
      <c r="BQ374" s="6160">
        <v>0</v>
      </c>
      <c r="BR374" s="6160">
        <v>0</v>
      </c>
      <c r="BS374" s="6160">
        <v>0</v>
      </c>
      <c r="BT374" s="6160">
        <v>0</v>
      </c>
      <c r="BU374" s="2064" t="s">
        <v>2035</v>
      </c>
      <c r="BV374" s="2066" t="s">
        <v>857</v>
      </c>
      <c r="BW374" s="2065"/>
      <c r="BX374" s="2064">
        <v>3980</v>
      </c>
      <c r="BY374" s="2064" t="s">
        <v>2034</v>
      </c>
      <c r="BZ374" s="2064">
        <v>3980</v>
      </c>
      <c r="CA374" s="2064" t="s">
        <v>2036</v>
      </c>
      <c r="CB374" s="2084" t="s">
        <v>6285</v>
      </c>
      <c r="CC374" s="2084" t="s">
        <v>1218</v>
      </c>
      <c r="CD374" s="2185">
        <v>43264</v>
      </c>
      <c r="CE374" s="2185">
        <v>43328</v>
      </c>
      <c r="CF374" s="2185">
        <v>4288</v>
      </c>
      <c r="CG374" s="2185">
        <v>4352</v>
      </c>
      <c r="CH374" s="191"/>
      <c r="CI374" s="1201">
        <v>2</v>
      </c>
      <c r="CJ374" s="1201" t="s">
        <v>859</v>
      </c>
      <c r="CK374" s="1201">
        <v>2</v>
      </c>
      <c r="CL374" s="2063"/>
      <c r="CM374" s="2063"/>
      <c r="CN374" s="2063"/>
      <c r="CO374" s="2063"/>
      <c r="CP374" s="2063"/>
      <c r="CQ374" s="6326" t="s">
        <v>2468</v>
      </c>
      <c r="CR374" s="6326" t="s">
        <v>2455</v>
      </c>
      <c r="CS374" s="2813" t="s">
        <v>6354</v>
      </c>
    </row>
    <row r="375" spans="1:97" ht="12.75" customHeight="1">
      <c r="A375" s="6141"/>
      <c r="B375" s="6335"/>
      <c r="C375" s="6337"/>
      <c r="D375" s="6339"/>
      <c r="E375" s="6341"/>
      <c r="F375" s="6343"/>
      <c r="G375" s="6345"/>
      <c r="H375" s="6345"/>
      <c r="I375" s="6332"/>
      <c r="J375" s="6332"/>
      <c r="K375" s="6332"/>
      <c r="L375" s="6332"/>
      <c r="M375" s="6332"/>
      <c r="N375" s="6332"/>
      <c r="O375" s="6332"/>
      <c r="P375" s="6332"/>
      <c r="Q375" s="6332"/>
      <c r="R375" s="6332"/>
      <c r="S375" s="6332"/>
      <c r="T375" s="6332"/>
      <c r="U375" s="6332"/>
      <c r="V375" s="6332"/>
      <c r="W375" s="6332"/>
      <c r="X375" s="6332"/>
      <c r="Y375" s="6332"/>
      <c r="Z375" s="6332"/>
      <c r="AA375" s="6332"/>
      <c r="AB375" s="6332"/>
      <c r="AC375" s="6332"/>
      <c r="AD375" s="6332"/>
      <c r="AE375" s="6332"/>
      <c r="AF375" s="6332"/>
      <c r="AG375" s="6332"/>
      <c r="AH375" s="6332"/>
      <c r="AI375" s="6332"/>
      <c r="AJ375" s="6332"/>
      <c r="AK375" s="6332"/>
      <c r="AL375" s="6332"/>
      <c r="AM375" s="6332"/>
      <c r="AN375" s="6332"/>
      <c r="AO375" s="6332"/>
      <c r="AP375" s="6332"/>
      <c r="AQ375" s="6332"/>
      <c r="AR375" s="6332"/>
      <c r="AS375" s="6332"/>
      <c r="AT375" s="6332"/>
      <c r="AU375" s="6332"/>
      <c r="AV375" s="6332"/>
      <c r="AW375" s="6332"/>
      <c r="AX375" s="6332"/>
      <c r="AY375" s="6332"/>
      <c r="AZ375" s="6332"/>
      <c r="BA375" s="6332"/>
      <c r="BB375" s="6332"/>
      <c r="BC375" s="6332"/>
      <c r="BD375" s="6330"/>
      <c r="BE375" s="5085"/>
      <c r="BF375" s="5085"/>
      <c r="BG375" s="5236"/>
      <c r="BH375" s="5933"/>
      <c r="BI375" s="5933"/>
      <c r="BJ375" s="5933"/>
      <c r="BK375" s="6206"/>
      <c r="BL375" s="6321"/>
      <c r="BM375" s="6321"/>
      <c r="BN375" s="6324"/>
      <c r="BO375" s="6321"/>
      <c r="BP375" s="6206"/>
      <c r="BQ375" s="6161"/>
      <c r="BR375" s="6161"/>
      <c r="BS375" s="6161"/>
      <c r="BT375" s="6161"/>
      <c r="BU375" s="2064" t="s">
        <v>2035</v>
      </c>
      <c r="BV375" s="2066" t="s">
        <v>857</v>
      </c>
      <c r="BW375" s="2065"/>
      <c r="BX375" s="1201">
        <v>3989</v>
      </c>
      <c r="BY375" s="2064" t="s">
        <v>2034</v>
      </c>
      <c r="BZ375" s="1201">
        <v>3989</v>
      </c>
      <c r="CA375" s="2064" t="s">
        <v>2036</v>
      </c>
      <c r="CB375" s="2067" t="s">
        <v>5356</v>
      </c>
      <c r="CC375" s="2067" t="s">
        <v>4976</v>
      </c>
      <c r="CD375" s="2056">
        <f>$CD$28</f>
        <v>8000</v>
      </c>
      <c r="CE375" s="2056">
        <f>$CE$28</f>
        <v>8064</v>
      </c>
      <c r="CF375" s="2056">
        <f>$CF$26</f>
        <v>512</v>
      </c>
      <c r="CG375" s="2056">
        <f>$CG$26</f>
        <v>576</v>
      </c>
      <c r="CH375" s="2070"/>
      <c r="CI375" s="2069">
        <v>4</v>
      </c>
      <c r="CJ375" s="2069" t="s">
        <v>859</v>
      </c>
      <c r="CK375" s="2069">
        <v>4</v>
      </c>
      <c r="CL375" s="2068">
        <v>6</v>
      </c>
      <c r="CM375" s="2068" t="s">
        <v>875</v>
      </c>
      <c r="CN375" s="2068" t="s">
        <v>859</v>
      </c>
      <c r="CO375" s="2068" t="s">
        <v>876</v>
      </c>
      <c r="CP375" s="2068" t="s">
        <v>877</v>
      </c>
      <c r="CQ375" s="6327"/>
      <c r="CR375" s="6327"/>
      <c r="CS375" s="2349"/>
    </row>
    <row r="376" spans="1:97" ht="12.75" customHeight="1">
      <c r="A376" s="6141"/>
      <c r="B376" s="6335"/>
      <c r="C376" s="6337"/>
      <c r="D376" s="6339"/>
      <c r="E376" s="6341"/>
      <c r="F376" s="6343"/>
      <c r="G376" s="6345"/>
      <c r="H376" s="6345"/>
      <c r="I376" s="6332"/>
      <c r="J376" s="6332"/>
      <c r="K376" s="6332"/>
      <c r="L376" s="6332"/>
      <c r="M376" s="6332"/>
      <c r="N376" s="6332"/>
      <c r="O376" s="6332"/>
      <c r="P376" s="6332"/>
      <c r="Q376" s="6332"/>
      <c r="R376" s="6332"/>
      <c r="S376" s="6332"/>
      <c r="T376" s="6332"/>
      <c r="U376" s="6332"/>
      <c r="V376" s="6332"/>
      <c r="W376" s="6332"/>
      <c r="X376" s="6332"/>
      <c r="Y376" s="6332"/>
      <c r="Z376" s="6332"/>
      <c r="AA376" s="6332"/>
      <c r="AB376" s="6332"/>
      <c r="AC376" s="6332"/>
      <c r="AD376" s="6332"/>
      <c r="AE376" s="6332"/>
      <c r="AF376" s="6332"/>
      <c r="AG376" s="6332"/>
      <c r="AH376" s="6332"/>
      <c r="AI376" s="6332"/>
      <c r="AJ376" s="6332"/>
      <c r="AK376" s="6332"/>
      <c r="AL376" s="6332"/>
      <c r="AM376" s="6332"/>
      <c r="AN376" s="6332"/>
      <c r="AO376" s="6332"/>
      <c r="AP376" s="6332"/>
      <c r="AQ376" s="6332"/>
      <c r="AR376" s="6332"/>
      <c r="AS376" s="6332"/>
      <c r="AT376" s="6332"/>
      <c r="AU376" s="6332"/>
      <c r="AV376" s="6332"/>
      <c r="AW376" s="6332"/>
      <c r="AX376" s="6332"/>
      <c r="AY376" s="6332"/>
      <c r="AZ376" s="6332"/>
      <c r="BA376" s="6332"/>
      <c r="BB376" s="6332"/>
      <c r="BC376" s="6332"/>
      <c r="BD376" s="6329" t="s">
        <v>2031</v>
      </c>
      <c r="BE376" s="5085"/>
      <c r="BF376" s="5085"/>
      <c r="BG376" s="5236"/>
      <c r="BH376" s="5933"/>
      <c r="BI376" s="5933"/>
      <c r="BJ376" s="5933"/>
      <c r="BK376" s="6206"/>
      <c r="BL376" s="6321"/>
      <c r="BM376" s="6321"/>
      <c r="BN376" s="6324"/>
      <c r="BO376" s="6321"/>
      <c r="BP376" s="6206"/>
      <c r="BQ376" s="6161"/>
      <c r="BR376" s="6161"/>
      <c r="BS376" s="6161"/>
      <c r="BT376" s="6161"/>
      <c r="BU376" s="2064" t="s">
        <v>2035</v>
      </c>
      <c r="BV376" s="2066" t="s">
        <v>857</v>
      </c>
      <c r="BW376" s="2065"/>
      <c r="BX376" s="1201">
        <v>3993</v>
      </c>
      <c r="BY376" s="2064" t="s">
        <v>2034</v>
      </c>
      <c r="BZ376" s="1201">
        <v>3993</v>
      </c>
      <c r="CA376" s="2064" t="s">
        <v>2036</v>
      </c>
      <c r="CB376" s="2067" t="s">
        <v>869</v>
      </c>
      <c r="CC376" s="2067" t="s">
        <v>869</v>
      </c>
      <c r="CD376" s="2056">
        <f>$CD$37</f>
        <v>256</v>
      </c>
      <c r="CE376" s="2056">
        <f>$CE$37</f>
        <v>256</v>
      </c>
      <c r="CF376" s="2056">
        <f>$CF$37</f>
        <v>256</v>
      </c>
      <c r="CG376" s="2056">
        <f>$CG$37</f>
        <v>256</v>
      </c>
      <c r="CH376" s="2082"/>
      <c r="CI376" s="1201">
        <v>4</v>
      </c>
      <c r="CJ376" s="1201" t="s">
        <v>859</v>
      </c>
      <c r="CK376" s="1201">
        <v>4</v>
      </c>
      <c r="CL376" s="2063"/>
      <c r="CM376" s="2063"/>
      <c r="CN376" s="2063"/>
      <c r="CO376" s="2063"/>
      <c r="CP376" s="2063"/>
      <c r="CQ376" s="6327"/>
      <c r="CR376" s="6327"/>
      <c r="CS376" s="2349"/>
    </row>
    <row r="377" spans="1:97" ht="12.75" customHeight="1">
      <c r="A377" s="6141"/>
      <c r="B377" s="6336"/>
      <c r="C377" s="6338"/>
      <c r="D377" s="6340"/>
      <c r="E377" s="6342"/>
      <c r="F377" s="6156"/>
      <c r="G377" s="6346"/>
      <c r="H377" s="6346"/>
      <c r="I377" s="6333"/>
      <c r="J377" s="6333"/>
      <c r="K377" s="6333"/>
      <c r="L377" s="6333"/>
      <c r="M377" s="6333"/>
      <c r="N377" s="6333"/>
      <c r="O377" s="6333"/>
      <c r="P377" s="6333"/>
      <c r="Q377" s="6333"/>
      <c r="R377" s="6333"/>
      <c r="S377" s="6333"/>
      <c r="T377" s="6333"/>
      <c r="U377" s="6333"/>
      <c r="V377" s="6333"/>
      <c r="W377" s="6333"/>
      <c r="X377" s="6333"/>
      <c r="Y377" s="6333"/>
      <c r="Z377" s="6333"/>
      <c r="AA377" s="6333"/>
      <c r="AB377" s="6333"/>
      <c r="AC377" s="6333"/>
      <c r="AD377" s="6333"/>
      <c r="AE377" s="6333"/>
      <c r="AF377" s="6333"/>
      <c r="AG377" s="6333"/>
      <c r="AH377" s="6333"/>
      <c r="AI377" s="6333"/>
      <c r="AJ377" s="6333"/>
      <c r="AK377" s="6333"/>
      <c r="AL377" s="6333"/>
      <c r="AM377" s="6333"/>
      <c r="AN377" s="6333"/>
      <c r="AO377" s="6333"/>
      <c r="AP377" s="6333"/>
      <c r="AQ377" s="6333"/>
      <c r="AR377" s="6333"/>
      <c r="AS377" s="6333"/>
      <c r="AT377" s="6333"/>
      <c r="AU377" s="6333"/>
      <c r="AV377" s="6333"/>
      <c r="AW377" s="6333"/>
      <c r="AX377" s="6333"/>
      <c r="AY377" s="6333"/>
      <c r="AZ377" s="6333"/>
      <c r="BA377" s="6333"/>
      <c r="BB377" s="6333"/>
      <c r="BC377" s="6333"/>
      <c r="BD377" s="6330"/>
      <c r="BE377" s="5086"/>
      <c r="BF377" s="5086"/>
      <c r="BG377" s="5237"/>
      <c r="BH377" s="5958"/>
      <c r="BI377" s="5958"/>
      <c r="BJ377" s="5958"/>
      <c r="BK377" s="6207"/>
      <c r="BL377" s="6322"/>
      <c r="BM377" s="6322"/>
      <c r="BN377" s="6325"/>
      <c r="BO377" s="6322"/>
      <c r="BP377" s="6207"/>
      <c r="BQ377" s="6162"/>
      <c r="BR377" s="6162"/>
      <c r="BS377" s="6162"/>
      <c r="BT377" s="6162"/>
      <c r="BU377" s="2064"/>
      <c r="BV377" s="2066"/>
      <c r="BW377" s="2065"/>
      <c r="BX377" s="1201"/>
      <c r="BY377" s="2064"/>
      <c r="BZ377" s="1201"/>
      <c r="CA377" s="2064"/>
      <c r="CB377" s="191"/>
      <c r="CC377" s="191"/>
      <c r="CD377" s="2218"/>
      <c r="CE377" s="2219"/>
      <c r="CF377" s="2219"/>
      <c r="CG377" s="2220"/>
      <c r="CH377" s="191"/>
      <c r="CI377" s="1201"/>
      <c r="CJ377" s="1201"/>
      <c r="CK377" s="1201"/>
      <c r="CL377" s="2063"/>
      <c r="CM377" s="2063"/>
      <c r="CN377" s="2063"/>
      <c r="CO377" s="2063"/>
      <c r="CP377" s="2063"/>
      <c r="CQ377" s="6328"/>
      <c r="CR377" s="6328"/>
      <c r="CS377" s="2350"/>
    </row>
    <row r="378" spans="1:97" ht="12.75" customHeight="1">
      <c r="A378" s="6141"/>
      <c r="B378" s="6334" t="s">
        <v>2464</v>
      </c>
      <c r="C378" s="6337" t="s">
        <v>6345</v>
      </c>
      <c r="D378" s="6339" t="s">
        <v>6294</v>
      </c>
      <c r="E378" s="6341" t="s">
        <v>2050</v>
      </c>
      <c r="F378" s="6343" t="s">
        <v>6295</v>
      </c>
      <c r="G378" s="6344">
        <v>1</v>
      </c>
      <c r="H378" s="6344">
        <v>1</v>
      </c>
      <c r="I378" s="6331" t="s">
        <v>2028</v>
      </c>
      <c r="J378" s="6331" t="s">
        <v>2028</v>
      </c>
      <c r="K378" s="6331" t="s">
        <v>2029</v>
      </c>
      <c r="L378" s="6331" t="s">
        <v>2029</v>
      </c>
      <c r="M378" s="6331">
        <v>9</v>
      </c>
      <c r="N378" s="6331">
        <v>0</v>
      </c>
      <c r="O378" s="6331">
        <v>31</v>
      </c>
      <c r="P378" s="6331">
        <v>9</v>
      </c>
      <c r="Q378" s="6331">
        <v>0</v>
      </c>
      <c r="R378" s="6331">
        <v>31</v>
      </c>
      <c r="S378" s="6331">
        <v>0</v>
      </c>
      <c r="T378" s="6331">
        <v>0</v>
      </c>
      <c r="U378" s="6331">
        <v>0</v>
      </c>
      <c r="V378" s="6331">
        <v>0</v>
      </c>
      <c r="W378" s="6331">
        <v>0</v>
      </c>
      <c r="X378" s="6331">
        <v>0</v>
      </c>
      <c r="Y378" s="6331">
        <v>0</v>
      </c>
      <c r="Z378" s="6331">
        <v>0</v>
      </c>
      <c r="AA378" s="6331">
        <v>0</v>
      </c>
      <c r="AB378" s="6331">
        <v>0</v>
      </c>
      <c r="AC378" s="6331"/>
      <c r="AD378" s="6331"/>
      <c r="AE378" s="6331"/>
      <c r="AF378" s="6331"/>
      <c r="AG378" s="6331"/>
      <c r="AH378" s="6331"/>
      <c r="AI378" s="6331"/>
      <c r="AJ378" s="6331">
        <v>0</v>
      </c>
      <c r="AK378" s="6331">
        <v>0</v>
      </c>
      <c r="AL378" s="6331">
        <v>0</v>
      </c>
      <c r="AM378" s="6331">
        <v>0</v>
      </c>
      <c r="AN378" s="6331" t="s">
        <v>2029</v>
      </c>
      <c r="AO378" s="6331">
        <v>0</v>
      </c>
      <c r="AP378" s="6331">
        <v>0</v>
      </c>
      <c r="AQ378" s="6331">
        <v>0</v>
      </c>
      <c r="AR378" s="6331">
        <v>0</v>
      </c>
      <c r="AS378" s="6331" t="s">
        <v>4810</v>
      </c>
      <c r="AT378" s="6331"/>
      <c r="AU378" s="6331"/>
      <c r="AV378" s="6331"/>
      <c r="AW378" s="6331" t="s">
        <v>4809</v>
      </c>
      <c r="AX378" s="6331" t="s">
        <v>4809</v>
      </c>
      <c r="AY378" s="6331">
        <v>0</v>
      </c>
      <c r="AZ378" s="6331">
        <v>0</v>
      </c>
      <c r="BA378" s="6331">
        <v>0</v>
      </c>
      <c r="BB378" s="6331">
        <v>0</v>
      </c>
      <c r="BC378" s="6331" t="s">
        <v>2030</v>
      </c>
      <c r="BD378" s="6329" t="s">
        <v>2031</v>
      </c>
      <c r="BE378" s="5957">
        <v>21000</v>
      </c>
      <c r="BF378" s="5957">
        <v>21000</v>
      </c>
      <c r="BG378" s="5084">
        <v>44455</v>
      </c>
      <c r="BH378" s="5957">
        <v>1500</v>
      </c>
      <c r="BI378" s="5957">
        <v>1500</v>
      </c>
      <c r="BJ378" s="5957">
        <v>4843</v>
      </c>
      <c r="BK378" s="6212" t="s">
        <v>873</v>
      </c>
      <c r="BL378" s="6320">
        <v>9</v>
      </c>
      <c r="BM378" s="6320">
        <v>2</v>
      </c>
      <c r="BN378" s="6323" t="s">
        <v>2045</v>
      </c>
      <c r="BO378" s="6320" t="s">
        <v>2033</v>
      </c>
      <c r="BP378" s="6212" t="s">
        <v>2034</v>
      </c>
      <c r="BQ378" s="6160">
        <v>0</v>
      </c>
      <c r="BR378" s="6160">
        <v>0</v>
      </c>
      <c r="BS378" s="6160">
        <v>0</v>
      </c>
      <c r="BT378" s="6160">
        <v>0</v>
      </c>
      <c r="BU378" s="2064" t="s">
        <v>2035</v>
      </c>
      <c r="BV378" s="2066" t="s">
        <v>857</v>
      </c>
      <c r="BW378" s="2065"/>
      <c r="BX378" s="2064">
        <v>3980</v>
      </c>
      <c r="BY378" s="2064" t="s">
        <v>2034</v>
      </c>
      <c r="BZ378" s="2064">
        <v>3980</v>
      </c>
      <c r="CA378" s="2064" t="s">
        <v>2036</v>
      </c>
      <c r="CB378" s="2084" t="s">
        <v>6281</v>
      </c>
      <c r="CC378" s="2084" t="s">
        <v>6282</v>
      </c>
      <c r="CD378" s="2185">
        <v>32256</v>
      </c>
      <c r="CE378" s="2185">
        <v>32320</v>
      </c>
      <c r="CF378" s="2185">
        <v>3200</v>
      </c>
      <c r="CG378" s="2185">
        <v>3264</v>
      </c>
      <c r="CH378" s="191"/>
      <c r="CI378" s="1201">
        <v>2</v>
      </c>
      <c r="CJ378" s="1201" t="s">
        <v>859</v>
      </c>
      <c r="CK378" s="1201">
        <v>2</v>
      </c>
      <c r="CL378" s="2063"/>
      <c r="CM378" s="2063"/>
      <c r="CN378" s="2063"/>
      <c r="CO378" s="2063"/>
      <c r="CP378" s="2063"/>
      <c r="CQ378" s="6326" t="s">
        <v>2468</v>
      </c>
      <c r="CR378" s="6326" t="s">
        <v>2455</v>
      </c>
      <c r="CS378" s="2813" t="s">
        <v>6354</v>
      </c>
    </row>
    <row r="379" spans="1:97" ht="12.75" customHeight="1">
      <c r="A379" s="6141"/>
      <c r="B379" s="6335"/>
      <c r="C379" s="6337"/>
      <c r="D379" s="6339"/>
      <c r="E379" s="6341"/>
      <c r="F379" s="6343"/>
      <c r="G379" s="6345"/>
      <c r="H379" s="6345"/>
      <c r="I379" s="6332"/>
      <c r="J379" s="6332"/>
      <c r="K379" s="6332"/>
      <c r="L379" s="6332"/>
      <c r="M379" s="6332"/>
      <c r="N379" s="6332"/>
      <c r="O379" s="6332"/>
      <c r="P379" s="6332"/>
      <c r="Q379" s="6332"/>
      <c r="R379" s="6332"/>
      <c r="S379" s="6332"/>
      <c r="T379" s="6332"/>
      <c r="U379" s="6332"/>
      <c r="V379" s="6332"/>
      <c r="W379" s="6332"/>
      <c r="X379" s="6332"/>
      <c r="Y379" s="6332"/>
      <c r="Z379" s="6332"/>
      <c r="AA379" s="6332"/>
      <c r="AB379" s="6332"/>
      <c r="AC379" s="6332"/>
      <c r="AD379" s="6332"/>
      <c r="AE379" s="6332"/>
      <c r="AF379" s="6332"/>
      <c r="AG379" s="6332"/>
      <c r="AH379" s="6332"/>
      <c r="AI379" s="6332"/>
      <c r="AJ379" s="6332"/>
      <c r="AK379" s="6332"/>
      <c r="AL379" s="6332"/>
      <c r="AM379" s="6332"/>
      <c r="AN379" s="6332"/>
      <c r="AO379" s="6332"/>
      <c r="AP379" s="6332"/>
      <c r="AQ379" s="6332"/>
      <c r="AR379" s="6332"/>
      <c r="AS379" s="6332"/>
      <c r="AT379" s="6332"/>
      <c r="AU379" s="6332"/>
      <c r="AV379" s="6332"/>
      <c r="AW379" s="6332"/>
      <c r="AX379" s="6332"/>
      <c r="AY379" s="6332"/>
      <c r="AZ379" s="6332"/>
      <c r="BA379" s="6332"/>
      <c r="BB379" s="6332"/>
      <c r="BC379" s="6332"/>
      <c r="BD379" s="6330"/>
      <c r="BE379" s="5933"/>
      <c r="BF379" s="5933"/>
      <c r="BG379" s="5085"/>
      <c r="BH379" s="5933"/>
      <c r="BI379" s="5933"/>
      <c r="BJ379" s="5933"/>
      <c r="BK379" s="6206"/>
      <c r="BL379" s="6321"/>
      <c r="BM379" s="6321"/>
      <c r="BN379" s="6324"/>
      <c r="BO379" s="6321"/>
      <c r="BP379" s="6206"/>
      <c r="BQ379" s="6161"/>
      <c r="BR379" s="6161"/>
      <c r="BS379" s="6161"/>
      <c r="BT379" s="6161"/>
      <c r="BU379" s="2064" t="s">
        <v>2035</v>
      </c>
      <c r="BV379" s="2066" t="s">
        <v>857</v>
      </c>
      <c r="BW379" s="2065"/>
      <c r="BX379" s="1201">
        <v>3989</v>
      </c>
      <c r="BY379" s="2064" t="s">
        <v>2034</v>
      </c>
      <c r="BZ379" s="1201">
        <v>3989</v>
      </c>
      <c r="CA379" s="2064" t="s">
        <v>2036</v>
      </c>
      <c r="CB379" s="2067" t="s">
        <v>5356</v>
      </c>
      <c r="CC379" s="2067" t="s">
        <v>4976</v>
      </c>
      <c r="CD379" s="2056">
        <f>$CD$28</f>
        <v>8000</v>
      </c>
      <c r="CE379" s="2056">
        <f>$CE$28</f>
        <v>8064</v>
      </c>
      <c r="CF379" s="2056">
        <f>$CF$26</f>
        <v>512</v>
      </c>
      <c r="CG379" s="2056">
        <f>$CG$26</f>
        <v>576</v>
      </c>
      <c r="CH379" s="2070"/>
      <c r="CI379" s="2069">
        <v>4</v>
      </c>
      <c r="CJ379" s="2069" t="s">
        <v>859</v>
      </c>
      <c r="CK379" s="2069">
        <v>4</v>
      </c>
      <c r="CL379" s="2068">
        <v>6</v>
      </c>
      <c r="CM379" s="2068" t="s">
        <v>875</v>
      </c>
      <c r="CN379" s="2068" t="s">
        <v>859</v>
      </c>
      <c r="CO379" s="2068" t="s">
        <v>876</v>
      </c>
      <c r="CP379" s="2068" t="s">
        <v>877</v>
      </c>
      <c r="CQ379" s="6327"/>
      <c r="CR379" s="6327"/>
      <c r="CS379" s="2349"/>
    </row>
    <row r="380" spans="1:97" ht="12.75" customHeight="1">
      <c r="A380" s="6141"/>
      <c r="B380" s="6335"/>
      <c r="C380" s="6337"/>
      <c r="D380" s="6339"/>
      <c r="E380" s="6341"/>
      <c r="F380" s="6343"/>
      <c r="G380" s="6345"/>
      <c r="H380" s="6345"/>
      <c r="I380" s="6332"/>
      <c r="J380" s="6332"/>
      <c r="K380" s="6332"/>
      <c r="L380" s="6332"/>
      <c r="M380" s="6332"/>
      <c r="N380" s="6332"/>
      <c r="O380" s="6332"/>
      <c r="P380" s="6332"/>
      <c r="Q380" s="6332"/>
      <c r="R380" s="6332"/>
      <c r="S380" s="6332"/>
      <c r="T380" s="6332"/>
      <c r="U380" s="6332"/>
      <c r="V380" s="6332"/>
      <c r="W380" s="6332"/>
      <c r="X380" s="6332"/>
      <c r="Y380" s="6332"/>
      <c r="Z380" s="6332"/>
      <c r="AA380" s="6332"/>
      <c r="AB380" s="6332"/>
      <c r="AC380" s="6332"/>
      <c r="AD380" s="6332"/>
      <c r="AE380" s="6332"/>
      <c r="AF380" s="6332"/>
      <c r="AG380" s="6332"/>
      <c r="AH380" s="6332"/>
      <c r="AI380" s="6332"/>
      <c r="AJ380" s="6332"/>
      <c r="AK380" s="6332"/>
      <c r="AL380" s="6332"/>
      <c r="AM380" s="6332"/>
      <c r="AN380" s="6332"/>
      <c r="AO380" s="6332"/>
      <c r="AP380" s="6332"/>
      <c r="AQ380" s="6332"/>
      <c r="AR380" s="6332"/>
      <c r="AS380" s="6332"/>
      <c r="AT380" s="6332"/>
      <c r="AU380" s="6332"/>
      <c r="AV380" s="6332"/>
      <c r="AW380" s="6332"/>
      <c r="AX380" s="6332"/>
      <c r="AY380" s="6332"/>
      <c r="AZ380" s="6332"/>
      <c r="BA380" s="6332"/>
      <c r="BB380" s="6332"/>
      <c r="BC380" s="6332"/>
      <c r="BD380" s="6329" t="s">
        <v>2031</v>
      </c>
      <c r="BE380" s="5933"/>
      <c r="BF380" s="5933"/>
      <c r="BG380" s="5085"/>
      <c r="BH380" s="5933"/>
      <c r="BI380" s="5933"/>
      <c r="BJ380" s="5933"/>
      <c r="BK380" s="6206"/>
      <c r="BL380" s="6321"/>
      <c r="BM380" s="6321"/>
      <c r="BN380" s="6324"/>
      <c r="BO380" s="6321"/>
      <c r="BP380" s="6206"/>
      <c r="BQ380" s="6161"/>
      <c r="BR380" s="6161"/>
      <c r="BS380" s="6161"/>
      <c r="BT380" s="6161"/>
      <c r="BU380" s="2064" t="s">
        <v>2035</v>
      </c>
      <c r="BV380" s="2066" t="s">
        <v>857</v>
      </c>
      <c r="BW380" s="2065"/>
      <c r="BX380" s="1201">
        <v>3993</v>
      </c>
      <c r="BY380" s="2064" t="s">
        <v>2034</v>
      </c>
      <c r="BZ380" s="1201">
        <v>3993</v>
      </c>
      <c r="CA380" s="2064" t="s">
        <v>2036</v>
      </c>
      <c r="CB380" s="2067" t="s">
        <v>340</v>
      </c>
      <c r="CC380" s="2067" t="s">
        <v>340</v>
      </c>
      <c r="CD380" s="2056">
        <v>512</v>
      </c>
      <c r="CE380" s="2056">
        <v>512</v>
      </c>
      <c r="CF380" s="2056">
        <v>512</v>
      </c>
      <c r="CG380" s="2056">
        <v>512</v>
      </c>
      <c r="CH380" s="2082"/>
      <c r="CI380" s="1201">
        <v>10</v>
      </c>
      <c r="CJ380" s="1201" t="s">
        <v>859</v>
      </c>
      <c r="CK380" s="1201">
        <v>10</v>
      </c>
      <c r="CL380" s="2063"/>
      <c r="CM380" s="2063"/>
      <c r="CN380" s="2063"/>
      <c r="CO380" s="2063"/>
      <c r="CP380" s="2063"/>
      <c r="CQ380" s="6327"/>
      <c r="CR380" s="6327"/>
      <c r="CS380" s="2349"/>
    </row>
    <row r="381" spans="1:97" ht="12.75" customHeight="1">
      <c r="A381" s="6141"/>
      <c r="B381" s="6336"/>
      <c r="C381" s="6338"/>
      <c r="D381" s="6340"/>
      <c r="E381" s="6342"/>
      <c r="F381" s="6156"/>
      <c r="G381" s="6346"/>
      <c r="H381" s="6346"/>
      <c r="I381" s="6333"/>
      <c r="J381" s="6333"/>
      <c r="K381" s="6333"/>
      <c r="L381" s="6333"/>
      <c r="M381" s="6333"/>
      <c r="N381" s="6333"/>
      <c r="O381" s="6333"/>
      <c r="P381" s="6333"/>
      <c r="Q381" s="6333"/>
      <c r="R381" s="6333"/>
      <c r="S381" s="6333"/>
      <c r="T381" s="6333"/>
      <c r="U381" s="6333"/>
      <c r="V381" s="6333"/>
      <c r="W381" s="6333"/>
      <c r="X381" s="6333"/>
      <c r="Y381" s="6333"/>
      <c r="Z381" s="6333"/>
      <c r="AA381" s="6333"/>
      <c r="AB381" s="6333"/>
      <c r="AC381" s="6333"/>
      <c r="AD381" s="6333"/>
      <c r="AE381" s="6333"/>
      <c r="AF381" s="6333"/>
      <c r="AG381" s="6333"/>
      <c r="AH381" s="6333"/>
      <c r="AI381" s="6333"/>
      <c r="AJ381" s="6333"/>
      <c r="AK381" s="6333"/>
      <c r="AL381" s="6333"/>
      <c r="AM381" s="6333"/>
      <c r="AN381" s="6333"/>
      <c r="AO381" s="6333"/>
      <c r="AP381" s="6333"/>
      <c r="AQ381" s="6333"/>
      <c r="AR381" s="6333"/>
      <c r="AS381" s="6333"/>
      <c r="AT381" s="6333"/>
      <c r="AU381" s="6333"/>
      <c r="AV381" s="6333"/>
      <c r="AW381" s="6333"/>
      <c r="AX381" s="6333"/>
      <c r="AY381" s="6333"/>
      <c r="AZ381" s="6333"/>
      <c r="BA381" s="6333"/>
      <c r="BB381" s="6333"/>
      <c r="BC381" s="6333"/>
      <c r="BD381" s="6330"/>
      <c r="BE381" s="5958"/>
      <c r="BF381" s="5958"/>
      <c r="BG381" s="5086"/>
      <c r="BH381" s="5958"/>
      <c r="BI381" s="5958"/>
      <c r="BJ381" s="5958"/>
      <c r="BK381" s="6207"/>
      <c r="BL381" s="6322"/>
      <c r="BM381" s="6322"/>
      <c r="BN381" s="6325"/>
      <c r="BO381" s="6322"/>
      <c r="BP381" s="6207"/>
      <c r="BQ381" s="6162"/>
      <c r="BR381" s="6162"/>
      <c r="BS381" s="6162"/>
      <c r="BT381" s="6162"/>
      <c r="BU381" s="2064"/>
      <c r="BV381" s="2066"/>
      <c r="BW381" s="2065"/>
      <c r="BX381" s="1201"/>
      <c r="BY381" s="2064"/>
      <c r="BZ381" s="1201"/>
      <c r="CA381" s="2064"/>
      <c r="CB381" s="191"/>
      <c r="CC381" s="191"/>
      <c r="CD381" s="2218"/>
      <c r="CE381" s="2219"/>
      <c r="CF381" s="2219"/>
      <c r="CG381" s="2220"/>
      <c r="CH381" s="191"/>
      <c r="CI381" s="1201"/>
      <c r="CJ381" s="1201"/>
      <c r="CK381" s="1201"/>
      <c r="CL381" s="2063"/>
      <c r="CM381" s="2063"/>
      <c r="CN381" s="2063"/>
      <c r="CO381" s="2063"/>
      <c r="CP381" s="2063"/>
      <c r="CQ381" s="6328"/>
      <c r="CR381" s="6328"/>
      <c r="CS381" s="2350"/>
    </row>
    <row r="382" spans="1:97" ht="12.75" customHeight="1">
      <c r="A382" s="6141"/>
      <c r="B382" s="6334" t="s">
        <v>2464</v>
      </c>
      <c r="C382" s="6337" t="s">
        <v>6346</v>
      </c>
      <c r="D382" s="6339" t="s">
        <v>6296</v>
      </c>
      <c r="E382" s="6341" t="s">
        <v>2050</v>
      </c>
      <c r="F382" s="6343" t="s">
        <v>6297</v>
      </c>
      <c r="G382" s="6344">
        <v>1</v>
      </c>
      <c r="H382" s="6344">
        <v>1</v>
      </c>
      <c r="I382" s="6331" t="s">
        <v>2028</v>
      </c>
      <c r="J382" s="6331" t="s">
        <v>2028</v>
      </c>
      <c r="K382" s="6331" t="s">
        <v>2029</v>
      </c>
      <c r="L382" s="6331" t="s">
        <v>2029</v>
      </c>
      <c r="M382" s="6331">
        <v>9</v>
      </c>
      <c r="N382" s="6331">
        <v>0</v>
      </c>
      <c r="O382" s="6331">
        <v>31</v>
      </c>
      <c r="P382" s="6331">
        <v>9</v>
      </c>
      <c r="Q382" s="6331">
        <v>0</v>
      </c>
      <c r="R382" s="6331">
        <v>31</v>
      </c>
      <c r="S382" s="6331">
        <v>0</v>
      </c>
      <c r="T382" s="6331">
        <v>0</v>
      </c>
      <c r="U382" s="6331">
        <v>0</v>
      </c>
      <c r="V382" s="6331">
        <v>0</v>
      </c>
      <c r="W382" s="6331">
        <v>0</v>
      </c>
      <c r="X382" s="6331">
        <v>0</v>
      </c>
      <c r="Y382" s="6331">
        <v>0</v>
      </c>
      <c r="Z382" s="6331">
        <v>0</v>
      </c>
      <c r="AA382" s="6331">
        <v>0</v>
      </c>
      <c r="AB382" s="6331">
        <v>0</v>
      </c>
      <c r="AC382" s="6331"/>
      <c r="AD382" s="6331"/>
      <c r="AE382" s="6331"/>
      <c r="AF382" s="6331"/>
      <c r="AG382" s="6331"/>
      <c r="AH382" s="6331"/>
      <c r="AI382" s="6331"/>
      <c r="AJ382" s="6331">
        <v>0</v>
      </c>
      <c r="AK382" s="6331">
        <v>0</v>
      </c>
      <c r="AL382" s="6331">
        <v>0</v>
      </c>
      <c r="AM382" s="6331">
        <v>0</v>
      </c>
      <c r="AN382" s="6331" t="s">
        <v>2029</v>
      </c>
      <c r="AO382" s="6331">
        <v>0</v>
      </c>
      <c r="AP382" s="6331">
        <v>0</v>
      </c>
      <c r="AQ382" s="6331">
        <v>0</v>
      </c>
      <c r="AR382" s="6331">
        <v>0</v>
      </c>
      <c r="AS382" s="6331" t="s">
        <v>4810</v>
      </c>
      <c r="AT382" s="6331"/>
      <c r="AU382" s="6331"/>
      <c r="AV382" s="6331"/>
      <c r="AW382" s="6331" t="s">
        <v>4809</v>
      </c>
      <c r="AX382" s="6331" t="s">
        <v>4809</v>
      </c>
      <c r="AY382" s="6331">
        <v>0</v>
      </c>
      <c r="AZ382" s="6331">
        <v>0</v>
      </c>
      <c r="BA382" s="6331">
        <v>0</v>
      </c>
      <c r="BB382" s="6331">
        <v>0</v>
      </c>
      <c r="BC382" s="6331" t="s">
        <v>2030</v>
      </c>
      <c r="BD382" s="6329" t="s">
        <v>2031</v>
      </c>
      <c r="BE382" s="5084">
        <v>28000</v>
      </c>
      <c r="BF382" s="5084">
        <v>28000</v>
      </c>
      <c r="BG382" s="5291">
        <v>55476</v>
      </c>
      <c r="BH382" s="5957">
        <v>2000</v>
      </c>
      <c r="BI382" s="5957">
        <v>2000</v>
      </c>
      <c r="BJ382" s="5957">
        <v>5966</v>
      </c>
      <c r="BK382" s="6212" t="s">
        <v>873</v>
      </c>
      <c r="BL382" s="6320">
        <v>9</v>
      </c>
      <c r="BM382" s="6320">
        <v>2</v>
      </c>
      <c r="BN382" s="6323" t="s">
        <v>2045</v>
      </c>
      <c r="BO382" s="6320" t="s">
        <v>2033</v>
      </c>
      <c r="BP382" s="6212" t="s">
        <v>2034</v>
      </c>
      <c r="BQ382" s="6160">
        <v>0</v>
      </c>
      <c r="BR382" s="6160">
        <v>0</v>
      </c>
      <c r="BS382" s="6160">
        <v>0</v>
      </c>
      <c r="BT382" s="6160">
        <v>0</v>
      </c>
      <c r="BU382" s="2064" t="s">
        <v>2035</v>
      </c>
      <c r="BV382" s="2066" t="s">
        <v>857</v>
      </c>
      <c r="BW382" s="2065"/>
      <c r="BX382" s="2064">
        <v>3980</v>
      </c>
      <c r="BY382" s="2064" t="s">
        <v>2034</v>
      </c>
      <c r="BZ382" s="2064">
        <v>3980</v>
      </c>
      <c r="CA382" s="2064" t="s">
        <v>2036</v>
      </c>
      <c r="CB382" s="2084" t="s">
        <v>6285</v>
      </c>
      <c r="CC382" s="2084" t="s">
        <v>1218</v>
      </c>
      <c r="CD382" s="2185">
        <v>43264</v>
      </c>
      <c r="CE382" s="2185">
        <v>43328</v>
      </c>
      <c r="CF382" s="2185">
        <v>4288</v>
      </c>
      <c r="CG382" s="2185">
        <v>4352</v>
      </c>
      <c r="CH382" s="191"/>
      <c r="CI382" s="1201">
        <v>2</v>
      </c>
      <c r="CJ382" s="1201" t="s">
        <v>859</v>
      </c>
      <c r="CK382" s="1201">
        <v>2</v>
      </c>
      <c r="CL382" s="2063"/>
      <c r="CM382" s="2063"/>
      <c r="CN382" s="2063"/>
      <c r="CO382" s="2063"/>
      <c r="CP382" s="2063"/>
      <c r="CQ382" s="6326" t="s">
        <v>2468</v>
      </c>
      <c r="CR382" s="6326" t="s">
        <v>2455</v>
      </c>
      <c r="CS382" s="2813" t="s">
        <v>6354</v>
      </c>
    </row>
    <row r="383" spans="1:97" ht="12.75" customHeight="1">
      <c r="A383" s="6141"/>
      <c r="B383" s="6335"/>
      <c r="C383" s="6337"/>
      <c r="D383" s="6339"/>
      <c r="E383" s="6341"/>
      <c r="F383" s="6343"/>
      <c r="G383" s="6345"/>
      <c r="H383" s="6345"/>
      <c r="I383" s="6332"/>
      <c r="J383" s="6332"/>
      <c r="K383" s="6332"/>
      <c r="L383" s="6332"/>
      <c r="M383" s="6332"/>
      <c r="N383" s="6332"/>
      <c r="O383" s="6332"/>
      <c r="P383" s="6332"/>
      <c r="Q383" s="6332"/>
      <c r="R383" s="6332"/>
      <c r="S383" s="6332"/>
      <c r="T383" s="6332"/>
      <c r="U383" s="6332"/>
      <c r="V383" s="6332"/>
      <c r="W383" s="6332"/>
      <c r="X383" s="6332"/>
      <c r="Y383" s="6332"/>
      <c r="Z383" s="6332"/>
      <c r="AA383" s="6332"/>
      <c r="AB383" s="6332"/>
      <c r="AC383" s="6332"/>
      <c r="AD383" s="6332"/>
      <c r="AE383" s="6332"/>
      <c r="AF383" s="6332"/>
      <c r="AG383" s="6332"/>
      <c r="AH383" s="6332"/>
      <c r="AI383" s="6332"/>
      <c r="AJ383" s="6332"/>
      <c r="AK383" s="6332"/>
      <c r="AL383" s="6332"/>
      <c r="AM383" s="6332"/>
      <c r="AN383" s="6332"/>
      <c r="AO383" s="6332"/>
      <c r="AP383" s="6332"/>
      <c r="AQ383" s="6332"/>
      <c r="AR383" s="6332"/>
      <c r="AS383" s="6332"/>
      <c r="AT383" s="6332"/>
      <c r="AU383" s="6332"/>
      <c r="AV383" s="6332"/>
      <c r="AW383" s="6332"/>
      <c r="AX383" s="6332"/>
      <c r="AY383" s="6332"/>
      <c r="AZ383" s="6332"/>
      <c r="BA383" s="6332"/>
      <c r="BB383" s="6332"/>
      <c r="BC383" s="6332"/>
      <c r="BD383" s="6330"/>
      <c r="BE383" s="5085"/>
      <c r="BF383" s="5085"/>
      <c r="BG383" s="5236"/>
      <c r="BH383" s="5933"/>
      <c r="BI383" s="5933"/>
      <c r="BJ383" s="5933"/>
      <c r="BK383" s="6206"/>
      <c r="BL383" s="6321"/>
      <c r="BM383" s="6321"/>
      <c r="BN383" s="6324"/>
      <c r="BO383" s="6321"/>
      <c r="BP383" s="6206"/>
      <c r="BQ383" s="6161"/>
      <c r="BR383" s="6161"/>
      <c r="BS383" s="6161"/>
      <c r="BT383" s="6161"/>
      <c r="BU383" s="2064" t="s">
        <v>2035</v>
      </c>
      <c r="BV383" s="2066" t="s">
        <v>857</v>
      </c>
      <c r="BW383" s="2065"/>
      <c r="BX383" s="1201">
        <v>3989</v>
      </c>
      <c r="BY383" s="2064" t="s">
        <v>2034</v>
      </c>
      <c r="BZ383" s="1201">
        <v>3989</v>
      </c>
      <c r="CA383" s="2064" t="s">
        <v>2036</v>
      </c>
      <c r="CB383" s="2067" t="s">
        <v>5356</v>
      </c>
      <c r="CC383" s="2067" t="s">
        <v>4976</v>
      </c>
      <c r="CD383" s="2056">
        <f>$CD$28</f>
        <v>8000</v>
      </c>
      <c r="CE383" s="2056">
        <f>$CE$28</f>
        <v>8064</v>
      </c>
      <c r="CF383" s="2056">
        <f>$CF$26</f>
        <v>512</v>
      </c>
      <c r="CG383" s="2056">
        <f>$CG$26</f>
        <v>576</v>
      </c>
      <c r="CH383" s="2070"/>
      <c r="CI383" s="2069">
        <v>4</v>
      </c>
      <c r="CJ383" s="2069" t="s">
        <v>859</v>
      </c>
      <c r="CK383" s="2069">
        <v>4</v>
      </c>
      <c r="CL383" s="2068">
        <v>6</v>
      </c>
      <c r="CM383" s="2068" t="s">
        <v>875</v>
      </c>
      <c r="CN383" s="2068" t="s">
        <v>859</v>
      </c>
      <c r="CO383" s="2068" t="s">
        <v>876</v>
      </c>
      <c r="CP383" s="2068" t="s">
        <v>877</v>
      </c>
      <c r="CQ383" s="6327"/>
      <c r="CR383" s="6327"/>
      <c r="CS383" s="2349"/>
    </row>
    <row r="384" spans="1:97" ht="12.75" customHeight="1">
      <c r="A384" s="6141"/>
      <c r="B384" s="6335"/>
      <c r="C384" s="6337"/>
      <c r="D384" s="6339"/>
      <c r="E384" s="6341"/>
      <c r="F384" s="6343"/>
      <c r="G384" s="6345"/>
      <c r="H384" s="6345"/>
      <c r="I384" s="6332"/>
      <c r="J384" s="6332"/>
      <c r="K384" s="6332"/>
      <c r="L384" s="6332"/>
      <c r="M384" s="6332"/>
      <c r="N384" s="6332"/>
      <c r="O384" s="6332"/>
      <c r="P384" s="6332"/>
      <c r="Q384" s="6332"/>
      <c r="R384" s="6332"/>
      <c r="S384" s="6332"/>
      <c r="T384" s="6332"/>
      <c r="U384" s="6332"/>
      <c r="V384" s="6332"/>
      <c r="W384" s="6332"/>
      <c r="X384" s="6332"/>
      <c r="Y384" s="6332"/>
      <c r="Z384" s="6332"/>
      <c r="AA384" s="6332"/>
      <c r="AB384" s="6332"/>
      <c r="AC384" s="6332"/>
      <c r="AD384" s="6332"/>
      <c r="AE384" s="6332"/>
      <c r="AF384" s="6332"/>
      <c r="AG384" s="6332"/>
      <c r="AH384" s="6332"/>
      <c r="AI384" s="6332"/>
      <c r="AJ384" s="6332"/>
      <c r="AK384" s="6332"/>
      <c r="AL384" s="6332"/>
      <c r="AM384" s="6332"/>
      <c r="AN384" s="6332"/>
      <c r="AO384" s="6332"/>
      <c r="AP384" s="6332"/>
      <c r="AQ384" s="6332"/>
      <c r="AR384" s="6332"/>
      <c r="AS384" s="6332"/>
      <c r="AT384" s="6332"/>
      <c r="AU384" s="6332"/>
      <c r="AV384" s="6332"/>
      <c r="AW384" s="6332"/>
      <c r="AX384" s="6332"/>
      <c r="AY384" s="6332"/>
      <c r="AZ384" s="6332"/>
      <c r="BA384" s="6332"/>
      <c r="BB384" s="6332"/>
      <c r="BC384" s="6332"/>
      <c r="BD384" s="6329" t="s">
        <v>2031</v>
      </c>
      <c r="BE384" s="5085"/>
      <c r="BF384" s="5085"/>
      <c r="BG384" s="5236"/>
      <c r="BH384" s="5933"/>
      <c r="BI384" s="5933"/>
      <c r="BJ384" s="5933"/>
      <c r="BK384" s="6206"/>
      <c r="BL384" s="6321"/>
      <c r="BM384" s="6321"/>
      <c r="BN384" s="6324"/>
      <c r="BO384" s="6321"/>
      <c r="BP384" s="6206"/>
      <c r="BQ384" s="6161"/>
      <c r="BR384" s="6161"/>
      <c r="BS384" s="6161"/>
      <c r="BT384" s="6161"/>
      <c r="BU384" s="2064" t="s">
        <v>2035</v>
      </c>
      <c r="BV384" s="2066" t="s">
        <v>857</v>
      </c>
      <c r="BW384" s="2065"/>
      <c r="BX384" s="1201">
        <v>3993</v>
      </c>
      <c r="BY384" s="2064" t="s">
        <v>2034</v>
      </c>
      <c r="BZ384" s="1201">
        <v>3993</v>
      </c>
      <c r="CA384" s="2064" t="s">
        <v>2036</v>
      </c>
      <c r="CB384" s="2067" t="s">
        <v>340</v>
      </c>
      <c r="CC384" s="2067" t="s">
        <v>340</v>
      </c>
      <c r="CD384" s="2056">
        <v>512</v>
      </c>
      <c r="CE384" s="2056">
        <v>512</v>
      </c>
      <c r="CF384" s="2056">
        <v>512</v>
      </c>
      <c r="CG384" s="2056">
        <v>512</v>
      </c>
      <c r="CH384" s="2082"/>
      <c r="CI384" s="1201">
        <v>10</v>
      </c>
      <c r="CJ384" s="1201" t="s">
        <v>859</v>
      </c>
      <c r="CK384" s="1201">
        <v>10</v>
      </c>
      <c r="CL384" s="2063"/>
      <c r="CM384" s="2063"/>
      <c r="CN384" s="2063"/>
      <c r="CO384" s="2063"/>
      <c r="CP384" s="2063"/>
      <c r="CQ384" s="6327"/>
      <c r="CR384" s="6327"/>
      <c r="CS384" s="2349"/>
    </row>
    <row r="385" spans="1:97" ht="12.75" customHeight="1">
      <c r="A385" s="6142"/>
      <c r="B385" s="6336"/>
      <c r="C385" s="6338"/>
      <c r="D385" s="6340"/>
      <c r="E385" s="6342"/>
      <c r="F385" s="6156"/>
      <c r="G385" s="6346"/>
      <c r="H385" s="6346"/>
      <c r="I385" s="6333"/>
      <c r="J385" s="6333"/>
      <c r="K385" s="6333"/>
      <c r="L385" s="6333"/>
      <c r="M385" s="6333"/>
      <c r="N385" s="6333"/>
      <c r="O385" s="6333"/>
      <c r="P385" s="6333"/>
      <c r="Q385" s="6333"/>
      <c r="R385" s="6333"/>
      <c r="S385" s="6333"/>
      <c r="T385" s="6333"/>
      <c r="U385" s="6333"/>
      <c r="V385" s="6333"/>
      <c r="W385" s="6333"/>
      <c r="X385" s="6333"/>
      <c r="Y385" s="6333"/>
      <c r="Z385" s="6333"/>
      <c r="AA385" s="6333"/>
      <c r="AB385" s="6333"/>
      <c r="AC385" s="6333"/>
      <c r="AD385" s="6333"/>
      <c r="AE385" s="6333"/>
      <c r="AF385" s="6333"/>
      <c r="AG385" s="6333"/>
      <c r="AH385" s="6333"/>
      <c r="AI385" s="6333"/>
      <c r="AJ385" s="6333"/>
      <c r="AK385" s="6333"/>
      <c r="AL385" s="6333"/>
      <c r="AM385" s="6333"/>
      <c r="AN385" s="6333"/>
      <c r="AO385" s="6333"/>
      <c r="AP385" s="6333"/>
      <c r="AQ385" s="6333"/>
      <c r="AR385" s="6333"/>
      <c r="AS385" s="6333"/>
      <c r="AT385" s="6333"/>
      <c r="AU385" s="6333"/>
      <c r="AV385" s="6333"/>
      <c r="AW385" s="6333"/>
      <c r="AX385" s="6333"/>
      <c r="AY385" s="6333"/>
      <c r="AZ385" s="6333"/>
      <c r="BA385" s="6333"/>
      <c r="BB385" s="6333"/>
      <c r="BC385" s="6333"/>
      <c r="BD385" s="6330"/>
      <c r="BE385" s="5086"/>
      <c r="BF385" s="5086"/>
      <c r="BG385" s="5237"/>
      <c r="BH385" s="5958"/>
      <c r="BI385" s="5958"/>
      <c r="BJ385" s="5958"/>
      <c r="BK385" s="6207"/>
      <c r="BL385" s="6322"/>
      <c r="BM385" s="6322"/>
      <c r="BN385" s="6325"/>
      <c r="BO385" s="6322"/>
      <c r="BP385" s="6207"/>
      <c r="BQ385" s="6162"/>
      <c r="BR385" s="6162"/>
      <c r="BS385" s="6162"/>
      <c r="BT385" s="6162"/>
      <c r="BU385" s="2064"/>
      <c r="BV385" s="2066"/>
      <c r="BW385" s="2065"/>
      <c r="BX385" s="1201"/>
      <c r="BY385" s="2064"/>
      <c r="BZ385" s="1201"/>
      <c r="CA385" s="2064"/>
      <c r="CB385" s="191"/>
      <c r="CC385" s="191"/>
      <c r="CD385" s="2218"/>
      <c r="CE385" s="2219"/>
      <c r="CF385" s="2219"/>
      <c r="CG385" s="2220"/>
      <c r="CH385" s="191"/>
      <c r="CI385" s="1201"/>
      <c r="CJ385" s="1201"/>
      <c r="CK385" s="1201"/>
      <c r="CL385" s="2063"/>
      <c r="CM385" s="2063"/>
      <c r="CN385" s="2063"/>
      <c r="CO385" s="2063"/>
      <c r="CP385" s="2063"/>
      <c r="CQ385" s="6328"/>
      <c r="CR385" s="6328"/>
      <c r="CS385" s="2350"/>
    </row>
    <row r="386" spans="1:97" ht="12.75" customHeight="1">
      <c r="A386" s="6140" t="s">
        <v>6347</v>
      </c>
      <c r="B386" s="6334" t="s">
        <v>2464</v>
      </c>
      <c r="C386" s="6337" t="s">
        <v>6348</v>
      </c>
      <c r="D386" s="6339" t="s">
        <v>6294</v>
      </c>
      <c r="E386" s="6341" t="s">
        <v>2050</v>
      </c>
      <c r="F386" s="6343" t="s">
        <v>6295</v>
      </c>
      <c r="G386" s="6344">
        <v>1</v>
      </c>
      <c r="H386" s="6344">
        <v>1</v>
      </c>
      <c r="I386" s="6331" t="s">
        <v>2028</v>
      </c>
      <c r="J386" s="6331" t="s">
        <v>2028</v>
      </c>
      <c r="K386" s="6331" t="s">
        <v>2029</v>
      </c>
      <c r="L386" s="6331" t="s">
        <v>2029</v>
      </c>
      <c r="M386" s="6331">
        <v>9</v>
      </c>
      <c r="N386" s="6331">
        <v>0</v>
      </c>
      <c r="O386" s="6331">
        <v>31</v>
      </c>
      <c r="P386" s="6331">
        <v>9</v>
      </c>
      <c r="Q386" s="6331">
        <v>0</v>
      </c>
      <c r="R386" s="6331">
        <v>31</v>
      </c>
      <c r="S386" s="6331">
        <v>0</v>
      </c>
      <c r="T386" s="6331">
        <v>0</v>
      </c>
      <c r="U386" s="6331">
        <v>0</v>
      </c>
      <c r="V386" s="6331">
        <v>0</v>
      </c>
      <c r="W386" s="6331">
        <v>0</v>
      </c>
      <c r="X386" s="6331">
        <v>0</v>
      </c>
      <c r="Y386" s="6331">
        <v>0</v>
      </c>
      <c r="Z386" s="6331">
        <v>0</v>
      </c>
      <c r="AA386" s="6331">
        <v>0</v>
      </c>
      <c r="AB386" s="6331">
        <v>0</v>
      </c>
      <c r="AC386" s="6331"/>
      <c r="AD386" s="6331"/>
      <c r="AE386" s="6331"/>
      <c r="AF386" s="6331"/>
      <c r="AG386" s="6331"/>
      <c r="AH386" s="6331"/>
      <c r="AI386" s="6331"/>
      <c r="AJ386" s="6331">
        <v>0</v>
      </c>
      <c r="AK386" s="6331">
        <v>0</v>
      </c>
      <c r="AL386" s="6331">
        <v>0</v>
      </c>
      <c r="AM386" s="6331">
        <v>0</v>
      </c>
      <c r="AN386" s="6331" t="s">
        <v>2029</v>
      </c>
      <c r="AO386" s="6331">
        <v>0</v>
      </c>
      <c r="AP386" s="6331">
        <v>0</v>
      </c>
      <c r="AQ386" s="6331">
        <v>0</v>
      </c>
      <c r="AR386" s="6331">
        <v>0</v>
      </c>
      <c r="AS386" s="6331" t="s">
        <v>4810</v>
      </c>
      <c r="AT386" s="6331"/>
      <c r="AU386" s="6331"/>
      <c r="AV386" s="6331"/>
      <c r="AW386" s="6331" t="s">
        <v>4809</v>
      </c>
      <c r="AX386" s="6331" t="s">
        <v>4809</v>
      </c>
      <c r="AY386" s="6331">
        <v>0</v>
      </c>
      <c r="AZ386" s="6331">
        <v>0</v>
      </c>
      <c r="BA386" s="6331">
        <v>0</v>
      </c>
      <c r="BB386" s="6331">
        <v>0</v>
      </c>
      <c r="BC386" s="6331" t="s">
        <v>2030</v>
      </c>
      <c r="BD386" s="6329" t="s">
        <v>2031</v>
      </c>
      <c r="BE386" s="5957">
        <v>21000</v>
      </c>
      <c r="BF386" s="5957">
        <v>21000</v>
      </c>
      <c r="BG386" s="5084">
        <v>44455</v>
      </c>
      <c r="BH386" s="5957">
        <v>1500</v>
      </c>
      <c r="BI386" s="5957">
        <v>1500</v>
      </c>
      <c r="BJ386" s="5957">
        <v>4843</v>
      </c>
      <c r="BK386" s="6212" t="s">
        <v>873</v>
      </c>
      <c r="BL386" s="6320">
        <v>9</v>
      </c>
      <c r="BM386" s="6320">
        <v>2</v>
      </c>
      <c r="BN386" s="6323" t="s">
        <v>2045</v>
      </c>
      <c r="BO386" s="6320" t="s">
        <v>2033</v>
      </c>
      <c r="BP386" s="6212" t="s">
        <v>2034</v>
      </c>
      <c r="BQ386" s="6160">
        <v>0</v>
      </c>
      <c r="BR386" s="6160">
        <v>0</v>
      </c>
      <c r="BS386" s="6160">
        <v>0</v>
      </c>
      <c r="BT386" s="6160">
        <v>0</v>
      </c>
      <c r="BU386" s="2064" t="s">
        <v>2035</v>
      </c>
      <c r="BV386" s="2066" t="s">
        <v>857</v>
      </c>
      <c r="BW386" s="2065"/>
      <c r="BX386" s="2064">
        <v>3980</v>
      </c>
      <c r="BY386" s="2064" t="s">
        <v>2034</v>
      </c>
      <c r="BZ386" s="2064">
        <v>3980</v>
      </c>
      <c r="CA386" s="2064" t="s">
        <v>2036</v>
      </c>
      <c r="CB386" s="2084" t="s">
        <v>6281</v>
      </c>
      <c r="CC386" s="2084" t="s">
        <v>6282</v>
      </c>
      <c r="CD386" s="2185">
        <v>32256</v>
      </c>
      <c r="CE386" s="2185">
        <v>32320</v>
      </c>
      <c r="CF386" s="2185">
        <v>3200</v>
      </c>
      <c r="CG386" s="2185">
        <v>3264</v>
      </c>
      <c r="CH386" s="191"/>
      <c r="CI386" s="1201">
        <v>2</v>
      </c>
      <c r="CJ386" s="1201" t="s">
        <v>859</v>
      </c>
      <c r="CK386" s="1201">
        <v>2</v>
      </c>
      <c r="CL386" s="2063"/>
      <c r="CM386" s="2063"/>
      <c r="CN386" s="2063"/>
      <c r="CO386" s="2063"/>
      <c r="CP386" s="2063"/>
      <c r="CQ386" s="6326" t="s">
        <v>2468</v>
      </c>
      <c r="CR386" s="6326" t="s">
        <v>2455</v>
      </c>
      <c r="CS386" s="2813" t="s">
        <v>6354</v>
      </c>
    </row>
    <row r="387" spans="1:97" ht="12.75" customHeight="1">
      <c r="A387" s="6141"/>
      <c r="B387" s="6335"/>
      <c r="C387" s="6337"/>
      <c r="D387" s="6339"/>
      <c r="E387" s="6341"/>
      <c r="F387" s="6343"/>
      <c r="G387" s="6345"/>
      <c r="H387" s="6345"/>
      <c r="I387" s="6332"/>
      <c r="J387" s="6332"/>
      <c r="K387" s="6332"/>
      <c r="L387" s="6332"/>
      <c r="M387" s="6332"/>
      <c r="N387" s="6332"/>
      <c r="O387" s="6332"/>
      <c r="P387" s="6332"/>
      <c r="Q387" s="6332"/>
      <c r="R387" s="6332"/>
      <c r="S387" s="6332"/>
      <c r="T387" s="6332"/>
      <c r="U387" s="6332"/>
      <c r="V387" s="6332"/>
      <c r="W387" s="6332"/>
      <c r="X387" s="6332"/>
      <c r="Y387" s="6332"/>
      <c r="Z387" s="6332"/>
      <c r="AA387" s="6332"/>
      <c r="AB387" s="6332"/>
      <c r="AC387" s="6332"/>
      <c r="AD387" s="6332"/>
      <c r="AE387" s="6332"/>
      <c r="AF387" s="6332"/>
      <c r="AG387" s="6332"/>
      <c r="AH387" s="6332"/>
      <c r="AI387" s="6332"/>
      <c r="AJ387" s="6332"/>
      <c r="AK387" s="6332"/>
      <c r="AL387" s="6332"/>
      <c r="AM387" s="6332"/>
      <c r="AN387" s="6332"/>
      <c r="AO387" s="6332"/>
      <c r="AP387" s="6332"/>
      <c r="AQ387" s="6332"/>
      <c r="AR387" s="6332"/>
      <c r="AS387" s="6332"/>
      <c r="AT387" s="6332"/>
      <c r="AU387" s="6332"/>
      <c r="AV387" s="6332"/>
      <c r="AW387" s="6332"/>
      <c r="AX387" s="6332"/>
      <c r="AY387" s="6332"/>
      <c r="AZ387" s="6332"/>
      <c r="BA387" s="6332"/>
      <c r="BB387" s="6332"/>
      <c r="BC387" s="6332"/>
      <c r="BD387" s="6330"/>
      <c r="BE387" s="5933"/>
      <c r="BF387" s="5933"/>
      <c r="BG387" s="5085"/>
      <c r="BH387" s="5933"/>
      <c r="BI387" s="5933"/>
      <c r="BJ387" s="5933"/>
      <c r="BK387" s="6206"/>
      <c r="BL387" s="6321"/>
      <c r="BM387" s="6321"/>
      <c r="BN387" s="6324"/>
      <c r="BO387" s="6321"/>
      <c r="BP387" s="6206"/>
      <c r="BQ387" s="6161"/>
      <c r="BR387" s="6161"/>
      <c r="BS387" s="6161"/>
      <c r="BT387" s="6161"/>
      <c r="BU387" s="2064" t="s">
        <v>2035</v>
      </c>
      <c r="BV387" s="2066" t="s">
        <v>857</v>
      </c>
      <c r="BW387" s="2065"/>
      <c r="BX387" s="1201">
        <v>3989</v>
      </c>
      <c r="BY387" s="2064" t="s">
        <v>2034</v>
      </c>
      <c r="BZ387" s="1201">
        <v>3989</v>
      </c>
      <c r="CA387" s="2064" t="s">
        <v>2036</v>
      </c>
      <c r="CB387" s="2067" t="s">
        <v>4979</v>
      </c>
      <c r="CC387" s="2067" t="s">
        <v>4976</v>
      </c>
      <c r="CD387" s="2056">
        <f>$CD$29</f>
        <v>10048</v>
      </c>
      <c r="CE387" s="2056">
        <f>$CE$29</f>
        <v>10112</v>
      </c>
      <c r="CF387" s="2056">
        <f>$CF$26</f>
        <v>512</v>
      </c>
      <c r="CG387" s="2056">
        <f>$CG$26</f>
        <v>576</v>
      </c>
      <c r="CH387" s="2070"/>
      <c r="CI387" s="2069">
        <v>4</v>
      </c>
      <c r="CJ387" s="2069" t="s">
        <v>859</v>
      </c>
      <c r="CK387" s="2069">
        <v>4</v>
      </c>
      <c r="CL387" s="2068">
        <v>6</v>
      </c>
      <c r="CM387" s="2068" t="s">
        <v>875</v>
      </c>
      <c r="CN387" s="2068" t="s">
        <v>859</v>
      </c>
      <c r="CO387" s="2068" t="s">
        <v>876</v>
      </c>
      <c r="CP387" s="2068" t="s">
        <v>877</v>
      </c>
      <c r="CQ387" s="6327"/>
      <c r="CR387" s="6327"/>
      <c r="CS387" s="2349"/>
    </row>
    <row r="388" spans="1:97" ht="12.75" customHeight="1">
      <c r="A388" s="6141"/>
      <c r="B388" s="6335"/>
      <c r="C388" s="6337"/>
      <c r="D388" s="6339"/>
      <c r="E388" s="6341"/>
      <c r="F388" s="6343"/>
      <c r="G388" s="6345"/>
      <c r="H388" s="6345"/>
      <c r="I388" s="6332"/>
      <c r="J388" s="6332"/>
      <c r="K388" s="6332"/>
      <c r="L388" s="6332"/>
      <c r="M388" s="6332"/>
      <c r="N388" s="6332"/>
      <c r="O388" s="6332"/>
      <c r="P388" s="6332"/>
      <c r="Q388" s="6332"/>
      <c r="R388" s="6332"/>
      <c r="S388" s="6332"/>
      <c r="T388" s="6332"/>
      <c r="U388" s="6332"/>
      <c r="V388" s="6332"/>
      <c r="W388" s="6332"/>
      <c r="X388" s="6332"/>
      <c r="Y388" s="6332"/>
      <c r="Z388" s="6332"/>
      <c r="AA388" s="6332"/>
      <c r="AB388" s="6332"/>
      <c r="AC388" s="6332"/>
      <c r="AD388" s="6332"/>
      <c r="AE388" s="6332"/>
      <c r="AF388" s="6332"/>
      <c r="AG388" s="6332"/>
      <c r="AH388" s="6332"/>
      <c r="AI388" s="6332"/>
      <c r="AJ388" s="6332"/>
      <c r="AK388" s="6332"/>
      <c r="AL388" s="6332"/>
      <c r="AM388" s="6332"/>
      <c r="AN388" s="6332"/>
      <c r="AO388" s="6332"/>
      <c r="AP388" s="6332"/>
      <c r="AQ388" s="6332"/>
      <c r="AR388" s="6332"/>
      <c r="AS388" s="6332"/>
      <c r="AT388" s="6332"/>
      <c r="AU388" s="6332"/>
      <c r="AV388" s="6332"/>
      <c r="AW388" s="6332"/>
      <c r="AX388" s="6332"/>
      <c r="AY388" s="6332"/>
      <c r="AZ388" s="6332"/>
      <c r="BA388" s="6332"/>
      <c r="BB388" s="6332"/>
      <c r="BC388" s="6332"/>
      <c r="BD388" s="6329" t="s">
        <v>2031</v>
      </c>
      <c r="BE388" s="5933"/>
      <c r="BF388" s="5933"/>
      <c r="BG388" s="5085"/>
      <c r="BH388" s="5933"/>
      <c r="BI388" s="5933"/>
      <c r="BJ388" s="5933"/>
      <c r="BK388" s="6206"/>
      <c r="BL388" s="6321"/>
      <c r="BM388" s="6321"/>
      <c r="BN388" s="6324"/>
      <c r="BO388" s="6321"/>
      <c r="BP388" s="6206"/>
      <c r="BQ388" s="6161"/>
      <c r="BR388" s="6161"/>
      <c r="BS388" s="6161"/>
      <c r="BT388" s="6161"/>
      <c r="BU388" s="2064" t="s">
        <v>2035</v>
      </c>
      <c r="BV388" s="2066" t="s">
        <v>857</v>
      </c>
      <c r="BW388" s="2065"/>
      <c r="BX388" s="1201">
        <v>3993</v>
      </c>
      <c r="BY388" s="2064" t="s">
        <v>2034</v>
      </c>
      <c r="BZ388" s="1201">
        <v>3993</v>
      </c>
      <c r="CA388" s="2064" t="s">
        <v>2036</v>
      </c>
      <c r="CB388" s="2067" t="s">
        <v>869</v>
      </c>
      <c r="CC388" s="2067" t="s">
        <v>869</v>
      </c>
      <c r="CD388" s="2056">
        <f>$CD$37</f>
        <v>256</v>
      </c>
      <c r="CE388" s="2056">
        <f>$CE$37</f>
        <v>256</v>
      </c>
      <c r="CF388" s="2056">
        <f>$CF$37</f>
        <v>256</v>
      </c>
      <c r="CG388" s="2056">
        <f>$CG$37</f>
        <v>256</v>
      </c>
      <c r="CH388" s="2082"/>
      <c r="CI388" s="1201">
        <v>4</v>
      </c>
      <c r="CJ388" s="1201" t="s">
        <v>859</v>
      </c>
      <c r="CK388" s="1201">
        <v>4</v>
      </c>
      <c r="CL388" s="2063"/>
      <c r="CM388" s="2063"/>
      <c r="CN388" s="2063"/>
      <c r="CO388" s="2063"/>
      <c r="CP388" s="2063"/>
      <c r="CQ388" s="6327"/>
      <c r="CR388" s="6327"/>
      <c r="CS388" s="2349"/>
    </row>
    <row r="389" spans="1:97" ht="12.75" customHeight="1">
      <c r="A389" s="6141"/>
      <c r="B389" s="6336"/>
      <c r="C389" s="6338"/>
      <c r="D389" s="6340"/>
      <c r="E389" s="6342"/>
      <c r="F389" s="6156"/>
      <c r="G389" s="6346"/>
      <c r="H389" s="6346"/>
      <c r="I389" s="6333"/>
      <c r="J389" s="6333"/>
      <c r="K389" s="6333"/>
      <c r="L389" s="6333"/>
      <c r="M389" s="6333"/>
      <c r="N389" s="6333"/>
      <c r="O389" s="6333"/>
      <c r="P389" s="6333"/>
      <c r="Q389" s="6333"/>
      <c r="R389" s="6333"/>
      <c r="S389" s="6333"/>
      <c r="T389" s="6333"/>
      <c r="U389" s="6333"/>
      <c r="V389" s="6333"/>
      <c r="W389" s="6333"/>
      <c r="X389" s="6333"/>
      <c r="Y389" s="6333"/>
      <c r="Z389" s="6333"/>
      <c r="AA389" s="6333"/>
      <c r="AB389" s="6333"/>
      <c r="AC389" s="6333"/>
      <c r="AD389" s="6333"/>
      <c r="AE389" s="6333"/>
      <c r="AF389" s="6333"/>
      <c r="AG389" s="6333"/>
      <c r="AH389" s="6333"/>
      <c r="AI389" s="6333"/>
      <c r="AJ389" s="6333"/>
      <c r="AK389" s="6333"/>
      <c r="AL389" s="6333"/>
      <c r="AM389" s="6333"/>
      <c r="AN389" s="6333"/>
      <c r="AO389" s="6333"/>
      <c r="AP389" s="6333"/>
      <c r="AQ389" s="6333"/>
      <c r="AR389" s="6333"/>
      <c r="AS389" s="6333"/>
      <c r="AT389" s="6333"/>
      <c r="AU389" s="6333"/>
      <c r="AV389" s="6333"/>
      <c r="AW389" s="6333"/>
      <c r="AX389" s="6333"/>
      <c r="AY389" s="6333"/>
      <c r="AZ389" s="6333"/>
      <c r="BA389" s="6333"/>
      <c r="BB389" s="6333"/>
      <c r="BC389" s="6333"/>
      <c r="BD389" s="6330"/>
      <c r="BE389" s="5958"/>
      <c r="BF389" s="5958"/>
      <c r="BG389" s="5086"/>
      <c r="BH389" s="5958"/>
      <c r="BI389" s="5958"/>
      <c r="BJ389" s="5958"/>
      <c r="BK389" s="6207"/>
      <c r="BL389" s="6322"/>
      <c r="BM389" s="6322"/>
      <c r="BN389" s="6325"/>
      <c r="BO389" s="6322"/>
      <c r="BP389" s="6207"/>
      <c r="BQ389" s="6162"/>
      <c r="BR389" s="6162"/>
      <c r="BS389" s="6162"/>
      <c r="BT389" s="6162"/>
      <c r="BU389" s="2064"/>
      <c r="BV389" s="2066"/>
      <c r="BW389" s="2065"/>
      <c r="BX389" s="1201"/>
      <c r="BY389" s="2064"/>
      <c r="BZ389" s="1201"/>
      <c r="CA389" s="2064"/>
      <c r="CB389" s="191"/>
      <c r="CC389" s="191"/>
      <c r="CD389" s="2218"/>
      <c r="CE389" s="2219"/>
      <c r="CF389" s="2219"/>
      <c r="CG389" s="2220"/>
      <c r="CH389" s="191"/>
      <c r="CI389" s="1201"/>
      <c r="CJ389" s="1201"/>
      <c r="CK389" s="1201"/>
      <c r="CL389" s="2063"/>
      <c r="CM389" s="2063"/>
      <c r="CN389" s="2063"/>
      <c r="CO389" s="2063"/>
      <c r="CP389" s="2063"/>
      <c r="CQ389" s="6328"/>
      <c r="CR389" s="6328"/>
      <c r="CS389" s="2350"/>
    </row>
    <row r="390" spans="1:97" ht="12.75" customHeight="1">
      <c r="A390" s="6141"/>
      <c r="B390" s="6334" t="s">
        <v>2464</v>
      </c>
      <c r="C390" s="6337" t="s">
        <v>6349</v>
      </c>
      <c r="D390" s="6339" t="s">
        <v>6296</v>
      </c>
      <c r="E390" s="6341" t="s">
        <v>2050</v>
      </c>
      <c r="F390" s="6343" t="s">
        <v>6297</v>
      </c>
      <c r="G390" s="6344">
        <v>1</v>
      </c>
      <c r="H390" s="6344">
        <v>1</v>
      </c>
      <c r="I390" s="6331" t="s">
        <v>2028</v>
      </c>
      <c r="J390" s="6331" t="s">
        <v>2028</v>
      </c>
      <c r="K390" s="6331" t="s">
        <v>2029</v>
      </c>
      <c r="L390" s="6331" t="s">
        <v>2029</v>
      </c>
      <c r="M390" s="6331">
        <v>9</v>
      </c>
      <c r="N390" s="6331">
        <v>0</v>
      </c>
      <c r="O390" s="6331">
        <v>31</v>
      </c>
      <c r="P390" s="6331">
        <v>9</v>
      </c>
      <c r="Q390" s="6331">
        <v>0</v>
      </c>
      <c r="R390" s="6331">
        <v>31</v>
      </c>
      <c r="S390" s="6331">
        <v>0</v>
      </c>
      <c r="T390" s="6331">
        <v>0</v>
      </c>
      <c r="U390" s="6331">
        <v>0</v>
      </c>
      <c r="V390" s="6331">
        <v>0</v>
      </c>
      <c r="W390" s="6331">
        <v>0</v>
      </c>
      <c r="X390" s="6331">
        <v>0</v>
      </c>
      <c r="Y390" s="6331">
        <v>0</v>
      </c>
      <c r="Z390" s="6331">
        <v>0</v>
      </c>
      <c r="AA390" s="6331">
        <v>0</v>
      </c>
      <c r="AB390" s="6331">
        <v>0</v>
      </c>
      <c r="AC390" s="6331"/>
      <c r="AD390" s="6331"/>
      <c r="AE390" s="6331"/>
      <c r="AF390" s="6331"/>
      <c r="AG390" s="6331"/>
      <c r="AH390" s="6331"/>
      <c r="AI390" s="6331"/>
      <c r="AJ390" s="6331">
        <v>0</v>
      </c>
      <c r="AK390" s="6331">
        <v>0</v>
      </c>
      <c r="AL390" s="6331">
        <v>0</v>
      </c>
      <c r="AM390" s="6331">
        <v>0</v>
      </c>
      <c r="AN390" s="6331" t="s">
        <v>2029</v>
      </c>
      <c r="AO390" s="6331">
        <v>0</v>
      </c>
      <c r="AP390" s="6331">
        <v>0</v>
      </c>
      <c r="AQ390" s="6331">
        <v>0</v>
      </c>
      <c r="AR390" s="6331">
        <v>0</v>
      </c>
      <c r="AS390" s="6331" t="s">
        <v>4810</v>
      </c>
      <c r="AT390" s="6331"/>
      <c r="AU390" s="6331"/>
      <c r="AV390" s="6331"/>
      <c r="AW390" s="6331" t="s">
        <v>4809</v>
      </c>
      <c r="AX390" s="6331" t="s">
        <v>4809</v>
      </c>
      <c r="AY390" s="6331">
        <v>0</v>
      </c>
      <c r="AZ390" s="6331">
        <v>0</v>
      </c>
      <c r="BA390" s="6331">
        <v>0</v>
      </c>
      <c r="BB390" s="6331">
        <v>0</v>
      </c>
      <c r="BC390" s="6331" t="s">
        <v>2030</v>
      </c>
      <c r="BD390" s="6329" t="s">
        <v>2031</v>
      </c>
      <c r="BE390" s="5084">
        <v>28000</v>
      </c>
      <c r="BF390" s="5084">
        <v>28000</v>
      </c>
      <c r="BG390" s="5291">
        <v>55476</v>
      </c>
      <c r="BH390" s="5957">
        <v>2000</v>
      </c>
      <c r="BI390" s="5957">
        <v>2000</v>
      </c>
      <c r="BJ390" s="5957">
        <v>5966</v>
      </c>
      <c r="BK390" s="6212" t="s">
        <v>873</v>
      </c>
      <c r="BL390" s="6320">
        <v>9</v>
      </c>
      <c r="BM390" s="6320">
        <v>2</v>
      </c>
      <c r="BN390" s="6323" t="s">
        <v>2045</v>
      </c>
      <c r="BO390" s="6320" t="s">
        <v>2033</v>
      </c>
      <c r="BP390" s="6212" t="s">
        <v>2034</v>
      </c>
      <c r="BQ390" s="6160">
        <v>0</v>
      </c>
      <c r="BR390" s="6160">
        <v>0</v>
      </c>
      <c r="BS390" s="6160">
        <v>0</v>
      </c>
      <c r="BT390" s="6160">
        <v>0</v>
      </c>
      <c r="BU390" s="2064" t="s">
        <v>2035</v>
      </c>
      <c r="BV390" s="2066" t="s">
        <v>857</v>
      </c>
      <c r="BW390" s="2065"/>
      <c r="BX390" s="2064">
        <v>3980</v>
      </c>
      <c r="BY390" s="2064" t="s">
        <v>2034</v>
      </c>
      <c r="BZ390" s="2064">
        <v>3980</v>
      </c>
      <c r="CA390" s="2064" t="s">
        <v>2036</v>
      </c>
      <c r="CB390" s="2084" t="s">
        <v>6285</v>
      </c>
      <c r="CC390" s="2084" t="s">
        <v>1218</v>
      </c>
      <c r="CD390" s="2185">
        <v>43264</v>
      </c>
      <c r="CE390" s="2185">
        <v>43328</v>
      </c>
      <c r="CF390" s="2185">
        <v>4288</v>
      </c>
      <c r="CG390" s="2185">
        <v>4352</v>
      </c>
      <c r="CH390" s="191"/>
      <c r="CI390" s="1201">
        <v>2</v>
      </c>
      <c r="CJ390" s="1201" t="s">
        <v>859</v>
      </c>
      <c r="CK390" s="1201">
        <v>2</v>
      </c>
      <c r="CL390" s="2063"/>
      <c r="CM390" s="2063"/>
      <c r="CN390" s="2063"/>
      <c r="CO390" s="2063"/>
      <c r="CP390" s="2063"/>
      <c r="CQ390" s="6326" t="s">
        <v>2468</v>
      </c>
      <c r="CR390" s="6326" t="s">
        <v>2455</v>
      </c>
      <c r="CS390" s="2813" t="s">
        <v>6354</v>
      </c>
    </row>
    <row r="391" spans="1:97" ht="12.75" customHeight="1">
      <c r="A391" s="6141"/>
      <c r="B391" s="6335"/>
      <c r="C391" s="6337"/>
      <c r="D391" s="6339"/>
      <c r="E391" s="6341"/>
      <c r="F391" s="6343"/>
      <c r="G391" s="6345"/>
      <c r="H391" s="6345"/>
      <c r="I391" s="6332"/>
      <c r="J391" s="6332"/>
      <c r="K391" s="6332"/>
      <c r="L391" s="6332"/>
      <c r="M391" s="6332"/>
      <c r="N391" s="6332"/>
      <c r="O391" s="6332"/>
      <c r="P391" s="6332"/>
      <c r="Q391" s="6332"/>
      <c r="R391" s="6332"/>
      <c r="S391" s="6332"/>
      <c r="T391" s="6332"/>
      <c r="U391" s="6332"/>
      <c r="V391" s="6332"/>
      <c r="W391" s="6332"/>
      <c r="X391" s="6332"/>
      <c r="Y391" s="6332"/>
      <c r="Z391" s="6332"/>
      <c r="AA391" s="6332"/>
      <c r="AB391" s="6332"/>
      <c r="AC391" s="6332"/>
      <c r="AD391" s="6332"/>
      <c r="AE391" s="6332"/>
      <c r="AF391" s="6332"/>
      <c r="AG391" s="6332"/>
      <c r="AH391" s="6332"/>
      <c r="AI391" s="6332"/>
      <c r="AJ391" s="6332"/>
      <c r="AK391" s="6332"/>
      <c r="AL391" s="6332"/>
      <c r="AM391" s="6332"/>
      <c r="AN391" s="6332"/>
      <c r="AO391" s="6332"/>
      <c r="AP391" s="6332"/>
      <c r="AQ391" s="6332"/>
      <c r="AR391" s="6332"/>
      <c r="AS391" s="6332"/>
      <c r="AT391" s="6332"/>
      <c r="AU391" s="6332"/>
      <c r="AV391" s="6332"/>
      <c r="AW391" s="6332"/>
      <c r="AX391" s="6332"/>
      <c r="AY391" s="6332"/>
      <c r="AZ391" s="6332"/>
      <c r="BA391" s="6332"/>
      <c r="BB391" s="6332"/>
      <c r="BC391" s="6332"/>
      <c r="BD391" s="6330"/>
      <c r="BE391" s="5085"/>
      <c r="BF391" s="5085"/>
      <c r="BG391" s="5236"/>
      <c r="BH391" s="5933"/>
      <c r="BI391" s="5933"/>
      <c r="BJ391" s="5933"/>
      <c r="BK391" s="6206"/>
      <c r="BL391" s="6321"/>
      <c r="BM391" s="6321"/>
      <c r="BN391" s="6324"/>
      <c r="BO391" s="6321"/>
      <c r="BP391" s="6206"/>
      <c r="BQ391" s="6161"/>
      <c r="BR391" s="6161"/>
      <c r="BS391" s="6161"/>
      <c r="BT391" s="6161"/>
      <c r="BU391" s="2064" t="s">
        <v>2035</v>
      </c>
      <c r="BV391" s="2066" t="s">
        <v>857</v>
      </c>
      <c r="BW391" s="2065"/>
      <c r="BX391" s="1201">
        <v>3989</v>
      </c>
      <c r="BY391" s="2064" t="s">
        <v>2034</v>
      </c>
      <c r="BZ391" s="1201">
        <v>3989</v>
      </c>
      <c r="CA391" s="2064" t="s">
        <v>2036</v>
      </c>
      <c r="CB391" s="2067" t="s">
        <v>4979</v>
      </c>
      <c r="CC391" s="2067" t="s">
        <v>4976</v>
      </c>
      <c r="CD391" s="2056">
        <f>$CD$29</f>
        <v>10048</v>
      </c>
      <c r="CE391" s="2056">
        <f>$CE$29</f>
        <v>10112</v>
      </c>
      <c r="CF391" s="2056">
        <f>$CF$26</f>
        <v>512</v>
      </c>
      <c r="CG391" s="2056">
        <f>$CG$26</f>
        <v>576</v>
      </c>
      <c r="CH391" s="2070"/>
      <c r="CI391" s="2069">
        <v>4</v>
      </c>
      <c r="CJ391" s="2069" t="s">
        <v>859</v>
      </c>
      <c r="CK391" s="2069">
        <v>4</v>
      </c>
      <c r="CL391" s="2068">
        <v>6</v>
      </c>
      <c r="CM391" s="2068" t="s">
        <v>875</v>
      </c>
      <c r="CN391" s="2068" t="s">
        <v>859</v>
      </c>
      <c r="CO391" s="2068" t="s">
        <v>876</v>
      </c>
      <c r="CP391" s="2068" t="s">
        <v>877</v>
      </c>
      <c r="CQ391" s="6327"/>
      <c r="CR391" s="6327"/>
      <c r="CS391" s="2349"/>
    </row>
    <row r="392" spans="1:97" ht="12.75" customHeight="1">
      <c r="A392" s="6141"/>
      <c r="B392" s="6335"/>
      <c r="C392" s="6337"/>
      <c r="D392" s="6339"/>
      <c r="E392" s="6341"/>
      <c r="F392" s="6343"/>
      <c r="G392" s="6345"/>
      <c r="H392" s="6345"/>
      <c r="I392" s="6332"/>
      <c r="J392" s="6332"/>
      <c r="K392" s="6332"/>
      <c r="L392" s="6332"/>
      <c r="M392" s="6332"/>
      <c r="N392" s="6332"/>
      <c r="O392" s="6332"/>
      <c r="P392" s="6332"/>
      <c r="Q392" s="6332"/>
      <c r="R392" s="6332"/>
      <c r="S392" s="6332"/>
      <c r="T392" s="6332"/>
      <c r="U392" s="6332"/>
      <c r="V392" s="6332"/>
      <c r="W392" s="6332"/>
      <c r="X392" s="6332"/>
      <c r="Y392" s="6332"/>
      <c r="Z392" s="6332"/>
      <c r="AA392" s="6332"/>
      <c r="AB392" s="6332"/>
      <c r="AC392" s="6332"/>
      <c r="AD392" s="6332"/>
      <c r="AE392" s="6332"/>
      <c r="AF392" s="6332"/>
      <c r="AG392" s="6332"/>
      <c r="AH392" s="6332"/>
      <c r="AI392" s="6332"/>
      <c r="AJ392" s="6332"/>
      <c r="AK392" s="6332"/>
      <c r="AL392" s="6332"/>
      <c r="AM392" s="6332"/>
      <c r="AN392" s="6332"/>
      <c r="AO392" s="6332"/>
      <c r="AP392" s="6332"/>
      <c r="AQ392" s="6332"/>
      <c r="AR392" s="6332"/>
      <c r="AS392" s="6332"/>
      <c r="AT392" s="6332"/>
      <c r="AU392" s="6332"/>
      <c r="AV392" s="6332"/>
      <c r="AW392" s="6332"/>
      <c r="AX392" s="6332"/>
      <c r="AY392" s="6332"/>
      <c r="AZ392" s="6332"/>
      <c r="BA392" s="6332"/>
      <c r="BB392" s="6332"/>
      <c r="BC392" s="6332"/>
      <c r="BD392" s="6329" t="s">
        <v>2031</v>
      </c>
      <c r="BE392" s="5085"/>
      <c r="BF392" s="5085"/>
      <c r="BG392" s="5236"/>
      <c r="BH392" s="5933"/>
      <c r="BI392" s="5933"/>
      <c r="BJ392" s="5933"/>
      <c r="BK392" s="6206"/>
      <c r="BL392" s="6321"/>
      <c r="BM392" s="6321"/>
      <c r="BN392" s="6324"/>
      <c r="BO392" s="6321"/>
      <c r="BP392" s="6206"/>
      <c r="BQ392" s="6161"/>
      <c r="BR392" s="6161"/>
      <c r="BS392" s="6161"/>
      <c r="BT392" s="6161"/>
      <c r="BU392" s="2064" t="s">
        <v>2035</v>
      </c>
      <c r="BV392" s="2066" t="s">
        <v>857</v>
      </c>
      <c r="BW392" s="2065"/>
      <c r="BX392" s="1201">
        <v>3993</v>
      </c>
      <c r="BY392" s="2064" t="s">
        <v>2034</v>
      </c>
      <c r="BZ392" s="1201">
        <v>3993</v>
      </c>
      <c r="CA392" s="2064" t="s">
        <v>2036</v>
      </c>
      <c r="CB392" s="2067" t="s">
        <v>869</v>
      </c>
      <c r="CC392" s="2067" t="s">
        <v>869</v>
      </c>
      <c r="CD392" s="2056">
        <f>$CD$37</f>
        <v>256</v>
      </c>
      <c r="CE392" s="2056">
        <f>$CE$37</f>
        <v>256</v>
      </c>
      <c r="CF392" s="2056">
        <f>$CF$37</f>
        <v>256</v>
      </c>
      <c r="CG392" s="2056">
        <f>$CG$37</f>
        <v>256</v>
      </c>
      <c r="CH392" s="2082"/>
      <c r="CI392" s="1201">
        <v>4</v>
      </c>
      <c r="CJ392" s="1201" t="s">
        <v>859</v>
      </c>
      <c r="CK392" s="1201">
        <v>4</v>
      </c>
      <c r="CL392" s="2063"/>
      <c r="CM392" s="2063"/>
      <c r="CN392" s="2063"/>
      <c r="CO392" s="2063"/>
      <c r="CP392" s="2063"/>
      <c r="CQ392" s="6327"/>
      <c r="CR392" s="6327"/>
      <c r="CS392" s="2349"/>
    </row>
    <row r="393" spans="1:97" ht="12.75" customHeight="1">
      <c r="A393" s="6141"/>
      <c r="B393" s="6336"/>
      <c r="C393" s="6338"/>
      <c r="D393" s="6340"/>
      <c r="E393" s="6342"/>
      <c r="F393" s="6156"/>
      <c r="G393" s="6346"/>
      <c r="H393" s="6346"/>
      <c r="I393" s="6333"/>
      <c r="J393" s="6333"/>
      <c r="K393" s="6333"/>
      <c r="L393" s="6333"/>
      <c r="M393" s="6333"/>
      <c r="N393" s="6333"/>
      <c r="O393" s="6333"/>
      <c r="P393" s="6333"/>
      <c r="Q393" s="6333"/>
      <c r="R393" s="6333"/>
      <c r="S393" s="6333"/>
      <c r="T393" s="6333"/>
      <c r="U393" s="6333"/>
      <c r="V393" s="6333"/>
      <c r="W393" s="6333"/>
      <c r="X393" s="6333"/>
      <c r="Y393" s="6333"/>
      <c r="Z393" s="6333"/>
      <c r="AA393" s="6333"/>
      <c r="AB393" s="6333"/>
      <c r="AC393" s="6333"/>
      <c r="AD393" s="6333"/>
      <c r="AE393" s="6333"/>
      <c r="AF393" s="6333"/>
      <c r="AG393" s="6333"/>
      <c r="AH393" s="6333"/>
      <c r="AI393" s="6333"/>
      <c r="AJ393" s="6333"/>
      <c r="AK393" s="6333"/>
      <c r="AL393" s="6333"/>
      <c r="AM393" s="6333"/>
      <c r="AN393" s="6333"/>
      <c r="AO393" s="6333"/>
      <c r="AP393" s="6333"/>
      <c r="AQ393" s="6333"/>
      <c r="AR393" s="6333"/>
      <c r="AS393" s="6333"/>
      <c r="AT393" s="6333"/>
      <c r="AU393" s="6333"/>
      <c r="AV393" s="6333"/>
      <c r="AW393" s="6333"/>
      <c r="AX393" s="6333"/>
      <c r="AY393" s="6333"/>
      <c r="AZ393" s="6333"/>
      <c r="BA393" s="6333"/>
      <c r="BB393" s="6333"/>
      <c r="BC393" s="6333"/>
      <c r="BD393" s="6330"/>
      <c r="BE393" s="5086"/>
      <c r="BF393" s="5086"/>
      <c r="BG393" s="5237"/>
      <c r="BH393" s="5958"/>
      <c r="BI393" s="5958"/>
      <c r="BJ393" s="5958"/>
      <c r="BK393" s="6207"/>
      <c r="BL393" s="6322"/>
      <c r="BM393" s="6322"/>
      <c r="BN393" s="6325"/>
      <c r="BO393" s="6322"/>
      <c r="BP393" s="6207"/>
      <c r="BQ393" s="6162"/>
      <c r="BR393" s="6162"/>
      <c r="BS393" s="6162"/>
      <c r="BT393" s="6162"/>
      <c r="BU393" s="2064"/>
      <c r="BV393" s="2066"/>
      <c r="BW393" s="2065"/>
      <c r="BX393" s="1201"/>
      <c r="BY393" s="2064"/>
      <c r="BZ393" s="1201"/>
      <c r="CA393" s="2064"/>
      <c r="CB393" s="191"/>
      <c r="CC393" s="191"/>
      <c r="CD393" s="2218"/>
      <c r="CE393" s="2219"/>
      <c r="CF393" s="2219"/>
      <c r="CG393" s="2220"/>
      <c r="CH393" s="191"/>
      <c r="CI393" s="1201"/>
      <c r="CJ393" s="1201"/>
      <c r="CK393" s="1201"/>
      <c r="CL393" s="2063"/>
      <c r="CM393" s="2063"/>
      <c r="CN393" s="2063"/>
      <c r="CO393" s="2063"/>
      <c r="CP393" s="2063"/>
      <c r="CQ393" s="6328"/>
      <c r="CR393" s="6328"/>
      <c r="CS393" s="2350"/>
    </row>
    <row r="394" spans="1:97" ht="12.75" customHeight="1">
      <c r="A394" s="6141"/>
      <c r="B394" s="6334" t="s">
        <v>2464</v>
      </c>
      <c r="C394" s="6337" t="s">
        <v>6350</v>
      </c>
      <c r="D394" s="6339" t="s">
        <v>6294</v>
      </c>
      <c r="E394" s="6341" t="s">
        <v>2050</v>
      </c>
      <c r="F394" s="6343" t="s">
        <v>6295</v>
      </c>
      <c r="G394" s="6344">
        <v>1</v>
      </c>
      <c r="H394" s="6344">
        <v>1</v>
      </c>
      <c r="I394" s="6331" t="s">
        <v>2028</v>
      </c>
      <c r="J394" s="6331" t="s">
        <v>2028</v>
      </c>
      <c r="K394" s="6331" t="s">
        <v>2029</v>
      </c>
      <c r="L394" s="6331" t="s">
        <v>2029</v>
      </c>
      <c r="M394" s="6331">
        <v>9</v>
      </c>
      <c r="N394" s="6331">
        <v>0</v>
      </c>
      <c r="O394" s="6331">
        <v>31</v>
      </c>
      <c r="P394" s="6331">
        <v>9</v>
      </c>
      <c r="Q394" s="6331">
        <v>0</v>
      </c>
      <c r="R394" s="6331">
        <v>31</v>
      </c>
      <c r="S394" s="6331">
        <v>0</v>
      </c>
      <c r="T394" s="6331">
        <v>0</v>
      </c>
      <c r="U394" s="6331">
        <v>0</v>
      </c>
      <c r="V394" s="6331">
        <v>0</v>
      </c>
      <c r="W394" s="6331">
        <v>0</v>
      </c>
      <c r="X394" s="6331">
        <v>0</v>
      </c>
      <c r="Y394" s="6331">
        <v>0</v>
      </c>
      <c r="Z394" s="6331">
        <v>0</v>
      </c>
      <c r="AA394" s="6331">
        <v>0</v>
      </c>
      <c r="AB394" s="6331">
        <v>0</v>
      </c>
      <c r="AC394" s="6331"/>
      <c r="AD394" s="6331"/>
      <c r="AE394" s="6331"/>
      <c r="AF394" s="6331"/>
      <c r="AG394" s="6331"/>
      <c r="AH394" s="6331"/>
      <c r="AI394" s="6331"/>
      <c r="AJ394" s="6331">
        <v>0</v>
      </c>
      <c r="AK394" s="6331">
        <v>0</v>
      </c>
      <c r="AL394" s="6331">
        <v>0</v>
      </c>
      <c r="AM394" s="6331">
        <v>0</v>
      </c>
      <c r="AN394" s="6331" t="s">
        <v>2029</v>
      </c>
      <c r="AO394" s="6331">
        <v>0</v>
      </c>
      <c r="AP394" s="6331">
        <v>0</v>
      </c>
      <c r="AQ394" s="6331">
        <v>0</v>
      </c>
      <c r="AR394" s="6331">
        <v>0</v>
      </c>
      <c r="AS394" s="6331" t="s">
        <v>4810</v>
      </c>
      <c r="AT394" s="6331"/>
      <c r="AU394" s="6331"/>
      <c r="AV394" s="6331"/>
      <c r="AW394" s="6331" t="s">
        <v>4809</v>
      </c>
      <c r="AX394" s="6331" t="s">
        <v>4809</v>
      </c>
      <c r="AY394" s="6331">
        <v>0</v>
      </c>
      <c r="AZ394" s="6331">
        <v>0</v>
      </c>
      <c r="BA394" s="6331">
        <v>0</v>
      </c>
      <c r="BB394" s="6331">
        <v>0</v>
      </c>
      <c r="BC394" s="6331" t="s">
        <v>2030</v>
      </c>
      <c r="BD394" s="6329" t="s">
        <v>2031</v>
      </c>
      <c r="BE394" s="5957">
        <v>21000</v>
      </c>
      <c r="BF394" s="5957">
        <v>21000</v>
      </c>
      <c r="BG394" s="5084">
        <v>44455</v>
      </c>
      <c r="BH394" s="5957">
        <v>1500</v>
      </c>
      <c r="BI394" s="5957">
        <v>1500</v>
      </c>
      <c r="BJ394" s="5957">
        <v>4843</v>
      </c>
      <c r="BK394" s="6212" t="s">
        <v>873</v>
      </c>
      <c r="BL394" s="6320">
        <v>9</v>
      </c>
      <c r="BM394" s="6320">
        <v>2</v>
      </c>
      <c r="BN394" s="6323" t="s">
        <v>2045</v>
      </c>
      <c r="BO394" s="6320" t="s">
        <v>2033</v>
      </c>
      <c r="BP394" s="6212" t="s">
        <v>2034</v>
      </c>
      <c r="BQ394" s="6160">
        <v>0</v>
      </c>
      <c r="BR394" s="6160">
        <v>0</v>
      </c>
      <c r="BS394" s="6160">
        <v>0</v>
      </c>
      <c r="BT394" s="6160">
        <v>0</v>
      </c>
      <c r="BU394" s="2064" t="s">
        <v>2035</v>
      </c>
      <c r="BV394" s="2066" t="s">
        <v>857</v>
      </c>
      <c r="BW394" s="2065"/>
      <c r="BX394" s="2064">
        <v>3980</v>
      </c>
      <c r="BY394" s="2064" t="s">
        <v>2034</v>
      </c>
      <c r="BZ394" s="2064">
        <v>3980</v>
      </c>
      <c r="CA394" s="2064" t="s">
        <v>2036</v>
      </c>
      <c r="CB394" s="2084" t="s">
        <v>6281</v>
      </c>
      <c r="CC394" s="2084" t="s">
        <v>6282</v>
      </c>
      <c r="CD394" s="2185">
        <v>32256</v>
      </c>
      <c r="CE394" s="2185">
        <v>32320</v>
      </c>
      <c r="CF394" s="2185">
        <v>3200</v>
      </c>
      <c r="CG394" s="2185">
        <v>3264</v>
      </c>
      <c r="CH394" s="191"/>
      <c r="CI394" s="1201">
        <v>2</v>
      </c>
      <c r="CJ394" s="1201" t="s">
        <v>859</v>
      </c>
      <c r="CK394" s="1201">
        <v>2</v>
      </c>
      <c r="CL394" s="2063"/>
      <c r="CM394" s="2063"/>
      <c r="CN394" s="2063"/>
      <c r="CO394" s="2063"/>
      <c r="CP394" s="2063"/>
      <c r="CQ394" s="6326" t="s">
        <v>2468</v>
      </c>
      <c r="CR394" s="6326" t="s">
        <v>2455</v>
      </c>
      <c r="CS394" s="2813" t="s">
        <v>6354</v>
      </c>
    </row>
    <row r="395" spans="1:97" ht="12.75" customHeight="1">
      <c r="A395" s="6141"/>
      <c r="B395" s="6335"/>
      <c r="C395" s="6337"/>
      <c r="D395" s="6339"/>
      <c r="E395" s="6341"/>
      <c r="F395" s="6343"/>
      <c r="G395" s="6345"/>
      <c r="H395" s="6345"/>
      <c r="I395" s="6332"/>
      <c r="J395" s="6332"/>
      <c r="K395" s="6332"/>
      <c r="L395" s="6332"/>
      <c r="M395" s="6332"/>
      <c r="N395" s="6332"/>
      <c r="O395" s="6332"/>
      <c r="P395" s="6332"/>
      <c r="Q395" s="6332"/>
      <c r="R395" s="6332"/>
      <c r="S395" s="6332"/>
      <c r="T395" s="6332"/>
      <c r="U395" s="6332"/>
      <c r="V395" s="6332"/>
      <c r="W395" s="6332"/>
      <c r="X395" s="6332"/>
      <c r="Y395" s="6332"/>
      <c r="Z395" s="6332"/>
      <c r="AA395" s="6332"/>
      <c r="AB395" s="6332"/>
      <c r="AC395" s="6332"/>
      <c r="AD395" s="6332"/>
      <c r="AE395" s="6332"/>
      <c r="AF395" s="6332"/>
      <c r="AG395" s="6332"/>
      <c r="AH395" s="6332"/>
      <c r="AI395" s="6332"/>
      <c r="AJ395" s="6332"/>
      <c r="AK395" s="6332"/>
      <c r="AL395" s="6332"/>
      <c r="AM395" s="6332"/>
      <c r="AN395" s="6332"/>
      <c r="AO395" s="6332"/>
      <c r="AP395" s="6332"/>
      <c r="AQ395" s="6332"/>
      <c r="AR395" s="6332"/>
      <c r="AS395" s="6332"/>
      <c r="AT395" s="6332"/>
      <c r="AU395" s="6332"/>
      <c r="AV395" s="6332"/>
      <c r="AW395" s="6332"/>
      <c r="AX395" s="6332"/>
      <c r="AY395" s="6332"/>
      <c r="AZ395" s="6332"/>
      <c r="BA395" s="6332"/>
      <c r="BB395" s="6332"/>
      <c r="BC395" s="6332"/>
      <c r="BD395" s="6330"/>
      <c r="BE395" s="5933"/>
      <c r="BF395" s="5933"/>
      <c r="BG395" s="5085"/>
      <c r="BH395" s="5933"/>
      <c r="BI395" s="5933"/>
      <c r="BJ395" s="5933"/>
      <c r="BK395" s="6206"/>
      <c r="BL395" s="6321"/>
      <c r="BM395" s="6321"/>
      <c r="BN395" s="6324"/>
      <c r="BO395" s="6321"/>
      <c r="BP395" s="6206"/>
      <c r="BQ395" s="6161"/>
      <c r="BR395" s="6161"/>
      <c r="BS395" s="6161"/>
      <c r="BT395" s="6161"/>
      <c r="BU395" s="2064" t="s">
        <v>2035</v>
      </c>
      <c r="BV395" s="2066" t="s">
        <v>857</v>
      </c>
      <c r="BW395" s="2065"/>
      <c r="BX395" s="1201">
        <v>3989</v>
      </c>
      <c r="BY395" s="2064" t="s">
        <v>2034</v>
      </c>
      <c r="BZ395" s="1201">
        <v>3989</v>
      </c>
      <c r="CA395" s="2064" t="s">
        <v>2036</v>
      </c>
      <c r="CB395" s="2067" t="s">
        <v>4979</v>
      </c>
      <c r="CC395" s="2067" t="s">
        <v>4976</v>
      </c>
      <c r="CD395" s="2056">
        <f>$CD$29</f>
        <v>10048</v>
      </c>
      <c r="CE395" s="2056">
        <f>$CE$29</f>
        <v>10112</v>
      </c>
      <c r="CF395" s="2056">
        <f>$CF$26</f>
        <v>512</v>
      </c>
      <c r="CG395" s="2056">
        <f>$CG$26</f>
        <v>576</v>
      </c>
      <c r="CH395" s="2070"/>
      <c r="CI395" s="2069">
        <v>4</v>
      </c>
      <c r="CJ395" s="2069" t="s">
        <v>859</v>
      </c>
      <c r="CK395" s="2069">
        <v>4</v>
      </c>
      <c r="CL395" s="2068">
        <v>6</v>
      </c>
      <c r="CM395" s="2068" t="s">
        <v>875</v>
      </c>
      <c r="CN395" s="2068" t="s">
        <v>859</v>
      </c>
      <c r="CO395" s="2068" t="s">
        <v>876</v>
      </c>
      <c r="CP395" s="2068" t="s">
        <v>877</v>
      </c>
      <c r="CQ395" s="6327"/>
      <c r="CR395" s="6327"/>
      <c r="CS395" s="2349"/>
    </row>
    <row r="396" spans="1:97" ht="12.75" customHeight="1">
      <c r="A396" s="6141"/>
      <c r="B396" s="6335"/>
      <c r="C396" s="6337"/>
      <c r="D396" s="6339"/>
      <c r="E396" s="6341"/>
      <c r="F396" s="6343"/>
      <c r="G396" s="6345"/>
      <c r="H396" s="6345"/>
      <c r="I396" s="6332"/>
      <c r="J396" s="6332"/>
      <c r="K396" s="6332"/>
      <c r="L396" s="6332"/>
      <c r="M396" s="6332"/>
      <c r="N396" s="6332"/>
      <c r="O396" s="6332"/>
      <c r="P396" s="6332"/>
      <c r="Q396" s="6332"/>
      <c r="R396" s="6332"/>
      <c r="S396" s="6332"/>
      <c r="T396" s="6332"/>
      <c r="U396" s="6332"/>
      <c r="V396" s="6332"/>
      <c r="W396" s="6332"/>
      <c r="X396" s="6332"/>
      <c r="Y396" s="6332"/>
      <c r="Z396" s="6332"/>
      <c r="AA396" s="6332"/>
      <c r="AB396" s="6332"/>
      <c r="AC396" s="6332"/>
      <c r="AD396" s="6332"/>
      <c r="AE396" s="6332"/>
      <c r="AF396" s="6332"/>
      <c r="AG396" s="6332"/>
      <c r="AH396" s="6332"/>
      <c r="AI396" s="6332"/>
      <c r="AJ396" s="6332"/>
      <c r="AK396" s="6332"/>
      <c r="AL396" s="6332"/>
      <c r="AM396" s="6332"/>
      <c r="AN396" s="6332"/>
      <c r="AO396" s="6332"/>
      <c r="AP396" s="6332"/>
      <c r="AQ396" s="6332"/>
      <c r="AR396" s="6332"/>
      <c r="AS396" s="6332"/>
      <c r="AT396" s="6332"/>
      <c r="AU396" s="6332"/>
      <c r="AV396" s="6332"/>
      <c r="AW396" s="6332"/>
      <c r="AX396" s="6332"/>
      <c r="AY396" s="6332"/>
      <c r="AZ396" s="6332"/>
      <c r="BA396" s="6332"/>
      <c r="BB396" s="6332"/>
      <c r="BC396" s="6332"/>
      <c r="BD396" s="6329" t="s">
        <v>2031</v>
      </c>
      <c r="BE396" s="5933"/>
      <c r="BF396" s="5933"/>
      <c r="BG396" s="5085"/>
      <c r="BH396" s="5933"/>
      <c r="BI396" s="5933"/>
      <c r="BJ396" s="5933"/>
      <c r="BK396" s="6206"/>
      <c r="BL396" s="6321"/>
      <c r="BM396" s="6321"/>
      <c r="BN396" s="6324"/>
      <c r="BO396" s="6321"/>
      <c r="BP396" s="6206"/>
      <c r="BQ396" s="6161"/>
      <c r="BR396" s="6161"/>
      <c r="BS396" s="6161"/>
      <c r="BT396" s="6161"/>
      <c r="BU396" s="2064" t="s">
        <v>2035</v>
      </c>
      <c r="BV396" s="2066" t="s">
        <v>857</v>
      </c>
      <c r="BW396" s="2065"/>
      <c r="BX396" s="1201">
        <v>3993</v>
      </c>
      <c r="BY396" s="2064" t="s">
        <v>2034</v>
      </c>
      <c r="BZ396" s="1201">
        <v>3993</v>
      </c>
      <c r="CA396" s="2064" t="s">
        <v>2036</v>
      </c>
      <c r="CB396" s="2067" t="s">
        <v>340</v>
      </c>
      <c r="CC396" s="2067" t="s">
        <v>340</v>
      </c>
      <c r="CD396" s="2056">
        <v>512</v>
      </c>
      <c r="CE396" s="2056">
        <v>512</v>
      </c>
      <c r="CF396" s="2056">
        <v>512</v>
      </c>
      <c r="CG396" s="2056">
        <v>512</v>
      </c>
      <c r="CH396" s="2082"/>
      <c r="CI396" s="1201">
        <v>10</v>
      </c>
      <c r="CJ396" s="1201" t="s">
        <v>859</v>
      </c>
      <c r="CK396" s="1201">
        <v>10</v>
      </c>
      <c r="CL396" s="2063"/>
      <c r="CM396" s="2063"/>
      <c r="CN396" s="2063"/>
      <c r="CO396" s="2063"/>
      <c r="CP396" s="2063"/>
      <c r="CQ396" s="6327"/>
      <c r="CR396" s="6327"/>
      <c r="CS396" s="2349"/>
    </row>
    <row r="397" spans="1:97" ht="12.75" customHeight="1">
      <c r="A397" s="6141"/>
      <c r="B397" s="6336"/>
      <c r="C397" s="6338"/>
      <c r="D397" s="6340"/>
      <c r="E397" s="6342"/>
      <c r="F397" s="6156"/>
      <c r="G397" s="6346"/>
      <c r="H397" s="6346"/>
      <c r="I397" s="6333"/>
      <c r="J397" s="6333"/>
      <c r="K397" s="6333"/>
      <c r="L397" s="6333"/>
      <c r="M397" s="6333"/>
      <c r="N397" s="6333"/>
      <c r="O397" s="6333"/>
      <c r="P397" s="6333"/>
      <c r="Q397" s="6333"/>
      <c r="R397" s="6333"/>
      <c r="S397" s="6333"/>
      <c r="T397" s="6333"/>
      <c r="U397" s="6333"/>
      <c r="V397" s="6333"/>
      <c r="W397" s="6333"/>
      <c r="X397" s="6333"/>
      <c r="Y397" s="6333"/>
      <c r="Z397" s="6333"/>
      <c r="AA397" s="6333"/>
      <c r="AB397" s="6333"/>
      <c r="AC397" s="6333"/>
      <c r="AD397" s="6333"/>
      <c r="AE397" s="6333"/>
      <c r="AF397" s="6333"/>
      <c r="AG397" s="6333"/>
      <c r="AH397" s="6333"/>
      <c r="AI397" s="6333"/>
      <c r="AJ397" s="6333"/>
      <c r="AK397" s="6333"/>
      <c r="AL397" s="6333"/>
      <c r="AM397" s="6333"/>
      <c r="AN397" s="6333"/>
      <c r="AO397" s="6333"/>
      <c r="AP397" s="6333"/>
      <c r="AQ397" s="6333"/>
      <c r="AR397" s="6333"/>
      <c r="AS397" s="6333"/>
      <c r="AT397" s="6333"/>
      <c r="AU397" s="6333"/>
      <c r="AV397" s="6333"/>
      <c r="AW397" s="6333"/>
      <c r="AX397" s="6333"/>
      <c r="AY397" s="6333"/>
      <c r="AZ397" s="6333"/>
      <c r="BA397" s="6333"/>
      <c r="BB397" s="6333"/>
      <c r="BC397" s="6333"/>
      <c r="BD397" s="6330"/>
      <c r="BE397" s="5958"/>
      <c r="BF397" s="5958"/>
      <c r="BG397" s="5086"/>
      <c r="BH397" s="5958"/>
      <c r="BI397" s="5958"/>
      <c r="BJ397" s="5958"/>
      <c r="BK397" s="6207"/>
      <c r="BL397" s="6322"/>
      <c r="BM397" s="6322"/>
      <c r="BN397" s="6325"/>
      <c r="BO397" s="6322"/>
      <c r="BP397" s="6207"/>
      <c r="BQ397" s="6162"/>
      <c r="BR397" s="6162"/>
      <c r="BS397" s="6162"/>
      <c r="BT397" s="6162"/>
      <c r="BU397" s="2064"/>
      <c r="BV397" s="2066"/>
      <c r="BW397" s="2065"/>
      <c r="BX397" s="1201"/>
      <c r="BY397" s="2064"/>
      <c r="BZ397" s="1201"/>
      <c r="CA397" s="2064"/>
      <c r="CB397" s="191"/>
      <c r="CC397" s="191"/>
      <c r="CD397" s="2218"/>
      <c r="CE397" s="2219"/>
      <c r="CF397" s="2219"/>
      <c r="CG397" s="2220"/>
      <c r="CH397" s="191"/>
      <c r="CI397" s="1201"/>
      <c r="CJ397" s="1201"/>
      <c r="CK397" s="1201"/>
      <c r="CL397" s="2063"/>
      <c r="CM397" s="2063"/>
      <c r="CN397" s="2063"/>
      <c r="CO397" s="2063"/>
      <c r="CP397" s="2063"/>
      <c r="CQ397" s="6328"/>
      <c r="CR397" s="6328"/>
      <c r="CS397" s="2350"/>
    </row>
    <row r="398" spans="1:97" ht="12.75" customHeight="1">
      <c r="A398" s="6141"/>
      <c r="B398" s="6334" t="s">
        <v>2464</v>
      </c>
      <c r="C398" s="6337" t="s">
        <v>6351</v>
      </c>
      <c r="D398" s="6339" t="s">
        <v>6296</v>
      </c>
      <c r="E398" s="6341" t="s">
        <v>2050</v>
      </c>
      <c r="F398" s="6343" t="s">
        <v>6297</v>
      </c>
      <c r="G398" s="6344">
        <v>1</v>
      </c>
      <c r="H398" s="6344">
        <v>1</v>
      </c>
      <c r="I398" s="6331" t="s">
        <v>2028</v>
      </c>
      <c r="J398" s="6331" t="s">
        <v>2028</v>
      </c>
      <c r="K398" s="6331" t="s">
        <v>2029</v>
      </c>
      <c r="L398" s="6331" t="s">
        <v>2029</v>
      </c>
      <c r="M398" s="6331">
        <v>9</v>
      </c>
      <c r="N398" s="6331">
        <v>0</v>
      </c>
      <c r="O398" s="6331">
        <v>31</v>
      </c>
      <c r="P398" s="6331">
        <v>9</v>
      </c>
      <c r="Q398" s="6331">
        <v>0</v>
      </c>
      <c r="R398" s="6331">
        <v>31</v>
      </c>
      <c r="S398" s="6331">
        <v>0</v>
      </c>
      <c r="T398" s="6331">
        <v>0</v>
      </c>
      <c r="U398" s="6331">
        <v>0</v>
      </c>
      <c r="V398" s="6331">
        <v>0</v>
      </c>
      <c r="W398" s="6331">
        <v>0</v>
      </c>
      <c r="X398" s="6331">
        <v>0</v>
      </c>
      <c r="Y398" s="6331">
        <v>0</v>
      </c>
      <c r="Z398" s="6331">
        <v>0</v>
      </c>
      <c r="AA398" s="6331">
        <v>0</v>
      </c>
      <c r="AB398" s="6331">
        <v>0</v>
      </c>
      <c r="AC398" s="6331"/>
      <c r="AD398" s="6331"/>
      <c r="AE398" s="6331"/>
      <c r="AF398" s="6331"/>
      <c r="AG398" s="6331"/>
      <c r="AH398" s="6331"/>
      <c r="AI398" s="6331"/>
      <c r="AJ398" s="6331">
        <v>0</v>
      </c>
      <c r="AK398" s="6331">
        <v>0</v>
      </c>
      <c r="AL398" s="6331">
        <v>0</v>
      </c>
      <c r="AM398" s="6331">
        <v>0</v>
      </c>
      <c r="AN398" s="6331" t="s">
        <v>2029</v>
      </c>
      <c r="AO398" s="6331">
        <v>0</v>
      </c>
      <c r="AP398" s="6331">
        <v>0</v>
      </c>
      <c r="AQ398" s="6331">
        <v>0</v>
      </c>
      <c r="AR398" s="6331">
        <v>0</v>
      </c>
      <c r="AS398" s="6331" t="s">
        <v>4810</v>
      </c>
      <c r="AT398" s="6331"/>
      <c r="AU398" s="6331"/>
      <c r="AV398" s="6331"/>
      <c r="AW398" s="6331" t="s">
        <v>4809</v>
      </c>
      <c r="AX398" s="6331" t="s">
        <v>4809</v>
      </c>
      <c r="AY398" s="6331">
        <v>0</v>
      </c>
      <c r="AZ398" s="6331">
        <v>0</v>
      </c>
      <c r="BA398" s="6331">
        <v>0</v>
      </c>
      <c r="BB398" s="6331">
        <v>0</v>
      </c>
      <c r="BC398" s="6331" t="s">
        <v>2030</v>
      </c>
      <c r="BD398" s="6329" t="s">
        <v>2031</v>
      </c>
      <c r="BE398" s="5084">
        <v>28000</v>
      </c>
      <c r="BF398" s="5084">
        <v>28000</v>
      </c>
      <c r="BG398" s="5291">
        <v>55476</v>
      </c>
      <c r="BH398" s="5957">
        <v>2000</v>
      </c>
      <c r="BI398" s="5957">
        <v>2000</v>
      </c>
      <c r="BJ398" s="5957">
        <v>5966</v>
      </c>
      <c r="BK398" s="6212" t="s">
        <v>873</v>
      </c>
      <c r="BL398" s="6320">
        <v>9</v>
      </c>
      <c r="BM398" s="6320">
        <v>2</v>
      </c>
      <c r="BN398" s="6323" t="s">
        <v>2045</v>
      </c>
      <c r="BO398" s="6320" t="s">
        <v>2033</v>
      </c>
      <c r="BP398" s="6212" t="s">
        <v>2034</v>
      </c>
      <c r="BQ398" s="6160">
        <v>0</v>
      </c>
      <c r="BR398" s="6160">
        <v>0</v>
      </c>
      <c r="BS398" s="6160">
        <v>0</v>
      </c>
      <c r="BT398" s="6160">
        <v>0</v>
      </c>
      <c r="BU398" s="2064" t="s">
        <v>2035</v>
      </c>
      <c r="BV398" s="2066" t="s">
        <v>857</v>
      </c>
      <c r="BW398" s="2065"/>
      <c r="BX398" s="2064">
        <v>3980</v>
      </c>
      <c r="BY398" s="2064" t="s">
        <v>2034</v>
      </c>
      <c r="BZ398" s="2064">
        <v>3980</v>
      </c>
      <c r="CA398" s="2064" t="s">
        <v>2036</v>
      </c>
      <c r="CB398" s="2084" t="s">
        <v>6285</v>
      </c>
      <c r="CC398" s="2084" t="s">
        <v>1218</v>
      </c>
      <c r="CD398" s="2185">
        <v>43264</v>
      </c>
      <c r="CE398" s="2185">
        <v>43328</v>
      </c>
      <c r="CF398" s="2185">
        <v>4288</v>
      </c>
      <c r="CG398" s="2185">
        <v>4352</v>
      </c>
      <c r="CH398" s="191"/>
      <c r="CI398" s="1201">
        <v>2</v>
      </c>
      <c r="CJ398" s="1201" t="s">
        <v>859</v>
      </c>
      <c r="CK398" s="1201">
        <v>2</v>
      </c>
      <c r="CL398" s="2063"/>
      <c r="CM398" s="2063"/>
      <c r="CN398" s="2063"/>
      <c r="CO398" s="2063"/>
      <c r="CP398" s="2063"/>
      <c r="CQ398" s="6326" t="s">
        <v>2468</v>
      </c>
      <c r="CR398" s="6326" t="s">
        <v>2455</v>
      </c>
      <c r="CS398" s="2813" t="s">
        <v>6354</v>
      </c>
    </row>
    <row r="399" spans="1:97" ht="12.75" customHeight="1">
      <c r="A399" s="6141"/>
      <c r="B399" s="6335"/>
      <c r="C399" s="6337"/>
      <c r="D399" s="6339"/>
      <c r="E399" s="6341"/>
      <c r="F399" s="6343"/>
      <c r="G399" s="6345"/>
      <c r="H399" s="6345"/>
      <c r="I399" s="6332"/>
      <c r="J399" s="6332"/>
      <c r="K399" s="6332"/>
      <c r="L399" s="6332"/>
      <c r="M399" s="6332"/>
      <c r="N399" s="6332"/>
      <c r="O399" s="6332"/>
      <c r="P399" s="6332"/>
      <c r="Q399" s="6332"/>
      <c r="R399" s="6332"/>
      <c r="S399" s="6332"/>
      <c r="T399" s="6332"/>
      <c r="U399" s="6332"/>
      <c r="V399" s="6332"/>
      <c r="W399" s="6332"/>
      <c r="X399" s="6332"/>
      <c r="Y399" s="6332"/>
      <c r="Z399" s="6332"/>
      <c r="AA399" s="6332"/>
      <c r="AB399" s="6332"/>
      <c r="AC399" s="6332"/>
      <c r="AD399" s="6332"/>
      <c r="AE399" s="6332"/>
      <c r="AF399" s="6332"/>
      <c r="AG399" s="6332"/>
      <c r="AH399" s="6332"/>
      <c r="AI399" s="6332"/>
      <c r="AJ399" s="6332"/>
      <c r="AK399" s="6332"/>
      <c r="AL399" s="6332"/>
      <c r="AM399" s="6332"/>
      <c r="AN399" s="6332"/>
      <c r="AO399" s="6332"/>
      <c r="AP399" s="6332"/>
      <c r="AQ399" s="6332"/>
      <c r="AR399" s="6332"/>
      <c r="AS399" s="6332"/>
      <c r="AT399" s="6332"/>
      <c r="AU399" s="6332"/>
      <c r="AV399" s="6332"/>
      <c r="AW399" s="6332"/>
      <c r="AX399" s="6332"/>
      <c r="AY399" s="6332"/>
      <c r="AZ399" s="6332"/>
      <c r="BA399" s="6332"/>
      <c r="BB399" s="6332"/>
      <c r="BC399" s="6332"/>
      <c r="BD399" s="6330"/>
      <c r="BE399" s="5085"/>
      <c r="BF399" s="5085"/>
      <c r="BG399" s="5236"/>
      <c r="BH399" s="5933"/>
      <c r="BI399" s="5933"/>
      <c r="BJ399" s="5933"/>
      <c r="BK399" s="6206"/>
      <c r="BL399" s="6321"/>
      <c r="BM399" s="6321"/>
      <c r="BN399" s="6324"/>
      <c r="BO399" s="6321"/>
      <c r="BP399" s="6206"/>
      <c r="BQ399" s="6161"/>
      <c r="BR399" s="6161"/>
      <c r="BS399" s="6161"/>
      <c r="BT399" s="6161"/>
      <c r="BU399" s="2064" t="s">
        <v>2035</v>
      </c>
      <c r="BV399" s="2066" t="s">
        <v>857</v>
      </c>
      <c r="BW399" s="2065"/>
      <c r="BX399" s="1201">
        <v>3989</v>
      </c>
      <c r="BY399" s="2064" t="s">
        <v>2034</v>
      </c>
      <c r="BZ399" s="1201">
        <v>3989</v>
      </c>
      <c r="CA399" s="2064" t="s">
        <v>2036</v>
      </c>
      <c r="CB399" s="2067" t="s">
        <v>4979</v>
      </c>
      <c r="CC399" s="2067" t="s">
        <v>4976</v>
      </c>
      <c r="CD399" s="2056">
        <f>$CD$29</f>
        <v>10048</v>
      </c>
      <c r="CE399" s="2056">
        <f>$CE$29</f>
        <v>10112</v>
      </c>
      <c r="CF399" s="2056">
        <f>$CF$26</f>
        <v>512</v>
      </c>
      <c r="CG399" s="2056">
        <f>$CG$26</f>
        <v>576</v>
      </c>
      <c r="CH399" s="2070"/>
      <c r="CI399" s="2069">
        <v>4</v>
      </c>
      <c r="CJ399" s="2069" t="s">
        <v>859</v>
      </c>
      <c r="CK399" s="2069">
        <v>4</v>
      </c>
      <c r="CL399" s="2068">
        <v>6</v>
      </c>
      <c r="CM399" s="2068" t="s">
        <v>875</v>
      </c>
      <c r="CN399" s="2068" t="s">
        <v>859</v>
      </c>
      <c r="CO399" s="2068" t="s">
        <v>876</v>
      </c>
      <c r="CP399" s="2068" t="s">
        <v>877</v>
      </c>
      <c r="CQ399" s="6327"/>
      <c r="CR399" s="6327"/>
      <c r="CS399" s="2349"/>
    </row>
    <row r="400" spans="1:97" ht="12.75" customHeight="1">
      <c r="A400" s="6141"/>
      <c r="B400" s="6335"/>
      <c r="C400" s="6337"/>
      <c r="D400" s="6339"/>
      <c r="E400" s="6341"/>
      <c r="F400" s="6343"/>
      <c r="G400" s="6345"/>
      <c r="H400" s="6345"/>
      <c r="I400" s="6332"/>
      <c r="J400" s="6332"/>
      <c r="K400" s="6332"/>
      <c r="L400" s="6332"/>
      <c r="M400" s="6332"/>
      <c r="N400" s="6332"/>
      <c r="O400" s="6332"/>
      <c r="P400" s="6332"/>
      <c r="Q400" s="6332"/>
      <c r="R400" s="6332"/>
      <c r="S400" s="6332"/>
      <c r="T400" s="6332"/>
      <c r="U400" s="6332"/>
      <c r="V400" s="6332"/>
      <c r="W400" s="6332"/>
      <c r="X400" s="6332"/>
      <c r="Y400" s="6332"/>
      <c r="Z400" s="6332"/>
      <c r="AA400" s="6332"/>
      <c r="AB400" s="6332"/>
      <c r="AC400" s="6332"/>
      <c r="AD400" s="6332"/>
      <c r="AE400" s="6332"/>
      <c r="AF400" s="6332"/>
      <c r="AG400" s="6332"/>
      <c r="AH400" s="6332"/>
      <c r="AI400" s="6332"/>
      <c r="AJ400" s="6332"/>
      <c r="AK400" s="6332"/>
      <c r="AL400" s="6332"/>
      <c r="AM400" s="6332"/>
      <c r="AN400" s="6332"/>
      <c r="AO400" s="6332"/>
      <c r="AP400" s="6332"/>
      <c r="AQ400" s="6332"/>
      <c r="AR400" s="6332"/>
      <c r="AS400" s="6332"/>
      <c r="AT400" s="6332"/>
      <c r="AU400" s="6332"/>
      <c r="AV400" s="6332"/>
      <c r="AW400" s="6332"/>
      <c r="AX400" s="6332"/>
      <c r="AY400" s="6332"/>
      <c r="AZ400" s="6332"/>
      <c r="BA400" s="6332"/>
      <c r="BB400" s="6332"/>
      <c r="BC400" s="6332"/>
      <c r="BD400" s="6329" t="s">
        <v>2031</v>
      </c>
      <c r="BE400" s="5085"/>
      <c r="BF400" s="5085"/>
      <c r="BG400" s="5236"/>
      <c r="BH400" s="5933"/>
      <c r="BI400" s="5933"/>
      <c r="BJ400" s="5933"/>
      <c r="BK400" s="6206"/>
      <c r="BL400" s="6321"/>
      <c r="BM400" s="6321"/>
      <c r="BN400" s="6324"/>
      <c r="BO400" s="6321"/>
      <c r="BP400" s="6206"/>
      <c r="BQ400" s="6161"/>
      <c r="BR400" s="6161"/>
      <c r="BS400" s="6161"/>
      <c r="BT400" s="6161"/>
      <c r="BU400" s="2064" t="s">
        <v>2035</v>
      </c>
      <c r="BV400" s="2066" t="s">
        <v>857</v>
      </c>
      <c r="BW400" s="2065"/>
      <c r="BX400" s="1201">
        <v>3993</v>
      </c>
      <c r="BY400" s="2064" t="s">
        <v>2034</v>
      </c>
      <c r="BZ400" s="1201">
        <v>3993</v>
      </c>
      <c r="CA400" s="2064" t="s">
        <v>2036</v>
      </c>
      <c r="CB400" s="2067" t="s">
        <v>340</v>
      </c>
      <c r="CC400" s="2067" t="s">
        <v>340</v>
      </c>
      <c r="CD400" s="2056">
        <v>512</v>
      </c>
      <c r="CE400" s="2056">
        <v>512</v>
      </c>
      <c r="CF400" s="2056">
        <v>512</v>
      </c>
      <c r="CG400" s="2056">
        <v>512</v>
      </c>
      <c r="CH400" s="2082"/>
      <c r="CI400" s="1201">
        <v>10</v>
      </c>
      <c r="CJ400" s="1201" t="s">
        <v>859</v>
      </c>
      <c r="CK400" s="1201">
        <v>10</v>
      </c>
      <c r="CL400" s="2063"/>
      <c r="CM400" s="2063"/>
      <c r="CN400" s="2063"/>
      <c r="CO400" s="2063"/>
      <c r="CP400" s="2063"/>
      <c r="CQ400" s="6327"/>
      <c r="CR400" s="6327"/>
      <c r="CS400" s="2349"/>
    </row>
    <row r="401" spans="1:98" ht="12.75" customHeight="1" thickBot="1">
      <c r="A401" s="6142"/>
      <c r="B401" s="6336"/>
      <c r="C401" s="6338"/>
      <c r="D401" s="6340"/>
      <c r="E401" s="6342"/>
      <c r="F401" s="6156"/>
      <c r="G401" s="6346"/>
      <c r="H401" s="6346"/>
      <c r="I401" s="6333"/>
      <c r="J401" s="6333"/>
      <c r="K401" s="6333"/>
      <c r="L401" s="6333"/>
      <c r="M401" s="6333"/>
      <c r="N401" s="6333"/>
      <c r="O401" s="6333"/>
      <c r="P401" s="6333"/>
      <c r="Q401" s="6333"/>
      <c r="R401" s="6333"/>
      <c r="S401" s="6333"/>
      <c r="T401" s="6333"/>
      <c r="U401" s="6333"/>
      <c r="V401" s="6333"/>
      <c r="W401" s="6333"/>
      <c r="X401" s="6333"/>
      <c r="Y401" s="6333"/>
      <c r="Z401" s="6333"/>
      <c r="AA401" s="6333"/>
      <c r="AB401" s="6333"/>
      <c r="AC401" s="6333"/>
      <c r="AD401" s="6333"/>
      <c r="AE401" s="6333"/>
      <c r="AF401" s="6333"/>
      <c r="AG401" s="6333"/>
      <c r="AH401" s="6333"/>
      <c r="AI401" s="6333"/>
      <c r="AJ401" s="6333"/>
      <c r="AK401" s="6333"/>
      <c r="AL401" s="6333"/>
      <c r="AM401" s="6333"/>
      <c r="AN401" s="6333"/>
      <c r="AO401" s="6333"/>
      <c r="AP401" s="6333"/>
      <c r="AQ401" s="6333"/>
      <c r="AR401" s="6333"/>
      <c r="AS401" s="6333"/>
      <c r="AT401" s="6333"/>
      <c r="AU401" s="6333"/>
      <c r="AV401" s="6333"/>
      <c r="AW401" s="6333"/>
      <c r="AX401" s="6333"/>
      <c r="AY401" s="6333"/>
      <c r="AZ401" s="6333"/>
      <c r="BA401" s="6333"/>
      <c r="BB401" s="6333"/>
      <c r="BC401" s="6333"/>
      <c r="BD401" s="6330"/>
      <c r="BE401" s="5086"/>
      <c r="BF401" s="5086"/>
      <c r="BG401" s="5237"/>
      <c r="BH401" s="5958"/>
      <c r="BI401" s="5958"/>
      <c r="BJ401" s="5958"/>
      <c r="BK401" s="6207"/>
      <c r="BL401" s="6322"/>
      <c r="BM401" s="6322"/>
      <c r="BN401" s="6325"/>
      <c r="BO401" s="6322"/>
      <c r="BP401" s="6207"/>
      <c r="BQ401" s="6162"/>
      <c r="BR401" s="6162"/>
      <c r="BS401" s="6162"/>
      <c r="BT401" s="6162"/>
      <c r="BU401" s="2064"/>
      <c r="BV401" s="2066"/>
      <c r="BW401" s="2065"/>
      <c r="BX401" s="1201"/>
      <c r="BY401" s="2064"/>
      <c r="BZ401" s="1201"/>
      <c r="CA401" s="2064"/>
      <c r="CB401" s="191"/>
      <c r="CC401" s="191"/>
      <c r="CD401" s="2218"/>
      <c r="CE401" s="2219"/>
      <c r="CF401" s="2219"/>
      <c r="CG401" s="2220"/>
      <c r="CH401" s="191"/>
      <c r="CI401" s="1201"/>
      <c r="CJ401" s="1201"/>
      <c r="CK401" s="1201"/>
      <c r="CL401" s="2063"/>
      <c r="CM401" s="2063"/>
      <c r="CN401" s="2063"/>
      <c r="CO401" s="2063"/>
      <c r="CP401" s="2063"/>
      <c r="CQ401" s="6328"/>
      <c r="CR401" s="6328"/>
      <c r="CS401" s="2350"/>
    </row>
    <row r="402" spans="1:98" s="2059" customFormat="1" ht="12.75" customHeight="1">
      <c r="A402" s="6141" t="s">
        <v>5960</v>
      </c>
      <c r="B402" s="6361" t="s">
        <v>2463</v>
      </c>
      <c r="C402" s="3490" t="s">
        <v>3786</v>
      </c>
      <c r="D402" s="6387" t="s">
        <v>5829</v>
      </c>
      <c r="E402" s="6390" t="s">
        <v>2026</v>
      </c>
      <c r="F402" s="6565" t="s">
        <v>5903</v>
      </c>
      <c r="G402" s="6436">
        <v>1</v>
      </c>
      <c r="H402" s="6435">
        <v>1</v>
      </c>
      <c r="I402" s="6332" t="s">
        <v>2028</v>
      </c>
      <c r="J402" s="6332" t="s">
        <v>2028</v>
      </c>
      <c r="K402" s="6332" t="s">
        <v>2029</v>
      </c>
      <c r="L402" s="6332" t="s">
        <v>2029</v>
      </c>
      <c r="M402" s="6332">
        <v>6</v>
      </c>
      <c r="N402" s="6332">
        <v>0</v>
      </c>
      <c r="O402" s="6332">
        <v>31</v>
      </c>
      <c r="P402" s="6332">
        <v>6</v>
      </c>
      <c r="Q402" s="6332">
        <v>0</v>
      </c>
      <c r="R402" s="6332">
        <v>31</v>
      </c>
      <c r="S402" s="6332">
        <v>0</v>
      </c>
      <c r="T402" s="6332">
        <v>0</v>
      </c>
      <c r="U402" s="6332">
        <v>0</v>
      </c>
      <c r="V402" s="6332">
        <v>0</v>
      </c>
      <c r="W402" s="6332">
        <v>0</v>
      </c>
      <c r="X402" s="6332">
        <v>0</v>
      </c>
      <c r="Y402" s="6332">
        <v>0</v>
      </c>
      <c r="Z402" s="6332">
        <v>0</v>
      </c>
      <c r="AA402" s="6332">
        <v>0</v>
      </c>
      <c r="AB402" s="6332">
        <v>0</v>
      </c>
      <c r="AC402" s="6332"/>
      <c r="AD402" s="6332"/>
      <c r="AE402" s="6332"/>
      <c r="AF402" s="6332"/>
      <c r="AG402" s="6332"/>
      <c r="AH402" s="6332"/>
      <c r="AI402" s="6332"/>
      <c r="AJ402" s="6332">
        <v>0</v>
      </c>
      <c r="AK402" s="6332">
        <v>0</v>
      </c>
      <c r="AL402" s="6332">
        <v>0</v>
      </c>
      <c r="AM402" s="6332">
        <v>0</v>
      </c>
      <c r="AN402" s="6332" t="s">
        <v>2029</v>
      </c>
      <c r="AO402" s="6332">
        <v>0</v>
      </c>
      <c r="AP402" s="6332">
        <v>0</v>
      </c>
      <c r="AQ402" s="6332">
        <v>0</v>
      </c>
      <c r="AR402" s="6332">
        <v>0</v>
      </c>
      <c r="AS402" s="6332" t="s">
        <v>4810</v>
      </c>
      <c r="AT402" s="6332"/>
      <c r="AU402" s="6332"/>
      <c r="AV402" s="6332"/>
      <c r="AW402" s="6332" t="s">
        <v>4809</v>
      </c>
      <c r="AX402" s="6332" t="s">
        <v>4809</v>
      </c>
      <c r="AY402" s="6332">
        <v>0</v>
      </c>
      <c r="AZ402" s="6332">
        <v>0</v>
      </c>
      <c r="BA402" s="6332">
        <v>0</v>
      </c>
      <c r="BB402" s="6332">
        <v>0</v>
      </c>
      <c r="BC402" s="6332" t="s">
        <v>2030</v>
      </c>
      <c r="BD402" s="6560" t="s">
        <v>2031</v>
      </c>
      <c r="BE402" s="6541">
        <f>$CD$47+SUM(CD403:CD405)</f>
        <v>4408</v>
      </c>
      <c r="BF402" s="6541">
        <f>BE402</f>
        <v>4408</v>
      </c>
      <c r="BG402" s="6541">
        <f>$CE$47+SUM(CE403:CE405)</f>
        <v>11015</v>
      </c>
      <c r="BH402" s="6561">
        <f>$CF$47+SUM(CF403/2+CF404+CF405)</f>
        <v>863</v>
      </c>
      <c r="BI402" s="6561">
        <f>BH402</f>
        <v>863</v>
      </c>
      <c r="BJ402" s="6541">
        <f>$CG$47+SUM(CG403/2+CG404+CG405)</f>
        <v>1128</v>
      </c>
      <c r="BK402" s="6206" t="s">
        <v>873</v>
      </c>
      <c r="BL402" s="6321">
        <v>4</v>
      </c>
      <c r="BM402" s="6321">
        <v>2</v>
      </c>
      <c r="BN402" s="6324" t="s">
        <v>2032</v>
      </c>
      <c r="BO402" s="6321" t="s">
        <v>2033</v>
      </c>
      <c r="BP402" s="6206" t="s">
        <v>2034</v>
      </c>
      <c r="BQ402" s="6161">
        <v>0</v>
      </c>
      <c r="BR402" s="6161">
        <v>0</v>
      </c>
      <c r="BS402" s="6161">
        <v>0</v>
      </c>
      <c r="BT402" s="6161">
        <v>0</v>
      </c>
      <c r="BU402" s="2809" t="s">
        <v>2035</v>
      </c>
      <c r="BV402" s="2810" t="s">
        <v>857</v>
      </c>
      <c r="BW402" s="2093"/>
      <c r="BX402" s="2809">
        <v>3980</v>
      </c>
      <c r="BY402" s="2809" t="s">
        <v>2034</v>
      </c>
      <c r="BZ402" s="2809">
        <v>3980</v>
      </c>
      <c r="CA402" s="2809" t="s">
        <v>2036</v>
      </c>
      <c r="CB402" s="2811" t="s">
        <v>2037</v>
      </c>
      <c r="CC402" s="2811" t="s">
        <v>1708</v>
      </c>
      <c r="CD402" s="2056">
        <f>$CD$34</f>
        <v>10752</v>
      </c>
      <c r="CE402" s="2056">
        <f>$CE$34</f>
        <v>10816</v>
      </c>
      <c r="CF402" s="2056">
        <f>$CF$36</f>
        <v>1024</v>
      </c>
      <c r="CG402" s="2056">
        <f>$CG$36</f>
        <v>1088</v>
      </c>
      <c r="CH402" s="2812"/>
      <c r="CI402" s="3267">
        <v>2</v>
      </c>
      <c r="CJ402" s="3267" t="s">
        <v>859</v>
      </c>
      <c r="CK402" s="3267">
        <v>2</v>
      </c>
      <c r="CL402" s="2791"/>
      <c r="CM402" s="2791"/>
      <c r="CN402" s="2791"/>
      <c r="CO402" s="2791"/>
      <c r="CP402" s="2791"/>
      <c r="CQ402" s="6562" t="s">
        <v>2466</v>
      </c>
      <c r="CR402" s="6327" t="s">
        <v>2455</v>
      </c>
      <c r="CS402" s="2349" t="s">
        <v>5958</v>
      </c>
    </row>
    <row r="403" spans="1:98" s="2059" customFormat="1" ht="12.75" customHeight="1">
      <c r="A403" s="6141"/>
      <c r="B403" s="6361"/>
      <c r="C403" s="3490"/>
      <c r="D403" s="6387"/>
      <c r="E403" s="6390"/>
      <c r="F403" s="6565"/>
      <c r="G403" s="6434"/>
      <c r="H403" s="6435"/>
      <c r="I403" s="6332"/>
      <c r="J403" s="6332"/>
      <c r="K403" s="6332"/>
      <c r="L403" s="6332"/>
      <c r="M403" s="6332"/>
      <c r="N403" s="6332"/>
      <c r="O403" s="6332"/>
      <c r="P403" s="6332"/>
      <c r="Q403" s="6332"/>
      <c r="R403" s="6332"/>
      <c r="S403" s="6332"/>
      <c r="T403" s="6332"/>
      <c r="U403" s="6332"/>
      <c r="V403" s="6332"/>
      <c r="W403" s="6332"/>
      <c r="X403" s="6332"/>
      <c r="Y403" s="6332"/>
      <c r="Z403" s="6332"/>
      <c r="AA403" s="6332"/>
      <c r="AB403" s="6332"/>
      <c r="AC403" s="6332"/>
      <c r="AD403" s="6332"/>
      <c r="AE403" s="6332"/>
      <c r="AF403" s="6332"/>
      <c r="AG403" s="6332"/>
      <c r="AH403" s="6332"/>
      <c r="AI403" s="6332"/>
      <c r="AJ403" s="6332"/>
      <c r="AK403" s="6332"/>
      <c r="AL403" s="6332"/>
      <c r="AM403" s="6332"/>
      <c r="AN403" s="6332"/>
      <c r="AO403" s="6332"/>
      <c r="AP403" s="6332"/>
      <c r="AQ403" s="6332"/>
      <c r="AR403" s="6332"/>
      <c r="AS403" s="6332"/>
      <c r="AT403" s="6332"/>
      <c r="AU403" s="6332"/>
      <c r="AV403" s="6332"/>
      <c r="AW403" s="6332"/>
      <c r="AX403" s="6332"/>
      <c r="AY403" s="6332"/>
      <c r="AZ403" s="6332"/>
      <c r="BA403" s="6332"/>
      <c r="BB403" s="6332"/>
      <c r="BC403" s="6332"/>
      <c r="BD403" s="6330"/>
      <c r="BE403" s="6384"/>
      <c r="BF403" s="6384"/>
      <c r="BG403" s="6384"/>
      <c r="BH403" s="6397"/>
      <c r="BI403" s="6397"/>
      <c r="BJ403" s="6384"/>
      <c r="BK403" s="6206"/>
      <c r="BL403" s="6321"/>
      <c r="BM403" s="6321"/>
      <c r="BN403" s="6324"/>
      <c r="BO403" s="6321"/>
      <c r="BP403" s="6206"/>
      <c r="BQ403" s="6161"/>
      <c r="BR403" s="6161"/>
      <c r="BS403" s="6161"/>
      <c r="BT403" s="6161"/>
      <c r="BU403" s="2064"/>
      <c r="BV403" s="2066"/>
      <c r="BX403" s="3111"/>
      <c r="BY403" s="3111"/>
      <c r="BZ403" s="3111"/>
      <c r="CA403" s="2063"/>
      <c r="CB403" s="2063"/>
      <c r="CC403" s="2063"/>
      <c r="CH403" s="2087"/>
      <c r="CI403" s="2087"/>
      <c r="CJ403" s="2087"/>
      <c r="CK403" s="2087"/>
      <c r="CL403" s="2087"/>
      <c r="CM403" s="2087"/>
      <c r="CN403" s="2087"/>
      <c r="CO403" s="2087"/>
      <c r="CP403" s="2087"/>
      <c r="CQ403" s="6327"/>
      <c r="CR403" s="6327"/>
      <c r="CS403" s="2349"/>
    </row>
    <row r="404" spans="1:98" s="2059" customFormat="1" ht="12.75" customHeight="1">
      <c r="A404" s="6141"/>
      <c r="B404" s="6361"/>
      <c r="C404" s="3490"/>
      <c r="D404" s="6387"/>
      <c r="E404" s="6390"/>
      <c r="F404" s="6565"/>
      <c r="G404" s="6434"/>
      <c r="H404" s="6435"/>
      <c r="I404" s="6332"/>
      <c r="J404" s="6332"/>
      <c r="K404" s="6332"/>
      <c r="L404" s="6332"/>
      <c r="M404" s="6332"/>
      <c r="N404" s="6332"/>
      <c r="O404" s="6332"/>
      <c r="P404" s="6332"/>
      <c r="Q404" s="6332"/>
      <c r="R404" s="6332"/>
      <c r="S404" s="6332"/>
      <c r="T404" s="6332"/>
      <c r="U404" s="6332"/>
      <c r="V404" s="6332"/>
      <c r="W404" s="6332"/>
      <c r="X404" s="6332"/>
      <c r="Y404" s="6332"/>
      <c r="Z404" s="6332"/>
      <c r="AA404" s="6332"/>
      <c r="AB404" s="6332"/>
      <c r="AC404" s="6332"/>
      <c r="AD404" s="6332"/>
      <c r="AE404" s="6332"/>
      <c r="AF404" s="6332"/>
      <c r="AG404" s="6332"/>
      <c r="AH404" s="6332"/>
      <c r="AI404" s="6332"/>
      <c r="AJ404" s="6332"/>
      <c r="AK404" s="6332"/>
      <c r="AL404" s="6332"/>
      <c r="AM404" s="6332"/>
      <c r="AN404" s="6332"/>
      <c r="AO404" s="6332"/>
      <c r="AP404" s="6332"/>
      <c r="AQ404" s="6332"/>
      <c r="AR404" s="6332"/>
      <c r="AS404" s="6332"/>
      <c r="AT404" s="6332"/>
      <c r="AU404" s="6332"/>
      <c r="AV404" s="6332"/>
      <c r="AW404" s="6332"/>
      <c r="AX404" s="6332"/>
      <c r="AY404" s="6332"/>
      <c r="AZ404" s="6332"/>
      <c r="BA404" s="6332"/>
      <c r="BB404" s="6332"/>
      <c r="BC404" s="6332"/>
      <c r="BD404" s="6329" t="s">
        <v>2031</v>
      </c>
      <c r="BE404" s="6384"/>
      <c r="BF404" s="6384"/>
      <c r="BG404" s="6384"/>
      <c r="BH404" s="6397"/>
      <c r="BI404" s="6397"/>
      <c r="BJ404" s="6384"/>
      <c r="BK404" s="6206"/>
      <c r="BL404" s="6321"/>
      <c r="BM404" s="6321"/>
      <c r="BN404" s="6324"/>
      <c r="BO404" s="6321"/>
      <c r="BP404" s="6206"/>
      <c r="BQ404" s="6161"/>
      <c r="BR404" s="6161"/>
      <c r="BS404" s="6161"/>
      <c r="BT404" s="6161"/>
      <c r="BU404" s="2064"/>
      <c r="BV404" s="2066"/>
      <c r="BW404" s="2098"/>
      <c r="BX404" s="2095"/>
      <c r="BY404" s="2097"/>
      <c r="BZ404" s="2095"/>
      <c r="CA404" s="2097"/>
      <c r="CB404" s="2096"/>
      <c r="CC404" s="2096"/>
      <c r="CD404" s="2094"/>
      <c r="CE404" s="2094"/>
      <c r="CF404" s="2094"/>
      <c r="CG404" s="2094"/>
      <c r="CH404" s="2096"/>
      <c r="CI404" s="2095"/>
      <c r="CJ404" s="2095"/>
      <c r="CK404" s="2095"/>
      <c r="CL404" s="2063"/>
      <c r="CM404" s="2063"/>
      <c r="CN404" s="2063"/>
      <c r="CO404" s="2063"/>
      <c r="CP404" s="2063"/>
      <c r="CQ404" s="6327"/>
      <c r="CR404" s="6327"/>
      <c r="CS404" s="2349"/>
      <c r="CT404" s="2094"/>
    </row>
    <row r="405" spans="1:98" s="2059" customFormat="1" ht="12.75" customHeight="1">
      <c r="A405" s="6141"/>
      <c r="B405" s="6362"/>
      <c r="C405" s="3491"/>
      <c r="D405" s="6414"/>
      <c r="E405" s="6563"/>
      <c r="F405" s="6391"/>
      <c r="G405" s="6434"/>
      <c r="H405" s="6436"/>
      <c r="I405" s="6333"/>
      <c r="J405" s="6333"/>
      <c r="K405" s="6333"/>
      <c r="L405" s="6333"/>
      <c r="M405" s="6333"/>
      <c r="N405" s="6333"/>
      <c r="O405" s="6333"/>
      <c r="P405" s="6333"/>
      <c r="Q405" s="6333"/>
      <c r="R405" s="6333"/>
      <c r="S405" s="6333"/>
      <c r="T405" s="6333"/>
      <c r="U405" s="6333"/>
      <c r="V405" s="6333"/>
      <c r="W405" s="6333"/>
      <c r="X405" s="6333"/>
      <c r="Y405" s="6333"/>
      <c r="Z405" s="6333"/>
      <c r="AA405" s="6333"/>
      <c r="AB405" s="6333"/>
      <c r="AC405" s="6333"/>
      <c r="AD405" s="6333"/>
      <c r="AE405" s="6333"/>
      <c r="AF405" s="6333"/>
      <c r="AG405" s="6333"/>
      <c r="AH405" s="6333"/>
      <c r="AI405" s="6333"/>
      <c r="AJ405" s="6333"/>
      <c r="AK405" s="6333"/>
      <c r="AL405" s="6333"/>
      <c r="AM405" s="6333"/>
      <c r="AN405" s="6333"/>
      <c r="AO405" s="6333"/>
      <c r="AP405" s="6333"/>
      <c r="AQ405" s="6333"/>
      <c r="AR405" s="6333"/>
      <c r="AS405" s="6333"/>
      <c r="AT405" s="6333"/>
      <c r="AU405" s="6333"/>
      <c r="AV405" s="6333"/>
      <c r="AW405" s="6333"/>
      <c r="AX405" s="6333"/>
      <c r="AY405" s="6333"/>
      <c r="AZ405" s="6333"/>
      <c r="BA405" s="6333"/>
      <c r="BB405" s="6333"/>
      <c r="BC405" s="6333"/>
      <c r="BD405" s="6330"/>
      <c r="BE405" s="6385"/>
      <c r="BF405" s="6385"/>
      <c r="BG405" s="6385"/>
      <c r="BH405" s="6398"/>
      <c r="BI405" s="6398"/>
      <c r="BJ405" s="6385"/>
      <c r="BK405" s="6207"/>
      <c r="BL405" s="6322"/>
      <c r="BM405" s="6322"/>
      <c r="BN405" s="6325"/>
      <c r="BO405" s="6322"/>
      <c r="BP405" s="6207"/>
      <c r="BQ405" s="6162"/>
      <c r="BR405" s="6162"/>
      <c r="BS405" s="6162"/>
      <c r="BT405" s="6162"/>
      <c r="BU405" s="2064"/>
      <c r="BV405" s="2066"/>
      <c r="BW405" s="2092"/>
      <c r="BX405" s="1201"/>
      <c r="BY405" s="2064"/>
      <c r="BZ405" s="1201"/>
      <c r="CA405" s="2064"/>
      <c r="CB405" s="2217"/>
      <c r="CC405" s="2217"/>
      <c r="CD405" s="2218"/>
      <c r="CE405" s="2219"/>
      <c r="CF405" s="2219"/>
      <c r="CG405" s="2220"/>
      <c r="CH405" s="191"/>
      <c r="CI405" s="1201"/>
      <c r="CJ405" s="1201"/>
      <c r="CK405" s="1201"/>
      <c r="CL405" s="2063"/>
      <c r="CM405" s="2063"/>
      <c r="CN405" s="2063"/>
      <c r="CO405" s="2063"/>
      <c r="CP405" s="2063"/>
      <c r="CQ405" s="6328"/>
      <c r="CR405" s="6328"/>
      <c r="CS405" s="2350"/>
      <c r="CT405" s="2094"/>
    </row>
    <row r="406" spans="1:98" s="2059" customFormat="1" ht="12.75" customHeight="1">
      <c r="A406" s="6141"/>
      <c r="B406" s="6360" t="s">
        <v>2463</v>
      </c>
      <c r="C406" s="3627" t="s">
        <v>3787</v>
      </c>
      <c r="D406" s="6386" t="s">
        <v>5830</v>
      </c>
      <c r="E406" s="6389" t="s">
        <v>2026</v>
      </c>
      <c r="F406" s="6564" t="s">
        <v>5902</v>
      </c>
      <c r="G406" s="6434">
        <v>1</v>
      </c>
      <c r="H406" s="6344">
        <v>1</v>
      </c>
      <c r="I406" s="6331" t="s">
        <v>2028</v>
      </c>
      <c r="J406" s="6331" t="s">
        <v>2028</v>
      </c>
      <c r="K406" s="6331" t="s">
        <v>2029</v>
      </c>
      <c r="L406" s="6331" t="s">
        <v>2029</v>
      </c>
      <c r="M406" s="6331">
        <v>6</v>
      </c>
      <c r="N406" s="6331">
        <v>0</v>
      </c>
      <c r="O406" s="6331">
        <v>31</v>
      </c>
      <c r="P406" s="6331">
        <v>6</v>
      </c>
      <c r="Q406" s="6331">
        <v>0</v>
      </c>
      <c r="R406" s="6331">
        <v>31</v>
      </c>
      <c r="S406" s="6331">
        <v>0</v>
      </c>
      <c r="T406" s="6331">
        <v>0</v>
      </c>
      <c r="U406" s="6331">
        <v>0</v>
      </c>
      <c r="V406" s="6331">
        <v>0</v>
      </c>
      <c r="W406" s="6331">
        <v>0</v>
      </c>
      <c r="X406" s="6331">
        <v>0</v>
      </c>
      <c r="Y406" s="6331">
        <v>0</v>
      </c>
      <c r="Z406" s="6331">
        <v>0</v>
      </c>
      <c r="AA406" s="6331">
        <v>0</v>
      </c>
      <c r="AB406" s="6331">
        <v>0</v>
      </c>
      <c r="AC406" s="6331"/>
      <c r="AD406" s="6331"/>
      <c r="AE406" s="6331"/>
      <c r="AF406" s="6331"/>
      <c r="AG406" s="6331"/>
      <c r="AH406" s="6331"/>
      <c r="AI406" s="6331"/>
      <c r="AJ406" s="6331">
        <v>0</v>
      </c>
      <c r="AK406" s="6331">
        <v>0</v>
      </c>
      <c r="AL406" s="6331">
        <v>0</v>
      </c>
      <c r="AM406" s="6331">
        <v>0</v>
      </c>
      <c r="AN406" s="6331" t="s">
        <v>2029</v>
      </c>
      <c r="AO406" s="6331">
        <v>0</v>
      </c>
      <c r="AP406" s="6331">
        <v>0</v>
      </c>
      <c r="AQ406" s="6331">
        <v>0</v>
      </c>
      <c r="AR406" s="6331">
        <v>0</v>
      </c>
      <c r="AS406" s="6331" t="s">
        <v>4810</v>
      </c>
      <c r="AT406" s="6331"/>
      <c r="AU406" s="6331"/>
      <c r="AV406" s="6331"/>
      <c r="AW406" s="6331" t="s">
        <v>4809</v>
      </c>
      <c r="AX406" s="6331" t="s">
        <v>4809</v>
      </c>
      <c r="AY406" s="6331">
        <v>0</v>
      </c>
      <c r="AZ406" s="6331">
        <v>0</v>
      </c>
      <c r="BA406" s="6331">
        <v>0</v>
      </c>
      <c r="BB406" s="6331">
        <v>0</v>
      </c>
      <c r="BC406" s="6331" t="s">
        <v>2030</v>
      </c>
      <c r="BD406" s="6329" t="s">
        <v>2031</v>
      </c>
      <c r="BE406" s="6383">
        <f>$CD$48+SUM(CD407:CD409)</f>
        <v>11015</v>
      </c>
      <c r="BF406" s="6383">
        <f>BE406</f>
        <v>11015</v>
      </c>
      <c r="BG406" s="6383">
        <f>$CE$48+SUM(CE407:CE409)</f>
        <v>22042</v>
      </c>
      <c r="BH406" s="6383">
        <f>$CF$48+SUM(CF407/2+CF408+CF409)</f>
        <v>863</v>
      </c>
      <c r="BI406" s="6383">
        <f>BH406</f>
        <v>863</v>
      </c>
      <c r="BJ406" s="6383">
        <f>$CG$48+SUM(CG407/2+CG408+CG409)</f>
        <v>1128</v>
      </c>
      <c r="BK406" s="6212" t="s">
        <v>873</v>
      </c>
      <c r="BL406" s="6320">
        <v>4</v>
      </c>
      <c r="BM406" s="6320">
        <v>2</v>
      </c>
      <c r="BN406" s="6323" t="s">
        <v>2032</v>
      </c>
      <c r="BO406" s="6320" t="s">
        <v>2033</v>
      </c>
      <c r="BP406" s="6212" t="s">
        <v>2034</v>
      </c>
      <c r="BQ406" s="6160">
        <v>0</v>
      </c>
      <c r="BR406" s="6160">
        <v>0</v>
      </c>
      <c r="BS406" s="6160">
        <v>0</v>
      </c>
      <c r="BT406" s="6160">
        <v>0</v>
      </c>
      <c r="BU406" s="2064" t="s">
        <v>2035</v>
      </c>
      <c r="BV406" s="2066" t="s">
        <v>857</v>
      </c>
      <c r="BW406" s="2092"/>
      <c r="BX406" s="2064">
        <v>3980</v>
      </c>
      <c r="BY406" s="2064" t="s">
        <v>2034</v>
      </c>
      <c r="BZ406" s="2064">
        <v>3980</v>
      </c>
      <c r="CA406" s="2064" t="s">
        <v>2036</v>
      </c>
      <c r="CB406" s="2084" t="s">
        <v>2040</v>
      </c>
      <c r="CC406" s="2084" t="s">
        <v>1708</v>
      </c>
      <c r="CD406" s="2056">
        <f>$CD$35</f>
        <v>21696</v>
      </c>
      <c r="CE406" s="2056">
        <f>$CE$35</f>
        <v>21760</v>
      </c>
      <c r="CF406" s="2056">
        <f>$CF$36</f>
        <v>1024</v>
      </c>
      <c r="CG406" s="2056">
        <f>$CG$36</f>
        <v>1088</v>
      </c>
      <c r="CH406" s="191"/>
      <c r="CI406" s="1201">
        <v>2</v>
      </c>
      <c r="CJ406" s="1201" t="s">
        <v>859</v>
      </c>
      <c r="CK406" s="1201">
        <v>2</v>
      </c>
      <c r="CL406" s="2063"/>
      <c r="CM406" s="2063"/>
      <c r="CN406" s="2063"/>
      <c r="CO406" s="2063"/>
      <c r="CP406" s="2063"/>
      <c r="CQ406" s="6326" t="s">
        <v>2466</v>
      </c>
      <c r="CR406" s="6326" t="s">
        <v>2455</v>
      </c>
      <c r="CS406" s="2348" t="s">
        <v>5958</v>
      </c>
    </row>
    <row r="407" spans="1:98" s="2059" customFormat="1" ht="12.75" customHeight="1">
      <c r="A407" s="6141"/>
      <c r="B407" s="6361"/>
      <c r="C407" s="3490"/>
      <c r="D407" s="6387"/>
      <c r="E407" s="6390"/>
      <c r="F407" s="6565"/>
      <c r="G407" s="6434"/>
      <c r="H407" s="6435"/>
      <c r="I407" s="6332"/>
      <c r="J407" s="6332"/>
      <c r="K407" s="6332"/>
      <c r="L407" s="6332"/>
      <c r="M407" s="6332"/>
      <c r="N407" s="6332"/>
      <c r="O407" s="6332"/>
      <c r="P407" s="6332"/>
      <c r="Q407" s="6332"/>
      <c r="R407" s="6332"/>
      <c r="S407" s="6332"/>
      <c r="T407" s="6332"/>
      <c r="U407" s="6332"/>
      <c r="V407" s="6332"/>
      <c r="W407" s="6332"/>
      <c r="X407" s="6332"/>
      <c r="Y407" s="6332"/>
      <c r="Z407" s="6332"/>
      <c r="AA407" s="6332"/>
      <c r="AB407" s="6332"/>
      <c r="AC407" s="6332"/>
      <c r="AD407" s="6332"/>
      <c r="AE407" s="6332"/>
      <c r="AF407" s="6332"/>
      <c r="AG407" s="6332"/>
      <c r="AH407" s="6332"/>
      <c r="AI407" s="6332"/>
      <c r="AJ407" s="6332"/>
      <c r="AK407" s="6332"/>
      <c r="AL407" s="6332"/>
      <c r="AM407" s="6332"/>
      <c r="AN407" s="6332"/>
      <c r="AO407" s="6332"/>
      <c r="AP407" s="6332"/>
      <c r="AQ407" s="6332"/>
      <c r="AR407" s="6332"/>
      <c r="AS407" s="6332"/>
      <c r="AT407" s="6332"/>
      <c r="AU407" s="6332"/>
      <c r="AV407" s="6332"/>
      <c r="AW407" s="6332"/>
      <c r="AX407" s="6332"/>
      <c r="AY407" s="6332"/>
      <c r="AZ407" s="6332"/>
      <c r="BA407" s="6332"/>
      <c r="BB407" s="6332"/>
      <c r="BC407" s="6332"/>
      <c r="BD407" s="6330"/>
      <c r="BE407" s="6384"/>
      <c r="BF407" s="6384"/>
      <c r="BG407" s="6384"/>
      <c r="BH407" s="6384"/>
      <c r="BI407" s="6384"/>
      <c r="BJ407" s="6384"/>
      <c r="BK407" s="6206"/>
      <c r="BL407" s="6321"/>
      <c r="BM407" s="6321"/>
      <c r="BN407" s="6324"/>
      <c r="BO407" s="6321"/>
      <c r="BP407" s="6206"/>
      <c r="BQ407" s="6161"/>
      <c r="BR407" s="6161"/>
      <c r="BS407" s="6161"/>
      <c r="BT407" s="6161"/>
      <c r="BU407" s="2064"/>
      <c r="BV407" s="2066"/>
      <c r="BX407" s="3111"/>
      <c r="BY407" s="3111"/>
      <c r="BZ407" s="3111"/>
      <c r="CA407" s="2063"/>
      <c r="CB407" s="2063"/>
      <c r="CC407" s="2063"/>
      <c r="CH407" s="2087"/>
      <c r="CI407" s="2087"/>
      <c r="CJ407" s="2087"/>
      <c r="CK407" s="2087"/>
      <c r="CL407" s="2087"/>
      <c r="CM407" s="2087"/>
      <c r="CN407" s="2087"/>
      <c r="CO407" s="2087"/>
      <c r="CP407" s="2087"/>
      <c r="CQ407" s="6327"/>
      <c r="CR407" s="6327"/>
      <c r="CS407" s="2349"/>
    </row>
    <row r="408" spans="1:98" s="2059" customFormat="1" ht="12.75" customHeight="1">
      <c r="A408" s="6141"/>
      <c r="B408" s="6361"/>
      <c r="C408" s="3490"/>
      <c r="D408" s="6387"/>
      <c r="E408" s="6390"/>
      <c r="F408" s="6565"/>
      <c r="G408" s="6434"/>
      <c r="H408" s="6435"/>
      <c r="I408" s="6332"/>
      <c r="J408" s="6332"/>
      <c r="K408" s="6332"/>
      <c r="L408" s="6332"/>
      <c r="M408" s="6332"/>
      <c r="N408" s="6332"/>
      <c r="O408" s="6332"/>
      <c r="P408" s="6332"/>
      <c r="Q408" s="6332"/>
      <c r="R408" s="6332"/>
      <c r="S408" s="6332"/>
      <c r="T408" s="6332"/>
      <c r="U408" s="6332"/>
      <c r="V408" s="6332"/>
      <c r="W408" s="6332"/>
      <c r="X408" s="6332"/>
      <c r="Y408" s="6332"/>
      <c r="Z408" s="6332"/>
      <c r="AA408" s="6332"/>
      <c r="AB408" s="6332"/>
      <c r="AC408" s="6332"/>
      <c r="AD408" s="6332"/>
      <c r="AE408" s="6332"/>
      <c r="AF408" s="6332"/>
      <c r="AG408" s="6332"/>
      <c r="AH408" s="6332"/>
      <c r="AI408" s="6332"/>
      <c r="AJ408" s="6332"/>
      <c r="AK408" s="6332"/>
      <c r="AL408" s="6332"/>
      <c r="AM408" s="6332"/>
      <c r="AN408" s="6332"/>
      <c r="AO408" s="6332"/>
      <c r="AP408" s="6332"/>
      <c r="AQ408" s="6332"/>
      <c r="AR408" s="6332"/>
      <c r="AS408" s="6332"/>
      <c r="AT408" s="6332"/>
      <c r="AU408" s="6332"/>
      <c r="AV408" s="6332"/>
      <c r="AW408" s="6332"/>
      <c r="AX408" s="6332"/>
      <c r="AY408" s="6332"/>
      <c r="AZ408" s="6332"/>
      <c r="BA408" s="6332"/>
      <c r="BB408" s="6332"/>
      <c r="BC408" s="6332"/>
      <c r="BD408" s="6329" t="s">
        <v>2031</v>
      </c>
      <c r="BE408" s="6384"/>
      <c r="BF408" s="6384"/>
      <c r="BG408" s="6384"/>
      <c r="BH408" s="6384"/>
      <c r="BI408" s="6384"/>
      <c r="BJ408" s="6384"/>
      <c r="BK408" s="6206"/>
      <c r="BL408" s="6321"/>
      <c r="BM408" s="6321"/>
      <c r="BN408" s="6324"/>
      <c r="BO408" s="6321"/>
      <c r="BP408" s="6206"/>
      <c r="BQ408" s="6161"/>
      <c r="BR408" s="6161"/>
      <c r="BS408" s="6161"/>
      <c r="BT408" s="6161"/>
      <c r="BU408" s="2064"/>
      <c r="BV408" s="2066"/>
      <c r="BW408" s="2098"/>
      <c r="BX408" s="2095"/>
      <c r="BY408" s="2097"/>
      <c r="BZ408" s="2095"/>
      <c r="CA408" s="2097"/>
      <c r="CB408" s="2096"/>
      <c r="CC408" s="2096"/>
      <c r="CD408" s="2094"/>
      <c r="CE408" s="2094"/>
      <c r="CF408" s="2094"/>
      <c r="CG408" s="2094"/>
      <c r="CH408" s="2096"/>
      <c r="CI408" s="2095"/>
      <c r="CJ408" s="2095"/>
      <c r="CK408" s="2095"/>
      <c r="CL408" s="2063"/>
      <c r="CM408" s="2063"/>
      <c r="CN408" s="2063"/>
      <c r="CO408" s="2063"/>
      <c r="CP408" s="2063"/>
      <c r="CQ408" s="6327"/>
      <c r="CR408" s="6327"/>
      <c r="CS408" s="2349"/>
      <c r="CT408" s="2094"/>
    </row>
    <row r="409" spans="1:98" s="2059" customFormat="1" ht="12.75" customHeight="1">
      <c r="A409" s="6142"/>
      <c r="B409" s="6362"/>
      <c r="C409" s="3491"/>
      <c r="D409" s="6414"/>
      <c r="E409" s="6563"/>
      <c r="F409" s="6391"/>
      <c r="G409" s="6434"/>
      <c r="H409" s="6436"/>
      <c r="I409" s="6333"/>
      <c r="J409" s="6333"/>
      <c r="K409" s="6333"/>
      <c r="L409" s="6333"/>
      <c r="M409" s="6333"/>
      <c r="N409" s="6333"/>
      <c r="O409" s="6333"/>
      <c r="P409" s="6333"/>
      <c r="Q409" s="6333"/>
      <c r="R409" s="6333"/>
      <c r="S409" s="6333"/>
      <c r="T409" s="6333"/>
      <c r="U409" s="6333"/>
      <c r="V409" s="6333"/>
      <c r="W409" s="6333"/>
      <c r="X409" s="6333"/>
      <c r="Y409" s="6333"/>
      <c r="Z409" s="6333"/>
      <c r="AA409" s="6333"/>
      <c r="AB409" s="6333"/>
      <c r="AC409" s="6333"/>
      <c r="AD409" s="6333"/>
      <c r="AE409" s="6333"/>
      <c r="AF409" s="6333"/>
      <c r="AG409" s="6333"/>
      <c r="AH409" s="6333"/>
      <c r="AI409" s="6333"/>
      <c r="AJ409" s="6333"/>
      <c r="AK409" s="6333"/>
      <c r="AL409" s="6333"/>
      <c r="AM409" s="6333"/>
      <c r="AN409" s="6333"/>
      <c r="AO409" s="6333"/>
      <c r="AP409" s="6333"/>
      <c r="AQ409" s="6333"/>
      <c r="AR409" s="6333"/>
      <c r="AS409" s="6333"/>
      <c r="AT409" s="6333"/>
      <c r="AU409" s="6333"/>
      <c r="AV409" s="6333"/>
      <c r="AW409" s="6333"/>
      <c r="AX409" s="6333"/>
      <c r="AY409" s="6333"/>
      <c r="AZ409" s="6333"/>
      <c r="BA409" s="6333"/>
      <c r="BB409" s="6333"/>
      <c r="BC409" s="6333"/>
      <c r="BD409" s="6330"/>
      <c r="BE409" s="6385"/>
      <c r="BF409" s="6385"/>
      <c r="BG409" s="6385"/>
      <c r="BH409" s="6385"/>
      <c r="BI409" s="6385"/>
      <c r="BJ409" s="6385"/>
      <c r="BK409" s="6207"/>
      <c r="BL409" s="6322"/>
      <c r="BM409" s="6322"/>
      <c r="BN409" s="6325"/>
      <c r="BO409" s="6322"/>
      <c r="BP409" s="6207"/>
      <c r="BQ409" s="6162"/>
      <c r="BR409" s="6162"/>
      <c r="BS409" s="6162"/>
      <c r="BT409" s="6162"/>
      <c r="BU409" s="2064"/>
      <c r="BV409" s="2066"/>
      <c r="BW409" s="2092"/>
      <c r="BX409" s="1201"/>
      <c r="BY409" s="2064"/>
      <c r="BZ409" s="1201"/>
      <c r="CA409" s="2064"/>
      <c r="CB409" s="2217"/>
      <c r="CC409" s="2217"/>
      <c r="CD409" s="2218"/>
      <c r="CE409" s="2219"/>
      <c r="CF409" s="2219"/>
      <c r="CG409" s="2220"/>
      <c r="CH409" s="191"/>
      <c r="CI409" s="1201"/>
      <c r="CJ409" s="1201"/>
      <c r="CK409" s="1201"/>
      <c r="CL409" s="2063"/>
      <c r="CM409" s="2063"/>
      <c r="CN409" s="2063"/>
      <c r="CO409" s="2063"/>
      <c r="CP409" s="2063"/>
      <c r="CQ409" s="6328"/>
      <c r="CR409" s="6328"/>
      <c r="CS409" s="2350"/>
      <c r="CT409" s="2094"/>
    </row>
    <row r="410" spans="1:98" ht="12.75" customHeight="1">
      <c r="A410" s="6140" t="s">
        <v>5961</v>
      </c>
      <c r="B410" s="6360" t="s">
        <v>2463</v>
      </c>
      <c r="C410" s="6337" t="s">
        <v>3788</v>
      </c>
      <c r="D410" s="6522" t="s">
        <v>5833</v>
      </c>
      <c r="E410" s="6341" t="s">
        <v>2043</v>
      </c>
      <c r="F410" s="6343" t="s">
        <v>5904</v>
      </c>
      <c r="G410" s="6344">
        <v>1</v>
      </c>
      <c r="H410" s="6344">
        <v>1</v>
      </c>
      <c r="I410" s="6331" t="s">
        <v>2028</v>
      </c>
      <c r="J410" s="6331" t="s">
        <v>2028</v>
      </c>
      <c r="K410" s="6331" t="s">
        <v>2029</v>
      </c>
      <c r="L410" s="6331" t="s">
        <v>2029</v>
      </c>
      <c r="M410" s="6331">
        <v>8</v>
      </c>
      <c r="N410" s="6331">
        <v>0</v>
      </c>
      <c r="O410" s="6331">
        <v>31</v>
      </c>
      <c r="P410" s="6331">
        <v>8</v>
      </c>
      <c r="Q410" s="6331">
        <v>0</v>
      </c>
      <c r="R410" s="6331">
        <v>31</v>
      </c>
      <c r="S410" s="6331">
        <v>0</v>
      </c>
      <c r="T410" s="6331">
        <v>0</v>
      </c>
      <c r="U410" s="6331">
        <v>0</v>
      </c>
      <c r="V410" s="6331">
        <v>0</v>
      </c>
      <c r="W410" s="6331">
        <v>0</v>
      </c>
      <c r="X410" s="6331">
        <v>0</v>
      </c>
      <c r="Y410" s="6331">
        <v>0</v>
      </c>
      <c r="Z410" s="6331">
        <v>0</v>
      </c>
      <c r="AA410" s="6331">
        <v>0</v>
      </c>
      <c r="AB410" s="6331">
        <v>0</v>
      </c>
      <c r="AC410" s="6331"/>
      <c r="AD410" s="6331"/>
      <c r="AE410" s="6331"/>
      <c r="AF410" s="6331"/>
      <c r="AG410" s="6331"/>
      <c r="AH410" s="6331"/>
      <c r="AI410" s="6331"/>
      <c r="AJ410" s="6331">
        <v>0</v>
      </c>
      <c r="AK410" s="6331">
        <v>0</v>
      </c>
      <c r="AL410" s="6331">
        <v>0</v>
      </c>
      <c r="AM410" s="6331">
        <v>0</v>
      </c>
      <c r="AN410" s="6331" t="s">
        <v>2029</v>
      </c>
      <c r="AO410" s="6331">
        <v>0</v>
      </c>
      <c r="AP410" s="6331">
        <v>0</v>
      </c>
      <c r="AQ410" s="6331">
        <v>0</v>
      </c>
      <c r="AR410" s="6331">
        <v>0</v>
      </c>
      <c r="AS410" s="6331" t="s">
        <v>4810</v>
      </c>
      <c r="AT410" s="6331"/>
      <c r="AU410" s="6331"/>
      <c r="AV410" s="6331"/>
      <c r="AW410" s="6331" t="s">
        <v>4809</v>
      </c>
      <c r="AX410" s="6331" t="s">
        <v>4809</v>
      </c>
      <c r="AY410" s="6331">
        <v>0</v>
      </c>
      <c r="AZ410" s="6331">
        <v>0</v>
      </c>
      <c r="BA410" s="6331">
        <v>0</v>
      </c>
      <c r="BB410" s="6331">
        <v>0</v>
      </c>
      <c r="BC410" s="6331" t="s">
        <v>2030</v>
      </c>
      <c r="BD410" s="6329" t="s">
        <v>2031</v>
      </c>
      <c r="BE410" s="6383">
        <f>$CD$47+SUM(CD411:CD413)</f>
        <v>8440</v>
      </c>
      <c r="BF410" s="6383">
        <f>BE410</f>
        <v>8440</v>
      </c>
      <c r="BG410" s="6383">
        <f>$CE$47+SUM(CE411:CE413)</f>
        <v>15111</v>
      </c>
      <c r="BH410" s="6383">
        <f>$CF$47+SUM(CF411/2+CF412+CF413)</f>
        <v>1119</v>
      </c>
      <c r="BI410" s="6383">
        <f>BH410</f>
        <v>1119</v>
      </c>
      <c r="BJ410" s="6383">
        <f>$CG$47+SUM(CG411/2+CG412+CG413)</f>
        <v>1416</v>
      </c>
      <c r="BK410" s="6212" t="s">
        <v>873</v>
      </c>
      <c r="BL410" s="6320">
        <v>9</v>
      </c>
      <c r="BM410" s="6320">
        <v>2</v>
      </c>
      <c r="BN410" s="6323" t="s">
        <v>2045</v>
      </c>
      <c r="BO410" s="6320" t="s">
        <v>2033</v>
      </c>
      <c r="BP410" s="6212" t="s">
        <v>2034</v>
      </c>
      <c r="BQ410" s="6160">
        <v>0</v>
      </c>
      <c r="BR410" s="6160">
        <v>0</v>
      </c>
      <c r="BS410" s="6160">
        <v>0</v>
      </c>
      <c r="BT410" s="6160">
        <v>0</v>
      </c>
      <c r="BU410" s="2064" t="s">
        <v>2035</v>
      </c>
      <c r="BV410" s="2066" t="s">
        <v>857</v>
      </c>
      <c r="BW410" s="2065"/>
      <c r="BX410" s="2064">
        <v>3980</v>
      </c>
      <c r="BY410" s="2064" t="s">
        <v>2034</v>
      </c>
      <c r="BZ410" s="2064">
        <v>3980</v>
      </c>
      <c r="CA410" s="2064" t="s">
        <v>2036</v>
      </c>
      <c r="CB410" s="2084" t="s">
        <v>2037</v>
      </c>
      <c r="CC410" s="2084" t="s">
        <v>1708</v>
      </c>
      <c r="CD410" s="2056">
        <f>$CD$34</f>
        <v>10752</v>
      </c>
      <c r="CE410" s="2056">
        <f>$CE$34</f>
        <v>10816</v>
      </c>
      <c r="CF410" s="2056">
        <f>$CF$36</f>
        <v>1024</v>
      </c>
      <c r="CG410" s="2056">
        <f>$CG$36</f>
        <v>1088</v>
      </c>
      <c r="CH410" s="191"/>
      <c r="CI410" s="1201">
        <v>2</v>
      </c>
      <c r="CJ410" s="1201" t="s">
        <v>859</v>
      </c>
      <c r="CK410" s="1201">
        <v>2</v>
      </c>
      <c r="CL410" s="2063"/>
      <c r="CM410" s="2063"/>
      <c r="CN410" s="2063"/>
      <c r="CO410" s="2063"/>
      <c r="CP410" s="2063"/>
      <c r="CQ410" s="6326" t="s">
        <v>2468</v>
      </c>
      <c r="CR410" s="6326" t="s">
        <v>2455</v>
      </c>
      <c r="CS410" s="2348" t="s">
        <v>5958</v>
      </c>
    </row>
    <row r="411" spans="1:98" ht="12.75" customHeight="1">
      <c r="A411" s="6141"/>
      <c r="B411" s="6361"/>
      <c r="C411" s="6337"/>
      <c r="D411" s="6522"/>
      <c r="E411" s="6341"/>
      <c r="F411" s="6343"/>
      <c r="G411" s="6345"/>
      <c r="H411" s="6345"/>
      <c r="I411" s="6332"/>
      <c r="J411" s="6332"/>
      <c r="K411" s="6332"/>
      <c r="L411" s="6332"/>
      <c r="M411" s="6332"/>
      <c r="N411" s="6332"/>
      <c r="O411" s="6332"/>
      <c r="P411" s="6332"/>
      <c r="Q411" s="6332"/>
      <c r="R411" s="6332"/>
      <c r="S411" s="6332"/>
      <c r="T411" s="6332"/>
      <c r="U411" s="6332"/>
      <c r="V411" s="6332"/>
      <c r="W411" s="6332"/>
      <c r="X411" s="6332"/>
      <c r="Y411" s="6332"/>
      <c r="Z411" s="6332"/>
      <c r="AA411" s="6332"/>
      <c r="AB411" s="6332"/>
      <c r="AC411" s="6332"/>
      <c r="AD411" s="6332"/>
      <c r="AE411" s="6332"/>
      <c r="AF411" s="6332"/>
      <c r="AG411" s="6332"/>
      <c r="AH411" s="6332"/>
      <c r="AI411" s="6332"/>
      <c r="AJ411" s="6332"/>
      <c r="AK411" s="6332"/>
      <c r="AL411" s="6332"/>
      <c r="AM411" s="6332"/>
      <c r="AN411" s="6332"/>
      <c r="AO411" s="6332"/>
      <c r="AP411" s="6332"/>
      <c r="AQ411" s="6332"/>
      <c r="AR411" s="6332"/>
      <c r="AS411" s="6332"/>
      <c r="AT411" s="6332"/>
      <c r="AU411" s="6332"/>
      <c r="AV411" s="6332"/>
      <c r="AW411" s="6332"/>
      <c r="AX411" s="6332"/>
      <c r="AY411" s="6332"/>
      <c r="AZ411" s="6332"/>
      <c r="BA411" s="6332"/>
      <c r="BB411" s="6332"/>
      <c r="BC411" s="6332"/>
      <c r="BD411" s="6330"/>
      <c r="BE411" s="6384"/>
      <c r="BF411" s="6384"/>
      <c r="BG411" s="6384"/>
      <c r="BH411" s="6384"/>
      <c r="BI411" s="6384"/>
      <c r="BJ411" s="6384"/>
      <c r="BK411" s="6206"/>
      <c r="BL411" s="6321"/>
      <c r="BM411" s="6321"/>
      <c r="BN411" s="6324"/>
      <c r="BO411" s="6321"/>
      <c r="BP411" s="6206"/>
      <c r="BQ411" s="6161"/>
      <c r="BR411" s="6161"/>
      <c r="BS411" s="6161"/>
      <c r="BT411" s="6161"/>
      <c r="BU411" s="2064" t="s">
        <v>2035</v>
      </c>
      <c r="BV411" s="2066" t="s">
        <v>857</v>
      </c>
      <c r="BW411" s="2065"/>
      <c r="BX411" s="1201">
        <v>3989</v>
      </c>
      <c r="BY411" s="2064" t="s">
        <v>2034</v>
      </c>
      <c r="BZ411" s="1201">
        <v>3989</v>
      </c>
      <c r="CA411" s="2064" t="s">
        <v>2036</v>
      </c>
      <c r="CB411" s="2067" t="s">
        <v>4977</v>
      </c>
      <c r="CC411" s="2067" t="s">
        <v>4976</v>
      </c>
      <c r="CD411" s="2056">
        <f>$CD$26</f>
        <v>4032</v>
      </c>
      <c r="CE411" s="2056">
        <f>$CE$26</f>
        <v>4096</v>
      </c>
      <c r="CF411" s="2056">
        <f>$CF$26</f>
        <v>512</v>
      </c>
      <c r="CG411" s="2056">
        <f>$CG$26</f>
        <v>576</v>
      </c>
      <c r="CH411" s="2070"/>
      <c r="CI411" s="2069">
        <v>2</v>
      </c>
      <c r="CJ411" s="2069" t="s">
        <v>859</v>
      </c>
      <c r="CK411" s="2069">
        <v>2</v>
      </c>
      <c r="CL411" s="2068">
        <v>3</v>
      </c>
      <c r="CM411" s="2068" t="s">
        <v>875</v>
      </c>
      <c r="CN411" s="2068" t="s">
        <v>859</v>
      </c>
      <c r="CO411" s="2068" t="s">
        <v>876</v>
      </c>
      <c r="CP411" s="2068" t="s">
        <v>877</v>
      </c>
      <c r="CQ411" s="6327"/>
      <c r="CR411" s="6327"/>
      <c r="CS411" s="2349"/>
    </row>
    <row r="412" spans="1:98" ht="12.75" customHeight="1">
      <c r="A412" s="6141"/>
      <c r="B412" s="6361"/>
      <c r="C412" s="6337"/>
      <c r="D412" s="6522"/>
      <c r="E412" s="6341"/>
      <c r="F412" s="6343"/>
      <c r="G412" s="6345"/>
      <c r="H412" s="6345"/>
      <c r="I412" s="6332"/>
      <c r="J412" s="6332"/>
      <c r="K412" s="6332"/>
      <c r="L412" s="6332"/>
      <c r="M412" s="6332"/>
      <c r="N412" s="6332"/>
      <c r="O412" s="6332"/>
      <c r="P412" s="6332"/>
      <c r="Q412" s="6332"/>
      <c r="R412" s="6332"/>
      <c r="S412" s="6332"/>
      <c r="T412" s="6332"/>
      <c r="U412" s="6332"/>
      <c r="V412" s="6332"/>
      <c r="W412" s="6332"/>
      <c r="X412" s="6332"/>
      <c r="Y412" s="6332"/>
      <c r="Z412" s="6332"/>
      <c r="AA412" s="6332"/>
      <c r="AB412" s="6332"/>
      <c r="AC412" s="6332"/>
      <c r="AD412" s="6332"/>
      <c r="AE412" s="6332"/>
      <c r="AF412" s="6332"/>
      <c r="AG412" s="6332"/>
      <c r="AH412" s="6332"/>
      <c r="AI412" s="6332"/>
      <c r="AJ412" s="6332"/>
      <c r="AK412" s="6332"/>
      <c r="AL412" s="6332"/>
      <c r="AM412" s="6332"/>
      <c r="AN412" s="6332"/>
      <c r="AO412" s="6332"/>
      <c r="AP412" s="6332"/>
      <c r="AQ412" s="6332"/>
      <c r="AR412" s="6332"/>
      <c r="AS412" s="6332"/>
      <c r="AT412" s="6332"/>
      <c r="AU412" s="6332"/>
      <c r="AV412" s="6332"/>
      <c r="AW412" s="6332"/>
      <c r="AX412" s="6332"/>
      <c r="AY412" s="6332"/>
      <c r="AZ412" s="6332"/>
      <c r="BA412" s="6332"/>
      <c r="BB412" s="6332"/>
      <c r="BC412" s="6332"/>
      <c r="BD412" s="6329" t="s">
        <v>2031</v>
      </c>
      <c r="BE412" s="6384"/>
      <c r="BF412" s="6384"/>
      <c r="BG412" s="6384"/>
      <c r="BH412" s="6384"/>
      <c r="BI412" s="6384"/>
      <c r="BJ412" s="6384"/>
      <c r="BK412" s="6206"/>
      <c r="BL412" s="6321"/>
      <c r="BM412" s="6321"/>
      <c r="BN412" s="6324"/>
      <c r="BO412" s="6321"/>
      <c r="BP412" s="6206"/>
      <c r="BQ412" s="6161"/>
      <c r="BR412" s="6161"/>
      <c r="BS412" s="6161"/>
      <c r="BT412" s="6161"/>
      <c r="BU412" s="2064"/>
      <c r="BV412" s="2066"/>
      <c r="BW412" s="2065"/>
      <c r="BX412" s="2428"/>
      <c r="BY412" s="2428"/>
      <c r="BZ412" s="2428"/>
      <c r="CA412" s="2082"/>
      <c r="CB412" s="2082"/>
      <c r="CC412" s="2082"/>
      <c r="CH412" s="2082"/>
      <c r="CI412" s="2090"/>
      <c r="CJ412" s="2063"/>
      <c r="CK412" s="2063"/>
      <c r="CL412" s="2063"/>
      <c r="CM412" s="2063"/>
      <c r="CN412" s="2063"/>
      <c r="CO412" s="2063"/>
      <c r="CP412" s="2063"/>
      <c r="CQ412" s="6327"/>
      <c r="CR412" s="6327"/>
      <c r="CS412" s="2349"/>
    </row>
    <row r="413" spans="1:98" ht="12.75" customHeight="1">
      <c r="A413" s="6141"/>
      <c r="B413" s="6362"/>
      <c r="C413" s="6338"/>
      <c r="D413" s="6523"/>
      <c r="E413" s="6342"/>
      <c r="F413" s="6156"/>
      <c r="G413" s="6346"/>
      <c r="H413" s="6346"/>
      <c r="I413" s="6333"/>
      <c r="J413" s="6333"/>
      <c r="K413" s="6333"/>
      <c r="L413" s="6333"/>
      <c r="M413" s="6333"/>
      <c r="N413" s="6333"/>
      <c r="O413" s="6333"/>
      <c r="P413" s="6333"/>
      <c r="Q413" s="6333"/>
      <c r="R413" s="6333"/>
      <c r="S413" s="6333"/>
      <c r="T413" s="6333"/>
      <c r="U413" s="6333"/>
      <c r="V413" s="6333"/>
      <c r="W413" s="6333"/>
      <c r="X413" s="6333"/>
      <c r="Y413" s="6333"/>
      <c r="Z413" s="6333"/>
      <c r="AA413" s="6333"/>
      <c r="AB413" s="6333"/>
      <c r="AC413" s="6333"/>
      <c r="AD413" s="6333"/>
      <c r="AE413" s="6333"/>
      <c r="AF413" s="6333"/>
      <c r="AG413" s="6333"/>
      <c r="AH413" s="6333"/>
      <c r="AI413" s="6333"/>
      <c r="AJ413" s="6333"/>
      <c r="AK413" s="6333"/>
      <c r="AL413" s="6333"/>
      <c r="AM413" s="6333"/>
      <c r="AN413" s="6333"/>
      <c r="AO413" s="6333"/>
      <c r="AP413" s="6333"/>
      <c r="AQ413" s="6333"/>
      <c r="AR413" s="6333"/>
      <c r="AS413" s="6333"/>
      <c r="AT413" s="6333"/>
      <c r="AU413" s="6333"/>
      <c r="AV413" s="6333"/>
      <c r="AW413" s="6333"/>
      <c r="AX413" s="6333"/>
      <c r="AY413" s="6333"/>
      <c r="AZ413" s="6333"/>
      <c r="BA413" s="6333"/>
      <c r="BB413" s="6333"/>
      <c r="BC413" s="6333"/>
      <c r="BD413" s="6330"/>
      <c r="BE413" s="6385"/>
      <c r="BF413" s="6385"/>
      <c r="BG413" s="6385"/>
      <c r="BH413" s="6385"/>
      <c r="BI413" s="6385"/>
      <c r="BJ413" s="6385"/>
      <c r="BK413" s="6207"/>
      <c r="BL413" s="6322"/>
      <c r="BM413" s="6322"/>
      <c r="BN413" s="6325"/>
      <c r="BO413" s="6322"/>
      <c r="BP413" s="6207"/>
      <c r="BQ413" s="6162"/>
      <c r="BR413" s="6162"/>
      <c r="BS413" s="6162"/>
      <c r="BT413" s="6162"/>
      <c r="BU413" s="2064"/>
      <c r="BV413" s="2066"/>
      <c r="BW413" s="2065"/>
      <c r="BX413" s="1201"/>
      <c r="BY413" s="2064"/>
      <c r="BZ413" s="1201"/>
      <c r="CA413" s="2064"/>
      <c r="CB413" s="191"/>
      <c r="CC413" s="191"/>
      <c r="CD413" s="2218"/>
      <c r="CE413" s="2219"/>
      <c r="CF413" s="2219"/>
      <c r="CG413" s="2220"/>
      <c r="CH413" s="191"/>
      <c r="CI413" s="1201"/>
      <c r="CJ413" s="1201"/>
      <c r="CK413" s="1201"/>
      <c r="CL413" s="2063"/>
      <c r="CM413" s="2063"/>
      <c r="CN413" s="2063"/>
      <c r="CO413" s="2063"/>
      <c r="CP413" s="2063"/>
      <c r="CQ413" s="6328"/>
      <c r="CR413" s="6328"/>
      <c r="CS413" s="2350"/>
    </row>
    <row r="414" spans="1:98" ht="12.75" customHeight="1">
      <c r="A414" s="6141"/>
      <c r="B414" s="6360" t="s">
        <v>2463</v>
      </c>
      <c r="C414" s="6524" t="s">
        <v>5836</v>
      </c>
      <c r="D414" s="6521" t="s">
        <v>5835</v>
      </c>
      <c r="E414" s="6401" t="s">
        <v>2043</v>
      </c>
      <c r="F414" s="6392" t="s">
        <v>5905</v>
      </c>
      <c r="G414" s="6344">
        <v>1</v>
      </c>
      <c r="H414" s="6344">
        <v>1</v>
      </c>
      <c r="I414" s="6331" t="s">
        <v>2028</v>
      </c>
      <c r="J414" s="6331" t="s">
        <v>2028</v>
      </c>
      <c r="K414" s="6331" t="s">
        <v>2029</v>
      </c>
      <c r="L414" s="6331" t="s">
        <v>2029</v>
      </c>
      <c r="M414" s="6331">
        <v>8</v>
      </c>
      <c r="N414" s="6331">
        <v>0</v>
      </c>
      <c r="O414" s="6331">
        <v>31</v>
      </c>
      <c r="P414" s="6331">
        <v>8</v>
      </c>
      <c r="Q414" s="6331">
        <v>0</v>
      </c>
      <c r="R414" s="6331">
        <v>31</v>
      </c>
      <c r="S414" s="6331">
        <v>0</v>
      </c>
      <c r="T414" s="6331">
        <v>0</v>
      </c>
      <c r="U414" s="6331">
        <v>0</v>
      </c>
      <c r="V414" s="6331">
        <v>0</v>
      </c>
      <c r="W414" s="6331">
        <v>0</v>
      </c>
      <c r="X414" s="6331">
        <v>0</v>
      </c>
      <c r="Y414" s="6331">
        <v>0</v>
      </c>
      <c r="Z414" s="6331">
        <v>0</v>
      </c>
      <c r="AA414" s="6331">
        <v>0</v>
      </c>
      <c r="AB414" s="6331">
        <v>0</v>
      </c>
      <c r="AC414" s="6331"/>
      <c r="AD414" s="6331"/>
      <c r="AE414" s="6331"/>
      <c r="AF414" s="6331"/>
      <c r="AG414" s="6331"/>
      <c r="AH414" s="6331"/>
      <c r="AI414" s="6331"/>
      <c r="AJ414" s="6331">
        <v>0</v>
      </c>
      <c r="AK414" s="6331">
        <v>0</v>
      </c>
      <c r="AL414" s="6331">
        <v>0</v>
      </c>
      <c r="AM414" s="6331">
        <v>0</v>
      </c>
      <c r="AN414" s="6331" t="s">
        <v>2029</v>
      </c>
      <c r="AO414" s="6331">
        <v>0</v>
      </c>
      <c r="AP414" s="6331">
        <v>0</v>
      </c>
      <c r="AQ414" s="6331">
        <v>0</v>
      </c>
      <c r="AR414" s="6331">
        <v>0</v>
      </c>
      <c r="AS414" s="6331" t="s">
        <v>4810</v>
      </c>
      <c r="AT414" s="6331"/>
      <c r="AU414" s="6331"/>
      <c r="AV414" s="6331"/>
      <c r="AW414" s="6331" t="s">
        <v>4809</v>
      </c>
      <c r="AX414" s="6331" t="s">
        <v>4809</v>
      </c>
      <c r="AY414" s="6331">
        <v>0</v>
      </c>
      <c r="AZ414" s="6331">
        <v>0</v>
      </c>
      <c r="BA414" s="6331">
        <v>0</v>
      </c>
      <c r="BB414" s="6331">
        <v>0</v>
      </c>
      <c r="BC414" s="6331" t="s">
        <v>2030</v>
      </c>
      <c r="BD414" s="6329" t="s">
        <v>2031</v>
      </c>
      <c r="BE414" s="6383">
        <f>$CD$48+SUM(CD415:CD417)+64</f>
        <v>15111</v>
      </c>
      <c r="BF414" s="6383">
        <f>BE414</f>
        <v>15111</v>
      </c>
      <c r="BG414" s="6383">
        <f>$CE$48+SUM(CE415:CE417)</f>
        <v>26138</v>
      </c>
      <c r="BH414" s="6383">
        <f>$CF$48+SUM(CF415/2+CF416+CF417)</f>
        <v>1119</v>
      </c>
      <c r="BI414" s="6383">
        <f>BH414</f>
        <v>1119</v>
      </c>
      <c r="BJ414" s="6383">
        <f>$CG$48+SUM(CG415/2+CG416+CG417)</f>
        <v>1416</v>
      </c>
      <c r="BK414" s="6212" t="s">
        <v>873</v>
      </c>
      <c r="BL414" s="6320">
        <v>9</v>
      </c>
      <c r="BM414" s="6320">
        <v>2</v>
      </c>
      <c r="BN414" s="6323" t="s">
        <v>2045</v>
      </c>
      <c r="BO414" s="6320" t="s">
        <v>2033</v>
      </c>
      <c r="BP414" s="6212" t="s">
        <v>2034</v>
      </c>
      <c r="BQ414" s="6160">
        <v>0</v>
      </c>
      <c r="BR414" s="6160">
        <v>0</v>
      </c>
      <c r="BS414" s="6160">
        <v>0</v>
      </c>
      <c r="BT414" s="6160">
        <v>0</v>
      </c>
      <c r="BU414" s="2064" t="s">
        <v>2035</v>
      </c>
      <c r="BV414" s="2066" t="s">
        <v>857</v>
      </c>
      <c r="BW414" s="2065"/>
      <c r="BX414" s="2064">
        <v>3980</v>
      </c>
      <c r="BY414" s="2064" t="s">
        <v>2034</v>
      </c>
      <c r="BZ414" s="2064">
        <v>3980</v>
      </c>
      <c r="CA414" s="2064" t="s">
        <v>2036</v>
      </c>
      <c r="CB414" s="2084" t="s">
        <v>2040</v>
      </c>
      <c r="CC414" s="2084" t="s">
        <v>1708</v>
      </c>
      <c r="CD414" s="2056">
        <f>$CD$35</f>
        <v>21696</v>
      </c>
      <c r="CE414" s="2056">
        <f>$CE$35</f>
        <v>21760</v>
      </c>
      <c r="CF414" s="2056">
        <f>$CF$36</f>
        <v>1024</v>
      </c>
      <c r="CG414" s="2056">
        <f>$CG$36</f>
        <v>1088</v>
      </c>
      <c r="CH414" s="191"/>
      <c r="CI414" s="1201">
        <v>2</v>
      </c>
      <c r="CJ414" s="1201" t="s">
        <v>859</v>
      </c>
      <c r="CK414" s="1201">
        <v>2</v>
      </c>
      <c r="CL414" s="2063"/>
      <c r="CM414" s="2063"/>
      <c r="CN414" s="2063"/>
      <c r="CO414" s="2063"/>
      <c r="CP414" s="2063"/>
      <c r="CQ414" s="6326" t="s">
        <v>2468</v>
      </c>
      <c r="CR414" s="6326" t="s">
        <v>2455</v>
      </c>
      <c r="CS414" s="2348" t="s">
        <v>5958</v>
      </c>
    </row>
    <row r="415" spans="1:98" ht="12.75" customHeight="1">
      <c r="A415" s="6141"/>
      <c r="B415" s="6361"/>
      <c r="C415" s="6337"/>
      <c r="D415" s="6522"/>
      <c r="E415" s="6341"/>
      <c r="F415" s="6343"/>
      <c r="G415" s="6345"/>
      <c r="H415" s="6345"/>
      <c r="I415" s="6332"/>
      <c r="J415" s="6332"/>
      <c r="K415" s="6332"/>
      <c r="L415" s="6332"/>
      <c r="M415" s="6332"/>
      <c r="N415" s="6332"/>
      <c r="O415" s="6332"/>
      <c r="P415" s="6332"/>
      <c r="Q415" s="6332"/>
      <c r="R415" s="6332"/>
      <c r="S415" s="6332"/>
      <c r="T415" s="6332"/>
      <c r="U415" s="6332"/>
      <c r="V415" s="6332"/>
      <c r="W415" s="6332"/>
      <c r="X415" s="6332"/>
      <c r="Y415" s="6332"/>
      <c r="Z415" s="6332"/>
      <c r="AA415" s="6332"/>
      <c r="AB415" s="6332"/>
      <c r="AC415" s="6332"/>
      <c r="AD415" s="6332"/>
      <c r="AE415" s="6332"/>
      <c r="AF415" s="6332"/>
      <c r="AG415" s="6332"/>
      <c r="AH415" s="6332"/>
      <c r="AI415" s="6332"/>
      <c r="AJ415" s="6332"/>
      <c r="AK415" s="6332"/>
      <c r="AL415" s="6332"/>
      <c r="AM415" s="6332"/>
      <c r="AN415" s="6332"/>
      <c r="AO415" s="6332"/>
      <c r="AP415" s="6332"/>
      <c r="AQ415" s="6332"/>
      <c r="AR415" s="6332"/>
      <c r="AS415" s="6332"/>
      <c r="AT415" s="6332"/>
      <c r="AU415" s="6332"/>
      <c r="AV415" s="6332"/>
      <c r="AW415" s="6332"/>
      <c r="AX415" s="6332"/>
      <c r="AY415" s="6332"/>
      <c r="AZ415" s="6332"/>
      <c r="BA415" s="6332"/>
      <c r="BB415" s="6332"/>
      <c r="BC415" s="6332"/>
      <c r="BD415" s="6330"/>
      <c r="BE415" s="6384"/>
      <c r="BF415" s="6384"/>
      <c r="BG415" s="6384"/>
      <c r="BH415" s="6384"/>
      <c r="BI415" s="6384"/>
      <c r="BJ415" s="6384"/>
      <c r="BK415" s="6206"/>
      <c r="BL415" s="6321"/>
      <c r="BM415" s="6321"/>
      <c r="BN415" s="6324"/>
      <c r="BO415" s="6321"/>
      <c r="BP415" s="6206"/>
      <c r="BQ415" s="6161"/>
      <c r="BR415" s="6161"/>
      <c r="BS415" s="6161"/>
      <c r="BT415" s="6161"/>
      <c r="BU415" s="2064" t="s">
        <v>2035</v>
      </c>
      <c r="BV415" s="2066" t="s">
        <v>857</v>
      </c>
      <c r="BW415" s="2065"/>
      <c r="BX415" s="1201">
        <v>3989</v>
      </c>
      <c r="BY415" s="2064" t="s">
        <v>2034</v>
      </c>
      <c r="BZ415" s="1201">
        <v>3989</v>
      </c>
      <c r="CA415" s="2064" t="s">
        <v>2036</v>
      </c>
      <c r="CB415" s="2067" t="s">
        <v>4977</v>
      </c>
      <c r="CC415" s="2067" t="s">
        <v>4976</v>
      </c>
      <c r="CD415" s="2056">
        <f>$CD$26</f>
        <v>4032</v>
      </c>
      <c r="CE415" s="2056">
        <f>$CE$26</f>
        <v>4096</v>
      </c>
      <c r="CF415" s="2056">
        <f>$CF$26</f>
        <v>512</v>
      </c>
      <c r="CG415" s="2056">
        <f>$CG$26</f>
        <v>576</v>
      </c>
      <c r="CH415" s="2070"/>
      <c r="CI415" s="2069">
        <v>2</v>
      </c>
      <c r="CJ415" s="2069" t="s">
        <v>859</v>
      </c>
      <c r="CK415" s="2069">
        <v>2</v>
      </c>
      <c r="CL415" s="2068">
        <v>3</v>
      </c>
      <c r="CM415" s="2068" t="s">
        <v>875</v>
      </c>
      <c r="CN415" s="2068" t="s">
        <v>859</v>
      </c>
      <c r="CO415" s="2068" t="s">
        <v>876</v>
      </c>
      <c r="CP415" s="2068" t="s">
        <v>877</v>
      </c>
      <c r="CQ415" s="6327"/>
      <c r="CR415" s="6327"/>
      <c r="CS415" s="2349"/>
    </row>
    <row r="416" spans="1:98" ht="12.75" customHeight="1">
      <c r="A416" s="6141"/>
      <c r="B416" s="6361"/>
      <c r="C416" s="6337"/>
      <c r="D416" s="6522"/>
      <c r="E416" s="6341"/>
      <c r="F416" s="6343"/>
      <c r="G416" s="6345"/>
      <c r="H416" s="6345"/>
      <c r="I416" s="6332"/>
      <c r="J416" s="6332"/>
      <c r="K416" s="6332"/>
      <c r="L416" s="6332"/>
      <c r="M416" s="6332"/>
      <c r="N416" s="6332"/>
      <c r="O416" s="6332"/>
      <c r="P416" s="6332"/>
      <c r="Q416" s="6332"/>
      <c r="R416" s="6332"/>
      <c r="S416" s="6332"/>
      <c r="T416" s="6332"/>
      <c r="U416" s="6332"/>
      <c r="V416" s="6332"/>
      <c r="W416" s="6332"/>
      <c r="X416" s="6332"/>
      <c r="Y416" s="6332"/>
      <c r="Z416" s="6332"/>
      <c r="AA416" s="6332"/>
      <c r="AB416" s="6332"/>
      <c r="AC416" s="6332"/>
      <c r="AD416" s="6332"/>
      <c r="AE416" s="6332"/>
      <c r="AF416" s="6332"/>
      <c r="AG416" s="6332"/>
      <c r="AH416" s="6332"/>
      <c r="AI416" s="6332"/>
      <c r="AJ416" s="6332"/>
      <c r="AK416" s="6332"/>
      <c r="AL416" s="6332"/>
      <c r="AM416" s="6332"/>
      <c r="AN416" s="6332"/>
      <c r="AO416" s="6332"/>
      <c r="AP416" s="6332"/>
      <c r="AQ416" s="6332"/>
      <c r="AR416" s="6332"/>
      <c r="AS416" s="6332"/>
      <c r="AT416" s="6332"/>
      <c r="AU416" s="6332"/>
      <c r="AV416" s="6332"/>
      <c r="AW416" s="6332"/>
      <c r="AX416" s="6332"/>
      <c r="AY416" s="6332"/>
      <c r="AZ416" s="6332"/>
      <c r="BA416" s="6332"/>
      <c r="BB416" s="6332"/>
      <c r="BC416" s="6332"/>
      <c r="BD416" s="6329" t="s">
        <v>2031</v>
      </c>
      <c r="BE416" s="6384"/>
      <c r="BF416" s="6384"/>
      <c r="BG416" s="6384"/>
      <c r="BH416" s="6384"/>
      <c r="BI416" s="6384"/>
      <c r="BJ416" s="6384"/>
      <c r="BK416" s="6206"/>
      <c r="BL416" s="6321"/>
      <c r="BM416" s="6321"/>
      <c r="BN416" s="6324"/>
      <c r="BO416" s="6321"/>
      <c r="BP416" s="6206"/>
      <c r="BQ416" s="6161"/>
      <c r="BR416" s="6161"/>
      <c r="BS416" s="6161"/>
      <c r="BT416" s="6161"/>
      <c r="BU416" s="2064"/>
      <c r="BV416" s="2066"/>
      <c r="BW416" s="2065"/>
      <c r="BX416" s="2428"/>
      <c r="BY416" s="2428"/>
      <c r="BZ416" s="2428"/>
      <c r="CA416" s="2082"/>
      <c r="CB416" s="2082"/>
      <c r="CC416" s="2082"/>
      <c r="CH416" s="2082"/>
      <c r="CI416" s="2090"/>
      <c r="CJ416" s="2063"/>
      <c r="CK416" s="2063"/>
      <c r="CL416" s="2063"/>
      <c r="CM416" s="2063"/>
      <c r="CN416" s="2063"/>
      <c r="CO416" s="2063"/>
      <c r="CP416" s="2063"/>
      <c r="CQ416" s="6327"/>
      <c r="CR416" s="6327"/>
      <c r="CS416" s="2349"/>
    </row>
    <row r="417" spans="1:97" ht="12.75" customHeight="1">
      <c r="A417" s="6142"/>
      <c r="B417" s="6362"/>
      <c r="C417" s="6338"/>
      <c r="D417" s="6523"/>
      <c r="E417" s="6342"/>
      <c r="F417" s="6156"/>
      <c r="G417" s="6346"/>
      <c r="H417" s="6346"/>
      <c r="I417" s="6333"/>
      <c r="J417" s="6333"/>
      <c r="K417" s="6333"/>
      <c r="L417" s="6333"/>
      <c r="M417" s="6333"/>
      <c r="N417" s="6333"/>
      <c r="O417" s="6333"/>
      <c r="P417" s="6333"/>
      <c r="Q417" s="6333"/>
      <c r="R417" s="6333"/>
      <c r="S417" s="6333"/>
      <c r="T417" s="6333"/>
      <c r="U417" s="6333"/>
      <c r="V417" s="6333"/>
      <c r="W417" s="6333"/>
      <c r="X417" s="6333"/>
      <c r="Y417" s="6333"/>
      <c r="Z417" s="6333"/>
      <c r="AA417" s="6333"/>
      <c r="AB417" s="6333"/>
      <c r="AC417" s="6333"/>
      <c r="AD417" s="6333"/>
      <c r="AE417" s="6333"/>
      <c r="AF417" s="6333"/>
      <c r="AG417" s="6333"/>
      <c r="AH417" s="6333"/>
      <c r="AI417" s="6333"/>
      <c r="AJ417" s="6333"/>
      <c r="AK417" s="6333"/>
      <c r="AL417" s="6333"/>
      <c r="AM417" s="6333"/>
      <c r="AN417" s="6333"/>
      <c r="AO417" s="6333"/>
      <c r="AP417" s="6333"/>
      <c r="AQ417" s="6333"/>
      <c r="AR417" s="6333"/>
      <c r="AS417" s="6333"/>
      <c r="AT417" s="6333"/>
      <c r="AU417" s="6333"/>
      <c r="AV417" s="6333"/>
      <c r="AW417" s="6333"/>
      <c r="AX417" s="6333"/>
      <c r="AY417" s="6333"/>
      <c r="AZ417" s="6333"/>
      <c r="BA417" s="6333"/>
      <c r="BB417" s="6333"/>
      <c r="BC417" s="6333"/>
      <c r="BD417" s="6330"/>
      <c r="BE417" s="6385"/>
      <c r="BF417" s="6385"/>
      <c r="BG417" s="6385"/>
      <c r="BH417" s="6385"/>
      <c r="BI417" s="6385"/>
      <c r="BJ417" s="6385"/>
      <c r="BK417" s="6207"/>
      <c r="BL417" s="6322"/>
      <c r="BM417" s="6322"/>
      <c r="BN417" s="6325"/>
      <c r="BO417" s="6322"/>
      <c r="BP417" s="6207"/>
      <c r="BQ417" s="6162"/>
      <c r="BR417" s="6162"/>
      <c r="BS417" s="6162"/>
      <c r="BT417" s="6162"/>
      <c r="BU417" s="2064"/>
      <c r="BV417" s="2066"/>
      <c r="BW417" s="2065"/>
      <c r="BX417" s="1201"/>
      <c r="BY417" s="2064"/>
      <c r="BZ417" s="1201"/>
      <c r="CA417" s="2064"/>
      <c r="CB417" s="191"/>
      <c r="CC417" s="191"/>
      <c r="CD417" s="2218"/>
      <c r="CE417" s="2219"/>
      <c r="CF417" s="2219"/>
      <c r="CG417" s="2220"/>
      <c r="CH417" s="191"/>
      <c r="CI417" s="1201"/>
      <c r="CJ417" s="1201"/>
      <c r="CK417" s="1201"/>
      <c r="CL417" s="2063"/>
      <c r="CM417" s="2063"/>
      <c r="CN417" s="2063"/>
      <c r="CO417" s="2063"/>
      <c r="CP417" s="2063"/>
      <c r="CQ417" s="6328"/>
      <c r="CR417" s="6328"/>
      <c r="CS417" s="2350"/>
    </row>
    <row r="418" spans="1:97" ht="12.75" customHeight="1">
      <c r="A418" s="6140" t="s">
        <v>5962</v>
      </c>
      <c r="B418" s="6360" t="s">
        <v>2463</v>
      </c>
      <c r="C418" s="6524" t="s">
        <v>4443</v>
      </c>
      <c r="D418" s="6521" t="s">
        <v>5837</v>
      </c>
      <c r="E418" s="6401" t="s">
        <v>2050</v>
      </c>
      <c r="F418" s="6392" t="s">
        <v>5906</v>
      </c>
      <c r="G418" s="6344">
        <v>1</v>
      </c>
      <c r="H418" s="6344">
        <v>1</v>
      </c>
      <c r="I418" s="6331" t="s">
        <v>2028</v>
      </c>
      <c r="J418" s="6331" t="s">
        <v>2028</v>
      </c>
      <c r="K418" s="6331" t="s">
        <v>2029</v>
      </c>
      <c r="L418" s="6331" t="s">
        <v>2029</v>
      </c>
      <c r="M418" s="6331">
        <v>9</v>
      </c>
      <c r="N418" s="6331">
        <v>0</v>
      </c>
      <c r="O418" s="6331">
        <v>31</v>
      </c>
      <c r="P418" s="6331">
        <v>9</v>
      </c>
      <c r="Q418" s="6331">
        <v>0</v>
      </c>
      <c r="R418" s="6331">
        <v>31</v>
      </c>
      <c r="S418" s="6331">
        <v>0</v>
      </c>
      <c r="T418" s="6331">
        <v>0</v>
      </c>
      <c r="U418" s="6331">
        <v>0</v>
      </c>
      <c r="V418" s="6331">
        <v>0</v>
      </c>
      <c r="W418" s="6331">
        <v>0</v>
      </c>
      <c r="X418" s="6331">
        <v>0</v>
      </c>
      <c r="Y418" s="6331">
        <v>0</v>
      </c>
      <c r="Z418" s="6331">
        <v>0</v>
      </c>
      <c r="AA418" s="6331">
        <v>0</v>
      </c>
      <c r="AB418" s="6331">
        <v>0</v>
      </c>
      <c r="AC418" s="6331"/>
      <c r="AD418" s="6331"/>
      <c r="AE418" s="6331"/>
      <c r="AF418" s="6331"/>
      <c r="AG418" s="6331"/>
      <c r="AH418" s="6331"/>
      <c r="AI418" s="6331"/>
      <c r="AJ418" s="6331">
        <v>0</v>
      </c>
      <c r="AK418" s="6331">
        <v>0</v>
      </c>
      <c r="AL418" s="6331">
        <v>0</v>
      </c>
      <c r="AM418" s="6331">
        <v>0</v>
      </c>
      <c r="AN418" s="6331" t="s">
        <v>2029</v>
      </c>
      <c r="AO418" s="6331">
        <v>0</v>
      </c>
      <c r="AP418" s="6331">
        <v>0</v>
      </c>
      <c r="AQ418" s="6331">
        <v>0</v>
      </c>
      <c r="AR418" s="6331">
        <v>0</v>
      </c>
      <c r="AS418" s="6331" t="s">
        <v>4810</v>
      </c>
      <c r="AT418" s="6331"/>
      <c r="AU418" s="6331"/>
      <c r="AV418" s="6331"/>
      <c r="AW418" s="6331" t="s">
        <v>4809</v>
      </c>
      <c r="AX418" s="6331" t="s">
        <v>4809</v>
      </c>
      <c r="AY418" s="6331">
        <v>0</v>
      </c>
      <c r="AZ418" s="6331">
        <v>0</v>
      </c>
      <c r="BA418" s="6331">
        <v>0</v>
      </c>
      <c r="BB418" s="6331">
        <v>0</v>
      </c>
      <c r="BC418" s="6331" t="s">
        <v>2030</v>
      </c>
      <c r="BD418" s="6329" t="s">
        <v>2031</v>
      </c>
      <c r="BE418" s="6383">
        <f>$CD$47+SUM(CD419:CD421)</f>
        <v>10424</v>
      </c>
      <c r="BF418" s="6383">
        <f>BE418</f>
        <v>10424</v>
      </c>
      <c r="BG418" s="6383">
        <f>$CE$47+SUM(CE419:CE421)</f>
        <v>17095</v>
      </c>
      <c r="BH418" s="6383">
        <f>$CF$47+SUM(CF419/2+CF420+CF421)</f>
        <v>1119</v>
      </c>
      <c r="BI418" s="6383">
        <f>BH418</f>
        <v>1119</v>
      </c>
      <c r="BJ418" s="6383">
        <f>$CG$47+SUM(CG419/2+CG420+CG421)</f>
        <v>1416</v>
      </c>
      <c r="BK418" s="6212" t="s">
        <v>873</v>
      </c>
      <c r="BL418" s="6320">
        <v>9</v>
      </c>
      <c r="BM418" s="6320">
        <v>2</v>
      </c>
      <c r="BN418" s="6323" t="s">
        <v>2045</v>
      </c>
      <c r="BO418" s="6320" t="s">
        <v>2033</v>
      </c>
      <c r="BP418" s="6212" t="s">
        <v>2034</v>
      </c>
      <c r="BQ418" s="6160">
        <v>0</v>
      </c>
      <c r="BR418" s="6160">
        <v>0</v>
      </c>
      <c r="BS418" s="6160">
        <v>0</v>
      </c>
      <c r="BT418" s="6160">
        <v>0</v>
      </c>
      <c r="BU418" s="2064" t="s">
        <v>2035</v>
      </c>
      <c r="BV418" s="2066" t="s">
        <v>857</v>
      </c>
      <c r="BW418" s="2065"/>
      <c r="BX418" s="2064">
        <v>3980</v>
      </c>
      <c r="BY418" s="2064" t="s">
        <v>2034</v>
      </c>
      <c r="BZ418" s="2064">
        <v>3980</v>
      </c>
      <c r="CA418" s="2064" t="s">
        <v>2036</v>
      </c>
      <c r="CB418" s="2084" t="s">
        <v>2037</v>
      </c>
      <c r="CC418" s="2084" t="s">
        <v>1708</v>
      </c>
      <c r="CD418" s="2056">
        <f>$CD$34</f>
        <v>10752</v>
      </c>
      <c r="CE418" s="2056">
        <f>$CE$34</f>
        <v>10816</v>
      </c>
      <c r="CF418" s="2056">
        <f>$CF$36</f>
        <v>1024</v>
      </c>
      <c r="CG418" s="2056">
        <f>$CG$36</f>
        <v>1088</v>
      </c>
      <c r="CH418" s="191"/>
      <c r="CI418" s="1201">
        <v>2</v>
      </c>
      <c r="CJ418" s="1201" t="s">
        <v>859</v>
      </c>
      <c r="CK418" s="1201">
        <v>2</v>
      </c>
      <c r="CL418" s="2063"/>
      <c r="CM418" s="2063"/>
      <c r="CN418" s="2063"/>
      <c r="CO418" s="2063"/>
      <c r="CP418" s="2063"/>
      <c r="CQ418" s="6326" t="s">
        <v>2468</v>
      </c>
      <c r="CR418" s="6326" t="s">
        <v>2455</v>
      </c>
      <c r="CS418" s="2348" t="s">
        <v>5958</v>
      </c>
    </row>
    <row r="419" spans="1:97" ht="12.75" customHeight="1">
      <c r="A419" s="6141"/>
      <c r="B419" s="6361"/>
      <c r="C419" s="6337"/>
      <c r="D419" s="6522"/>
      <c r="E419" s="6341"/>
      <c r="F419" s="6343"/>
      <c r="G419" s="6345"/>
      <c r="H419" s="6345"/>
      <c r="I419" s="6332"/>
      <c r="J419" s="6332"/>
      <c r="K419" s="6332"/>
      <c r="L419" s="6332"/>
      <c r="M419" s="6332"/>
      <c r="N419" s="6332"/>
      <c r="O419" s="6332"/>
      <c r="P419" s="6332"/>
      <c r="Q419" s="6332"/>
      <c r="R419" s="6332"/>
      <c r="S419" s="6332"/>
      <c r="T419" s="6332"/>
      <c r="U419" s="6332"/>
      <c r="V419" s="6332"/>
      <c r="W419" s="6332"/>
      <c r="X419" s="6332"/>
      <c r="Y419" s="6332"/>
      <c r="Z419" s="6332"/>
      <c r="AA419" s="6332"/>
      <c r="AB419" s="6332"/>
      <c r="AC419" s="6332"/>
      <c r="AD419" s="6332"/>
      <c r="AE419" s="6332"/>
      <c r="AF419" s="6332"/>
      <c r="AG419" s="6332"/>
      <c r="AH419" s="6332"/>
      <c r="AI419" s="6332"/>
      <c r="AJ419" s="6332"/>
      <c r="AK419" s="6332"/>
      <c r="AL419" s="6332"/>
      <c r="AM419" s="6332"/>
      <c r="AN419" s="6332"/>
      <c r="AO419" s="6332"/>
      <c r="AP419" s="6332"/>
      <c r="AQ419" s="6332"/>
      <c r="AR419" s="6332"/>
      <c r="AS419" s="6332"/>
      <c r="AT419" s="6332"/>
      <c r="AU419" s="6332"/>
      <c r="AV419" s="6332"/>
      <c r="AW419" s="6332"/>
      <c r="AX419" s="6332"/>
      <c r="AY419" s="6332"/>
      <c r="AZ419" s="6332"/>
      <c r="BA419" s="6332"/>
      <c r="BB419" s="6332"/>
      <c r="BC419" s="6332"/>
      <c r="BD419" s="6330"/>
      <c r="BE419" s="6384"/>
      <c r="BF419" s="6384"/>
      <c r="BG419" s="6384"/>
      <c r="BH419" s="6384"/>
      <c r="BI419" s="6384"/>
      <c r="BJ419" s="6384"/>
      <c r="BK419" s="6206"/>
      <c r="BL419" s="6321"/>
      <c r="BM419" s="6321"/>
      <c r="BN419" s="6324"/>
      <c r="BO419" s="6321"/>
      <c r="BP419" s="6206"/>
      <c r="BQ419" s="6161"/>
      <c r="BR419" s="6161"/>
      <c r="BS419" s="6161"/>
      <c r="BT419" s="6161"/>
      <c r="BU419" s="2064" t="s">
        <v>2035</v>
      </c>
      <c r="BV419" s="2066" t="s">
        <v>857</v>
      </c>
      <c r="BW419" s="2065"/>
      <c r="BX419" s="1201">
        <v>3989</v>
      </c>
      <c r="BY419" s="2064" t="s">
        <v>2034</v>
      </c>
      <c r="BZ419" s="1201">
        <v>3989</v>
      </c>
      <c r="CA419" s="2064" t="s">
        <v>2036</v>
      </c>
      <c r="CB419" s="2067" t="s">
        <v>4978</v>
      </c>
      <c r="CC419" s="2067" t="s">
        <v>4976</v>
      </c>
      <c r="CD419" s="2056">
        <f>$CD$27</f>
        <v>6016</v>
      </c>
      <c r="CE419" s="2056">
        <f>$CE$27</f>
        <v>6080</v>
      </c>
      <c r="CF419" s="2056">
        <f>$CF$26</f>
        <v>512</v>
      </c>
      <c r="CG419" s="2056">
        <f>$CG$26</f>
        <v>576</v>
      </c>
      <c r="CH419" s="2070"/>
      <c r="CI419" s="2069">
        <v>2</v>
      </c>
      <c r="CJ419" s="2069" t="s">
        <v>859</v>
      </c>
      <c r="CK419" s="2069">
        <v>2</v>
      </c>
      <c r="CL419" s="2068">
        <v>6</v>
      </c>
      <c r="CM419" s="2068" t="s">
        <v>875</v>
      </c>
      <c r="CN419" s="2068" t="s">
        <v>859</v>
      </c>
      <c r="CO419" s="2068" t="s">
        <v>876</v>
      </c>
      <c r="CP419" s="2068" t="s">
        <v>877</v>
      </c>
      <c r="CQ419" s="6327"/>
      <c r="CR419" s="6327"/>
      <c r="CS419" s="2349"/>
    </row>
    <row r="420" spans="1:97" ht="12.75" customHeight="1">
      <c r="A420" s="6141"/>
      <c r="B420" s="6361"/>
      <c r="C420" s="6337"/>
      <c r="D420" s="6522"/>
      <c r="E420" s="6341"/>
      <c r="F420" s="6343"/>
      <c r="G420" s="6345"/>
      <c r="H420" s="6345"/>
      <c r="I420" s="6332"/>
      <c r="J420" s="6332"/>
      <c r="K420" s="6332"/>
      <c r="L420" s="6332"/>
      <c r="M420" s="6332"/>
      <c r="N420" s="6332"/>
      <c r="O420" s="6332"/>
      <c r="P420" s="6332"/>
      <c r="Q420" s="6332"/>
      <c r="R420" s="6332"/>
      <c r="S420" s="6332"/>
      <c r="T420" s="6332"/>
      <c r="U420" s="6332"/>
      <c r="V420" s="6332"/>
      <c r="W420" s="6332"/>
      <c r="X420" s="6332"/>
      <c r="Y420" s="6332"/>
      <c r="Z420" s="6332"/>
      <c r="AA420" s="6332"/>
      <c r="AB420" s="6332"/>
      <c r="AC420" s="6332"/>
      <c r="AD420" s="6332"/>
      <c r="AE420" s="6332"/>
      <c r="AF420" s="6332"/>
      <c r="AG420" s="6332"/>
      <c r="AH420" s="6332"/>
      <c r="AI420" s="6332"/>
      <c r="AJ420" s="6332"/>
      <c r="AK420" s="6332"/>
      <c r="AL420" s="6332"/>
      <c r="AM420" s="6332"/>
      <c r="AN420" s="6332"/>
      <c r="AO420" s="6332"/>
      <c r="AP420" s="6332"/>
      <c r="AQ420" s="6332"/>
      <c r="AR420" s="6332"/>
      <c r="AS420" s="6332"/>
      <c r="AT420" s="6332"/>
      <c r="AU420" s="6332"/>
      <c r="AV420" s="6332"/>
      <c r="AW420" s="6332"/>
      <c r="AX420" s="6332"/>
      <c r="AY420" s="6332"/>
      <c r="AZ420" s="6332"/>
      <c r="BA420" s="6332"/>
      <c r="BB420" s="6332"/>
      <c r="BC420" s="6332"/>
      <c r="BD420" s="6329" t="s">
        <v>2031</v>
      </c>
      <c r="BE420" s="6384"/>
      <c r="BF420" s="6384"/>
      <c r="BG420" s="6384"/>
      <c r="BH420" s="6384"/>
      <c r="BI420" s="6384"/>
      <c r="BJ420" s="6384"/>
      <c r="BK420" s="6206"/>
      <c r="BL420" s="6321"/>
      <c r="BM420" s="6321"/>
      <c r="BN420" s="6324"/>
      <c r="BO420" s="6321"/>
      <c r="BP420" s="6206"/>
      <c r="BQ420" s="6161"/>
      <c r="BR420" s="6161"/>
      <c r="BS420" s="6161"/>
      <c r="BT420" s="6161"/>
      <c r="BU420" s="2064"/>
      <c r="BV420" s="2066"/>
      <c r="BW420" s="2065"/>
      <c r="BX420" s="2428"/>
      <c r="BY420" s="2428"/>
      <c r="BZ420" s="2428"/>
      <c r="CA420" s="2082"/>
      <c r="CB420" s="2082"/>
      <c r="CC420" s="2082"/>
      <c r="CH420" s="2082"/>
      <c r="CI420" s="2090"/>
      <c r="CJ420" s="2063"/>
      <c r="CK420" s="2063"/>
      <c r="CL420" s="2063"/>
      <c r="CM420" s="2063"/>
      <c r="CN420" s="2063"/>
      <c r="CO420" s="2063"/>
      <c r="CP420" s="2063"/>
      <c r="CQ420" s="6327"/>
      <c r="CR420" s="6327"/>
      <c r="CS420" s="2349"/>
    </row>
    <row r="421" spans="1:97" ht="12.75" customHeight="1">
      <c r="A421" s="6141"/>
      <c r="B421" s="6362"/>
      <c r="C421" s="6338"/>
      <c r="D421" s="6523"/>
      <c r="E421" s="6342"/>
      <c r="F421" s="6156"/>
      <c r="G421" s="6346"/>
      <c r="H421" s="6346"/>
      <c r="I421" s="6333"/>
      <c r="J421" s="6333"/>
      <c r="K421" s="6333"/>
      <c r="L421" s="6333"/>
      <c r="M421" s="6333"/>
      <c r="N421" s="6333"/>
      <c r="O421" s="6333"/>
      <c r="P421" s="6333"/>
      <c r="Q421" s="6333"/>
      <c r="R421" s="6333"/>
      <c r="S421" s="6333"/>
      <c r="T421" s="6333"/>
      <c r="U421" s="6333"/>
      <c r="V421" s="6333"/>
      <c r="W421" s="6333"/>
      <c r="X421" s="6333"/>
      <c r="Y421" s="6333"/>
      <c r="Z421" s="6333"/>
      <c r="AA421" s="6333"/>
      <c r="AB421" s="6333"/>
      <c r="AC421" s="6333"/>
      <c r="AD421" s="6333"/>
      <c r="AE421" s="6333"/>
      <c r="AF421" s="6333"/>
      <c r="AG421" s="6333"/>
      <c r="AH421" s="6333"/>
      <c r="AI421" s="6333"/>
      <c r="AJ421" s="6333"/>
      <c r="AK421" s="6333"/>
      <c r="AL421" s="6333"/>
      <c r="AM421" s="6333"/>
      <c r="AN421" s="6333"/>
      <c r="AO421" s="6333"/>
      <c r="AP421" s="6333"/>
      <c r="AQ421" s="6333"/>
      <c r="AR421" s="6333"/>
      <c r="AS421" s="6333"/>
      <c r="AT421" s="6333"/>
      <c r="AU421" s="6333"/>
      <c r="AV421" s="6333"/>
      <c r="AW421" s="6333"/>
      <c r="AX421" s="6333"/>
      <c r="AY421" s="6333"/>
      <c r="AZ421" s="6333"/>
      <c r="BA421" s="6333"/>
      <c r="BB421" s="6333"/>
      <c r="BC421" s="6333"/>
      <c r="BD421" s="6330"/>
      <c r="BE421" s="6385"/>
      <c r="BF421" s="6385"/>
      <c r="BG421" s="6385"/>
      <c r="BH421" s="6385"/>
      <c r="BI421" s="6385"/>
      <c r="BJ421" s="6385"/>
      <c r="BK421" s="6207"/>
      <c r="BL421" s="6322"/>
      <c r="BM421" s="6322"/>
      <c r="BN421" s="6325"/>
      <c r="BO421" s="6322"/>
      <c r="BP421" s="6207"/>
      <c r="BQ421" s="6162"/>
      <c r="BR421" s="6162"/>
      <c r="BS421" s="6162"/>
      <c r="BT421" s="6162"/>
      <c r="BU421" s="2064"/>
      <c r="BV421" s="2066"/>
      <c r="BW421" s="2065"/>
      <c r="BX421" s="1201"/>
      <c r="BY421" s="2064"/>
      <c r="BZ421" s="1201"/>
      <c r="CA421" s="2064"/>
      <c r="CB421" s="191"/>
      <c r="CC421" s="191"/>
      <c r="CD421" s="2218"/>
      <c r="CE421" s="2219"/>
      <c r="CF421" s="2219"/>
      <c r="CG421" s="2220"/>
      <c r="CH421" s="191"/>
      <c r="CI421" s="1201"/>
      <c r="CJ421" s="1201"/>
      <c r="CK421" s="1201"/>
      <c r="CL421" s="2063"/>
      <c r="CM421" s="2063"/>
      <c r="CN421" s="2063"/>
      <c r="CO421" s="2063"/>
      <c r="CP421" s="2063"/>
      <c r="CQ421" s="6328"/>
      <c r="CR421" s="6328"/>
      <c r="CS421" s="2350"/>
    </row>
    <row r="422" spans="1:97" ht="12.75" customHeight="1">
      <c r="A422" s="6141"/>
      <c r="B422" s="6360" t="s">
        <v>2463</v>
      </c>
      <c r="C422" s="6524" t="s">
        <v>5841</v>
      </c>
      <c r="D422" s="6521" t="s">
        <v>5840</v>
      </c>
      <c r="E422" s="6401" t="s">
        <v>2050</v>
      </c>
      <c r="F422" s="6392" t="s">
        <v>5909</v>
      </c>
      <c r="G422" s="6344">
        <v>1</v>
      </c>
      <c r="H422" s="6344">
        <v>1</v>
      </c>
      <c r="I422" s="6331" t="s">
        <v>2028</v>
      </c>
      <c r="J422" s="6331" t="s">
        <v>2028</v>
      </c>
      <c r="K422" s="6331" t="s">
        <v>2029</v>
      </c>
      <c r="L422" s="6331" t="s">
        <v>2029</v>
      </c>
      <c r="M422" s="6331">
        <v>9</v>
      </c>
      <c r="N422" s="6331">
        <v>0</v>
      </c>
      <c r="O422" s="6331">
        <v>31</v>
      </c>
      <c r="P422" s="6331">
        <v>9</v>
      </c>
      <c r="Q422" s="6331">
        <v>0</v>
      </c>
      <c r="R422" s="6331">
        <v>31</v>
      </c>
      <c r="S422" s="6331">
        <v>0</v>
      </c>
      <c r="T422" s="6331">
        <v>0</v>
      </c>
      <c r="U422" s="6331">
        <v>0</v>
      </c>
      <c r="V422" s="6331">
        <v>0</v>
      </c>
      <c r="W422" s="6331">
        <v>0</v>
      </c>
      <c r="X422" s="6331">
        <v>0</v>
      </c>
      <c r="Y422" s="6331">
        <v>0</v>
      </c>
      <c r="Z422" s="6331">
        <v>0</v>
      </c>
      <c r="AA422" s="6331">
        <v>0</v>
      </c>
      <c r="AB422" s="6331">
        <v>0</v>
      </c>
      <c r="AC422" s="6331"/>
      <c r="AD422" s="6331"/>
      <c r="AE422" s="6331"/>
      <c r="AF422" s="6331"/>
      <c r="AG422" s="6331"/>
      <c r="AH422" s="6331"/>
      <c r="AI422" s="6331"/>
      <c r="AJ422" s="6331">
        <v>0</v>
      </c>
      <c r="AK422" s="6331">
        <v>0</v>
      </c>
      <c r="AL422" s="6331">
        <v>0</v>
      </c>
      <c r="AM422" s="6331">
        <v>0</v>
      </c>
      <c r="AN422" s="6331" t="s">
        <v>2029</v>
      </c>
      <c r="AO422" s="6331">
        <v>0</v>
      </c>
      <c r="AP422" s="6331">
        <v>0</v>
      </c>
      <c r="AQ422" s="6331">
        <v>0</v>
      </c>
      <c r="AR422" s="6331">
        <v>0</v>
      </c>
      <c r="AS422" s="6331" t="s">
        <v>4810</v>
      </c>
      <c r="AT422" s="6331"/>
      <c r="AU422" s="6331"/>
      <c r="AV422" s="6331"/>
      <c r="AW422" s="6331" t="s">
        <v>4809</v>
      </c>
      <c r="AX422" s="6331" t="s">
        <v>4809</v>
      </c>
      <c r="AY422" s="6331">
        <v>0</v>
      </c>
      <c r="AZ422" s="6331">
        <v>0</v>
      </c>
      <c r="BA422" s="6331">
        <v>0</v>
      </c>
      <c r="BB422" s="6331">
        <v>0</v>
      </c>
      <c r="BC422" s="6331" t="s">
        <v>2030</v>
      </c>
      <c r="BD422" s="6329" t="s">
        <v>2031</v>
      </c>
      <c r="BE422" s="6383">
        <f>$CD$48+SUM(CD423:CD425)+64</f>
        <v>17095</v>
      </c>
      <c r="BF422" s="6383">
        <f>BE422</f>
        <v>17095</v>
      </c>
      <c r="BG422" s="6383">
        <f>$CE$48+SUM(CE423:CE425)</f>
        <v>28122</v>
      </c>
      <c r="BH422" s="6383">
        <f>$CF$47+SUM(CF423/2+CF424+CF425)</f>
        <v>1119</v>
      </c>
      <c r="BI422" s="6383">
        <f>BH422</f>
        <v>1119</v>
      </c>
      <c r="BJ422" s="6383">
        <f>$CG$48+SUM(CG423/2+CG424+CG425)</f>
        <v>1416</v>
      </c>
      <c r="BK422" s="6212" t="s">
        <v>873</v>
      </c>
      <c r="BL422" s="6320">
        <v>9</v>
      </c>
      <c r="BM422" s="6320">
        <v>2</v>
      </c>
      <c r="BN422" s="6323" t="s">
        <v>2045</v>
      </c>
      <c r="BO422" s="6320" t="s">
        <v>2033</v>
      </c>
      <c r="BP422" s="6212" t="s">
        <v>2034</v>
      </c>
      <c r="BQ422" s="6160">
        <v>0</v>
      </c>
      <c r="BR422" s="6160">
        <v>0</v>
      </c>
      <c r="BS422" s="6160">
        <v>0</v>
      </c>
      <c r="BT422" s="6160">
        <v>0</v>
      </c>
      <c r="BU422" s="2064" t="s">
        <v>2035</v>
      </c>
      <c r="BV422" s="2066" t="s">
        <v>857</v>
      </c>
      <c r="BW422" s="2065"/>
      <c r="BX422" s="2064">
        <v>3980</v>
      </c>
      <c r="BY422" s="2064" t="s">
        <v>2034</v>
      </c>
      <c r="BZ422" s="2064">
        <v>3980</v>
      </c>
      <c r="CA422" s="2064" t="s">
        <v>2036</v>
      </c>
      <c r="CB422" s="2084" t="s">
        <v>2040</v>
      </c>
      <c r="CC422" s="2084" t="s">
        <v>1708</v>
      </c>
      <c r="CD422" s="2056">
        <f>$CD$35</f>
        <v>21696</v>
      </c>
      <c r="CE422" s="2056">
        <f>$CE$35</f>
        <v>21760</v>
      </c>
      <c r="CF422" s="2056">
        <f>$CF$36</f>
        <v>1024</v>
      </c>
      <c r="CG422" s="2056">
        <f>$CG$36</f>
        <v>1088</v>
      </c>
      <c r="CH422" s="191"/>
      <c r="CI422" s="1201">
        <v>2</v>
      </c>
      <c r="CJ422" s="1201" t="s">
        <v>859</v>
      </c>
      <c r="CK422" s="1201">
        <v>2</v>
      </c>
      <c r="CL422" s="2063"/>
      <c r="CM422" s="2063"/>
      <c r="CN422" s="2063"/>
      <c r="CO422" s="2063"/>
      <c r="CP422" s="2063"/>
      <c r="CQ422" s="6326" t="s">
        <v>2468</v>
      </c>
      <c r="CR422" s="6326" t="s">
        <v>2455</v>
      </c>
      <c r="CS422" s="2348" t="s">
        <v>5958</v>
      </c>
    </row>
    <row r="423" spans="1:97" ht="12.75" customHeight="1">
      <c r="A423" s="6141"/>
      <c r="B423" s="6361"/>
      <c r="C423" s="6337"/>
      <c r="D423" s="6522"/>
      <c r="E423" s="6341"/>
      <c r="F423" s="6343"/>
      <c r="G423" s="6345"/>
      <c r="H423" s="6345"/>
      <c r="I423" s="6332"/>
      <c r="J423" s="6332"/>
      <c r="K423" s="6332"/>
      <c r="L423" s="6332"/>
      <c r="M423" s="6332"/>
      <c r="N423" s="6332"/>
      <c r="O423" s="6332"/>
      <c r="P423" s="6332"/>
      <c r="Q423" s="6332"/>
      <c r="R423" s="6332"/>
      <c r="S423" s="6332"/>
      <c r="T423" s="6332"/>
      <c r="U423" s="6332"/>
      <c r="V423" s="6332"/>
      <c r="W423" s="6332"/>
      <c r="X423" s="6332"/>
      <c r="Y423" s="6332"/>
      <c r="Z423" s="6332"/>
      <c r="AA423" s="6332"/>
      <c r="AB423" s="6332"/>
      <c r="AC423" s="6332"/>
      <c r="AD423" s="6332"/>
      <c r="AE423" s="6332"/>
      <c r="AF423" s="6332"/>
      <c r="AG423" s="6332"/>
      <c r="AH423" s="6332"/>
      <c r="AI423" s="6332"/>
      <c r="AJ423" s="6332"/>
      <c r="AK423" s="6332"/>
      <c r="AL423" s="6332"/>
      <c r="AM423" s="6332"/>
      <c r="AN423" s="6332"/>
      <c r="AO423" s="6332"/>
      <c r="AP423" s="6332"/>
      <c r="AQ423" s="6332"/>
      <c r="AR423" s="6332"/>
      <c r="AS423" s="6332"/>
      <c r="AT423" s="6332"/>
      <c r="AU423" s="6332"/>
      <c r="AV423" s="6332"/>
      <c r="AW423" s="6332"/>
      <c r="AX423" s="6332"/>
      <c r="AY423" s="6332"/>
      <c r="AZ423" s="6332"/>
      <c r="BA423" s="6332"/>
      <c r="BB423" s="6332"/>
      <c r="BC423" s="6332"/>
      <c r="BD423" s="6330"/>
      <c r="BE423" s="6384"/>
      <c r="BF423" s="6384"/>
      <c r="BG423" s="6384"/>
      <c r="BH423" s="6384"/>
      <c r="BI423" s="6384"/>
      <c r="BJ423" s="6384"/>
      <c r="BK423" s="6206"/>
      <c r="BL423" s="6321"/>
      <c r="BM423" s="6321"/>
      <c r="BN423" s="6324"/>
      <c r="BO423" s="6321"/>
      <c r="BP423" s="6206"/>
      <c r="BQ423" s="6161"/>
      <c r="BR423" s="6161"/>
      <c r="BS423" s="6161"/>
      <c r="BT423" s="6161"/>
      <c r="BU423" s="2064" t="s">
        <v>2035</v>
      </c>
      <c r="BV423" s="2066" t="s">
        <v>857</v>
      </c>
      <c r="BW423" s="2065"/>
      <c r="BX423" s="1201">
        <v>3989</v>
      </c>
      <c r="BY423" s="2064" t="s">
        <v>2034</v>
      </c>
      <c r="BZ423" s="1201">
        <v>3989</v>
      </c>
      <c r="CA423" s="2064" t="s">
        <v>2036</v>
      </c>
      <c r="CB423" s="2067" t="s">
        <v>4978</v>
      </c>
      <c r="CC423" s="2067" t="s">
        <v>4976</v>
      </c>
      <c r="CD423" s="2056">
        <f>$CD$27</f>
        <v>6016</v>
      </c>
      <c r="CE423" s="2056">
        <f>$CE$27</f>
        <v>6080</v>
      </c>
      <c r="CF423" s="2056">
        <f>$CF$26</f>
        <v>512</v>
      </c>
      <c r="CG423" s="2056">
        <f>$CG$26</f>
        <v>576</v>
      </c>
      <c r="CH423" s="2070"/>
      <c r="CI423" s="2069">
        <v>2</v>
      </c>
      <c r="CJ423" s="2069" t="s">
        <v>859</v>
      </c>
      <c r="CK423" s="2069">
        <v>2</v>
      </c>
      <c r="CL423" s="2068">
        <v>6</v>
      </c>
      <c r="CM423" s="2068" t="s">
        <v>875</v>
      </c>
      <c r="CN423" s="2068" t="s">
        <v>859</v>
      </c>
      <c r="CO423" s="2068" t="s">
        <v>876</v>
      </c>
      <c r="CP423" s="2068" t="s">
        <v>877</v>
      </c>
      <c r="CQ423" s="6327"/>
      <c r="CR423" s="6327"/>
      <c r="CS423" s="2349"/>
    </row>
    <row r="424" spans="1:97" ht="12.75" customHeight="1">
      <c r="A424" s="6141"/>
      <c r="B424" s="6361"/>
      <c r="C424" s="6337"/>
      <c r="D424" s="6522"/>
      <c r="E424" s="6341"/>
      <c r="F424" s="6343"/>
      <c r="G424" s="6345"/>
      <c r="H424" s="6345"/>
      <c r="I424" s="6332"/>
      <c r="J424" s="6332"/>
      <c r="K424" s="6332"/>
      <c r="L424" s="6332"/>
      <c r="M424" s="6332"/>
      <c r="N424" s="6332"/>
      <c r="O424" s="6332"/>
      <c r="P424" s="6332"/>
      <c r="Q424" s="6332"/>
      <c r="R424" s="6332"/>
      <c r="S424" s="6332"/>
      <c r="T424" s="6332"/>
      <c r="U424" s="6332"/>
      <c r="V424" s="6332"/>
      <c r="W424" s="6332"/>
      <c r="X424" s="6332"/>
      <c r="Y424" s="6332"/>
      <c r="Z424" s="6332"/>
      <c r="AA424" s="6332"/>
      <c r="AB424" s="6332"/>
      <c r="AC424" s="6332"/>
      <c r="AD424" s="6332"/>
      <c r="AE424" s="6332"/>
      <c r="AF424" s="6332"/>
      <c r="AG424" s="6332"/>
      <c r="AH424" s="6332"/>
      <c r="AI424" s="6332"/>
      <c r="AJ424" s="6332"/>
      <c r="AK424" s="6332"/>
      <c r="AL424" s="6332"/>
      <c r="AM424" s="6332"/>
      <c r="AN424" s="6332"/>
      <c r="AO424" s="6332"/>
      <c r="AP424" s="6332"/>
      <c r="AQ424" s="6332"/>
      <c r="AR424" s="6332"/>
      <c r="AS424" s="6332"/>
      <c r="AT424" s="6332"/>
      <c r="AU424" s="6332"/>
      <c r="AV424" s="6332"/>
      <c r="AW424" s="6332"/>
      <c r="AX424" s="6332"/>
      <c r="AY424" s="6332"/>
      <c r="AZ424" s="6332"/>
      <c r="BA424" s="6332"/>
      <c r="BB424" s="6332"/>
      <c r="BC424" s="6332"/>
      <c r="BD424" s="6329" t="s">
        <v>2031</v>
      </c>
      <c r="BE424" s="6384"/>
      <c r="BF424" s="6384"/>
      <c r="BG424" s="6384"/>
      <c r="BH424" s="6384"/>
      <c r="BI424" s="6384"/>
      <c r="BJ424" s="6384"/>
      <c r="BK424" s="6206"/>
      <c r="BL424" s="6321"/>
      <c r="BM424" s="6321"/>
      <c r="BN424" s="6324"/>
      <c r="BO424" s="6321"/>
      <c r="BP424" s="6206"/>
      <c r="BQ424" s="6161"/>
      <c r="BR424" s="6161"/>
      <c r="BS424" s="6161"/>
      <c r="BT424" s="6161"/>
      <c r="BU424" s="2064"/>
      <c r="BV424" s="2066"/>
      <c r="BW424" s="2065"/>
      <c r="BX424" s="2428"/>
      <c r="BY424" s="2428"/>
      <c r="BZ424" s="2428"/>
      <c r="CA424" s="2082"/>
      <c r="CB424" s="2082"/>
      <c r="CC424" s="2082"/>
      <c r="CH424" s="2082"/>
      <c r="CI424" s="2090"/>
      <c r="CJ424" s="2063"/>
      <c r="CK424" s="2063"/>
      <c r="CL424" s="2063"/>
      <c r="CM424" s="2063"/>
      <c r="CN424" s="2063"/>
      <c r="CO424" s="2063"/>
      <c r="CP424" s="2063"/>
      <c r="CQ424" s="6327"/>
      <c r="CR424" s="6327"/>
      <c r="CS424" s="2349"/>
    </row>
    <row r="425" spans="1:97" ht="12.75" customHeight="1">
      <c r="A425" s="6142"/>
      <c r="B425" s="6362"/>
      <c r="C425" s="6338"/>
      <c r="D425" s="6523"/>
      <c r="E425" s="6342"/>
      <c r="F425" s="6156"/>
      <c r="G425" s="6346"/>
      <c r="H425" s="6346"/>
      <c r="I425" s="6333"/>
      <c r="J425" s="6333"/>
      <c r="K425" s="6333"/>
      <c r="L425" s="6333"/>
      <c r="M425" s="6333"/>
      <c r="N425" s="6333"/>
      <c r="O425" s="6333"/>
      <c r="P425" s="6333"/>
      <c r="Q425" s="6333"/>
      <c r="R425" s="6333"/>
      <c r="S425" s="6333"/>
      <c r="T425" s="6333"/>
      <c r="U425" s="6333"/>
      <c r="V425" s="6333"/>
      <c r="W425" s="6333"/>
      <c r="X425" s="6333"/>
      <c r="Y425" s="6333"/>
      <c r="Z425" s="6333"/>
      <c r="AA425" s="6333"/>
      <c r="AB425" s="6333"/>
      <c r="AC425" s="6333"/>
      <c r="AD425" s="6333"/>
      <c r="AE425" s="6333"/>
      <c r="AF425" s="6333"/>
      <c r="AG425" s="6333"/>
      <c r="AH425" s="6333"/>
      <c r="AI425" s="6333"/>
      <c r="AJ425" s="6333"/>
      <c r="AK425" s="6333"/>
      <c r="AL425" s="6333"/>
      <c r="AM425" s="6333"/>
      <c r="AN425" s="6333"/>
      <c r="AO425" s="6333"/>
      <c r="AP425" s="6333"/>
      <c r="AQ425" s="6333"/>
      <c r="AR425" s="6333"/>
      <c r="AS425" s="6333"/>
      <c r="AT425" s="6333"/>
      <c r="AU425" s="6333"/>
      <c r="AV425" s="6333"/>
      <c r="AW425" s="6333"/>
      <c r="AX425" s="6333"/>
      <c r="AY425" s="6333"/>
      <c r="AZ425" s="6333"/>
      <c r="BA425" s="6333"/>
      <c r="BB425" s="6333"/>
      <c r="BC425" s="6333"/>
      <c r="BD425" s="6330"/>
      <c r="BE425" s="6385"/>
      <c r="BF425" s="6385"/>
      <c r="BG425" s="6385"/>
      <c r="BH425" s="6385"/>
      <c r="BI425" s="6385"/>
      <c r="BJ425" s="6385"/>
      <c r="BK425" s="6207"/>
      <c r="BL425" s="6322"/>
      <c r="BM425" s="6322"/>
      <c r="BN425" s="6325"/>
      <c r="BO425" s="6322"/>
      <c r="BP425" s="6207"/>
      <c r="BQ425" s="6162"/>
      <c r="BR425" s="6162"/>
      <c r="BS425" s="6162"/>
      <c r="BT425" s="6162"/>
      <c r="BU425" s="2064"/>
      <c r="BV425" s="2066"/>
      <c r="BW425" s="2065"/>
      <c r="BX425" s="1201"/>
      <c r="BY425" s="2064"/>
      <c r="BZ425" s="1201"/>
      <c r="CA425" s="2064"/>
      <c r="CB425" s="191"/>
      <c r="CC425" s="191"/>
      <c r="CD425" s="2218"/>
      <c r="CE425" s="2219"/>
      <c r="CF425" s="2219"/>
      <c r="CG425" s="2220"/>
      <c r="CH425" s="191"/>
      <c r="CI425" s="1201"/>
      <c r="CJ425" s="1201"/>
      <c r="CK425" s="1201"/>
      <c r="CL425" s="2063"/>
      <c r="CM425" s="2063"/>
      <c r="CN425" s="2063"/>
      <c r="CO425" s="2063"/>
      <c r="CP425" s="2063"/>
      <c r="CQ425" s="6328"/>
      <c r="CR425" s="6328"/>
      <c r="CS425" s="2350"/>
    </row>
    <row r="426" spans="1:97" ht="12.75" customHeight="1">
      <c r="A426" s="6140" t="s">
        <v>5963</v>
      </c>
      <c r="B426" s="6360" t="s">
        <v>2463</v>
      </c>
      <c r="C426" s="6567" t="s">
        <v>3789</v>
      </c>
      <c r="D426" s="6386" t="s">
        <v>5844</v>
      </c>
      <c r="E426" s="6389" t="s">
        <v>2050</v>
      </c>
      <c r="F426" s="6392" t="s">
        <v>5907</v>
      </c>
      <c r="G426" s="6344">
        <v>1</v>
      </c>
      <c r="H426" s="6344">
        <v>1</v>
      </c>
      <c r="I426" s="6331" t="s">
        <v>2028</v>
      </c>
      <c r="J426" s="6331" t="s">
        <v>2028</v>
      </c>
      <c r="K426" s="6331" t="s">
        <v>2029</v>
      </c>
      <c r="L426" s="6331" t="s">
        <v>2029</v>
      </c>
      <c r="M426" s="6331">
        <v>9</v>
      </c>
      <c r="N426" s="6331">
        <v>0</v>
      </c>
      <c r="O426" s="6331">
        <v>31</v>
      </c>
      <c r="P426" s="6331">
        <v>9</v>
      </c>
      <c r="Q426" s="6331">
        <v>0</v>
      </c>
      <c r="R426" s="6331">
        <v>31</v>
      </c>
      <c r="S426" s="6331">
        <v>0</v>
      </c>
      <c r="T426" s="6331">
        <v>0</v>
      </c>
      <c r="U426" s="6331">
        <v>0</v>
      </c>
      <c r="V426" s="6331">
        <v>0</v>
      </c>
      <c r="W426" s="6331">
        <v>0</v>
      </c>
      <c r="X426" s="6331">
        <v>0</v>
      </c>
      <c r="Y426" s="6331">
        <v>0</v>
      </c>
      <c r="Z426" s="6331">
        <v>0</v>
      </c>
      <c r="AA426" s="6331">
        <v>0</v>
      </c>
      <c r="AB426" s="6331">
        <v>0</v>
      </c>
      <c r="AC426" s="6331"/>
      <c r="AD426" s="6331"/>
      <c r="AE426" s="6331"/>
      <c r="AF426" s="6331"/>
      <c r="AG426" s="6331"/>
      <c r="AH426" s="6331"/>
      <c r="AI426" s="6331"/>
      <c r="AJ426" s="6331">
        <v>0</v>
      </c>
      <c r="AK426" s="6331">
        <v>0</v>
      </c>
      <c r="AL426" s="6331">
        <v>0</v>
      </c>
      <c r="AM426" s="6331">
        <v>0</v>
      </c>
      <c r="AN426" s="6331" t="s">
        <v>2029</v>
      </c>
      <c r="AO426" s="6331">
        <v>0</v>
      </c>
      <c r="AP426" s="6331">
        <v>0</v>
      </c>
      <c r="AQ426" s="6331">
        <v>0</v>
      </c>
      <c r="AR426" s="6331">
        <v>0</v>
      </c>
      <c r="AS426" s="6331" t="s">
        <v>4810</v>
      </c>
      <c r="AT426" s="6331"/>
      <c r="AU426" s="6331"/>
      <c r="AV426" s="6331"/>
      <c r="AW426" s="6331" t="s">
        <v>4809</v>
      </c>
      <c r="AX426" s="6331" t="s">
        <v>4809</v>
      </c>
      <c r="AY426" s="6331">
        <v>0</v>
      </c>
      <c r="AZ426" s="6331">
        <v>0</v>
      </c>
      <c r="BA426" s="6331">
        <v>0</v>
      </c>
      <c r="BB426" s="6331">
        <v>0</v>
      </c>
      <c r="BC426" s="6331" t="s">
        <v>2030</v>
      </c>
      <c r="BD426" s="6329" t="s">
        <v>2031</v>
      </c>
      <c r="BE426" s="6383">
        <f>$CD$47+SUM(CD427:CD429)</f>
        <v>12408</v>
      </c>
      <c r="BF426" s="6383">
        <f>BE426</f>
        <v>12408</v>
      </c>
      <c r="BG426" s="6383">
        <f>$CE$47+SUM(CE427:CE429)</f>
        <v>19079</v>
      </c>
      <c r="BH426" s="6383">
        <f>$CF$47+SUM(CF427/2+CF428+CF429)</f>
        <v>1119</v>
      </c>
      <c r="BI426" s="6383">
        <f>BH426</f>
        <v>1119</v>
      </c>
      <c r="BJ426" s="6383">
        <f>$CG$47+SUM(CG427/2+CG428+CG429)</f>
        <v>1416</v>
      </c>
      <c r="BK426" s="6212" t="s">
        <v>873</v>
      </c>
      <c r="BL426" s="6320">
        <v>9</v>
      </c>
      <c r="BM426" s="6320">
        <v>2</v>
      </c>
      <c r="BN426" s="6323" t="s">
        <v>2045</v>
      </c>
      <c r="BO426" s="6320" t="s">
        <v>2033</v>
      </c>
      <c r="BP426" s="6212" t="s">
        <v>2034</v>
      </c>
      <c r="BQ426" s="6160">
        <v>0</v>
      </c>
      <c r="BR426" s="6160">
        <v>0</v>
      </c>
      <c r="BS426" s="6160">
        <v>0</v>
      </c>
      <c r="BT426" s="6160">
        <v>0</v>
      </c>
      <c r="BU426" s="2064" t="s">
        <v>2035</v>
      </c>
      <c r="BV426" s="2066" t="s">
        <v>857</v>
      </c>
      <c r="BW426" s="2065"/>
      <c r="BX426" s="2064">
        <v>3980</v>
      </c>
      <c r="BY426" s="2064" t="s">
        <v>2034</v>
      </c>
      <c r="BZ426" s="2064">
        <v>3980</v>
      </c>
      <c r="CA426" s="2064" t="s">
        <v>2036</v>
      </c>
      <c r="CB426" s="2084" t="s">
        <v>2037</v>
      </c>
      <c r="CC426" s="2084" t="s">
        <v>1708</v>
      </c>
      <c r="CD426" s="2056">
        <f>$CD$34</f>
        <v>10752</v>
      </c>
      <c r="CE426" s="2056">
        <f>$CE$34</f>
        <v>10816</v>
      </c>
      <c r="CF426" s="2056">
        <f>$CF$36</f>
        <v>1024</v>
      </c>
      <c r="CG426" s="2056">
        <f>$CG$36</f>
        <v>1088</v>
      </c>
      <c r="CH426" s="191"/>
      <c r="CI426" s="1201">
        <v>2</v>
      </c>
      <c r="CJ426" s="1201" t="s">
        <v>859</v>
      </c>
      <c r="CK426" s="1201">
        <v>2</v>
      </c>
      <c r="CL426" s="2063"/>
      <c r="CM426" s="2063"/>
      <c r="CN426" s="2063"/>
      <c r="CO426" s="2063"/>
      <c r="CP426" s="2063"/>
      <c r="CQ426" s="6326" t="s">
        <v>2468</v>
      </c>
      <c r="CR426" s="6326" t="s">
        <v>2455</v>
      </c>
      <c r="CS426" s="2348" t="s">
        <v>5958</v>
      </c>
    </row>
    <row r="427" spans="1:97" ht="12.75" customHeight="1">
      <c r="A427" s="6141"/>
      <c r="B427" s="6361"/>
      <c r="C427" s="6568"/>
      <c r="D427" s="6387"/>
      <c r="E427" s="6390"/>
      <c r="F427" s="6343"/>
      <c r="G427" s="6345"/>
      <c r="H427" s="6345"/>
      <c r="I427" s="6332"/>
      <c r="J427" s="6332"/>
      <c r="K427" s="6332"/>
      <c r="L427" s="6332"/>
      <c r="M427" s="6332"/>
      <c r="N427" s="6332"/>
      <c r="O427" s="6332"/>
      <c r="P427" s="6332"/>
      <c r="Q427" s="6332"/>
      <c r="R427" s="6332"/>
      <c r="S427" s="6332"/>
      <c r="T427" s="6332"/>
      <c r="U427" s="6332"/>
      <c r="V427" s="6332"/>
      <c r="W427" s="6332"/>
      <c r="X427" s="6332"/>
      <c r="Y427" s="6332"/>
      <c r="Z427" s="6332"/>
      <c r="AA427" s="6332"/>
      <c r="AB427" s="6332"/>
      <c r="AC427" s="6332"/>
      <c r="AD427" s="6332"/>
      <c r="AE427" s="6332"/>
      <c r="AF427" s="6332"/>
      <c r="AG427" s="6332"/>
      <c r="AH427" s="6332"/>
      <c r="AI427" s="6332"/>
      <c r="AJ427" s="6332"/>
      <c r="AK427" s="6332"/>
      <c r="AL427" s="6332"/>
      <c r="AM427" s="6332"/>
      <c r="AN427" s="6332"/>
      <c r="AO427" s="6332"/>
      <c r="AP427" s="6332"/>
      <c r="AQ427" s="6332"/>
      <c r="AR427" s="6332"/>
      <c r="AS427" s="6332"/>
      <c r="AT427" s="6332"/>
      <c r="AU427" s="6332"/>
      <c r="AV427" s="6332"/>
      <c r="AW427" s="6332"/>
      <c r="AX427" s="6332"/>
      <c r="AY427" s="6332"/>
      <c r="AZ427" s="6332"/>
      <c r="BA427" s="6332"/>
      <c r="BB427" s="6332"/>
      <c r="BC427" s="6332"/>
      <c r="BD427" s="6330"/>
      <c r="BE427" s="6384"/>
      <c r="BF427" s="6384"/>
      <c r="BG427" s="6384"/>
      <c r="BH427" s="6384"/>
      <c r="BI427" s="6384"/>
      <c r="BJ427" s="6384"/>
      <c r="BK427" s="6206"/>
      <c r="BL427" s="6321"/>
      <c r="BM427" s="6321"/>
      <c r="BN427" s="6324"/>
      <c r="BO427" s="6321"/>
      <c r="BP427" s="6206"/>
      <c r="BQ427" s="6161"/>
      <c r="BR427" s="6161"/>
      <c r="BS427" s="6161"/>
      <c r="BT427" s="6161"/>
      <c r="BU427" s="2064" t="s">
        <v>2035</v>
      </c>
      <c r="BV427" s="2066" t="s">
        <v>857</v>
      </c>
      <c r="BW427" s="2065"/>
      <c r="BX427" s="1201">
        <v>3989</v>
      </c>
      <c r="BY427" s="2064" t="s">
        <v>2034</v>
      </c>
      <c r="BZ427" s="1201">
        <v>3989</v>
      </c>
      <c r="CA427" s="2064" t="s">
        <v>2036</v>
      </c>
      <c r="CB427" s="2067" t="s">
        <v>5356</v>
      </c>
      <c r="CC427" s="2067" t="s">
        <v>4976</v>
      </c>
      <c r="CD427" s="2056">
        <f>$CD$28</f>
        <v>8000</v>
      </c>
      <c r="CE427" s="2056">
        <f>$CE$28</f>
        <v>8064</v>
      </c>
      <c r="CF427" s="2056">
        <f>$CF$27</f>
        <v>512</v>
      </c>
      <c r="CG427" s="2056">
        <f>$CG$27</f>
        <v>576</v>
      </c>
      <c r="CH427" s="2070"/>
      <c r="CI427" s="2069">
        <v>4</v>
      </c>
      <c r="CJ427" s="2069" t="s">
        <v>859</v>
      </c>
      <c r="CK427" s="2069">
        <v>4</v>
      </c>
      <c r="CL427" s="2068">
        <v>6</v>
      </c>
      <c r="CM427" s="2068" t="s">
        <v>875</v>
      </c>
      <c r="CN427" s="2068" t="s">
        <v>859</v>
      </c>
      <c r="CO427" s="2068" t="s">
        <v>876</v>
      </c>
      <c r="CP427" s="2068" t="s">
        <v>877</v>
      </c>
      <c r="CQ427" s="6327"/>
      <c r="CR427" s="6327"/>
      <c r="CS427" s="2349"/>
    </row>
    <row r="428" spans="1:97" ht="12.75" customHeight="1">
      <c r="A428" s="6141"/>
      <c r="B428" s="6361"/>
      <c r="C428" s="6568"/>
      <c r="D428" s="6387"/>
      <c r="E428" s="6390"/>
      <c r="F428" s="6343"/>
      <c r="G428" s="6345"/>
      <c r="H428" s="6345"/>
      <c r="I428" s="6332"/>
      <c r="J428" s="6332"/>
      <c r="K428" s="6332"/>
      <c r="L428" s="6332"/>
      <c r="M428" s="6332"/>
      <c r="N428" s="6332"/>
      <c r="O428" s="6332"/>
      <c r="P428" s="6332"/>
      <c r="Q428" s="6332"/>
      <c r="R428" s="6332"/>
      <c r="S428" s="6332"/>
      <c r="T428" s="6332"/>
      <c r="U428" s="6332"/>
      <c r="V428" s="6332"/>
      <c r="W428" s="6332"/>
      <c r="X428" s="6332"/>
      <c r="Y428" s="6332"/>
      <c r="Z428" s="6332"/>
      <c r="AA428" s="6332"/>
      <c r="AB428" s="6332"/>
      <c r="AC428" s="6332"/>
      <c r="AD428" s="6332"/>
      <c r="AE428" s="6332"/>
      <c r="AF428" s="6332"/>
      <c r="AG428" s="6332"/>
      <c r="AH428" s="6332"/>
      <c r="AI428" s="6332"/>
      <c r="AJ428" s="6332"/>
      <c r="AK428" s="6332"/>
      <c r="AL428" s="6332"/>
      <c r="AM428" s="6332"/>
      <c r="AN428" s="6332"/>
      <c r="AO428" s="6332"/>
      <c r="AP428" s="6332"/>
      <c r="AQ428" s="6332"/>
      <c r="AR428" s="6332"/>
      <c r="AS428" s="6332"/>
      <c r="AT428" s="6332"/>
      <c r="AU428" s="6332"/>
      <c r="AV428" s="6332"/>
      <c r="AW428" s="6332"/>
      <c r="AX428" s="6332"/>
      <c r="AY428" s="6332"/>
      <c r="AZ428" s="6332"/>
      <c r="BA428" s="6332"/>
      <c r="BB428" s="6332"/>
      <c r="BC428" s="6332"/>
      <c r="BD428" s="6329" t="s">
        <v>2031</v>
      </c>
      <c r="BE428" s="6384"/>
      <c r="BF428" s="6384"/>
      <c r="BG428" s="6384"/>
      <c r="BH428" s="6384"/>
      <c r="BI428" s="6384"/>
      <c r="BJ428" s="6384"/>
      <c r="BK428" s="6206"/>
      <c r="BL428" s="6321"/>
      <c r="BM428" s="6321"/>
      <c r="BN428" s="6324"/>
      <c r="BO428" s="6321"/>
      <c r="BP428" s="6206"/>
      <c r="BQ428" s="6161"/>
      <c r="BR428" s="6161"/>
      <c r="BS428" s="6161"/>
      <c r="BT428" s="6161"/>
      <c r="BU428" s="2064"/>
      <c r="BV428" s="2066"/>
      <c r="BW428" s="2065"/>
      <c r="BX428" s="2428"/>
      <c r="BY428" s="2428"/>
      <c r="BZ428" s="2428"/>
      <c r="CA428" s="2082"/>
      <c r="CB428" s="2082"/>
      <c r="CC428" s="2082"/>
      <c r="CH428" s="2082"/>
      <c r="CI428" s="2090"/>
      <c r="CJ428" s="2063"/>
      <c r="CK428" s="2063"/>
      <c r="CL428" s="2063"/>
      <c r="CM428" s="2063"/>
      <c r="CN428" s="2063"/>
      <c r="CO428" s="2063"/>
      <c r="CP428" s="2063"/>
      <c r="CQ428" s="6327"/>
      <c r="CR428" s="6327"/>
      <c r="CS428" s="2349"/>
    </row>
    <row r="429" spans="1:97" ht="12.75" customHeight="1">
      <c r="A429" s="6141"/>
      <c r="B429" s="6362"/>
      <c r="C429" s="6569"/>
      <c r="D429" s="6414"/>
      <c r="E429" s="6563"/>
      <c r="F429" s="6156"/>
      <c r="G429" s="6346"/>
      <c r="H429" s="6346"/>
      <c r="I429" s="6333"/>
      <c r="J429" s="6333"/>
      <c r="K429" s="6333"/>
      <c r="L429" s="6333"/>
      <c r="M429" s="6333"/>
      <c r="N429" s="6333"/>
      <c r="O429" s="6333"/>
      <c r="P429" s="6333"/>
      <c r="Q429" s="6333"/>
      <c r="R429" s="6333"/>
      <c r="S429" s="6333"/>
      <c r="T429" s="6333"/>
      <c r="U429" s="6333"/>
      <c r="V429" s="6333"/>
      <c r="W429" s="6333"/>
      <c r="X429" s="6333"/>
      <c r="Y429" s="6333"/>
      <c r="Z429" s="6333"/>
      <c r="AA429" s="6333"/>
      <c r="AB429" s="6333"/>
      <c r="AC429" s="6333"/>
      <c r="AD429" s="6333"/>
      <c r="AE429" s="6333"/>
      <c r="AF429" s="6333"/>
      <c r="AG429" s="6333"/>
      <c r="AH429" s="6333"/>
      <c r="AI429" s="6333"/>
      <c r="AJ429" s="6333"/>
      <c r="AK429" s="6333"/>
      <c r="AL429" s="6333"/>
      <c r="AM429" s="6333"/>
      <c r="AN429" s="6333"/>
      <c r="AO429" s="6333"/>
      <c r="AP429" s="6333"/>
      <c r="AQ429" s="6333"/>
      <c r="AR429" s="6333"/>
      <c r="AS429" s="6333"/>
      <c r="AT429" s="6333"/>
      <c r="AU429" s="6333"/>
      <c r="AV429" s="6333"/>
      <c r="AW429" s="6333"/>
      <c r="AX429" s="6333"/>
      <c r="AY429" s="6333"/>
      <c r="AZ429" s="6333"/>
      <c r="BA429" s="6333"/>
      <c r="BB429" s="6333"/>
      <c r="BC429" s="6333"/>
      <c r="BD429" s="6330"/>
      <c r="BE429" s="6385"/>
      <c r="BF429" s="6385"/>
      <c r="BG429" s="6385"/>
      <c r="BH429" s="6385"/>
      <c r="BI429" s="6385"/>
      <c r="BJ429" s="6385"/>
      <c r="BK429" s="6207"/>
      <c r="BL429" s="6322"/>
      <c r="BM429" s="6322"/>
      <c r="BN429" s="6325"/>
      <c r="BO429" s="6322"/>
      <c r="BP429" s="6207"/>
      <c r="BQ429" s="6162"/>
      <c r="BR429" s="6162"/>
      <c r="BS429" s="6162"/>
      <c r="BT429" s="6162"/>
      <c r="BU429" s="2064"/>
      <c r="BV429" s="2066"/>
      <c r="BW429" s="2065"/>
      <c r="BX429" s="1201"/>
      <c r="BY429" s="2064"/>
      <c r="BZ429" s="1201"/>
      <c r="CA429" s="2064"/>
      <c r="CB429" s="191"/>
      <c r="CC429" s="191"/>
      <c r="CD429" s="2218"/>
      <c r="CE429" s="2219"/>
      <c r="CF429" s="2219"/>
      <c r="CG429" s="2220"/>
      <c r="CH429" s="191"/>
      <c r="CI429" s="1201"/>
      <c r="CJ429" s="1201"/>
      <c r="CK429" s="1201"/>
      <c r="CL429" s="2063"/>
      <c r="CM429" s="2063"/>
      <c r="CN429" s="2063"/>
      <c r="CO429" s="2063"/>
      <c r="CP429" s="2063"/>
      <c r="CQ429" s="6328"/>
      <c r="CR429" s="6328"/>
      <c r="CS429" s="2350"/>
    </row>
    <row r="430" spans="1:97" ht="12.75" customHeight="1">
      <c r="A430" s="6141"/>
      <c r="B430" s="6360" t="s">
        <v>2463</v>
      </c>
      <c r="C430" s="6567" t="s">
        <v>5850</v>
      </c>
      <c r="D430" s="6386" t="s">
        <v>5845</v>
      </c>
      <c r="E430" s="6389" t="s">
        <v>2050</v>
      </c>
      <c r="F430" s="6392" t="s">
        <v>5908</v>
      </c>
      <c r="G430" s="6344">
        <v>1</v>
      </c>
      <c r="H430" s="6344">
        <v>1</v>
      </c>
      <c r="I430" s="6331" t="s">
        <v>2028</v>
      </c>
      <c r="J430" s="6331" t="s">
        <v>2028</v>
      </c>
      <c r="K430" s="6331" t="s">
        <v>2029</v>
      </c>
      <c r="L430" s="6331" t="s">
        <v>2029</v>
      </c>
      <c r="M430" s="6331">
        <v>9</v>
      </c>
      <c r="N430" s="6331">
        <v>0</v>
      </c>
      <c r="O430" s="6331">
        <v>31</v>
      </c>
      <c r="P430" s="6331">
        <v>9</v>
      </c>
      <c r="Q430" s="6331">
        <v>0</v>
      </c>
      <c r="R430" s="6331">
        <v>31</v>
      </c>
      <c r="S430" s="6331">
        <v>0</v>
      </c>
      <c r="T430" s="6331">
        <v>0</v>
      </c>
      <c r="U430" s="6331">
        <v>0</v>
      </c>
      <c r="V430" s="6331">
        <v>0</v>
      </c>
      <c r="W430" s="6331">
        <v>0</v>
      </c>
      <c r="X430" s="6331">
        <v>0</v>
      </c>
      <c r="Y430" s="6331">
        <v>0</v>
      </c>
      <c r="Z430" s="6331">
        <v>0</v>
      </c>
      <c r="AA430" s="6331">
        <v>0</v>
      </c>
      <c r="AB430" s="6331">
        <v>0</v>
      </c>
      <c r="AC430" s="6331"/>
      <c r="AD430" s="6331"/>
      <c r="AE430" s="6331"/>
      <c r="AF430" s="6331"/>
      <c r="AG430" s="6331"/>
      <c r="AH430" s="6331"/>
      <c r="AI430" s="6331"/>
      <c r="AJ430" s="6331">
        <v>0</v>
      </c>
      <c r="AK430" s="6331">
        <v>0</v>
      </c>
      <c r="AL430" s="6331">
        <v>0</v>
      </c>
      <c r="AM430" s="6331">
        <v>0</v>
      </c>
      <c r="AN430" s="6331" t="s">
        <v>2029</v>
      </c>
      <c r="AO430" s="6331">
        <v>0</v>
      </c>
      <c r="AP430" s="6331">
        <v>0</v>
      </c>
      <c r="AQ430" s="6331">
        <v>0</v>
      </c>
      <c r="AR430" s="6331">
        <v>0</v>
      </c>
      <c r="AS430" s="6331" t="s">
        <v>4810</v>
      </c>
      <c r="AT430" s="6331"/>
      <c r="AU430" s="6331"/>
      <c r="AV430" s="6331"/>
      <c r="AW430" s="6331" t="s">
        <v>4809</v>
      </c>
      <c r="AX430" s="6331" t="s">
        <v>4809</v>
      </c>
      <c r="AY430" s="6331">
        <v>0</v>
      </c>
      <c r="AZ430" s="6331">
        <v>0</v>
      </c>
      <c r="BA430" s="6331">
        <v>0</v>
      </c>
      <c r="BB430" s="6331">
        <v>0</v>
      </c>
      <c r="BC430" s="6331" t="s">
        <v>2030</v>
      </c>
      <c r="BD430" s="6329" t="s">
        <v>2031</v>
      </c>
      <c r="BE430" s="6383">
        <f>$CD$48+SUM(CD431:CD433)+64</f>
        <v>19079</v>
      </c>
      <c r="BF430" s="6383">
        <f>BE430</f>
        <v>19079</v>
      </c>
      <c r="BG430" s="6383">
        <f>$CE$48+SUM(CE431:CE433)</f>
        <v>30106</v>
      </c>
      <c r="BH430" s="6383">
        <f>$CF$47+SUM(CF431/2+CF432+CF433)</f>
        <v>1119</v>
      </c>
      <c r="BI430" s="6383">
        <f>BH430</f>
        <v>1119</v>
      </c>
      <c r="BJ430" s="6383">
        <f>$CG$48+SUM(CG431/2+CG432+CG433)</f>
        <v>1416</v>
      </c>
      <c r="BK430" s="6212" t="s">
        <v>873</v>
      </c>
      <c r="BL430" s="6320">
        <v>9</v>
      </c>
      <c r="BM430" s="6320">
        <v>2</v>
      </c>
      <c r="BN430" s="6323" t="s">
        <v>2045</v>
      </c>
      <c r="BO430" s="6320" t="s">
        <v>2033</v>
      </c>
      <c r="BP430" s="6212" t="s">
        <v>2034</v>
      </c>
      <c r="BQ430" s="6160">
        <v>0</v>
      </c>
      <c r="BR430" s="6160">
        <v>0</v>
      </c>
      <c r="BS430" s="6160">
        <v>0</v>
      </c>
      <c r="BT430" s="6160">
        <v>0</v>
      </c>
      <c r="BU430" s="2064" t="s">
        <v>2035</v>
      </c>
      <c r="BV430" s="2066" t="s">
        <v>857</v>
      </c>
      <c r="BW430" s="2065"/>
      <c r="BX430" s="2064">
        <v>3980</v>
      </c>
      <c r="BY430" s="2064" t="s">
        <v>2034</v>
      </c>
      <c r="BZ430" s="2064">
        <v>3980</v>
      </c>
      <c r="CA430" s="2064" t="s">
        <v>2036</v>
      </c>
      <c r="CB430" s="2084" t="s">
        <v>2040</v>
      </c>
      <c r="CC430" s="2084" t="s">
        <v>1708</v>
      </c>
      <c r="CD430" s="2056">
        <f>$CD$35</f>
        <v>21696</v>
      </c>
      <c r="CE430" s="2056">
        <f>$CE$35</f>
        <v>21760</v>
      </c>
      <c r="CF430" s="2056">
        <f>$CF$36</f>
        <v>1024</v>
      </c>
      <c r="CG430" s="2056">
        <f>$CG$36</f>
        <v>1088</v>
      </c>
      <c r="CH430" s="191"/>
      <c r="CI430" s="1201">
        <v>2</v>
      </c>
      <c r="CJ430" s="1201" t="s">
        <v>859</v>
      </c>
      <c r="CK430" s="1201">
        <v>2</v>
      </c>
      <c r="CL430" s="2063"/>
      <c r="CM430" s="2063"/>
      <c r="CN430" s="2063"/>
      <c r="CO430" s="2063"/>
      <c r="CP430" s="2063"/>
      <c r="CQ430" s="6326" t="s">
        <v>2468</v>
      </c>
      <c r="CR430" s="6326" t="s">
        <v>2455</v>
      </c>
      <c r="CS430" s="2348" t="s">
        <v>5958</v>
      </c>
    </row>
    <row r="431" spans="1:97" ht="12.75" customHeight="1">
      <c r="A431" s="6141"/>
      <c r="B431" s="6361"/>
      <c r="C431" s="6568"/>
      <c r="D431" s="6387"/>
      <c r="E431" s="6390"/>
      <c r="F431" s="6343"/>
      <c r="G431" s="6345"/>
      <c r="H431" s="6345"/>
      <c r="I431" s="6332"/>
      <c r="J431" s="6332"/>
      <c r="K431" s="6332"/>
      <c r="L431" s="6332"/>
      <c r="M431" s="6332"/>
      <c r="N431" s="6332"/>
      <c r="O431" s="6332"/>
      <c r="P431" s="6332"/>
      <c r="Q431" s="6332"/>
      <c r="R431" s="6332"/>
      <c r="S431" s="6332"/>
      <c r="T431" s="6332"/>
      <c r="U431" s="6332"/>
      <c r="V431" s="6332"/>
      <c r="W431" s="6332"/>
      <c r="X431" s="6332"/>
      <c r="Y431" s="6332"/>
      <c r="Z431" s="6332"/>
      <c r="AA431" s="6332"/>
      <c r="AB431" s="6332"/>
      <c r="AC431" s="6332"/>
      <c r="AD431" s="6332"/>
      <c r="AE431" s="6332"/>
      <c r="AF431" s="6332"/>
      <c r="AG431" s="6332"/>
      <c r="AH431" s="6332"/>
      <c r="AI431" s="6332"/>
      <c r="AJ431" s="6332"/>
      <c r="AK431" s="6332"/>
      <c r="AL431" s="6332"/>
      <c r="AM431" s="6332"/>
      <c r="AN431" s="6332"/>
      <c r="AO431" s="6332"/>
      <c r="AP431" s="6332"/>
      <c r="AQ431" s="6332"/>
      <c r="AR431" s="6332"/>
      <c r="AS431" s="6332"/>
      <c r="AT431" s="6332"/>
      <c r="AU431" s="6332"/>
      <c r="AV431" s="6332"/>
      <c r="AW431" s="6332"/>
      <c r="AX431" s="6332"/>
      <c r="AY431" s="6332"/>
      <c r="AZ431" s="6332"/>
      <c r="BA431" s="6332"/>
      <c r="BB431" s="6332"/>
      <c r="BC431" s="6332"/>
      <c r="BD431" s="6330"/>
      <c r="BE431" s="6384"/>
      <c r="BF431" s="6384"/>
      <c r="BG431" s="6384"/>
      <c r="BH431" s="6384"/>
      <c r="BI431" s="6384"/>
      <c r="BJ431" s="6384"/>
      <c r="BK431" s="6206"/>
      <c r="BL431" s="6321"/>
      <c r="BM431" s="6321"/>
      <c r="BN431" s="6324"/>
      <c r="BO431" s="6321"/>
      <c r="BP431" s="6206"/>
      <c r="BQ431" s="6161"/>
      <c r="BR431" s="6161"/>
      <c r="BS431" s="6161"/>
      <c r="BT431" s="6161"/>
      <c r="BU431" s="2064" t="s">
        <v>2035</v>
      </c>
      <c r="BV431" s="2066" t="s">
        <v>857</v>
      </c>
      <c r="BW431" s="2065"/>
      <c r="BX431" s="1201">
        <v>3989</v>
      </c>
      <c r="BY431" s="2064" t="s">
        <v>2034</v>
      </c>
      <c r="BZ431" s="1201">
        <v>3989</v>
      </c>
      <c r="CA431" s="2064" t="s">
        <v>2036</v>
      </c>
      <c r="CB431" s="2067" t="s">
        <v>5356</v>
      </c>
      <c r="CC431" s="2067" t="s">
        <v>4976</v>
      </c>
      <c r="CD431" s="2056">
        <f>$CD$28</f>
        <v>8000</v>
      </c>
      <c r="CE431" s="2056">
        <f>$CE$28</f>
        <v>8064</v>
      </c>
      <c r="CF431" s="2056">
        <f>$CF$27</f>
        <v>512</v>
      </c>
      <c r="CG431" s="2056">
        <f>$CG$27</f>
        <v>576</v>
      </c>
      <c r="CH431" s="2070"/>
      <c r="CI431" s="2069">
        <v>4</v>
      </c>
      <c r="CJ431" s="2069" t="s">
        <v>859</v>
      </c>
      <c r="CK431" s="2069">
        <v>4</v>
      </c>
      <c r="CL431" s="2068">
        <v>6</v>
      </c>
      <c r="CM431" s="2068" t="s">
        <v>875</v>
      </c>
      <c r="CN431" s="2068" t="s">
        <v>859</v>
      </c>
      <c r="CO431" s="2068" t="s">
        <v>876</v>
      </c>
      <c r="CP431" s="2068" t="s">
        <v>877</v>
      </c>
      <c r="CQ431" s="6327"/>
      <c r="CR431" s="6327"/>
      <c r="CS431" s="2349"/>
    </row>
    <row r="432" spans="1:97" ht="12.75" customHeight="1">
      <c r="A432" s="6141"/>
      <c r="B432" s="6361"/>
      <c r="C432" s="6568"/>
      <c r="D432" s="6387"/>
      <c r="E432" s="6390"/>
      <c r="F432" s="6343"/>
      <c r="G432" s="6345"/>
      <c r="H432" s="6345"/>
      <c r="I432" s="6332"/>
      <c r="J432" s="6332"/>
      <c r="K432" s="6332"/>
      <c r="L432" s="6332"/>
      <c r="M432" s="6332"/>
      <c r="N432" s="6332"/>
      <c r="O432" s="6332"/>
      <c r="P432" s="6332"/>
      <c r="Q432" s="6332"/>
      <c r="R432" s="6332"/>
      <c r="S432" s="6332"/>
      <c r="T432" s="6332"/>
      <c r="U432" s="6332"/>
      <c r="V432" s="6332"/>
      <c r="W432" s="6332"/>
      <c r="X432" s="6332"/>
      <c r="Y432" s="6332"/>
      <c r="Z432" s="6332"/>
      <c r="AA432" s="6332"/>
      <c r="AB432" s="6332"/>
      <c r="AC432" s="6332"/>
      <c r="AD432" s="6332"/>
      <c r="AE432" s="6332"/>
      <c r="AF432" s="6332"/>
      <c r="AG432" s="6332"/>
      <c r="AH432" s="6332"/>
      <c r="AI432" s="6332"/>
      <c r="AJ432" s="6332"/>
      <c r="AK432" s="6332"/>
      <c r="AL432" s="6332"/>
      <c r="AM432" s="6332"/>
      <c r="AN432" s="6332"/>
      <c r="AO432" s="6332"/>
      <c r="AP432" s="6332"/>
      <c r="AQ432" s="6332"/>
      <c r="AR432" s="6332"/>
      <c r="AS432" s="6332"/>
      <c r="AT432" s="6332"/>
      <c r="AU432" s="6332"/>
      <c r="AV432" s="6332"/>
      <c r="AW432" s="6332"/>
      <c r="AX432" s="6332"/>
      <c r="AY432" s="6332"/>
      <c r="AZ432" s="6332"/>
      <c r="BA432" s="6332"/>
      <c r="BB432" s="6332"/>
      <c r="BC432" s="6332"/>
      <c r="BD432" s="6329" t="s">
        <v>2031</v>
      </c>
      <c r="BE432" s="6384"/>
      <c r="BF432" s="6384"/>
      <c r="BG432" s="6384"/>
      <c r="BH432" s="6384"/>
      <c r="BI432" s="6384"/>
      <c r="BJ432" s="6384"/>
      <c r="BK432" s="6206"/>
      <c r="BL432" s="6321"/>
      <c r="BM432" s="6321"/>
      <c r="BN432" s="6324"/>
      <c r="BO432" s="6321"/>
      <c r="BP432" s="6206"/>
      <c r="BQ432" s="6161"/>
      <c r="BR432" s="6161"/>
      <c r="BS432" s="6161"/>
      <c r="BT432" s="6161"/>
      <c r="BU432" s="2064"/>
      <c r="BV432" s="2066"/>
      <c r="BW432" s="2065"/>
      <c r="BX432" s="2428"/>
      <c r="BY432" s="2428"/>
      <c r="BZ432" s="2428"/>
      <c r="CA432" s="2082"/>
      <c r="CB432" s="2082"/>
      <c r="CC432" s="2082"/>
      <c r="CH432" s="2082"/>
      <c r="CI432" s="2090"/>
      <c r="CJ432" s="2063"/>
      <c r="CK432" s="2063"/>
      <c r="CL432" s="2063"/>
      <c r="CM432" s="2063"/>
      <c r="CN432" s="2063"/>
      <c r="CO432" s="2063"/>
      <c r="CP432" s="2063"/>
      <c r="CQ432" s="6327"/>
      <c r="CR432" s="6327"/>
      <c r="CS432" s="2349"/>
    </row>
    <row r="433" spans="1:97" ht="12.75" customHeight="1">
      <c r="A433" s="6142"/>
      <c r="B433" s="6362"/>
      <c r="C433" s="6569"/>
      <c r="D433" s="6414"/>
      <c r="E433" s="6563"/>
      <c r="F433" s="6156"/>
      <c r="G433" s="6346"/>
      <c r="H433" s="6346"/>
      <c r="I433" s="6333"/>
      <c r="J433" s="6333"/>
      <c r="K433" s="6333"/>
      <c r="L433" s="6333"/>
      <c r="M433" s="6333"/>
      <c r="N433" s="6333"/>
      <c r="O433" s="6333"/>
      <c r="P433" s="6333"/>
      <c r="Q433" s="6333"/>
      <c r="R433" s="6333"/>
      <c r="S433" s="6333"/>
      <c r="T433" s="6333"/>
      <c r="U433" s="6333"/>
      <c r="V433" s="6333"/>
      <c r="W433" s="6333"/>
      <c r="X433" s="6333"/>
      <c r="Y433" s="6333"/>
      <c r="Z433" s="6333"/>
      <c r="AA433" s="6333"/>
      <c r="AB433" s="6333"/>
      <c r="AC433" s="6333"/>
      <c r="AD433" s="6333"/>
      <c r="AE433" s="6333"/>
      <c r="AF433" s="6333"/>
      <c r="AG433" s="6333"/>
      <c r="AH433" s="6333"/>
      <c r="AI433" s="6333"/>
      <c r="AJ433" s="6333"/>
      <c r="AK433" s="6333"/>
      <c r="AL433" s="6333"/>
      <c r="AM433" s="6333"/>
      <c r="AN433" s="6333"/>
      <c r="AO433" s="6333"/>
      <c r="AP433" s="6333"/>
      <c r="AQ433" s="6333"/>
      <c r="AR433" s="6333"/>
      <c r="AS433" s="6333"/>
      <c r="AT433" s="6333"/>
      <c r="AU433" s="6333"/>
      <c r="AV433" s="6333"/>
      <c r="AW433" s="6333"/>
      <c r="AX433" s="6333"/>
      <c r="AY433" s="6333"/>
      <c r="AZ433" s="6333"/>
      <c r="BA433" s="6333"/>
      <c r="BB433" s="6333"/>
      <c r="BC433" s="6333"/>
      <c r="BD433" s="6330"/>
      <c r="BE433" s="6385"/>
      <c r="BF433" s="6385"/>
      <c r="BG433" s="6385"/>
      <c r="BH433" s="6385"/>
      <c r="BI433" s="6385"/>
      <c r="BJ433" s="6385"/>
      <c r="BK433" s="6207"/>
      <c r="BL433" s="6322"/>
      <c r="BM433" s="6322"/>
      <c r="BN433" s="6325"/>
      <c r="BO433" s="6322"/>
      <c r="BP433" s="6207"/>
      <c r="BQ433" s="6162"/>
      <c r="BR433" s="6162"/>
      <c r="BS433" s="6162"/>
      <c r="BT433" s="6162"/>
      <c r="BU433" s="2064"/>
      <c r="BV433" s="2066"/>
      <c r="BW433" s="2065"/>
      <c r="BX433" s="1201"/>
      <c r="BY433" s="2064"/>
      <c r="BZ433" s="1201"/>
      <c r="CA433" s="2064"/>
      <c r="CB433" s="191"/>
      <c r="CC433" s="191"/>
      <c r="CD433" s="2218"/>
      <c r="CE433" s="2219"/>
      <c r="CF433" s="2219"/>
      <c r="CG433" s="2220"/>
      <c r="CH433" s="191"/>
      <c r="CI433" s="1201"/>
      <c r="CJ433" s="1201"/>
      <c r="CK433" s="1201"/>
      <c r="CL433" s="2063"/>
      <c r="CM433" s="2063"/>
      <c r="CN433" s="2063"/>
      <c r="CO433" s="2063"/>
      <c r="CP433" s="2063"/>
      <c r="CQ433" s="6328"/>
      <c r="CR433" s="6328"/>
      <c r="CS433" s="2350"/>
    </row>
    <row r="434" spans="1:97" ht="12.75" customHeight="1">
      <c r="A434" s="6140" t="s">
        <v>5964</v>
      </c>
      <c r="B434" s="6360" t="s">
        <v>2463</v>
      </c>
      <c r="C434" s="6524" t="s">
        <v>4446</v>
      </c>
      <c r="D434" s="6521" t="s">
        <v>5848</v>
      </c>
      <c r="E434" s="6401" t="s">
        <v>2050</v>
      </c>
      <c r="F434" s="6392" t="s">
        <v>5910</v>
      </c>
      <c r="G434" s="6344">
        <v>1</v>
      </c>
      <c r="H434" s="6344">
        <v>1</v>
      </c>
      <c r="I434" s="6331" t="s">
        <v>2028</v>
      </c>
      <c r="J434" s="6331" t="s">
        <v>2028</v>
      </c>
      <c r="K434" s="6331" t="s">
        <v>2029</v>
      </c>
      <c r="L434" s="6331" t="s">
        <v>2029</v>
      </c>
      <c r="M434" s="6331">
        <v>9</v>
      </c>
      <c r="N434" s="6331">
        <v>0</v>
      </c>
      <c r="O434" s="6331">
        <v>31</v>
      </c>
      <c r="P434" s="6331">
        <v>9</v>
      </c>
      <c r="Q434" s="6331">
        <v>0</v>
      </c>
      <c r="R434" s="6331">
        <v>31</v>
      </c>
      <c r="S434" s="6331">
        <v>0</v>
      </c>
      <c r="T434" s="6331">
        <v>0</v>
      </c>
      <c r="U434" s="6331">
        <v>0</v>
      </c>
      <c r="V434" s="6331">
        <v>0</v>
      </c>
      <c r="W434" s="6331">
        <v>0</v>
      </c>
      <c r="X434" s="6331">
        <v>0</v>
      </c>
      <c r="Y434" s="6331">
        <v>0</v>
      </c>
      <c r="Z434" s="6331">
        <v>0</v>
      </c>
      <c r="AA434" s="6331">
        <v>0</v>
      </c>
      <c r="AB434" s="6331">
        <v>0</v>
      </c>
      <c r="AC434" s="6331"/>
      <c r="AD434" s="6331"/>
      <c r="AE434" s="6331"/>
      <c r="AF434" s="6331"/>
      <c r="AG434" s="6331"/>
      <c r="AH434" s="6331"/>
      <c r="AI434" s="6331"/>
      <c r="AJ434" s="6331">
        <v>0</v>
      </c>
      <c r="AK434" s="6331">
        <v>0</v>
      </c>
      <c r="AL434" s="6331">
        <v>0</v>
      </c>
      <c r="AM434" s="6331">
        <v>0</v>
      </c>
      <c r="AN434" s="6331" t="s">
        <v>2029</v>
      </c>
      <c r="AO434" s="6331">
        <v>0</v>
      </c>
      <c r="AP434" s="6331">
        <v>0</v>
      </c>
      <c r="AQ434" s="6331">
        <v>0</v>
      </c>
      <c r="AR434" s="6331">
        <v>0</v>
      </c>
      <c r="AS434" s="6331" t="s">
        <v>4810</v>
      </c>
      <c r="AT434" s="6331"/>
      <c r="AU434" s="6331"/>
      <c r="AV434" s="6331"/>
      <c r="AW434" s="6331" t="s">
        <v>4809</v>
      </c>
      <c r="AX434" s="6331" t="s">
        <v>4809</v>
      </c>
      <c r="AY434" s="6331">
        <v>0</v>
      </c>
      <c r="AZ434" s="6331">
        <v>0</v>
      </c>
      <c r="BA434" s="6331">
        <v>0</v>
      </c>
      <c r="BB434" s="6331">
        <v>0</v>
      </c>
      <c r="BC434" s="6331" t="s">
        <v>2030</v>
      </c>
      <c r="BD434" s="6329" t="s">
        <v>2031</v>
      </c>
      <c r="BE434" s="6383">
        <f>$CD$47+SUM(CD435:CD437)</f>
        <v>14456</v>
      </c>
      <c r="BF434" s="6383">
        <f>BE434</f>
        <v>14456</v>
      </c>
      <c r="BG434" s="6383">
        <f>$CE$47+SUM(CE435:CE437)</f>
        <v>21127</v>
      </c>
      <c r="BH434" s="6383">
        <f>$CF$47+SUM(CF435/2+CF436+CF437)</f>
        <v>1119</v>
      </c>
      <c r="BI434" s="6383">
        <f>BH434</f>
        <v>1119</v>
      </c>
      <c r="BJ434" s="6383">
        <f>$CG$47+SUM(CG435/2+CG436+CG437)</f>
        <v>1416</v>
      </c>
      <c r="BK434" s="6212" t="s">
        <v>873</v>
      </c>
      <c r="BL434" s="6320">
        <v>9</v>
      </c>
      <c r="BM434" s="6320">
        <v>2</v>
      </c>
      <c r="BN434" s="6323" t="s">
        <v>2045</v>
      </c>
      <c r="BO434" s="6320" t="s">
        <v>2033</v>
      </c>
      <c r="BP434" s="6212" t="s">
        <v>2034</v>
      </c>
      <c r="BQ434" s="6160">
        <v>0</v>
      </c>
      <c r="BR434" s="6160">
        <v>0</v>
      </c>
      <c r="BS434" s="6160">
        <v>0</v>
      </c>
      <c r="BT434" s="6160">
        <v>0</v>
      </c>
      <c r="BU434" s="2064" t="s">
        <v>2035</v>
      </c>
      <c r="BV434" s="2066" t="s">
        <v>857</v>
      </c>
      <c r="BW434" s="2065"/>
      <c r="BX434" s="2064">
        <v>3980</v>
      </c>
      <c r="BY434" s="2064" t="s">
        <v>2034</v>
      </c>
      <c r="BZ434" s="2064">
        <v>3980</v>
      </c>
      <c r="CA434" s="2064" t="s">
        <v>2036</v>
      </c>
      <c r="CB434" s="2084" t="s">
        <v>2037</v>
      </c>
      <c r="CC434" s="2084" t="s">
        <v>1708</v>
      </c>
      <c r="CD434" s="2056">
        <f>$CD$34</f>
        <v>10752</v>
      </c>
      <c r="CE434" s="2056">
        <f>$CE$34</f>
        <v>10816</v>
      </c>
      <c r="CF434" s="2056">
        <f>$CF$36</f>
        <v>1024</v>
      </c>
      <c r="CG434" s="2056">
        <f>$CG$36</f>
        <v>1088</v>
      </c>
      <c r="CH434" s="191"/>
      <c r="CI434" s="1201">
        <v>2</v>
      </c>
      <c r="CJ434" s="1201" t="s">
        <v>859</v>
      </c>
      <c r="CK434" s="1201">
        <v>2</v>
      </c>
      <c r="CL434" s="2063"/>
      <c r="CM434" s="2063"/>
      <c r="CN434" s="2063"/>
      <c r="CO434" s="2063"/>
      <c r="CP434" s="2063"/>
      <c r="CQ434" s="6326" t="s">
        <v>2468</v>
      </c>
      <c r="CR434" s="6326" t="s">
        <v>2455</v>
      </c>
      <c r="CS434" s="2348" t="s">
        <v>5958</v>
      </c>
    </row>
    <row r="435" spans="1:97" ht="12.75" customHeight="1">
      <c r="A435" s="6141"/>
      <c r="B435" s="6361"/>
      <c r="C435" s="6337"/>
      <c r="D435" s="6522"/>
      <c r="E435" s="6341"/>
      <c r="F435" s="6343"/>
      <c r="G435" s="6345"/>
      <c r="H435" s="6345"/>
      <c r="I435" s="6332"/>
      <c r="J435" s="6332"/>
      <c r="K435" s="6332"/>
      <c r="L435" s="6332"/>
      <c r="M435" s="6332"/>
      <c r="N435" s="6332"/>
      <c r="O435" s="6332"/>
      <c r="P435" s="6332"/>
      <c r="Q435" s="6332"/>
      <c r="R435" s="6332"/>
      <c r="S435" s="6332"/>
      <c r="T435" s="6332"/>
      <c r="U435" s="6332"/>
      <c r="V435" s="6332"/>
      <c r="W435" s="6332"/>
      <c r="X435" s="6332"/>
      <c r="Y435" s="6332"/>
      <c r="Z435" s="6332"/>
      <c r="AA435" s="6332"/>
      <c r="AB435" s="6332"/>
      <c r="AC435" s="6332"/>
      <c r="AD435" s="6332"/>
      <c r="AE435" s="6332"/>
      <c r="AF435" s="6332"/>
      <c r="AG435" s="6332"/>
      <c r="AH435" s="6332"/>
      <c r="AI435" s="6332"/>
      <c r="AJ435" s="6332"/>
      <c r="AK435" s="6332"/>
      <c r="AL435" s="6332"/>
      <c r="AM435" s="6332"/>
      <c r="AN435" s="6332"/>
      <c r="AO435" s="6332"/>
      <c r="AP435" s="6332"/>
      <c r="AQ435" s="6332"/>
      <c r="AR435" s="6332"/>
      <c r="AS435" s="6332"/>
      <c r="AT435" s="6332"/>
      <c r="AU435" s="6332"/>
      <c r="AV435" s="6332"/>
      <c r="AW435" s="6332"/>
      <c r="AX435" s="6332"/>
      <c r="AY435" s="6332"/>
      <c r="AZ435" s="6332"/>
      <c r="BA435" s="6332"/>
      <c r="BB435" s="6332"/>
      <c r="BC435" s="6332"/>
      <c r="BD435" s="6330"/>
      <c r="BE435" s="6384"/>
      <c r="BF435" s="6384"/>
      <c r="BG435" s="6384"/>
      <c r="BH435" s="6384"/>
      <c r="BI435" s="6384"/>
      <c r="BJ435" s="6384"/>
      <c r="BK435" s="6206"/>
      <c r="BL435" s="6321"/>
      <c r="BM435" s="6321"/>
      <c r="BN435" s="6324"/>
      <c r="BO435" s="6321"/>
      <c r="BP435" s="6206"/>
      <c r="BQ435" s="6161"/>
      <c r="BR435" s="6161"/>
      <c r="BS435" s="6161"/>
      <c r="BT435" s="6161"/>
      <c r="BU435" s="2064" t="s">
        <v>2035</v>
      </c>
      <c r="BV435" s="2066" t="s">
        <v>857</v>
      </c>
      <c r="BW435" s="2065"/>
      <c r="BX435" s="1201">
        <v>3989</v>
      </c>
      <c r="BY435" s="2064" t="s">
        <v>2034</v>
      </c>
      <c r="BZ435" s="1201">
        <v>3989</v>
      </c>
      <c r="CA435" s="2064" t="s">
        <v>2036</v>
      </c>
      <c r="CB435" s="2067" t="s">
        <v>4979</v>
      </c>
      <c r="CC435" s="2067" t="s">
        <v>4976</v>
      </c>
      <c r="CD435" s="2056">
        <f>$CD$29</f>
        <v>10048</v>
      </c>
      <c r="CE435" s="2056">
        <f>$CE$29</f>
        <v>10112</v>
      </c>
      <c r="CF435" s="2056">
        <f>$CF$27</f>
        <v>512</v>
      </c>
      <c r="CG435" s="2056">
        <f>$CG$27</f>
        <v>576</v>
      </c>
      <c r="CH435" s="2070"/>
      <c r="CI435" s="2069">
        <v>4</v>
      </c>
      <c r="CJ435" s="2069" t="s">
        <v>859</v>
      </c>
      <c r="CK435" s="2069">
        <v>4</v>
      </c>
      <c r="CL435" s="2068">
        <v>6</v>
      </c>
      <c r="CM435" s="2068" t="s">
        <v>875</v>
      </c>
      <c r="CN435" s="2068" t="s">
        <v>859</v>
      </c>
      <c r="CO435" s="2068" t="s">
        <v>876</v>
      </c>
      <c r="CP435" s="2068" t="s">
        <v>877</v>
      </c>
      <c r="CQ435" s="6327"/>
      <c r="CR435" s="6327"/>
      <c r="CS435" s="2349"/>
    </row>
    <row r="436" spans="1:97" ht="12.75" customHeight="1">
      <c r="A436" s="6141"/>
      <c r="B436" s="6361"/>
      <c r="C436" s="6337"/>
      <c r="D436" s="6522"/>
      <c r="E436" s="6341"/>
      <c r="F436" s="6343"/>
      <c r="G436" s="6345"/>
      <c r="H436" s="6345"/>
      <c r="I436" s="6332"/>
      <c r="J436" s="6332"/>
      <c r="K436" s="6332"/>
      <c r="L436" s="6332"/>
      <c r="M436" s="6332"/>
      <c r="N436" s="6332"/>
      <c r="O436" s="6332"/>
      <c r="P436" s="6332"/>
      <c r="Q436" s="6332"/>
      <c r="R436" s="6332"/>
      <c r="S436" s="6332"/>
      <c r="T436" s="6332"/>
      <c r="U436" s="6332"/>
      <c r="V436" s="6332"/>
      <c r="W436" s="6332"/>
      <c r="X436" s="6332"/>
      <c r="Y436" s="6332"/>
      <c r="Z436" s="6332"/>
      <c r="AA436" s="6332"/>
      <c r="AB436" s="6332"/>
      <c r="AC436" s="6332"/>
      <c r="AD436" s="6332"/>
      <c r="AE436" s="6332"/>
      <c r="AF436" s="6332"/>
      <c r="AG436" s="6332"/>
      <c r="AH436" s="6332"/>
      <c r="AI436" s="6332"/>
      <c r="AJ436" s="6332"/>
      <c r="AK436" s="6332"/>
      <c r="AL436" s="6332"/>
      <c r="AM436" s="6332"/>
      <c r="AN436" s="6332"/>
      <c r="AO436" s="6332"/>
      <c r="AP436" s="6332"/>
      <c r="AQ436" s="6332"/>
      <c r="AR436" s="6332"/>
      <c r="AS436" s="6332"/>
      <c r="AT436" s="6332"/>
      <c r="AU436" s="6332"/>
      <c r="AV436" s="6332"/>
      <c r="AW436" s="6332"/>
      <c r="AX436" s="6332"/>
      <c r="AY436" s="6332"/>
      <c r="AZ436" s="6332"/>
      <c r="BA436" s="6332"/>
      <c r="BB436" s="6332"/>
      <c r="BC436" s="6332"/>
      <c r="BD436" s="6329" t="s">
        <v>2031</v>
      </c>
      <c r="BE436" s="6384"/>
      <c r="BF436" s="6384"/>
      <c r="BG436" s="6384"/>
      <c r="BH436" s="6384"/>
      <c r="BI436" s="6384"/>
      <c r="BJ436" s="6384"/>
      <c r="BK436" s="6206"/>
      <c r="BL436" s="6321"/>
      <c r="BM436" s="6321"/>
      <c r="BN436" s="6324"/>
      <c r="BO436" s="6321"/>
      <c r="BP436" s="6206"/>
      <c r="BQ436" s="6161"/>
      <c r="BR436" s="6161"/>
      <c r="BS436" s="6161"/>
      <c r="BT436" s="6161"/>
      <c r="BU436" s="2064"/>
      <c r="BV436" s="2066"/>
      <c r="BW436" s="2065"/>
      <c r="BX436" s="2428"/>
      <c r="BY436" s="2428"/>
      <c r="BZ436" s="2428"/>
      <c r="CA436" s="2082"/>
      <c r="CB436" s="2082"/>
      <c r="CC436" s="2082"/>
      <c r="CH436" s="2082"/>
      <c r="CI436" s="2090"/>
      <c r="CJ436" s="2063"/>
      <c r="CK436" s="2063"/>
      <c r="CL436" s="2063"/>
      <c r="CM436" s="2063"/>
      <c r="CN436" s="2063"/>
      <c r="CO436" s="2063"/>
      <c r="CP436" s="2063"/>
      <c r="CQ436" s="6327"/>
      <c r="CR436" s="6327"/>
      <c r="CS436" s="2349"/>
    </row>
    <row r="437" spans="1:97" ht="12.75" customHeight="1">
      <c r="A437" s="6141"/>
      <c r="B437" s="6362"/>
      <c r="C437" s="6338"/>
      <c r="D437" s="6523"/>
      <c r="E437" s="6342"/>
      <c r="F437" s="6156"/>
      <c r="G437" s="6346"/>
      <c r="H437" s="6346"/>
      <c r="I437" s="6333"/>
      <c r="J437" s="6333"/>
      <c r="K437" s="6333"/>
      <c r="L437" s="6333"/>
      <c r="M437" s="6333"/>
      <c r="N437" s="6333"/>
      <c r="O437" s="6333"/>
      <c r="P437" s="6333"/>
      <c r="Q437" s="6333"/>
      <c r="R437" s="6333"/>
      <c r="S437" s="6333"/>
      <c r="T437" s="6333"/>
      <c r="U437" s="6333"/>
      <c r="V437" s="6333"/>
      <c r="W437" s="6333"/>
      <c r="X437" s="6333"/>
      <c r="Y437" s="6333"/>
      <c r="Z437" s="6333"/>
      <c r="AA437" s="6333"/>
      <c r="AB437" s="6333"/>
      <c r="AC437" s="6333"/>
      <c r="AD437" s="6333"/>
      <c r="AE437" s="6333"/>
      <c r="AF437" s="6333"/>
      <c r="AG437" s="6333"/>
      <c r="AH437" s="6333"/>
      <c r="AI437" s="6333"/>
      <c r="AJ437" s="6333"/>
      <c r="AK437" s="6333"/>
      <c r="AL437" s="6333"/>
      <c r="AM437" s="6333"/>
      <c r="AN437" s="6333"/>
      <c r="AO437" s="6333"/>
      <c r="AP437" s="6333"/>
      <c r="AQ437" s="6333"/>
      <c r="AR437" s="6333"/>
      <c r="AS437" s="6333"/>
      <c r="AT437" s="6333"/>
      <c r="AU437" s="6333"/>
      <c r="AV437" s="6333"/>
      <c r="AW437" s="6333"/>
      <c r="AX437" s="6333"/>
      <c r="AY437" s="6333"/>
      <c r="AZ437" s="6333"/>
      <c r="BA437" s="6333"/>
      <c r="BB437" s="6333"/>
      <c r="BC437" s="6333"/>
      <c r="BD437" s="6330"/>
      <c r="BE437" s="6385"/>
      <c r="BF437" s="6385"/>
      <c r="BG437" s="6385"/>
      <c r="BH437" s="6385"/>
      <c r="BI437" s="6385"/>
      <c r="BJ437" s="6385"/>
      <c r="BK437" s="6207"/>
      <c r="BL437" s="6322"/>
      <c r="BM437" s="6322"/>
      <c r="BN437" s="6325"/>
      <c r="BO437" s="6322"/>
      <c r="BP437" s="6207"/>
      <c r="BQ437" s="6162"/>
      <c r="BR437" s="6162"/>
      <c r="BS437" s="6162"/>
      <c r="BT437" s="6162"/>
      <c r="BU437" s="2064"/>
      <c r="BV437" s="2066"/>
      <c r="BW437" s="2065"/>
      <c r="BX437" s="1201"/>
      <c r="BY437" s="2064"/>
      <c r="BZ437" s="1201"/>
      <c r="CA437" s="2064"/>
      <c r="CB437" s="191"/>
      <c r="CC437" s="191"/>
      <c r="CD437" s="2218"/>
      <c r="CE437" s="2219"/>
      <c r="CF437" s="2219"/>
      <c r="CG437" s="2220"/>
      <c r="CH437" s="191"/>
      <c r="CI437" s="1201"/>
      <c r="CJ437" s="1201"/>
      <c r="CK437" s="1201"/>
      <c r="CL437" s="2063"/>
      <c r="CM437" s="2063"/>
      <c r="CN437" s="2063"/>
      <c r="CO437" s="2063"/>
      <c r="CP437" s="2063"/>
      <c r="CQ437" s="6328"/>
      <c r="CR437" s="6328"/>
      <c r="CS437" s="2350"/>
    </row>
    <row r="438" spans="1:97" ht="12.75" customHeight="1">
      <c r="A438" s="6141"/>
      <c r="B438" s="6360" t="s">
        <v>2463</v>
      </c>
      <c r="C438" s="6524" t="s">
        <v>5851</v>
      </c>
      <c r="D438" s="6521" t="s">
        <v>5852</v>
      </c>
      <c r="E438" s="6401" t="s">
        <v>2050</v>
      </c>
      <c r="F438" s="6392" t="s">
        <v>5911</v>
      </c>
      <c r="G438" s="6344">
        <v>1</v>
      </c>
      <c r="H438" s="6344">
        <v>1</v>
      </c>
      <c r="I438" s="6331" t="s">
        <v>2028</v>
      </c>
      <c r="J438" s="6331" t="s">
        <v>2028</v>
      </c>
      <c r="K438" s="6331" t="s">
        <v>2029</v>
      </c>
      <c r="L438" s="6331" t="s">
        <v>2029</v>
      </c>
      <c r="M438" s="6331">
        <v>9</v>
      </c>
      <c r="N438" s="6331">
        <v>0</v>
      </c>
      <c r="O438" s="6331">
        <v>31</v>
      </c>
      <c r="P438" s="6331">
        <v>9</v>
      </c>
      <c r="Q438" s="6331">
        <v>0</v>
      </c>
      <c r="R438" s="6331">
        <v>31</v>
      </c>
      <c r="S438" s="6331">
        <v>0</v>
      </c>
      <c r="T438" s="6331">
        <v>0</v>
      </c>
      <c r="U438" s="6331">
        <v>0</v>
      </c>
      <c r="V438" s="6331">
        <v>0</v>
      </c>
      <c r="W438" s="6331">
        <v>0</v>
      </c>
      <c r="X438" s="6331">
        <v>0</v>
      </c>
      <c r="Y438" s="6331">
        <v>0</v>
      </c>
      <c r="Z438" s="6331">
        <v>0</v>
      </c>
      <c r="AA438" s="6331">
        <v>0</v>
      </c>
      <c r="AB438" s="6331">
        <v>0</v>
      </c>
      <c r="AC438" s="6331"/>
      <c r="AD438" s="6331"/>
      <c r="AE438" s="6331"/>
      <c r="AF438" s="6331"/>
      <c r="AG438" s="6331"/>
      <c r="AH438" s="6331"/>
      <c r="AI438" s="6331"/>
      <c r="AJ438" s="6331">
        <v>0</v>
      </c>
      <c r="AK438" s="6331">
        <v>0</v>
      </c>
      <c r="AL438" s="6331">
        <v>0</v>
      </c>
      <c r="AM438" s="6331">
        <v>0</v>
      </c>
      <c r="AN438" s="6331" t="s">
        <v>2029</v>
      </c>
      <c r="AO438" s="6331">
        <v>0</v>
      </c>
      <c r="AP438" s="6331">
        <v>0</v>
      </c>
      <c r="AQ438" s="6331">
        <v>0</v>
      </c>
      <c r="AR438" s="6331">
        <v>0</v>
      </c>
      <c r="AS438" s="6331" t="s">
        <v>4810</v>
      </c>
      <c r="AT438" s="6331"/>
      <c r="AU438" s="6331"/>
      <c r="AV438" s="6331"/>
      <c r="AW438" s="6331" t="s">
        <v>4809</v>
      </c>
      <c r="AX438" s="6331" t="s">
        <v>4809</v>
      </c>
      <c r="AY438" s="6331">
        <v>0</v>
      </c>
      <c r="AZ438" s="6331">
        <v>0</v>
      </c>
      <c r="BA438" s="6331">
        <v>0</v>
      </c>
      <c r="BB438" s="6331">
        <v>0</v>
      </c>
      <c r="BC438" s="6331" t="s">
        <v>2030</v>
      </c>
      <c r="BD438" s="6329" t="s">
        <v>2031</v>
      </c>
      <c r="BE438" s="6383">
        <f>$CD$48+SUM(CD439:CD441)+64</f>
        <v>21127</v>
      </c>
      <c r="BF438" s="6383">
        <f>BE438</f>
        <v>21127</v>
      </c>
      <c r="BG438" s="6383">
        <f>$CE$48+SUM(CE439:CE441)</f>
        <v>32154</v>
      </c>
      <c r="BH438" s="6383">
        <f>$CF$47+SUM(CF439/2+CF440+CF441)</f>
        <v>1119</v>
      </c>
      <c r="BI438" s="6383">
        <f>BH438</f>
        <v>1119</v>
      </c>
      <c r="BJ438" s="6383">
        <f>$CG$48+SUM(CG439/2+CG440+CG441)</f>
        <v>1416</v>
      </c>
      <c r="BK438" s="6212" t="s">
        <v>873</v>
      </c>
      <c r="BL438" s="6320">
        <v>9</v>
      </c>
      <c r="BM438" s="6320">
        <v>2</v>
      </c>
      <c r="BN438" s="6323" t="s">
        <v>2045</v>
      </c>
      <c r="BO438" s="6320" t="s">
        <v>2033</v>
      </c>
      <c r="BP438" s="6212" t="s">
        <v>2034</v>
      </c>
      <c r="BQ438" s="6160">
        <v>0</v>
      </c>
      <c r="BR438" s="6160">
        <v>0</v>
      </c>
      <c r="BS438" s="6160">
        <v>0</v>
      </c>
      <c r="BT438" s="6160">
        <v>0</v>
      </c>
      <c r="BU438" s="2064" t="s">
        <v>2035</v>
      </c>
      <c r="BV438" s="2066" t="s">
        <v>857</v>
      </c>
      <c r="BW438" s="2065"/>
      <c r="BX438" s="2064">
        <v>3980</v>
      </c>
      <c r="BY438" s="2064" t="s">
        <v>2034</v>
      </c>
      <c r="BZ438" s="2064">
        <v>3980</v>
      </c>
      <c r="CA438" s="2064" t="s">
        <v>2036</v>
      </c>
      <c r="CB438" s="2084" t="s">
        <v>2040</v>
      </c>
      <c r="CC438" s="2084" t="s">
        <v>1708</v>
      </c>
      <c r="CD438" s="2056">
        <f>$CD$35</f>
        <v>21696</v>
      </c>
      <c r="CE438" s="2056">
        <f>$CE$35</f>
        <v>21760</v>
      </c>
      <c r="CF438" s="2056">
        <f>$CF$36</f>
        <v>1024</v>
      </c>
      <c r="CG438" s="2056">
        <f>$CG$36</f>
        <v>1088</v>
      </c>
      <c r="CH438" s="191"/>
      <c r="CI438" s="1201">
        <v>2</v>
      </c>
      <c r="CJ438" s="1201" t="s">
        <v>859</v>
      </c>
      <c r="CK438" s="1201">
        <v>2</v>
      </c>
      <c r="CL438" s="2063"/>
      <c r="CM438" s="2063"/>
      <c r="CN438" s="2063"/>
      <c r="CO438" s="2063"/>
      <c r="CP438" s="2063"/>
      <c r="CQ438" s="6326" t="s">
        <v>2468</v>
      </c>
      <c r="CR438" s="6326" t="s">
        <v>2455</v>
      </c>
      <c r="CS438" s="2348" t="s">
        <v>5958</v>
      </c>
    </row>
    <row r="439" spans="1:97" ht="12.75" customHeight="1">
      <c r="A439" s="6141"/>
      <c r="B439" s="6361"/>
      <c r="C439" s="6337"/>
      <c r="D439" s="6522"/>
      <c r="E439" s="6341"/>
      <c r="F439" s="6343"/>
      <c r="G439" s="6345"/>
      <c r="H439" s="6345"/>
      <c r="I439" s="6332"/>
      <c r="J439" s="6332"/>
      <c r="K439" s="6332"/>
      <c r="L439" s="6332"/>
      <c r="M439" s="6332"/>
      <c r="N439" s="6332"/>
      <c r="O439" s="6332"/>
      <c r="P439" s="6332"/>
      <c r="Q439" s="6332"/>
      <c r="R439" s="6332"/>
      <c r="S439" s="6332"/>
      <c r="T439" s="6332"/>
      <c r="U439" s="6332"/>
      <c r="V439" s="6332"/>
      <c r="W439" s="6332"/>
      <c r="X439" s="6332"/>
      <c r="Y439" s="6332"/>
      <c r="Z439" s="6332"/>
      <c r="AA439" s="6332"/>
      <c r="AB439" s="6332"/>
      <c r="AC439" s="6332"/>
      <c r="AD439" s="6332"/>
      <c r="AE439" s="6332"/>
      <c r="AF439" s="6332"/>
      <c r="AG439" s="6332"/>
      <c r="AH439" s="6332"/>
      <c r="AI439" s="6332"/>
      <c r="AJ439" s="6332"/>
      <c r="AK439" s="6332"/>
      <c r="AL439" s="6332"/>
      <c r="AM439" s="6332"/>
      <c r="AN439" s="6332"/>
      <c r="AO439" s="6332"/>
      <c r="AP439" s="6332"/>
      <c r="AQ439" s="6332"/>
      <c r="AR439" s="6332"/>
      <c r="AS439" s="6332"/>
      <c r="AT439" s="6332"/>
      <c r="AU439" s="6332"/>
      <c r="AV439" s="6332"/>
      <c r="AW439" s="6332"/>
      <c r="AX439" s="6332"/>
      <c r="AY439" s="6332"/>
      <c r="AZ439" s="6332"/>
      <c r="BA439" s="6332"/>
      <c r="BB439" s="6332"/>
      <c r="BC439" s="6332"/>
      <c r="BD439" s="6330"/>
      <c r="BE439" s="6384"/>
      <c r="BF439" s="6384"/>
      <c r="BG439" s="6384"/>
      <c r="BH439" s="6384"/>
      <c r="BI439" s="6384"/>
      <c r="BJ439" s="6384"/>
      <c r="BK439" s="6206"/>
      <c r="BL439" s="6321"/>
      <c r="BM439" s="6321"/>
      <c r="BN439" s="6324"/>
      <c r="BO439" s="6321"/>
      <c r="BP439" s="6206"/>
      <c r="BQ439" s="6161"/>
      <c r="BR439" s="6161"/>
      <c r="BS439" s="6161"/>
      <c r="BT439" s="6161"/>
      <c r="BU439" s="2064" t="s">
        <v>2035</v>
      </c>
      <c r="BV439" s="2066" t="s">
        <v>857</v>
      </c>
      <c r="BW439" s="2065"/>
      <c r="BX439" s="1201">
        <v>3989</v>
      </c>
      <c r="BY439" s="2064" t="s">
        <v>2034</v>
      </c>
      <c r="BZ439" s="1201">
        <v>3989</v>
      </c>
      <c r="CA439" s="2064" t="s">
        <v>2036</v>
      </c>
      <c r="CB439" s="2067" t="s">
        <v>4979</v>
      </c>
      <c r="CC439" s="2067" t="s">
        <v>4976</v>
      </c>
      <c r="CD439" s="2056">
        <f>$CD$29</f>
        <v>10048</v>
      </c>
      <c r="CE439" s="2056">
        <f>$CE$29</f>
        <v>10112</v>
      </c>
      <c r="CF439" s="2056">
        <f>$CF$27</f>
        <v>512</v>
      </c>
      <c r="CG439" s="2056">
        <f>$CG$27</f>
        <v>576</v>
      </c>
      <c r="CH439" s="2070"/>
      <c r="CI439" s="2069">
        <v>4</v>
      </c>
      <c r="CJ439" s="2069" t="s">
        <v>859</v>
      </c>
      <c r="CK439" s="2069">
        <v>4</v>
      </c>
      <c r="CL439" s="2068">
        <v>6</v>
      </c>
      <c r="CM439" s="2068" t="s">
        <v>875</v>
      </c>
      <c r="CN439" s="2068" t="s">
        <v>859</v>
      </c>
      <c r="CO439" s="2068" t="s">
        <v>876</v>
      </c>
      <c r="CP439" s="2068" t="s">
        <v>877</v>
      </c>
      <c r="CQ439" s="6327"/>
      <c r="CR439" s="6327"/>
      <c r="CS439" s="2349"/>
    </row>
    <row r="440" spans="1:97" ht="12.75" customHeight="1">
      <c r="A440" s="6141"/>
      <c r="B440" s="6361"/>
      <c r="C440" s="6337"/>
      <c r="D440" s="6522"/>
      <c r="E440" s="6341"/>
      <c r="F440" s="6343"/>
      <c r="G440" s="6345"/>
      <c r="H440" s="6345"/>
      <c r="I440" s="6332"/>
      <c r="J440" s="6332"/>
      <c r="K440" s="6332"/>
      <c r="L440" s="6332"/>
      <c r="M440" s="6332"/>
      <c r="N440" s="6332"/>
      <c r="O440" s="6332"/>
      <c r="P440" s="6332"/>
      <c r="Q440" s="6332"/>
      <c r="R440" s="6332"/>
      <c r="S440" s="6332"/>
      <c r="T440" s="6332"/>
      <c r="U440" s="6332"/>
      <c r="V440" s="6332"/>
      <c r="W440" s="6332"/>
      <c r="X440" s="6332"/>
      <c r="Y440" s="6332"/>
      <c r="Z440" s="6332"/>
      <c r="AA440" s="6332"/>
      <c r="AB440" s="6332"/>
      <c r="AC440" s="6332"/>
      <c r="AD440" s="6332"/>
      <c r="AE440" s="6332"/>
      <c r="AF440" s="6332"/>
      <c r="AG440" s="6332"/>
      <c r="AH440" s="6332"/>
      <c r="AI440" s="6332"/>
      <c r="AJ440" s="6332"/>
      <c r="AK440" s="6332"/>
      <c r="AL440" s="6332"/>
      <c r="AM440" s="6332"/>
      <c r="AN440" s="6332"/>
      <c r="AO440" s="6332"/>
      <c r="AP440" s="6332"/>
      <c r="AQ440" s="6332"/>
      <c r="AR440" s="6332"/>
      <c r="AS440" s="6332"/>
      <c r="AT440" s="6332"/>
      <c r="AU440" s="6332"/>
      <c r="AV440" s="6332"/>
      <c r="AW440" s="6332"/>
      <c r="AX440" s="6332"/>
      <c r="AY440" s="6332"/>
      <c r="AZ440" s="6332"/>
      <c r="BA440" s="6332"/>
      <c r="BB440" s="6332"/>
      <c r="BC440" s="6332"/>
      <c r="BD440" s="6329" t="s">
        <v>2031</v>
      </c>
      <c r="BE440" s="6384"/>
      <c r="BF440" s="6384"/>
      <c r="BG440" s="6384"/>
      <c r="BH440" s="6384"/>
      <c r="BI440" s="6384"/>
      <c r="BJ440" s="6384"/>
      <c r="BK440" s="6206"/>
      <c r="BL440" s="6321"/>
      <c r="BM440" s="6321"/>
      <c r="BN440" s="6324"/>
      <c r="BO440" s="6321"/>
      <c r="BP440" s="6206"/>
      <c r="BQ440" s="6161"/>
      <c r="BR440" s="6161"/>
      <c r="BS440" s="6161"/>
      <c r="BT440" s="6161"/>
      <c r="BU440" s="2064"/>
      <c r="BV440" s="2066"/>
      <c r="BW440" s="2065"/>
      <c r="BX440" s="2428"/>
      <c r="BY440" s="2428"/>
      <c r="BZ440" s="2428"/>
      <c r="CA440" s="2082"/>
      <c r="CB440" s="2082"/>
      <c r="CC440" s="2082"/>
      <c r="CH440" s="2082"/>
      <c r="CI440" s="2090"/>
      <c r="CJ440" s="2063"/>
      <c r="CK440" s="2063"/>
      <c r="CL440" s="2063"/>
      <c r="CM440" s="2063"/>
      <c r="CN440" s="2063"/>
      <c r="CO440" s="2063"/>
      <c r="CP440" s="2063"/>
      <c r="CQ440" s="6327"/>
      <c r="CR440" s="6327"/>
      <c r="CS440" s="2349"/>
    </row>
    <row r="441" spans="1:97" ht="12.75" customHeight="1">
      <c r="A441" s="6142"/>
      <c r="B441" s="6362"/>
      <c r="C441" s="6338"/>
      <c r="D441" s="6523"/>
      <c r="E441" s="6342"/>
      <c r="F441" s="6156"/>
      <c r="G441" s="6346"/>
      <c r="H441" s="6346"/>
      <c r="I441" s="6333"/>
      <c r="J441" s="6333"/>
      <c r="K441" s="6333"/>
      <c r="L441" s="6333"/>
      <c r="M441" s="6333"/>
      <c r="N441" s="6333"/>
      <c r="O441" s="6333"/>
      <c r="P441" s="6333"/>
      <c r="Q441" s="6333"/>
      <c r="R441" s="6333"/>
      <c r="S441" s="6333"/>
      <c r="T441" s="6333"/>
      <c r="U441" s="6333"/>
      <c r="V441" s="6333"/>
      <c r="W441" s="6333"/>
      <c r="X441" s="6333"/>
      <c r="Y441" s="6333"/>
      <c r="Z441" s="6333"/>
      <c r="AA441" s="6333"/>
      <c r="AB441" s="6333"/>
      <c r="AC441" s="6333"/>
      <c r="AD441" s="6333"/>
      <c r="AE441" s="6333"/>
      <c r="AF441" s="6333"/>
      <c r="AG441" s="6333"/>
      <c r="AH441" s="6333"/>
      <c r="AI441" s="6333"/>
      <c r="AJ441" s="6333"/>
      <c r="AK441" s="6333"/>
      <c r="AL441" s="6333"/>
      <c r="AM441" s="6333"/>
      <c r="AN441" s="6333"/>
      <c r="AO441" s="6333"/>
      <c r="AP441" s="6333"/>
      <c r="AQ441" s="6333"/>
      <c r="AR441" s="6333"/>
      <c r="AS441" s="6333"/>
      <c r="AT441" s="6333"/>
      <c r="AU441" s="6333"/>
      <c r="AV441" s="6333"/>
      <c r="AW441" s="6333"/>
      <c r="AX441" s="6333"/>
      <c r="AY441" s="6333"/>
      <c r="AZ441" s="6333"/>
      <c r="BA441" s="6333"/>
      <c r="BB441" s="6333"/>
      <c r="BC441" s="6333"/>
      <c r="BD441" s="6330"/>
      <c r="BE441" s="6385"/>
      <c r="BF441" s="6385"/>
      <c r="BG441" s="6385"/>
      <c r="BH441" s="6385"/>
      <c r="BI441" s="6385"/>
      <c r="BJ441" s="6385"/>
      <c r="BK441" s="6207"/>
      <c r="BL441" s="6322"/>
      <c r="BM441" s="6322"/>
      <c r="BN441" s="6325"/>
      <c r="BO441" s="6322"/>
      <c r="BP441" s="6207"/>
      <c r="BQ441" s="6162"/>
      <c r="BR441" s="6162"/>
      <c r="BS441" s="6162"/>
      <c r="BT441" s="6162"/>
      <c r="BU441" s="2064"/>
      <c r="BV441" s="2066"/>
      <c r="BW441" s="2065"/>
      <c r="BX441" s="1201"/>
      <c r="BY441" s="2064"/>
      <c r="BZ441" s="1201"/>
      <c r="CA441" s="2064"/>
      <c r="CB441" s="191"/>
      <c r="CC441" s="191"/>
      <c r="CD441" s="2218"/>
      <c r="CE441" s="2219"/>
      <c r="CF441" s="2219"/>
      <c r="CG441" s="2220"/>
      <c r="CH441" s="191"/>
      <c r="CI441" s="1201"/>
      <c r="CJ441" s="1201"/>
      <c r="CK441" s="1201"/>
      <c r="CL441" s="2063"/>
      <c r="CM441" s="2063"/>
      <c r="CN441" s="2063"/>
      <c r="CO441" s="2063"/>
      <c r="CP441" s="2063"/>
      <c r="CQ441" s="6328"/>
      <c r="CR441" s="6328"/>
      <c r="CS441" s="2350"/>
    </row>
    <row r="442" spans="1:97" ht="12.75" customHeight="1">
      <c r="A442" s="6140" t="s">
        <v>5965</v>
      </c>
      <c r="B442" s="6360" t="s">
        <v>2463</v>
      </c>
      <c r="C442" s="6399" t="s">
        <v>3790</v>
      </c>
      <c r="D442" s="6400" t="s">
        <v>5854</v>
      </c>
      <c r="E442" s="6401" t="s">
        <v>2026</v>
      </c>
      <c r="F442" s="6392" t="s">
        <v>5912</v>
      </c>
      <c r="G442" s="6393">
        <v>1</v>
      </c>
      <c r="H442" s="6393">
        <v>1</v>
      </c>
      <c r="I442" s="6380" t="s">
        <v>2028</v>
      </c>
      <c r="J442" s="6380" t="s">
        <v>2028</v>
      </c>
      <c r="K442" s="6380" t="s">
        <v>2029</v>
      </c>
      <c r="L442" s="6331" t="s">
        <v>2029</v>
      </c>
      <c r="M442" s="6331">
        <v>6</v>
      </c>
      <c r="N442" s="6331">
        <v>0</v>
      </c>
      <c r="O442" s="6331">
        <v>31</v>
      </c>
      <c r="P442" s="6331">
        <v>6</v>
      </c>
      <c r="Q442" s="6331">
        <v>0</v>
      </c>
      <c r="R442" s="6331">
        <v>31</v>
      </c>
      <c r="S442" s="6331">
        <v>0</v>
      </c>
      <c r="T442" s="6331">
        <v>0</v>
      </c>
      <c r="U442" s="6331">
        <v>0</v>
      </c>
      <c r="V442" s="6331">
        <v>0</v>
      </c>
      <c r="W442" s="6331">
        <v>0</v>
      </c>
      <c r="X442" s="6331">
        <v>0</v>
      </c>
      <c r="Y442" s="6331">
        <v>0</v>
      </c>
      <c r="Z442" s="6331">
        <v>0</v>
      </c>
      <c r="AA442" s="6331">
        <v>0</v>
      </c>
      <c r="AB442" s="6331">
        <v>0</v>
      </c>
      <c r="AC442" s="6331"/>
      <c r="AD442" s="6331"/>
      <c r="AE442" s="6331"/>
      <c r="AF442" s="6331"/>
      <c r="AG442" s="6331"/>
      <c r="AH442" s="6331"/>
      <c r="AI442" s="6331"/>
      <c r="AJ442" s="6331">
        <v>0</v>
      </c>
      <c r="AK442" s="6331">
        <v>0</v>
      </c>
      <c r="AL442" s="6331">
        <v>0</v>
      </c>
      <c r="AM442" s="6331">
        <v>0</v>
      </c>
      <c r="AN442" s="6331" t="s">
        <v>2029</v>
      </c>
      <c r="AO442" s="6331">
        <v>0</v>
      </c>
      <c r="AP442" s="6331">
        <v>0</v>
      </c>
      <c r="AQ442" s="6331">
        <v>0</v>
      </c>
      <c r="AR442" s="6331">
        <v>0</v>
      </c>
      <c r="AS442" s="6331" t="s">
        <v>4810</v>
      </c>
      <c r="AT442" s="6331"/>
      <c r="AU442" s="6331"/>
      <c r="AV442" s="6331"/>
      <c r="AW442" s="6331" t="s">
        <v>4809</v>
      </c>
      <c r="AX442" s="6331" t="s">
        <v>4809</v>
      </c>
      <c r="AY442" s="6331">
        <v>0</v>
      </c>
      <c r="AZ442" s="6331">
        <v>0</v>
      </c>
      <c r="BA442" s="6331">
        <v>0</v>
      </c>
      <c r="BB442" s="6331">
        <v>0</v>
      </c>
      <c r="BC442" s="6331" t="s">
        <v>2030</v>
      </c>
      <c r="BD442" s="6329" t="s">
        <v>2031</v>
      </c>
      <c r="BE442" s="6396">
        <f>$CD$47+SUM(CD443:CD445)</f>
        <v>4664</v>
      </c>
      <c r="BF442" s="6396">
        <f>BE442</f>
        <v>4664</v>
      </c>
      <c r="BG442" s="6383">
        <f>$CE$47+SUM(CE443:CE445)</f>
        <v>11271</v>
      </c>
      <c r="BH442" s="6383">
        <f>$CF$47+SUM(CF443/2+CF444+CF445)</f>
        <v>1119</v>
      </c>
      <c r="BI442" s="6383">
        <f>BH442</f>
        <v>1119</v>
      </c>
      <c r="BJ442" s="6383">
        <f>$CG$47+SUM(CG443/2+CG444+CG445)</f>
        <v>1384</v>
      </c>
      <c r="BK442" s="6212" t="s">
        <v>873</v>
      </c>
      <c r="BL442" s="6320">
        <v>4</v>
      </c>
      <c r="BM442" s="6320">
        <v>2</v>
      </c>
      <c r="BN442" s="6323" t="s">
        <v>2032</v>
      </c>
      <c r="BO442" s="6320" t="s">
        <v>2033</v>
      </c>
      <c r="BP442" s="6212" t="s">
        <v>2034</v>
      </c>
      <c r="BQ442" s="6160">
        <v>0</v>
      </c>
      <c r="BR442" s="6160">
        <v>0</v>
      </c>
      <c r="BS442" s="6160">
        <v>0</v>
      </c>
      <c r="BT442" s="6160">
        <v>0</v>
      </c>
      <c r="BU442" s="2064" t="s">
        <v>2035</v>
      </c>
      <c r="BV442" s="2066" t="s">
        <v>857</v>
      </c>
      <c r="BW442" s="2065"/>
      <c r="BX442" s="2064">
        <v>3980</v>
      </c>
      <c r="BY442" s="2064" t="s">
        <v>2034</v>
      </c>
      <c r="BZ442" s="2064">
        <v>3980</v>
      </c>
      <c r="CA442" s="2064" t="s">
        <v>2036</v>
      </c>
      <c r="CB442" s="2084" t="s">
        <v>2037</v>
      </c>
      <c r="CC442" s="2084" t="s">
        <v>1708</v>
      </c>
      <c r="CD442" s="2056">
        <f>$CD$34</f>
        <v>10752</v>
      </c>
      <c r="CE442" s="2056">
        <f>$CE$34</f>
        <v>10816</v>
      </c>
      <c r="CF442" s="2056">
        <f>$CF$36</f>
        <v>1024</v>
      </c>
      <c r="CG442" s="2056">
        <f>$CG$36</f>
        <v>1088</v>
      </c>
      <c r="CH442" s="2086"/>
      <c r="CI442" s="1201">
        <v>2</v>
      </c>
      <c r="CJ442" s="1201" t="s">
        <v>859</v>
      </c>
      <c r="CK442" s="1201">
        <v>2</v>
      </c>
      <c r="CL442" s="2063"/>
      <c r="CM442" s="2063"/>
      <c r="CN442" s="2063"/>
      <c r="CO442" s="2063"/>
      <c r="CP442" s="2063"/>
      <c r="CQ442" s="6326" t="s">
        <v>2466</v>
      </c>
      <c r="CR442" s="6326" t="s">
        <v>2455</v>
      </c>
      <c r="CS442" s="2348" t="s">
        <v>5958</v>
      </c>
    </row>
    <row r="443" spans="1:97" ht="12.75" customHeight="1">
      <c r="A443" s="6141"/>
      <c r="B443" s="6361"/>
      <c r="C443" s="6399"/>
      <c r="D443" s="6400"/>
      <c r="E443" s="6341"/>
      <c r="F443" s="6343"/>
      <c r="G443" s="6394"/>
      <c r="H443" s="6394"/>
      <c r="I443" s="6382"/>
      <c r="J443" s="6382"/>
      <c r="K443" s="6382"/>
      <c r="L443" s="6332"/>
      <c r="M443" s="6332"/>
      <c r="N443" s="6332"/>
      <c r="O443" s="6332"/>
      <c r="P443" s="6332"/>
      <c r="Q443" s="6332"/>
      <c r="R443" s="6332"/>
      <c r="S443" s="6332"/>
      <c r="T443" s="6332"/>
      <c r="U443" s="6332"/>
      <c r="V443" s="6332"/>
      <c r="W443" s="6332"/>
      <c r="X443" s="6332"/>
      <c r="Y443" s="6332"/>
      <c r="Z443" s="6332"/>
      <c r="AA443" s="6332"/>
      <c r="AB443" s="6332"/>
      <c r="AC443" s="6332"/>
      <c r="AD443" s="6332"/>
      <c r="AE443" s="6332"/>
      <c r="AF443" s="6332"/>
      <c r="AG443" s="6332"/>
      <c r="AH443" s="6332"/>
      <c r="AI443" s="6332"/>
      <c r="AJ443" s="6332"/>
      <c r="AK443" s="6332"/>
      <c r="AL443" s="6332"/>
      <c r="AM443" s="6332"/>
      <c r="AN443" s="6332"/>
      <c r="AO443" s="6332"/>
      <c r="AP443" s="6332"/>
      <c r="AQ443" s="6332"/>
      <c r="AR443" s="6332"/>
      <c r="AS443" s="6332"/>
      <c r="AT443" s="6332"/>
      <c r="AU443" s="6332"/>
      <c r="AV443" s="6332"/>
      <c r="AW443" s="6332"/>
      <c r="AX443" s="6332"/>
      <c r="AY443" s="6332"/>
      <c r="AZ443" s="6332"/>
      <c r="BA443" s="6332"/>
      <c r="BB443" s="6332"/>
      <c r="BC443" s="6332"/>
      <c r="BD443" s="6330"/>
      <c r="BE443" s="6397"/>
      <c r="BF443" s="6397"/>
      <c r="BG443" s="6384"/>
      <c r="BH443" s="6384"/>
      <c r="BI443" s="6384"/>
      <c r="BJ443" s="6384"/>
      <c r="BK443" s="6206"/>
      <c r="BL443" s="6321"/>
      <c r="BM443" s="6321"/>
      <c r="BN443" s="6324"/>
      <c r="BO443" s="6321"/>
      <c r="BP443" s="6206"/>
      <c r="BQ443" s="6161"/>
      <c r="BR443" s="6161"/>
      <c r="BS443" s="6161"/>
      <c r="BT443" s="6161"/>
      <c r="BU443" s="2064"/>
      <c r="BV443" s="2066"/>
      <c r="BW443" s="2065"/>
      <c r="BX443" s="2428"/>
      <c r="BY443" s="2428"/>
      <c r="BZ443" s="2428"/>
      <c r="CA443" s="2082"/>
      <c r="CB443" s="2082"/>
      <c r="CC443" s="2082"/>
      <c r="CH443" s="2087"/>
      <c r="CI443" s="2088"/>
      <c r="CJ443" s="2087"/>
      <c r="CK443" s="2087"/>
      <c r="CL443" s="2087"/>
      <c r="CM443" s="2087"/>
      <c r="CN443" s="2087"/>
      <c r="CO443" s="2087"/>
      <c r="CP443" s="2087"/>
      <c r="CQ443" s="6327"/>
      <c r="CR443" s="6327"/>
      <c r="CS443" s="2349"/>
    </row>
    <row r="444" spans="1:97" ht="12.75" customHeight="1">
      <c r="A444" s="6141"/>
      <c r="B444" s="6361"/>
      <c r="C444" s="6399"/>
      <c r="D444" s="6400"/>
      <c r="E444" s="6341"/>
      <c r="F444" s="6343"/>
      <c r="G444" s="6394"/>
      <c r="H444" s="6394"/>
      <c r="I444" s="6382"/>
      <c r="J444" s="6382"/>
      <c r="K444" s="6382"/>
      <c r="L444" s="6332"/>
      <c r="M444" s="6332"/>
      <c r="N444" s="6332"/>
      <c r="O444" s="6332"/>
      <c r="P444" s="6332"/>
      <c r="Q444" s="6332"/>
      <c r="R444" s="6332"/>
      <c r="S444" s="6332"/>
      <c r="T444" s="6332"/>
      <c r="U444" s="6332"/>
      <c r="V444" s="6332"/>
      <c r="W444" s="6332"/>
      <c r="X444" s="6332"/>
      <c r="Y444" s="6332"/>
      <c r="Z444" s="6332"/>
      <c r="AA444" s="6332"/>
      <c r="AB444" s="6332"/>
      <c r="AC444" s="6332"/>
      <c r="AD444" s="6332"/>
      <c r="AE444" s="6332"/>
      <c r="AF444" s="6332"/>
      <c r="AG444" s="6332"/>
      <c r="AH444" s="6332"/>
      <c r="AI444" s="6332"/>
      <c r="AJ444" s="6332"/>
      <c r="AK444" s="6332"/>
      <c r="AL444" s="6332"/>
      <c r="AM444" s="6332"/>
      <c r="AN444" s="6332"/>
      <c r="AO444" s="6332"/>
      <c r="AP444" s="6332"/>
      <c r="AQ444" s="6332"/>
      <c r="AR444" s="6332"/>
      <c r="AS444" s="6332"/>
      <c r="AT444" s="6332"/>
      <c r="AU444" s="6332"/>
      <c r="AV444" s="6332"/>
      <c r="AW444" s="6332"/>
      <c r="AX444" s="6332"/>
      <c r="AY444" s="6332"/>
      <c r="AZ444" s="6332"/>
      <c r="BA444" s="6332"/>
      <c r="BB444" s="6332"/>
      <c r="BC444" s="6332"/>
      <c r="BD444" s="6329" t="s">
        <v>2031</v>
      </c>
      <c r="BE444" s="6397"/>
      <c r="BF444" s="6397"/>
      <c r="BG444" s="6384"/>
      <c r="BH444" s="6384"/>
      <c r="BI444" s="6384"/>
      <c r="BJ444" s="6384"/>
      <c r="BK444" s="6206"/>
      <c r="BL444" s="6321"/>
      <c r="BM444" s="6321"/>
      <c r="BN444" s="6324"/>
      <c r="BO444" s="6321"/>
      <c r="BP444" s="6206"/>
      <c r="BQ444" s="6161"/>
      <c r="BR444" s="6161"/>
      <c r="BS444" s="6161"/>
      <c r="BT444" s="6161"/>
      <c r="BU444" s="2064" t="s">
        <v>2035</v>
      </c>
      <c r="BV444" s="2066" t="s">
        <v>857</v>
      </c>
      <c r="BW444" s="2065"/>
      <c r="BX444" s="1201">
        <v>3993</v>
      </c>
      <c r="BY444" s="2064" t="s">
        <v>2034</v>
      </c>
      <c r="BZ444" s="1201">
        <v>3993</v>
      </c>
      <c r="CA444" s="2064" t="s">
        <v>2036</v>
      </c>
      <c r="CB444" s="2067" t="s">
        <v>869</v>
      </c>
      <c r="CC444" s="2067" t="s">
        <v>869</v>
      </c>
      <c r="CD444" s="2056">
        <f>$CD$37</f>
        <v>256</v>
      </c>
      <c r="CE444" s="2056">
        <f>$CE$37</f>
        <v>256</v>
      </c>
      <c r="CF444" s="2056">
        <f>$CF$37</f>
        <v>256</v>
      </c>
      <c r="CG444" s="2056">
        <f>$CG$37</f>
        <v>256</v>
      </c>
      <c r="CH444" s="2086"/>
      <c r="CI444" s="1201">
        <v>4</v>
      </c>
      <c r="CJ444" s="1201" t="s">
        <v>859</v>
      </c>
      <c r="CK444" s="1201">
        <v>4</v>
      </c>
      <c r="CL444" s="2063"/>
      <c r="CM444" s="2063"/>
      <c r="CN444" s="2063"/>
      <c r="CO444" s="2063"/>
      <c r="CP444" s="2063"/>
      <c r="CQ444" s="6327"/>
      <c r="CR444" s="6327"/>
      <c r="CS444" s="2349"/>
    </row>
    <row r="445" spans="1:97" ht="12.75" customHeight="1">
      <c r="A445" s="6141"/>
      <c r="B445" s="6362"/>
      <c r="C445" s="6399"/>
      <c r="D445" s="6400"/>
      <c r="E445" s="6342"/>
      <c r="F445" s="6156"/>
      <c r="G445" s="6395"/>
      <c r="H445" s="6395"/>
      <c r="I445" s="6381"/>
      <c r="J445" s="6381"/>
      <c r="K445" s="6381"/>
      <c r="L445" s="6333"/>
      <c r="M445" s="6333"/>
      <c r="N445" s="6333"/>
      <c r="O445" s="6333"/>
      <c r="P445" s="6333"/>
      <c r="Q445" s="6333"/>
      <c r="R445" s="6333"/>
      <c r="S445" s="6333"/>
      <c r="T445" s="6333"/>
      <c r="U445" s="6333"/>
      <c r="V445" s="6333"/>
      <c r="W445" s="6333"/>
      <c r="X445" s="6333"/>
      <c r="Y445" s="6333"/>
      <c r="Z445" s="6333"/>
      <c r="AA445" s="6333"/>
      <c r="AB445" s="6333"/>
      <c r="AC445" s="6333"/>
      <c r="AD445" s="6333"/>
      <c r="AE445" s="6333"/>
      <c r="AF445" s="6333"/>
      <c r="AG445" s="6333"/>
      <c r="AH445" s="6333"/>
      <c r="AI445" s="6333"/>
      <c r="AJ445" s="6333"/>
      <c r="AK445" s="6333"/>
      <c r="AL445" s="6333"/>
      <c r="AM445" s="6333"/>
      <c r="AN445" s="6333"/>
      <c r="AO445" s="6333"/>
      <c r="AP445" s="6333"/>
      <c r="AQ445" s="6333"/>
      <c r="AR445" s="6333"/>
      <c r="AS445" s="6333"/>
      <c r="AT445" s="6333"/>
      <c r="AU445" s="6333"/>
      <c r="AV445" s="6333"/>
      <c r="AW445" s="6333"/>
      <c r="AX445" s="6333"/>
      <c r="AY445" s="6333"/>
      <c r="AZ445" s="6333"/>
      <c r="BA445" s="6333"/>
      <c r="BB445" s="6333"/>
      <c r="BC445" s="6333"/>
      <c r="BD445" s="6330"/>
      <c r="BE445" s="6398"/>
      <c r="BF445" s="6398"/>
      <c r="BG445" s="6385"/>
      <c r="BH445" s="6385"/>
      <c r="BI445" s="6385"/>
      <c r="BJ445" s="6385"/>
      <c r="BK445" s="6207"/>
      <c r="BL445" s="6322"/>
      <c r="BM445" s="6322"/>
      <c r="BN445" s="6325"/>
      <c r="BO445" s="6322"/>
      <c r="BP445" s="6207"/>
      <c r="BQ445" s="6162"/>
      <c r="BR445" s="6162"/>
      <c r="BS445" s="6162"/>
      <c r="BT445" s="6162"/>
      <c r="BU445" s="2064"/>
      <c r="BV445" s="2066"/>
      <c r="BW445" s="2065"/>
      <c r="BX445" s="1201"/>
      <c r="BY445" s="2064"/>
      <c r="BZ445" s="1201"/>
      <c r="CA445" s="2064"/>
      <c r="CB445" s="191"/>
      <c r="CC445" s="191"/>
      <c r="CD445" s="2218"/>
      <c r="CE445" s="2219"/>
      <c r="CF445" s="2219"/>
      <c r="CG445" s="2220"/>
      <c r="CH445" s="2086"/>
      <c r="CI445" s="1201"/>
      <c r="CJ445" s="1201"/>
      <c r="CK445" s="1201"/>
      <c r="CL445" s="2063"/>
      <c r="CM445" s="2063"/>
      <c r="CN445" s="2063"/>
      <c r="CO445" s="2063"/>
      <c r="CP445" s="2063"/>
      <c r="CQ445" s="6328"/>
      <c r="CR445" s="6328"/>
      <c r="CS445" s="2350"/>
    </row>
    <row r="446" spans="1:97" ht="12.75" customHeight="1">
      <c r="A446" s="6141"/>
      <c r="B446" s="6360" t="s">
        <v>2463</v>
      </c>
      <c r="C446" s="6399" t="s">
        <v>3791</v>
      </c>
      <c r="D446" s="6400" t="s">
        <v>5856</v>
      </c>
      <c r="E446" s="6401" t="s">
        <v>2026</v>
      </c>
      <c r="F446" s="6392" t="s">
        <v>5913</v>
      </c>
      <c r="G446" s="6393">
        <v>1</v>
      </c>
      <c r="H446" s="6393">
        <v>1</v>
      </c>
      <c r="I446" s="6380" t="s">
        <v>2028</v>
      </c>
      <c r="J446" s="6380" t="s">
        <v>2028</v>
      </c>
      <c r="K446" s="6380" t="s">
        <v>2029</v>
      </c>
      <c r="L446" s="6331" t="s">
        <v>2029</v>
      </c>
      <c r="M446" s="6331">
        <v>6</v>
      </c>
      <c r="N446" s="6331">
        <v>0</v>
      </c>
      <c r="O446" s="6331">
        <v>31</v>
      </c>
      <c r="P446" s="6331">
        <v>6</v>
      </c>
      <c r="Q446" s="6331">
        <v>0</v>
      </c>
      <c r="R446" s="6331">
        <v>31</v>
      </c>
      <c r="S446" s="6331">
        <v>0</v>
      </c>
      <c r="T446" s="6331">
        <v>0</v>
      </c>
      <c r="U446" s="6331">
        <v>0</v>
      </c>
      <c r="V446" s="6331">
        <v>0</v>
      </c>
      <c r="W446" s="6331">
        <v>0</v>
      </c>
      <c r="X446" s="6331">
        <v>0</v>
      </c>
      <c r="Y446" s="6331">
        <v>0</v>
      </c>
      <c r="Z446" s="6331">
        <v>0</v>
      </c>
      <c r="AA446" s="6331">
        <v>0</v>
      </c>
      <c r="AB446" s="6331">
        <v>0</v>
      </c>
      <c r="AC446" s="6331"/>
      <c r="AD446" s="6331"/>
      <c r="AE446" s="6331"/>
      <c r="AF446" s="6331"/>
      <c r="AG446" s="6331"/>
      <c r="AH446" s="6331"/>
      <c r="AI446" s="6331"/>
      <c r="AJ446" s="6331">
        <v>0</v>
      </c>
      <c r="AK446" s="6331">
        <v>0</v>
      </c>
      <c r="AL446" s="6331">
        <v>0</v>
      </c>
      <c r="AM446" s="6331">
        <v>0</v>
      </c>
      <c r="AN446" s="6331" t="s">
        <v>2029</v>
      </c>
      <c r="AO446" s="6331">
        <v>0</v>
      </c>
      <c r="AP446" s="6331">
        <v>0</v>
      </c>
      <c r="AQ446" s="6331">
        <v>0</v>
      </c>
      <c r="AR446" s="6331">
        <v>0</v>
      </c>
      <c r="AS446" s="6331" t="s">
        <v>4810</v>
      </c>
      <c r="AT446" s="6331"/>
      <c r="AU446" s="6331"/>
      <c r="AV446" s="6331"/>
      <c r="AW446" s="6331" t="s">
        <v>4809</v>
      </c>
      <c r="AX446" s="6331" t="s">
        <v>4809</v>
      </c>
      <c r="AY446" s="6331">
        <v>0</v>
      </c>
      <c r="AZ446" s="6331">
        <v>0</v>
      </c>
      <c r="BA446" s="6331">
        <v>0</v>
      </c>
      <c r="BB446" s="6331">
        <v>0</v>
      </c>
      <c r="BC446" s="6331" t="s">
        <v>2030</v>
      </c>
      <c r="BD446" s="6329" t="s">
        <v>2031</v>
      </c>
      <c r="BE446" s="6396">
        <f>$CD$48+SUM(CD447:CD449)</f>
        <v>11271</v>
      </c>
      <c r="BF446" s="6396">
        <f>BE446</f>
        <v>11271</v>
      </c>
      <c r="BG446" s="6383">
        <f>$CE$48+SUM(CE447:CE449)</f>
        <v>22298</v>
      </c>
      <c r="BH446" s="6383">
        <f>$CF$47+SUM(CF447/2+CF448+CF449)</f>
        <v>1119</v>
      </c>
      <c r="BI446" s="6383">
        <f>BH446</f>
        <v>1119</v>
      </c>
      <c r="BJ446" s="6383">
        <f>$CG$47+SUM(CG447/2+CG448+CG449)</f>
        <v>1384</v>
      </c>
      <c r="BK446" s="6212" t="s">
        <v>873</v>
      </c>
      <c r="BL446" s="6320">
        <v>4</v>
      </c>
      <c r="BM446" s="6320">
        <v>2</v>
      </c>
      <c r="BN446" s="6323" t="s">
        <v>2032</v>
      </c>
      <c r="BO446" s="6320" t="s">
        <v>2033</v>
      </c>
      <c r="BP446" s="6212" t="s">
        <v>2034</v>
      </c>
      <c r="BQ446" s="6160">
        <v>0</v>
      </c>
      <c r="BR446" s="6160">
        <v>0</v>
      </c>
      <c r="BS446" s="6160">
        <v>0</v>
      </c>
      <c r="BT446" s="6160">
        <v>0</v>
      </c>
      <c r="BU446" s="2064" t="s">
        <v>2035</v>
      </c>
      <c r="BV446" s="2066" t="s">
        <v>857</v>
      </c>
      <c r="BW446" s="2065"/>
      <c r="BX446" s="2064">
        <v>3980</v>
      </c>
      <c r="BY446" s="2064" t="s">
        <v>2034</v>
      </c>
      <c r="BZ446" s="2064">
        <v>3980</v>
      </c>
      <c r="CA446" s="2064" t="s">
        <v>2036</v>
      </c>
      <c r="CB446" s="2084" t="s">
        <v>2040</v>
      </c>
      <c r="CC446" s="2084" t="s">
        <v>1708</v>
      </c>
      <c r="CD446" s="2056">
        <f>$CD$35</f>
        <v>21696</v>
      </c>
      <c r="CE446" s="2056">
        <f>$CE$35</f>
        <v>21760</v>
      </c>
      <c r="CF446" s="2056">
        <f>$CF$36</f>
        <v>1024</v>
      </c>
      <c r="CG446" s="2056">
        <f>$CG$36</f>
        <v>1088</v>
      </c>
      <c r="CH446" s="2086"/>
      <c r="CI446" s="1201">
        <v>2</v>
      </c>
      <c r="CJ446" s="1201" t="s">
        <v>859</v>
      </c>
      <c r="CK446" s="1201">
        <v>2</v>
      </c>
      <c r="CL446" s="2063"/>
      <c r="CM446" s="2063"/>
      <c r="CN446" s="2063"/>
      <c r="CO446" s="2063"/>
      <c r="CP446" s="2063"/>
      <c r="CQ446" s="6326" t="s">
        <v>2466</v>
      </c>
      <c r="CR446" s="6326" t="s">
        <v>2455</v>
      </c>
      <c r="CS446" s="2348" t="s">
        <v>5958</v>
      </c>
    </row>
    <row r="447" spans="1:97" ht="12.75" customHeight="1">
      <c r="A447" s="6141"/>
      <c r="B447" s="6361"/>
      <c r="C447" s="6399"/>
      <c r="D447" s="6400"/>
      <c r="E447" s="6341"/>
      <c r="F447" s="6343"/>
      <c r="G447" s="6394"/>
      <c r="H447" s="6394"/>
      <c r="I447" s="6382"/>
      <c r="J447" s="6382"/>
      <c r="K447" s="6382"/>
      <c r="L447" s="6332"/>
      <c r="M447" s="6332"/>
      <c r="N447" s="6332"/>
      <c r="O447" s="6332"/>
      <c r="P447" s="6332"/>
      <c r="Q447" s="6332"/>
      <c r="R447" s="6332"/>
      <c r="S447" s="6332"/>
      <c r="T447" s="6332"/>
      <c r="U447" s="6332"/>
      <c r="V447" s="6332"/>
      <c r="W447" s="6332"/>
      <c r="X447" s="6332"/>
      <c r="Y447" s="6332"/>
      <c r="Z447" s="6332"/>
      <c r="AA447" s="6332"/>
      <c r="AB447" s="6332"/>
      <c r="AC447" s="6332"/>
      <c r="AD447" s="6332"/>
      <c r="AE447" s="6332"/>
      <c r="AF447" s="6332"/>
      <c r="AG447" s="6332"/>
      <c r="AH447" s="6332"/>
      <c r="AI447" s="6332"/>
      <c r="AJ447" s="6332"/>
      <c r="AK447" s="6332"/>
      <c r="AL447" s="6332"/>
      <c r="AM447" s="6332"/>
      <c r="AN447" s="6332"/>
      <c r="AO447" s="6332"/>
      <c r="AP447" s="6332"/>
      <c r="AQ447" s="6332"/>
      <c r="AR447" s="6332"/>
      <c r="AS447" s="6332"/>
      <c r="AT447" s="6332"/>
      <c r="AU447" s="6332"/>
      <c r="AV447" s="6332"/>
      <c r="AW447" s="6332"/>
      <c r="AX447" s="6332"/>
      <c r="AY447" s="6332"/>
      <c r="AZ447" s="6332"/>
      <c r="BA447" s="6332"/>
      <c r="BB447" s="6332"/>
      <c r="BC447" s="6332"/>
      <c r="BD447" s="6330"/>
      <c r="BE447" s="6397"/>
      <c r="BF447" s="6397"/>
      <c r="BG447" s="6384"/>
      <c r="BH447" s="6384"/>
      <c r="BI447" s="6384"/>
      <c r="BJ447" s="6384"/>
      <c r="BK447" s="6206"/>
      <c r="BL447" s="6321"/>
      <c r="BM447" s="6321"/>
      <c r="BN447" s="6324"/>
      <c r="BO447" s="6321"/>
      <c r="BP447" s="6206"/>
      <c r="BQ447" s="6161"/>
      <c r="BR447" s="6161"/>
      <c r="BS447" s="6161"/>
      <c r="BT447" s="6161"/>
      <c r="BU447" s="2064"/>
      <c r="BV447" s="2066"/>
      <c r="BW447" s="2065"/>
      <c r="BX447" s="2428"/>
      <c r="BY447" s="2428"/>
      <c r="BZ447" s="2428"/>
      <c r="CA447" s="2082"/>
      <c r="CB447" s="2082"/>
      <c r="CC447" s="2082"/>
      <c r="CH447" s="2087"/>
      <c r="CI447" s="2088"/>
      <c r="CJ447" s="2087"/>
      <c r="CK447" s="2087"/>
      <c r="CL447" s="2087"/>
      <c r="CM447" s="2087"/>
      <c r="CN447" s="2087"/>
      <c r="CO447" s="2087"/>
      <c r="CP447" s="2087"/>
      <c r="CQ447" s="6327"/>
      <c r="CR447" s="6327"/>
      <c r="CS447" s="2349"/>
    </row>
    <row r="448" spans="1:97" ht="12.75" customHeight="1">
      <c r="A448" s="6141"/>
      <c r="B448" s="6361"/>
      <c r="C448" s="6399"/>
      <c r="D448" s="6400"/>
      <c r="E448" s="6341"/>
      <c r="F448" s="6343"/>
      <c r="G448" s="6394"/>
      <c r="H448" s="6394"/>
      <c r="I448" s="6382"/>
      <c r="J448" s="6382"/>
      <c r="K448" s="6382"/>
      <c r="L448" s="6332"/>
      <c r="M448" s="6332"/>
      <c r="N448" s="6332"/>
      <c r="O448" s="6332"/>
      <c r="P448" s="6332"/>
      <c r="Q448" s="6332"/>
      <c r="R448" s="6332"/>
      <c r="S448" s="6332"/>
      <c r="T448" s="6332"/>
      <c r="U448" s="6332"/>
      <c r="V448" s="6332"/>
      <c r="W448" s="6332"/>
      <c r="X448" s="6332"/>
      <c r="Y448" s="6332"/>
      <c r="Z448" s="6332"/>
      <c r="AA448" s="6332"/>
      <c r="AB448" s="6332"/>
      <c r="AC448" s="6332"/>
      <c r="AD448" s="6332"/>
      <c r="AE448" s="6332"/>
      <c r="AF448" s="6332"/>
      <c r="AG448" s="6332"/>
      <c r="AH448" s="6332"/>
      <c r="AI448" s="6332"/>
      <c r="AJ448" s="6332"/>
      <c r="AK448" s="6332"/>
      <c r="AL448" s="6332"/>
      <c r="AM448" s="6332"/>
      <c r="AN448" s="6332"/>
      <c r="AO448" s="6332"/>
      <c r="AP448" s="6332"/>
      <c r="AQ448" s="6332"/>
      <c r="AR448" s="6332"/>
      <c r="AS448" s="6332"/>
      <c r="AT448" s="6332"/>
      <c r="AU448" s="6332"/>
      <c r="AV448" s="6332"/>
      <c r="AW448" s="6332"/>
      <c r="AX448" s="6332"/>
      <c r="AY448" s="6332"/>
      <c r="AZ448" s="6332"/>
      <c r="BA448" s="6332"/>
      <c r="BB448" s="6332"/>
      <c r="BC448" s="6332"/>
      <c r="BD448" s="6329" t="s">
        <v>2031</v>
      </c>
      <c r="BE448" s="6397"/>
      <c r="BF448" s="6397"/>
      <c r="BG448" s="6384"/>
      <c r="BH448" s="6384"/>
      <c r="BI448" s="6384"/>
      <c r="BJ448" s="6384"/>
      <c r="BK448" s="6206"/>
      <c r="BL448" s="6321"/>
      <c r="BM448" s="6321"/>
      <c r="BN448" s="6324"/>
      <c r="BO448" s="6321"/>
      <c r="BP448" s="6206"/>
      <c r="BQ448" s="6161"/>
      <c r="BR448" s="6161"/>
      <c r="BS448" s="6161"/>
      <c r="BT448" s="6161"/>
      <c r="BU448" s="2064" t="s">
        <v>2035</v>
      </c>
      <c r="BV448" s="2066" t="s">
        <v>857</v>
      </c>
      <c r="BW448" s="2065"/>
      <c r="BX448" s="1201">
        <v>3993</v>
      </c>
      <c r="BY448" s="2064" t="s">
        <v>2034</v>
      </c>
      <c r="BZ448" s="1201">
        <v>3993</v>
      </c>
      <c r="CA448" s="2064" t="s">
        <v>2036</v>
      </c>
      <c r="CB448" s="2067" t="s">
        <v>869</v>
      </c>
      <c r="CC448" s="2067" t="s">
        <v>869</v>
      </c>
      <c r="CD448" s="2056">
        <f>$CD$37</f>
        <v>256</v>
      </c>
      <c r="CE448" s="2056">
        <f>$CE$37</f>
        <v>256</v>
      </c>
      <c r="CF448" s="2056">
        <f>$CF$37</f>
        <v>256</v>
      </c>
      <c r="CG448" s="2056">
        <f>$CG$37</f>
        <v>256</v>
      </c>
      <c r="CH448" s="2086"/>
      <c r="CI448" s="1201">
        <v>4</v>
      </c>
      <c r="CJ448" s="1201" t="s">
        <v>859</v>
      </c>
      <c r="CK448" s="1201">
        <v>4</v>
      </c>
      <c r="CL448" s="2063"/>
      <c r="CM448" s="2063"/>
      <c r="CN448" s="2063"/>
      <c r="CO448" s="2063"/>
      <c r="CP448" s="2063"/>
      <c r="CQ448" s="6327"/>
      <c r="CR448" s="6327"/>
      <c r="CS448" s="2349"/>
    </row>
    <row r="449" spans="1:97" ht="12.75" customHeight="1">
      <c r="A449" s="6141"/>
      <c r="B449" s="6362"/>
      <c r="C449" s="6399"/>
      <c r="D449" s="6400"/>
      <c r="E449" s="6342"/>
      <c r="F449" s="6156"/>
      <c r="G449" s="6395"/>
      <c r="H449" s="6395"/>
      <c r="I449" s="6381"/>
      <c r="J449" s="6381"/>
      <c r="K449" s="6381"/>
      <c r="L449" s="6333"/>
      <c r="M449" s="6333"/>
      <c r="N449" s="6333"/>
      <c r="O449" s="6333"/>
      <c r="P449" s="6333"/>
      <c r="Q449" s="6333"/>
      <c r="R449" s="6333"/>
      <c r="S449" s="6333"/>
      <c r="T449" s="6333"/>
      <c r="U449" s="6333"/>
      <c r="V449" s="6333"/>
      <c r="W449" s="6333"/>
      <c r="X449" s="6333"/>
      <c r="Y449" s="6333"/>
      <c r="Z449" s="6333"/>
      <c r="AA449" s="6333"/>
      <c r="AB449" s="6333"/>
      <c r="AC449" s="6333"/>
      <c r="AD449" s="6333"/>
      <c r="AE449" s="6333"/>
      <c r="AF449" s="6333"/>
      <c r="AG449" s="6333"/>
      <c r="AH449" s="6333"/>
      <c r="AI449" s="6333"/>
      <c r="AJ449" s="6333"/>
      <c r="AK449" s="6333"/>
      <c r="AL449" s="6333"/>
      <c r="AM449" s="6333"/>
      <c r="AN449" s="6333"/>
      <c r="AO449" s="6333"/>
      <c r="AP449" s="6333"/>
      <c r="AQ449" s="6333"/>
      <c r="AR449" s="6333"/>
      <c r="AS449" s="6333"/>
      <c r="AT449" s="6333"/>
      <c r="AU449" s="6333"/>
      <c r="AV449" s="6333"/>
      <c r="AW449" s="6333"/>
      <c r="AX449" s="6333"/>
      <c r="AY449" s="6333"/>
      <c r="AZ449" s="6333"/>
      <c r="BA449" s="6333"/>
      <c r="BB449" s="6333"/>
      <c r="BC449" s="6333"/>
      <c r="BD449" s="6330"/>
      <c r="BE449" s="6398"/>
      <c r="BF449" s="6398"/>
      <c r="BG449" s="6385"/>
      <c r="BH449" s="6385"/>
      <c r="BI449" s="6385"/>
      <c r="BJ449" s="6385"/>
      <c r="BK449" s="6207"/>
      <c r="BL449" s="6322"/>
      <c r="BM449" s="6322"/>
      <c r="BN449" s="6325"/>
      <c r="BO449" s="6322"/>
      <c r="BP449" s="6207"/>
      <c r="BQ449" s="6162"/>
      <c r="BR449" s="6162"/>
      <c r="BS449" s="6162"/>
      <c r="BT449" s="6162"/>
      <c r="BU449" s="2064"/>
      <c r="BV449" s="2066"/>
      <c r="BW449" s="2065"/>
      <c r="BX449" s="1201"/>
      <c r="BY449" s="2064"/>
      <c r="BZ449" s="1201"/>
      <c r="CA449" s="2064"/>
      <c r="CB449" s="191"/>
      <c r="CC449" s="191"/>
      <c r="CD449" s="2218"/>
      <c r="CE449" s="2219"/>
      <c r="CF449" s="2219"/>
      <c r="CG449" s="2220"/>
      <c r="CH449" s="2086"/>
      <c r="CI449" s="1201"/>
      <c r="CJ449" s="1201"/>
      <c r="CK449" s="1201"/>
      <c r="CL449" s="2063"/>
      <c r="CM449" s="2063"/>
      <c r="CN449" s="2063"/>
      <c r="CO449" s="2063"/>
      <c r="CP449" s="2063"/>
      <c r="CQ449" s="6328"/>
      <c r="CR449" s="6328"/>
      <c r="CS449" s="2350"/>
    </row>
    <row r="450" spans="1:97" ht="12.75" customHeight="1">
      <c r="A450" s="6141"/>
      <c r="B450" s="6360" t="s">
        <v>2463</v>
      </c>
      <c r="C450" s="6399" t="s">
        <v>3792</v>
      </c>
      <c r="D450" s="6400" t="s">
        <v>5857</v>
      </c>
      <c r="E450" s="6401" t="s">
        <v>2026</v>
      </c>
      <c r="F450" s="6392" t="s">
        <v>5914</v>
      </c>
      <c r="G450" s="6393">
        <v>1</v>
      </c>
      <c r="H450" s="6393">
        <v>1</v>
      </c>
      <c r="I450" s="6380" t="s">
        <v>2028</v>
      </c>
      <c r="J450" s="6380" t="s">
        <v>2028</v>
      </c>
      <c r="K450" s="6380" t="s">
        <v>2029</v>
      </c>
      <c r="L450" s="6331" t="s">
        <v>2029</v>
      </c>
      <c r="M450" s="6331">
        <v>6</v>
      </c>
      <c r="N450" s="6331">
        <v>0</v>
      </c>
      <c r="O450" s="6331">
        <v>31</v>
      </c>
      <c r="P450" s="6331">
        <v>6</v>
      </c>
      <c r="Q450" s="6331">
        <v>0</v>
      </c>
      <c r="R450" s="6331">
        <v>31</v>
      </c>
      <c r="S450" s="6331">
        <v>0</v>
      </c>
      <c r="T450" s="6331">
        <v>0</v>
      </c>
      <c r="U450" s="6331">
        <v>0</v>
      </c>
      <c r="V450" s="6331">
        <v>0</v>
      </c>
      <c r="W450" s="6331">
        <v>0</v>
      </c>
      <c r="X450" s="6331">
        <v>0</v>
      </c>
      <c r="Y450" s="6331">
        <v>0</v>
      </c>
      <c r="Z450" s="6331">
        <v>0</v>
      </c>
      <c r="AA450" s="6331">
        <v>0</v>
      </c>
      <c r="AB450" s="6331">
        <v>0</v>
      </c>
      <c r="AC450" s="6331"/>
      <c r="AD450" s="6331"/>
      <c r="AE450" s="6331"/>
      <c r="AF450" s="6331"/>
      <c r="AG450" s="6331"/>
      <c r="AH450" s="6331"/>
      <c r="AI450" s="6331"/>
      <c r="AJ450" s="6331">
        <v>0</v>
      </c>
      <c r="AK450" s="6331">
        <v>0</v>
      </c>
      <c r="AL450" s="6331">
        <v>0</v>
      </c>
      <c r="AM450" s="6331">
        <v>0</v>
      </c>
      <c r="AN450" s="6331" t="s">
        <v>2029</v>
      </c>
      <c r="AO450" s="6331">
        <v>0</v>
      </c>
      <c r="AP450" s="6331">
        <v>0</v>
      </c>
      <c r="AQ450" s="6331">
        <v>0</v>
      </c>
      <c r="AR450" s="6331">
        <v>0</v>
      </c>
      <c r="AS450" s="6331" t="s">
        <v>4810</v>
      </c>
      <c r="AT450" s="6331"/>
      <c r="AU450" s="6331"/>
      <c r="AV450" s="6331"/>
      <c r="AW450" s="6331" t="s">
        <v>4809</v>
      </c>
      <c r="AX450" s="6331" t="s">
        <v>4809</v>
      </c>
      <c r="AY450" s="6331">
        <v>0</v>
      </c>
      <c r="AZ450" s="6331">
        <v>0</v>
      </c>
      <c r="BA450" s="6331">
        <v>0</v>
      </c>
      <c r="BB450" s="6331">
        <v>0</v>
      </c>
      <c r="BC450" s="6331" t="s">
        <v>2030</v>
      </c>
      <c r="BD450" s="6329" t="s">
        <v>2031</v>
      </c>
      <c r="BE450" s="6396">
        <f>$CD$47+SUM(CD451:CD453)</f>
        <v>4920</v>
      </c>
      <c r="BF450" s="6396">
        <f>BE450</f>
        <v>4920</v>
      </c>
      <c r="BG450" s="6383">
        <f>$CE$47+SUM(CE451:CE453)</f>
        <v>11527</v>
      </c>
      <c r="BH450" s="6383">
        <f>$CF$47+SUM(CF451/2+CF452+CF453)</f>
        <v>1375</v>
      </c>
      <c r="BI450" s="6383">
        <f>BH450</f>
        <v>1375</v>
      </c>
      <c r="BJ450" s="6383">
        <f>$CG$47+SUM(CG451/2+CG452+CG453)</f>
        <v>1640</v>
      </c>
      <c r="BK450" s="6212" t="s">
        <v>873</v>
      </c>
      <c r="BL450" s="6320">
        <v>4</v>
      </c>
      <c r="BM450" s="6320">
        <v>2</v>
      </c>
      <c r="BN450" s="6323" t="s">
        <v>2032</v>
      </c>
      <c r="BO450" s="6320" t="s">
        <v>2033</v>
      </c>
      <c r="BP450" s="6212" t="s">
        <v>2034</v>
      </c>
      <c r="BQ450" s="6160">
        <v>0</v>
      </c>
      <c r="BR450" s="6160">
        <v>0</v>
      </c>
      <c r="BS450" s="6160">
        <v>0</v>
      </c>
      <c r="BT450" s="6160">
        <v>0</v>
      </c>
      <c r="BU450" s="2064" t="s">
        <v>2035</v>
      </c>
      <c r="BV450" s="2066" t="s">
        <v>857</v>
      </c>
      <c r="BW450" s="2065"/>
      <c r="BX450" s="2064">
        <v>3980</v>
      </c>
      <c r="BY450" s="2064" t="s">
        <v>2034</v>
      </c>
      <c r="BZ450" s="2064">
        <v>3980</v>
      </c>
      <c r="CA450" s="2064" t="s">
        <v>2036</v>
      </c>
      <c r="CB450" s="2084" t="s">
        <v>2037</v>
      </c>
      <c r="CC450" s="2084" t="s">
        <v>1708</v>
      </c>
      <c r="CD450" s="2056">
        <f>$CD$34</f>
        <v>10752</v>
      </c>
      <c r="CE450" s="2056">
        <f>$CE$34</f>
        <v>10816</v>
      </c>
      <c r="CF450" s="2056">
        <f>$CF$36</f>
        <v>1024</v>
      </c>
      <c r="CG450" s="2056">
        <f>$CG$36</f>
        <v>1088</v>
      </c>
      <c r="CH450" s="2086"/>
      <c r="CI450" s="1201">
        <v>2</v>
      </c>
      <c r="CJ450" s="1201" t="s">
        <v>859</v>
      </c>
      <c r="CK450" s="1201">
        <v>2</v>
      </c>
      <c r="CL450" s="2063"/>
      <c r="CM450" s="2063"/>
      <c r="CN450" s="2063"/>
      <c r="CO450" s="2063"/>
      <c r="CP450" s="2063"/>
      <c r="CQ450" s="6326" t="s">
        <v>2466</v>
      </c>
      <c r="CR450" s="6326" t="s">
        <v>2455</v>
      </c>
      <c r="CS450" s="2348" t="s">
        <v>5958</v>
      </c>
    </row>
    <row r="451" spans="1:97" ht="12.75" customHeight="1">
      <c r="A451" s="6141"/>
      <c r="B451" s="6361"/>
      <c r="C451" s="6399"/>
      <c r="D451" s="6400"/>
      <c r="E451" s="6341"/>
      <c r="F451" s="6343"/>
      <c r="G451" s="6394"/>
      <c r="H451" s="6394"/>
      <c r="I451" s="6382"/>
      <c r="J451" s="6382"/>
      <c r="K451" s="6382"/>
      <c r="L451" s="6332"/>
      <c r="M451" s="6332"/>
      <c r="N451" s="6332"/>
      <c r="O451" s="6332"/>
      <c r="P451" s="6332"/>
      <c r="Q451" s="6332"/>
      <c r="R451" s="6332"/>
      <c r="S451" s="6332"/>
      <c r="T451" s="6332"/>
      <c r="U451" s="6332"/>
      <c r="V451" s="6332"/>
      <c r="W451" s="6332"/>
      <c r="X451" s="6332"/>
      <c r="Y451" s="6332"/>
      <c r="Z451" s="6332"/>
      <c r="AA451" s="6332"/>
      <c r="AB451" s="6332"/>
      <c r="AC451" s="6332"/>
      <c r="AD451" s="6332"/>
      <c r="AE451" s="6332"/>
      <c r="AF451" s="6332"/>
      <c r="AG451" s="6332"/>
      <c r="AH451" s="6332"/>
      <c r="AI451" s="6332"/>
      <c r="AJ451" s="6332"/>
      <c r="AK451" s="6332"/>
      <c r="AL451" s="6332"/>
      <c r="AM451" s="6332"/>
      <c r="AN451" s="6332"/>
      <c r="AO451" s="6332"/>
      <c r="AP451" s="6332"/>
      <c r="AQ451" s="6332"/>
      <c r="AR451" s="6332"/>
      <c r="AS451" s="6332"/>
      <c r="AT451" s="6332"/>
      <c r="AU451" s="6332"/>
      <c r="AV451" s="6332"/>
      <c r="AW451" s="6332"/>
      <c r="AX451" s="6332"/>
      <c r="AY451" s="6332"/>
      <c r="AZ451" s="6332"/>
      <c r="BA451" s="6332"/>
      <c r="BB451" s="6332"/>
      <c r="BC451" s="6332"/>
      <c r="BD451" s="6330"/>
      <c r="BE451" s="6397"/>
      <c r="BF451" s="6397"/>
      <c r="BG451" s="6384"/>
      <c r="BH451" s="6384"/>
      <c r="BI451" s="6384"/>
      <c r="BJ451" s="6384"/>
      <c r="BK451" s="6206"/>
      <c r="BL451" s="6321"/>
      <c r="BM451" s="6321"/>
      <c r="BN451" s="6324"/>
      <c r="BO451" s="6321"/>
      <c r="BP451" s="6206"/>
      <c r="BQ451" s="6161"/>
      <c r="BR451" s="6161"/>
      <c r="BS451" s="6161"/>
      <c r="BT451" s="6161"/>
      <c r="BU451" s="2064"/>
      <c r="BV451" s="2066"/>
      <c r="BW451" s="2065"/>
      <c r="BX451" s="2428"/>
      <c r="BY451" s="2428"/>
      <c r="BZ451" s="2428"/>
      <c r="CA451" s="2082"/>
      <c r="CB451" s="2082"/>
      <c r="CC451" s="2082"/>
      <c r="CH451" s="2087"/>
      <c r="CI451" s="2088"/>
      <c r="CJ451" s="2087"/>
      <c r="CK451" s="2087"/>
      <c r="CL451" s="2087"/>
      <c r="CM451" s="2087"/>
      <c r="CN451" s="2087"/>
      <c r="CO451" s="2087"/>
      <c r="CP451" s="2087"/>
      <c r="CQ451" s="6327"/>
      <c r="CR451" s="6327"/>
      <c r="CS451" s="2349"/>
    </row>
    <row r="452" spans="1:97" ht="12.75" customHeight="1">
      <c r="A452" s="6141"/>
      <c r="B452" s="6361"/>
      <c r="C452" s="6399"/>
      <c r="D452" s="6400"/>
      <c r="E452" s="6341"/>
      <c r="F452" s="6343"/>
      <c r="G452" s="6394"/>
      <c r="H452" s="6394"/>
      <c r="I452" s="6382"/>
      <c r="J452" s="6382"/>
      <c r="K452" s="6382"/>
      <c r="L452" s="6332"/>
      <c r="M452" s="6332"/>
      <c r="N452" s="6332"/>
      <c r="O452" s="6332"/>
      <c r="P452" s="6332"/>
      <c r="Q452" s="6332"/>
      <c r="R452" s="6332"/>
      <c r="S452" s="6332"/>
      <c r="T452" s="6332"/>
      <c r="U452" s="6332"/>
      <c r="V452" s="6332"/>
      <c r="W452" s="6332"/>
      <c r="X452" s="6332"/>
      <c r="Y452" s="6332"/>
      <c r="Z452" s="6332"/>
      <c r="AA452" s="6332"/>
      <c r="AB452" s="6332"/>
      <c r="AC452" s="6332"/>
      <c r="AD452" s="6332"/>
      <c r="AE452" s="6332"/>
      <c r="AF452" s="6332"/>
      <c r="AG452" s="6332"/>
      <c r="AH452" s="6332"/>
      <c r="AI452" s="6332"/>
      <c r="AJ452" s="6332"/>
      <c r="AK452" s="6332"/>
      <c r="AL452" s="6332"/>
      <c r="AM452" s="6332"/>
      <c r="AN452" s="6332"/>
      <c r="AO452" s="6332"/>
      <c r="AP452" s="6332"/>
      <c r="AQ452" s="6332"/>
      <c r="AR452" s="6332"/>
      <c r="AS452" s="6332"/>
      <c r="AT452" s="6332"/>
      <c r="AU452" s="6332"/>
      <c r="AV452" s="6332"/>
      <c r="AW452" s="6332"/>
      <c r="AX452" s="6332"/>
      <c r="AY452" s="6332"/>
      <c r="AZ452" s="6332"/>
      <c r="BA452" s="6332"/>
      <c r="BB452" s="6332"/>
      <c r="BC452" s="6332"/>
      <c r="BD452" s="6329" t="s">
        <v>2031</v>
      </c>
      <c r="BE452" s="6397"/>
      <c r="BF452" s="6397"/>
      <c r="BG452" s="6384"/>
      <c r="BH452" s="6384"/>
      <c r="BI452" s="6384"/>
      <c r="BJ452" s="6384"/>
      <c r="BK452" s="6206"/>
      <c r="BL452" s="6321"/>
      <c r="BM452" s="6321"/>
      <c r="BN452" s="6324"/>
      <c r="BO452" s="6321"/>
      <c r="BP452" s="6206"/>
      <c r="BQ452" s="6161"/>
      <c r="BR452" s="6161"/>
      <c r="BS452" s="6161"/>
      <c r="BT452" s="6161"/>
      <c r="BU452" s="2064" t="s">
        <v>2035</v>
      </c>
      <c r="BV452" s="2066" t="s">
        <v>857</v>
      </c>
      <c r="BW452" s="2065"/>
      <c r="BX452" s="1201">
        <v>3993</v>
      </c>
      <c r="BY452" s="2064" t="s">
        <v>2034</v>
      </c>
      <c r="BZ452" s="1201">
        <v>3993</v>
      </c>
      <c r="CA452" s="2064" t="s">
        <v>2036</v>
      </c>
      <c r="CB452" s="2067" t="s">
        <v>340</v>
      </c>
      <c r="CC452" s="2067" t="s">
        <v>340</v>
      </c>
      <c r="CD452" s="2056">
        <v>512</v>
      </c>
      <c r="CE452" s="2056">
        <v>512</v>
      </c>
      <c r="CF452" s="2056">
        <v>512</v>
      </c>
      <c r="CG452" s="2056">
        <v>512</v>
      </c>
      <c r="CH452" s="2086"/>
      <c r="CI452" s="1201">
        <v>10</v>
      </c>
      <c r="CJ452" s="1201" t="s">
        <v>859</v>
      </c>
      <c r="CK452" s="1201">
        <v>10</v>
      </c>
      <c r="CL452" s="2063"/>
      <c r="CM452" s="2063"/>
      <c r="CN452" s="2063"/>
      <c r="CO452" s="2063"/>
      <c r="CP452" s="2063"/>
      <c r="CQ452" s="6327"/>
      <c r="CR452" s="6327"/>
      <c r="CS452" s="2349"/>
    </row>
    <row r="453" spans="1:97" ht="12.75" customHeight="1">
      <c r="A453" s="6141"/>
      <c r="B453" s="6362"/>
      <c r="C453" s="6399"/>
      <c r="D453" s="6400"/>
      <c r="E453" s="6342"/>
      <c r="F453" s="6156"/>
      <c r="G453" s="6395"/>
      <c r="H453" s="6395"/>
      <c r="I453" s="6381"/>
      <c r="J453" s="6381"/>
      <c r="K453" s="6381"/>
      <c r="L453" s="6333"/>
      <c r="M453" s="6333"/>
      <c r="N453" s="6333"/>
      <c r="O453" s="6333"/>
      <c r="P453" s="6333"/>
      <c r="Q453" s="6333"/>
      <c r="R453" s="6333"/>
      <c r="S453" s="6333"/>
      <c r="T453" s="6333"/>
      <c r="U453" s="6333"/>
      <c r="V453" s="6333"/>
      <c r="W453" s="6333"/>
      <c r="X453" s="6333"/>
      <c r="Y453" s="6333"/>
      <c r="Z453" s="6333"/>
      <c r="AA453" s="6333"/>
      <c r="AB453" s="6333"/>
      <c r="AC453" s="6333"/>
      <c r="AD453" s="6333"/>
      <c r="AE453" s="6333"/>
      <c r="AF453" s="6333"/>
      <c r="AG453" s="6333"/>
      <c r="AH453" s="6333"/>
      <c r="AI453" s="6333"/>
      <c r="AJ453" s="6333"/>
      <c r="AK453" s="6333"/>
      <c r="AL453" s="6333"/>
      <c r="AM453" s="6333"/>
      <c r="AN453" s="6333"/>
      <c r="AO453" s="6333"/>
      <c r="AP453" s="6333"/>
      <c r="AQ453" s="6333"/>
      <c r="AR453" s="6333"/>
      <c r="AS453" s="6333"/>
      <c r="AT453" s="6333"/>
      <c r="AU453" s="6333"/>
      <c r="AV453" s="6333"/>
      <c r="AW453" s="6333"/>
      <c r="AX453" s="6333"/>
      <c r="AY453" s="6333"/>
      <c r="AZ453" s="6333"/>
      <c r="BA453" s="6333"/>
      <c r="BB453" s="6333"/>
      <c r="BC453" s="6333"/>
      <c r="BD453" s="6330"/>
      <c r="BE453" s="6398"/>
      <c r="BF453" s="6398"/>
      <c r="BG453" s="6385"/>
      <c r="BH453" s="6385"/>
      <c r="BI453" s="6385"/>
      <c r="BJ453" s="6385"/>
      <c r="BK453" s="6207"/>
      <c r="BL453" s="6322"/>
      <c r="BM453" s="6322"/>
      <c r="BN453" s="6325"/>
      <c r="BO453" s="6322"/>
      <c r="BP453" s="6207"/>
      <c r="BQ453" s="6162"/>
      <c r="BR453" s="6162"/>
      <c r="BS453" s="6162"/>
      <c r="BT453" s="6162"/>
      <c r="BU453" s="2064"/>
      <c r="BV453" s="2066"/>
      <c r="BW453" s="2065"/>
      <c r="BX453" s="1201"/>
      <c r="BY453" s="2064"/>
      <c r="BZ453" s="1201"/>
      <c r="CA453" s="2064"/>
      <c r="CB453" s="191"/>
      <c r="CC453" s="191"/>
      <c r="CD453" s="2218"/>
      <c r="CE453" s="2219"/>
      <c r="CF453" s="2219"/>
      <c r="CG453" s="2220"/>
      <c r="CH453" s="2086"/>
      <c r="CI453" s="1201"/>
      <c r="CJ453" s="1201"/>
      <c r="CK453" s="1201"/>
      <c r="CL453" s="2063"/>
      <c r="CM453" s="2063"/>
      <c r="CN453" s="2063"/>
      <c r="CO453" s="2063"/>
      <c r="CP453" s="2063"/>
      <c r="CQ453" s="6328"/>
      <c r="CR453" s="6328"/>
      <c r="CS453" s="2350"/>
    </row>
    <row r="454" spans="1:97" ht="12.75" customHeight="1">
      <c r="A454" s="6141"/>
      <c r="B454" s="6360" t="s">
        <v>2463</v>
      </c>
      <c r="C454" s="6399" t="s">
        <v>3793</v>
      </c>
      <c r="D454" s="6400" t="s">
        <v>5859</v>
      </c>
      <c r="E454" s="6401" t="s">
        <v>2026</v>
      </c>
      <c r="F454" s="6392" t="s">
        <v>5915</v>
      </c>
      <c r="G454" s="6393">
        <v>1</v>
      </c>
      <c r="H454" s="6393">
        <v>1</v>
      </c>
      <c r="I454" s="6380" t="s">
        <v>2028</v>
      </c>
      <c r="J454" s="6380" t="s">
        <v>2028</v>
      </c>
      <c r="K454" s="6380" t="s">
        <v>2029</v>
      </c>
      <c r="L454" s="6331" t="s">
        <v>2029</v>
      </c>
      <c r="M454" s="6331">
        <v>6</v>
      </c>
      <c r="N454" s="6331">
        <v>0</v>
      </c>
      <c r="O454" s="6331">
        <v>31</v>
      </c>
      <c r="P454" s="6331">
        <v>6</v>
      </c>
      <c r="Q454" s="6331">
        <v>0</v>
      </c>
      <c r="R454" s="6331">
        <v>31</v>
      </c>
      <c r="S454" s="6331">
        <v>0</v>
      </c>
      <c r="T454" s="6331">
        <v>0</v>
      </c>
      <c r="U454" s="6331">
        <v>0</v>
      </c>
      <c r="V454" s="6331">
        <v>0</v>
      </c>
      <c r="W454" s="6331">
        <v>0</v>
      </c>
      <c r="X454" s="6331">
        <v>0</v>
      </c>
      <c r="Y454" s="6331">
        <v>0</v>
      </c>
      <c r="Z454" s="6331">
        <v>0</v>
      </c>
      <c r="AA454" s="6331">
        <v>0</v>
      </c>
      <c r="AB454" s="6331">
        <v>0</v>
      </c>
      <c r="AC454" s="6331"/>
      <c r="AD454" s="6331"/>
      <c r="AE454" s="6331"/>
      <c r="AF454" s="6331"/>
      <c r="AG454" s="6331"/>
      <c r="AH454" s="6331"/>
      <c r="AI454" s="6331"/>
      <c r="AJ454" s="6331">
        <v>0</v>
      </c>
      <c r="AK454" s="6331">
        <v>0</v>
      </c>
      <c r="AL454" s="6331">
        <v>0</v>
      </c>
      <c r="AM454" s="6331">
        <v>0</v>
      </c>
      <c r="AN454" s="6331" t="s">
        <v>2029</v>
      </c>
      <c r="AO454" s="6331">
        <v>0</v>
      </c>
      <c r="AP454" s="6331">
        <v>0</v>
      </c>
      <c r="AQ454" s="6331">
        <v>0</v>
      </c>
      <c r="AR454" s="6331">
        <v>0</v>
      </c>
      <c r="AS454" s="6331" t="s">
        <v>4810</v>
      </c>
      <c r="AT454" s="6331"/>
      <c r="AU454" s="6331"/>
      <c r="AV454" s="6331"/>
      <c r="AW454" s="6331" t="s">
        <v>4809</v>
      </c>
      <c r="AX454" s="6331" t="s">
        <v>4809</v>
      </c>
      <c r="AY454" s="6331">
        <v>0</v>
      </c>
      <c r="AZ454" s="6331">
        <v>0</v>
      </c>
      <c r="BA454" s="6331">
        <v>0</v>
      </c>
      <c r="BB454" s="6331">
        <v>0</v>
      </c>
      <c r="BC454" s="6331" t="s">
        <v>2030</v>
      </c>
      <c r="BD454" s="6329" t="s">
        <v>2031</v>
      </c>
      <c r="BE454" s="6396">
        <f>$CD$48+SUM(CD455:CD457)</f>
        <v>11527</v>
      </c>
      <c r="BF454" s="6396">
        <f>BE454</f>
        <v>11527</v>
      </c>
      <c r="BG454" s="6383">
        <f>$CE$48+SUM(CE455:CE457)</f>
        <v>22554</v>
      </c>
      <c r="BH454" s="6383">
        <f>$CF$47+SUM(CF455/2+CF456+CF457)</f>
        <v>1375</v>
      </c>
      <c r="BI454" s="6383">
        <f>BH454</f>
        <v>1375</v>
      </c>
      <c r="BJ454" s="6383">
        <f>$CG$47+SUM(CG455/2+CG456+CG457)</f>
        <v>1640</v>
      </c>
      <c r="BK454" s="6212" t="s">
        <v>873</v>
      </c>
      <c r="BL454" s="6320">
        <v>4</v>
      </c>
      <c r="BM454" s="6320">
        <v>2</v>
      </c>
      <c r="BN454" s="6323" t="s">
        <v>2032</v>
      </c>
      <c r="BO454" s="6320" t="s">
        <v>2033</v>
      </c>
      <c r="BP454" s="6212" t="s">
        <v>2034</v>
      </c>
      <c r="BQ454" s="6160">
        <v>0</v>
      </c>
      <c r="BR454" s="6160">
        <v>0</v>
      </c>
      <c r="BS454" s="6160">
        <v>0</v>
      </c>
      <c r="BT454" s="6160">
        <v>0</v>
      </c>
      <c r="BU454" s="2064" t="s">
        <v>2035</v>
      </c>
      <c r="BV454" s="2066" t="s">
        <v>857</v>
      </c>
      <c r="BW454" s="2065"/>
      <c r="BX454" s="2064">
        <v>3980</v>
      </c>
      <c r="BY454" s="2064" t="s">
        <v>2034</v>
      </c>
      <c r="BZ454" s="2064">
        <v>3980</v>
      </c>
      <c r="CA454" s="2064" t="s">
        <v>2036</v>
      </c>
      <c r="CB454" s="2084" t="s">
        <v>2040</v>
      </c>
      <c r="CC454" s="2084" t="s">
        <v>1708</v>
      </c>
      <c r="CD454" s="2056">
        <f>$CD$35</f>
        <v>21696</v>
      </c>
      <c r="CE454" s="2056">
        <f>$CE$35</f>
        <v>21760</v>
      </c>
      <c r="CF454" s="2056">
        <f>$CF$36</f>
        <v>1024</v>
      </c>
      <c r="CG454" s="2056">
        <f>$CG$36</f>
        <v>1088</v>
      </c>
      <c r="CH454" s="2086"/>
      <c r="CI454" s="1201">
        <v>2</v>
      </c>
      <c r="CJ454" s="1201" t="s">
        <v>859</v>
      </c>
      <c r="CK454" s="1201">
        <v>2</v>
      </c>
      <c r="CL454" s="2063"/>
      <c r="CM454" s="2063"/>
      <c r="CN454" s="2063"/>
      <c r="CO454" s="2063"/>
      <c r="CP454" s="2063"/>
      <c r="CQ454" s="6326" t="s">
        <v>2466</v>
      </c>
      <c r="CR454" s="6326" t="s">
        <v>2455</v>
      </c>
      <c r="CS454" s="2348" t="s">
        <v>5958</v>
      </c>
    </row>
    <row r="455" spans="1:97" ht="12.75" customHeight="1">
      <c r="A455" s="6141"/>
      <c r="B455" s="6361"/>
      <c r="C455" s="6399"/>
      <c r="D455" s="6400"/>
      <c r="E455" s="6341"/>
      <c r="F455" s="6343"/>
      <c r="G455" s="6394"/>
      <c r="H455" s="6394"/>
      <c r="I455" s="6382"/>
      <c r="J455" s="6382"/>
      <c r="K455" s="6382"/>
      <c r="L455" s="6332"/>
      <c r="M455" s="6332"/>
      <c r="N455" s="6332"/>
      <c r="O455" s="6332"/>
      <c r="P455" s="6332"/>
      <c r="Q455" s="6332"/>
      <c r="R455" s="6332"/>
      <c r="S455" s="6332"/>
      <c r="T455" s="6332"/>
      <c r="U455" s="6332"/>
      <c r="V455" s="6332"/>
      <c r="W455" s="6332"/>
      <c r="X455" s="6332"/>
      <c r="Y455" s="6332"/>
      <c r="Z455" s="6332"/>
      <c r="AA455" s="6332"/>
      <c r="AB455" s="6332"/>
      <c r="AC455" s="6332"/>
      <c r="AD455" s="6332"/>
      <c r="AE455" s="6332"/>
      <c r="AF455" s="6332"/>
      <c r="AG455" s="6332"/>
      <c r="AH455" s="6332"/>
      <c r="AI455" s="6332"/>
      <c r="AJ455" s="6332"/>
      <c r="AK455" s="6332"/>
      <c r="AL455" s="6332"/>
      <c r="AM455" s="6332"/>
      <c r="AN455" s="6332"/>
      <c r="AO455" s="6332"/>
      <c r="AP455" s="6332"/>
      <c r="AQ455" s="6332"/>
      <c r="AR455" s="6332"/>
      <c r="AS455" s="6332"/>
      <c r="AT455" s="6332"/>
      <c r="AU455" s="6332"/>
      <c r="AV455" s="6332"/>
      <c r="AW455" s="6332"/>
      <c r="AX455" s="6332"/>
      <c r="AY455" s="6332"/>
      <c r="AZ455" s="6332"/>
      <c r="BA455" s="6332"/>
      <c r="BB455" s="6332"/>
      <c r="BC455" s="6332"/>
      <c r="BD455" s="6330"/>
      <c r="BE455" s="6397"/>
      <c r="BF455" s="6397"/>
      <c r="BG455" s="6384"/>
      <c r="BH455" s="6384"/>
      <c r="BI455" s="6384"/>
      <c r="BJ455" s="6384"/>
      <c r="BK455" s="6206"/>
      <c r="BL455" s="6321"/>
      <c r="BM455" s="6321"/>
      <c r="BN455" s="6324"/>
      <c r="BO455" s="6321"/>
      <c r="BP455" s="6206"/>
      <c r="BQ455" s="6161"/>
      <c r="BR455" s="6161"/>
      <c r="BS455" s="6161"/>
      <c r="BT455" s="6161"/>
      <c r="BU455" s="2064"/>
      <c r="BV455" s="2066"/>
      <c r="BW455" s="2065"/>
      <c r="BX455" s="2428"/>
      <c r="BY455" s="2428"/>
      <c r="BZ455" s="2428"/>
      <c r="CA455" s="2082"/>
      <c r="CB455" s="2082"/>
      <c r="CC455" s="2082"/>
      <c r="CH455" s="2087"/>
      <c r="CI455" s="2088"/>
      <c r="CJ455" s="2087"/>
      <c r="CK455" s="2087"/>
      <c r="CL455" s="2087"/>
      <c r="CM455" s="2087"/>
      <c r="CN455" s="2087"/>
      <c r="CO455" s="2087"/>
      <c r="CP455" s="2087"/>
      <c r="CQ455" s="6327"/>
      <c r="CR455" s="6327"/>
      <c r="CS455" s="2349"/>
    </row>
    <row r="456" spans="1:97" ht="12.75" customHeight="1">
      <c r="A456" s="6141"/>
      <c r="B456" s="6361"/>
      <c r="C456" s="6399"/>
      <c r="D456" s="6400"/>
      <c r="E456" s="6341"/>
      <c r="F456" s="6343"/>
      <c r="G456" s="6394"/>
      <c r="H456" s="6394"/>
      <c r="I456" s="6382"/>
      <c r="J456" s="6382"/>
      <c r="K456" s="6382"/>
      <c r="L456" s="6332"/>
      <c r="M456" s="6332"/>
      <c r="N456" s="6332"/>
      <c r="O456" s="6332"/>
      <c r="P456" s="6332"/>
      <c r="Q456" s="6332"/>
      <c r="R456" s="6332"/>
      <c r="S456" s="6332"/>
      <c r="T456" s="6332"/>
      <c r="U456" s="6332"/>
      <c r="V456" s="6332"/>
      <c r="W456" s="6332"/>
      <c r="X456" s="6332"/>
      <c r="Y456" s="6332"/>
      <c r="Z456" s="6332"/>
      <c r="AA456" s="6332"/>
      <c r="AB456" s="6332"/>
      <c r="AC456" s="6332"/>
      <c r="AD456" s="6332"/>
      <c r="AE456" s="6332"/>
      <c r="AF456" s="6332"/>
      <c r="AG456" s="6332"/>
      <c r="AH456" s="6332"/>
      <c r="AI456" s="6332"/>
      <c r="AJ456" s="6332"/>
      <c r="AK456" s="6332"/>
      <c r="AL456" s="6332"/>
      <c r="AM456" s="6332"/>
      <c r="AN456" s="6332"/>
      <c r="AO456" s="6332"/>
      <c r="AP456" s="6332"/>
      <c r="AQ456" s="6332"/>
      <c r="AR456" s="6332"/>
      <c r="AS456" s="6332"/>
      <c r="AT456" s="6332"/>
      <c r="AU456" s="6332"/>
      <c r="AV456" s="6332"/>
      <c r="AW456" s="6332"/>
      <c r="AX456" s="6332"/>
      <c r="AY456" s="6332"/>
      <c r="AZ456" s="6332"/>
      <c r="BA456" s="6332"/>
      <c r="BB456" s="6332"/>
      <c r="BC456" s="6332"/>
      <c r="BD456" s="6329" t="s">
        <v>2031</v>
      </c>
      <c r="BE456" s="6397"/>
      <c r="BF456" s="6397"/>
      <c r="BG456" s="6384"/>
      <c r="BH456" s="6384"/>
      <c r="BI456" s="6384"/>
      <c r="BJ456" s="6384"/>
      <c r="BK456" s="6206"/>
      <c r="BL456" s="6321"/>
      <c r="BM456" s="6321"/>
      <c r="BN456" s="6324"/>
      <c r="BO456" s="6321"/>
      <c r="BP456" s="6206"/>
      <c r="BQ456" s="6161"/>
      <c r="BR456" s="6161"/>
      <c r="BS456" s="6161"/>
      <c r="BT456" s="6161"/>
      <c r="BU456" s="2064" t="s">
        <v>2035</v>
      </c>
      <c r="BV456" s="2066" t="s">
        <v>857</v>
      </c>
      <c r="BW456" s="2065"/>
      <c r="BX456" s="1201">
        <v>3993</v>
      </c>
      <c r="BY456" s="2064" t="s">
        <v>2034</v>
      </c>
      <c r="BZ456" s="1201">
        <v>3993</v>
      </c>
      <c r="CA456" s="2064" t="s">
        <v>2036</v>
      </c>
      <c r="CB456" s="2067" t="s">
        <v>340</v>
      </c>
      <c r="CC456" s="2067" t="s">
        <v>340</v>
      </c>
      <c r="CD456" s="2056">
        <v>512</v>
      </c>
      <c r="CE456" s="2056">
        <v>512</v>
      </c>
      <c r="CF456" s="2056">
        <v>512</v>
      </c>
      <c r="CG456" s="2056">
        <v>512</v>
      </c>
      <c r="CH456" s="2086"/>
      <c r="CI456" s="1201">
        <v>10</v>
      </c>
      <c r="CJ456" s="1201" t="s">
        <v>859</v>
      </c>
      <c r="CK456" s="1201">
        <v>10</v>
      </c>
      <c r="CL456" s="2063"/>
      <c r="CM456" s="2063"/>
      <c r="CN456" s="2063"/>
      <c r="CO456" s="2063"/>
      <c r="CP456" s="2063"/>
      <c r="CQ456" s="6327"/>
      <c r="CR456" s="6327"/>
      <c r="CS456" s="2349"/>
    </row>
    <row r="457" spans="1:97" ht="12.75" customHeight="1">
      <c r="A457" s="6142"/>
      <c r="B457" s="6362"/>
      <c r="C457" s="6399"/>
      <c r="D457" s="6400"/>
      <c r="E457" s="6342"/>
      <c r="F457" s="6156"/>
      <c r="G457" s="6395"/>
      <c r="H457" s="6395"/>
      <c r="I457" s="6381"/>
      <c r="J457" s="6381"/>
      <c r="K457" s="6381"/>
      <c r="L457" s="6333"/>
      <c r="M457" s="6333"/>
      <c r="N457" s="6333"/>
      <c r="O457" s="6333"/>
      <c r="P457" s="6333"/>
      <c r="Q457" s="6333"/>
      <c r="R457" s="6333"/>
      <c r="S457" s="6333"/>
      <c r="T457" s="6333"/>
      <c r="U457" s="6333"/>
      <c r="V457" s="6333"/>
      <c r="W457" s="6333"/>
      <c r="X457" s="6333"/>
      <c r="Y457" s="6333"/>
      <c r="Z457" s="6333"/>
      <c r="AA457" s="6333"/>
      <c r="AB457" s="6333"/>
      <c r="AC457" s="6333"/>
      <c r="AD457" s="6333"/>
      <c r="AE457" s="6333"/>
      <c r="AF457" s="6333"/>
      <c r="AG457" s="6333"/>
      <c r="AH457" s="6333"/>
      <c r="AI457" s="6333"/>
      <c r="AJ457" s="6333"/>
      <c r="AK457" s="6333"/>
      <c r="AL457" s="6333"/>
      <c r="AM457" s="6333"/>
      <c r="AN457" s="6333"/>
      <c r="AO457" s="6333"/>
      <c r="AP457" s="6333"/>
      <c r="AQ457" s="6333"/>
      <c r="AR457" s="6333"/>
      <c r="AS457" s="6333"/>
      <c r="AT457" s="6333"/>
      <c r="AU457" s="6333"/>
      <c r="AV457" s="6333"/>
      <c r="AW457" s="6333"/>
      <c r="AX457" s="6333"/>
      <c r="AY457" s="6333"/>
      <c r="AZ457" s="6333"/>
      <c r="BA457" s="6333"/>
      <c r="BB457" s="6333"/>
      <c r="BC457" s="6333"/>
      <c r="BD457" s="6330"/>
      <c r="BE457" s="6398"/>
      <c r="BF457" s="6398"/>
      <c r="BG457" s="6385"/>
      <c r="BH457" s="6385"/>
      <c r="BI457" s="6385"/>
      <c r="BJ457" s="6385"/>
      <c r="BK457" s="6207"/>
      <c r="BL457" s="6322"/>
      <c r="BM457" s="6322"/>
      <c r="BN457" s="6325"/>
      <c r="BO457" s="6322"/>
      <c r="BP457" s="6207"/>
      <c r="BQ457" s="6162"/>
      <c r="BR457" s="6162"/>
      <c r="BS457" s="6162"/>
      <c r="BT457" s="6162"/>
      <c r="BU457" s="2064"/>
      <c r="BV457" s="2066"/>
      <c r="BW457" s="2065"/>
      <c r="BX457" s="1201"/>
      <c r="BY457" s="2064"/>
      <c r="BZ457" s="1201"/>
      <c r="CA457" s="2064"/>
      <c r="CB457" s="191"/>
      <c r="CC457" s="191"/>
      <c r="CD457" s="2218"/>
      <c r="CE457" s="2219"/>
      <c r="CF457" s="2219"/>
      <c r="CG457" s="2220"/>
      <c r="CH457" s="2086"/>
      <c r="CI457" s="1201"/>
      <c r="CJ457" s="1201"/>
      <c r="CK457" s="1201"/>
      <c r="CL457" s="2063"/>
      <c r="CM457" s="2063"/>
      <c r="CN457" s="2063"/>
      <c r="CO457" s="2063"/>
      <c r="CP457" s="2063"/>
      <c r="CQ457" s="6328"/>
      <c r="CR457" s="6328"/>
      <c r="CS457" s="2350"/>
    </row>
    <row r="458" spans="1:97" ht="12.75" customHeight="1">
      <c r="A458" s="6140" t="s">
        <v>5966</v>
      </c>
      <c r="B458" s="6360" t="s">
        <v>2463</v>
      </c>
      <c r="C458" s="3627" t="s">
        <v>3794</v>
      </c>
      <c r="D458" s="6386" t="s">
        <v>5860</v>
      </c>
      <c r="E458" s="6389" t="s">
        <v>2043</v>
      </c>
      <c r="F458" s="6392" t="s">
        <v>5916</v>
      </c>
      <c r="G458" s="6393">
        <v>1</v>
      </c>
      <c r="H458" s="6393">
        <v>1</v>
      </c>
      <c r="I458" s="6380" t="s">
        <v>2028</v>
      </c>
      <c r="J458" s="6380" t="s">
        <v>2028</v>
      </c>
      <c r="K458" s="6380" t="s">
        <v>2029</v>
      </c>
      <c r="L458" s="6380" t="s">
        <v>2029</v>
      </c>
      <c r="M458" s="6380">
        <v>8</v>
      </c>
      <c r="N458" s="6380">
        <v>0</v>
      </c>
      <c r="O458" s="6380">
        <v>31</v>
      </c>
      <c r="P458" s="6380">
        <v>8</v>
      </c>
      <c r="Q458" s="6380">
        <v>0</v>
      </c>
      <c r="R458" s="6380">
        <v>31</v>
      </c>
      <c r="S458" s="6380">
        <v>0</v>
      </c>
      <c r="T458" s="6380">
        <v>0</v>
      </c>
      <c r="U458" s="6380">
        <v>0</v>
      </c>
      <c r="V458" s="6380">
        <v>0</v>
      </c>
      <c r="W458" s="6380">
        <v>0</v>
      </c>
      <c r="X458" s="6380">
        <v>0</v>
      </c>
      <c r="Y458" s="6380">
        <v>0</v>
      </c>
      <c r="Z458" s="6380">
        <v>0</v>
      </c>
      <c r="AA458" s="6380">
        <v>0</v>
      </c>
      <c r="AB458" s="6380">
        <v>0</v>
      </c>
      <c r="AC458" s="6380"/>
      <c r="AD458" s="6380"/>
      <c r="AE458" s="6380"/>
      <c r="AF458" s="6380"/>
      <c r="AG458" s="6380"/>
      <c r="AH458" s="6380"/>
      <c r="AI458" s="6380"/>
      <c r="AJ458" s="6380">
        <v>0</v>
      </c>
      <c r="AK458" s="6380">
        <v>0</v>
      </c>
      <c r="AL458" s="6380">
        <v>0</v>
      </c>
      <c r="AM458" s="6380">
        <v>0</v>
      </c>
      <c r="AN458" s="6380" t="s">
        <v>2029</v>
      </c>
      <c r="AO458" s="6380">
        <v>0</v>
      </c>
      <c r="AP458" s="6380">
        <v>0</v>
      </c>
      <c r="AQ458" s="6380">
        <v>0</v>
      </c>
      <c r="AR458" s="6380">
        <v>0</v>
      </c>
      <c r="AS458" s="6380" t="s">
        <v>4810</v>
      </c>
      <c r="AT458" s="6380"/>
      <c r="AU458" s="6331"/>
      <c r="AV458" s="6331"/>
      <c r="AW458" s="6331" t="s">
        <v>4809</v>
      </c>
      <c r="AX458" s="6331" t="s">
        <v>4809</v>
      </c>
      <c r="AY458" s="6331">
        <v>0</v>
      </c>
      <c r="AZ458" s="6331">
        <v>0</v>
      </c>
      <c r="BA458" s="6331">
        <v>0</v>
      </c>
      <c r="BB458" s="6331">
        <v>0</v>
      </c>
      <c r="BC458" s="6331" t="s">
        <v>2030</v>
      </c>
      <c r="BD458" s="6329" t="s">
        <v>2031</v>
      </c>
      <c r="BE458" s="6383">
        <f>$CD$47+SUM(CD459:CD461)</f>
        <v>8696</v>
      </c>
      <c r="BF458" s="6383">
        <f>BE458</f>
        <v>8696</v>
      </c>
      <c r="BG458" s="6383">
        <f>$CE$47+SUM(CE459:CE461)</f>
        <v>15367</v>
      </c>
      <c r="BH458" s="6383">
        <f>$CF$47+SUM(CF459/2+CF460+CF461)</f>
        <v>1375</v>
      </c>
      <c r="BI458" s="6383">
        <f>BH458</f>
        <v>1375</v>
      </c>
      <c r="BJ458" s="6383">
        <f>$CG$47+SUM(CG459/2+CG460+CG461)</f>
        <v>1672</v>
      </c>
      <c r="BK458" s="6212" t="s">
        <v>873</v>
      </c>
      <c r="BL458" s="6320">
        <v>9</v>
      </c>
      <c r="BM458" s="6320">
        <v>2</v>
      </c>
      <c r="BN458" s="6323" t="s">
        <v>2045</v>
      </c>
      <c r="BO458" s="6320" t="s">
        <v>2033</v>
      </c>
      <c r="BP458" s="6212" t="s">
        <v>2034</v>
      </c>
      <c r="BQ458" s="6160">
        <v>0</v>
      </c>
      <c r="BR458" s="6160">
        <v>0</v>
      </c>
      <c r="BS458" s="6160">
        <v>0</v>
      </c>
      <c r="BT458" s="6160">
        <v>0</v>
      </c>
      <c r="BU458" s="2064" t="s">
        <v>2035</v>
      </c>
      <c r="BV458" s="2066" t="s">
        <v>857</v>
      </c>
      <c r="BW458" s="2065"/>
      <c r="BX458" s="2064">
        <v>3980</v>
      </c>
      <c r="BY458" s="2064" t="s">
        <v>2034</v>
      </c>
      <c r="BZ458" s="2064">
        <v>3980</v>
      </c>
      <c r="CA458" s="2064" t="s">
        <v>2036</v>
      </c>
      <c r="CB458" s="2084" t="s">
        <v>2037</v>
      </c>
      <c r="CC458" s="2084" t="s">
        <v>1708</v>
      </c>
      <c r="CD458" s="2056">
        <f>$CD$34</f>
        <v>10752</v>
      </c>
      <c r="CE458" s="2056">
        <f>$CE$34</f>
        <v>10816</v>
      </c>
      <c r="CF458" s="2056">
        <f>$CF$36</f>
        <v>1024</v>
      </c>
      <c r="CG458" s="2056">
        <f>$CG$36</f>
        <v>1088</v>
      </c>
      <c r="CH458" s="191"/>
      <c r="CI458" s="1201">
        <v>2</v>
      </c>
      <c r="CJ458" s="1201" t="s">
        <v>859</v>
      </c>
      <c r="CK458" s="1201">
        <v>2</v>
      </c>
      <c r="CL458" s="2063"/>
      <c r="CM458" s="2063"/>
      <c r="CN458" s="2063"/>
      <c r="CO458" s="2063"/>
      <c r="CP458" s="2063"/>
      <c r="CQ458" s="6326" t="s">
        <v>2468</v>
      </c>
      <c r="CR458" s="6326" t="s">
        <v>2455</v>
      </c>
      <c r="CS458" s="2348" t="s">
        <v>5958</v>
      </c>
    </row>
    <row r="459" spans="1:97" ht="12.75" customHeight="1">
      <c r="A459" s="6141"/>
      <c r="B459" s="6361"/>
      <c r="C459" s="3490"/>
      <c r="D459" s="6387"/>
      <c r="E459" s="6390"/>
      <c r="F459" s="6343"/>
      <c r="G459" s="6394"/>
      <c r="H459" s="6394"/>
      <c r="I459" s="6382"/>
      <c r="J459" s="6382"/>
      <c r="K459" s="6382"/>
      <c r="L459" s="6382"/>
      <c r="M459" s="6382"/>
      <c r="N459" s="6382"/>
      <c r="O459" s="6382"/>
      <c r="P459" s="6382"/>
      <c r="Q459" s="6382"/>
      <c r="R459" s="6382"/>
      <c r="S459" s="6382"/>
      <c r="T459" s="6382"/>
      <c r="U459" s="6382"/>
      <c r="V459" s="6382"/>
      <c r="W459" s="6382"/>
      <c r="X459" s="6382"/>
      <c r="Y459" s="6382"/>
      <c r="Z459" s="6382"/>
      <c r="AA459" s="6382"/>
      <c r="AB459" s="6382"/>
      <c r="AC459" s="6382"/>
      <c r="AD459" s="6382"/>
      <c r="AE459" s="6382"/>
      <c r="AF459" s="6382"/>
      <c r="AG459" s="6382"/>
      <c r="AH459" s="6382"/>
      <c r="AI459" s="6382"/>
      <c r="AJ459" s="6382"/>
      <c r="AK459" s="6382"/>
      <c r="AL459" s="6382"/>
      <c r="AM459" s="6382"/>
      <c r="AN459" s="6382"/>
      <c r="AO459" s="6382"/>
      <c r="AP459" s="6382"/>
      <c r="AQ459" s="6382"/>
      <c r="AR459" s="6382"/>
      <c r="AS459" s="6382"/>
      <c r="AT459" s="6382"/>
      <c r="AU459" s="6332"/>
      <c r="AV459" s="6332"/>
      <c r="AW459" s="6332"/>
      <c r="AX459" s="6332"/>
      <c r="AY459" s="6332"/>
      <c r="AZ459" s="6332"/>
      <c r="BA459" s="6332"/>
      <c r="BB459" s="6332"/>
      <c r="BC459" s="6332"/>
      <c r="BD459" s="6330"/>
      <c r="BE459" s="6384"/>
      <c r="BF459" s="6384"/>
      <c r="BG459" s="6384"/>
      <c r="BH459" s="6384"/>
      <c r="BI459" s="6384"/>
      <c r="BJ459" s="6384"/>
      <c r="BK459" s="6206"/>
      <c r="BL459" s="6321"/>
      <c r="BM459" s="6321"/>
      <c r="BN459" s="6324"/>
      <c r="BO459" s="6321"/>
      <c r="BP459" s="6206"/>
      <c r="BQ459" s="6161"/>
      <c r="BR459" s="6161"/>
      <c r="BS459" s="6161"/>
      <c r="BT459" s="6161"/>
      <c r="BU459" s="2064" t="s">
        <v>2035</v>
      </c>
      <c r="BV459" s="2066" t="s">
        <v>857</v>
      </c>
      <c r="BW459" s="2065"/>
      <c r="BX459" s="1201">
        <v>3989</v>
      </c>
      <c r="BY459" s="2064" t="s">
        <v>2034</v>
      </c>
      <c r="BZ459" s="1201">
        <v>3989</v>
      </c>
      <c r="CA459" s="2064" t="s">
        <v>2036</v>
      </c>
      <c r="CB459" s="2067" t="s">
        <v>4977</v>
      </c>
      <c r="CC459" s="2067" t="s">
        <v>4976</v>
      </c>
      <c r="CD459" s="2056">
        <f>$CD$26</f>
        <v>4032</v>
      </c>
      <c r="CE459" s="2056">
        <f>$CE$26</f>
        <v>4096</v>
      </c>
      <c r="CF459" s="2056">
        <f>$CF$26</f>
        <v>512</v>
      </c>
      <c r="CG459" s="2056">
        <f>$CG$26</f>
        <v>576</v>
      </c>
      <c r="CH459" s="2070"/>
      <c r="CI459" s="2069">
        <v>2</v>
      </c>
      <c r="CJ459" s="2069" t="s">
        <v>859</v>
      </c>
      <c r="CK459" s="2069">
        <v>2</v>
      </c>
      <c r="CL459" s="2068">
        <v>3</v>
      </c>
      <c r="CM459" s="2068" t="s">
        <v>875</v>
      </c>
      <c r="CN459" s="2068" t="s">
        <v>859</v>
      </c>
      <c r="CO459" s="2068" t="s">
        <v>876</v>
      </c>
      <c r="CP459" s="2068" t="s">
        <v>877</v>
      </c>
      <c r="CQ459" s="6327"/>
      <c r="CR459" s="6327"/>
      <c r="CS459" s="2349"/>
    </row>
    <row r="460" spans="1:97" ht="12.75" customHeight="1">
      <c r="A460" s="6141"/>
      <c r="B460" s="6361"/>
      <c r="C460" s="3490"/>
      <c r="D460" s="6387"/>
      <c r="E460" s="6390"/>
      <c r="F460" s="6343"/>
      <c r="G460" s="6394"/>
      <c r="H460" s="6394"/>
      <c r="I460" s="6382"/>
      <c r="J460" s="6382"/>
      <c r="K460" s="6382"/>
      <c r="L460" s="6382"/>
      <c r="M460" s="6382"/>
      <c r="N460" s="6382"/>
      <c r="O460" s="6382"/>
      <c r="P460" s="6382"/>
      <c r="Q460" s="6382"/>
      <c r="R460" s="6382"/>
      <c r="S460" s="6382"/>
      <c r="T460" s="6382"/>
      <c r="U460" s="6382"/>
      <c r="V460" s="6382"/>
      <c r="W460" s="6382"/>
      <c r="X460" s="6382"/>
      <c r="Y460" s="6382"/>
      <c r="Z460" s="6382"/>
      <c r="AA460" s="6382"/>
      <c r="AB460" s="6382"/>
      <c r="AC460" s="6382"/>
      <c r="AD460" s="6382"/>
      <c r="AE460" s="6382"/>
      <c r="AF460" s="6382"/>
      <c r="AG460" s="6382"/>
      <c r="AH460" s="6382"/>
      <c r="AI460" s="6382"/>
      <c r="AJ460" s="6382"/>
      <c r="AK460" s="6382"/>
      <c r="AL460" s="6382"/>
      <c r="AM460" s="6382"/>
      <c r="AN460" s="6382"/>
      <c r="AO460" s="6382"/>
      <c r="AP460" s="6382"/>
      <c r="AQ460" s="6382"/>
      <c r="AR460" s="6382"/>
      <c r="AS460" s="6382"/>
      <c r="AT460" s="6382"/>
      <c r="AU460" s="6332"/>
      <c r="AV460" s="6332"/>
      <c r="AW460" s="6332"/>
      <c r="AX460" s="6332"/>
      <c r="AY460" s="6332"/>
      <c r="AZ460" s="6332"/>
      <c r="BA460" s="6332"/>
      <c r="BB460" s="6332"/>
      <c r="BC460" s="6332"/>
      <c r="BD460" s="6329" t="s">
        <v>2031</v>
      </c>
      <c r="BE460" s="6384"/>
      <c r="BF460" s="6384"/>
      <c r="BG460" s="6384"/>
      <c r="BH460" s="6384"/>
      <c r="BI460" s="6384"/>
      <c r="BJ460" s="6384"/>
      <c r="BK460" s="6206"/>
      <c r="BL460" s="6321"/>
      <c r="BM460" s="6321"/>
      <c r="BN460" s="6324"/>
      <c r="BO460" s="6321"/>
      <c r="BP460" s="6206"/>
      <c r="BQ460" s="6161"/>
      <c r="BR460" s="6161"/>
      <c r="BS460" s="6161"/>
      <c r="BT460" s="6161"/>
      <c r="BU460" s="2064" t="s">
        <v>2035</v>
      </c>
      <c r="BV460" s="2066" t="s">
        <v>857</v>
      </c>
      <c r="BW460" s="2065"/>
      <c r="BX460" s="1201">
        <v>3993</v>
      </c>
      <c r="BY460" s="2064" t="s">
        <v>2034</v>
      </c>
      <c r="BZ460" s="1201">
        <v>3993</v>
      </c>
      <c r="CA460" s="2064" t="s">
        <v>2036</v>
      </c>
      <c r="CB460" s="2067" t="s">
        <v>869</v>
      </c>
      <c r="CC460" s="2067" t="s">
        <v>869</v>
      </c>
      <c r="CD460" s="2056">
        <f>$CD$37</f>
        <v>256</v>
      </c>
      <c r="CE460" s="2056">
        <f>$CE$37</f>
        <v>256</v>
      </c>
      <c r="CF460" s="2056">
        <f>$CF$37</f>
        <v>256</v>
      </c>
      <c r="CG460" s="2056">
        <f>$CG$37</f>
        <v>256</v>
      </c>
      <c r="CH460" s="191"/>
      <c r="CI460" s="1201">
        <v>4</v>
      </c>
      <c r="CJ460" s="1201" t="s">
        <v>859</v>
      </c>
      <c r="CK460" s="1201">
        <v>4</v>
      </c>
      <c r="CL460" s="2063"/>
      <c r="CM460" s="2063"/>
      <c r="CN460" s="2063"/>
      <c r="CO460" s="2063"/>
      <c r="CP460" s="2063"/>
      <c r="CQ460" s="6327"/>
      <c r="CR460" s="6327"/>
      <c r="CS460" s="2349"/>
    </row>
    <row r="461" spans="1:97" ht="12.75" customHeight="1">
      <c r="A461" s="6141"/>
      <c r="B461" s="6362"/>
      <c r="C461" s="3491"/>
      <c r="D461" s="6388"/>
      <c r="E461" s="6391"/>
      <c r="F461" s="6156"/>
      <c r="G461" s="6395"/>
      <c r="H461" s="6395"/>
      <c r="I461" s="6381"/>
      <c r="J461" s="6381"/>
      <c r="K461" s="6381"/>
      <c r="L461" s="6381"/>
      <c r="M461" s="6381"/>
      <c r="N461" s="6381"/>
      <c r="O461" s="6381"/>
      <c r="P461" s="6381"/>
      <c r="Q461" s="6381"/>
      <c r="R461" s="6381"/>
      <c r="S461" s="6381"/>
      <c r="T461" s="6381"/>
      <c r="U461" s="6381"/>
      <c r="V461" s="6381"/>
      <c r="W461" s="6381"/>
      <c r="X461" s="6381"/>
      <c r="Y461" s="6381"/>
      <c r="Z461" s="6381"/>
      <c r="AA461" s="6381"/>
      <c r="AB461" s="6381"/>
      <c r="AC461" s="6381"/>
      <c r="AD461" s="6381"/>
      <c r="AE461" s="6381"/>
      <c r="AF461" s="6381"/>
      <c r="AG461" s="6381"/>
      <c r="AH461" s="6381"/>
      <c r="AI461" s="6381"/>
      <c r="AJ461" s="6381"/>
      <c r="AK461" s="6381"/>
      <c r="AL461" s="6381"/>
      <c r="AM461" s="6381"/>
      <c r="AN461" s="6381"/>
      <c r="AO461" s="6381"/>
      <c r="AP461" s="6381"/>
      <c r="AQ461" s="6381"/>
      <c r="AR461" s="6381"/>
      <c r="AS461" s="6381"/>
      <c r="AT461" s="6381"/>
      <c r="AU461" s="6333"/>
      <c r="AV461" s="6333"/>
      <c r="AW461" s="6333"/>
      <c r="AX461" s="6333"/>
      <c r="AY461" s="6333"/>
      <c r="AZ461" s="6333"/>
      <c r="BA461" s="6333"/>
      <c r="BB461" s="6333"/>
      <c r="BC461" s="6333"/>
      <c r="BD461" s="6330"/>
      <c r="BE461" s="6385"/>
      <c r="BF461" s="6385"/>
      <c r="BG461" s="6385"/>
      <c r="BH461" s="6385"/>
      <c r="BI461" s="6385"/>
      <c r="BJ461" s="6385"/>
      <c r="BK461" s="6207"/>
      <c r="BL461" s="6322"/>
      <c r="BM461" s="6322"/>
      <c r="BN461" s="6325"/>
      <c r="BO461" s="6322"/>
      <c r="BP461" s="6207"/>
      <c r="BQ461" s="6162"/>
      <c r="BR461" s="6162"/>
      <c r="BS461" s="6162"/>
      <c r="BT461" s="6162"/>
      <c r="BU461" s="2064"/>
      <c r="BV461" s="2066"/>
      <c r="BW461" s="2065"/>
      <c r="BX461" s="1201"/>
      <c r="BY461" s="2064"/>
      <c r="BZ461" s="1201"/>
      <c r="CA461" s="2064"/>
      <c r="CB461" s="191"/>
      <c r="CC461" s="191"/>
      <c r="CD461" s="2218"/>
      <c r="CE461" s="2219"/>
      <c r="CF461" s="2219"/>
      <c r="CG461" s="2220"/>
      <c r="CH461" s="191"/>
      <c r="CI461" s="1201"/>
      <c r="CJ461" s="1201"/>
      <c r="CK461" s="1201"/>
      <c r="CL461" s="2063"/>
      <c r="CM461" s="2063"/>
      <c r="CN461" s="2063"/>
      <c r="CO461" s="2063"/>
      <c r="CP461" s="2063"/>
      <c r="CQ461" s="6328"/>
      <c r="CR461" s="6328"/>
      <c r="CS461" s="2350"/>
    </row>
    <row r="462" spans="1:97" ht="12.75" customHeight="1">
      <c r="A462" s="6141"/>
      <c r="B462" s="6360" t="s">
        <v>2463</v>
      </c>
      <c r="C462" s="3627" t="s">
        <v>5917</v>
      </c>
      <c r="D462" s="6386" t="s">
        <v>5861</v>
      </c>
      <c r="E462" s="6389" t="s">
        <v>2043</v>
      </c>
      <c r="F462" s="6392" t="s">
        <v>5918</v>
      </c>
      <c r="G462" s="6393">
        <v>1</v>
      </c>
      <c r="H462" s="6393">
        <v>1</v>
      </c>
      <c r="I462" s="6380" t="s">
        <v>2028</v>
      </c>
      <c r="J462" s="6380" t="s">
        <v>2028</v>
      </c>
      <c r="K462" s="6380" t="s">
        <v>2029</v>
      </c>
      <c r="L462" s="6380" t="s">
        <v>2029</v>
      </c>
      <c r="M462" s="6380">
        <v>8</v>
      </c>
      <c r="N462" s="6380">
        <v>0</v>
      </c>
      <c r="O462" s="6380">
        <v>31</v>
      </c>
      <c r="P462" s="6380">
        <v>8</v>
      </c>
      <c r="Q462" s="6380">
        <v>0</v>
      </c>
      <c r="R462" s="6380">
        <v>31</v>
      </c>
      <c r="S462" s="6380">
        <v>0</v>
      </c>
      <c r="T462" s="6380">
        <v>0</v>
      </c>
      <c r="U462" s="6380">
        <v>0</v>
      </c>
      <c r="V462" s="6380">
        <v>0</v>
      </c>
      <c r="W462" s="6380">
        <v>0</v>
      </c>
      <c r="X462" s="6380">
        <v>0</v>
      </c>
      <c r="Y462" s="6380">
        <v>0</v>
      </c>
      <c r="Z462" s="6380">
        <v>0</v>
      </c>
      <c r="AA462" s="6380">
        <v>0</v>
      </c>
      <c r="AB462" s="6380">
        <v>0</v>
      </c>
      <c r="AC462" s="6380"/>
      <c r="AD462" s="6380"/>
      <c r="AE462" s="6380"/>
      <c r="AF462" s="6380"/>
      <c r="AG462" s="6380"/>
      <c r="AH462" s="6380"/>
      <c r="AI462" s="6380"/>
      <c r="AJ462" s="6380">
        <v>0</v>
      </c>
      <c r="AK462" s="6380">
        <v>0</v>
      </c>
      <c r="AL462" s="6380">
        <v>0</v>
      </c>
      <c r="AM462" s="6380">
        <v>0</v>
      </c>
      <c r="AN462" s="6380" t="s">
        <v>2029</v>
      </c>
      <c r="AO462" s="6380">
        <v>0</v>
      </c>
      <c r="AP462" s="6380">
        <v>0</v>
      </c>
      <c r="AQ462" s="6380">
        <v>0</v>
      </c>
      <c r="AR462" s="6380">
        <v>0</v>
      </c>
      <c r="AS462" s="6380" t="s">
        <v>4810</v>
      </c>
      <c r="AT462" s="6380"/>
      <c r="AU462" s="6331"/>
      <c r="AV462" s="6331"/>
      <c r="AW462" s="6331" t="s">
        <v>4809</v>
      </c>
      <c r="AX462" s="6331" t="s">
        <v>4809</v>
      </c>
      <c r="AY462" s="6331">
        <v>0</v>
      </c>
      <c r="AZ462" s="6331">
        <v>0</v>
      </c>
      <c r="BA462" s="6331">
        <v>0</v>
      </c>
      <c r="BB462" s="6331">
        <v>0</v>
      </c>
      <c r="BC462" s="6331" t="s">
        <v>2030</v>
      </c>
      <c r="BD462" s="6329" t="s">
        <v>2031</v>
      </c>
      <c r="BE462" s="6383">
        <f>$CD$48+SUM(CD463:CD465)+64</f>
        <v>15367</v>
      </c>
      <c r="BF462" s="6383">
        <f>BE462</f>
        <v>15367</v>
      </c>
      <c r="BG462" s="6383">
        <f>$CE$48+SUM(CE463:CE465)</f>
        <v>26394</v>
      </c>
      <c r="BH462" s="6383">
        <f>$CF$47+SUM(CF463/2+CF464+CF465)</f>
        <v>1375</v>
      </c>
      <c r="BI462" s="6383">
        <f>BH462</f>
        <v>1375</v>
      </c>
      <c r="BJ462" s="6383">
        <f>$CG$47+SUM(CG463/2+CG464+CG465)</f>
        <v>1672</v>
      </c>
      <c r="BK462" s="6212" t="s">
        <v>873</v>
      </c>
      <c r="BL462" s="6320">
        <v>9</v>
      </c>
      <c r="BM462" s="6320">
        <v>2</v>
      </c>
      <c r="BN462" s="6323" t="s">
        <v>2045</v>
      </c>
      <c r="BO462" s="6320" t="s">
        <v>2033</v>
      </c>
      <c r="BP462" s="6212" t="s">
        <v>2034</v>
      </c>
      <c r="BQ462" s="6160">
        <v>0</v>
      </c>
      <c r="BR462" s="6160">
        <v>0</v>
      </c>
      <c r="BS462" s="6160">
        <v>0</v>
      </c>
      <c r="BT462" s="6160">
        <v>0</v>
      </c>
      <c r="BU462" s="2064" t="s">
        <v>2035</v>
      </c>
      <c r="BV462" s="2066" t="s">
        <v>857</v>
      </c>
      <c r="BW462" s="2065"/>
      <c r="BX462" s="2064">
        <v>3980</v>
      </c>
      <c r="BY462" s="2064" t="s">
        <v>2034</v>
      </c>
      <c r="BZ462" s="2064">
        <v>3980</v>
      </c>
      <c r="CA462" s="2064" t="s">
        <v>2036</v>
      </c>
      <c r="CB462" s="2084" t="s">
        <v>2040</v>
      </c>
      <c r="CC462" s="2084" t="s">
        <v>1708</v>
      </c>
      <c r="CD462" s="2056">
        <f>$CD$35</f>
        <v>21696</v>
      </c>
      <c r="CE462" s="2056">
        <f>$CE$35</f>
        <v>21760</v>
      </c>
      <c r="CF462" s="2056">
        <f>$CF$36</f>
        <v>1024</v>
      </c>
      <c r="CG462" s="2056">
        <f>$CG$36</f>
        <v>1088</v>
      </c>
      <c r="CH462" s="191"/>
      <c r="CI462" s="1201">
        <v>2</v>
      </c>
      <c r="CJ462" s="1201" t="s">
        <v>859</v>
      </c>
      <c r="CK462" s="1201">
        <v>2</v>
      </c>
      <c r="CL462" s="2063"/>
      <c r="CM462" s="2063"/>
      <c r="CN462" s="2063"/>
      <c r="CO462" s="2063"/>
      <c r="CP462" s="2063"/>
      <c r="CQ462" s="6326" t="s">
        <v>2468</v>
      </c>
      <c r="CR462" s="6326" t="s">
        <v>2455</v>
      </c>
      <c r="CS462" s="2348" t="s">
        <v>5958</v>
      </c>
    </row>
    <row r="463" spans="1:97" ht="12.75" customHeight="1">
      <c r="A463" s="6141"/>
      <c r="B463" s="6361"/>
      <c r="C463" s="3490"/>
      <c r="D463" s="6387"/>
      <c r="E463" s="6390"/>
      <c r="F463" s="6343"/>
      <c r="G463" s="6394"/>
      <c r="H463" s="6394"/>
      <c r="I463" s="6382"/>
      <c r="J463" s="6382"/>
      <c r="K463" s="6382"/>
      <c r="L463" s="6382"/>
      <c r="M463" s="6382"/>
      <c r="N463" s="6382"/>
      <c r="O463" s="6382"/>
      <c r="P463" s="6382"/>
      <c r="Q463" s="6382"/>
      <c r="R463" s="6382"/>
      <c r="S463" s="6382"/>
      <c r="T463" s="6382"/>
      <c r="U463" s="6382"/>
      <c r="V463" s="6382"/>
      <c r="W463" s="6382"/>
      <c r="X463" s="6382"/>
      <c r="Y463" s="6382"/>
      <c r="Z463" s="6382"/>
      <c r="AA463" s="6382"/>
      <c r="AB463" s="6382"/>
      <c r="AC463" s="6382"/>
      <c r="AD463" s="6382"/>
      <c r="AE463" s="6382"/>
      <c r="AF463" s="6382"/>
      <c r="AG463" s="6382"/>
      <c r="AH463" s="6382"/>
      <c r="AI463" s="6382"/>
      <c r="AJ463" s="6382"/>
      <c r="AK463" s="6382"/>
      <c r="AL463" s="6382"/>
      <c r="AM463" s="6382"/>
      <c r="AN463" s="6382"/>
      <c r="AO463" s="6382"/>
      <c r="AP463" s="6382"/>
      <c r="AQ463" s="6382"/>
      <c r="AR463" s="6382"/>
      <c r="AS463" s="6382"/>
      <c r="AT463" s="6382"/>
      <c r="AU463" s="6332"/>
      <c r="AV463" s="6332"/>
      <c r="AW463" s="6332"/>
      <c r="AX463" s="6332"/>
      <c r="AY463" s="6332"/>
      <c r="AZ463" s="6332"/>
      <c r="BA463" s="6332"/>
      <c r="BB463" s="6332"/>
      <c r="BC463" s="6332"/>
      <c r="BD463" s="6330"/>
      <c r="BE463" s="6384"/>
      <c r="BF463" s="6384"/>
      <c r="BG463" s="6384"/>
      <c r="BH463" s="6384"/>
      <c r="BI463" s="6384"/>
      <c r="BJ463" s="6384"/>
      <c r="BK463" s="6206"/>
      <c r="BL463" s="6321"/>
      <c r="BM463" s="6321"/>
      <c r="BN463" s="6324"/>
      <c r="BO463" s="6321"/>
      <c r="BP463" s="6206"/>
      <c r="BQ463" s="6161"/>
      <c r="BR463" s="6161"/>
      <c r="BS463" s="6161"/>
      <c r="BT463" s="6161"/>
      <c r="BU463" s="2064" t="s">
        <v>2035</v>
      </c>
      <c r="BV463" s="2066" t="s">
        <v>857</v>
      </c>
      <c r="BW463" s="2065"/>
      <c r="BX463" s="1201">
        <v>3989</v>
      </c>
      <c r="BY463" s="2064" t="s">
        <v>2034</v>
      </c>
      <c r="BZ463" s="1201">
        <v>3989</v>
      </c>
      <c r="CA463" s="2064" t="s">
        <v>2036</v>
      </c>
      <c r="CB463" s="2067" t="s">
        <v>4977</v>
      </c>
      <c r="CC463" s="2067" t="s">
        <v>4976</v>
      </c>
      <c r="CD463" s="2056">
        <f>$CD$26</f>
        <v>4032</v>
      </c>
      <c r="CE463" s="2056">
        <f>$CE$26</f>
        <v>4096</v>
      </c>
      <c r="CF463" s="2056">
        <f>$CF$26</f>
        <v>512</v>
      </c>
      <c r="CG463" s="2056">
        <f>$CG$26</f>
        <v>576</v>
      </c>
      <c r="CH463" s="2070"/>
      <c r="CI463" s="2069">
        <v>2</v>
      </c>
      <c r="CJ463" s="2069" t="s">
        <v>859</v>
      </c>
      <c r="CK463" s="2069">
        <v>2</v>
      </c>
      <c r="CL463" s="2068">
        <v>3</v>
      </c>
      <c r="CM463" s="2068" t="s">
        <v>875</v>
      </c>
      <c r="CN463" s="2068" t="s">
        <v>859</v>
      </c>
      <c r="CO463" s="2068" t="s">
        <v>876</v>
      </c>
      <c r="CP463" s="2068" t="s">
        <v>877</v>
      </c>
      <c r="CQ463" s="6327"/>
      <c r="CR463" s="6327"/>
      <c r="CS463" s="2349"/>
    </row>
    <row r="464" spans="1:97" ht="12.75" customHeight="1">
      <c r="A464" s="6141"/>
      <c r="B464" s="6361"/>
      <c r="C464" s="3490"/>
      <c r="D464" s="6387"/>
      <c r="E464" s="6390"/>
      <c r="F464" s="6343"/>
      <c r="G464" s="6394"/>
      <c r="H464" s="6394"/>
      <c r="I464" s="6382"/>
      <c r="J464" s="6382"/>
      <c r="K464" s="6382"/>
      <c r="L464" s="6382"/>
      <c r="M464" s="6382"/>
      <c r="N464" s="6382"/>
      <c r="O464" s="6382"/>
      <c r="P464" s="6382"/>
      <c r="Q464" s="6382"/>
      <c r="R464" s="6382"/>
      <c r="S464" s="6382"/>
      <c r="T464" s="6382"/>
      <c r="U464" s="6382"/>
      <c r="V464" s="6382"/>
      <c r="W464" s="6382"/>
      <c r="X464" s="6382"/>
      <c r="Y464" s="6382"/>
      <c r="Z464" s="6382"/>
      <c r="AA464" s="6382"/>
      <c r="AB464" s="6382"/>
      <c r="AC464" s="6382"/>
      <c r="AD464" s="6382"/>
      <c r="AE464" s="6382"/>
      <c r="AF464" s="6382"/>
      <c r="AG464" s="6382"/>
      <c r="AH464" s="6382"/>
      <c r="AI464" s="6382"/>
      <c r="AJ464" s="6382"/>
      <c r="AK464" s="6382"/>
      <c r="AL464" s="6382"/>
      <c r="AM464" s="6382"/>
      <c r="AN464" s="6382"/>
      <c r="AO464" s="6382"/>
      <c r="AP464" s="6382"/>
      <c r="AQ464" s="6382"/>
      <c r="AR464" s="6382"/>
      <c r="AS464" s="6382"/>
      <c r="AT464" s="6382"/>
      <c r="AU464" s="6332"/>
      <c r="AV464" s="6332"/>
      <c r="AW464" s="6332"/>
      <c r="AX464" s="6332"/>
      <c r="AY464" s="6332"/>
      <c r="AZ464" s="6332"/>
      <c r="BA464" s="6332"/>
      <c r="BB464" s="6332"/>
      <c r="BC464" s="6332"/>
      <c r="BD464" s="6329" t="s">
        <v>2031</v>
      </c>
      <c r="BE464" s="6384"/>
      <c r="BF464" s="6384"/>
      <c r="BG464" s="6384"/>
      <c r="BH464" s="6384"/>
      <c r="BI464" s="6384"/>
      <c r="BJ464" s="6384"/>
      <c r="BK464" s="6206"/>
      <c r="BL464" s="6321"/>
      <c r="BM464" s="6321"/>
      <c r="BN464" s="6324"/>
      <c r="BO464" s="6321"/>
      <c r="BP464" s="6206"/>
      <c r="BQ464" s="6161"/>
      <c r="BR464" s="6161"/>
      <c r="BS464" s="6161"/>
      <c r="BT464" s="6161"/>
      <c r="BU464" s="2064" t="s">
        <v>2035</v>
      </c>
      <c r="BV464" s="2066" t="s">
        <v>857</v>
      </c>
      <c r="BW464" s="2065"/>
      <c r="BX464" s="1201">
        <v>3993</v>
      </c>
      <c r="BY464" s="2064" t="s">
        <v>2034</v>
      </c>
      <c r="BZ464" s="1201">
        <v>3993</v>
      </c>
      <c r="CA464" s="2064" t="s">
        <v>2036</v>
      </c>
      <c r="CB464" s="2067" t="s">
        <v>869</v>
      </c>
      <c r="CC464" s="2067" t="s">
        <v>869</v>
      </c>
      <c r="CD464" s="2056">
        <f>$CD$37</f>
        <v>256</v>
      </c>
      <c r="CE464" s="2056">
        <f>$CE$37</f>
        <v>256</v>
      </c>
      <c r="CF464" s="2056">
        <f>$CF$37</f>
        <v>256</v>
      </c>
      <c r="CG464" s="2056">
        <f>$CG$37</f>
        <v>256</v>
      </c>
      <c r="CH464" s="191"/>
      <c r="CI464" s="1201">
        <v>4</v>
      </c>
      <c r="CJ464" s="1201" t="s">
        <v>859</v>
      </c>
      <c r="CK464" s="1201">
        <v>4</v>
      </c>
      <c r="CL464" s="2063"/>
      <c r="CM464" s="2063"/>
      <c r="CN464" s="2063"/>
      <c r="CO464" s="2063"/>
      <c r="CP464" s="2063"/>
      <c r="CQ464" s="6327"/>
      <c r="CR464" s="6327"/>
      <c r="CS464" s="2349"/>
    </row>
    <row r="465" spans="1:97" ht="12.75" customHeight="1">
      <c r="A465" s="6141"/>
      <c r="B465" s="6362"/>
      <c r="C465" s="3491"/>
      <c r="D465" s="6388"/>
      <c r="E465" s="6391"/>
      <c r="F465" s="6156"/>
      <c r="G465" s="6395"/>
      <c r="H465" s="6395"/>
      <c r="I465" s="6381"/>
      <c r="J465" s="6381"/>
      <c r="K465" s="6381"/>
      <c r="L465" s="6381"/>
      <c r="M465" s="6381"/>
      <c r="N465" s="6381"/>
      <c r="O465" s="6381"/>
      <c r="P465" s="6381"/>
      <c r="Q465" s="6381"/>
      <c r="R465" s="6381"/>
      <c r="S465" s="6381"/>
      <c r="T465" s="6381"/>
      <c r="U465" s="6381"/>
      <c r="V465" s="6381"/>
      <c r="W465" s="6381"/>
      <c r="X465" s="6381"/>
      <c r="Y465" s="6381"/>
      <c r="Z465" s="6381"/>
      <c r="AA465" s="6381"/>
      <c r="AB465" s="6381"/>
      <c r="AC465" s="6381"/>
      <c r="AD465" s="6381"/>
      <c r="AE465" s="6381"/>
      <c r="AF465" s="6381"/>
      <c r="AG465" s="6381"/>
      <c r="AH465" s="6381"/>
      <c r="AI465" s="6381"/>
      <c r="AJ465" s="6381"/>
      <c r="AK465" s="6381"/>
      <c r="AL465" s="6381"/>
      <c r="AM465" s="6381"/>
      <c r="AN465" s="6381"/>
      <c r="AO465" s="6381"/>
      <c r="AP465" s="6381"/>
      <c r="AQ465" s="6381"/>
      <c r="AR465" s="6381"/>
      <c r="AS465" s="6381"/>
      <c r="AT465" s="6381"/>
      <c r="AU465" s="6333"/>
      <c r="AV465" s="6333"/>
      <c r="AW465" s="6333"/>
      <c r="AX465" s="6333"/>
      <c r="AY465" s="6333"/>
      <c r="AZ465" s="6333"/>
      <c r="BA465" s="6333"/>
      <c r="BB465" s="6333"/>
      <c r="BC465" s="6333"/>
      <c r="BD465" s="6330"/>
      <c r="BE465" s="6385"/>
      <c r="BF465" s="6385"/>
      <c r="BG465" s="6385"/>
      <c r="BH465" s="6385"/>
      <c r="BI465" s="6385"/>
      <c r="BJ465" s="6385"/>
      <c r="BK465" s="6207"/>
      <c r="BL465" s="6322"/>
      <c r="BM465" s="6322"/>
      <c r="BN465" s="6325"/>
      <c r="BO465" s="6322"/>
      <c r="BP465" s="6207"/>
      <c r="BQ465" s="6162"/>
      <c r="BR465" s="6162"/>
      <c r="BS465" s="6162"/>
      <c r="BT465" s="6162"/>
      <c r="BU465" s="2064"/>
      <c r="BV465" s="2066"/>
      <c r="BW465" s="2065"/>
      <c r="BX465" s="1201"/>
      <c r="BY465" s="2064"/>
      <c r="BZ465" s="1201"/>
      <c r="CA465" s="2064"/>
      <c r="CB465" s="191"/>
      <c r="CC465" s="191"/>
      <c r="CD465" s="2218"/>
      <c r="CE465" s="2219"/>
      <c r="CF465" s="2219"/>
      <c r="CG465" s="2220"/>
      <c r="CH465" s="191"/>
      <c r="CI465" s="1201"/>
      <c r="CJ465" s="1201"/>
      <c r="CK465" s="1201"/>
      <c r="CL465" s="2063"/>
      <c r="CM465" s="2063"/>
      <c r="CN465" s="2063"/>
      <c r="CO465" s="2063"/>
      <c r="CP465" s="2063"/>
      <c r="CQ465" s="6328"/>
      <c r="CR465" s="6328"/>
      <c r="CS465" s="2350"/>
    </row>
    <row r="466" spans="1:97" ht="12.75" customHeight="1">
      <c r="A466" s="6141"/>
      <c r="B466" s="6360" t="s">
        <v>2463</v>
      </c>
      <c r="C466" s="3627" t="s">
        <v>5864</v>
      </c>
      <c r="D466" s="6386" t="s">
        <v>5863</v>
      </c>
      <c r="E466" s="6389" t="s">
        <v>2043</v>
      </c>
      <c r="F466" s="6392" t="s">
        <v>5921</v>
      </c>
      <c r="G466" s="6393">
        <v>1</v>
      </c>
      <c r="H466" s="6393">
        <v>1</v>
      </c>
      <c r="I466" s="6380" t="s">
        <v>2028</v>
      </c>
      <c r="J466" s="6380" t="s">
        <v>2028</v>
      </c>
      <c r="K466" s="6380" t="s">
        <v>2029</v>
      </c>
      <c r="L466" s="6380" t="s">
        <v>2029</v>
      </c>
      <c r="M466" s="6380">
        <v>8</v>
      </c>
      <c r="N466" s="6380">
        <v>0</v>
      </c>
      <c r="O466" s="6380">
        <v>31</v>
      </c>
      <c r="P466" s="6380">
        <v>8</v>
      </c>
      <c r="Q466" s="6380">
        <v>0</v>
      </c>
      <c r="R466" s="6380">
        <v>31</v>
      </c>
      <c r="S466" s="6380">
        <v>0</v>
      </c>
      <c r="T466" s="6380">
        <v>0</v>
      </c>
      <c r="U466" s="6380">
        <v>0</v>
      </c>
      <c r="V466" s="6380">
        <v>0</v>
      </c>
      <c r="W466" s="6380">
        <v>0</v>
      </c>
      <c r="X466" s="6380">
        <v>0</v>
      </c>
      <c r="Y466" s="6380">
        <v>0</v>
      </c>
      <c r="Z466" s="6380">
        <v>0</v>
      </c>
      <c r="AA466" s="6380">
        <v>0</v>
      </c>
      <c r="AB466" s="6380">
        <v>0</v>
      </c>
      <c r="AC466" s="6380"/>
      <c r="AD466" s="6380"/>
      <c r="AE466" s="6380"/>
      <c r="AF466" s="6380"/>
      <c r="AG466" s="6380"/>
      <c r="AH466" s="6380"/>
      <c r="AI466" s="6380"/>
      <c r="AJ466" s="6380">
        <v>0</v>
      </c>
      <c r="AK466" s="6380">
        <v>0</v>
      </c>
      <c r="AL466" s="6380">
        <v>0</v>
      </c>
      <c r="AM466" s="6380">
        <v>0</v>
      </c>
      <c r="AN466" s="6380" t="s">
        <v>2029</v>
      </c>
      <c r="AO466" s="6380">
        <v>0</v>
      </c>
      <c r="AP466" s="6380">
        <v>0</v>
      </c>
      <c r="AQ466" s="6380">
        <v>0</v>
      </c>
      <c r="AR466" s="6380">
        <v>0</v>
      </c>
      <c r="AS466" s="6380" t="s">
        <v>4810</v>
      </c>
      <c r="AT466" s="6380"/>
      <c r="AU466" s="6331"/>
      <c r="AV466" s="6331"/>
      <c r="AW466" s="6331" t="s">
        <v>4809</v>
      </c>
      <c r="AX466" s="6331" t="s">
        <v>4809</v>
      </c>
      <c r="AY466" s="6331">
        <v>0</v>
      </c>
      <c r="AZ466" s="6331">
        <v>0</v>
      </c>
      <c r="BA466" s="6331">
        <v>0</v>
      </c>
      <c r="BB466" s="6331">
        <v>0</v>
      </c>
      <c r="BC466" s="6331" t="s">
        <v>2030</v>
      </c>
      <c r="BD466" s="6329" t="s">
        <v>2031</v>
      </c>
      <c r="BE466" s="6383">
        <f>$CD$47+SUM(CD467:CD469)</f>
        <v>8952</v>
      </c>
      <c r="BF466" s="6383">
        <f>BE466</f>
        <v>8952</v>
      </c>
      <c r="BG466" s="6383">
        <f>$CE$47+SUM(CE467:CE469)</f>
        <v>15623</v>
      </c>
      <c r="BH466" s="6383">
        <f>$CF$47+SUM(CF467/2+CF468+CF469)</f>
        <v>1631</v>
      </c>
      <c r="BI466" s="6383">
        <f>BH466</f>
        <v>1631</v>
      </c>
      <c r="BJ466" s="6383">
        <f>$CG$47+SUM(CG467/2+CG468+CG469)</f>
        <v>1928</v>
      </c>
      <c r="BK466" s="6212" t="s">
        <v>873</v>
      </c>
      <c r="BL466" s="6320">
        <v>9</v>
      </c>
      <c r="BM466" s="6320">
        <v>2</v>
      </c>
      <c r="BN466" s="6323" t="s">
        <v>2045</v>
      </c>
      <c r="BO466" s="6320" t="s">
        <v>2033</v>
      </c>
      <c r="BP466" s="6212" t="s">
        <v>2034</v>
      </c>
      <c r="BQ466" s="6160">
        <v>0</v>
      </c>
      <c r="BR466" s="6160">
        <v>0</v>
      </c>
      <c r="BS466" s="6160">
        <v>0</v>
      </c>
      <c r="BT466" s="6160">
        <v>0</v>
      </c>
      <c r="BU466" s="2064" t="s">
        <v>2035</v>
      </c>
      <c r="BV466" s="2066" t="s">
        <v>857</v>
      </c>
      <c r="BW466" s="2065"/>
      <c r="BX466" s="2064">
        <v>3980</v>
      </c>
      <c r="BY466" s="2064" t="s">
        <v>2034</v>
      </c>
      <c r="BZ466" s="2064">
        <v>3980</v>
      </c>
      <c r="CA466" s="2064" t="s">
        <v>2036</v>
      </c>
      <c r="CB466" s="2084" t="s">
        <v>2037</v>
      </c>
      <c r="CC466" s="2084" t="s">
        <v>1708</v>
      </c>
      <c r="CD466" s="2056">
        <f>$CD$34</f>
        <v>10752</v>
      </c>
      <c r="CE466" s="2056">
        <f>$CE$34</f>
        <v>10816</v>
      </c>
      <c r="CF466" s="2056">
        <f>$CF$36</f>
        <v>1024</v>
      </c>
      <c r="CG466" s="2056">
        <f>$CG$36</f>
        <v>1088</v>
      </c>
      <c r="CH466" s="191"/>
      <c r="CI466" s="1201">
        <v>2</v>
      </c>
      <c r="CJ466" s="1201" t="s">
        <v>859</v>
      </c>
      <c r="CK466" s="1201">
        <v>2</v>
      </c>
      <c r="CL466" s="2063"/>
      <c r="CM466" s="2063"/>
      <c r="CN466" s="2063"/>
      <c r="CO466" s="2063"/>
      <c r="CP466" s="2063"/>
      <c r="CQ466" s="6326" t="s">
        <v>2468</v>
      </c>
      <c r="CR466" s="6326" t="s">
        <v>2455</v>
      </c>
      <c r="CS466" s="2348" t="s">
        <v>5958</v>
      </c>
    </row>
    <row r="467" spans="1:97" ht="12.75" customHeight="1">
      <c r="A467" s="6141"/>
      <c r="B467" s="6361"/>
      <c r="C467" s="3490"/>
      <c r="D467" s="6387"/>
      <c r="E467" s="6390"/>
      <c r="F467" s="6343"/>
      <c r="G467" s="6394"/>
      <c r="H467" s="6394"/>
      <c r="I467" s="6382"/>
      <c r="J467" s="6382"/>
      <c r="K467" s="6382"/>
      <c r="L467" s="6382"/>
      <c r="M467" s="6382"/>
      <c r="N467" s="6382"/>
      <c r="O467" s="6382"/>
      <c r="P467" s="6382"/>
      <c r="Q467" s="6382"/>
      <c r="R467" s="6382"/>
      <c r="S467" s="6382"/>
      <c r="T467" s="6382"/>
      <c r="U467" s="6382"/>
      <c r="V467" s="6382"/>
      <c r="W467" s="6382"/>
      <c r="X467" s="6382"/>
      <c r="Y467" s="6382"/>
      <c r="Z467" s="6382"/>
      <c r="AA467" s="6382"/>
      <c r="AB467" s="6382"/>
      <c r="AC467" s="6382"/>
      <c r="AD467" s="6382"/>
      <c r="AE467" s="6382"/>
      <c r="AF467" s="6382"/>
      <c r="AG467" s="6382"/>
      <c r="AH467" s="6382"/>
      <c r="AI467" s="6382"/>
      <c r="AJ467" s="6382"/>
      <c r="AK467" s="6382"/>
      <c r="AL467" s="6382"/>
      <c r="AM467" s="6382"/>
      <c r="AN467" s="6382"/>
      <c r="AO467" s="6382"/>
      <c r="AP467" s="6382"/>
      <c r="AQ467" s="6382"/>
      <c r="AR467" s="6382"/>
      <c r="AS467" s="6382"/>
      <c r="AT467" s="6382"/>
      <c r="AU467" s="6332"/>
      <c r="AV467" s="6332"/>
      <c r="AW467" s="6332"/>
      <c r="AX467" s="6332"/>
      <c r="AY467" s="6332"/>
      <c r="AZ467" s="6332"/>
      <c r="BA467" s="6332"/>
      <c r="BB467" s="6332"/>
      <c r="BC467" s="6332"/>
      <c r="BD467" s="6330"/>
      <c r="BE467" s="6384"/>
      <c r="BF467" s="6384"/>
      <c r="BG467" s="6384"/>
      <c r="BH467" s="6384"/>
      <c r="BI467" s="6384"/>
      <c r="BJ467" s="6384"/>
      <c r="BK467" s="6206"/>
      <c r="BL467" s="6321"/>
      <c r="BM467" s="6321"/>
      <c r="BN467" s="6324"/>
      <c r="BO467" s="6321"/>
      <c r="BP467" s="6206"/>
      <c r="BQ467" s="6161"/>
      <c r="BR467" s="6161"/>
      <c r="BS467" s="6161"/>
      <c r="BT467" s="6161"/>
      <c r="BU467" s="2064" t="s">
        <v>2035</v>
      </c>
      <c r="BV467" s="2066" t="s">
        <v>857</v>
      </c>
      <c r="BW467" s="2065"/>
      <c r="BX467" s="1201">
        <v>3989</v>
      </c>
      <c r="BY467" s="2064" t="s">
        <v>2034</v>
      </c>
      <c r="BZ467" s="1201">
        <v>3989</v>
      </c>
      <c r="CA467" s="2064" t="s">
        <v>2036</v>
      </c>
      <c r="CB467" s="2067" t="s">
        <v>4977</v>
      </c>
      <c r="CC467" s="2067" t="s">
        <v>4976</v>
      </c>
      <c r="CD467" s="2056">
        <f>$CD$26</f>
        <v>4032</v>
      </c>
      <c r="CE467" s="2056">
        <f>$CE$26</f>
        <v>4096</v>
      </c>
      <c r="CF467" s="2056">
        <f>$CF$26</f>
        <v>512</v>
      </c>
      <c r="CG467" s="2056">
        <f>$CG$26</f>
        <v>576</v>
      </c>
      <c r="CH467" s="2070"/>
      <c r="CI467" s="2069">
        <v>2</v>
      </c>
      <c r="CJ467" s="2069" t="s">
        <v>859</v>
      </c>
      <c r="CK467" s="2069">
        <v>2</v>
      </c>
      <c r="CL467" s="2068">
        <v>3</v>
      </c>
      <c r="CM467" s="2068" t="s">
        <v>875</v>
      </c>
      <c r="CN467" s="2068" t="s">
        <v>859</v>
      </c>
      <c r="CO467" s="2068" t="s">
        <v>876</v>
      </c>
      <c r="CP467" s="2068" t="s">
        <v>877</v>
      </c>
      <c r="CQ467" s="6327"/>
      <c r="CR467" s="6327"/>
      <c r="CS467" s="2349"/>
    </row>
    <row r="468" spans="1:97" ht="12.75" customHeight="1">
      <c r="A468" s="6141"/>
      <c r="B468" s="6361"/>
      <c r="C468" s="3490"/>
      <c r="D468" s="6387"/>
      <c r="E468" s="6390"/>
      <c r="F468" s="6343"/>
      <c r="G468" s="6394"/>
      <c r="H468" s="6394"/>
      <c r="I468" s="6382"/>
      <c r="J468" s="6382"/>
      <c r="K468" s="6382"/>
      <c r="L468" s="6382"/>
      <c r="M468" s="6382"/>
      <c r="N468" s="6382"/>
      <c r="O468" s="6382"/>
      <c r="P468" s="6382"/>
      <c r="Q468" s="6382"/>
      <c r="R468" s="6382"/>
      <c r="S468" s="6382"/>
      <c r="T468" s="6382"/>
      <c r="U468" s="6382"/>
      <c r="V468" s="6382"/>
      <c r="W468" s="6382"/>
      <c r="X468" s="6382"/>
      <c r="Y468" s="6382"/>
      <c r="Z468" s="6382"/>
      <c r="AA468" s="6382"/>
      <c r="AB468" s="6382"/>
      <c r="AC468" s="6382"/>
      <c r="AD468" s="6382"/>
      <c r="AE468" s="6382"/>
      <c r="AF468" s="6382"/>
      <c r="AG468" s="6382"/>
      <c r="AH468" s="6382"/>
      <c r="AI468" s="6382"/>
      <c r="AJ468" s="6382"/>
      <c r="AK468" s="6382"/>
      <c r="AL468" s="6382"/>
      <c r="AM468" s="6382"/>
      <c r="AN468" s="6382"/>
      <c r="AO468" s="6382"/>
      <c r="AP468" s="6382"/>
      <c r="AQ468" s="6382"/>
      <c r="AR468" s="6382"/>
      <c r="AS468" s="6382"/>
      <c r="AT468" s="6382"/>
      <c r="AU468" s="6332"/>
      <c r="AV468" s="6332"/>
      <c r="AW468" s="6332"/>
      <c r="AX468" s="6332"/>
      <c r="AY468" s="6332"/>
      <c r="AZ468" s="6332"/>
      <c r="BA468" s="6332"/>
      <c r="BB468" s="6332"/>
      <c r="BC468" s="6332"/>
      <c r="BD468" s="6329" t="s">
        <v>2031</v>
      </c>
      <c r="BE468" s="6384"/>
      <c r="BF468" s="6384"/>
      <c r="BG468" s="6384"/>
      <c r="BH468" s="6384"/>
      <c r="BI468" s="6384"/>
      <c r="BJ468" s="6384"/>
      <c r="BK468" s="6206"/>
      <c r="BL468" s="6321"/>
      <c r="BM468" s="6321"/>
      <c r="BN468" s="6324"/>
      <c r="BO468" s="6321"/>
      <c r="BP468" s="6206"/>
      <c r="BQ468" s="6161"/>
      <c r="BR468" s="6161"/>
      <c r="BS468" s="6161"/>
      <c r="BT468" s="6161"/>
      <c r="BU468" s="2064" t="s">
        <v>2035</v>
      </c>
      <c r="BV468" s="2066" t="s">
        <v>857</v>
      </c>
      <c r="BW468" s="2065"/>
      <c r="BX468" s="1201">
        <v>3993</v>
      </c>
      <c r="BY468" s="2064" t="s">
        <v>2034</v>
      </c>
      <c r="BZ468" s="1201">
        <v>3993</v>
      </c>
      <c r="CA468" s="2064" t="s">
        <v>2036</v>
      </c>
      <c r="CB468" s="2067" t="s">
        <v>340</v>
      </c>
      <c r="CC468" s="2067" t="s">
        <v>340</v>
      </c>
      <c r="CD468" s="2056">
        <v>512</v>
      </c>
      <c r="CE468" s="2056">
        <v>512</v>
      </c>
      <c r="CF468" s="2056">
        <v>512</v>
      </c>
      <c r="CG468" s="2056">
        <v>512</v>
      </c>
      <c r="CH468" s="191"/>
      <c r="CI468" s="1201">
        <v>10</v>
      </c>
      <c r="CJ468" s="1201" t="s">
        <v>859</v>
      </c>
      <c r="CK468" s="1201">
        <v>10</v>
      </c>
      <c r="CL468" s="2063"/>
      <c r="CM468" s="2063"/>
      <c r="CN468" s="2063"/>
      <c r="CO468" s="2063"/>
      <c r="CP468" s="2063"/>
      <c r="CQ468" s="6327"/>
      <c r="CR468" s="6327"/>
      <c r="CS468" s="2349"/>
    </row>
    <row r="469" spans="1:97" ht="12.75" customHeight="1">
      <c r="A469" s="6141"/>
      <c r="B469" s="6362"/>
      <c r="C469" s="3491"/>
      <c r="D469" s="6388"/>
      <c r="E469" s="6391"/>
      <c r="F469" s="6156"/>
      <c r="G469" s="6395"/>
      <c r="H469" s="6395"/>
      <c r="I469" s="6381"/>
      <c r="J469" s="6381"/>
      <c r="K469" s="6381"/>
      <c r="L469" s="6381"/>
      <c r="M469" s="6381"/>
      <c r="N469" s="6381"/>
      <c r="O469" s="6381"/>
      <c r="P469" s="6381"/>
      <c r="Q469" s="6381"/>
      <c r="R469" s="6381"/>
      <c r="S469" s="6381"/>
      <c r="T469" s="6381"/>
      <c r="U469" s="6381"/>
      <c r="V469" s="6381"/>
      <c r="W469" s="6381"/>
      <c r="X469" s="6381"/>
      <c r="Y469" s="6381"/>
      <c r="Z469" s="6381"/>
      <c r="AA469" s="6381"/>
      <c r="AB469" s="6381"/>
      <c r="AC469" s="6381"/>
      <c r="AD469" s="6381"/>
      <c r="AE469" s="6381"/>
      <c r="AF469" s="6381"/>
      <c r="AG469" s="6381"/>
      <c r="AH469" s="6381"/>
      <c r="AI469" s="6381"/>
      <c r="AJ469" s="6381"/>
      <c r="AK469" s="6381"/>
      <c r="AL469" s="6381"/>
      <c r="AM469" s="6381"/>
      <c r="AN469" s="6381"/>
      <c r="AO469" s="6381"/>
      <c r="AP469" s="6381"/>
      <c r="AQ469" s="6381"/>
      <c r="AR469" s="6381"/>
      <c r="AS469" s="6381"/>
      <c r="AT469" s="6381"/>
      <c r="AU469" s="6333"/>
      <c r="AV469" s="6333"/>
      <c r="AW469" s="6333"/>
      <c r="AX469" s="6333"/>
      <c r="AY469" s="6333"/>
      <c r="AZ469" s="6333"/>
      <c r="BA469" s="6333"/>
      <c r="BB469" s="6333"/>
      <c r="BC469" s="6333"/>
      <c r="BD469" s="6330"/>
      <c r="BE469" s="6385"/>
      <c r="BF469" s="6385"/>
      <c r="BG469" s="6385"/>
      <c r="BH469" s="6385"/>
      <c r="BI469" s="6385"/>
      <c r="BJ469" s="6385"/>
      <c r="BK469" s="6207"/>
      <c r="BL469" s="6322"/>
      <c r="BM469" s="6322"/>
      <c r="BN469" s="6325"/>
      <c r="BO469" s="6322"/>
      <c r="BP469" s="6207"/>
      <c r="BQ469" s="6162"/>
      <c r="BR469" s="6162"/>
      <c r="BS469" s="6162"/>
      <c r="BT469" s="6162"/>
      <c r="BU469" s="2064"/>
      <c r="BV469" s="2066"/>
      <c r="BW469" s="2065"/>
      <c r="BX469" s="1201"/>
      <c r="BY469" s="2064"/>
      <c r="BZ469" s="1201"/>
      <c r="CA469" s="2064"/>
      <c r="CB469" s="191"/>
      <c r="CC469" s="191"/>
      <c r="CD469" s="2218"/>
      <c r="CE469" s="2219"/>
      <c r="CF469" s="2219"/>
      <c r="CG469" s="2220"/>
      <c r="CH469" s="191"/>
      <c r="CI469" s="1201"/>
      <c r="CJ469" s="1201"/>
      <c r="CK469" s="1201"/>
      <c r="CL469" s="2063"/>
      <c r="CM469" s="2063"/>
      <c r="CN469" s="2063"/>
      <c r="CO469" s="2063"/>
      <c r="CP469" s="2063"/>
      <c r="CQ469" s="6328"/>
      <c r="CR469" s="6328"/>
      <c r="CS469" s="2350"/>
    </row>
    <row r="470" spans="1:97" ht="12.75" customHeight="1">
      <c r="A470" s="6141"/>
      <c r="B470" s="6360" t="s">
        <v>2463</v>
      </c>
      <c r="C470" s="3627" t="s">
        <v>5919</v>
      </c>
      <c r="D470" s="6386" t="s">
        <v>5865</v>
      </c>
      <c r="E470" s="6389" t="s">
        <v>2043</v>
      </c>
      <c r="F470" s="6392" t="s">
        <v>5920</v>
      </c>
      <c r="G470" s="6393">
        <v>1</v>
      </c>
      <c r="H470" s="6393">
        <v>1</v>
      </c>
      <c r="I470" s="6380" t="s">
        <v>2028</v>
      </c>
      <c r="J470" s="6380" t="s">
        <v>2028</v>
      </c>
      <c r="K470" s="6380" t="s">
        <v>2029</v>
      </c>
      <c r="L470" s="6380" t="s">
        <v>2029</v>
      </c>
      <c r="M470" s="6380">
        <v>8</v>
      </c>
      <c r="N470" s="6380">
        <v>0</v>
      </c>
      <c r="O470" s="6380">
        <v>31</v>
      </c>
      <c r="P470" s="6380">
        <v>8</v>
      </c>
      <c r="Q470" s="6380">
        <v>0</v>
      </c>
      <c r="R470" s="6380">
        <v>31</v>
      </c>
      <c r="S470" s="6380">
        <v>0</v>
      </c>
      <c r="T470" s="6380">
        <v>0</v>
      </c>
      <c r="U470" s="6380">
        <v>0</v>
      </c>
      <c r="V470" s="6380">
        <v>0</v>
      </c>
      <c r="W470" s="6380">
        <v>0</v>
      </c>
      <c r="X470" s="6380">
        <v>0</v>
      </c>
      <c r="Y470" s="6380">
        <v>0</v>
      </c>
      <c r="Z470" s="6380">
        <v>0</v>
      </c>
      <c r="AA470" s="6380">
        <v>0</v>
      </c>
      <c r="AB470" s="6380">
        <v>0</v>
      </c>
      <c r="AC470" s="6380"/>
      <c r="AD470" s="6380"/>
      <c r="AE470" s="6380"/>
      <c r="AF470" s="6380"/>
      <c r="AG470" s="6380"/>
      <c r="AH470" s="6380"/>
      <c r="AI470" s="6380"/>
      <c r="AJ470" s="6380">
        <v>0</v>
      </c>
      <c r="AK470" s="6380">
        <v>0</v>
      </c>
      <c r="AL470" s="6380">
        <v>0</v>
      </c>
      <c r="AM470" s="6380">
        <v>0</v>
      </c>
      <c r="AN470" s="6380" t="s">
        <v>2029</v>
      </c>
      <c r="AO470" s="6380">
        <v>0</v>
      </c>
      <c r="AP470" s="6380">
        <v>0</v>
      </c>
      <c r="AQ470" s="6380">
        <v>0</v>
      </c>
      <c r="AR470" s="6380">
        <v>0</v>
      </c>
      <c r="AS470" s="6380" t="s">
        <v>4810</v>
      </c>
      <c r="AT470" s="6380"/>
      <c r="AU470" s="6331"/>
      <c r="AV470" s="6331"/>
      <c r="AW470" s="6331" t="s">
        <v>4809</v>
      </c>
      <c r="AX470" s="6331" t="s">
        <v>4809</v>
      </c>
      <c r="AY470" s="6331">
        <v>0</v>
      </c>
      <c r="AZ470" s="6331">
        <v>0</v>
      </c>
      <c r="BA470" s="6331">
        <v>0</v>
      </c>
      <c r="BB470" s="6331">
        <v>0</v>
      </c>
      <c r="BC470" s="6331" t="s">
        <v>2030</v>
      </c>
      <c r="BD470" s="6329" t="s">
        <v>2031</v>
      </c>
      <c r="BE470" s="6383">
        <f>$CD$48+SUM(CD471:CD473)+64</f>
        <v>15623</v>
      </c>
      <c r="BF470" s="6383">
        <f>BE470</f>
        <v>15623</v>
      </c>
      <c r="BG470" s="6383">
        <f>$CE$48+SUM(CE471:CE473)</f>
        <v>26650</v>
      </c>
      <c r="BH470" s="6383">
        <f>$CF$47+SUM(CF471/2+CF472+CF473)</f>
        <v>1631</v>
      </c>
      <c r="BI470" s="6383">
        <f>BH470</f>
        <v>1631</v>
      </c>
      <c r="BJ470" s="6383">
        <f>$CG$47+SUM(CG471/2+CG472+CG473)</f>
        <v>1928</v>
      </c>
      <c r="BK470" s="6212" t="s">
        <v>873</v>
      </c>
      <c r="BL470" s="6320">
        <v>9</v>
      </c>
      <c r="BM470" s="6320">
        <v>2</v>
      </c>
      <c r="BN470" s="6323" t="s">
        <v>2045</v>
      </c>
      <c r="BO470" s="6320" t="s">
        <v>2033</v>
      </c>
      <c r="BP470" s="6212" t="s">
        <v>2034</v>
      </c>
      <c r="BQ470" s="6160">
        <v>0</v>
      </c>
      <c r="BR470" s="6160">
        <v>0</v>
      </c>
      <c r="BS470" s="6160">
        <v>0</v>
      </c>
      <c r="BT470" s="6160">
        <v>0</v>
      </c>
      <c r="BU470" s="2064" t="s">
        <v>2035</v>
      </c>
      <c r="BV470" s="2066" t="s">
        <v>857</v>
      </c>
      <c r="BW470" s="2065"/>
      <c r="BX470" s="2064">
        <v>3980</v>
      </c>
      <c r="BY470" s="2064" t="s">
        <v>2034</v>
      </c>
      <c r="BZ470" s="2064">
        <v>3980</v>
      </c>
      <c r="CA470" s="2064" t="s">
        <v>2036</v>
      </c>
      <c r="CB470" s="2084" t="s">
        <v>2040</v>
      </c>
      <c r="CC470" s="2084" t="s">
        <v>1708</v>
      </c>
      <c r="CD470" s="2056">
        <f>$CD$35</f>
        <v>21696</v>
      </c>
      <c r="CE470" s="2056">
        <f>$CE$35</f>
        <v>21760</v>
      </c>
      <c r="CF470" s="2056">
        <f>$CF$36</f>
        <v>1024</v>
      </c>
      <c r="CG470" s="2056">
        <f>$CG$36</f>
        <v>1088</v>
      </c>
      <c r="CH470" s="191"/>
      <c r="CI470" s="1201">
        <v>2</v>
      </c>
      <c r="CJ470" s="1201" t="s">
        <v>859</v>
      </c>
      <c r="CK470" s="1201">
        <v>2</v>
      </c>
      <c r="CL470" s="2063"/>
      <c r="CM470" s="2063"/>
      <c r="CN470" s="2063"/>
      <c r="CO470" s="2063"/>
      <c r="CP470" s="2063"/>
      <c r="CQ470" s="6326" t="s">
        <v>2468</v>
      </c>
      <c r="CR470" s="6326" t="s">
        <v>2455</v>
      </c>
      <c r="CS470" s="2348" t="s">
        <v>5958</v>
      </c>
    </row>
    <row r="471" spans="1:97" ht="12.75" customHeight="1">
      <c r="A471" s="6141"/>
      <c r="B471" s="6361"/>
      <c r="C471" s="3490"/>
      <c r="D471" s="6387"/>
      <c r="E471" s="6390"/>
      <c r="F471" s="6343"/>
      <c r="G471" s="6394"/>
      <c r="H471" s="6394"/>
      <c r="I471" s="6382"/>
      <c r="J471" s="6382"/>
      <c r="K471" s="6382"/>
      <c r="L471" s="6382"/>
      <c r="M471" s="6382"/>
      <c r="N471" s="6382"/>
      <c r="O471" s="6382"/>
      <c r="P471" s="6382"/>
      <c r="Q471" s="6382"/>
      <c r="R471" s="6382"/>
      <c r="S471" s="6382"/>
      <c r="T471" s="6382"/>
      <c r="U471" s="6382"/>
      <c r="V471" s="6382"/>
      <c r="W471" s="6382"/>
      <c r="X471" s="6382"/>
      <c r="Y471" s="6382"/>
      <c r="Z471" s="6382"/>
      <c r="AA471" s="6382"/>
      <c r="AB471" s="6382"/>
      <c r="AC471" s="6382"/>
      <c r="AD471" s="6382"/>
      <c r="AE471" s="6382"/>
      <c r="AF471" s="6382"/>
      <c r="AG471" s="6382"/>
      <c r="AH471" s="6382"/>
      <c r="AI471" s="6382"/>
      <c r="AJ471" s="6382"/>
      <c r="AK471" s="6382"/>
      <c r="AL471" s="6382"/>
      <c r="AM471" s="6382"/>
      <c r="AN471" s="6382"/>
      <c r="AO471" s="6382"/>
      <c r="AP471" s="6382"/>
      <c r="AQ471" s="6382"/>
      <c r="AR471" s="6382"/>
      <c r="AS471" s="6382"/>
      <c r="AT471" s="6382"/>
      <c r="AU471" s="6332"/>
      <c r="AV471" s="6332"/>
      <c r="AW471" s="6332"/>
      <c r="AX471" s="6332"/>
      <c r="AY471" s="6332"/>
      <c r="AZ471" s="6332"/>
      <c r="BA471" s="6332"/>
      <c r="BB471" s="6332"/>
      <c r="BC471" s="6332"/>
      <c r="BD471" s="6330"/>
      <c r="BE471" s="6384"/>
      <c r="BF471" s="6384"/>
      <c r="BG471" s="6384"/>
      <c r="BH471" s="6384"/>
      <c r="BI471" s="6384"/>
      <c r="BJ471" s="6384"/>
      <c r="BK471" s="6206"/>
      <c r="BL471" s="6321"/>
      <c r="BM471" s="6321"/>
      <c r="BN471" s="6324"/>
      <c r="BO471" s="6321"/>
      <c r="BP471" s="6206"/>
      <c r="BQ471" s="6161"/>
      <c r="BR471" s="6161"/>
      <c r="BS471" s="6161"/>
      <c r="BT471" s="6161"/>
      <c r="BU471" s="2064" t="s">
        <v>2035</v>
      </c>
      <c r="BV471" s="2066" t="s">
        <v>857</v>
      </c>
      <c r="BW471" s="2065"/>
      <c r="BX471" s="1201">
        <v>3989</v>
      </c>
      <c r="BY471" s="2064" t="s">
        <v>2034</v>
      </c>
      <c r="BZ471" s="1201">
        <v>3989</v>
      </c>
      <c r="CA471" s="2064" t="s">
        <v>2036</v>
      </c>
      <c r="CB471" s="2067" t="s">
        <v>4977</v>
      </c>
      <c r="CC471" s="2067" t="s">
        <v>4976</v>
      </c>
      <c r="CD471" s="2056">
        <f>$CD$26</f>
        <v>4032</v>
      </c>
      <c r="CE471" s="2056">
        <f>$CE$26</f>
        <v>4096</v>
      </c>
      <c r="CF471" s="2056">
        <f>$CF$26</f>
        <v>512</v>
      </c>
      <c r="CG471" s="2056">
        <f>$CG$26</f>
        <v>576</v>
      </c>
      <c r="CH471" s="2070"/>
      <c r="CI471" s="2069">
        <v>2</v>
      </c>
      <c r="CJ471" s="2069" t="s">
        <v>859</v>
      </c>
      <c r="CK471" s="2069">
        <v>2</v>
      </c>
      <c r="CL471" s="2068">
        <v>3</v>
      </c>
      <c r="CM471" s="2068" t="s">
        <v>875</v>
      </c>
      <c r="CN471" s="2068" t="s">
        <v>859</v>
      </c>
      <c r="CO471" s="2068" t="s">
        <v>876</v>
      </c>
      <c r="CP471" s="2068" t="s">
        <v>877</v>
      </c>
      <c r="CQ471" s="6327"/>
      <c r="CR471" s="6327"/>
      <c r="CS471" s="2349"/>
    </row>
    <row r="472" spans="1:97" ht="12.75" customHeight="1">
      <c r="A472" s="6141"/>
      <c r="B472" s="6361"/>
      <c r="C472" s="3490"/>
      <c r="D472" s="6387"/>
      <c r="E472" s="6390"/>
      <c r="F472" s="6343"/>
      <c r="G472" s="6394"/>
      <c r="H472" s="6394"/>
      <c r="I472" s="6382"/>
      <c r="J472" s="6382"/>
      <c r="K472" s="6382"/>
      <c r="L472" s="6382"/>
      <c r="M472" s="6382"/>
      <c r="N472" s="6382"/>
      <c r="O472" s="6382"/>
      <c r="P472" s="6382"/>
      <c r="Q472" s="6382"/>
      <c r="R472" s="6382"/>
      <c r="S472" s="6382"/>
      <c r="T472" s="6382"/>
      <c r="U472" s="6382"/>
      <c r="V472" s="6382"/>
      <c r="W472" s="6382"/>
      <c r="X472" s="6382"/>
      <c r="Y472" s="6382"/>
      <c r="Z472" s="6382"/>
      <c r="AA472" s="6382"/>
      <c r="AB472" s="6382"/>
      <c r="AC472" s="6382"/>
      <c r="AD472" s="6382"/>
      <c r="AE472" s="6382"/>
      <c r="AF472" s="6382"/>
      <c r="AG472" s="6382"/>
      <c r="AH472" s="6382"/>
      <c r="AI472" s="6382"/>
      <c r="AJ472" s="6382"/>
      <c r="AK472" s="6382"/>
      <c r="AL472" s="6382"/>
      <c r="AM472" s="6382"/>
      <c r="AN472" s="6382"/>
      <c r="AO472" s="6382"/>
      <c r="AP472" s="6382"/>
      <c r="AQ472" s="6382"/>
      <c r="AR472" s="6382"/>
      <c r="AS472" s="6382"/>
      <c r="AT472" s="6382"/>
      <c r="AU472" s="6332"/>
      <c r="AV472" s="6332"/>
      <c r="AW472" s="6332"/>
      <c r="AX472" s="6332"/>
      <c r="AY472" s="6332"/>
      <c r="AZ472" s="6332"/>
      <c r="BA472" s="6332"/>
      <c r="BB472" s="6332"/>
      <c r="BC472" s="6332"/>
      <c r="BD472" s="6329" t="s">
        <v>2031</v>
      </c>
      <c r="BE472" s="6384"/>
      <c r="BF472" s="6384"/>
      <c r="BG472" s="6384"/>
      <c r="BH472" s="6384"/>
      <c r="BI472" s="6384"/>
      <c r="BJ472" s="6384"/>
      <c r="BK472" s="6206"/>
      <c r="BL472" s="6321"/>
      <c r="BM472" s="6321"/>
      <c r="BN472" s="6324"/>
      <c r="BO472" s="6321"/>
      <c r="BP472" s="6206"/>
      <c r="BQ472" s="6161"/>
      <c r="BR472" s="6161"/>
      <c r="BS472" s="6161"/>
      <c r="BT472" s="6161"/>
      <c r="BU472" s="2064" t="s">
        <v>2035</v>
      </c>
      <c r="BV472" s="2066" t="s">
        <v>857</v>
      </c>
      <c r="BW472" s="2065"/>
      <c r="BX472" s="1201">
        <v>3993</v>
      </c>
      <c r="BY472" s="2064" t="s">
        <v>2034</v>
      </c>
      <c r="BZ472" s="1201">
        <v>3993</v>
      </c>
      <c r="CA472" s="2064" t="s">
        <v>2036</v>
      </c>
      <c r="CB472" s="2067" t="s">
        <v>340</v>
      </c>
      <c r="CC472" s="2067" t="s">
        <v>340</v>
      </c>
      <c r="CD472" s="2056">
        <v>512</v>
      </c>
      <c r="CE472" s="2056">
        <v>512</v>
      </c>
      <c r="CF472" s="2056">
        <v>512</v>
      </c>
      <c r="CG472" s="2056">
        <v>512</v>
      </c>
      <c r="CH472" s="191"/>
      <c r="CI472" s="1201">
        <v>10</v>
      </c>
      <c r="CJ472" s="1201" t="s">
        <v>859</v>
      </c>
      <c r="CK472" s="1201">
        <v>10</v>
      </c>
      <c r="CL472" s="2063"/>
      <c r="CM472" s="2063"/>
      <c r="CN472" s="2063"/>
      <c r="CO472" s="2063"/>
      <c r="CP472" s="2063"/>
      <c r="CQ472" s="6327"/>
      <c r="CR472" s="6327"/>
      <c r="CS472" s="2349"/>
    </row>
    <row r="473" spans="1:97" ht="12.75" customHeight="1">
      <c r="A473" s="6142"/>
      <c r="B473" s="6362"/>
      <c r="C473" s="3491"/>
      <c r="D473" s="6388"/>
      <c r="E473" s="6391"/>
      <c r="F473" s="6156"/>
      <c r="G473" s="6395"/>
      <c r="H473" s="6395"/>
      <c r="I473" s="6381"/>
      <c r="J473" s="6381"/>
      <c r="K473" s="6381"/>
      <c r="L473" s="6381"/>
      <c r="M473" s="6381"/>
      <c r="N473" s="6381"/>
      <c r="O473" s="6381"/>
      <c r="P473" s="6381"/>
      <c r="Q473" s="6381"/>
      <c r="R473" s="6381"/>
      <c r="S473" s="6381"/>
      <c r="T473" s="6381"/>
      <c r="U473" s="6381"/>
      <c r="V473" s="6381"/>
      <c r="W473" s="6381"/>
      <c r="X473" s="6381"/>
      <c r="Y473" s="6381"/>
      <c r="Z473" s="6381"/>
      <c r="AA473" s="6381"/>
      <c r="AB473" s="6381"/>
      <c r="AC473" s="6381"/>
      <c r="AD473" s="6381"/>
      <c r="AE473" s="6381"/>
      <c r="AF473" s="6381"/>
      <c r="AG473" s="6381"/>
      <c r="AH473" s="6381"/>
      <c r="AI473" s="6381"/>
      <c r="AJ473" s="6381"/>
      <c r="AK473" s="6381"/>
      <c r="AL473" s="6381"/>
      <c r="AM473" s="6381"/>
      <c r="AN473" s="6381"/>
      <c r="AO473" s="6381"/>
      <c r="AP473" s="6381"/>
      <c r="AQ473" s="6381"/>
      <c r="AR473" s="6381"/>
      <c r="AS473" s="6381"/>
      <c r="AT473" s="6381"/>
      <c r="AU473" s="6333"/>
      <c r="AV473" s="6333"/>
      <c r="AW473" s="6333"/>
      <c r="AX473" s="6333"/>
      <c r="AY473" s="6333"/>
      <c r="AZ473" s="6333"/>
      <c r="BA473" s="6333"/>
      <c r="BB473" s="6333"/>
      <c r="BC473" s="6333"/>
      <c r="BD473" s="6330"/>
      <c r="BE473" s="6385"/>
      <c r="BF473" s="6385"/>
      <c r="BG473" s="6385"/>
      <c r="BH473" s="6385"/>
      <c r="BI473" s="6385"/>
      <c r="BJ473" s="6385"/>
      <c r="BK473" s="6207"/>
      <c r="BL473" s="6322"/>
      <c r="BM473" s="6322"/>
      <c r="BN473" s="6325"/>
      <c r="BO473" s="6322"/>
      <c r="BP473" s="6207"/>
      <c r="BQ473" s="6162"/>
      <c r="BR473" s="6162"/>
      <c r="BS473" s="6162"/>
      <c r="BT473" s="6162"/>
      <c r="BU473" s="2064"/>
      <c r="BV473" s="2066"/>
      <c r="BW473" s="2065"/>
      <c r="BX473" s="1201"/>
      <c r="BY473" s="2064"/>
      <c r="BZ473" s="1201"/>
      <c r="CA473" s="2064"/>
      <c r="CB473" s="191"/>
      <c r="CC473" s="191"/>
      <c r="CD473" s="2218"/>
      <c r="CE473" s="2219"/>
      <c r="CF473" s="2219"/>
      <c r="CG473" s="2220"/>
      <c r="CH473" s="191"/>
      <c r="CI473" s="1201"/>
      <c r="CJ473" s="1201"/>
      <c r="CK473" s="1201"/>
      <c r="CL473" s="2063"/>
      <c r="CM473" s="2063"/>
      <c r="CN473" s="2063"/>
      <c r="CO473" s="2063"/>
      <c r="CP473" s="2063"/>
      <c r="CQ473" s="6328"/>
      <c r="CR473" s="6328"/>
      <c r="CS473" s="2350"/>
    </row>
    <row r="474" spans="1:97" ht="12.75" customHeight="1">
      <c r="A474" s="6140" t="s">
        <v>5967</v>
      </c>
      <c r="B474" s="6360" t="s">
        <v>2463</v>
      </c>
      <c r="C474" s="3627" t="s">
        <v>4450</v>
      </c>
      <c r="D474" s="6386" t="s">
        <v>5866</v>
      </c>
      <c r="E474" s="6389" t="s">
        <v>2050</v>
      </c>
      <c r="F474" s="6392" t="s">
        <v>5923</v>
      </c>
      <c r="G474" s="6393">
        <v>1</v>
      </c>
      <c r="H474" s="6393">
        <v>1</v>
      </c>
      <c r="I474" s="6380" t="s">
        <v>2028</v>
      </c>
      <c r="J474" s="6380" t="s">
        <v>2028</v>
      </c>
      <c r="K474" s="6380" t="s">
        <v>2029</v>
      </c>
      <c r="L474" s="6380" t="s">
        <v>2029</v>
      </c>
      <c r="M474" s="6380">
        <v>9</v>
      </c>
      <c r="N474" s="6380">
        <v>0</v>
      </c>
      <c r="O474" s="6380">
        <v>31</v>
      </c>
      <c r="P474" s="6380">
        <v>9</v>
      </c>
      <c r="Q474" s="6380">
        <v>0</v>
      </c>
      <c r="R474" s="6380">
        <v>31</v>
      </c>
      <c r="S474" s="6380">
        <v>0</v>
      </c>
      <c r="T474" s="6380">
        <v>0</v>
      </c>
      <c r="U474" s="6380">
        <v>0</v>
      </c>
      <c r="V474" s="6380">
        <v>0</v>
      </c>
      <c r="W474" s="6380">
        <v>0</v>
      </c>
      <c r="X474" s="6380">
        <v>0</v>
      </c>
      <c r="Y474" s="6380">
        <v>0</v>
      </c>
      <c r="Z474" s="6380">
        <v>0</v>
      </c>
      <c r="AA474" s="6380">
        <v>0</v>
      </c>
      <c r="AB474" s="6380">
        <v>0</v>
      </c>
      <c r="AC474" s="6380"/>
      <c r="AD474" s="6380"/>
      <c r="AE474" s="6380"/>
      <c r="AF474" s="6380"/>
      <c r="AG474" s="6380"/>
      <c r="AH474" s="6380"/>
      <c r="AI474" s="6380"/>
      <c r="AJ474" s="6380">
        <v>0</v>
      </c>
      <c r="AK474" s="6380">
        <v>0</v>
      </c>
      <c r="AL474" s="6380">
        <v>0</v>
      </c>
      <c r="AM474" s="6380">
        <v>0</v>
      </c>
      <c r="AN474" s="6380" t="s">
        <v>2029</v>
      </c>
      <c r="AO474" s="6380">
        <v>0</v>
      </c>
      <c r="AP474" s="6380">
        <v>0</v>
      </c>
      <c r="AQ474" s="6380">
        <v>0</v>
      </c>
      <c r="AR474" s="6380">
        <v>0</v>
      </c>
      <c r="AS474" s="6380" t="s">
        <v>4810</v>
      </c>
      <c r="AT474" s="6380"/>
      <c r="AU474" s="6331"/>
      <c r="AV474" s="6331"/>
      <c r="AW474" s="6331" t="s">
        <v>4809</v>
      </c>
      <c r="AX474" s="6331" t="s">
        <v>4809</v>
      </c>
      <c r="AY474" s="6331">
        <v>0</v>
      </c>
      <c r="AZ474" s="6331">
        <v>0</v>
      </c>
      <c r="BA474" s="6331">
        <v>0</v>
      </c>
      <c r="BB474" s="6331">
        <v>0</v>
      </c>
      <c r="BC474" s="6331" t="s">
        <v>2030</v>
      </c>
      <c r="BD474" s="6329" t="s">
        <v>2031</v>
      </c>
      <c r="BE474" s="6383">
        <f>$CD$47+SUM(CD475:CD477)</f>
        <v>10680</v>
      </c>
      <c r="BF474" s="6383">
        <f>BE474</f>
        <v>10680</v>
      </c>
      <c r="BG474" s="6383">
        <f>$CE$47+SUM(CE475:CE477)</f>
        <v>17351</v>
      </c>
      <c r="BH474" s="6383">
        <f>$CF$47+SUM(CF475/2+CF476+CF477)</f>
        <v>1375</v>
      </c>
      <c r="BI474" s="6383">
        <f>BH474</f>
        <v>1375</v>
      </c>
      <c r="BJ474" s="6383">
        <f>$CG$47+SUM(CG475/2+CG476+CG477)</f>
        <v>1672</v>
      </c>
      <c r="BK474" s="6212" t="s">
        <v>873</v>
      </c>
      <c r="BL474" s="6320">
        <v>9</v>
      </c>
      <c r="BM474" s="6320">
        <v>2</v>
      </c>
      <c r="BN474" s="6323" t="s">
        <v>2045</v>
      </c>
      <c r="BO474" s="6320" t="s">
        <v>2033</v>
      </c>
      <c r="BP474" s="6212" t="s">
        <v>2034</v>
      </c>
      <c r="BQ474" s="6160">
        <v>0</v>
      </c>
      <c r="BR474" s="6160">
        <v>0</v>
      </c>
      <c r="BS474" s="6160">
        <v>0</v>
      </c>
      <c r="BT474" s="6160">
        <v>0</v>
      </c>
      <c r="BU474" s="2064" t="s">
        <v>2035</v>
      </c>
      <c r="BV474" s="2066" t="s">
        <v>857</v>
      </c>
      <c r="BW474" s="2065"/>
      <c r="BX474" s="2064">
        <v>3980</v>
      </c>
      <c r="BY474" s="2064" t="s">
        <v>2034</v>
      </c>
      <c r="BZ474" s="2064">
        <v>3980</v>
      </c>
      <c r="CA474" s="2064" t="s">
        <v>2036</v>
      </c>
      <c r="CB474" s="2084" t="s">
        <v>2037</v>
      </c>
      <c r="CC474" s="2084" t="s">
        <v>1708</v>
      </c>
      <c r="CD474" s="2056">
        <f>$CD$34</f>
        <v>10752</v>
      </c>
      <c r="CE474" s="2056">
        <f>$CE$34</f>
        <v>10816</v>
      </c>
      <c r="CF474" s="2056">
        <f>$CF$36</f>
        <v>1024</v>
      </c>
      <c r="CG474" s="2056">
        <f>$CG$36</f>
        <v>1088</v>
      </c>
      <c r="CH474" s="191"/>
      <c r="CI474" s="1201">
        <v>2</v>
      </c>
      <c r="CJ474" s="1201" t="s">
        <v>859</v>
      </c>
      <c r="CK474" s="1201">
        <v>2</v>
      </c>
      <c r="CL474" s="2063"/>
      <c r="CM474" s="2063"/>
      <c r="CN474" s="2063"/>
      <c r="CO474" s="2063"/>
      <c r="CP474" s="2063"/>
      <c r="CQ474" s="6326" t="s">
        <v>2468</v>
      </c>
      <c r="CR474" s="6326" t="s">
        <v>2455</v>
      </c>
      <c r="CS474" s="2348" t="s">
        <v>5958</v>
      </c>
    </row>
    <row r="475" spans="1:97" ht="12.75" customHeight="1">
      <c r="A475" s="6141"/>
      <c r="B475" s="6361"/>
      <c r="C475" s="3490"/>
      <c r="D475" s="6387"/>
      <c r="E475" s="6390"/>
      <c r="F475" s="6343"/>
      <c r="G475" s="6394"/>
      <c r="H475" s="6394"/>
      <c r="I475" s="6382"/>
      <c r="J475" s="6382"/>
      <c r="K475" s="6382"/>
      <c r="L475" s="6382"/>
      <c r="M475" s="6382"/>
      <c r="N475" s="6382"/>
      <c r="O475" s="6382"/>
      <c r="P475" s="6382"/>
      <c r="Q475" s="6382"/>
      <c r="R475" s="6382"/>
      <c r="S475" s="6382"/>
      <c r="T475" s="6382"/>
      <c r="U475" s="6382"/>
      <c r="V475" s="6382"/>
      <c r="W475" s="6382"/>
      <c r="X475" s="6382"/>
      <c r="Y475" s="6382"/>
      <c r="Z475" s="6382"/>
      <c r="AA475" s="6382"/>
      <c r="AB475" s="6382"/>
      <c r="AC475" s="6382"/>
      <c r="AD475" s="6382"/>
      <c r="AE475" s="6382"/>
      <c r="AF475" s="6382"/>
      <c r="AG475" s="6382"/>
      <c r="AH475" s="6382"/>
      <c r="AI475" s="6382"/>
      <c r="AJ475" s="6382"/>
      <c r="AK475" s="6382"/>
      <c r="AL475" s="6382"/>
      <c r="AM475" s="6382"/>
      <c r="AN475" s="6382"/>
      <c r="AO475" s="6382"/>
      <c r="AP475" s="6382"/>
      <c r="AQ475" s="6382"/>
      <c r="AR475" s="6382"/>
      <c r="AS475" s="6382"/>
      <c r="AT475" s="6382"/>
      <c r="AU475" s="6332"/>
      <c r="AV475" s="6332"/>
      <c r="AW475" s="6332"/>
      <c r="AX475" s="6332"/>
      <c r="AY475" s="6332"/>
      <c r="AZ475" s="6332"/>
      <c r="BA475" s="6332"/>
      <c r="BB475" s="6332"/>
      <c r="BC475" s="6332"/>
      <c r="BD475" s="6330"/>
      <c r="BE475" s="6384"/>
      <c r="BF475" s="6384"/>
      <c r="BG475" s="6384"/>
      <c r="BH475" s="6384"/>
      <c r="BI475" s="6384"/>
      <c r="BJ475" s="6384"/>
      <c r="BK475" s="6206"/>
      <c r="BL475" s="6321"/>
      <c r="BM475" s="6321"/>
      <c r="BN475" s="6324"/>
      <c r="BO475" s="6321"/>
      <c r="BP475" s="6206"/>
      <c r="BQ475" s="6161"/>
      <c r="BR475" s="6161"/>
      <c r="BS475" s="6161"/>
      <c r="BT475" s="6161"/>
      <c r="BU475" s="2064" t="s">
        <v>2035</v>
      </c>
      <c r="BV475" s="2066" t="s">
        <v>857</v>
      </c>
      <c r="BW475" s="2065"/>
      <c r="BX475" s="1201">
        <v>3989</v>
      </c>
      <c r="BY475" s="2064" t="s">
        <v>2034</v>
      </c>
      <c r="BZ475" s="1201">
        <v>3989</v>
      </c>
      <c r="CA475" s="2064" t="s">
        <v>2036</v>
      </c>
      <c r="CB475" s="2067" t="s">
        <v>4978</v>
      </c>
      <c r="CC475" s="2067" t="s">
        <v>4976</v>
      </c>
      <c r="CD475" s="2056">
        <f>$CD$27</f>
        <v>6016</v>
      </c>
      <c r="CE475" s="2056">
        <f>$CE$27</f>
        <v>6080</v>
      </c>
      <c r="CF475" s="2056">
        <f>$CF$26</f>
        <v>512</v>
      </c>
      <c r="CG475" s="2056">
        <f>$CG$26</f>
        <v>576</v>
      </c>
      <c r="CH475" s="2070"/>
      <c r="CI475" s="2069">
        <v>2</v>
      </c>
      <c r="CJ475" s="2069" t="s">
        <v>859</v>
      </c>
      <c r="CK475" s="2069">
        <v>2</v>
      </c>
      <c r="CL475" s="2068">
        <v>6</v>
      </c>
      <c r="CM475" s="2068" t="s">
        <v>875</v>
      </c>
      <c r="CN475" s="2068" t="s">
        <v>859</v>
      </c>
      <c r="CO475" s="2068" t="s">
        <v>876</v>
      </c>
      <c r="CP475" s="2068" t="s">
        <v>877</v>
      </c>
      <c r="CQ475" s="6327"/>
      <c r="CR475" s="6327"/>
      <c r="CS475" s="2349"/>
    </row>
    <row r="476" spans="1:97" ht="12.75" customHeight="1">
      <c r="A476" s="6141"/>
      <c r="B476" s="6361"/>
      <c r="C476" s="3490"/>
      <c r="D476" s="6387"/>
      <c r="E476" s="6390"/>
      <c r="F476" s="6343"/>
      <c r="G476" s="6394"/>
      <c r="H476" s="6394"/>
      <c r="I476" s="6382"/>
      <c r="J476" s="6382"/>
      <c r="K476" s="6382"/>
      <c r="L476" s="6382"/>
      <c r="M476" s="6382"/>
      <c r="N476" s="6382"/>
      <c r="O476" s="6382"/>
      <c r="P476" s="6382"/>
      <c r="Q476" s="6382"/>
      <c r="R476" s="6382"/>
      <c r="S476" s="6382"/>
      <c r="T476" s="6382"/>
      <c r="U476" s="6382"/>
      <c r="V476" s="6382"/>
      <c r="W476" s="6382"/>
      <c r="X476" s="6382"/>
      <c r="Y476" s="6382"/>
      <c r="Z476" s="6382"/>
      <c r="AA476" s="6382"/>
      <c r="AB476" s="6382"/>
      <c r="AC476" s="6382"/>
      <c r="AD476" s="6382"/>
      <c r="AE476" s="6382"/>
      <c r="AF476" s="6382"/>
      <c r="AG476" s="6382"/>
      <c r="AH476" s="6382"/>
      <c r="AI476" s="6382"/>
      <c r="AJ476" s="6382"/>
      <c r="AK476" s="6382"/>
      <c r="AL476" s="6382"/>
      <c r="AM476" s="6382"/>
      <c r="AN476" s="6382"/>
      <c r="AO476" s="6382"/>
      <c r="AP476" s="6382"/>
      <c r="AQ476" s="6382"/>
      <c r="AR476" s="6382"/>
      <c r="AS476" s="6382"/>
      <c r="AT476" s="6382"/>
      <c r="AU476" s="6332"/>
      <c r="AV476" s="6332"/>
      <c r="AW476" s="6332"/>
      <c r="AX476" s="6332"/>
      <c r="AY476" s="6332"/>
      <c r="AZ476" s="6332"/>
      <c r="BA476" s="6332"/>
      <c r="BB476" s="6332"/>
      <c r="BC476" s="6332"/>
      <c r="BD476" s="6329" t="s">
        <v>2031</v>
      </c>
      <c r="BE476" s="6384"/>
      <c r="BF476" s="6384"/>
      <c r="BG476" s="6384"/>
      <c r="BH476" s="6384"/>
      <c r="BI476" s="6384"/>
      <c r="BJ476" s="6384"/>
      <c r="BK476" s="6206"/>
      <c r="BL476" s="6321"/>
      <c r="BM476" s="6321"/>
      <c r="BN476" s="6324"/>
      <c r="BO476" s="6321"/>
      <c r="BP476" s="6206"/>
      <c r="BQ476" s="6161"/>
      <c r="BR476" s="6161"/>
      <c r="BS476" s="6161"/>
      <c r="BT476" s="6161"/>
      <c r="BU476" s="2064" t="s">
        <v>2035</v>
      </c>
      <c r="BV476" s="2066" t="s">
        <v>857</v>
      </c>
      <c r="BW476" s="2065"/>
      <c r="BX476" s="1201">
        <v>3993</v>
      </c>
      <c r="BY476" s="2064" t="s">
        <v>2034</v>
      </c>
      <c r="BZ476" s="1201">
        <v>3993</v>
      </c>
      <c r="CA476" s="2064" t="s">
        <v>2036</v>
      </c>
      <c r="CB476" s="2067" t="s">
        <v>869</v>
      </c>
      <c r="CC476" s="2067" t="s">
        <v>869</v>
      </c>
      <c r="CD476" s="2056">
        <f>$CD$37</f>
        <v>256</v>
      </c>
      <c r="CE476" s="2056">
        <f>$CE$37</f>
        <v>256</v>
      </c>
      <c r="CF476" s="2056">
        <f>$CF$37</f>
        <v>256</v>
      </c>
      <c r="CG476" s="2056">
        <f>$CG$37</f>
        <v>256</v>
      </c>
      <c r="CH476" s="191"/>
      <c r="CI476" s="1201">
        <v>4</v>
      </c>
      <c r="CJ476" s="1201" t="s">
        <v>859</v>
      </c>
      <c r="CK476" s="1201">
        <v>4</v>
      </c>
      <c r="CL476" s="2063"/>
      <c r="CM476" s="2063"/>
      <c r="CN476" s="2063"/>
      <c r="CO476" s="2063"/>
      <c r="CP476" s="2063"/>
      <c r="CQ476" s="6327"/>
      <c r="CR476" s="6327"/>
      <c r="CS476" s="2349"/>
    </row>
    <row r="477" spans="1:97" ht="12.75" customHeight="1">
      <c r="A477" s="6141"/>
      <c r="B477" s="6362"/>
      <c r="C477" s="3491"/>
      <c r="D477" s="6388"/>
      <c r="E477" s="6391"/>
      <c r="F477" s="6156"/>
      <c r="G477" s="6395"/>
      <c r="H477" s="6395"/>
      <c r="I477" s="6381"/>
      <c r="J477" s="6381"/>
      <c r="K477" s="6381"/>
      <c r="L477" s="6381"/>
      <c r="M477" s="6381"/>
      <c r="N477" s="6381"/>
      <c r="O477" s="6381"/>
      <c r="P477" s="6381"/>
      <c r="Q477" s="6381"/>
      <c r="R477" s="6381"/>
      <c r="S477" s="6381"/>
      <c r="T477" s="6381"/>
      <c r="U477" s="6381"/>
      <c r="V477" s="6381"/>
      <c r="W477" s="6381"/>
      <c r="X477" s="6381"/>
      <c r="Y477" s="6381"/>
      <c r="Z477" s="6381"/>
      <c r="AA477" s="6381"/>
      <c r="AB477" s="6381"/>
      <c r="AC477" s="6381"/>
      <c r="AD477" s="6381"/>
      <c r="AE477" s="6381"/>
      <c r="AF477" s="6381"/>
      <c r="AG477" s="6381"/>
      <c r="AH477" s="6381"/>
      <c r="AI477" s="6381"/>
      <c r="AJ477" s="6381"/>
      <c r="AK477" s="6381"/>
      <c r="AL477" s="6381"/>
      <c r="AM477" s="6381"/>
      <c r="AN477" s="6381"/>
      <c r="AO477" s="6381"/>
      <c r="AP477" s="6381"/>
      <c r="AQ477" s="6381"/>
      <c r="AR477" s="6381"/>
      <c r="AS477" s="6381"/>
      <c r="AT477" s="6381"/>
      <c r="AU477" s="6333"/>
      <c r="AV477" s="6333"/>
      <c r="AW477" s="6333"/>
      <c r="AX477" s="6333"/>
      <c r="AY477" s="6333"/>
      <c r="AZ477" s="6333"/>
      <c r="BA477" s="6333"/>
      <c r="BB477" s="6333"/>
      <c r="BC477" s="6333"/>
      <c r="BD477" s="6330"/>
      <c r="BE477" s="6385"/>
      <c r="BF477" s="6385"/>
      <c r="BG477" s="6385"/>
      <c r="BH477" s="6385"/>
      <c r="BI477" s="6385"/>
      <c r="BJ477" s="6385"/>
      <c r="BK477" s="6207"/>
      <c r="BL477" s="6322"/>
      <c r="BM477" s="6322"/>
      <c r="BN477" s="6325"/>
      <c r="BO477" s="6322"/>
      <c r="BP477" s="6207"/>
      <c r="BQ477" s="6162"/>
      <c r="BR477" s="6162"/>
      <c r="BS477" s="6162"/>
      <c r="BT477" s="6162"/>
      <c r="BU477" s="2064"/>
      <c r="BV477" s="2066"/>
      <c r="BW477" s="2065"/>
      <c r="BX477" s="1201"/>
      <c r="BY477" s="2064"/>
      <c r="BZ477" s="1201"/>
      <c r="CA477" s="2064"/>
      <c r="CB477" s="191"/>
      <c r="CC477" s="191"/>
      <c r="CD477" s="2218"/>
      <c r="CE477" s="2219"/>
      <c r="CF477" s="2219"/>
      <c r="CG477" s="2220"/>
      <c r="CH477" s="191"/>
      <c r="CI477" s="1201"/>
      <c r="CJ477" s="1201"/>
      <c r="CK477" s="1201"/>
      <c r="CL477" s="2063"/>
      <c r="CM477" s="2063"/>
      <c r="CN477" s="2063"/>
      <c r="CO477" s="2063"/>
      <c r="CP477" s="2063"/>
      <c r="CQ477" s="6328"/>
      <c r="CR477" s="6328"/>
      <c r="CS477" s="2350"/>
    </row>
    <row r="478" spans="1:97" ht="12.75" customHeight="1">
      <c r="A478" s="6141"/>
      <c r="B478" s="6360" t="s">
        <v>2463</v>
      </c>
      <c r="C478" s="3627" t="s">
        <v>5922</v>
      </c>
      <c r="D478" s="6386" t="s">
        <v>5867</v>
      </c>
      <c r="E478" s="6389" t="s">
        <v>2050</v>
      </c>
      <c r="F478" s="6392" t="s">
        <v>5924</v>
      </c>
      <c r="G478" s="6393">
        <v>1</v>
      </c>
      <c r="H478" s="6393">
        <v>1</v>
      </c>
      <c r="I478" s="6380" t="s">
        <v>2028</v>
      </c>
      <c r="J478" s="6380" t="s">
        <v>2028</v>
      </c>
      <c r="K478" s="6380" t="s">
        <v>2029</v>
      </c>
      <c r="L478" s="6380" t="s">
        <v>2029</v>
      </c>
      <c r="M478" s="6380">
        <v>9</v>
      </c>
      <c r="N478" s="6380">
        <v>0</v>
      </c>
      <c r="O478" s="6380">
        <v>31</v>
      </c>
      <c r="P478" s="6380">
        <v>9</v>
      </c>
      <c r="Q478" s="6380">
        <v>0</v>
      </c>
      <c r="R478" s="6380">
        <v>31</v>
      </c>
      <c r="S478" s="6380">
        <v>0</v>
      </c>
      <c r="T478" s="6380">
        <v>0</v>
      </c>
      <c r="U478" s="6380">
        <v>0</v>
      </c>
      <c r="V478" s="6380">
        <v>0</v>
      </c>
      <c r="W478" s="6380">
        <v>0</v>
      </c>
      <c r="X478" s="6380">
        <v>0</v>
      </c>
      <c r="Y478" s="6380">
        <v>0</v>
      </c>
      <c r="Z478" s="6380">
        <v>0</v>
      </c>
      <c r="AA478" s="6380">
        <v>0</v>
      </c>
      <c r="AB478" s="6380">
        <v>0</v>
      </c>
      <c r="AC478" s="6380"/>
      <c r="AD478" s="6380"/>
      <c r="AE478" s="6380"/>
      <c r="AF478" s="6380"/>
      <c r="AG478" s="6380"/>
      <c r="AH478" s="6380"/>
      <c r="AI478" s="6380"/>
      <c r="AJ478" s="6380">
        <v>0</v>
      </c>
      <c r="AK478" s="6380">
        <v>0</v>
      </c>
      <c r="AL478" s="6380">
        <v>0</v>
      </c>
      <c r="AM478" s="6380">
        <v>0</v>
      </c>
      <c r="AN478" s="6380" t="s">
        <v>2029</v>
      </c>
      <c r="AO478" s="6380">
        <v>0</v>
      </c>
      <c r="AP478" s="6380">
        <v>0</v>
      </c>
      <c r="AQ478" s="6380">
        <v>0</v>
      </c>
      <c r="AR478" s="6380">
        <v>0</v>
      </c>
      <c r="AS478" s="6380" t="s">
        <v>4810</v>
      </c>
      <c r="AT478" s="6380"/>
      <c r="AU478" s="6331"/>
      <c r="AV478" s="6331"/>
      <c r="AW478" s="6331" t="s">
        <v>4809</v>
      </c>
      <c r="AX478" s="6331" t="s">
        <v>4809</v>
      </c>
      <c r="AY478" s="6331">
        <v>0</v>
      </c>
      <c r="AZ478" s="6331">
        <v>0</v>
      </c>
      <c r="BA478" s="6331">
        <v>0</v>
      </c>
      <c r="BB478" s="6331">
        <v>0</v>
      </c>
      <c r="BC478" s="6331" t="s">
        <v>2030</v>
      </c>
      <c r="BD478" s="6329" t="s">
        <v>2031</v>
      </c>
      <c r="BE478" s="6383">
        <f>$CD$48+SUM(CD479:CD481)+64</f>
        <v>17351</v>
      </c>
      <c r="BF478" s="6383">
        <f>BE478</f>
        <v>17351</v>
      </c>
      <c r="BG478" s="6383">
        <f>$CE$48+SUM(CE479:CE481)</f>
        <v>28378</v>
      </c>
      <c r="BH478" s="6383">
        <f>$CF$47+SUM(CF479/2+CF480+CF481)</f>
        <v>1375</v>
      </c>
      <c r="BI478" s="6383">
        <f>BH478</f>
        <v>1375</v>
      </c>
      <c r="BJ478" s="6383">
        <f>$CG$47+SUM(CG479/2+CG480+CG481)</f>
        <v>1672</v>
      </c>
      <c r="BK478" s="6212" t="s">
        <v>873</v>
      </c>
      <c r="BL478" s="6320">
        <v>9</v>
      </c>
      <c r="BM478" s="6320">
        <v>2</v>
      </c>
      <c r="BN478" s="6323" t="s">
        <v>2045</v>
      </c>
      <c r="BO478" s="6320" t="s">
        <v>2033</v>
      </c>
      <c r="BP478" s="6212" t="s">
        <v>2034</v>
      </c>
      <c r="BQ478" s="6160">
        <v>0</v>
      </c>
      <c r="BR478" s="6160">
        <v>0</v>
      </c>
      <c r="BS478" s="6160">
        <v>0</v>
      </c>
      <c r="BT478" s="6160">
        <v>0</v>
      </c>
      <c r="BU478" s="2064" t="s">
        <v>2035</v>
      </c>
      <c r="BV478" s="2066" t="s">
        <v>857</v>
      </c>
      <c r="BW478" s="2065"/>
      <c r="BX478" s="2064">
        <v>3980</v>
      </c>
      <c r="BY478" s="2064" t="s">
        <v>2034</v>
      </c>
      <c r="BZ478" s="2064">
        <v>3980</v>
      </c>
      <c r="CA478" s="2064" t="s">
        <v>2036</v>
      </c>
      <c r="CB478" s="2084" t="s">
        <v>2040</v>
      </c>
      <c r="CC478" s="2084" t="s">
        <v>1708</v>
      </c>
      <c r="CD478" s="2056">
        <f>$CD$35</f>
        <v>21696</v>
      </c>
      <c r="CE478" s="2056">
        <f>$CE$35</f>
        <v>21760</v>
      </c>
      <c r="CF478" s="2056">
        <f>$CF$36</f>
        <v>1024</v>
      </c>
      <c r="CG478" s="2056">
        <f>$CG$36</f>
        <v>1088</v>
      </c>
      <c r="CH478" s="191"/>
      <c r="CI478" s="1201">
        <v>2</v>
      </c>
      <c r="CJ478" s="1201" t="s">
        <v>859</v>
      </c>
      <c r="CK478" s="1201">
        <v>2</v>
      </c>
      <c r="CL478" s="2063"/>
      <c r="CM478" s="2063"/>
      <c r="CN478" s="2063"/>
      <c r="CO478" s="2063"/>
      <c r="CP478" s="2063"/>
      <c r="CQ478" s="6326" t="s">
        <v>2468</v>
      </c>
      <c r="CR478" s="6326" t="s">
        <v>2455</v>
      </c>
      <c r="CS478" s="2348" t="s">
        <v>5958</v>
      </c>
    </row>
    <row r="479" spans="1:97" ht="12.75" customHeight="1">
      <c r="A479" s="6141"/>
      <c r="B479" s="6361"/>
      <c r="C479" s="3490"/>
      <c r="D479" s="6387"/>
      <c r="E479" s="6390"/>
      <c r="F479" s="6343"/>
      <c r="G479" s="6394"/>
      <c r="H479" s="6394"/>
      <c r="I479" s="6382"/>
      <c r="J479" s="6382"/>
      <c r="K479" s="6382"/>
      <c r="L479" s="6382"/>
      <c r="M479" s="6382"/>
      <c r="N479" s="6382"/>
      <c r="O479" s="6382"/>
      <c r="P479" s="6382"/>
      <c r="Q479" s="6382"/>
      <c r="R479" s="6382"/>
      <c r="S479" s="6382"/>
      <c r="T479" s="6382"/>
      <c r="U479" s="6382"/>
      <c r="V479" s="6382"/>
      <c r="W479" s="6382"/>
      <c r="X479" s="6382"/>
      <c r="Y479" s="6382"/>
      <c r="Z479" s="6382"/>
      <c r="AA479" s="6382"/>
      <c r="AB479" s="6382"/>
      <c r="AC479" s="6382"/>
      <c r="AD479" s="6382"/>
      <c r="AE479" s="6382"/>
      <c r="AF479" s="6382"/>
      <c r="AG479" s="6382"/>
      <c r="AH479" s="6382"/>
      <c r="AI479" s="6382"/>
      <c r="AJ479" s="6382"/>
      <c r="AK479" s="6382"/>
      <c r="AL479" s="6382"/>
      <c r="AM479" s="6382"/>
      <c r="AN479" s="6382"/>
      <c r="AO479" s="6382"/>
      <c r="AP479" s="6382"/>
      <c r="AQ479" s="6382"/>
      <c r="AR479" s="6382"/>
      <c r="AS479" s="6382"/>
      <c r="AT479" s="6382"/>
      <c r="AU479" s="6332"/>
      <c r="AV479" s="6332"/>
      <c r="AW479" s="6332"/>
      <c r="AX479" s="6332"/>
      <c r="AY479" s="6332"/>
      <c r="AZ479" s="6332"/>
      <c r="BA479" s="6332"/>
      <c r="BB479" s="6332"/>
      <c r="BC479" s="6332"/>
      <c r="BD479" s="6330"/>
      <c r="BE479" s="6384"/>
      <c r="BF479" s="6384"/>
      <c r="BG479" s="6384"/>
      <c r="BH479" s="6384"/>
      <c r="BI479" s="6384"/>
      <c r="BJ479" s="6384"/>
      <c r="BK479" s="6206"/>
      <c r="BL479" s="6321"/>
      <c r="BM479" s="6321"/>
      <c r="BN479" s="6324"/>
      <c r="BO479" s="6321"/>
      <c r="BP479" s="6206"/>
      <c r="BQ479" s="6161"/>
      <c r="BR479" s="6161"/>
      <c r="BS479" s="6161"/>
      <c r="BT479" s="6161"/>
      <c r="BU479" s="2064" t="s">
        <v>2035</v>
      </c>
      <c r="BV479" s="2066" t="s">
        <v>857</v>
      </c>
      <c r="BW479" s="2065"/>
      <c r="BX479" s="1201">
        <v>3989</v>
      </c>
      <c r="BY479" s="2064" t="s">
        <v>2034</v>
      </c>
      <c r="BZ479" s="1201">
        <v>3989</v>
      </c>
      <c r="CA479" s="2064" t="s">
        <v>2036</v>
      </c>
      <c r="CB479" s="2067" t="s">
        <v>4978</v>
      </c>
      <c r="CC479" s="2067" t="s">
        <v>4976</v>
      </c>
      <c r="CD479" s="2056">
        <f>$CD$27</f>
        <v>6016</v>
      </c>
      <c r="CE479" s="2056">
        <f>$CE$27</f>
        <v>6080</v>
      </c>
      <c r="CF479" s="2056">
        <f>$CF$26</f>
        <v>512</v>
      </c>
      <c r="CG479" s="2056">
        <f>$CG$26</f>
        <v>576</v>
      </c>
      <c r="CH479" s="2070"/>
      <c r="CI479" s="2069">
        <v>2</v>
      </c>
      <c r="CJ479" s="2069" t="s">
        <v>859</v>
      </c>
      <c r="CK479" s="2069">
        <v>2</v>
      </c>
      <c r="CL479" s="2068">
        <v>6</v>
      </c>
      <c r="CM479" s="2068" t="s">
        <v>875</v>
      </c>
      <c r="CN479" s="2068" t="s">
        <v>859</v>
      </c>
      <c r="CO479" s="2068" t="s">
        <v>876</v>
      </c>
      <c r="CP479" s="2068" t="s">
        <v>877</v>
      </c>
      <c r="CQ479" s="6327"/>
      <c r="CR479" s="6327"/>
      <c r="CS479" s="2349"/>
    </row>
    <row r="480" spans="1:97" ht="12.75" customHeight="1">
      <c r="A480" s="6141"/>
      <c r="B480" s="6361"/>
      <c r="C480" s="3490"/>
      <c r="D480" s="6387"/>
      <c r="E480" s="6390"/>
      <c r="F480" s="6343"/>
      <c r="G480" s="6394"/>
      <c r="H480" s="6394"/>
      <c r="I480" s="6382"/>
      <c r="J480" s="6382"/>
      <c r="K480" s="6382"/>
      <c r="L480" s="6382"/>
      <c r="M480" s="6382"/>
      <c r="N480" s="6382"/>
      <c r="O480" s="6382"/>
      <c r="P480" s="6382"/>
      <c r="Q480" s="6382"/>
      <c r="R480" s="6382"/>
      <c r="S480" s="6382"/>
      <c r="T480" s="6382"/>
      <c r="U480" s="6382"/>
      <c r="V480" s="6382"/>
      <c r="W480" s="6382"/>
      <c r="X480" s="6382"/>
      <c r="Y480" s="6382"/>
      <c r="Z480" s="6382"/>
      <c r="AA480" s="6382"/>
      <c r="AB480" s="6382"/>
      <c r="AC480" s="6382"/>
      <c r="AD480" s="6382"/>
      <c r="AE480" s="6382"/>
      <c r="AF480" s="6382"/>
      <c r="AG480" s="6382"/>
      <c r="AH480" s="6382"/>
      <c r="AI480" s="6382"/>
      <c r="AJ480" s="6382"/>
      <c r="AK480" s="6382"/>
      <c r="AL480" s="6382"/>
      <c r="AM480" s="6382"/>
      <c r="AN480" s="6382"/>
      <c r="AO480" s="6382"/>
      <c r="AP480" s="6382"/>
      <c r="AQ480" s="6382"/>
      <c r="AR480" s="6382"/>
      <c r="AS480" s="6382"/>
      <c r="AT480" s="6382"/>
      <c r="AU480" s="6332"/>
      <c r="AV480" s="6332"/>
      <c r="AW480" s="6332"/>
      <c r="AX480" s="6332"/>
      <c r="AY480" s="6332"/>
      <c r="AZ480" s="6332"/>
      <c r="BA480" s="6332"/>
      <c r="BB480" s="6332"/>
      <c r="BC480" s="6332"/>
      <c r="BD480" s="6329" t="s">
        <v>2031</v>
      </c>
      <c r="BE480" s="6384"/>
      <c r="BF480" s="6384"/>
      <c r="BG480" s="6384"/>
      <c r="BH480" s="6384"/>
      <c r="BI480" s="6384"/>
      <c r="BJ480" s="6384"/>
      <c r="BK480" s="6206"/>
      <c r="BL480" s="6321"/>
      <c r="BM480" s="6321"/>
      <c r="BN480" s="6324"/>
      <c r="BO480" s="6321"/>
      <c r="BP480" s="6206"/>
      <c r="BQ480" s="6161"/>
      <c r="BR480" s="6161"/>
      <c r="BS480" s="6161"/>
      <c r="BT480" s="6161"/>
      <c r="BU480" s="2064" t="s">
        <v>2035</v>
      </c>
      <c r="BV480" s="2066" t="s">
        <v>857</v>
      </c>
      <c r="BW480" s="2065"/>
      <c r="BX480" s="1201">
        <v>3993</v>
      </c>
      <c r="BY480" s="2064" t="s">
        <v>2034</v>
      </c>
      <c r="BZ480" s="1201">
        <v>3993</v>
      </c>
      <c r="CA480" s="2064" t="s">
        <v>2036</v>
      </c>
      <c r="CB480" s="2067" t="s">
        <v>869</v>
      </c>
      <c r="CC480" s="2067" t="s">
        <v>869</v>
      </c>
      <c r="CD480" s="2056">
        <f>$CD$37</f>
        <v>256</v>
      </c>
      <c r="CE480" s="2056">
        <f>$CE$37</f>
        <v>256</v>
      </c>
      <c r="CF480" s="2056">
        <f>$CF$37</f>
        <v>256</v>
      </c>
      <c r="CG480" s="2056">
        <f>$CG$37</f>
        <v>256</v>
      </c>
      <c r="CH480" s="191"/>
      <c r="CI480" s="1201">
        <v>4</v>
      </c>
      <c r="CJ480" s="1201" t="s">
        <v>859</v>
      </c>
      <c r="CK480" s="1201">
        <v>4</v>
      </c>
      <c r="CL480" s="2063"/>
      <c r="CM480" s="2063"/>
      <c r="CN480" s="2063"/>
      <c r="CO480" s="2063"/>
      <c r="CP480" s="2063"/>
      <c r="CQ480" s="6327"/>
      <c r="CR480" s="6327"/>
      <c r="CS480" s="2349"/>
    </row>
    <row r="481" spans="1:97" ht="12.75" customHeight="1">
      <c r="A481" s="6141"/>
      <c r="B481" s="6362"/>
      <c r="C481" s="3491"/>
      <c r="D481" s="6388"/>
      <c r="E481" s="6391"/>
      <c r="F481" s="6156"/>
      <c r="G481" s="6395"/>
      <c r="H481" s="6395"/>
      <c r="I481" s="6381"/>
      <c r="J481" s="6381"/>
      <c r="K481" s="6381"/>
      <c r="L481" s="6381"/>
      <c r="M481" s="6381"/>
      <c r="N481" s="6381"/>
      <c r="O481" s="6381"/>
      <c r="P481" s="6381"/>
      <c r="Q481" s="6381"/>
      <c r="R481" s="6381"/>
      <c r="S481" s="6381"/>
      <c r="T481" s="6381"/>
      <c r="U481" s="6381"/>
      <c r="V481" s="6381"/>
      <c r="W481" s="6381"/>
      <c r="X481" s="6381"/>
      <c r="Y481" s="6381"/>
      <c r="Z481" s="6381"/>
      <c r="AA481" s="6381"/>
      <c r="AB481" s="6381"/>
      <c r="AC481" s="6381"/>
      <c r="AD481" s="6381"/>
      <c r="AE481" s="6381"/>
      <c r="AF481" s="6381"/>
      <c r="AG481" s="6381"/>
      <c r="AH481" s="6381"/>
      <c r="AI481" s="6381"/>
      <c r="AJ481" s="6381"/>
      <c r="AK481" s="6381"/>
      <c r="AL481" s="6381"/>
      <c r="AM481" s="6381"/>
      <c r="AN481" s="6381"/>
      <c r="AO481" s="6381"/>
      <c r="AP481" s="6381"/>
      <c r="AQ481" s="6381"/>
      <c r="AR481" s="6381"/>
      <c r="AS481" s="6381"/>
      <c r="AT481" s="6381"/>
      <c r="AU481" s="6333"/>
      <c r="AV481" s="6333"/>
      <c r="AW481" s="6333"/>
      <c r="AX481" s="6333"/>
      <c r="AY481" s="6333"/>
      <c r="AZ481" s="6333"/>
      <c r="BA481" s="6333"/>
      <c r="BB481" s="6333"/>
      <c r="BC481" s="6333"/>
      <c r="BD481" s="6330"/>
      <c r="BE481" s="6385"/>
      <c r="BF481" s="6385"/>
      <c r="BG481" s="6385"/>
      <c r="BH481" s="6385"/>
      <c r="BI481" s="6385"/>
      <c r="BJ481" s="6385"/>
      <c r="BK481" s="6207"/>
      <c r="BL481" s="6322"/>
      <c r="BM481" s="6322"/>
      <c r="BN481" s="6325"/>
      <c r="BO481" s="6322"/>
      <c r="BP481" s="6207"/>
      <c r="BQ481" s="6162"/>
      <c r="BR481" s="6162"/>
      <c r="BS481" s="6162"/>
      <c r="BT481" s="6162"/>
      <c r="BU481" s="2064"/>
      <c r="BV481" s="2066"/>
      <c r="BW481" s="2065"/>
      <c r="BX481" s="1201"/>
      <c r="BY481" s="2064"/>
      <c r="BZ481" s="1201"/>
      <c r="CA481" s="2064"/>
      <c r="CB481" s="191"/>
      <c r="CC481" s="191"/>
      <c r="CD481" s="2218"/>
      <c r="CE481" s="2219"/>
      <c r="CF481" s="2219"/>
      <c r="CG481" s="2220"/>
      <c r="CH481" s="191"/>
      <c r="CI481" s="1201"/>
      <c r="CJ481" s="1201"/>
      <c r="CK481" s="1201"/>
      <c r="CL481" s="2063"/>
      <c r="CM481" s="2063"/>
      <c r="CN481" s="2063"/>
      <c r="CO481" s="2063"/>
      <c r="CP481" s="2063"/>
      <c r="CQ481" s="6328"/>
      <c r="CR481" s="6328"/>
      <c r="CS481" s="2350"/>
    </row>
    <row r="482" spans="1:97" ht="12.75" customHeight="1">
      <c r="A482" s="6141"/>
      <c r="B482" s="6360" t="s">
        <v>2463</v>
      </c>
      <c r="C482" s="3627" t="s">
        <v>5868</v>
      </c>
      <c r="D482" s="6386" t="s">
        <v>5869</v>
      </c>
      <c r="E482" s="6389" t="s">
        <v>2050</v>
      </c>
      <c r="F482" s="6392" t="s">
        <v>5936</v>
      </c>
      <c r="G482" s="6393">
        <v>1</v>
      </c>
      <c r="H482" s="6393">
        <v>1</v>
      </c>
      <c r="I482" s="6380" t="s">
        <v>2028</v>
      </c>
      <c r="J482" s="6380" t="s">
        <v>2028</v>
      </c>
      <c r="K482" s="6380" t="s">
        <v>2029</v>
      </c>
      <c r="L482" s="6380" t="s">
        <v>2029</v>
      </c>
      <c r="M482" s="6380">
        <v>9</v>
      </c>
      <c r="N482" s="6380">
        <v>0</v>
      </c>
      <c r="O482" s="6380">
        <v>31</v>
      </c>
      <c r="P482" s="6380">
        <v>9</v>
      </c>
      <c r="Q482" s="6380">
        <v>0</v>
      </c>
      <c r="R482" s="6380">
        <v>31</v>
      </c>
      <c r="S482" s="6380">
        <v>0</v>
      </c>
      <c r="T482" s="6380">
        <v>0</v>
      </c>
      <c r="U482" s="6380">
        <v>0</v>
      </c>
      <c r="V482" s="6380">
        <v>0</v>
      </c>
      <c r="W482" s="6380">
        <v>0</v>
      </c>
      <c r="X482" s="6380">
        <v>0</v>
      </c>
      <c r="Y482" s="6380">
        <v>0</v>
      </c>
      <c r="Z482" s="6380">
        <v>0</v>
      </c>
      <c r="AA482" s="6380">
        <v>0</v>
      </c>
      <c r="AB482" s="6380">
        <v>0</v>
      </c>
      <c r="AC482" s="6380"/>
      <c r="AD482" s="6380"/>
      <c r="AE482" s="6380"/>
      <c r="AF482" s="6380"/>
      <c r="AG482" s="6380"/>
      <c r="AH482" s="6380"/>
      <c r="AI482" s="6380"/>
      <c r="AJ482" s="6380">
        <v>0</v>
      </c>
      <c r="AK482" s="6380">
        <v>0</v>
      </c>
      <c r="AL482" s="6380">
        <v>0</v>
      </c>
      <c r="AM482" s="6380">
        <v>0</v>
      </c>
      <c r="AN482" s="6380" t="s">
        <v>2029</v>
      </c>
      <c r="AO482" s="6380">
        <v>0</v>
      </c>
      <c r="AP482" s="6380">
        <v>0</v>
      </c>
      <c r="AQ482" s="6380">
        <v>0</v>
      </c>
      <c r="AR482" s="6380">
        <v>0</v>
      </c>
      <c r="AS482" s="6380" t="s">
        <v>4810</v>
      </c>
      <c r="AT482" s="6380"/>
      <c r="AU482" s="6331"/>
      <c r="AV482" s="6331"/>
      <c r="AW482" s="6331" t="s">
        <v>4809</v>
      </c>
      <c r="AX482" s="6331" t="s">
        <v>4809</v>
      </c>
      <c r="AY482" s="6331">
        <v>0</v>
      </c>
      <c r="AZ482" s="6331">
        <v>0</v>
      </c>
      <c r="BA482" s="6331">
        <v>0</v>
      </c>
      <c r="BB482" s="6331">
        <v>0</v>
      </c>
      <c r="BC482" s="6331" t="s">
        <v>2030</v>
      </c>
      <c r="BD482" s="6329" t="s">
        <v>2031</v>
      </c>
      <c r="BE482" s="6383">
        <f>$CD$47+SUM(CD483:CD485)</f>
        <v>10936</v>
      </c>
      <c r="BF482" s="6383">
        <f>BE482</f>
        <v>10936</v>
      </c>
      <c r="BG482" s="6383">
        <f>$CE$47+SUM(CE483:CE485)</f>
        <v>17607</v>
      </c>
      <c r="BH482" s="6383">
        <f>$CF$47+SUM(CF483/2+CF484+CF485)</f>
        <v>1631</v>
      </c>
      <c r="BI482" s="6383">
        <f>BH482</f>
        <v>1631</v>
      </c>
      <c r="BJ482" s="6383">
        <f>$CG$47+SUM(CG483/2+CG484+CG485)</f>
        <v>1928</v>
      </c>
      <c r="BK482" s="6212" t="s">
        <v>873</v>
      </c>
      <c r="BL482" s="6320">
        <v>9</v>
      </c>
      <c r="BM482" s="6320">
        <v>2</v>
      </c>
      <c r="BN482" s="6323" t="s">
        <v>2045</v>
      </c>
      <c r="BO482" s="6320" t="s">
        <v>2033</v>
      </c>
      <c r="BP482" s="6212" t="s">
        <v>2034</v>
      </c>
      <c r="BQ482" s="6160">
        <v>0</v>
      </c>
      <c r="BR482" s="6160">
        <v>0</v>
      </c>
      <c r="BS482" s="6160">
        <v>0</v>
      </c>
      <c r="BT482" s="6160">
        <v>0</v>
      </c>
      <c r="BU482" s="2064" t="s">
        <v>2035</v>
      </c>
      <c r="BV482" s="2066" t="s">
        <v>857</v>
      </c>
      <c r="BW482" s="2065"/>
      <c r="BX482" s="2064">
        <v>3980</v>
      </c>
      <c r="BY482" s="2064" t="s">
        <v>2034</v>
      </c>
      <c r="BZ482" s="2064">
        <v>3980</v>
      </c>
      <c r="CA482" s="2064" t="s">
        <v>2036</v>
      </c>
      <c r="CB482" s="2084" t="s">
        <v>2037</v>
      </c>
      <c r="CC482" s="2084" t="s">
        <v>1708</v>
      </c>
      <c r="CD482" s="2056">
        <f>$CD$34</f>
        <v>10752</v>
      </c>
      <c r="CE482" s="2056">
        <f>$CE$34</f>
        <v>10816</v>
      </c>
      <c r="CF482" s="2056">
        <f>$CF$36</f>
        <v>1024</v>
      </c>
      <c r="CG482" s="2056">
        <f>$CG$36</f>
        <v>1088</v>
      </c>
      <c r="CH482" s="191"/>
      <c r="CI482" s="1201">
        <v>2</v>
      </c>
      <c r="CJ482" s="1201" t="s">
        <v>859</v>
      </c>
      <c r="CK482" s="1201">
        <v>2</v>
      </c>
      <c r="CL482" s="2063"/>
      <c r="CM482" s="2063"/>
      <c r="CN482" s="2063"/>
      <c r="CO482" s="2063"/>
      <c r="CP482" s="2063"/>
      <c r="CQ482" s="6326" t="s">
        <v>2468</v>
      </c>
      <c r="CR482" s="6326" t="s">
        <v>2455</v>
      </c>
      <c r="CS482" s="2348" t="s">
        <v>5958</v>
      </c>
    </row>
    <row r="483" spans="1:97" ht="12.75" customHeight="1">
      <c r="A483" s="6141"/>
      <c r="B483" s="6361"/>
      <c r="C483" s="3490"/>
      <c r="D483" s="6387"/>
      <c r="E483" s="6390"/>
      <c r="F483" s="6343"/>
      <c r="G483" s="6394"/>
      <c r="H483" s="6394"/>
      <c r="I483" s="6382"/>
      <c r="J483" s="6382"/>
      <c r="K483" s="6382"/>
      <c r="L483" s="6382"/>
      <c r="M483" s="6382"/>
      <c r="N483" s="6382"/>
      <c r="O483" s="6382"/>
      <c r="P483" s="6382"/>
      <c r="Q483" s="6382"/>
      <c r="R483" s="6382"/>
      <c r="S483" s="6382"/>
      <c r="T483" s="6382"/>
      <c r="U483" s="6382"/>
      <c r="V483" s="6382"/>
      <c r="W483" s="6382"/>
      <c r="X483" s="6382"/>
      <c r="Y483" s="6382"/>
      <c r="Z483" s="6382"/>
      <c r="AA483" s="6382"/>
      <c r="AB483" s="6382"/>
      <c r="AC483" s="6382"/>
      <c r="AD483" s="6382"/>
      <c r="AE483" s="6382"/>
      <c r="AF483" s="6382"/>
      <c r="AG483" s="6382"/>
      <c r="AH483" s="6382"/>
      <c r="AI483" s="6382"/>
      <c r="AJ483" s="6382"/>
      <c r="AK483" s="6382"/>
      <c r="AL483" s="6382"/>
      <c r="AM483" s="6382"/>
      <c r="AN483" s="6382"/>
      <c r="AO483" s="6382"/>
      <c r="AP483" s="6382"/>
      <c r="AQ483" s="6382"/>
      <c r="AR483" s="6382"/>
      <c r="AS483" s="6382"/>
      <c r="AT483" s="6382"/>
      <c r="AU483" s="6332"/>
      <c r="AV483" s="6332"/>
      <c r="AW483" s="6332"/>
      <c r="AX483" s="6332"/>
      <c r="AY483" s="6332"/>
      <c r="AZ483" s="6332"/>
      <c r="BA483" s="6332"/>
      <c r="BB483" s="6332"/>
      <c r="BC483" s="6332"/>
      <c r="BD483" s="6330"/>
      <c r="BE483" s="6384"/>
      <c r="BF483" s="6384"/>
      <c r="BG483" s="6384"/>
      <c r="BH483" s="6384"/>
      <c r="BI483" s="6384"/>
      <c r="BJ483" s="6384"/>
      <c r="BK483" s="6206"/>
      <c r="BL483" s="6321"/>
      <c r="BM483" s="6321"/>
      <c r="BN483" s="6324"/>
      <c r="BO483" s="6321"/>
      <c r="BP483" s="6206"/>
      <c r="BQ483" s="6161"/>
      <c r="BR483" s="6161"/>
      <c r="BS483" s="6161"/>
      <c r="BT483" s="6161"/>
      <c r="BU483" s="2064" t="s">
        <v>2035</v>
      </c>
      <c r="BV483" s="2066" t="s">
        <v>857</v>
      </c>
      <c r="BW483" s="2065"/>
      <c r="BX483" s="1201">
        <v>3989</v>
      </c>
      <c r="BY483" s="2064" t="s">
        <v>2034</v>
      </c>
      <c r="BZ483" s="1201">
        <v>3989</v>
      </c>
      <c r="CA483" s="2064" t="s">
        <v>2036</v>
      </c>
      <c r="CB483" s="2067" t="s">
        <v>4978</v>
      </c>
      <c r="CC483" s="2067" t="s">
        <v>4976</v>
      </c>
      <c r="CD483" s="2056">
        <f>$CD$27</f>
        <v>6016</v>
      </c>
      <c r="CE483" s="2056">
        <f>$CE$27</f>
        <v>6080</v>
      </c>
      <c r="CF483" s="2056">
        <f>$CF$26</f>
        <v>512</v>
      </c>
      <c r="CG483" s="2056">
        <f>$CG$26</f>
        <v>576</v>
      </c>
      <c r="CH483" s="2070"/>
      <c r="CI483" s="2069">
        <v>2</v>
      </c>
      <c r="CJ483" s="2069" t="s">
        <v>859</v>
      </c>
      <c r="CK483" s="2069">
        <v>2</v>
      </c>
      <c r="CL483" s="2068">
        <v>6</v>
      </c>
      <c r="CM483" s="2068" t="s">
        <v>875</v>
      </c>
      <c r="CN483" s="2068" t="s">
        <v>859</v>
      </c>
      <c r="CO483" s="2068" t="s">
        <v>876</v>
      </c>
      <c r="CP483" s="2068" t="s">
        <v>877</v>
      </c>
      <c r="CQ483" s="6327"/>
      <c r="CR483" s="6327"/>
      <c r="CS483" s="2349"/>
    </row>
    <row r="484" spans="1:97" ht="12.75" customHeight="1">
      <c r="A484" s="6141"/>
      <c r="B484" s="6361"/>
      <c r="C484" s="3490"/>
      <c r="D484" s="6387"/>
      <c r="E484" s="6390"/>
      <c r="F484" s="6343"/>
      <c r="G484" s="6394"/>
      <c r="H484" s="6394"/>
      <c r="I484" s="6382"/>
      <c r="J484" s="6382"/>
      <c r="K484" s="6382"/>
      <c r="L484" s="6382"/>
      <c r="M484" s="6382"/>
      <c r="N484" s="6382"/>
      <c r="O484" s="6382"/>
      <c r="P484" s="6382"/>
      <c r="Q484" s="6382"/>
      <c r="R484" s="6382"/>
      <c r="S484" s="6382"/>
      <c r="T484" s="6382"/>
      <c r="U484" s="6382"/>
      <c r="V484" s="6382"/>
      <c r="W484" s="6382"/>
      <c r="X484" s="6382"/>
      <c r="Y484" s="6382"/>
      <c r="Z484" s="6382"/>
      <c r="AA484" s="6382"/>
      <c r="AB484" s="6382"/>
      <c r="AC484" s="6382"/>
      <c r="AD484" s="6382"/>
      <c r="AE484" s="6382"/>
      <c r="AF484" s="6382"/>
      <c r="AG484" s="6382"/>
      <c r="AH484" s="6382"/>
      <c r="AI484" s="6382"/>
      <c r="AJ484" s="6382"/>
      <c r="AK484" s="6382"/>
      <c r="AL484" s="6382"/>
      <c r="AM484" s="6382"/>
      <c r="AN484" s="6382"/>
      <c r="AO484" s="6382"/>
      <c r="AP484" s="6382"/>
      <c r="AQ484" s="6382"/>
      <c r="AR484" s="6382"/>
      <c r="AS484" s="6382"/>
      <c r="AT484" s="6382"/>
      <c r="AU484" s="6332"/>
      <c r="AV484" s="6332"/>
      <c r="AW484" s="6332"/>
      <c r="AX484" s="6332"/>
      <c r="AY484" s="6332"/>
      <c r="AZ484" s="6332"/>
      <c r="BA484" s="6332"/>
      <c r="BB484" s="6332"/>
      <c r="BC484" s="6332"/>
      <c r="BD484" s="6329" t="s">
        <v>2031</v>
      </c>
      <c r="BE484" s="6384"/>
      <c r="BF484" s="6384"/>
      <c r="BG484" s="6384"/>
      <c r="BH484" s="6384"/>
      <c r="BI484" s="6384"/>
      <c r="BJ484" s="6384"/>
      <c r="BK484" s="6206"/>
      <c r="BL484" s="6321"/>
      <c r="BM484" s="6321"/>
      <c r="BN484" s="6324"/>
      <c r="BO484" s="6321"/>
      <c r="BP484" s="6206"/>
      <c r="BQ484" s="6161"/>
      <c r="BR484" s="6161"/>
      <c r="BS484" s="6161"/>
      <c r="BT484" s="6161"/>
      <c r="BU484" s="2064" t="s">
        <v>2035</v>
      </c>
      <c r="BV484" s="2066" t="s">
        <v>857</v>
      </c>
      <c r="BW484" s="2065"/>
      <c r="BX484" s="1201">
        <v>3993</v>
      </c>
      <c r="BY484" s="2064" t="s">
        <v>2034</v>
      </c>
      <c r="BZ484" s="1201">
        <v>3993</v>
      </c>
      <c r="CA484" s="2064" t="s">
        <v>2036</v>
      </c>
      <c r="CB484" s="2067" t="s">
        <v>340</v>
      </c>
      <c r="CC484" s="2067" t="s">
        <v>340</v>
      </c>
      <c r="CD484" s="2056">
        <v>512</v>
      </c>
      <c r="CE484" s="2056">
        <v>512</v>
      </c>
      <c r="CF484" s="2056">
        <v>512</v>
      </c>
      <c r="CG484" s="2056">
        <v>512</v>
      </c>
      <c r="CH484" s="191"/>
      <c r="CI484" s="1201">
        <v>10</v>
      </c>
      <c r="CJ484" s="1201" t="s">
        <v>859</v>
      </c>
      <c r="CK484" s="1201">
        <v>10</v>
      </c>
      <c r="CL484" s="2063"/>
      <c r="CM484" s="2063"/>
      <c r="CN484" s="2063"/>
      <c r="CO484" s="2063"/>
      <c r="CP484" s="2063"/>
      <c r="CQ484" s="6327"/>
      <c r="CR484" s="6327"/>
      <c r="CS484" s="2349"/>
    </row>
    <row r="485" spans="1:97" ht="12.75" customHeight="1">
      <c r="A485" s="6141"/>
      <c r="B485" s="6362"/>
      <c r="C485" s="3491"/>
      <c r="D485" s="6388"/>
      <c r="E485" s="6391"/>
      <c r="F485" s="6156"/>
      <c r="G485" s="6395"/>
      <c r="H485" s="6395"/>
      <c r="I485" s="6381"/>
      <c r="J485" s="6381"/>
      <c r="K485" s="6381"/>
      <c r="L485" s="6381"/>
      <c r="M485" s="6381"/>
      <c r="N485" s="6381"/>
      <c r="O485" s="6381"/>
      <c r="P485" s="6381"/>
      <c r="Q485" s="6381"/>
      <c r="R485" s="6381"/>
      <c r="S485" s="6381"/>
      <c r="T485" s="6381"/>
      <c r="U485" s="6381"/>
      <c r="V485" s="6381"/>
      <c r="W485" s="6381"/>
      <c r="X485" s="6381"/>
      <c r="Y485" s="6381"/>
      <c r="Z485" s="6381"/>
      <c r="AA485" s="6381"/>
      <c r="AB485" s="6381"/>
      <c r="AC485" s="6381"/>
      <c r="AD485" s="6381"/>
      <c r="AE485" s="6381"/>
      <c r="AF485" s="6381"/>
      <c r="AG485" s="6381"/>
      <c r="AH485" s="6381"/>
      <c r="AI485" s="6381"/>
      <c r="AJ485" s="6381"/>
      <c r="AK485" s="6381"/>
      <c r="AL485" s="6381"/>
      <c r="AM485" s="6381"/>
      <c r="AN485" s="6381"/>
      <c r="AO485" s="6381"/>
      <c r="AP485" s="6381"/>
      <c r="AQ485" s="6381"/>
      <c r="AR485" s="6381"/>
      <c r="AS485" s="6381"/>
      <c r="AT485" s="6381"/>
      <c r="AU485" s="6333"/>
      <c r="AV485" s="6333"/>
      <c r="AW485" s="6333"/>
      <c r="AX485" s="6333"/>
      <c r="AY485" s="6333"/>
      <c r="AZ485" s="6333"/>
      <c r="BA485" s="6333"/>
      <c r="BB485" s="6333"/>
      <c r="BC485" s="6333"/>
      <c r="BD485" s="6330"/>
      <c r="BE485" s="6385"/>
      <c r="BF485" s="6385"/>
      <c r="BG485" s="6385"/>
      <c r="BH485" s="6385"/>
      <c r="BI485" s="6385"/>
      <c r="BJ485" s="6385"/>
      <c r="BK485" s="6207"/>
      <c r="BL485" s="6322"/>
      <c r="BM485" s="6322"/>
      <c r="BN485" s="6325"/>
      <c r="BO485" s="6322"/>
      <c r="BP485" s="6207"/>
      <c r="BQ485" s="6162"/>
      <c r="BR485" s="6162"/>
      <c r="BS485" s="6162"/>
      <c r="BT485" s="6162"/>
      <c r="BU485" s="2064"/>
      <c r="BV485" s="2066"/>
      <c r="BW485" s="2065"/>
      <c r="BX485" s="1201"/>
      <c r="BY485" s="2064"/>
      <c r="BZ485" s="1201"/>
      <c r="CA485" s="2064"/>
      <c r="CB485" s="191"/>
      <c r="CC485" s="191"/>
      <c r="CD485" s="2218"/>
      <c r="CE485" s="2219"/>
      <c r="CF485" s="2219"/>
      <c r="CG485" s="2220"/>
      <c r="CH485" s="191"/>
      <c r="CI485" s="1201"/>
      <c r="CJ485" s="1201"/>
      <c r="CK485" s="1201"/>
      <c r="CL485" s="2063"/>
      <c r="CM485" s="2063"/>
      <c r="CN485" s="2063"/>
      <c r="CO485" s="2063"/>
      <c r="CP485" s="2063"/>
      <c r="CQ485" s="6328"/>
      <c r="CR485" s="6328"/>
      <c r="CS485" s="2350"/>
    </row>
    <row r="486" spans="1:97" ht="12.75" customHeight="1">
      <c r="A486" s="6141"/>
      <c r="B486" s="6360" t="s">
        <v>2463</v>
      </c>
      <c r="C486" s="3627" t="s">
        <v>5931</v>
      </c>
      <c r="D486" s="6386" t="s">
        <v>5870</v>
      </c>
      <c r="E486" s="6389" t="s">
        <v>2050</v>
      </c>
      <c r="F486" s="6392" t="s">
        <v>5935</v>
      </c>
      <c r="G486" s="6393">
        <v>1</v>
      </c>
      <c r="H486" s="6393">
        <v>1</v>
      </c>
      <c r="I486" s="6380" t="s">
        <v>2028</v>
      </c>
      <c r="J486" s="6380" t="s">
        <v>2028</v>
      </c>
      <c r="K486" s="6380" t="s">
        <v>2029</v>
      </c>
      <c r="L486" s="6380" t="s">
        <v>2029</v>
      </c>
      <c r="M486" s="6380">
        <v>9</v>
      </c>
      <c r="N486" s="6380">
        <v>0</v>
      </c>
      <c r="O486" s="6380">
        <v>31</v>
      </c>
      <c r="P486" s="6380">
        <v>9</v>
      </c>
      <c r="Q486" s="6380">
        <v>0</v>
      </c>
      <c r="R486" s="6380">
        <v>31</v>
      </c>
      <c r="S486" s="6380">
        <v>0</v>
      </c>
      <c r="T486" s="6380">
        <v>0</v>
      </c>
      <c r="U486" s="6380">
        <v>0</v>
      </c>
      <c r="V486" s="6380">
        <v>0</v>
      </c>
      <c r="W486" s="6380">
        <v>0</v>
      </c>
      <c r="X486" s="6380">
        <v>0</v>
      </c>
      <c r="Y486" s="6380">
        <v>0</v>
      </c>
      <c r="Z486" s="6380">
        <v>0</v>
      </c>
      <c r="AA486" s="6380">
        <v>0</v>
      </c>
      <c r="AB486" s="6380">
        <v>0</v>
      </c>
      <c r="AC486" s="6380"/>
      <c r="AD486" s="6380"/>
      <c r="AE486" s="6380"/>
      <c r="AF486" s="6380"/>
      <c r="AG486" s="6380"/>
      <c r="AH486" s="6380"/>
      <c r="AI486" s="6380"/>
      <c r="AJ486" s="6380">
        <v>0</v>
      </c>
      <c r="AK486" s="6380">
        <v>0</v>
      </c>
      <c r="AL486" s="6380">
        <v>0</v>
      </c>
      <c r="AM486" s="6380">
        <v>0</v>
      </c>
      <c r="AN486" s="6380" t="s">
        <v>2029</v>
      </c>
      <c r="AO486" s="6380">
        <v>0</v>
      </c>
      <c r="AP486" s="6380">
        <v>0</v>
      </c>
      <c r="AQ486" s="6380">
        <v>0</v>
      </c>
      <c r="AR486" s="6380">
        <v>0</v>
      </c>
      <c r="AS486" s="6380" t="s">
        <v>4810</v>
      </c>
      <c r="AT486" s="6380"/>
      <c r="AU486" s="6331"/>
      <c r="AV486" s="6331"/>
      <c r="AW486" s="6331" t="s">
        <v>4809</v>
      </c>
      <c r="AX486" s="6331" t="s">
        <v>4809</v>
      </c>
      <c r="AY486" s="6331">
        <v>0</v>
      </c>
      <c r="AZ486" s="6331">
        <v>0</v>
      </c>
      <c r="BA486" s="6331">
        <v>0</v>
      </c>
      <c r="BB486" s="6331">
        <v>0</v>
      </c>
      <c r="BC486" s="6331" t="s">
        <v>2030</v>
      </c>
      <c r="BD486" s="6329" t="s">
        <v>2031</v>
      </c>
      <c r="BE486" s="6383">
        <f>$CD$48+SUM(CD487:CD489)+64</f>
        <v>17607</v>
      </c>
      <c r="BF486" s="6383">
        <f>BE486</f>
        <v>17607</v>
      </c>
      <c r="BG486" s="6383">
        <f>$CE$48+SUM(CE487:CE489)</f>
        <v>28634</v>
      </c>
      <c r="BH486" s="6383">
        <f>$CF$47+SUM(CF487/2+CF488+CF489)</f>
        <v>1631</v>
      </c>
      <c r="BI486" s="6383">
        <f>BH486</f>
        <v>1631</v>
      </c>
      <c r="BJ486" s="6383">
        <f>$CG$47+SUM(CG487/2+CG488+CG489)</f>
        <v>1928</v>
      </c>
      <c r="BK486" s="6212" t="s">
        <v>873</v>
      </c>
      <c r="BL486" s="6320">
        <v>9</v>
      </c>
      <c r="BM486" s="6320">
        <v>2</v>
      </c>
      <c r="BN486" s="6323" t="s">
        <v>2045</v>
      </c>
      <c r="BO486" s="6320" t="s">
        <v>2033</v>
      </c>
      <c r="BP486" s="6212" t="s">
        <v>2034</v>
      </c>
      <c r="BQ486" s="6160">
        <v>0</v>
      </c>
      <c r="BR486" s="6160">
        <v>0</v>
      </c>
      <c r="BS486" s="6160">
        <v>0</v>
      </c>
      <c r="BT486" s="6160">
        <v>0</v>
      </c>
      <c r="BU486" s="2064" t="s">
        <v>2035</v>
      </c>
      <c r="BV486" s="2066" t="s">
        <v>857</v>
      </c>
      <c r="BW486" s="2065"/>
      <c r="BX486" s="2064">
        <v>3980</v>
      </c>
      <c r="BY486" s="2064" t="s">
        <v>2034</v>
      </c>
      <c r="BZ486" s="2064">
        <v>3980</v>
      </c>
      <c r="CA486" s="2064" t="s">
        <v>2036</v>
      </c>
      <c r="CB486" s="2084" t="s">
        <v>2040</v>
      </c>
      <c r="CC486" s="2084" t="s">
        <v>1708</v>
      </c>
      <c r="CD486" s="2056">
        <f>$CD$35</f>
        <v>21696</v>
      </c>
      <c r="CE486" s="2056">
        <f>$CE$35</f>
        <v>21760</v>
      </c>
      <c r="CF486" s="2056">
        <f>$CF$36</f>
        <v>1024</v>
      </c>
      <c r="CG486" s="2056">
        <f>$CG$36</f>
        <v>1088</v>
      </c>
      <c r="CH486" s="191"/>
      <c r="CI486" s="1201">
        <v>2</v>
      </c>
      <c r="CJ486" s="1201" t="s">
        <v>859</v>
      </c>
      <c r="CK486" s="1201">
        <v>2</v>
      </c>
      <c r="CL486" s="2063"/>
      <c r="CM486" s="2063"/>
      <c r="CN486" s="2063"/>
      <c r="CO486" s="2063"/>
      <c r="CP486" s="2063"/>
      <c r="CQ486" s="6326" t="s">
        <v>2468</v>
      </c>
      <c r="CR486" s="6326" t="s">
        <v>2455</v>
      </c>
      <c r="CS486" s="2348" t="s">
        <v>5958</v>
      </c>
    </row>
    <row r="487" spans="1:97" ht="12.75" customHeight="1">
      <c r="A487" s="6141"/>
      <c r="B487" s="6361"/>
      <c r="C487" s="3490"/>
      <c r="D487" s="6387"/>
      <c r="E487" s="6390"/>
      <c r="F487" s="6343"/>
      <c r="G487" s="6394"/>
      <c r="H487" s="6394"/>
      <c r="I487" s="6382"/>
      <c r="J487" s="6382"/>
      <c r="K487" s="6382"/>
      <c r="L487" s="6382"/>
      <c r="M487" s="6382"/>
      <c r="N487" s="6382"/>
      <c r="O487" s="6382"/>
      <c r="P487" s="6382"/>
      <c r="Q487" s="6382"/>
      <c r="R487" s="6382"/>
      <c r="S487" s="6382"/>
      <c r="T487" s="6382"/>
      <c r="U487" s="6382"/>
      <c r="V487" s="6382"/>
      <c r="W487" s="6382"/>
      <c r="X487" s="6382"/>
      <c r="Y487" s="6382"/>
      <c r="Z487" s="6382"/>
      <c r="AA487" s="6382"/>
      <c r="AB487" s="6382"/>
      <c r="AC487" s="6382"/>
      <c r="AD487" s="6382"/>
      <c r="AE487" s="6382"/>
      <c r="AF487" s="6382"/>
      <c r="AG487" s="6382"/>
      <c r="AH487" s="6382"/>
      <c r="AI487" s="6382"/>
      <c r="AJ487" s="6382"/>
      <c r="AK487" s="6382"/>
      <c r="AL487" s="6382"/>
      <c r="AM487" s="6382"/>
      <c r="AN487" s="6382"/>
      <c r="AO487" s="6382"/>
      <c r="AP487" s="6382"/>
      <c r="AQ487" s="6382"/>
      <c r="AR487" s="6382"/>
      <c r="AS487" s="6382"/>
      <c r="AT487" s="6382"/>
      <c r="AU487" s="6332"/>
      <c r="AV487" s="6332"/>
      <c r="AW487" s="6332"/>
      <c r="AX487" s="6332"/>
      <c r="AY487" s="6332"/>
      <c r="AZ487" s="6332"/>
      <c r="BA487" s="6332"/>
      <c r="BB487" s="6332"/>
      <c r="BC487" s="6332"/>
      <c r="BD487" s="6330"/>
      <c r="BE487" s="6384"/>
      <c r="BF487" s="6384"/>
      <c r="BG487" s="6384"/>
      <c r="BH487" s="6384"/>
      <c r="BI487" s="6384"/>
      <c r="BJ487" s="6384"/>
      <c r="BK487" s="6206"/>
      <c r="BL487" s="6321"/>
      <c r="BM487" s="6321"/>
      <c r="BN487" s="6324"/>
      <c r="BO487" s="6321"/>
      <c r="BP487" s="6206"/>
      <c r="BQ487" s="6161"/>
      <c r="BR487" s="6161"/>
      <c r="BS487" s="6161"/>
      <c r="BT487" s="6161"/>
      <c r="BU487" s="2064" t="s">
        <v>2035</v>
      </c>
      <c r="BV487" s="2066" t="s">
        <v>857</v>
      </c>
      <c r="BW487" s="2065"/>
      <c r="BX487" s="1201">
        <v>3989</v>
      </c>
      <c r="BY487" s="2064" t="s">
        <v>2034</v>
      </c>
      <c r="BZ487" s="1201">
        <v>3989</v>
      </c>
      <c r="CA487" s="2064" t="s">
        <v>2036</v>
      </c>
      <c r="CB487" s="2067" t="s">
        <v>4978</v>
      </c>
      <c r="CC487" s="2067" t="s">
        <v>4976</v>
      </c>
      <c r="CD487" s="2056">
        <f>$CD$27</f>
        <v>6016</v>
      </c>
      <c r="CE487" s="2056">
        <f>$CE$27</f>
        <v>6080</v>
      </c>
      <c r="CF487" s="2056">
        <f>$CF$26</f>
        <v>512</v>
      </c>
      <c r="CG487" s="2056">
        <f>$CG$26</f>
        <v>576</v>
      </c>
      <c r="CH487" s="2070"/>
      <c r="CI487" s="2069">
        <v>2</v>
      </c>
      <c r="CJ487" s="2069" t="s">
        <v>859</v>
      </c>
      <c r="CK487" s="2069">
        <v>2</v>
      </c>
      <c r="CL487" s="2068">
        <v>6</v>
      </c>
      <c r="CM487" s="2068" t="s">
        <v>875</v>
      </c>
      <c r="CN487" s="2068" t="s">
        <v>859</v>
      </c>
      <c r="CO487" s="2068" t="s">
        <v>876</v>
      </c>
      <c r="CP487" s="2068" t="s">
        <v>877</v>
      </c>
      <c r="CQ487" s="6327"/>
      <c r="CR487" s="6327"/>
      <c r="CS487" s="2349"/>
    </row>
    <row r="488" spans="1:97" ht="12.75" customHeight="1">
      <c r="A488" s="6141"/>
      <c r="B488" s="6361"/>
      <c r="C488" s="3490"/>
      <c r="D488" s="6387"/>
      <c r="E488" s="6390"/>
      <c r="F488" s="6343"/>
      <c r="G488" s="6394"/>
      <c r="H488" s="6394"/>
      <c r="I488" s="6382"/>
      <c r="J488" s="6382"/>
      <c r="K488" s="6382"/>
      <c r="L488" s="6382"/>
      <c r="M488" s="6382"/>
      <c r="N488" s="6382"/>
      <c r="O488" s="6382"/>
      <c r="P488" s="6382"/>
      <c r="Q488" s="6382"/>
      <c r="R488" s="6382"/>
      <c r="S488" s="6382"/>
      <c r="T488" s="6382"/>
      <c r="U488" s="6382"/>
      <c r="V488" s="6382"/>
      <c r="W488" s="6382"/>
      <c r="X488" s="6382"/>
      <c r="Y488" s="6382"/>
      <c r="Z488" s="6382"/>
      <c r="AA488" s="6382"/>
      <c r="AB488" s="6382"/>
      <c r="AC488" s="6382"/>
      <c r="AD488" s="6382"/>
      <c r="AE488" s="6382"/>
      <c r="AF488" s="6382"/>
      <c r="AG488" s="6382"/>
      <c r="AH488" s="6382"/>
      <c r="AI488" s="6382"/>
      <c r="AJ488" s="6382"/>
      <c r="AK488" s="6382"/>
      <c r="AL488" s="6382"/>
      <c r="AM488" s="6382"/>
      <c r="AN488" s="6382"/>
      <c r="AO488" s="6382"/>
      <c r="AP488" s="6382"/>
      <c r="AQ488" s="6382"/>
      <c r="AR488" s="6382"/>
      <c r="AS488" s="6382"/>
      <c r="AT488" s="6382"/>
      <c r="AU488" s="6332"/>
      <c r="AV488" s="6332"/>
      <c r="AW488" s="6332"/>
      <c r="AX488" s="6332"/>
      <c r="AY488" s="6332"/>
      <c r="AZ488" s="6332"/>
      <c r="BA488" s="6332"/>
      <c r="BB488" s="6332"/>
      <c r="BC488" s="6332"/>
      <c r="BD488" s="6329" t="s">
        <v>2031</v>
      </c>
      <c r="BE488" s="6384"/>
      <c r="BF488" s="6384"/>
      <c r="BG488" s="6384"/>
      <c r="BH488" s="6384"/>
      <c r="BI488" s="6384"/>
      <c r="BJ488" s="6384"/>
      <c r="BK488" s="6206"/>
      <c r="BL488" s="6321"/>
      <c r="BM488" s="6321"/>
      <c r="BN488" s="6324"/>
      <c r="BO488" s="6321"/>
      <c r="BP488" s="6206"/>
      <c r="BQ488" s="6161"/>
      <c r="BR488" s="6161"/>
      <c r="BS488" s="6161"/>
      <c r="BT488" s="6161"/>
      <c r="BU488" s="2064" t="s">
        <v>2035</v>
      </c>
      <c r="BV488" s="2066" t="s">
        <v>857</v>
      </c>
      <c r="BW488" s="2065"/>
      <c r="BX488" s="1201">
        <v>3993</v>
      </c>
      <c r="BY488" s="2064" t="s">
        <v>2034</v>
      </c>
      <c r="BZ488" s="1201">
        <v>3993</v>
      </c>
      <c r="CA488" s="2064" t="s">
        <v>2036</v>
      </c>
      <c r="CB488" s="2067" t="s">
        <v>340</v>
      </c>
      <c r="CC488" s="2067" t="s">
        <v>340</v>
      </c>
      <c r="CD488" s="2056">
        <v>512</v>
      </c>
      <c r="CE488" s="2056">
        <v>512</v>
      </c>
      <c r="CF488" s="2056">
        <v>512</v>
      </c>
      <c r="CG488" s="2056">
        <v>512</v>
      </c>
      <c r="CH488" s="191"/>
      <c r="CI488" s="1201">
        <v>10</v>
      </c>
      <c r="CJ488" s="1201" t="s">
        <v>859</v>
      </c>
      <c r="CK488" s="1201">
        <v>10</v>
      </c>
      <c r="CL488" s="2063"/>
      <c r="CM488" s="2063"/>
      <c r="CN488" s="2063"/>
      <c r="CO488" s="2063"/>
      <c r="CP488" s="2063"/>
      <c r="CQ488" s="6327"/>
      <c r="CR488" s="6327"/>
      <c r="CS488" s="2349"/>
    </row>
    <row r="489" spans="1:97" ht="12.75" customHeight="1">
      <c r="A489" s="6142"/>
      <c r="B489" s="6362"/>
      <c r="C489" s="3491"/>
      <c r="D489" s="6388"/>
      <c r="E489" s="6391"/>
      <c r="F489" s="6156"/>
      <c r="G489" s="6395"/>
      <c r="H489" s="6395"/>
      <c r="I489" s="6381"/>
      <c r="J489" s="6381"/>
      <c r="K489" s="6381"/>
      <c r="L489" s="6381"/>
      <c r="M489" s="6381"/>
      <c r="N489" s="6381"/>
      <c r="O489" s="6381"/>
      <c r="P489" s="6381"/>
      <c r="Q489" s="6381"/>
      <c r="R489" s="6381"/>
      <c r="S489" s="6381"/>
      <c r="T489" s="6381"/>
      <c r="U489" s="6381"/>
      <c r="V489" s="6381"/>
      <c r="W489" s="6381"/>
      <c r="X489" s="6381"/>
      <c r="Y489" s="6381"/>
      <c r="Z489" s="6381"/>
      <c r="AA489" s="6381"/>
      <c r="AB489" s="6381"/>
      <c r="AC489" s="6381"/>
      <c r="AD489" s="6381"/>
      <c r="AE489" s="6381"/>
      <c r="AF489" s="6381"/>
      <c r="AG489" s="6381"/>
      <c r="AH489" s="6381"/>
      <c r="AI489" s="6381"/>
      <c r="AJ489" s="6381"/>
      <c r="AK489" s="6381"/>
      <c r="AL489" s="6381"/>
      <c r="AM489" s="6381"/>
      <c r="AN489" s="6381"/>
      <c r="AO489" s="6381"/>
      <c r="AP489" s="6381"/>
      <c r="AQ489" s="6381"/>
      <c r="AR489" s="6381"/>
      <c r="AS489" s="6381"/>
      <c r="AT489" s="6381"/>
      <c r="AU489" s="6333"/>
      <c r="AV489" s="6333"/>
      <c r="AW489" s="6333"/>
      <c r="AX489" s="6333"/>
      <c r="AY489" s="6333"/>
      <c r="AZ489" s="6333"/>
      <c r="BA489" s="6333"/>
      <c r="BB489" s="6333"/>
      <c r="BC489" s="6333"/>
      <c r="BD489" s="6330"/>
      <c r="BE489" s="6385"/>
      <c r="BF489" s="6385"/>
      <c r="BG489" s="6385"/>
      <c r="BH489" s="6385"/>
      <c r="BI489" s="6385"/>
      <c r="BJ489" s="6385"/>
      <c r="BK489" s="6207"/>
      <c r="BL489" s="6322"/>
      <c r="BM489" s="6322"/>
      <c r="BN489" s="6325"/>
      <c r="BO489" s="6322"/>
      <c r="BP489" s="6207"/>
      <c r="BQ489" s="6162"/>
      <c r="BR489" s="6162"/>
      <c r="BS489" s="6162"/>
      <c r="BT489" s="6162"/>
      <c r="BU489" s="2064"/>
      <c r="BV489" s="2066"/>
      <c r="BW489" s="2065"/>
      <c r="BX489" s="1201"/>
      <c r="BY489" s="2064"/>
      <c r="BZ489" s="1201"/>
      <c r="CA489" s="2064"/>
      <c r="CB489" s="191"/>
      <c r="CC489" s="191"/>
      <c r="CD489" s="2218"/>
      <c r="CE489" s="2219"/>
      <c r="CF489" s="2219"/>
      <c r="CG489" s="2220"/>
      <c r="CH489" s="191"/>
      <c r="CI489" s="1201"/>
      <c r="CJ489" s="1201"/>
      <c r="CK489" s="1201"/>
      <c r="CL489" s="2063"/>
      <c r="CM489" s="2063"/>
      <c r="CN489" s="2063"/>
      <c r="CO489" s="2063"/>
      <c r="CP489" s="2063"/>
      <c r="CQ489" s="6328"/>
      <c r="CR489" s="6328"/>
      <c r="CS489" s="2350"/>
    </row>
    <row r="490" spans="1:97" ht="12.75" customHeight="1">
      <c r="A490" s="6140" t="s">
        <v>5968</v>
      </c>
      <c r="B490" s="6360" t="s">
        <v>2463</v>
      </c>
      <c r="C490" s="3627" t="s">
        <v>3795</v>
      </c>
      <c r="D490" s="6386" t="s">
        <v>5873</v>
      </c>
      <c r="E490" s="6389" t="s">
        <v>2050</v>
      </c>
      <c r="F490" s="6392" t="s">
        <v>5926</v>
      </c>
      <c r="G490" s="6393">
        <v>1</v>
      </c>
      <c r="H490" s="6393">
        <v>1</v>
      </c>
      <c r="I490" s="6380" t="s">
        <v>2028</v>
      </c>
      <c r="J490" s="6380" t="s">
        <v>2028</v>
      </c>
      <c r="K490" s="6380" t="s">
        <v>2029</v>
      </c>
      <c r="L490" s="6380" t="s">
        <v>2029</v>
      </c>
      <c r="M490" s="6380">
        <v>9</v>
      </c>
      <c r="N490" s="6380">
        <v>0</v>
      </c>
      <c r="O490" s="6380">
        <v>31</v>
      </c>
      <c r="P490" s="6380">
        <v>9</v>
      </c>
      <c r="Q490" s="6380">
        <v>0</v>
      </c>
      <c r="R490" s="6380">
        <v>31</v>
      </c>
      <c r="S490" s="6380">
        <v>0</v>
      </c>
      <c r="T490" s="6380">
        <v>0</v>
      </c>
      <c r="U490" s="6380">
        <v>0</v>
      </c>
      <c r="V490" s="6380">
        <v>0</v>
      </c>
      <c r="W490" s="6380">
        <v>0</v>
      </c>
      <c r="X490" s="6380">
        <v>0</v>
      </c>
      <c r="Y490" s="6380">
        <v>0</v>
      </c>
      <c r="Z490" s="6380">
        <v>0</v>
      </c>
      <c r="AA490" s="6380">
        <v>0</v>
      </c>
      <c r="AB490" s="6380">
        <v>0</v>
      </c>
      <c r="AC490" s="6380"/>
      <c r="AD490" s="6380"/>
      <c r="AE490" s="6380"/>
      <c r="AF490" s="6380"/>
      <c r="AG490" s="6380"/>
      <c r="AH490" s="6380"/>
      <c r="AI490" s="6380"/>
      <c r="AJ490" s="6380">
        <v>0</v>
      </c>
      <c r="AK490" s="6380">
        <v>0</v>
      </c>
      <c r="AL490" s="6380">
        <v>0</v>
      </c>
      <c r="AM490" s="6380">
        <v>0</v>
      </c>
      <c r="AN490" s="6380" t="s">
        <v>2029</v>
      </c>
      <c r="AO490" s="6380">
        <v>0</v>
      </c>
      <c r="AP490" s="6380">
        <v>0</v>
      </c>
      <c r="AQ490" s="6380">
        <v>0</v>
      </c>
      <c r="AR490" s="6380">
        <v>0</v>
      </c>
      <c r="AS490" s="6380" t="s">
        <v>4810</v>
      </c>
      <c r="AT490" s="6380"/>
      <c r="AU490" s="6331"/>
      <c r="AV490" s="6331"/>
      <c r="AW490" s="6331" t="s">
        <v>4809</v>
      </c>
      <c r="AX490" s="6331" t="s">
        <v>4809</v>
      </c>
      <c r="AY490" s="6331">
        <v>0</v>
      </c>
      <c r="AZ490" s="6331">
        <v>0</v>
      </c>
      <c r="BA490" s="6331">
        <v>0</v>
      </c>
      <c r="BB490" s="6331">
        <v>0</v>
      </c>
      <c r="BC490" s="6331" t="s">
        <v>2030</v>
      </c>
      <c r="BD490" s="6329" t="s">
        <v>2031</v>
      </c>
      <c r="BE490" s="6383">
        <f>$CD$47+SUM(CD491:CD493)</f>
        <v>12664</v>
      </c>
      <c r="BF490" s="6383">
        <f>BE490</f>
        <v>12664</v>
      </c>
      <c r="BG490" s="6383">
        <f>$CE$47+SUM(CE491:CE493)</f>
        <v>19335</v>
      </c>
      <c r="BH490" s="6383">
        <f>$CF$47+SUM(CF491/2+CF492+CF493)</f>
        <v>1375</v>
      </c>
      <c r="BI490" s="6383">
        <f>BH490</f>
        <v>1375</v>
      </c>
      <c r="BJ490" s="6383">
        <f>$CG$47+SUM(CG491/2+CG492+CG493)</f>
        <v>1672</v>
      </c>
      <c r="BK490" s="6212" t="s">
        <v>873</v>
      </c>
      <c r="BL490" s="6320">
        <v>9</v>
      </c>
      <c r="BM490" s="6320">
        <v>2</v>
      </c>
      <c r="BN490" s="6323" t="s">
        <v>2045</v>
      </c>
      <c r="BO490" s="6320" t="s">
        <v>2033</v>
      </c>
      <c r="BP490" s="6212" t="s">
        <v>2034</v>
      </c>
      <c r="BQ490" s="6160">
        <v>0</v>
      </c>
      <c r="BR490" s="6160">
        <v>0</v>
      </c>
      <c r="BS490" s="6160">
        <v>0</v>
      </c>
      <c r="BT490" s="6160">
        <v>0</v>
      </c>
      <c r="BU490" s="2064" t="s">
        <v>2035</v>
      </c>
      <c r="BV490" s="2066" t="s">
        <v>857</v>
      </c>
      <c r="BW490" s="2065"/>
      <c r="BX490" s="2064">
        <v>3980</v>
      </c>
      <c r="BY490" s="2064" t="s">
        <v>2034</v>
      </c>
      <c r="BZ490" s="2064">
        <v>3980</v>
      </c>
      <c r="CA490" s="2064" t="s">
        <v>2036</v>
      </c>
      <c r="CB490" s="2084" t="s">
        <v>2037</v>
      </c>
      <c r="CC490" s="2084" t="s">
        <v>1708</v>
      </c>
      <c r="CD490" s="2056">
        <f>$CD$34</f>
        <v>10752</v>
      </c>
      <c r="CE490" s="2056">
        <f>$CE$34</f>
        <v>10816</v>
      </c>
      <c r="CF490" s="2056">
        <f>$CF$36</f>
        <v>1024</v>
      </c>
      <c r="CG490" s="2056">
        <f>$CG$36</f>
        <v>1088</v>
      </c>
      <c r="CH490" s="191"/>
      <c r="CI490" s="1201">
        <v>2</v>
      </c>
      <c r="CJ490" s="1201" t="s">
        <v>859</v>
      </c>
      <c r="CK490" s="1201">
        <v>2</v>
      </c>
      <c r="CL490" s="2063"/>
      <c r="CM490" s="2063"/>
      <c r="CN490" s="2063"/>
      <c r="CO490" s="2063"/>
      <c r="CP490" s="2063"/>
      <c r="CQ490" s="6326" t="s">
        <v>2468</v>
      </c>
      <c r="CR490" s="6326" t="s">
        <v>2455</v>
      </c>
      <c r="CS490" s="2348" t="s">
        <v>5958</v>
      </c>
    </row>
    <row r="491" spans="1:97" ht="12.75" customHeight="1">
      <c r="A491" s="6141"/>
      <c r="B491" s="6361"/>
      <c r="C491" s="3490"/>
      <c r="D491" s="6387"/>
      <c r="E491" s="6390"/>
      <c r="F491" s="6343"/>
      <c r="G491" s="6394"/>
      <c r="H491" s="6394"/>
      <c r="I491" s="6382"/>
      <c r="J491" s="6382"/>
      <c r="K491" s="6382"/>
      <c r="L491" s="6382"/>
      <c r="M491" s="6382"/>
      <c r="N491" s="6382"/>
      <c r="O491" s="6382"/>
      <c r="P491" s="6382"/>
      <c r="Q491" s="6382"/>
      <c r="R491" s="6382"/>
      <c r="S491" s="6382"/>
      <c r="T491" s="6382"/>
      <c r="U491" s="6382"/>
      <c r="V491" s="6382"/>
      <c r="W491" s="6382"/>
      <c r="X491" s="6382"/>
      <c r="Y491" s="6382"/>
      <c r="Z491" s="6382"/>
      <c r="AA491" s="6382"/>
      <c r="AB491" s="6382"/>
      <c r="AC491" s="6382"/>
      <c r="AD491" s="6382"/>
      <c r="AE491" s="6382"/>
      <c r="AF491" s="6382"/>
      <c r="AG491" s="6382"/>
      <c r="AH491" s="6382"/>
      <c r="AI491" s="6382"/>
      <c r="AJ491" s="6382"/>
      <c r="AK491" s="6382"/>
      <c r="AL491" s="6382"/>
      <c r="AM491" s="6382"/>
      <c r="AN491" s="6382"/>
      <c r="AO491" s="6382"/>
      <c r="AP491" s="6382"/>
      <c r="AQ491" s="6382"/>
      <c r="AR491" s="6382"/>
      <c r="AS491" s="6382"/>
      <c r="AT491" s="6382"/>
      <c r="AU491" s="6332"/>
      <c r="AV491" s="6332"/>
      <c r="AW491" s="6332"/>
      <c r="AX491" s="6332"/>
      <c r="AY491" s="6332"/>
      <c r="AZ491" s="6332"/>
      <c r="BA491" s="6332"/>
      <c r="BB491" s="6332"/>
      <c r="BC491" s="6332"/>
      <c r="BD491" s="6330"/>
      <c r="BE491" s="6384"/>
      <c r="BF491" s="6384"/>
      <c r="BG491" s="6384"/>
      <c r="BH491" s="6384"/>
      <c r="BI491" s="6384"/>
      <c r="BJ491" s="6384"/>
      <c r="BK491" s="6206"/>
      <c r="BL491" s="6321"/>
      <c r="BM491" s="6321"/>
      <c r="BN491" s="6324"/>
      <c r="BO491" s="6321"/>
      <c r="BP491" s="6206"/>
      <c r="BQ491" s="6161"/>
      <c r="BR491" s="6161"/>
      <c r="BS491" s="6161"/>
      <c r="BT491" s="6161"/>
      <c r="BU491" s="2064" t="s">
        <v>2035</v>
      </c>
      <c r="BV491" s="2066" t="s">
        <v>857</v>
      </c>
      <c r="BW491" s="2065"/>
      <c r="BX491" s="1201">
        <v>3989</v>
      </c>
      <c r="BY491" s="2064" t="s">
        <v>2034</v>
      </c>
      <c r="BZ491" s="1201">
        <v>3989</v>
      </c>
      <c r="CA491" s="2064" t="s">
        <v>2036</v>
      </c>
      <c r="CB491" s="2067" t="s">
        <v>5356</v>
      </c>
      <c r="CC491" s="2067" t="s">
        <v>4976</v>
      </c>
      <c r="CD491" s="2056">
        <f>$CD$28</f>
        <v>8000</v>
      </c>
      <c r="CE491" s="2056">
        <f>$CE$28</f>
        <v>8064</v>
      </c>
      <c r="CF491" s="2056">
        <f>$CF$27</f>
        <v>512</v>
      </c>
      <c r="CG491" s="2056">
        <f>$CG$27</f>
        <v>576</v>
      </c>
      <c r="CH491" s="2070"/>
      <c r="CI491" s="2069">
        <v>2</v>
      </c>
      <c r="CJ491" s="2069" t="s">
        <v>859</v>
      </c>
      <c r="CK491" s="2069">
        <v>2</v>
      </c>
      <c r="CL491" s="2068">
        <v>6</v>
      </c>
      <c r="CM491" s="2068" t="s">
        <v>875</v>
      </c>
      <c r="CN491" s="2068" t="s">
        <v>859</v>
      </c>
      <c r="CO491" s="2068" t="s">
        <v>876</v>
      </c>
      <c r="CP491" s="2068" t="s">
        <v>877</v>
      </c>
      <c r="CQ491" s="6327"/>
      <c r="CR491" s="6327"/>
      <c r="CS491" s="2349"/>
    </row>
    <row r="492" spans="1:97" ht="12.75" customHeight="1">
      <c r="A492" s="6141"/>
      <c r="B492" s="6361"/>
      <c r="C492" s="3490"/>
      <c r="D492" s="6387"/>
      <c r="E492" s="6390"/>
      <c r="F492" s="6343"/>
      <c r="G492" s="6394"/>
      <c r="H492" s="6394"/>
      <c r="I492" s="6382"/>
      <c r="J492" s="6382"/>
      <c r="K492" s="6382"/>
      <c r="L492" s="6382"/>
      <c r="M492" s="6382"/>
      <c r="N492" s="6382"/>
      <c r="O492" s="6382"/>
      <c r="P492" s="6382"/>
      <c r="Q492" s="6382"/>
      <c r="R492" s="6382"/>
      <c r="S492" s="6382"/>
      <c r="T492" s="6382"/>
      <c r="U492" s="6382"/>
      <c r="V492" s="6382"/>
      <c r="W492" s="6382"/>
      <c r="X492" s="6382"/>
      <c r="Y492" s="6382"/>
      <c r="Z492" s="6382"/>
      <c r="AA492" s="6382"/>
      <c r="AB492" s="6382"/>
      <c r="AC492" s="6382"/>
      <c r="AD492" s="6382"/>
      <c r="AE492" s="6382"/>
      <c r="AF492" s="6382"/>
      <c r="AG492" s="6382"/>
      <c r="AH492" s="6382"/>
      <c r="AI492" s="6382"/>
      <c r="AJ492" s="6382"/>
      <c r="AK492" s="6382"/>
      <c r="AL492" s="6382"/>
      <c r="AM492" s="6382"/>
      <c r="AN492" s="6382"/>
      <c r="AO492" s="6382"/>
      <c r="AP492" s="6382"/>
      <c r="AQ492" s="6382"/>
      <c r="AR492" s="6382"/>
      <c r="AS492" s="6382"/>
      <c r="AT492" s="6382"/>
      <c r="AU492" s="6332"/>
      <c r="AV492" s="6332"/>
      <c r="AW492" s="6332"/>
      <c r="AX492" s="6332"/>
      <c r="AY492" s="6332"/>
      <c r="AZ492" s="6332"/>
      <c r="BA492" s="6332"/>
      <c r="BB492" s="6332"/>
      <c r="BC492" s="6332"/>
      <c r="BD492" s="6329" t="s">
        <v>2031</v>
      </c>
      <c r="BE492" s="6384"/>
      <c r="BF492" s="6384"/>
      <c r="BG492" s="6384"/>
      <c r="BH492" s="6384"/>
      <c r="BI492" s="6384"/>
      <c r="BJ492" s="6384"/>
      <c r="BK492" s="6206"/>
      <c r="BL492" s="6321"/>
      <c r="BM492" s="6321"/>
      <c r="BN492" s="6324"/>
      <c r="BO492" s="6321"/>
      <c r="BP492" s="6206"/>
      <c r="BQ492" s="6161"/>
      <c r="BR492" s="6161"/>
      <c r="BS492" s="6161"/>
      <c r="BT492" s="6161"/>
      <c r="BU492" s="2064" t="s">
        <v>2035</v>
      </c>
      <c r="BV492" s="2066" t="s">
        <v>857</v>
      </c>
      <c r="BW492" s="2065"/>
      <c r="BX492" s="1201">
        <v>3993</v>
      </c>
      <c r="BY492" s="2064" t="s">
        <v>2034</v>
      </c>
      <c r="BZ492" s="1201">
        <v>3993</v>
      </c>
      <c r="CA492" s="2064" t="s">
        <v>2036</v>
      </c>
      <c r="CB492" s="2067" t="s">
        <v>869</v>
      </c>
      <c r="CC492" s="2067" t="s">
        <v>869</v>
      </c>
      <c r="CD492" s="2056">
        <f>$CD$37</f>
        <v>256</v>
      </c>
      <c r="CE492" s="2056">
        <f>$CE$37</f>
        <v>256</v>
      </c>
      <c r="CF492" s="2056">
        <f>$CF$37</f>
        <v>256</v>
      </c>
      <c r="CG492" s="2056">
        <f>$CG$37</f>
        <v>256</v>
      </c>
      <c r="CH492" s="191"/>
      <c r="CI492" s="1201">
        <v>4</v>
      </c>
      <c r="CJ492" s="1201" t="s">
        <v>859</v>
      </c>
      <c r="CK492" s="1201">
        <v>4</v>
      </c>
      <c r="CL492" s="2063"/>
      <c r="CM492" s="2063"/>
      <c r="CN492" s="2063"/>
      <c r="CO492" s="2063"/>
      <c r="CP492" s="2063"/>
      <c r="CQ492" s="6327"/>
      <c r="CR492" s="6327"/>
      <c r="CS492" s="2349"/>
    </row>
    <row r="493" spans="1:97" ht="12.75" customHeight="1">
      <c r="A493" s="6141"/>
      <c r="B493" s="6362"/>
      <c r="C493" s="3491"/>
      <c r="D493" s="6388"/>
      <c r="E493" s="6391"/>
      <c r="F493" s="6156"/>
      <c r="G493" s="6395"/>
      <c r="H493" s="6395"/>
      <c r="I493" s="6381"/>
      <c r="J493" s="6381"/>
      <c r="K493" s="6381"/>
      <c r="L493" s="6381"/>
      <c r="M493" s="6381"/>
      <c r="N493" s="6381"/>
      <c r="O493" s="6381"/>
      <c r="P493" s="6381"/>
      <c r="Q493" s="6381"/>
      <c r="R493" s="6381"/>
      <c r="S493" s="6381"/>
      <c r="T493" s="6381"/>
      <c r="U493" s="6381"/>
      <c r="V493" s="6381"/>
      <c r="W493" s="6381"/>
      <c r="X493" s="6381"/>
      <c r="Y493" s="6381"/>
      <c r="Z493" s="6381"/>
      <c r="AA493" s="6381"/>
      <c r="AB493" s="6381"/>
      <c r="AC493" s="6381"/>
      <c r="AD493" s="6381"/>
      <c r="AE493" s="6381"/>
      <c r="AF493" s="6381"/>
      <c r="AG493" s="6381"/>
      <c r="AH493" s="6381"/>
      <c r="AI493" s="6381"/>
      <c r="AJ493" s="6381"/>
      <c r="AK493" s="6381"/>
      <c r="AL493" s="6381"/>
      <c r="AM493" s="6381"/>
      <c r="AN493" s="6381"/>
      <c r="AO493" s="6381"/>
      <c r="AP493" s="6381"/>
      <c r="AQ493" s="6381"/>
      <c r="AR493" s="6381"/>
      <c r="AS493" s="6381"/>
      <c r="AT493" s="6381"/>
      <c r="AU493" s="6333"/>
      <c r="AV493" s="6333"/>
      <c r="AW493" s="6333"/>
      <c r="AX493" s="6333"/>
      <c r="AY493" s="6333"/>
      <c r="AZ493" s="6333"/>
      <c r="BA493" s="6333"/>
      <c r="BB493" s="6333"/>
      <c r="BC493" s="6333"/>
      <c r="BD493" s="6330"/>
      <c r="BE493" s="6385"/>
      <c r="BF493" s="6385"/>
      <c r="BG493" s="6385"/>
      <c r="BH493" s="6385"/>
      <c r="BI493" s="6385"/>
      <c r="BJ493" s="6385"/>
      <c r="BK493" s="6207"/>
      <c r="BL493" s="6322"/>
      <c r="BM493" s="6322"/>
      <c r="BN493" s="6325"/>
      <c r="BO493" s="6322"/>
      <c r="BP493" s="6207"/>
      <c r="BQ493" s="6162"/>
      <c r="BR493" s="6162"/>
      <c r="BS493" s="6162"/>
      <c r="BT493" s="6162"/>
      <c r="BU493" s="2064"/>
      <c r="BV493" s="2066"/>
      <c r="BW493" s="2065"/>
      <c r="BX493" s="1201"/>
      <c r="BY493" s="2064"/>
      <c r="BZ493" s="1201"/>
      <c r="CA493" s="2064"/>
      <c r="CB493" s="191"/>
      <c r="CC493" s="191"/>
      <c r="CD493" s="2218"/>
      <c r="CE493" s="2219"/>
      <c r="CF493" s="2219"/>
      <c r="CG493" s="2220"/>
      <c r="CH493" s="191"/>
      <c r="CI493" s="1201"/>
      <c r="CJ493" s="1201"/>
      <c r="CK493" s="1201"/>
      <c r="CL493" s="2063"/>
      <c r="CM493" s="2063"/>
      <c r="CN493" s="2063"/>
      <c r="CO493" s="2063"/>
      <c r="CP493" s="2063"/>
      <c r="CQ493" s="6328"/>
      <c r="CR493" s="6328"/>
      <c r="CS493" s="2350"/>
    </row>
    <row r="494" spans="1:97" ht="12.75" customHeight="1">
      <c r="A494" s="6141"/>
      <c r="B494" s="6360" t="s">
        <v>2463</v>
      </c>
      <c r="C494" s="3627" t="s">
        <v>5925</v>
      </c>
      <c r="D494" s="6386" t="s">
        <v>5874</v>
      </c>
      <c r="E494" s="6389" t="s">
        <v>2050</v>
      </c>
      <c r="F494" s="6392" t="s">
        <v>5927</v>
      </c>
      <c r="G494" s="6393">
        <v>1</v>
      </c>
      <c r="H494" s="6393">
        <v>1</v>
      </c>
      <c r="I494" s="6380" t="s">
        <v>2028</v>
      </c>
      <c r="J494" s="6380" t="s">
        <v>2028</v>
      </c>
      <c r="K494" s="6380" t="s">
        <v>2029</v>
      </c>
      <c r="L494" s="6380" t="s">
        <v>2029</v>
      </c>
      <c r="M494" s="6380">
        <v>9</v>
      </c>
      <c r="N494" s="6380">
        <v>0</v>
      </c>
      <c r="O494" s="6380">
        <v>31</v>
      </c>
      <c r="P494" s="6380">
        <v>9</v>
      </c>
      <c r="Q494" s="6380">
        <v>0</v>
      </c>
      <c r="R494" s="6380">
        <v>31</v>
      </c>
      <c r="S494" s="6380">
        <v>0</v>
      </c>
      <c r="T494" s="6380">
        <v>0</v>
      </c>
      <c r="U494" s="6380">
        <v>0</v>
      </c>
      <c r="V494" s="6380">
        <v>0</v>
      </c>
      <c r="W494" s="6380">
        <v>0</v>
      </c>
      <c r="X494" s="6380">
        <v>0</v>
      </c>
      <c r="Y494" s="6380">
        <v>0</v>
      </c>
      <c r="Z494" s="6380">
        <v>0</v>
      </c>
      <c r="AA494" s="6380">
        <v>0</v>
      </c>
      <c r="AB494" s="6380">
        <v>0</v>
      </c>
      <c r="AC494" s="6380"/>
      <c r="AD494" s="6380"/>
      <c r="AE494" s="6380"/>
      <c r="AF494" s="6380"/>
      <c r="AG494" s="6380"/>
      <c r="AH494" s="6380"/>
      <c r="AI494" s="6380"/>
      <c r="AJ494" s="6380">
        <v>0</v>
      </c>
      <c r="AK494" s="6380">
        <v>0</v>
      </c>
      <c r="AL494" s="6380">
        <v>0</v>
      </c>
      <c r="AM494" s="6380">
        <v>0</v>
      </c>
      <c r="AN494" s="6380" t="s">
        <v>2029</v>
      </c>
      <c r="AO494" s="6380">
        <v>0</v>
      </c>
      <c r="AP494" s="6380">
        <v>0</v>
      </c>
      <c r="AQ494" s="6380">
        <v>0</v>
      </c>
      <c r="AR494" s="6380">
        <v>0</v>
      </c>
      <c r="AS494" s="6380" t="s">
        <v>4810</v>
      </c>
      <c r="AT494" s="6380"/>
      <c r="AU494" s="6331"/>
      <c r="AV494" s="6331"/>
      <c r="AW494" s="6331" t="s">
        <v>4809</v>
      </c>
      <c r="AX494" s="6331" t="s">
        <v>4809</v>
      </c>
      <c r="AY494" s="6331">
        <v>0</v>
      </c>
      <c r="AZ494" s="6331">
        <v>0</v>
      </c>
      <c r="BA494" s="6331">
        <v>0</v>
      </c>
      <c r="BB494" s="6331">
        <v>0</v>
      </c>
      <c r="BC494" s="6331" t="s">
        <v>2030</v>
      </c>
      <c r="BD494" s="6329" t="s">
        <v>2031</v>
      </c>
      <c r="BE494" s="6383">
        <f>$CD$48+SUM(CD495:CD497)+64</f>
        <v>19335</v>
      </c>
      <c r="BF494" s="6383">
        <f>BE494</f>
        <v>19335</v>
      </c>
      <c r="BG494" s="6383">
        <f>$CE$48+SUM(CE495:CE497)</f>
        <v>30362</v>
      </c>
      <c r="BH494" s="6383">
        <f>$CF$47+SUM(CF495/2+CF496+CF497)</f>
        <v>1375</v>
      </c>
      <c r="BI494" s="6383">
        <f>BH494</f>
        <v>1375</v>
      </c>
      <c r="BJ494" s="6383">
        <f>$CG$47+SUM(CG495/2+CG496+CG497)</f>
        <v>1672</v>
      </c>
      <c r="BK494" s="6212" t="s">
        <v>873</v>
      </c>
      <c r="BL494" s="6320">
        <v>9</v>
      </c>
      <c r="BM494" s="6320">
        <v>2</v>
      </c>
      <c r="BN494" s="6323" t="s">
        <v>2045</v>
      </c>
      <c r="BO494" s="6320" t="s">
        <v>2033</v>
      </c>
      <c r="BP494" s="6212" t="s">
        <v>2034</v>
      </c>
      <c r="BQ494" s="6160">
        <v>0</v>
      </c>
      <c r="BR494" s="6160">
        <v>0</v>
      </c>
      <c r="BS494" s="6160">
        <v>0</v>
      </c>
      <c r="BT494" s="6160">
        <v>0</v>
      </c>
      <c r="BU494" s="2064" t="s">
        <v>2035</v>
      </c>
      <c r="BV494" s="2066" t="s">
        <v>857</v>
      </c>
      <c r="BW494" s="2065"/>
      <c r="BX494" s="2064">
        <v>3980</v>
      </c>
      <c r="BY494" s="2064" t="s">
        <v>2034</v>
      </c>
      <c r="BZ494" s="2064">
        <v>3980</v>
      </c>
      <c r="CA494" s="2064" t="s">
        <v>2036</v>
      </c>
      <c r="CB494" s="2084" t="s">
        <v>2040</v>
      </c>
      <c r="CC494" s="2084" t="s">
        <v>1708</v>
      </c>
      <c r="CD494" s="2056">
        <f>$CD$35</f>
        <v>21696</v>
      </c>
      <c r="CE494" s="2056">
        <f>$CE$35</f>
        <v>21760</v>
      </c>
      <c r="CF494" s="2056">
        <f>$CF$36</f>
        <v>1024</v>
      </c>
      <c r="CG494" s="2056">
        <f>$CG$36</f>
        <v>1088</v>
      </c>
      <c r="CH494" s="191"/>
      <c r="CI494" s="1201">
        <v>2</v>
      </c>
      <c r="CJ494" s="1201" t="s">
        <v>859</v>
      </c>
      <c r="CK494" s="1201">
        <v>2</v>
      </c>
      <c r="CL494" s="2063"/>
      <c r="CM494" s="2063"/>
      <c r="CN494" s="2063"/>
      <c r="CO494" s="2063"/>
      <c r="CP494" s="2063"/>
      <c r="CQ494" s="6326" t="s">
        <v>2468</v>
      </c>
      <c r="CR494" s="6326" t="s">
        <v>2455</v>
      </c>
      <c r="CS494" s="2348" t="s">
        <v>5958</v>
      </c>
    </row>
    <row r="495" spans="1:97" ht="12.75" customHeight="1">
      <c r="A495" s="6141"/>
      <c r="B495" s="6361"/>
      <c r="C495" s="3490"/>
      <c r="D495" s="6387"/>
      <c r="E495" s="6390"/>
      <c r="F495" s="6343"/>
      <c r="G495" s="6394"/>
      <c r="H495" s="6394"/>
      <c r="I495" s="6382"/>
      <c r="J495" s="6382"/>
      <c r="K495" s="6382"/>
      <c r="L495" s="6382"/>
      <c r="M495" s="6382"/>
      <c r="N495" s="6382"/>
      <c r="O495" s="6382"/>
      <c r="P495" s="6382"/>
      <c r="Q495" s="6382"/>
      <c r="R495" s="6382"/>
      <c r="S495" s="6382"/>
      <c r="T495" s="6382"/>
      <c r="U495" s="6382"/>
      <c r="V495" s="6382"/>
      <c r="W495" s="6382"/>
      <c r="X495" s="6382"/>
      <c r="Y495" s="6382"/>
      <c r="Z495" s="6382"/>
      <c r="AA495" s="6382"/>
      <c r="AB495" s="6382"/>
      <c r="AC495" s="6382"/>
      <c r="AD495" s="6382"/>
      <c r="AE495" s="6382"/>
      <c r="AF495" s="6382"/>
      <c r="AG495" s="6382"/>
      <c r="AH495" s="6382"/>
      <c r="AI495" s="6382"/>
      <c r="AJ495" s="6382"/>
      <c r="AK495" s="6382"/>
      <c r="AL495" s="6382"/>
      <c r="AM495" s="6382"/>
      <c r="AN495" s="6382"/>
      <c r="AO495" s="6382"/>
      <c r="AP495" s="6382"/>
      <c r="AQ495" s="6382"/>
      <c r="AR495" s="6382"/>
      <c r="AS495" s="6382"/>
      <c r="AT495" s="6382"/>
      <c r="AU495" s="6332"/>
      <c r="AV495" s="6332"/>
      <c r="AW495" s="6332"/>
      <c r="AX495" s="6332"/>
      <c r="AY495" s="6332"/>
      <c r="AZ495" s="6332"/>
      <c r="BA495" s="6332"/>
      <c r="BB495" s="6332"/>
      <c r="BC495" s="6332"/>
      <c r="BD495" s="6330"/>
      <c r="BE495" s="6384"/>
      <c r="BF495" s="6384"/>
      <c r="BG495" s="6384"/>
      <c r="BH495" s="6384"/>
      <c r="BI495" s="6384"/>
      <c r="BJ495" s="6384"/>
      <c r="BK495" s="6206"/>
      <c r="BL495" s="6321"/>
      <c r="BM495" s="6321"/>
      <c r="BN495" s="6324"/>
      <c r="BO495" s="6321"/>
      <c r="BP495" s="6206"/>
      <c r="BQ495" s="6161"/>
      <c r="BR495" s="6161"/>
      <c r="BS495" s="6161"/>
      <c r="BT495" s="6161"/>
      <c r="BU495" s="2064" t="s">
        <v>2035</v>
      </c>
      <c r="BV495" s="2066" t="s">
        <v>857</v>
      </c>
      <c r="BW495" s="2065"/>
      <c r="BX495" s="1201">
        <v>3989</v>
      </c>
      <c r="BY495" s="2064" t="s">
        <v>2034</v>
      </c>
      <c r="BZ495" s="1201">
        <v>3989</v>
      </c>
      <c r="CA495" s="2064" t="s">
        <v>2036</v>
      </c>
      <c r="CB495" s="2067" t="s">
        <v>5356</v>
      </c>
      <c r="CC495" s="2067" t="s">
        <v>4976</v>
      </c>
      <c r="CD495" s="2056">
        <f>$CD$28</f>
        <v>8000</v>
      </c>
      <c r="CE495" s="2056">
        <f>$CE$28</f>
        <v>8064</v>
      </c>
      <c r="CF495" s="2056">
        <f>$CF$27</f>
        <v>512</v>
      </c>
      <c r="CG495" s="2056">
        <f>$CG$27</f>
        <v>576</v>
      </c>
      <c r="CH495" s="2070"/>
      <c r="CI495" s="2069">
        <v>2</v>
      </c>
      <c r="CJ495" s="2069" t="s">
        <v>859</v>
      </c>
      <c r="CK495" s="2069">
        <v>2</v>
      </c>
      <c r="CL495" s="2068">
        <v>6</v>
      </c>
      <c r="CM495" s="2068" t="s">
        <v>875</v>
      </c>
      <c r="CN495" s="2068" t="s">
        <v>859</v>
      </c>
      <c r="CO495" s="2068" t="s">
        <v>876</v>
      </c>
      <c r="CP495" s="2068" t="s">
        <v>877</v>
      </c>
      <c r="CQ495" s="6327"/>
      <c r="CR495" s="6327"/>
      <c r="CS495" s="2349"/>
    </row>
    <row r="496" spans="1:97" ht="12.75" customHeight="1">
      <c r="A496" s="6141"/>
      <c r="B496" s="6361"/>
      <c r="C496" s="3490"/>
      <c r="D496" s="6387"/>
      <c r="E496" s="6390"/>
      <c r="F496" s="6343"/>
      <c r="G496" s="6394"/>
      <c r="H496" s="6394"/>
      <c r="I496" s="6382"/>
      <c r="J496" s="6382"/>
      <c r="K496" s="6382"/>
      <c r="L496" s="6382"/>
      <c r="M496" s="6382"/>
      <c r="N496" s="6382"/>
      <c r="O496" s="6382"/>
      <c r="P496" s="6382"/>
      <c r="Q496" s="6382"/>
      <c r="R496" s="6382"/>
      <c r="S496" s="6382"/>
      <c r="T496" s="6382"/>
      <c r="U496" s="6382"/>
      <c r="V496" s="6382"/>
      <c r="W496" s="6382"/>
      <c r="X496" s="6382"/>
      <c r="Y496" s="6382"/>
      <c r="Z496" s="6382"/>
      <c r="AA496" s="6382"/>
      <c r="AB496" s="6382"/>
      <c r="AC496" s="6382"/>
      <c r="AD496" s="6382"/>
      <c r="AE496" s="6382"/>
      <c r="AF496" s="6382"/>
      <c r="AG496" s="6382"/>
      <c r="AH496" s="6382"/>
      <c r="AI496" s="6382"/>
      <c r="AJ496" s="6382"/>
      <c r="AK496" s="6382"/>
      <c r="AL496" s="6382"/>
      <c r="AM496" s="6382"/>
      <c r="AN496" s="6382"/>
      <c r="AO496" s="6382"/>
      <c r="AP496" s="6382"/>
      <c r="AQ496" s="6382"/>
      <c r="AR496" s="6382"/>
      <c r="AS496" s="6382"/>
      <c r="AT496" s="6382"/>
      <c r="AU496" s="6332"/>
      <c r="AV496" s="6332"/>
      <c r="AW496" s="6332"/>
      <c r="AX496" s="6332"/>
      <c r="AY496" s="6332"/>
      <c r="AZ496" s="6332"/>
      <c r="BA496" s="6332"/>
      <c r="BB496" s="6332"/>
      <c r="BC496" s="6332"/>
      <c r="BD496" s="6329" t="s">
        <v>2031</v>
      </c>
      <c r="BE496" s="6384"/>
      <c r="BF496" s="6384"/>
      <c r="BG496" s="6384"/>
      <c r="BH496" s="6384"/>
      <c r="BI496" s="6384"/>
      <c r="BJ496" s="6384"/>
      <c r="BK496" s="6206"/>
      <c r="BL496" s="6321"/>
      <c r="BM496" s="6321"/>
      <c r="BN496" s="6324"/>
      <c r="BO496" s="6321"/>
      <c r="BP496" s="6206"/>
      <c r="BQ496" s="6161"/>
      <c r="BR496" s="6161"/>
      <c r="BS496" s="6161"/>
      <c r="BT496" s="6161"/>
      <c r="BU496" s="2064" t="s">
        <v>2035</v>
      </c>
      <c r="BV496" s="2066" t="s">
        <v>857</v>
      </c>
      <c r="BW496" s="2065"/>
      <c r="BX496" s="1201">
        <v>3993</v>
      </c>
      <c r="BY496" s="2064" t="s">
        <v>2034</v>
      </c>
      <c r="BZ496" s="1201">
        <v>3993</v>
      </c>
      <c r="CA496" s="2064" t="s">
        <v>2036</v>
      </c>
      <c r="CB496" s="2067" t="s">
        <v>869</v>
      </c>
      <c r="CC496" s="2067" t="s">
        <v>869</v>
      </c>
      <c r="CD496" s="2056">
        <f>$CD$37</f>
        <v>256</v>
      </c>
      <c r="CE496" s="2056">
        <f>$CE$37</f>
        <v>256</v>
      </c>
      <c r="CF496" s="2056">
        <f>$CF$37</f>
        <v>256</v>
      </c>
      <c r="CG496" s="2056">
        <f>$CG$37</f>
        <v>256</v>
      </c>
      <c r="CH496" s="191"/>
      <c r="CI496" s="1201">
        <v>4</v>
      </c>
      <c r="CJ496" s="1201" t="s">
        <v>859</v>
      </c>
      <c r="CK496" s="1201">
        <v>4</v>
      </c>
      <c r="CL496" s="2063"/>
      <c r="CM496" s="2063"/>
      <c r="CN496" s="2063"/>
      <c r="CO496" s="2063"/>
      <c r="CP496" s="2063"/>
      <c r="CQ496" s="6327"/>
      <c r="CR496" s="6327"/>
      <c r="CS496" s="2349"/>
    </row>
    <row r="497" spans="1:97" ht="12.75" customHeight="1">
      <c r="A497" s="6141"/>
      <c r="B497" s="6362"/>
      <c r="C497" s="3491"/>
      <c r="D497" s="6388"/>
      <c r="E497" s="6391"/>
      <c r="F497" s="6156"/>
      <c r="G497" s="6395"/>
      <c r="H497" s="6395"/>
      <c r="I497" s="6381"/>
      <c r="J497" s="6381"/>
      <c r="K497" s="6381"/>
      <c r="L497" s="6381"/>
      <c r="M497" s="6381"/>
      <c r="N497" s="6381"/>
      <c r="O497" s="6381"/>
      <c r="P497" s="6381"/>
      <c r="Q497" s="6381"/>
      <c r="R497" s="6381"/>
      <c r="S497" s="6381"/>
      <c r="T497" s="6381"/>
      <c r="U497" s="6381"/>
      <c r="V497" s="6381"/>
      <c r="W497" s="6381"/>
      <c r="X497" s="6381"/>
      <c r="Y497" s="6381"/>
      <c r="Z497" s="6381"/>
      <c r="AA497" s="6381"/>
      <c r="AB497" s="6381"/>
      <c r="AC497" s="6381"/>
      <c r="AD497" s="6381"/>
      <c r="AE497" s="6381"/>
      <c r="AF497" s="6381"/>
      <c r="AG497" s="6381"/>
      <c r="AH497" s="6381"/>
      <c r="AI497" s="6381"/>
      <c r="AJ497" s="6381"/>
      <c r="AK497" s="6381"/>
      <c r="AL497" s="6381"/>
      <c r="AM497" s="6381"/>
      <c r="AN497" s="6381"/>
      <c r="AO497" s="6381"/>
      <c r="AP497" s="6381"/>
      <c r="AQ497" s="6381"/>
      <c r="AR497" s="6381"/>
      <c r="AS497" s="6381"/>
      <c r="AT497" s="6381"/>
      <c r="AU497" s="6333"/>
      <c r="AV497" s="6333"/>
      <c r="AW497" s="6333"/>
      <c r="AX497" s="6333"/>
      <c r="AY497" s="6333"/>
      <c r="AZ497" s="6333"/>
      <c r="BA497" s="6333"/>
      <c r="BB497" s="6333"/>
      <c r="BC497" s="6333"/>
      <c r="BD497" s="6330"/>
      <c r="BE497" s="6385"/>
      <c r="BF497" s="6385"/>
      <c r="BG497" s="6385"/>
      <c r="BH497" s="6385"/>
      <c r="BI497" s="6385"/>
      <c r="BJ497" s="6385"/>
      <c r="BK497" s="6207"/>
      <c r="BL497" s="6322"/>
      <c r="BM497" s="6322"/>
      <c r="BN497" s="6325"/>
      <c r="BO497" s="6322"/>
      <c r="BP497" s="6207"/>
      <c r="BQ497" s="6162"/>
      <c r="BR497" s="6162"/>
      <c r="BS497" s="6162"/>
      <c r="BT497" s="6162"/>
      <c r="BU497" s="2064"/>
      <c r="BV497" s="2066"/>
      <c r="BW497" s="2065"/>
      <c r="BX497" s="1201"/>
      <c r="BY497" s="2064"/>
      <c r="BZ497" s="1201"/>
      <c r="CA497" s="2064"/>
      <c r="CB497" s="191"/>
      <c r="CC497" s="191"/>
      <c r="CD497" s="2218"/>
      <c r="CE497" s="2219"/>
      <c r="CF497" s="2219"/>
      <c r="CG497" s="2220"/>
      <c r="CH497" s="191"/>
      <c r="CI497" s="1201"/>
      <c r="CJ497" s="1201"/>
      <c r="CK497" s="1201"/>
      <c r="CL497" s="2063"/>
      <c r="CM497" s="2063"/>
      <c r="CN497" s="2063"/>
      <c r="CO497" s="2063"/>
      <c r="CP497" s="2063"/>
      <c r="CQ497" s="6328"/>
      <c r="CR497" s="6328"/>
      <c r="CS497" s="2350"/>
    </row>
    <row r="498" spans="1:97" ht="12.75" customHeight="1">
      <c r="A498" s="6141"/>
      <c r="B498" s="6360" t="s">
        <v>2463</v>
      </c>
      <c r="C498" s="3627" t="s">
        <v>5871</v>
      </c>
      <c r="D498" s="6386" t="s">
        <v>5872</v>
      </c>
      <c r="E498" s="6389" t="s">
        <v>2050</v>
      </c>
      <c r="F498" s="6392" t="s">
        <v>5933</v>
      </c>
      <c r="G498" s="6393">
        <v>1</v>
      </c>
      <c r="H498" s="6393">
        <v>1</v>
      </c>
      <c r="I498" s="6380" t="s">
        <v>2028</v>
      </c>
      <c r="J498" s="6380" t="s">
        <v>2028</v>
      </c>
      <c r="K498" s="6380" t="s">
        <v>2029</v>
      </c>
      <c r="L498" s="6380" t="s">
        <v>2029</v>
      </c>
      <c r="M498" s="6380">
        <v>9</v>
      </c>
      <c r="N498" s="6380">
        <v>0</v>
      </c>
      <c r="O498" s="6380">
        <v>31</v>
      </c>
      <c r="P498" s="6380">
        <v>9</v>
      </c>
      <c r="Q498" s="6380">
        <v>0</v>
      </c>
      <c r="R498" s="6380">
        <v>31</v>
      </c>
      <c r="S498" s="6380">
        <v>0</v>
      </c>
      <c r="T498" s="6380">
        <v>0</v>
      </c>
      <c r="U498" s="6380">
        <v>0</v>
      </c>
      <c r="V498" s="6380">
        <v>0</v>
      </c>
      <c r="W498" s="6380">
        <v>0</v>
      </c>
      <c r="X498" s="6380">
        <v>0</v>
      </c>
      <c r="Y498" s="6380">
        <v>0</v>
      </c>
      <c r="Z498" s="6380">
        <v>0</v>
      </c>
      <c r="AA498" s="6380">
        <v>0</v>
      </c>
      <c r="AB498" s="6380">
        <v>0</v>
      </c>
      <c r="AC498" s="6380"/>
      <c r="AD498" s="6380"/>
      <c r="AE498" s="6380"/>
      <c r="AF498" s="6380"/>
      <c r="AG498" s="6380"/>
      <c r="AH498" s="6380"/>
      <c r="AI498" s="6380"/>
      <c r="AJ498" s="6380">
        <v>0</v>
      </c>
      <c r="AK498" s="6380">
        <v>0</v>
      </c>
      <c r="AL498" s="6380">
        <v>0</v>
      </c>
      <c r="AM498" s="6380">
        <v>0</v>
      </c>
      <c r="AN498" s="6380" t="s">
        <v>2029</v>
      </c>
      <c r="AO498" s="6380">
        <v>0</v>
      </c>
      <c r="AP498" s="6380">
        <v>0</v>
      </c>
      <c r="AQ498" s="6380">
        <v>0</v>
      </c>
      <c r="AR498" s="6380">
        <v>0</v>
      </c>
      <c r="AS498" s="6380" t="s">
        <v>4810</v>
      </c>
      <c r="AT498" s="6380"/>
      <c r="AU498" s="6331"/>
      <c r="AV498" s="6331"/>
      <c r="AW498" s="6331" t="s">
        <v>4809</v>
      </c>
      <c r="AX498" s="6331" t="s">
        <v>4809</v>
      </c>
      <c r="AY498" s="6331">
        <v>0</v>
      </c>
      <c r="AZ498" s="6331">
        <v>0</v>
      </c>
      <c r="BA498" s="6331">
        <v>0</v>
      </c>
      <c r="BB498" s="6331">
        <v>0</v>
      </c>
      <c r="BC498" s="6331" t="s">
        <v>2030</v>
      </c>
      <c r="BD498" s="6329" t="s">
        <v>2031</v>
      </c>
      <c r="BE498" s="6383">
        <f>$CD$47+SUM(CD499:CD501)</f>
        <v>12920</v>
      </c>
      <c r="BF498" s="6383">
        <f>BE498</f>
        <v>12920</v>
      </c>
      <c r="BG498" s="6383">
        <f>$CE$47+SUM(CE499:CE501)</f>
        <v>19591</v>
      </c>
      <c r="BH498" s="6383">
        <f>$CF$47+SUM(CF499/2+CF500+CF501)</f>
        <v>1631</v>
      </c>
      <c r="BI498" s="6383">
        <f>BH498</f>
        <v>1631</v>
      </c>
      <c r="BJ498" s="6383">
        <f>$CG$47+SUM(CG499/2+CG500+CG501)</f>
        <v>1928</v>
      </c>
      <c r="BK498" s="6212" t="s">
        <v>873</v>
      </c>
      <c r="BL498" s="6320">
        <v>9</v>
      </c>
      <c r="BM498" s="6320">
        <v>2</v>
      </c>
      <c r="BN498" s="6323" t="s">
        <v>2045</v>
      </c>
      <c r="BO498" s="6320" t="s">
        <v>2033</v>
      </c>
      <c r="BP498" s="6212" t="s">
        <v>2034</v>
      </c>
      <c r="BQ498" s="6160">
        <v>0</v>
      </c>
      <c r="BR498" s="6160">
        <v>0</v>
      </c>
      <c r="BS498" s="6160">
        <v>0</v>
      </c>
      <c r="BT498" s="6160">
        <v>0</v>
      </c>
      <c r="BU498" s="2064" t="s">
        <v>2035</v>
      </c>
      <c r="BV498" s="2066" t="s">
        <v>857</v>
      </c>
      <c r="BW498" s="2065"/>
      <c r="BX498" s="2064">
        <v>3980</v>
      </c>
      <c r="BY498" s="2064" t="s">
        <v>2034</v>
      </c>
      <c r="BZ498" s="2064">
        <v>3980</v>
      </c>
      <c r="CA498" s="2064" t="s">
        <v>2036</v>
      </c>
      <c r="CB498" s="2084" t="s">
        <v>2037</v>
      </c>
      <c r="CC498" s="2084" t="s">
        <v>1708</v>
      </c>
      <c r="CD498" s="2056">
        <f>$CD$34</f>
        <v>10752</v>
      </c>
      <c r="CE498" s="2056">
        <f>$CE$34</f>
        <v>10816</v>
      </c>
      <c r="CF498" s="2056">
        <f>$CF$36</f>
        <v>1024</v>
      </c>
      <c r="CG498" s="2056">
        <f>$CG$36</f>
        <v>1088</v>
      </c>
      <c r="CH498" s="191"/>
      <c r="CI498" s="1201">
        <v>2</v>
      </c>
      <c r="CJ498" s="1201" t="s">
        <v>859</v>
      </c>
      <c r="CK498" s="1201">
        <v>2</v>
      </c>
      <c r="CL498" s="2063"/>
      <c r="CM498" s="2063"/>
      <c r="CN498" s="2063"/>
      <c r="CO498" s="2063"/>
      <c r="CP498" s="2063"/>
      <c r="CQ498" s="6326" t="s">
        <v>2468</v>
      </c>
      <c r="CR498" s="6326" t="s">
        <v>2455</v>
      </c>
      <c r="CS498" s="2348" t="s">
        <v>5958</v>
      </c>
    </row>
    <row r="499" spans="1:97" ht="12.75" customHeight="1">
      <c r="A499" s="6141"/>
      <c r="B499" s="6361"/>
      <c r="C499" s="3490"/>
      <c r="D499" s="6387"/>
      <c r="E499" s="6390"/>
      <c r="F499" s="6343"/>
      <c r="G499" s="6394"/>
      <c r="H499" s="6394"/>
      <c r="I499" s="6382"/>
      <c r="J499" s="6382"/>
      <c r="K499" s="6382"/>
      <c r="L499" s="6382"/>
      <c r="M499" s="6382"/>
      <c r="N499" s="6382"/>
      <c r="O499" s="6382"/>
      <c r="P499" s="6382"/>
      <c r="Q499" s="6382"/>
      <c r="R499" s="6382"/>
      <c r="S499" s="6382"/>
      <c r="T499" s="6382"/>
      <c r="U499" s="6382"/>
      <c r="V499" s="6382"/>
      <c r="W499" s="6382"/>
      <c r="X499" s="6382"/>
      <c r="Y499" s="6382"/>
      <c r="Z499" s="6382"/>
      <c r="AA499" s="6382"/>
      <c r="AB499" s="6382"/>
      <c r="AC499" s="6382"/>
      <c r="AD499" s="6382"/>
      <c r="AE499" s="6382"/>
      <c r="AF499" s="6382"/>
      <c r="AG499" s="6382"/>
      <c r="AH499" s="6382"/>
      <c r="AI499" s="6382"/>
      <c r="AJ499" s="6382"/>
      <c r="AK499" s="6382"/>
      <c r="AL499" s="6382"/>
      <c r="AM499" s="6382"/>
      <c r="AN499" s="6382"/>
      <c r="AO499" s="6382"/>
      <c r="AP499" s="6382"/>
      <c r="AQ499" s="6382"/>
      <c r="AR499" s="6382"/>
      <c r="AS499" s="6382"/>
      <c r="AT499" s="6382"/>
      <c r="AU499" s="6332"/>
      <c r="AV499" s="6332"/>
      <c r="AW499" s="6332"/>
      <c r="AX499" s="6332"/>
      <c r="AY499" s="6332"/>
      <c r="AZ499" s="6332"/>
      <c r="BA499" s="6332"/>
      <c r="BB499" s="6332"/>
      <c r="BC499" s="6332"/>
      <c r="BD499" s="6330"/>
      <c r="BE499" s="6384"/>
      <c r="BF499" s="6384"/>
      <c r="BG499" s="6384"/>
      <c r="BH499" s="6384"/>
      <c r="BI499" s="6384"/>
      <c r="BJ499" s="6384"/>
      <c r="BK499" s="6206"/>
      <c r="BL499" s="6321"/>
      <c r="BM499" s="6321"/>
      <c r="BN499" s="6324"/>
      <c r="BO499" s="6321"/>
      <c r="BP499" s="6206"/>
      <c r="BQ499" s="6161"/>
      <c r="BR499" s="6161"/>
      <c r="BS499" s="6161"/>
      <c r="BT499" s="6161"/>
      <c r="BU499" s="2064" t="s">
        <v>2035</v>
      </c>
      <c r="BV499" s="2066" t="s">
        <v>857</v>
      </c>
      <c r="BW499" s="2065"/>
      <c r="BX499" s="1201">
        <v>3989</v>
      </c>
      <c r="BY499" s="2064" t="s">
        <v>2034</v>
      </c>
      <c r="BZ499" s="1201">
        <v>3989</v>
      </c>
      <c r="CA499" s="2064" t="s">
        <v>2036</v>
      </c>
      <c r="CB499" s="2067" t="s">
        <v>5356</v>
      </c>
      <c r="CC499" s="2067" t="s">
        <v>4976</v>
      </c>
      <c r="CD499" s="2056">
        <f>$CD$28</f>
        <v>8000</v>
      </c>
      <c r="CE499" s="2056">
        <f>$CE$28</f>
        <v>8064</v>
      </c>
      <c r="CF499" s="2056">
        <f>$CF$27</f>
        <v>512</v>
      </c>
      <c r="CG499" s="2056">
        <f>$CG$27</f>
        <v>576</v>
      </c>
      <c r="CH499" s="2070"/>
      <c r="CI499" s="2069">
        <v>2</v>
      </c>
      <c r="CJ499" s="2069" t="s">
        <v>859</v>
      </c>
      <c r="CK499" s="2069">
        <v>2</v>
      </c>
      <c r="CL499" s="2068">
        <v>6</v>
      </c>
      <c r="CM499" s="2068" t="s">
        <v>875</v>
      </c>
      <c r="CN499" s="2068" t="s">
        <v>859</v>
      </c>
      <c r="CO499" s="2068" t="s">
        <v>876</v>
      </c>
      <c r="CP499" s="2068" t="s">
        <v>877</v>
      </c>
      <c r="CQ499" s="6327"/>
      <c r="CR499" s="6327"/>
      <c r="CS499" s="2349"/>
    </row>
    <row r="500" spans="1:97" ht="12.75" customHeight="1">
      <c r="A500" s="6141"/>
      <c r="B500" s="6361"/>
      <c r="C500" s="3490"/>
      <c r="D500" s="6387"/>
      <c r="E500" s="6390"/>
      <c r="F500" s="6343"/>
      <c r="G500" s="6394"/>
      <c r="H500" s="6394"/>
      <c r="I500" s="6382"/>
      <c r="J500" s="6382"/>
      <c r="K500" s="6382"/>
      <c r="L500" s="6382"/>
      <c r="M500" s="6382"/>
      <c r="N500" s="6382"/>
      <c r="O500" s="6382"/>
      <c r="P500" s="6382"/>
      <c r="Q500" s="6382"/>
      <c r="R500" s="6382"/>
      <c r="S500" s="6382"/>
      <c r="T500" s="6382"/>
      <c r="U500" s="6382"/>
      <c r="V500" s="6382"/>
      <c r="W500" s="6382"/>
      <c r="X500" s="6382"/>
      <c r="Y500" s="6382"/>
      <c r="Z500" s="6382"/>
      <c r="AA500" s="6382"/>
      <c r="AB500" s="6382"/>
      <c r="AC500" s="6382"/>
      <c r="AD500" s="6382"/>
      <c r="AE500" s="6382"/>
      <c r="AF500" s="6382"/>
      <c r="AG500" s="6382"/>
      <c r="AH500" s="6382"/>
      <c r="AI500" s="6382"/>
      <c r="AJ500" s="6382"/>
      <c r="AK500" s="6382"/>
      <c r="AL500" s="6382"/>
      <c r="AM500" s="6382"/>
      <c r="AN500" s="6382"/>
      <c r="AO500" s="6382"/>
      <c r="AP500" s="6382"/>
      <c r="AQ500" s="6382"/>
      <c r="AR500" s="6382"/>
      <c r="AS500" s="6382"/>
      <c r="AT500" s="6382"/>
      <c r="AU500" s="6332"/>
      <c r="AV500" s="6332"/>
      <c r="AW500" s="6332"/>
      <c r="AX500" s="6332"/>
      <c r="AY500" s="6332"/>
      <c r="AZ500" s="6332"/>
      <c r="BA500" s="6332"/>
      <c r="BB500" s="6332"/>
      <c r="BC500" s="6332"/>
      <c r="BD500" s="6329" t="s">
        <v>2031</v>
      </c>
      <c r="BE500" s="6384"/>
      <c r="BF500" s="6384"/>
      <c r="BG500" s="6384"/>
      <c r="BH500" s="6384"/>
      <c r="BI500" s="6384"/>
      <c r="BJ500" s="6384"/>
      <c r="BK500" s="6206"/>
      <c r="BL500" s="6321"/>
      <c r="BM500" s="6321"/>
      <c r="BN500" s="6324"/>
      <c r="BO500" s="6321"/>
      <c r="BP500" s="6206"/>
      <c r="BQ500" s="6161"/>
      <c r="BR500" s="6161"/>
      <c r="BS500" s="6161"/>
      <c r="BT500" s="6161"/>
      <c r="BU500" s="2064" t="s">
        <v>2035</v>
      </c>
      <c r="BV500" s="2066" t="s">
        <v>857</v>
      </c>
      <c r="BW500" s="2065"/>
      <c r="BX500" s="1201">
        <v>3993</v>
      </c>
      <c r="BY500" s="2064" t="s">
        <v>2034</v>
      </c>
      <c r="BZ500" s="1201">
        <v>3993</v>
      </c>
      <c r="CA500" s="2064" t="s">
        <v>2036</v>
      </c>
      <c r="CB500" s="2067" t="s">
        <v>340</v>
      </c>
      <c r="CC500" s="2067" t="s">
        <v>340</v>
      </c>
      <c r="CD500" s="2056">
        <v>512</v>
      </c>
      <c r="CE500" s="2056">
        <v>512</v>
      </c>
      <c r="CF500" s="2056">
        <v>512</v>
      </c>
      <c r="CG500" s="2056">
        <v>512</v>
      </c>
      <c r="CH500" s="191"/>
      <c r="CI500" s="1201">
        <v>10</v>
      </c>
      <c r="CJ500" s="1201" t="s">
        <v>859</v>
      </c>
      <c r="CK500" s="1201">
        <v>10</v>
      </c>
      <c r="CL500" s="2063"/>
      <c r="CM500" s="2063"/>
      <c r="CN500" s="2063"/>
      <c r="CO500" s="2063"/>
      <c r="CP500" s="2063"/>
      <c r="CQ500" s="6327"/>
      <c r="CR500" s="6327"/>
      <c r="CS500" s="2349"/>
    </row>
    <row r="501" spans="1:97" ht="12.75" customHeight="1">
      <c r="A501" s="6141"/>
      <c r="B501" s="6362"/>
      <c r="C501" s="3491"/>
      <c r="D501" s="6388"/>
      <c r="E501" s="6391"/>
      <c r="F501" s="6156"/>
      <c r="G501" s="6395"/>
      <c r="H501" s="6395"/>
      <c r="I501" s="6381"/>
      <c r="J501" s="6381"/>
      <c r="K501" s="6381"/>
      <c r="L501" s="6381"/>
      <c r="M501" s="6381"/>
      <c r="N501" s="6381"/>
      <c r="O501" s="6381"/>
      <c r="P501" s="6381"/>
      <c r="Q501" s="6381"/>
      <c r="R501" s="6381"/>
      <c r="S501" s="6381"/>
      <c r="T501" s="6381"/>
      <c r="U501" s="6381"/>
      <c r="V501" s="6381"/>
      <c r="W501" s="6381"/>
      <c r="X501" s="6381"/>
      <c r="Y501" s="6381"/>
      <c r="Z501" s="6381"/>
      <c r="AA501" s="6381"/>
      <c r="AB501" s="6381"/>
      <c r="AC501" s="6381"/>
      <c r="AD501" s="6381"/>
      <c r="AE501" s="6381"/>
      <c r="AF501" s="6381"/>
      <c r="AG501" s="6381"/>
      <c r="AH501" s="6381"/>
      <c r="AI501" s="6381"/>
      <c r="AJ501" s="6381"/>
      <c r="AK501" s="6381"/>
      <c r="AL501" s="6381"/>
      <c r="AM501" s="6381"/>
      <c r="AN501" s="6381"/>
      <c r="AO501" s="6381"/>
      <c r="AP501" s="6381"/>
      <c r="AQ501" s="6381"/>
      <c r="AR501" s="6381"/>
      <c r="AS501" s="6381"/>
      <c r="AT501" s="6381"/>
      <c r="AU501" s="6333"/>
      <c r="AV501" s="6333"/>
      <c r="AW501" s="6333"/>
      <c r="AX501" s="6333"/>
      <c r="AY501" s="6333"/>
      <c r="AZ501" s="6333"/>
      <c r="BA501" s="6333"/>
      <c r="BB501" s="6333"/>
      <c r="BC501" s="6333"/>
      <c r="BD501" s="6330"/>
      <c r="BE501" s="6385"/>
      <c r="BF501" s="6385"/>
      <c r="BG501" s="6385"/>
      <c r="BH501" s="6385"/>
      <c r="BI501" s="6385"/>
      <c r="BJ501" s="6385"/>
      <c r="BK501" s="6207"/>
      <c r="BL501" s="6322"/>
      <c r="BM501" s="6322"/>
      <c r="BN501" s="6325"/>
      <c r="BO501" s="6322"/>
      <c r="BP501" s="6207"/>
      <c r="BQ501" s="6162"/>
      <c r="BR501" s="6162"/>
      <c r="BS501" s="6162"/>
      <c r="BT501" s="6162"/>
      <c r="BU501" s="2064"/>
      <c r="BV501" s="2066"/>
      <c r="BW501" s="2065"/>
      <c r="BX501" s="1201"/>
      <c r="BY501" s="2064"/>
      <c r="BZ501" s="1201"/>
      <c r="CA501" s="2064"/>
      <c r="CB501" s="191"/>
      <c r="CC501" s="191"/>
      <c r="CD501" s="2218"/>
      <c r="CE501" s="2219"/>
      <c r="CF501" s="2219"/>
      <c r="CG501" s="2220"/>
      <c r="CH501" s="191"/>
      <c r="CI501" s="1201"/>
      <c r="CJ501" s="1201"/>
      <c r="CK501" s="1201"/>
      <c r="CL501" s="2063"/>
      <c r="CM501" s="2063"/>
      <c r="CN501" s="2063"/>
      <c r="CO501" s="2063"/>
      <c r="CP501" s="2063"/>
      <c r="CQ501" s="6328"/>
      <c r="CR501" s="6328"/>
      <c r="CS501" s="2350"/>
    </row>
    <row r="502" spans="1:97" ht="12.75" customHeight="1">
      <c r="A502" s="6141"/>
      <c r="B502" s="6360" t="s">
        <v>2463</v>
      </c>
      <c r="C502" s="3627" t="s">
        <v>5932</v>
      </c>
      <c r="D502" s="6386" t="s">
        <v>5875</v>
      </c>
      <c r="E502" s="6389" t="s">
        <v>2050</v>
      </c>
      <c r="F502" s="6392" t="s">
        <v>5934</v>
      </c>
      <c r="G502" s="6393">
        <v>1</v>
      </c>
      <c r="H502" s="6393">
        <v>1</v>
      </c>
      <c r="I502" s="6380" t="s">
        <v>2028</v>
      </c>
      <c r="J502" s="6380" t="s">
        <v>2028</v>
      </c>
      <c r="K502" s="6380" t="s">
        <v>2029</v>
      </c>
      <c r="L502" s="6380" t="s">
        <v>2029</v>
      </c>
      <c r="M502" s="6380">
        <v>9</v>
      </c>
      <c r="N502" s="6380">
        <v>0</v>
      </c>
      <c r="O502" s="6380">
        <v>31</v>
      </c>
      <c r="P502" s="6380">
        <v>9</v>
      </c>
      <c r="Q502" s="6380">
        <v>0</v>
      </c>
      <c r="R502" s="6380">
        <v>31</v>
      </c>
      <c r="S502" s="6380">
        <v>0</v>
      </c>
      <c r="T502" s="6380">
        <v>0</v>
      </c>
      <c r="U502" s="6380">
        <v>0</v>
      </c>
      <c r="V502" s="6380">
        <v>0</v>
      </c>
      <c r="W502" s="6380">
        <v>0</v>
      </c>
      <c r="X502" s="6380">
        <v>0</v>
      </c>
      <c r="Y502" s="6380">
        <v>0</v>
      </c>
      <c r="Z502" s="6380">
        <v>0</v>
      </c>
      <c r="AA502" s="6380">
        <v>0</v>
      </c>
      <c r="AB502" s="6380">
        <v>0</v>
      </c>
      <c r="AC502" s="6380"/>
      <c r="AD502" s="6380"/>
      <c r="AE502" s="6380"/>
      <c r="AF502" s="6380"/>
      <c r="AG502" s="6380"/>
      <c r="AH502" s="6380"/>
      <c r="AI502" s="6380"/>
      <c r="AJ502" s="6380">
        <v>0</v>
      </c>
      <c r="AK502" s="6380">
        <v>0</v>
      </c>
      <c r="AL502" s="6380">
        <v>0</v>
      </c>
      <c r="AM502" s="6380">
        <v>0</v>
      </c>
      <c r="AN502" s="6380" t="s">
        <v>2029</v>
      </c>
      <c r="AO502" s="6380">
        <v>0</v>
      </c>
      <c r="AP502" s="6380">
        <v>0</v>
      </c>
      <c r="AQ502" s="6380">
        <v>0</v>
      </c>
      <c r="AR502" s="6380">
        <v>0</v>
      </c>
      <c r="AS502" s="6380" t="s">
        <v>4810</v>
      </c>
      <c r="AT502" s="6380"/>
      <c r="AU502" s="6331"/>
      <c r="AV502" s="6331"/>
      <c r="AW502" s="6331" t="s">
        <v>4809</v>
      </c>
      <c r="AX502" s="6331" t="s">
        <v>4809</v>
      </c>
      <c r="AY502" s="6331">
        <v>0</v>
      </c>
      <c r="AZ502" s="6331">
        <v>0</v>
      </c>
      <c r="BA502" s="6331">
        <v>0</v>
      </c>
      <c r="BB502" s="6331">
        <v>0</v>
      </c>
      <c r="BC502" s="6331" t="s">
        <v>2030</v>
      </c>
      <c r="BD502" s="6329" t="s">
        <v>2031</v>
      </c>
      <c r="BE502" s="6383">
        <f>$CD$48+SUM(CD503:CD505)+64</f>
        <v>19591</v>
      </c>
      <c r="BF502" s="6383">
        <f>BE502</f>
        <v>19591</v>
      </c>
      <c r="BG502" s="6383">
        <f>$CE$48+SUM(CE503:CE505)</f>
        <v>30618</v>
      </c>
      <c r="BH502" s="6383">
        <f>$CF$47+SUM(CF503/2+CF504+CF505)</f>
        <v>1631</v>
      </c>
      <c r="BI502" s="6383">
        <f>BH502</f>
        <v>1631</v>
      </c>
      <c r="BJ502" s="6383">
        <f>$CG$47+SUM(CG503/2+CG504+CG505)</f>
        <v>1928</v>
      </c>
      <c r="BK502" s="6212" t="s">
        <v>873</v>
      </c>
      <c r="BL502" s="6320">
        <v>9</v>
      </c>
      <c r="BM502" s="6320">
        <v>2</v>
      </c>
      <c r="BN502" s="6323" t="s">
        <v>2045</v>
      </c>
      <c r="BO502" s="6320" t="s">
        <v>2033</v>
      </c>
      <c r="BP502" s="6212" t="s">
        <v>2034</v>
      </c>
      <c r="BQ502" s="6160">
        <v>0</v>
      </c>
      <c r="BR502" s="6160">
        <v>0</v>
      </c>
      <c r="BS502" s="6160">
        <v>0</v>
      </c>
      <c r="BT502" s="6160">
        <v>0</v>
      </c>
      <c r="BU502" s="2064" t="s">
        <v>2035</v>
      </c>
      <c r="BV502" s="2066" t="s">
        <v>857</v>
      </c>
      <c r="BW502" s="2065"/>
      <c r="BX502" s="2064">
        <v>3980</v>
      </c>
      <c r="BY502" s="2064" t="s">
        <v>2034</v>
      </c>
      <c r="BZ502" s="2064">
        <v>3980</v>
      </c>
      <c r="CA502" s="2064" t="s">
        <v>2036</v>
      </c>
      <c r="CB502" s="2084" t="s">
        <v>2040</v>
      </c>
      <c r="CC502" s="2084" t="s">
        <v>1708</v>
      </c>
      <c r="CD502" s="2056">
        <f>$CD$35</f>
        <v>21696</v>
      </c>
      <c r="CE502" s="2056">
        <f>$CE$35</f>
        <v>21760</v>
      </c>
      <c r="CF502" s="2056">
        <f>$CF$36</f>
        <v>1024</v>
      </c>
      <c r="CG502" s="2056">
        <f>$CG$36</f>
        <v>1088</v>
      </c>
      <c r="CH502" s="191"/>
      <c r="CI502" s="1201">
        <v>2</v>
      </c>
      <c r="CJ502" s="1201" t="s">
        <v>859</v>
      </c>
      <c r="CK502" s="1201">
        <v>2</v>
      </c>
      <c r="CL502" s="2063"/>
      <c r="CM502" s="2063"/>
      <c r="CN502" s="2063"/>
      <c r="CO502" s="2063"/>
      <c r="CP502" s="2063"/>
      <c r="CQ502" s="6326" t="s">
        <v>2468</v>
      </c>
      <c r="CR502" s="6326" t="s">
        <v>2455</v>
      </c>
      <c r="CS502" s="2348" t="s">
        <v>5958</v>
      </c>
    </row>
    <row r="503" spans="1:97" ht="12.75" customHeight="1">
      <c r="A503" s="6141"/>
      <c r="B503" s="6361"/>
      <c r="C503" s="3490"/>
      <c r="D503" s="6387"/>
      <c r="E503" s="6390"/>
      <c r="F503" s="6343"/>
      <c r="G503" s="6394"/>
      <c r="H503" s="6394"/>
      <c r="I503" s="6382"/>
      <c r="J503" s="6382"/>
      <c r="K503" s="6382"/>
      <c r="L503" s="6382"/>
      <c r="M503" s="6382"/>
      <c r="N503" s="6382"/>
      <c r="O503" s="6382"/>
      <c r="P503" s="6382"/>
      <c r="Q503" s="6382"/>
      <c r="R503" s="6382"/>
      <c r="S503" s="6382"/>
      <c r="T503" s="6382"/>
      <c r="U503" s="6382"/>
      <c r="V503" s="6382"/>
      <c r="W503" s="6382"/>
      <c r="X503" s="6382"/>
      <c r="Y503" s="6382"/>
      <c r="Z503" s="6382"/>
      <c r="AA503" s="6382"/>
      <c r="AB503" s="6382"/>
      <c r="AC503" s="6382"/>
      <c r="AD503" s="6382"/>
      <c r="AE503" s="6382"/>
      <c r="AF503" s="6382"/>
      <c r="AG503" s="6382"/>
      <c r="AH503" s="6382"/>
      <c r="AI503" s="6382"/>
      <c r="AJ503" s="6382"/>
      <c r="AK503" s="6382"/>
      <c r="AL503" s="6382"/>
      <c r="AM503" s="6382"/>
      <c r="AN503" s="6382"/>
      <c r="AO503" s="6382"/>
      <c r="AP503" s="6382"/>
      <c r="AQ503" s="6382"/>
      <c r="AR503" s="6382"/>
      <c r="AS503" s="6382"/>
      <c r="AT503" s="6382"/>
      <c r="AU503" s="6332"/>
      <c r="AV503" s="6332"/>
      <c r="AW503" s="6332"/>
      <c r="AX503" s="6332"/>
      <c r="AY503" s="6332"/>
      <c r="AZ503" s="6332"/>
      <c r="BA503" s="6332"/>
      <c r="BB503" s="6332"/>
      <c r="BC503" s="6332"/>
      <c r="BD503" s="6330"/>
      <c r="BE503" s="6384"/>
      <c r="BF503" s="6384"/>
      <c r="BG503" s="6384"/>
      <c r="BH503" s="6384"/>
      <c r="BI503" s="6384"/>
      <c r="BJ503" s="6384"/>
      <c r="BK503" s="6206"/>
      <c r="BL503" s="6321"/>
      <c r="BM503" s="6321"/>
      <c r="BN503" s="6324"/>
      <c r="BO503" s="6321"/>
      <c r="BP503" s="6206"/>
      <c r="BQ503" s="6161"/>
      <c r="BR503" s="6161"/>
      <c r="BS503" s="6161"/>
      <c r="BT503" s="6161"/>
      <c r="BU503" s="2064" t="s">
        <v>2035</v>
      </c>
      <c r="BV503" s="2066" t="s">
        <v>857</v>
      </c>
      <c r="BW503" s="2065"/>
      <c r="BX503" s="1201">
        <v>3986</v>
      </c>
      <c r="BY503" s="2064" t="s">
        <v>2034</v>
      </c>
      <c r="BZ503" s="1201">
        <v>3986</v>
      </c>
      <c r="CA503" s="2064" t="s">
        <v>2036</v>
      </c>
      <c r="CB503" s="2067" t="s">
        <v>5356</v>
      </c>
      <c r="CC503" s="2067" t="s">
        <v>4976</v>
      </c>
      <c r="CD503" s="2056">
        <f>$CD$28</f>
        <v>8000</v>
      </c>
      <c r="CE503" s="2056">
        <f>$CE$28</f>
        <v>8064</v>
      </c>
      <c r="CF503" s="2056">
        <f>$CF$27</f>
        <v>512</v>
      </c>
      <c r="CG503" s="2056">
        <f>$CG$27</f>
        <v>576</v>
      </c>
      <c r="CH503" s="2070"/>
      <c r="CI503" s="2069">
        <v>2</v>
      </c>
      <c r="CJ503" s="2069" t="s">
        <v>859</v>
      </c>
      <c r="CK503" s="2069">
        <v>2</v>
      </c>
      <c r="CL503" s="2068">
        <v>6</v>
      </c>
      <c r="CM503" s="2068" t="s">
        <v>875</v>
      </c>
      <c r="CN503" s="2068" t="s">
        <v>859</v>
      </c>
      <c r="CO503" s="2068" t="s">
        <v>876</v>
      </c>
      <c r="CP503" s="2068" t="s">
        <v>877</v>
      </c>
      <c r="CQ503" s="6327"/>
      <c r="CR503" s="6327"/>
      <c r="CS503" s="2349"/>
    </row>
    <row r="504" spans="1:97" ht="12.75" customHeight="1">
      <c r="A504" s="6141"/>
      <c r="B504" s="6361"/>
      <c r="C504" s="3490"/>
      <c r="D504" s="6387"/>
      <c r="E504" s="6390"/>
      <c r="F504" s="6343"/>
      <c r="G504" s="6394"/>
      <c r="H504" s="6394"/>
      <c r="I504" s="6382"/>
      <c r="J504" s="6382"/>
      <c r="K504" s="6382"/>
      <c r="L504" s="6382"/>
      <c r="M504" s="6382"/>
      <c r="N504" s="6382"/>
      <c r="O504" s="6382"/>
      <c r="P504" s="6382"/>
      <c r="Q504" s="6382"/>
      <c r="R504" s="6382"/>
      <c r="S504" s="6382"/>
      <c r="T504" s="6382"/>
      <c r="U504" s="6382"/>
      <c r="V504" s="6382"/>
      <c r="W504" s="6382"/>
      <c r="X504" s="6382"/>
      <c r="Y504" s="6382"/>
      <c r="Z504" s="6382"/>
      <c r="AA504" s="6382"/>
      <c r="AB504" s="6382"/>
      <c r="AC504" s="6382"/>
      <c r="AD504" s="6382"/>
      <c r="AE504" s="6382"/>
      <c r="AF504" s="6382"/>
      <c r="AG504" s="6382"/>
      <c r="AH504" s="6382"/>
      <c r="AI504" s="6382"/>
      <c r="AJ504" s="6382"/>
      <c r="AK504" s="6382"/>
      <c r="AL504" s="6382"/>
      <c r="AM504" s="6382"/>
      <c r="AN504" s="6382"/>
      <c r="AO504" s="6382"/>
      <c r="AP504" s="6382"/>
      <c r="AQ504" s="6382"/>
      <c r="AR504" s="6382"/>
      <c r="AS504" s="6382"/>
      <c r="AT504" s="6382"/>
      <c r="AU504" s="6332"/>
      <c r="AV504" s="6332"/>
      <c r="AW504" s="6332"/>
      <c r="AX504" s="6332"/>
      <c r="AY504" s="6332"/>
      <c r="AZ504" s="6332"/>
      <c r="BA504" s="6332"/>
      <c r="BB504" s="6332"/>
      <c r="BC504" s="6332"/>
      <c r="BD504" s="6329" t="s">
        <v>2031</v>
      </c>
      <c r="BE504" s="6384"/>
      <c r="BF504" s="6384"/>
      <c r="BG504" s="6384"/>
      <c r="BH504" s="6384"/>
      <c r="BI504" s="6384"/>
      <c r="BJ504" s="6384"/>
      <c r="BK504" s="6206"/>
      <c r="BL504" s="6321"/>
      <c r="BM504" s="6321"/>
      <c r="BN504" s="6324"/>
      <c r="BO504" s="6321"/>
      <c r="BP504" s="6206"/>
      <c r="BQ504" s="6161"/>
      <c r="BR504" s="6161"/>
      <c r="BS504" s="6161"/>
      <c r="BT504" s="6161"/>
      <c r="BU504" s="2064" t="s">
        <v>2035</v>
      </c>
      <c r="BV504" s="2066" t="s">
        <v>857</v>
      </c>
      <c r="BW504" s="2065"/>
      <c r="BX504" s="1201">
        <v>3993</v>
      </c>
      <c r="BY504" s="2064" t="s">
        <v>2034</v>
      </c>
      <c r="BZ504" s="1201">
        <v>3993</v>
      </c>
      <c r="CA504" s="2064" t="s">
        <v>2036</v>
      </c>
      <c r="CB504" s="2067" t="s">
        <v>340</v>
      </c>
      <c r="CC504" s="2067" t="s">
        <v>340</v>
      </c>
      <c r="CD504" s="2056">
        <v>512</v>
      </c>
      <c r="CE504" s="2056">
        <v>512</v>
      </c>
      <c r="CF504" s="2056">
        <v>512</v>
      </c>
      <c r="CG504" s="2056">
        <v>512</v>
      </c>
      <c r="CH504" s="191"/>
      <c r="CI504" s="1201">
        <v>10</v>
      </c>
      <c r="CJ504" s="1201" t="s">
        <v>859</v>
      </c>
      <c r="CK504" s="1201">
        <v>10</v>
      </c>
      <c r="CL504" s="2063"/>
      <c r="CM504" s="2063"/>
      <c r="CN504" s="2063"/>
      <c r="CO504" s="2063"/>
      <c r="CP504" s="2063"/>
      <c r="CQ504" s="6327"/>
      <c r="CR504" s="6327"/>
      <c r="CS504" s="2349"/>
    </row>
    <row r="505" spans="1:97" ht="12.75" customHeight="1">
      <c r="A505" s="6142"/>
      <c r="B505" s="6362"/>
      <c r="C505" s="3491"/>
      <c r="D505" s="6388"/>
      <c r="E505" s="6391"/>
      <c r="F505" s="6156"/>
      <c r="G505" s="6395"/>
      <c r="H505" s="6395"/>
      <c r="I505" s="6381"/>
      <c r="J505" s="6381"/>
      <c r="K505" s="6381"/>
      <c r="L505" s="6381"/>
      <c r="M505" s="6381"/>
      <c r="N505" s="6381"/>
      <c r="O505" s="6381"/>
      <c r="P505" s="6381"/>
      <c r="Q505" s="6381"/>
      <c r="R505" s="6381"/>
      <c r="S505" s="6381"/>
      <c r="T505" s="6381"/>
      <c r="U505" s="6381"/>
      <c r="V505" s="6381"/>
      <c r="W505" s="6381"/>
      <c r="X505" s="6381"/>
      <c r="Y505" s="6381"/>
      <c r="Z505" s="6381"/>
      <c r="AA505" s="6381"/>
      <c r="AB505" s="6381"/>
      <c r="AC505" s="6381"/>
      <c r="AD505" s="6381"/>
      <c r="AE505" s="6381"/>
      <c r="AF505" s="6381"/>
      <c r="AG505" s="6381"/>
      <c r="AH505" s="6381"/>
      <c r="AI505" s="6381"/>
      <c r="AJ505" s="6381"/>
      <c r="AK505" s="6381"/>
      <c r="AL505" s="6381"/>
      <c r="AM505" s="6381"/>
      <c r="AN505" s="6381"/>
      <c r="AO505" s="6381"/>
      <c r="AP505" s="6381"/>
      <c r="AQ505" s="6381"/>
      <c r="AR505" s="6381"/>
      <c r="AS505" s="6381"/>
      <c r="AT505" s="6381"/>
      <c r="AU505" s="6333"/>
      <c r="AV505" s="6333"/>
      <c r="AW505" s="6333"/>
      <c r="AX505" s="6333"/>
      <c r="AY505" s="6333"/>
      <c r="AZ505" s="6333"/>
      <c r="BA505" s="6333"/>
      <c r="BB505" s="6333"/>
      <c r="BC505" s="6333"/>
      <c r="BD505" s="6330"/>
      <c r="BE505" s="6385"/>
      <c r="BF505" s="6385"/>
      <c r="BG505" s="6385"/>
      <c r="BH505" s="6385"/>
      <c r="BI505" s="6385"/>
      <c r="BJ505" s="6385"/>
      <c r="BK505" s="6207"/>
      <c r="BL505" s="6322"/>
      <c r="BM505" s="6322"/>
      <c r="BN505" s="6325"/>
      <c r="BO505" s="6322"/>
      <c r="BP505" s="6207"/>
      <c r="BQ505" s="6162"/>
      <c r="BR505" s="6162"/>
      <c r="BS505" s="6162"/>
      <c r="BT505" s="6162"/>
      <c r="BU505" s="2064"/>
      <c r="BV505" s="2066"/>
      <c r="BW505" s="2065"/>
      <c r="BX505" s="1201"/>
      <c r="BY505" s="2064"/>
      <c r="BZ505" s="1201"/>
      <c r="CA505" s="2064"/>
      <c r="CB505" s="191"/>
      <c r="CC505" s="191"/>
      <c r="CD505" s="2218"/>
      <c r="CE505" s="2219"/>
      <c r="CF505" s="2219"/>
      <c r="CG505" s="2220"/>
      <c r="CH505" s="191"/>
      <c r="CI505" s="1201"/>
      <c r="CJ505" s="1201"/>
      <c r="CK505" s="1201"/>
      <c r="CL505" s="2063"/>
      <c r="CM505" s="2063"/>
      <c r="CN505" s="2063"/>
      <c r="CO505" s="2063"/>
      <c r="CP505" s="2063"/>
      <c r="CQ505" s="6328"/>
      <c r="CR505" s="6328"/>
      <c r="CS505" s="2350"/>
    </row>
    <row r="506" spans="1:97" ht="12.75" customHeight="1">
      <c r="A506" s="6140" t="s">
        <v>5969</v>
      </c>
      <c r="B506" s="6360" t="s">
        <v>2463</v>
      </c>
      <c r="C506" s="3627" t="s">
        <v>4456</v>
      </c>
      <c r="D506" s="6386" t="s">
        <v>5876</v>
      </c>
      <c r="E506" s="6389" t="s">
        <v>2050</v>
      </c>
      <c r="F506" s="6392" t="s">
        <v>5930</v>
      </c>
      <c r="G506" s="6393">
        <v>1</v>
      </c>
      <c r="H506" s="6393">
        <v>1</v>
      </c>
      <c r="I506" s="6380" t="s">
        <v>2028</v>
      </c>
      <c r="J506" s="6380" t="s">
        <v>2028</v>
      </c>
      <c r="K506" s="6380" t="s">
        <v>2029</v>
      </c>
      <c r="L506" s="6380" t="s">
        <v>2029</v>
      </c>
      <c r="M506" s="6380">
        <v>9</v>
      </c>
      <c r="N506" s="6380">
        <v>0</v>
      </c>
      <c r="O506" s="6380">
        <v>31</v>
      </c>
      <c r="P506" s="6380">
        <v>9</v>
      </c>
      <c r="Q506" s="6380">
        <v>0</v>
      </c>
      <c r="R506" s="6380">
        <v>31</v>
      </c>
      <c r="S506" s="6380">
        <v>0</v>
      </c>
      <c r="T506" s="6380">
        <v>0</v>
      </c>
      <c r="U506" s="6380">
        <v>0</v>
      </c>
      <c r="V506" s="6380">
        <v>0</v>
      </c>
      <c r="W506" s="6380">
        <v>0</v>
      </c>
      <c r="X506" s="6380">
        <v>0</v>
      </c>
      <c r="Y506" s="6380">
        <v>0</v>
      </c>
      <c r="Z506" s="6380">
        <v>0</v>
      </c>
      <c r="AA506" s="6380">
        <v>0</v>
      </c>
      <c r="AB506" s="6380">
        <v>0</v>
      </c>
      <c r="AC506" s="6380"/>
      <c r="AD506" s="6380"/>
      <c r="AE506" s="6380"/>
      <c r="AF506" s="6380"/>
      <c r="AG506" s="6380"/>
      <c r="AH506" s="6380"/>
      <c r="AI506" s="6380"/>
      <c r="AJ506" s="6380">
        <v>0</v>
      </c>
      <c r="AK506" s="6380">
        <v>0</v>
      </c>
      <c r="AL506" s="6380">
        <v>0</v>
      </c>
      <c r="AM506" s="6380">
        <v>0</v>
      </c>
      <c r="AN506" s="6380" t="s">
        <v>2029</v>
      </c>
      <c r="AO506" s="6380">
        <v>0</v>
      </c>
      <c r="AP506" s="6380">
        <v>0</v>
      </c>
      <c r="AQ506" s="6380">
        <v>0</v>
      </c>
      <c r="AR506" s="6380">
        <v>0</v>
      </c>
      <c r="AS506" s="6380" t="s">
        <v>4810</v>
      </c>
      <c r="AT506" s="6380"/>
      <c r="AU506" s="6331"/>
      <c r="AV506" s="6331"/>
      <c r="AW506" s="6331" t="s">
        <v>4809</v>
      </c>
      <c r="AX506" s="6331" t="s">
        <v>4809</v>
      </c>
      <c r="AY506" s="6331">
        <v>0</v>
      </c>
      <c r="AZ506" s="6331">
        <v>0</v>
      </c>
      <c r="BA506" s="6331">
        <v>0</v>
      </c>
      <c r="BB506" s="6331">
        <v>0</v>
      </c>
      <c r="BC506" s="6331" t="s">
        <v>2030</v>
      </c>
      <c r="BD506" s="6329" t="s">
        <v>2031</v>
      </c>
      <c r="BE506" s="6383">
        <f>$CD$47+SUM(CD507:CD509)</f>
        <v>14712</v>
      </c>
      <c r="BF506" s="6383">
        <f>BE506</f>
        <v>14712</v>
      </c>
      <c r="BG506" s="6383">
        <f>$CE$47+SUM(CE507:CE509)</f>
        <v>21383</v>
      </c>
      <c r="BH506" s="6383">
        <f>$CF$47+SUM(CF507/2+CF508+CF509)</f>
        <v>1375</v>
      </c>
      <c r="BI506" s="6383">
        <f>BH506</f>
        <v>1375</v>
      </c>
      <c r="BJ506" s="6383">
        <f>$CG$47+SUM(CG507/2+CG508+CG509)</f>
        <v>1672</v>
      </c>
      <c r="BK506" s="6212" t="s">
        <v>873</v>
      </c>
      <c r="BL506" s="6320">
        <v>9</v>
      </c>
      <c r="BM506" s="6320">
        <v>2</v>
      </c>
      <c r="BN506" s="6323" t="s">
        <v>2045</v>
      </c>
      <c r="BO506" s="6320" t="s">
        <v>2033</v>
      </c>
      <c r="BP506" s="6212" t="s">
        <v>2034</v>
      </c>
      <c r="BQ506" s="6160">
        <v>0</v>
      </c>
      <c r="BR506" s="6160">
        <v>0</v>
      </c>
      <c r="BS506" s="6160">
        <v>0</v>
      </c>
      <c r="BT506" s="6160">
        <v>0</v>
      </c>
      <c r="BU506" s="2064" t="s">
        <v>2035</v>
      </c>
      <c r="BV506" s="2066" t="s">
        <v>857</v>
      </c>
      <c r="BW506" s="2065"/>
      <c r="BX506" s="2064">
        <v>3980</v>
      </c>
      <c r="BY506" s="2064" t="s">
        <v>2034</v>
      </c>
      <c r="BZ506" s="2064">
        <v>3980</v>
      </c>
      <c r="CA506" s="2064" t="s">
        <v>2036</v>
      </c>
      <c r="CB506" s="2084" t="s">
        <v>2037</v>
      </c>
      <c r="CC506" s="2084" t="s">
        <v>1708</v>
      </c>
      <c r="CD506" s="2056">
        <f>$CD$34</f>
        <v>10752</v>
      </c>
      <c r="CE506" s="2056">
        <f>$CE$34</f>
        <v>10816</v>
      </c>
      <c r="CF506" s="2056">
        <f>$CF$36</f>
        <v>1024</v>
      </c>
      <c r="CG506" s="2056">
        <f>$CG$36</f>
        <v>1088</v>
      </c>
      <c r="CH506" s="191"/>
      <c r="CI506" s="1201">
        <v>2</v>
      </c>
      <c r="CJ506" s="1201" t="s">
        <v>859</v>
      </c>
      <c r="CK506" s="1201">
        <v>2</v>
      </c>
      <c r="CL506" s="2063"/>
      <c r="CM506" s="2063"/>
      <c r="CN506" s="2063"/>
      <c r="CO506" s="2063"/>
      <c r="CP506" s="2063"/>
      <c r="CQ506" s="6326" t="s">
        <v>2468</v>
      </c>
      <c r="CR506" s="6326" t="s">
        <v>2455</v>
      </c>
      <c r="CS506" s="2348" t="s">
        <v>5958</v>
      </c>
    </row>
    <row r="507" spans="1:97" ht="12.75" customHeight="1">
      <c r="A507" s="6141"/>
      <c r="B507" s="6361"/>
      <c r="C507" s="3490"/>
      <c r="D507" s="6387"/>
      <c r="E507" s="6390"/>
      <c r="F507" s="6343"/>
      <c r="G507" s="6394"/>
      <c r="H507" s="6394"/>
      <c r="I507" s="6382"/>
      <c r="J507" s="6382"/>
      <c r="K507" s="6382"/>
      <c r="L507" s="6382"/>
      <c r="M507" s="6382"/>
      <c r="N507" s="6382"/>
      <c r="O507" s="6382"/>
      <c r="P507" s="6382"/>
      <c r="Q507" s="6382"/>
      <c r="R507" s="6382"/>
      <c r="S507" s="6382"/>
      <c r="T507" s="6382"/>
      <c r="U507" s="6382"/>
      <c r="V507" s="6382"/>
      <c r="W507" s="6382"/>
      <c r="X507" s="6382"/>
      <c r="Y507" s="6382"/>
      <c r="Z507" s="6382"/>
      <c r="AA507" s="6382"/>
      <c r="AB507" s="6382"/>
      <c r="AC507" s="6382"/>
      <c r="AD507" s="6382"/>
      <c r="AE507" s="6382"/>
      <c r="AF507" s="6382"/>
      <c r="AG507" s="6382"/>
      <c r="AH507" s="6382"/>
      <c r="AI507" s="6382"/>
      <c r="AJ507" s="6382"/>
      <c r="AK507" s="6382"/>
      <c r="AL507" s="6382"/>
      <c r="AM507" s="6382"/>
      <c r="AN507" s="6382"/>
      <c r="AO507" s="6382"/>
      <c r="AP507" s="6382"/>
      <c r="AQ507" s="6382"/>
      <c r="AR507" s="6382"/>
      <c r="AS507" s="6382"/>
      <c r="AT507" s="6382"/>
      <c r="AU507" s="6332"/>
      <c r="AV507" s="6332"/>
      <c r="AW507" s="6332"/>
      <c r="AX507" s="6332"/>
      <c r="AY507" s="6332"/>
      <c r="AZ507" s="6332"/>
      <c r="BA507" s="6332"/>
      <c r="BB507" s="6332"/>
      <c r="BC507" s="6332"/>
      <c r="BD507" s="6330"/>
      <c r="BE507" s="6384"/>
      <c r="BF507" s="6384"/>
      <c r="BG507" s="6384"/>
      <c r="BH507" s="6384"/>
      <c r="BI507" s="6384"/>
      <c r="BJ507" s="6384"/>
      <c r="BK507" s="6206"/>
      <c r="BL507" s="6321"/>
      <c r="BM507" s="6321"/>
      <c r="BN507" s="6324"/>
      <c r="BO507" s="6321"/>
      <c r="BP507" s="6206"/>
      <c r="BQ507" s="6161"/>
      <c r="BR507" s="6161"/>
      <c r="BS507" s="6161"/>
      <c r="BT507" s="6161"/>
      <c r="BU507" s="2064" t="s">
        <v>2035</v>
      </c>
      <c r="BV507" s="2066" t="s">
        <v>857</v>
      </c>
      <c r="BW507" s="2065"/>
      <c r="BX507" s="1201">
        <v>3989</v>
      </c>
      <c r="BY507" s="2064" t="s">
        <v>2034</v>
      </c>
      <c r="BZ507" s="1201">
        <v>3989</v>
      </c>
      <c r="CA507" s="2064" t="s">
        <v>2036</v>
      </c>
      <c r="CB507" s="2067" t="s">
        <v>4979</v>
      </c>
      <c r="CC507" s="2067" t="s">
        <v>4976</v>
      </c>
      <c r="CD507" s="2056">
        <f>$CD$29</f>
        <v>10048</v>
      </c>
      <c r="CE507" s="2056">
        <f>$CE$29</f>
        <v>10112</v>
      </c>
      <c r="CF507" s="2056">
        <f>$CF$27</f>
        <v>512</v>
      </c>
      <c r="CG507" s="2056">
        <f>$CG$27</f>
        <v>576</v>
      </c>
      <c r="CH507" s="2070"/>
      <c r="CI507" s="2069">
        <v>2</v>
      </c>
      <c r="CJ507" s="2069" t="s">
        <v>859</v>
      </c>
      <c r="CK507" s="2069">
        <v>2</v>
      </c>
      <c r="CL507" s="2068">
        <v>6</v>
      </c>
      <c r="CM507" s="2068" t="s">
        <v>875</v>
      </c>
      <c r="CN507" s="2068" t="s">
        <v>859</v>
      </c>
      <c r="CO507" s="2068" t="s">
        <v>876</v>
      </c>
      <c r="CP507" s="2068" t="s">
        <v>877</v>
      </c>
      <c r="CQ507" s="6327"/>
      <c r="CR507" s="6327"/>
      <c r="CS507" s="2349"/>
    </row>
    <row r="508" spans="1:97" ht="12.75" customHeight="1">
      <c r="A508" s="6141"/>
      <c r="B508" s="6361"/>
      <c r="C508" s="3490"/>
      <c r="D508" s="6387"/>
      <c r="E508" s="6390"/>
      <c r="F508" s="6343"/>
      <c r="G508" s="6394"/>
      <c r="H508" s="6394"/>
      <c r="I508" s="6382"/>
      <c r="J508" s="6382"/>
      <c r="K508" s="6382"/>
      <c r="L508" s="6382"/>
      <c r="M508" s="6382"/>
      <c r="N508" s="6382"/>
      <c r="O508" s="6382"/>
      <c r="P508" s="6382"/>
      <c r="Q508" s="6382"/>
      <c r="R508" s="6382"/>
      <c r="S508" s="6382"/>
      <c r="T508" s="6382"/>
      <c r="U508" s="6382"/>
      <c r="V508" s="6382"/>
      <c r="W508" s="6382"/>
      <c r="X508" s="6382"/>
      <c r="Y508" s="6382"/>
      <c r="Z508" s="6382"/>
      <c r="AA508" s="6382"/>
      <c r="AB508" s="6382"/>
      <c r="AC508" s="6382"/>
      <c r="AD508" s="6382"/>
      <c r="AE508" s="6382"/>
      <c r="AF508" s="6382"/>
      <c r="AG508" s="6382"/>
      <c r="AH508" s="6382"/>
      <c r="AI508" s="6382"/>
      <c r="AJ508" s="6382"/>
      <c r="AK508" s="6382"/>
      <c r="AL508" s="6382"/>
      <c r="AM508" s="6382"/>
      <c r="AN508" s="6382"/>
      <c r="AO508" s="6382"/>
      <c r="AP508" s="6382"/>
      <c r="AQ508" s="6382"/>
      <c r="AR508" s="6382"/>
      <c r="AS508" s="6382"/>
      <c r="AT508" s="6382"/>
      <c r="AU508" s="6332"/>
      <c r="AV508" s="6332"/>
      <c r="AW508" s="6332"/>
      <c r="AX508" s="6332"/>
      <c r="AY508" s="6332"/>
      <c r="AZ508" s="6332"/>
      <c r="BA508" s="6332"/>
      <c r="BB508" s="6332"/>
      <c r="BC508" s="6332"/>
      <c r="BD508" s="6329" t="s">
        <v>2031</v>
      </c>
      <c r="BE508" s="6384"/>
      <c r="BF508" s="6384"/>
      <c r="BG508" s="6384"/>
      <c r="BH508" s="6384"/>
      <c r="BI508" s="6384"/>
      <c r="BJ508" s="6384"/>
      <c r="BK508" s="6206"/>
      <c r="BL508" s="6321"/>
      <c r="BM508" s="6321"/>
      <c r="BN508" s="6324"/>
      <c r="BO508" s="6321"/>
      <c r="BP508" s="6206"/>
      <c r="BQ508" s="6161"/>
      <c r="BR508" s="6161"/>
      <c r="BS508" s="6161"/>
      <c r="BT508" s="6161"/>
      <c r="BU508" s="2064" t="s">
        <v>2035</v>
      </c>
      <c r="BV508" s="2066" t="s">
        <v>857</v>
      </c>
      <c r="BW508" s="2065"/>
      <c r="BX508" s="1201">
        <v>3993</v>
      </c>
      <c r="BY508" s="2064" t="s">
        <v>2034</v>
      </c>
      <c r="BZ508" s="1201">
        <v>3993</v>
      </c>
      <c r="CA508" s="2064" t="s">
        <v>2036</v>
      </c>
      <c r="CB508" s="2067" t="s">
        <v>869</v>
      </c>
      <c r="CC508" s="2067" t="s">
        <v>869</v>
      </c>
      <c r="CD508" s="2056">
        <f>$CD$37</f>
        <v>256</v>
      </c>
      <c r="CE508" s="2056">
        <f>$CE$37</f>
        <v>256</v>
      </c>
      <c r="CF508" s="2056">
        <f>$CF$37</f>
        <v>256</v>
      </c>
      <c r="CG508" s="2056">
        <f>$CG$37</f>
        <v>256</v>
      </c>
      <c r="CH508" s="191"/>
      <c r="CI508" s="1201">
        <v>4</v>
      </c>
      <c r="CJ508" s="1201" t="s">
        <v>859</v>
      </c>
      <c r="CK508" s="1201">
        <v>4</v>
      </c>
      <c r="CL508" s="2063"/>
      <c r="CM508" s="2063"/>
      <c r="CN508" s="2063"/>
      <c r="CO508" s="2063"/>
      <c r="CP508" s="2063"/>
      <c r="CQ508" s="6327"/>
      <c r="CR508" s="6327"/>
      <c r="CS508" s="2349"/>
    </row>
    <row r="509" spans="1:97" ht="12.75" customHeight="1">
      <c r="A509" s="6141"/>
      <c r="B509" s="6362"/>
      <c r="C509" s="3491"/>
      <c r="D509" s="6388"/>
      <c r="E509" s="6391"/>
      <c r="F509" s="6156"/>
      <c r="G509" s="6395"/>
      <c r="H509" s="6395"/>
      <c r="I509" s="6381"/>
      <c r="J509" s="6381"/>
      <c r="K509" s="6381"/>
      <c r="L509" s="6381"/>
      <c r="M509" s="6381"/>
      <c r="N509" s="6381"/>
      <c r="O509" s="6381"/>
      <c r="P509" s="6381"/>
      <c r="Q509" s="6381"/>
      <c r="R509" s="6381"/>
      <c r="S509" s="6381"/>
      <c r="T509" s="6381"/>
      <c r="U509" s="6381"/>
      <c r="V509" s="6381"/>
      <c r="W509" s="6381"/>
      <c r="X509" s="6381"/>
      <c r="Y509" s="6381"/>
      <c r="Z509" s="6381"/>
      <c r="AA509" s="6381"/>
      <c r="AB509" s="6381"/>
      <c r="AC509" s="6381"/>
      <c r="AD509" s="6381"/>
      <c r="AE509" s="6381"/>
      <c r="AF509" s="6381"/>
      <c r="AG509" s="6381"/>
      <c r="AH509" s="6381"/>
      <c r="AI509" s="6381"/>
      <c r="AJ509" s="6381"/>
      <c r="AK509" s="6381"/>
      <c r="AL509" s="6381"/>
      <c r="AM509" s="6381"/>
      <c r="AN509" s="6381"/>
      <c r="AO509" s="6381"/>
      <c r="AP509" s="6381"/>
      <c r="AQ509" s="6381"/>
      <c r="AR509" s="6381"/>
      <c r="AS509" s="6381"/>
      <c r="AT509" s="6381"/>
      <c r="AU509" s="6333"/>
      <c r="AV509" s="6333"/>
      <c r="AW509" s="6333"/>
      <c r="AX509" s="6333"/>
      <c r="AY509" s="6333"/>
      <c r="AZ509" s="6333"/>
      <c r="BA509" s="6333"/>
      <c r="BB509" s="6333"/>
      <c r="BC509" s="6333"/>
      <c r="BD509" s="6330"/>
      <c r="BE509" s="6385"/>
      <c r="BF509" s="6385"/>
      <c r="BG509" s="6385"/>
      <c r="BH509" s="6385"/>
      <c r="BI509" s="6385"/>
      <c r="BJ509" s="6385"/>
      <c r="BK509" s="6207"/>
      <c r="BL509" s="6322"/>
      <c r="BM509" s="6322"/>
      <c r="BN509" s="6325"/>
      <c r="BO509" s="6322"/>
      <c r="BP509" s="6207"/>
      <c r="BQ509" s="6162"/>
      <c r="BR509" s="6162"/>
      <c r="BS509" s="6162"/>
      <c r="BT509" s="6162"/>
      <c r="BU509" s="2064"/>
      <c r="BV509" s="2066"/>
      <c r="BW509" s="2065"/>
      <c r="BX509" s="1201"/>
      <c r="BY509" s="2064"/>
      <c r="BZ509" s="1201"/>
      <c r="CA509" s="2064"/>
      <c r="CB509" s="191"/>
      <c r="CC509" s="191"/>
      <c r="CD509" s="2218"/>
      <c r="CE509" s="2219"/>
      <c r="CF509" s="2219"/>
      <c r="CG509" s="2220"/>
      <c r="CH509" s="191"/>
      <c r="CI509" s="1201"/>
      <c r="CJ509" s="1201"/>
      <c r="CK509" s="1201"/>
      <c r="CL509" s="2063"/>
      <c r="CM509" s="2063"/>
      <c r="CN509" s="2063"/>
      <c r="CO509" s="2063"/>
      <c r="CP509" s="2063"/>
      <c r="CQ509" s="6328"/>
      <c r="CR509" s="6328"/>
      <c r="CS509" s="2350"/>
    </row>
    <row r="510" spans="1:97" ht="12.75" customHeight="1">
      <c r="A510" s="6141"/>
      <c r="B510" s="6360" t="s">
        <v>2463</v>
      </c>
      <c r="C510" s="3627" t="s">
        <v>5928</v>
      </c>
      <c r="D510" s="6386" t="s">
        <v>5877</v>
      </c>
      <c r="E510" s="6389" t="s">
        <v>2050</v>
      </c>
      <c r="F510" s="6392" t="s">
        <v>5929</v>
      </c>
      <c r="G510" s="6393">
        <v>1</v>
      </c>
      <c r="H510" s="6393">
        <v>1</v>
      </c>
      <c r="I510" s="6380" t="s">
        <v>2028</v>
      </c>
      <c r="J510" s="6380" t="s">
        <v>2028</v>
      </c>
      <c r="K510" s="6380" t="s">
        <v>2029</v>
      </c>
      <c r="L510" s="6380" t="s">
        <v>2029</v>
      </c>
      <c r="M510" s="6380">
        <v>9</v>
      </c>
      <c r="N510" s="6380">
        <v>0</v>
      </c>
      <c r="O510" s="6380">
        <v>31</v>
      </c>
      <c r="P510" s="6380">
        <v>9</v>
      </c>
      <c r="Q510" s="6380">
        <v>0</v>
      </c>
      <c r="R510" s="6380">
        <v>31</v>
      </c>
      <c r="S510" s="6380">
        <v>0</v>
      </c>
      <c r="T510" s="6380">
        <v>0</v>
      </c>
      <c r="U510" s="6380">
        <v>0</v>
      </c>
      <c r="V510" s="6380">
        <v>0</v>
      </c>
      <c r="W510" s="6380">
        <v>0</v>
      </c>
      <c r="X510" s="6380">
        <v>0</v>
      </c>
      <c r="Y510" s="6380">
        <v>0</v>
      </c>
      <c r="Z510" s="6380">
        <v>0</v>
      </c>
      <c r="AA510" s="6380">
        <v>0</v>
      </c>
      <c r="AB510" s="6380">
        <v>0</v>
      </c>
      <c r="AC510" s="6380"/>
      <c r="AD510" s="6380"/>
      <c r="AE510" s="6380"/>
      <c r="AF510" s="6380"/>
      <c r="AG510" s="6380"/>
      <c r="AH510" s="6380"/>
      <c r="AI510" s="6380"/>
      <c r="AJ510" s="6380">
        <v>0</v>
      </c>
      <c r="AK510" s="6380">
        <v>0</v>
      </c>
      <c r="AL510" s="6380">
        <v>0</v>
      </c>
      <c r="AM510" s="6380">
        <v>0</v>
      </c>
      <c r="AN510" s="6380" t="s">
        <v>2029</v>
      </c>
      <c r="AO510" s="6380">
        <v>0</v>
      </c>
      <c r="AP510" s="6380">
        <v>0</v>
      </c>
      <c r="AQ510" s="6380">
        <v>0</v>
      </c>
      <c r="AR510" s="6380">
        <v>0</v>
      </c>
      <c r="AS510" s="6380" t="s">
        <v>4810</v>
      </c>
      <c r="AT510" s="6380"/>
      <c r="AU510" s="6331"/>
      <c r="AV510" s="6331"/>
      <c r="AW510" s="6331" t="s">
        <v>4809</v>
      </c>
      <c r="AX510" s="6331" t="s">
        <v>4809</v>
      </c>
      <c r="AY510" s="6331">
        <v>0</v>
      </c>
      <c r="AZ510" s="6331">
        <v>0</v>
      </c>
      <c r="BA510" s="6331">
        <v>0</v>
      </c>
      <c r="BB510" s="6331">
        <v>0</v>
      </c>
      <c r="BC510" s="6331" t="s">
        <v>2030</v>
      </c>
      <c r="BD510" s="6329" t="s">
        <v>2031</v>
      </c>
      <c r="BE510" s="6383">
        <f>$CD$48+SUM(CD511:CD513)+64</f>
        <v>21383</v>
      </c>
      <c r="BF510" s="6383">
        <f>BE510</f>
        <v>21383</v>
      </c>
      <c r="BG510" s="6383">
        <f>$CE$48+SUM(CE511:CE513)</f>
        <v>32410</v>
      </c>
      <c r="BH510" s="6383">
        <f>$CF$47+SUM(CF511/2+CF512+CF513)</f>
        <v>1375</v>
      </c>
      <c r="BI510" s="6383">
        <f>BH510</f>
        <v>1375</v>
      </c>
      <c r="BJ510" s="6383">
        <f>$CG$47+SUM(CG511/2+CG512+CG513)</f>
        <v>1672</v>
      </c>
      <c r="BK510" s="6212" t="s">
        <v>873</v>
      </c>
      <c r="BL510" s="6320">
        <v>9</v>
      </c>
      <c r="BM510" s="6320">
        <v>2</v>
      </c>
      <c r="BN510" s="6323" t="s">
        <v>2045</v>
      </c>
      <c r="BO510" s="6320" t="s">
        <v>2033</v>
      </c>
      <c r="BP510" s="6212" t="s">
        <v>2034</v>
      </c>
      <c r="BQ510" s="6160">
        <v>0</v>
      </c>
      <c r="BR510" s="6160">
        <v>0</v>
      </c>
      <c r="BS510" s="6160">
        <v>0</v>
      </c>
      <c r="BT510" s="6160">
        <v>0</v>
      </c>
      <c r="BU510" s="2064" t="s">
        <v>2035</v>
      </c>
      <c r="BV510" s="2066" t="s">
        <v>857</v>
      </c>
      <c r="BW510" s="2065"/>
      <c r="BX510" s="2064">
        <v>3980</v>
      </c>
      <c r="BY510" s="2064" t="s">
        <v>2034</v>
      </c>
      <c r="BZ510" s="2064">
        <v>3980</v>
      </c>
      <c r="CA510" s="2064" t="s">
        <v>2036</v>
      </c>
      <c r="CB510" s="2084" t="s">
        <v>2040</v>
      </c>
      <c r="CC510" s="2084" t="s">
        <v>1708</v>
      </c>
      <c r="CD510" s="2056">
        <f>$CD$35</f>
        <v>21696</v>
      </c>
      <c r="CE510" s="2056">
        <f>$CE$35</f>
        <v>21760</v>
      </c>
      <c r="CF510" s="2056">
        <f>$CF$36</f>
        <v>1024</v>
      </c>
      <c r="CG510" s="2056">
        <f>$CG$36</f>
        <v>1088</v>
      </c>
      <c r="CH510" s="191"/>
      <c r="CI510" s="1201">
        <v>2</v>
      </c>
      <c r="CJ510" s="1201" t="s">
        <v>859</v>
      </c>
      <c r="CK510" s="1201">
        <v>2</v>
      </c>
      <c r="CL510" s="2063"/>
      <c r="CM510" s="2063"/>
      <c r="CN510" s="2063"/>
      <c r="CO510" s="2063"/>
      <c r="CP510" s="2063"/>
      <c r="CQ510" s="6326" t="s">
        <v>2468</v>
      </c>
      <c r="CR510" s="6326" t="s">
        <v>2455</v>
      </c>
      <c r="CS510" s="2348" t="s">
        <v>5958</v>
      </c>
    </row>
    <row r="511" spans="1:97" ht="12.75" customHeight="1">
      <c r="A511" s="6141"/>
      <c r="B511" s="6361"/>
      <c r="C511" s="3490"/>
      <c r="D511" s="6387"/>
      <c r="E511" s="6390"/>
      <c r="F511" s="6343"/>
      <c r="G511" s="6394"/>
      <c r="H511" s="6394"/>
      <c r="I511" s="6382"/>
      <c r="J511" s="6382"/>
      <c r="K511" s="6382"/>
      <c r="L511" s="6382"/>
      <c r="M511" s="6382"/>
      <c r="N511" s="6382"/>
      <c r="O511" s="6382"/>
      <c r="P511" s="6382"/>
      <c r="Q511" s="6382"/>
      <c r="R511" s="6382"/>
      <c r="S511" s="6382"/>
      <c r="T511" s="6382"/>
      <c r="U511" s="6382"/>
      <c r="V511" s="6382"/>
      <c r="W511" s="6382"/>
      <c r="X511" s="6382"/>
      <c r="Y511" s="6382"/>
      <c r="Z511" s="6382"/>
      <c r="AA511" s="6382"/>
      <c r="AB511" s="6382"/>
      <c r="AC511" s="6382"/>
      <c r="AD511" s="6382"/>
      <c r="AE511" s="6382"/>
      <c r="AF511" s="6382"/>
      <c r="AG511" s="6382"/>
      <c r="AH511" s="6382"/>
      <c r="AI511" s="6382"/>
      <c r="AJ511" s="6382"/>
      <c r="AK511" s="6382"/>
      <c r="AL511" s="6382"/>
      <c r="AM511" s="6382"/>
      <c r="AN511" s="6382"/>
      <c r="AO511" s="6382"/>
      <c r="AP511" s="6382"/>
      <c r="AQ511" s="6382"/>
      <c r="AR511" s="6382"/>
      <c r="AS511" s="6382"/>
      <c r="AT511" s="6382"/>
      <c r="AU511" s="6332"/>
      <c r="AV511" s="6332"/>
      <c r="AW511" s="6332"/>
      <c r="AX511" s="6332"/>
      <c r="AY511" s="6332"/>
      <c r="AZ511" s="6332"/>
      <c r="BA511" s="6332"/>
      <c r="BB511" s="6332"/>
      <c r="BC511" s="6332"/>
      <c r="BD511" s="6330"/>
      <c r="BE511" s="6384"/>
      <c r="BF511" s="6384"/>
      <c r="BG511" s="6384"/>
      <c r="BH511" s="6384"/>
      <c r="BI511" s="6384"/>
      <c r="BJ511" s="6384"/>
      <c r="BK511" s="6206"/>
      <c r="BL511" s="6321"/>
      <c r="BM511" s="6321"/>
      <c r="BN511" s="6324"/>
      <c r="BO511" s="6321"/>
      <c r="BP511" s="6206"/>
      <c r="BQ511" s="6161"/>
      <c r="BR511" s="6161"/>
      <c r="BS511" s="6161"/>
      <c r="BT511" s="6161"/>
      <c r="BU511" s="2064" t="s">
        <v>2035</v>
      </c>
      <c r="BV511" s="2066" t="s">
        <v>857</v>
      </c>
      <c r="BW511" s="2065"/>
      <c r="BX511" s="1201">
        <v>3989</v>
      </c>
      <c r="BY511" s="2064" t="s">
        <v>2034</v>
      </c>
      <c r="BZ511" s="1201">
        <v>3989</v>
      </c>
      <c r="CA511" s="2064" t="s">
        <v>2036</v>
      </c>
      <c r="CB511" s="2067" t="s">
        <v>4979</v>
      </c>
      <c r="CC511" s="2067" t="s">
        <v>4976</v>
      </c>
      <c r="CD511" s="2056">
        <f>$CD$29</f>
        <v>10048</v>
      </c>
      <c r="CE511" s="2056">
        <f>$CE$29</f>
        <v>10112</v>
      </c>
      <c r="CF511" s="2056">
        <f>$CF$27</f>
        <v>512</v>
      </c>
      <c r="CG511" s="2056">
        <f>$CG$27</f>
        <v>576</v>
      </c>
      <c r="CH511" s="2070"/>
      <c r="CI511" s="2069">
        <v>2</v>
      </c>
      <c r="CJ511" s="2069" t="s">
        <v>859</v>
      </c>
      <c r="CK511" s="2069">
        <v>2</v>
      </c>
      <c r="CL511" s="2068">
        <v>6</v>
      </c>
      <c r="CM511" s="2068" t="s">
        <v>875</v>
      </c>
      <c r="CN511" s="2068" t="s">
        <v>859</v>
      </c>
      <c r="CO511" s="2068" t="s">
        <v>876</v>
      </c>
      <c r="CP511" s="2068" t="s">
        <v>877</v>
      </c>
      <c r="CQ511" s="6327"/>
      <c r="CR511" s="6327"/>
      <c r="CS511" s="2349"/>
    </row>
    <row r="512" spans="1:97" ht="12.75" customHeight="1">
      <c r="A512" s="6141"/>
      <c r="B512" s="6361"/>
      <c r="C512" s="3490"/>
      <c r="D512" s="6387"/>
      <c r="E512" s="6390"/>
      <c r="F512" s="6343"/>
      <c r="G512" s="6394"/>
      <c r="H512" s="6394"/>
      <c r="I512" s="6382"/>
      <c r="J512" s="6382"/>
      <c r="K512" s="6382"/>
      <c r="L512" s="6382"/>
      <c r="M512" s="6382"/>
      <c r="N512" s="6382"/>
      <c r="O512" s="6382"/>
      <c r="P512" s="6382"/>
      <c r="Q512" s="6382"/>
      <c r="R512" s="6382"/>
      <c r="S512" s="6382"/>
      <c r="T512" s="6382"/>
      <c r="U512" s="6382"/>
      <c r="V512" s="6382"/>
      <c r="W512" s="6382"/>
      <c r="X512" s="6382"/>
      <c r="Y512" s="6382"/>
      <c r="Z512" s="6382"/>
      <c r="AA512" s="6382"/>
      <c r="AB512" s="6382"/>
      <c r="AC512" s="6382"/>
      <c r="AD512" s="6382"/>
      <c r="AE512" s="6382"/>
      <c r="AF512" s="6382"/>
      <c r="AG512" s="6382"/>
      <c r="AH512" s="6382"/>
      <c r="AI512" s="6382"/>
      <c r="AJ512" s="6382"/>
      <c r="AK512" s="6382"/>
      <c r="AL512" s="6382"/>
      <c r="AM512" s="6382"/>
      <c r="AN512" s="6382"/>
      <c r="AO512" s="6382"/>
      <c r="AP512" s="6382"/>
      <c r="AQ512" s="6382"/>
      <c r="AR512" s="6382"/>
      <c r="AS512" s="6382"/>
      <c r="AT512" s="6382"/>
      <c r="AU512" s="6332"/>
      <c r="AV512" s="6332"/>
      <c r="AW512" s="6332"/>
      <c r="AX512" s="6332"/>
      <c r="AY512" s="6332"/>
      <c r="AZ512" s="6332"/>
      <c r="BA512" s="6332"/>
      <c r="BB512" s="6332"/>
      <c r="BC512" s="6332"/>
      <c r="BD512" s="6329" t="s">
        <v>2031</v>
      </c>
      <c r="BE512" s="6384"/>
      <c r="BF512" s="6384"/>
      <c r="BG512" s="6384"/>
      <c r="BH512" s="6384"/>
      <c r="BI512" s="6384"/>
      <c r="BJ512" s="6384"/>
      <c r="BK512" s="6206"/>
      <c r="BL512" s="6321"/>
      <c r="BM512" s="6321"/>
      <c r="BN512" s="6324"/>
      <c r="BO512" s="6321"/>
      <c r="BP512" s="6206"/>
      <c r="BQ512" s="6161"/>
      <c r="BR512" s="6161"/>
      <c r="BS512" s="6161"/>
      <c r="BT512" s="6161"/>
      <c r="BU512" s="2064" t="s">
        <v>2035</v>
      </c>
      <c r="BV512" s="2066" t="s">
        <v>857</v>
      </c>
      <c r="BW512" s="2065"/>
      <c r="BX512" s="1201">
        <v>3993</v>
      </c>
      <c r="BY512" s="2064" t="s">
        <v>2034</v>
      </c>
      <c r="BZ512" s="1201">
        <v>3993</v>
      </c>
      <c r="CA512" s="2064" t="s">
        <v>2036</v>
      </c>
      <c r="CB512" s="2067" t="s">
        <v>869</v>
      </c>
      <c r="CC512" s="2067" t="s">
        <v>869</v>
      </c>
      <c r="CD512" s="2056">
        <f>$CD$37</f>
        <v>256</v>
      </c>
      <c r="CE512" s="2056">
        <f>$CE$37</f>
        <v>256</v>
      </c>
      <c r="CF512" s="2056">
        <f>$CF$37</f>
        <v>256</v>
      </c>
      <c r="CG512" s="2056">
        <f>$CG$37</f>
        <v>256</v>
      </c>
      <c r="CH512" s="191"/>
      <c r="CI512" s="1201">
        <v>4</v>
      </c>
      <c r="CJ512" s="1201" t="s">
        <v>859</v>
      </c>
      <c r="CK512" s="1201">
        <v>4</v>
      </c>
      <c r="CL512" s="2063"/>
      <c r="CM512" s="2063"/>
      <c r="CN512" s="2063"/>
      <c r="CO512" s="2063"/>
      <c r="CP512" s="2063"/>
      <c r="CQ512" s="6327"/>
      <c r="CR512" s="6327"/>
      <c r="CS512" s="2349"/>
    </row>
    <row r="513" spans="1:97" ht="12.75" customHeight="1">
      <c r="A513" s="6141"/>
      <c r="B513" s="6362"/>
      <c r="C513" s="3491"/>
      <c r="D513" s="6388"/>
      <c r="E513" s="6391"/>
      <c r="F513" s="6156"/>
      <c r="G513" s="6395"/>
      <c r="H513" s="6395"/>
      <c r="I513" s="6381"/>
      <c r="J513" s="6381"/>
      <c r="K513" s="6381"/>
      <c r="L513" s="6381"/>
      <c r="M513" s="6381"/>
      <c r="N513" s="6381"/>
      <c r="O513" s="6381"/>
      <c r="P513" s="6381"/>
      <c r="Q513" s="6381"/>
      <c r="R513" s="6381"/>
      <c r="S513" s="6381"/>
      <c r="T513" s="6381"/>
      <c r="U513" s="6381"/>
      <c r="V513" s="6381"/>
      <c r="W513" s="6381"/>
      <c r="X513" s="6381"/>
      <c r="Y513" s="6381"/>
      <c r="Z513" s="6381"/>
      <c r="AA513" s="6381"/>
      <c r="AB513" s="6381"/>
      <c r="AC513" s="6381"/>
      <c r="AD513" s="6381"/>
      <c r="AE513" s="6381"/>
      <c r="AF513" s="6381"/>
      <c r="AG513" s="6381"/>
      <c r="AH513" s="6381"/>
      <c r="AI513" s="6381"/>
      <c r="AJ513" s="6381"/>
      <c r="AK513" s="6381"/>
      <c r="AL513" s="6381"/>
      <c r="AM513" s="6381"/>
      <c r="AN513" s="6381"/>
      <c r="AO513" s="6381"/>
      <c r="AP513" s="6381"/>
      <c r="AQ513" s="6381"/>
      <c r="AR513" s="6381"/>
      <c r="AS513" s="6381"/>
      <c r="AT513" s="6381"/>
      <c r="AU513" s="6333"/>
      <c r="AV513" s="6333"/>
      <c r="AW513" s="6333"/>
      <c r="AX513" s="6333"/>
      <c r="AY513" s="6333"/>
      <c r="AZ513" s="6333"/>
      <c r="BA513" s="6333"/>
      <c r="BB513" s="6333"/>
      <c r="BC513" s="6333"/>
      <c r="BD513" s="6330"/>
      <c r="BE513" s="6385"/>
      <c r="BF513" s="6385"/>
      <c r="BG513" s="6385"/>
      <c r="BH513" s="6385"/>
      <c r="BI513" s="6385"/>
      <c r="BJ513" s="6385"/>
      <c r="BK513" s="6207"/>
      <c r="BL513" s="6322"/>
      <c r="BM513" s="6322"/>
      <c r="BN513" s="6325"/>
      <c r="BO513" s="6322"/>
      <c r="BP513" s="6207"/>
      <c r="BQ513" s="6162"/>
      <c r="BR513" s="6162"/>
      <c r="BS513" s="6162"/>
      <c r="BT513" s="6162"/>
      <c r="BU513" s="2064"/>
      <c r="BV513" s="2066"/>
      <c r="BW513" s="2065"/>
      <c r="BX513" s="1201"/>
      <c r="BY513" s="2064"/>
      <c r="BZ513" s="1201"/>
      <c r="CA513" s="2064"/>
      <c r="CB513" s="191"/>
      <c r="CC513" s="191"/>
      <c r="CD513" s="2218"/>
      <c r="CE513" s="2219"/>
      <c r="CF513" s="2219"/>
      <c r="CG513" s="2220"/>
      <c r="CH513" s="191"/>
      <c r="CI513" s="1201"/>
      <c r="CJ513" s="1201"/>
      <c r="CK513" s="1201"/>
      <c r="CL513" s="2063"/>
      <c r="CM513" s="2063"/>
      <c r="CN513" s="2063"/>
      <c r="CO513" s="2063"/>
      <c r="CP513" s="2063"/>
      <c r="CQ513" s="6328"/>
      <c r="CR513" s="6328"/>
      <c r="CS513" s="2350"/>
    </row>
    <row r="514" spans="1:97" ht="12.75" customHeight="1">
      <c r="A514" s="6141"/>
      <c r="B514" s="6360" t="s">
        <v>2463</v>
      </c>
      <c r="C514" s="3627" t="s">
        <v>5937</v>
      </c>
      <c r="D514" s="6386" t="s">
        <v>5878</v>
      </c>
      <c r="E514" s="6389" t="s">
        <v>2050</v>
      </c>
      <c r="F514" s="6392" t="s">
        <v>5952</v>
      </c>
      <c r="G514" s="6393">
        <v>1</v>
      </c>
      <c r="H514" s="6393">
        <v>1</v>
      </c>
      <c r="I514" s="6380" t="s">
        <v>2028</v>
      </c>
      <c r="J514" s="6380" t="s">
        <v>2028</v>
      </c>
      <c r="K514" s="6380" t="s">
        <v>2029</v>
      </c>
      <c r="L514" s="6380" t="s">
        <v>2029</v>
      </c>
      <c r="M514" s="6380">
        <v>9</v>
      </c>
      <c r="N514" s="6380">
        <v>0</v>
      </c>
      <c r="O514" s="6380">
        <v>31</v>
      </c>
      <c r="P514" s="6380">
        <v>9</v>
      </c>
      <c r="Q514" s="6380">
        <v>0</v>
      </c>
      <c r="R514" s="6380">
        <v>31</v>
      </c>
      <c r="S514" s="6380">
        <v>0</v>
      </c>
      <c r="T514" s="6380">
        <v>0</v>
      </c>
      <c r="U514" s="6380">
        <v>0</v>
      </c>
      <c r="V514" s="6380">
        <v>0</v>
      </c>
      <c r="W514" s="6380">
        <v>0</v>
      </c>
      <c r="X514" s="6380">
        <v>0</v>
      </c>
      <c r="Y514" s="6380">
        <v>0</v>
      </c>
      <c r="Z514" s="6380">
        <v>0</v>
      </c>
      <c r="AA514" s="6380">
        <v>0</v>
      </c>
      <c r="AB514" s="6380">
        <v>0</v>
      </c>
      <c r="AC514" s="6380"/>
      <c r="AD514" s="6380"/>
      <c r="AE514" s="6380"/>
      <c r="AF514" s="6380"/>
      <c r="AG514" s="6380"/>
      <c r="AH514" s="6380"/>
      <c r="AI514" s="6380"/>
      <c r="AJ514" s="6380">
        <v>0</v>
      </c>
      <c r="AK514" s="6380">
        <v>0</v>
      </c>
      <c r="AL514" s="6380">
        <v>0</v>
      </c>
      <c r="AM514" s="6380">
        <v>0</v>
      </c>
      <c r="AN514" s="6380" t="s">
        <v>2029</v>
      </c>
      <c r="AO514" s="6380">
        <v>0</v>
      </c>
      <c r="AP514" s="6380">
        <v>0</v>
      </c>
      <c r="AQ514" s="6380">
        <v>0</v>
      </c>
      <c r="AR514" s="6380">
        <v>0</v>
      </c>
      <c r="AS514" s="6380" t="s">
        <v>4810</v>
      </c>
      <c r="AT514" s="6380"/>
      <c r="AU514" s="6331"/>
      <c r="AV514" s="6331"/>
      <c r="AW514" s="6331" t="s">
        <v>4809</v>
      </c>
      <c r="AX514" s="6331" t="s">
        <v>4809</v>
      </c>
      <c r="AY514" s="6331">
        <v>0</v>
      </c>
      <c r="AZ514" s="6331">
        <v>0</v>
      </c>
      <c r="BA514" s="6331">
        <v>0</v>
      </c>
      <c r="BB514" s="6331">
        <v>0</v>
      </c>
      <c r="BC514" s="6331" t="s">
        <v>2030</v>
      </c>
      <c r="BD514" s="6329" t="s">
        <v>2031</v>
      </c>
      <c r="BE514" s="6383">
        <f>$CD$47+SUM(CD515:CD517)</f>
        <v>14968</v>
      </c>
      <c r="BF514" s="6383">
        <f>BE514</f>
        <v>14968</v>
      </c>
      <c r="BG514" s="6383">
        <f>$CE$47+SUM(CE515:CE517)</f>
        <v>21639</v>
      </c>
      <c r="BH514" s="6383">
        <f>$CF$47+SUM(CF515/2+CF516+CF517)</f>
        <v>1631</v>
      </c>
      <c r="BI514" s="6383">
        <f>BH514</f>
        <v>1631</v>
      </c>
      <c r="BJ514" s="6383">
        <f>$CG$47+SUM(CG515/2+CG516+CG517)</f>
        <v>1928</v>
      </c>
      <c r="BK514" s="6212" t="s">
        <v>873</v>
      </c>
      <c r="BL514" s="6320">
        <v>9</v>
      </c>
      <c r="BM514" s="6320">
        <v>2</v>
      </c>
      <c r="BN514" s="6323" t="s">
        <v>2045</v>
      </c>
      <c r="BO514" s="6320" t="s">
        <v>2033</v>
      </c>
      <c r="BP514" s="6212" t="s">
        <v>2034</v>
      </c>
      <c r="BQ514" s="6160">
        <v>0</v>
      </c>
      <c r="BR514" s="6160">
        <v>0</v>
      </c>
      <c r="BS514" s="6160">
        <v>0</v>
      </c>
      <c r="BT514" s="6160">
        <v>0</v>
      </c>
      <c r="BU514" s="2064" t="s">
        <v>2035</v>
      </c>
      <c r="BV514" s="2066" t="s">
        <v>857</v>
      </c>
      <c r="BW514" s="2065"/>
      <c r="BX514" s="2064">
        <v>3980</v>
      </c>
      <c r="BY514" s="2064" t="s">
        <v>2034</v>
      </c>
      <c r="BZ514" s="2064">
        <v>3980</v>
      </c>
      <c r="CA514" s="2064" t="s">
        <v>2036</v>
      </c>
      <c r="CB514" s="2084" t="s">
        <v>2037</v>
      </c>
      <c r="CC514" s="2084" t="s">
        <v>1708</v>
      </c>
      <c r="CD514" s="2056">
        <f>$CD$34</f>
        <v>10752</v>
      </c>
      <c r="CE514" s="2056">
        <f>$CE$34</f>
        <v>10816</v>
      </c>
      <c r="CF514" s="2056">
        <f>$CF$36</f>
        <v>1024</v>
      </c>
      <c r="CG514" s="2056">
        <f>$CG$36</f>
        <v>1088</v>
      </c>
      <c r="CH514" s="191"/>
      <c r="CI514" s="1201">
        <v>2</v>
      </c>
      <c r="CJ514" s="1201" t="s">
        <v>859</v>
      </c>
      <c r="CK514" s="1201">
        <v>2</v>
      </c>
      <c r="CL514" s="2063"/>
      <c r="CM514" s="2063"/>
      <c r="CN514" s="2063"/>
      <c r="CO514" s="2063"/>
      <c r="CP514" s="2063"/>
      <c r="CQ514" s="6326" t="s">
        <v>2468</v>
      </c>
      <c r="CR514" s="6326" t="s">
        <v>2455</v>
      </c>
      <c r="CS514" s="2348" t="s">
        <v>5958</v>
      </c>
    </row>
    <row r="515" spans="1:97" ht="12.75" customHeight="1">
      <c r="A515" s="6141"/>
      <c r="B515" s="6361"/>
      <c r="C515" s="3490"/>
      <c r="D515" s="6387"/>
      <c r="E515" s="6390"/>
      <c r="F515" s="6343"/>
      <c r="G515" s="6394"/>
      <c r="H515" s="6394"/>
      <c r="I515" s="6382"/>
      <c r="J515" s="6382"/>
      <c r="K515" s="6382"/>
      <c r="L515" s="6382"/>
      <c r="M515" s="6382"/>
      <c r="N515" s="6382"/>
      <c r="O515" s="6382"/>
      <c r="P515" s="6382"/>
      <c r="Q515" s="6382"/>
      <c r="R515" s="6382"/>
      <c r="S515" s="6382"/>
      <c r="T515" s="6382"/>
      <c r="U515" s="6382"/>
      <c r="V515" s="6382"/>
      <c r="W515" s="6382"/>
      <c r="X515" s="6382"/>
      <c r="Y515" s="6382"/>
      <c r="Z515" s="6382"/>
      <c r="AA515" s="6382"/>
      <c r="AB515" s="6382"/>
      <c r="AC515" s="6382"/>
      <c r="AD515" s="6382"/>
      <c r="AE515" s="6382"/>
      <c r="AF515" s="6382"/>
      <c r="AG515" s="6382"/>
      <c r="AH515" s="6382"/>
      <c r="AI515" s="6382"/>
      <c r="AJ515" s="6382"/>
      <c r="AK515" s="6382"/>
      <c r="AL515" s="6382"/>
      <c r="AM515" s="6382"/>
      <c r="AN515" s="6382"/>
      <c r="AO515" s="6382"/>
      <c r="AP515" s="6382"/>
      <c r="AQ515" s="6382"/>
      <c r="AR515" s="6382"/>
      <c r="AS515" s="6382"/>
      <c r="AT515" s="6382"/>
      <c r="AU515" s="6332"/>
      <c r="AV515" s="6332"/>
      <c r="AW515" s="6332"/>
      <c r="AX515" s="6332"/>
      <c r="AY515" s="6332"/>
      <c r="AZ515" s="6332"/>
      <c r="BA515" s="6332"/>
      <c r="BB515" s="6332"/>
      <c r="BC515" s="6332"/>
      <c r="BD515" s="6330"/>
      <c r="BE515" s="6384"/>
      <c r="BF515" s="6384"/>
      <c r="BG515" s="6384"/>
      <c r="BH515" s="6384"/>
      <c r="BI515" s="6384"/>
      <c r="BJ515" s="6384"/>
      <c r="BK515" s="6206"/>
      <c r="BL515" s="6321"/>
      <c r="BM515" s="6321"/>
      <c r="BN515" s="6324"/>
      <c r="BO515" s="6321"/>
      <c r="BP515" s="6206"/>
      <c r="BQ515" s="6161"/>
      <c r="BR515" s="6161"/>
      <c r="BS515" s="6161"/>
      <c r="BT515" s="6161"/>
      <c r="BU515" s="2064" t="s">
        <v>2035</v>
      </c>
      <c r="BV515" s="2066" t="s">
        <v>857</v>
      </c>
      <c r="BW515" s="2065"/>
      <c r="BX515" s="1201">
        <v>3989</v>
      </c>
      <c r="BY515" s="2064" t="s">
        <v>2034</v>
      </c>
      <c r="BZ515" s="1201">
        <v>3989</v>
      </c>
      <c r="CA515" s="2064" t="s">
        <v>2036</v>
      </c>
      <c r="CB515" s="2067" t="s">
        <v>4979</v>
      </c>
      <c r="CC515" s="2067" t="s">
        <v>4976</v>
      </c>
      <c r="CD515" s="2056">
        <f>$CD$29</f>
        <v>10048</v>
      </c>
      <c r="CE515" s="2056">
        <f>$CE$29</f>
        <v>10112</v>
      </c>
      <c r="CF515" s="2056">
        <f>$CF$27</f>
        <v>512</v>
      </c>
      <c r="CG515" s="2056">
        <f>$CG$27</f>
        <v>576</v>
      </c>
      <c r="CH515" s="2070"/>
      <c r="CI515" s="2069">
        <v>2</v>
      </c>
      <c r="CJ515" s="2069" t="s">
        <v>859</v>
      </c>
      <c r="CK515" s="2069">
        <v>2</v>
      </c>
      <c r="CL515" s="2068">
        <v>6</v>
      </c>
      <c r="CM515" s="2068" t="s">
        <v>875</v>
      </c>
      <c r="CN515" s="2068" t="s">
        <v>859</v>
      </c>
      <c r="CO515" s="2068" t="s">
        <v>876</v>
      </c>
      <c r="CP515" s="2068" t="s">
        <v>877</v>
      </c>
      <c r="CQ515" s="6327"/>
      <c r="CR515" s="6327"/>
      <c r="CS515" s="2349"/>
    </row>
    <row r="516" spans="1:97" ht="12.75" customHeight="1">
      <c r="A516" s="6141"/>
      <c r="B516" s="6361"/>
      <c r="C516" s="3490"/>
      <c r="D516" s="6387"/>
      <c r="E516" s="6390"/>
      <c r="F516" s="6343"/>
      <c r="G516" s="6394"/>
      <c r="H516" s="6394"/>
      <c r="I516" s="6382"/>
      <c r="J516" s="6382"/>
      <c r="K516" s="6382"/>
      <c r="L516" s="6382"/>
      <c r="M516" s="6382"/>
      <c r="N516" s="6382"/>
      <c r="O516" s="6382"/>
      <c r="P516" s="6382"/>
      <c r="Q516" s="6382"/>
      <c r="R516" s="6382"/>
      <c r="S516" s="6382"/>
      <c r="T516" s="6382"/>
      <c r="U516" s="6382"/>
      <c r="V516" s="6382"/>
      <c r="W516" s="6382"/>
      <c r="X516" s="6382"/>
      <c r="Y516" s="6382"/>
      <c r="Z516" s="6382"/>
      <c r="AA516" s="6382"/>
      <c r="AB516" s="6382"/>
      <c r="AC516" s="6382"/>
      <c r="AD516" s="6382"/>
      <c r="AE516" s="6382"/>
      <c r="AF516" s="6382"/>
      <c r="AG516" s="6382"/>
      <c r="AH516" s="6382"/>
      <c r="AI516" s="6382"/>
      <c r="AJ516" s="6382"/>
      <c r="AK516" s="6382"/>
      <c r="AL516" s="6382"/>
      <c r="AM516" s="6382"/>
      <c r="AN516" s="6382"/>
      <c r="AO516" s="6382"/>
      <c r="AP516" s="6382"/>
      <c r="AQ516" s="6382"/>
      <c r="AR516" s="6382"/>
      <c r="AS516" s="6382"/>
      <c r="AT516" s="6382"/>
      <c r="AU516" s="6332"/>
      <c r="AV516" s="6332"/>
      <c r="AW516" s="6332"/>
      <c r="AX516" s="6332"/>
      <c r="AY516" s="6332"/>
      <c r="AZ516" s="6332"/>
      <c r="BA516" s="6332"/>
      <c r="BB516" s="6332"/>
      <c r="BC516" s="6332"/>
      <c r="BD516" s="6329" t="s">
        <v>2031</v>
      </c>
      <c r="BE516" s="6384"/>
      <c r="BF516" s="6384"/>
      <c r="BG516" s="6384"/>
      <c r="BH516" s="6384"/>
      <c r="BI516" s="6384"/>
      <c r="BJ516" s="6384"/>
      <c r="BK516" s="6206"/>
      <c r="BL516" s="6321"/>
      <c r="BM516" s="6321"/>
      <c r="BN516" s="6324"/>
      <c r="BO516" s="6321"/>
      <c r="BP516" s="6206"/>
      <c r="BQ516" s="6161"/>
      <c r="BR516" s="6161"/>
      <c r="BS516" s="6161"/>
      <c r="BT516" s="6161"/>
      <c r="BU516" s="2064" t="s">
        <v>2035</v>
      </c>
      <c r="BV516" s="2066" t="s">
        <v>857</v>
      </c>
      <c r="BW516" s="2065"/>
      <c r="BX516" s="1201">
        <v>3993</v>
      </c>
      <c r="BY516" s="2064" t="s">
        <v>2034</v>
      </c>
      <c r="BZ516" s="1201">
        <v>3993</v>
      </c>
      <c r="CA516" s="2064" t="s">
        <v>2036</v>
      </c>
      <c r="CB516" s="2067" t="s">
        <v>340</v>
      </c>
      <c r="CC516" s="2067" t="s">
        <v>340</v>
      </c>
      <c r="CD516" s="2056">
        <v>512</v>
      </c>
      <c r="CE516" s="2056">
        <v>512</v>
      </c>
      <c r="CF516" s="2056">
        <v>512</v>
      </c>
      <c r="CG516" s="2056">
        <v>512</v>
      </c>
      <c r="CH516" s="191"/>
      <c r="CI516" s="1201">
        <v>10</v>
      </c>
      <c r="CJ516" s="1201" t="s">
        <v>859</v>
      </c>
      <c r="CK516" s="1201">
        <v>10</v>
      </c>
      <c r="CL516" s="2063"/>
      <c r="CM516" s="2063"/>
      <c r="CN516" s="2063"/>
      <c r="CO516" s="2063"/>
      <c r="CP516" s="2063"/>
      <c r="CQ516" s="6327"/>
      <c r="CR516" s="6327"/>
      <c r="CS516" s="2349"/>
    </row>
    <row r="517" spans="1:97" ht="12.75" customHeight="1">
      <c r="A517" s="6141"/>
      <c r="B517" s="6362"/>
      <c r="C517" s="3491"/>
      <c r="D517" s="6388"/>
      <c r="E517" s="6391"/>
      <c r="F517" s="6156"/>
      <c r="G517" s="6395"/>
      <c r="H517" s="6395"/>
      <c r="I517" s="6381"/>
      <c r="J517" s="6381"/>
      <c r="K517" s="6381"/>
      <c r="L517" s="6381"/>
      <c r="M517" s="6381"/>
      <c r="N517" s="6381"/>
      <c r="O517" s="6381"/>
      <c r="P517" s="6381"/>
      <c r="Q517" s="6381"/>
      <c r="R517" s="6381"/>
      <c r="S517" s="6381"/>
      <c r="T517" s="6381"/>
      <c r="U517" s="6381"/>
      <c r="V517" s="6381"/>
      <c r="W517" s="6381"/>
      <c r="X517" s="6381"/>
      <c r="Y517" s="6381"/>
      <c r="Z517" s="6381"/>
      <c r="AA517" s="6381"/>
      <c r="AB517" s="6381"/>
      <c r="AC517" s="6381"/>
      <c r="AD517" s="6381"/>
      <c r="AE517" s="6381"/>
      <c r="AF517" s="6381"/>
      <c r="AG517" s="6381"/>
      <c r="AH517" s="6381"/>
      <c r="AI517" s="6381"/>
      <c r="AJ517" s="6381"/>
      <c r="AK517" s="6381"/>
      <c r="AL517" s="6381"/>
      <c r="AM517" s="6381"/>
      <c r="AN517" s="6381"/>
      <c r="AO517" s="6381"/>
      <c r="AP517" s="6381"/>
      <c r="AQ517" s="6381"/>
      <c r="AR517" s="6381"/>
      <c r="AS517" s="6381"/>
      <c r="AT517" s="6381"/>
      <c r="AU517" s="6333"/>
      <c r="AV517" s="6333"/>
      <c r="AW517" s="6333"/>
      <c r="AX517" s="6333"/>
      <c r="AY517" s="6333"/>
      <c r="AZ517" s="6333"/>
      <c r="BA517" s="6333"/>
      <c r="BB517" s="6333"/>
      <c r="BC517" s="6333"/>
      <c r="BD517" s="6330"/>
      <c r="BE517" s="6385"/>
      <c r="BF517" s="6385"/>
      <c r="BG517" s="6385"/>
      <c r="BH517" s="6385"/>
      <c r="BI517" s="6385"/>
      <c r="BJ517" s="6385"/>
      <c r="BK517" s="6207"/>
      <c r="BL517" s="6322"/>
      <c r="BM517" s="6322"/>
      <c r="BN517" s="6325"/>
      <c r="BO517" s="6322"/>
      <c r="BP517" s="6207"/>
      <c r="BQ517" s="6162"/>
      <c r="BR517" s="6162"/>
      <c r="BS517" s="6162"/>
      <c r="BT517" s="6162"/>
      <c r="BU517" s="2064"/>
      <c r="BV517" s="2066"/>
      <c r="BW517" s="2065"/>
      <c r="BX517" s="1201"/>
      <c r="BY517" s="2064"/>
      <c r="BZ517" s="1201"/>
      <c r="CA517" s="2064"/>
      <c r="CB517" s="191"/>
      <c r="CC517" s="191"/>
      <c r="CD517" s="2218"/>
      <c r="CE517" s="2219"/>
      <c r="CF517" s="2219"/>
      <c r="CG517" s="2220"/>
      <c r="CH517" s="191"/>
      <c r="CI517" s="1201"/>
      <c r="CJ517" s="1201"/>
      <c r="CK517" s="1201"/>
      <c r="CL517" s="2063"/>
      <c r="CM517" s="2063"/>
      <c r="CN517" s="2063"/>
      <c r="CO517" s="2063"/>
      <c r="CP517" s="2063"/>
      <c r="CQ517" s="6328"/>
      <c r="CR517" s="6328"/>
      <c r="CS517" s="2350"/>
    </row>
    <row r="518" spans="1:97" ht="12.75" customHeight="1">
      <c r="A518" s="6141"/>
      <c r="B518" s="6360" t="s">
        <v>2463</v>
      </c>
      <c r="C518" s="3627" t="s">
        <v>5938</v>
      </c>
      <c r="D518" s="6386" t="s">
        <v>5879</v>
      </c>
      <c r="E518" s="6389" t="s">
        <v>2050</v>
      </c>
      <c r="F518" s="6392" t="s">
        <v>5953</v>
      </c>
      <c r="G518" s="6393">
        <v>1</v>
      </c>
      <c r="H518" s="6393">
        <v>1</v>
      </c>
      <c r="I518" s="6380" t="s">
        <v>2028</v>
      </c>
      <c r="J518" s="6380" t="s">
        <v>2028</v>
      </c>
      <c r="K518" s="6380" t="s">
        <v>2029</v>
      </c>
      <c r="L518" s="6380" t="s">
        <v>2029</v>
      </c>
      <c r="M518" s="6380">
        <v>9</v>
      </c>
      <c r="N518" s="6380">
        <v>0</v>
      </c>
      <c r="O518" s="6380">
        <v>31</v>
      </c>
      <c r="P518" s="6380">
        <v>9</v>
      </c>
      <c r="Q518" s="6380">
        <v>0</v>
      </c>
      <c r="R518" s="6380">
        <v>31</v>
      </c>
      <c r="S518" s="6380">
        <v>0</v>
      </c>
      <c r="T518" s="6380">
        <v>0</v>
      </c>
      <c r="U518" s="6380">
        <v>0</v>
      </c>
      <c r="V518" s="6380">
        <v>0</v>
      </c>
      <c r="W518" s="6380">
        <v>0</v>
      </c>
      <c r="X518" s="6380">
        <v>0</v>
      </c>
      <c r="Y518" s="6380">
        <v>0</v>
      </c>
      <c r="Z518" s="6380">
        <v>0</v>
      </c>
      <c r="AA518" s="6380">
        <v>0</v>
      </c>
      <c r="AB518" s="6380">
        <v>0</v>
      </c>
      <c r="AC518" s="6380"/>
      <c r="AD518" s="6380"/>
      <c r="AE518" s="6380"/>
      <c r="AF518" s="6380"/>
      <c r="AG518" s="6380"/>
      <c r="AH518" s="6380"/>
      <c r="AI518" s="6380"/>
      <c r="AJ518" s="6380">
        <v>0</v>
      </c>
      <c r="AK518" s="6380">
        <v>0</v>
      </c>
      <c r="AL518" s="6380">
        <v>0</v>
      </c>
      <c r="AM518" s="6380">
        <v>0</v>
      </c>
      <c r="AN518" s="6380" t="s">
        <v>2029</v>
      </c>
      <c r="AO518" s="6380">
        <v>0</v>
      </c>
      <c r="AP518" s="6380">
        <v>0</v>
      </c>
      <c r="AQ518" s="6380">
        <v>0</v>
      </c>
      <c r="AR518" s="6380">
        <v>0</v>
      </c>
      <c r="AS518" s="6380" t="s">
        <v>4810</v>
      </c>
      <c r="AT518" s="6380"/>
      <c r="AU518" s="6331"/>
      <c r="AV518" s="6331"/>
      <c r="AW518" s="6331" t="s">
        <v>4809</v>
      </c>
      <c r="AX518" s="6331" t="s">
        <v>4809</v>
      </c>
      <c r="AY518" s="6331">
        <v>0</v>
      </c>
      <c r="AZ518" s="6331">
        <v>0</v>
      </c>
      <c r="BA518" s="6331">
        <v>0</v>
      </c>
      <c r="BB518" s="6331">
        <v>0</v>
      </c>
      <c r="BC518" s="6331" t="s">
        <v>2030</v>
      </c>
      <c r="BD518" s="6329" t="s">
        <v>2031</v>
      </c>
      <c r="BE518" s="6383">
        <f>$CD$48+SUM(CD519:CD521)+64</f>
        <v>21639</v>
      </c>
      <c r="BF518" s="6383">
        <f>BE518</f>
        <v>21639</v>
      </c>
      <c r="BG518" s="6383">
        <f>$CE$48+SUM(CE519:CE521)</f>
        <v>32666</v>
      </c>
      <c r="BH518" s="6383">
        <f>$CF$47+SUM(CF519/2+CF520+CF521)</f>
        <v>1631</v>
      </c>
      <c r="BI518" s="6383">
        <f>BH518</f>
        <v>1631</v>
      </c>
      <c r="BJ518" s="6383">
        <f>$CG$47+SUM(CG519/2+CG520+CG521)</f>
        <v>1928</v>
      </c>
      <c r="BK518" s="6212" t="s">
        <v>873</v>
      </c>
      <c r="BL518" s="6320">
        <v>9</v>
      </c>
      <c r="BM518" s="6320">
        <v>2</v>
      </c>
      <c r="BN518" s="6323" t="s">
        <v>2045</v>
      </c>
      <c r="BO518" s="6320" t="s">
        <v>2033</v>
      </c>
      <c r="BP518" s="6212" t="s">
        <v>2034</v>
      </c>
      <c r="BQ518" s="6160">
        <v>0</v>
      </c>
      <c r="BR518" s="6160">
        <v>0</v>
      </c>
      <c r="BS518" s="6160">
        <v>0</v>
      </c>
      <c r="BT518" s="6160">
        <v>0</v>
      </c>
      <c r="BU518" s="2064" t="s">
        <v>2035</v>
      </c>
      <c r="BV518" s="2066" t="s">
        <v>857</v>
      </c>
      <c r="BW518" s="2065"/>
      <c r="BX518" s="2064">
        <v>3980</v>
      </c>
      <c r="BY518" s="2064" t="s">
        <v>2034</v>
      </c>
      <c r="BZ518" s="2064">
        <v>3980</v>
      </c>
      <c r="CA518" s="2064" t="s">
        <v>2036</v>
      </c>
      <c r="CB518" s="2084" t="s">
        <v>2040</v>
      </c>
      <c r="CC518" s="2084" t="s">
        <v>1708</v>
      </c>
      <c r="CD518" s="2056">
        <f>$CD$35</f>
        <v>21696</v>
      </c>
      <c r="CE518" s="2056">
        <f>$CE$35</f>
        <v>21760</v>
      </c>
      <c r="CF518" s="2056">
        <f>$CF$36</f>
        <v>1024</v>
      </c>
      <c r="CG518" s="2056">
        <f>$CG$36</f>
        <v>1088</v>
      </c>
      <c r="CH518" s="191"/>
      <c r="CI518" s="1201">
        <v>2</v>
      </c>
      <c r="CJ518" s="1201" t="s">
        <v>859</v>
      </c>
      <c r="CK518" s="1201">
        <v>2</v>
      </c>
      <c r="CL518" s="2063"/>
      <c r="CM518" s="2063"/>
      <c r="CN518" s="2063"/>
      <c r="CO518" s="2063"/>
      <c r="CP518" s="2063"/>
      <c r="CQ518" s="6326" t="s">
        <v>2468</v>
      </c>
      <c r="CR518" s="6326" t="s">
        <v>2455</v>
      </c>
      <c r="CS518" s="2348" t="s">
        <v>5958</v>
      </c>
    </row>
    <row r="519" spans="1:97" ht="12.75" customHeight="1">
      <c r="A519" s="6141"/>
      <c r="B519" s="6361"/>
      <c r="C519" s="3490"/>
      <c r="D519" s="6387"/>
      <c r="E519" s="6390"/>
      <c r="F519" s="6343"/>
      <c r="G519" s="6394"/>
      <c r="H519" s="6394"/>
      <c r="I519" s="6382"/>
      <c r="J519" s="6382"/>
      <c r="K519" s="6382"/>
      <c r="L519" s="6382"/>
      <c r="M519" s="6382"/>
      <c r="N519" s="6382"/>
      <c r="O519" s="6382"/>
      <c r="P519" s="6382"/>
      <c r="Q519" s="6382"/>
      <c r="R519" s="6382"/>
      <c r="S519" s="6382"/>
      <c r="T519" s="6382"/>
      <c r="U519" s="6382"/>
      <c r="V519" s="6382"/>
      <c r="W519" s="6382"/>
      <c r="X519" s="6382"/>
      <c r="Y519" s="6382"/>
      <c r="Z519" s="6382"/>
      <c r="AA519" s="6382"/>
      <c r="AB519" s="6382"/>
      <c r="AC519" s="6382"/>
      <c r="AD519" s="6382"/>
      <c r="AE519" s="6382"/>
      <c r="AF519" s="6382"/>
      <c r="AG519" s="6382"/>
      <c r="AH519" s="6382"/>
      <c r="AI519" s="6382"/>
      <c r="AJ519" s="6382"/>
      <c r="AK519" s="6382"/>
      <c r="AL519" s="6382"/>
      <c r="AM519" s="6382"/>
      <c r="AN519" s="6382"/>
      <c r="AO519" s="6382"/>
      <c r="AP519" s="6382"/>
      <c r="AQ519" s="6382"/>
      <c r="AR519" s="6382"/>
      <c r="AS519" s="6382"/>
      <c r="AT519" s="6382"/>
      <c r="AU519" s="6332"/>
      <c r="AV519" s="6332"/>
      <c r="AW519" s="6332"/>
      <c r="AX519" s="6332"/>
      <c r="AY519" s="6332"/>
      <c r="AZ519" s="6332"/>
      <c r="BA519" s="6332"/>
      <c r="BB519" s="6332"/>
      <c r="BC519" s="6332"/>
      <c r="BD519" s="6330"/>
      <c r="BE519" s="6384"/>
      <c r="BF519" s="6384"/>
      <c r="BG519" s="6384"/>
      <c r="BH519" s="6384"/>
      <c r="BI519" s="6384"/>
      <c r="BJ519" s="6384"/>
      <c r="BK519" s="6206"/>
      <c r="BL519" s="6321"/>
      <c r="BM519" s="6321"/>
      <c r="BN519" s="6324"/>
      <c r="BO519" s="6321"/>
      <c r="BP519" s="6206"/>
      <c r="BQ519" s="6161"/>
      <c r="BR519" s="6161"/>
      <c r="BS519" s="6161"/>
      <c r="BT519" s="6161"/>
      <c r="BU519" s="2064" t="s">
        <v>2035</v>
      </c>
      <c r="BV519" s="2066" t="s">
        <v>857</v>
      </c>
      <c r="BW519" s="2065"/>
      <c r="BX519" s="1201">
        <v>3989</v>
      </c>
      <c r="BY519" s="2064" t="s">
        <v>2034</v>
      </c>
      <c r="BZ519" s="1201">
        <v>3989</v>
      </c>
      <c r="CA519" s="2064" t="s">
        <v>2036</v>
      </c>
      <c r="CB519" s="2067" t="s">
        <v>4979</v>
      </c>
      <c r="CC519" s="2067" t="s">
        <v>4976</v>
      </c>
      <c r="CD519" s="2056">
        <f>$CD$29</f>
        <v>10048</v>
      </c>
      <c r="CE519" s="2056">
        <f>$CE$29</f>
        <v>10112</v>
      </c>
      <c r="CF519" s="2056">
        <f>$CF$27</f>
        <v>512</v>
      </c>
      <c r="CG519" s="2056">
        <f>$CG$27</f>
        <v>576</v>
      </c>
      <c r="CH519" s="2070"/>
      <c r="CI519" s="2069">
        <v>2</v>
      </c>
      <c r="CJ519" s="2069" t="s">
        <v>859</v>
      </c>
      <c r="CK519" s="2069">
        <v>2</v>
      </c>
      <c r="CL519" s="2068">
        <v>6</v>
      </c>
      <c r="CM519" s="2068" t="s">
        <v>875</v>
      </c>
      <c r="CN519" s="2068" t="s">
        <v>859</v>
      </c>
      <c r="CO519" s="2068" t="s">
        <v>876</v>
      </c>
      <c r="CP519" s="2068" t="s">
        <v>877</v>
      </c>
      <c r="CQ519" s="6327"/>
      <c r="CR519" s="6327"/>
      <c r="CS519" s="2349"/>
    </row>
    <row r="520" spans="1:97" ht="12.75" customHeight="1">
      <c r="A520" s="6141"/>
      <c r="B520" s="6361"/>
      <c r="C520" s="3490"/>
      <c r="D520" s="6387"/>
      <c r="E520" s="6390"/>
      <c r="F520" s="6343"/>
      <c r="G520" s="6394"/>
      <c r="H520" s="6394"/>
      <c r="I520" s="6382"/>
      <c r="J520" s="6382"/>
      <c r="K520" s="6382"/>
      <c r="L520" s="6382"/>
      <c r="M520" s="6382"/>
      <c r="N520" s="6382"/>
      <c r="O520" s="6382"/>
      <c r="P520" s="6382"/>
      <c r="Q520" s="6382"/>
      <c r="R520" s="6382"/>
      <c r="S520" s="6382"/>
      <c r="T520" s="6382"/>
      <c r="U520" s="6382"/>
      <c r="V520" s="6382"/>
      <c r="W520" s="6382"/>
      <c r="X520" s="6382"/>
      <c r="Y520" s="6382"/>
      <c r="Z520" s="6382"/>
      <c r="AA520" s="6382"/>
      <c r="AB520" s="6382"/>
      <c r="AC520" s="6382"/>
      <c r="AD520" s="6382"/>
      <c r="AE520" s="6382"/>
      <c r="AF520" s="6382"/>
      <c r="AG520" s="6382"/>
      <c r="AH520" s="6382"/>
      <c r="AI520" s="6382"/>
      <c r="AJ520" s="6382"/>
      <c r="AK520" s="6382"/>
      <c r="AL520" s="6382"/>
      <c r="AM520" s="6382"/>
      <c r="AN520" s="6382"/>
      <c r="AO520" s="6382"/>
      <c r="AP520" s="6382"/>
      <c r="AQ520" s="6382"/>
      <c r="AR520" s="6382"/>
      <c r="AS520" s="6382"/>
      <c r="AT520" s="6382"/>
      <c r="AU520" s="6332"/>
      <c r="AV520" s="6332"/>
      <c r="AW520" s="6332"/>
      <c r="AX520" s="6332"/>
      <c r="AY520" s="6332"/>
      <c r="AZ520" s="6332"/>
      <c r="BA520" s="6332"/>
      <c r="BB520" s="6332"/>
      <c r="BC520" s="6332"/>
      <c r="BD520" s="6329" t="s">
        <v>2031</v>
      </c>
      <c r="BE520" s="6384"/>
      <c r="BF520" s="6384"/>
      <c r="BG520" s="6384"/>
      <c r="BH520" s="6384"/>
      <c r="BI520" s="6384"/>
      <c r="BJ520" s="6384"/>
      <c r="BK520" s="6206"/>
      <c r="BL520" s="6321"/>
      <c r="BM520" s="6321"/>
      <c r="BN520" s="6324"/>
      <c r="BO520" s="6321"/>
      <c r="BP520" s="6206"/>
      <c r="BQ520" s="6161"/>
      <c r="BR520" s="6161"/>
      <c r="BS520" s="6161"/>
      <c r="BT520" s="6161"/>
      <c r="BU520" s="2064" t="s">
        <v>2035</v>
      </c>
      <c r="BV520" s="2066" t="s">
        <v>857</v>
      </c>
      <c r="BW520" s="2065"/>
      <c r="BX520" s="1201">
        <v>3993</v>
      </c>
      <c r="BY520" s="2064" t="s">
        <v>2034</v>
      </c>
      <c r="BZ520" s="1201">
        <v>3993</v>
      </c>
      <c r="CA520" s="2064" t="s">
        <v>2036</v>
      </c>
      <c r="CB520" s="2067" t="s">
        <v>340</v>
      </c>
      <c r="CC520" s="2067" t="s">
        <v>340</v>
      </c>
      <c r="CD520" s="2056">
        <v>512</v>
      </c>
      <c r="CE520" s="2056">
        <v>512</v>
      </c>
      <c r="CF520" s="2056">
        <v>512</v>
      </c>
      <c r="CG520" s="2056">
        <v>512</v>
      </c>
      <c r="CH520" s="191"/>
      <c r="CI520" s="1201">
        <v>10</v>
      </c>
      <c r="CJ520" s="1201" t="s">
        <v>859</v>
      </c>
      <c r="CK520" s="1201">
        <v>10</v>
      </c>
      <c r="CL520" s="2063"/>
      <c r="CM520" s="2063"/>
      <c r="CN520" s="2063"/>
      <c r="CO520" s="2063"/>
      <c r="CP520" s="2063"/>
      <c r="CQ520" s="6327"/>
      <c r="CR520" s="6327"/>
      <c r="CS520" s="2349"/>
    </row>
    <row r="521" spans="1:97" ht="12.75" customHeight="1">
      <c r="A521" s="6142"/>
      <c r="B521" s="6362"/>
      <c r="C521" s="3491"/>
      <c r="D521" s="6388"/>
      <c r="E521" s="6391"/>
      <c r="F521" s="6156"/>
      <c r="G521" s="6395"/>
      <c r="H521" s="6395"/>
      <c r="I521" s="6381"/>
      <c r="J521" s="6381"/>
      <c r="K521" s="6381"/>
      <c r="L521" s="6381"/>
      <c r="M521" s="6381"/>
      <c r="N521" s="6381"/>
      <c r="O521" s="6381"/>
      <c r="P521" s="6381"/>
      <c r="Q521" s="6381"/>
      <c r="R521" s="6381"/>
      <c r="S521" s="6381"/>
      <c r="T521" s="6381"/>
      <c r="U521" s="6381"/>
      <c r="V521" s="6381"/>
      <c r="W521" s="6381"/>
      <c r="X521" s="6381"/>
      <c r="Y521" s="6381"/>
      <c r="Z521" s="6381"/>
      <c r="AA521" s="6381"/>
      <c r="AB521" s="6381"/>
      <c r="AC521" s="6381"/>
      <c r="AD521" s="6381"/>
      <c r="AE521" s="6381"/>
      <c r="AF521" s="6381"/>
      <c r="AG521" s="6381"/>
      <c r="AH521" s="6381"/>
      <c r="AI521" s="6381"/>
      <c r="AJ521" s="6381"/>
      <c r="AK521" s="6381"/>
      <c r="AL521" s="6381"/>
      <c r="AM521" s="6381"/>
      <c r="AN521" s="6381"/>
      <c r="AO521" s="6381"/>
      <c r="AP521" s="6381"/>
      <c r="AQ521" s="6381"/>
      <c r="AR521" s="6381"/>
      <c r="AS521" s="6381"/>
      <c r="AT521" s="6381"/>
      <c r="AU521" s="6333"/>
      <c r="AV521" s="6333"/>
      <c r="AW521" s="6333"/>
      <c r="AX521" s="6333"/>
      <c r="AY521" s="6333"/>
      <c r="AZ521" s="6333"/>
      <c r="BA521" s="6333"/>
      <c r="BB521" s="6333"/>
      <c r="BC521" s="6333"/>
      <c r="BD521" s="6330"/>
      <c r="BE521" s="6385"/>
      <c r="BF521" s="6385"/>
      <c r="BG521" s="6385"/>
      <c r="BH521" s="6385"/>
      <c r="BI521" s="6385"/>
      <c r="BJ521" s="6385"/>
      <c r="BK521" s="6207"/>
      <c r="BL521" s="6322"/>
      <c r="BM521" s="6322"/>
      <c r="BN521" s="6325"/>
      <c r="BO521" s="6322"/>
      <c r="BP521" s="6207"/>
      <c r="BQ521" s="6162"/>
      <c r="BR521" s="6162"/>
      <c r="BS521" s="6162"/>
      <c r="BT521" s="6162"/>
      <c r="BU521" s="2064"/>
      <c r="BV521" s="2066"/>
      <c r="BW521" s="2065"/>
      <c r="BX521" s="1201"/>
      <c r="BY521" s="2064"/>
      <c r="BZ521" s="1201"/>
      <c r="CA521" s="2064"/>
      <c r="CB521" s="191"/>
      <c r="CC521" s="191"/>
      <c r="CD521" s="2218"/>
      <c r="CE521" s="2219"/>
      <c r="CF521" s="2219"/>
      <c r="CG521" s="2220"/>
      <c r="CH521" s="191"/>
      <c r="CI521" s="1201"/>
      <c r="CJ521" s="1201"/>
      <c r="CK521" s="1201"/>
      <c r="CL521" s="2063"/>
      <c r="CM521" s="2063"/>
      <c r="CN521" s="2063"/>
      <c r="CO521" s="2063"/>
      <c r="CP521" s="2063"/>
      <c r="CQ521" s="6328"/>
      <c r="CR521" s="6328"/>
      <c r="CS521" s="2350"/>
    </row>
    <row r="522" spans="1:97" ht="12.75" customHeight="1">
      <c r="A522" s="6140" t="s">
        <v>6454</v>
      </c>
      <c r="B522" s="6360" t="s">
        <v>2463</v>
      </c>
      <c r="C522" s="6399" t="s">
        <v>3756</v>
      </c>
      <c r="D522" s="6400" t="s">
        <v>6178</v>
      </c>
      <c r="E522" s="6401" t="s">
        <v>2026</v>
      </c>
      <c r="F522" s="6392" t="s">
        <v>6190</v>
      </c>
      <c r="G522" s="6393">
        <v>1</v>
      </c>
      <c r="H522" s="6393">
        <v>1</v>
      </c>
      <c r="I522" s="6380" t="s">
        <v>2028</v>
      </c>
      <c r="J522" s="6380" t="s">
        <v>2028</v>
      </c>
      <c r="K522" s="6380" t="s">
        <v>2029</v>
      </c>
      <c r="L522" s="6380" t="s">
        <v>2029</v>
      </c>
      <c r="M522" s="6380">
        <v>6</v>
      </c>
      <c r="N522" s="6380">
        <v>0</v>
      </c>
      <c r="O522" s="6380">
        <v>31</v>
      </c>
      <c r="P522" s="6380">
        <v>6</v>
      </c>
      <c r="Q522" s="6380">
        <v>0</v>
      </c>
      <c r="R522" s="6380">
        <v>31</v>
      </c>
      <c r="S522" s="6380">
        <v>0</v>
      </c>
      <c r="T522" s="6380">
        <v>0</v>
      </c>
      <c r="U522" s="6380">
        <v>0</v>
      </c>
      <c r="V522" s="6380">
        <v>0</v>
      </c>
      <c r="W522" s="6380">
        <v>0</v>
      </c>
      <c r="X522" s="6380">
        <v>0</v>
      </c>
      <c r="Y522" s="6380">
        <v>0</v>
      </c>
      <c r="Z522" s="6380">
        <v>0</v>
      </c>
      <c r="AA522" s="6380">
        <v>0</v>
      </c>
      <c r="AB522" s="6380">
        <v>0</v>
      </c>
      <c r="AC522" s="6380"/>
      <c r="AD522" s="6380"/>
      <c r="AE522" s="6380"/>
      <c r="AF522" s="6380"/>
      <c r="AG522" s="6380"/>
      <c r="AH522" s="6380"/>
      <c r="AI522" s="6380"/>
      <c r="AJ522" s="6380">
        <v>0</v>
      </c>
      <c r="AK522" s="6380">
        <v>0</v>
      </c>
      <c r="AL522" s="6380">
        <v>0</v>
      </c>
      <c r="AM522" s="6380">
        <v>0</v>
      </c>
      <c r="AN522" s="6380" t="s">
        <v>2029</v>
      </c>
      <c r="AO522" s="6380">
        <v>0</v>
      </c>
      <c r="AP522" s="6380">
        <v>0</v>
      </c>
      <c r="AQ522" s="6380">
        <v>0</v>
      </c>
      <c r="AR522" s="6380">
        <v>0</v>
      </c>
      <c r="AS522" s="6380" t="s">
        <v>4810</v>
      </c>
      <c r="AT522" s="6380"/>
      <c r="AU522" s="6380"/>
      <c r="AV522" s="6380"/>
      <c r="AW522" s="6380" t="s">
        <v>4809</v>
      </c>
      <c r="AX522" s="6380" t="s">
        <v>4809</v>
      </c>
      <c r="AY522" s="6380">
        <v>0</v>
      </c>
      <c r="AZ522" s="6380">
        <v>0</v>
      </c>
      <c r="BA522" s="6380">
        <v>0</v>
      </c>
      <c r="BB522" s="6380">
        <v>0</v>
      </c>
      <c r="BC522" s="6380" t="s">
        <v>2030</v>
      </c>
      <c r="BD522" s="6380" t="s">
        <v>2031</v>
      </c>
      <c r="BE522" s="6383">
        <f>$CD$46+SUM(CD523:CD525)</f>
        <v>11271</v>
      </c>
      <c r="BF522" s="6396">
        <f>BE522</f>
        <v>11271</v>
      </c>
      <c r="BG522" s="6383">
        <f>$CE$46+SUM(CE523:CE525)</f>
        <v>22298</v>
      </c>
      <c r="BH522" s="6383">
        <f>$CF$46+SUM(CF523/2+CF524+CF525)</f>
        <v>974</v>
      </c>
      <c r="BI522" s="6383">
        <f>BH522</f>
        <v>974</v>
      </c>
      <c r="BJ522" s="6383">
        <f>$CG$46+SUM(CG523/2+CG524+CG525)</f>
        <v>1119</v>
      </c>
      <c r="BK522" s="6212" t="s">
        <v>873</v>
      </c>
      <c r="BL522" s="6320">
        <v>4</v>
      </c>
      <c r="BM522" s="6320">
        <v>2</v>
      </c>
      <c r="BN522" s="6323" t="s">
        <v>2032</v>
      </c>
      <c r="BO522" s="6320" t="s">
        <v>2033</v>
      </c>
      <c r="BP522" s="6212" t="s">
        <v>2034</v>
      </c>
      <c r="BQ522" s="6160">
        <v>0</v>
      </c>
      <c r="BR522" s="6160">
        <v>0</v>
      </c>
      <c r="BS522" s="6160">
        <v>0</v>
      </c>
      <c r="BT522" s="6160">
        <v>0</v>
      </c>
      <c r="BU522" s="2064" t="s">
        <v>2035</v>
      </c>
      <c r="BV522" s="2066" t="s">
        <v>857</v>
      </c>
      <c r="BW522" s="2065"/>
      <c r="BX522" s="2702">
        <v>3979</v>
      </c>
      <c r="BY522" s="2064" t="s">
        <v>2034</v>
      </c>
      <c r="BZ522" s="2702">
        <v>3979</v>
      </c>
      <c r="CA522" s="2064" t="s">
        <v>2036</v>
      </c>
      <c r="CB522" s="2084" t="s">
        <v>2040</v>
      </c>
      <c r="CC522" s="2084" t="s">
        <v>2041</v>
      </c>
      <c r="CD522" s="2056">
        <f>$CD$35</f>
        <v>21696</v>
      </c>
      <c r="CE522" s="2056">
        <f>$CE$35</f>
        <v>21760</v>
      </c>
      <c r="CF522" s="2056">
        <f>$CF$35</f>
        <v>768</v>
      </c>
      <c r="CG522" s="2056">
        <f>$CG$35</f>
        <v>832</v>
      </c>
      <c r="CH522" s="2086"/>
      <c r="CI522" s="1201">
        <v>2</v>
      </c>
      <c r="CJ522" s="1201" t="s">
        <v>859</v>
      </c>
      <c r="CK522" s="1201">
        <v>2</v>
      </c>
      <c r="CL522" s="2063"/>
      <c r="CM522" s="2063"/>
      <c r="CN522" s="2063"/>
      <c r="CO522" s="2063"/>
      <c r="CP522" s="2063"/>
      <c r="CQ522" s="6326" t="s">
        <v>2466</v>
      </c>
      <c r="CR522" s="6326" t="s">
        <v>2459</v>
      </c>
      <c r="CS522" s="2813" t="s">
        <v>6354</v>
      </c>
    </row>
    <row r="523" spans="1:97" ht="12.75" customHeight="1">
      <c r="A523" s="6141"/>
      <c r="B523" s="6361"/>
      <c r="C523" s="6399"/>
      <c r="D523" s="6400"/>
      <c r="E523" s="6341"/>
      <c r="F523" s="6343"/>
      <c r="G523" s="6394"/>
      <c r="H523" s="6394"/>
      <c r="I523" s="6382"/>
      <c r="J523" s="6382"/>
      <c r="K523" s="6382"/>
      <c r="L523" s="6382"/>
      <c r="M523" s="6382"/>
      <c r="N523" s="6382"/>
      <c r="O523" s="6382"/>
      <c r="P523" s="6382"/>
      <c r="Q523" s="6382"/>
      <c r="R523" s="6382"/>
      <c r="S523" s="6382"/>
      <c r="T523" s="6382"/>
      <c r="U523" s="6382"/>
      <c r="V523" s="6382"/>
      <c r="W523" s="6382"/>
      <c r="X523" s="6382"/>
      <c r="Y523" s="6382"/>
      <c r="Z523" s="6382"/>
      <c r="AA523" s="6382"/>
      <c r="AB523" s="6382"/>
      <c r="AC523" s="6382"/>
      <c r="AD523" s="6382"/>
      <c r="AE523" s="6382"/>
      <c r="AF523" s="6382"/>
      <c r="AG523" s="6382"/>
      <c r="AH523" s="6382"/>
      <c r="AI523" s="6382"/>
      <c r="AJ523" s="6382"/>
      <c r="AK523" s="6382"/>
      <c r="AL523" s="6382"/>
      <c r="AM523" s="6382"/>
      <c r="AN523" s="6382"/>
      <c r="AO523" s="6382"/>
      <c r="AP523" s="6382"/>
      <c r="AQ523" s="6382"/>
      <c r="AR523" s="6382"/>
      <c r="AS523" s="6382"/>
      <c r="AT523" s="6382"/>
      <c r="AU523" s="6382"/>
      <c r="AV523" s="6382"/>
      <c r="AW523" s="6382"/>
      <c r="AX523" s="6382"/>
      <c r="AY523" s="6382"/>
      <c r="AZ523" s="6382"/>
      <c r="BA523" s="6382"/>
      <c r="BB523" s="6382"/>
      <c r="BC523" s="6382"/>
      <c r="BD523" s="6381"/>
      <c r="BE523" s="6384"/>
      <c r="BF523" s="6397"/>
      <c r="BG523" s="6384"/>
      <c r="BH523" s="6384"/>
      <c r="BI523" s="6384"/>
      <c r="BJ523" s="6384"/>
      <c r="BK523" s="6206"/>
      <c r="BL523" s="6321"/>
      <c r="BM523" s="6321"/>
      <c r="BN523" s="6324"/>
      <c r="BO523" s="6321"/>
      <c r="BP523" s="6206"/>
      <c r="BQ523" s="6161"/>
      <c r="BR523" s="6161"/>
      <c r="BS523" s="6161"/>
      <c r="BT523" s="6161"/>
      <c r="BU523" s="2064"/>
      <c r="BV523" s="2066"/>
      <c r="BW523" s="2065"/>
      <c r="BX523" s="2793"/>
      <c r="BY523" s="2082"/>
      <c r="BZ523" s="2793"/>
      <c r="CA523" s="2082"/>
      <c r="CB523" s="2082"/>
      <c r="CC523" s="2082"/>
      <c r="CH523" s="2087"/>
      <c r="CI523" s="2088"/>
      <c r="CJ523" s="2087"/>
      <c r="CK523" s="2087"/>
      <c r="CL523" s="2087"/>
      <c r="CM523" s="2087"/>
      <c r="CN523" s="2087"/>
      <c r="CO523" s="2087"/>
      <c r="CP523" s="2087"/>
      <c r="CQ523" s="6327"/>
      <c r="CR523" s="6327"/>
      <c r="CS523" s="2349"/>
    </row>
    <row r="524" spans="1:97" ht="12.75" customHeight="1">
      <c r="A524" s="6141"/>
      <c r="B524" s="6361"/>
      <c r="C524" s="6399"/>
      <c r="D524" s="6400"/>
      <c r="E524" s="6341"/>
      <c r="F524" s="6343"/>
      <c r="G524" s="6394"/>
      <c r="H524" s="6394"/>
      <c r="I524" s="6382"/>
      <c r="J524" s="6382"/>
      <c r="K524" s="6382"/>
      <c r="L524" s="6382"/>
      <c r="M524" s="6382"/>
      <c r="N524" s="6382"/>
      <c r="O524" s="6382"/>
      <c r="P524" s="6382"/>
      <c r="Q524" s="6382"/>
      <c r="R524" s="6382"/>
      <c r="S524" s="6382"/>
      <c r="T524" s="6382"/>
      <c r="U524" s="6382"/>
      <c r="V524" s="6382"/>
      <c r="W524" s="6382"/>
      <c r="X524" s="6382"/>
      <c r="Y524" s="6382"/>
      <c r="Z524" s="6382"/>
      <c r="AA524" s="6382"/>
      <c r="AB524" s="6382"/>
      <c r="AC524" s="6382"/>
      <c r="AD524" s="6382"/>
      <c r="AE524" s="6382"/>
      <c r="AF524" s="6382"/>
      <c r="AG524" s="6382"/>
      <c r="AH524" s="6382"/>
      <c r="AI524" s="6382"/>
      <c r="AJ524" s="6382"/>
      <c r="AK524" s="6382"/>
      <c r="AL524" s="6382"/>
      <c r="AM524" s="6382"/>
      <c r="AN524" s="6382"/>
      <c r="AO524" s="6382"/>
      <c r="AP524" s="6382"/>
      <c r="AQ524" s="6382"/>
      <c r="AR524" s="6382"/>
      <c r="AS524" s="6382"/>
      <c r="AT524" s="6382"/>
      <c r="AU524" s="6382"/>
      <c r="AV524" s="6382"/>
      <c r="AW524" s="6382"/>
      <c r="AX524" s="6382"/>
      <c r="AY524" s="6382"/>
      <c r="AZ524" s="6382"/>
      <c r="BA524" s="6382"/>
      <c r="BB524" s="6382"/>
      <c r="BC524" s="6382"/>
      <c r="BD524" s="6380" t="s">
        <v>2031</v>
      </c>
      <c r="BE524" s="6384"/>
      <c r="BF524" s="6397"/>
      <c r="BG524" s="6384"/>
      <c r="BH524" s="6384"/>
      <c r="BI524" s="6384"/>
      <c r="BJ524" s="6384"/>
      <c r="BK524" s="6206"/>
      <c r="BL524" s="6321"/>
      <c r="BM524" s="6321"/>
      <c r="BN524" s="6324"/>
      <c r="BO524" s="6321"/>
      <c r="BP524" s="6206"/>
      <c r="BQ524" s="6161"/>
      <c r="BR524" s="6161"/>
      <c r="BS524" s="6161"/>
      <c r="BT524" s="6161"/>
      <c r="BU524" s="2064" t="s">
        <v>2035</v>
      </c>
      <c r="BV524" s="2066" t="s">
        <v>857</v>
      </c>
      <c r="BW524" s="2065"/>
      <c r="BX524" s="2703">
        <v>3994</v>
      </c>
      <c r="BY524" s="2064" t="s">
        <v>2034</v>
      </c>
      <c r="BZ524" s="2703">
        <v>3994</v>
      </c>
      <c r="CA524" s="2064" t="s">
        <v>2036</v>
      </c>
      <c r="CB524" s="2067" t="s">
        <v>869</v>
      </c>
      <c r="CC524" s="2067" t="s">
        <v>869</v>
      </c>
      <c r="CD524" s="2056">
        <f>$CD$37</f>
        <v>256</v>
      </c>
      <c r="CE524" s="2056">
        <f>$CE$37</f>
        <v>256</v>
      </c>
      <c r="CF524" s="2056">
        <f>$CF$37</f>
        <v>256</v>
      </c>
      <c r="CG524" s="2056">
        <f>$CG$37</f>
        <v>256</v>
      </c>
      <c r="CH524" s="2086"/>
      <c r="CI524" s="1201">
        <v>5</v>
      </c>
      <c r="CJ524" s="1201" t="s">
        <v>859</v>
      </c>
      <c r="CK524" s="1201">
        <v>5</v>
      </c>
      <c r="CL524" s="2063"/>
      <c r="CM524" s="2063"/>
      <c r="CN524" s="2063"/>
      <c r="CO524" s="2063"/>
      <c r="CP524" s="2063"/>
      <c r="CQ524" s="6327"/>
      <c r="CR524" s="6327"/>
      <c r="CS524" s="2349"/>
    </row>
    <row r="525" spans="1:97" ht="12.75" customHeight="1">
      <c r="A525" s="6142"/>
      <c r="B525" s="6362"/>
      <c r="C525" s="6399"/>
      <c r="D525" s="6400"/>
      <c r="E525" s="6342"/>
      <c r="F525" s="6156"/>
      <c r="G525" s="6395"/>
      <c r="H525" s="6395"/>
      <c r="I525" s="6381"/>
      <c r="J525" s="6381"/>
      <c r="K525" s="6381"/>
      <c r="L525" s="6381"/>
      <c r="M525" s="6381"/>
      <c r="N525" s="6381"/>
      <c r="O525" s="6381"/>
      <c r="P525" s="6381"/>
      <c r="Q525" s="6381"/>
      <c r="R525" s="6381"/>
      <c r="S525" s="6381"/>
      <c r="T525" s="6381"/>
      <c r="U525" s="6381"/>
      <c r="V525" s="6381"/>
      <c r="W525" s="6381"/>
      <c r="X525" s="6381"/>
      <c r="Y525" s="6381"/>
      <c r="Z525" s="6381"/>
      <c r="AA525" s="6381"/>
      <c r="AB525" s="6381"/>
      <c r="AC525" s="6381"/>
      <c r="AD525" s="6381"/>
      <c r="AE525" s="6381"/>
      <c r="AF525" s="6381"/>
      <c r="AG525" s="6381"/>
      <c r="AH525" s="6381"/>
      <c r="AI525" s="6381"/>
      <c r="AJ525" s="6381"/>
      <c r="AK525" s="6381"/>
      <c r="AL525" s="6381"/>
      <c r="AM525" s="6381"/>
      <c r="AN525" s="6381"/>
      <c r="AO525" s="6381"/>
      <c r="AP525" s="6381"/>
      <c r="AQ525" s="6381"/>
      <c r="AR525" s="6381"/>
      <c r="AS525" s="6381"/>
      <c r="AT525" s="6381"/>
      <c r="AU525" s="6381"/>
      <c r="AV525" s="6381"/>
      <c r="AW525" s="6381"/>
      <c r="AX525" s="6381"/>
      <c r="AY525" s="6381"/>
      <c r="AZ525" s="6381"/>
      <c r="BA525" s="6381"/>
      <c r="BB525" s="6381"/>
      <c r="BC525" s="6381"/>
      <c r="BD525" s="6381"/>
      <c r="BE525" s="6385"/>
      <c r="BF525" s="6398"/>
      <c r="BG525" s="6385"/>
      <c r="BH525" s="6385"/>
      <c r="BI525" s="6385"/>
      <c r="BJ525" s="6385"/>
      <c r="BK525" s="6207"/>
      <c r="BL525" s="6322"/>
      <c r="BM525" s="6322"/>
      <c r="BN525" s="6325"/>
      <c r="BO525" s="6322"/>
      <c r="BP525" s="6207"/>
      <c r="BQ525" s="6162"/>
      <c r="BR525" s="6162"/>
      <c r="BS525" s="6162"/>
      <c r="BT525" s="6162"/>
      <c r="BU525" s="2064"/>
      <c r="BV525" s="2066"/>
      <c r="BW525" s="2065"/>
      <c r="BX525" s="1201"/>
      <c r="BY525" s="2064"/>
      <c r="BZ525" s="2703"/>
      <c r="CA525" s="2064"/>
      <c r="CB525" s="191"/>
      <c r="CC525" s="191"/>
      <c r="CD525" s="2218"/>
      <c r="CE525" s="2219"/>
      <c r="CF525" s="2219"/>
      <c r="CG525" s="2220"/>
      <c r="CH525" s="2086"/>
      <c r="CI525" s="1201"/>
      <c r="CJ525" s="1201"/>
      <c r="CK525" s="1201"/>
      <c r="CL525" s="2063"/>
      <c r="CM525" s="2063"/>
      <c r="CN525" s="2063"/>
      <c r="CO525" s="2063"/>
      <c r="CP525" s="2063"/>
      <c r="CQ525" s="6328"/>
      <c r="CR525" s="6328"/>
      <c r="CS525" s="2350"/>
    </row>
    <row r="526" spans="1:97" ht="12.75" customHeight="1">
      <c r="A526" s="6140" t="s">
        <v>6455</v>
      </c>
      <c r="B526" s="6360" t="s">
        <v>2463</v>
      </c>
      <c r="C526" s="3627" t="s">
        <v>3814</v>
      </c>
      <c r="D526" s="6402" t="s">
        <v>6202</v>
      </c>
      <c r="E526" s="6389" t="s">
        <v>2043</v>
      </c>
      <c r="F526" s="6392" t="s">
        <v>6192</v>
      </c>
      <c r="G526" s="6393">
        <v>1</v>
      </c>
      <c r="H526" s="6393">
        <v>1</v>
      </c>
      <c r="I526" s="6380" t="s">
        <v>2028</v>
      </c>
      <c r="J526" s="6380" t="s">
        <v>2028</v>
      </c>
      <c r="K526" s="6380" t="s">
        <v>2029</v>
      </c>
      <c r="L526" s="6380" t="s">
        <v>2029</v>
      </c>
      <c r="M526" s="6380">
        <v>8</v>
      </c>
      <c r="N526" s="6380">
        <v>0</v>
      </c>
      <c r="O526" s="6380">
        <v>31</v>
      </c>
      <c r="P526" s="6380">
        <v>8</v>
      </c>
      <c r="Q526" s="6380">
        <v>0</v>
      </c>
      <c r="R526" s="6380">
        <v>31</v>
      </c>
      <c r="S526" s="6380">
        <v>0</v>
      </c>
      <c r="T526" s="6380">
        <v>0</v>
      </c>
      <c r="U526" s="6380">
        <v>0</v>
      </c>
      <c r="V526" s="6380">
        <v>0</v>
      </c>
      <c r="W526" s="6380">
        <v>0</v>
      </c>
      <c r="X526" s="6380">
        <v>0</v>
      </c>
      <c r="Y526" s="6380">
        <v>0</v>
      </c>
      <c r="Z526" s="6380">
        <v>0</v>
      </c>
      <c r="AA526" s="6380">
        <v>0</v>
      </c>
      <c r="AB526" s="6380">
        <v>0</v>
      </c>
      <c r="AC526" s="6380"/>
      <c r="AD526" s="6380"/>
      <c r="AE526" s="6380"/>
      <c r="AF526" s="6380"/>
      <c r="AG526" s="6380"/>
      <c r="AH526" s="6380"/>
      <c r="AI526" s="6380"/>
      <c r="AJ526" s="6380">
        <v>0</v>
      </c>
      <c r="AK526" s="6380">
        <v>0</v>
      </c>
      <c r="AL526" s="6380">
        <v>0</v>
      </c>
      <c r="AM526" s="6380">
        <v>0</v>
      </c>
      <c r="AN526" s="6380" t="s">
        <v>2029</v>
      </c>
      <c r="AO526" s="6380">
        <v>0</v>
      </c>
      <c r="AP526" s="6380">
        <v>0</v>
      </c>
      <c r="AQ526" s="6380">
        <v>0</v>
      </c>
      <c r="AR526" s="6380">
        <v>0</v>
      </c>
      <c r="AS526" s="6380" t="s">
        <v>4810</v>
      </c>
      <c r="AT526" s="6380"/>
      <c r="AU526" s="6380"/>
      <c r="AV526" s="6380"/>
      <c r="AW526" s="6380" t="s">
        <v>4809</v>
      </c>
      <c r="AX526" s="6380" t="s">
        <v>4809</v>
      </c>
      <c r="AY526" s="6380">
        <v>0</v>
      </c>
      <c r="AZ526" s="6380">
        <v>0</v>
      </c>
      <c r="BA526" s="6380">
        <v>0</v>
      </c>
      <c r="BB526" s="6380">
        <v>0</v>
      </c>
      <c r="BC526" s="6380" t="s">
        <v>2030</v>
      </c>
      <c r="BD526" s="6380" t="s">
        <v>2031</v>
      </c>
      <c r="BE526" s="6383">
        <f>$CD$46+SUM(CD527:CD529)+64</f>
        <v>15367</v>
      </c>
      <c r="BF526" s="6383">
        <f>BE526</f>
        <v>15367</v>
      </c>
      <c r="BG526" s="6383">
        <f>$CE$46+SUM(CE527:CE529)</f>
        <v>26394</v>
      </c>
      <c r="BH526" s="6383">
        <f>$CF$46+SUM(CF527/2+CF528+CF529)</f>
        <v>1230</v>
      </c>
      <c r="BI526" s="6383">
        <f>BH526</f>
        <v>1230</v>
      </c>
      <c r="BJ526" s="6383">
        <f>$CG$46+SUM(CG527/2+CG528+CG529)</f>
        <v>1407</v>
      </c>
      <c r="BK526" s="6212" t="s">
        <v>873</v>
      </c>
      <c r="BL526" s="6320">
        <v>9</v>
      </c>
      <c r="BM526" s="6320">
        <v>2</v>
      </c>
      <c r="BN526" s="6323" t="s">
        <v>2045</v>
      </c>
      <c r="BO526" s="6320" t="s">
        <v>2033</v>
      </c>
      <c r="BP526" s="6212" t="s">
        <v>2034</v>
      </c>
      <c r="BQ526" s="6160">
        <v>0</v>
      </c>
      <c r="BR526" s="6160">
        <v>0</v>
      </c>
      <c r="BS526" s="6160">
        <v>0</v>
      </c>
      <c r="BT526" s="6160">
        <v>0</v>
      </c>
      <c r="BU526" s="2064" t="s">
        <v>2035</v>
      </c>
      <c r="BV526" s="2066" t="s">
        <v>857</v>
      </c>
      <c r="BW526" s="2065"/>
      <c r="BX526" s="2702">
        <v>3979</v>
      </c>
      <c r="BY526" s="2064" t="s">
        <v>2034</v>
      </c>
      <c r="BZ526" s="2702">
        <v>3979</v>
      </c>
      <c r="CA526" s="2064" t="s">
        <v>2036</v>
      </c>
      <c r="CB526" s="2084" t="s">
        <v>2040</v>
      </c>
      <c r="CC526" s="2084" t="s">
        <v>2041</v>
      </c>
      <c r="CD526" s="2056">
        <f>$CD$35</f>
        <v>21696</v>
      </c>
      <c r="CE526" s="2056">
        <f>$CE$35</f>
        <v>21760</v>
      </c>
      <c r="CF526" s="2056">
        <f>$CF$35</f>
        <v>768</v>
      </c>
      <c r="CG526" s="2056">
        <f>$CG$35</f>
        <v>832</v>
      </c>
      <c r="CH526" s="191"/>
      <c r="CI526" s="1201">
        <v>2</v>
      </c>
      <c r="CJ526" s="1201" t="s">
        <v>859</v>
      </c>
      <c r="CK526" s="1201">
        <v>2</v>
      </c>
      <c r="CL526" s="2063"/>
      <c r="CM526" s="2063"/>
      <c r="CN526" s="2063"/>
      <c r="CO526" s="2063"/>
      <c r="CP526" s="2063"/>
      <c r="CQ526" s="6326" t="s">
        <v>2468</v>
      </c>
      <c r="CR526" s="6326" t="s">
        <v>2459</v>
      </c>
      <c r="CS526" s="2813" t="s">
        <v>6354</v>
      </c>
    </row>
    <row r="527" spans="1:97" ht="12.75" customHeight="1">
      <c r="A527" s="6141"/>
      <c r="B527" s="6361"/>
      <c r="C527" s="3490"/>
      <c r="D527" s="6403"/>
      <c r="E527" s="6390"/>
      <c r="F527" s="6343"/>
      <c r="G527" s="6394"/>
      <c r="H527" s="6394"/>
      <c r="I527" s="6382"/>
      <c r="J527" s="6382"/>
      <c r="K527" s="6382"/>
      <c r="L527" s="6382"/>
      <c r="M527" s="6382"/>
      <c r="N527" s="6382"/>
      <c r="O527" s="6382"/>
      <c r="P527" s="6382"/>
      <c r="Q527" s="6382"/>
      <c r="R527" s="6382"/>
      <c r="S527" s="6382"/>
      <c r="T527" s="6382"/>
      <c r="U527" s="6382"/>
      <c r="V527" s="6382"/>
      <c r="W527" s="6382"/>
      <c r="X527" s="6382"/>
      <c r="Y527" s="6382"/>
      <c r="Z527" s="6382"/>
      <c r="AA527" s="6382"/>
      <c r="AB527" s="6382"/>
      <c r="AC527" s="6382"/>
      <c r="AD527" s="6382"/>
      <c r="AE527" s="6382"/>
      <c r="AF527" s="6382"/>
      <c r="AG527" s="6382"/>
      <c r="AH527" s="6382"/>
      <c r="AI527" s="6382"/>
      <c r="AJ527" s="6382"/>
      <c r="AK527" s="6382"/>
      <c r="AL527" s="6382"/>
      <c r="AM527" s="6382"/>
      <c r="AN527" s="6382"/>
      <c r="AO527" s="6382"/>
      <c r="AP527" s="6382"/>
      <c r="AQ527" s="6382"/>
      <c r="AR527" s="6382"/>
      <c r="AS527" s="6382"/>
      <c r="AT527" s="6382"/>
      <c r="AU527" s="6382"/>
      <c r="AV527" s="6382"/>
      <c r="AW527" s="6382"/>
      <c r="AX527" s="6382"/>
      <c r="AY527" s="6382"/>
      <c r="AZ527" s="6382"/>
      <c r="BA527" s="6382"/>
      <c r="BB527" s="6382"/>
      <c r="BC527" s="6382"/>
      <c r="BD527" s="6381"/>
      <c r="BE527" s="6384"/>
      <c r="BF527" s="6384"/>
      <c r="BG527" s="6384"/>
      <c r="BH527" s="6384"/>
      <c r="BI527" s="6384"/>
      <c r="BJ527" s="6384"/>
      <c r="BK527" s="6206"/>
      <c r="BL527" s="6321"/>
      <c r="BM527" s="6321"/>
      <c r="BN527" s="6324"/>
      <c r="BO527" s="6321"/>
      <c r="BP527" s="6206"/>
      <c r="BQ527" s="6161"/>
      <c r="BR527" s="6161"/>
      <c r="BS527" s="6161"/>
      <c r="BT527" s="6161"/>
      <c r="BU527" s="2064" t="s">
        <v>2035</v>
      </c>
      <c r="BV527" s="2066" t="s">
        <v>857</v>
      </c>
      <c r="BW527" s="2065"/>
      <c r="BX527" s="2703">
        <v>3990</v>
      </c>
      <c r="BY527" s="2064" t="s">
        <v>2034</v>
      </c>
      <c r="BZ527" s="2703">
        <v>3990</v>
      </c>
      <c r="CA527" s="2064" t="s">
        <v>2036</v>
      </c>
      <c r="CB527" s="2067" t="s">
        <v>4977</v>
      </c>
      <c r="CC527" s="2067" t="s">
        <v>4976</v>
      </c>
      <c r="CD527" s="2056">
        <f>$CD$26</f>
        <v>4032</v>
      </c>
      <c r="CE527" s="2056">
        <f>$CE$26</f>
        <v>4096</v>
      </c>
      <c r="CF527" s="2056">
        <f>$CF$26</f>
        <v>512</v>
      </c>
      <c r="CG527" s="2056">
        <f>$CG$26</f>
        <v>576</v>
      </c>
      <c r="CH527" s="2070"/>
      <c r="CI527" s="2069">
        <v>2</v>
      </c>
      <c r="CJ527" s="2069" t="s">
        <v>859</v>
      </c>
      <c r="CK527" s="2069">
        <v>2</v>
      </c>
      <c r="CL527" s="2068">
        <v>3</v>
      </c>
      <c r="CM527" s="2068" t="s">
        <v>875</v>
      </c>
      <c r="CN527" s="2068" t="s">
        <v>859</v>
      </c>
      <c r="CO527" s="2068" t="s">
        <v>876</v>
      </c>
      <c r="CP527" s="2068" t="s">
        <v>877</v>
      </c>
      <c r="CQ527" s="6327"/>
      <c r="CR527" s="6327"/>
      <c r="CS527" s="2349"/>
    </row>
    <row r="528" spans="1:97" ht="12.75" customHeight="1">
      <c r="A528" s="6141"/>
      <c r="B528" s="6361"/>
      <c r="C528" s="3490"/>
      <c r="D528" s="6403"/>
      <c r="E528" s="6390"/>
      <c r="F528" s="6343"/>
      <c r="G528" s="6394"/>
      <c r="H528" s="6394"/>
      <c r="I528" s="6382"/>
      <c r="J528" s="6382"/>
      <c r="K528" s="6382"/>
      <c r="L528" s="6382"/>
      <c r="M528" s="6382"/>
      <c r="N528" s="6382"/>
      <c r="O528" s="6382"/>
      <c r="P528" s="6382"/>
      <c r="Q528" s="6382"/>
      <c r="R528" s="6382"/>
      <c r="S528" s="6382"/>
      <c r="T528" s="6382"/>
      <c r="U528" s="6382"/>
      <c r="V528" s="6382"/>
      <c r="W528" s="6382"/>
      <c r="X528" s="6382"/>
      <c r="Y528" s="6382"/>
      <c r="Z528" s="6382"/>
      <c r="AA528" s="6382"/>
      <c r="AB528" s="6382"/>
      <c r="AC528" s="6382"/>
      <c r="AD528" s="6382"/>
      <c r="AE528" s="6382"/>
      <c r="AF528" s="6382"/>
      <c r="AG528" s="6382"/>
      <c r="AH528" s="6382"/>
      <c r="AI528" s="6382"/>
      <c r="AJ528" s="6382"/>
      <c r="AK528" s="6382"/>
      <c r="AL528" s="6382"/>
      <c r="AM528" s="6382"/>
      <c r="AN528" s="6382"/>
      <c r="AO528" s="6382"/>
      <c r="AP528" s="6382"/>
      <c r="AQ528" s="6382"/>
      <c r="AR528" s="6382"/>
      <c r="AS528" s="6382"/>
      <c r="AT528" s="6382"/>
      <c r="AU528" s="6382"/>
      <c r="AV528" s="6382"/>
      <c r="AW528" s="6382"/>
      <c r="AX528" s="6382"/>
      <c r="AY528" s="6382"/>
      <c r="AZ528" s="6382"/>
      <c r="BA528" s="6382"/>
      <c r="BB528" s="6382"/>
      <c r="BC528" s="6382"/>
      <c r="BD528" s="6380" t="s">
        <v>2031</v>
      </c>
      <c r="BE528" s="6384"/>
      <c r="BF528" s="6384"/>
      <c r="BG528" s="6384"/>
      <c r="BH528" s="6384"/>
      <c r="BI528" s="6384"/>
      <c r="BJ528" s="6384"/>
      <c r="BK528" s="6206"/>
      <c r="BL528" s="6321"/>
      <c r="BM528" s="6321"/>
      <c r="BN528" s="6324"/>
      <c r="BO528" s="6321"/>
      <c r="BP528" s="6206"/>
      <c r="BQ528" s="6161"/>
      <c r="BR528" s="6161"/>
      <c r="BS528" s="6161"/>
      <c r="BT528" s="6161"/>
      <c r="BU528" s="2064" t="s">
        <v>2035</v>
      </c>
      <c r="BV528" s="2066" t="s">
        <v>857</v>
      </c>
      <c r="BW528" s="2065"/>
      <c r="BX528" s="2703">
        <v>3994</v>
      </c>
      <c r="BY528" s="2064" t="s">
        <v>2034</v>
      </c>
      <c r="BZ528" s="2703">
        <v>3994</v>
      </c>
      <c r="CA528" s="2064" t="s">
        <v>2036</v>
      </c>
      <c r="CB528" s="2067" t="s">
        <v>869</v>
      </c>
      <c r="CC528" s="2067" t="s">
        <v>869</v>
      </c>
      <c r="CD528" s="2056">
        <f>$CD$37</f>
        <v>256</v>
      </c>
      <c r="CE528" s="2056">
        <f>$CE$37</f>
        <v>256</v>
      </c>
      <c r="CF528" s="2056">
        <f>$CF$37</f>
        <v>256</v>
      </c>
      <c r="CG528" s="2056">
        <f>$CG$37</f>
        <v>256</v>
      </c>
      <c r="CH528" s="191"/>
      <c r="CI528" s="1201">
        <v>5</v>
      </c>
      <c r="CJ528" s="1201" t="s">
        <v>859</v>
      </c>
      <c r="CK528" s="1201">
        <v>5</v>
      </c>
      <c r="CL528" s="2063"/>
      <c r="CM528" s="2063"/>
      <c r="CN528" s="2063"/>
      <c r="CO528" s="2063"/>
      <c r="CP528" s="2063"/>
      <c r="CQ528" s="6327"/>
      <c r="CR528" s="6327"/>
      <c r="CS528" s="2349"/>
    </row>
    <row r="529" spans="1:97" ht="12.75" customHeight="1">
      <c r="A529" s="6142"/>
      <c r="B529" s="6362"/>
      <c r="C529" s="3491"/>
      <c r="D529" s="6404"/>
      <c r="E529" s="6391"/>
      <c r="F529" s="6156"/>
      <c r="G529" s="6395"/>
      <c r="H529" s="6395"/>
      <c r="I529" s="6381"/>
      <c r="J529" s="6381"/>
      <c r="K529" s="6381"/>
      <c r="L529" s="6381"/>
      <c r="M529" s="6381"/>
      <c r="N529" s="6381"/>
      <c r="O529" s="6381"/>
      <c r="P529" s="6381"/>
      <c r="Q529" s="6381"/>
      <c r="R529" s="6381"/>
      <c r="S529" s="6381"/>
      <c r="T529" s="6381"/>
      <c r="U529" s="6381"/>
      <c r="V529" s="6381"/>
      <c r="W529" s="6381"/>
      <c r="X529" s="6381"/>
      <c r="Y529" s="6381"/>
      <c r="Z529" s="6381"/>
      <c r="AA529" s="6381"/>
      <c r="AB529" s="6381"/>
      <c r="AC529" s="6381"/>
      <c r="AD529" s="6381"/>
      <c r="AE529" s="6381"/>
      <c r="AF529" s="6381"/>
      <c r="AG529" s="6381"/>
      <c r="AH529" s="6381"/>
      <c r="AI529" s="6381"/>
      <c r="AJ529" s="6381"/>
      <c r="AK529" s="6381"/>
      <c r="AL529" s="6381"/>
      <c r="AM529" s="6381"/>
      <c r="AN529" s="6381"/>
      <c r="AO529" s="6381"/>
      <c r="AP529" s="6381"/>
      <c r="AQ529" s="6381"/>
      <c r="AR529" s="6381"/>
      <c r="AS529" s="6381"/>
      <c r="AT529" s="6381"/>
      <c r="AU529" s="6381"/>
      <c r="AV529" s="6381"/>
      <c r="AW529" s="6381"/>
      <c r="AX529" s="6381"/>
      <c r="AY529" s="6381"/>
      <c r="AZ529" s="6381"/>
      <c r="BA529" s="6381"/>
      <c r="BB529" s="6381"/>
      <c r="BC529" s="6381"/>
      <c r="BD529" s="6381"/>
      <c r="BE529" s="6385"/>
      <c r="BF529" s="6385"/>
      <c r="BG529" s="6385"/>
      <c r="BH529" s="6385"/>
      <c r="BI529" s="6385"/>
      <c r="BJ529" s="6385"/>
      <c r="BK529" s="6207"/>
      <c r="BL529" s="6322"/>
      <c r="BM529" s="6322"/>
      <c r="BN529" s="6325"/>
      <c r="BO529" s="6322"/>
      <c r="BP529" s="6207"/>
      <c r="BQ529" s="6162"/>
      <c r="BR529" s="6162"/>
      <c r="BS529" s="6162"/>
      <c r="BT529" s="6162"/>
      <c r="BU529" s="2064"/>
      <c r="BV529" s="2066"/>
      <c r="BW529" s="2065"/>
      <c r="BX529" s="1201"/>
      <c r="BY529" s="2064"/>
      <c r="BZ529" s="1201"/>
      <c r="CA529" s="2064"/>
      <c r="CB529" s="191"/>
      <c r="CC529" s="191"/>
      <c r="CD529" s="2218"/>
      <c r="CE529" s="2219"/>
      <c r="CF529" s="2219"/>
      <c r="CG529" s="2220"/>
      <c r="CH529" s="191"/>
      <c r="CI529" s="1201"/>
      <c r="CJ529" s="1201"/>
      <c r="CK529" s="1201"/>
      <c r="CL529" s="2063"/>
      <c r="CM529" s="2063"/>
      <c r="CN529" s="2063"/>
      <c r="CO529" s="2063"/>
      <c r="CP529" s="2063"/>
      <c r="CQ529" s="6328"/>
      <c r="CR529" s="6328"/>
      <c r="CS529" s="2350"/>
    </row>
    <row r="530" spans="1:97" ht="12.75" customHeight="1">
      <c r="A530" s="6140" t="s">
        <v>6456</v>
      </c>
      <c r="B530" s="6360" t="s">
        <v>2463</v>
      </c>
      <c r="C530" s="3627" t="s">
        <v>6191</v>
      </c>
      <c r="D530" s="6386" t="s">
        <v>6179</v>
      </c>
      <c r="E530" s="6389" t="s">
        <v>2050</v>
      </c>
      <c r="F530" s="6392" t="s">
        <v>6193</v>
      </c>
      <c r="G530" s="6393">
        <v>1</v>
      </c>
      <c r="H530" s="6393">
        <v>1</v>
      </c>
      <c r="I530" s="6380" t="s">
        <v>2028</v>
      </c>
      <c r="J530" s="6380" t="s">
        <v>2028</v>
      </c>
      <c r="K530" s="6380" t="s">
        <v>2029</v>
      </c>
      <c r="L530" s="6380" t="s">
        <v>2029</v>
      </c>
      <c r="M530" s="6380">
        <v>9</v>
      </c>
      <c r="N530" s="6380">
        <v>0</v>
      </c>
      <c r="O530" s="6380">
        <v>31</v>
      </c>
      <c r="P530" s="6380">
        <v>9</v>
      </c>
      <c r="Q530" s="6380">
        <v>0</v>
      </c>
      <c r="R530" s="6380">
        <v>31</v>
      </c>
      <c r="S530" s="6380">
        <v>0</v>
      </c>
      <c r="T530" s="6380">
        <v>0</v>
      </c>
      <c r="U530" s="6380">
        <v>0</v>
      </c>
      <c r="V530" s="6380">
        <v>0</v>
      </c>
      <c r="W530" s="6380">
        <v>0</v>
      </c>
      <c r="X530" s="6380">
        <v>0</v>
      </c>
      <c r="Y530" s="6380">
        <v>0</v>
      </c>
      <c r="Z530" s="6380">
        <v>0</v>
      </c>
      <c r="AA530" s="6380">
        <v>0</v>
      </c>
      <c r="AB530" s="6380">
        <v>0</v>
      </c>
      <c r="AC530" s="6380"/>
      <c r="AD530" s="6380"/>
      <c r="AE530" s="6380"/>
      <c r="AF530" s="6380"/>
      <c r="AG530" s="6380"/>
      <c r="AH530" s="6380"/>
      <c r="AI530" s="6380"/>
      <c r="AJ530" s="6380">
        <v>0</v>
      </c>
      <c r="AK530" s="6380">
        <v>0</v>
      </c>
      <c r="AL530" s="6380">
        <v>0</v>
      </c>
      <c r="AM530" s="6380">
        <v>0</v>
      </c>
      <c r="AN530" s="6380" t="s">
        <v>2029</v>
      </c>
      <c r="AO530" s="6380">
        <v>0</v>
      </c>
      <c r="AP530" s="6380">
        <v>0</v>
      </c>
      <c r="AQ530" s="6380">
        <v>0</v>
      </c>
      <c r="AR530" s="6380">
        <v>0</v>
      </c>
      <c r="AS530" s="6380" t="s">
        <v>4810</v>
      </c>
      <c r="AT530" s="6380"/>
      <c r="AU530" s="6380"/>
      <c r="AV530" s="6380"/>
      <c r="AW530" s="6380" t="s">
        <v>4809</v>
      </c>
      <c r="AX530" s="6380" t="s">
        <v>4809</v>
      </c>
      <c r="AY530" s="6380">
        <v>0</v>
      </c>
      <c r="AZ530" s="6380">
        <v>0</v>
      </c>
      <c r="BA530" s="6380">
        <v>0</v>
      </c>
      <c r="BB530" s="6380">
        <v>0</v>
      </c>
      <c r="BC530" s="6380" t="s">
        <v>2030</v>
      </c>
      <c r="BD530" s="6380" t="s">
        <v>2031</v>
      </c>
      <c r="BE530" s="6383">
        <f>$CD$46+SUM(CD531:CD533)+64</f>
        <v>19335</v>
      </c>
      <c r="BF530" s="6383">
        <f>BE530</f>
        <v>19335</v>
      </c>
      <c r="BG530" s="6383">
        <f>$CE$46+SUM(CE531:CE533)</f>
        <v>30362</v>
      </c>
      <c r="BH530" s="6383">
        <f>$CF$46+SUM(CF531/2+CF532+CF533)</f>
        <v>1230</v>
      </c>
      <c r="BI530" s="6383">
        <f>BH530</f>
        <v>1230</v>
      </c>
      <c r="BJ530" s="6383">
        <f>$CG$46+SUM(CG531/2+CG532+CG533)</f>
        <v>1407</v>
      </c>
      <c r="BK530" s="6212" t="s">
        <v>873</v>
      </c>
      <c r="BL530" s="6320">
        <v>9</v>
      </c>
      <c r="BM530" s="6320">
        <v>2</v>
      </c>
      <c r="BN530" s="6323" t="s">
        <v>2045</v>
      </c>
      <c r="BO530" s="6320" t="s">
        <v>2033</v>
      </c>
      <c r="BP530" s="6212" t="s">
        <v>2034</v>
      </c>
      <c r="BQ530" s="6160">
        <v>0</v>
      </c>
      <c r="BR530" s="6160">
        <v>0</v>
      </c>
      <c r="BS530" s="6160">
        <v>0</v>
      </c>
      <c r="BT530" s="6160">
        <v>0</v>
      </c>
      <c r="BU530" s="2064" t="s">
        <v>2035</v>
      </c>
      <c r="BV530" s="2066" t="s">
        <v>857</v>
      </c>
      <c r="BW530" s="2065"/>
      <c r="BX530" s="2702">
        <v>3979</v>
      </c>
      <c r="BY530" s="2064" t="s">
        <v>2034</v>
      </c>
      <c r="BZ530" s="2702">
        <v>3979</v>
      </c>
      <c r="CA530" s="2064" t="s">
        <v>2036</v>
      </c>
      <c r="CB530" s="2084" t="s">
        <v>2040</v>
      </c>
      <c r="CC530" s="2084" t="s">
        <v>2041</v>
      </c>
      <c r="CD530" s="2056">
        <f>$CD$35</f>
        <v>21696</v>
      </c>
      <c r="CE530" s="2056">
        <f>$CE$35</f>
        <v>21760</v>
      </c>
      <c r="CF530" s="2056">
        <f>$CF$35</f>
        <v>768</v>
      </c>
      <c r="CG530" s="2056">
        <f>$CG$35</f>
        <v>832</v>
      </c>
      <c r="CH530" s="191"/>
      <c r="CI530" s="1201">
        <v>2</v>
      </c>
      <c r="CJ530" s="1201" t="s">
        <v>859</v>
      </c>
      <c r="CK530" s="1201">
        <v>2</v>
      </c>
      <c r="CL530" s="2063"/>
      <c r="CM530" s="2063"/>
      <c r="CN530" s="2063"/>
      <c r="CO530" s="2063"/>
      <c r="CP530" s="2063"/>
      <c r="CQ530" s="6326" t="s">
        <v>2468</v>
      </c>
      <c r="CR530" s="6326" t="s">
        <v>2459</v>
      </c>
      <c r="CS530" s="2813" t="s">
        <v>6354</v>
      </c>
    </row>
    <row r="531" spans="1:97" ht="12.75" customHeight="1">
      <c r="A531" s="6141"/>
      <c r="B531" s="6361"/>
      <c r="C531" s="3490"/>
      <c r="D531" s="6387"/>
      <c r="E531" s="6390"/>
      <c r="F531" s="6343"/>
      <c r="G531" s="6394"/>
      <c r="H531" s="6394"/>
      <c r="I531" s="6382"/>
      <c r="J531" s="6382"/>
      <c r="K531" s="6382"/>
      <c r="L531" s="6382"/>
      <c r="M531" s="6382"/>
      <c r="N531" s="6382"/>
      <c r="O531" s="6382"/>
      <c r="P531" s="6382"/>
      <c r="Q531" s="6382"/>
      <c r="R531" s="6382"/>
      <c r="S531" s="6382"/>
      <c r="T531" s="6382"/>
      <c r="U531" s="6382"/>
      <c r="V531" s="6382"/>
      <c r="W531" s="6382"/>
      <c r="X531" s="6382"/>
      <c r="Y531" s="6382"/>
      <c r="Z531" s="6382"/>
      <c r="AA531" s="6382"/>
      <c r="AB531" s="6382"/>
      <c r="AC531" s="6382"/>
      <c r="AD531" s="6382"/>
      <c r="AE531" s="6382"/>
      <c r="AF531" s="6382"/>
      <c r="AG531" s="6382"/>
      <c r="AH531" s="6382"/>
      <c r="AI531" s="6382"/>
      <c r="AJ531" s="6382"/>
      <c r="AK531" s="6382"/>
      <c r="AL531" s="6382"/>
      <c r="AM531" s="6382"/>
      <c r="AN531" s="6382"/>
      <c r="AO531" s="6382"/>
      <c r="AP531" s="6382"/>
      <c r="AQ531" s="6382"/>
      <c r="AR531" s="6382"/>
      <c r="AS531" s="6382"/>
      <c r="AT531" s="6382"/>
      <c r="AU531" s="6382"/>
      <c r="AV531" s="6382"/>
      <c r="AW531" s="6382"/>
      <c r="AX531" s="6382"/>
      <c r="AY531" s="6382"/>
      <c r="AZ531" s="6382"/>
      <c r="BA531" s="6382"/>
      <c r="BB531" s="6382"/>
      <c r="BC531" s="6382"/>
      <c r="BD531" s="6381"/>
      <c r="BE531" s="6384"/>
      <c r="BF531" s="6384"/>
      <c r="BG531" s="6384"/>
      <c r="BH531" s="6384"/>
      <c r="BI531" s="6384"/>
      <c r="BJ531" s="6384"/>
      <c r="BK531" s="6206"/>
      <c r="BL531" s="6321"/>
      <c r="BM531" s="6321"/>
      <c r="BN531" s="6324"/>
      <c r="BO531" s="6321"/>
      <c r="BP531" s="6206"/>
      <c r="BQ531" s="6161"/>
      <c r="BR531" s="6161"/>
      <c r="BS531" s="6161"/>
      <c r="BT531" s="6161"/>
      <c r="BU531" s="2064" t="s">
        <v>2035</v>
      </c>
      <c r="BV531" s="2066" t="s">
        <v>857</v>
      </c>
      <c r="BW531" s="2065"/>
      <c r="BX531" s="2703">
        <v>3990</v>
      </c>
      <c r="BY531" s="2064" t="s">
        <v>2034</v>
      </c>
      <c r="BZ531" s="2703">
        <v>3990</v>
      </c>
      <c r="CA531" s="2064" t="s">
        <v>2036</v>
      </c>
      <c r="CB531" s="2067" t="s">
        <v>5356</v>
      </c>
      <c r="CC531" s="2067" t="s">
        <v>4976</v>
      </c>
      <c r="CD531" s="2056">
        <f>$CD$28</f>
        <v>8000</v>
      </c>
      <c r="CE531" s="2056">
        <f>$CE$28</f>
        <v>8064</v>
      </c>
      <c r="CF531" s="2056">
        <f>$CF$27</f>
        <v>512</v>
      </c>
      <c r="CG531" s="2056">
        <f>$CG$27</f>
        <v>576</v>
      </c>
      <c r="CH531" s="2070"/>
      <c r="CI531" s="2069">
        <v>2</v>
      </c>
      <c r="CJ531" s="2069" t="s">
        <v>859</v>
      </c>
      <c r="CK531" s="2069">
        <v>2</v>
      </c>
      <c r="CL531" s="2068">
        <v>6</v>
      </c>
      <c r="CM531" s="2068" t="s">
        <v>875</v>
      </c>
      <c r="CN531" s="2068" t="s">
        <v>859</v>
      </c>
      <c r="CO531" s="2068" t="s">
        <v>876</v>
      </c>
      <c r="CP531" s="2068" t="s">
        <v>877</v>
      </c>
      <c r="CQ531" s="6327"/>
      <c r="CR531" s="6327"/>
      <c r="CS531" s="2349"/>
    </row>
    <row r="532" spans="1:97" ht="12.75" customHeight="1">
      <c r="A532" s="6141"/>
      <c r="B532" s="6361"/>
      <c r="C532" s="3490"/>
      <c r="D532" s="6387"/>
      <c r="E532" s="6390"/>
      <c r="F532" s="6343"/>
      <c r="G532" s="6394"/>
      <c r="H532" s="6394"/>
      <c r="I532" s="6382"/>
      <c r="J532" s="6382"/>
      <c r="K532" s="6382"/>
      <c r="L532" s="6382"/>
      <c r="M532" s="6382"/>
      <c r="N532" s="6382"/>
      <c r="O532" s="6382"/>
      <c r="P532" s="6382"/>
      <c r="Q532" s="6382"/>
      <c r="R532" s="6382"/>
      <c r="S532" s="6382"/>
      <c r="T532" s="6382"/>
      <c r="U532" s="6382"/>
      <c r="V532" s="6382"/>
      <c r="W532" s="6382"/>
      <c r="X532" s="6382"/>
      <c r="Y532" s="6382"/>
      <c r="Z532" s="6382"/>
      <c r="AA532" s="6382"/>
      <c r="AB532" s="6382"/>
      <c r="AC532" s="6382"/>
      <c r="AD532" s="6382"/>
      <c r="AE532" s="6382"/>
      <c r="AF532" s="6382"/>
      <c r="AG532" s="6382"/>
      <c r="AH532" s="6382"/>
      <c r="AI532" s="6382"/>
      <c r="AJ532" s="6382"/>
      <c r="AK532" s="6382"/>
      <c r="AL532" s="6382"/>
      <c r="AM532" s="6382"/>
      <c r="AN532" s="6382"/>
      <c r="AO532" s="6382"/>
      <c r="AP532" s="6382"/>
      <c r="AQ532" s="6382"/>
      <c r="AR532" s="6382"/>
      <c r="AS532" s="6382"/>
      <c r="AT532" s="6382"/>
      <c r="AU532" s="6382"/>
      <c r="AV532" s="6382"/>
      <c r="AW532" s="6382"/>
      <c r="AX532" s="6382"/>
      <c r="AY532" s="6382"/>
      <c r="AZ532" s="6382"/>
      <c r="BA532" s="6382"/>
      <c r="BB532" s="6382"/>
      <c r="BC532" s="6382"/>
      <c r="BD532" s="6380" t="s">
        <v>2031</v>
      </c>
      <c r="BE532" s="6384"/>
      <c r="BF532" s="6384"/>
      <c r="BG532" s="6384"/>
      <c r="BH532" s="6384"/>
      <c r="BI532" s="6384"/>
      <c r="BJ532" s="6384"/>
      <c r="BK532" s="6206"/>
      <c r="BL532" s="6321"/>
      <c r="BM532" s="6321"/>
      <c r="BN532" s="6324"/>
      <c r="BO532" s="6321"/>
      <c r="BP532" s="6206"/>
      <c r="BQ532" s="6161"/>
      <c r="BR532" s="6161"/>
      <c r="BS532" s="6161"/>
      <c r="BT532" s="6161"/>
      <c r="BU532" s="2064" t="s">
        <v>2035</v>
      </c>
      <c r="BV532" s="2066" t="s">
        <v>857</v>
      </c>
      <c r="BW532" s="2065"/>
      <c r="BX532" s="2703">
        <v>3994</v>
      </c>
      <c r="BY532" s="2064" t="s">
        <v>2034</v>
      </c>
      <c r="BZ532" s="2703">
        <v>3994</v>
      </c>
      <c r="CA532" s="2064" t="s">
        <v>2036</v>
      </c>
      <c r="CB532" s="2067" t="s">
        <v>869</v>
      </c>
      <c r="CC532" s="2067" t="s">
        <v>869</v>
      </c>
      <c r="CD532" s="2056">
        <f>$CD$37</f>
        <v>256</v>
      </c>
      <c r="CE532" s="2056">
        <f>$CE$37</f>
        <v>256</v>
      </c>
      <c r="CF532" s="2056">
        <f>$CF$37</f>
        <v>256</v>
      </c>
      <c r="CG532" s="2056">
        <f>$CG$37</f>
        <v>256</v>
      </c>
      <c r="CH532" s="191"/>
      <c r="CI532" s="1201">
        <v>5</v>
      </c>
      <c r="CJ532" s="1201" t="s">
        <v>859</v>
      </c>
      <c r="CK532" s="1201">
        <v>5</v>
      </c>
      <c r="CL532" s="2063"/>
      <c r="CM532" s="2063"/>
      <c r="CN532" s="2063"/>
      <c r="CO532" s="2063"/>
      <c r="CP532" s="2063"/>
      <c r="CQ532" s="6327"/>
      <c r="CR532" s="6327"/>
      <c r="CS532" s="2349"/>
    </row>
    <row r="533" spans="1:97" ht="12.75" customHeight="1">
      <c r="A533" s="6142"/>
      <c r="B533" s="6362"/>
      <c r="C533" s="3491"/>
      <c r="D533" s="6388"/>
      <c r="E533" s="6391"/>
      <c r="F533" s="6156"/>
      <c r="G533" s="6395"/>
      <c r="H533" s="6395"/>
      <c r="I533" s="6381"/>
      <c r="J533" s="6381"/>
      <c r="K533" s="6381"/>
      <c r="L533" s="6381"/>
      <c r="M533" s="6381"/>
      <c r="N533" s="6381"/>
      <c r="O533" s="6381"/>
      <c r="P533" s="6381"/>
      <c r="Q533" s="6381"/>
      <c r="R533" s="6381"/>
      <c r="S533" s="6381"/>
      <c r="T533" s="6381"/>
      <c r="U533" s="6381"/>
      <c r="V533" s="6381"/>
      <c r="W533" s="6381"/>
      <c r="X533" s="6381"/>
      <c r="Y533" s="6381"/>
      <c r="Z533" s="6381"/>
      <c r="AA533" s="6381"/>
      <c r="AB533" s="6381"/>
      <c r="AC533" s="6381"/>
      <c r="AD533" s="6381"/>
      <c r="AE533" s="6381"/>
      <c r="AF533" s="6381"/>
      <c r="AG533" s="6381"/>
      <c r="AH533" s="6381"/>
      <c r="AI533" s="6381"/>
      <c r="AJ533" s="6381"/>
      <c r="AK533" s="6381"/>
      <c r="AL533" s="6381"/>
      <c r="AM533" s="6381"/>
      <c r="AN533" s="6381"/>
      <c r="AO533" s="6381"/>
      <c r="AP533" s="6381"/>
      <c r="AQ533" s="6381"/>
      <c r="AR533" s="6381"/>
      <c r="AS533" s="6381"/>
      <c r="AT533" s="6381"/>
      <c r="AU533" s="6381"/>
      <c r="AV533" s="6381"/>
      <c r="AW533" s="6381"/>
      <c r="AX533" s="6381"/>
      <c r="AY533" s="6381"/>
      <c r="AZ533" s="6381"/>
      <c r="BA533" s="6381"/>
      <c r="BB533" s="6381"/>
      <c r="BC533" s="6381"/>
      <c r="BD533" s="6381"/>
      <c r="BE533" s="6385"/>
      <c r="BF533" s="6385"/>
      <c r="BG533" s="6385"/>
      <c r="BH533" s="6385"/>
      <c r="BI533" s="6385"/>
      <c r="BJ533" s="6385"/>
      <c r="BK533" s="6207"/>
      <c r="BL533" s="6322"/>
      <c r="BM533" s="6322"/>
      <c r="BN533" s="6325"/>
      <c r="BO533" s="6322"/>
      <c r="BP533" s="6207"/>
      <c r="BQ533" s="6162"/>
      <c r="BR533" s="6162"/>
      <c r="BS533" s="6162"/>
      <c r="BT533" s="6162"/>
      <c r="BU533" s="2064"/>
      <c r="BV533" s="2066"/>
      <c r="BW533" s="2065"/>
      <c r="BX533" s="1201"/>
      <c r="BY533" s="2064"/>
      <c r="BZ533" s="1201"/>
      <c r="CA533" s="2064"/>
      <c r="CB533" s="191"/>
      <c r="CC533" s="191"/>
      <c r="CD533" s="2218"/>
      <c r="CE533" s="2219"/>
      <c r="CF533" s="2219"/>
      <c r="CG533" s="2220"/>
      <c r="CH533" s="191"/>
      <c r="CI533" s="1201"/>
      <c r="CJ533" s="1201"/>
      <c r="CK533" s="1201"/>
      <c r="CL533" s="2063"/>
      <c r="CM533" s="2063"/>
      <c r="CN533" s="2063"/>
      <c r="CO533" s="2063"/>
      <c r="CP533" s="2063"/>
      <c r="CQ533" s="6328"/>
      <c r="CR533" s="6328"/>
      <c r="CS533" s="2350"/>
    </row>
    <row r="534" spans="1:97" ht="12.75" customHeight="1">
      <c r="A534" s="6140" t="s">
        <v>6457</v>
      </c>
      <c r="B534" s="6360" t="s">
        <v>2463</v>
      </c>
      <c r="C534" s="6399" t="s">
        <v>3791</v>
      </c>
      <c r="D534" s="6400" t="s">
        <v>6181</v>
      </c>
      <c r="E534" s="6401" t="s">
        <v>2026</v>
      </c>
      <c r="F534" s="6392" t="s">
        <v>6198</v>
      </c>
      <c r="G534" s="6393">
        <v>1</v>
      </c>
      <c r="H534" s="6393">
        <v>1</v>
      </c>
      <c r="I534" s="6380" t="s">
        <v>2028</v>
      </c>
      <c r="J534" s="6380" t="s">
        <v>2028</v>
      </c>
      <c r="K534" s="6380" t="s">
        <v>2029</v>
      </c>
      <c r="L534" s="6380" t="s">
        <v>2029</v>
      </c>
      <c r="M534" s="6380">
        <v>6</v>
      </c>
      <c r="N534" s="6380">
        <v>0</v>
      </c>
      <c r="O534" s="6380">
        <v>31</v>
      </c>
      <c r="P534" s="6380">
        <v>6</v>
      </c>
      <c r="Q534" s="6380">
        <v>0</v>
      </c>
      <c r="R534" s="6380">
        <v>31</v>
      </c>
      <c r="S534" s="6380">
        <v>0</v>
      </c>
      <c r="T534" s="6380">
        <v>0</v>
      </c>
      <c r="U534" s="6380">
        <v>0</v>
      </c>
      <c r="V534" s="6380">
        <v>0</v>
      </c>
      <c r="W534" s="6380">
        <v>0</v>
      </c>
      <c r="X534" s="6380">
        <v>0</v>
      </c>
      <c r="Y534" s="6380">
        <v>0</v>
      </c>
      <c r="Z534" s="6380">
        <v>0</v>
      </c>
      <c r="AA534" s="6380">
        <v>0</v>
      </c>
      <c r="AB534" s="6380">
        <v>0</v>
      </c>
      <c r="AC534" s="6380"/>
      <c r="AD534" s="6380"/>
      <c r="AE534" s="6380"/>
      <c r="AF534" s="6380"/>
      <c r="AG534" s="6380"/>
      <c r="AH534" s="6380"/>
      <c r="AI534" s="6380"/>
      <c r="AJ534" s="6380">
        <v>0</v>
      </c>
      <c r="AK534" s="6380">
        <v>0</v>
      </c>
      <c r="AL534" s="6380">
        <v>0</v>
      </c>
      <c r="AM534" s="6380">
        <v>0</v>
      </c>
      <c r="AN534" s="6380" t="s">
        <v>2029</v>
      </c>
      <c r="AO534" s="6380">
        <v>0</v>
      </c>
      <c r="AP534" s="6380">
        <v>0</v>
      </c>
      <c r="AQ534" s="6380">
        <v>0</v>
      </c>
      <c r="AR534" s="6380">
        <v>0</v>
      </c>
      <c r="AS534" s="6380" t="s">
        <v>4810</v>
      </c>
      <c r="AT534" s="6380"/>
      <c r="AU534" s="6380"/>
      <c r="AV534" s="6380"/>
      <c r="AW534" s="6380" t="s">
        <v>4809</v>
      </c>
      <c r="AX534" s="6380" t="s">
        <v>4809</v>
      </c>
      <c r="AY534" s="6380">
        <v>0</v>
      </c>
      <c r="AZ534" s="6380">
        <v>0</v>
      </c>
      <c r="BA534" s="6380">
        <v>0</v>
      </c>
      <c r="BB534" s="6380">
        <v>0</v>
      </c>
      <c r="BC534" s="6380" t="s">
        <v>2030</v>
      </c>
      <c r="BD534" s="6380" t="s">
        <v>2031</v>
      </c>
      <c r="BE534" s="6383">
        <v>11272</v>
      </c>
      <c r="BF534" s="6396">
        <f>BE534</f>
        <v>11272</v>
      </c>
      <c r="BG534" s="6383">
        <f>$CE$48+SUM(CE535:CE537)</f>
        <v>22298</v>
      </c>
      <c r="BH534" s="6383">
        <f>$CF$48+SUM(CF535/2+CF536+CF537)</f>
        <v>1119</v>
      </c>
      <c r="BI534" s="6383">
        <f>BH534</f>
        <v>1119</v>
      </c>
      <c r="BJ534" s="6383">
        <f>$CG$48+SUM(CG535/2+CG536+CG537)</f>
        <v>1384</v>
      </c>
      <c r="BK534" s="6212" t="s">
        <v>873</v>
      </c>
      <c r="BL534" s="6320">
        <v>4</v>
      </c>
      <c r="BM534" s="6320">
        <v>2</v>
      </c>
      <c r="BN534" s="6323" t="s">
        <v>2032</v>
      </c>
      <c r="BO534" s="6320" t="s">
        <v>2033</v>
      </c>
      <c r="BP534" s="6212" t="s">
        <v>2034</v>
      </c>
      <c r="BQ534" s="6160">
        <v>0</v>
      </c>
      <c r="BR534" s="6160">
        <v>0</v>
      </c>
      <c r="BS534" s="6160">
        <v>0</v>
      </c>
      <c r="BT534" s="6160">
        <v>0</v>
      </c>
      <c r="BU534" s="2064" t="s">
        <v>2035</v>
      </c>
      <c r="BV534" s="2066" t="s">
        <v>857</v>
      </c>
      <c r="BW534" s="2065"/>
      <c r="BX534" s="2702">
        <v>3979</v>
      </c>
      <c r="BY534" s="2064" t="s">
        <v>2034</v>
      </c>
      <c r="BZ534" s="2702">
        <v>3979</v>
      </c>
      <c r="CA534" s="2064" t="s">
        <v>2036</v>
      </c>
      <c r="CB534" s="2084" t="s">
        <v>2040</v>
      </c>
      <c r="CC534" s="2084" t="s">
        <v>1708</v>
      </c>
      <c r="CD534" s="2056">
        <f>$CD$35</f>
        <v>21696</v>
      </c>
      <c r="CE534" s="2056">
        <f>$CE$35</f>
        <v>21760</v>
      </c>
      <c r="CF534" s="2056">
        <f>$CF$36</f>
        <v>1024</v>
      </c>
      <c r="CG534" s="2056">
        <f>$CG$36</f>
        <v>1088</v>
      </c>
      <c r="CH534" s="2086"/>
      <c r="CI534" s="1201">
        <v>2</v>
      </c>
      <c r="CJ534" s="1201" t="s">
        <v>859</v>
      </c>
      <c r="CK534" s="1201">
        <v>2</v>
      </c>
      <c r="CL534" s="2063"/>
      <c r="CM534" s="2063"/>
      <c r="CN534" s="2063"/>
      <c r="CO534" s="2063"/>
      <c r="CP534" s="2063"/>
      <c r="CQ534" s="6326" t="s">
        <v>2466</v>
      </c>
      <c r="CR534" s="6326" t="s">
        <v>2459</v>
      </c>
      <c r="CS534" s="2813" t="s">
        <v>6354</v>
      </c>
    </row>
    <row r="535" spans="1:97" ht="12.75" customHeight="1">
      <c r="A535" s="6141"/>
      <c r="B535" s="6361"/>
      <c r="C535" s="6399"/>
      <c r="D535" s="6400"/>
      <c r="E535" s="6341"/>
      <c r="F535" s="6343"/>
      <c r="G535" s="6394"/>
      <c r="H535" s="6394"/>
      <c r="I535" s="6382"/>
      <c r="J535" s="6382"/>
      <c r="K535" s="6382"/>
      <c r="L535" s="6382"/>
      <c r="M535" s="6382"/>
      <c r="N535" s="6382"/>
      <c r="O535" s="6382"/>
      <c r="P535" s="6382"/>
      <c r="Q535" s="6382"/>
      <c r="R535" s="6382"/>
      <c r="S535" s="6382"/>
      <c r="T535" s="6382"/>
      <c r="U535" s="6382"/>
      <c r="V535" s="6382"/>
      <c r="W535" s="6382"/>
      <c r="X535" s="6382"/>
      <c r="Y535" s="6382"/>
      <c r="Z535" s="6382"/>
      <c r="AA535" s="6382"/>
      <c r="AB535" s="6382"/>
      <c r="AC535" s="6382"/>
      <c r="AD535" s="6382"/>
      <c r="AE535" s="6382"/>
      <c r="AF535" s="6382"/>
      <c r="AG535" s="6382"/>
      <c r="AH535" s="6382"/>
      <c r="AI535" s="6382"/>
      <c r="AJ535" s="6382"/>
      <c r="AK535" s="6382"/>
      <c r="AL535" s="6382"/>
      <c r="AM535" s="6382"/>
      <c r="AN535" s="6382"/>
      <c r="AO535" s="6382"/>
      <c r="AP535" s="6382"/>
      <c r="AQ535" s="6382"/>
      <c r="AR535" s="6382"/>
      <c r="AS535" s="6382"/>
      <c r="AT535" s="6382"/>
      <c r="AU535" s="6382"/>
      <c r="AV535" s="6382"/>
      <c r="AW535" s="6382"/>
      <c r="AX535" s="6382"/>
      <c r="AY535" s="6382"/>
      <c r="AZ535" s="6382"/>
      <c r="BA535" s="6382"/>
      <c r="BB535" s="6382"/>
      <c r="BC535" s="6382"/>
      <c r="BD535" s="6381"/>
      <c r="BE535" s="6384"/>
      <c r="BF535" s="6397"/>
      <c r="BG535" s="6384"/>
      <c r="BH535" s="6384"/>
      <c r="BI535" s="6384"/>
      <c r="BJ535" s="6384"/>
      <c r="BK535" s="6206"/>
      <c r="BL535" s="6321"/>
      <c r="BM535" s="6321"/>
      <c r="BN535" s="6324"/>
      <c r="BO535" s="6321"/>
      <c r="BP535" s="6206"/>
      <c r="BQ535" s="6161"/>
      <c r="BR535" s="6161"/>
      <c r="BS535" s="6161"/>
      <c r="BT535" s="6161"/>
      <c r="BU535" s="2064"/>
      <c r="BV535" s="2066"/>
      <c r="BW535" s="2065"/>
      <c r="BX535" s="2428"/>
      <c r="BY535" s="2428"/>
      <c r="BZ535" s="2428"/>
      <c r="CA535" s="2082"/>
      <c r="CB535" s="2082"/>
      <c r="CC535" s="2082"/>
      <c r="CH535" s="2087"/>
      <c r="CI535" s="2088"/>
      <c r="CJ535" s="2087"/>
      <c r="CK535" s="2087"/>
      <c r="CL535" s="2087"/>
      <c r="CM535" s="2087"/>
      <c r="CN535" s="2087"/>
      <c r="CO535" s="2087"/>
      <c r="CP535" s="2087"/>
      <c r="CQ535" s="6327"/>
      <c r="CR535" s="6327"/>
      <c r="CS535" s="2349"/>
    </row>
    <row r="536" spans="1:97" ht="12.75" customHeight="1">
      <c r="A536" s="6141"/>
      <c r="B536" s="6361"/>
      <c r="C536" s="6399"/>
      <c r="D536" s="6400"/>
      <c r="E536" s="6341"/>
      <c r="F536" s="6343"/>
      <c r="G536" s="6394"/>
      <c r="H536" s="6394"/>
      <c r="I536" s="6382"/>
      <c r="J536" s="6382"/>
      <c r="K536" s="6382"/>
      <c r="L536" s="6382"/>
      <c r="M536" s="6382"/>
      <c r="N536" s="6382"/>
      <c r="O536" s="6382"/>
      <c r="P536" s="6382"/>
      <c r="Q536" s="6382"/>
      <c r="R536" s="6382"/>
      <c r="S536" s="6382"/>
      <c r="T536" s="6382"/>
      <c r="U536" s="6382"/>
      <c r="V536" s="6382"/>
      <c r="W536" s="6382"/>
      <c r="X536" s="6382"/>
      <c r="Y536" s="6382"/>
      <c r="Z536" s="6382"/>
      <c r="AA536" s="6382"/>
      <c r="AB536" s="6382"/>
      <c r="AC536" s="6382"/>
      <c r="AD536" s="6382"/>
      <c r="AE536" s="6382"/>
      <c r="AF536" s="6382"/>
      <c r="AG536" s="6382"/>
      <c r="AH536" s="6382"/>
      <c r="AI536" s="6382"/>
      <c r="AJ536" s="6382"/>
      <c r="AK536" s="6382"/>
      <c r="AL536" s="6382"/>
      <c r="AM536" s="6382"/>
      <c r="AN536" s="6382"/>
      <c r="AO536" s="6382"/>
      <c r="AP536" s="6382"/>
      <c r="AQ536" s="6382"/>
      <c r="AR536" s="6382"/>
      <c r="AS536" s="6382"/>
      <c r="AT536" s="6382"/>
      <c r="AU536" s="6382"/>
      <c r="AV536" s="6382"/>
      <c r="AW536" s="6382"/>
      <c r="AX536" s="6382"/>
      <c r="AY536" s="6382"/>
      <c r="AZ536" s="6382"/>
      <c r="BA536" s="6382"/>
      <c r="BB536" s="6382"/>
      <c r="BC536" s="6382"/>
      <c r="BD536" s="6380" t="s">
        <v>2031</v>
      </c>
      <c r="BE536" s="6384"/>
      <c r="BF536" s="6397"/>
      <c r="BG536" s="6384"/>
      <c r="BH536" s="6384"/>
      <c r="BI536" s="6384"/>
      <c r="BJ536" s="6384"/>
      <c r="BK536" s="6206"/>
      <c r="BL536" s="6321"/>
      <c r="BM536" s="6321"/>
      <c r="BN536" s="6324"/>
      <c r="BO536" s="6321"/>
      <c r="BP536" s="6206"/>
      <c r="BQ536" s="6161"/>
      <c r="BR536" s="6161"/>
      <c r="BS536" s="6161"/>
      <c r="BT536" s="6161"/>
      <c r="BU536" s="2064" t="s">
        <v>2035</v>
      </c>
      <c r="BV536" s="2066" t="s">
        <v>857</v>
      </c>
      <c r="BW536" s="2065"/>
      <c r="BX536" s="2703">
        <v>3994</v>
      </c>
      <c r="BY536" s="2064" t="s">
        <v>2034</v>
      </c>
      <c r="BZ536" s="2703">
        <v>3994</v>
      </c>
      <c r="CA536" s="2064" t="s">
        <v>2036</v>
      </c>
      <c r="CB536" s="2067" t="s">
        <v>869</v>
      </c>
      <c r="CC536" s="2067" t="s">
        <v>869</v>
      </c>
      <c r="CD536" s="2056">
        <f>$CD$37</f>
        <v>256</v>
      </c>
      <c r="CE536" s="2056">
        <f>$CE$37</f>
        <v>256</v>
      </c>
      <c r="CF536" s="2056">
        <f>$CF$37</f>
        <v>256</v>
      </c>
      <c r="CG536" s="2056">
        <f>$CG$37</f>
        <v>256</v>
      </c>
      <c r="CH536" s="2086"/>
      <c r="CI536" s="1201">
        <v>5</v>
      </c>
      <c r="CJ536" s="1201" t="s">
        <v>859</v>
      </c>
      <c r="CK536" s="1201">
        <v>5</v>
      </c>
      <c r="CL536" s="2063"/>
      <c r="CM536" s="2063"/>
      <c r="CN536" s="2063"/>
      <c r="CO536" s="2063"/>
      <c r="CP536" s="2063"/>
      <c r="CQ536" s="6327"/>
      <c r="CR536" s="6327"/>
      <c r="CS536" s="2349"/>
    </row>
    <row r="537" spans="1:97" ht="12.75" customHeight="1">
      <c r="A537" s="6141"/>
      <c r="B537" s="6362"/>
      <c r="C537" s="6399"/>
      <c r="D537" s="6400"/>
      <c r="E537" s="6342"/>
      <c r="F537" s="6156"/>
      <c r="G537" s="6395"/>
      <c r="H537" s="6395"/>
      <c r="I537" s="6381"/>
      <c r="J537" s="6381"/>
      <c r="K537" s="6381"/>
      <c r="L537" s="6381"/>
      <c r="M537" s="6381"/>
      <c r="N537" s="6381"/>
      <c r="O537" s="6381"/>
      <c r="P537" s="6381"/>
      <c r="Q537" s="6381"/>
      <c r="R537" s="6381"/>
      <c r="S537" s="6381"/>
      <c r="T537" s="6381"/>
      <c r="U537" s="6381"/>
      <c r="V537" s="6381"/>
      <c r="W537" s="6381"/>
      <c r="X537" s="6381"/>
      <c r="Y537" s="6381"/>
      <c r="Z537" s="6381"/>
      <c r="AA537" s="6381"/>
      <c r="AB537" s="6381"/>
      <c r="AC537" s="6381"/>
      <c r="AD537" s="6381"/>
      <c r="AE537" s="6381"/>
      <c r="AF537" s="6381"/>
      <c r="AG537" s="6381"/>
      <c r="AH537" s="6381"/>
      <c r="AI537" s="6381"/>
      <c r="AJ537" s="6381"/>
      <c r="AK537" s="6381"/>
      <c r="AL537" s="6381"/>
      <c r="AM537" s="6381"/>
      <c r="AN537" s="6381"/>
      <c r="AO537" s="6381"/>
      <c r="AP537" s="6381"/>
      <c r="AQ537" s="6381"/>
      <c r="AR537" s="6381"/>
      <c r="AS537" s="6381"/>
      <c r="AT537" s="6381"/>
      <c r="AU537" s="6381"/>
      <c r="AV537" s="6381"/>
      <c r="AW537" s="6381"/>
      <c r="AX537" s="6381"/>
      <c r="AY537" s="6381"/>
      <c r="AZ537" s="6381"/>
      <c r="BA537" s="6381"/>
      <c r="BB537" s="6381"/>
      <c r="BC537" s="6381"/>
      <c r="BD537" s="6381"/>
      <c r="BE537" s="6385"/>
      <c r="BF537" s="6398"/>
      <c r="BG537" s="6385"/>
      <c r="BH537" s="6385"/>
      <c r="BI537" s="6385"/>
      <c r="BJ537" s="6385"/>
      <c r="BK537" s="6207"/>
      <c r="BL537" s="6322"/>
      <c r="BM537" s="6322"/>
      <c r="BN537" s="6325"/>
      <c r="BO537" s="6322"/>
      <c r="BP537" s="6207"/>
      <c r="BQ537" s="6162"/>
      <c r="BR537" s="6162"/>
      <c r="BS537" s="6162"/>
      <c r="BT537" s="6162"/>
      <c r="BU537" s="2064"/>
      <c r="BV537" s="2066"/>
      <c r="BW537" s="2065"/>
      <c r="BX537" s="1201"/>
      <c r="BY537" s="2064"/>
      <c r="BZ537" s="1201"/>
      <c r="CA537" s="2064"/>
      <c r="CB537" s="191"/>
      <c r="CC537" s="191"/>
      <c r="CD537" s="2218"/>
      <c r="CE537" s="2219"/>
      <c r="CF537" s="2219"/>
      <c r="CG537" s="2220"/>
      <c r="CH537" s="2086"/>
      <c r="CI537" s="1201"/>
      <c r="CJ537" s="1201"/>
      <c r="CK537" s="1201"/>
      <c r="CL537" s="2063"/>
      <c r="CM537" s="2063"/>
      <c r="CN537" s="2063"/>
      <c r="CO537" s="2063"/>
      <c r="CP537" s="2063"/>
      <c r="CQ537" s="6328"/>
      <c r="CR537" s="6328"/>
      <c r="CS537" s="2350"/>
    </row>
    <row r="538" spans="1:97" ht="12.75" customHeight="1">
      <c r="A538" s="6141"/>
      <c r="B538" s="6360" t="s">
        <v>2463</v>
      </c>
      <c r="C538" s="6399" t="s">
        <v>3793</v>
      </c>
      <c r="D538" s="6400" t="s">
        <v>6185</v>
      </c>
      <c r="E538" s="6401" t="s">
        <v>2026</v>
      </c>
      <c r="F538" s="6392" t="s">
        <v>6199</v>
      </c>
      <c r="G538" s="6393">
        <v>1</v>
      </c>
      <c r="H538" s="6393">
        <v>1</v>
      </c>
      <c r="I538" s="6380" t="s">
        <v>2028</v>
      </c>
      <c r="J538" s="6380" t="s">
        <v>2028</v>
      </c>
      <c r="K538" s="6380" t="s">
        <v>2029</v>
      </c>
      <c r="L538" s="6380" t="s">
        <v>2029</v>
      </c>
      <c r="M538" s="6380">
        <v>6</v>
      </c>
      <c r="N538" s="6380">
        <v>0</v>
      </c>
      <c r="O538" s="6380">
        <v>31</v>
      </c>
      <c r="P538" s="6380">
        <v>6</v>
      </c>
      <c r="Q538" s="6380">
        <v>0</v>
      </c>
      <c r="R538" s="6380">
        <v>31</v>
      </c>
      <c r="S538" s="6380">
        <v>0</v>
      </c>
      <c r="T538" s="6380">
        <v>0</v>
      </c>
      <c r="U538" s="6380">
        <v>0</v>
      </c>
      <c r="V538" s="6380">
        <v>0</v>
      </c>
      <c r="W538" s="6380">
        <v>0</v>
      </c>
      <c r="X538" s="6380">
        <v>0</v>
      </c>
      <c r="Y538" s="6380">
        <v>0</v>
      </c>
      <c r="Z538" s="6380">
        <v>0</v>
      </c>
      <c r="AA538" s="6380">
        <v>0</v>
      </c>
      <c r="AB538" s="6380">
        <v>0</v>
      </c>
      <c r="AC538" s="6380"/>
      <c r="AD538" s="6380"/>
      <c r="AE538" s="6380"/>
      <c r="AF538" s="6380"/>
      <c r="AG538" s="6380"/>
      <c r="AH538" s="6380"/>
      <c r="AI538" s="6380"/>
      <c r="AJ538" s="6380">
        <v>0</v>
      </c>
      <c r="AK538" s="6380">
        <v>0</v>
      </c>
      <c r="AL538" s="6380">
        <v>0</v>
      </c>
      <c r="AM538" s="6380">
        <v>0</v>
      </c>
      <c r="AN538" s="6380" t="s">
        <v>2029</v>
      </c>
      <c r="AO538" s="6380">
        <v>0</v>
      </c>
      <c r="AP538" s="6380">
        <v>0</v>
      </c>
      <c r="AQ538" s="6380">
        <v>0</v>
      </c>
      <c r="AR538" s="6380">
        <v>0</v>
      </c>
      <c r="AS538" s="6380" t="s">
        <v>4810</v>
      </c>
      <c r="AT538" s="6380"/>
      <c r="AU538" s="6380"/>
      <c r="AV538" s="6380"/>
      <c r="AW538" s="6380" t="s">
        <v>4809</v>
      </c>
      <c r="AX538" s="6380" t="s">
        <v>4809</v>
      </c>
      <c r="AY538" s="6380">
        <v>0</v>
      </c>
      <c r="AZ538" s="6380">
        <v>0</v>
      </c>
      <c r="BA538" s="6380">
        <v>0</v>
      </c>
      <c r="BB538" s="6380">
        <v>0</v>
      </c>
      <c r="BC538" s="6380" t="s">
        <v>2030</v>
      </c>
      <c r="BD538" s="6380" t="s">
        <v>2031</v>
      </c>
      <c r="BE538" s="6383">
        <v>11528</v>
      </c>
      <c r="BF538" s="6396">
        <f>BE538</f>
        <v>11528</v>
      </c>
      <c r="BG538" s="6383">
        <f>$CE$48+SUM(CE539:CE541)</f>
        <v>22554</v>
      </c>
      <c r="BH538" s="6383">
        <f>$CF$48+SUM(CF539/2+CF540+CF541)</f>
        <v>1375</v>
      </c>
      <c r="BI538" s="6383">
        <f>BH538</f>
        <v>1375</v>
      </c>
      <c r="BJ538" s="6383">
        <f>$CG$48+SUM(CG539/2+CG540+CG541)</f>
        <v>1640</v>
      </c>
      <c r="BK538" s="6212" t="s">
        <v>873</v>
      </c>
      <c r="BL538" s="6320">
        <v>4</v>
      </c>
      <c r="BM538" s="6320">
        <v>2</v>
      </c>
      <c r="BN538" s="6323" t="s">
        <v>2032</v>
      </c>
      <c r="BO538" s="6320" t="s">
        <v>2033</v>
      </c>
      <c r="BP538" s="6212" t="s">
        <v>2034</v>
      </c>
      <c r="BQ538" s="6160">
        <v>0</v>
      </c>
      <c r="BR538" s="6160">
        <v>0</v>
      </c>
      <c r="BS538" s="6160">
        <v>0</v>
      </c>
      <c r="BT538" s="6160">
        <v>0</v>
      </c>
      <c r="BU538" s="2064" t="s">
        <v>2035</v>
      </c>
      <c r="BV538" s="2066" t="s">
        <v>857</v>
      </c>
      <c r="BW538" s="2065"/>
      <c r="BX538" s="2702">
        <v>3979</v>
      </c>
      <c r="BY538" s="2064" t="s">
        <v>2034</v>
      </c>
      <c r="BZ538" s="2702">
        <v>3979</v>
      </c>
      <c r="CA538" s="2064" t="s">
        <v>2036</v>
      </c>
      <c r="CB538" s="2084" t="s">
        <v>2040</v>
      </c>
      <c r="CC538" s="2084" t="s">
        <v>1708</v>
      </c>
      <c r="CD538" s="2056">
        <f>$CD$35</f>
        <v>21696</v>
      </c>
      <c r="CE538" s="2056">
        <f>$CE$35</f>
        <v>21760</v>
      </c>
      <c r="CF538" s="2056">
        <f>$CF$36</f>
        <v>1024</v>
      </c>
      <c r="CG538" s="2056">
        <f>$CG$36</f>
        <v>1088</v>
      </c>
      <c r="CH538" s="2086"/>
      <c r="CI538" s="1201">
        <v>2</v>
      </c>
      <c r="CJ538" s="1201" t="s">
        <v>859</v>
      </c>
      <c r="CK538" s="1201">
        <v>2</v>
      </c>
      <c r="CL538" s="2063"/>
      <c r="CM538" s="2063"/>
      <c r="CN538" s="2063"/>
      <c r="CO538" s="2063"/>
      <c r="CP538" s="2063"/>
      <c r="CQ538" s="6326" t="s">
        <v>2466</v>
      </c>
      <c r="CR538" s="6326" t="s">
        <v>2459</v>
      </c>
      <c r="CS538" s="2813" t="s">
        <v>6354</v>
      </c>
    </row>
    <row r="539" spans="1:97" ht="12.75" customHeight="1">
      <c r="A539" s="6141"/>
      <c r="B539" s="6361"/>
      <c r="C539" s="6399"/>
      <c r="D539" s="6400"/>
      <c r="E539" s="6341"/>
      <c r="F539" s="6343"/>
      <c r="G539" s="6394"/>
      <c r="H539" s="6394"/>
      <c r="I539" s="6382"/>
      <c r="J539" s="6382"/>
      <c r="K539" s="6382"/>
      <c r="L539" s="6382"/>
      <c r="M539" s="6382"/>
      <c r="N539" s="6382"/>
      <c r="O539" s="6382"/>
      <c r="P539" s="6382"/>
      <c r="Q539" s="6382"/>
      <c r="R539" s="6382"/>
      <c r="S539" s="6382"/>
      <c r="T539" s="6382"/>
      <c r="U539" s="6382"/>
      <c r="V539" s="6382"/>
      <c r="W539" s="6382"/>
      <c r="X539" s="6382"/>
      <c r="Y539" s="6382"/>
      <c r="Z539" s="6382"/>
      <c r="AA539" s="6382"/>
      <c r="AB539" s="6382"/>
      <c r="AC539" s="6382"/>
      <c r="AD539" s="6382"/>
      <c r="AE539" s="6382"/>
      <c r="AF539" s="6382"/>
      <c r="AG539" s="6382"/>
      <c r="AH539" s="6382"/>
      <c r="AI539" s="6382"/>
      <c r="AJ539" s="6382"/>
      <c r="AK539" s="6382"/>
      <c r="AL539" s="6382"/>
      <c r="AM539" s="6382"/>
      <c r="AN539" s="6382"/>
      <c r="AO539" s="6382"/>
      <c r="AP539" s="6382"/>
      <c r="AQ539" s="6382"/>
      <c r="AR539" s="6382"/>
      <c r="AS539" s="6382"/>
      <c r="AT539" s="6382"/>
      <c r="AU539" s="6382"/>
      <c r="AV539" s="6382"/>
      <c r="AW539" s="6382"/>
      <c r="AX539" s="6382"/>
      <c r="AY539" s="6382"/>
      <c r="AZ539" s="6382"/>
      <c r="BA539" s="6382"/>
      <c r="BB539" s="6382"/>
      <c r="BC539" s="6382"/>
      <c r="BD539" s="6381"/>
      <c r="BE539" s="6384"/>
      <c r="BF539" s="6397"/>
      <c r="BG539" s="6384"/>
      <c r="BH539" s="6384"/>
      <c r="BI539" s="6384"/>
      <c r="BJ539" s="6384"/>
      <c r="BK539" s="6206"/>
      <c r="BL539" s="6321"/>
      <c r="BM539" s="6321"/>
      <c r="BN539" s="6324"/>
      <c r="BO539" s="6321"/>
      <c r="BP539" s="6206"/>
      <c r="BQ539" s="6161"/>
      <c r="BR539" s="6161"/>
      <c r="BS539" s="6161"/>
      <c r="BT539" s="6161"/>
      <c r="BU539" s="2064"/>
      <c r="BV539" s="2066"/>
      <c r="BW539" s="2065"/>
      <c r="BX539" s="2428"/>
      <c r="BY539" s="2428"/>
      <c r="BZ539" s="2428"/>
      <c r="CA539" s="2082"/>
      <c r="CB539" s="2082"/>
      <c r="CC539" s="2082"/>
      <c r="CH539" s="2087"/>
      <c r="CI539" s="2088"/>
      <c r="CJ539" s="2087"/>
      <c r="CK539" s="2087"/>
      <c r="CL539" s="2087"/>
      <c r="CM539" s="2087"/>
      <c r="CN539" s="2087"/>
      <c r="CO539" s="2087"/>
      <c r="CP539" s="2087"/>
      <c r="CQ539" s="6327"/>
      <c r="CR539" s="6327"/>
      <c r="CS539" s="2349"/>
    </row>
    <row r="540" spans="1:97" ht="12.75" customHeight="1">
      <c r="A540" s="6141"/>
      <c r="B540" s="6361"/>
      <c r="C540" s="6399"/>
      <c r="D540" s="6400"/>
      <c r="E540" s="6341"/>
      <c r="F540" s="6343"/>
      <c r="G540" s="6394"/>
      <c r="H540" s="6394"/>
      <c r="I540" s="6382"/>
      <c r="J540" s="6382"/>
      <c r="K540" s="6382"/>
      <c r="L540" s="6382"/>
      <c r="M540" s="6382"/>
      <c r="N540" s="6382"/>
      <c r="O540" s="6382"/>
      <c r="P540" s="6382"/>
      <c r="Q540" s="6382"/>
      <c r="R540" s="6382"/>
      <c r="S540" s="6382"/>
      <c r="T540" s="6382"/>
      <c r="U540" s="6382"/>
      <c r="V540" s="6382"/>
      <c r="W540" s="6382"/>
      <c r="X540" s="6382"/>
      <c r="Y540" s="6382"/>
      <c r="Z540" s="6382"/>
      <c r="AA540" s="6382"/>
      <c r="AB540" s="6382"/>
      <c r="AC540" s="6382"/>
      <c r="AD540" s="6382"/>
      <c r="AE540" s="6382"/>
      <c r="AF540" s="6382"/>
      <c r="AG540" s="6382"/>
      <c r="AH540" s="6382"/>
      <c r="AI540" s="6382"/>
      <c r="AJ540" s="6382"/>
      <c r="AK540" s="6382"/>
      <c r="AL540" s="6382"/>
      <c r="AM540" s="6382"/>
      <c r="AN540" s="6382"/>
      <c r="AO540" s="6382"/>
      <c r="AP540" s="6382"/>
      <c r="AQ540" s="6382"/>
      <c r="AR540" s="6382"/>
      <c r="AS540" s="6382"/>
      <c r="AT540" s="6382"/>
      <c r="AU540" s="6382"/>
      <c r="AV540" s="6382"/>
      <c r="AW540" s="6382"/>
      <c r="AX540" s="6382"/>
      <c r="AY540" s="6382"/>
      <c r="AZ540" s="6382"/>
      <c r="BA540" s="6382"/>
      <c r="BB540" s="6382"/>
      <c r="BC540" s="6382"/>
      <c r="BD540" s="6380" t="s">
        <v>2031</v>
      </c>
      <c r="BE540" s="6384"/>
      <c r="BF540" s="6397"/>
      <c r="BG540" s="6384"/>
      <c r="BH540" s="6384"/>
      <c r="BI540" s="6384"/>
      <c r="BJ540" s="6384"/>
      <c r="BK540" s="6206"/>
      <c r="BL540" s="6321"/>
      <c r="BM540" s="6321"/>
      <c r="BN540" s="6324"/>
      <c r="BO540" s="6321"/>
      <c r="BP540" s="6206"/>
      <c r="BQ540" s="6161"/>
      <c r="BR540" s="6161"/>
      <c r="BS540" s="6161"/>
      <c r="BT540" s="6161"/>
      <c r="BU540" s="2064" t="s">
        <v>2035</v>
      </c>
      <c r="BV540" s="2066" t="s">
        <v>857</v>
      </c>
      <c r="BW540" s="2065"/>
      <c r="BX540" s="2703">
        <v>3994</v>
      </c>
      <c r="BY540" s="2064" t="s">
        <v>2034</v>
      </c>
      <c r="BZ540" s="2703">
        <v>3994</v>
      </c>
      <c r="CA540" s="2064" t="s">
        <v>2036</v>
      </c>
      <c r="CB540" s="2067" t="s">
        <v>340</v>
      </c>
      <c r="CC540" s="2067" t="s">
        <v>340</v>
      </c>
      <c r="CD540" s="2056">
        <v>512</v>
      </c>
      <c r="CE540" s="2056">
        <v>512</v>
      </c>
      <c r="CF540" s="2056">
        <v>512</v>
      </c>
      <c r="CG540" s="2056">
        <v>512</v>
      </c>
      <c r="CH540" s="2086"/>
      <c r="CI540" s="1201">
        <v>8</v>
      </c>
      <c r="CJ540" s="1201" t="s">
        <v>859</v>
      </c>
      <c r="CK540" s="1201">
        <v>8</v>
      </c>
      <c r="CL540" s="2063"/>
      <c r="CM540" s="2063"/>
      <c r="CN540" s="2063"/>
      <c r="CO540" s="2063"/>
      <c r="CP540" s="2063"/>
      <c r="CQ540" s="6327"/>
      <c r="CR540" s="6327"/>
      <c r="CS540" s="2349"/>
    </row>
    <row r="541" spans="1:97" ht="12.75" customHeight="1">
      <c r="A541" s="6142"/>
      <c r="B541" s="6362"/>
      <c r="C541" s="6399"/>
      <c r="D541" s="6400"/>
      <c r="E541" s="6342"/>
      <c r="F541" s="6156"/>
      <c r="G541" s="6395"/>
      <c r="H541" s="6395"/>
      <c r="I541" s="6381"/>
      <c r="J541" s="6381"/>
      <c r="K541" s="6381"/>
      <c r="L541" s="6381"/>
      <c r="M541" s="6381"/>
      <c r="N541" s="6381"/>
      <c r="O541" s="6381"/>
      <c r="P541" s="6381"/>
      <c r="Q541" s="6381"/>
      <c r="R541" s="6381"/>
      <c r="S541" s="6381"/>
      <c r="T541" s="6381"/>
      <c r="U541" s="6381"/>
      <c r="V541" s="6381"/>
      <c r="W541" s="6381"/>
      <c r="X541" s="6381"/>
      <c r="Y541" s="6381"/>
      <c r="Z541" s="6381"/>
      <c r="AA541" s="6381"/>
      <c r="AB541" s="6381"/>
      <c r="AC541" s="6381"/>
      <c r="AD541" s="6381"/>
      <c r="AE541" s="6381"/>
      <c r="AF541" s="6381"/>
      <c r="AG541" s="6381"/>
      <c r="AH541" s="6381"/>
      <c r="AI541" s="6381"/>
      <c r="AJ541" s="6381"/>
      <c r="AK541" s="6381"/>
      <c r="AL541" s="6381"/>
      <c r="AM541" s="6381"/>
      <c r="AN541" s="6381"/>
      <c r="AO541" s="6381"/>
      <c r="AP541" s="6381"/>
      <c r="AQ541" s="6381"/>
      <c r="AR541" s="6381"/>
      <c r="AS541" s="6381"/>
      <c r="AT541" s="6381"/>
      <c r="AU541" s="6381"/>
      <c r="AV541" s="6381"/>
      <c r="AW541" s="6381"/>
      <c r="AX541" s="6381"/>
      <c r="AY541" s="6381"/>
      <c r="AZ541" s="6381"/>
      <c r="BA541" s="6381"/>
      <c r="BB541" s="6381"/>
      <c r="BC541" s="6381"/>
      <c r="BD541" s="6381"/>
      <c r="BE541" s="6385"/>
      <c r="BF541" s="6398"/>
      <c r="BG541" s="6385"/>
      <c r="BH541" s="6385"/>
      <c r="BI541" s="6385"/>
      <c r="BJ541" s="6385"/>
      <c r="BK541" s="6207"/>
      <c r="BL541" s="6322"/>
      <c r="BM541" s="6322"/>
      <c r="BN541" s="6325"/>
      <c r="BO541" s="6322"/>
      <c r="BP541" s="6207"/>
      <c r="BQ541" s="6162"/>
      <c r="BR541" s="6162"/>
      <c r="BS541" s="6162"/>
      <c r="BT541" s="6162"/>
      <c r="BU541" s="2064"/>
      <c r="BV541" s="2066"/>
      <c r="BW541" s="2065"/>
      <c r="BX541" s="1201"/>
      <c r="BY541" s="2064"/>
      <c r="BZ541" s="1201"/>
      <c r="CA541" s="2064"/>
      <c r="CB541" s="191"/>
      <c r="CC541" s="191"/>
      <c r="CD541" s="2218"/>
      <c r="CE541" s="2219"/>
      <c r="CF541" s="2219"/>
      <c r="CG541" s="2220"/>
      <c r="CH541" s="2086"/>
      <c r="CI541" s="1201"/>
      <c r="CJ541" s="1201"/>
      <c r="CK541" s="1201"/>
      <c r="CL541" s="2063"/>
      <c r="CM541" s="2063"/>
      <c r="CN541" s="2063"/>
      <c r="CO541" s="2063"/>
      <c r="CP541" s="2063"/>
      <c r="CQ541" s="6328"/>
      <c r="CR541" s="6328"/>
      <c r="CS541" s="2350"/>
    </row>
    <row r="542" spans="1:97" ht="12.75" customHeight="1">
      <c r="A542" s="6140" t="s">
        <v>6458</v>
      </c>
      <c r="B542" s="6360" t="s">
        <v>2463</v>
      </c>
      <c r="C542" s="3627" t="s">
        <v>5917</v>
      </c>
      <c r="D542" s="6386" t="s">
        <v>6188</v>
      </c>
      <c r="E542" s="6389" t="s">
        <v>2043</v>
      </c>
      <c r="F542" s="6392" t="s">
        <v>6194</v>
      </c>
      <c r="G542" s="6393">
        <v>1</v>
      </c>
      <c r="H542" s="6393">
        <v>1</v>
      </c>
      <c r="I542" s="6380" t="s">
        <v>2028</v>
      </c>
      <c r="J542" s="6380" t="s">
        <v>2028</v>
      </c>
      <c r="K542" s="6380" t="s">
        <v>2029</v>
      </c>
      <c r="L542" s="6380" t="s">
        <v>2029</v>
      </c>
      <c r="M542" s="6380">
        <v>8</v>
      </c>
      <c r="N542" s="6380">
        <v>0</v>
      </c>
      <c r="O542" s="6380">
        <v>31</v>
      </c>
      <c r="P542" s="6380">
        <v>8</v>
      </c>
      <c r="Q542" s="6380">
        <v>0</v>
      </c>
      <c r="R542" s="6380">
        <v>31</v>
      </c>
      <c r="S542" s="6380">
        <v>0</v>
      </c>
      <c r="T542" s="6380">
        <v>0</v>
      </c>
      <c r="U542" s="6380">
        <v>0</v>
      </c>
      <c r="V542" s="6380">
        <v>0</v>
      </c>
      <c r="W542" s="6380">
        <v>0</v>
      </c>
      <c r="X542" s="6380">
        <v>0</v>
      </c>
      <c r="Y542" s="6380">
        <v>0</v>
      </c>
      <c r="Z542" s="6380">
        <v>0</v>
      </c>
      <c r="AA542" s="6380">
        <v>0</v>
      </c>
      <c r="AB542" s="6380">
        <v>0</v>
      </c>
      <c r="AC542" s="6380"/>
      <c r="AD542" s="6380"/>
      <c r="AE542" s="6380"/>
      <c r="AF542" s="6380"/>
      <c r="AG542" s="6380"/>
      <c r="AH542" s="6380"/>
      <c r="AI542" s="6380"/>
      <c r="AJ542" s="6380">
        <v>0</v>
      </c>
      <c r="AK542" s="6380">
        <v>0</v>
      </c>
      <c r="AL542" s="6380">
        <v>0</v>
      </c>
      <c r="AM542" s="6380">
        <v>0</v>
      </c>
      <c r="AN542" s="6380" t="s">
        <v>2029</v>
      </c>
      <c r="AO542" s="6380">
        <v>0</v>
      </c>
      <c r="AP542" s="6380">
        <v>0</v>
      </c>
      <c r="AQ542" s="6380">
        <v>0</v>
      </c>
      <c r="AR542" s="6380">
        <v>0</v>
      </c>
      <c r="AS542" s="6380" t="s">
        <v>4810</v>
      </c>
      <c r="AT542" s="6380"/>
      <c r="AU542" s="6380"/>
      <c r="AV542" s="6380"/>
      <c r="AW542" s="6380" t="s">
        <v>4809</v>
      </c>
      <c r="AX542" s="6380" t="s">
        <v>4809</v>
      </c>
      <c r="AY542" s="6380">
        <v>0</v>
      </c>
      <c r="AZ542" s="6380">
        <v>0</v>
      </c>
      <c r="BA542" s="6380">
        <v>0</v>
      </c>
      <c r="BB542" s="6380">
        <v>0</v>
      </c>
      <c r="BC542" s="6380" t="s">
        <v>2030</v>
      </c>
      <c r="BD542" s="6380" t="s">
        <v>2031</v>
      </c>
      <c r="BE542" s="6383">
        <v>15368</v>
      </c>
      <c r="BF542" s="6383">
        <f>BE542</f>
        <v>15368</v>
      </c>
      <c r="BG542" s="6383">
        <f>$CE$48+SUM(CE543:CE545)</f>
        <v>26394</v>
      </c>
      <c r="BH542" s="6383">
        <f>$CF$48+SUM(CF543/2+CF544+CF545)</f>
        <v>1375</v>
      </c>
      <c r="BI542" s="6383">
        <f>BH542</f>
        <v>1375</v>
      </c>
      <c r="BJ542" s="6383">
        <f>$CG$48+SUM(CG543/2+CG544+CG545)</f>
        <v>1672</v>
      </c>
      <c r="BK542" s="6212" t="s">
        <v>873</v>
      </c>
      <c r="BL542" s="6320">
        <v>9</v>
      </c>
      <c r="BM542" s="6320">
        <v>2</v>
      </c>
      <c r="BN542" s="6323" t="s">
        <v>2045</v>
      </c>
      <c r="BO542" s="6320" t="s">
        <v>2033</v>
      </c>
      <c r="BP542" s="6212" t="s">
        <v>2034</v>
      </c>
      <c r="BQ542" s="6160">
        <v>0</v>
      </c>
      <c r="BR542" s="6160">
        <v>0</v>
      </c>
      <c r="BS542" s="6160">
        <v>0</v>
      </c>
      <c r="BT542" s="6160">
        <v>0</v>
      </c>
      <c r="BU542" s="2064" t="s">
        <v>2035</v>
      </c>
      <c r="BV542" s="2066" t="s">
        <v>857</v>
      </c>
      <c r="BW542" s="2065"/>
      <c r="BX542" s="2702">
        <v>3979</v>
      </c>
      <c r="BY542" s="2064" t="s">
        <v>2034</v>
      </c>
      <c r="BZ542" s="2702">
        <v>3979</v>
      </c>
      <c r="CA542" s="2064" t="s">
        <v>2036</v>
      </c>
      <c r="CB542" s="2084" t="s">
        <v>2040</v>
      </c>
      <c r="CC542" s="2084" t="s">
        <v>1708</v>
      </c>
      <c r="CD542" s="2056">
        <f>$CD$35</f>
        <v>21696</v>
      </c>
      <c r="CE542" s="2056">
        <f>$CE$35</f>
        <v>21760</v>
      </c>
      <c r="CF542" s="2056">
        <f>$CF$36</f>
        <v>1024</v>
      </c>
      <c r="CG542" s="2056">
        <f>$CG$36</f>
        <v>1088</v>
      </c>
      <c r="CH542" s="191"/>
      <c r="CI542" s="1201">
        <v>2</v>
      </c>
      <c r="CJ542" s="1201" t="s">
        <v>859</v>
      </c>
      <c r="CK542" s="1201">
        <v>2</v>
      </c>
      <c r="CL542" s="2063"/>
      <c r="CM542" s="2063"/>
      <c r="CN542" s="2063"/>
      <c r="CO542" s="2063"/>
      <c r="CP542" s="2063"/>
      <c r="CQ542" s="6326" t="s">
        <v>2468</v>
      </c>
      <c r="CR542" s="6326" t="s">
        <v>2459</v>
      </c>
      <c r="CS542" s="2813" t="s">
        <v>6354</v>
      </c>
    </row>
    <row r="543" spans="1:97" ht="12.75" customHeight="1">
      <c r="A543" s="6141"/>
      <c r="B543" s="6361"/>
      <c r="C543" s="3490"/>
      <c r="D543" s="6387"/>
      <c r="E543" s="6390"/>
      <c r="F543" s="6343"/>
      <c r="G543" s="6394"/>
      <c r="H543" s="6394"/>
      <c r="I543" s="6382"/>
      <c r="J543" s="6382"/>
      <c r="K543" s="6382"/>
      <c r="L543" s="6382"/>
      <c r="M543" s="6382"/>
      <c r="N543" s="6382"/>
      <c r="O543" s="6382"/>
      <c r="P543" s="6382"/>
      <c r="Q543" s="6382"/>
      <c r="R543" s="6382"/>
      <c r="S543" s="6382"/>
      <c r="T543" s="6382"/>
      <c r="U543" s="6382"/>
      <c r="V543" s="6382"/>
      <c r="W543" s="6382"/>
      <c r="X543" s="6382"/>
      <c r="Y543" s="6382"/>
      <c r="Z543" s="6382"/>
      <c r="AA543" s="6382"/>
      <c r="AB543" s="6382"/>
      <c r="AC543" s="6382"/>
      <c r="AD543" s="6382"/>
      <c r="AE543" s="6382"/>
      <c r="AF543" s="6382"/>
      <c r="AG543" s="6382"/>
      <c r="AH543" s="6382"/>
      <c r="AI543" s="6382"/>
      <c r="AJ543" s="6382"/>
      <c r="AK543" s="6382"/>
      <c r="AL543" s="6382"/>
      <c r="AM543" s="6382"/>
      <c r="AN543" s="6382"/>
      <c r="AO543" s="6382"/>
      <c r="AP543" s="6382"/>
      <c r="AQ543" s="6382"/>
      <c r="AR543" s="6382"/>
      <c r="AS543" s="6382"/>
      <c r="AT543" s="6382"/>
      <c r="AU543" s="6382"/>
      <c r="AV543" s="6382"/>
      <c r="AW543" s="6382"/>
      <c r="AX543" s="6382"/>
      <c r="AY543" s="6382"/>
      <c r="AZ543" s="6382"/>
      <c r="BA543" s="6382"/>
      <c r="BB543" s="6382"/>
      <c r="BC543" s="6382"/>
      <c r="BD543" s="6381"/>
      <c r="BE543" s="6384"/>
      <c r="BF543" s="6384"/>
      <c r="BG543" s="6384"/>
      <c r="BH543" s="6384"/>
      <c r="BI543" s="6384"/>
      <c r="BJ543" s="6384"/>
      <c r="BK543" s="6206"/>
      <c r="BL543" s="6321"/>
      <c r="BM543" s="6321"/>
      <c r="BN543" s="6324"/>
      <c r="BO543" s="6321"/>
      <c r="BP543" s="6206"/>
      <c r="BQ543" s="6161"/>
      <c r="BR543" s="6161"/>
      <c r="BS543" s="6161"/>
      <c r="BT543" s="6161"/>
      <c r="BU543" s="2064" t="s">
        <v>2035</v>
      </c>
      <c r="BV543" s="2066" t="s">
        <v>857</v>
      </c>
      <c r="BW543" s="2065"/>
      <c r="BX543" s="2703">
        <v>3990</v>
      </c>
      <c r="BY543" s="2064" t="s">
        <v>2034</v>
      </c>
      <c r="BZ543" s="2703">
        <v>3990</v>
      </c>
      <c r="CA543" s="2064" t="s">
        <v>2036</v>
      </c>
      <c r="CB543" s="2067" t="s">
        <v>4977</v>
      </c>
      <c r="CC543" s="2067" t="s">
        <v>4976</v>
      </c>
      <c r="CD543" s="2056">
        <f>$CD$26</f>
        <v>4032</v>
      </c>
      <c r="CE543" s="2056">
        <f>$CE$26</f>
        <v>4096</v>
      </c>
      <c r="CF543" s="2056">
        <f>$CF$26</f>
        <v>512</v>
      </c>
      <c r="CG543" s="2056">
        <f>$CG$26</f>
        <v>576</v>
      </c>
      <c r="CH543" s="2070"/>
      <c r="CI543" s="2069">
        <v>2</v>
      </c>
      <c r="CJ543" s="2069" t="s">
        <v>859</v>
      </c>
      <c r="CK543" s="2069">
        <v>2</v>
      </c>
      <c r="CL543" s="2068">
        <v>3</v>
      </c>
      <c r="CM543" s="2068" t="s">
        <v>875</v>
      </c>
      <c r="CN543" s="2068" t="s">
        <v>859</v>
      </c>
      <c r="CO543" s="2068" t="s">
        <v>876</v>
      </c>
      <c r="CP543" s="2068" t="s">
        <v>877</v>
      </c>
      <c r="CQ543" s="6327"/>
      <c r="CR543" s="6327"/>
      <c r="CS543" s="2349"/>
    </row>
    <row r="544" spans="1:97" ht="12.75" customHeight="1">
      <c r="A544" s="6141"/>
      <c r="B544" s="6361"/>
      <c r="C544" s="3490"/>
      <c r="D544" s="6387"/>
      <c r="E544" s="6390"/>
      <c r="F544" s="6343"/>
      <c r="G544" s="6394"/>
      <c r="H544" s="6394"/>
      <c r="I544" s="6382"/>
      <c r="J544" s="6382"/>
      <c r="K544" s="6382"/>
      <c r="L544" s="6382"/>
      <c r="M544" s="6382"/>
      <c r="N544" s="6382"/>
      <c r="O544" s="6382"/>
      <c r="P544" s="6382"/>
      <c r="Q544" s="6382"/>
      <c r="R544" s="6382"/>
      <c r="S544" s="6382"/>
      <c r="T544" s="6382"/>
      <c r="U544" s="6382"/>
      <c r="V544" s="6382"/>
      <c r="W544" s="6382"/>
      <c r="X544" s="6382"/>
      <c r="Y544" s="6382"/>
      <c r="Z544" s="6382"/>
      <c r="AA544" s="6382"/>
      <c r="AB544" s="6382"/>
      <c r="AC544" s="6382"/>
      <c r="AD544" s="6382"/>
      <c r="AE544" s="6382"/>
      <c r="AF544" s="6382"/>
      <c r="AG544" s="6382"/>
      <c r="AH544" s="6382"/>
      <c r="AI544" s="6382"/>
      <c r="AJ544" s="6382"/>
      <c r="AK544" s="6382"/>
      <c r="AL544" s="6382"/>
      <c r="AM544" s="6382"/>
      <c r="AN544" s="6382"/>
      <c r="AO544" s="6382"/>
      <c r="AP544" s="6382"/>
      <c r="AQ544" s="6382"/>
      <c r="AR544" s="6382"/>
      <c r="AS544" s="6382"/>
      <c r="AT544" s="6382"/>
      <c r="AU544" s="6382"/>
      <c r="AV544" s="6382"/>
      <c r="AW544" s="6382"/>
      <c r="AX544" s="6382"/>
      <c r="AY544" s="6382"/>
      <c r="AZ544" s="6382"/>
      <c r="BA544" s="6382"/>
      <c r="BB544" s="6382"/>
      <c r="BC544" s="6382"/>
      <c r="BD544" s="6380" t="s">
        <v>2031</v>
      </c>
      <c r="BE544" s="6384"/>
      <c r="BF544" s="6384"/>
      <c r="BG544" s="6384"/>
      <c r="BH544" s="6384"/>
      <c r="BI544" s="6384"/>
      <c r="BJ544" s="6384"/>
      <c r="BK544" s="6206"/>
      <c r="BL544" s="6321"/>
      <c r="BM544" s="6321"/>
      <c r="BN544" s="6324"/>
      <c r="BO544" s="6321"/>
      <c r="BP544" s="6206"/>
      <c r="BQ544" s="6161"/>
      <c r="BR544" s="6161"/>
      <c r="BS544" s="6161"/>
      <c r="BT544" s="6161"/>
      <c r="BU544" s="2064" t="s">
        <v>2035</v>
      </c>
      <c r="BV544" s="2066" t="s">
        <v>857</v>
      </c>
      <c r="BW544" s="2065"/>
      <c r="BX544" s="2703">
        <v>3994</v>
      </c>
      <c r="BY544" s="2064" t="s">
        <v>2034</v>
      </c>
      <c r="BZ544" s="2703">
        <v>3994</v>
      </c>
      <c r="CA544" s="2064" t="s">
        <v>2036</v>
      </c>
      <c r="CB544" s="2067" t="s">
        <v>869</v>
      </c>
      <c r="CC544" s="2067" t="s">
        <v>869</v>
      </c>
      <c r="CD544" s="2056">
        <f>$CD$37</f>
        <v>256</v>
      </c>
      <c r="CE544" s="2056">
        <f>$CE$37</f>
        <v>256</v>
      </c>
      <c r="CF544" s="2056">
        <f>$CF$37</f>
        <v>256</v>
      </c>
      <c r="CG544" s="2056">
        <f>$CG$37</f>
        <v>256</v>
      </c>
      <c r="CH544" s="191"/>
      <c r="CI544" s="1201">
        <v>5</v>
      </c>
      <c r="CJ544" s="1201" t="s">
        <v>859</v>
      </c>
      <c r="CK544" s="1201">
        <v>5</v>
      </c>
      <c r="CL544" s="2063"/>
      <c r="CM544" s="2063"/>
      <c r="CN544" s="2063"/>
      <c r="CO544" s="2063"/>
      <c r="CP544" s="2063"/>
      <c r="CQ544" s="6327"/>
      <c r="CR544" s="6327"/>
      <c r="CS544" s="2349"/>
    </row>
    <row r="545" spans="1:97" ht="12.75" customHeight="1">
      <c r="A545" s="6141"/>
      <c r="B545" s="6362"/>
      <c r="C545" s="3491"/>
      <c r="D545" s="6388"/>
      <c r="E545" s="6391"/>
      <c r="F545" s="6156"/>
      <c r="G545" s="6395"/>
      <c r="H545" s="6395"/>
      <c r="I545" s="6381"/>
      <c r="J545" s="6381"/>
      <c r="K545" s="6381"/>
      <c r="L545" s="6381"/>
      <c r="M545" s="6381"/>
      <c r="N545" s="6381"/>
      <c r="O545" s="6381"/>
      <c r="P545" s="6381"/>
      <c r="Q545" s="6381"/>
      <c r="R545" s="6381"/>
      <c r="S545" s="6381"/>
      <c r="T545" s="6381"/>
      <c r="U545" s="6381"/>
      <c r="V545" s="6381"/>
      <c r="W545" s="6381"/>
      <c r="X545" s="6381"/>
      <c r="Y545" s="6381"/>
      <c r="Z545" s="6381"/>
      <c r="AA545" s="6381"/>
      <c r="AB545" s="6381"/>
      <c r="AC545" s="6381"/>
      <c r="AD545" s="6381"/>
      <c r="AE545" s="6381"/>
      <c r="AF545" s="6381"/>
      <c r="AG545" s="6381"/>
      <c r="AH545" s="6381"/>
      <c r="AI545" s="6381"/>
      <c r="AJ545" s="6381"/>
      <c r="AK545" s="6381"/>
      <c r="AL545" s="6381"/>
      <c r="AM545" s="6381"/>
      <c r="AN545" s="6381"/>
      <c r="AO545" s="6381"/>
      <c r="AP545" s="6381"/>
      <c r="AQ545" s="6381"/>
      <c r="AR545" s="6381"/>
      <c r="AS545" s="6381"/>
      <c r="AT545" s="6381"/>
      <c r="AU545" s="6381"/>
      <c r="AV545" s="6381"/>
      <c r="AW545" s="6381"/>
      <c r="AX545" s="6381"/>
      <c r="AY545" s="6381"/>
      <c r="AZ545" s="6381"/>
      <c r="BA545" s="6381"/>
      <c r="BB545" s="6381"/>
      <c r="BC545" s="6381"/>
      <c r="BD545" s="6381"/>
      <c r="BE545" s="6385"/>
      <c r="BF545" s="6385"/>
      <c r="BG545" s="6385"/>
      <c r="BH545" s="6385"/>
      <c r="BI545" s="6385"/>
      <c r="BJ545" s="6385"/>
      <c r="BK545" s="6207"/>
      <c r="BL545" s="6322"/>
      <c r="BM545" s="6322"/>
      <c r="BN545" s="6325"/>
      <c r="BO545" s="6322"/>
      <c r="BP545" s="6207"/>
      <c r="BQ545" s="6162"/>
      <c r="BR545" s="6162"/>
      <c r="BS545" s="6162"/>
      <c r="BT545" s="6162"/>
      <c r="BU545" s="2064"/>
      <c r="BV545" s="2066"/>
      <c r="BW545" s="2065"/>
      <c r="BX545" s="1201"/>
      <c r="BY545" s="2064"/>
      <c r="BZ545" s="1201"/>
      <c r="CA545" s="2064"/>
      <c r="CB545" s="191"/>
      <c r="CC545" s="191"/>
      <c r="CD545" s="2218"/>
      <c r="CE545" s="2219"/>
      <c r="CF545" s="2219"/>
      <c r="CG545" s="2220"/>
      <c r="CH545" s="191"/>
      <c r="CI545" s="1201"/>
      <c r="CJ545" s="1201"/>
      <c r="CK545" s="1201"/>
      <c r="CL545" s="2063"/>
      <c r="CM545" s="2063"/>
      <c r="CN545" s="2063"/>
      <c r="CO545" s="2063"/>
      <c r="CP545" s="2063"/>
      <c r="CQ545" s="6328"/>
      <c r="CR545" s="6328"/>
      <c r="CS545" s="2350"/>
    </row>
    <row r="546" spans="1:97" ht="12.75" customHeight="1">
      <c r="A546" s="6141"/>
      <c r="B546" s="6360" t="s">
        <v>2463</v>
      </c>
      <c r="C546" s="3627" t="s">
        <v>5919</v>
      </c>
      <c r="D546" s="6386" t="s">
        <v>6184</v>
      </c>
      <c r="E546" s="6389" t="s">
        <v>2043</v>
      </c>
      <c r="F546" s="6392" t="s">
        <v>6195</v>
      </c>
      <c r="G546" s="6393">
        <v>1</v>
      </c>
      <c r="H546" s="6393">
        <v>1</v>
      </c>
      <c r="I546" s="6380" t="s">
        <v>2028</v>
      </c>
      <c r="J546" s="6380" t="s">
        <v>2028</v>
      </c>
      <c r="K546" s="6380" t="s">
        <v>2029</v>
      </c>
      <c r="L546" s="6380" t="s">
        <v>2029</v>
      </c>
      <c r="M546" s="6380">
        <v>8</v>
      </c>
      <c r="N546" s="6380">
        <v>0</v>
      </c>
      <c r="O546" s="6380">
        <v>31</v>
      </c>
      <c r="P546" s="6380">
        <v>8</v>
      </c>
      <c r="Q546" s="6380">
        <v>0</v>
      </c>
      <c r="R546" s="6380">
        <v>31</v>
      </c>
      <c r="S546" s="6380">
        <v>0</v>
      </c>
      <c r="T546" s="6380">
        <v>0</v>
      </c>
      <c r="U546" s="6380">
        <v>0</v>
      </c>
      <c r="V546" s="6380">
        <v>0</v>
      </c>
      <c r="W546" s="6380">
        <v>0</v>
      </c>
      <c r="X546" s="6380">
        <v>0</v>
      </c>
      <c r="Y546" s="6380">
        <v>0</v>
      </c>
      <c r="Z546" s="6380">
        <v>0</v>
      </c>
      <c r="AA546" s="6380">
        <v>0</v>
      </c>
      <c r="AB546" s="6380">
        <v>0</v>
      </c>
      <c r="AC546" s="6380"/>
      <c r="AD546" s="6380"/>
      <c r="AE546" s="6380"/>
      <c r="AF546" s="6380"/>
      <c r="AG546" s="6380"/>
      <c r="AH546" s="6380"/>
      <c r="AI546" s="6380"/>
      <c r="AJ546" s="6380">
        <v>0</v>
      </c>
      <c r="AK546" s="6380">
        <v>0</v>
      </c>
      <c r="AL546" s="6380">
        <v>0</v>
      </c>
      <c r="AM546" s="6380">
        <v>0</v>
      </c>
      <c r="AN546" s="6380" t="s">
        <v>2029</v>
      </c>
      <c r="AO546" s="6380">
        <v>0</v>
      </c>
      <c r="AP546" s="6380">
        <v>0</v>
      </c>
      <c r="AQ546" s="6380">
        <v>0</v>
      </c>
      <c r="AR546" s="6380">
        <v>0</v>
      </c>
      <c r="AS546" s="6380" t="s">
        <v>4810</v>
      </c>
      <c r="AT546" s="6380"/>
      <c r="AU546" s="6380"/>
      <c r="AV546" s="6380"/>
      <c r="AW546" s="6380" t="s">
        <v>4809</v>
      </c>
      <c r="AX546" s="6380" t="s">
        <v>4809</v>
      </c>
      <c r="AY546" s="6380">
        <v>0</v>
      </c>
      <c r="AZ546" s="6380">
        <v>0</v>
      </c>
      <c r="BA546" s="6380">
        <v>0</v>
      </c>
      <c r="BB546" s="6380">
        <v>0</v>
      </c>
      <c r="BC546" s="6380" t="s">
        <v>2030</v>
      </c>
      <c r="BD546" s="6380" t="s">
        <v>2031</v>
      </c>
      <c r="BE546" s="6383">
        <v>15624</v>
      </c>
      <c r="BF546" s="6383">
        <f>BE546</f>
        <v>15624</v>
      </c>
      <c r="BG546" s="6383">
        <f>$CE$48+SUM(CE547:CE549)</f>
        <v>26650</v>
      </c>
      <c r="BH546" s="6383">
        <f>$CF$48+SUM(CF547/2+CF548+CF549)</f>
        <v>1631</v>
      </c>
      <c r="BI546" s="6383">
        <f>BH546</f>
        <v>1631</v>
      </c>
      <c r="BJ546" s="6383">
        <f>$CG$48+SUM(CG547/2+CG548+CG549)</f>
        <v>1928</v>
      </c>
      <c r="BK546" s="6212" t="s">
        <v>873</v>
      </c>
      <c r="BL546" s="6320">
        <v>9</v>
      </c>
      <c r="BM546" s="6320">
        <v>2</v>
      </c>
      <c r="BN546" s="6323" t="s">
        <v>2045</v>
      </c>
      <c r="BO546" s="6320" t="s">
        <v>2033</v>
      </c>
      <c r="BP546" s="6212" t="s">
        <v>2034</v>
      </c>
      <c r="BQ546" s="6160">
        <v>0</v>
      </c>
      <c r="BR546" s="6160">
        <v>0</v>
      </c>
      <c r="BS546" s="6160">
        <v>0</v>
      </c>
      <c r="BT546" s="6160">
        <v>0</v>
      </c>
      <c r="BU546" s="2064" t="s">
        <v>2035</v>
      </c>
      <c r="BV546" s="2066" t="s">
        <v>857</v>
      </c>
      <c r="BW546" s="2065"/>
      <c r="BX546" s="2702">
        <v>3979</v>
      </c>
      <c r="BY546" s="2064" t="s">
        <v>2034</v>
      </c>
      <c r="BZ546" s="2702">
        <v>3979</v>
      </c>
      <c r="CA546" s="2064" t="s">
        <v>2036</v>
      </c>
      <c r="CB546" s="2084" t="s">
        <v>2040</v>
      </c>
      <c r="CC546" s="2084" t="s">
        <v>1708</v>
      </c>
      <c r="CD546" s="2056">
        <f>$CD$35</f>
        <v>21696</v>
      </c>
      <c r="CE546" s="2056">
        <f>$CE$35</f>
        <v>21760</v>
      </c>
      <c r="CF546" s="2056">
        <f>$CF$36</f>
        <v>1024</v>
      </c>
      <c r="CG546" s="2056">
        <f>$CG$36</f>
        <v>1088</v>
      </c>
      <c r="CH546" s="191"/>
      <c r="CI546" s="1201">
        <v>2</v>
      </c>
      <c r="CJ546" s="1201" t="s">
        <v>859</v>
      </c>
      <c r="CK546" s="1201">
        <v>2</v>
      </c>
      <c r="CL546" s="2063"/>
      <c r="CM546" s="2063"/>
      <c r="CN546" s="2063"/>
      <c r="CO546" s="2063"/>
      <c r="CP546" s="2063"/>
      <c r="CQ546" s="6326" t="s">
        <v>2468</v>
      </c>
      <c r="CR546" s="6326" t="s">
        <v>2459</v>
      </c>
      <c r="CS546" s="2813" t="s">
        <v>6354</v>
      </c>
    </row>
    <row r="547" spans="1:97" ht="12.75" customHeight="1">
      <c r="A547" s="6141"/>
      <c r="B547" s="6361"/>
      <c r="C547" s="3490"/>
      <c r="D547" s="6387"/>
      <c r="E547" s="6390"/>
      <c r="F547" s="6343"/>
      <c r="G547" s="6394"/>
      <c r="H547" s="6394"/>
      <c r="I547" s="6382"/>
      <c r="J547" s="6382"/>
      <c r="K547" s="6382"/>
      <c r="L547" s="6382"/>
      <c r="M547" s="6382"/>
      <c r="N547" s="6382"/>
      <c r="O547" s="6382"/>
      <c r="P547" s="6382"/>
      <c r="Q547" s="6382"/>
      <c r="R547" s="6382"/>
      <c r="S547" s="6382"/>
      <c r="T547" s="6382"/>
      <c r="U547" s="6382"/>
      <c r="V547" s="6382"/>
      <c r="W547" s="6382"/>
      <c r="X547" s="6382"/>
      <c r="Y547" s="6382"/>
      <c r="Z547" s="6382"/>
      <c r="AA547" s="6382"/>
      <c r="AB547" s="6382"/>
      <c r="AC547" s="6382"/>
      <c r="AD547" s="6382"/>
      <c r="AE547" s="6382"/>
      <c r="AF547" s="6382"/>
      <c r="AG547" s="6382"/>
      <c r="AH547" s="6382"/>
      <c r="AI547" s="6382"/>
      <c r="AJ547" s="6382"/>
      <c r="AK547" s="6382"/>
      <c r="AL547" s="6382"/>
      <c r="AM547" s="6382"/>
      <c r="AN547" s="6382"/>
      <c r="AO547" s="6382"/>
      <c r="AP547" s="6382"/>
      <c r="AQ547" s="6382"/>
      <c r="AR547" s="6382"/>
      <c r="AS547" s="6382"/>
      <c r="AT547" s="6382"/>
      <c r="AU547" s="6382"/>
      <c r="AV547" s="6382"/>
      <c r="AW547" s="6382"/>
      <c r="AX547" s="6382"/>
      <c r="AY547" s="6382"/>
      <c r="AZ547" s="6382"/>
      <c r="BA547" s="6382"/>
      <c r="BB547" s="6382"/>
      <c r="BC547" s="6382"/>
      <c r="BD547" s="6381"/>
      <c r="BE547" s="6384"/>
      <c r="BF547" s="6384"/>
      <c r="BG547" s="6384"/>
      <c r="BH547" s="6384"/>
      <c r="BI547" s="6384"/>
      <c r="BJ547" s="6384"/>
      <c r="BK547" s="6206"/>
      <c r="BL547" s="6321"/>
      <c r="BM547" s="6321"/>
      <c r="BN547" s="6324"/>
      <c r="BO547" s="6321"/>
      <c r="BP547" s="6206"/>
      <c r="BQ547" s="6161"/>
      <c r="BR547" s="6161"/>
      <c r="BS547" s="6161"/>
      <c r="BT547" s="6161"/>
      <c r="BU547" s="2064" t="s">
        <v>2035</v>
      </c>
      <c r="BV547" s="2066" t="s">
        <v>857</v>
      </c>
      <c r="BW547" s="2065"/>
      <c r="BX547" s="2703">
        <v>3990</v>
      </c>
      <c r="BY547" s="2064" t="s">
        <v>2034</v>
      </c>
      <c r="BZ547" s="2703">
        <v>3990</v>
      </c>
      <c r="CA547" s="2064" t="s">
        <v>2036</v>
      </c>
      <c r="CB547" s="2067" t="s">
        <v>4977</v>
      </c>
      <c r="CC547" s="2067" t="s">
        <v>4976</v>
      </c>
      <c r="CD547" s="2056">
        <f>$CD$26</f>
        <v>4032</v>
      </c>
      <c r="CE547" s="2056">
        <f>$CE$26</f>
        <v>4096</v>
      </c>
      <c r="CF547" s="2056">
        <f>$CF$26</f>
        <v>512</v>
      </c>
      <c r="CG547" s="2056">
        <f>$CG$26</f>
        <v>576</v>
      </c>
      <c r="CH547" s="2070"/>
      <c r="CI547" s="2069">
        <v>2</v>
      </c>
      <c r="CJ547" s="2069" t="s">
        <v>859</v>
      </c>
      <c r="CK547" s="2069">
        <v>2</v>
      </c>
      <c r="CL547" s="2068">
        <v>3</v>
      </c>
      <c r="CM547" s="2068" t="s">
        <v>875</v>
      </c>
      <c r="CN547" s="2068" t="s">
        <v>859</v>
      </c>
      <c r="CO547" s="2068" t="s">
        <v>876</v>
      </c>
      <c r="CP547" s="2068" t="s">
        <v>877</v>
      </c>
      <c r="CQ547" s="6327"/>
      <c r="CR547" s="6327"/>
      <c r="CS547" s="2349"/>
    </row>
    <row r="548" spans="1:97" ht="12.75" customHeight="1">
      <c r="A548" s="6141"/>
      <c r="B548" s="6361"/>
      <c r="C548" s="3490"/>
      <c r="D548" s="6387"/>
      <c r="E548" s="6390"/>
      <c r="F548" s="6343"/>
      <c r="G548" s="6394"/>
      <c r="H548" s="6394"/>
      <c r="I548" s="6382"/>
      <c r="J548" s="6382"/>
      <c r="K548" s="6382"/>
      <c r="L548" s="6382"/>
      <c r="M548" s="6382"/>
      <c r="N548" s="6382"/>
      <c r="O548" s="6382"/>
      <c r="P548" s="6382"/>
      <c r="Q548" s="6382"/>
      <c r="R548" s="6382"/>
      <c r="S548" s="6382"/>
      <c r="T548" s="6382"/>
      <c r="U548" s="6382"/>
      <c r="V548" s="6382"/>
      <c r="W548" s="6382"/>
      <c r="X548" s="6382"/>
      <c r="Y548" s="6382"/>
      <c r="Z548" s="6382"/>
      <c r="AA548" s="6382"/>
      <c r="AB548" s="6382"/>
      <c r="AC548" s="6382"/>
      <c r="AD548" s="6382"/>
      <c r="AE548" s="6382"/>
      <c r="AF548" s="6382"/>
      <c r="AG548" s="6382"/>
      <c r="AH548" s="6382"/>
      <c r="AI548" s="6382"/>
      <c r="AJ548" s="6382"/>
      <c r="AK548" s="6382"/>
      <c r="AL548" s="6382"/>
      <c r="AM548" s="6382"/>
      <c r="AN548" s="6382"/>
      <c r="AO548" s="6382"/>
      <c r="AP548" s="6382"/>
      <c r="AQ548" s="6382"/>
      <c r="AR548" s="6382"/>
      <c r="AS548" s="6382"/>
      <c r="AT548" s="6382"/>
      <c r="AU548" s="6382"/>
      <c r="AV548" s="6382"/>
      <c r="AW548" s="6382"/>
      <c r="AX548" s="6382"/>
      <c r="AY548" s="6382"/>
      <c r="AZ548" s="6382"/>
      <c r="BA548" s="6382"/>
      <c r="BB548" s="6382"/>
      <c r="BC548" s="6382"/>
      <c r="BD548" s="6380" t="s">
        <v>2031</v>
      </c>
      <c r="BE548" s="6384"/>
      <c r="BF548" s="6384"/>
      <c r="BG548" s="6384"/>
      <c r="BH548" s="6384"/>
      <c r="BI548" s="6384"/>
      <c r="BJ548" s="6384"/>
      <c r="BK548" s="6206"/>
      <c r="BL548" s="6321"/>
      <c r="BM548" s="6321"/>
      <c r="BN548" s="6324"/>
      <c r="BO548" s="6321"/>
      <c r="BP548" s="6206"/>
      <c r="BQ548" s="6161"/>
      <c r="BR548" s="6161"/>
      <c r="BS548" s="6161"/>
      <c r="BT548" s="6161"/>
      <c r="BU548" s="2064" t="s">
        <v>2035</v>
      </c>
      <c r="BV548" s="2066" t="s">
        <v>857</v>
      </c>
      <c r="BW548" s="2065"/>
      <c r="BX548" s="2703">
        <v>3994</v>
      </c>
      <c r="BY548" s="2064" t="s">
        <v>2034</v>
      </c>
      <c r="BZ548" s="2703">
        <v>3994</v>
      </c>
      <c r="CA548" s="2064" t="s">
        <v>2036</v>
      </c>
      <c r="CB548" s="2067" t="s">
        <v>340</v>
      </c>
      <c r="CC548" s="2067" t="s">
        <v>340</v>
      </c>
      <c r="CD548" s="2056">
        <v>512</v>
      </c>
      <c r="CE548" s="2056">
        <v>512</v>
      </c>
      <c r="CF548" s="2056">
        <v>512</v>
      </c>
      <c r="CG548" s="2056">
        <v>512</v>
      </c>
      <c r="CH548" s="191"/>
      <c r="CI548" s="1201">
        <v>8</v>
      </c>
      <c r="CJ548" s="1201" t="s">
        <v>859</v>
      </c>
      <c r="CK548" s="1201">
        <v>8</v>
      </c>
      <c r="CL548" s="2063"/>
      <c r="CM548" s="2063"/>
      <c r="CN548" s="2063"/>
      <c r="CO548" s="2063"/>
      <c r="CP548" s="2063"/>
      <c r="CQ548" s="6327"/>
      <c r="CR548" s="6327"/>
      <c r="CS548" s="2349"/>
    </row>
    <row r="549" spans="1:97" ht="12.75" customHeight="1">
      <c r="A549" s="6142"/>
      <c r="B549" s="6362"/>
      <c r="C549" s="3491"/>
      <c r="D549" s="6388"/>
      <c r="E549" s="6391"/>
      <c r="F549" s="6156"/>
      <c r="G549" s="6395"/>
      <c r="H549" s="6395"/>
      <c r="I549" s="6381"/>
      <c r="J549" s="6381"/>
      <c r="K549" s="6381"/>
      <c r="L549" s="6381"/>
      <c r="M549" s="6381"/>
      <c r="N549" s="6381"/>
      <c r="O549" s="6381"/>
      <c r="P549" s="6381"/>
      <c r="Q549" s="6381"/>
      <c r="R549" s="6381"/>
      <c r="S549" s="6381"/>
      <c r="T549" s="6381"/>
      <c r="U549" s="6381"/>
      <c r="V549" s="6381"/>
      <c r="W549" s="6381"/>
      <c r="X549" s="6381"/>
      <c r="Y549" s="6381"/>
      <c r="Z549" s="6381"/>
      <c r="AA549" s="6381"/>
      <c r="AB549" s="6381"/>
      <c r="AC549" s="6381"/>
      <c r="AD549" s="6381"/>
      <c r="AE549" s="6381"/>
      <c r="AF549" s="6381"/>
      <c r="AG549" s="6381"/>
      <c r="AH549" s="6381"/>
      <c r="AI549" s="6381"/>
      <c r="AJ549" s="6381"/>
      <c r="AK549" s="6381"/>
      <c r="AL549" s="6381"/>
      <c r="AM549" s="6381"/>
      <c r="AN549" s="6381"/>
      <c r="AO549" s="6381"/>
      <c r="AP549" s="6381"/>
      <c r="AQ549" s="6381"/>
      <c r="AR549" s="6381"/>
      <c r="AS549" s="6381"/>
      <c r="AT549" s="6381"/>
      <c r="AU549" s="6381"/>
      <c r="AV549" s="6381"/>
      <c r="AW549" s="6381"/>
      <c r="AX549" s="6381"/>
      <c r="AY549" s="6381"/>
      <c r="AZ549" s="6381"/>
      <c r="BA549" s="6381"/>
      <c r="BB549" s="6381"/>
      <c r="BC549" s="6381"/>
      <c r="BD549" s="6381"/>
      <c r="BE549" s="6385"/>
      <c r="BF549" s="6385"/>
      <c r="BG549" s="6385"/>
      <c r="BH549" s="6385"/>
      <c r="BI549" s="6385"/>
      <c r="BJ549" s="6385"/>
      <c r="BK549" s="6207"/>
      <c r="BL549" s="6322"/>
      <c r="BM549" s="6322"/>
      <c r="BN549" s="6325"/>
      <c r="BO549" s="6322"/>
      <c r="BP549" s="6207"/>
      <c r="BQ549" s="6162"/>
      <c r="BR549" s="6162"/>
      <c r="BS549" s="6162"/>
      <c r="BT549" s="6162"/>
      <c r="BU549" s="2064"/>
      <c r="BV549" s="2066"/>
      <c r="BW549" s="2065"/>
      <c r="BX549" s="1201"/>
      <c r="BY549" s="2064"/>
      <c r="BZ549" s="1201"/>
      <c r="CA549" s="2064"/>
      <c r="CB549" s="191"/>
      <c r="CC549" s="191"/>
      <c r="CD549" s="2218"/>
      <c r="CE549" s="2219"/>
      <c r="CF549" s="2219"/>
      <c r="CG549" s="2220"/>
      <c r="CH549" s="191"/>
      <c r="CI549" s="1201"/>
      <c r="CJ549" s="1201"/>
      <c r="CK549" s="1201"/>
      <c r="CL549" s="2063"/>
      <c r="CM549" s="2063"/>
      <c r="CN549" s="2063"/>
      <c r="CO549" s="2063"/>
      <c r="CP549" s="2063"/>
      <c r="CQ549" s="6328"/>
      <c r="CR549" s="6328"/>
      <c r="CS549" s="2350"/>
    </row>
    <row r="550" spans="1:97" ht="12.75" customHeight="1">
      <c r="A550" s="6140" t="s">
        <v>6459</v>
      </c>
      <c r="B550" s="6360" t="s">
        <v>2463</v>
      </c>
      <c r="C550" s="3627" t="s">
        <v>5925</v>
      </c>
      <c r="D550" s="6386" t="s">
        <v>6189</v>
      </c>
      <c r="E550" s="6389" t="s">
        <v>2050</v>
      </c>
      <c r="F550" s="6392" t="s">
        <v>6196</v>
      </c>
      <c r="G550" s="6393">
        <v>1</v>
      </c>
      <c r="H550" s="6393">
        <v>1</v>
      </c>
      <c r="I550" s="6380" t="s">
        <v>2028</v>
      </c>
      <c r="J550" s="6380" t="s">
        <v>2028</v>
      </c>
      <c r="K550" s="6380" t="s">
        <v>2029</v>
      </c>
      <c r="L550" s="6380" t="s">
        <v>2029</v>
      </c>
      <c r="M550" s="6380">
        <v>9</v>
      </c>
      <c r="N550" s="6380">
        <v>0</v>
      </c>
      <c r="O550" s="6380">
        <v>31</v>
      </c>
      <c r="P550" s="6380">
        <v>9</v>
      </c>
      <c r="Q550" s="6380">
        <v>0</v>
      </c>
      <c r="R550" s="6380">
        <v>31</v>
      </c>
      <c r="S550" s="6380">
        <v>0</v>
      </c>
      <c r="T550" s="6380">
        <v>0</v>
      </c>
      <c r="U550" s="6380">
        <v>0</v>
      </c>
      <c r="V550" s="6380">
        <v>0</v>
      </c>
      <c r="W550" s="6380">
        <v>0</v>
      </c>
      <c r="X550" s="6380">
        <v>0</v>
      </c>
      <c r="Y550" s="6380">
        <v>0</v>
      </c>
      <c r="Z550" s="6380">
        <v>0</v>
      </c>
      <c r="AA550" s="6380">
        <v>0</v>
      </c>
      <c r="AB550" s="6380">
        <v>0</v>
      </c>
      <c r="AC550" s="6380"/>
      <c r="AD550" s="6380"/>
      <c r="AE550" s="6380"/>
      <c r="AF550" s="6380"/>
      <c r="AG550" s="6380"/>
      <c r="AH550" s="6380"/>
      <c r="AI550" s="6380"/>
      <c r="AJ550" s="6380">
        <v>0</v>
      </c>
      <c r="AK550" s="6380">
        <v>0</v>
      </c>
      <c r="AL550" s="6380">
        <v>0</v>
      </c>
      <c r="AM550" s="6380">
        <v>0</v>
      </c>
      <c r="AN550" s="6380" t="s">
        <v>2029</v>
      </c>
      <c r="AO550" s="6380">
        <v>0</v>
      </c>
      <c r="AP550" s="6380">
        <v>0</v>
      </c>
      <c r="AQ550" s="6380">
        <v>0</v>
      </c>
      <c r="AR550" s="6380">
        <v>0</v>
      </c>
      <c r="AS550" s="6380" t="s">
        <v>4810</v>
      </c>
      <c r="AT550" s="6380"/>
      <c r="AU550" s="6380"/>
      <c r="AV550" s="6380"/>
      <c r="AW550" s="6380" t="s">
        <v>4809</v>
      </c>
      <c r="AX550" s="6380" t="s">
        <v>4809</v>
      </c>
      <c r="AY550" s="6380">
        <v>0</v>
      </c>
      <c r="AZ550" s="6380">
        <v>0</v>
      </c>
      <c r="BA550" s="6380">
        <v>0</v>
      </c>
      <c r="BB550" s="6380">
        <v>0</v>
      </c>
      <c r="BC550" s="6380" t="s">
        <v>2030</v>
      </c>
      <c r="BD550" s="6380" t="s">
        <v>2031</v>
      </c>
      <c r="BE550" s="6383">
        <v>19336</v>
      </c>
      <c r="BF550" s="6383">
        <f>BE550</f>
        <v>19336</v>
      </c>
      <c r="BG550" s="6383">
        <f>$CE$48+SUM(CE551:CE553)</f>
        <v>30362</v>
      </c>
      <c r="BH550" s="6383">
        <f>$CF$48+SUM(CF551/2+CF552+CF553)</f>
        <v>1375</v>
      </c>
      <c r="BI550" s="6383">
        <f>BH550</f>
        <v>1375</v>
      </c>
      <c r="BJ550" s="6383">
        <f>$CG$48+SUM(CG551/2+CG552+CG553)</f>
        <v>1672</v>
      </c>
      <c r="BK550" s="6212" t="s">
        <v>873</v>
      </c>
      <c r="BL550" s="6320">
        <v>9</v>
      </c>
      <c r="BM550" s="6320">
        <v>2</v>
      </c>
      <c r="BN550" s="6323" t="s">
        <v>2045</v>
      </c>
      <c r="BO550" s="6320" t="s">
        <v>2033</v>
      </c>
      <c r="BP550" s="6212" t="s">
        <v>2034</v>
      </c>
      <c r="BQ550" s="6160">
        <v>0</v>
      </c>
      <c r="BR550" s="6160">
        <v>0</v>
      </c>
      <c r="BS550" s="6160">
        <v>0</v>
      </c>
      <c r="BT550" s="6160">
        <v>0</v>
      </c>
      <c r="BU550" s="2064" t="s">
        <v>2035</v>
      </c>
      <c r="BV550" s="2066" t="s">
        <v>857</v>
      </c>
      <c r="BW550" s="2065"/>
      <c r="BX550" s="2702">
        <v>3979</v>
      </c>
      <c r="BY550" s="2064" t="s">
        <v>2034</v>
      </c>
      <c r="BZ550" s="2702">
        <v>3979</v>
      </c>
      <c r="CA550" s="2064" t="s">
        <v>2036</v>
      </c>
      <c r="CB550" s="2084" t="s">
        <v>2040</v>
      </c>
      <c r="CC550" s="2084" t="s">
        <v>1708</v>
      </c>
      <c r="CD550" s="2056">
        <f>$CD$35</f>
        <v>21696</v>
      </c>
      <c r="CE550" s="2056">
        <f>$CE$35</f>
        <v>21760</v>
      </c>
      <c r="CF550" s="2056">
        <f>$CF$36</f>
        <v>1024</v>
      </c>
      <c r="CG550" s="2056">
        <f>$CG$36</f>
        <v>1088</v>
      </c>
      <c r="CH550" s="191"/>
      <c r="CI550" s="1201">
        <v>2</v>
      </c>
      <c r="CJ550" s="1201" t="s">
        <v>859</v>
      </c>
      <c r="CK550" s="1201">
        <v>2</v>
      </c>
      <c r="CL550" s="2063"/>
      <c r="CM550" s="2063"/>
      <c r="CN550" s="2063"/>
      <c r="CO550" s="2063"/>
      <c r="CP550" s="2063"/>
      <c r="CQ550" s="6326" t="s">
        <v>2468</v>
      </c>
      <c r="CR550" s="6326" t="s">
        <v>2459</v>
      </c>
      <c r="CS550" s="2813" t="s">
        <v>6354</v>
      </c>
    </row>
    <row r="551" spans="1:97" ht="12.75" customHeight="1">
      <c r="A551" s="6141"/>
      <c r="B551" s="6361"/>
      <c r="C551" s="3490"/>
      <c r="D551" s="6387"/>
      <c r="E551" s="6390"/>
      <c r="F551" s="6343"/>
      <c r="G551" s="6394"/>
      <c r="H551" s="6394"/>
      <c r="I551" s="6382"/>
      <c r="J551" s="6382"/>
      <c r="K551" s="6382"/>
      <c r="L551" s="6382"/>
      <c r="M551" s="6382"/>
      <c r="N551" s="6382"/>
      <c r="O551" s="6382"/>
      <c r="P551" s="6382"/>
      <c r="Q551" s="6382"/>
      <c r="R551" s="6382"/>
      <c r="S551" s="6382"/>
      <c r="T551" s="6382"/>
      <c r="U551" s="6382"/>
      <c r="V551" s="6382"/>
      <c r="W551" s="6382"/>
      <c r="X551" s="6382"/>
      <c r="Y551" s="6382"/>
      <c r="Z551" s="6382"/>
      <c r="AA551" s="6382"/>
      <c r="AB551" s="6382"/>
      <c r="AC551" s="6382"/>
      <c r="AD551" s="6382"/>
      <c r="AE551" s="6382"/>
      <c r="AF551" s="6382"/>
      <c r="AG551" s="6382"/>
      <c r="AH551" s="6382"/>
      <c r="AI551" s="6382"/>
      <c r="AJ551" s="6382"/>
      <c r="AK551" s="6382"/>
      <c r="AL551" s="6382"/>
      <c r="AM551" s="6382"/>
      <c r="AN551" s="6382"/>
      <c r="AO551" s="6382"/>
      <c r="AP551" s="6382"/>
      <c r="AQ551" s="6382"/>
      <c r="AR551" s="6382"/>
      <c r="AS551" s="6382"/>
      <c r="AT551" s="6382"/>
      <c r="AU551" s="6382"/>
      <c r="AV551" s="6382"/>
      <c r="AW551" s="6382"/>
      <c r="AX551" s="6382"/>
      <c r="AY551" s="6382"/>
      <c r="AZ551" s="6382"/>
      <c r="BA551" s="6382"/>
      <c r="BB551" s="6382"/>
      <c r="BC551" s="6382"/>
      <c r="BD551" s="6381"/>
      <c r="BE551" s="6384"/>
      <c r="BF551" s="6384"/>
      <c r="BG551" s="6384"/>
      <c r="BH551" s="6384"/>
      <c r="BI551" s="6384"/>
      <c r="BJ551" s="6384"/>
      <c r="BK551" s="6206"/>
      <c r="BL551" s="6321"/>
      <c r="BM551" s="6321"/>
      <c r="BN551" s="6324"/>
      <c r="BO551" s="6321"/>
      <c r="BP551" s="6206"/>
      <c r="BQ551" s="6161"/>
      <c r="BR551" s="6161"/>
      <c r="BS551" s="6161"/>
      <c r="BT551" s="6161"/>
      <c r="BU551" s="2064" t="s">
        <v>2035</v>
      </c>
      <c r="BV551" s="2066" t="s">
        <v>857</v>
      </c>
      <c r="BW551" s="2065"/>
      <c r="BX551" s="2703">
        <v>3990</v>
      </c>
      <c r="BY551" s="2064" t="s">
        <v>2034</v>
      </c>
      <c r="BZ551" s="2703">
        <v>3990</v>
      </c>
      <c r="CA551" s="2064" t="s">
        <v>2036</v>
      </c>
      <c r="CB551" s="2067" t="s">
        <v>5356</v>
      </c>
      <c r="CC551" s="2067" t="s">
        <v>4976</v>
      </c>
      <c r="CD551" s="2056">
        <f>$CD$28</f>
        <v>8000</v>
      </c>
      <c r="CE551" s="2056">
        <f>$CE$28</f>
        <v>8064</v>
      </c>
      <c r="CF551" s="2056">
        <f>$CF$27</f>
        <v>512</v>
      </c>
      <c r="CG551" s="2056">
        <f>$CG$27</f>
        <v>576</v>
      </c>
      <c r="CH551" s="2070"/>
      <c r="CI551" s="2069">
        <v>2</v>
      </c>
      <c r="CJ551" s="2069" t="s">
        <v>859</v>
      </c>
      <c r="CK551" s="2069">
        <v>2</v>
      </c>
      <c r="CL551" s="2068">
        <v>6</v>
      </c>
      <c r="CM551" s="2068" t="s">
        <v>875</v>
      </c>
      <c r="CN551" s="2068" t="s">
        <v>859</v>
      </c>
      <c r="CO551" s="2068" t="s">
        <v>876</v>
      </c>
      <c r="CP551" s="2068" t="s">
        <v>877</v>
      </c>
      <c r="CQ551" s="6327"/>
      <c r="CR551" s="6327"/>
      <c r="CS551" s="2349"/>
    </row>
    <row r="552" spans="1:97" ht="12.75" customHeight="1">
      <c r="A552" s="6141"/>
      <c r="B552" s="6361"/>
      <c r="C552" s="3490"/>
      <c r="D552" s="6387"/>
      <c r="E552" s="6390"/>
      <c r="F552" s="6343"/>
      <c r="G552" s="6394"/>
      <c r="H552" s="6394"/>
      <c r="I552" s="6382"/>
      <c r="J552" s="6382"/>
      <c r="K552" s="6382"/>
      <c r="L552" s="6382"/>
      <c r="M552" s="6382"/>
      <c r="N552" s="6382"/>
      <c r="O552" s="6382"/>
      <c r="P552" s="6382"/>
      <c r="Q552" s="6382"/>
      <c r="R552" s="6382"/>
      <c r="S552" s="6382"/>
      <c r="T552" s="6382"/>
      <c r="U552" s="6382"/>
      <c r="V552" s="6382"/>
      <c r="W552" s="6382"/>
      <c r="X552" s="6382"/>
      <c r="Y552" s="6382"/>
      <c r="Z552" s="6382"/>
      <c r="AA552" s="6382"/>
      <c r="AB552" s="6382"/>
      <c r="AC552" s="6382"/>
      <c r="AD552" s="6382"/>
      <c r="AE552" s="6382"/>
      <c r="AF552" s="6382"/>
      <c r="AG552" s="6382"/>
      <c r="AH552" s="6382"/>
      <c r="AI552" s="6382"/>
      <c r="AJ552" s="6382"/>
      <c r="AK552" s="6382"/>
      <c r="AL552" s="6382"/>
      <c r="AM552" s="6382"/>
      <c r="AN552" s="6382"/>
      <c r="AO552" s="6382"/>
      <c r="AP552" s="6382"/>
      <c r="AQ552" s="6382"/>
      <c r="AR552" s="6382"/>
      <c r="AS552" s="6382"/>
      <c r="AT552" s="6382"/>
      <c r="AU552" s="6382"/>
      <c r="AV552" s="6382"/>
      <c r="AW552" s="6382"/>
      <c r="AX552" s="6382"/>
      <c r="AY552" s="6382"/>
      <c r="AZ552" s="6382"/>
      <c r="BA552" s="6382"/>
      <c r="BB552" s="6382"/>
      <c r="BC552" s="6382"/>
      <c r="BD552" s="6380" t="s">
        <v>2031</v>
      </c>
      <c r="BE552" s="6384"/>
      <c r="BF552" s="6384"/>
      <c r="BG552" s="6384"/>
      <c r="BH552" s="6384"/>
      <c r="BI552" s="6384"/>
      <c r="BJ552" s="6384"/>
      <c r="BK552" s="6206"/>
      <c r="BL552" s="6321"/>
      <c r="BM552" s="6321"/>
      <c r="BN552" s="6324"/>
      <c r="BO552" s="6321"/>
      <c r="BP552" s="6206"/>
      <c r="BQ552" s="6161"/>
      <c r="BR552" s="6161"/>
      <c r="BS552" s="6161"/>
      <c r="BT552" s="6161"/>
      <c r="BU552" s="2064" t="s">
        <v>2035</v>
      </c>
      <c r="BV552" s="2066" t="s">
        <v>857</v>
      </c>
      <c r="BW552" s="2065"/>
      <c r="BX552" s="2703">
        <v>3994</v>
      </c>
      <c r="BY552" s="2064" t="s">
        <v>2034</v>
      </c>
      <c r="BZ552" s="2703">
        <v>3994</v>
      </c>
      <c r="CA552" s="2064" t="s">
        <v>2036</v>
      </c>
      <c r="CB552" s="2067" t="s">
        <v>869</v>
      </c>
      <c r="CC552" s="2067" t="s">
        <v>869</v>
      </c>
      <c r="CD552" s="2056">
        <f>$CD$37</f>
        <v>256</v>
      </c>
      <c r="CE552" s="2056">
        <f>$CE$37</f>
        <v>256</v>
      </c>
      <c r="CF552" s="2056">
        <f>$CF$37</f>
        <v>256</v>
      </c>
      <c r="CG552" s="2056">
        <f>$CG$37</f>
        <v>256</v>
      </c>
      <c r="CH552" s="191"/>
      <c r="CI552" s="1201">
        <v>5</v>
      </c>
      <c r="CJ552" s="1201" t="s">
        <v>859</v>
      </c>
      <c r="CK552" s="1201">
        <v>5</v>
      </c>
      <c r="CL552" s="2063"/>
      <c r="CM552" s="2063"/>
      <c r="CN552" s="2063"/>
      <c r="CO552" s="2063"/>
      <c r="CP552" s="2063"/>
      <c r="CQ552" s="6327"/>
      <c r="CR552" s="6327"/>
      <c r="CS552" s="2349"/>
    </row>
    <row r="553" spans="1:97" ht="12.75" customHeight="1">
      <c r="A553" s="6141"/>
      <c r="B553" s="6362"/>
      <c r="C553" s="3491"/>
      <c r="D553" s="6388"/>
      <c r="E553" s="6391"/>
      <c r="F553" s="6156"/>
      <c r="G553" s="6395"/>
      <c r="H553" s="6395"/>
      <c r="I553" s="6381"/>
      <c r="J553" s="6381"/>
      <c r="K553" s="6381"/>
      <c r="L553" s="6381"/>
      <c r="M553" s="6381"/>
      <c r="N553" s="6381"/>
      <c r="O553" s="6381"/>
      <c r="P553" s="6381"/>
      <c r="Q553" s="6381"/>
      <c r="R553" s="6381"/>
      <c r="S553" s="6381"/>
      <c r="T553" s="6381"/>
      <c r="U553" s="6381"/>
      <c r="V553" s="6381"/>
      <c r="W553" s="6381"/>
      <c r="X553" s="6381"/>
      <c r="Y553" s="6381"/>
      <c r="Z553" s="6381"/>
      <c r="AA553" s="6381"/>
      <c r="AB553" s="6381"/>
      <c r="AC553" s="6381"/>
      <c r="AD553" s="6381"/>
      <c r="AE553" s="6381"/>
      <c r="AF553" s="6381"/>
      <c r="AG553" s="6381"/>
      <c r="AH553" s="6381"/>
      <c r="AI553" s="6381"/>
      <c r="AJ553" s="6381"/>
      <c r="AK553" s="6381"/>
      <c r="AL553" s="6381"/>
      <c r="AM553" s="6381"/>
      <c r="AN553" s="6381"/>
      <c r="AO553" s="6381"/>
      <c r="AP553" s="6381"/>
      <c r="AQ553" s="6381"/>
      <c r="AR553" s="6381"/>
      <c r="AS553" s="6381"/>
      <c r="AT553" s="6381"/>
      <c r="AU553" s="6381"/>
      <c r="AV553" s="6381"/>
      <c r="AW553" s="6381"/>
      <c r="AX553" s="6381"/>
      <c r="AY553" s="6381"/>
      <c r="AZ553" s="6381"/>
      <c r="BA553" s="6381"/>
      <c r="BB553" s="6381"/>
      <c r="BC553" s="6381"/>
      <c r="BD553" s="6381"/>
      <c r="BE553" s="6385"/>
      <c r="BF553" s="6385"/>
      <c r="BG553" s="6385"/>
      <c r="BH553" s="6385"/>
      <c r="BI553" s="6385"/>
      <c r="BJ553" s="6385"/>
      <c r="BK553" s="6207"/>
      <c r="BL553" s="6322"/>
      <c r="BM553" s="6322"/>
      <c r="BN553" s="6325"/>
      <c r="BO553" s="6322"/>
      <c r="BP553" s="6207"/>
      <c r="BQ553" s="6162"/>
      <c r="BR553" s="6162"/>
      <c r="BS553" s="6162"/>
      <c r="BT553" s="6162"/>
      <c r="BU553" s="2064"/>
      <c r="BV553" s="2066"/>
      <c r="BW553" s="2065"/>
      <c r="BX553" s="1201"/>
      <c r="BY553" s="2064"/>
      <c r="BZ553" s="1201"/>
      <c r="CA553" s="2064"/>
      <c r="CB553" s="191"/>
      <c r="CC553" s="191"/>
      <c r="CD553" s="2218"/>
      <c r="CE553" s="2219"/>
      <c r="CF553" s="2219"/>
      <c r="CG553" s="2220"/>
      <c r="CH553" s="191"/>
      <c r="CI553" s="1201"/>
      <c r="CJ553" s="1201"/>
      <c r="CK553" s="1201"/>
      <c r="CL553" s="2063"/>
      <c r="CM553" s="2063"/>
      <c r="CN553" s="2063"/>
      <c r="CO553" s="2063"/>
      <c r="CP553" s="2063"/>
      <c r="CQ553" s="6328"/>
      <c r="CR553" s="6328"/>
      <c r="CS553" s="2350"/>
    </row>
    <row r="554" spans="1:97" ht="12.75" customHeight="1">
      <c r="A554" s="6141"/>
      <c r="B554" s="6360" t="s">
        <v>2463</v>
      </c>
      <c r="C554" s="3627" t="s">
        <v>5932</v>
      </c>
      <c r="D554" s="6386" t="s">
        <v>6187</v>
      </c>
      <c r="E554" s="6389" t="s">
        <v>2050</v>
      </c>
      <c r="F554" s="6392" t="s">
        <v>6197</v>
      </c>
      <c r="G554" s="6393">
        <v>1</v>
      </c>
      <c r="H554" s="6393">
        <v>1</v>
      </c>
      <c r="I554" s="6380" t="s">
        <v>2028</v>
      </c>
      <c r="J554" s="6380" t="s">
        <v>2028</v>
      </c>
      <c r="K554" s="6380" t="s">
        <v>2029</v>
      </c>
      <c r="L554" s="6380" t="s">
        <v>2029</v>
      </c>
      <c r="M554" s="6380">
        <v>9</v>
      </c>
      <c r="N554" s="6380">
        <v>0</v>
      </c>
      <c r="O554" s="6380">
        <v>31</v>
      </c>
      <c r="P554" s="6380">
        <v>9</v>
      </c>
      <c r="Q554" s="6380">
        <v>0</v>
      </c>
      <c r="R554" s="6380">
        <v>31</v>
      </c>
      <c r="S554" s="6380">
        <v>0</v>
      </c>
      <c r="T554" s="6380">
        <v>0</v>
      </c>
      <c r="U554" s="6380">
        <v>0</v>
      </c>
      <c r="V554" s="6380">
        <v>0</v>
      </c>
      <c r="W554" s="6380">
        <v>0</v>
      </c>
      <c r="X554" s="6380">
        <v>0</v>
      </c>
      <c r="Y554" s="6380">
        <v>0</v>
      </c>
      <c r="Z554" s="6380">
        <v>0</v>
      </c>
      <c r="AA554" s="6380">
        <v>0</v>
      </c>
      <c r="AB554" s="6380">
        <v>0</v>
      </c>
      <c r="AC554" s="6380"/>
      <c r="AD554" s="6380"/>
      <c r="AE554" s="6380"/>
      <c r="AF554" s="6380"/>
      <c r="AG554" s="6380"/>
      <c r="AH554" s="6380"/>
      <c r="AI554" s="6380"/>
      <c r="AJ554" s="6380">
        <v>0</v>
      </c>
      <c r="AK554" s="6380">
        <v>0</v>
      </c>
      <c r="AL554" s="6380">
        <v>0</v>
      </c>
      <c r="AM554" s="6380">
        <v>0</v>
      </c>
      <c r="AN554" s="6380" t="s">
        <v>2029</v>
      </c>
      <c r="AO554" s="6380">
        <v>0</v>
      </c>
      <c r="AP554" s="6380">
        <v>0</v>
      </c>
      <c r="AQ554" s="6380">
        <v>0</v>
      </c>
      <c r="AR554" s="6380">
        <v>0</v>
      </c>
      <c r="AS554" s="6380" t="s">
        <v>4810</v>
      </c>
      <c r="AT554" s="6380"/>
      <c r="AU554" s="6380"/>
      <c r="AV554" s="6380"/>
      <c r="AW554" s="6380" t="s">
        <v>4809</v>
      </c>
      <c r="AX554" s="6380" t="s">
        <v>4809</v>
      </c>
      <c r="AY554" s="6380">
        <v>0</v>
      </c>
      <c r="AZ554" s="6380">
        <v>0</v>
      </c>
      <c r="BA554" s="6380">
        <v>0</v>
      </c>
      <c r="BB554" s="6380">
        <v>0</v>
      </c>
      <c r="BC554" s="6380" t="s">
        <v>2030</v>
      </c>
      <c r="BD554" s="6380" t="s">
        <v>2031</v>
      </c>
      <c r="BE554" s="6383">
        <v>19592</v>
      </c>
      <c r="BF554" s="6383">
        <f>BE554</f>
        <v>19592</v>
      </c>
      <c r="BG554" s="6383">
        <f>$CE$48+SUM(CE555:CE557)</f>
        <v>30618</v>
      </c>
      <c r="BH554" s="6383">
        <f>$CF$48+SUM(CF555/2+CF556+CF557)</f>
        <v>1631</v>
      </c>
      <c r="BI554" s="6383">
        <f>BH554</f>
        <v>1631</v>
      </c>
      <c r="BJ554" s="6383">
        <f>$CG$48+SUM(CG555/2+CG556+CG557)</f>
        <v>1928</v>
      </c>
      <c r="BK554" s="6212" t="s">
        <v>873</v>
      </c>
      <c r="BL554" s="6320">
        <v>9</v>
      </c>
      <c r="BM554" s="6320">
        <v>2</v>
      </c>
      <c r="BN554" s="6323" t="s">
        <v>2045</v>
      </c>
      <c r="BO554" s="6320" t="s">
        <v>2033</v>
      </c>
      <c r="BP554" s="6212" t="s">
        <v>2034</v>
      </c>
      <c r="BQ554" s="6160">
        <v>0</v>
      </c>
      <c r="BR554" s="6160">
        <v>0</v>
      </c>
      <c r="BS554" s="6160">
        <v>0</v>
      </c>
      <c r="BT554" s="6160">
        <v>0</v>
      </c>
      <c r="BU554" s="2064" t="s">
        <v>2035</v>
      </c>
      <c r="BV554" s="2066" t="s">
        <v>857</v>
      </c>
      <c r="BW554" s="2065"/>
      <c r="BX554" s="2702">
        <v>3979</v>
      </c>
      <c r="BY554" s="2064" t="s">
        <v>2034</v>
      </c>
      <c r="BZ554" s="2702">
        <v>3979</v>
      </c>
      <c r="CA554" s="2064" t="s">
        <v>2036</v>
      </c>
      <c r="CB554" s="2084" t="s">
        <v>2040</v>
      </c>
      <c r="CC554" s="2084" t="s">
        <v>1708</v>
      </c>
      <c r="CD554" s="2056">
        <f>$CD$35</f>
        <v>21696</v>
      </c>
      <c r="CE554" s="2056">
        <f>$CE$35</f>
        <v>21760</v>
      </c>
      <c r="CF554" s="2056">
        <f>$CF$36</f>
        <v>1024</v>
      </c>
      <c r="CG554" s="2056">
        <f>$CG$36</f>
        <v>1088</v>
      </c>
      <c r="CH554" s="191"/>
      <c r="CI554" s="1201">
        <v>2</v>
      </c>
      <c r="CJ554" s="1201" t="s">
        <v>859</v>
      </c>
      <c r="CK554" s="1201">
        <v>2</v>
      </c>
      <c r="CL554" s="2063"/>
      <c r="CM554" s="2063"/>
      <c r="CN554" s="2063"/>
      <c r="CO554" s="2063"/>
      <c r="CP554" s="2063"/>
      <c r="CQ554" s="6326" t="s">
        <v>2468</v>
      </c>
      <c r="CR554" s="6326" t="s">
        <v>2459</v>
      </c>
      <c r="CS554" s="2813" t="s">
        <v>6354</v>
      </c>
    </row>
    <row r="555" spans="1:97" ht="12.75" customHeight="1">
      <c r="A555" s="6141"/>
      <c r="B555" s="6361"/>
      <c r="C555" s="3490"/>
      <c r="D555" s="6387"/>
      <c r="E555" s="6390"/>
      <c r="F555" s="6343"/>
      <c r="G555" s="6394"/>
      <c r="H555" s="6394"/>
      <c r="I555" s="6382"/>
      <c r="J555" s="6382"/>
      <c r="K555" s="6382"/>
      <c r="L555" s="6382"/>
      <c r="M555" s="6382"/>
      <c r="N555" s="6382"/>
      <c r="O555" s="6382"/>
      <c r="P555" s="6382"/>
      <c r="Q555" s="6382"/>
      <c r="R555" s="6382"/>
      <c r="S555" s="6382"/>
      <c r="T555" s="6382"/>
      <c r="U555" s="6382"/>
      <c r="V555" s="6382"/>
      <c r="W555" s="6382"/>
      <c r="X555" s="6382"/>
      <c r="Y555" s="6382"/>
      <c r="Z555" s="6382"/>
      <c r="AA555" s="6382"/>
      <c r="AB555" s="6382"/>
      <c r="AC555" s="6382"/>
      <c r="AD555" s="6382"/>
      <c r="AE555" s="6382"/>
      <c r="AF555" s="6382"/>
      <c r="AG555" s="6382"/>
      <c r="AH555" s="6382"/>
      <c r="AI555" s="6382"/>
      <c r="AJ555" s="6382"/>
      <c r="AK555" s="6382"/>
      <c r="AL555" s="6382"/>
      <c r="AM555" s="6382"/>
      <c r="AN555" s="6382"/>
      <c r="AO555" s="6382"/>
      <c r="AP555" s="6382"/>
      <c r="AQ555" s="6382"/>
      <c r="AR555" s="6382"/>
      <c r="AS555" s="6382"/>
      <c r="AT555" s="6382"/>
      <c r="AU555" s="6382"/>
      <c r="AV555" s="6382"/>
      <c r="AW555" s="6382"/>
      <c r="AX555" s="6382"/>
      <c r="AY555" s="6382"/>
      <c r="AZ555" s="6382"/>
      <c r="BA555" s="6382"/>
      <c r="BB555" s="6382"/>
      <c r="BC555" s="6382"/>
      <c r="BD555" s="6381"/>
      <c r="BE555" s="6384"/>
      <c r="BF555" s="6384"/>
      <c r="BG555" s="6384"/>
      <c r="BH555" s="6384"/>
      <c r="BI555" s="6384"/>
      <c r="BJ555" s="6384"/>
      <c r="BK555" s="6206"/>
      <c r="BL555" s="6321"/>
      <c r="BM555" s="6321"/>
      <c r="BN555" s="6324"/>
      <c r="BO555" s="6321"/>
      <c r="BP555" s="6206"/>
      <c r="BQ555" s="6161"/>
      <c r="BR555" s="6161"/>
      <c r="BS555" s="6161"/>
      <c r="BT555" s="6161"/>
      <c r="BU555" s="2064" t="s">
        <v>2035</v>
      </c>
      <c r="BV555" s="2066" t="s">
        <v>857</v>
      </c>
      <c r="BW555" s="2065"/>
      <c r="BX555" s="2703">
        <v>3990</v>
      </c>
      <c r="BY555" s="2064" t="s">
        <v>2034</v>
      </c>
      <c r="BZ555" s="2703">
        <v>3990</v>
      </c>
      <c r="CA555" s="2064" t="s">
        <v>2036</v>
      </c>
      <c r="CB555" s="2067" t="s">
        <v>5356</v>
      </c>
      <c r="CC555" s="2067" t="s">
        <v>4976</v>
      </c>
      <c r="CD555" s="2056">
        <f>$CD$28</f>
        <v>8000</v>
      </c>
      <c r="CE555" s="2056">
        <f>$CE$28</f>
        <v>8064</v>
      </c>
      <c r="CF555" s="2056">
        <f>$CF$27</f>
        <v>512</v>
      </c>
      <c r="CG555" s="2056">
        <f>$CG$27</f>
        <v>576</v>
      </c>
      <c r="CH555" s="2070"/>
      <c r="CI555" s="2069">
        <v>2</v>
      </c>
      <c r="CJ555" s="2069" t="s">
        <v>859</v>
      </c>
      <c r="CK555" s="2069">
        <v>2</v>
      </c>
      <c r="CL555" s="2068">
        <v>6</v>
      </c>
      <c r="CM555" s="2068" t="s">
        <v>875</v>
      </c>
      <c r="CN555" s="2068" t="s">
        <v>859</v>
      </c>
      <c r="CO555" s="2068" t="s">
        <v>876</v>
      </c>
      <c r="CP555" s="2068" t="s">
        <v>877</v>
      </c>
      <c r="CQ555" s="6327"/>
      <c r="CR555" s="6327"/>
      <c r="CS555" s="2349"/>
    </row>
    <row r="556" spans="1:97" ht="12.75" customHeight="1">
      <c r="A556" s="6141"/>
      <c r="B556" s="6361"/>
      <c r="C556" s="3490"/>
      <c r="D556" s="6387"/>
      <c r="E556" s="6390"/>
      <c r="F556" s="6343"/>
      <c r="G556" s="6394"/>
      <c r="H556" s="6394"/>
      <c r="I556" s="6382"/>
      <c r="J556" s="6382"/>
      <c r="K556" s="6382"/>
      <c r="L556" s="6382"/>
      <c r="M556" s="6382"/>
      <c r="N556" s="6382"/>
      <c r="O556" s="6382"/>
      <c r="P556" s="6382"/>
      <c r="Q556" s="6382"/>
      <c r="R556" s="6382"/>
      <c r="S556" s="6382"/>
      <c r="T556" s="6382"/>
      <c r="U556" s="6382"/>
      <c r="V556" s="6382"/>
      <c r="W556" s="6382"/>
      <c r="X556" s="6382"/>
      <c r="Y556" s="6382"/>
      <c r="Z556" s="6382"/>
      <c r="AA556" s="6382"/>
      <c r="AB556" s="6382"/>
      <c r="AC556" s="6382"/>
      <c r="AD556" s="6382"/>
      <c r="AE556" s="6382"/>
      <c r="AF556" s="6382"/>
      <c r="AG556" s="6382"/>
      <c r="AH556" s="6382"/>
      <c r="AI556" s="6382"/>
      <c r="AJ556" s="6382"/>
      <c r="AK556" s="6382"/>
      <c r="AL556" s="6382"/>
      <c r="AM556" s="6382"/>
      <c r="AN556" s="6382"/>
      <c r="AO556" s="6382"/>
      <c r="AP556" s="6382"/>
      <c r="AQ556" s="6382"/>
      <c r="AR556" s="6382"/>
      <c r="AS556" s="6382"/>
      <c r="AT556" s="6382"/>
      <c r="AU556" s="6382"/>
      <c r="AV556" s="6382"/>
      <c r="AW556" s="6382"/>
      <c r="AX556" s="6382"/>
      <c r="AY556" s="6382"/>
      <c r="AZ556" s="6382"/>
      <c r="BA556" s="6382"/>
      <c r="BB556" s="6382"/>
      <c r="BC556" s="6382"/>
      <c r="BD556" s="6380" t="s">
        <v>2031</v>
      </c>
      <c r="BE556" s="6384"/>
      <c r="BF556" s="6384"/>
      <c r="BG556" s="6384"/>
      <c r="BH556" s="6384"/>
      <c r="BI556" s="6384"/>
      <c r="BJ556" s="6384"/>
      <c r="BK556" s="6206"/>
      <c r="BL556" s="6321"/>
      <c r="BM556" s="6321"/>
      <c r="BN556" s="6324"/>
      <c r="BO556" s="6321"/>
      <c r="BP556" s="6206"/>
      <c r="BQ556" s="6161"/>
      <c r="BR556" s="6161"/>
      <c r="BS556" s="6161"/>
      <c r="BT556" s="6161"/>
      <c r="BU556" s="2064" t="s">
        <v>2035</v>
      </c>
      <c r="BV556" s="2066" t="s">
        <v>857</v>
      </c>
      <c r="BW556" s="2065"/>
      <c r="BX556" s="2703">
        <v>3994</v>
      </c>
      <c r="BY556" s="2064" t="s">
        <v>2034</v>
      </c>
      <c r="BZ556" s="2703">
        <v>3994</v>
      </c>
      <c r="CA556" s="2064" t="s">
        <v>2036</v>
      </c>
      <c r="CB556" s="2067" t="s">
        <v>340</v>
      </c>
      <c r="CC556" s="2067" t="s">
        <v>340</v>
      </c>
      <c r="CD556" s="2056">
        <v>512</v>
      </c>
      <c r="CE556" s="2056">
        <v>512</v>
      </c>
      <c r="CF556" s="2056">
        <v>512</v>
      </c>
      <c r="CG556" s="2056">
        <v>512</v>
      </c>
      <c r="CH556" s="191"/>
      <c r="CI556" s="1201">
        <v>8</v>
      </c>
      <c r="CJ556" s="1201" t="s">
        <v>859</v>
      </c>
      <c r="CK556" s="1201">
        <v>8</v>
      </c>
      <c r="CL556" s="2063"/>
      <c r="CM556" s="2063"/>
      <c r="CN556" s="2063"/>
      <c r="CO556" s="2063"/>
      <c r="CP556" s="2063"/>
      <c r="CQ556" s="6327"/>
      <c r="CR556" s="6327"/>
      <c r="CS556" s="2349"/>
    </row>
    <row r="557" spans="1:97" ht="12.75" customHeight="1">
      <c r="A557" s="6142"/>
      <c r="B557" s="6362"/>
      <c r="C557" s="3491"/>
      <c r="D557" s="6388"/>
      <c r="E557" s="6391"/>
      <c r="F557" s="6156"/>
      <c r="G557" s="6395"/>
      <c r="H557" s="6395"/>
      <c r="I557" s="6381"/>
      <c r="J557" s="6381"/>
      <c r="K557" s="6381"/>
      <c r="L557" s="6381"/>
      <c r="M557" s="6381"/>
      <c r="N557" s="6381"/>
      <c r="O557" s="6381"/>
      <c r="P557" s="6381"/>
      <c r="Q557" s="6381"/>
      <c r="R557" s="6381"/>
      <c r="S557" s="6381"/>
      <c r="T557" s="6381"/>
      <c r="U557" s="6381"/>
      <c r="V557" s="6381"/>
      <c r="W557" s="6381"/>
      <c r="X557" s="6381"/>
      <c r="Y557" s="6381"/>
      <c r="Z557" s="6381"/>
      <c r="AA557" s="6381"/>
      <c r="AB557" s="6381"/>
      <c r="AC557" s="6381"/>
      <c r="AD557" s="6381"/>
      <c r="AE557" s="6381"/>
      <c r="AF557" s="6381"/>
      <c r="AG557" s="6381"/>
      <c r="AH557" s="6381"/>
      <c r="AI557" s="6381"/>
      <c r="AJ557" s="6381"/>
      <c r="AK557" s="6381"/>
      <c r="AL557" s="6381"/>
      <c r="AM557" s="6381"/>
      <c r="AN557" s="6381"/>
      <c r="AO557" s="6381"/>
      <c r="AP557" s="6381"/>
      <c r="AQ557" s="6381"/>
      <c r="AR557" s="6381"/>
      <c r="AS557" s="6381"/>
      <c r="AT557" s="6381"/>
      <c r="AU557" s="6381"/>
      <c r="AV557" s="6381"/>
      <c r="AW557" s="6381"/>
      <c r="AX557" s="6381"/>
      <c r="AY557" s="6381"/>
      <c r="AZ557" s="6381"/>
      <c r="BA557" s="6381"/>
      <c r="BB557" s="6381"/>
      <c r="BC557" s="6381"/>
      <c r="BD557" s="6381"/>
      <c r="BE557" s="6385"/>
      <c r="BF557" s="6385"/>
      <c r="BG557" s="6385"/>
      <c r="BH557" s="6385"/>
      <c r="BI557" s="6385"/>
      <c r="BJ557" s="6385"/>
      <c r="BK557" s="6207"/>
      <c r="BL557" s="6322"/>
      <c r="BM557" s="6322"/>
      <c r="BN557" s="6325"/>
      <c r="BO557" s="6322"/>
      <c r="BP557" s="6207"/>
      <c r="BQ557" s="6162"/>
      <c r="BR557" s="6162"/>
      <c r="BS557" s="6162"/>
      <c r="BT557" s="6162"/>
      <c r="BU557" s="2064"/>
      <c r="BV557" s="2066"/>
      <c r="BW557" s="2065"/>
      <c r="BX557" s="1201"/>
      <c r="BY557" s="2064"/>
      <c r="BZ557" s="1201"/>
      <c r="CA557" s="2064"/>
      <c r="CB557" s="191"/>
      <c r="CC557" s="191"/>
      <c r="CD557" s="2218"/>
      <c r="CE557" s="2219"/>
      <c r="CF557" s="2219"/>
      <c r="CG557" s="2220"/>
      <c r="CH557" s="191"/>
      <c r="CI557" s="1201"/>
      <c r="CJ557" s="1201"/>
      <c r="CK557" s="1201"/>
      <c r="CL557" s="2063"/>
      <c r="CM557" s="2063"/>
      <c r="CN557" s="2063"/>
      <c r="CO557" s="2063"/>
      <c r="CP557" s="2063"/>
      <c r="CQ557" s="6328"/>
      <c r="CR557" s="6328"/>
      <c r="CS557" s="2350"/>
    </row>
    <row r="558" spans="1:97">
      <c r="F558" s="2085"/>
      <c r="CS558" s="2085"/>
    </row>
    <row r="559" spans="1:97">
      <c r="F559" s="2085"/>
      <c r="CS559" s="2085"/>
    </row>
    <row r="560" spans="1:97">
      <c r="F560" s="2085"/>
      <c r="CS560" s="2085"/>
    </row>
    <row r="561" spans="1:97">
      <c r="F561" s="2085"/>
      <c r="CS561" s="2085"/>
    </row>
    <row r="562" spans="1:97">
      <c r="A562" s="2792"/>
      <c r="F562" s="2085"/>
      <c r="CS562" s="2085"/>
    </row>
    <row r="563" spans="1:97">
      <c r="F563" s="2085"/>
      <c r="CS563" s="2085"/>
    </row>
    <row r="564" spans="1:97">
      <c r="F564" s="2085"/>
      <c r="CS564" s="2085"/>
    </row>
    <row r="565" spans="1:97">
      <c r="F565" s="2085"/>
      <c r="CS565" s="2085"/>
    </row>
    <row r="566" spans="1:97">
      <c r="F566" s="2085"/>
      <c r="CS566" s="2085"/>
    </row>
    <row r="567" spans="1:97">
      <c r="F567" s="2085"/>
      <c r="CS567" s="2085"/>
    </row>
    <row r="568" spans="1:97">
      <c r="F568" s="2085"/>
      <c r="CS568" s="2085"/>
    </row>
    <row r="569" spans="1:97">
      <c r="F569" s="2085"/>
      <c r="CS569" s="2085"/>
    </row>
    <row r="570" spans="1:97">
      <c r="F570" s="2085"/>
      <c r="CS570" s="2085"/>
    </row>
    <row r="571" spans="1:97">
      <c r="F571" s="2085"/>
      <c r="CS571" s="2085"/>
    </row>
    <row r="572" spans="1:97">
      <c r="F572" s="2085"/>
      <c r="CS572" s="2085"/>
    </row>
    <row r="573" spans="1:97">
      <c r="F573" s="2085"/>
      <c r="CS573" s="2085"/>
    </row>
    <row r="574" spans="1:97">
      <c r="F574" s="2085"/>
      <c r="CS574" s="2085"/>
    </row>
    <row r="575" spans="1:97">
      <c r="F575" s="2085"/>
      <c r="CS575" s="2085"/>
    </row>
    <row r="576" spans="1:97">
      <c r="F576" s="2085"/>
      <c r="CS576" s="2085"/>
    </row>
    <row r="577" spans="6:97">
      <c r="F577" s="2085"/>
      <c r="CS577" s="2085"/>
    </row>
    <row r="578" spans="6:97">
      <c r="F578" s="2085"/>
      <c r="CS578" s="2085"/>
    </row>
    <row r="579" spans="6:97">
      <c r="F579" s="2085"/>
      <c r="CS579" s="2085"/>
    </row>
    <row r="580" spans="6:97">
      <c r="F580" s="2085"/>
      <c r="CS580" s="2085"/>
    </row>
    <row r="581" spans="6:97">
      <c r="F581" s="2085"/>
      <c r="CS581" s="2085"/>
    </row>
    <row r="582" spans="6:97">
      <c r="F582" s="2085"/>
      <c r="CS582" s="2085"/>
    </row>
    <row r="583" spans="6:97">
      <c r="F583" s="2085"/>
      <c r="CS583" s="2085"/>
    </row>
    <row r="584" spans="6:97">
      <c r="F584" s="2085"/>
      <c r="CS584" s="2085"/>
    </row>
    <row r="585" spans="6:97">
      <c r="F585" s="2085"/>
      <c r="CS585" s="2085"/>
    </row>
    <row r="586" spans="6:97">
      <c r="F586" s="2085"/>
      <c r="CS586" s="2085"/>
    </row>
    <row r="587" spans="6:97">
      <c r="F587" s="2085"/>
      <c r="CS587" s="2085"/>
    </row>
    <row r="588" spans="6:97">
      <c r="F588" s="2085"/>
      <c r="CS588" s="2085"/>
    </row>
    <row r="589" spans="6:97">
      <c r="F589" s="2085"/>
      <c r="CS589" s="2085"/>
    </row>
    <row r="590" spans="6:97">
      <c r="F590" s="2085"/>
      <c r="CS590" s="2085"/>
    </row>
    <row r="591" spans="6:97">
      <c r="F591" s="2085"/>
      <c r="CS591" s="2085"/>
    </row>
    <row r="592" spans="6:97">
      <c r="F592" s="2085"/>
      <c r="CS592" s="2085"/>
    </row>
    <row r="593" spans="6:97">
      <c r="F593" s="2085"/>
      <c r="CS593" s="2085"/>
    </row>
    <row r="594" spans="6:97">
      <c r="F594" s="2085"/>
      <c r="CS594" s="2085"/>
    </row>
    <row r="595" spans="6:97">
      <c r="F595" s="2085"/>
      <c r="CS595" s="2085"/>
    </row>
    <row r="596" spans="6:97">
      <c r="F596" s="2085"/>
      <c r="CS596" s="2085"/>
    </row>
    <row r="597" spans="6:97">
      <c r="F597" s="2085"/>
      <c r="CS597" s="2085"/>
    </row>
    <row r="598" spans="6:97">
      <c r="F598" s="2085"/>
      <c r="CS598" s="2085"/>
    </row>
    <row r="599" spans="6:97">
      <c r="F599" s="2085"/>
      <c r="CS599" s="2085"/>
    </row>
    <row r="600" spans="6:97">
      <c r="F600" s="2085"/>
      <c r="CS600" s="2085"/>
    </row>
    <row r="601" spans="6:97">
      <c r="F601" s="2085"/>
      <c r="CS601" s="2085"/>
    </row>
    <row r="602" spans="6:97">
      <c r="F602" s="2085"/>
      <c r="CS602" s="2085"/>
    </row>
    <row r="603" spans="6:97">
      <c r="F603" s="2085"/>
      <c r="CS603" s="2085"/>
    </row>
    <row r="604" spans="6:97">
      <c r="F604" s="2085"/>
      <c r="CS604" s="2085"/>
    </row>
    <row r="605" spans="6:97">
      <c r="F605" s="2085"/>
      <c r="CS605" s="2085"/>
    </row>
    <row r="606" spans="6:97">
      <c r="F606" s="2085"/>
      <c r="CS606" s="2085"/>
    </row>
    <row r="607" spans="6:97">
      <c r="F607" s="2085"/>
      <c r="CS607" s="2085"/>
    </row>
    <row r="608" spans="6:97">
      <c r="F608" s="2085"/>
      <c r="CS608" s="2085"/>
    </row>
    <row r="609" spans="6:97">
      <c r="F609" s="2085"/>
      <c r="CS609" s="2085"/>
    </row>
    <row r="610" spans="6:97">
      <c r="F610" s="2085"/>
      <c r="CS610" s="2085"/>
    </row>
    <row r="611" spans="6:97">
      <c r="F611" s="2085"/>
      <c r="CS611" s="2085"/>
    </row>
    <row r="612" spans="6:97">
      <c r="F612" s="2085"/>
      <c r="CS612" s="2085"/>
    </row>
    <row r="613" spans="6:97">
      <c r="F613" s="2085"/>
      <c r="CS613" s="2085"/>
    </row>
    <row r="614" spans="6:97">
      <c r="F614" s="2085"/>
      <c r="CS614" s="2085"/>
    </row>
    <row r="615" spans="6:97">
      <c r="F615" s="2085"/>
      <c r="CS615" s="2085"/>
    </row>
    <row r="616" spans="6:97">
      <c r="F616" s="2085"/>
      <c r="CS616" s="2085"/>
    </row>
    <row r="617" spans="6:97">
      <c r="F617" s="2085"/>
      <c r="CS617" s="2085"/>
    </row>
    <row r="618" spans="6:97">
      <c r="F618" s="2085"/>
      <c r="CS618" s="2085"/>
    </row>
    <row r="619" spans="6:97">
      <c r="F619" s="2085"/>
      <c r="CS619" s="2085"/>
    </row>
    <row r="620" spans="6:97">
      <c r="F620" s="2085"/>
      <c r="CS620" s="2085"/>
    </row>
    <row r="621" spans="6:97">
      <c r="F621" s="2085"/>
      <c r="CS621" s="2085"/>
    </row>
    <row r="622" spans="6:97">
      <c r="F622" s="2085"/>
      <c r="CS622" s="2085"/>
    </row>
    <row r="623" spans="6:97">
      <c r="F623" s="2085"/>
      <c r="CS623" s="2085"/>
    </row>
    <row r="624" spans="6:97">
      <c r="F624" s="2085"/>
      <c r="CS624" s="2085"/>
    </row>
    <row r="625" spans="6:97">
      <c r="F625" s="2085"/>
      <c r="CS625" s="2085"/>
    </row>
    <row r="626" spans="6:97">
      <c r="F626" s="2085"/>
      <c r="CS626" s="2085"/>
    </row>
    <row r="627" spans="6:97">
      <c r="F627" s="2085"/>
      <c r="CS627" s="2085"/>
    </row>
    <row r="628" spans="6:97">
      <c r="F628" s="2085"/>
      <c r="CS628" s="2085"/>
    </row>
    <row r="629" spans="6:97">
      <c r="F629" s="2085"/>
      <c r="CS629" s="2085"/>
    </row>
    <row r="630" spans="6:97">
      <c r="F630" s="2085"/>
      <c r="CS630" s="2085"/>
    </row>
    <row r="631" spans="6:97">
      <c r="F631" s="2085"/>
      <c r="CS631" s="2085"/>
    </row>
    <row r="632" spans="6:97">
      <c r="F632" s="2085"/>
      <c r="CS632" s="2085"/>
    </row>
    <row r="633" spans="6:97">
      <c r="F633" s="2085"/>
      <c r="CS633" s="2085"/>
    </row>
    <row r="634" spans="6:97">
      <c r="F634" s="2085"/>
      <c r="CS634" s="2085"/>
    </row>
    <row r="635" spans="6:97">
      <c r="F635" s="2085"/>
      <c r="CS635" s="2085"/>
    </row>
    <row r="636" spans="6:97">
      <c r="F636" s="2085"/>
      <c r="CS636" s="2085"/>
    </row>
    <row r="637" spans="6:97">
      <c r="F637" s="2085"/>
      <c r="CS637" s="2085"/>
    </row>
    <row r="638" spans="6:97">
      <c r="F638" s="2085"/>
      <c r="CS638" s="2085"/>
    </row>
    <row r="639" spans="6:97">
      <c r="F639" s="2085"/>
      <c r="CS639" s="2085"/>
    </row>
    <row r="640" spans="6:97">
      <c r="F640" s="2085"/>
      <c r="CS640" s="2085"/>
    </row>
    <row r="641" spans="6:97">
      <c r="F641" s="2085"/>
      <c r="CS641" s="2085"/>
    </row>
    <row r="642" spans="6:97">
      <c r="F642" s="2085"/>
      <c r="CS642" s="2085"/>
    </row>
    <row r="643" spans="6:97">
      <c r="F643" s="2085"/>
      <c r="CS643" s="2085"/>
    </row>
    <row r="644" spans="6:97">
      <c r="F644" s="2085"/>
      <c r="CS644" s="2085"/>
    </row>
    <row r="645" spans="6:97">
      <c r="F645" s="2085"/>
      <c r="CS645" s="2085"/>
    </row>
    <row r="646" spans="6:97">
      <c r="F646" s="2085"/>
      <c r="CS646" s="2085"/>
    </row>
    <row r="647" spans="6:97">
      <c r="F647" s="2085"/>
      <c r="CS647" s="2085"/>
    </row>
    <row r="648" spans="6:97">
      <c r="F648" s="2085"/>
      <c r="CS648" s="2085"/>
    </row>
    <row r="649" spans="6:97">
      <c r="F649" s="2085"/>
      <c r="CS649" s="2085"/>
    </row>
    <row r="650" spans="6:97">
      <c r="F650" s="2085"/>
      <c r="CS650" s="2085"/>
    </row>
    <row r="651" spans="6:97">
      <c r="F651" s="2085"/>
      <c r="CS651" s="2085"/>
    </row>
    <row r="652" spans="6:97">
      <c r="F652" s="2085"/>
      <c r="CS652" s="2085"/>
    </row>
    <row r="653" spans="6:97">
      <c r="F653" s="2085"/>
      <c r="CS653" s="2085"/>
    </row>
    <row r="654" spans="6:97">
      <c r="F654" s="2085"/>
      <c r="CS654" s="2085"/>
    </row>
    <row r="655" spans="6:97">
      <c r="F655" s="2085"/>
      <c r="CS655" s="2085"/>
    </row>
    <row r="656" spans="6:97">
      <c r="F656" s="2085"/>
      <c r="CS656" s="2085"/>
    </row>
    <row r="657" spans="6:97">
      <c r="F657" s="2085"/>
      <c r="CS657" s="2085"/>
    </row>
    <row r="658" spans="6:97">
      <c r="F658" s="2085"/>
      <c r="CS658" s="2085"/>
    </row>
    <row r="659" spans="6:97">
      <c r="F659" s="2085"/>
      <c r="CS659" s="2085"/>
    </row>
    <row r="660" spans="6:97">
      <c r="F660" s="2085"/>
      <c r="CS660" s="2085"/>
    </row>
    <row r="661" spans="6:97">
      <c r="F661" s="2085"/>
      <c r="CS661" s="2085"/>
    </row>
    <row r="662" spans="6:97">
      <c r="F662" s="2085"/>
      <c r="CS662" s="2085"/>
    </row>
    <row r="663" spans="6:97">
      <c r="F663" s="2085"/>
      <c r="CS663" s="2085"/>
    </row>
    <row r="664" spans="6:97">
      <c r="F664" s="2085"/>
      <c r="CS664" s="2085"/>
    </row>
    <row r="665" spans="6:97">
      <c r="F665" s="2085"/>
      <c r="CS665" s="2085"/>
    </row>
    <row r="666" spans="6:97">
      <c r="F666" s="2085"/>
      <c r="CS666" s="2085"/>
    </row>
    <row r="667" spans="6:97">
      <c r="F667" s="2085"/>
      <c r="CS667" s="2085"/>
    </row>
    <row r="668" spans="6:97">
      <c r="F668" s="2085"/>
      <c r="CS668" s="2085"/>
    </row>
    <row r="669" spans="6:97">
      <c r="F669" s="2085"/>
      <c r="CS669" s="2085"/>
    </row>
    <row r="670" spans="6:97">
      <c r="F670" s="2085"/>
      <c r="CS670" s="2085"/>
    </row>
    <row r="671" spans="6:97">
      <c r="F671" s="2085"/>
      <c r="CS671" s="2085"/>
    </row>
    <row r="672" spans="6:97">
      <c r="F672" s="2085"/>
      <c r="CS672" s="2085"/>
    </row>
    <row r="673" spans="6:97">
      <c r="F673" s="2085"/>
      <c r="CS673" s="2085"/>
    </row>
    <row r="674" spans="6:97">
      <c r="F674" s="2085"/>
      <c r="CS674" s="2085"/>
    </row>
    <row r="675" spans="6:97">
      <c r="F675" s="2085"/>
      <c r="CS675" s="2085"/>
    </row>
    <row r="676" spans="6:97">
      <c r="F676" s="2085"/>
      <c r="CS676" s="2085"/>
    </row>
    <row r="677" spans="6:97">
      <c r="F677" s="2085"/>
      <c r="CS677" s="2085"/>
    </row>
    <row r="678" spans="6:97">
      <c r="F678" s="2085"/>
      <c r="CS678" s="2085"/>
    </row>
    <row r="679" spans="6:97">
      <c r="F679" s="2085"/>
      <c r="CS679" s="2085"/>
    </row>
    <row r="680" spans="6:97">
      <c r="F680" s="2085"/>
      <c r="CS680" s="2085"/>
    </row>
    <row r="681" spans="6:97">
      <c r="F681" s="2085"/>
      <c r="CS681" s="2085"/>
    </row>
    <row r="682" spans="6:97">
      <c r="F682" s="2085"/>
      <c r="CS682" s="2085"/>
    </row>
    <row r="683" spans="6:97">
      <c r="F683" s="2085"/>
      <c r="CS683" s="2085"/>
    </row>
    <row r="684" spans="6:97">
      <c r="F684" s="2085"/>
      <c r="CS684" s="2085"/>
    </row>
    <row r="685" spans="6:97">
      <c r="F685" s="2085"/>
      <c r="CS685" s="2085"/>
    </row>
    <row r="686" spans="6:97">
      <c r="F686" s="2085"/>
      <c r="CS686" s="2085"/>
    </row>
    <row r="687" spans="6:97">
      <c r="F687" s="2085"/>
      <c r="CS687" s="2085"/>
    </row>
    <row r="688" spans="6:97">
      <c r="F688" s="2085"/>
      <c r="CS688" s="2085"/>
    </row>
    <row r="689" spans="6:97">
      <c r="F689" s="2085"/>
      <c r="CS689" s="2085"/>
    </row>
    <row r="690" spans="6:97">
      <c r="F690" s="2085"/>
      <c r="CS690" s="2085"/>
    </row>
    <row r="691" spans="6:97">
      <c r="F691" s="2085"/>
      <c r="CS691" s="2085"/>
    </row>
    <row r="692" spans="6:97">
      <c r="F692" s="2085"/>
      <c r="CS692" s="2085"/>
    </row>
    <row r="693" spans="6:97">
      <c r="F693" s="2085"/>
      <c r="CS693" s="2085"/>
    </row>
    <row r="694" spans="6:97">
      <c r="F694" s="2085"/>
      <c r="CS694" s="2085"/>
    </row>
    <row r="695" spans="6:97">
      <c r="F695" s="2085"/>
      <c r="CS695" s="2085"/>
    </row>
    <row r="696" spans="6:97">
      <c r="F696" s="2085"/>
      <c r="CS696" s="2085"/>
    </row>
    <row r="697" spans="6:97">
      <c r="F697" s="2085"/>
      <c r="CS697" s="2085"/>
    </row>
    <row r="698" spans="6:97">
      <c r="F698" s="2085"/>
      <c r="CS698" s="2085"/>
    </row>
    <row r="699" spans="6:97">
      <c r="F699" s="2085"/>
      <c r="CS699" s="2085"/>
    </row>
    <row r="700" spans="6:97">
      <c r="F700" s="2085"/>
      <c r="CS700" s="2085"/>
    </row>
    <row r="701" spans="6:97">
      <c r="F701" s="2085"/>
      <c r="CS701" s="2085"/>
    </row>
    <row r="702" spans="6:97">
      <c r="F702" s="2085"/>
      <c r="CS702" s="2085"/>
    </row>
    <row r="703" spans="6:97">
      <c r="F703" s="2085"/>
      <c r="CS703" s="2085"/>
    </row>
    <row r="704" spans="6:97">
      <c r="F704" s="2085"/>
      <c r="CS704" s="2085"/>
    </row>
    <row r="705" spans="6:97">
      <c r="F705" s="2085"/>
      <c r="CS705" s="2085"/>
    </row>
    <row r="706" spans="6:97">
      <c r="F706" s="2085"/>
      <c r="CS706" s="2085"/>
    </row>
    <row r="707" spans="6:97">
      <c r="F707" s="2085"/>
      <c r="CS707" s="2085"/>
    </row>
    <row r="708" spans="6:97">
      <c r="F708" s="2085"/>
      <c r="CS708" s="2085"/>
    </row>
    <row r="709" spans="6:97">
      <c r="F709" s="2085"/>
      <c r="CS709" s="2085"/>
    </row>
    <row r="710" spans="6:97">
      <c r="F710" s="2085"/>
      <c r="CS710" s="2085"/>
    </row>
    <row r="711" spans="6:97">
      <c r="F711" s="2085"/>
      <c r="CS711" s="2085"/>
    </row>
    <row r="712" spans="6:97">
      <c r="F712" s="2085"/>
      <c r="CS712" s="2085"/>
    </row>
    <row r="713" spans="6:97">
      <c r="F713" s="2085"/>
      <c r="CS713" s="2085"/>
    </row>
    <row r="714" spans="6:97">
      <c r="F714" s="2085"/>
      <c r="CS714" s="2085"/>
    </row>
    <row r="715" spans="6:97">
      <c r="F715" s="2085"/>
      <c r="CS715" s="2085"/>
    </row>
    <row r="716" spans="6:97">
      <c r="F716" s="2085"/>
      <c r="CS716" s="2085"/>
    </row>
    <row r="717" spans="6:97">
      <c r="F717" s="2085"/>
      <c r="CS717" s="2085"/>
    </row>
    <row r="718" spans="6:97">
      <c r="F718" s="2085"/>
      <c r="CS718" s="2085"/>
    </row>
    <row r="719" spans="6:97">
      <c r="F719" s="2085"/>
      <c r="CS719" s="2085"/>
    </row>
    <row r="720" spans="6:97">
      <c r="F720" s="2085"/>
      <c r="CS720" s="2085"/>
    </row>
    <row r="721" spans="6:97">
      <c r="F721" s="2085"/>
      <c r="CS721" s="2085"/>
    </row>
    <row r="722" spans="6:97">
      <c r="F722" s="2085"/>
      <c r="CS722" s="2085"/>
    </row>
    <row r="723" spans="6:97">
      <c r="F723" s="2085"/>
      <c r="CS723" s="2085"/>
    </row>
    <row r="724" spans="6:97">
      <c r="F724" s="2085"/>
      <c r="CS724" s="2085"/>
    </row>
    <row r="725" spans="6:97">
      <c r="F725" s="2085"/>
      <c r="CS725" s="2085"/>
    </row>
    <row r="726" spans="6:97">
      <c r="F726" s="2085"/>
      <c r="CS726" s="2085"/>
    </row>
    <row r="727" spans="6:97">
      <c r="F727" s="2085"/>
      <c r="CS727" s="2085"/>
    </row>
    <row r="728" spans="6:97">
      <c r="F728" s="2085"/>
      <c r="CS728" s="2085"/>
    </row>
    <row r="729" spans="6:97">
      <c r="F729" s="2085"/>
      <c r="CS729" s="2085"/>
    </row>
    <row r="730" spans="6:97">
      <c r="F730" s="2085"/>
      <c r="CS730" s="2085"/>
    </row>
    <row r="731" spans="6:97">
      <c r="F731" s="2085"/>
      <c r="CS731" s="2085"/>
    </row>
    <row r="732" spans="6:97">
      <c r="F732" s="2085"/>
      <c r="CS732" s="2085"/>
    </row>
    <row r="733" spans="6:97">
      <c r="F733" s="2085"/>
      <c r="CS733" s="2085"/>
    </row>
    <row r="734" spans="6:97">
      <c r="F734" s="2085"/>
      <c r="CS734" s="2085"/>
    </row>
    <row r="735" spans="6:97">
      <c r="F735" s="2085"/>
      <c r="CS735" s="2085"/>
    </row>
    <row r="736" spans="6:97">
      <c r="F736" s="2085"/>
      <c r="CS736" s="2085"/>
    </row>
    <row r="737" spans="6:97">
      <c r="F737" s="2085"/>
      <c r="CS737" s="2085"/>
    </row>
    <row r="738" spans="6:97">
      <c r="F738" s="2085"/>
      <c r="CS738" s="2085"/>
    </row>
    <row r="739" spans="6:97">
      <c r="F739" s="2085"/>
      <c r="CS739" s="2085"/>
    </row>
    <row r="740" spans="6:97">
      <c r="F740" s="2085"/>
      <c r="CS740" s="2085"/>
    </row>
    <row r="741" spans="6:97">
      <c r="F741" s="2085"/>
      <c r="CS741" s="2085"/>
    </row>
    <row r="742" spans="6:97">
      <c r="F742" s="2085"/>
      <c r="CS742" s="2085"/>
    </row>
    <row r="743" spans="6:97">
      <c r="F743" s="2085"/>
      <c r="CS743" s="2085"/>
    </row>
    <row r="744" spans="6:97">
      <c r="F744" s="2085"/>
      <c r="CS744" s="2085"/>
    </row>
    <row r="745" spans="6:97">
      <c r="F745" s="2085"/>
      <c r="CS745" s="2085"/>
    </row>
    <row r="746" spans="6:97">
      <c r="F746" s="2085"/>
      <c r="CS746" s="2085"/>
    </row>
    <row r="747" spans="6:97">
      <c r="F747" s="2085"/>
      <c r="CS747" s="2085"/>
    </row>
    <row r="748" spans="6:97">
      <c r="F748" s="2085"/>
      <c r="CS748" s="2085"/>
    </row>
    <row r="749" spans="6:97">
      <c r="F749" s="2085"/>
      <c r="CS749" s="2085"/>
    </row>
    <row r="750" spans="6:97">
      <c r="F750" s="2085"/>
      <c r="CS750" s="2085"/>
    </row>
    <row r="751" spans="6:97">
      <c r="F751" s="2085"/>
      <c r="CS751" s="2085"/>
    </row>
    <row r="752" spans="6:97">
      <c r="F752" s="2085"/>
      <c r="CS752" s="2085"/>
    </row>
    <row r="753" spans="6:97">
      <c r="F753" s="2085"/>
      <c r="CS753" s="2085"/>
    </row>
    <row r="754" spans="6:97">
      <c r="F754" s="2085"/>
      <c r="CS754" s="2085"/>
    </row>
    <row r="755" spans="6:97">
      <c r="F755" s="2085"/>
      <c r="CS755" s="2085"/>
    </row>
    <row r="756" spans="6:97">
      <c r="F756" s="2085"/>
      <c r="CS756" s="2085"/>
    </row>
    <row r="757" spans="6:97">
      <c r="F757" s="2085"/>
      <c r="CS757" s="2085"/>
    </row>
    <row r="758" spans="6:97">
      <c r="F758" s="2085"/>
      <c r="CS758" s="2085"/>
    </row>
    <row r="759" spans="6:97">
      <c r="F759" s="2085"/>
      <c r="CS759" s="2085"/>
    </row>
    <row r="760" spans="6:97">
      <c r="F760" s="2085"/>
      <c r="CS760" s="2085"/>
    </row>
    <row r="761" spans="6:97">
      <c r="F761" s="2085"/>
      <c r="CS761" s="2085"/>
    </row>
    <row r="762" spans="6:97">
      <c r="F762" s="2085"/>
      <c r="CS762" s="2085"/>
    </row>
    <row r="763" spans="6:97">
      <c r="F763" s="2085"/>
      <c r="CS763" s="2085"/>
    </row>
    <row r="764" spans="6:97">
      <c r="F764" s="2085"/>
      <c r="CS764" s="2085"/>
    </row>
    <row r="765" spans="6:97">
      <c r="F765" s="2085"/>
      <c r="CS765" s="2085"/>
    </row>
    <row r="766" spans="6:97">
      <c r="F766" s="2085"/>
      <c r="CS766" s="2085"/>
    </row>
    <row r="767" spans="6:97">
      <c r="F767" s="2085"/>
      <c r="CS767" s="2085"/>
    </row>
    <row r="768" spans="6:97">
      <c r="F768" s="2085"/>
      <c r="CS768" s="2085"/>
    </row>
    <row r="769" spans="6:97">
      <c r="F769" s="2085"/>
      <c r="CS769" s="2085"/>
    </row>
    <row r="770" spans="6:97">
      <c r="F770" s="2085"/>
      <c r="CS770" s="2085"/>
    </row>
    <row r="771" spans="6:97">
      <c r="F771" s="2085"/>
      <c r="CS771" s="2085"/>
    </row>
    <row r="772" spans="6:97">
      <c r="F772" s="2085"/>
      <c r="CS772" s="2085"/>
    </row>
    <row r="773" spans="6:97">
      <c r="F773" s="2085"/>
      <c r="CS773" s="2085"/>
    </row>
    <row r="774" spans="6:97">
      <c r="F774" s="2085"/>
      <c r="CS774" s="2085"/>
    </row>
    <row r="775" spans="6:97">
      <c r="F775" s="2085"/>
      <c r="CS775" s="2085"/>
    </row>
    <row r="776" spans="6:97">
      <c r="F776" s="2085"/>
      <c r="CS776" s="2085"/>
    </row>
    <row r="777" spans="6:97">
      <c r="F777" s="2085"/>
      <c r="CS777" s="2085"/>
    </row>
    <row r="778" spans="6:97">
      <c r="F778" s="2085"/>
      <c r="CS778" s="2085"/>
    </row>
    <row r="779" spans="6:97">
      <c r="F779" s="2085"/>
      <c r="CS779" s="2085"/>
    </row>
    <row r="780" spans="6:97">
      <c r="F780" s="2085"/>
      <c r="CS780" s="2085"/>
    </row>
    <row r="781" spans="6:97">
      <c r="F781" s="2085"/>
      <c r="CS781" s="2085"/>
    </row>
    <row r="782" spans="6:97">
      <c r="F782" s="2085"/>
      <c r="CS782" s="2085"/>
    </row>
    <row r="783" spans="6:97">
      <c r="F783" s="2085"/>
      <c r="CS783" s="2085"/>
    </row>
    <row r="784" spans="6:97">
      <c r="F784" s="2085"/>
      <c r="CS784" s="2085"/>
    </row>
    <row r="785" spans="6:97">
      <c r="F785" s="2085"/>
      <c r="CS785" s="2085"/>
    </row>
    <row r="786" spans="6:97">
      <c r="F786" s="2085"/>
      <c r="CS786" s="2085"/>
    </row>
    <row r="787" spans="6:97">
      <c r="F787" s="2085"/>
      <c r="CS787" s="2085"/>
    </row>
    <row r="788" spans="6:97">
      <c r="F788" s="2085"/>
      <c r="CS788" s="2085"/>
    </row>
    <row r="789" spans="6:97">
      <c r="F789" s="2085"/>
      <c r="CS789" s="2085"/>
    </row>
    <row r="790" spans="6:97">
      <c r="F790" s="2085"/>
      <c r="CS790" s="2085"/>
    </row>
    <row r="791" spans="6:97">
      <c r="F791" s="2085"/>
      <c r="CS791" s="2085"/>
    </row>
    <row r="792" spans="6:97">
      <c r="F792" s="2085"/>
      <c r="CS792" s="2085"/>
    </row>
    <row r="793" spans="6:97">
      <c r="F793" s="2085"/>
      <c r="CS793" s="2085"/>
    </row>
    <row r="794" spans="6:97">
      <c r="F794" s="2085"/>
      <c r="CS794" s="2085"/>
    </row>
    <row r="795" spans="6:97">
      <c r="F795" s="2085"/>
      <c r="CS795" s="2085"/>
    </row>
    <row r="796" spans="6:97">
      <c r="F796" s="2085"/>
      <c r="CS796" s="2085"/>
    </row>
    <row r="797" spans="6:97">
      <c r="F797" s="2085"/>
      <c r="CS797" s="2085"/>
    </row>
    <row r="798" spans="6:97">
      <c r="F798" s="2085"/>
      <c r="CS798" s="2085"/>
    </row>
    <row r="799" spans="6:97">
      <c r="F799" s="2085"/>
      <c r="CS799" s="2085"/>
    </row>
    <row r="800" spans="6:97">
      <c r="F800" s="2085"/>
      <c r="CS800" s="2085"/>
    </row>
    <row r="801" spans="6:97">
      <c r="F801" s="2085"/>
      <c r="CS801" s="2085"/>
    </row>
    <row r="802" spans="6:97">
      <c r="F802" s="2085"/>
      <c r="CS802" s="2085"/>
    </row>
    <row r="803" spans="6:97">
      <c r="F803" s="2085"/>
      <c r="CS803" s="2085"/>
    </row>
    <row r="804" spans="6:97">
      <c r="F804" s="2085"/>
      <c r="CS804" s="2085"/>
    </row>
    <row r="805" spans="6:97">
      <c r="F805" s="2085"/>
      <c r="CS805" s="2085"/>
    </row>
    <row r="806" spans="6:97">
      <c r="F806" s="2085"/>
      <c r="CS806" s="2085"/>
    </row>
    <row r="807" spans="6:97">
      <c r="F807" s="2085"/>
      <c r="CS807" s="2085"/>
    </row>
    <row r="808" spans="6:97">
      <c r="F808" s="2085"/>
      <c r="CS808" s="2085"/>
    </row>
    <row r="809" spans="6:97">
      <c r="F809" s="2085"/>
      <c r="CS809" s="2085"/>
    </row>
    <row r="810" spans="6:97">
      <c r="F810" s="2085"/>
      <c r="CS810" s="2085"/>
    </row>
    <row r="811" spans="6:97">
      <c r="F811" s="2085"/>
    </row>
    <row r="812" spans="6:97">
      <c r="F812" s="2085"/>
    </row>
  </sheetData>
  <autoFilter ref="A7:DW7"/>
  <mergeCells count="9916">
    <mergeCell ref="CR398:CR401"/>
    <mergeCell ref="BD400:BD401"/>
    <mergeCell ref="BE398:BE401"/>
    <mergeCell ref="BF398:BF401"/>
    <mergeCell ref="BG398:BG401"/>
    <mergeCell ref="BH398:BH401"/>
    <mergeCell ref="BI398:BI401"/>
    <mergeCell ref="BJ398:BJ401"/>
    <mergeCell ref="BK398:BK401"/>
    <mergeCell ref="BL398:BL401"/>
    <mergeCell ref="BM398:BM401"/>
    <mergeCell ref="BN398:BN401"/>
    <mergeCell ref="BO398:BO401"/>
    <mergeCell ref="BP398:BP401"/>
    <mergeCell ref="BQ398:BQ401"/>
    <mergeCell ref="BR398:BR401"/>
    <mergeCell ref="BS398:BS401"/>
    <mergeCell ref="BT398:BT401"/>
    <mergeCell ref="CQ398:CQ401"/>
    <mergeCell ref="AN398:AN401"/>
    <mergeCell ref="AO398:AO401"/>
    <mergeCell ref="AP398:AP401"/>
    <mergeCell ref="AQ398:AQ401"/>
    <mergeCell ref="AR398:AR401"/>
    <mergeCell ref="AS398:AS401"/>
    <mergeCell ref="AT398:AT401"/>
    <mergeCell ref="AU398:AU401"/>
    <mergeCell ref="AV398:AV401"/>
    <mergeCell ref="AW398:AW401"/>
    <mergeCell ref="AX398:AX401"/>
    <mergeCell ref="AY398:AY401"/>
    <mergeCell ref="AZ398:AZ401"/>
    <mergeCell ref="BA398:BA401"/>
    <mergeCell ref="BB398:BB401"/>
    <mergeCell ref="BC398:BC401"/>
    <mergeCell ref="BD398:BD399"/>
    <mergeCell ref="W398:W401"/>
    <mergeCell ref="X398:X401"/>
    <mergeCell ref="Y398:Y401"/>
    <mergeCell ref="Z398:Z401"/>
    <mergeCell ref="AA398:AA401"/>
    <mergeCell ref="AB398:AB401"/>
    <mergeCell ref="AC398:AC401"/>
    <mergeCell ref="AD398:AD401"/>
    <mergeCell ref="AE398:AE401"/>
    <mergeCell ref="AF398:AF401"/>
    <mergeCell ref="AG398:AG401"/>
    <mergeCell ref="AH398:AH401"/>
    <mergeCell ref="AI398:AI401"/>
    <mergeCell ref="AJ398:AJ401"/>
    <mergeCell ref="AK398:AK401"/>
    <mergeCell ref="AL398:AL401"/>
    <mergeCell ref="AM398:AM401"/>
    <mergeCell ref="BM394:BM397"/>
    <mergeCell ref="BN394:BN397"/>
    <mergeCell ref="BO394:BO397"/>
    <mergeCell ref="BP394:BP397"/>
    <mergeCell ref="BQ394:BQ397"/>
    <mergeCell ref="BR394:BR397"/>
    <mergeCell ref="BS394:BS397"/>
    <mergeCell ref="BT394:BT397"/>
    <mergeCell ref="CQ394:CQ397"/>
    <mergeCell ref="CR394:CR397"/>
    <mergeCell ref="BD396:BD397"/>
    <mergeCell ref="B398:B401"/>
    <mergeCell ref="C398:C401"/>
    <mergeCell ref="D398:D401"/>
    <mergeCell ref="E398:E401"/>
    <mergeCell ref="F398:F401"/>
    <mergeCell ref="G398:G401"/>
    <mergeCell ref="H398:H401"/>
    <mergeCell ref="I398:I401"/>
    <mergeCell ref="J398:J401"/>
    <mergeCell ref="K398:K401"/>
    <mergeCell ref="L398:L401"/>
    <mergeCell ref="M398:M401"/>
    <mergeCell ref="N398:N401"/>
    <mergeCell ref="O398:O401"/>
    <mergeCell ref="P398:P401"/>
    <mergeCell ref="Q398:Q401"/>
    <mergeCell ref="R398:R401"/>
    <mergeCell ref="S398:S401"/>
    <mergeCell ref="T398:T401"/>
    <mergeCell ref="U398:U401"/>
    <mergeCell ref="V398:V401"/>
    <mergeCell ref="AV394:AV397"/>
    <mergeCell ref="AW394:AW397"/>
    <mergeCell ref="AX394:AX397"/>
    <mergeCell ref="AY394:AY397"/>
    <mergeCell ref="AZ394:AZ397"/>
    <mergeCell ref="BA394:BA397"/>
    <mergeCell ref="BB394:BB397"/>
    <mergeCell ref="BC394:BC397"/>
    <mergeCell ref="BD394:BD395"/>
    <mergeCell ref="BE394:BE397"/>
    <mergeCell ref="BF394:BF397"/>
    <mergeCell ref="BG394:BG397"/>
    <mergeCell ref="BH394:BH397"/>
    <mergeCell ref="BI394:BI397"/>
    <mergeCell ref="BJ394:BJ397"/>
    <mergeCell ref="BK394:BK397"/>
    <mergeCell ref="BL394:BL397"/>
    <mergeCell ref="AE394:AE397"/>
    <mergeCell ref="AF394:AF397"/>
    <mergeCell ref="AG394:AG397"/>
    <mergeCell ref="AH394:AH397"/>
    <mergeCell ref="AI394:AI397"/>
    <mergeCell ref="AJ394:AJ397"/>
    <mergeCell ref="AK394:AK397"/>
    <mergeCell ref="AL394:AL397"/>
    <mergeCell ref="AM394:AM397"/>
    <mergeCell ref="AN394:AN397"/>
    <mergeCell ref="AO394:AO397"/>
    <mergeCell ref="AP394:AP397"/>
    <mergeCell ref="AQ394:AQ397"/>
    <mergeCell ref="AR394:AR397"/>
    <mergeCell ref="AS394:AS397"/>
    <mergeCell ref="AT394:AT397"/>
    <mergeCell ref="AU394:AU397"/>
    <mergeCell ref="CQ390:CQ393"/>
    <mergeCell ref="CR390:CR393"/>
    <mergeCell ref="BD392:BD393"/>
    <mergeCell ref="B394:B397"/>
    <mergeCell ref="C394:C397"/>
    <mergeCell ref="D394:D397"/>
    <mergeCell ref="E394:E397"/>
    <mergeCell ref="F394:F397"/>
    <mergeCell ref="G394:G397"/>
    <mergeCell ref="H394:H397"/>
    <mergeCell ref="I394:I397"/>
    <mergeCell ref="J394:J397"/>
    <mergeCell ref="K394:K397"/>
    <mergeCell ref="L394:L397"/>
    <mergeCell ref="M394:M397"/>
    <mergeCell ref="N394:N397"/>
    <mergeCell ref="O394:O397"/>
    <mergeCell ref="P394:P397"/>
    <mergeCell ref="Q394:Q397"/>
    <mergeCell ref="R394:R397"/>
    <mergeCell ref="S394:S397"/>
    <mergeCell ref="T394:T397"/>
    <mergeCell ref="U394:U397"/>
    <mergeCell ref="V394:V397"/>
    <mergeCell ref="W394:W397"/>
    <mergeCell ref="X394:X397"/>
    <mergeCell ref="Y394:Y397"/>
    <mergeCell ref="Z394:Z397"/>
    <mergeCell ref="AA394:AA397"/>
    <mergeCell ref="AB394:AB397"/>
    <mergeCell ref="AC394:AC397"/>
    <mergeCell ref="AD394:AD397"/>
    <mergeCell ref="BD390:BD391"/>
    <mergeCell ref="BE390:BE393"/>
    <mergeCell ref="BF390:BF393"/>
    <mergeCell ref="BG390:BG393"/>
    <mergeCell ref="BH390:BH393"/>
    <mergeCell ref="BI390:BI393"/>
    <mergeCell ref="BJ390:BJ393"/>
    <mergeCell ref="BK390:BK393"/>
    <mergeCell ref="BL390:BL393"/>
    <mergeCell ref="BM390:BM393"/>
    <mergeCell ref="BN390:BN393"/>
    <mergeCell ref="BO390:BO393"/>
    <mergeCell ref="BP390:BP393"/>
    <mergeCell ref="BQ390:BQ393"/>
    <mergeCell ref="BR390:BR393"/>
    <mergeCell ref="BS390:BS393"/>
    <mergeCell ref="BT390:BT393"/>
    <mergeCell ref="AM390:AM393"/>
    <mergeCell ref="AN390:AN393"/>
    <mergeCell ref="AO390:AO393"/>
    <mergeCell ref="AP390:AP393"/>
    <mergeCell ref="AQ390:AQ393"/>
    <mergeCell ref="AR390:AR393"/>
    <mergeCell ref="AS390:AS393"/>
    <mergeCell ref="AT390:AT393"/>
    <mergeCell ref="AU390:AU393"/>
    <mergeCell ref="AV390:AV393"/>
    <mergeCell ref="AW390:AW393"/>
    <mergeCell ref="AX390:AX393"/>
    <mergeCell ref="AY390:AY393"/>
    <mergeCell ref="AZ390:AZ393"/>
    <mergeCell ref="BA390:BA393"/>
    <mergeCell ref="BB390:BB393"/>
    <mergeCell ref="BC390:BC393"/>
    <mergeCell ref="V390:V393"/>
    <mergeCell ref="W390:W393"/>
    <mergeCell ref="X390:X393"/>
    <mergeCell ref="Y390:Y393"/>
    <mergeCell ref="Z390:Z393"/>
    <mergeCell ref="AA390:AA393"/>
    <mergeCell ref="AB390:AB393"/>
    <mergeCell ref="AC390:AC393"/>
    <mergeCell ref="AD390:AD393"/>
    <mergeCell ref="AE390:AE393"/>
    <mergeCell ref="AF390:AF393"/>
    <mergeCell ref="AG390:AG393"/>
    <mergeCell ref="AH390:AH393"/>
    <mergeCell ref="AI390:AI393"/>
    <mergeCell ref="AJ390:AJ393"/>
    <mergeCell ref="AK390:AK393"/>
    <mergeCell ref="AL390:AL393"/>
    <mergeCell ref="BL386:BL389"/>
    <mergeCell ref="BM386:BM389"/>
    <mergeCell ref="BN386:BN389"/>
    <mergeCell ref="BO386:BO389"/>
    <mergeCell ref="BP386:BP389"/>
    <mergeCell ref="BQ386:BQ389"/>
    <mergeCell ref="BR386:BR389"/>
    <mergeCell ref="BS386:BS389"/>
    <mergeCell ref="BT386:BT389"/>
    <mergeCell ref="CQ386:CQ389"/>
    <mergeCell ref="CR386:CR389"/>
    <mergeCell ref="BD388:BD389"/>
    <mergeCell ref="B390:B393"/>
    <mergeCell ref="C390:C393"/>
    <mergeCell ref="D390:D393"/>
    <mergeCell ref="E390:E393"/>
    <mergeCell ref="F390:F393"/>
    <mergeCell ref="G390:G393"/>
    <mergeCell ref="H390:H393"/>
    <mergeCell ref="I390:I393"/>
    <mergeCell ref="J390:J393"/>
    <mergeCell ref="K390:K393"/>
    <mergeCell ref="L390:L393"/>
    <mergeCell ref="M390:M393"/>
    <mergeCell ref="N390:N393"/>
    <mergeCell ref="O390:O393"/>
    <mergeCell ref="P390:P393"/>
    <mergeCell ref="Q390:Q393"/>
    <mergeCell ref="R390:R393"/>
    <mergeCell ref="S390:S393"/>
    <mergeCell ref="T390:T393"/>
    <mergeCell ref="U390:U393"/>
    <mergeCell ref="AU386:AU389"/>
    <mergeCell ref="AV386:AV389"/>
    <mergeCell ref="AW386:AW389"/>
    <mergeCell ref="AX386:AX389"/>
    <mergeCell ref="AY386:AY389"/>
    <mergeCell ref="AZ386:AZ389"/>
    <mergeCell ref="BA386:BA389"/>
    <mergeCell ref="BB386:BB389"/>
    <mergeCell ref="BC386:BC389"/>
    <mergeCell ref="BD386:BD387"/>
    <mergeCell ref="BE386:BE389"/>
    <mergeCell ref="BF386:BF389"/>
    <mergeCell ref="BG386:BG389"/>
    <mergeCell ref="BH386:BH389"/>
    <mergeCell ref="BI386:BI389"/>
    <mergeCell ref="BJ386:BJ389"/>
    <mergeCell ref="BK386:BK389"/>
    <mergeCell ref="AD386:AD389"/>
    <mergeCell ref="AE386:AE389"/>
    <mergeCell ref="AF386:AF389"/>
    <mergeCell ref="AG386:AG389"/>
    <mergeCell ref="AH386:AH389"/>
    <mergeCell ref="AI386:AI389"/>
    <mergeCell ref="AJ386:AJ389"/>
    <mergeCell ref="AK386:AK389"/>
    <mergeCell ref="AL386:AL389"/>
    <mergeCell ref="AM386:AM389"/>
    <mergeCell ref="AN386:AN389"/>
    <mergeCell ref="AO386:AO389"/>
    <mergeCell ref="AP386:AP389"/>
    <mergeCell ref="AQ386:AQ389"/>
    <mergeCell ref="AR386:AR389"/>
    <mergeCell ref="AS386:AS389"/>
    <mergeCell ref="AT386:AT389"/>
    <mergeCell ref="BO306:BO309"/>
    <mergeCell ref="BP306:BP309"/>
    <mergeCell ref="A370:A385"/>
    <mergeCell ref="A386:A401"/>
    <mergeCell ref="B386:B389"/>
    <mergeCell ref="C386:C389"/>
    <mergeCell ref="D386:D389"/>
    <mergeCell ref="E386:E389"/>
    <mergeCell ref="F386:F389"/>
    <mergeCell ref="G386:G389"/>
    <mergeCell ref="H386:H389"/>
    <mergeCell ref="I386:I389"/>
    <mergeCell ref="J386:J389"/>
    <mergeCell ref="K386:K389"/>
    <mergeCell ref="L386:L389"/>
    <mergeCell ref="M386:M389"/>
    <mergeCell ref="N386:N389"/>
    <mergeCell ref="O386:O389"/>
    <mergeCell ref="P386:P389"/>
    <mergeCell ref="Q386:Q389"/>
    <mergeCell ref="R386:R389"/>
    <mergeCell ref="S386:S389"/>
    <mergeCell ref="T386:T389"/>
    <mergeCell ref="U386:U389"/>
    <mergeCell ref="V386:V389"/>
    <mergeCell ref="W386:W389"/>
    <mergeCell ref="X386:X389"/>
    <mergeCell ref="Y386:Y389"/>
    <mergeCell ref="Z386:Z389"/>
    <mergeCell ref="AA386:AA389"/>
    <mergeCell ref="AB386:AB389"/>
    <mergeCell ref="AC386:AC389"/>
    <mergeCell ref="AP306:AP309"/>
    <mergeCell ref="AQ306:AQ309"/>
    <mergeCell ref="AR306:AR309"/>
    <mergeCell ref="AS306:AS309"/>
    <mergeCell ref="AT306:AT309"/>
    <mergeCell ref="AU306:AU309"/>
    <mergeCell ref="AV306:AV309"/>
    <mergeCell ref="AW306:AW309"/>
    <mergeCell ref="AX306:AX309"/>
    <mergeCell ref="AY306:AY309"/>
    <mergeCell ref="BQ306:BQ309"/>
    <mergeCell ref="BR306:BR309"/>
    <mergeCell ref="BS306:BS309"/>
    <mergeCell ref="BT306:BT309"/>
    <mergeCell ref="CQ306:CQ309"/>
    <mergeCell ref="CR306:CR309"/>
    <mergeCell ref="BD308:BD309"/>
    <mergeCell ref="AZ306:AZ309"/>
    <mergeCell ref="BA306:BA309"/>
    <mergeCell ref="BB306:BB309"/>
    <mergeCell ref="BC306:BC309"/>
    <mergeCell ref="BD306:BD307"/>
    <mergeCell ref="BE306:BE309"/>
    <mergeCell ref="BF306:BF309"/>
    <mergeCell ref="BG306:BG309"/>
    <mergeCell ref="BH306:BH309"/>
    <mergeCell ref="BI306:BI309"/>
    <mergeCell ref="BJ306:BJ309"/>
    <mergeCell ref="BK306:BK309"/>
    <mergeCell ref="BL306:BL309"/>
    <mergeCell ref="BM306:BM309"/>
    <mergeCell ref="BN306:BN309"/>
    <mergeCell ref="M306:M309"/>
    <mergeCell ref="N306:N309"/>
    <mergeCell ref="O306:O309"/>
    <mergeCell ref="P306:P309"/>
    <mergeCell ref="Q306:Q309"/>
    <mergeCell ref="R306:R309"/>
    <mergeCell ref="S306:S309"/>
    <mergeCell ref="T306:T309"/>
    <mergeCell ref="U306:U309"/>
    <mergeCell ref="V306:V309"/>
    <mergeCell ref="W306:W309"/>
    <mergeCell ref="X306:X309"/>
    <mergeCell ref="Y306:Y309"/>
    <mergeCell ref="Z306:Z309"/>
    <mergeCell ref="AA306:AA309"/>
    <mergeCell ref="AB306:AB309"/>
    <mergeCell ref="AC306:AC309"/>
    <mergeCell ref="BK302:BK305"/>
    <mergeCell ref="BL302:BL305"/>
    <mergeCell ref="BM302:BM305"/>
    <mergeCell ref="BN302:BN305"/>
    <mergeCell ref="BO302:BO305"/>
    <mergeCell ref="BP302:BP305"/>
    <mergeCell ref="BQ302:BQ305"/>
    <mergeCell ref="BR302:BR305"/>
    <mergeCell ref="BS302:BS305"/>
    <mergeCell ref="BT302:BT305"/>
    <mergeCell ref="CQ302:CQ305"/>
    <mergeCell ref="CR302:CR305"/>
    <mergeCell ref="BD304:BD305"/>
    <mergeCell ref="AQ302:AQ305"/>
    <mergeCell ref="AR302:AR305"/>
    <mergeCell ref="AS302:AS305"/>
    <mergeCell ref="Z310:Z313"/>
    <mergeCell ref="AA310:AA313"/>
    <mergeCell ref="AB310:AB313"/>
    <mergeCell ref="AC310:AC313"/>
    <mergeCell ref="AD306:AD309"/>
    <mergeCell ref="AE306:AE309"/>
    <mergeCell ref="AF306:AF309"/>
    <mergeCell ref="AG306:AG309"/>
    <mergeCell ref="AH306:AH309"/>
    <mergeCell ref="AI306:AI309"/>
    <mergeCell ref="AJ306:AJ309"/>
    <mergeCell ref="AK306:AK309"/>
    <mergeCell ref="AL306:AL309"/>
    <mergeCell ref="AM306:AM309"/>
    <mergeCell ref="AN306:AN309"/>
    <mergeCell ref="AO306:AO309"/>
    <mergeCell ref="AT302:AT305"/>
    <mergeCell ref="AU302:AU305"/>
    <mergeCell ref="AV302:AV305"/>
    <mergeCell ref="AW302:AW305"/>
    <mergeCell ref="AX302:AX305"/>
    <mergeCell ref="AY302:AY305"/>
    <mergeCell ref="AZ302:AZ305"/>
    <mergeCell ref="BA302:BA305"/>
    <mergeCell ref="BB302:BB305"/>
    <mergeCell ref="BC302:BC305"/>
    <mergeCell ref="BD302:BD303"/>
    <mergeCell ref="Z302:Z305"/>
    <mergeCell ref="AA302:AA305"/>
    <mergeCell ref="AB302:AB305"/>
    <mergeCell ref="AC302:AC305"/>
    <mergeCell ref="AD302:AD305"/>
    <mergeCell ref="AE302:AE305"/>
    <mergeCell ref="AF302:AF305"/>
    <mergeCell ref="AG302:AG305"/>
    <mergeCell ref="AH302:AH305"/>
    <mergeCell ref="AI302:AI305"/>
    <mergeCell ref="AJ302:AJ305"/>
    <mergeCell ref="AK302:AK305"/>
    <mergeCell ref="AL302:AL305"/>
    <mergeCell ref="AM302:AM305"/>
    <mergeCell ref="AN302:AN305"/>
    <mergeCell ref="AO302:AO305"/>
    <mergeCell ref="AP302:AP305"/>
    <mergeCell ref="BP298:BP301"/>
    <mergeCell ref="BQ298:BQ301"/>
    <mergeCell ref="BR298:BR301"/>
    <mergeCell ref="BS298:BS301"/>
    <mergeCell ref="BT298:BT301"/>
    <mergeCell ref="CQ298:CQ301"/>
    <mergeCell ref="CR298:CR301"/>
    <mergeCell ref="BD300:BD301"/>
    <mergeCell ref="B302:B305"/>
    <mergeCell ref="C302:C305"/>
    <mergeCell ref="D302:D305"/>
    <mergeCell ref="E302:E305"/>
    <mergeCell ref="F302:F305"/>
    <mergeCell ref="G302:G305"/>
    <mergeCell ref="H302:H305"/>
    <mergeCell ref="I302:I305"/>
    <mergeCell ref="J302:J305"/>
    <mergeCell ref="K302:K305"/>
    <mergeCell ref="L302:L305"/>
    <mergeCell ref="M302:M305"/>
    <mergeCell ref="N302:N305"/>
    <mergeCell ref="O302:O305"/>
    <mergeCell ref="P302:P305"/>
    <mergeCell ref="Q302:Q305"/>
    <mergeCell ref="R302:R305"/>
    <mergeCell ref="S302:S305"/>
    <mergeCell ref="T302:T305"/>
    <mergeCell ref="U302:U305"/>
    <mergeCell ref="V302:V305"/>
    <mergeCell ref="W302:W305"/>
    <mergeCell ref="X302:X305"/>
    <mergeCell ref="Y302:Y305"/>
    <mergeCell ref="BN298:BN301"/>
    <mergeCell ref="BO298:BO301"/>
    <mergeCell ref="AH298:AH301"/>
    <mergeCell ref="AI298:AI301"/>
    <mergeCell ref="AJ298:AJ301"/>
    <mergeCell ref="AK298:AK301"/>
    <mergeCell ref="AL298:AL301"/>
    <mergeCell ref="AM298:AM301"/>
    <mergeCell ref="AN298:AN301"/>
    <mergeCell ref="AO298:AO301"/>
    <mergeCell ref="AP298:AP301"/>
    <mergeCell ref="AQ298:AQ301"/>
    <mergeCell ref="AR298:AR301"/>
    <mergeCell ref="AS298:AS301"/>
    <mergeCell ref="AT298:AT301"/>
    <mergeCell ref="AU298:AU301"/>
    <mergeCell ref="AV298:AV301"/>
    <mergeCell ref="AW298:AW301"/>
    <mergeCell ref="AX298:AX301"/>
    <mergeCell ref="BE298:BE301"/>
    <mergeCell ref="BF298:BF301"/>
    <mergeCell ref="BG298:BG301"/>
    <mergeCell ref="BH298:BH301"/>
    <mergeCell ref="Z298:Z301"/>
    <mergeCell ref="AA298:AA301"/>
    <mergeCell ref="AB298:AB301"/>
    <mergeCell ref="AC298:AC301"/>
    <mergeCell ref="AD298:AD301"/>
    <mergeCell ref="AE298:AE301"/>
    <mergeCell ref="AF298:AF301"/>
    <mergeCell ref="AG298:AG301"/>
    <mergeCell ref="AY298:AY301"/>
    <mergeCell ref="AZ298:AZ301"/>
    <mergeCell ref="BA298:BA301"/>
    <mergeCell ref="BB298:BB301"/>
    <mergeCell ref="BC298:BC301"/>
    <mergeCell ref="BD298:BD299"/>
    <mergeCell ref="BK298:BK301"/>
    <mergeCell ref="BL298:BL301"/>
    <mergeCell ref="BM298:BM301"/>
    <mergeCell ref="BQ294:BQ297"/>
    <mergeCell ref="BR294:BR297"/>
    <mergeCell ref="BS294:BS297"/>
    <mergeCell ref="BT294:BT297"/>
    <mergeCell ref="CQ294:CQ297"/>
    <mergeCell ref="CR294:CR297"/>
    <mergeCell ref="A290:A297"/>
    <mergeCell ref="A298:A305"/>
    <mergeCell ref="B298:B301"/>
    <mergeCell ref="C298:C301"/>
    <mergeCell ref="D298:D301"/>
    <mergeCell ref="E298:E301"/>
    <mergeCell ref="F298:F301"/>
    <mergeCell ref="G298:G301"/>
    <mergeCell ref="H298:H301"/>
    <mergeCell ref="I298:I301"/>
    <mergeCell ref="J298:J301"/>
    <mergeCell ref="K298:K301"/>
    <mergeCell ref="L298:L301"/>
    <mergeCell ref="M298:M301"/>
    <mergeCell ref="N298:N301"/>
    <mergeCell ref="O298:O301"/>
    <mergeCell ref="P298:P301"/>
    <mergeCell ref="Q298:Q301"/>
    <mergeCell ref="R298:R301"/>
    <mergeCell ref="S298:S301"/>
    <mergeCell ref="T298:T301"/>
    <mergeCell ref="U298:U301"/>
    <mergeCell ref="V298:V301"/>
    <mergeCell ref="W298:W301"/>
    <mergeCell ref="X298:X301"/>
    <mergeCell ref="Y298:Y301"/>
    <mergeCell ref="BA294:BA297"/>
    <mergeCell ref="BB294:BB297"/>
    <mergeCell ref="BC294:BC297"/>
    <mergeCell ref="BD294:BD295"/>
    <mergeCell ref="BE294:BE297"/>
    <mergeCell ref="BD296:BD297"/>
    <mergeCell ref="BF294:BF297"/>
    <mergeCell ref="BG294:BG297"/>
    <mergeCell ref="BH294:BH297"/>
    <mergeCell ref="BI294:BI297"/>
    <mergeCell ref="BJ294:BJ297"/>
    <mergeCell ref="BK294:BK297"/>
    <mergeCell ref="BL294:BL297"/>
    <mergeCell ref="BM294:BM297"/>
    <mergeCell ref="BN294:BN297"/>
    <mergeCell ref="BO294:BO297"/>
    <mergeCell ref="BP294:BP297"/>
    <mergeCell ref="BI290:BI293"/>
    <mergeCell ref="BJ290:BJ293"/>
    <mergeCell ref="BK290:BK293"/>
    <mergeCell ref="X294:X297"/>
    <mergeCell ref="Y294:Y297"/>
    <mergeCell ref="Z294:Z297"/>
    <mergeCell ref="AA294:AA297"/>
    <mergeCell ref="AB294:AB297"/>
    <mergeCell ref="AC294:AC297"/>
    <mergeCell ref="AD294:AD297"/>
    <mergeCell ref="AE294:AE297"/>
    <mergeCell ref="AF294:AF297"/>
    <mergeCell ref="AG294:AG297"/>
    <mergeCell ref="AH294:AH297"/>
    <mergeCell ref="AI294:AI297"/>
    <mergeCell ref="AJ294:AJ297"/>
    <mergeCell ref="AK294:AK297"/>
    <mergeCell ref="AL294:AL297"/>
    <mergeCell ref="AM294:AM297"/>
    <mergeCell ref="AN294:AN297"/>
    <mergeCell ref="AO294:AO297"/>
    <mergeCell ref="AP294:AP297"/>
    <mergeCell ref="AQ294:AQ297"/>
    <mergeCell ref="AR294:AR297"/>
    <mergeCell ref="AS294:AS297"/>
    <mergeCell ref="AT294:AT297"/>
    <mergeCell ref="AU294:AU297"/>
    <mergeCell ref="AV294:AV297"/>
    <mergeCell ref="AW294:AW297"/>
    <mergeCell ref="AX294:AX297"/>
    <mergeCell ref="AY294:AY297"/>
    <mergeCell ref="AZ294:AZ297"/>
    <mergeCell ref="V290:V293"/>
    <mergeCell ref="W290:W293"/>
    <mergeCell ref="X290:X293"/>
    <mergeCell ref="CR290:CR293"/>
    <mergeCell ref="BD292:BD293"/>
    <mergeCell ref="B294:B297"/>
    <mergeCell ref="C294:C297"/>
    <mergeCell ref="D294:D297"/>
    <mergeCell ref="E294:E297"/>
    <mergeCell ref="F294:F297"/>
    <mergeCell ref="G294:G297"/>
    <mergeCell ref="H294:H297"/>
    <mergeCell ref="I294:I297"/>
    <mergeCell ref="J294:J297"/>
    <mergeCell ref="K294:K297"/>
    <mergeCell ref="L294:L297"/>
    <mergeCell ref="M294:M297"/>
    <mergeCell ref="N294:N297"/>
    <mergeCell ref="O294:O297"/>
    <mergeCell ref="P294:P297"/>
    <mergeCell ref="Q294:Q297"/>
    <mergeCell ref="R294:R297"/>
    <mergeCell ref="S294:S297"/>
    <mergeCell ref="T294:T297"/>
    <mergeCell ref="U294:U297"/>
    <mergeCell ref="V294:V297"/>
    <mergeCell ref="W294:W297"/>
    <mergeCell ref="BC290:BC293"/>
    <mergeCell ref="BE290:BE293"/>
    <mergeCell ref="BF290:BF293"/>
    <mergeCell ref="BG290:BG293"/>
    <mergeCell ref="BH290:BH293"/>
    <mergeCell ref="AK290:AK293"/>
    <mergeCell ref="AL290:AL293"/>
    <mergeCell ref="AM290:AM293"/>
    <mergeCell ref="BL290:BL293"/>
    <mergeCell ref="BM290:BM293"/>
    <mergeCell ref="BN290:BN293"/>
    <mergeCell ref="BO290:BO293"/>
    <mergeCell ref="BP290:BP293"/>
    <mergeCell ref="BQ290:BQ293"/>
    <mergeCell ref="BR290:BR293"/>
    <mergeCell ref="BS290:BS293"/>
    <mergeCell ref="BT290:BT293"/>
    <mergeCell ref="B290:B293"/>
    <mergeCell ref="C290:C293"/>
    <mergeCell ref="D290:D293"/>
    <mergeCell ref="E290:E293"/>
    <mergeCell ref="F290:F293"/>
    <mergeCell ref="G290:G293"/>
    <mergeCell ref="H290:H293"/>
    <mergeCell ref="I290:I293"/>
    <mergeCell ref="J290:J293"/>
    <mergeCell ref="K290:K293"/>
    <mergeCell ref="L290:L293"/>
    <mergeCell ref="M290:M293"/>
    <mergeCell ref="N290:N293"/>
    <mergeCell ref="O290:O293"/>
    <mergeCell ref="P290:P293"/>
    <mergeCell ref="Q290:Q293"/>
    <mergeCell ref="R290:R293"/>
    <mergeCell ref="S290:S293"/>
    <mergeCell ref="T290:T293"/>
    <mergeCell ref="U290:U293"/>
    <mergeCell ref="BG282:BG285"/>
    <mergeCell ref="BH282:BH285"/>
    <mergeCell ref="BI282:BI285"/>
    <mergeCell ref="Y290:Y293"/>
    <mergeCell ref="Z290:Z293"/>
    <mergeCell ref="AA290:AA293"/>
    <mergeCell ref="AB290:AB293"/>
    <mergeCell ref="AC290:AC293"/>
    <mergeCell ref="AD290:AD293"/>
    <mergeCell ref="AE290:AE293"/>
    <mergeCell ref="CQ290:CQ293"/>
    <mergeCell ref="BD290:BD291"/>
    <mergeCell ref="AN290:AN293"/>
    <mergeCell ref="AO290:AO293"/>
    <mergeCell ref="AP290:AP293"/>
    <mergeCell ref="AQ290:AQ293"/>
    <mergeCell ref="AR290:AR293"/>
    <mergeCell ref="AS290:AS293"/>
    <mergeCell ref="AT290:AT293"/>
    <mergeCell ref="AU290:AU293"/>
    <mergeCell ref="AV290:AV293"/>
    <mergeCell ref="AW290:AW293"/>
    <mergeCell ref="AX290:AX293"/>
    <mergeCell ref="AY290:AY293"/>
    <mergeCell ref="AZ290:AZ293"/>
    <mergeCell ref="BA290:BA293"/>
    <mergeCell ref="BB290:BB293"/>
    <mergeCell ref="AF290:AF293"/>
    <mergeCell ref="AG290:AG293"/>
    <mergeCell ref="AH290:AH293"/>
    <mergeCell ref="AI290:AI293"/>
    <mergeCell ref="AJ290:AJ293"/>
    <mergeCell ref="AO282:AO285"/>
    <mergeCell ref="AP282:AP285"/>
    <mergeCell ref="AQ282:AQ285"/>
    <mergeCell ref="AR282:AR285"/>
    <mergeCell ref="BJ282:BJ285"/>
    <mergeCell ref="BK282:BK285"/>
    <mergeCell ref="BL282:BL285"/>
    <mergeCell ref="BM282:BM285"/>
    <mergeCell ref="BN282:BN285"/>
    <mergeCell ref="BO282:BO285"/>
    <mergeCell ref="BP282:BP285"/>
    <mergeCell ref="BQ282:BQ285"/>
    <mergeCell ref="BR282:BR285"/>
    <mergeCell ref="BS282:BS285"/>
    <mergeCell ref="BT282:BT285"/>
    <mergeCell ref="CQ282:CQ285"/>
    <mergeCell ref="CR282:CR285"/>
    <mergeCell ref="BD284:BD285"/>
    <mergeCell ref="AS282:AS285"/>
    <mergeCell ref="AT282:AT285"/>
    <mergeCell ref="AU282:AU285"/>
    <mergeCell ref="AV282:AV285"/>
    <mergeCell ref="AW282:AW285"/>
    <mergeCell ref="AX282:AX285"/>
    <mergeCell ref="AY282:AY285"/>
    <mergeCell ref="AZ282:AZ285"/>
    <mergeCell ref="BA282:BA285"/>
    <mergeCell ref="BB282:BB285"/>
    <mergeCell ref="BC282:BC285"/>
    <mergeCell ref="BD282:BD283"/>
    <mergeCell ref="BE282:BE285"/>
    <mergeCell ref="BF282:BF285"/>
    <mergeCell ref="X282:X285"/>
    <mergeCell ref="Y282:Y285"/>
    <mergeCell ref="Z282:Z285"/>
    <mergeCell ref="AA282:AA285"/>
    <mergeCell ref="AB282:AB285"/>
    <mergeCell ref="AC282:AC285"/>
    <mergeCell ref="AD282:AD285"/>
    <mergeCell ref="AE282:AE285"/>
    <mergeCell ref="AF282:AF285"/>
    <mergeCell ref="AG282:AG285"/>
    <mergeCell ref="AH282:AH285"/>
    <mergeCell ref="AI282:AI285"/>
    <mergeCell ref="AJ282:AJ285"/>
    <mergeCell ref="AK282:AK285"/>
    <mergeCell ref="AL282:AL285"/>
    <mergeCell ref="AM282:AM285"/>
    <mergeCell ref="AN282:AN285"/>
    <mergeCell ref="BM278:BM281"/>
    <mergeCell ref="BN278:BN281"/>
    <mergeCell ref="BO278:BO281"/>
    <mergeCell ref="BP278:BP281"/>
    <mergeCell ref="BQ278:BQ281"/>
    <mergeCell ref="BR278:BR281"/>
    <mergeCell ref="BS278:BS281"/>
    <mergeCell ref="BT278:BT281"/>
    <mergeCell ref="CQ278:CQ281"/>
    <mergeCell ref="CR278:CR281"/>
    <mergeCell ref="A282:A285"/>
    <mergeCell ref="C282:C285"/>
    <mergeCell ref="D282:D285"/>
    <mergeCell ref="E282:E285"/>
    <mergeCell ref="F282:F285"/>
    <mergeCell ref="G282:G285"/>
    <mergeCell ref="H282:H285"/>
    <mergeCell ref="I282:I285"/>
    <mergeCell ref="J282:J285"/>
    <mergeCell ref="K282:K285"/>
    <mergeCell ref="L282:L285"/>
    <mergeCell ref="M282:M285"/>
    <mergeCell ref="N282:N285"/>
    <mergeCell ref="O282:O285"/>
    <mergeCell ref="P282:P285"/>
    <mergeCell ref="Q282:Q285"/>
    <mergeCell ref="R282:R285"/>
    <mergeCell ref="S282:S285"/>
    <mergeCell ref="T282:T285"/>
    <mergeCell ref="U282:U285"/>
    <mergeCell ref="V282:V285"/>
    <mergeCell ref="W282:W285"/>
    <mergeCell ref="AW278:AW281"/>
    <mergeCell ref="AX278:AX281"/>
    <mergeCell ref="AY278:AY281"/>
    <mergeCell ref="AZ278:AZ281"/>
    <mergeCell ref="BA278:BA281"/>
    <mergeCell ref="BB278:BB281"/>
    <mergeCell ref="BC278:BC281"/>
    <mergeCell ref="BD278:BD279"/>
    <mergeCell ref="BE278:BE281"/>
    <mergeCell ref="BD280:BD281"/>
    <mergeCell ref="BF278:BF281"/>
    <mergeCell ref="BG278:BG281"/>
    <mergeCell ref="BH278:BH281"/>
    <mergeCell ref="BI278:BI281"/>
    <mergeCell ref="BJ278:BJ281"/>
    <mergeCell ref="BK278:BK281"/>
    <mergeCell ref="BL278:BL281"/>
    <mergeCell ref="AF278:AF281"/>
    <mergeCell ref="AG278:AG281"/>
    <mergeCell ref="AH278:AH281"/>
    <mergeCell ref="AI278:AI281"/>
    <mergeCell ref="AJ278:AJ281"/>
    <mergeCell ref="AK278:AK281"/>
    <mergeCell ref="AL278:AL281"/>
    <mergeCell ref="AM278:AM281"/>
    <mergeCell ref="AN278:AN281"/>
    <mergeCell ref="AO278:AO281"/>
    <mergeCell ref="AP278:AP281"/>
    <mergeCell ref="AQ278:AQ281"/>
    <mergeCell ref="AR278:AR281"/>
    <mergeCell ref="AS278:AS281"/>
    <mergeCell ref="AT278:AT281"/>
    <mergeCell ref="AU278:AU281"/>
    <mergeCell ref="AV278:AV281"/>
    <mergeCell ref="CR274:CR277"/>
    <mergeCell ref="BD276:BD277"/>
    <mergeCell ref="A278:A281"/>
    <mergeCell ref="C278:C281"/>
    <mergeCell ref="D278:D281"/>
    <mergeCell ref="E278:E281"/>
    <mergeCell ref="F278:F281"/>
    <mergeCell ref="G278:G281"/>
    <mergeCell ref="H278:H281"/>
    <mergeCell ref="I278:I281"/>
    <mergeCell ref="J278:J281"/>
    <mergeCell ref="K278:K281"/>
    <mergeCell ref="L278:L281"/>
    <mergeCell ref="M278:M281"/>
    <mergeCell ref="N278:N281"/>
    <mergeCell ref="O278:O281"/>
    <mergeCell ref="P278:P281"/>
    <mergeCell ref="Q278:Q281"/>
    <mergeCell ref="R278:R281"/>
    <mergeCell ref="S278:S281"/>
    <mergeCell ref="T278:T281"/>
    <mergeCell ref="U278:U281"/>
    <mergeCell ref="V278:V281"/>
    <mergeCell ref="W278:W281"/>
    <mergeCell ref="X278:X281"/>
    <mergeCell ref="Y278:Y281"/>
    <mergeCell ref="Z278:Z281"/>
    <mergeCell ref="AA278:AA281"/>
    <mergeCell ref="AB278:AB281"/>
    <mergeCell ref="AC278:AC281"/>
    <mergeCell ref="AD278:AD281"/>
    <mergeCell ref="AE278:AE281"/>
    <mergeCell ref="BE274:BE277"/>
    <mergeCell ref="BF274:BF277"/>
    <mergeCell ref="BG274:BG277"/>
    <mergeCell ref="BH274:BH277"/>
    <mergeCell ref="BI274:BI277"/>
    <mergeCell ref="BJ274:BJ277"/>
    <mergeCell ref="BK274:BK277"/>
    <mergeCell ref="BL274:BL277"/>
    <mergeCell ref="BM274:BM277"/>
    <mergeCell ref="BN274:BN277"/>
    <mergeCell ref="BO274:BO277"/>
    <mergeCell ref="BP274:BP277"/>
    <mergeCell ref="BQ274:BQ277"/>
    <mergeCell ref="BR274:BR277"/>
    <mergeCell ref="BS274:BS277"/>
    <mergeCell ref="BT274:BT277"/>
    <mergeCell ref="CQ274:CQ277"/>
    <mergeCell ref="AN274:AN277"/>
    <mergeCell ref="AO274:AO277"/>
    <mergeCell ref="AP274:AP277"/>
    <mergeCell ref="AQ274:AQ277"/>
    <mergeCell ref="AR274:AR277"/>
    <mergeCell ref="AS274:AS277"/>
    <mergeCell ref="AT274:AT277"/>
    <mergeCell ref="AU274:AU277"/>
    <mergeCell ref="AV274:AV277"/>
    <mergeCell ref="AW274:AW277"/>
    <mergeCell ref="AX274:AX277"/>
    <mergeCell ref="AY274:AY277"/>
    <mergeCell ref="AZ274:AZ277"/>
    <mergeCell ref="BA274:BA277"/>
    <mergeCell ref="BB274:BB277"/>
    <mergeCell ref="BC274:BC277"/>
    <mergeCell ref="BD274:BD275"/>
    <mergeCell ref="W274:W277"/>
    <mergeCell ref="X274:X277"/>
    <mergeCell ref="Y274:Y277"/>
    <mergeCell ref="Z274:Z277"/>
    <mergeCell ref="AA274:AA277"/>
    <mergeCell ref="AB274:AB277"/>
    <mergeCell ref="AC274:AC277"/>
    <mergeCell ref="AD274:AD277"/>
    <mergeCell ref="AE274:AE277"/>
    <mergeCell ref="AF274:AF277"/>
    <mergeCell ref="AG274:AG277"/>
    <mergeCell ref="AH274:AH277"/>
    <mergeCell ref="AI274:AI277"/>
    <mergeCell ref="AJ274:AJ277"/>
    <mergeCell ref="AK274:AK277"/>
    <mergeCell ref="AL274:AL277"/>
    <mergeCell ref="AM274:AM277"/>
    <mergeCell ref="BM270:BM273"/>
    <mergeCell ref="BN270:BN273"/>
    <mergeCell ref="BO270:BO273"/>
    <mergeCell ref="BP270:BP273"/>
    <mergeCell ref="BQ270:BQ273"/>
    <mergeCell ref="BR270:BR273"/>
    <mergeCell ref="BS270:BS273"/>
    <mergeCell ref="BT270:BT273"/>
    <mergeCell ref="CQ270:CQ273"/>
    <mergeCell ref="CR270:CR273"/>
    <mergeCell ref="BD272:BD273"/>
    <mergeCell ref="A274:A277"/>
    <mergeCell ref="C274:C277"/>
    <mergeCell ref="D274:D277"/>
    <mergeCell ref="E274:E277"/>
    <mergeCell ref="F274:F277"/>
    <mergeCell ref="G274:G277"/>
    <mergeCell ref="H274:H277"/>
    <mergeCell ref="I274:I277"/>
    <mergeCell ref="J274:J277"/>
    <mergeCell ref="K274:K277"/>
    <mergeCell ref="L274:L277"/>
    <mergeCell ref="M274:M277"/>
    <mergeCell ref="N274:N277"/>
    <mergeCell ref="O274:O277"/>
    <mergeCell ref="P274:P277"/>
    <mergeCell ref="Q274:Q277"/>
    <mergeCell ref="R274:R277"/>
    <mergeCell ref="S274:S277"/>
    <mergeCell ref="T274:T277"/>
    <mergeCell ref="U274:U277"/>
    <mergeCell ref="V274:V277"/>
    <mergeCell ref="AV270:AV273"/>
    <mergeCell ref="AW270:AW273"/>
    <mergeCell ref="AX270:AX273"/>
    <mergeCell ref="AY270:AY273"/>
    <mergeCell ref="AZ270:AZ273"/>
    <mergeCell ref="BA270:BA273"/>
    <mergeCell ref="BB270:BB273"/>
    <mergeCell ref="BC270:BC273"/>
    <mergeCell ref="BD270:BD271"/>
    <mergeCell ref="BE270:BE273"/>
    <mergeCell ref="BF270:BF273"/>
    <mergeCell ref="BG270:BG273"/>
    <mergeCell ref="BH270:BH273"/>
    <mergeCell ref="BI270:BI273"/>
    <mergeCell ref="BJ270:BJ273"/>
    <mergeCell ref="BK270:BK273"/>
    <mergeCell ref="BL270:BL273"/>
    <mergeCell ref="AE270:AE273"/>
    <mergeCell ref="AF270:AF273"/>
    <mergeCell ref="AG270:AG273"/>
    <mergeCell ref="AH270:AH273"/>
    <mergeCell ref="AI270:AI273"/>
    <mergeCell ref="AJ270:AJ273"/>
    <mergeCell ref="AK270:AK273"/>
    <mergeCell ref="AL270:AL273"/>
    <mergeCell ref="AM270:AM273"/>
    <mergeCell ref="AN270:AN273"/>
    <mergeCell ref="AO270:AO273"/>
    <mergeCell ref="AP270:AP273"/>
    <mergeCell ref="AQ270:AQ273"/>
    <mergeCell ref="AR270:AR273"/>
    <mergeCell ref="AS270:AS273"/>
    <mergeCell ref="AT270:AT273"/>
    <mergeCell ref="AU270:AU273"/>
    <mergeCell ref="CR518:CR521"/>
    <mergeCell ref="BD520:BD521"/>
    <mergeCell ref="A506:A521"/>
    <mergeCell ref="A270:A273"/>
    <mergeCell ref="C270:C273"/>
    <mergeCell ref="D270:D273"/>
    <mergeCell ref="E270:E273"/>
    <mergeCell ref="F270:F273"/>
    <mergeCell ref="G270:G273"/>
    <mergeCell ref="H270:H273"/>
    <mergeCell ref="I270:I273"/>
    <mergeCell ref="J270:J273"/>
    <mergeCell ref="K270:K273"/>
    <mergeCell ref="L270:L273"/>
    <mergeCell ref="M270:M273"/>
    <mergeCell ref="N270:N273"/>
    <mergeCell ref="O270:O273"/>
    <mergeCell ref="P270:P273"/>
    <mergeCell ref="Q270:Q273"/>
    <mergeCell ref="R270:R273"/>
    <mergeCell ref="S270:S273"/>
    <mergeCell ref="T270:T273"/>
    <mergeCell ref="U270:U273"/>
    <mergeCell ref="V270:V273"/>
    <mergeCell ref="W270:W273"/>
    <mergeCell ref="X270:X273"/>
    <mergeCell ref="Y270:Y273"/>
    <mergeCell ref="Z270:Z273"/>
    <mergeCell ref="AA270:AA273"/>
    <mergeCell ref="AB270:AB273"/>
    <mergeCell ref="AC270:AC273"/>
    <mergeCell ref="AD270:AD273"/>
    <mergeCell ref="BE518:BE521"/>
    <mergeCell ref="BF518:BF521"/>
    <mergeCell ref="BG518:BG521"/>
    <mergeCell ref="BH518:BH521"/>
    <mergeCell ref="BI518:BI521"/>
    <mergeCell ref="BJ518:BJ521"/>
    <mergeCell ref="BK518:BK521"/>
    <mergeCell ref="BL518:BL521"/>
    <mergeCell ref="BM518:BM521"/>
    <mergeCell ref="BN518:BN521"/>
    <mergeCell ref="BO518:BO521"/>
    <mergeCell ref="BP518:BP521"/>
    <mergeCell ref="BQ518:BQ521"/>
    <mergeCell ref="BR518:BR521"/>
    <mergeCell ref="BS518:BS521"/>
    <mergeCell ref="BT518:BT521"/>
    <mergeCell ref="CQ518:CQ521"/>
    <mergeCell ref="AN518:AN521"/>
    <mergeCell ref="AO518:AO521"/>
    <mergeCell ref="AP518:AP521"/>
    <mergeCell ref="AQ518:AQ521"/>
    <mergeCell ref="AR518:AR521"/>
    <mergeCell ref="AS518:AS521"/>
    <mergeCell ref="AT518:AT521"/>
    <mergeCell ref="AU518:AU521"/>
    <mergeCell ref="AV518:AV521"/>
    <mergeCell ref="AW518:AW521"/>
    <mergeCell ref="AX518:AX521"/>
    <mergeCell ref="AY518:AY521"/>
    <mergeCell ref="AZ518:AZ521"/>
    <mergeCell ref="BA518:BA521"/>
    <mergeCell ref="BB518:BB521"/>
    <mergeCell ref="BC518:BC521"/>
    <mergeCell ref="BD518:BD519"/>
    <mergeCell ref="W518:W521"/>
    <mergeCell ref="X518:X521"/>
    <mergeCell ref="Y518:Y521"/>
    <mergeCell ref="Z518:Z521"/>
    <mergeCell ref="AA518:AA521"/>
    <mergeCell ref="AB518:AB521"/>
    <mergeCell ref="AC518:AC521"/>
    <mergeCell ref="AD518:AD521"/>
    <mergeCell ref="AE518:AE521"/>
    <mergeCell ref="AF518:AF521"/>
    <mergeCell ref="AG518:AG521"/>
    <mergeCell ref="AH518:AH521"/>
    <mergeCell ref="AI518:AI521"/>
    <mergeCell ref="AJ518:AJ521"/>
    <mergeCell ref="AK518:AK521"/>
    <mergeCell ref="AL518:AL521"/>
    <mergeCell ref="AM518:AM521"/>
    <mergeCell ref="BL514:BL517"/>
    <mergeCell ref="BM514:BM517"/>
    <mergeCell ref="BN514:BN517"/>
    <mergeCell ref="BO514:BO517"/>
    <mergeCell ref="BP514:BP517"/>
    <mergeCell ref="BQ514:BQ517"/>
    <mergeCell ref="BR514:BR517"/>
    <mergeCell ref="BS514:BS517"/>
    <mergeCell ref="BT514:BT517"/>
    <mergeCell ref="CQ514:CQ517"/>
    <mergeCell ref="CR514:CR517"/>
    <mergeCell ref="BD516:BD517"/>
    <mergeCell ref="C518:C521"/>
    <mergeCell ref="D518:D521"/>
    <mergeCell ref="E518:E521"/>
    <mergeCell ref="F518:F521"/>
    <mergeCell ref="G518:G521"/>
    <mergeCell ref="H518:H521"/>
    <mergeCell ref="I518:I521"/>
    <mergeCell ref="J518:J521"/>
    <mergeCell ref="K518:K521"/>
    <mergeCell ref="L518:L521"/>
    <mergeCell ref="M518:M521"/>
    <mergeCell ref="N518:N521"/>
    <mergeCell ref="O518:O521"/>
    <mergeCell ref="P518:P521"/>
    <mergeCell ref="Q518:Q521"/>
    <mergeCell ref="R518:R521"/>
    <mergeCell ref="S518:S521"/>
    <mergeCell ref="T518:T521"/>
    <mergeCell ref="U518:U521"/>
    <mergeCell ref="V518:V521"/>
    <mergeCell ref="AU514:AU517"/>
    <mergeCell ref="AV514:AV517"/>
    <mergeCell ref="AW514:AW517"/>
    <mergeCell ref="AX514:AX517"/>
    <mergeCell ref="AY514:AY517"/>
    <mergeCell ref="AZ514:AZ517"/>
    <mergeCell ref="BA514:BA517"/>
    <mergeCell ref="BB514:BB517"/>
    <mergeCell ref="BC514:BC517"/>
    <mergeCell ref="BD514:BD515"/>
    <mergeCell ref="BE514:BE517"/>
    <mergeCell ref="BF514:BF517"/>
    <mergeCell ref="BG514:BG517"/>
    <mergeCell ref="BH514:BH517"/>
    <mergeCell ref="BI514:BI517"/>
    <mergeCell ref="BJ514:BJ517"/>
    <mergeCell ref="BK514:BK517"/>
    <mergeCell ref="AD514:AD517"/>
    <mergeCell ref="AE514:AE517"/>
    <mergeCell ref="AF514:AF517"/>
    <mergeCell ref="AG514:AG517"/>
    <mergeCell ref="AH514:AH517"/>
    <mergeCell ref="AI514:AI517"/>
    <mergeCell ref="AJ514:AJ517"/>
    <mergeCell ref="AK514:AK517"/>
    <mergeCell ref="AL514:AL517"/>
    <mergeCell ref="AM514:AM517"/>
    <mergeCell ref="AN514:AN517"/>
    <mergeCell ref="AO514:AO517"/>
    <mergeCell ref="AP514:AP517"/>
    <mergeCell ref="AQ514:AQ517"/>
    <mergeCell ref="AR514:AR517"/>
    <mergeCell ref="AS514:AS517"/>
    <mergeCell ref="AT514:AT517"/>
    <mergeCell ref="CQ502:CQ505"/>
    <mergeCell ref="CR502:CR505"/>
    <mergeCell ref="BD504:BD505"/>
    <mergeCell ref="A490:A505"/>
    <mergeCell ref="C514:C517"/>
    <mergeCell ref="D514:D517"/>
    <mergeCell ref="E514:E517"/>
    <mergeCell ref="F514:F517"/>
    <mergeCell ref="G514:G517"/>
    <mergeCell ref="H514:H517"/>
    <mergeCell ref="I514:I517"/>
    <mergeCell ref="J514:J517"/>
    <mergeCell ref="K514:K517"/>
    <mergeCell ref="L514:L517"/>
    <mergeCell ref="M514:M517"/>
    <mergeCell ref="N514:N517"/>
    <mergeCell ref="O514:O517"/>
    <mergeCell ref="P514:P517"/>
    <mergeCell ref="Q514:Q517"/>
    <mergeCell ref="R514:R517"/>
    <mergeCell ref="S514:S517"/>
    <mergeCell ref="T514:T517"/>
    <mergeCell ref="U514:U517"/>
    <mergeCell ref="AW502:AW505"/>
    <mergeCell ref="V514:V517"/>
    <mergeCell ref="W514:W517"/>
    <mergeCell ref="X514:X517"/>
    <mergeCell ref="Y514:Y517"/>
    <mergeCell ref="Z514:Z517"/>
    <mergeCell ref="AA514:AA517"/>
    <mergeCell ref="AB514:AB517"/>
    <mergeCell ref="AC514:AC517"/>
    <mergeCell ref="CR498:CR501"/>
    <mergeCell ref="BD500:BD501"/>
    <mergeCell ref="C502:C505"/>
    <mergeCell ref="D502:D505"/>
    <mergeCell ref="E502:E505"/>
    <mergeCell ref="F502:F505"/>
    <mergeCell ref="G502:G505"/>
    <mergeCell ref="H502:H505"/>
    <mergeCell ref="I502:I505"/>
    <mergeCell ref="J502:J505"/>
    <mergeCell ref="K502:K505"/>
    <mergeCell ref="L502:L505"/>
    <mergeCell ref="M502:M505"/>
    <mergeCell ref="N502:N505"/>
    <mergeCell ref="O502:O505"/>
    <mergeCell ref="P502:P505"/>
    <mergeCell ref="Q502:Q505"/>
    <mergeCell ref="R502:R505"/>
    <mergeCell ref="S502:S505"/>
    <mergeCell ref="T502:T505"/>
    <mergeCell ref="U502:U505"/>
    <mergeCell ref="V502:V505"/>
    <mergeCell ref="W502:W505"/>
    <mergeCell ref="X502:X505"/>
    <mergeCell ref="Y502:Y505"/>
    <mergeCell ref="Z502:Z505"/>
    <mergeCell ref="AA502:AA505"/>
    <mergeCell ref="AB502:AB505"/>
    <mergeCell ref="AC502:AC505"/>
    <mergeCell ref="AD502:AD505"/>
    <mergeCell ref="AX502:AX505"/>
    <mergeCell ref="BM502:BM505"/>
    <mergeCell ref="BS498:BS501"/>
    <mergeCell ref="BT498:BT501"/>
    <mergeCell ref="AV502:AV505"/>
    <mergeCell ref="AY502:AY505"/>
    <mergeCell ref="AZ502:AZ505"/>
    <mergeCell ref="BA502:BA505"/>
    <mergeCell ref="BB502:BB505"/>
    <mergeCell ref="BC502:BC505"/>
    <mergeCell ref="BD502:BD503"/>
    <mergeCell ref="BE502:BE505"/>
    <mergeCell ref="BF502:BF505"/>
    <mergeCell ref="BG502:BG505"/>
    <mergeCell ref="BH502:BH505"/>
    <mergeCell ref="BI502:BI505"/>
    <mergeCell ref="BJ502:BJ505"/>
    <mergeCell ref="BK502:BK505"/>
    <mergeCell ref="BL502:BL505"/>
    <mergeCell ref="BC498:BC501"/>
    <mergeCell ref="BD498:BD499"/>
    <mergeCell ref="BN502:BN505"/>
    <mergeCell ref="BO502:BO505"/>
    <mergeCell ref="BP502:BP505"/>
    <mergeCell ref="BQ502:BQ505"/>
    <mergeCell ref="BR502:BR505"/>
    <mergeCell ref="BS502:BS505"/>
    <mergeCell ref="BT502:BT505"/>
    <mergeCell ref="AE502:AE505"/>
    <mergeCell ref="BE498:BE501"/>
    <mergeCell ref="BF498:BF501"/>
    <mergeCell ref="BG498:BG501"/>
    <mergeCell ref="BH498:BH501"/>
    <mergeCell ref="BI498:BI501"/>
    <mergeCell ref="BJ498:BJ501"/>
    <mergeCell ref="BK498:BK501"/>
    <mergeCell ref="BL498:BL501"/>
    <mergeCell ref="BM498:BM501"/>
    <mergeCell ref="BN498:BN501"/>
    <mergeCell ref="BO498:BO501"/>
    <mergeCell ref="BP498:BP501"/>
    <mergeCell ref="BQ498:BQ501"/>
    <mergeCell ref="BR498:BR501"/>
    <mergeCell ref="AF502:AF505"/>
    <mergeCell ref="AG502:AG505"/>
    <mergeCell ref="AH502:AH505"/>
    <mergeCell ref="AI502:AI505"/>
    <mergeCell ref="AJ502:AJ505"/>
    <mergeCell ref="AK502:AK505"/>
    <mergeCell ref="AL502:AL505"/>
    <mergeCell ref="AM502:AM505"/>
    <mergeCell ref="AN502:AN505"/>
    <mergeCell ref="AO502:AO505"/>
    <mergeCell ref="AP502:AP505"/>
    <mergeCell ref="AQ502:AQ505"/>
    <mergeCell ref="AR502:AR505"/>
    <mergeCell ref="AS502:AS505"/>
    <mergeCell ref="AT502:AT505"/>
    <mergeCell ref="AU502:AU505"/>
    <mergeCell ref="X498:X501"/>
    <mergeCell ref="Y498:Y501"/>
    <mergeCell ref="Z498:Z501"/>
    <mergeCell ref="AA498:AA501"/>
    <mergeCell ref="AB498:AB501"/>
    <mergeCell ref="AC498:AC501"/>
    <mergeCell ref="AD498:AD501"/>
    <mergeCell ref="AE498:AE501"/>
    <mergeCell ref="AF498:AF501"/>
    <mergeCell ref="AG498:AG501"/>
    <mergeCell ref="AH498:AH501"/>
    <mergeCell ref="AI498:AI501"/>
    <mergeCell ref="AJ498:AJ501"/>
    <mergeCell ref="AK498:AK501"/>
    <mergeCell ref="AL498:AL501"/>
    <mergeCell ref="AM498:AM501"/>
    <mergeCell ref="CQ498:CQ501"/>
    <mergeCell ref="AN498:AN501"/>
    <mergeCell ref="AO498:AO501"/>
    <mergeCell ref="AP498:AP501"/>
    <mergeCell ref="AQ498:AQ501"/>
    <mergeCell ref="AR498:AR501"/>
    <mergeCell ref="AS498:AS501"/>
    <mergeCell ref="AT498:AT501"/>
    <mergeCell ref="AU498:AU501"/>
    <mergeCell ref="AV498:AV501"/>
    <mergeCell ref="AW498:AW501"/>
    <mergeCell ref="AX498:AX501"/>
    <mergeCell ref="AY498:AY501"/>
    <mergeCell ref="AZ498:AZ501"/>
    <mergeCell ref="BA498:BA501"/>
    <mergeCell ref="BB498:BB501"/>
    <mergeCell ref="BQ486:BQ489"/>
    <mergeCell ref="BR486:BR489"/>
    <mergeCell ref="BS486:BS489"/>
    <mergeCell ref="BT486:BT489"/>
    <mergeCell ref="CQ486:CQ489"/>
    <mergeCell ref="CR486:CR489"/>
    <mergeCell ref="BD488:BD489"/>
    <mergeCell ref="A474:A489"/>
    <mergeCell ref="A458:A473"/>
    <mergeCell ref="A442:A457"/>
    <mergeCell ref="C498:C501"/>
    <mergeCell ref="D498:D501"/>
    <mergeCell ref="E498:E501"/>
    <mergeCell ref="F498:F501"/>
    <mergeCell ref="G498:G501"/>
    <mergeCell ref="H498:H501"/>
    <mergeCell ref="I498:I501"/>
    <mergeCell ref="J498:J501"/>
    <mergeCell ref="K498:K501"/>
    <mergeCell ref="L498:L501"/>
    <mergeCell ref="M498:M501"/>
    <mergeCell ref="N498:N501"/>
    <mergeCell ref="O498:O501"/>
    <mergeCell ref="P498:P501"/>
    <mergeCell ref="Q498:Q501"/>
    <mergeCell ref="R498:R501"/>
    <mergeCell ref="S498:S501"/>
    <mergeCell ref="T498:T501"/>
    <mergeCell ref="U498:U501"/>
    <mergeCell ref="V498:V501"/>
    <mergeCell ref="AZ486:AZ489"/>
    <mergeCell ref="W498:W501"/>
    <mergeCell ref="BB486:BB489"/>
    <mergeCell ref="BC486:BC489"/>
    <mergeCell ref="BD486:BD487"/>
    <mergeCell ref="BE486:BE489"/>
    <mergeCell ref="BF486:BF489"/>
    <mergeCell ref="BG486:BG489"/>
    <mergeCell ref="BH486:BH489"/>
    <mergeCell ref="BI486:BI489"/>
    <mergeCell ref="BJ486:BJ489"/>
    <mergeCell ref="BK486:BK489"/>
    <mergeCell ref="BL486:BL489"/>
    <mergeCell ref="BM486:BM489"/>
    <mergeCell ref="BN486:BN489"/>
    <mergeCell ref="BO486:BO489"/>
    <mergeCell ref="BP486:BP489"/>
    <mergeCell ref="AI486:AI489"/>
    <mergeCell ref="AJ486:AJ489"/>
    <mergeCell ref="AK486:AK489"/>
    <mergeCell ref="AL486:AL489"/>
    <mergeCell ref="AM486:AM489"/>
    <mergeCell ref="AN486:AN489"/>
    <mergeCell ref="AO486:AO489"/>
    <mergeCell ref="AP486:AP489"/>
    <mergeCell ref="AQ486:AQ489"/>
    <mergeCell ref="AR486:AR489"/>
    <mergeCell ref="AS486:AS489"/>
    <mergeCell ref="AT486:AT489"/>
    <mergeCell ref="AU486:AU489"/>
    <mergeCell ref="AV486:AV489"/>
    <mergeCell ref="AW486:AW489"/>
    <mergeCell ref="AX486:AX489"/>
    <mergeCell ref="S486:S489"/>
    <mergeCell ref="T486:T489"/>
    <mergeCell ref="U486:U489"/>
    <mergeCell ref="V486:V489"/>
    <mergeCell ref="W486:W489"/>
    <mergeCell ref="X486:X489"/>
    <mergeCell ref="Y486:Y489"/>
    <mergeCell ref="Z486:Z489"/>
    <mergeCell ref="AA486:AA489"/>
    <mergeCell ref="AB486:AB489"/>
    <mergeCell ref="AC486:AC489"/>
    <mergeCell ref="AD486:AD489"/>
    <mergeCell ref="AE486:AE489"/>
    <mergeCell ref="AF486:AF489"/>
    <mergeCell ref="AG486:AG489"/>
    <mergeCell ref="AH486:AH489"/>
    <mergeCell ref="BA486:BA489"/>
    <mergeCell ref="BI482:BI485"/>
    <mergeCell ref="BJ482:BJ485"/>
    <mergeCell ref="BK482:BK485"/>
    <mergeCell ref="BL482:BL485"/>
    <mergeCell ref="BM482:BM485"/>
    <mergeCell ref="BN482:BN485"/>
    <mergeCell ref="BO482:BO485"/>
    <mergeCell ref="BP482:BP485"/>
    <mergeCell ref="BQ482:BQ485"/>
    <mergeCell ref="BR482:BR485"/>
    <mergeCell ref="BS482:BS485"/>
    <mergeCell ref="BT482:BT485"/>
    <mergeCell ref="CQ482:CQ485"/>
    <mergeCell ref="CR482:CR485"/>
    <mergeCell ref="BD484:BD485"/>
    <mergeCell ref="C486:C489"/>
    <mergeCell ref="D486:D489"/>
    <mergeCell ref="E486:E489"/>
    <mergeCell ref="F486:F489"/>
    <mergeCell ref="G486:G489"/>
    <mergeCell ref="H486:H489"/>
    <mergeCell ref="I486:I489"/>
    <mergeCell ref="J486:J489"/>
    <mergeCell ref="K486:K489"/>
    <mergeCell ref="L486:L489"/>
    <mergeCell ref="M486:M489"/>
    <mergeCell ref="N486:N489"/>
    <mergeCell ref="O486:O489"/>
    <mergeCell ref="P486:P489"/>
    <mergeCell ref="Q486:Q489"/>
    <mergeCell ref="AY486:AY489"/>
    <mergeCell ref="R486:R489"/>
    <mergeCell ref="AR482:AR485"/>
    <mergeCell ref="AS482:AS485"/>
    <mergeCell ref="AT482:AT485"/>
    <mergeCell ref="AU482:AU485"/>
    <mergeCell ref="AV482:AV485"/>
    <mergeCell ref="AW482:AW485"/>
    <mergeCell ref="AX482:AX485"/>
    <mergeCell ref="AY482:AY485"/>
    <mergeCell ref="AZ482:AZ485"/>
    <mergeCell ref="BA482:BA485"/>
    <mergeCell ref="BB482:BB485"/>
    <mergeCell ref="BC482:BC485"/>
    <mergeCell ref="BD482:BD483"/>
    <mergeCell ref="BE482:BE485"/>
    <mergeCell ref="BF482:BF485"/>
    <mergeCell ref="BG482:BG485"/>
    <mergeCell ref="BH482:BH485"/>
    <mergeCell ref="AA482:AA485"/>
    <mergeCell ref="AB482:AB485"/>
    <mergeCell ref="AC482:AC485"/>
    <mergeCell ref="AD482:AD485"/>
    <mergeCell ref="AE482:AE485"/>
    <mergeCell ref="AF482:AF485"/>
    <mergeCell ref="AG482:AG485"/>
    <mergeCell ref="AH482:AH485"/>
    <mergeCell ref="AI482:AI485"/>
    <mergeCell ref="AJ482:AJ485"/>
    <mergeCell ref="AK482:AK485"/>
    <mergeCell ref="AL482:AL485"/>
    <mergeCell ref="AM482:AM485"/>
    <mergeCell ref="AN482:AN485"/>
    <mergeCell ref="AO482:AO485"/>
    <mergeCell ref="AP482:AP485"/>
    <mergeCell ref="AQ482:AQ485"/>
    <mergeCell ref="BQ510:BQ513"/>
    <mergeCell ref="BR510:BR513"/>
    <mergeCell ref="BS510:BS513"/>
    <mergeCell ref="BT510:BT513"/>
    <mergeCell ref="CQ510:CQ513"/>
    <mergeCell ref="CR510:CR513"/>
    <mergeCell ref="BD512:BD513"/>
    <mergeCell ref="C482:C485"/>
    <mergeCell ref="D482:D485"/>
    <mergeCell ref="E482:E485"/>
    <mergeCell ref="F482:F485"/>
    <mergeCell ref="G482:G485"/>
    <mergeCell ref="H482:H485"/>
    <mergeCell ref="I482:I485"/>
    <mergeCell ref="J482:J485"/>
    <mergeCell ref="K482:K485"/>
    <mergeCell ref="L482:L485"/>
    <mergeCell ref="M482:M485"/>
    <mergeCell ref="N482:N485"/>
    <mergeCell ref="O482:O485"/>
    <mergeCell ref="P482:P485"/>
    <mergeCell ref="Q482:Q485"/>
    <mergeCell ref="R482:R485"/>
    <mergeCell ref="S482:S485"/>
    <mergeCell ref="T482:T485"/>
    <mergeCell ref="U482:U485"/>
    <mergeCell ref="V482:V485"/>
    <mergeCell ref="W482:W485"/>
    <mergeCell ref="X482:X485"/>
    <mergeCell ref="Y482:Y485"/>
    <mergeCell ref="AZ510:AZ513"/>
    <mergeCell ref="Z482:Z485"/>
    <mergeCell ref="BB510:BB513"/>
    <mergeCell ref="BC510:BC513"/>
    <mergeCell ref="BD510:BD511"/>
    <mergeCell ref="BE510:BE513"/>
    <mergeCell ref="BF510:BF513"/>
    <mergeCell ref="BG510:BG513"/>
    <mergeCell ref="BH510:BH513"/>
    <mergeCell ref="BI510:BI513"/>
    <mergeCell ref="BJ510:BJ513"/>
    <mergeCell ref="BK510:BK513"/>
    <mergeCell ref="BL510:BL513"/>
    <mergeCell ref="BM510:BM513"/>
    <mergeCell ref="BN510:BN513"/>
    <mergeCell ref="BO510:BO513"/>
    <mergeCell ref="BP510:BP513"/>
    <mergeCell ref="AI510:AI513"/>
    <mergeCell ref="AJ510:AJ513"/>
    <mergeCell ref="AK510:AK513"/>
    <mergeCell ref="AL510:AL513"/>
    <mergeCell ref="AM510:AM513"/>
    <mergeCell ref="AN510:AN513"/>
    <mergeCell ref="AO510:AO513"/>
    <mergeCell ref="AP510:AP513"/>
    <mergeCell ref="AQ510:AQ513"/>
    <mergeCell ref="AR510:AR513"/>
    <mergeCell ref="AS510:AS513"/>
    <mergeCell ref="AT510:AT513"/>
    <mergeCell ref="AU510:AU513"/>
    <mergeCell ref="AV510:AV513"/>
    <mergeCell ref="AW510:AW513"/>
    <mergeCell ref="AX510:AX513"/>
    <mergeCell ref="S510:S513"/>
    <mergeCell ref="T510:T513"/>
    <mergeCell ref="U510:U513"/>
    <mergeCell ref="V510:V513"/>
    <mergeCell ref="W510:W513"/>
    <mergeCell ref="X510:X513"/>
    <mergeCell ref="Y510:Y513"/>
    <mergeCell ref="Z510:Z513"/>
    <mergeCell ref="AA510:AA513"/>
    <mergeCell ref="AB510:AB513"/>
    <mergeCell ref="AC510:AC513"/>
    <mergeCell ref="AD510:AD513"/>
    <mergeCell ref="AE510:AE513"/>
    <mergeCell ref="AF510:AF513"/>
    <mergeCell ref="AG510:AG513"/>
    <mergeCell ref="AH510:AH513"/>
    <mergeCell ref="BA510:BA513"/>
    <mergeCell ref="BI506:BI509"/>
    <mergeCell ref="BJ506:BJ509"/>
    <mergeCell ref="BK506:BK509"/>
    <mergeCell ref="BL506:BL509"/>
    <mergeCell ref="BM506:BM509"/>
    <mergeCell ref="BN506:BN509"/>
    <mergeCell ref="BO506:BO509"/>
    <mergeCell ref="BP506:BP509"/>
    <mergeCell ref="BQ506:BQ509"/>
    <mergeCell ref="BR506:BR509"/>
    <mergeCell ref="BS506:BS509"/>
    <mergeCell ref="BT506:BT509"/>
    <mergeCell ref="CQ506:CQ509"/>
    <mergeCell ref="CR506:CR509"/>
    <mergeCell ref="BD508:BD509"/>
    <mergeCell ref="C510:C513"/>
    <mergeCell ref="D510:D513"/>
    <mergeCell ref="E510:E513"/>
    <mergeCell ref="F510:F513"/>
    <mergeCell ref="G510:G513"/>
    <mergeCell ref="H510:H513"/>
    <mergeCell ref="I510:I513"/>
    <mergeCell ref="J510:J513"/>
    <mergeCell ref="K510:K513"/>
    <mergeCell ref="L510:L513"/>
    <mergeCell ref="M510:M513"/>
    <mergeCell ref="N510:N513"/>
    <mergeCell ref="O510:O513"/>
    <mergeCell ref="P510:P513"/>
    <mergeCell ref="Q510:Q513"/>
    <mergeCell ref="AY510:AY513"/>
    <mergeCell ref="R510:R513"/>
    <mergeCell ref="AR506:AR509"/>
    <mergeCell ref="AS506:AS509"/>
    <mergeCell ref="AT506:AT509"/>
    <mergeCell ref="AU506:AU509"/>
    <mergeCell ref="AV506:AV509"/>
    <mergeCell ref="AW506:AW509"/>
    <mergeCell ref="AX506:AX509"/>
    <mergeCell ref="AY506:AY509"/>
    <mergeCell ref="AZ506:AZ509"/>
    <mergeCell ref="BA506:BA509"/>
    <mergeCell ref="BB506:BB509"/>
    <mergeCell ref="BC506:BC509"/>
    <mergeCell ref="BD506:BD507"/>
    <mergeCell ref="BE506:BE509"/>
    <mergeCell ref="BF506:BF509"/>
    <mergeCell ref="BG506:BG509"/>
    <mergeCell ref="BH506:BH509"/>
    <mergeCell ref="AA506:AA509"/>
    <mergeCell ref="AB506:AB509"/>
    <mergeCell ref="AC506:AC509"/>
    <mergeCell ref="AD506:AD509"/>
    <mergeCell ref="AE506:AE509"/>
    <mergeCell ref="AF506:AF509"/>
    <mergeCell ref="AG506:AG509"/>
    <mergeCell ref="AH506:AH509"/>
    <mergeCell ref="AI506:AI509"/>
    <mergeCell ref="AJ506:AJ509"/>
    <mergeCell ref="AK506:AK509"/>
    <mergeCell ref="AL506:AL509"/>
    <mergeCell ref="AM506:AM509"/>
    <mergeCell ref="AN506:AN509"/>
    <mergeCell ref="AO506:AO509"/>
    <mergeCell ref="AP506:AP509"/>
    <mergeCell ref="AQ506:AQ509"/>
    <mergeCell ref="BQ494:BQ497"/>
    <mergeCell ref="BR494:BR497"/>
    <mergeCell ref="BS494:BS497"/>
    <mergeCell ref="BT494:BT497"/>
    <mergeCell ref="CQ494:CQ497"/>
    <mergeCell ref="CR494:CR497"/>
    <mergeCell ref="BD496:BD497"/>
    <mergeCell ref="C506:C509"/>
    <mergeCell ref="D506:D509"/>
    <mergeCell ref="E506:E509"/>
    <mergeCell ref="F506:F509"/>
    <mergeCell ref="G506:G509"/>
    <mergeCell ref="H506:H509"/>
    <mergeCell ref="I506:I509"/>
    <mergeCell ref="J506:J509"/>
    <mergeCell ref="K506:K509"/>
    <mergeCell ref="L506:L509"/>
    <mergeCell ref="M506:M509"/>
    <mergeCell ref="N506:N509"/>
    <mergeCell ref="O506:O509"/>
    <mergeCell ref="P506:P509"/>
    <mergeCell ref="Q506:Q509"/>
    <mergeCell ref="R506:R509"/>
    <mergeCell ref="S506:S509"/>
    <mergeCell ref="T506:T509"/>
    <mergeCell ref="U506:U509"/>
    <mergeCell ref="V506:V509"/>
    <mergeCell ref="W506:W509"/>
    <mergeCell ref="X506:X509"/>
    <mergeCell ref="Y506:Y509"/>
    <mergeCell ref="AZ494:AZ497"/>
    <mergeCell ref="Z506:Z509"/>
    <mergeCell ref="BB494:BB497"/>
    <mergeCell ref="BC494:BC497"/>
    <mergeCell ref="BD494:BD495"/>
    <mergeCell ref="BE494:BE497"/>
    <mergeCell ref="BF494:BF497"/>
    <mergeCell ref="BG494:BG497"/>
    <mergeCell ref="BH494:BH497"/>
    <mergeCell ref="BI494:BI497"/>
    <mergeCell ref="BJ494:BJ497"/>
    <mergeCell ref="BK494:BK497"/>
    <mergeCell ref="BL494:BL497"/>
    <mergeCell ref="BM494:BM497"/>
    <mergeCell ref="BN494:BN497"/>
    <mergeCell ref="BO494:BO497"/>
    <mergeCell ref="BP494:BP497"/>
    <mergeCell ref="AI494:AI497"/>
    <mergeCell ref="AJ494:AJ497"/>
    <mergeCell ref="AK494:AK497"/>
    <mergeCell ref="AL494:AL497"/>
    <mergeCell ref="AM494:AM497"/>
    <mergeCell ref="AN494:AN497"/>
    <mergeCell ref="AO494:AO497"/>
    <mergeCell ref="AP494:AP497"/>
    <mergeCell ref="AQ494:AQ497"/>
    <mergeCell ref="AR494:AR497"/>
    <mergeCell ref="AS494:AS497"/>
    <mergeCell ref="AT494:AT497"/>
    <mergeCell ref="AU494:AU497"/>
    <mergeCell ref="AV494:AV497"/>
    <mergeCell ref="AW494:AW497"/>
    <mergeCell ref="AX494:AX497"/>
    <mergeCell ref="S494:S497"/>
    <mergeCell ref="T494:T497"/>
    <mergeCell ref="U494:U497"/>
    <mergeCell ref="V494:V497"/>
    <mergeCell ref="W494:W497"/>
    <mergeCell ref="X494:X497"/>
    <mergeCell ref="Y494:Y497"/>
    <mergeCell ref="Z494:Z497"/>
    <mergeCell ref="AA494:AA497"/>
    <mergeCell ref="AB494:AB497"/>
    <mergeCell ref="AC494:AC497"/>
    <mergeCell ref="AD494:AD497"/>
    <mergeCell ref="AE494:AE497"/>
    <mergeCell ref="AF494:AF497"/>
    <mergeCell ref="AG494:AG497"/>
    <mergeCell ref="AH494:AH497"/>
    <mergeCell ref="BA494:BA497"/>
    <mergeCell ref="BI490:BI493"/>
    <mergeCell ref="BJ490:BJ493"/>
    <mergeCell ref="BK490:BK493"/>
    <mergeCell ref="BL490:BL493"/>
    <mergeCell ref="BM490:BM493"/>
    <mergeCell ref="BN490:BN493"/>
    <mergeCell ref="BO490:BO493"/>
    <mergeCell ref="BP490:BP493"/>
    <mergeCell ref="BQ490:BQ493"/>
    <mergeCell ref="BR490:BR493"/>
    <mergeCell ref="BS490:BS493"/>
    <mergeCell ref="BT490:BT493"/>
    <mergeCell ref="CQ490:CQ493"/>
    <mergeCell ref="CR490:CR493"/>
    <mergeCell ref="BD492:BD493"/>
    <mergeCell ref="C494:C497"/>
    <mergeCell ref="D494:D497"/>
    <mergeCell ref="E494:E497"/>
    <mergeCell ref="F494:F497"/>
    <mergeCell ref="G494:G497"/>
    <mergeCell ref="H494:H497"/>
    <mergeCell ref="I494:I497"/>
    <mergeCell ref="J494:J497"/>
    <mergeCell ref="K494:K497"/>
    <mergeCell ref="L494:L497"/>
    <mergeCell ref="M494:M497"/>
    <mergeCell ref="N494:N497"/>
    <mergeCell ref="O494:O497"/>
    <mergeCell ref="P494:P497"/>
    <mergeCell ref="Q494:Q497"/>
    <mergeCell ref="AY494:AY497"/>
    <mergeCell ref="R494:R497"/>
    <mergeCell ref="AR490:AR493"/>
    <mergeCell ref="AS490:AS493"/>
    <mergeCell ref="AT490:AT493"/>
    <mergeCell ref="AU490:AU493"/>
    <mergeCell ref="AV490:AV493"/>
    <mergeCell ref="AW490:AW493"/>
    <mergeCell ref="AX490:AX493"/>
    <mergeCell ref="AY490:AY493"/>
    <mergeCell ref="AZ490:AZ493"/>
    <mergeCell ref="BA490:BA493"/>
    <mergeCell ref="BB490:BB493"/>
    <mergeCell ref="BC490:BC493"/>
    <mergeCell ref="BD490:BD491"/>
    <mergeCell ref="BE490:BE493"/>
    <mergeCell ref="BF490:BF493"/>
    <mergeCell ref="BG490:BG493"/>
    <mergeCell ref="BH490:BH493"/>
    <mergeCell ref="AA490:AA493"/>
    <mergeCell ref="AB490:AB493"/>
    <mergeCell ref="AC490:AC493"/>
    <mergeCell ref="AD490:AD493"/>
    <mergeCell ref="AE490:AE493"/>
    <mergeCell ref="AF490:AF493"/>
    <mergeCell ref="AG490:AG493"/>
    <mergeCell ref="AH490:AH493"/>
    <mergeCell ref="AI490:AI493"/>
    <mergeCell ref="AJ490:AJ493"/>
    <mergeCell ref="AK490:AK493"/>
    <mergeCell ref="AL490:AL493"/>
    <mergeCell ref="AM490:AM493"/>
    <mergeCell ref="AN490:AN493"/>
    <mergeCell ref="AO490:AO493"/>
    <mergeCell ref="AP490:AP493"/>
    <mergeCell ref="AQ490:AQ493"/>
    <mergeCell ref="BR478:BR481"/>
    <mergeCell ref="BS478:BS481"/>
    <mergeCell ref="BT478:BT481"/>
    <mergeCell ref="CQ478:CQ481"/>
    <mergeCell ref="CR478:CR481"/>
    <mergeCell ref="BD480:BD481"/>
    <mergeCell ref="C490:C493"/>
    <mergeCell ref="D490:D493"/>
    <mergeCell ref="E490:E493"/>
    <mergeCell ref="F490:F493"/>
    <mergeCell ref="G490:G493"/>
    <mergeCell ref="H490:H493"/>
    <mergeCell ref="I490:I493"/>
    <mergeCell ref="J490:J493"/>
    <mergeCell ref="K490:K493"/>
    <mergeCell ref="L490:L493"/>
    <mergeCell ref="M490:M493"/>
    <mergeCell ref="N490:N493"/>
    <mergeCell ref="O490:O493"/>
    <mergeCell ref="P490:P493"/>
    <mergeCell ref="Q490:Q493"/>
    <mergeCell ref="R490:R493"/>
    <mergeCell ref="S490:S493"/>
    <mergeCell ref="T490:T493"/>
    <mergeCell ref="U490:U493"/>
    <mergeCell ref="V490:V493"/>
    <mergeCell ref="W490:W493"/>
    <mergeCell ref="X490:X493"/>
    <mergeCell ref="Y490:Y493"/>
    <mergeCell ref="BA478:BA481"/>
    <mergeCell ref="BB478:BB481"/>
    <mergeCell ref="Z490:Z493"/>
    <mergeCell ref="BD478:BD479"/>
    <mergeCell ref="BE478:BE481"/>
    <mergeCell ref="BF478:BF481"/>
    <mergeCell ref="BG478:BG481"/>
    <mergeCell ref="BH478:BH481"/>
    <mergeCell ref="BI478:BI481"/>
    <mergeCell ref="BJ478:BJ481"/>
    <mergeCell ref="BK478:BK481"/>
    <mergeCell ref="BL478:BL481"/>
    <mergeCell ref="BM478:BM481"/>
    <mergeCell ref="BN478:BN481"/>
    <mergeCell ref="BO478:BO481"/>
    <mergeCell ref="BP478:BP481"/>
    <mergeCell ref="BQ478:BQ481"/>
    <mergeCell ref="AJ478:AJ481"/>
    <mergeCell ref="AK478:AK481"/>
    <mergeCell ref="AL478:AL481"/>
    <mergeCell ref="AM478:AM481"/>
    <mergeCell ref="AN478:AN481"/>
    <mergeCell ref="AO478:AO481"/>
    <mergeCell ref="AP478:AP481"/>
    <mergeCell ref="AQ478:AQ481"/>
    <mergeCell ref="AR478:AR481"/>
    <mergeCell ref="AS478:AS481"/>
    <mergeCell ref="AT478:AT481"/>
    <mergeCell ref="AU478:AU481"/>
    <mergeCell ref="AV478:AV481"/>
    <mergeCell ref="AW478:AW481"/>
    <mergeCell ref="AX478:AX481"/>
    <mergeCell ref="AY478:AY481"/>
    <mergeCell ref="AZ478:AZ481"/>
    <mergeCell ref="T478:T481"/>
    <mergeCell ref="U478:U481"/>
    <mergeCell ref="V478:V481"/>
    <mergeCell ref="W478:W481"/>
    <mergeCell ref="X478:X481"/>
    <mergeCell ref="Y478:Y481"/>
    <mergeCell ref="Z478:Z481"/>
    <mergeCell ref="AA478:AA481"/>
    <mergeCell ref="AB478:AB481"/>
    <mergeCell ref="AC478:AC481"/>
    <mergeCell ref="AD478:AD481"/>
    <mergeCell ref="AE478:AE481"/>
    <mergeCell ref="AF478:AF481"/>
    <mergeCell ref="AG478:AG481"/>
    <mergeCell ref="AH478:AH481"/>
    <mergeCell ref="AI478:AI481"/>
    <mergeCell ref="BC478:BC481"/>
    <mergeCell ref="C478:C481"/>
    <mergeCell ref="D478:D481"/>
    <mergeCell ref="E478:E481"/>
    <mergeCell ref="F478:F481"/>
    <mergeCell ref="G478:G481"/>
    <mergeCell ref="H478:H481"/>
    <mergeCell ref="I478:I481"/>
    <mergeCell ref="J478:J481"/>
    <mergeCell ref="K478:K481"/>
    <mergeCell ref="L478:L481"/>
    <mergeCell ref="M478:M481"/>
    <mergeCell ref="N478:N481"/>
    <mergeCell ref="O478:O481"/>
    <mergeCell ref="P478:P481"/>
    <mergeCell ref="Q478:Q481"/>
    <mergeCell ref="R478:R481"/>
    <mergeCell ref="S478:S481"/>
    <mergeCell ref="BR474:BR477"/>
    <mergeCell ref="BS474:BS477"/>
    <mergeCell ref="BT474:BT477"/>
    <mergeCell ref="CQ474:CQ477"/>
    <mergeCell ref="CR474:CR477"/>
    <mergeCell ref="BD476:BD477"/>
    <mergeCell ref="C474:C477"/>
    <mergeCell ref="D474:D477"/>
    <mergeCell ref="E474:E477"/>
    <mergeCell ref="F474:F477"/>
    <mergeCell ref="G474:G477"/>
    <mergeCell ref="H474:H477"/>
    <mergeCell ref="I474:I477"/>
    <mergeCell ref="J474:J477"/>
    <mergeCell ref="K474:K477"/>
    <mergeCell ref="L474:L477"/>
    <mergeCell ref="M474:M477"/>
    <mergeCell ref="N474:N477"/>
    <mergeCell ref="O474:O477"/>
    <mergeCell ref="P474:P477"/>
    <mergeCell ref="Q474:Q477"/>
    <mergeCell ref="R474:R477"/>
    <mergeCell ref="BA474:BA477"/>
    <mergeCell ref="BB474:BB477"/>
    <mergeCell ref="BC474:BC477"/>
    <mergeCell ref="BD474:BD475"/>
    <mergeCell ref="BE474:BE477"/>
    <mergeCell ref="BF474:BF477"/>
    <mergeCell ref="BG474:BG477"/>
    <mergeCell ref="BH474:BH477"/>
    <mergeCell ref="BI474:BI477"/>
    <mergeCell ref="BJ474:BJ477"/>
    <mergeCell ref="BK474:BK477"/>
    <mergeCell ref="BL474:BL477"/>
    <mergeCell ref="BM474:BM477"/>
    <mergeCell ref="BN474:BN477"/>
    <mergeCell ref="BO474:BO477"/>
    <mergeCell ref="BP474:BP477"/>
    <mergeCell ref="BQ474:BQ477"/>
    <mergeCell ref="AJ474:AJ477"/>
    <mergeCell ref="AK474:AK477"/>
    <mergeCell ref="AL474:AL477"/>
    <mergeCell ref="AM474:AM477"/>
    <mergeCell ref="AN474:AN477"/>
    <mergeCell ref="AO474:AO477"/>
    <mergeCell ref="AP474:AP477"/>
    <mergeCell ref="AQ474:AQ477"/>
    <mergeCell ref="AR474:AR477"/>
    <mergeCell ref="AS474:AS477"/>
    <mergeCell ref="AT474:AT477"/>
    <mergeCell ref="AU474:AU477"/>
    <mergeCell ref="AV474:AV477"/>
    <mergeCell ref="AW474:AW477"/>
    <mergeCell ref="AX474:AX477"/>
    <mergeCell ref="AY474:AY477"/>
    <mergeCell ref="AZ474:AZ477"/>
    <mergeCell ref="S474:S477"/>
    <mergeCell ref="T474:T477"/>
    <mergeCell ref="U474:U477"/>
    <mergeCell ref="V474:V477"/>
    <mergeCell ref="W474:W477"/>
    <mergeCell ref="X474:X477"/>
    <mergeCell ref="Y474:Y477"/>
    <mergeCell ref="Z474:Z477"/>
    <mergeCell ref="AA474:AA477"/>
    <mergeCell ref="AB474:AB477"/>
    <mergeCell ref="AC474:AC477"/>
    <mergeCell ref="AD474:AD477"/>
    <mergeCell ref="AE474:AE477"/>
    <mergeCell ref="AF474:AF477"/>
    <mergeCell ref="AG474:AG477"/>
    <mergeCell ref="AH474:AH477"/>
    <mergeCell ref="AI474:AI477"/>
    <mergeCell ref="BK470:BK473"/>
    <mergeCell ref="BL470:BL473"/>
    <mergeCell ref="BM470:BM473"/>
    <mergeCell ref="BN470:BN473"/>
    <mergeCell ref="BO470:BO473"/>
    <mergeCell ref="BP470:BP473"/>
    <mergeCell ref="BQ470:BQ473"/>
    <mergeCell ref="BR470:BR473"/>
    <mergeCell ref="BS470:BS473"/>
    <mergeCell ref="BT470:BT473"/>
    <mergeCell ref="CQ470:CQ473"/>
    <mergeCell ref="CR470:CR473"/>
    <mergeCell ref="BD472:BD473"/>
    <mergeCell ref="AR470:AR473"/>
    <mergeCell ref="AS470:AS473"/>
    <mergeCell ref="AT470:AT473"/>
    <mergeCell ref="AU470:AU473"/>
    <mergeCell ref="AV470:AV473"/>
    <mergeCell ref="AW470:AW473"/>
    <mergeCell ref="AX470:AX473"/>
    <mergeCell ref="AY470:AY473"/>
    <mergeCell ref="AZ470:AZ473"/>
    <mergeCell ref="BA470:BA473"/>
    <mergeCell ref="BB470:BB473"/>
    <mergeCell ref="BC470:BC473"/>
    <mergeCell ref="BD470:BD471"/>
    <mergeCell ref="BE470:BE473"/>
    <mergeCell ref="BF470:BF473"/>
    <mergeCell ref="BG470:BG473"/>
    <mergeCell ref="BH470:BH473"/>
    <mergeCell ref="AC470:AC473"/>
    <mergeCell ref="AD470:AD473"/>
    <mergeCell ref="AE470:AE473"/>
    <mergeCell ref="AF470:AF473"/>
    <mergeCell ref="AG470:AG473"/>
    <mergeCell ref="AH470:AH473"/>
    <mergeCell ref="AI470:AI473"/>
    <mergeCell ref="AJ470:AJ473"/>
    <mergeCell ref="AK470:AK473"/>
    <mergeCell ref="AL470:AL473"/>
    <mergeCell ref="AM470:AM473"/>
    <mergeCell ref="AN470:AN473"/>
    <mergeCell ref="AO470:AO473"/>
    <mergeCell ref="AP470:AP473"/>
    <mergeCell ref="AQ470:AQ473"/>
    <mergeCell ref="BI470:BI473"/>
    <mergeCell ref="BJ470:BJ473"/>
    <mergeCell ref="BR466:BR469"/>
    <mergeCell ref="BS466:BS469"/>
    <mergeCell ref="BT466:BT469"/>
    <mergeCell ref="CQ466:CQ469"/>
    <mergeCell ref="CR466:CR469"/>
    <mergeCell ref="BD468:BD469"/>
    <mergeCell ref="C470:C473"/>
    <mergeCell ref="D470:D473"/>
    <mergeCell ref="E470:E473"/>
    <mergeCell ref="F470:F473"/>
    <mergeCell ref="G470:G473"/>
    <mergeCell ref="H470:H473"/>
    <mergeCell ref="I470:I473"/>
    <mergeCell ref="J470:J473"/>
    <mergeCell ref="K470:K473"/>
    <mergeCell ref="L470:L473"/>
    <mergeCell ref="M470:M473"/>
    <mergeCell ref="N470:N473"/>
    <mergeCell ref="O470:O473"/>
    <mergeCell ref="P470:P473"/>
    <mergeCell ref="Q470:Q473"/>
    <mergeCell ref="R470:R473"/>
    <mergeCell ref="S470:S473"/>
    <mergeCell ref="T470:T473"/>
    <mergeCell ref="U470:U473"/>
    <mergeCell ref="V470:V473"/>
    <mergeCell ref="W470:W473"/>
    <mergeCell ref="X470:X473"/>
    <mergeCell ref="Y470:Y473"/>
    <mergeCell ref="Z470:Z473"/>
    <mergeCell ref="AA470:AA473"/>
    <mergeCell ref="AB470:AB473"/>
    <mergeCell ref="BA466:BA469"/>
    <mergeCell ref="BB466:BB469"/>
    <mergeCell ref="BC466:BC469"/>
    <mergeCell ref="BD466:BD467"/>
    <mergeCell ref="BE466:BE469"/>
    <mergeCell ref="BF466:BF469"/>
    <mergeCell ref="BG466:BG469"/>
    <mergeCell ref="BH466:BH469"/>
    <mergeCell ref="BI466:BI469"/>
    <mergeCell ref="BJ466:BJ469"/>
    <mergeCell ref="BK466:BK469"/>
    <mergeCell ref="BL466:BL469"/>
    <mergeCell ref="BM466:BM469"/>
    <mergeCell ref="BN466:BN469"/>
    <mergeCell ref="BO466:BO469"/>
    <mergeCell ref="BP466:BP469"/>
    <mergeCell ref="BQ466:BQ469"/>
    <mergeCell ref="AJ466:AJ469"/>
    <mergeCell ref="AK466:AK469"/>
    <mergeCell ref="AL466:AL469"/>
    <mergeCell ref="AM466:AM469"/>
    <mergeCell ref="AN466:AN469"/>
    <mergeCell ref="AO466:AO469"/>
    <mergeCell ref="AP466:AP469"/>
    <mergeCell ref="AQ466:AQ469"/>
    <mergeCell ref="AR466:AR469"/>
    <mergeCell ref="AS466:AS469"/>
    <mergeCell ref="AT466:AT469"/>
    <mergeCell ref="AU466:AU469"/>
    <mergeCell ref="AV466:AV469"/>
    <mergeCell ref="AW466:AW469"/>
    <mergeCell ref="AX466:AX469"/>
    <mergeCell ref="AY466:AY469"/>
    <mergeCell ref="AZ466:AZ469"/>
    <mergeCell ref="S466:S469"/>
    <mergeCell ref="T466:T469"/>
    <mergeCell ref="U466:U469"/>
    <mergeCell ref="V466:V469"/>
    <mergeCell ref="W466:W469"/>
    <mergeCell ref="X466:X469"/>
    <mergeCell ref="Y466:Y469"/>
    <mergeCell ref="Z466:Z469"/>
    <mergeCell ref="AA466:AA469"/>
    <mergeCell ref="AB466:AB469"/>
    <mergeCell ref="AC466:AC469"/>
    <mergeCell ref="AD466:AD469"/>
    <mergeCell ref="AE466:AE469"/>
    <mergeCell ref="AF466:AF469"/>
    <mergeCell ref="AG466:AG469"/>
    <mergeCell ref="AH466:AH469"/>
    <mergeCell ref="AI466:AI469"/>
    <mergeCell ref="BJ462:BJ465"/>
    <mergeCell ref="BK462:BK465"/>
    <mergeCell ref="BL462:BL465"/>
    <mergeCell ref="BM462:BM465"/>
    <mergeCell ref="BN462:BN465"/>
    <mergeCell ref="BO462:BO465"/>
    <mergeCell ref="BP462:BP465"/>
    <mergeCell ref="BQ462:BQ465"/>
    <mergeCell ref="BR462:BR465"/>
    <mergeCell ref="BS462:BS465"/>
    <mergeCell ref="BT462:BT465"/>
    <mergeCell ref="CQ462:CQ465"/>
    <mergeCell ref="CR462:CR465"/>
    <mergeCell ref="BD464:BD465"/>
    <mergeCell ref="C466:C469"/>
    <mergeCell ref="D466:D469"/>
    <mergeCell ref="E466:E469"/>
    <mergeCell ref="F466:F469"/>
    <mergeCell ref="G466:G469"/>
    <mergeCell ref="H466:H469"/>
    <mergeCell ref="I466:I469"/>
    <mergeCell ref="J466:J469"/>
    <mergeCell ref="K466:K469"/>
    <mergeCell ref="L466:L469"/>
    <mergeCell ref="M466:M469"/>
    <mergeCell ref="N466:N469"/>
    <mergeCell ref="O466:O469"/>
    <mergeCell ref="P466:P469"/>
    <mergeCell ref="Q466:Q469"/>
    <mergeCell ref="AS462:AS465"/>
    <mergeCell ref="AT462:AT465"/>
    <mergeCell ref="R466:R469"/>
    <mergeCell ref="AY462:AY465"/>
    <mergeCell ref="AZ462:AZ465"/>
    <mergeCell ref="BA462:BA465"/>
    <mergeCell ref="BB462:BB465"/>
    <mergeCell ref="BC462:BC465"/>
    <mergeCell ref="BD462:BD463"/>
    <mergeCell ref="BE462:BE465"/>
    <mergeCell ref="BF462:BF465"/>
    <mergeCell ref="BG462:BG465"/>
    <mergeCell ref="BH462:BH465"/>
    <mergeCell ref="BI462:BI465"/>
    <mergeCell ref="AB462:AB465"/>
    <mergeCell ref="AC462:AC465"/>
    <mergeCell ref="AD462:AD465"/>
    <mergeCell ref="AE462:AE465"/>
    <mergeCell ref="AF462:AF465"/>
    <mergeCell ref="AG462:AG465"/>
    <mergeCell ref="AH462:AH465"/>
    <mergeCell ref="AI462:AI465"/>
    <mergeCell ref="AJ462:AJ465"/>
    <mergeCell ref="AK462:AK465"/>
    <mergeCell ref="AL462:AL465"/>
    <mergeCell ref="AM462:AM465"/>
    <mergeCell ref="AN462:AN465"/>
    <mergeCell ref="AO462:AO465"/>
    <mergeCell ref="AP462:AP465"/>
    <mergeCell ref="AQ462:AQ465"/>
    <mergeCell ref="AR462:AR465"/>
    <mergeCell ref="CQ458:CQ461"/>
    <mergeCell ref="CR458:CR461"/>
    <mergeCell ref="BD460:BD461"/>
    <mergeCell ref="C462:C465"/>
    <mergeCell ref="D462:D465"/>
    <mergeCell ref="E462:E465"/>
    <mergeCell ref="F462:F465"/>
    <mergeCell ref="G462:G465"/>
    <mergeCell ref="H462:H465"/>
    <mergeCell ref="I462:I465"/>
    <mergeCell ref="J462:J465"/>
    <mergeCell ref="K462:K465"/>
    <mergeCell ref="L462:L465"/>
    <mergeCell ref="M462:M465"/>
    <mergeCell ref="N462:N465"/>
    <mergeCell ref="O462:O465"/>
    <mergeCell ref="P462:P465"/>
    <mergeCell ref="Q462:Q465"/>
    <mergeCell ref="R462:R465"/>
    <mergeCell ref="S462:S465"/>
    <mergeCell ref="T462:T465"/>
    <mergeCell ref="U462:U465"/>
    <mergeCell ref="V462:V465"/>
    <mergeCell ref="W462:W465"/>
    <mergeCell ref="X462:X465"/>
    <mergeCell ref="Y462:Y465"/>
    <mergeCell ref="Z462:Z465"/>
    <mergeCell ref="AA462:AA465"/>
    <mergeCell ref="AU462:AU465"/>
    <mergeCell ref="AV462:AV465"/>
    <mergeCell ref="AW462:AW465"/>
    <mergeCell ref="AX462:AX465"/>
    <mergeCell ref="BD458:BD459"/>
    <mergeCell ref="BE458:BE461"/>
    <mergeCell ref="BF458:BF461"/>
    <mergeCell ref="BG458:BG461"/>
    <mergeCell ref="BH458:BH461"/>
    <mergeCell ref="BI458:BI461"/>
    <mergeCell ref="BJ458:BJ461"/>
    <mergeCell ref="BK458:BK461"/>
    <mergeCell ref="BL458:BL461"/>
    <mergeCell ref="BM458:BM461"/>
    <mergeCell ref="BN458:BN461"/>
    <mergeCell ref="BO458:BO461"/>
    <mergeCell ref="BP458:BP461"/>
    <mergeCell ref="BQ458:BQ461"/>
    <mergeCell ref="BR458:BR461"/>
    <mergeCell ref="BS458:BS461"/>
    <mergeCell ref="BT458:BT461"/>
    <mergeCell ref="AM458:AM461"/>
    <mergeCell ref="AN458:AN461"/>
    <mergeCell ref="AO458:AO461"/>
    <mergeCell ref="AP458:AP461"/>
    <mergeCell ref="AQ458:AQ461"/>
    <mergeCell ref="AR458:AR461"/>
    <mergeCell ref="AS458:AS461"/>
    <mergeCell ref="AT458:AT461"/>
    <mergeCell ref="AU458:AU461"/>
    <mergeCell ref="AV458:AV461"/>
    <mergeCell ref="AW458:AW461"/>
    <mergeCell ref="AX458:AX461"/>
    <mergeCell ref="AY458:AY461"/>
    <mergeCell ref="AZ458:AZ461"/>
    <mergeCell ref="BA458:BA461"/>
    <mergeCell ref="BB458:BB461"/>
    <mergeCell ref="BC458:BC461"/>
    <mergeCell ref="V458:V461"/>
    <mergeCell ref="W458:W461"/>
    <mergeCell ref="X458:X461"/>
    <mergeCell ref="Y458:Y461"/>
    <mergeCell ref="Z458:Z461"/>
    <mergeCell ref="AA458:AA461"/>
    <mergeCell ref="AB458:AB461"/>
    <mergeCell ref="AC458:AC461"/>
    <mergeCell ref="AD458:AD461"/>
    <mergeCell ref="AE458:AE461"/>
    <mergeCell ref="AF458:AF461"/>
    <mergeCell ref="AG458:AG461"/>
    <mergeCell ref="AH458:AH461"/>
    <mergeCell ref="AI458:AI461"/>
    <mergeCell ref="AJ458:AJ461"/>
    <mergeCell ref="AK458:AK461"/>
    <mergeCell ref="AL458:AL461"/>
    <mergeCell ref="BK454:BK457"/>
    <mergeCell ref="BL454:BL457"/>
    <mergeCell ref="BM454:BM457"/>
    <mergeCell ref="BN454:BN457"/>
    <mergeCell ref="BO454:BO457"/>
    <mergeCell ref="BP454:BP457"/>
    <mergeCell ref="BQ454:BQ457"/>
    <mergeCell ref="BR454:BR457"/>
    <mergeCell ref="BS454:BS457"/>
    <mergeCell ref="BT454:BT457"/>
    <mergeCell ref="CQ454:CQ457"/>
    <mergeCell ref="CR454:CR457"/>
    <mergeCell ref="BD456:BD457"/>
    <mergeCell ref="C458:C461"/>
    <mergeCell ref="D458:D461"/>
    <mergeCell ref="E458:E461"/>
    <mergeCell ref="F458:F461"/>
    <mergeCell ref="G458:G461"/>
    <mergeCell ref="H458:H461"/>
    <mergeCell ref="I458:I461"/>
    <mergeCell ref="J458:J461"/>
    <mergeCell ref="K458:K461"/>
    <mergeCell ref="L458:L461"/>
    <mergeCell ref="M458:M461"/>
    <mergeCell ref="N458:N461"/>
    <mergeCell ref="O458:O461"/>
    <mergeCell ref="P458:P461"/>
    <mergeCell ref="Q458:Q461"/>
    <mergeCell ref="R458:R461"/>
    <mergeCell ref="S458:S461"/>
    <mergeCell ref="T458:T461"/>
    <mergeCell ref="U458:U461"/>
    <mergeCell ref="AT454:AT457"/>
    <mergeCell ref="AU454:AU457"/>
    <mergeCell ref="AV454:AV457"/>
    <mergeCell ref="AW454:AW457"/>
    <mergeCell ref="AX454:AX457"/>
    <mergeCell ref="AY454:AY457"/>
    <mergeCell ref="AZ454:AZ457"/>
    <mergeCell ref="BA454:BA457"/>
    <mergeCell ref="BB454:BB457"/>
    <mergeCell ref="BC454:BC457"/>
    <mergeCell ref="BD454:BD455"/>
    <mergeCell ref="BE454:BE457"/>
    <mergeCell ref="BF454:BF457"/>
    <mergeCell ref="BG454:BG457"/>
    <mergeCell ref="BH454:BH457"/>
    <mergeCell ref="BI454:BI457"/>
    <mergeCell ref="BJ454:BJ457"/>
    <mergeCell ref="AC454:AC457"/>
    <mergeCell ref="AD454:AD457"/>
    <mergeCell ref="AE454:AE457"/>
    <mergeCell ref="AF454:AF457"/>
    <mergeCell ref="AG454:AG457"/>
    <mergeCell ref="AH454:AH457"/>
    <mergeCell ref="AI454:AI457"/>
    <mergeCell ref="AJ454:AJ457"/>
    <mergeCell ref="AK454:AK457"/>
    <mergeCell ref="AL454:AL457"/>
    <mergeCell ref="AM454:AM457"/>
    <mergeCell ref="AN454:AN457"/>
    <mergeCell ref="AO454:AO457"/>
    <mergeCell ref="AP454:AP457"/>
    <mergeCell ref="AQ454:AQ457"/>
    <mergeCell ref="AR454:AR457"/>
    <mergeCell ref="AS454:AS457"/>
    <mergeCell ref="BR450:BR453"/>
    <mergeCell ref="BS450:BS453"/>
    <mergeCell ref="BT450:BT453"/>
    <mergeCell ref="CQ450:CQ453"/>
    <mergeCell ref="CR450:CR453"/>
    <mergeCell ref="BD452:BD453"/>
    <mergeCell ref="C454:C457"/>
    <mergeCell ref="D454:D457"/>
    <mergeCell ref="E454:E457"/>
    <mergeCell ref="F454:F457"/>
    <mergeCell ref="G454:G457"/>
    <mergeCell ref="H454:H457"/>
    <mergeCell ref="I454:I457"/>
    <mergeCell ref="J454:J457"/>
    <mergeCell ref="K454:K457"/>
    <mergeCell ref="L454:L457"/>
    <mergeCell ref="M454:M457"/>
    <mergeCell ref="N454:N457"/>
    <mergeCell ref="O454:O457"/>
    <mergeCell ref="P454:P457"/>
    <mergeCell ref="Q454:Q457"/>
    <mergeCell ref="R454:R457"/>
    <mergeCell ref="S454:S457"/>
    <mergeCell ref="T454:T457"/>
    <mergeCell ref="U454:U457"/>
    <mergeCell ref="V454:V457"/>
    <mergeCell ref="W454:W457"/>
    <mergeCell ref="X454:X457"/>
    <mergeCell ref="Y454:Y457"/>
    <mergeCell ref="Z454:Z457"/>
    <mergeCell ref="AA454:AA457"/>
    <mergeCell ref="AB454:AB457"/>
    <mergeCell ref="BA450:BA453"/>
    <mergeCell ref="BB450:BB453"/>
    <mergeCell ref="BC450:BC453"/>
    <mergeCell ref="BD450:BD451"/>
    <mergeCell ref="BE450:BE453"/>
    <mergeCell ref="BF450:BF453"/>
    <mergeCell ref="BG450:BG453"/>
    <mergeCell ref="BH450:BH453"/>
    <mergeCell ref="BI450:BI453"/>
    <mergeCell ref="BJ450:BJ453"/>
    <mergeCell ref="BK450:BK453"/>
    <mergeCell ref="BL450:BL453"/>
    <mergeCell ref="BM450:BM453"/>
    <mergeCell ref="BN450:BN453"/>
    <mergeCell ref="BO450:BO453"/>
    <mergeCell ref="BP450:BP453"/>
    <mergeCell ref="BQ450:BQ453"/>
    <mergeCell ref="AJ450:AJ453"/>
    <mergeCell ref="AK450:AK453"/>
    <mergeCell ref="AL450:AL453"/>
    <mergeCell ref="AM450:AM453"/>
    <mergeCell ref="AN450:AN453"/>
    <mergeCell ref="AO450:AO453"/>
    <mergeCell ref="AP450:AP453"/>
    <mergeCell ref="AQ450:AQ453"/>
    <mergeCell ref="AR450:AR453"/>
    <mergeCell ref="AS450:AS453"/>
    <mergeCell ref="AT450:AT453"/>
    <mergeCell ref="AU450:AU453"/>
    <mergeCell ref="AV450:AV453"/>
    <mergeCell ref="AW450:AW453"/>
    <mergeCell ref="AX450:AX453"/>
    <mergeCell ref="AY450:AY453"/>
    <mergeCell ref="AZ450:AZ453"/>
    <mergeCell ref="S450:S453"/>
    <mergeCell ref="T450:T453"/>
    <mergeCell ref="U450:U453"/>
    <mergeCell ref="V450:V453"/>
    <mergeCell ref="W450:W453"/>
    <mergeCell ref="X450:X453"/>
    <mergeCell ref="Y450:Y453"/>
    <mergeCell ref="Z450:Z453"/>
    <mergeCell ref="AA450:AA453"/>
    <mergeCell ref="AB450:AB453"/>
    <mergeCell ref="AC450:AC453"/>
    <mergeCell ref="AD450:AD453"/>
    <mergeCell ref="AE450:AE453"/>
    <mergeCell ref="AF450:AF453"/>
    <mergeCell ref="AG450:AG453"/>
    <mergeCell ref="AH450:AH453"/>
    <mergeCell ref="AI450:AI453"/>
    <mergeCell ref="C450:C453"/>
    <mergeCell ref="D450:D453"/>
    <mergeCell ref="E450:E453"/>
    <mergeCell ref="F450:F453"/>
    <mergeCell ref="G450:G453"/>
    <mergeCell ref="H450:H453"/>
    <mergeCell ref="I450:I453"/>
    <mergeCell ref="J450:J453"/>
    <mergeCell ref="K450:K453"/>
    <mergeCell ref="L450:L453"/>
    <mergeCell ref="M450:M453"/>
    <mergeCell ref="N450:N453"/>
    <mergeCell ref="O450:O453"/>
    <mergeCell ref="P450:P453"/>
    <mergeCell ref="Q450:Q453"/>
    <mergeCell ref="BG446:BG449"/>
    <mergeCell ref="BF446:BF449"/>
    <mergeCell ref="Y446:Y449"/>
    <mergeCell ref="Z446:Z449"/>
    <mergeCell ref="AA446:AA449"/>
    <mergeCell ref="AB446:AB449"/>
    <mergeCell ref="AC446:AC449"/>
    <mergeCell ref="AD446:AD449"/>
    <mergeCell ref="AE446:AE449"/>
    <mergeCell ref="AF446:AF449"/>
    <mergeCell ref="AG446:AG449"/>
    <mergeCell ref="AH446:AH449"/>
    <mergeCell ref="AI446:AI449"/>
    <mergeCell ref="AJ446:AJ449"/>
    <mergeCell ref="AK446:AK449"/>
    <mergeCell ref="AL446:AL449"/>
    <mergeCell ref="R450:R453"/>
    <mergeCell ref="BO446:BO449"/>
    <mergeCell ref="BP446:BP449"/>
    <mergeCell ref="BQ446:BQ449"/>
    <mergeCell ref="BR446:BR449"/>
    <mergeCell ref="BS446:BS449"/>
    <mergeCell ref="BT446:BT449"/>
    <mergeCell ref="CQ446:CQ449"/>
    <mergeCell ref="CR446:CR449"/>
    <mergeCell ref="BD448:BD449"/>
    <mergeCell ref="AP446:AP449"/>
    <mergeCell ref="AQ446:AQ449"/>
    <mergeCell ref="AR446:AR449"/>
    <mergeCell ref="AS446:AS449"/>
    <mergeCell ref="AT446:AT449"/>
    <mergeCell ref="AU446:AU449"/>
    <mergeCell ref="AV446:AV449"/>
    <mergeCell ref="AW446:AW449"/>
    <mergeCell ref="AX446:AX449"/>
    <mergeCell ref="AY446:AY449"/>
    <mergeCell ref="AZ446:AZ449"/>
    <mergeCell ref="BA446:BA449"/>
    <mergeCell ref="BB446:BB449"/>
    <mergeCell ref="BC446:BC449"/>
    <mergeCell ref="BD446:BD447"/>
    <mergeCell ref="BE446:BE449"/>
    <mergeCell ref="BP442:BP445"/>
    <mergeCell ref="BQ442:BQ445"/>
    <mergeCell ref="BR442:BR445"/>
    <mergeCell ref="BS442:BS445"/>
    <mergeCell ref="BT442:BT445"/>
    <mergeCell ref="CQ442:CQ445"/>
    <mergeCell ref="CR442:CR445"/>
    <mergeCell ref="BD444:BD445"/>
    <mergeCell ref="C446:C449"/>
    <mergeCell ref="D446:D449"/>
    <mergeCell ref="E446:E449"/>
    <mergeCell ref="F446:F449"/>
    <mergeCell ref="G446:G449"/>
    <mergeCell ref="H446:H449"/>
    <mergeCell ref="I446:I449"/>
    <mergeCell ref="J446:J449"/>
    <mergeCell ref="K446:K449"/>
    <mergeCell ref="L446:L449"/>
    <mergeCell ref="M446:M449"/>
    <mergeCell ref="N446:N449"/>
    <mergeCell ref="O446:O449"/>
    <mergeCell ref="P446:P449"/>
    <mergeCell ref="Q446:Q449"/>
    <mergeCell ref="R446:R449"/>
    <mergeCell ref="S446:S449"/>
    <mergeCell ref="T446:T449"/>
    <mergeCell ref="U446:U449"/>
    <mergeCell ref="V446:V449"/>
    <mergeCell ref="BH446:BH449"/>
    <mergeCell ref="BI446:BI449"/>
    <mergeCell ref="BJ446:BJ449"/>
    <mergeCell ref="BN446:BN449"/>
    <mergeCell ref="W446:W449"/>
    <mergeCell ref="X446:X449"/>
    <mergeCell ref="AY442:AY445"/>
    <mergeCell ref="AZ442:AZ445"/>
    <mergeCell ref="BA442:BA445"/>
    <mergeCell ref="BB442:BB445"/>
    <mergeCell ref="BC442:BC445"/>
    <mergeCell ref="BD442:BD443"/>
    <mergeCell ref="BE442:BE445"/>
    <mergeCell ref="BF442:BF445"/>
    <mergeCell ref="BG442:BG445"/>
    <mergeCell ref="BH442:BH445"/>
    <mergeCell ref="BI442:BI445"/>
    <mergeCell ref="BJ442:BJ445"/>
    <mergeCell ref="BK442:BK445"/>
    <mergeCell ref="BL442:BL445"/>
    <mergeCell ref="BM442:BM445"/>
    <mergeCell ref="AM446:AM449"/>
    <mergeCell ref="AN446:AN449"/>
    <mergeCell ref="AO446:AO449"/>
    <mergeCell ref="BK446:BK449"/>
    <mergeCell ref="BL446:BL449"/>
    <mergeCell ref="BM446:BM449"/>
    <mergeCell ref="BN442:BN445"/>
    <mergeCell ref="BO442:BO445"/>
    <mergeCell ref="AH442:AH445"/>
    <mergeCell ref="AI442:AI445"/>
    <mergeCell ref="AJ442:AJ445"/>
    <mergeCell ref="AK442:AK445"/>
    <mergeCell ref="AL442:AL445"/>
    <mergeCell ref="AM442:AM445"/>
    <mergeCell ref="AN442:AN445"/>
    <mergeCell ref="AO442:AO445"/>
    <mergeCell ref="AP442:AP445"/>
    <mergeCell ref="AQ442:AQ445"/>
    <mergeCell ref="AR442:AR445"/>
    <mergeCell ref="AS442:AS445"/>
    <mergeCell ref="AT442:AT445"/>
    <mergeCell ref="AU442:AU445"/>
    <mergeCell ref="AV442:AV445"/>
    <mergeCell ref="AW442:AW445"/>
    <mergeCell ref="AX442:AX445"/>
    <mergeCell ref="Q442:Q445"/>
    <mergeCell ref="R442:R445"/>
    <mergeCell ref="S442:S445"/>
    <mergeCell ref="T442:T445"/>
    <mergeCell ref="U442:U445"/>
    <mergeCell ref="V442:V445"/>
    <mergeCell ref="W442:W445"/>
    <mergeCell ref="X442:X445"/>
    <mergeCell ref="Y442:Y445"/>
    <mergeCell ref="Z442:Z445"/>
    <mergeCell ref="AA442:AA445"/>
    <mergeCell ref="AB442:AB445"/>
    <mergeCell ref="AC442:AC445"/>
    <mergeCell ref="AD442:AD445"/>
    <mergeCell ref="AE442:AE445"/>
    <mergeCell ref="AF442:AF445"/>
    <mergeCell ref="AG442:AG445"/>
    <mergeCell ref="A426:A433"/>
    <mergeCell ref="A418:A425"/>
    <mergeCell ref="C442:C445"/>
    <mergeCell ref="D442:D445"/>
    <mergeCell ref="E442:E445"/>
    <mergeCell ref="F442:F445"/>
    <mergeCell ref="G442:G445"/>
    <mergeCell ref="H442:H445"/>
    <mergeCell ref="I442:I445"/>
    <mergeCell ref="J442:J445"/>
    <mergeCell ref="K442:K445"/>
    <mergeCell ref="L442:L445"/>
    <mergeCell ref="M442:M445"/>
    <mergeCell ref="N442:N445"/>
    <mergeCell ref="O442:O445"/>
    <mergeCell ref="P442:P445"/>
    <mergeCell ref="C434:C437"/>
    <mergeCell ref="D434:D437"/>
    <mergeCell ref="E434:E437"/>
    <mergeCell ref="F434:F437"/>
    <mergeCell ref="G434:G437"/>
    <mergeCell ref="H434:H437"/>
    <mergeCell ref="I434:I437"/>
    <mergeCell ref="J434:J437"/>
    <mergeCell ref="K434:K437"/>
    <mergeCell ref="L434:L437"/>
    <mergeCell ref="M434:M437"/>
    <mergeCell ref="N434:N437"/>
    <mergeCell ref="O434:O437"/>
    <mergeCell ref="P434:P437"/>
    <mergeCell ref="B434:B437"/>
    <mergeCell ref="B438:B441"/>
    <mergeCell ref="BH438:BH441"/>
    <mergeCell ref="BI438:BI441"/>
    <mergeCell ref="BJ438:BJ441"/>
    <mergeCell ref="BK438:BK441"/>
    <mergeCell ref="BL438:BL441"/>
    <mergeCell ref="BM438:BM441"/>
    <mergeCell ref="BN438:BN441"/>
    <mergeCell ref="BO438:BO441"/>
    <mergeCell ref="BP438:BP441"/>
    <mergeCell ref="BQ438:BQ441"/>
    <mergeCell ref="BR438:BR441"/>
    <mergeCell ref="BS438:BS441"/>
    <mergeCell ref="BT438:BT441"/>
    <mergeCell ref="CQ438:CQ441"/>
    <mergeCell ref="CR438:CR441"/>
    <mergeCell ref="BD440:BD441"/>
    <mergeCell ref="A434:A441"/>
    <mergeCell ref="AQ438:AQ441"/>
    <mergeCell ref="AR438:AR441"/>
    <mergeCell ref="AS438:AS441"/>
    <mergeCell ref="AT438:AT441"/>
    <mergeCell ref="AU438:AU441"/>
    <mergeCell ref="AV438:AV441"/>
    <mergeCell ref="AW438:AW441"/>
    <mergeCell ref="AX438:AX441"/>
    <mergeCell ref="AY438:AY441"/>
    <mergeCell ref="AZ438:AZ441"/>
    <mergeCell ref="BA438:BA441"/>
    <mergeCell ref="BB438:BB441"/>
    <mergeCell ref="BC438:BC441"/>
    <mergeCell ref="BD438:BD439"/>
    <mergeCell ref="BE438:BE441"/>
    <mergeCell ref="BG438:BG441"/>
    <mergeCell ref="Z438:Z441"/>
    <mergeCell ref="AA438:AA441"/>
    <mergeCell ref="AB438:AB441"/>
    <mergeCell ref="AC438:AC441"/>
    <mergeCell ref="AD438:AD441"/>
    <mergeCell ref="AE438:AE441"/>
    <mergeCell ref="AF438:AF441"/>
    <mergeCell ref="AG438:AG441"/>
    <mergeCell ref="AH438:AH441"/>
    <mergeCell ref="AI438:AI441"/>
    <mergeCell ref="AJ438:AJ441"/>
    <mergeCell ref="AK438:AK441"/>
    <mergeCell ref="AL438:AL441"/>
    <mergeCell ref="AM438:AM441"/>
    <mergeCell ref="AN438:AN441"/>
    <mergeCell ref="AO438:AO441"/>
    <mergeCell ref="AP438:AP441"/>
    <mergeCell ref="BQ434:BQ437"/>
    <mergeCell ref="BR434:BR437"/>
    <mergeCell ref="BS434:BS437"/>
    <mergeCell ref="BT434:BT437"/>
    <mergeCell ref="CQ434:CQ437"/>
    <mergeCell ref="CR434:CR437"/>
    <mergeCell ref="BD436:BD437"/>
    <mergeCell ref="C438:C441"/>
    <mergeCell ref="D438:D441"/>
    <mergeCell ref="E438:E441"/>
    <mergeCell ref="F438:F441"/>
    <mergeCell ref="G438:G441"/>
    <mergeCell ref="H438:H441"/>
    <mergeCell ref="I438:I441"/>
    <mergeCell ref="J438:J441"/>
    <mergeCell ref="K438:K441"/>
    <mergeCell ref="L438:L441"/>
    <mergeCell ref="M438:M441"/>
    <mergeCell ref="N438:N441"/>
    <mergeCell ref="O438:O441"/>
    <mergeCell ref="P438:P441"/>
    <mergeCell ref="Q438:Q441"/>
    <mergeCell ref="R438:R441"/>
    <mergeCell ref="S438:S441"/>
    <mergeCell ref="T438:T441"/>
    <mergeCell ref="U438:U441"/>
    <mergeCell ref="V438:V441"/>
    <mergeCell ref="W438:W441"/>
    <mergeCell ref="X438:X441"/>
    <mergeCell ref="Y438:Y441"/>
    <mergeCell ref="AZ434:AZ437"/>
    <mergeCell ref="BF438:BF441"/>
    <mergeCell ref="BA434:BA437"/>
    <mergeCell ref="BB434:BB437"/>
    <mergeCell ref="BC434:BC437"/>
    <mergeCell ref="BD434:BD435"/>
    <mergeCell ref="BE434:BE437"/>
    <mergeCell ref="BF434:BF437"/>
    <mergeCell ref="BG434:BG437"/>
    <mergeCell ref="BH434:BH437"/>
    <mergeCell ref="BI434:BI437"/>
    <mergeCell ref="BJ434:BJ437"/>
    <mergeCell ref="BK434:BK437"/>
    <mergeCell ref="BL434:BL437"/>
    <mergeCell ref="BM434:BM437"/>
    <mergeCell ref="BN434:BN437"/>
    <mergeCell ref="BO434:BO437"/>
    <mergeCell ref="BP434:BP437"/>
    <mergeCell ref="AI434:AI437"/>
    <mergeCell ref="AJ434:AJ437"/>
    <mergeCell ref="AK434:AK437"/>
    <mergeCell ref="AL434:AL437"/>
    <mergeCell ref="AM434:AM437"/>
    <mergeCell ref="AN434:AN437"/>
    <mergeCell ref="AO434:AO437"/>
    <mergeCell ref="AP434:AP437"/>
    <mergeCell ref="AQ434:AQ437"/>
    <mergeCell ref="AR434:AR437"/>
    <mergeCell ref="AS434:AS437"/>
    <mergeCell ref="AT434:AT437"/>
    <mergeCell ref="AU434:AU437"/>
    <mergeCell ref="AV434:AV437"/>
    <mergeCell ref="AW434:AW437"/>
    <mergeCell ref="AX434:AX437"/>
    <mergeCell ref="AY434:AY437"/>
    <mergeCell ref="R434:R437"/>
    <mergeCell ref="S434:S437"/>
    <mergeCell ref="T434:T437"/>
    <mergeCell ref="U434:U437"/>
    <mergeCell ref="V434:V437"/>
    <mergeCell ref="W434:W437"/>
    <mergeCell ref="X434:X437"/>
    <mergeCell ref="Y434:Y437"/>
    <mergeCell ref="Z434:Z437"/>
    <mergeCell ref="AA434:AA437"/>
    <mergeCell ref="AB434:AB437"/>
    <mergeCell ref="AC434:AC437"/>
    <mergeCell ref="AD434:AD437"/>
    <mergeCell ref="AE434:AE437"/>
    <mergeCell ref="AF434:AF437"/>
    <mergeCell ref="AG434:AG437"/>
    <mergeCell ref="AH434:AH437"/>
    <mergeCell ref="Q434:Q437"/>
    <mergeCell ref="BG430:BG433"/>
    <mergeCell ref="BH430:BH433"/>
    <mergeCell ref="BI430:BI433"/>
    <mergeCell ref="BJ430:BJ433"/>
    <mergeCell ref="BK430:BK433"/>
    <mergeCell ref="BL430:BL433"/>
    <mergeCell ref="BM430:BM433"/>
    <mergeCell ref="BN430:BN433"/>
    <mergeCell ref="BO430:BO433"/>
    <mergeCell ref="BP430:BP433"/>
    <mergeCell ref="BQ430:BQ433"/>
    <mergeCell ref="BR430:BR433"/>
    <mergeCell ref="BS430:BS433"/>
    <mergeCell ref="BT430:BT433"/>
    <mergeCell ref="CQ430:CQ433"/>
    <mergeCell ref="CR430:CR433"/>
    <mergeCell ref="BD432:BD433"/>
    <mergeCell ref="AP430:AP433"/>
    <mergeCell ref="AQ430:AQ433"/>
    <mergeCell ref="AR430:AR433"/>
    <mergeCell ref="AS430:AS433"/>
    <mergeCell ref="AT430:AT433"/>
    <mergeCell ref="AU430:AU433"/>
    <mergeCell ref="AV430:AV433"/>
    <mergeCell ref="AW430:AW433"/>
    <mergeCell ref="AX430:AX433"/>
    <mergeCell ref="AY430:AY433"/>
    <mergeCell ref="AZ430:AZ433"/>
    <mergeCell ref="BA430:BA433"/>
    <mergeCell ref="BB430:BB433"/>
    <mergeCell ref="BC430:BC433"/>
    <mergeCell ref="BE430:BE433"/>
    <mergeCell ref="BF430:BF433"/>
    <mergeCell ref="Y430:Y433"/>
    <mergeCell ref="Z430:Z433"/>
    <mergeCell ref="AA430:AA433"/>
    <mergeCell ref="AB430:AB433"/>
    <mergeCell ref="AC430:AC433"/>
    <mergeCell ref="AD430:AD433"/>
    <mergeCell ref="AE430:AE433"/>
    <mergeCell ref="AF430:AF433"/>
    <mergeCell ref="AG430:AG433"/>
    <mergeCell ref="AH430:AH433"/>
    <mergeCell ref="AI430:AI433"/>
    <mergeCell ref="AJ430:AJ433"/>
    <mergeCell ref="AK430:AK433"/>
    <mergeCell ref="AL430:AL433"/>
    <mergeCell ref="AM430:AM433"/>
    <mergeCell ref="AN430:AN433"/>
    <mergeCell ref="AO430:AO433"/>
    <mergeCell ref="BP426:BP429"/>
    <mergeCell ref="BQ426:BQ429"/>
    <mergeCell ref="BR426:BR429"/>
    <mergeCell ref="BS426:BS429"/>
    <mergeCell ref="BT426:BT429"/>
    <mergeCell ref="CQ426:CQ429"/>
    <mergeCell ref="CR426:CR429"/>
    <mergeCell ref="BD428:BD429"/>
    <mergeCell ref="C430:C433"/>
    <mergeCell ref="D430:D433"/>
    <mergeCell ref="E430:E433"/>
    <mergeCell ref="F430:F433"/>
    <mergeCell ref="G430:G433"/>
    <mergeCell ref="H430:H433"/>
    <mergeCell ref="I430:I433"/>
    <mergeCell ref="J430:J433"/>
    <mergeCell ref="K430:K433"/>
    <mergeCell ref="L430:L433"/>
    <mergeCell ref="M430:M433"/>
    <mergeCell ref="N430:N433"/>
    <mergeCell ref="O430:O433"/>
    <mergeCell ref="P430:P433"/>
    <mergeCell ref="Q430:Q433"/>
    <mergeCell ref="R430:R433"/>
    <mergeCell ref="S430:S433"/>
    <mergeCell ref="T430:T433"/>
    <mergeCell ref="U430:U433"/>
    <mergeCell ref="V430:V433"/>
    <mergeCell ref="W430:W433"/>
    <mergeCell ref="X430:X433"/>
    <mergeCell ref="AY426:AY429"/>
    <mergeCell ref="BD430:BD431"/>
    <mergeCell ref="AZ426:AZ429"/>
    <mergeCell ref="BA426:BA429"/>
    <mergeCell ref="BB426:BB429"/>
    <mergeCell ref="BC426:BC429"/>
    <mergeCell ref="BD426:BD427"/>
    <mergeCell ref="BE426:BE429"/>
    <mergeCell ref="BF426:BF429"/>
    <mergeCell ref="BG426:BG429"/>
    <mergeCell ref="BH426:BH429"/>
    <mergeCell ref="BI426:BI429"/>
    <mergeCell ref="BJ426:BJ429"/>
    <mergeCell ref="BK426:BK429"/>
    <mergeCell ref="BL426:BL429"/>
    <mergeCell ref="BM426:BM429"/>
    <mergeCell ref="BN426:BN429"/>
    <mergeCell ref="BO426:BO429"/>
    <mergeCell ref="AH426:AH429"/>
    <mergeCell ref="AI426:AI429"/>
    <mergeCell ref="AJ426:AJ429"/>
    <mergeCell ref="AK426:AK429"/>
    <mergeCell ref="AL426:AL429"/>
    <mergeCell ref="AM426:AM429"/>
    <mergeCell ref="AN426:AN429"/>
    <mergeCell ref="AO426:AO429"/>
    <mergeCell ref="AP426:AP429"/>
    <mergeCell ref="AQ426:AQ429"/>
    <mergeCell ref="AR426:AR429"/>
    <mergeCell ref="AS426:AS429"/>
    <mergeCell ref="AT426:AT429"/>
    <mergeCell ref="AU426:AU429"/>
    <mergeCell ref="AV426:AV429"/>
    <mergeCell ref="AW426:AW429"/>
    <mergeCell ref="Q426:Q429"/>
    <mergeCell ref="R426:R429"/>
    <mergeCell ref="S426:S429"/>
    <mergeCell ref="T426:T429"/>
    <mergeCell ref="U426:U429"/>
    <mergeCell ref="V426:V429"/>
    <mergeCell ref="W426:W429"/>
    <mergeCell ref="X426:X429"/>
    <mergeCell ref="Y426:Y429"/>
    <mergeCell ref="Z426:Z429"/>
    <mergeCell ref="AA426:AA429"/>
    <mergeCell ref="AB426:AB429"/>
    <mergeCell ref="AC426:AC429"/>
    <mergeCell ref="AD426:AD429"/>
    <mergeCell ref="AE426:AE429"/>
    <mergeCell ref="AF426:AF429"/>
    <mergeCell ref="AG426:AG429"/>
    <mergeCell ref="BH422:BH425"/>
    <mergeCell ref="BI422:BI425"/>
    <mergeCell ref="BJ422:BJ425"/>
    <mergeCell ref="BK422:BK425"/>
    <mergeCell ref="BL422:BL425"/>
    <mergeCell ref="BM422:BM425"/>
    <mergeCell ref="BN422:BN425"/>
    <mergeCell ref="BO422:BO425"/>
    <mergeCell ref="BP422:BP425"/>
    <mergeCell ref="BQ422:BQ425"/>
    <mergeCell ref="BR422:BR425"/>
    <mergeCell ref="BS422:BS425"/>
    <mergeCell ref="BT422:BT425"/>
    <mergeCell ref="CQ422:CQ425"/>
    <mergeCell ref="CR422:CR425"/>
    <mergeCell ref="BD424:BD425"/>
    <mergeCell ref="C426:C429"/>
    <mergeCell ref="D426:D429"/>
    <mergeCell ref="E426:E429"/>
    <mergeCell ref="F426:F429"/>
    <mergeCell ref="G426:G429"/>
    <mergeCell ref="H426:H429"/>
    <mergeCell ref="I426:I429"/>
    <mergeCell ref="J426:J429"/>
    <mergeCell ref="K426:K429"/>
    <mergeCell ref="L426:L429"/>
    <mergeCell ref="M426:M429"/>
    <mergeCell ref="N426:N429"/>
    <mergeCell ref="O426:O429"/>
    <mergeCell ref="P426:P429"/>
    <mergeCell ref="AQ422:AQ425"/>
    <mergeCell ref="AX426:AX429"/>
    <mergeCell ref="AS422:AS425"/>
    <mergeCell ref="AT422:AT425"/>
    <mergeCell ref="AU422:AU425"/>
    <mergeCell ref="AV422:AV425"/>
    <mergeCell ref="AW422:AW425"/>
    <mergeCell ref="AX422:AX425"/>
    <mergeCell ref="AY422:AY425"/>
    <mergeCell ref="AZ422:AZ425"/>
    <mergeCell ref="BA422:BA425"/>
    <mergeCell ref="BB422:BB425"/>
    <mergeCell ref="BC422:BC425"/>
    <mergeCell ref="BD422:BD423"/>
    <mergeCell ref="BE422:BE425"/>
    <mergeCell ref="BF422:BF425"/>
    <mergeCell ref="BG422:BG425"/>
    <mergeCell ref="Z422:Z425"/>
    <mergeCell ref="AA422:AA425"/>
    <mergeCell ref="AB422:AB425"/>
    <mergeCell ref="AC422:AC425"/>
    <mergeCell ref="AD422:AD425"/>
    <mergeCell ref="AE422:AE425"/>
    <mergeCell ref="AF422:AF425"/>
    <mergeCell ref="AG422:AG425"/>
    <mergeCell ref="AH422:AH425"/>
    <mergeCell ref="AI422:AI425"/>
    <mergeCell ref="AJ422:AJ425"/>
    <mergeCell ref="AK422:AK425"/>
    <mergeCell ref="AL422:AL425"/>
    <mergeCell ref="AM422:AM425"/>
    <mergeCell ref="AN422:AN425"/>
    <mergeCell ref="AO422:AO425"/>
    <mergeCell ref="AP422:AP425"/>
    <mergeCell ref="BR418:BR421"/>
    <mergeCell ref="BS418:BS421"/>
    <mergeCell ref="BT418:BT421"/>
    <mergeCell ref="CQ418:CQ421"/>
    <mergeCell ref="CR418:CR421"/>
    <mergeCell ref="BD420:BD421"/>
    <mergeCell ref="C422:C425"/>
    <mergeCell ref="D422:D425"/>
    <mergeCell ref="E422:E425"/>
    <mergeCell ref="F422:F425"/>
    <mergeCell ref="G422:G425"/>
    <mergeCell ref="H422:H425"/>
    <mergeCell ref="I422:I425"/>
    <mergeCell ref="J422:J425"/>
    <mergeCell ref="K422:K425"/>
    <mergeCell ref="L422:L425"/>
    <mergeCell ref="M422:M425"/>
    <mergeCell ref="N422:N425"/>
    <mergeCell ref="O422:O425"/>
    <mergeCell ref="P422:P425"/>
    <mergeCell ref="Q422:Q425"/>
    <mergeCell ref="R422:R425"/>
    <mergeCell ref="S422:S425"/>
    <mergeCell ref="T422:T425"/>
    <mergeCell ref="U422:U425"/>
    <mergeCell ref="V422:V425"/>
    <mergeCell ref="W422:W425"/>
    <mergeCell ref="X422:X425"/>
    <mergeCell ref="Y422:Y425"/>
    <mergeCell ref="BA418:BA421"/>
    <mergeCell ref="AR422:AR425"/>
    <mergeCell ref="BB418:BB421"/>
    <mergeCell ref="BC418:BC421"/>
    <mergeCell ref="BD418:BD419"/>
    <mergeCell ref="BE418:BE421"/>
    <mergeCell ref="BF418:BF421"/>
    <mergeCell ref="BG418:BG421"/>
    <mergeCell ref="BH418:BH421"/>
    <mergeCell ref="BI418:BI421"/>
    <mergeCell ref="BJ418:BJ421"/>
    <mergeCell ref="BK418:BK421"/>
    <mergeCell ref="BL418:BL421"/>
    <mergeCell ref="BM418:BM421"/>
    <mergeCell ref="BN418:BN421"/>
    <mergeCell ref="BO418:BO421"/>
    <mergeCell ref="BP418:BP421"/>
    <mergeCell ref="BQ418:BQ421"/>
    <mergeCell ref="AJ418:AJ421"/>
    <mergeCell ref="AK418:AK421"/>
    <mergeCell ref="AL418:AL421"/>
    <mergeCell ref="AM418:AM421"/>
    <mergeCell ref="AN418:AN421"/>
    <mergeCell ref="AO418:AO421"/>
    <mergeCell ref="AP418:AP421"/>
    <mergeCell ref="AQ418:AQ421"/>
    <mergeCell ref="AR418:AR421"/>
    <mergeCell ref="AS418:AS421"/>
    <mergeCell ref="AT418:AT421"/>
    <mergeCell ref="AU418:AU421"/>
    <mergeCell ref="AV418:AV421"/>
    <mergeCell ref="AW418:AW421"/>
    <mergeCell ref="AX418:AX421"/>
    <mergeCell ref="AY418:AY421"/>
    <mergeCell ref="AZ418:AZ421"/>
    <mergeCell ref="S418:S421"/>
    <mergeCell ref="T418:T421"/>
    <mergeCell ref="U418:U421"/>
    <mergeCell ref="V418:V421"/>
    <mergeCell ref="W418:W421"/>
    <mergeCell ref="X418:X421"/>
    <mergeCell ref="Y418:Y421"/>
    <mergeCell ref="Z418:Z421"/>
    <mergeCell ref="AA418:AA421"/>
    <mergeCell ref="AB418:AB421"/>
    <mergeCell ref="AC418:AC421"/>
    <mergeCell ref="AD418:AD421"/>
    <mergeCell ref="AE418:AE421"/>
    <mergeCell ref="AF418:AF421"/>
    <mergeCell ref="AG418:AG421"/>
    <mergeCell ref="AH418:AH421"/>
    <mergeCell ref="AI418:AI421"/>
    <mergeCell ref="BH414:BH417"/>
    <mergeCell ref="BI414:BI417"/>
    <mergeCell ref="BJ414:BJ417"/>
    <mergeCell ref="BK414:BK417"/>
    <mergeCell ref="BL414:BL417"/>
    <mergeCell ref="BM414:BM417"/>
    <mergeCell ref="BN414:BN417"/>
    <mergeCell ref="BO414:BO417"/>
    <mergeCell ref="BP414:BP417"/>
    <mergeCell ref="BQ414:BQ417"/>
    <mergeCell ref="BR414:BR417"/>
    <mergeCell ref="BS414:BS417"/>
    <mergeCell ref="BT414:BT417"/>
    <mergeCell ref="CQ414:CQ417"/>
    <mergeCell ref="CR414:CR417"/>
    <mergeCell ref="BD416:BD417"/>
    <mergeCell ref="C418:C421"/>
    <mergeCell ref="D418:D421"/>
    <mergeCell ref="E418:E421"/>
    <mergeCell ref="F418:F421"/>
    <mergeCell ref="G418:G421"/>
    <mergeCell ref="H418:H421"/>
    <mergeCell ref="I418:I421"/>
    <mergeCell ref="J418:J421"/>
    <mergeCell ref="K418:K421"/>
    <mergeCell ref="L418:L421"/>
    <mergeCell ref="M418:M421"/>
    <mergeCell ref="N418:N421"/>
    <mergeCell ref="O418:O421"/>
    <mergeCell ref="P418:P421"/>
    <mergeCell ref="Q418:Q421"/>
    <mergeCell ref="R418:R421"/>
    <mergeCell ref="AQ414:AQ417"/>
    <mergeCell ref="AR414:AR417"/>
    <mergeCell ref="AS414:AS417"/>
    <mergeCell ref="AT414:AT417"/>
    <mergeCell ref="AU414:AU417"/>
    <mergeCell ref="AV414:AV417"/>
    <mergeCell ref="AW414:AW417"/>
    <mergeCell ref="AX414:AX417"/>
    <mergeCell ref="AY414:AY417"/>
    <mergeCell ref="AZ414:AZ417"/>
    <mergeCell ref="BA414:BA417"/>
    <mergeCell ref="BB414:BB417"/>
    <mergeCell ref="BC414:BC417"/>
    <mergeCell ref="BD414:BD415"/>
    <mergeCell ref="BE414:BE417"/>
    <mergeCell ref="BF414:BF417"/>
    <mergeCell ref="BG414:BG417"/>
    <mergeCell ref="Z414:Z417"/>
    <mergeCell ref="AA414:AA417"/>
    <mergeCell ref="AB414:AB417"/>
    <mergeCell ref="AC414:AC417"/>
    <mergeCell ref="AD414:AD417"/>
    <mergeCell ref="AE414:AE417"/>
    <mergeCell ref="AF414:AF417"/>
    <mergeCell ref="AG414:AG417"/>
    <mergeCell ref="AH414:AH417"/>
    <mergeCell ref="AI414:AI417"/>
    <mergeCell ref="AJ414:AJ417"/>
    <mergeCell ref="AK414:AK417"/>
    <mergeCell ref="AL414:AL417"/>
    <mergeCell ref="AM414:AM417"/>
    <mergeCell ref="AN414:AN417"/>
    <mergeCell ref="AO414:AO417"/>
    <mergeCell ref="AP414:AP417"/>
    <mergeCell ref="BQ410:BQ413"/>
    <mergeCell ref="BR410:BR413"/>
    <mergeCell ref="BS410:BS413"/>
    <mergeCell ref="BT410:BT413"/>
    <mergeCell ref="CQ410:CQ413"/>
    <mergeCell ref="CR410:CR413"/>
    <mergeCell ref="BD412:BD413"/>
    <mergeCell ref="C414:C417"/>
    <mergeCell ref="D414:D417"/>
    <mergeCell ref="E414:E417"/>
    <mergeCell ref="F414:F417"/>
    <mergeCell ref="G414:G417"/>
    <mergeCell ref="H414:H417"/>
    <mergeCell ref="I414:I417"/>
    <mergeCell ref="J414:J417"/>
    <mergeCell ref="K414:K417"/>
    <mergeCell ref="L414:L417"/>
    <mergeCell ref="M414:M417"/>
    <mergeCell ref="N414:N417"/>
    <mergeCell ref="O414:O417"/>
    <mergeCell ref="P414:P417"/>
    <mergeCell ref="Q414:Q417"/>
    <mergeCell ref="R414:R417"/>
    <mergeCell ref="S414:S417"/>
    <mergeCell ref="T414:T417"/>
    <mergeCell ref="U414:U417"/>
    <mergeCell ref="V414:V417"/>
    <mergeCell ref="W414:W417"/>
    <mergeCell ref="X414:X417"/>
    <mergeCell ref="AZ410:AZ413"/>
    <mergeCell ref="BA410:BA413"/>
    <mergeCell ref="Y414:Y417"/>
    <mergeCell ref="BB410:BB413"/>
    <mergeCell ref="BC410:BC413"/>
    <mergeCell ref="BD410:BD411"/>
    <mergeCell ref="BE410:BE413"/>
    <mergeCell ref="BF410:BF413"/>
    <mergeCell ref="BG410:BG413"/>
    <mergeCell ref="BH410:BH413"/>
    <mergeCell ref="BI410:BI413"/>
    <mergeCell ref="BJ410:BJ413"/>
    <mergeCell ref="BK410:BK413"/>
    <mergeCell ref="BL410:BL413"/>
    <mergeCell ref="BM410:BM413"/>
    <mergeCell ref="BN410:BN413"/>
    <mergeCell ref="BO410:BO413"/>
    <mergeCell ref="BP410:BP413"/>
    <mergeCell ref="AI410:AI413"/>
    <mergeCell ref="AJ410:AJ413"/>
    <mergeCell ref="AK410:AK413"/>
    <mergeCell ref="AL410:AL413"/>
    <mergeCell ref="AM410:AM413"/>
    <mergeCell ref="AN410:AN413"/>
    <mergeCell ref="AO410:AO413"/>
    <mergeCell ref="AP410:AP413"/>
    <mergeCell ref="AQ410:AQ413"/>
    <mergeCell ref="AR410:AR413"/>
    <mergeCell ref="AS410:AS413"/>
    <mergeCell ref="AT410:AT413"/>
    <mergeCell ref="AU410:AU413"/>
    <mergeCell ref="AV410:AV413"/>
    <mergeCell ref="AW410:AW413"/>
    <mergeCell ref="AX410:AX413"/>
    <mergeCell ref="AY410:AY413"/>
    <mergeCell ref="R410:R413"/>
    <mergeCell ref="S410:S413"/>
    <mergeCell ref="T410:T413"/>
    <mergeCell ref="U410:U413"/>
    <mergeCell ref="V410:V413"/>
    <mergeCell ref="W410:W413"/>
    <mergeCell ref="X410:X413"/>
    <mergeCell ref="Y410:Y413"/>
    <mergeCell ref="Z410:Z413"/>
    <mergeCell ref="AA410:AA413"/>
    <mergeCell ref="AB410:AB413"/>
    <mergeCell ref="AC410:AC413"/>
    <mergeCell ref="AD410:AD413"/>
    <mergeCell ref="AE410:AE413"/>
    <mergeCell ref="AF410:AF413"/>
    <mergeCell ref="AG410:AG413"/>
    <mergeCell ref="AH410:AH413"/>
    <mergeCell ref="C410:C413"/>
    <mergeCell ref="D410:D413"/>
    <mergeCell ref="E410:E413"/>
    <mergeCell ref="F410:F413"/>
    <mergeCell ref="G410:G413"/>
    <mergeCell ref="H410:H413"/>
    <mergeCell ref="I410:I413"/>
    <mergeCell ref="J410:J413"/>
    <mergeCell ref="K410:K413"/>
    <mergeCell ref="L410:L413"/>
    <mergeCell ref="M410:M413"/>
    <mergeCell ref="N410:N413"/>
    <mergeCell ref="O410:O413"/>
    <mergeCell ref="P410:P413"/>
    <mergeCell ref="Q410:Q413"/>
    <mergeCell ref="A410:A417"/>
    <mergeCell ref="C402:C405"/>
    <mergeCell ref="D402:D405"/>
    <mergeCell ref="E402:E405"/>
    <mergeCell ref="F402:F405"/>
    <mergeCell ref="G402:G405"/>
    <mergeCell ref="H402:H405"/>
    <mergeCell ref="I402:I405"/>
    <mergeCell ref="J402:J405"/>
    <mergeCell ref="K402:K405"/>
    <mergeCell ref="L402:L405"/>
    <mergeCell ref="M402:M405"/>
    <mergeCell ref="N402:N405"/>
    <mergeCell ref="O402:O405"/>
    <mergeCell ref="A402:A409"/>
    <mergeCell ref="P402:P405"/>
    <mergeCell ref="Q402:Q405"/>
    <mergeCell ref="BH406:BH409"/>
    <mergeCell ref="BI406:BI409"/>
    <mergeCell ref="BJ406:BJ409"/>
    <mergeCell ref="BK406:BK409"/>
    <mergeCell ref="BL406:BL409"/>
    <mergeCell ref="BM406:BM409"/>
    <mergeCell ref="BN406:BN409"/>
    <mergeCell ref="BO406:BO409"/>
    <mergeCell ref="BP406:BP409"/>
    <mergeCell ref="BQ406:BQ409"/>
    <mergeCell ref="BR406:BR409"/>
    <mergeCell ref="BS406:BS409"/>
    <mergeCell ref="BT406:BT409"/>
    <mergeCell ref="CQ406:CQ409"/>
    <mergeCell ref="CR406:CR409"/>
    <mergeCell ref="BD408:BD409"/>
    <mergeCell ref="A262:A269"/>
    <mergeCell ref="AQ406:AQ409"/>
    <mergeCell ref="AR406:AR409"/>
    <mergeCell ref="AS406:AS409"/>
    <mergeCell ref="AT406:AT409"/>
    <mergeCell ref="AU406:AU409"/>
    <mergeCell ref="AV406:AV409"/>
    <mergeCell ref="AW406:AW409"/>
    <mergeCell ref="AX406:AX409"/>
    <mergeCell ref="AY406:AY409"/>
    <mergeCell ref="AZ406:AZ409"/>
    <mergeCell ref="BA406:BA409"/>
    <mergeCell ref="BB406:BB409"/>
    <mergeCell ref="BC406:BC409"/>
    <mergeCell ref="BD406:BD407"/>
    <mergeCell ref="BE406:BE409"/>
    <mergeCell ref="BF406:BF409"/>
    <mergeCell ref="BG406:BG409"/>
    <mergeCell ref="Z406:Z409"/>
    <mergeCell ref="AA406:AA409"/>
    <mergeCell ref="AB406:AB409"/>
    <mergeCell ref="AC406:AC409"/>
    <mergeCell ref="AD406:AD409"/>
    <mergeCell ref="AE406:AE409"/>
    <mergeCell ref="AF406:AF409"/>
    <mergeCell ref="AG406:AG409"/>
    <mergeCell ref="AH406:AH409"/>
    <mergeCell ref="AI406:AI409"/>
    <mergeCell ref="AJ406:AJ409"/>
    <mergeCell ref="AK406:AK409"/>
    <mergeCell ref="AL406:AL409"/>
    <mergeCell ref="AM406:AM409"/>
    <mergeCell ref="AN406:AN409"/>
    <mergeCell ref="AO406:AO409"/>
    <mergeCell ref="AP406:AP409"/>
    <mergeCell ref="BR402:BR405"/>
    <mergeCell ref="BS402:BS405"/>
    <mergeCell ref="BT402:BT405"/>
    <mergeCell ref="CQ402:CQ405"/>
    <mergeCell ref="CR402:CR405"/>
    <mergeCell ref="BD404:BD405"/>
    <mergeCell ref="C406:C409"/>
    <mergeCell ref="D406:D409"/>
    <mergeCell ref="E406:E409"/>
    <mergeCell ref="F406:F409"/>
    <mergeCell ref="G406:G409"/>
    <mergeCell ref="H406:H409"/>
    <mergeCell ref="I406:I409"/>
    <mergeCell ref="J406:J409"/>
    <mergeCell ref="K406:K409"/>
    <mergeCell ref="L406:L409"/>
    <mergeCell ref="M406:M409"/>
    <mergeCell ref="N406:N409"/>
    <mergeCell ref="O406:O409"/>
    <mergeCell ref="P406:P409"/>
    <mergeCell ref="Q406:Q409"/>
    <mergeCell ref="R406:R409"/>
    <mergeCell ref="S406:S409"/>
    <mergeCell ref="T406:T409"/>
    <mergeCell ref="U406:U409"/>
    <mergeCell ref="V406:V409"/>
    <mergeCell ref="W406:W409"/>
    <mergeCell ref="X406:X409"/>
    <mergeCell ref="BA402:BA405"/>
    <mergeCell ref="BB402:BB405"/>
    <mergeCell ref="BC402:BC405"/>
    <mergeCell ref="Y406:Y409"/>
    <mergeCell ref="BE402:BE405"/>
    <mergeCell ref="BF402:BF405"/>
    <mergeCell ref="BG402:BG405"/>
    <mergeCell ref="BH402:BH405"/>
    <mergeCell ref="BI402:BI405"/>
    <mergeCell ref="BJ402:BJ405"/>
    <mergeCell ref="BK402:BK405"/>
    <mergeCell ref="BL402:BL405"/>
    <mergeCell ref="BM402:BM405"/>
    <mergeCell ref="BN402:BN405"/>
    <mergeCell ref="BO402:BO405"/>
    <mergeCell ref="BP402:BP405"/>
    <mergeCell ref="BQ402:BQ405"/>
    <mergeCell ref="AJ402:AJ405"/>
    <mergeCell ref="AK402:AK405"/>
    <mergeCell ref="AL402:AL405"/>
    <mergeCell ref="AM402:AM405"/>
    <mergeCell ref="AN402:AN405"/>
    <mergeCell ref="AO402:AO405"/>
    <mergeCell ref="AP402:AP405"/>
    <mergeCell ref="AQ402:AQ405"/>
    <mergeCell ref="AR402:AR405"/>
    <mergeCell ref="AS402:AS405"/>
    <mergeCell ref="AT402:AT405"/>
    <mergeCell ref="AU402:AU405"/>
    <mergeCell ref="AV402:AV405"/>
    <mergeCell ref="AW402:AW405"/>
    <mergeCell ref="AX402:AX405"/>
    <mergeCell ref="AY402:AY405"/>
    <mergeCell ref="AZ402:AZ405"/>
    <mergeCell ref="BI254:BI257"/>
    <mergeCell ref="BJ254:BJ257"/>
    <mergeCell ref="BK254:BK257"/>
    <mergeCell ref="BL254:BL257"/>
    <mergeCell ref="BM254:BM257"/>
    <mergeCell ref="BN254:BN257"/>
    <mergeCell ref="BO254:BO257"/>
    <mergeCell ref="BP254:BP257"/>
    <mergeCell ref="BQ254:BQ257"/>
    <mergeCell ref="BR254:BR257"/>
    <mergeCell ref="BS254:BS257"/>
    <mergeCell ref="BT254:BT257"/>
    <mergeCell ref="CQ254:CQ257"/>
    <mergeCell ref="AM254:AM257"/>
    <mergeCell ref="AN254:AN257"/>
    <mergeCell ref="AO254:AO257"/>
    <mergeCell ref="AP254:AP257"/>
    <mergeCell ref="AQ254:AQ257"/>
    <mergeCell ref="BG254:BG257"/>
    <mergeCell ref="BH254:BH257"/>
    <mergeCell ref="AA254:AA257"/>
    <mergeCell ref="AB254:AB257"/>
    <mergeCell ref="AC254:AC257"/>
    <mergeCell ref="AD254:AD257"/>
    <mergeCell ref="AE254:AE257"/>
    <mergeCell ref="AF254:AF257"/>
    <mergeCell ref="AG254:AG257"/>
    <mergeCell ref="AH254:AH257"/>
    <mergeCell ref="AI254:AI257"/>
    <mergeCell ref="AJ254:AJ257"/>
    <mergeCell ref="AK254:AK257"/>
    <mergeCell ref="AL254:AL257"/>
    <mergeCell ref="BD256:BD257"/>
    <mergeCell ref="AT266:AT269"/>
    <mergeCell ref="AU266:AU269"/>
    <mergeCell ref="AV266:AV269"/>
    <mergeCell ref="AW266:AW269"/>
    <mergeCell ref="AX266:AX269"/>
    <mergeCell ref="AY266:AY269"/>
    <mergeCell ref="AR262:AR265"/>
    <mergeCell ref="AS262:AS265"/>
    <mergeCell ref="AT262:AT265"/>
    <mergeCell ref="AU262:AU265"/>
    <mergeCell ref="AV262:AV265"/>
    <mergeCell ref="AW262:AW265"/>
    <mergeCell ref="AX262:AX265"/>
    <mergeCell ref="AY262:AY265"/>
    <mergeCell ref="AZ262:AZ265"/>
    <mergeCell ref="BA262:BA265"/>
    <mergeCell ref="BB262:BB265"/>
    <mergeCell ref="BC262:BC265"/>
    <mergeCell ref="AA262:AA265"/>
    <mergeCell ref="R402:R405"/>
    <mergeCell ref="V402:V405"/>
    <mergeCell ref="W402:W405"/>
    <mergeCell ref="X402:X405"/>
    <mergeCell ref="Y402:Y405"/>
    <mergeCell ref="Z402:Z405"/>
    <mergeCell ref="AA402:AA405"/>
    <mergeCell ref="AB402:AB405"/>
    <mergeCell ref="AC402:AC405"/>
    <mergeCell ref="AD402:AD405"/>
    <mergeCell ref="AE402:AE405"/>
    <mergeCell ref="AF402:AF405"/>
    <mergeCell ref="AG402:AG405"/>
    <mergeCell ref="AH402:AH405"/>
    <mergeCell ref="AI402:AI405"/>
    <mergeCell ref="BD402:BD403"/>
    <mergeCell ref="S402:S405"/>
    <mergeCell ref="T402:T405"/>
    <mergeCell ref="U402:U405"/>
    <mergeCell ref="A254:A261"/>
    <mergeCell ref="AR254:AR257"/>
    <mergeCell ref="AS254:AS257"/>
    <mergeCell ref="AT254:AT257"/>
    <mergeCell ref="AU254:AU257"/>
    <mergeCell ref="AV254:AV257"/>
    <mergeCell ref="AW254:AW257"/>
    <mergeCell ref="AX254:AX257"/>
    <mergeCell ref="AY254:AY257"/>
    <mergeCell ref="AZ254:AZ257"/>
    <mergeCell ref="BA254:BA257"/>
    <mergeCell ref="BB254:BB257"/>
    <mergeCell ref="BC254:BC257"/>
    <mergeCell ref="BD254:BD255"/>
    <mergeCell ref="BE254:BE257"/>
    <mergeCell ref="BF254:BF257"/>
    <mergeCell ref="CR266:CR269"/>
    <mergeCell ref="BD268:BD269"/>
    <mergeCell ref="C254:C257"/>
    <mergeCell ref="D254:D257"/>
    <mergeCell ref="E254:E257"/>
    <mergeCell ref="F254:F257"/>
    <mergeCell ref="G254:G257"/>
    <mergeCell ref="H254:H257"/>
    <mergeCell ref="I254:I257"/>
    <mergeCell ref="J254:J257"/>
    <mergeCell ref="K254:K257"/>
    <mergeCell ref="L254:L257"/>
    <mergeCell ref="M254:M257"/>
    <mergeCell ref="N254:N257"/>
    <mergeCell ref="O254:O257"/>
    <mergeCell ref="P254:P257"/>
    <mergeCell ref="Q254:Q257"/>
    <mergeCell ref="R254:R257"/>
    <mergeCell ref="S254:S257"/>
    <mergeCell ref="T254:T257"/>
    <mergeCell ref="U254:U257"/>
    <mergeCell ref="V254:V257"/>
    <mergeCell ref="W254:W257"/>
    <mergeCell ref="X254:X257"/>
    <mergeCell ref="Y254:Y257"/>
    <mergeCell ref="Z254:Z257"/>
    <mergeCell ref="AZ266:AZ269"/>
    <mergeCell ref="BA266:BA269"/>
    <mergeCell ref="BB266:BB269"/>
    <mergeCell ref="BC266:BC269"/>
    <mergeCell ref="BD266:BD267"/>
    <mergeCell ref="CR254:CR257"/>
    <mergeCell ref="BL266:BL269"/>
    <mergeCell ref="BM266:BM269"/>
    <mergeCell ref="BN266:BN269"/>
    <mergeCell ref="BO266:BO269"/>
    <mergeCell ref="BP266:BP269"/>
    <mergeCell ref="AI266:AI269"/>
    <mergeCell ref="AJ266:AJ269"/>
    <mergeCell ref="AK266:AK269"/>
    <mergeCell ref="AL266:AL269"/>
    <mergeCell ref="AM266:AM269"/>
    <mergeCell ref="AN266:AN269"/>
    <mergeCell ref="AO266:AO269"/>
    <mergeCell ref="AP266:AP269"/>
    <mergeCell ref="AQ266:AQ269"/>
    <mergeCell ref="AR266:AR269"/>
    <mergeCell ref="AS266:AS269"/>
    <mergeCell ref="T266:T269"/>
    <mergeCell ref="U266:U269"/>
    <mergeCell ref="V266:V269"/>
    <mergeCell ref="W266:W269"/>
    <mergeCell ref="X266:X269"/>
    <mergeCell ref="Y266:Y269"/>
    <mergeCell ref="Z266:Z269"/>
    <mergeCell ref="AA266:AA269"/>
    <mergeCell ref="AB266:AB269"/>
    <mergeCell ref="AC266:AC269"/>
    <mergeCell ref="AD266:AD269"/>
    <mergeCell ref="AE266:AE269"/>
    <mergeCell ref="AF266:AF269"/>
    <mergeCell ref="AG266:AG269"/>
    <mergeCell ref="AH266:AH269"/>
    <mergeCell ref="BJ266:BJ269"/>
    <mergeCell ref="BK266:BK269"/>
    <mergeCell ref="BI262:BI265"/>
    <mergeCell ref="BJ262:BJ265"/>
    <mergeCell ref="BK262:BK265"/>
    <mergeCell ref="BL262:BL265"/>
    <mergeCell ref="BM262:BM265"/>
    <mergeCell ref="BN262:BN265"/>
    <mergeCell ref="BO262:BO265"/>
    <mergeCell ref="BP262:BP265"/>
    <mergeCell ref="BQ262:BQ265"/>
    <mergeCell ref="BR262:BR265"/>
    <mergeCell ref="BS262:BS265"/>
    <mergeCell ref="BT262:BT265"/>
    <mergeCell ref="CQ262:CQ265"/>
    <mergeCell ref="CR262:CR265"/>
    <mergeCell ref="BD264:BD265"/>
    <mergeCell ref="BQ266:BQ269"/>
    <mergeCell ref="BR266:BR269"/>
    <mergeCell ref="BS266:BS269"/>
    <mergeCell ref="BT266:BT269"/>
    <mergeCell ref="CQ266:CQ269"/>
    <mergeCell ref="BE266:BE269"/>
    <mergeCell ref="BF266:BF269"/>
    <mergeCell ref="BG266:BG269"/>
    <mergeCell ref="BH266:BH269"/>
    <mergeCell ref="BI266:BI269"/>
    <mergeCell ref="BD262:BD263"/>
    <mergeCell ref="BE262:BE265"/>
    <mergeCell ref="BF262:BF265"/>
    <mergeCell ref="BG262:BG265"/>
    <mergeCell ref="BH262:BH265"/>
    <mergeCell ref="C266:C269"/>
    <mergeCell ref="D266:D269"/>
    <mergeCell ref="E266:E269"/>
    <mergeCell ref="F266:F269"/>
    <mergeCell ref="G266:G269"/>
    <mergeCell ref="H266:H269"/>
    <mergeCell ref="I266:I269"/>
    <mergeCell ref="J266:J269"/>
    <mergeCell ref="K266:K269"/>
    <mergeCell ref="L266:L269"/>
    <mergeCell ref="M266:M269"/>
    <mergeCell ref="N266:N269"/>
    <mergeCell ref="O266:O269"/>
    <mergeCell ref="P266:P269"/>
    <mergeCell ref="Q266:Q269"/>
    <mergeCell ref="R266:R269"/>
    <mergeCell ref="S266:S269"/>
    <mergeCell ref="T262:T265"/>
    <mergeCell ref="U262:U265"/>
    <mergeCell ref="V262:V265"/>
    <mergeCell ref="W262:W265"/>
    <mergeCell ref="X262:X265"/>
    <mergeCell ref="Y262:Y265"/>
    <mergeCell ref="BA258:BA261"/>
    <mergeCell ref="BB258:BB261"/>
    <mergeCell ref="Z262:Z265"/>
    <mergeCell ref="BH258:BH261"/>
    <mergeCell ref="AB262:AB265"/>
    <mergeCell ref="AC262:AC265"/>
    <mergeCell ref="AD262:AD265"/>
    <mergeCell ref="AE262:AE265"/>
    <mergeCell ref="AF262:AF265"/>
    <mergeCell ref="AG262:AG265"/>
    <mergeCell ref="AH262:AH265"/>
    <mergeCell ref="AI262:AI265"/>
    <mergeCell ref="AJ262:AJ265"/>
    <mergeCell ref="AK262:AK265"/>
    <mergeCell ref="AL262:AL265"/>
    <mergeCell ref="AM262:AM265"/>
    <mergeCell ref="AN262:AN265"/>
    <mergeCell ref="AO262:AO265"/>
    <mergeCell ref="AP262:AP265"/>
    <mergeCell ref="AQ262:AQ265"/>
    <mergeCell ref="AJ258:AJ261"/>
    <mergeCell ref="AK258:AK261"/>
    <mergeCell ref="AL258:AL261"/>
    <mergeCell ref="AM258:AM261"/>
    <mergeCell ref="AN258:AN261"/>
    <mergeCell ref="AO258:AO261"/>
    <mergeCell ref="C262:C265"/>
    <mergeCell ref="D262:D265"/>
    <mergeCell ref="E262:E265"/>
    <mergeCell ref="F262:F265"/>
    <mergeCell ref="G262:G265"/>
    <mergeCell ref="H262:H265"/>
    <mergeCell ref="I262:I265"/>
    <mergeCell ref="J262:J265"/>
    <mergeCell ref="K262:K265"/>
    <mergeCell ref="L262:L265"/>
    <mergeCell ref="M262:M265"/>
    <mergeCell ref="N262:N265"/>
    <mergeCell ref="O262:O265"/>
    <mergeCell ref="P262:P265"/>
    <mergeCell ref="Q262:Q265"/>
    <mergeCell ref="R262:R265"/>
    <mergeCell ref="S262:S265"/>
    <mergeCell ref="AA258:AA261"/>
    <mergeCell ref="AB258:AB261"/>
    <mergeCell ref="AC258:AC261"/>
    <mergeCell ref="AD258:AD261"/>
    <mergeCell ref="AE258:AE261"/>
    <mergeCell ref="AF258:AF261"/>
    <mergeCell ref="AG258:AG261"/>
    <mergeCell ref="AH258:AH261"/>
    <mergeCell ref="AI258:AI261"/>
    <mergeCell ref="BS258:BS261"/>
    <mergeCell ref="BT258:BT261"/>
    <mergeCell ref="CQ258:CQ261"/>
    <mergeCell ref="CR258:CR261"/>
    <mergeCell ref="BD260:BD261"/>
    <mergeCell ref="BR258:BR261"/>
    <mergeCell ref="BI258:BI261"/>
    <mergeCell ref="BJ258:BJ261"/>
    <mergeCell ref="BK258:BK261"/>
    <mergeCell ref="BL258:BL261"/>
    <mergeCell ref="BM258:BM261"/>
    <mergeCell ref="BN258:BN261"/>
    <mergeCell ref="BO258:BO261"/>
    <mergeCell ref="BP258:BP261"/>
    <mergeCell ref="BQ258:BQ261"/>
    <mergeCell ref="BC258:BC261"/>
    <mergeCell ref="BD258:BD259"/>
    <mergeCell ref="BE258:BE261"/>
    <mergeCell ref="BF258:BF261"/>
    <mergeCell ref="BG258:BG261"/>
    <mergeCell ref="AP258:AP261"/>
    <mergeCell ref="AQ258:AQ261"/>
    <mergeCell ref="AR258:AR261"/>
    <mergeCell ref="G258:G261"/>
    <mergeCell ref="H258:H261"/>
    <mergeCell ref="I258:I261"/>
    <mergeCell ref="J258:J261"/>
    <mergeCell ref="K258:K261"/>
    <mergeCell ref="L258:L261"/>
    <mergeCell ref="M258:M261"/>
    <mergeCell ref="N258:N261"/>
    <mergeCell ref="O258:O261"/>
    <mergeCell ref="P258:P261"/>
    <mergeCell ref="Q258:Q261"/>
    <mergeCell ref="R258:R261"/>
    <mergeCell ref="S258:S261"/>
    <mergeCell ref="T258:T261"/>
    <mergeCell ref="U258:U261"/>
    <mergeCell ref="V258:V261"/>
    <mergeCell ref="W258:W261"/>
    <mergeCell ref="CQ218:CQ221"/>
    <mergeCell ref="CR218:CR221"/>
    <mergeCell ref="CQ222:CQ225"/>
    <mergeCell ref="CR222:CR225"/>
    <mergeCell ref="AS258:AS261"/>
    <mergeCell ref="AT258:AT261"/>
    <mergeCell ref="AU258:AU261"/>
    <mergeCell ref="AV258:AV261"/>
    <mergeCell ref="AW258:AW261"/>
    <mergeCell ref="AX258:AX261"/>
    <mergeCell ref="AY258:AY261"/>
    <mergeCell ref="AZ258:AZ261"/>
    <mergeCell ref="X258:X261"/>
    <mergeCell ref="Y258:Y261"/>
    <mergeCell ref="Z258:Z261"/>
    <mergeCell ref="CQ238:CQ241"/>
    <mergeCell ref="CR238:CR241"/>
    <mergeCell ref="CQ242:CQ245"/>
    <mergeCell ref="CR242:CR245"/>
    <mergeCell ref="CQ246:CQ249"/>
    <mergeCell ref="CR246:CR249"/>
    <mergeCell ref="CQ250:CQ253"/>
    <mergeCell ref="CR250:CR253"/>
    <mergeCell ref="AV238:AV241"/>
    <mergeCell ref="AY238:AY241"/>
    <mergeCell ref="AZ238:AZ241"/>
    <mergeCell ref="BA238:BA241"/>
    <mergeCell ref="BB238:BB241"/>
    <mergeCell ref="BC238:BC241"/>
    <mergeCell ref="BD238:BD239"/>
    <mergeCell ref="BE238:BE241"/>
    <mergeCell ref="BF238:BF241"/>
    <mergeCell ref="CQ166:CQ169"/>
    <mergeCell ref="CR166:CR169"/>
    <mergeCell ref="CQ170:CQ173"/>
    <mergeCell ref="CR170:CR173"/>
    <mergeCell ref="CQ174:CQ177"/>
    <mergeCell ref="CR174:CR177"/>
    <mergeCell ref="CQ178:CQ181"/>
    <mergeCell ref="CR178:CR181"/>
    <mergeCell ref="CQ182:CQ185"/>
    <mergeCell ref="CR182:CR185"/>
    <mergeCell ref="CQ186:CQ189"/>
    <mergeCell ref="CR186:CR189"/>
    <mergeCell ref="CQ226:CQ229"/>
    <mergeCell ref="CR226:CR229"/>
    <mergeCell ref="CQ230:CQ233"/>
    <mergeCell ref="CR230:CR233"/>
    <mergeCell ref="CQ234:CQ237"/>
    <mergeCell ref="CR234:CR237"/>
    <mergeCell ref="CQ190:CQ193"/>
    <mergeCell ref="CR190:CR193"/>
    <mergeCell ref="CQ194:CQ197"/>
    <mergeCell ref="CR194:CR197"/>
    <mergeCell ref="CQ198:CQ201"/>
    <mergeCell ref="CR198:CR201"/>
    <mergeCell ref="CQ202:CQ205"/>
    <mergeCell ref="CR202:CR205"/>
    <mergeCell ref="CQ206:CQ209"/>
    <mergeCell ref="CR206:CR209"/>
    <mergeCell ref="CQ210:CQ213"/>
    <mergeCell ref="CR210:CR213"/>
    <mergeCell ref="CQ214:CQ217"/>
    <mergeCell ref="CR214:CR217"/>
    <mergeCell ref="CQ130:CQ133"/>
    <mergeCell ref="CR130:CR133"/>
    <mergeCell ref="CQ134:CQ137"/>
    <mergeCell ref="CR134:CR137"/>
    <mergeCell ref="CQ138:CQ141"/>
    <mergeCell ref="CR138:CR141"/>
    <mergeCell ref="CQ142:CQ145"/>
    <mergeCell ref="CR142:CR145"/>
    <mergeCell ref="CQ146:CQ149"/>
    <mergeCell ref="CR146:CR149"/>
    <mergeCell ref="CQ150:CQ153"/>
    <mergeCell ref="CR150:CR153"/>
    <mergeCell ref="CQ154:CQ157"/>
    <mergeCell ref="CR154:CR157"/>
    <mergeCell ref="CQ158:CQ161"/>
    <mergeCell ref="CR158:CR161"/>
    <mergeCell ref="CQ162:CQ165"/>
    <mergeCell ref="CR162:CR165"/>
    <mergeCell ref="BT162:BT165"/>
    <mergeCell ref="BR154:BR157"/>
    <mergeCell ref="BS154:BS157"/>
    <mergeCell ref="BT154:BT157"/>
    <mergeCell ref="BR106:BR109"/>
    <mergeCell ref="BS106:BS109"/>
    <mergeCell ref="BT86:BT89"/>
    <mergeCell ref="BT82:BT85"/>
    <mergeCell ref="CQ82:CQ85"/>
    <mergeCell ref="CR82:CR85"/>
    <mergeCell ref="CQ86:CQ89"/>
    <mergeCell ref="CR86:CR89"/>
    <mergeCell ref="CQ90:CQ93"/>
    <mergeCell ref="CR90:CR93"/>
    <mergeCell ref="CQ94:CQ97"/>
    <mergeCell ref="CR94:CR97"/>
    <mergeCell ref="CQ98:CQ101"/>
    <mergeCell ref="CR98:CR101"/>
    <mergeCell ref="CQ102:CQ105"/>
    <mergeCell ref="CR102:CR105"/>
    <mergeCell ref="CQ106:CQ109"/>
    <mergeCell ref="CR106:CR109"/>
    <mergeCell ref="CQ110:CQ113"/>
    <mergeCell ref="CR110:CR113"/>
    <mergeCell ref="CQ114:CQ117"/>
    <mergeCell ref="CR114:CR117"/>
    <mergeCell ref="CQ118:CQ121"/>
    <mergeCell ref="CR118:CR121"/>
    <mergeCell ref="CQ122:CQ125"/>
    <mergeCell ref="CR122:CR125"/>
    <mergeCell ref="CQ126:CQ129"/>
    <mergeCell ref="CR126:CR129"/>
    <mergeCell ref="BD186:BD187"/>
    <mergeCell ref="BE186:BE189"/>
    <mergeCell ref="BF186:BF189"/>
    <mergeCell ref="BG186:BG189"/>
    <mergeCell ref="BH186:BH189"/>
    <mergeCell ref="BI186:BI189"/>
    <mergeCell ref="BJ186:BJ189"/>
    <mergeCell ref="BK186:BK189"/>
    <mergeCell ref="BL186:BL189"/>
    <mergeCell ref="BM186:BM189"/>
    <mergeCell ref="BN186:BN189"/>
    <mergeCell ref="BO186:BO189"/>
    <mergeCell ref="BP186:BP189"/>
    <mergeCell ref="CQ50:CQ53"/>
    <mergeCell ref="CR50:CR53"/>
    <mergeCell ref="CQ54:CQ57"/>
    <mergeCell ref="CR54:CR57"/>
    <mergeCell ref="CQ58:CQ61"/>
    <mergeCell ref="CR58:CR61"/>
    <mergeCell ref="CQ62:CQ65"/>
    <mergeCell ref="CR62:CR65"/>
    <mergeCell ref="CQ66:CQ69"/>
    <mergeCell ref="CR66:CR69"/>
    <mergeCell ref="CQ70:CQ73"/>
    <mergeCell ref="CR70:CR73"/>
    <mergeCell ref="CQ74:CQ77"/>
    <mergeCell ref="CR74:CR77"/>
    <mergeCell ref="CQ78:CQ81"/>
    <mergeCell ref="CR78:CR81"/>
    <mergeCell ref="BR186:BR189"/>
    <mergeCell ref="BS186:BS189"/>
    <mergeCell ref="BT186:BT189"/>
    <mergeCell ref="Z186:Z189"/>
    <mergeCell ref="AA186:AA189"/>
    <mergeCell ref="AB186:AB189"/>
    <mergeCell ref="AC186:AC189"/>
    <mergeCell ref="AD186:AD189"/>
    <mergeCell ref="AE186:AE189"/>
    <mergeCell ref="AF186:AF189"/>
    <mergeCell ref="AG186:AG189"/>
    <mergeCell ref="AH186:AH189"/>
    <mergeCell ref="AI186:AI189"/>
    <mergeCell ref="BQ186:BQ189"/>
    <mergeCell ref="AJ186:AJ189"/>
    <mergeCell ref="AK186:AK189"/>
    <mergeCell ref="AL186:AL189"/>
    <mergeCell ref="AM186:AM189"/>
    <mergeCell ref="AN186:AN189"/>
    <mergeCell ref="AO186:AO189"/>
    <mergeCell ref="AP186:AP189"/>
    <mergeCell ref="AQ186:AQ189"/>
    <mergeCell ref="AR186:AR189"/>
    <mergeCell ref="AS186:AS189"/>
    <mergeCell ref="AT186:AT189"/>
    <mergeCell ref="AU186:AU189"/>
    <mergeCell ref="AV186:AV189"/>
    <mergeCell ref="AW186:AW189"/>
    <mergeCell ref="AX186:AX189"/>
    <mergeCell ref="AY186:AY189"/>
    <mergeCell ref="AZ186:AZ189"/>
    <mergeCell ref="BD188:BD189"/>
    <mergeCell ref="BA186:BA189"/>
    <mergeCell ref="BB186:BB189"/>
    <mergeCell ref="BC186:BC189"/>
    <mergeCell ref="BM182:BM185"/>
    <mergeCell ref="BN182:BN185"/>
    <mergeCell ref="BO182:BO185"/>
    <mergeCell ref="BP182:BP185"/>
    <mergeCell ref="BQ182:BQ185"/>
    <mergeCell ref="BR182:BR185"/>
    <mergeCell ref="BS182:BS185"/>
    <mergeCell ref="BT182:BT185"/>
    <mergeCell ref="BD184:BD185"/>
    <mergeCell ref="C186:C189"/>
    <mergeCell ref="D186:D189"/>
    <mergeCell ref="E186:E189"/>
    <mergeCell ref="F186:F189"/>
    <mergeCell ref="G186:G189"/>
    <mergeCell ref="H186:H189"/>
    <mergeCell ref="I186:I189"/>
    <mergeCell ref="J186:J189"/>
    <mergeCell ref="K186:K189"/>
    <mergeCell ref="L186:L189"/>
    <mergeCell ref="M186:M189"/>
    <mergeCell ref="N186:N189"/>
    <mergeCell ref="O186:O189"/>
    <mergeCell ref="P186:P189"/>
    <mergeCell ref="Q186:Q189"/>
    <mergeCell ref="R186:R189"/>
    <mergeCell ref="S186:S189"/>
    <mergeCell ref="T186:T189"/>
    <mergeCell ref="U186:U189"/>
    <mergeCell ref="V186:V189"/>
    <mergeCell ref="W186:W189"/>
    <mergeCell ref="X186:X189"/>
    <mergeCell ref="Y186:Y189"/>
    <mergeCell ref="AV182:AV185"/>
    <mergeCell ref="AW182:AW185"/>
    <mergeCell ref="AX182:AX185"/>
    <mergeCell ref="AY182:AY185"/>
    <mergeCell ref="AZ182:AZ185"/>
    <mergeCell ref="BA182:BA185"/>
    <mergeCell ref="BB182:BB185"/>
    <mergeCell ref="BC182:BC185"/>
    <mergeCell ref="BD182:BD183"/>
    <mergeCell ref="BE182:BE185"/>
    <mergeCell ref="BF182:BF185"/>
    <mergeCell ref="BG182:BG185"/>
    <mergeCell ref="BH182:BH185"/>
    <mergeCell ref="BI182:BI185"/>
    <mergeCell ref="BJ182:BJ185"/>
    <mergeCell ref="BK182:BK185"/>
    <mergeCell ref="BL182:BL185"/>
    <mergeCell ref="AE182:AE185"/>
    <mergeCell ref="AF182:AF185"/>
    <mergeCell ref="AG182:AG185"/>
    <mergeCell ref="AH182:AH185"/>
    <mergeCell ref="AI182:AI185"/>
    <mergeCell ref="AJ182:AJ185"/>
    <mergeCell ref="AK182:AK185"/>
    <mergeCell ref="AL182:AL185"/>
    <mergeCell ref="AM182:AM185"/>
    <mergeCell ref="AN182:AN185"/>
    <mergeCell ref="AO182:AO185"/>
    <mergeCell ref="AP182:AP185"/>
    <mergeCell ref="AQ182:AQ185"/>
    <mergeCell ref="AR182:AR185"/>
    <mergeCell ref="AS182:AS185"/>
    <mergeCell ref="AT182:AT185"/>
    <mergeCell ref="AU182:AU185"/>
    <mergeCell ref="BS178:BS181"/>
    <mergeCell ref="BT178:BT181"/>
    <mergeCell ref="BD180:BD181"/>
    <mergeCell ref="A182:A189"/>
    <mergeCell ref="C182:C185"/>
    <mergeCell ref="D182:D185"/>
    <mergeCell ref="E182:E185"/>
    <mergeCell ref="F182:F185"/>
    <mergeCell ref="G182:G185"/>
    <mergeCell ref="H182:H185"/>
    <mergeCell ref="I182:I185"/>
    <mergeCell ref="J182:J185"/>
    <mergeCell ref="K182:K185"/>
    <mergeCell ref="L182:L185"/>
    <mergeCell ref="M182:M185"/>
    <mergeCell ref="N182:N185"/>
    <mergeCell ref="O182:O185"/>
    <mergeCell ref="P182:P185"/>
    <mergeCell ref="Q182:Q185"/>
    <mergeCell ref="R182:R185"/>
    <mergeCell ref="S182:S185"/>
    <mergeCell ref="T182:T185"/>
    <mergeCell ref="U182:U185"/>
    <mergeCell ref="V182:V185"/>
    <mergeCell ref="W182:W185"/>
    <mergeCell ref="X182:X185"/>
    <mergeCell ref="Y182:Y185"/>
    <mergeCell ref="Z182:Z185"/>
    <mergeCell ref="AA182:AA185"/>
    <mergeCell ref="AB182:AB185"/>
    <mergeCell ref="AC182:AC185"/>
    <mergeCell ref="AD182:AD185"/>
    <mergeCell ref="BB178:BB181"/>
    <mergeCell ref="BC178:BC181"/>
    <mergeCell ref="BD178:BD179"/>
    <mergeCell ref="BE178:BE181"/>
    <mergeCell ref="BF178:BF181"/>
    <mergeCell ref="BG178:BG181"/>
    <mergeCell ref="BH178:BH181"/>
    <mergeCell ref="BI178:BI181"/>
    <mergeCell ref="BJ178:BJ181"/>
    <mergeCell ref="BK178:BK181"/>
    <mergeCell ref="BL178:BL181"/>
    <mergeCell ref="BM178:BM181"/>
    <mergeCell ref="BN178:BN181"/>
    <mergeCell ref="BO178:BO181"/>
    <mergeCell ref="BP178:BP181"/>
    <mergeCell ref="BQ178:BQ181"/>
    <mergeCell ref="BR178:BR181"/>
    <mergeCell ref="AK178:AK181"/>
    <mergeCell ref="AL178:AL181"/>
    <mergeCell ref="AM178:AM181"/>
    <mergeCell ref="AN178:AN181"/>
    <mergeCell ref="AO178:AO181"/>
    <mergeCell ref="AP178:AP181"/>
    <mergeCell ref="AQ178:AQ181"/>
    <mergeCell ref="AR178:AR181"/>
    <mergeCell ref="AS178:AS181"/>
    <mergeCell ref="AT178:AT181"/>
    <mergeCell ref="AU178:AU181"/>
    <mergeCell ref="AV178:AV181"/>
    <mergeCell ref="AW178:AW181"/>
    <mergeCell ref="AX178:AX181"/>
    <mergeCell ref="AY178:AY181"/>
    <mergeCell ref="AZ178:AZ181"/>
    <mergeCell ref="BA178:BA181"/>
    <mergeCell ref="T178:T181"/>
    <mergeCell ref="U178:U181"/>
    <mergeCell ref="V178:V181"/>
    <mergeCell ref="W178:W181"/>
    <mergeCell ref="X178:X181"/>
    <mergeCell ref="Y178:Y181"/>
    <mergeCell ref="Z178:Z181"/>
    <mergeCell ref="AA178:AA181"/>
    <mergeCell ref="AB178:AB181"/>
    <mergeCell ref="AC178:AC181"/>
    <mergeCell ref="AD178:AD181"/>
    <mergeCell ref="AE178:AE181"/>
    <mergeCell ref="AF178:AF181"/>
    <mergeCell ref="AG178:AG181"/>
    <mergeCell ref="AH178:AH181"/>
    <mergeCell ref="AI178:AI181"/>
    <mergeCell ref="AJ178:AJ181"/>
    <mergeCell ref="C178:C181"/>
    <mergeCell ref="D178:D181"/>
    <mergeCell ref="E178:E181"/>
    <mergeCell ref="F178:F181"/>
    <mergeCell ref="G178:G181"/>
    <mergeCell ref="H178:H181"/>
    <mergeCell ref="I178:I181"/>
    <mergeCell ref="J178:J181"/>
    <mergeCell ref="K178:K181"/>
    <mergeCell ref="L178:L181"/>
    <mergeCell ref="M178:M181"/>
    <mergeCell ref="N178:N181"/>
    <mergeCell ref="O178:O181"/>
    <mergeCell ref="P178:P181"/>
    <mergeCell ref="Q178:Q181"/>
    <mergeCell ref="R178:R181"/>
    <mergeCell ref="S178:S181"/>
    <mergeCell ref="BD174:BD175"/>
    <mergeCell ref="BE174:BE177"/>
    <mergeCell ref="BF174:BF177"/>
    <mergeCell ref="BG174:BG177"/>
    <mergeCell ref="BH174:BH177"/>
    <mergeCell ref="BI174:BI177"/>
    <mergeCell ref="BJ174:BJ177"/>
    <mergeCell ref="BK174:BK177"/>
    <mergeCell ref="BL174:BL177"/>
    <mergeCell ref="BM174:BM177"/>
    <mergeCell ref="BN174:BN177"/>
    <mergeCell ref="BO174:BO177"/>
    <mergeCell ref="BP174:BP177"/>
    <mergeCell ref="BQ174:BQ177"/>
    <mergeCell ref="BR174:BR177"/>
    <mergeCell ref="BS174:BS177"/>
    <mergeCell ref="BT174:BT177"/>
    <mergeCell ref="BD176:BD177"/>
    <mergeCell ref="AM174:AM177"/>
    <mergeCell ref="AN174:AN177"/>
    <mergeCell ref="AO174:AO177"/>
    <mergeCell ref="AP174:AP177"/>
    <mergeCell ref="AQ174:AQ177"/>
    <mergeCell ref="AR174:AR177"/>
    <mergeCell ref="AS174:AS177"/>
    <mergeCell ref="AT174:AT177"/>
    <mergeCell ref="AU174:AU177"/>
    <mergeCell ref="AV174:AV177"/>
    <mergeCell ref="AW174:AW177"/>
    <mergeCell ref="AX174:AX177"/>
    <mergeCell ref="AY174:AY177"/>
    <mergeCell ref="AZ174:AZ177"/>
    <mergeCell ref="BA174:BA177"/>
    <mergeCell ref="BB174:BB177"/>
    <mergeCell ref="BC174:BC177"/>
    <mergeCell ref="V174:V177"/>
    <mergeCell ref="W174:W177"/>
    <mergeCell ref="X174:X177"/>
    <mergeCell ref="Y174:Y177"/>
    <mergeCell ref="Z174:Z177"/>
    <mergeCell ref="AA174:AA177"/>
    <mergeCell ref="AB174:AB177"/>
    <mergeCell ref="AC174:AC177"/>
    <mergeCell ref="AD174:AD177"/>
    <mergeCell ref="AE174:AE177"/>
    <mergeCell ref="AF174:AF177"/>
    <mergeCell ref="AG174:AG177"/>
    <mergeCell ref="AH174:AH177"/>
    <mergeCell ref="AI174:AI177"/>
    <mergeCell ref="AJ174:AJ177"/>
    <mergeCell ref="AK174:AK177"/>
    <mergeCell ref="AL174:AL177"/>
    <mergeCell ref="BJ170:BJ173"/>
    <mergeCell ref="BK170:BK173"/>
    <mergeCell ref="BL170:BL173"/>
    <mergeCell ref="BM170:BM173"/>
    <mergeCell ref="BN170:BN173"/>
    <mergeCell ref="BO170:BO173"/>
    <mergeCell ref="BP170:BP173"/>
    <mergeCell ref="BQ170:BQ173"/>
    <mergeCell ref="BR170:BR173"/>
    <mergeCell ref="BS170:BS173"/>
    <mergeCell ref="BT170:BT173"/>
    <mergeCell ref="BD172:BD173"/>
    <mergeCell ref="A174:A181"/>
    <mergeCell ref="C174:C177"/>
    <mergeCell ref="D174:D177"/>
    <mergeCell ref="E174:E177"/>
    <mergeCell ref="F174:F177"/>
    <mergeCell ref="G174:G177"/>
    <mergeCell ref="H174:H177"/>
    <mergeCell ref="I174:I177"/>
    <mergeCell ref="J174:J177"/>
    <mergeCell ref="K174:K177"/>
    <mergeCell ref="L174:L177"/>
    <mergeCell ref="M174:M177"/>
    <mergeCell ref="N174:N177"/>
    <mergeCell ref="O174:O177"/>
    <mergeCell ref="P174:P177"/>
    <mergeCell ref="Q174:Q177"/>
    <mergeCell ref="R174:R177"/>
    <mergeCell ref="S174:S177"/>
    <mergeCell ref="T174:T177"/>
    <mergeCell ref="U174:U177"/>
    <mergeCell ref="AS170:AS173"/>
    <mergeCell ref="AT170:AT173"/>
    <mergeCell ref="AU170:AU173"/>
    <mergeCell ref="AV170:AV173"/>
    <mergeCell ref="AW170:AW173"/>
    <mergeCell ref="AX170:AX173"/>
    <mergeCell ref="AY170:AY173"/>
    <mergeCell ref="AZ170:AZ173"/>
    <mergeCell ref="BA170:BA173"/>
    <mergeCell ref="BB170:BB173"/>
    <mergeCell ref="BC170:BC173"/>
    <mergeCell ref="BD170:BD171"/>
    <mergeCell ref="BE170:BE173"/>
    <mergeCell ref="BF170:BF173"/>
    <mergeCell ref="BG170:BG173"/>
    <mergeCell ref="BH170:BH173"/>
    <mergeCell ref="BI170:BI173"/>
    <mergeCell ref="AB170:AB173"/>
    <mergeCell ref="AC170:AC173"/>
    <mergeCell ref="AD170:AD173"/>
    <mergeCell ref="AE170:AE173"/>
    <mergeCell ref="AF170:AF173"/>
    <mergeCell ref="AG170:AG173"/>
    <mergeCell ref="AH170:AH173"/>
    <mergeCell ref="AI170:AI173"/>
    <mergeCell ref="AJ170:AJ173"/>
    <mergeCell ref="AK170:AK173"/>
    <mergeCell ref="AL170:AL173"/>
    <mergeCell ref="AM170:AM173"/>
    <mergeCell ref="AN170:AN173"/>
    <mergeCell ref="AO170:AO173"/>
    <mergeCell ref="AP170:AP173"/>
    <mergeCell ref="AQ170:AQ173"/>
    <mergeCell ref="AR170:AR173"/>
    <mergeCell ref="BO166:BO169"/>
    <mergeCell ref="BP166:BP169"/>
    <mergeCell ref="BQ166:BQ169"/>
    <mergeCell ref="BR166:BR169"/>
    <mergeCell ref="BS166:BS169"/>
    <mergeCell ref="BT166:BT169"/>
    <mergeCell ref="BD168:BD169"/>
    <mergeCell ref="C170:C173"/>
    <mergeCell ref="D170:D173"/>
    <mergeCell ref="E170:E173"/>
    <mergeCell ref="F170:F173"/>
    <mergeCell ref="G170:G173"/>
    <mergeCell ref="H170:H173"/>
    <mergeCell ref="I170:I173"/>
    <mergeCell ref="J170:J173"/>
    <mergeCell ref="K170:K173"/>
    <mergeCell ref="L170:L173"/>
    <mergeCell ref="M170:M173"/>
    <mergeCell ref="N170:N173"/>
    <mergeCell ref="O170:O173"/>
    <mergeCell ref="P170:P173"/>
    <mergeCell ref="Q170:Q173"/>
    <mergeCell ref="R170:R173"/>
    <mergeCell ref="S170:S173"/>
    <mergeCell ref="T170:T173"/>
    <mergeCell ref="U170:U173"/>
    <mergeCell ref="V170:V173"/>
    <mergeCell ref="W170:W173"/>
    <mergeCell ref="X170:X173"/>
    <mergeCell ref="Y170:Y173"/>
    <mergeCell ref="Z170:Z173"/>
    <mergeCell ref="AA170:AA173"/>
    <mergeCell ref="AX166:AX169"/>
    <mergeCell ref="AY166:AY169"/>
    <mergeCell ref="AZ166:AZ169"/>
    <mergeCell ref="BA166:BA169"/>
    <mergeCell ref="BB166:BB169"/>
    <mergeCell ref="BC166:BC169"/>
    <mergeCell ref="BD166:BD167"/>
    <mergeCell ref="BE166:BE169"/>
    <mergeCell ref="BF166:BF169"/>
    <mergeCell ref="BG166:BG169"/>
    <mergeCell ref="BH166:BH169"/>
    <mergeCell ref="BI166:BI169"/>
    <mergeCell ref="BJ166:BJ169"/>
    <mergeCell ref="BK166:BK169"/>
    <mergeCell ref="BL166:BL169"/>
    <mergeCell ref="BM166:BM169"/>
    <mergeCell ref="BN166:BN169"/>
    <mergeCell ref="S166:S169"/>
    <mergeCell ref="T166:T169"/>
    <mergeCell ref="U166:U169"/>
    <mergeCell ref="V166:V169"/>
    <mergeCell ref="W166:W169"/>
    <mergeCell ref="X166:X169"/>
    <mergeCell ref="Y166:Y169"/>
    <mergeCell ref="Z166:Z169"/>
    <mergeCell ref="AA166:AA169"/>
    <mergeCell ref="AB166:AB169"/>
    <mergeCell ref="AC166:AC169"/>
    <mergeCell ref="AD166:AD169"/>
    <mergeCell ref="BC162:BC165"/>
    <mergeCell ref="AE166:AE169"/>
    <mergeCell ref="AF166:AF169"/>
    <mergeCell ref="AG166:AG169"/>
    <mergeCell ref="AH166:AH169"/>
    <mergeCell ref="AI166:AI169"/>
    <mergeCell ref="AJ166:AJ169"/>
    <mergeCell ref="AK166:AK169"/>
    <mergeCell ref="AL166:AL169"/>
    <mergeCell ref="AM166:AM169"/>
    <mergeCell ref="AN166:AN169"/>
    <mergeCell ref="AO166:AO169"/>
    <mergeCell ref="AP166:AP169"/>
    <mergeCell ref="AQ166:AQ169"/>
    <mergeCell ref="AR166:AR169"/>
    <mergeCell ref="AS166:AS169"/>
    <mergeCell ref="AT166:AT169"/>
    <mergeCell ref="AU166:AU169"/>
    <mergeCell ref="AV166:AV169"/>
    <mergeCell ref="AW166:AW169"/>
    <mergeCell ref="A166:A173"/>
    <mergeCell ref="C166:C169"/>
    <mergeCell ref="D166:D169"/>
    <mergeCell ref="E166:E169"/>
    <mergeCell ref="F166:F169"/>
    <mergeCell ref="G166:G169"/>
    <mergeCell ref="H166:H169"/>
    <mergeCell ref="I166:I169"/>
    <mergeCell ref="J166:J169"/>
    <mergeCell ref="K166:K169"/>
    <mergeCell ref="L166:L169"/>
    <mergeCell ref="M166:M169"/>
    <mergeCell ref="N166:N169"/>
    <mergeCell ref="O166:O169"/>
    <mergeCell ref="P166:P169"/>
    <mergeCell ref="Q166:Q169"/>
    <mergeCell ref="R166:R169"/>
    <mergeCell ref="BE162:BE165"/>
    <mergeCell ref="BF162:BF165"/>
    <mergeCell ref="BG162:BG165"/>
    <mergeCell ref="BH162:BH165"/>
    <mergeCell ref="BI162:BI165"/>
    <mergeCell ref="BJ162:BJ165"/>
    <mergeCell ref="BK162:BK165"/>
    <mergeCell ref="BL162:BL165"/>
    <mergeCell ref="BM162:BM165"/>
    <mergeCell ref="BN162:BN165"/>
    <mergeCell ref="BO162:BO165"/>
    <mergeCell ref="BP162:BP165"/>
    <mergeCell ref="BQ162:BQ165"/>
    <mergeCell ref="BR162:BR165"/>
    <mergeCell ref="BS162:BS165"/>
    <mergeCell ref="AL162:AL165"/>
    <mergeCell ref="AM162:AM165"/>
    <mergeCell ref="AN162:AN165"/>
    <mergeCell ref="AO162:AO165"/>
    <mergeCell ref="AP162:AP165"/>
    <mergeCell ref="AQ162:AQ165"/>
    <mergeCell ref="AR162:AR165"/>
    <mergeCell ref="AS162:AS165"/>
    <mergeCell ref="AT162:AT165"/>
    <mergeCell ref="AU162:AU165"/>
    <mergeCell ref="AV162:AV165"/>
    <mergeCell ref="AW162:AW165"/>
    <mergeCell ref="AX162:AX165"/>
    <mergeCell ref="AY162:AY165"/>
    <mergeCell ref="AZ162:AZ165"/>
    <mergeCell ref="BA162:BA165"/>
    <mergeCell ref="BD164:BD165"/>
    <mergeCell ref="V162:V165"/>
    <mergeCell ref="W162:W165"/>
    <mergeCell ref="X162:X165"/>
    <mergeCell ref="Y162:Y165"/>
    <mergeCell ref="Z162:Z165"/>
    <mergeCell ref="AA162:AA165"/>
    <mergeCell ref="AB162:AB165"/>
    <mergeCell ref="AC162:AC165"/>
    <mergeCell ref="AD162:AD165"/>
    <mergeCell ref="AE162:AE165"/>
    <mergeCell ref="AF162:AF165"/>
    <mergeCell ref="AG162:AG165"/>
    <mergeCell ref="AH162:AH165"/>
    <mergeCell ref="AI162:AI165"/>
    <mergeCell ref="AJ162:AJ165"/>
    <mergeCell ref="AK162:AK165"/>
    <mergeCell ref="BD162:BD163"/>
    <mergeCell ref="BJ158:BJ161"/>
    <mergeCell ref="BK158:BK161"/>
    <mergeCell ref="BL158:BL161"/>
    <mergeCell ref="BM158:BM161"/>
    <mergeCell ref="BN158:BN161"/>
    <mergeCell ref="BO158:BO161"/>
    <mergeCell ref="BP158:BP161"/>
    <mergeCell ref="BQ158:BQ161"/>
    <mergeCell ref="BR158:BR161"/>
    <mergeCell ref="BS158:BS161"/>
    <mergeCell ref="BT158:BT161"/>
    <mergeCell ref="BD160:BD161"/>
    <mergeCell ref="C162:C165"/>
    <mergeCell ref="D162:D165"/>
    <mergeCell ref="E162:E165"/>
    <mergeCell ref="F162:F165"/>
    <mergeCell ref="G162:G165"/>
    <mergeCell ref="H162:H165"/>
    <mergeCell ref="I162:I165"/>
    <mergeCell ref="J162:J165"/>
    <mergeCell ref="K162:K165"/>
    <mergeCell ref="L162:L165"/>
    <mergeCell ref="M162:M165"/>
    <mergeCell ref="N162:N165"/>
    <mergeCell ref="O162:O165"/>
    <mergeCell ref="P162:P165"/>
    <mergeCell ref="Q162:Q165"/>
    <mergeCell ref="R162:R165"/>
    <mergeCell ref="S162:S165"/>
    <mergeCell ref="T162:T165"/>
    <mergeCell ref="BB162:BB165"/>
    <mergeCell ref="U162:U165"/>
    <mergeCell ref="AS158:AS161"/>
    <mergeCell ref="AT158:AT161"/>
    <mergeCell ref="AU158:AU161"/>
    <mergeCell ref="AV158:AV161"/>
    <mergeCell ref="AW158:AW161"/>
    <mergeCell ref="AX158:AX161"/>
    <mergeCell ref="AY158:AY161"/>
    <mergeCell ref="AZ158:AZ161"/>
    <mergeCell ref="BA158:BA161"/>
    <mergeCell ref="BB158:BB161"/>
    <mergeCell ref="BC158:BC161"/>
    <mergeCell ref="BD158:BD159"/>
    <mergeCell ref="BE158:BE161"/>
    <mergeCell ref="BF158:BF161"/>
    <mergeCell ref="BG158:BG161"/>
    <mergeCell ref="BH158:BH161"/>
    <mergeCell ref="BI158:BI161"/>
    <mergeCell ref="Q158:Q161"/>
    <mergeCell ref="R158:R161"/>
    <mergeCell ref="S158:S161"/>
    <mergeCell ref="T158:T161"/>
    <mergeCell ref="U158:U161"/>
    <mergeCell ref="V158:V161"/>
    <mergeCell ref="W158:W161"/>
    <mergeCell ref="X158:X161"/>
    <mergeCell ref="Y158:Y161"/>
    <mergeCell ref="Z158:Z161"/>
    <mergeCell ref="BA154:BA157"/>
    <mergeCell ref="BB154:BB157"/>
    <mergeCell ref="BC154:BC157"/>
    <mergeCell ref="BD154:BD155"/>
    <mergeCell ref="AA158:AA161"/>
    <mergeCell ref="AB158:AB161"/>
    <mergeCell ref="AC158:AC161"/>
    <mergeCell ref="AD158:AD161"/>
    <mergeCell ref="AE158:AE161"/>
    <mergeCell ref="AF158:AF161"/>
    <mergeCell ref="AG158:AG161"/>
    <mergeCell ref="AH158:AH161"/>
    <mergeCell ref="AI158:AI161"/>
    <mergeCell ref="AJ158:AJ161"/>
    <mergeCell ref="AK158:AK161"/>
    <mergeCell ref="AL158:AL161"/>
    <mergeCell ref="AM158:AM161"/>
    <mergeCell ref="AN158:AN161"/>
    <mergeCell ref="AO158:AO161"/>
    <mergeCell ref="AP158:AP161"/>
    <mergeCell ref="AQ158:AQ161"/>
    <mergeCell ref="AR158:AR161"/>
    <mergeCell ref="A142:A157"/>
    <mergeCell ref="A158:A165"/>
    <mergeCell ref="C158:C161"/>
    <mergeCell ref="D158:D161"/>
    <mergeCell ref="E158:E161"/>
    <mergeCell ref="F158:F161"/>
    <mergeCell ref="G158:G161"/>
    <mergeCell ref="H158:H161"/>
    <mergeCell ref="I158:I161"/>
    <mergeCell ref="J158:J161"/>
    <mergeCell ref="K158:K161"/>
    <mergeCell ref="L158:L161"/>
    <mergeCell ref="M158:M161"/>
    <mergeCell ref="N158:N161"/>
    <mergeCell ref="O158:O161"/>
    <mergeCell ref="P158:P161"/>
    <mergeCell ref="C154:C157"/>
    <mergeCell ref="D154:D157"/>
    <mergeCell ref="E154:E157"/>
    <mergeCell ref="F154:F157"/>
    <mergeCell ref="G154:G157"/>
    <mergeCell ref="H154:H157"/>
    <mergeCell ref="I154:I157"/>
    <mergeCell ref="J154:J157"/>
    <mergeCell ref="K154:K157"/>
    <mergeCell ref="L154:L157"/>
    <mergeCell ref="M154:M157"/>
    <mergeCell ref="N154:N157"/>
    <mergeCell ref="O154:O157"/>
    <mergeCell ref="P154:P157"/>
    <mergeCell ref="C142:C145"/>
    <mergeCell ref="D142:D145"/>
    <mergeCell ref="BE154:BE157"/>
    <mergeCell ref="BF154:BF157"/>
    <mergeCell ref="BG154:BG157"/>
    <mergeCell ref="BH154:BH157"/>
    <mergeCell ref="BI154:BI157"/>
    <mergeCell ref="BJ154:BJ157"/>
    <mergeCell ref="BK154:BK157"/>
    <mergeCell ref="BL154:BL157"/>
    <mergeCell ref="BM154:BM157"/>
    <mergeCell ref="BN154:BN157"/>
    <mergeCell ref="BO154:BO157"/>
    <mergeCell ref="BP154:BP157"/>
    <mergeCell ref="BQ154:BQ157"/>
    <mergeCell ref="AJ154:AJ157"/>
    <mergeCell ref="AK154:AK157"/>
    <mergeCell ref="AL154:AL157"/>
    <mergeCell ref="AM154:AM157"/>
    <mergeCell ref="AN154:AN157"/>
    <mergeCell ref="AO154:AO157"/>
    <mergeCell ref="AP154:AP157"/>
    <mergeCell ref="AQ154:AQ157"/>
    <mergeCell ref="AR154:AR157"/>
    <mergeCell ref="AS154:AS157"/>
    <mergeCell ref="AT154:AT157"/>
    <mergeCell ref="AU154:AU157"/>
    <mergeCell ref="AV154:AV157"/>
    <mergeCell ref="AW154:AW157"/>
    <mergeCell ref="AX154:AX157"/>
    <mergeCell ref="AY154:AY157"/>
    <mergeCell ref="AZ154:AZ157"/>
    <mergeCell ref="BD156:BD157"/>
    <mergeCell ref="BR150:BR153"/>
    <mergeCell ref="BS150:BS153"/>
    <mergeCell ref="W150:W153"/>
    <mergeCell ref="X150:X153"/>
    <mergeCell ref="Y150:Y153"/>
    <mergeCell ref="Z150:Z153"/>
    <mergeCell ref="AA150:AA153"/>
    <mergeCell ref="AB150:AB153"/>
    <mergeCell ref="AC150:AC153"/>
    <mergeCell ref="AD150:AD153"/>
    <mergeCell ref="AE150:AE153"/>
    <mergeCell ref="AF150:AF153"/>
    <mergeCell ref="AG150:AG153"/>
    <mergeCell ref="AH150:AH153"/>
    <mergeCell ref="AI150:AI153"/>
    <mergeCell ref="AJ150:AJ153"/>
    <mergeCell ref="AK150:AK153"/>
    <mergeCell ref="BA150:BA153"/>
    <mergeCell ref="BB150:BB153"/>
    <mergeCell ref="BC150:BC153"/>
    <mergeCell ref="BD150:BD151"/>
    <mergeCell ref="Q154:Q157"/>
    <mergeCell ref="R154:R157"/>
    <mergeCell ref="BE150:BE153"/>
    <mergeCell ref="BF150:BF153"/>
    <mergeCell ref="BG150:BG153"/>
    <mergeCell ref="BH150:BH153"/>
    <mergeCell ref="BI150:BI153"/>
    <mergeCell ref="BJ150:BJ153"/>
    <mergeCell ref="BK150:BK153"/>
    <mergeCell ref="BL150:BL153"/>
    <mergeCell ref="BM150:BM153"/>
    <mergeCell ref="BN150:BN153"/>
    <mergeCell ref="BO150:BO153"/>
    <mergeCell ref="S154:S157"/>
    <mergeCell ref="T154:T157"/>
    <mergeCell ref="U154:U157"/>
    <mergeCell ref="V154:V157"/>
    <mergeCell ref="W154:W157"/>
    <mergeCell ref="X154:X157"/>
    <mergeCell ref="Y154:Y157"/>
    <mergeCell ref="Z154:Z157"/>
    <mergeCell ref="AA154:AA157"/>
    <mergeCell ref="AB154:AB157"/>
    <mergeCell ref="AC154:AC157"/>
    <mergeCell ref="AD154:AD157"/>
    <mergeCell ref="AE154:AE157"/>
    <mergeCell ref="AF154:AF157"/>
    <mergeCell ref="AG154:AG157"/>
    <mergeCell ref="U150:U153"/>
    <mergeCell ref="V150:V153"/>
    <mergeCell ref="AH154:AH157"/>
    <mergeCell ref="AI154:AI157"/>
    <mergeCell ref="BL146:BL149"/>
    <mergeCell ref="BM146:BM149"/>
    <mergeCell ref="BN146:BN149"/>
    <mergeCell ref="BO146:BO149"/>
    <mergeCell ref="BP146:BP149"/>
    <mergeCell ref="BQ146:BQ149"/>
    <mergeCell ref="BR146:BR149"/>
    <mergeCell ref="BS146:BS149"/>
    <mergeCell ref="BT146:BT149"/>
    <mergeCell ref="BD148:BD149"/>
    <mergeCell ref="C150:C153"/>
    <mergeCell ref="D150:D153"/>
    <mergeCell ref="E150:E153"/>
    <mergeCell ref="F150:F153"/>
    <mergeCell ref="G150:G153"/>
    <mergeCell ref="H150:H153"/>
    <mergeCell ref="I150:I153"/>
    <mergeCell ref="J150:J153"/>
    <mergeCell ref="K150:K153"/>
    <mergeCell ref="L150:L153"/>
    <mergeCell ref="M150:M153"/>
    <mergeCell ref="N150:N153"/>
    <mergeCell ref="O150:O153"/>
    <mergeCell ref="P150:P153"/>
    <mergeCell ref="Q150:Q153"/>
    <mergeCell ref="R150:R153"/>
    <mergeCell ref="S150:S153"/>
    <mergeCell ref="T150:T153"/>
    <mergeCell ref="BT150:BT153"/>
    <mergeCell ref="BD152:BD153"/>
    <mergeCell ref="BP150:BP153"/>
    <mergeCell ref="BQ150:BQ153"/>
    <mergeCell ref="BH146:BH149"/>
    <mergeCell ref="AL150:AL153"/>
    <mergeCell ref="AM150:AM153"/>
    <mergeCell ref="AN150:AN153"/>
    <mergeCell ref="AO150:AO153"/>
    <mergeCell ref="AP150:AP153"/>
    <mergeCell ref="AQ150:AQ153"/>
    <mergeCell ref="AR150:AR153"/>
    <mergeCell ref="AS150:AS153"/>
    <mergeCell ref="AT150:AT153"/>
    <mergeCell ref="AU150:AU153"/>
    <mergeCell ref="AV150:AV153"/>
    <mergeCell ref="AW150:AW153"/>
    <mergeCell ref="AX150:AX153"/>
    <mergeCell ref="AY150:AY153"/>
    <mergeCell ref="AZ150:AZ153"/>
    <mergeCell ref="BK146:BK149"/>
    <mergeCell ref="BJ146:BJ149"/>
    <mergeCell ref="AT146:AT149"/>
    <mergeCell ref="AU146:AU149"/>
    <mergeCell ref="AV146:AV149"/>
    <mergeCell ref="AW146:AW149"/>
    <mergeCell ref="AX146:AX149"/>
    <mergeCell ref="AY146:AY149"/>
    <mergeCell ref="AZ146:AZ149"/>
    <mergeCell ref="BA146:BA149"/>
    <mergeCell ref="BB146:BB149"/>
    <mergeCell ref="BC146:BC149"/>
    <mergeCell ref="BD146:BD147"/>
    <mergeCell ref="BE146:BE149"/>
    <mergeCell ref="BF146:BF149"/>
    <mergeCell ref="BG146:BG149"/>
    <mergeCell ref="AC146:AC149"/>
    <mergeCell ref="AD146:AD149"/>
    <mergeCell ref="AE146:AE149"/>
    <mergeCell ref="AF146:AF149"/>
    <mergeCell ref="AG146:AG149"/>
    <mergeCell ref="AH146:AH149"/>
    <mergeCell ref="AI146:AI149"/>
    <mergeCell ref="AJ146:AJ149"/>
    <mergeCell ref="AK146:AK149"/>
    <mergeCell ref="AL146:AL149"/>
    <mergeCell ref="AM146:AM149"/>
    <mergeCell ref="AN146:AN149"/>
    <mergeCell ref="AO146:AO149"/>
    <mergeCell ref="AP146:AP149"/>
    <mergeCell ref="AQ146:AQ149"/>
    <mergeCell ref="AR146:AR149"/>
    <mergeCell ref="AS146:AS149"/>
    <mergeCell ref="BQ142:BQ145"/>
    <mergeCell ref="BR142:BR145"/>
    <mergeCell ref="BS142:BS145"/>
    <mergeCell ref="BT142:BT145"/>
    <mergeCell ref="BD144:BD145"/>
    <mergeCell ref="C146:C149"/>
    <mergeCell ref="D146:D149"/>
    <mergeCell ref="E146:E149"/>
    <mergeCell ref="F146:F149"/>
    <mergeCell ref="G146:G149"/>
    <mergeCell ref="H146:H149"/>
    <mergeCell ref="I146:I149"/>
    <mergeCell ref="J146:J149"/>
    <mergeCell ref="K146:K149"/>
    <mergeCell ref="L146:L149"/>
    <mergeCell ref="M146:M149"/>
    <mergeCell ref="N146:N149"/>
    <mergeCell ref="O146:O149"/>
    <mergeCell ref="P146:P149"/>
    <mergeCell ref="Q146:Q149"/>
    <mergeCell ref="R146:R149"/>
    <mergeCell ref="S146:S149"/>
    <mergeCell ref="T146:T149"/>
    <mergeCell ref="U146:U149"/>
    <mergeCell ref="V146:V149"/>
    <mergeCell ref="W146:W149"/>
    <mergeCell ref="X146:X149"/>
    <mergeCell ref="Y146:Y149"/>
    <mergeCell ref="Z146:Z149"/>
    <mergeCell ref="AA146:AA149"/>
    <mergeCell ref="AB146:AB149"/>
    <mergeCell ref="BI146:BI149"/>
    <mergeCell ref="AZ142:AZ145"/>
    <mergeCell ref="BA142:BA145"/>
    <mergeCell ref="BB142:BB145"/>
    <mergeCell ref="BC142:BC145"/>
    <mergeCell ref="BD142:BD143"/>
    <mergeCell ref="BE142:BE145"/>
    <mergeCell ref="BF142:BF145"/>
    <mergeCell ref="BG142:BG145"/>
    <mergeCell ref="BH142:BH145"/>
    <mergeCell ref="BI142:BI145"/>
    <mergeCell ref="BJ142:BJ145"/>
    <mergeCell ref="BK142:BK145"/>
    <mergeCell ref="BL142:BL145"/>
    <mergeCell ref="BM142:BM145"/>
    <mergeCell ref="BN142:BN145"/>
    <mergeCell ref="BO142:BO145"/>
    <mergeCell ref="BP142:BP145"/>
    <mergeCell ref="AI142:AI145"/>
    <mergeCell ref="AJ142:AJ145"/>
    <mergeCell ref="AK142:AK145"/>
    <mergeCell ref="AL142:AL145"/>
    <mergeCell ref="AM142:AM145"/>
    <mergeCell ref="AN142:AN145"/>
    <mergeCell ref="AO142:AO145"/>
    <mergeCell ref="AP142:AP145"/>
    <mergeCell ref="AQ142:AQ145"/>
    <mergeCell ref="AR142:AR145"/>
    <mergeCell ref="AS142:AS145"/>
    <mergeCell ref="AT142:AT145"/>
    <mergeCell ref="AU142:AU145"/>
    <mergeCell ref="AV142:AV145"/>
    <mergeCell ref="AW142:AW145"/>
    <mergeCell ref="AX142:AX145"/>
    <mergeCell ref="AY142:AY145"/>
    <mergeCell ref="R142:R145"/>
    <mergeCell ref="S142:S145"/>
    <mergeCell ref="T142:T145"/>
    <mergeCell ref="U142:U145"/>
    <mergeCell ref="V142:V145"/>
    <mergeCell ref="W142:W145"/>
    <mergeCell ref="X142:X145"/>
    <mergeCell ref="Y142:Y145"/>
    <mergeCell ref="Z142:Z145"/>
    <mergeCell ref="AA142:AA145"/>
    <mergeCell ref="AB142:AB145"/>
    <mergeCell ref="AC142:AC145"/>
    <mergeCell ref="AD142:AD145"/>
    <mergeCell ref="AE142:AE145"/>
    <mergeCell ref="AF142:AF145"/>
    <mergeCell ref="AG142:AG145"/>
    <mergeCell ref="AH142:AH145"/>
    <mergeCell ref="E142:E145"/>
    <mergeCell ref="F142:F145"/>
    <mergeCell ref="G142:G145"/>
    <mergeCell ref="H142:H145"/>
    <mergeCell ref="I142:I145"/>
    <mergeCell ref="J142:J145"/>
    <mergeCell ref="K142:K145"/>
    <mergeCell ref="L142:L145"/>
    <mergeCell ref="M142:M145"/>
    <mergeCell ref="N142:N145"/>
    <mergeCell ref="O142:O145"/>
    <mergeCell ref="P142:P145"/>
    <mergeCell ref="Q142:Q145"/>
    <mergeCell ref="C118:C121"/>
    <mergeCell ref="I130:I133"/>
    <mergeCell ref="J122:J125"/>
    <mergeCell ref="K122:K125"/>
    <mergeCell ref="L122:L125"/>
    <mergeCell ref="M122:M125"/>
    <mergeCell ref="N122:N125"/>
    <mergeCell ref="E126:E129"/>
    <mergeCell ref="P118:P121"/>
    <mergeCell ref="Q118:Q121"/>
    <mergeCell ref="I122:I125"/>
    <mergeCell ref="Q126:Q129"/>
    <mergeCell ref="D122:D125"/>
    <mergeCell ref="E122:E125"/>
    <mergeCell ref="F122:F125"/>
    <mergeCell ref="G122:G125"/>
    <mergeCell ref="H122:H125"/>
    <mergeCell ref="F118:F121"/>
    <mergeCell ref="L118:L121"/>
    <mergeCell ref="A118:A121"/>
    <mergeCell ref="E118:E121"/>
    <mergeCell ref="D118:D121"/>
    <mergeCell ref="A50:A57"/>
    <mergeCell ref="A58:A65"/>
    <mergeCell ref="A66:A73"/>
    <mergeCell ref="A74:A81"/>
    <mergeCell ref="A82:A89"/>
    <mergeCell ref="A90:A97"/>
    <mergeCell ref="A98:A105"/>
    <mergeCell ref="A106:A113"/>
    <mergeCell ref="C102:C105"/>
    <mergeCell ref="E102:E105"/>
    <mergeCell ref="D102:D105"/>
    <mergeCell ref="C114:C117"/>
    <mergeCell ref="A114:A117"/>
    <mergeCell ref="D114:D117"/>
    <mergeCell ref="E114:E117"/>
    <mergeCell ref="C78:C81"/>
    <mergeCell ref="E78:E81"/>
    <mergeCell ref="D78:D81"/>
    <mergeCell ref="C98:C101"/>
    <mergeCell ref="E98:E101"/>
    <mergeCell ref="D98:D101"/>
    <mergeCell ref="C66:C69"/>
    <mergeCell ref="E66:E69"/>
    <mergeCell ref="D66:D69"/>
    <mergeCell ref="C70:C73"/>
    <mergeCell ref="E70:E73"/>
    <mergeCell ref="D70:D73"/>
    <mergeCell ref="C74:C77"/>
    <mergeCell ref="E74:E77"/>
    <mergeCell ref="C58:C61"/>
    <mergeCell ref="C62:C65"/>
    <mergeCell ref="D62:D65"/>
    <mergeCell ref="E62:E65"/>
    <mergeCell ref="BD54:BD55"/>
    <mergeCell ref="BE54:BE57"/>
    <mergeCell ref="BF54:BF57"/>
    <mergeCell ref="BD52:BD53"/>
    <mergeCell ref="AH50:AH53"/>
    <mergeCell ref="AI50:AI53"/>
    <mergeCell ref="AJ50:AJ53"/>
    <mergeCell ref="AK50:AK53"/>
    <mergeCell ref="AL50:AL53"/>
    <mergeCell ref="AM50:AM53"/>
    <mergeCell ref="Z50:Z53"/>
    <mergeCell ref="AA50:AA53"/>
    <mergeCell ref="AB50:AB53"/>
    <mergeCell ref="AC50:AC53"/>
    <mergeCell ref="AD50:AD53"/>
    <mergeCell ref="AE50:AE53"/>
    <mergeCell ref="AF50:AF53"/>
    <mergeCell ref="AG50:AG53"/>
    <mergeCell ref="AQ54:AQ57"/>
    <mergeCell ref="AR50:AR53"/>
    <mergeCell ref="AS50:AS53"/>
    <mergeCell ref="AT50:AT53"/>
    <mergeCell ref="AU50:AU53"/>
    <mergeCell ref="AV50:AV53"/>
    <mergeCell ref="AW50:AW53"/>
    <mergeCell ref="AX50:AX53"/>
    <mergeCell ref="AY50:AY53"/>
    <mergeCell ref="AZ50:AZ53"/>
    <mergeCell ref="BG54:BG57"/>
    <mergeCell ref="AY54:AY57"/>
    <mergeCell ref="AW54:AW57"/>
    <mergeCell ref="AX54:AX57"/>
    <mergeCell ref="AR54:AR57"/>
    <mergeCell ref="AS54:AS57"/>
    <mergeCell ref="AT54:AT57"/>
    <mergeCell ref="AU54:AU57"/>
    <mergeCell ref="AV54:AV57"/>
    <mergeCell ref="D74:D77"/>
    <mergeCell ref="D94:D97"/>
    <mergeCell ref="E94:E97"/>
    <mergeCell ref="D86:D89"/>
    <mergeCell ref="E86:E89"/>
    <mergeCell ref="D82:D85"/>
    <mergeCell ref="E82:E85"/>
    <mergeCell ref="E58:E61"/>
    <mergeCell ref="D58:D61"/>
    <mergeCell ref="AZ54:AZ57"/>
    <mergeCell ref="BA54:BA57"/>
    <mergeCell ref="BB54:BB57"/>
    <mergeCell ref="BC54:BC57"/>
    <mergeCell ref="BD56:BD57"/>
    <mergeCell ref="AH86:AH89"/>
    <mergeCell ref="AP86:AP89"/>
    <mergeCell ref="AQ86:AQ89"/>
    <mergeCell ref="AI86:AI89"/>
    <mergeCell ref="AV86:AV89"/>
    <mergeCell ref="BC86:BC89"/>
    <mergeCell ref="AS86:AS89"/>
    <mergeCell ref="AT86:AT89"/>
    <mergeCell ref="AU86:AU89"/>
    <mergeCell ref="BA50:BA53"/>
    <mergeCell ref="BB50:BB53"/>
    <mergeCell ref="BC50:BC53"/>
    <mergeCell ref="AO54:AO57"/>
    <mergeCell ref="AP54:AP57"/>
    <mergeCell ref="AH54:AH57"/>
    <mergeCell ref="AI54:AI57"/>
    <mergeCell ref="AJ54:AJ57"/>
    <mergeCell ref="R54:R57"/>
    <mergeCell ref="S54:S57"/>
    <mergeCell ref="T54:T57"/>
    <mergeCell ref="AL54:AL57"/>
    <mergeCell ref="AM54:AM57"/>
    <mergeCell ref="AN54:AN57"/>
    <mergeCell ref="L54:L57"/>
    <mergeCell ref="M54:M57"/>
    <mergeCell ref="N54:N57"/>
    <mergeCell ref="O54:O57"/>
    <mergeCell ref="P54:P57"/>
    <mergeCell ref="Q54:Q57"/>
    <mergeCell ref="T50:T53"/>
    <mergeCell ref="U50:U53"/>
    <mergeCell ref="V50:V53"/>
    <mergeCell ref="W54:W57"/>
    <mergeCell ref="X54:X57"/>
    <mergeCell ref="Y54:Y57"/>
    <mergeCell ref="W50:W53"/>
    <mergeCell ref="X50:X53"/>
    <mergeCell ref="Y50:Y53"/>
    <mergeCell ref="N50:N53"/>
    <mergeCell ref="O50:O53"/>
    <mergeCell ref="P50:P53"/>
    <mergeCell ref="AF54:AF57"/>
    <mergeCell ref="AG54:AG57"/>
    <mergeCell ref="AA54:AA57"/>
    <mergeCell ref="AK54:AK57"/>
    <mergeCell ref="AB54:AB57"/>
    <mergeCell ref="AC54:AC57"/>
    <mergeCell ref="AD54:AD57"/>
    <mergeCell ref="AE54:AE57"/>
    <mergeCell ref="F66:F69"/>
    <mergeCell ref="G66:G69"/>
    <mergeCell ref="H66:H69"/>
    <mergeCell ref="I50:I53"/>
    <mergeCell ref="J50:J53"/>
    <mergeCell ref="K50:K53"/>
    <mergeCell ref="I54:I57"/>
    <mergeCell ref="J54:J57"/>
    <mergeCell ref="K54:K57"/>
    <mergeCell ref="F58:F61"/>
    <mergeCell ref="G58:G61"/>
    <mergeCell ref="L66:L69"/>
    <mergeCell ref="M66:M69"/>
    <mergeCell ref="N66:N69"/>
    <mergeCell ref="O66:O69"/>
    <mergeCell ref="P66:P69"/>
    <mergeCell ref="W66:W69"/>
    <mergeCell ref="I66:I69"/>
    <mergeCell ref="J66:J69"/>
    <mergeCell ref="K66:K69"/>
    <mergeCell ref="U66:U69"/>
    <mergeCell ref="V66:V69"/>
    <mergeCell ref="X66:X69"/>
    <mergeCell ref="Y66:Y69"/>
    <mergeCell ref="A1:A4"/>
    <mergeCell ref="A5:C6"/>
    <mergeCell ref="D5:H6"/>
    <mergeCell ref="A8:A11"/>
    <mergeCell ref="BR122:BR125"/>
    <mergeCell ref="BS122:BS125"/>
    <mergeCell ref="BK106:BK109"/>
    <mergeCell ref="BK110:BK113"/>
    <mergeCell ref="BK102:BK105"/>
    <mergeCell ref="BL102:BL105"/>
    <mergeCell ref="BM102:BM105"/>
    <mergeCell ref="BN102:BN105"/>
    <mergeCell ref="BO102:BO105"/>
    <mergeCell ref="BP102:BP105"/>
    <mergeCell ref="BQ102:BQ105"/>
    <mergeCell ref="BR102:BR105"/>
    <mergeCell ref="BS102:BS105"/>
    <mergeCell ref="BL118:BL121"/>
    <mergeCell ref="BM118:BM121"/>
    <mergeCell ref="BN118:BN121"/>
    <mergeCell ref="BO118:BO121"/>
    <mergeCell ref="BR118:BR121"/>
    <mergeCell ref="BS118:BS121"/>
    <mergeCell ref="BQ110:BQ113"/>
    <mergeCell ref="BR110:BR113"/>
    <mergeCell ref="BS110:BS113"/>
    <mergeCell ref="BL106:BL109"/>
    <mergeCell ref="Q50:Q53"/>
    <mergeCell ref="R50:R53"/>
    <mergeCell ref="S50:S53"/>
    <mergeCell ref="AN50:AN53"/>
    <mergeCell ref="Z54:Z57"/>
    <mergeCell ref="BT126:BT129"/>
    <mergeCell ref="BT118:BT121"/>
    <mergeCell ref="BK122:BK125"/>
    <mergeCell ref="BL122:BL125"/>
    <mergeCell ref="BM122:BM125"/>
    <mergeCell ref="BN122:BN125"/>
    <mergeCell ref="C20:C23"/>
    <mergeCell ref="C82:C85"/>
    <mergeCell ref="BT130:BT133"/>
    <mergeCell ref="BK130:BK133"/>
    <mergeCell ref="BL130:BL133"/>
    <mergeCell ref="BM130:BM133"/>
    <mergeCell ref="BN130:BN133"/>
    <mergeCell ref="BO130:BO133"/>
    <mergeCell ref="BP130:BP133"/>
    <mergeCell ref="BQ130:BQ133"/>
    <mergeCell ref="BR130:BR133"/>
    <mergeCell ref="BS130:BS133"/>
    <mergeCell ref="BT114:BT117"/>
    <mergeCell ref="BK114:BK117"/>
    <mergeCell ref="BL114:BL117"/>
    <mergeCell ref="BM114:BM117"/>
    <mergeCell ref="BN114:BN117"/>
    <mergeCell ref="BO114:BO117"/>
    <mergeCell ref="BP114:BP117"/>
    <mergeCell ref="BQ114:BQ117"/>
    <mergeCell ref="BR114:BR117"/>
    <mergeCell ref="BS114:BS117"/>
    <mergeCell ref="BT122:BT125"/>
    <mergeCell ref="BK118:BK121"/>
    <mergeCell ref="BT102:BT105"/>
    <mergeCell ref="BT98:BT101"/>
    <mergeCell ref="BM78:BM81"/>
    <mergeCell ref="BT106:BT109"/>
    <mergeCell ref="BL110:BL113"/>
    <mergeCell ref="BM110:BM113"/>
    <mergeCell ref="BN110:BN113"/>
    <mergeCell ref="BO110:BO113"/>
    <mergeCell ref="BP110:BP113"/>
    <mergeCell ref="BK82:BK85"/>
    <mergeCell ref="BL82:BL85"/>
    <mergeCell ref="BM82:BM85"/>
    <mergeCell ref="BN82:BN85"/>
    <mergeCell ref="BO82:BO85"/>
    <mergeCell ref="BP82:BP85"/>
    <mergeCell ref="BQ82:BQ85"/>
    <mergeCell ref="BR82:BR85"/>
    <mergeCell ref="BS82:BS85"/>
    <mergeCell ref="BP98:BP101"/>
    <mergeCell ref="BQ98:BQ101"/>
    <mergeCell ref="BR98:BR101"/>
    <mergeCell ref="BS98:BS101"/>
    <mergeCell ref="BT94:BT97"/>
    <mergeCell ref="BK90:BK93"/>
    <mergeCell ref="BL90:BL93"/>
    <mergeCell ref="BM90:BM93"/>
    <mergeCell ref="BN90:BN93"/>
    <mergeCell ref="BO90:BO93"/>
    <mergeCell ref="BP90:BP93"/>
    <mergeCell ref="BQ90:BQ93"/>
    <mergeCell ref="BR90:BR93"/>
    <mergeCell ref="BT110:BT113"/>
    <mergeCell ref="BT90:BT93"/>
    <mergeCell ref="BK94:BK97"/>
    <mergeCell ref="BN106:BN109"/>
    <mergeCell ref="BM94:BM97"/>
    <mergeCell ref="BN94:BN97"/>
    <mergeCell ref="BO94:BO97"/>
    <mergeCell ref="BP94:BP97"/>
    <mergeCell ref="AT130:AT133"/>
    <mergeCell ref="AL126:AL129"/>
    <mergeCell ref="BA126:BA129"/>
    <mergeCell ref="AO126:AO129"/>
    <mergeCell ref="BT66:BT69"/>
    <mergeCell ref="BK70:BK73"/>
    <mergeCell ref="BL70:BL73"/>
    <mergeCell ref="BM70:BM73"/>
    <mergeCell ref="BN70:BN73"/>
    <mergeCell ref="BO70:BO73"/>
    <mergeCell ref="BQ70:BQ73"/>
    <mergeCell ref="BS70:BS73"/>
    <mergeCell ref="BT70:BT73"/>
    <mergeCell ref="BK66:BK69"/>
    <mergeCell ref="BP70:BP73"/>
    <mergeCell ref="BQ78:BQ81"/>
    <mergeCell ref="BR78:BR81"/>
    <mergeCell ref="BS78:BS81"/>
    <mergeCell ref="BT78:BT81"/>
    <mergeCell ref="BK74:BK77"/>
    <mergeCell ref="BL74:BL77"/>
    <mergeCell ref="BM74:BM77"/>
    <mergeCell ref="BN74:BN77"/>
    <mergeCell ref="BO74:BO77"/>
    <mergeCell ref="BM106:BM109"/>
    <mergeCell ref="BK78:BK81"/>
    <mergeCell ref="BL78:BL81"/>
    <mergeCell ref="BK86:BK89"/>
    <mergeCell ref="BL86:BL89"/>
    <mergeCell ref="BD72:BD73"/>
    <mergeCell ref="BJ122:BJ125"/>
    <mergeCell ref="BG118:BG121"/>
    <mergeCell ref="BH118:BH121"/>
    <mergeCell ref="BI118:BI121"/>
    <mergeCell ref="BJ118:BJ121"/>
    <mergeCell ref="BJ106:BJ109"/>
    <mergeCell ref="BG106:BG109"/>
    <mergeCell ref="BH106:BH109"/>
    <mergeCell ref="BI106:BI109"/>
    <mergeCell ref="BD114:BD115"/>
    <mergeCell ref="BD116:BD117"/>
    <mergeCell ref="BD86:BD87"/>
    <mergeCell ref="BD88:BD89"/>
    <mergeCell ref="BH122:BH125"/>
    <mergeCell ref="BI122:BI125"/>
    <mergeCell ref="BF118:BF121"/>
    <mergeCell ref="BG110:BG113"/>
    <mergeCell ref="BH110:BH113"/>
    <mergeCell ref="BI110:BI113"/>
    <mergeCell ref="BF110:BF113"/>
    <mergeCell ref="BG114:BG117"/>
    <mergeCell ref="BH114:BH117"/>
    <mergeCell ref="BI114:BI117"/>
    <mergeCell ref="BL94:BL97"/>
    <mergeCell ref="BD106:BD107"/>
    <mergeCell ref="BD108:BD109"/>
    <mergeCell ref="BD74:BD75"/>
    <mergeCell ref="BD76:BD77"/>
    <mergeCell ref="BI78:BI81"/>
    <mergeCell ref="BT58:BT61"/>
    <mergeCell ref="AC130:AC133"/>
    <mergeCell ref="BD130:BD131"/>
    <mergeCell ref="BB130:BB133"/>
    <mergeCell ref="BK58:BK61"/>
    <mergeCell ref="BL58:BL61"/>
    <mergeCell ref="BM58:BM61"/>
    <mergeCell ref="BN58:BN61"/>
    <mergeCell ref="BO58:BO61"/>
    <mergeCell ref="BQ58:BQ61"/>
    <mergeCell ref="BA130:BA133"/>
    <mergeCell ref="AE130:AE133"/>
    <mergeCell ref="AF130:AF133"/>
    <mergeCell ref="AG130:AG133"/>
    <mergeCell ref="AH130:AH133"/>
    <mergeCell ref="AI130:AI133"/>
    <mergeCell ref="BT62:BT65"/>
    <mergeCell ref="BT74:BT77"/>
    <mergeCell ref="BQ74:BQ77"/>
    <mergeCell ref="BR74:BR77"/>
    <mergeCell ref="BS74:BS77"/>
    <mergeCell ref="AW130:AW133"/>
    <mergeCell ref="BP58:BP61"/>
    <mergeCell ref="BR62:BR65"/>
    <mergeCell ref="BS62:BS65"/>
    <mergeCell ref="BP62:BP65"/>
    <mergeCell ref="BR58:BR61"/>
    <mergeCell ref="BS58:BS61"/>
    <mergeCell ref="BL66:BL69"/>
    <mergeCell ref="BM66:BM69"/>
    <mergeCell ref="BN66:BN69"/>
    <mergeCell ref="BO66:BO69"/>
    <mergeCell ref="BQ66:BQ69"/>
    <mergeCell ref="BR66:BR69"/>
    <mergeCell ref="BP66:BP69"/>
    <mergeCell ref="BQ122:BQ125"/>
    <mergeCell ref="BQ126:BQ129"/>
    <mergeCell ref="BO122:BO125"/>
    <mergeCell ref="BQ106:BQ109"/>
    <mergeCell ref="BM86:BM89"/>
    <mergeCell ref="BN86:BN89"/>
    <mergeCell ref="BO86:BO89"/>
    <mergeCell ref="BP86:BP89"/>
    <mergeCell ref="BQ86:BQ89"/>
    <mergeCell ref="BR86:BR89"/>
    <mergeCell ref="BS86:BS89"/>
    <mergeCell ref="BQ94:BQ97"/>
    <mergeCell ref="BR94:BR97"/>
    <mergeCell ref="BS94:BS97"/>
    <mergeCell ref="BM126:BM129"/>
    <mergeCell ref="BN126:BN129"/>
    <mergeCell ref="BO126:BO129"/>
    <mergeCell ref="BP126:BP129"/>
    <mergeCell ref="BP122:BP125"/>
    <mergeCell ref="BS126:BS129"/>
    <mergeCell ref="BR126:BR129"/>
    <mergeCell ref="BR70:BR73"/>
    <mergeCell ref="BS66:BS69"/>
    <mergeCell ref="BP74:BP77"/>
    <mergeCell ref="BS90:BS93"/>
    <mergeCell ref="BO106:BO109"/>
    <mergeCell ref="BP106:BP109"/>
    <mergeCell ref="BN78:BN81"/>
    <mergeCell ref="BP78:BP81"/>
    <mergeCell ref="BD126:BD127"/>
    <mergeCell ref="BD128:BD129"/>
    <mergeCell ref="AX130:AX133"/>
    <mergeCell ref="AY130:AY133"/>
    <mergeCell ref="AZ130:AZ133"/>
    <mergeCell ref="AQ130:AQ133"/>
    <mergeCell ref="AU130:AU133"/>
    <mergeCell ref="AS130:AS133"/>
    <mergeCell ref="AT114:AT117"/>
    <mergeCell ref="BC130:BC133"/>
    <mergeCell ref="BD122:BD123"/>
    <mergeCell ref="BD124:BD125"/>
    <mergeCell ref="AE118:AE121"/>
    <mergeCell ref="AF118:AF121"/>
    <mergeCell ref="AG118:AG121"/>
    <mergeCell ref="AH118:AH121"/>
    <mergeCell ref="AR122:AR125"/>
    <mergeCell ref="AW122:AW125"/>
    <mergeCell ref="AS122:AS125"/>
    <mergeCell ref="AT122:AT125"/>
    <mergeCell ref="AQ122:AQ125"/>
    <mergeCell ref="AN122:AN125"/>
    <mergeCell ref="AO122:AO125"/>
    <mergeCell ref="AP122:AP125"/>
    <mergeCell ref="AI122:AI125"/>
    <mergeCell ref="AJ122:AJ125"/>
    <mergeCell ref="AK122:AK125"/>
    <mergeCell ref="AL122:AL125"/>
    <mergeCell ref="AL118:AL121"/>
    <mergeCell ref="AM118:AM121"/>
    <mergeCell ref="BC114:BC117"/>
    <mergeCell ref="AX114:AX117"/>
    <mergeCell ref="AY114:AY117"/>
    <mergeCell ref="AY118:AY121"/>
    <mergeCell ref="AZ118:AZ121"/>
    <mergeCell ref="AS118:AS121"/>
    <mergeCell ref="AT118:AT121"/>
    <mergeCell ref="AU118:AU121"/>
    <mergeCell ref="AX118:AX121"/>
    <mergeCell ref="AV118:AV121"/>
    <mergeCell ref="AD130:AD133"/>
    <mergeCell ref="AJ130:AJ133"/>
    <mergeCell ref="AK130:AK133"/>
    <mergeCell ref="AL130:AL133"/>
    <mergeCell ref="AR130:AR133"/>
    <mergeCell ref="AV130:AV133"/>
    <mergeCell ref="AM122:AM125"/>
    <mergeCell ref="BC126:BC129"/>
    <mergeCell ref="AJ110:AJ113"/>
    <mergeCell ref="BB118:BB121"/>
    <mergeCell ref="AV114:AV117"/>
    <mergeCell ref="AW114:AW117"/>
    <mergeCell ref="AY110:AY113"/>
    <mergeCell ref="AZ110:AZ113"/>
    <mergeCell ref="AQ110:AQ113"/>
    <mergeCell ref="BB110:BB113"/>
    <mergeCell ref="BB114:BB117"/>
    <mergeCell ref="BA114:BA117"/>
    <mergeCell ref="AU114:AU117"/>
    <mergeCell ref="AM114:AM117"/>
    <mergeCell ref="AQ114:AQ117"/>
    <mergeCell ref="AW118:AW121"/>
    <mergeCell ref="AZ114:AZ117"/>
    <mergeCell ref="AS106:AS109"/>
    <mergeCell ref="AT106:AT109"/>
    <mergeCell ref="AU106:AU109"/>
    <mergeCell ref="AX106:AX109"/>
    <mergeCell ref="BD110:BD111"/>
    <mergeCell ref="AN106:AN109"/>
    <mergeCell ref="BC118:BC121"/>
    <mergeCell ref="BD118:BD119"/>
    <mergeCell ref="BD120:BD121"/>
    <mergeCell ref="AR114:AR117"/>
    <mergeCell ref="AR118:AR121"/>
    <mergeCell ref="AU98:AU101"/>
    <mergeCell ref="BA98:BA101"/>
    <mergeCell ref="AT102:AT105"/>
    <mergeCell ref="AY102:AY105"/>
    <mergeCell ref="AZ102:AZ105"/>
    <mergeCell ref="BA102:BA105"/>
    <mergeCell ref="AR102:AR105"/>
    <mergeCell ref="AP98:AP101"/>
    <mergeCell ref="AQ98:AQ101"/>
    <mergeCell ref="AP102:AP105"/>
    <mergeCell ref="AQ102:AQ105"/>
    <mergeCell ref="AV98:AV101"/>
    <mergeCell ref="BA106:BA109"/>
    <mergeCell ref="BC98:BC101"/>
    <mergeCell ref="BD102:BD103"/>
    <mergeCell ref="BD104:BD105"/>
    <mergeCell ref="AU102:AU105"/>
    <mergeCell ref="BD98:BD99"/>
    <mergeCell ref="BD100:BD101"/>
    <mergeCell ref="BC102:BC105"/>
    <mergeCell ref="AX102:AX105"/>
    <mergeCell ref="AX98:AX101"/>
    <mergeCell ref="AY98:AY101"/>
    <mergeCell ref="AZ98:AZ101"/>
    <mergeCell ref="AW98:AW101"/>
    <mergeCell ref="BB98:BB101"/>
    <mergeCell ref="AV102:AV105"/>
    <mergeCell ref="AW102:AW105"/>
    <mergeCell ref="BB102:BB105"/>
    <mergeCell ref="AS98:AS101"/>
    <mergeCell ref="AT98:AT101"/>
    <mergeCell ref="AS102:AS105"/>
    <mergeCell ref="AX86:AX89"/>
    <mergeCell ref="AW86:AW89"/>
    <mergeCell ref="AL86:AL89"/>
    <mergeCell ref="AZ86:AZ89"/>
    <mergeCell ref="BD82:BD83"/>
    <mergeCell ref="BD84:BD85"/>
    <mergeCell ref="AS90:AS93"/>
    <mergeCell ref="AQ94:AQ97"/>
    <mergeCell ref="AW94:AW97"/>
    <mergeCell ref="BA90:BA93"/>
    <mergeCell ref="AZ90:AZ93"/>
    <mergeCell ref="AN90:AN93"/>
    <mergeCell ref="AS82:AS85"/>
    <mergeCell ref="AN86:AN89"/>
    <mergeCell ref="BB70:BB73"/>
    <mergeCell ref="AC78:AC81"/>
    <mergeCell ref="AD78:AD81"/>
    <mergeCell ref="AE78:AE81"/>
    <mergeCell ref="AF78:AF81"/>
    <mergeCell ref="AG78:AG81"/>
    <mergeCell ref="AH78:AH81"/>
    <mergeCell ref="AE74:AE77"/>
    <mergeCell ref="AF74:AF77"/>
    <mergeCell ref="AG74:AG77"/>
    <mergeCell ref="AH74:AH77"/>
    <mergeCell ref="AZ78:AZ81"/>
    <mergeCell ref="AI78:AI81"/>
    <mergeCell ref="AJ78:AJ81"/>
    <mergeCell ref="AS78:AS81"/>
    <mergeCell ref="AT78:AT81"/>
    <mergeCell ref="AQ78:AQ81"/>
    <mergeCell ref="AU78:AU81"/>
    <mergeCell ref="AL70:AL73"/>
    <mergeCell ref="AP70:AP73"/>
    <mergeCell ref="AQ70:AQ73"/>
    <mergeCell ref="AR70:AR73"/>
    <mergeCell ref="AS70:AS73"/>
    <mergeCell ref="AH70:AH73"/>
    <mergeCell ref="AI70:AI73"/>
    <mergeCell ref="AV74:AV77"/>
    <mergeCell ref="AW74:AW77"/>
    <mergeCell ref="AY74:AY77"/>
    <mergeCell ref="AS74:AS77"/>
    <mergeCell ref="AT74:AT77"/>
    <mergeCell ref="AU74:AU77"/>
    <mergeCell ref="AX74:AX77"/>
    <mergeCell ref="AZ74:AZ77"/>
    <mergeCell ref="BA74:BA77"/>
    <mergeCell ref="BB74:BB77"/>
    <mergeCell ref="BC70:BC73"/>
    <mergeCell ref="BD66:BD67"/>
    <mergeCell ref="AM74:AM77"/>
    <mergeCell ref="AN74:AN77"/>
    <mergeCell ref="AI74:AI77"/>
    <mergeCell ref="AJ74:AJ77"/>
    <mergeCell ref="AK74:AK77"/>
    <mergeCell ref="AL74:AL77"/>
    <mergeCell ref="AO74:AO77"/>
    <mergeCell ref="BC74:BC77"/>
    <mergeCell ref="AT70:AT73"/>
    <mergeCell ref="AV66:AV69"/>
    <mergeCell ref="AV70:AV73"/>
    <mergeCell ref="AU70:AU73"/>
    <mergeCell ref="BD70:BD71"/>
    <mergeCell ref="AO70:AO73"/>
    <mergeCell ref="AY70:AY73"/>
    <mergeCell ref="BD68:BD69"/>
    <mergeCell ref="AJ66:AJ69"/>
    <mergeCell ref="AZ70:AZ73"/>
    <mergeCell ref="BA66:BA69"/>
    <mergeCell ref="BB66:BB69"/>
    <mergeCell ref="BC66:BC69"/>
    <mergeCell ref="AY66:AY69"/>
    <mergeCell ref="AI66:AI69"/>
    <mergeCell ref="AQ66:AQ69"/>
    <mergeCell ref="AP66:AP69"/>
    <mergeCell ref="BA70:BA73"/>
    <mergeCell ref="AT66:AT69"/>
    <mergeCell ref="T70:T73"/>
    <mergeCell ref="U70:U73"/>
    <mergeCell ref="V70:V73"/>
    <mergeCell ref="W70:W73"/>
    <mergeCell ref="AA70:AA73"/>
    <mergeCell ref="AB70:AB73"/>
    <mergeCell ref="W130:W133"/>
    <mergeCell ref="X130:X133"/>
    <mergeCell ref="Y130:Y133"/>
    <mergeCell ref="Z130:Z133"/>
    <mergeCell ref="AA130:AA133"/>
    <mergeCell ref="AB130:AB133"/>
    <mergeCell ref="X70:X73"/>
    <mergeCell ref="BC122:BC125"/>
    <mergeCell ref="AU122:AU125"/>
    <mergeCell ref="BA122:BA125"/>
    <mergeCell ref="AB122:AB125"/>
    <mergeCell ref="AF110:AF113"/>
    <mergeCell ref="AG110:AG113"/>
    <mergeCell ref="AH110:AH113"/>
    <mergeCell ref="AD110:AD113"/>
    <mergeCell ref="AK110:AK113"/>
    <mergeCell ref="AD102:AD105"/>
    <mergeCell ref="AL94:AL97"/>
    <mergeCell ref="AR94:AR97"/>
    <mergeCell ref="AK70:AK73"/>
    <mergeCell ref="AR106:AR109"/>
    <mergeCell ref="BB106:BB109"/>
    <mergeCell ref="AD98:AD101"/>
    <mergeCell ref="AE98:AE101"/>
    <mergeCell ref="AF98:AF101"/>
    <mergeCell ref="AO98:AO101"/>
    <mergeCell ref="Q78:Q81"/>
    <mergeCell ref="R78:R81"/>
    <mergeCell ref="W78:W81"/>
    <mergeCell ref="X78:X81"/>
    <mergeCell ref="Y78:Y81"/>
    <mergeCell ref="Y122:Y125"/>
    <mergeCell ref="X94:X97"/>
    <mergeCell ref="Q94:Q97"/>
    <mergeCell ref="X86:X89"/>
    <mergeCell ref="Z86:Z89"/>
    <mergeCell ref="AA86:AA89"/>
    <mergeCell ref="R82:R85"/>
    <mergeCell ref="S74:S77"/>
    <mergeCell ref="T74:T77"/>
    <mergeCell ref="S122:S125"/>
    <mergeCell ref="T122:T125"/>
    <mergeCell ref="U122:U125"/>
    <mergeCell ref="V122:V125"/>
    <mergeCell ref="W122:W125"/>
    <mergeCell ref="AA122:AA125"/>
    <mergeCell ref="V102:V105"/>
    <mergeCell ref="W102:W105"/>
    <mergeCell ref="X102:X105"/>
    <mergeCell ref="Y102:Y105"/>
    <mergeCell ref="Z102:Z105"/>
    <mergeCell ref="U86:U89"/>
    <mergeCell ref="Y118:Y121"/>
    <mergeCell ref="Z118:Z121"/>
    <mergeCell ref="AA78:AA81"/>
    <mergeCell ref="AA74:AA77"/>
    <mergeCell ref="Y86:Y89"/>
    <mergeCell ref="BJ130:BJ133"/>
    <mergeCell ref="J130:J133"/>
    <mergeCell ref="K130:K133"/>
    <mergeCell ref="L130:L133"/>
    <mergeCell ref="M130:M133"/>
    <mergeCell ref="N130:N133"/>
    <mergeCell ref="O130:O133"/>
    <mergeCell ref="P130:P133"/>
    <mergeCell ref="Q130:Q133"/>
    <mergeCell ref="R130:R133"/>
    <mergeCell ref="BJ126:BJ129"/>
    <mergeCell ref="N126:N129"/>
    <mergeCell ref="O126:O129"/>
    <mergeCell ref="P126:P129"/>
    <mergeCell ref="S126:S129"/>
    <mergeCell ref="T126:T129"/>
    <mergeCell ref="AD126:AD129"/>
    <mergeCell ref="AA126:AA129"/>
    <mergeCell ref="AJ126:AJ129"/>
    <mergeCell ref="AK126:AK129"/>
    <mergeCell ref="BB126:BB129"/>
    <mergeCell ref="AS126:AS129"/>
    <mergeCell ref="AT126:AT129"/>
    <mergeCell ref="AU126:AU129"/>
    <mergeCell ref="AX126:AX129"/>
    <mergeCell ref="BD132:BD133"/>
    <mergeCell ref="AM130:AM133"/>
    <mergeCell ref="AN130:AN133"/>
    <mergeCell ref="AO130:AO133"/>
    <mergeCell ref="AP130:AP133"/>
    <mergeCell ref="AQ126:AQ129"/>
    <mergeCell ref="AM126:AM129"/>
    <mergeCell ref="BE130:BE133"/>
    <mergeCell ref="BF130:BF133"/>
    <mergeCell ref="BG130:BG133"/>
    <mergeCell ref="BH130:BH133"/>
    <mergeCell ref="BI130:BI133"/>
    <mergeCell ref="S130:S133"/>
    <mergeCell ref="T130:T133"/>
    <mergeCell ref="U130:U133"/>
    <mergeCell ref="V130:V133"/>
    <mergeCell ref="X126:X129"/>
    <mergeCell ref="Y126:Y129"/>
    <mergeCell ref="W126:W129"/>
    <mergeCell ref="AR126:AR129"/>
    <mergeCell ref="AV126:AV129"/>
    <mergeCell ref="D130:D133"/>
    <mergeCell ref="E130:E133"/>
    <mergeCell ref="F130:F133"/>
    <mergeCell ref="G130:G133"/>
    <mergeCell ref="H130:H133"/>
    <mergeCell ref="BG126:BG129"/>
    <mergeCell ref="BH126:BH129"/>
    <mergeCell ref="BI126:BI129"/>
    <mergeCell ref="F126:F129"/>
    <mergeCell ref="G126:G129"/>
    <mergeCell ref="H126:H129"/>
    <mergeCell ref="I126:I129"/>
    <mergeCell ref="J126:J129"/>
    <mergeCell ref="K126:K129"/>
    <mergeCell ref="BF126:BF129"/>
    <mergeCell ref="L126:L129"/>
    <mergeCell ref="M126:M129"/>
    <mergeCell ref="D126:D129"/>
    <mergeCell ref="R126:R129"/>
    <mergeCell ref="BE122:BE125"/>
    <mergeCell ref="BF122:BF125"/>
    <mergeCell ref="BG122:BG125"/>
    <mergeCell ref="AW126:AW129"/>
    <mergeCell ref="AY126:AY129"/>
    <mergeCell ref="AZ126:AZ129"/>
    <mergeCell ref="AH122:AH125"/>
    <mergeCell ref="AN126:AN129"/>
    <mergeCell ref="AP126:AP129"/>
    <mergeCell ref="AC122:AC125"/>
    <mergeCell ref="AV122:AV125"/>
    <mergeCell ref="BB122:BB125"/>
    <mergeCell ref="AX122:AX125"/>
    <mergeCell ref="AY122:AY125"/>
    <mergeCell ref="AZ122:AZ125"/>
    <mergeCell ref="AD122:AD125"/>
    <mergeCell ref="AE122:AE125"/>
    <mergeCell ref="AF122:AF125"/>
    <mergeCell ref="AG122:AG125"/>
    <mergeCell ref="BE126:BE129"/>
    <mergeCell ref="AB126:AB129"/>
    <mergeCell ref="AC126:AC129"/>
    <mergeCell ref="U126:U129"/>
    <mergeCell ref="V126:V129"/>
    <mergeCell ref="Z126:Z129"/>
    <mergeCell ref="AE126:AE129"/>
    <mergeCell ref="AF126:AF129"/>
    <mergeCell ref="AG126:AG129"/>
    <mergeCell ref="AH126:AH129"/>
    <mergeCell ref="AI126:AI129"/>
    <mergeCell ref="Z122:Z125"/>
    <mergeCell ref="N114:N117"/>
    <mergeCell ref="AC118:AC121"/>
    <mergeCell ref="U118:U121"/>
    <mergeCell ref="V118:V121"/>
    <mergeCell ref="W118:W121"/>
    <mergeCell ref="X118:X121"/>
    <mergeCell ref="BE118:BE121"/>
    <mergeCell ref="AC114:AC117"/>
    <mergeCell ref="AG114:AG117"/>
    <mergeCell ref="AH114:AH117"/>
    <mergeCell ref="AI114:AI117"/>
    <mergeCell ref="AJ114:AJ117"/>
    <mergeCell ref="AL114:AL117"/>
    <mergeCell ref="AK114:AK117"/>
    <mergeCell ref="AD114:AD117"/>
    <mergeCell ref="AE114:AE117"/>
    <mergeCell ref="AF114:AF117"/>
    <mergeCell ref="AN114:AN117"/>
    <mergeCell ref="AO114:AO117"/>
    <mergeCell ref="AP114:AP117"/>
    <mergeCell ref="AS114:AS117"/>
    <mergeCell ref="S118:S121"/>
    <mergeCell ref="AI118:AI121"/>
    <mergeCell ref="AP118:AP121"/>
    <mergeCell ref="AQ118:AQ121"/>
    <mergeCell ref="BA118:BA121"/>
    <mergeCell ref="T118:T121"/>
    <mergeCell ref="R118:R121"/>
    <mergeCell ref="AN118:AN121"/>
    <mergeCell ref="AJ118:AJ121"/>
    <mergeCell ref="AK118:AK121"/>
    <mergeCell ref="AO118:AO121"/>
    <mergeCell ref="M118:M121"/>
    <mergeCell ref="N118:N121"/>
    <mergeCell ref="O118:O121"/>
    <mergeCell ref="O122:O125"/>
    <mergeCell ref="P122:P125"/>
    <mergeCell ref="Q122:Q125"/>
    <mergeCell ref="R122:R125"/>
    <mergeCell ref="X122:X125"/>
    <mergeCell ref="F114:F117"/>
    <mergeCell ref="G114:G117"/>
    <mergeCell ref="H114:H117"/>
    <mergeCell ref="G118:G121"/>
    <mergeCell ref="H118:H121"/>
    <mergeCell ref="I118:I121"/>
    <mergeCell ref="J118:J121"/>
    <mergeCell ref="K118:K121"/>
    <mergeCell ref="AD118:AD121"/>
    <mergeCell ref="AA118:AA121"/>
    <mergeCell ref="AB118:AB121"/>
    <mergeCell ref="W114:W117"/>
    <mergeCell ref="X114:X117"/>
    <mergeCell ref="Y114:Y117"/>
    <mergeCell ref="Z114:Z117"/>
    <mergeCell ref="AA114:AA117"/>
    <mergeCell ref="AB114:AB117"/>
    <mergeCell ref="I114:I117"/>
    <mergeCell ref="S114:S117"/>
    <mergeCell ref="T114:T117"/>
    <mergeCell ref="U114:U117"/>
    <mergeCell ref="V114:V117"/>
    <mergeCell ref="J114:J117"/>
    <mergeCell ref="K114:K117"/>
    <mergeCell ref="L114:L117"/>
    <mergeCell ref="M114:M117"/>
    <mergeCell ref="E106:E109"/>
    <mergeCell ref="BE106:BE109"/>
    <mergeCell ref="BD112:BD113"/>
    <mergeCell ref="AM110:AM113"/>
    <mergeCell ref="AN110:AN113"/>
    <mergeCell ref="AO110:AO113"/>
    <mergeCell ref="AP110:AP113"/>
    <mergeCell ref="BC110:BC113"/>
    <mergeCell ref="AV110:AV113"/>
    <mergeCell ref="AW110:AW113"/>
    <mergeCell ref="AG106:AG109"/>
    <mergeCell ref="Z106:Z109"/>
    <mergeCell ref="O114:O117"/>
    <mergeCell ref="P114:P117"/>
    <mergeCell ref="Q114:Q117"/>
    <mergeCell ref="R114:R117"/>
    <mergeCell ref="BE110:BE113"/>
    <mergeCell ref="AX110:AX113"/>
    <mergeCell ref="AE110:AE113"/>
    <mergeCell ref="AL110:AL113"/>
    <mergeCell ref="AU110:AU113"/>
    <mergeCell ref="AR110:AR113"/>
    <mergeCell ref="AS110:AS113"/>
    <mergeCell ref="AT110:AT113"/>
    <mergeCell ref="AI110:AI113"/>
    <mergeCell ref="BA110:BA113"/>
    <mergeCell ref="F106:F109"/>
    <mergeCell ref="G106:G109"/>
    <mergeCell ref="H106:H109"/>
    <mergeCell ref="I106:I109"/>
    <mergeCell ref="D110:D113"/>
    <mergeCell ref="E110:E113"/>
    <mergeCell ref="F110:F113"/>
    <mergeCell ref="G110:G113"/>
    <mergeCell ref="H110:H113"/>
    <mergeCell ref="I110:I113"/>
    <mergeCell ref="AV106:AV109"/>
    <mergeCell ref="D106:D109"/>
    <mergeCell ref="Z110:Z113"/>
    <mergeCell ref="AA110:AA113"/>
    <mergeCell ref="AB110:AB113"/>
    <mergeCell ref="AC110:AC113"/>
    <mergeCell ref="AF106:AF109"/>
    <mergeCell ref="AJ106:AJ109"/>
    <mergeCell ref="AK106:AK109"/>
    <mergeCell ref="AL106:AL109"/>
    <mergeCell ref="J110:J113"/>
    <mergeCell ref="K110:K113"/>
    <mergeCell ref="L110:L113"/>
    <mergeCell ref="M110:M113"/>
    <mergeCell ref="N110:N113"/>
    <mergeCell ref="O110:O113"/>
    <mergeCell ref="P110:P113"/>
    <mergeCell ref="Q110:Q113"/>
    <mergeCell ref="R110:R113"/>
    <mergeCell ref="S110:S113"/>
    <mergeCell ref="T110:T113"/>
    <mergeCell ref="U110:U113"/>
    <mergeCell ref="V110:V113"/>
    <mergeCell ref="W110:W113"/>
    <mergeCell ref="X110:X113"/>
    <mergeCell ref="Y110:Y113"/>
    <mergeCell ref="J106:J109"/>
    <mergeCell ref="K106:K109"/>
    <mergeCell ref="BF106:BF109"/>
    <mergeCell ref="L106:L109"/>
    <mergeCell ref="M106:M109"/>
    <mergeCell ref="N106:N109"/>
    <mergeCell ref="O106:O109"/>
    <mergeCell ref="P106:P109"/>
    <mergeCell ref="S106:S109"/>
    <mergeCell ref="T106:T109"/>
    <mergeCell ref="AD106:AD109"/>
    <mergeCell ref="AA106:AA109"/>
    <mergeCell ref="Q106:Q109"/>
    <mergeCell ref="R106:R109"/>
    <mergeCell ref="AQ106:AQ109"/>
    <mergeCell ref="AI106:AI109"/>
    <mergeCell ref="AB106:AB109"/>
    <mergeCell ref="AC106:AC109"/>
    <mergeCell ref="U106:U109"/>
    <mergeCell ref="V106:V109"/>
    <mergeCell ref="X106:X109"/>
    <mergeCell ref="Y106:Y109"/>
    <mergeCell ref="W106:W109"/>
    <mergeCell ref="AE106:AE109"/>
    <mergeCell ref="AH106:AH109"/>
    <mergeCell ref="AP106:AP109"/>
    <mergeCell ref="AW106:AW109"/>
    <mergeCell ref="AY106:AY109"/>
    <mergeCell ref="AZ106:AZ109"/>
    <mergeCell ref="AM106:AM109"/>
    <mergeCell ref="AO106:AO109"/>
    <mergeCell ref="BC106:BC109"/>
    <mergeCell ref="AE102:AE105"/>
    <mergeCell ref="AF102:AF105"/>
    <mergeCell ref="AM102:AM105"/>
    <mergeCell ref="AN102:AN105"/>
    <mergeCell ref="AO102:AO105"/>
    <mergeCell ref="AJ98:AJ101"/>
    <mergeCell ref="AL98:AL101"/>
    <mergeCell ref="AK98:AK101"/>
    <mergeCell ref="AM98:AM101"/>
    <mergeCell ref="AN98:AN101"/>
    <mergeCell ref="T102:T105"/>
    <mergeCell ref="AA102:AA105"/>
    <mergeCell ref="AG98:AG101"/>
    <mergeCell ref="AI98:AI101"/>
    <mergeCell ref="AR98:AR101"/>
    <mergeCell ref="AL102:AL105"/>
    <mergeCell ref="AI102:AI105"/>
    <mergeCell ref="AJ102:AJ105"/>
    <mergeCell ref="AK102:AK105"/>
    <mergeCell ref="AH98:AH101"/>
    <mergeCell ref="AG102:AG105"/>
    <mergeCell ref="AH102:AH105"/>
    <mergeCell ref="I94:I97"/>
    <mergeCell ref="K94:K97"/>
    <mergeCell ref="L102:L105"/>
    <mergeCell ref="M102:M105"/>
    <mergeCell ref="N102:N105"/>
    <mergeCell ref="O102:O105"/>
    <mergeCell ref="P102:P105"/>
    <mergeCell ref="Q102:Q105"/>
    <mergeCell ref="Y98:Y101"/>
    <mergeCell ref="Z98:Z101"/>
    <mergeCell ref="AA98:AA101"/>
    <mergeCell ref="AB98:AB101"/>
    <mergeCell ref="J98:J101"/>
    <mergeCell ref="K98:K101"/>
    <mergeCell ref="L98:L101"/>
    <mergeCell ref="X98:X101"/>
    <mergeCell ref="T98:T101"/>
    <mergeCell ref="U98:U101"/>
    <mergeCell ref="V98:V101"/>
    <mergeCell ref="W98:W101"/>
    <mergeCell ref="R102:R105"/>
    <mergeCell ref="S102:S105"/>
    <mergeCell ref="S98:S101"/>
    <mergeCell ref="M98:M101"/>
    <mergeCell ref="Y94:Y97"/>
    <mergeCell ref="Z94:Z97"/>
    <mergeCell ref="R94:R97"/>
    <mergeCell ref="P94:P97"/>
    <mergeCell ref="F98:F101"/>
    <mergeCell ref="G98:G101"/>
    <mergeCell ref="H98:H101"/>
    <mergeCell ref="I98:I101"/>
    <mergeCell ref="AB102:AB105"/>
    <mergeCell ref="AC102:AC105"/>
    <mergeCell ref="U102:U105"/>
    <mergeCell ref="F102:F105"/>
    <mergeCell ref="G102:G105"/>
    <mergeCell ref="H102:H105"/>
    <mergeCell ref="I102:I105"/>
    <mergeCell ref="J102:J105"/>
    <mergeCell ref="K102:K105"/>
    <mergeCell ref="J94:J97"/>
    <mergeCell ref="S94:S97"/>
    <mergeCell ref="T94:T97"/>
    <mergeCell ref="U94:U97"/>
    <mergeCell ref="V94:V97"/>
    <mergeCell ref="W94:W97"/>
    <mergeCell ref="AC98:AC101"/>
    <mergeCell ref="N98:N101"/>
    <mergeCell ref="O98:O101"/>
    <mergeCell ref="P98:P101"/>
    <mergeCell ref="Q98:Q101"/>
    <mergeCell ref="R98:R101"/>
    <mergeCell ref="F94:F97"/>
    <mergeCell ref="G94:G97"/>
    <mergeCell ref="H94:H97"/>
    <mergeCell ref="L94:L97"/>
    <mergeCell ref="M94:M97"/>
    <mergeCell ref="N94:N97"/>
    <mergeCell ref="O94:O97"/>
    <mergeCell ref="BF90:BF93"/>
    <mergeCell ref="AV90:AV93"/>
    <mergeCell ref="AE90:AE93"/>
    <mergeCell ref="AF94:AF97"/>
    <mergeCell ref="AG94:AG97"/>
    <mergeCell ref="AH94:AH97"/>
    <mergeCell ref="AT94:AT97"/>
    <mergeCell ref="AV94:AV97"/>
    <mergeCell ref="BD94:BD95"/>
    <mergeCell ref="BD96:BD97"/>
    <mergeCell ref="AM94:AM97"/>
    <mergeCell ref="AN94:AN97"/>
    <mergeCell ref="AO94:AO97"/>
    <mergeCell ref="AP94:AP97"/>
    <mergeCell ref="AC94:AC97"/>
    <mergeCell ref="AU94:AU97"/>
    <mergeCell ref="BA94:BA97"/>
    <mergeCell ref="AX94:AX97"/>
    <mergeCell ref="AY94:AY97"/>
    <mergeCell ref="AZ94:AZ97"/>
    <mergeCell ref="AI94:AI97"/>
    <mergeCell ref="AS94:AS97"/>
    <mergeCell ref="AJ94:AJ97"/>
    <mergeCell ref="AD94:AD97"/>
    <mergeCell ref="AE94:AE97"/>
    <mergeCell ref="BE86:BE89"/>
    <mergeCell ref="AB86:AB89"/>
    <mergeCell ref="AC86:AC89"/>
    <mergeCell ref="P90:P93"/>
    <mergeCell ref="Q90:Q93"/>
    <mergeCell ref="R90:R93"/>
    <mergeCell ref="S90:S93"/>
    <mergeCell ref="AY90:AY93"/>
    <mergeCell ref="BB90:BB93"/>
    <mergeCell ref="AA94:AA97"/>
    <mergeCell ref="AB94:AB97"/>
    <mergeCell ref="BD90:BD91"/>
    <mergeCell ref="BD92:BD93"/>
    <mergeCell ref="BA86:BA89"/>
    <mergeCell ref="AD86:AD89"/>
    <mergeCell ref="AI90:AI93"/>
    <mergeCell ref="BE94:BE97"/>
    <mergeCell ref="BB94:BB97"/>
    <mergeCell ref="BC94:BC97"/>
    <mergeCell ref="AK94:AK97"/>
    <mergeCell ref="AH90:AH93"/>
    <mergeCell ref="AM90:AM93"/>
    <mergeCell ref="AD90:AD93"/>
    <mergeCell ref="AB90:AB93"/>
    <mergeCell ref="AC90:AC93"/>
    <mergeCell ref="BC90:BC93"/>
    <mergeCell ref="AP90:AP93"/>
    <mergeCell ref="AQ90:AQ93"/>
    <mergeCell ref="BE90:BE93"/>
    <mergeCell ref="D90:D93"/>
    <mergeCell ref="E90:E93"/>
    <mergeCell ref="T90:T93"/>
    <mergeCell ref="AA90:AA93"/>
    <mergeCell ref="Z90:Z93"/>
    <mergeCell ref="AR90:AR93"/>
    <mergeCell ref="AO90:AO93"/>
    <mergeCell ref="AL90:AL93"/>
    <mergeCell ref="AT90:AT93"/>
    <mergeCell ref="AU90:AU93"/>
    <mergeCell ref="AX90:AX93"/>
    <mergeCell ref="AW90:AW93"/>
    <mergeCell ref="X90:X93"/>
    <mergeCell ref="Y90:Y93"/>
    <mergeCell ref="U90:U93"/>
    <mergeCell ref="V90:V93"/>
    <mergeCell ref="W90:W93"/>
    <mergeCell ref="L90:L93"/>
    <mergeCell ref="M90:M93"/>
    <mergeCell ref="N90:N93"/>
    <mergeCell ref="O90:O93"/>
    <mergeCell ref="AD82:AD85"/>
    <mergeCell ref="AE82:AE85"/>
    <mergeCell ref="AF82:AF85"/>
    <mergeCell ref="AH82:AH85"/>
    <mergeCell ref="AJ86:AJ89"/>
    <mergeCell ref="AE86:AE89"/>
    <mergeCell ref="AF86:AF89"/>
    <mergeCell ref="AG86:AG89"/>
    <mergeCell ref="BC82:BC85"/>
    <mergeCell ref="F90:F93"/>
    <mergeCell ref="G90:G93"/>
    <mergeCell ref="H90:H93"/>
    <mergeCell ref="I90:I93"/>
    <mergeCell ref="J90:J93"/>
    <mergeCell ref="K90:K93"/>
    <mergeCell ref="AF90:AF93"/>
    <mergeCell ref="AG90:AG93"/>
    <mergeCell ref="AJ90:AJ93"/>
    <mergeCell ref="AK90:AK93"/>
    <mergeCell ref="V86:V89"/>
    <mergeCell ref="L86:L89"/>
    <mergeCell ref="M86:M89"/>
    <mergeCell ref="N86:N89"/>
    <mergeCell ref="O86:O89"/>
    <mergeCell ref="P86:P89"/>
    <mergeCell ref="Q86:Q89"/>
    <mergeCell ref="R86:R89"/>
    <mergeCell ref="S86:S89"/>
    <mergeCell ref="T86:T89"/>
    <mergeCell ref="AM86:AM89"/>
    <mergeCell ref="F82:F85"/>
    <mergeCell ref="G82:G85"/>
    <mergeCell ref="H82:H85"/>
    <mergeCell ref="I82:I85"/>
    <mergeCell ref="X82:X85"/>
    <mergeCell ref="V82:V85"/>
    <mergeCell ref="W82:W85"/>
    <mergeCell ref="Y82:Y85"/>
    <mergeCell ref="BE82:BE85"/>
    <mergeCell ref="BF82:BF85"/>
    <mergeCell ref="AU82:AU85"/>
    <mergeCell ref="AR86:AR89"/>
    <mergeCell ref="AM82:AM85"/>
    <mergeCell ref="AK86:AK89"/>
    <mergeCell ref="AO86:AO89"/>
    <mergeCell ref="AN82:AN85"/>
    <mergeCell ref="AO82:AO85"/>
    <mergeCell ref="AQ82:AQ85"/>
    <mergeCell ref="AR82:AR85"/>
    <mergeCell ref="AK82:AK85"/>
    <mergeCell ref="AL82:AL85"/>
    <mergeCell ref="AT82:AT85"/>
    <mergeCell ref="Z82:Z85"/>
    <mergeCell ref="AA82:AA85"/>
    <mergeCell ref="AP82:AP85"/>
    <mergeCell ref="BB86:BB89"/>
    <mergeCell ref="AV82:AV85"/>
    <mergeCell ref="AW82:AW85"/>
    <mergeCell ref="AX82:AX85"/>
    <mergeCell ref="AY82:AY85"/>
    <mergeCell ref="AZ82:AZ85"/>
    <mergeCell ref="BB82:BB85"/>
    <mergeCell ref="AJ82:AJ85"/>
    <mergeCell ref="BA82:BA85"/>
    <mergeCell ref="BA78:BA81"/>
    <mergeCell ref="BB78:BB81"/>
    <mergeCell ref="BC78:BC81"/>
    <mergeCell ref="AR78:AR81"/>
    <mergeCell ref="AV78:AV81"/>
    <mergeCell ref="AW78:AW81"/>
    <mergeCell ref="AX78:AX81"/>
    <mergeCell ref="AY78:AY81"/>
    <mergeCell ref="AK78:AK81"/>
    <mergeCell ref="F86:F89"/>
    <mergeCell ref="G86:G89"/>
    <mergeCell ref="H86:H89"/>
    <mergeCell ref="I86:I89"/>
    <mergeCell ref="J86:J89"/>
    <mergeCell ref="K86:K89"/>
    <mergeCell ref="W86:W89"/>
    <mergeCell ref="BI82:BI85"/>
    <mergeCell ref="S82:S85"/>
    <mergeCell ref="T82:T85"/>
    <mergeCell ref="U82:U85"/>
    <mergeCell ref="AY86:AY89"/>
    <mergeCell ref="AB82:AB85"/>
    <mergeCell ref="J82:J85"/>
    <mergeCell ref="K82:K85"/>
    <mergeCell ref="L82:L85"/>
    <mergeCell ref="M82:M85"/>
    <mergeCell ref="N82:N85"/>
    <mergeCell ref="O82:O85"/>
    <mergeCell ref="P82:P85"/>
    <mergeCell ref="Q82:Q85"/>
    <mergeCell ref="AC82:AC85"/>
    <mergeCell ref="AI82:AI85"/>
    <mergeCell ref="AL78:AL81"/>
    <mergeCell ref="AG82:AG85"/>
    <mergeCell ref="P70:P73"/>
    <mergeCell ref="P78:P81"/>
    <mergeCell ref="AB78:AB81"/>
    <mergeCell ref="BD78:BD79"/>
    <mergeCell ref="S78:S81"/>
    <mergeCell ref="T78:T81"/>
    <mergeCell ref="U78:U81"/>
    <mergeCell ref="V78:V81"/>
    <mergeCell ref="J78:J81"/>
    <mergeCell ref="K78:K81"/>
    <mergeCell ref="L78:L81"/>
    <mergeCell ref="M78:M81"/>
    <mergeCell ref="N78:N81"/>
    <mergeCell ref="O78:O81"/>
    <mergeCell ref="Q74:Q77"/>
    <mergeCell ref="R74:R77"/>
    <mergeCell ref="AP74:AP77"/>
    <mergeCell ref="AQ74:AQ77"/>
    <mergeCell ref="AR74:AR77"/>
    <mergeCell ref="Z78:Z81"/>
    <mergeCell ref="BD80:BD81"/>
    <mergeCell ref="AM78:AM81"/>
    <mergeCell ref="AN78:AN81"/>
    <mergeCell ref="AO78:AO81"/>
    <mergeCell ref="AP78:AP81"/>
    <mergeCell ref="S70:S73"/>
    <mergeCell ref="Y70:Y73"/>
    <mergeCell ref="Z70:Z73"/>
    <mergeCell ref="M70:M73"/>
    <mergeCell ref="AD74:AD77"/>
    <mergeCell ref="F74:F77"/>
    <mergeCell ref="G74:G77"/>
    <mergeCell ref="L74:L77"/>
    <mergeCell ref="M74:M77"/>
    <mergeCell ref="N74:N77"/>
    <mergeCell ref="O74:O77"/>
    <mergeCell ref="F70:F73"/>
    <mergeCell ref="G70:G73"/>
    <mergeCell ref="H70:H73"/>
    <mergeCell ref="I70:I73"/>
    <mergeCell ref="H74:H77"/>
    <mergeCell ref="I74:I77"/>
    <mergeCell ref="J74:J77"/>
    <mergeCell ref="K74:K77"/>
    <mergeCell ref="N70:N73"/>
    <mergeCell ref="O70:O73"/>
    <mergeCell ref="R70:R73"/>
    <mergeCell ref="AU66:AU69"/>
    <mergeCell ref="AX66:AX69"/>
    <mergeCell ref="AM70:AM73"/>
    <mergeCell ref="AG66:AG69"/>
    <mergeCell ref="AM66:AM69"/>
    <mergeCell ref="AW70:AW73"/>
    <mergeCell ref="AX70:AX73"/>
    <mergeCell ref="AD66:AD69"/>
    <mergeCell ref="AA66:AA69"/>
    <mergeCell ref="AB66:AB69"/>
    <mergeCell ref="AC66:AC69"/>
    <mergeCell ref="AK66:AK69"/>
    <mergeCell ref="AJ70:AJ73"/>
    <mergeCell ref="AN66:AN69"/>
    <mergeCell ref="AN70:AN73"/>
    <mergeCell ref="AC70:AC73"/>
    <mergeCell ref="AO66:AO69"/>
    <mergeCell ref="AR66:AR69"/>
    <mergeCell ref="AB62:AB65"/>
    <mergeCell ref="AM62:AM65"/>
    <mergeCell ref="AN62:AN65"/>
    <mergeCell ref="AL62:AL65"/>
    <mergeCell ref="AG62:AG65"/>
    <mergeCell ref="AH62:AH65"/>
    <mergeCell ref="AB74:AB77"/>
    <mergeCell ref="AC74:AC77"/>
    <mergeCell ref="U74:U77"/>
    <mergeCell ref="V74:V77"/>
    <mergeCell ref="X74:X77"/>
    <mergeCell ref="Y74:Y77"/>
    <mergeCell ref="W74:W77"/>
    <mergeCell ref="Z74:Z77"/>
    <mergeCell ref="AD70:AD73"/>
    <mergeCell ref="AE70:AE73"/>
    <mergeCell ref="AH66:AH69"/>
    <mergeCell ref="AF70:AF73"/>
    <mergeCell ref="AG70:AG73"/>
    <mergeCell ref="Q62:Q65"/>
    <mergeCell ref="L62:L65"/>
    <mergeCell ref="M62:M65"/>
    <mergeCell ref="AI62:AI65"/>
    <mergeCell ref="AJ62:AJ65"/>
    <mergeCell ref="AK62:AK65"/>
    <mergeCell ref="AD62:AD65"/>
    <mergeCell ref="X62:X65"/>
    <mergeCell ref="Y62:Y65"/>
    <mergeCell ref="Z62:Z65"/>
    <mergeCell ref="AR62:AR65"/>
    <mergeCell ref="AX62:AX65"/>
    <mergeCell ref="U62:U65"/>
    <mergeCell ref="BA62:BA65"/>
    <mergeCell ref="BB62:BB65"/>
    <mergeCell ref="BC62:BC65"/>
    <mergeCell ref="AE66:AE69"/>
    <mergeCell ref="AF66:AF69"/>
    <mergeCell ref="AL66:AL69"/>
    <mergeCell ref="T66:T69"/>
    <mergeCell ref="AZ66:AZ69"/>
    <mergeCell ref="AW66:AW69"/>
    <mergeCell ref="AS66:AS69"/>
    <mergeCell ref="Q66:Q69"/>
    <mergeCell ref="R66:R69"/>
    <mergeCell ref="S66:S69"/>
    <mergeCell ref="Z66:Z69"/>
    <mergeCell ref="AO62:AO65"/>
    <mergeCell ref="AP62:AP65"/>
    <mergeCell ref="AQ62:AQ65"/>
    <mergeCell ref="AV62:AV65"/>
    <mergeCell ref="AZ62:AZ65"/>
    <mergeCell ref="BD62:BD63"/>
    <mergeCell ref="BD64:BD65"/>
    <mergeCell ref="AS62:AS65"/>
    <mergeCell ref="AT62:AT65"/>
    <mergeCell ref="AU62:AU65"/>
    <mergeCell ref="AW62:AW65"/>
    <mergeCell ref="BD58:BD59"/>
    <mergeCell ref="BD60:BD61"/>
    <mergeCell ref="AY62:AY65"/>
    <mergeCell ref="O62:O65"/>
    <mergeCell ref="V62:V65"/>
    <mergeCell ref="AC62:AC65"/>
    <mergeCell ref="W62:W65"/>
    <mergeCell ref="AE62:AE65"/>
    <mergeCell ref="AF62:AF65"/>
    <mergeCell ref="R58:R61"/>
    <mergeCell ref="AP58:AP61"/>
    <mergeCell ref="AQ58:AQ61"/>
    <mergeCell ref="AA58:AA61"/>
    <mergeCell ref="AE58:AE61"/>
    <mergeCell ref="AF58:AF61"/>
    <mergeCell ref="AG58:AG61"/>
    <mergeCell ref="AD58:AD61"/>
    <mergeCell ref="AL58:AL61"/>
    <mergeCell ref="AM58:AM61"/>
    <mergeCell ref="AH58:AH61"/>
    <mergeCell ref="AI58:AI61"/>
    <mergeCell ref="AA62:AA65"/>
    <mergeCell ref="AJ58:AJ61"/>
    <mergeCell ref="AT58:AT61"/>
    <mergeCell ref="AB58:AB61"/>
    <mergeCell ref="P62:P65"/>
    <mergeCell ref="H58:H61"/>
    <mergeCell ref="I58:I61"/>
    <mergeCell ref="J58:J61"/>
    <mergeCell ref="AC58:AC61"/>
    <mergeCell ref="AR58:AR61"/>
    <mergeCell ref="AS58:AS61"/>
    <mergeCell ref="BC58:BC61"/>
    <mergeCell ref="Z58:Z61"/>
    <mergeCell ref="T58:T61"/>
    <mergeCell ref="U58:U61"/>
    <mergeCell ref="X58:X61"/>
    <mergeCell ref="W58:W61"/>
    <mergeCell ref="AK58:AK61"/>
    <mergeCell ref="AU58:AU61"/>
    <mergeCell ref="AV58:AV61"/>
    <mergeCell ref="AN58:AN61"/>
    <mergeCell ref="AO58:AO61"/>
    <mergeCell ref="AW58:AW61"/>
    <mergeCell ref="AX58:AX61"/>
    <mergeCell ref="AY58:AY61"/>
    <mergeCell ref="AZ58:AZ61"/>
    <mergeCell ref="BA58:BA61"/>
    <mergeCell ref="BB58:BB61"/>
    <mergeCell ref="V58:V61"/>
    <mergeCell ref="N58:N61"/>
    <mergeCell ref="O58:O61"/>
    <mergeCell ref="P58:P61"/>
    <mergeCell ref="Q58:Q61"/>
    <mergeCell ref="S58:S61"/>
    <mergeCell ref="Y58:Y61"/>
    <mergeCell ref="C86:C89"/>
    <mergeCell ref="K58:K61"/>
    <mergeCell ref="L58:L61"/>
    <mergeCell ref="M58:M61"/>
    <mergeCell ref="R62:R65"/>
    <mergeCell ref="S62:S65"/>
    <mergeCell ref="T62:T65"/>
    <mergeCell ref="N62:N65"/>
    <mergeCell ref="C106:C109"/>
    <mergeCell ref="C94:C97"/>
    <mergeCell ref="BY6:CA6"/>
    <mergeCell ref="AV6:AV7"/>
    <mergeCell ref="A130:A133"/>
    <mergeCell ref="C130:C133"/>
    <mergeCell ref="A122:A125"/>
    <mergeCell ref="C122:C125"/>
    <mergeCell ref="A126:A129"/>
    <mergeCell ref="C126:C129"/>
    <mergeCell ref="AF8:AF9"/>
    <mergeCell ref="AG8:AG9"/>
    <mergeCell ref="Z8:Z9"/>
    <mergeCell ref="AA8:AA9"/>
    <mergeCell ref="AB8:AB9"/>
    <mergeCell ref="AC8:AC9"/>
    <mergeCell ref="AD8:AD9"/>
    <mergeCell ref="AE8:AE9"/>
    <mergeCell ref="AX8:AX9"/>
    <mergeCell ref="C8:C9"/>
    <mergeCell ref="F62:F65"/>
    <mergeCell ref="G62:G65"/>
    <mergeCell ref="AO8:AO9"/>
    <mergeCell ref="AP8:AP9"/>
    <mergeCell ref="CL5:CP5"/>
    <mergeCell ref="I6:J6"/>
    <mergeCell ref="K6:K7"/>
    <mergeCell ref="L6:L7"/>
    <mergeCell ref="M6:R6"/>
    <mergeCell ref="S6:V6"/>
    <mergeCell ref="W6:W7"/>
    <mergeCell ref="BP6:BP7"/>
    <mergeCell ref="I5:BD5"/>
    <mergeCell ref="BE5:BT5"/>
    <mergeCell ref="BL6:BM6"/>
    <mergeCell ref="BQ6:BT6"/>
    <mergeCell ref="AW6:BB6"/>
    <mergeCell ref="BC6:BC7"/>
    <mergeCell ref="BD6:BD7"/>
    <mergeCell ref="BE6:BJ6"/>
    <mergeCell ref="Y6:Y7"/>
    <mergeCell ref="Z6:Z7"/>
    <mergeCell ref="AA6:AI6"/>
    <mergeCell ref="AJ6:AT6"/>
    <mergeCell ref="BN6:BO6"/>
    <mergeCell ref="BU5:CC5"/>
    <mergeCell ref="CH5:CK5"/>
    <mergeCell ref="CB6:CC6"/>
    <mergeCell ref="AU6:AU7"/>
    <mergeCell ref="X6:X7"/>
    <mergeCell ref="CF6:CG6"/>
    <mergeCell ref="CD5:CG5"/>
    <mergeCell ref="CD6:CE6"/>
    <mergeCell ref="BU6:BU7"/>
    <mergeCell ref="BV6:BX6"/>
    <mergeCell ref="BF8:BF9"/>
    <mergeCell ref="BG8:BG9"/>
    <mergeCell ref="BH8:BH9"/>
    <mergeCell ref="BI8:BI9"/>
    <mergeCell ref="BJ8:BJ9"/>
    <mergeCell ref="AZ8:AZ9"/>
    <mergeCell ref="BA8:BA9"/>
    <mergeCell ref="AW8:AW9"/>
    <mergeCell ref="F8:F9"/>
    <mergeCell ref="I10:I11"/>
    <mergeCell ref="J10:J11"/>
    <mergeCell ref="K10:K11"/>
    <mergeCell ref="L10:L11"/>
    <mergeCell ref="M10:M11"/>
    <mergeCell ref="L8:L9"/>
    <mergeCell ref="M8:M9"/>
    <mergeCell ref="AH8:AH9"/>
    <mergeCell ref="AI8:AI9"/>
    <mergeCell ref="AJ8:AJ9"/>
    <mergeCell ref="AK8:AK9"/>
    <mergeCell ref="AL8:AL9"/>
    <mergeCell ref="BC8:BC9"/>
    <mergeCell ref="BD8:BD9"/>
    <mergeCell ref="BE8:BE9"/>
    <mergeCell ref="Z10:Z11"/>
    <mergeCell ref="AA10:AA11"/>
    <mergeCell ref="AB10:AB11"/>
    <mergeCell ref="AC10:AC11"/>
    <mergeCell ref="AD10:AD11"/>
    <mergeCell ref="AY8:AY9"/>
    <mergeCell ref="AM8:AM9"/>
    <mergeCell ref="AN8:AN9"/>
    <mergeCell ref="D8:D9"/>
    <mergeCell ref="E8:E9"/>
    <mergeCell ref="G8:G9"/>
    <mergeCell ref="H8:H9"/>
    <mergeCell ref="I8:I9"/>
    <mergeCell ref="J8:J9"/>
    <mergeCell ref="K8:K9"/>
    <mergeCell ref="AQ8:AQ9"/>
    <mergeCell ref="AR8:AR9"/>
    <mergeCell ref="AS8:AS9"/>
    <mergeCell ref="AT8:AT9"/>
    <mergeCell ref="AU8:AU9"/>
    <mergeCell ref="AV8:AV9"/>
    <mergeCell ref="BR8:BR9"/>
    <mergeCell ref="BS8:BS9"/>
    <mergeCell ref="BT8:BT9"/>
    <mergeCell ref="C10:C11"/>
    <mergeCell ref="D10:D11"/>
    <mergeCell ref="E10:E11"/>
    <mergeCell ref="G10:G11"/>
    <mergeCell ref="H10:H11"/>
    <mergeCell ref="AK10:AK11"/>
    <mergeCell ref="AL10:AL11"/>
    <mergeCell ref="AU10:AU11"/>
    <mergeCell ref="AV10:AV11"/>
    <mergeCell ref="AW10:AW11"/>
    <mergeCell ref="AX10:AX11"/>
    <mergeCell ref="AM10:AM11"/>
    <mergeCell ref="AN10:AN11"/>
    <mergeCell ref="AO10:AO11"/>
    <mergeCell ref="AP10:AP11"/>
    <mergeCell ref="BO10:BO11"/>
    <mergeCell ref="BP10:BP11"/>
    <mergeCell ref="AQ10:AQ11"/>
    <mergeCell ref="AR10:AR11"/>
    <mergeCell ref="T8:T9"/>
    <mergeCell ref="U8:U9"/>
    <mergeCell ref="V8:V9"/>
    <mergeCell ref="W8:W9"/>
    <mergeCell ref="X8:X9"/>
    <mergeCell ref="Y8:Y9"/>
    <mergeCell ref="N8:N9"/>
    <mergeCell ref="O8:O9"/>
    <mergeCell ref="P8:P9"/>
    <mergeCell ref="Q8:Q9"/>
    <mergeCell ref="BK10:BK11"/>
    <mergeCell ref="BL10:BL11"/>
    <mergeCell ref="BM10:BM11"/>
    <mergeCell ref="BK8:BK9"/>
    <mergeCell ref="T10:T11"/>
    <mergeCell ref="U10:U11"/>
    <mergeCell ref="V10:V11"/>
    <mergeCell ref="W10:W11"/>
    <mergeCell ref="X10:X11"/>
    <mergeCell ref="Y10:Y11"/>
    <mergeCell ref="N10:N11"/>
    <mergeCell ref="O10:O11"/>
    <mergeCell ref="AE10:AE11"/>
    <mergeCell ref="AF10:AF11"/>
    <mergeCell ref="AG10:AG11"/>
    <mergeCell ref="AH10:AH11"/>
    <mergeCell ref="AI10:AI11"/>
    <mergeCell ref="AJ10:AJ11"/>
    <mergeCell ref="BB8:BB9"/>
    <mergeCell ref="R8:R9"/>
    <mergeCell ref="S8:S9"/>
    <mergeCell ref="F12:F15"/>
    <mergeCell ref="BJ10:BJ11"/>
    <mergeCell ref="BE10:BE11"/>
    <mergeCell ref="BF10:BF11"/>
    <mergeCell ref="BG10:BG11"/>
    <mergeCell ref="AS10:AS11"/>
    <mergeCell ref="AT10:AT11"/>
    <mergeCell ref="AY10:AY11"/>
    <mergeCell ref="AN12:AN15"/>
    <mergeCell ref="AC12:AC15"/>
    <mergeCell ref="BH10:BH11"/>
    <mergeCell ref="BI10:BI11"/>
    <mergeCell ref="AZ10:AZ11"/>
    <mergeCell ref="BA10:BA11"/>
    <mergeCell ref="BB10:BB11"/>
    <mergeCell ref="BC10:BC11"/>
    <mergeCell ref="AZ12:AZ15"/>
    <mergeCell ref="AA12:AA15"/>
    <mergeCell ref="BC12:BC15"/>
    <mergeCell ref="BD12:BD13"/>
    <mergeCell ref="BD14:BD15"/>
    <mergeCell ref="BD10:BD11"/>
    <mergeCell ref="P10:P11"/>
    <mergeCell ref="Q10:Q11"/>
    <mergeCell ref="R10:R11"/>
    <mergeCell ref="S10:S11"/>
    <mergeCell ref="AE12:AE15"/>
    <mergeCell ref="AF12:AF15"/>
    <mergeCell ref="Q12:Q15"/>
    <mergeCell ref="R12:R15"/>
    <mergeCell ref="S12:S15"/>
    <mergeCell ref="T12:T15"/>
    <mergeCell ref="AB12:AB15"/>
    <mergeCell ref="W12:W15"/>
    <mergeCell ref="Y12:Y15"/>
    <mergeCell ref="Z12:Z15"/>
    <mergeCell ref="AI12:AI15"/>
    <mergeCell ref="AJ12:AJ15"/>
    <mergeCell ref="AK12:AK15"/>
    <mergeCell ref="AL12:AL15"/>
    <mergeCell ref="AG12:AG15"/>
    <mergeCell ref="AO12:AO15"/>
    <mergeCell ref="AP12:AP15"/>
    <mergeCell ref="AQ12:AQ15"/>
    <mergeCell ref="U12:U15"/>
    <mergeCell ref="V12:V15"/>
    <mergeCell ref="X12:X15"/>
    <mergeCell ref="AD12:AD15"/>
    <mergeCell ref="AM12:AM15"/>
    <mergeCell ref="K12:K15"/>
    <mergeCell ref="L12:L15"/>
    <mergeCell ref="M12:M15"/>
    <mergeCell ref="N12:N15"/>
    <mergeCell ref="O12:O15"/>
    <mergeCell ref="P12:P15"/>
    <mergeCell ref="BT10:BT11"/>
    <mergeCell ref="A12:A23"/>
    <mergeCell ref="C12:C15"/>
    <mergeCell ref="D12:D15"/>
    <mergeCell ref="E12:E15"/>
    <mergeCell ref="F10:F11"/>
    <mergeCell ref="G12:G15"/>
    <mergeCell ref="H12:H15"/>
    <mergeCell ref="I12:I15"/>
    <mergeCell ref="J12:J15"/>
    <mergeCell ref="BR10:BR11"/>
    <mergeCell ref="BS10:BS11"/>
    <mergeCell ref="BF12:BF15"/>
    <mergeCell ref="BG12:BG15"/>
    <mergeCell ref="BH12:BH15"/>
    <mergeCell ref="BP12:BP15"/>
    <mergeCell ref="BQ12:BQ15"/>
    <mergeCell ref="BR12:BR15"/>
    <mergeCell ref="BS12:BS15"/>
    <mergeCell ref="BN10:BN11"/>
    <mergeCell ref="Y16:Y19"/>
    <mergeCell ref="Z16:Z19"/>
    <mergeCell ref="AA16:AA19"/>
    <mergeCell ref="AB16:AB19"/>
    <mergeCell ref="AH12:AH15"/>
    <mergeCell ref="BQ10:BQ11"/>
    <mergeCell ref="O16:O19"/>
    <mergeCell ref="P16:P19"/>
    <mergeCell ref="Q16:Q19"/>
    <mergeCell ref="R16:R19"/>
    <mergeCell ref="S16:S19"/>
    <mergeCell ref="T16:T19"/>
    <mergeCell ref="I16:I19"/>
    <mergeCell ref="J16:J19"/>
    <mergeCell ref="K16:K19"/>
    <mergeCell ref="L16:L19"/>
    <mergeCell ref="M16:M19"/>
    <mergeCell ref="N16:N19"/>
    <mergeCell ref="C16:C19"/>
    <mergeCell ref="D16:D19"/>
    <mergeCell ref="E16:E19"/>
    <mergeCell ref="G16:G19"/>
    <mergeCell ref="F16:F19"/>
    <mergeCell ref="H16:H19"/>
    <mergeCell ref="AR12:AR15"/>
    <mergeCell ref="AS12:AS15"/>
    <mergeCell ref="BB16:BB19"/>
    <mergeCell ref="BC16:BC19"/>
    <mergeCell ref="BE16:BE19"/>
    <mergeCell ref="BF16:BF19"/>
    <mergeCell ref="BG16:BG19"/>
    <mergeCell ref="BN50:BN53"/>
    <mergeCell ref="BD16:BD17"/>
    <mergeCell ref="AX16:AX19"/>
    <mergeCell ref="AY16:AY19"/>
    <mergeCell ref="BK20:BK23"/>
    <mergeCell ref="BL20:BL23"/>
    <mergeCell ref="BI12:BI15"/>
    <mergeCell ref="BJ12:BJ15"/>
    <mergeCell ref="BJ16:BJ19"/>
    <mergeCell ref="AZ16:AZ19"/>
    <mergeCell ref="BA16:BA19"/>
    <mergeCell ref="BE12:BE15"/>
    <mergeCell ref="AT12:AT15"/>
    <mergeCell ref="AU12:AU15"/>
    <mergeCell ref="AV12:AV15"/>
    <mergeCell ref="AX12:AX15"/>
    <mergeCell ref="AW12:AW15"/>
    <mergeCell ref="AY12:AY15"/>
    <mergeCell ref="BA12:BA15"/>
    <mergeCell ref="BB12:BB15"/>
    <mergeCell ref="BL50:BL53"/>
    <mergeCell ref="BM50:BM53"/>
    <mergeCell ref="AX20:AX23"/>
    <mergeCell ref="AT20:AT23"/>
    <mergeCell ref="AW16:AW19"/>
    <mergeCell ref="K20:K23"/>
    <mergeCell ref="L20:L23"/>
    <mergeCell ref="M20:M23"/>
    <mergeCell ref="N20:N23"/>
    <mergeCell ref="BD20:BD21"/>
    <mergeCell ref="AN16:AN19"/>
    <mergeCell ref="AU16:AU19"/>
    <mergeCell ref="AO20:AO23"/>
    <mergeCell ref="AP20:AP23"/>
    <mergeCell ref="AQ20:AQ23"/>
    <mergeCell ref="AR20:AR23"/>
    <mergeCell ref="AS20:AS23"/>
    <mergeCell ref="AI16:AI19"/>
    <mergeCell ref="U16:U19"/>
    <mergeCell ref="V16:V19"/>
    <mergeCell ref="W16:W19"/>
    <mergeCell ref="X16:X19"/>
    <mergeCell ref="AC16:AC19"/>
    <mergeCell ref="AD16:AD19"/>
    <mergeCell ref="AE16:AE19"/>
    <mergeCell ref="AF16:AF19"/>
    <mergeCell ref="AG16:AG19"/>
    <mergeCell ref="AH16:AH19"/>
    <mergeCell ref="AC20:AC23"/>
    <mergeCell ref="AD20:AD23"/>
    <mergeCell ref="AE20:AE23"/>
    <mergeCell ref="AK20:AK23"/>
    <mergeCell ref="AL20:AL23"/>
    <mergeCell ref="AM20:AM23"/>
    <mergeCell ref="AH20:AH23"/>
    <mergeCell ref="AI20:AI23"/>
    <mergeCell ref="AJ20:AJ23"/>
    <mergeCell ref="R20:R23"/>
    <mergeCell ref="S20:S23"/>
    <mergeCell ref="X20:X23"/>
    <mergeCell ref="AU20:AU23"/>
    <mergeCell ref="U20:U23"/>
    <mergeCell ref="V20:V23"/>
    <mergeCell ref="AT16:AT19"/>
    <mergeCell ref="AV16:AV19"/>
    <mergeCell ref="BD18:BD19"/>
    <mergeCell ref="AO16:AO19"/>
    <mergeCell ref="AP16:AP19"/>
    <mergeCell ref="AJ16:AJ19"/>
    <mergeCell ref="AK16:AK19"/>
    <mergeCell ref="Y20:Y23"/>
    <mergeCell ref="Z20:Z23"/>
    <mergeCell ref="AA20:AA23"/>
    <mergeCell ref="AB20:AB23"/>
    <mergeCell ref="AV20:AV23"/>
    <mergeCell ref="AW20:AW23"/>
    <mergeCell ref="AQ16:AQ19"/>
    <mergeCell ref="AR16:AR19"/>
    <mergeCell ref="AS16:AS19"/>
    <mergeCell ref="AL16:AL19"/>
    <mergeCell ref="AM16:AM19"/>
    <mergeCell ref="AN20:AN23"/>
    <mergeCell ref="AO50:AO53"/>
    <mergeCell ref="AP50:AP53"/>
    <mergeCell ref="AY20:AY23"/>
    <mergeCell ref="AZ20:AZ23"/>
    <mergeCell ref="BA20:BA23"/>
    <mergeCell ref="AF20:AF23"/>
    <mergeCell ref="AG20:AG23"/>
    <mergeCell ref="E50:E53"/>
    <mergeCell ref="D50:D53"/>
    <mergeCell ref="G50:G53"/>
    <mergeCell ref="J20:J23"/>
    <mergeCell ref="BS16:BS19"/>
    <mergeCell ref="BQ20:BQ23"/>
    <mergeCell ref="BR20:BR23"/>
    <mergeCell ref="BS20:BS23"/>
    <mergeCell ref="BM20:BM23"/>
    <mergeCell ref="BJ20:BJ23"/>
    <mergeCell ref="BO20:BO23"/>
    <mergeCell ref="D20:D23"/>
    <mergeCell ref="E20:E23"/>
    <mergeCell ref="G20:G23"/>
    <mergeCell ref="F20:F23"/>
    <mergeCell ref="H20:H23"/>
    <mergeCell ref="I20:I23"/>
    <mergeCell ref="BH20:BH23"/>
    <mergeCell ref="BI20:BI23"/>
    <mergeCell ref="BN20:BN23"/>
    <mergeCell ref="O20:O23"/>
    <mergeCell ref="T20:T23"/>
    <mergeCell ref="W20:W23"/>
    <mergeCell ref="P20:P23"/>
    <mergeCell ref="Q20:Q23"/>
    <mergeCell ref="BM54:BM57"/>
    <mergeCell ref="BN54:BN57"/>
    <mergeCell ref="BO54:BO57"/>
    <mergeCell ref="BT12:BT15"/>
    <mergeCell ref="BK12:BK15"/>
    <mergeCell ref="BL12:BL15"/>
    <mergeCell ref="BM12:BM15"/>
    <mergeCell ref="BN12:BN15"/>
    <mergeCell ref="BO12:BO15"/>
    <mergeCell ref="BT50:BT53"/>
    <mergeCell ref="BP54:BP57"/>
    <mergeCell ref="BQ54:BQ57"/>
    <mergeCell ref="BR54:BR57"/>
    <mergeCell ref="BS54:BS57"/>
    <mergeCell ref="BT54:BT57"/>
    <mergeCell ref="BK54:BK57"/>
    <mergeCell ref="BM16:BM19"/>
    <mergeCell ref="BN16:BN19"/>
    <mergeCell ref="BP16:BP19"/>
    <mergeCell ref="BQ16:BQ19"/>
    <mergeCell ref="BR16:BR19"/>
    <mergeCell ref="BP20:BP23"/>
    <mergeCell ref="BP50:BP53"/>
    <mergeCell ref="BQ50:BQ53"/>
    <mergeCell ref="BR50:BR53"/>
    <mergeCell ref="BK50:BK53"/>
    <mergeCell ref="BS50:BS53"/>
    <mergeCell ref="AQ50:AQ53"/>
    <mergeCell ref="BT16:BT19"/>
    <mergeCell ref="BH16:BH19"/>
    <mergeCell ref="BI16:BI19"/>
    <mergeCell ref="BK16:BK19"/>
    <mergeCell ref="BL16:BL19"/>
    <mergeCell ref="BJ66:BJ69"/>
    <mergeCell ref="BE58:BE61"/>
    <mergeCell ref="BF58:BF61"/>
    <mergeCell ref="BG58:BG61"/>
    <mergeCell ref="BH58:BH61"/>
    <mergeCell ref="BI58:BI61"/>
    <mergeCell ref="BJ58:BJ61"/>
    <mergeCell ref="BO50:BO53"/>
    <mergeCell ref="BB20:BB23"/>
    <mergeCell ref="BC20:BC23"/>
    <mergeCell ref="BE20:BE23"/>
    <mergeCell ref="BF20:BF23"/>
    <mergeCell ref="BG20:BG23"/>
    <mergeCell ref="BD50:BD51"/>
    <mergeCell ref="BE50:BE53"/>
    <mergeCell ref="BF50:BF53"/>
    <mergeCell ref="BG50:BG53"/>
    <mergeCell ref="BO62:BO65"/>
    <mergeCell ref="BN62:BN65"/>
    <mergeCell ref="BM62:BM65"/>
    <mergeCell ref="BT20:BT23"/>
    <mergeCell ref="BD22:BD23"/>
    <mergeCell ref="BE62:BE65"/>
    <mergeCell ref="BF62:BF65"/>
    <mergeCell ref="BG62:BG65"/>
    <mergeCell ref="BH62:BH65"/>
    <mergeCell ref="BI62:BI65"/>
    <mergeCell ref="BE98:BE101"/>
    <mergeCell ref="BF98:BF101"/>
    <mergeCell ref="BG98:BG101"/>
    <mergeCell ref="BH98:BH101"/>
    <mergeCell ref="BI98:BI101"/>
    <mergeCell ref="BJ98:BJ101"/>
    <mergeCell ref="BE70:BE73"/>
    <mergeCell ref="BF70:BF73"/>
    <mergeCell ref="BG70:BG73"/>
    <mergeCell ref="BH70:BH73"/>
    <mergeCell ref="BJ62:BJ65"/>
    <mergeCell ref="BO16:BO19"/>
    <mergeCell ref="BH50:BH53"/>
    <mergeCell ref="BI50:BI53"/>
    <mergeCell ref="BJ50:BJ53"/>
    <mergeCell ref="BI86:BI89"/>
    <mergeCell ref="BJ86:BJ89"/>
    <mergeCell ref="BJ94:BJ97"/>
    <mergeCell ref="BG94:BG97"/>
    <mergeCell ref="BH94:BH97"/>
    <mergeCell ref="BI94:BI97"/>
    <mergeCell ref="BO78:BO81"/>
    <mergeCell ref="BH54:BH57"/>
    <mergeCell ref="BI54:BI57"/>
    <mergeCell ref="BJ54:BJ57"/>
    <mergeCell ref="BK98:BK101"/>
    <mergeCell ref="BL98:BL101"/>
    <mergeCell ref="BM98:BM101"/>
    <mergeCell ref="BN98:BN101"/>
    <mergeCell ref="BO98:BO101"/>
    <mergeCell ref="BL54:BL57"/>
    <mergeCell ref="BG66:BG69"/>
    <mergeCell ref="BH66:BH69"/>
    <mergeCell ref="BI66:BI69"/>
    <mergeCell ref="BE78:BE81"/>
    <mergeCell ref="BF78:BF81"/>
    <mergeCell ref="BG78:BG81"/>
    <mergeCell ref="BH78:BH81"/>
    <mergeCell ref="BE102:BE105"/>
    <mergeCell ref="BF102:BF105"/>
    <mergeCell ref="BG102:BG105"/>
    <mergeCell ref="BH102:BH105"/>
    <mergeCell ref="BI102:BI105"/>
    <mergeCell ref="BJ102:BJ105"/>
    <mergeCell ref="BJ110:BJ113"/>
    <mergeCell ref="BG86:BG89"/>
    <mergeCell ref="BH86:BH89"/>
    <mergeCell ref="BG82:BG85"/>
    <mergeCell ref="BH82:BH85"/>
    <mergeCell ref="BJ78:BJ81"/>
    <mergeCell ref="BE74:BE77"/>
    <mergeCell ref="BF74:BF77"/>
    <mergeCell ref="BG74:BG77"/>
    <mergeCell ref="BH74:BH77"/>
    <mergeCell ref="BI74:BI77"/>
    <mergeCell ref="BJ74:BJ77"/>
    <mergeCell ref="BJ82:BJ85"/>
    <mergeCell ref="BG90:BG93"/>
    <mergeCell ref="BH90:BH93"/>
    <mergeCell ref="BI90:BI93"/>
    <mergeCell ref="BJ90:BJ93"/>
    <mergeCell ref="BF86:BF89"/>
    <mergeCell ref="BF94:BF97"/>
    <mergeCell ref="BL126:BL129"/>
    <mergeCell ref="BK126:BK129"/>
    <mergeCell ref="BQ118:BQ121"/>
    <mergeCell ref="BP118:BP121"/>
    <mergeCell ref="BQ8:BQ9"/>
    <mergeCell ref="BP8:BP9"/>
    <mergeCell ref="BO8:BO9"/>
    <mergeCell ref="BN8:BN9"/>
    <mergeCell ref="BM8:BM9"/>
    <mergeCell ref="BL8:BL9"/>
    <mergeCell ref="C50:C53"/>
    <mergeCell ref="U54:U57"/>
    <mergeCell ref="V54:V57"/>
    <mergeCell ref="H54:H57"/>
    <mergeCell ref="H50:H53"/>
    <mergeCell ref="L50:L53"/>
    <mergeCell ref="M50:M53"/>
    <mergeCell ref="C54:C57"/>
    <mergeCell ref="D54:D57"/>
    <mergeCell ref="E54:E57"/>
    <mergeCell ref="F54:F57"/>
    <mergeCell ref="F50:F53"/>
    <mergeCell ref="BQ62:BQ65"/>
    <mergeCell ref="BL62:BL65"/>
    <mergeCell ref="BK62:BK65"/>
    <mergeCell ref="BE114:BE117"/>
    <mergeCell ref="BF114:BF117"/>
    <mergeCell ref="BJ114:BJ117"/>
    <mergeCell ref="BI70:BI73"/>
    <mergeCell ref="BJ70:BJ73"/>
    <mergeCell ref="BE66:BE69"/>
    <mergeCell ref="BF66:BF69"/>
    <mergeCell ref="A134:A141"/>
    <mergeCell ref="C134:C137"/>
    <mergeCell ref="D134:D137"/>
    <mergeCell ref="E134:E137"/>
    <mergeCell ref="F134:F137"/>
    <mergeCell ref="G134:G137"/>
    <mergeCell ref="H134:H137"/>
    <mergeCell ref="I134:I137"/>
    <mergeCell ref="J134:J137"/>
    <mergeCell ref="K134:K137"/>
    <mergeCell ref="L134:L137"/>
    <mergeCell ref="M134:M137"/>
    <mergeCell ref="N134:N137"/>
    <mergeCell ref="O134:O137"/>
    <mergeCell ref="P134:P137"/>
    <mergeCell ref="Q134:Q137"/>
    <mergeCell ref="G54:G57"/>
    <mergeCell ref="C110:C113"/>
    <mergeCell ref="C90:C93"/>
    <mergeCell ref="H62:H65"/>
    <mergeCell ref="I62:I65"/>
    <mergeCell ref="J62:J65"/>
    <mergeCell ref="K62:K65"/>
    <mergeCell ref="Q70:Q73"/>
    <mergeCell ref="F78:F81"/>
    <mergeCell ref="G78:G81"/>
    <mergeCell ref="H78:H81"/>
    <mergeCell ref="I78:I81"/>
    <mergeCell ref="P74:P77"/>
    <mergeCell ref="J70:J73"/>
    <mergeCell ref="K70:K73"/>
    <mergeCell ref="L70:L73"/>
    <mergeCell ref="R134:R137"/>
    <mergeCell ref="S134:S137"/>
    <mergeCell ref="T134:T137"/>
    <mergeCell ref="U134:U137"/>
    <mergeCell ref="V134:V137"/>
    <mergeCell ref="W134:W137"/>
    <mergeCell ref="X134:X137"/>
    <mergeCell ref="Y134:Y137"/>
    <mergeCell ref="Z134:Z137"/>
    <mergeCell ref="AA134:AA137"/>
    <mergeCell ref="AB134:AB137"/>
    <mergeCell ref="AC134:AC137"/>
    <mergeCell ref="AD134:AD137"/>
    <mergeCell ref="AE134:AE137"/>
    <mergeCell ref="AF134:AF137"/>
    <mergeCell ref="AG134:AG137"/>
    <mergeCell ref="AH134:AH137"/>
    <mergeCell ref="BO134:BO137"/>
    <mergeCell ref="BP134:BP137"/>
    <mergeCell ref="AI134:AI137"/>
    <mergeCell ref="AJ134:AJ137"/>
    <mergeCell ref="AK134:AK137"/>
    <mergeCell ref="AL134:AL137"/>
    <mergeCell ref="AM134:AM137"/>
    <mergeCell ref="AN134:AN137"/>
    <mergeCell ref="AO134:AO137"/>
    <mergeCell ref="AP134:AP137"/>
    <mergeCell ref="AQ134:AQ137"/>
    <mergeCell ref="AR134:AR137"/>
    <mergeCell ref="AS134:AS137"/>
    <mergeCell ref="AT134:AT137"/>
    <mergeCell ref="AU134:AU137"/>
    <mergeCell ref="AV134:AV137"/>
    <mergeCell ref="AW134:AW137"/>
    <mergeCell ref="AX134:AX137"/>
    <mergeCell ref="AY134:AY137"/>
    <mergeCell ref="AZ134:AZ137"/>
    <mergeCell ref="BA134:BA137"/>
    <mergeCell ref="BB134:BB137"/>
    <mergeCell ref="BC134:BC137"/>
    <mergeCell ref="BD134:BD135"/>
    <mergeCell ref="BE134:BE137"/>
    <mergeCell ref="BF134:BF137"/>
    <mergeCell ref="BG134:BG137"/>
    <mergeCell ref="BH134:BH137"/>
    <mergeCell ref="BI134:BI137"/>
    <mergeCell ref="BJ134:BJ137"/>
    <mergeCell ref="BK134:BK137"/>
    <mergeCell ref="BL134:BL137"/>
    <mergeCell ref="BM134:BM137"/>
    <mergeCell ref="BN134:BN137"/>
    <mergeCell ref="AR138:AR141"/>
    <mergeCell ref="AS138:AS141"/>
    <mergeCell ref="BN138:BN141"/>
    <mergeCell ref="BQ134:BQ137"/>
    <mergeCell ref="BR134:BR137"/>
    <mergeCell ref="BS134:BS137"/>
    <mergeCell ref="BT134:BT137"/>
    <mergeCell ref="BD136:BD137"/>
    <mergeCell ref="C138:C141"/>
    <mergeCell ref="D138:D141"/>
    <mergeCell ref="E138:E141"/>
    <mergeCell ref="F138:F141"/>
    <mergeCell ref="G138:G141"/>
    <mergeCell ref="H138:H141"/>
    <mergeCell ref="I138:I141"/>
    <mergeCell ref="J138:J141"/>
    <mergeCell ref="K138:K141"/>
    <mergeCell ref="L138:L141"/>
    <mergeCell ref="M138:M141"/>
    <mergeCell ref="N138:N141"/>
    <mergeCell ref="O138:O141"/>
    <mergeCell ref="P138:P141"/>
    <mergeCell ref="Q138:Q141"/>
    <mergeCell ref="R138:R141"/>
    <mergeCell ref="S138:S141"/>
    <mergeCell ref="T138:T141"/>
    <mergeCell ref="U138:U141"/>
    <mergeCell ref="V138:V141"/>
    <mergeCell ref="W138:W141"/>
    <mergeCell ref="X138:X141"/>
    <mergeCell ref="Y138:Y141"/>
    <mergeCell ref="Z138:Z141"/>
    <mergeCell ref="BL138:BL141"/>
    <mergeCell ref="BM138:BM141"/>
    <mergeCell ref="AA138:AA141"/>
    <mergeCell ref="BO138:BO141"/>
    <mergeCell ref="BP138:BP141"/>
    <mergeCell ref="BQ138:BQ141"/>
    <mergeCell ref="BR138:BR141"/>
    <mergeCell ref="BS138:BS141"/>
    <mergeCell ref="BT138:BT141"/>
    <mergeCell ref="BD140:BD141"/>
    <mergeCell ref="AT138:AT141"/>
    <mergeCell ref="AU138:AU141"/>
    <mergeCell ref="AV138:AV141"/>
    <mergeCell ref="AW138:AW141"/>
    <mergeCell ref="AX138:AX141"/>
    <mergeCell ref="AY138:AY141"/>
    <mergeCell ref="AZ138:AZ141"/>
    <mergeCell ref="BA138:BA141"/>
    <mergeCell ref="BB138:BB141"/>
    <mergeCell ref="BC138:BC141"/>
    <mergeCell ref="BD138:BD139"/>
    <mergeCell ref="BE138:BE141"/>
    <mergeCell ref="BF138:BF141"/>
    <mergeCell ref="BG138:BG141"/>
    <mergeCell ref="BH138:BH141"/>
    <mergeCell ref="BI138:BI141"/>
    <mergeCell ref="BJ138:BJ141"/>
    <mergeCell ref="C190:C193"/>
    <mergeCell ref="D190:D193"/>
    <mergeCell ref="E190:E193"/>
    <mergeCell ref="F190:F193"/>
    <mergeCell ref="G190:G193"/>
    <mergeCell ref="H190:H193"/>
    <mergeCell ref="I190:I193"/>
    <mergeCell ref="J190:J193"/>
    <mergeCell ref="K190:K193"/>
    <mergeCell ref="L190:L193"/>
    <mergeCell ref="M190:M193"/>
    <mergeCell ref="N190:N193"/>
    <mergeCell ref="O190:O193"/>
    <mergeCell ref="P190:P193"/>
    <mergeCell ref="Q190:Q193"/>
    <mergeCell ref="BK138:BK141"/>
    <mergeCell ref="AC138:AC141"/>
    <mergeCell ref="AD138:AD141"/>
    <mergeCell ref="AE138:AE141"/>
    <mergeCell ref="AF138:AF141"/>
    <mergeCell ref="AG138:AG141"/>
    <mergeCell ref="AH138:AH141"/>
    <mergeCell ref="AI138:AI141"/>
    <mergeCell ref="AJ138:AJ141"/>
    <mergeCell ref="AK138:AK141"/>
    <mergeCell ref="AL138:AL141"/>
    <mergeCell ref="AM138:AM141"/>
    <mergeCell ref="AN138:AN141"/>
    <mergeCell ref="AO138:AO141"/>
    <mergeCell ref="AP138:AP141"/>
    <mergeCell ref="AQ138:AQ141"/>
    <mergeCell ref="AB138:AB141"/>
    <mergeCell ref="AY190:AY193"/>
    <mergeCell ref="R190:R193"/>
    <mergeCell ref="S190:S193"/>
    <mergeCell ref="T190:T193"/>
    <mergeCell ref="U190:U193"/>
    <mergeCell ref="V190:V193"/>
    <mergeCell ref="W190:W193"/>
    <mergeCell ref="X190:X193"/>
    <mergeCell ref="Y190:Y193"/>
    <mergeCell ref="Z190:Z193"/>
    <mergeCell ref="AA190:AA193"/>
    <mergeCell ref="AB190:AB193"/>
    <mergeCell ref="AC190:AC193"/>
    <mergeCell ref="AD190:AD193"/>
    <mergeCell ref="AE190:AE193"/>
    <mergeCell ref="AF190:AF193"/>
    <mergeCell ref="AG190:AG193"/>
    <mergeCell ref="AH190:AH193"/>
    <mergeCell ref="AS194:AS197"/>
    <mergeCell ref="AV194:AV197"/>
    <mergeCell ref="AW194:AW197"/>
    <mergeCell ref="AX194:AX197"/>
    <mergeCell ref="AY194:AY197"/>
    <mergeCell ref="AZ194:AZ197"/>
    <mergeCell ref="BA194:BA197"/>
    <mergeCell ref="BB194:BB197"/>
    <mergeCell ref="BC194:BC197"/>
    <mergeCell ref="BD194:BD195"/>
    <mergeCell ref="BE194:BE197"/>
    <mergeCell ref="BF194:BF197"/>
    <mergeCell ref="BG194:BG197"/>
    <mergeCell ref="BH194:BH197"/>
    <mergeCell ref="BI194:BI197"/>
    <mergeCell ref="BP190:BP193"/>
    <mergeCell ref="AI190:AI193"/>
    <mergeCell ref="AJ190:AJ193"/>
    <mergeCell ref="AK190:AK193"/>
    <mergeCell ref="AL190:AL193"/>
    <mergeCell ref="AM190:AM193"/>
    <mergeCell ref="AN190:AN193"/>
    <mergeCell ref="AO190:AO193"/>
    <mergeCell ref="AP190:AP193"/>
    <mergeCell ref="AQ190:AQ193"/>
    <mergeCell ref="AR190:AR193"/>
    <mergeCell ref="AS190:AS193"/>
    <mergeCell ref="AT190:AT193"/>
    <mergeCell ref="AU190:AU193"/>
    <mergeCell ref="AV190:AV193"/>
    <mergeCell ref="AW190:AW193"/>
    <mergeCell ref="AX190:AX193"/>
    <mergeCell ref="BR190:BR193"/>
    <mergeCell ref="BS190:BS193"/>
    <mergeCell ref="BT190:BT193"/>
    <mergeCell ref="BD192:BD193"/>
    <mergeCell ref="C194:C197"/>
    <mergeCell ref="D194:D197"/>
    <mergeCell ref="E194:E197"/>
    <mergeCell ref="F194:F197"/>
    <mergeCell ref="G194:G197"/>
    <mergeCell ref="H194:H197"/>
    <mergeCell ref="I194:I197"/>
    <mergeCell ref="J194:J197"/>
    <mergeCell ref="K194:K197"/>
    <mergeCell ref="L194:L197"/>
    <mergeCell ref="M194:M197"/>
    <mergeCell ref="N194:N197"/>
    <mergeCell ref="O194:O197"/>
    <mergeCell ref="P194:P197"/>
    <mergeCell ref="Q194:Q197"/>
    <mergeCell ref="R194:R197"/>
    <mergeCell ref="S194:S197"/>
    <mergeCell ref="T194:T197"/>
    <mergeCell ref="U194:U197"/>
    <mergeCell ref="V194:V197"/>
    <mergeCell ref="W194:W197"/>
    <mergeCell ref="X194:X197"/>
    <mergeCell ref="Y194:Y197"/>
    <mergeCell ref="Z194:Z197"/>
    <mergeCell ref="AA194:AA197"/>
    <mergeCell ref="AU194:AU197"/>
    <mergeCell ref="AB194:AB197"/>
    <mergeCell ref="AZ190:AZ193"/>
    <mergeCell ref="AC194:AC197"/>
    <mergeCell ref="AD194:AD197"/>
    <mergeCell ref="AE194:AE197"/>
    <mergeCell ref="AF194:AF197"/>
    <mergeCell ref="AG194:AG197"/>
    <mergeCell ref="AH194:AH197"/>
    <mergeCell ref="AI194:AI197"/>
    <mergeCell ref="AJ194:AJ197"/>
    <mergeCell ref="AK194:AK197"/>
    <mergeCell ref="AL194:AL197"/>
    <mergeCell ref="AM194:AM197"/>
    <mergeCell ref="AN194:AN197"/>
    <mergeCell ref="AO194:AO197"/>
    <mergeCell ref="AP194:AP197"/>
    <mergeCell ref="AQ194:AQ197"/>
    <mergeCell ref="AR194:AR197"/>
    <mergeCell ref="BQ190:BQ193"/>
    <mergeCell ref="BA190:BA193"/>
    <mergeCell ref="BB190:BB193"/>
    <mergeCell ref="BC190:BC193"/>
    <mergeCell ref="BD190:BD191"/>
    <mergeCell ref="BE190:BE193"/>
    <mergeCell ref="BF190:BF193"/>
    <mergeCell ref="BG190:BG193"/>
    <mergeCell ref="BH190:BH193"/>
    <mergeCell ref="BI190:BI193"/>
    <mergeCell ref="BJ190:BJ193"/>
    <mergeCell ref="BK190:BK193"/>
    <mergeCell ref="BL190:BL193"/>
    <mergeCell ref="BM190:BM193"/>
    <mergeCell ref="BN190:BN193"/>
    <mergeCell ref="BO190:BO193"/>
    <mergeCell ref="BK194:BK197"/>
    <mergeCell ref="BL194:BL197"/>
    <mergeCell ref="BM194:BM197"/>
    <mergeCell ref="BN194:BN197"/>
    <mergeCell ref="BO194:BO197"/>
    <mergeCell ref="BP194:BP197"/>
    <mergeCell ref="BQ194:BQ197"/>
    <mergeCell ref="BR194:BR197"/>
    <mergeCell ref="BS194:BS197"/>
    <mergeCell ref="BT194:BT197"/>
    <mergeCell ref="BD196:BD197"/>
    <mergeCell ref="C198:C201"/>
    <mergeCell ref="D198:D201"/>
    <mergeCell ref="E198:E201"/>
    <mergeCell ref="F198:F201"/>
    <mergeCell ref="G198:G201"/>
    <mergeCell ref="H198:H201"/>
    <mergeCell ref="I198:I201"/>
    <mergeCell ref="J198:J201"/>
    <mergeCell ref="K198:K201"/>
    <mergeCell ref="L198:L201"/>
    <mergeCell ref="M198:M201"/>
    <mergeCell ref="N198:N201"/>
    <mergeCell ref="O198:O201"/>
    <mergeCell ref="P198:P201"/>
    <mergeCell ref="Q198:Q201"/>
    <mergeCell ref="R198:R201"/>
    <mergeCell ref="S198:S201"/>
    <mergeCell ref="T198:T201"/>
    <mergeCell ref="U198:U201"/>
    <mergeCell ref="AT194:AT197"/>
    <mergeCell ref="BJ194:BJ197"/>
    <mergeCell ref="BB198:BB201"/>
    <mergeCell ref="BC198:BC201"/>
    <mergeCell ref="V198:V201"/>
    <mergeCell ref="W198:W201"/>
    <mergeCell ref="X198:X201"/>
    <mergeCell ref="Y198:Y201"/>
    <mergeCell ref="Z198:Z201"/>
    <mergeCell ref="AA198:AA201"/>
    <mergeCell ref="AB198:AB201"/>
    <mergeCell ref="AC198:AC201"/>
    <mergeCell ref="AD198:AD201"/>
    <mergeCell ref="AE198:AE201"/>
    <mergeCell ref="AF198:AF201"/>
    <mergeCell ref="AG198:AG201"/>
    <mergeCell ref="AH198:AH201"/>
    <mergeCell ref="AI198:AI201"/>
    <mergeCell ref="AJ198:AJ201"/>
    <mergeCell ref="AK198:AK201"/>
    <mergeCell ref="AL198:AL201"/>
    <mergeCell ref="BE198:BE201"/>
    <mergeCell ref="BF198:BF201"/>
    <mergeCell ref="BG198:BG201"/>
    <mergeCell ref="BH198:BH201"/>
    <mergeCell ref="BI198:BI201"/>
    <mergeCell ref="BJ198:BJ201"/>
    <mergeCell ref="BK198:BK201"/>
    <mergeCell ref="BL198:BL201"/>
    <mergeCell ref="BM198:BM201"/>
    <mergeCell ref="BN198:BN201"/>
    <mergeCell ref="BO198:BO201"/>
    <mergeCell ref="BP198:BP201"/>
    <mergeCell ref="BQ198:BQ201"/>
    <mergeCell ref="BR198:BR201"/>
    <mergeCell ref="BS198:BS201"/>
    <mergeCell ref="BT198:BT201"/>
    <mergeCell ref="BD200:BD201"/>
    <mergeCell ref="C202:C205"/>
    <mergeCell ref="D202:D205"/>
    <mergeCell ref="E202:E205"/>
    <mergeCell ref="F202:F205"/>
    <mergeCell ref="G202:G205"/>
    <mergeCell ref="H202:H205"/>
    <mergeCell ref="I202:I205"/>
    <mergeCell ref="J202:J205"/>
    <mergeCell ref="K202:K205"/>
    <mergeCell ref="L202:L205"/>
    <mergeCell ref="M202:M205"/>
    <mergeCell ref="N202:N205"/>
    <mergeCell ref="O202:O205"/>
    <mergeCell ref="P202:P205"/>
    <mergeCell ref="Q202:Q205"/>
    <mergeCell ref="R202:R205"/>
    <mergeCell ref="BD198:BD199"/>
    <mergeCell ref="AM198:AM201"/>
    <mergeCell ref="AN198:AN201"/>
    <mergeCell ref="AO198:AO201"/>
    <mergeCell ref="AP198:AP201"/>
    <mergeCell ref="AQ198:AQ201"/>
    <mergeCell ref="AR198:AR201"/>
    <mergeCell ref="AS198:AS201"/>
    <mergeCell ref="AT198:AT201"/>
    <mergeCell ref="AU198:AU201"/>
    <mergeCell ref="AV198:AV201"/>
    <mergeCell ref="AW198:AW201"/>
    <mergeCell ref="AX198:AX201"/>
    <mergeCell ref="AY198:AY201"/>
    <mergeCell ref="AZ198:AZ201"/>
    <mergeCell ref="BA198:BA201"/>
    <mergeCell ref="AZ202:AZ205"/>
    <mergeCell ref="S202:S205"/>
    <mergeCell ref="T202:T205"/>
    <mergeCell ref="U202:U205"/>
    <mergeCell ref="V202:V205"/>
    <mergeCell ref="W202:W205"/>
    <mergeCell ref="X202:X205"/>
    <mergeCell ref="Y202:Y205"/>
    <mergeCell ref="Z202:Z205"/>
    <mergeCell ref="AA202:AA205"/>
    <mergeCell ref="AB202:AB205"/>
    <mergeCell ref="AC202:AC205"/>
    <mergeCell ref="AD202:AD205"/>
    <mergeCell ref="AE202:AE205"/>
    <mergeCell ref="AF202:AF205"/>
    <mergeCell ref="AG202:AG205"/>
    <mergeCell ref="AH202:AH205"/>
    <mergeCell ref="AI202:AI205"/>
    <mergeCell ref="BB202:BB205"/>
    <mergeCell ref="BC202:BC205"/>
    <mergeCell ref="BD202:BD203"/>
    <mergeCell ref="BE202:BE205"/>
    <mergeCell ref="BF202:BF205"/>
    <mergeCell ref="BG202:BG205"/>
    <mergeCell ref="BH202:BH205"/>
    <mergeCell ref="BI202:BI205"/>
    <mergeCell ref="BJ202:BJ205"/>
    <mergeCell ref="BK202:BK205"/>
    <mergeCell ref="BL202:BL205"/>
    <mergeCell ref="BM202:BM205"/>
    <mergeCell ref="BN202:BN205"/>
    <mergeCell ref="BO202:BO205"/>
    <mergeCell ref="BP202:BP205"/>
    <mergeCell ref="BQ202:BQ205"/>
    <mergeCell ref="AJ202:AJ205"/>
    <mergeCell ref="AK202:AK205"/>
    <mergeCell ref="AL202:AL205"/>
    <mergeCell ref="AM202:AM205"/>
    <mergeCell ref="AN202:AN205"/>
    <mergeCell ref="AO202:AO205"/>
    <mergeCell ref="AP202:AP205"/>
    <mergeCell ref="AQ202:AQ205"/>
    <mergeCell ref="AR202:AR205"/>
    <mergeCell ref="AS202:AS205"/>
    <mergeCell ref="AT202:AT205"/>
    <mergeCell ref="AU202:AU205"/>
    <mergeCell ref="AV202:AV205"/>
    <mergeCell ref="AW202:AW205"/>
    <mergeCell ref="AX202:AX205"/>
    <mergeCell ref="AY202:AY205"/>
    <mergeCell ref="AR206:AR209"/>
    <mergeCell ref="BR202:BR205"/>
    <mergeCell ref="BS202:BS205"/>
    <mergeCell ref="BT202:BT205"/>
    <mergeCell ref="BD204:BD205"/>
    <mergeCell ref="A190:A205"/>
    <mergeCell ref="C206:C209"/>
    <mergeCell ref="D206:D209"/>
    <mergeCell ref="E206:E209"/>
    <mergeCell ref="F206:F209"/>
    <mergeCell ref="G206:G209"/>
    <mergeCell ref="H206:H209"/>
    <mergeCell ref="I206:I209"/>
    <mergeCell ref="J206:J209"/>
    <mergeCell ref="K206:K209"/>
    <mergeCell ref="L206:L209"/>
    <mergeCell ref="M206:M209"/>
    <mergeCell ref="N206:N209"/>
    <mergeCell ref="O206:O209"/>
    <mergeCell ref="P206:P209"/>
    <mergeCell ref="Q206:Q209"/>
    <mergeCell ref="R206:R209"/>
    <mergeCell ref="S206:S209"/>
    <mergeCell ref="T206:T209"/>
    <mergeCell ref="U206:U209"/>
    <mergeCell ref="V206:V209"/>
    <mergeCell ref="W206:W209"/>
    <mergeCell ref="X206:X209"/>
    <mergeCell ref="Y206:Y209"/>
    <mergeCell ref="Z206:Z209"/>
    <mergeCell ref="AA206:AA209"/>
    <mergeCell ref="BA202:BA205"/>
    <mergeCell ref="AT206:AT209"/>
    <mergeCell ref="AU206:AU209"/>
    <mergeCell ref="AV206:AV209"/>
    <mergeCell ref="AW206:AW209"/>
    <mergeCell ref="AX206:AX209"/>
    <mergeCell ref="AY206:AY209"/>
    <mergeCell ref="AZ206:AZ209"/>
    <mergeCell ref="BA206:BA209"/>
    <mergeCell ref="BB206:BB209"/>
    <mergeCell ref="BC206:BC209"/>
    <mergeCell ref="BD206:BD207"/>
    <mergeCell ref="BE206:BE209"/>
    <mergeCell ref="BF206:BF209"/>
    <mergeCell ref="BG206:BG209"/>
    <mergeCell ref="BH206:BH209"/>
    <mergeCell ref="BI206:BI209"/>
    <mergeCell ref="AB206:AB209"/>
    <mergeCell ref="AC206:AC209"/>
    <mergeCell ref="AD206:AD209"/>
    <mergeCell ref="AE206:AE209"/>
    <mergeCell ref="AF206:AF209"/>
    <mergeCell ref="AG206:AG209"/>
    <mergeCell ref="AH206:AH209"/>
    <mergeCell ref="AI206:AI209"/>
    <mergeCell ref="AJ206:AJ209"/>
    <mergeCell ref="AK206:AK209"/>
    <mergeCell ref="AL206:AL209"/>
    <mergeCell ref="AM206:AM209"/>
    <mergeCell ref="AN206:AN209"/>
    <mergeCell ref="AO206:AO209"/>
    <mergeCell ref="AP206:AP209"/>
    <mergeCell ref="AQ206:AQ209"/>
    <mergeCell ref="BJ206:BJ209"/>
    <mergeCell ref="BK206:BK209"/>
    <mergeCell ref="BL206:BL209"/>
    <mergeCell ref="BM206:BM209"/>
    <mergeCell ref="BN206:BN209"/>
    <mergeCell ref="BO206:BO209"/>
    <mergeCell ref="BP206:BP209"/>
    <mergeCell ref="BQ206:BQ209"/>
    <mergeCell ref="BR206:BR209"/>
    <mergeCell ref="BS206:BS209"/>
    <mergeCell ref="BT206:BT209"/>
    <mergeCell ref="BD208:BD209"/>
    <mergeCell ref="C210:C213"/>
    <mergeCell ref="D210:D213"/>
    <mergeCell ref="E210:E213"/>
    <mergeCell ref="F210:F213"/>
    <mergeCell ref="G210:G213"/>
    <mergeCell ref="H210:H213"/>
    <mergeCell ref="I210:I213"/>
    <mergeCell ref="J210:J213"/>
    <mergeCell ref="K210:K213"/>
    <mergeCell ref="L210:L213"/>
    <mergeCell ref="M210:M213"/>
    <mergeCell ref="N210:N213"/>
    <mergeCell ref="O210:O213"/>
    <mergeCell ref="P210:P213"/>
    <mergeCell ref="Q210:Q213"/>
    <mergeCell ref="R210:R213"/>
    <mergeCell ref="S210:S213"/>
    <mergeCell ref="T210:T213"/>
    <mergeCell ref="U210:U213"/>
    <mergeCell ref="AS206:AS209"/>
    <mergeCell ref="BB210:BB213"/>
    <mergeCell ref="BC210:BC213"/>
    <mergeCell ref="V210:V213"/>
    <mergeCell ref="W210:W213"/>
    <mergeCell ref="X210:X213"/>
    <mergeCell ref="Y210:Y213"/>
    <mergeCell ref="Z210:Z213"/>
    <mergeCell ref="AA210:AA213"/>
    <mergeCell ref="AB210:AB213"/>
    <mergeCell ref="AC210:AC213"/>
    <mergeCell ref="AD210:AD213"/>
    <mergeCell ref="AE210:AE213"/>
    <mergeCell ref="AF210:AF213"/>
    <mergeCell ref="AG210:AG213"/>
    <mergeCell ref="AH210:AH213"/>
    <mergeCell ref="AI210:AI213"/>
    <mergeCell ref="AJ210:AJ213"/>
    <mergeCell ref="AK210:AK213"/>
    <mergeCell ref="AL210:AL213"/>
    <mergeCell ref="BE210:BE213"/>
    <mergeCell ref="BF210:BF213"/>
    <mergeCell ref="BG210:BG213"/>
    <mergeCell ref="BH210:BH213"/>
    <mergeCell ref="BI210:BI213"/>
    <mergeCell ref="BJ210:BJ213"/>
    <mergeCell ref="BK210:BK213"/>
    <mergeCell ref="BL210:BL213"/>
    <mergeCell ref="BM210:BM213"/>
    <mergeCell ref="BN210:BN213"/>
    <mergeCell ref="BO210:BO213"/>
    <mergeCell ref="BP210:BP213"/>
    <mergeCell ref="BQ210:BQ213"/>
    <mergeCell ref="BR210:BR213"/>
    <mergeCell ref="BS210:BS213"/>
    <mergeCell ref="BT210:BT213"/>
    <mergeCell ref="BD212:BD213"/>
    <mergeCell ref="C214:C217"/>
    <mergeCell ref="D214:D217"/>
    <mergeCell ref="E214:E217"/>
    <mergeCell ref="F214:F217"/>
    <mergeCell ref="G214:G217"/>
    <mergeCell ref="H214:H217"/>
    <mergeCell ref="I214:I217"/>
    <mergeCell ref="J214:J217"/>
    <mergeCell ref="K214:K217"/>
    <mergeCell ref="L214:L217"/>
    <mergeCell ref="M214:M217"/>
    <mergeCell ref="N214:N217"/>
    <mergeCell ref="O214:O217"/>
    <mergeCell ref="P214:P217"/>
    <mergeCell ref="Q214:Q217"/>
    <mergeCell ref="R214:R217"/>
    <mergeCell ref="BD210:BD211"/>
    <mergeCell ref="AM210:AM213"/>
    <mergeCell ref="AN210:AN213"/>
    <mergeCell ref="AO210:AO213"/>
    <mergeCell ref="AP210:AP213"/>
    <mergeCell ref="AQ210:AQ213"/>
    <mergeCell ref="AR210:AR213"/>
    <mergeCell ref="AS210:AS213"/>
    <mergeCell ref="AT210:AT213"/>
    <mergeCell ref="AU210:AU213"/>
    <mergeCell ref="AV210:AV213"/>
    <mergeCell ref="AW210:AW213"/>
    <mergeCell ref="AX210:AX213"/>
    <mergeCell ref="AY210:AY213"/>
    <mergeCell ref="AZ210:AZ213"/>
    <mergeCell ref="BA210:BA213"/>
    <mergeCell ref="AZ214:AZ217"/>
    <mergeCell ref="S214:S217"/>
    <mergeCell ref="T214:T217"/>
    <mergeCell ref="U214:U217"/>
    <mergeCell ref="V214:V217"/>
    <mergeCell ref="W214:W217"/>
    <mergeCell ref="X214:X217"/>
    <mergeCell ref="Y214:Y217"/>
    <mergeCell ref="Z214:Z217"/>
    <mergeCell ref="AA214:AA217"/>
    <mergeCell ref="AB214:AB217"/>
    <mergeCell ref="AC214:AC217"/>
    <mergeCell ref="AD214:AD217"/>
    <mergeCell ref="AE214:AE217"/>
    <mergeCell ref="AF214:AF217"/>
    <mergeCell ref="AG214:AG217"/>
    <mergeCell ref="AH214:AH217"/>
    <mergeCell ref="AI214:AI217"/>
    <mergeCell ref="BB214:BB217"/>
    <mergeCell ref="BC214:BC217"/>
    <mergeCell ref="BD214:BD215"/>
    <mergeCell ref="BE214:BE217"/>
    <mergeCell ref="BF214:BF217"/>
    <mergeCell ref="BG214:BG217"/>
    <mergeCell ref="BH214:BH217"/>
    <mergeCell ref="BI214:BI217"/>
    <mergeCell ref="BJ214:BJ217"/>
    <mergeCell ref="BK214:BK217"/>
    <mergeCell ref="BL214:BL217"/>
    <mergeCell ref="BM214:BM217"/>
    <mergeCell ref="BN214:BN217"/>
    <mergeCell ref="BO214:BO217"/>
    <mergeCell ref="BP214:BP217"/>
    <mergeCell ref="BQ214:BQ217"/>
    <mergeCell ref="AJ214:AJ217"/>
    <mergeCell ref="AK214:AK217"/>
    <mergeCell ref="AL214:AL217"/>
    <mergeCell ref="AM214:AM217"/>
    <mergeCell ref="AN214:AN217"/>
    <mergeCell ref="AO214:AO217"/>
    <mergeCell ref="AP214:AP217"/>
    <mergeCell ref="AQ214:AQ217"/>
    <mergeCell ref="AR214:AR217"/>
    <mergeCell ref="AS214:AS217"/>
    <mergeCell ref="AT214:AT217"/>
    <mergeCell ref="AU214:AU217"/>
    <mergeCell ref="AV214:AV217"/>
    <mergeCell ref="AW214:AW217"/>
    <mergeCell ref="AX214:AX217"/>
    <mergeCell ref="AY214:AY217"/>
    <mergeCell ref="BR214:BR217"/>
    <mergeCell ref="BS214:BS217"/>
    <mergeCell ref="BT214:BT217"/>
    <mergeCell ref="BD216:BD217"/>
    <mergeCell ref="C218:C221"/>
    <mergeCell ref="D218:D221"/>
    <mergeCell ref="E218:E221"/>
    <mergeCell ref="F218:F221"/>
    <mergeCell ref="G218:G221"/>
    <mergeCell ref="H218:H221"/>
    <mergeCell ref="I218:I221"/>
    <mergeCell ref="J218:J221"/>
    <mergeCell ref="K218:K221"/>
    <mergeCell ref="L218:L221"/>
    <mergeCell ref="M218:M221"/>
    <mergeCell ref="N218:N221"/>
    <mergeCell ref="O218:O221"/>
    <mergeCell ref="P218:P221"/>
    <mergeCell ref="Q218:Q221"/>
    <mergeCell ref="R218:R221"/>
    <mergeCell ref="S218:S221"/>
    <mergeCell ref="T218:T221"/>
    <mergeCell ref="U218:U221"/>
    <mergeCell ref="V218:V221"/>
    <mergeCell ref="W218:W221"/>
    <mergeCell ref="X218:X221"/>
    <mergeCell ref="Y218:Y221"/>
    <mergeCell ref="Z218:Z221"/>
    <mergeCell ref="AA218:AA221"/>
    <mergeCell ref="AB218:AB221"/>
    <mergeCell ref="AC218:AC221"/>
    <mergeCell ref="BA214:BA217"/>
    <mergeCell ref="BJ218:BJ221"/>
    <mergeCell ref="BK218:BK221"/>
    <mergeCell ref="AD218:AD221"/>
    <mergeCell ref="AE218:AE221"/>
    <mergeCell ref="AF218:AF221"/>
    <mergeCell ref="AG218:AG221"/>
    <mergeCell ref="AH218:AH221"/>
    <mergeCell ref="AI218:AI221"/>
    <mergeCell ref="AJ218:AJ221"/>
    <mergeCell ref="AK218:AK221"/>
    <mergeCell ref="AL218:AL221"/>
    <mergeCell ref="AM218:AM221"/>
    <mergeCell ref="AN218:AN221"/>
    <mergeCell ref="AO218:AO221"/>
    <mergeCell ref="AP218:AP221"/>
    <mergeCell ref="AQ218:AQ221"/>
    <mergeCell ref="AR218:AR221"/>
    <mergeCell ref="AS218:AS221"/>
    <mergeCell ref="AT218:AT221"/>
    <mergeCell ref="U222:U225"/>
    <mergeCell ref="V222:V225"/>
    <mergeCell ref="AU218:AU221"/>
    <mergeCell ref="AV218:AV221"/>
    <mergeCell ref="AW218:AW221"/>
    <mergeCell ref="AX218:AX221"/>
    <mergeCell ref="AY218:AY221"/>
    <mergeCell ref="AZ218:AZ221"/>
    <mergeCell ref="BA218:BA221"/>
    <mergeCell ref="BB218:BB221"/>
    <mergeCell ref="BC218:BC221"/>
    <mergeCell ref="BD218:BD219"/>
    <mergeCell ref="BE218:BE221"/>
    <mergeCell ref="BF218:BF221"/>
    <mergeCell ref="BG218:BG221"/>
    <mergeCell ref="BH218:BH221"/>
    <mergeCell ref="BI218:BI221"/>
    <mergeCell ref="AK222:AK225"/>
    <mergeCell ref="AL222:AL225"/>
    <mergeCell ref="AM222:AM225"/>
    <mergeCell ref="BI222:BI225"/>
    <mergeCell ref="BL218:BL221"/>
    <mergeCell ref="BM218:BM221"/>
    <mergeCell ref="BN218:BN221"/>
    <mergeCell ref="BO218:BO221"/>
    <mergeCell ref="BP218:BP221"/>
    <mergeCell ref="BQ218:BQ221"/>
    <mergeCell ref="BR218:BR221"/>
    <mergeCell ref="BS218:BS221"/>
    <mergeCell ref="BT218:BT221"/>
    <mergeCell ref="BD220:BD221"/>
    <mergeCell ref="A206:A221"/>
    <mergeCell ref="C222:C225"/>
    <mergeCell ref="D222:D225"/>
    <mergeCell ref="E222:E225"/>
    <mergeCell ref="F222:F225"/>
    <mergeCell ref="G222:G225"/>
    <mergeCell ref="H222:H225"/>
    <mergeCell ref="I222:I225"/>
    <mergeCell ref="J222:J225"/>
    <mergeCell ref="K222:K225"/>
    <mergeCell ref="L222:L225"/>
    <mergeCell ref="M222:M225"/>
    <mergeCell ref="N222:N225"/>
    <mergeCell ref="O222:O225"/>
    <mergeCell ref="P222:P225"/>
    <mergeCell ref="Q222:Q225"/>
    <mergeCell ref="R222:R225"/>
    <mergeCell ref="S222:S225"/>
    <mergeCell ref="T222:T225"/>
    <mergeCell ref="BF222:BF225"/>
    <mergeCell ref="BG222:BG225"/>
    <mergeCell ref="BH222:BH225"/>
    <mergeCell ref="BJ222:BJ225"/>
    <mergeCell ref="BK222:BK225"/>
    <mergeCell ref="BL222:BL225"/>
    <mergeCell ref="BM222:BM225"/>
    <mergeCell ref="BN222:BN225"/>
    <mergeCell ref="BO222:BO225"/>
    <mergeCell ref="BP222:BP225"/>
    <mergeCell ref="BQ222:BQ225"/>
    <mergeCell ref="BR222:BR225"/>
    <mergeCell ref="BS222:BS225"/>
    <mergeCell ref="BT222:BT225"/>
    <mergeCell ref="BD224:BD225"/>
    <mergeCell ref="AN222:AN225"/>
    <mergeCell ref="AO222:AO225"/>
    <mergeCell ref="AP222:AP225"/>
    <mergeCell ref="AQ222:AQ225"/>
    <mergeCell ref="AR222:AR225"/>
    <mergeCell ref="AS222:AS225"/>
    <mergeCell ref="AT222:AT225"/>
    <mergeCell ref="AU222:AU225"/>
    <mergeCell ref="AV222:AV225"/>
    <mergeCell ref="AW222:AW225"/>
    <mergeCell ref="AX222:AX225"/>
    <mergeCell ref="AY222:AY225"/>
    <mergeCell ref="AZ222:AZ225"/>
    <mergeCell ref="BA222:BA225"/>
    <mergeCell ref="BB222:BB225"/>
    <mergeCell ref="BC222:BC225"/>
    <mergeCell ref="C226:C229"/>
    <mergeCell ref="D226:D229"/>
    <mergeCell ref="E226:E229"/>
    <mergeCell ref="F226:F229"/>
    <mergeCell ref="G226:G229"/>
    <mergeCell ref="H226:H229"/>
    <mergeCell ref="I226:I229"/>
    <mergeCell ref="J226:J229"/>
    <mergeCell ref="K226:K229"/>
    <mergeCell ref="L226:L229"/>
    <mergeCell ref="M226:M229"/>
    <mergeCell ref="N226:N229"/>
    <mergeCell ref="O226:O229"/>
    <mergeCell ref="P226:P229"/>
    <mergeCell ref="Q226:Q229"/>
    <mergeCell ref="R226:R229"/>
    <mergeCell ref="BE222:BE225"/>
    <mergeCell ref="BD222:BD223"/>
    <mergeCell ref="W222:W225"/>
    <mergeCell ref="X222:X225"/>
    <mergeCell ref="Y222:Y225"/>
    <mergeCell ref="Z222:Z225"/>
    <mergeCell ref="AA222:AA225"/>
    <mergeCell ref="AB222:AB225"/>
    <mergeCell ref="AC222:AC225"/>
    <mergeCell ref="AD222:AD225"/>
    <mergeCell ref="AE222:AE225"/>
    <mergeCell ref="AF222:AF225"/>
    <mergeCell ref="AG222:AG225"/>
    <mergeCell ref="AH222:AH225"/>
    <mergeCell ref="AI222:AI225"/>
    <mergeCell ref="AJ222:AJ225"/>
    <mergeCell ref="S226:S229"/>
    <mergeCell ref="T226:T229"/>
    <mergeCell ref="U226:U229"/>
    <mergeCell ref="V226:V229"/>
    <mergeCell ref="W226:W229"/>
    <mergeCell ref="X226:X229"/>
    <mergeCell ref="Y226:Y229"/>
    <mergeCell ref="Z226:Z229"/>
    <mergeCell ref="AA226:AA229"/>
    <mergeCell ref="AB226:AB229"/>
    <mergeCell ref="AC226:AC229"/>
    <mergeCell ref="AD226:AD229"/>
    <mergeCell ref="AE226:AE229"/>
    <mergeCell ref="AF226:AF229"/>
    <mergeCell ref="AG226:AG229"/>
    <mergeCell ref="AH226:AH229"/>
    <mergeCell ref="AI226:AI229"/>
    <mergeCell ref="AJ226:AJ229"/>
    <mergeCell ref="AK226:AK229"/>
    <mergeCell ref="AL226:AL229"/>
    <mergeCell ref="AM226:AM229"/>
    <mergeCell ref="AN226:AN229"/>
    <mergeCell ref="AO226:AO229"/>
    <mergeCell ref="AP226:AP229"/>
    <mergeCell ref="AQ226:AQ229"/>
    <mergeCell ref="AR226:AR229"/>
    <mergeCell ref="AS226:AS229"/>
    <mergeCell ref="AT226:AT229"/>
    <mergeCell ref="AU226:AU229"/>
    <mergeCell ref="AV226:AV229"/>
    <mergeCell ref="AW226:AW229"/>
    <mergeCell ref="AX226:AX229"/>
    <mergeCell ref="AY226:AY229"/>
    <mergeCell ref="AZ226:AZ229"/>
    <mergeCell ref="BA226:BA229"/>
    <mergeCell ref="BB226:BB229"/>
    <mergeCell ref="BC226:BC229"/>
    <mergeCell ref="BD226:BD227"/>
    <mergeCell ref="BE226:BE229"/>
    <mergeCell ref="BF226:BF229"/>
    <mergeCell ref="BG226:BG229"/>
    <mergeCell ref="BH226:BH229"/>
    <mergeCell ref="BI226:BI229"/>
    <mergeCell ref="BJ226:BJ229"/>
    <mergeCell ref="BK226:BK229"/>
    <mergeCell ref="BL226:BL229"/>
    <mergeCell ref="BM226:BM229"/>
    <mergeCell ref="BN226:BN229"/>
    <mergeCell ref="BO226:BO229"/>
    <mergeCell ref="BP226:BP229"/>
    <mergeCell ref="BQ226:BQ229"/>
    <mergeCell ref="AT230:AT233"/>
    <mergeCell ref="BR226:BR229"/>
    <mergeCell ref="BS226:BS229"/>
    <mergeCell ref="BT226:BT229"/>
    <mergeCell ref="BD228:BD229"/>
    <mergeCell ref="C230:C233"/>
    <mergeCell ref="D230:D233"/>
    <mergeCell ref="E230:E233"/>
    <mergeCell ref="F230:F233"/>
    <mergeCell ref="G230:G233"/>
    <mergeCell ref="H230:H233"/>
    <mergeCell ref="I230:I233"/>
    <mergeCell ref="J230:J233"/>
    <mergeCell ref="K230:K233"/>
    <mergeCell ref="L230:L233"/>
    <mergeCell ref="M230:M233"/>
    <mergeCell ref="N230:N233"/>
    <mergeCell ref="O230:O233"/>
    <mergeCell ref="P230:P233"/>
    <mergeCell ref="Q230:Q233"/>
    <mergeCell ref="R230:R233"/>
    <mergeCell ref="S230:S233"/>
    <mergeCell ref="T230:T233"/>
    <mergeCell ref="U230:U233"/>
    <mergeCell ref="V230:V233"/>
    <mergeCell ref="W230:W233"/>
    <mergeCell ref="X230:X233"/>
    <mergeCell ref="Y230:Y233"/>
    <mergeCell ref="Z230:Z233"/>
    <mergeCell ref="AA230:AA233"/>
    <mergeCell ref="AB230:AB233"/>
    <mergeCell ref="AC230:AC233"/>
    <mergeCell ref="AV230:AV233"/>
    <mergeCell ref="AW230:AW233"/>
    <mergeCell ref="AX230:AX233"/>
    <mergeCell ref="AY230:AY233"/>
    <mergeCell ref="AZ230:AZ233"/>
    <mergeCell ref="BA230:BA233"/>
    <mergeCell ref="BB230:BB233"/>
    <mergeCell ref="BC230:BC233"/>
    <mergeCell ref="BD230:BD231"/>
    <mergeCell ref="BE230:BE233"/>
    <mergeCell ref="BF230:BF233"/>
    <mergeCell ref="BG230:BG233"/>
    <mergeCell ref="BH230:BH233"/>
    <mergeCell ref="BI230:BI233"/>
    <mergeCell ref="BJ230:BJ233"/>
    <mergeCell ref="BK230:BK233"/>
    <mergeCell ref="AD230:AD233"/>
    <mergeCell ref="AE230:AE233"/>
    <mergeCell ref="AF230:AF233"/>
    <mergeCell ref="AG230:AG233"/>
    <mergeCell ref="AH230:AH233"/>
    <mergeCell ref="AI230:AI233"/>
    <mergeCell ref="AJ230:AJ233"/>
    <mergeCell ref="AK230:AK233"/>
    <mergeCell ref="AL230:AL233"/>
    <mergeCell ref="AM230:AM233"/>
    <mergeCell ref="AN230:AN233"/>
    <mergeCell ref="AO230:AO233"/>
    <mergeCell ref="AP230:AP233"/>
    <mergeCell ref="AQ230:AQ233"/>
    <mergeCell ref="AR230:AR233"/>
    <mergeCell ref="AS230:AS233"/>
    <mergeCell ref="BL230:BL233"/>
    <mergeCell ref="BM230:BM233"/>
    <mergeCell ref="BN230:BN233"/>
    <mergeCell ref="BO230:BO233"/>
    <mergeCell ref="BP230:BP233"/>
    <mergeCell ref="BQ230:BQ233"/>
    <mergeCell ref="BR230:BR233"/>
    <mergeCell ref="BS230:BS233"/>
    <mergeCell ref="BT230:BT233"/>
    <mergeCell ref="BD232:BD233"/>
    <mergeCell ref="C234:C237"/>
    <mergeCell ref="D234:D237"/>
    <mergeCell ref="E234:E237"/>
    <mergeCell ref="F234:F237"/>
    <mergeCell ref="G234:G237"/>
    <mergeCell ref="H234:H237"/>
    <mergeCell ref="I234:I237"/>
    <mergeCell ref="J234:J237"/>
    <mergeCell ref="K234:K237"/>
    <mergeCell ref="L234:L237"/>
    <mergeCell ref="M234:M237"/>
    <mergeCell ref="N234:N237"/>
    <mergeCell ref="O234:O237"/>
    <mergeCell ref="P234:P237"/>
    <mergeCell ref="Q234:Q237"/>
    <mergeCell ref="R234:R237"/>
    <mergeCell ref="S234:S237"/>
    <mergeCell ref="T234:T237"/>
    <mergeCell ref="U234:U237"/>
    <mergeCell ref="V234:V237"/>
    <mergeCell ref="W234:W237"/>
    <mergeCell ref="AU230:AU233"/>
    <mergeCell ref="C238:C241"/>
    <mergeCell ref="D238:D241"/>
    <mergeCell ref="E238:E241"/>
    <mergeCell ref="F238:F241"/>
    <mergeCell ref="G238:G241"/>
    <mergeCell ref="H238:H241"/>
    <mergeCell ref="I238:I241"/>
    <mergeCell ref="J238:J241"/>
    <mergeCell ref="K238:K241"/>
    <mergeCell ref="L238:L241"/>
    <mergeCell ref="M238:M241"/>
    <mergeCell ref="N238:N241"/>
    <mergeCell ref="AO234:AO237"/>
    <mergeCell ref="AP234:AP237"/>
    <mergeCell ref="AQ234:AQ237"/>
    <mergeCell ref="AR234:AR237"/>
    <mergeCell ref="X234:X237"/>
    <mergeCell ref="Y234:Y237"/>
    <mergeCell ref="Z234:Z237"/>
    <mergeCell ref="AA234:AA237"/>
    <mergeCell ref="AB234:AB237"/>
    <mergeCell ref="AC234:AC237"/>
    <mergeCell ref="AD234:AD237"/>
    <mergeCell ref="AE234:AE237"/>
    <mergeCell ref="AF234:AF237"/>
    <mergeCell ref="AG234:AG237"/>
    <mergeCell ref="AH234:AH237"/>
    <mergeCell ref="AI234:AI237"/>
    <mergeCell ref="AJ234:AJ237"/>
    <mergeCell ref="AK234:AK237"/>
    <mergeCell ref="AL234:AL237"/>
    <mergeCell ref="O238:O241"/>
    <mergeCell ref="BF234:BF237"/>
    <mergeCell ref="BG234:BG237"/>
    <mergeCell ref="BH234:BH237"/>
    <mergeCell ref="BI234:BI237"/>
    <mergeCell ref="BJ234:BJ237"/>
    <mergeCell ref="BK234:BK237"/>
    <mergeCell ref="BL234:BL237"/>
    <mergeCell ref="BM234:BM237"/>
    <mergeCell ref="BN234:BN237"/>
    <mergeCell ref="BO234:BO237"/>
    <mergeCell ref="BP234:BP237"/>
    <mergeCell ref="BQ234:BQ237"/>
    <mergeCell ref="BR234:BR237"/>
    <mergeCell ref="BS234:BS237"/>
    <mergeCell ref="BT234:BT237"/>
    <mergeCell ref="BD236:BD237"/>
    <mergeCell ref="A222:A237"/>
    <mergeCell ref="AS234:AS237"/>
    <mergeCell ref="AT234:AT237"/>
    <mergeCell ref="AU234:AU237"/>
    <mergeCell ref="AV234:AV237"/>
    <mergeCell ref="AW234:AW237"/>
    <mergeCell ref="AX234:AX237"/>
    <mergeCell ref="AY234:AY237"/>
    <mergeCell ref="AZ234:AZ237"/>
    <mergeCell ref="BA234:BA237"/>
    <mergeCell ref="BB234:BB237"/>
    <mergeCell ref="BC234:BC237"/>
    <mergeCell ref="BD234:BD235"/>
    <mergeCell ref="BE234:BE237"/>
    <mergeCell ref="AM234:AM237"/>
    <mergeCell ref="AN234:AN237"/>
    <mergeCell ref="P238:P241"/>
    <mergeCell ref="Q238:Q241"/>
    <mergeCell ref="R238:R241"/>
    <mergeCell ref="S238:S241"/>
    <mergeCell ref="T238:T241"/>
    <mergeCell ref="U238:U241"/>
    <mergeCell ref="V238:V241"/>
    <mergeCell ref="W238:W241"/>
    <mergeCell ref="X238:X241"/>
    <mergeCell ref="Y238:Y241"/>
    <mergeCell ref="Z238:Z241"/>
    <mergeCell ref="AA238:AA241"/>
    <mergeCell ref="AB238:AB241"/>
    <mergeCell ref="AC238:AC241"/>
    <mergeCell ref="AD238:AD241"/>
    <mergeCell ref="AE238:AE241"/>
    <mergeCell ref="AX238:AX241"/>
    <mergeCell ref="BK238:BK241"/>
    <mergeCell ref="BL238:BL241"/>
    <mergeCell ref="BM238:BM241"/>
    <mergeCell ref="AF238:AF241"/>
    <mergeCell ref="AG238:AG241"/>
    <mergeCell ref="AH238:AH241"/>
    <mergeCell ref="AI238:AI241"/>
    <mergeCell ref="AJ238:AJ241"/>
    <mergeCell ref="AK238:AK241"/>
    <mergeCell ref="AL238:AL241"/>
    <mergeCell ref="AM238:AM241"/>
    <mergeCell ref="AN238:AN241"/>
    <mergeCell ref="AO238:AO241"/>
    <mergeCell ref="AP238:AP241"/>
    <mergeCell ref="AQ238:AQ241"/>
    <mergeCell ref="AR238:AR241"/>
    <mergeCell ref="AS238:AS241"/>
    <mergeCell ref="AT238:AT241"/>
    <mergeCell ref="AU238:AU241"/>
    <mergeCell ref="BG238:BG241"/>
    <mergeCell ref="BH238:BH241"/>
    <mergeCell ref="BI238:BI241"/>
    <mergeCell ref="BJ238:BJ241"/>
    <mergeCell ref="BN238:BN241"/>
    <mergeCell ref="BO238:BO241"/>
    <mergeCell ref="BP238:BP241"/>
    <mergeCell ref="BQ238:BQ241"/>
    <mergeCell ref="BR238:BR241"/>
    <mergeCell ref="BS238:BS241"/>
    <mergeCell ref="BT238:BT241"/>
    <mergeCell ref="BD240:BD241"/>
    <mergeCell ref="C242:C245"/>
    <mergeCell ref="D242:D245"/>
    <mergeCell ref="E242:E245"/>
    <mergeCell ref="F242:F245"/>
    <mergeCell ref="G242:G245"/>
    <mergeCell ref="H242:H245"/>
    <mergeCell ref="I242:I245"/>
    <mergeCell ref="J242:J245"/>
    <mergeCell ref="K242:K245"/>
    <mergeCell ref="L242:L245"/>
    <mergeCell ref="M242:M245"/>
    <mergeCell ref="N242:N245"/>
    <mergeCell ref="O242:O245"/>
    <mergeCell ref="P242:P245"/>
    <mergeCell ref="Q242:Q245"/>
    <mergeCell ref="R242:R245"/>
    <mergeCell ref="S242:S245"/>
    <mergeCell ref="T242:T245"/>
    <mergeCell ref="U242:U245"/>
    <mergeCell ref="V242:V245"/>
    <mergeCell ref="W242:W245"/>
    <mergeCell ref="X242:X245"/>
    <mergeCell ref="Y242:Y245"/>
    <mergeCell ref="AW238:AW241"/>
    <mergeCell ref="BF242:BF245"/>
    <mergeCell ref="BG242:BG245"/>
    <mergeCell ref="Z242:Z245"/>
    <mergeCell ref="AA242:AA245"/>
    <mergeCell ref="AB242:AB245"/>
    <mergeCell ref="AC242:AC245"/>
    <mergeCell ref="AD242:AD245"/>
    <mergeCell ref="AE242:AE245"/>
    <mergeCell ref="AF242:AF245"/>
    <mergeCell ref="AG242:AG245"/>
    <mergeCell ref="AH242:AH245"/>
    <mergeCell ref="AI242:AI245"/>
    <mergeCell ref="AJ242:AJ245"/>
    <mergeCell ref="AK242:AK245"/>
    <mergeCell ref="AL242:AL245"/>
    <mergeCell ref="AM242:AM245"/>
    <mergeCell ref="AN242:AN245"/>
    <mergeCell ref="AO242:AO245"/>
    <mergeCell ref="AP242:AP245"/>
    <mergeCell ref="S246:S249"/>
    <mergeCell ref="AQ242:AQ245"/>
    <mergeCell ref="AR242:AR245"/>
    <mergeCell ref="AS242:AS245"/>
    <mergeCell ref="AT242:AT245"/>
    <mergeCell ref="AU242:AU245"/>
    <mergeCell ref="AV242:AV245"/>
    <mergeCell ref="AW242:AW245"/>
    <mergeCell ref="AX242:AX245"/>
    <mergeCell ref="AY242:AY245"/>
    <mergeCell ref="AZ242:AZ245"/>
    <mergeCell ref="BA242:BA245"/>
    <mergeCell ref="BB242:BB245"/>
    <mergeCell ref="BC242:BC245"/>
    <mergeCell ref="BD242:BD243"/>
    <mergeCell ref="BE242:BE245"/>
    <mergeCell ref="AI246:AI249"/>
    <mergeCell ref="AJ246:AJ249"/>
    <mergeCell ref="T246:T249"/>
    <mergeCell ref="U246:U249"/>
    <mergeCell ref="V246:V249"/>
    <mergeCell ref="W246:W249"/>
    <mergeCell ref="X246:X249"/>
    <mergeCell ref="Y246:Y249"/>
    <mergeCell ref="Z246:Z249"/>
    <mergeCell ref="AA246:AA249"/>
    <mergeCell ref="AB246:AB249"/>
    <mergeCell ref="AC246:AC249"/>
    <mergeCell ref="AD246:AD249"/>
    <mergeCell ref="AE246:AE249"/>
    <mergeCell ref="AF246:AF249"/>
    <mergeCell ref="AG246:AG249"/>
    <mergeCell ref="BH242:BH245"/>
    <mergeCell ref="BI242:BI245"/>
    <mergeCell ref="BJ242:BJ245"/>
    <mergeCell ref="BK242:BK245"/>
    <mergeCell ref="BL242:BL245"/>
    <mergeCell ref="BM242:BM245"/>
    <mergeCell ref="BN242:BN245"/>
    <mergeCell ref="BO242:BO245"/>
    <mergeCell ref="BP242:BP245"/>
    <mergeCell ref="BQ242:BQ245"/>
    <mergeCell ref="BR242:BR245"/>
    <mergeCell ref="BS242:BS245"/>
    <mergeCell ref="BT242:BT245"/>
    <mergeCell ref="BD244:BD245"/>
    <mergeCell ref="C246:C249"/>
    <mergeCell ref="D246:D249"/>
    <mergeCell ref="E246:E249"/>
    <mergeCell ref="F246:F249"/>
    <mergeCell ref="G246:G249"/>
    <mergeCell ref="H246:H249"/>
    <mergeCell ref="I246:I249"/>
    <mergeCell ref="J246:J249"/>
    <mergeCell ref="K246:K249"/>
    <mergeCell ref="L246:L249"/>
    <mergeCell ref="M246:M249"/>
    <mergeCell ref="N246:N249"/>
    <mergeCell ref="O246:O249"/>
    <mergeCell ref="P246:P249"/>
    <mergeCell ref="Q246:Q249"/>
    <mergeCell ref="BG246:BG249"/>
    <mergeCell ref="BH246:BH249"/>
    <mergeCell ref="R246:R249"/>
    <mergeCell ref="BI246:BI249"/>
    <mergeCell ref="BJ246:BJ249"/>
    <mergeCell ref="BK246:BK249"/>
    <mergeCell ref="BL246:BL249"/>
    <mergeCell ref="BM246:BM249"/>
    <mergeCell ref="BN246:BN249"/>
    <mergeCell ref="BO246:BO249"/>
    <mergeCell ref="BP246:BP249"/>
    <mergeCell ref="BQ246:BQ249"/>
    <mergeCell ref="BR246:BR249"/>
    <mergeCell ref="AK246:AK249"/>
    <mergeCell ref="AL246:AL249"/>
    <mergeCell ref="AM246:AM249"/>
    <mergeCell ref="AN246:AN249"/>
    <mergeCell ref="AO246:AO249"/>
    <mergeCell ref="AP246:AP249"/>
    <mergeCell ref="AQ246:AQ249"/>
    <mergeCell ref="AR246:AR249"/>
    <mergeCell ref="AS246:AS249"/>
    <mergeCell ref="AT246:AT249"/>
    <mergeCell ref="AU246:AU249"/>
    <mergeCell ref="AV246:AV249"/>
    <mergeCell ref="AW246:AW249"/>
    <mergeCell ref="AX246:AX249"/>
    <mergeCell ref="AY246:AY249"/>
    <mergeCell ref="AZ246:AZ249"/>
    <mergeCell ref="BA246:BA249"/>
    <mergeCell ref="BC246:BC249"/>
    <mergeCell ref="BD246:BD247"/>
    <mergeCell ref="BE246:BE249"/>
    <mergeCell ref="BF246:BF249"/>
    <mergeCell ref="BB246:BB249"/>
    <mergeCell ref="AH246:AH249"/>
    <mergeCell ref="BS246:BS249"/>
    <mergeCell ref="BT246:BT249"/>
    <mergeCell ref="BD248:BD249"/>
    <mergeCell ref="C250:C253"/>
    <mergeCell ref="D250:D253"/>
    <mergeCell ref="E250:E253"/>
    <mergeCell ref="F250:F253"/>
    <mergeCell ref="G250:G253"/>
    <mergeCell ref="H250:H253"/>
    <mergeCell ref="I250:I253"/>
    <mergeCell ref="J250:J253"/>
    <mergeCell ref="K250:K253"/>
    <mergeCell ref="L250:L253"/>
    <mergeCell ref="M250:M253"/>
    <mergeCell ref="N250:N253"/>
    <mergeCell ref="O250:O253"/>
    <mergeCell ref="P250:P253"/>
    <mergeCell ref="Q250:Q253"/>
    <mergeCell ref="R250:R253"/>
    <mergeCell ref="S250:S253"/>
    <mergeCell ref="T250:T253"/>
    <mergeCell ref="U250:U253"/>
    <mergeCell ref="V250:V253"/>
    <mergeCell ref="W250:W253"/>
    <mergeCell ref="X250:X253"/>
    <mergeCell ref="Y250:Y253"/>
    <mergeCell ref="Z250:Z253"/>
    <mergeCell ref="AA250:AA253"/>
    <mergeCell ref="AB250:AB253"/>
    <mergeCell ref="AC250:AC253"/>
    <mergeCell ref="AD250:AD253"/>
    <mergeCell ref="BN250:BN253"/>
    <mergeCell ref="BO250:BO253"/>
    <mergeCell ref="BP250:BP253"/>
    <mergeCell ref="BQ250:BQ253"/>
    <mergeCell ref="BR250:BR253"/>
    <mergeCell ref="BS250:BS253"/>
    <mergeCell ref="BT250:BT253"/>
    <mergeCell ref="BD252:BD253"/>
    <mergeCell ref="A238:A253"/>
    <mergeCell ref="AV250:AV253"/>
    <mergeCell ref="AW250:AW253"/>
    <mergeCell ref="AX250:AX253"/>
    <mergeCell ref="AY250:AY253"/>
    <mergeCell ref="AZ250:AZ253"/>
    <mergeCell ref="BA250:BA253"/>
    <mergeCell ref="BB250:BB253"/>
    <mergeCell ref="BC250:BC253"/>
    <mergeCell ref="BD250:BD251"/>
    <mergeCell ref="BE250:BE253"/>
    <mergeCell ref="BF250:BF253"/>
    <mergeCell ref="BG250:BG253"/>
    <mergeCell ref="BH250:BH253"/>
    <mergeCell ref="BI250:BI253"/>
    <mergeCell ref="BJ250:BJ253"/>
    <mergeCell ref="BK250:BK253"/>
    <mergeCell ref="BL250:BL253"/>
    <mergeCell ref="AE250:AE253"/>
    <mergeCell ref="AF250:AF253"/>
    <mergeCell ref="AG250:AG253"/>
    <mergeCell ref="AH250:AH253"/>
    <mergeCell ref="AI250:AI253"/>
    <mergeCell ref="AJ250:AJ253"/>
    <mergeCell ref="C522:C525"/>
    <mergeCell ref="D522:D525"/>
    <mergeCell ref="E522:E525"/>
    <mergeCell ref="F522:F525"/>
    <mergeCell ref="G522:G525"/>
    <mergeCell ref="H522:H525"/>
    <mergeCell ref="I522:I525"/>
    <mergeCell ref="J522:J525"/>
    <mergeCell ref="K522:K525"/>
    <mergeCell ref="L522:L525"/>
    <mergeCell ref="M522:M525"/>
    <mergeCell ref="N522:N525"/>
    <mergeCell ref="O522:O525"/>
    <mergeCell ref="P522:P525"/>
    <mergeCell ref="Q522:Q525"/>
    <mergeCell ref="R522:R525"/>
    <mergeCell ref="BM250:BM253"/>
    <mergeCell ref="AK250:AK253"/>
    <mergeCell ref="AL250:AL253"/>
    <mergeCell ref="AM250:AM253"/>
    <mergeCell ref="AN250:AN253"/>
    <mergeCell ref="AO250:AO253"/>
    <mergeCell ref="AP250:AP253"/>
    <mergeCell ref="AQ250:AQ253"/>
    <mergeCell ref="AR250:AR253"/>
    <mergeCell ref="AS250:AS253"/>
    <mergeCell ref="AT250:AT253"/>
    <mergeCell ref="AU250:AU253"/>
    <mergeCell ref="C258:C261"/>
    <mergeCell ref="D258:D261"/>
    <mergeCell ref="E258:E261"/>
    <mergeCell ref="F258:F261"/>
    <mergeCell ref="S522:S525"/>
    <mergeCell ref="T522:T525"/>
    <mergeCell ref="U522:U525"/>
    <mergeCell ref="V522:V525"/>
    <mergeCell ref="W522:W525"/>
    <mergeCell ref="X522:X525"/>
    <mergeCell ref="Y522:Y525"/>
    <mergeCell ref="Z522:Z525"/>
    <mergeCell ref="AA522:AA525"/>
    <mergeCell ref="AB522:AB525"/>
    <mergeCell ref="AC522:AC525"/>
    <mergeCell ref="AD522:AD525"/>
    <mergeCell ref="AE522:AE525"/>
    <mergeCell ref="AF522:AF525"/>
    <mergeCell ref="AG522:AG525"/>
    <mergeCell ref="AH522:AH525"/>
    <mergeCell ref="AI522:AI525"/>
    <mergeCell ref="AJ522:AJ525"/>
    <mergeCell ref="AK522:AK525"/>
    <mergeCell ref="AL522:AL525"/>
    <mergeCell ref="AM522:AM525"/>
    <mergeCell ref="AN522:AN525"/>
    <mergeCell ref="AO522:AO525"/>
    <mergeCell ref="AP522:AP525"/>
    <mergeCell ref="AQ522:AQ525"/>
    <mergeCell ref="AR522:AR525"/>
    <mergeCell ref="AS522:AS525"/>
    <mergeCell ref="AT522:AT525"/>
    <mergeCell ref="AU522:AU525"/>
    <mergeCell ref="AV522:AV525"/>
    <mergeCell ref="AW522:AW525"/>
    <mergeCell ref="AX522:AX525"/>
    <mergeCell ref="AY522:AY525"/>
    <mergeCell ref="AZ522:AZ525"/>
    <mergeCell ref="BA522:BA525"/>
    <mergeCell ref="BB522:BB525"/>
    <mergeCell ref="BC522:BC525"/>
    <mergeCell ref="BD522:BD523"/>
    <mergeCell ref="BE522:BE525"/>
    <mergeCell ref="BF522:BF525"/>
    <mergeCell ref="BG522:BG525"/>
    <mergeCell ref="BH522:BH525"/>
    <mergeCell ref="BI522:BI525"/>
    <mergeCell ref="BJ522:BJ525"/>
    <mergeCell ref="BK522:BK525"/>
    <mergeCell ref="BL522:BL525"/>
    <mergeCell ref="BM522:BM525"/>
    <mergeCell ref="BN522:BN525"/>
    <mergeCell ref="BO522:BO525"/>
    <mergeCell ref="BP522:BP525"/>
    <mergeCell ref="BQ522:BQ525"/>
    <mergeCell ref="AQ526:AQ529"/>
    <mergeCell ref="BR522:BR525"/>
    <mergeCell ref="BS522:BS525"/>
    <mergeCell ref="BT522:BT525"/>
    <mergeCell ref="CQ522:CQ525"/>
    <mergeCell ref="CR522:CR525"/>
    <mergeCell ref="BD524:BD525"/>
    <mergeCell ref="A522:A525"/>
    <mergeCell ref="C526:C529"/>
    <mergeCell ref="D526:D529"/>
    <mergeCell ref="E526:E529"/>
    <mergeCell ref="F526:F529"/>
    <mergeCell ref="G526:G529"/>
    <mergeCell ref="H526:H529"/>
    <mergeCell ref="I526:I529"/>
    <mergeCell ref="J526:J529"/>
    <mergeCell ref="K526:K529"/>
    <mergeCell ref="L526:L529"/>
    <mergeCell ref="M526:M529"/>
    <mergeCell ref="N526:N529"/>
    <mergeCell ref="O526:O529"/>
    <mergeCell ref="P526:P529"/>
    <mergeCell ref="Q526:Q529"/>
    <mergeCell ref="R526:R529"/>
    <mergeCell ref="S526:S529"/>
    <mergeCell ref="T526:T529"/>
    <mergeCell ref="U526:U529"/>
    <mergeCell ref="V526:V529"/>
    <mergeCell ref="W526:W529"/>
    <mergeCell ref="X526:X529"/>
    <mergeCell ref="Y526:Y529"/>
    <mergeCell ref="Z526:Z529"/>
    <mergeCell ref="AS526:AS529"/>
    <mergeCell ref="AT526:AT529"/>
    <mergeCell ref="AU526:AU529"/>
    <mergeCell ref="AV526:AV529"/>
    <mergeCell ref="AW526:AW529"/>
    <mergeCell ref="AX526:AX529"/>
    <mergeCell ref="AY526:AY529"/>
    <mergeCell ref="AZ526:AZ529"/>
    <mergeCell ref="BA526:BA529"/>
    <mergeCell ref="BB526:BB529"/>
    <mergeCell ref="BC526:BC529"/>
    <mergeCell ref="BD526:BD527"/>
    <mergeCell ref="BE526:BE529"/>
    <mergeCell ref="BF526:BF529"/>
    <mergeCell ref="BG526:BG529"/>
    <mergeCell ref="BH526:BH529"/>
    <mergeCell ref="AA526:AA529"/>
    <mergeCell ref="AB526:AB529"/>
    <mergeCell ref="AC526:AC529"/>
    <mergeCell ref="AD526:AD529"/>
    <mergeCell ref="AE526:AE529"/>
    <mergeCell ref="AF526:AF529"/>
    <mergeCell ref="AG526:AG529"/>
    <mergeCell ref="AH526:AH529"/>
    <mergeCell ref="AI526:AI529"/>
    <mergeCell ref="AJ526:AJ529"/>
    <mergeCell ref="AK526:AK529"/>
    <mergeCell ref="AL526:AL529"/>
    <mergeCell ref="AM526:AM529"/>
    <mergeCell ref="AN526:AN529"/>
    <mergeCell ref="AO526:AO529"/>
    <mergeCell ref="AP526:AP529"/>
    <mergeCell ref="BI526:BI529"/>
    <mergeCell ref="BJ526:BJ529"/>
    <mergeCell ref="BK526:BK529"/>
    <mergeCell ref="BL526:BL529"/>
    <mergeCell ref="BM526:BM529"/>
    <mergeCell ref="BN526:BN529"/>
    <mergeCell ref="BO526:BO529"/>
    <mergeCell ref="BP526:BP529"/>
    <mergeCell ref="BQ526:BQ529"/>
    <mergeCell ref="BR526:BR529"/>
    <mergeCell ref="BS526:BS529"/>
    <mergeCell ref="BT526:BT529"/>
    <mergeCell ref="CQ526:CQ529"/>
    <mergeCell ref="CR526:CR529"/>
    <mergeCell ref="BD528:BD529"/>
    <mergeCell ref="A526:A529"/>
    <mergeCell ref="C530:C533"/>
    <mergeCell ref="D530:D533"/>
    <mergeCell ref="E530:E533"/>
    <mergeCell ref="F530:F533"/>
    <mergeCell ref="G530:G533"/>
    <mergeCell ref="H530:H533"/>
    <mergeCell ref="I530:I533"/>
    <mergeCell ref="J530:J533"/>
    <mergeCell ref="K530:K533"/>
    <mergeCell ref="L530:L533"/>
    <mergeCell ref="M530:M533"/>
    <mergeCell ref="N530:N533"/>
    <mergeCell ref="O530:O533"/>
    <mergeCell ref="P530:P533"/>
    <mergeCell ref="Q530:Q533"/>
    <mergeCell ref="AR526:AR529"/>
    <mergeCell ref="R530:R533"/>
    <mergeCell ref="S530:S533"/>
    <mergeCell ref="T530:T533"/>
    <mergeCell ref="U530:U533"/>
    <mergeCell ref="V530:V533"/>
    <mergeCell ref="W530:W533"/>
    <mergeCell ref="X530:X533"/>
    <mergeCell ref="Y530:Y533"/>
    <mergeCell ref="Z530:Z533"/>
    <mergeCell ref="AA530:AA533"/>
    <mergeCell ref="AB530:AB533"/>
    <mergeCell ref="AC530:AC533"/>
    <mergeCell ref="AD530:AD533"/>
    <mergeCell ref="AE530:AE533"/>
    <mergeCell ref="AF530:AF533"/>
    <mergeCell ref="AG530:AG533"/>
    <mergeCell ref="AH530:AH533"/>
    <mergeCell ref="BP530:BP533"/>
    <mergeCell ref="AI530:AI533"/>
    <mergeCell ref="AJ530:AJ533"/>
    <mergeCell ref="AK530:AK533"/>
    <mergeCell ref="AL530:AL533"/>
    <mergeCell ref="AM530:AM533"/>
    <mergeCell ref="AN530:AN533"/>
    <mergeCell ref="AO530:AO533"/>
    <mergeCell ref="AP530:AP533"/>
    <mergeCell ref="AQ530:AQ533"/>
    <mergeCell ref="AR530:AR533"/>
    <mergeCell ref="AS530:AS533"/>
    <mergeCell ref="AT530:AT533"/>
    <mergeCell ref="AU530:AU533"/>
    <mergeCell ref="AV530:AV533"/>
    <mergeCell ref="AW530:AW533"/>
    <mergeCell ref="AX530:AX533"/>
    <mergeCell ref="AY530:AY533"/>
    <mergeCell ref="Y534:Y537"/>
    <mergeCell ref="AZ530:AZ533"/>
    <mergeCell ref="BA530:BA533"/>
    <mergeCell ref="BB530:BB533"/>
    <mergeCell ref="BC530:BC533"/>
    <mergeCell ref="BD530:BD531"/>
    <mergeCell ref="BE530:BE533"/>
    <mergeCell ref="BF530:BF533"/>
    <mergeCell ref="BG530:BG533"/>
    <mergeCell ref="BH530:BH533"/>
    <mergeCell ref="BI530:BI533"/>
    <mergeCell ref="BJ530:BJ533"/>
    <mergeCell ref="BK530:BK533"/>
    <mergeCell ref="BL530:BL533"/>
    <mergeCell ref="BM530:BM533"/>
    <mergeCell ref="BN530:BN533"/>
    <mergeCell ref="BO530:BO533"/>
    <mergeCell ref="AO534:AO537"/>
    <mergeCell ref="AP534:AP537"/>
    <mergeCell ref="BK534:BK537"/>
    <mergeCell ref="BL534:BL537"/>
    <mergeCell ref="BM534:BM537"/>
    <mergeCell ref="BN534:BN537"/>
    <mergeCell ref="BO534:BO537"/>
    <mergeCell ref="BQ530:BQ533"/>
    <mergeCell ref="BR530:BR533"/>
    <mergeCell ref="BS530:BS533"/>
    <mergeCell ref="BT530:BT533"/>
    <mergeCell ref="CQ530:CQ533"/>
    <mergeCell ref="CR530:CR533"/>
    <mergeCell ref="BD532:BD533"/>
    <mergeCell ref="A530:A533"/>
    <mergeCell ref="C534:C537"/>
    <mergeCell ref="D534:D537"/>
    <mergeCell ref="E534:E537"/>
    <mergeCell ref="F534:F537"/>
    <mergeCell ref="G534:G537"/>
    <mergeCell ref="H534:H537"/>
    <mergeCell ref="I534:I537"/>
    <mergeCell ref="J534:J537"/>
    <mergeCell ref="K534:K537"/>
    <mergeCell ref="L534:L537"/>
    <mergeCell ref="M534:M537"/>
    <mergeCell ref="N534:N537"/>
    <mergeCell ref="O534:O537"/>
    <mergeCell ref="P534:P537"/>
    <mergeCell ref="Q534:Q537"/>
    <mergeCell ref="R534:R537"/>
    <mergeCell ref="S534:S537"/>
    <mergeCell ref="T534:T537"/>
    <mergeCell ref="U534:U537"/>
    <mergeCell ref="V534:V537"/>
    <mergeCell ref="W534:W537"/>
    <mergeCell ref="X534:X537"/>
    <mergeCell ref="BI534:BI537"/>
    <mergeCell ref="BJ534:BJ537"/>
    <mergeCell ref="BP534:BP537"/>
    <mergeCell ref="BQ534:BQ537"/>
    <mergeCell ref="BR534:BR537"/>
    <mergeCell ref="BS534:BS537"/>
    <mergeCell ref="BT534:BT537"/>
    <mergeCell ref="CQ534:CQ537"/>
    <mergeCell ref="CR534:CR537"/>
    <mergeCell ref="BD536:BD537"/>
    <mergeCell ref="AQ534:AQ537"/>
    <mergeCell ref="AR534:AR537"/>
    <mergeCell ref="AS534:AS537"/>
    <mergeCell ref="AT534:AT537"/>
    <mergeCell ref="AU534:AU537"/>
    <mergeCell ref="AV534:AV537"/>
    <mergeCell ref="AW534:AW537"/>
    <mergeCell ref="AX534:AX537"/>
    <mergeCell ref="AY534:AY537"/>
    <mergeCell ref="AZ534:AZ537"/>
    <mergeCell ref="BA534:BA537"/>
    <mergeCell ref="BB534:BB537"/>
    <mergeCell ref="BC534:BC537"/>
    <mergeCell ref="BD534:BD535"/>
    <mergeCell ref="BE534:BE537"/>
    <mergeCell ref="BF534:BF537"/>
    <mergeCell ref="BG534:BG537"/>
    <mergeCell ref="C538:C541"/>
    <mergeCell ref="D538:D541"/>
    <mergeCell ref="E538:E541"/>
    <mergeCell ref="F538:F541"/>
    <mergeCell ref="G538:G541"/>
    <mergeCell ref="H538:H541"/>
    <mergeCell ref="I538:I541"/>
    <mergeCell ref="J538:J541"/>
    <mergeCell ref="K538:K541"/>
    <mergeCell ref="L538:L541"/>
    <mergeCell ref="M538:M541"/>
    <mergeCell ref="N538:N541"/>
    <mergeCell ref="O538:O541"/>
    <mergeCell ref="P538:P541"/>
    <mergeCell ref="Q538:Q541"/>
    <mergeCell ref="R538:R541"/>
    <mergeCell ref="BH534:BH537"/>
    <mergeCell ref="Z534:Z537"/>
    <mergeCell ref="AA534:AA537"/>
    <mergeCell ref="AB534:AB537"/>
    <mergeCell ref="AC534:AC537"/>
    <mergeCell ref="AD534:AD537"/>
    <mergeCell ref="AE534:AE537"/>
    <mergeCell ref="AF534:AF537"/>
    <mergeCell ref="AG534:AG537"/>
    <mergeCell ref="AH534:AH537"/>
    <mergeCell ref="AI534:AI537"/>
    <mergeCell ref="AJ534:AJ537"/>
    <mergeCell ref="AK534:AK537"/>
    <mergeCell ref="AL534:AL537"/>
    <mergeCell ref="AM534:AM537"/>
    <mergeCell ref="AN534:AN537"/>
    <mergeCell ref="AZ538:AZ541"/>
    <mergeCell ref="S538:S541"/>
    <mergeCell ref="T538:T541"/>
    <mergeCell ref="U538:U541"/>
    <mergeCell ref="V538:V541"/>
    <mergeCell ref="W538:W541"/>
    <mergeCell ref="X538:X541"/>
    <mergeCell ref="Y538:Y541"/>
    <mergeCell ref="Z538:Z541"/>
    <mergeCell ref="AA538:AA541"/>
    <mergeCell ref="AB538:AB541"/>
    <mergeCell ref="AC538:AC541"/>
    <mergeCell ref="AD538:AD541"/>
    <mergeCell ref="AE538:AE541"/>
    <mergeCell ref="AF538:AF541"/>
    <mergeCell ref="AG538:AG541"/>
    <mergeCell ref="AH538:AH541"/>
    <mergeCell ref="AI538:AI541"/>
    <mergeCell ref="AQ542:AQ545"/>
    <mergeCell ref="AT542:AT545"/>
    <mergeCell ref="AU542:AU545"/>
    <mergeCell ref="AV542:AV545"/>
    <mergeCell ref="AW542:AW545"/>
    <mergeCell ref="AX542:AX545"/>
    <mergeCell ref="AY542:AY545"/>
    <mergeCell ref="AZ542:AZ545"/>
    <mergeCell ref="BA542:BA545"/>
    <mergeCell ref="BB542:BB545"/>
    <mergeCell ref="BC542:BC545"/>
    <mergeCell ref="BD542:BD543"/>
    <mergeCell ref="BE542:BE545"/>
    <mergeCell ref="BF542:BF545"/>
    <mergeCell ref="BG542:BG545"/>
    <mergeCell ref="BQ538:BQ541"/>
    <mergeCell ref="AJ538:AJ541"/>
    <mergeCell ref="AK538:AK541"/>
    <mergeCell ref="AL538:AL541"/>
    <mergeCell ref="AM538:AM541"/>
    <mergeCell ref="AN538:AN541"/>
    <mergeCell ref="AO538:AO541"/>
    <mergeCell ref="AP538:AP541"/>
    <mergeCell ref="AQ538:AQ541"/>
    <mergeCell ref="AR538:AR541"/>
    <mergeCell ref="AS538:AS541"/>
    <mergeCell ref="AT538:AT541"/>
    <mergeCell ref="AU538:AU541"/>
    <mergeCell ref="AV538:AV541"/>
    <mergeCell ref="AW538:AW541"/>
    <mergeCell ref="AX538:AX541"/>
    <mergeCell ref="AY538:AY541"/>
    <mergeCell ref="BS538:BS541"/>
    <mergeCell ref="BT538:BT541"/>
    <mergeCell ref="CQ538:CQ541"/>
    <mergeCell ref="CR538:CR541"/>
    <mergeCell ref="BD540:BD541"/>
    <mergeCell ref="A534:A541"/>
    <mergeCell ref="C542:C545"/>
    <mergeCell ref="D542:D545"/>
    <mergeCell ref="E542:E545"/>
    <mergeCell ref="F542:F545"/>
    <mergeCell ref="G542:G545"/>
    <mergeCell ref="H542:H545"/>
    <mergeCell ref="I542:I545"/>
    <mergeCell ref="J542:J545"/>
    <mergeCell ref="K542:K545"/>
    <mergeCell ref="L542:L545"/>
    <mergeCell ref="M542:M545"/>
    <mergeCell ref="N542:N545"/>
    <mergeCell ref="O542:O545"/>
    <mergeCell ref="P542:P545"/>
    <mergeCell ref="Q542:Q545"/>
    <mergeCell ref="R542:R545"/>
    <mergeCell ref="S542:S545"/>
    <mergeCell ref="T542:T545"/>
    <mergeCell ref="U542:U545"/>
    <mergeCell ref="V542:V545"/>
    <mergeCell ref="W542:W545"/>
    <mergeCell ref="X542:X545"/>
    <mergeCell ref="Y542:Y545"/>
    <mergeCell ref="AS542:AS545"/>
    <mergeCell ref="Z542:Z545"/>
    <mergeCell ref="BA538:BA541"/>
    <mergeCell ref="AA542:AA545"/>
    <mergeCell ref="AB542:AB545"/>
    <mergeCell ref="AC542:AC545"/>
    <mergeCell ref="AD542:AD545"/>
    <mergeCell ref="AE542:AE545"/>
    <mergeCell ref="AF542:AF545"/>
    <mergeCell ref="AG542:AG545"/>
    <mergeCell ref="AH542:AH545"/>
    <mergeCell ref="AI542:AI545"/>
    <mergeCell ref="AJ542:AJ545"/>
    <mergeCell ref="AK542:AK545"/>
    <mergeCell ref="AL542:AL545"/>
    <mergeCell ref="AM542:AM545"/>
    <mergeCell ref="AN542:AN545"/>
    <mergeCell ref="AO542:AO545"/>
    <mergeCell ref="AP542:AP545"/>
    <mergeCell ref="BR538:BR541"/>
    <mergeCell ref="BB538:BB541"/>
    <mergeCell ref="BC538:BC541"/>
    <mergeCell ref="BD538:BD539"/>
    <mergeCell ref="BE538:BE541"/>
    <mergeCell ref="BF538:BF541"/>
    <mergeCell ref="BG538:BG541"/>
    <mergeCell ref="BH538:BH541"/>
    <mergeCell ref="BI538:BI541"/>
    <mergeCell ref="BJ538:BJ541"/>
    <mergeCell ref="BK538:BK541"/>
    <mergeCell ref="BL538:BL541"/>
    <mergeCell ref="BM538:BM541"/>
    <mergeCell ref="BN538:BN541"/>
    <mergeCell ref="BO538:BO541"/>
    <mergeCell ref="BP538:BP541"/>
    <mergeCell ref="BI542:BI545"/>
    <mergeCell ref="BJ542:BJ545"/>
    <mergeCell ref="BK542:BK545"/>
    <mergeCell ref="BL542:BL545"/>
    <mergeCell ref="BM542:BM545"/>
    <mergeCell ref="BN542:BN545"/>
    <mergeCell ref="BO542:BO545"/>
    <mergeCell ref="BP542:BP545"/>
    <mergeCell ref="BQ542:BQ545"/>
    <mergeCell ref="BR542:BR545"/>
    <mergeCell ref="BS542:BS545"/>
    <mergeCell ref="BT542:BT545"/>
    <mergeCell ref="CQ542:CQ545"/>
    <mergeCell ref="CR542:CR545"/>
    <mergeCell ref="BD544:BD545"/>
    <mergeCell ref="C546:C549"/>
    <mergeCell ref="D546:D549"/>
    <mergeCell ref="E546:E549"/>
    <mergeCell ref="F546:F549"/>
    <mergeCell ref="G546:G549"/>
    <mergeCell ref="H546:H549"/>
    <mergeCell ref="I546:I549"/>
    <mergeCell ref="J546:J549"/>
    <mergeCell ref="K546:K549"/>
    <mergeCell ref="L546:L549"/>
    <mergeCell ref="M546:M549"/>
    <mergeCell ref="N546:N549"/>
    <mergeCell ref="O546:O549"/>
    <mergeCell ref="P546:P549"/>
    <mergeCell ref="Q546:Q549"/>
    <mergeCell ref="AR542:AR545"/>
    <mergeCell ref="BH542:BH545"/>
    <mergeCell ref="R546:R549"/>
    <mergeCell ref="S546:S549"/>
    <mergeCell ref="T546:T549"/>
    <mergeCell ref="U546:U549"/>
    <mergeCell ref="V546:V549"/>
    <mergeCell ref="W546:W549"/>
    <mergeCell ref="X546:X549"/>
    <mergeCell ref="Y546:Y549"/>
    <mergeCell ref="Z546:Z549"/>
    <mergeCell ref="AA546:AA549"/>
    <mergeCell ref="AB546:AB549"/>
    <mergeCell ref="AC546:AC549"/>
    <mergeCell ref="AD546:AD549"/>
    <mergeCell ref="AE546:AE549"/>
    <mergeCell ref="AF546:AF549"/>
    <mergeCell ref="AG546:AG549"/>
    <mergeCell ref="AH546:AH549"/>
    <mergeCell ref="BP546:BP549"/>
    <mergeCell ref="AI546:AI549"/>
    <mergeCell ref="AJ546:AJ549"/>
    <mergeCell ref="AK546:AK549"/>
    <mergeCell ref="AL546:AL549"/>
    <mergeCell ref="AM546:AM549"/>
    <mergeCell ref="AN546:AN549"/>
    <mergeCell ref="AO546:AO549"/>
    <mergeCell ref="AP546:AP549"/>
    <mergeCell ref="AQ546:AQ549"/>
    <mergeCell ref="AR546:AR549"/>
    <mergeCell ref="AS546:AS549"/>
    <mergeCell ref="AT546:AT549"/>
    <mergeCell ref="AU546:AU549"/>
    <mergeCell ref="AV546:AV549"/>
    <mergeCell ref="AW546:AW549"/>
    <mergeCell ref="AX546:AX549"/>
    <mergeCell ref="AY546:AY549"/>
    <mergeCell ref="Y550:Y553"/>
    <mergeCell ref="AZ546:AZ549"/>
    <mergeCell ref="BA546:BA549"/>
    <mergeCell ref="BB546:BB549"/>
    <mergeCell ref="BC546:BC549"/>
    <mergeCell ref="BD546:BD547"/>
    <mergeCell ref="BE546:BE549"/>
    <mergeCell ref="BF546:BF549"/>
    <mergeCell ref="BG546:BG549"/>
    <mergeCell ref="BH546:BH549"/>
    <mergeCell ref="BI546:BI549"/>
    <mergeCell ref="BJ546:BJ549"/>
    <mergeCell ref="BK546:BK549"/>
    <mergeCell ref="BL546:BL549"/>
    <mergeCell ref="BM546:BM549"/>
    <mergeCell ref="BN546:BN549"/>
    <mergeCell ref="BO546:BO549"/>
    <mergeCell ref="AO550:AO553"/>
    <mergeCell ref="AP550:AP553"/>
    <mergeCell ref="BK550:BK553"/>
    <mergeCell ref="BL550:BL553"/>
    <mergeCell ref="BM550:BM553"/>
    <mergeCell ref="BN550:BN553"/>
    <mergeCell ref="BO550:BO553"/>
    <mergeCell ref="BQ546:BQ549"/>
    <mergeCell ref="BR546:BR549"/>
    <mergeCell ref="BS546:BS549"/>
    <mergeCell ref="BT546:BT549"/>
    <mergeCell ref="CQ546:CQ549"/>
    <mergeCell ref="CR546:CR549"/>
    <mergeCell ref="BD548:BD549"/>
    <mergeCell ref="A542:A549"/>
    <mergeCell ref="C550:C553"/>
    <mergeCell ref="D550:D553"/>
    <mergeCell ref="E550:E553"/>
    <mergeCell ref="F550:F553"/>
    <mergeCell ref="G550:G553"/>
    <mergeCell ref="H550:H553"/>
    <mergeCell ref="I550:I553"/>
    <mergeCell ref="J550:J553"/>
    <mergeCell ref="K550:K553"/>
    <mergeCell ref="L550:L553"/>
    <mergeCell ref="M550:M553"/>
    <mergeCell ref="N550:N553"/>
    <mergeCell ref="O550:O553"/>
    <mergeCell ref="P550:P553"/>
    <mergeCell ref="Q550:Q553"/>
    <mergeCell ref="R550:R553"/>
    <mergeCell ref="S550:S553"/>
    <mergeCell ref="T550:T553"/>
    <mergeCell ref="U550:U553"/>
    <mergeCell ref="V550:V553"/>
    <mergeCell ref="W550:W553"/>
    <mergeCell ref="X550:X553"/>
    <mergeCell ref="BI550:BI553"/>
    <mergeCell ref="BJ550:BJ553"/>
    <mergeCell ref="BP550:BP553"/>
    <mergeCell ref="BQ550:BQ553"/>
    <mergeCell ref="BR550:BR553"/>
    <mergeCell ref="BS550:BS553"/>
    <mergeCell ref="BT550:BT553"/>
    <mergeCell ref="CQ550:CQ553"/>
    <mergeCell ref="CR550:CR553"/>
    <mergeCell ref="BD552:BD553"/>
    <mergeCell ref="AQ550:AQ553"/>
    <mergeCell ref="AR550:AR553"/>
    <mergeCell ref="AS550:AS553"/>
    <mergeCell ref="AT550:AT553"/>
    <mergeCell ref="AU550:AU553"/>
    <mergeCell ref="AV550:AV553"/>
    <mergeCell ref="AW550:AW553"/>
    <mergeCell ref="AX550:AX553"/>
    <mergeCell ref="AY550:AY553"/>
    <mergeCell ref="AZ550:AZ553"/>
    <mergeCell ref="BA550:BA553"/>
    <mergeCell ref="BB550:BB553"/>
    <mergeCell ref="BC550:BC553"/>
    <mergeCell ref="BD550:BD551"/>
    <mergeCell ref="BE550:BE553"/>
    <mergeCell ref="BF550:BF553"/>
    <mergeCell ref="BG550:BG553"/>
    <mergeCell ref="C554:C557"/>
    <mergeCell ref="D554:D557"/>
    <mergeCell ref="E554:E557"/>
    <mergeCell ref="F554:F557"/>
    <mergeCell ref="G554:G557"/>
    <mergeCell ref="H554:H557"/>
    <mergeCell ref="I554:I557"/>
    <mergeCell ref="J554:J557"/>
    <mergeCell ref="K554:K557"/>
    <mergeCell ref="L554:L557"/>
    <mergeCell ref="M554:M557"/>
    <mergeCell ref="N554:N557"/>
    <mergeCell ref="O554:O557"/>
    <mergeCell ref="P554:P557"/>
    <mergeCell ref="Q554:Q557"/>
    <mergeCell ref="R554:R557"/>
    <mergeCell ref="BH550:BH553"/>
    <mergeCell ref="Z550:Z553"/>
    <mergeCell ref="AA550:AA553"/>
    <mergeCell ref="AB550:AB553"/>
    <mergeCell ref="AC550:AC553"/>
    <mergeCell ref="AD550:AD553"/>
    <mergeCell ref="AE550:AE553"/>
    <mergeCell ref="AF550:AF553"/>
    <mergeCell ref="AG550:AG553"/>
    <mergeCell ref="AH550:AH553"/>
    <mergeCell ref="AI550:AI553"/>
    <mergeCell ref="AJ550:AJ553"/>
    <mergeCell ref="AK550:AK553"/>
    <mergeCell ref="AL550:AL553"/>
    <mergeCell ref="AM550:AM553"/>
    <mergeCell ref="AN550:AN553"/>
    <mergeCell ref="AR554:AR557"/>
    <mergeCell ref="AS554:AS557"/>
    <mergeCell ref="AT554:AT557"/>
    <mergeCell ref="AU554:AU557"/>
    <mergeCell ref="AV554:AV557"/>
    <mergeCell ref="AW554:AW557"/>
    <mergeCell ref="AX554:AX557"/>
    <mergeCell ref="AY554:AY557"/>
    <mergeCell ref="AZ554:AZ557"/>
    <mergeCell ref="S554:S557"/>
    <mergeCell ref="T554:T557"/>
    <mergeCell ref="U554:U557"/>
    <mergeCell ref="V554:V557"/>
    <mergeCell ref="W554:W557"/>
    <mergeCell ref="X554:X557"/>
    <mergeCell ref="Y554:Y557"/>
    <mergeCell ref="Z554:Z557"/>
    <mergeCell ref="AA554:AA557"/>
    <mergeCell ref="AB554:AB557"/>
    <mergeCell ref="AC554:AC557"/>
    <mergeCell ref="AD554:AD557"/>
    <mergeCell ref="AE554:AE557"/>
    <mergeCell ref="AF554:AF557"/>
    <mergeCell ref="AG554:AG557"/>
    <mergeCell ref="AH554:AH557"/>
    <mergeCell ref="AI554:AI557"/>
    <mergeCell ref="BR554:BR557"/>
    <mergeCell ref="BS554:BS557"/>
    <mergeCell ref="BT554:BT557"/>
    <mergeCell ref="CQ554:CQ557"/>
    <mergeCell ref="CR554:CR557"/>
    <mergeCell ref="BD556:BD557"/>
    <mergeCell ref="A550:A557"/>
    <mergeCell ref="BA554:BA557"/>
    <mergeCell ref="BB554:BB557"/>
    <mergeCell ref="BC554:BC557"/>
    <mergeCell ref="BD554:BD555"/>
    <mergeCell ref="BE554:BE557"/>
    <mergeCell ref="BF554:BF557"/>
    <mergeCell ref="BG554:BG557"/>
    <mergeCell ref="BH554:BH557"/>
    <mergeCell ref="BI554:BI557"/>
    <mergeCell ref="BJ554:BJ557"/>
    <mergeCell ref="BK554:BK557"/>
    <mergeCell ref="BL554:BL557"/>
    <mergeCell ref="BM554:BM557"/>
    <mergeCell ref="BN554:BN557"/>
    <mergeCell ref="BO554:BO557"/>
    <mergeCell ref="BP554:BP557"/>
    <mergeCell ref="BQ554:BQ557"/>
    <mergeCell ref="AJ554:AJ557"/>
    <mergeCell ref="AK554:AK557"/>
    <mergeCell ref="AL554:AL557"/>
    <mergeCell ref="AM554:AM557"/>
    <mergeCell ref="AN554:AN557"/>
    <mergeCell ref="AO554:AO557"/>
    <mergeCell ref="AP554:AP557"/>
    <mergeCell ref="AQ554:AQ557"/>
    <mergeCell ref="B234:B237"/>
    <mergeCell ref="B50:B53"/>
    <mergeCell ref="B54:B57"/>
    <mergeCell ref="B58:B61"/>
    <mergeCell ref="B62:B65"/>
    <mergeCell ref="B66:B69"/>
    <mergeCell ref="B70:B73"/>
    <mergeCell ref="B74:B77"/>
    <mergeCell ref="B78:B81"/>
    <mergeCell ref="B82:B85"/>
    <mergeCell ref="B86:B89"/>
    <mergeCell ref="B90:B93"/>
    <mergeCell ref="B94:B97"/>
    <mergeCell ref="B98:B101"/>
    <mergeCell ref="B102:B105"/>
    <mergeCell ref="B106:B109"/>
    <mergeCell ref="B110:B113"/>
    <mergeCell ref="B114:B117"/>
    <mergeCell ref="B118:B121"/>
    <mergeCell ref="B122:B125"/>
    <mergeCell ref="B126:B129"/>
    <mergeCell ref="B130:B133"/>
    <mergeCell ref="B134:B137"/>
    <mergeCell ref="B138:B141"/>
    <mergeCell ref="B142:B145"/>
    <mergeCell ref="B146:B149"/>
    <mergeCell ref="B150:B153"/>
    <mergeCell ref="B154:B157"/>
    <mergeCell ref="B158:B161"/>
    <mergeCell ref="B162:B165"/>
    <mergeCell ref="B166:B169"/>
    <mergeCell ref="B238:B241"/>
    <mergeCell ref="B242:B245"/>
    <mergeCell ref="B246:B249"/>
    <mergeCell ref="B250:B253"/>
    <mergeCell ref="B254:B257"/>
    <mergeCell ref="B258:B261"/>
    <mergeCell ref="B262:B265"/>
    <mergeCell ref="B266:B269"/>
    <mergeCell ref="B402:B405"/>
    <mergeCell ref="B406:B409"/>
    <mergeCell ref="B410:B413"/>
    <mergeCell ref="B414:B417"/>
    <mergeCell ref="B418:B421"/>
    <mergeCell ref="B422:B425"/>
    <mergeCell ref="B426:B429"/>
    <mergeCell ref="B430:B433"/>
    <mergeCell ref="B170:B173"/>
    <mergeCell ref="B174:B177"/>
    <mergeCell ref="B178:B181"/>
    <mergeCell ref="B182:B185"/>
    <mergeCell ref="B186:B189"/>
    <mergeCell ref="B190:B193"/>
    <mergeCell ref="B194:B197"/>
    <mergeCell ref="B198:B201"/>
    <mergeCell ref="B202:B205"/>
    <mergeCell ref="B206:B209"/>
    <mergeCell ref="B210:B213"/>
    <mergeCell ref="B214:B217"/>
    <mergeCell ref="B218:B221"/>
    <mergeCell ref="B222:B225"/>
    <mergeCell ref="B226:B229"/>
    <mergeCell ref="B230:B233"/>
    <mergeCell ref="B442:B445"/>
    <mergeCell ref="B446:B449"/>
    <mergeCell ref="B450:B453"/>
    <mergeCell ref="B454:B457"/>
    <mergeCell ref="B458:B461"/>
    <mergeCell ref="B462:B465"/>
    <mergeCell ref="B466:B469"/>
    <mergeCell ref="B470:B473"/>
    <mergeCell ref="B474:B477"/>
    <mergeCell ref="B478:B481"/>
    <mergeCell ref="B482:B485"/>
    <mergeCell ref="B486:B489"/>
    <mergeCell ref="B490:B493"/>
    <mergeCell ref="B494:B497"/>
    <mergeCell ref="B498:B501"/>
    <mergeCell ref="B554:B557"/>
    <mergeCell ref="B502:B505"/>
    <mergeCell ref="B506:B509"/>
    <mergeCell ref="B510:B513"/>
    <mergeCell ref="B514:B517"/>
    <mergeCell ref="B518:B521"/>
    <mergeCell ref="B270:B273"/>
    <mergeCell ref="B274:B277"/>
    <mergeCell ref="B278:B281"/>
    <mergeCell ref="B282:B285"/>
    <mergeCell ref="B522:B525"/>
    <mergeCell ref="B526:B529"/>
    <mergeCell ref="B530:B533"/>
    <mergeCell ref="B534:B537"/>
    <mergeCell ref="B538:B541"/>
    <mergeCell ref="B542:B545"/>
    <mergeCell ref="B546:B549"/>
    <mergeCell ref="B550:B553"/>
    <mergeCell ref="B362:B365"/>
    <mergeCell ref="B306:B309"/>
    <mergeCell ref="BI298:BI301"/>
    <mergeCell ref="BJ298:BJ301"/>
    <mergeCell ref="BJ302:BJ305"/>
    <mergeCell ref="BI302:BI305"/>
    <mergeCell ref="BH302:BH305"/>
    <mergeCell ref="BG302:BG305"/>
    <mergeCell ref="BF302:BF305"/>
    <mergeCell ref="BE302:BE305"/>
    <mergeCell ref="B310:B313"/>
    <mergeCell ref="C310:C313"/>
    <mergeCell ref="D310:D313"/>
    <mergeCell ref="E310:E313"/>
    <mergeCell ref="F310:F313"/>
    <mergeCell ref="G310:G313"/>
    <mergeCell ref="H310:H313"/>
    <mergeCell ref="I310:I313"/>
    <mergeCell ref="J310:J313"/>
    <mergeCell ref="K310:K313"/>
    <mergeCell ref="L310:L313"/>
    <mergeCell ref="M310:M313"/>
    <mergeCell ref="N310:N313"/>
    <mergeCell ref="O310:O313"/>
    <mergeCell ref="P310:P313"/>
    <mergeCell ref="Q310:Q313"/>
    <mergeCell ref="R310:R313"/>
    <mergeCell ref="S310:S313"/>
    <mergeCell ref="T310:T313"/>
    <mergeCell ref="U310:U313"/>
    <mergeCell ref="V310:V313"/>
    <mergeCell ref="W310:W313"/>
    <mergeCell ref="X310:X313"/>
    <mergeCell ref="Y310:Y313"/>
    <mergeCell ref="BK310:BK313"/>
    <mergeCell ref="AD310:AD313"/>
    <mergeCell ref="AE310:AE313"/>
    <mergeCell ref="AF310:AF313"/>
    <mergeCell ref="AG310:AG313"/>
    <mergeCell ref="AH310:AH313"/>
    <mergeCell ref="AI310:AI313"/>
    <mergeCell ref="AJ310:AJ313"/>
    <mergeCell ref="AK310:AK313"/>
    <mergeCell ref="AL310:AL313"/>
    <mergeCell ref="AM310:AM313"/>
    <mergeCell ref="AN310:AN313"/>
    <mergeCell ref="AO310:AO313"/>
    <mergeCell ref="AP310:AP313"/>
    <mergeCell ref="AQ310:AQ313"/>
    <mergeCell ref="AR310:AR313"/>
    <mergeCell ref="AS310:AS313"/>
    <mergeCell ref="AT310:AT313"/>
    <mergeCell ref="BM310:BM313"/>
    <mergeCell ref="BN310:BN313"/>
    <mergeCell ref="BO310:BO313"/>
    <mergeCell ref="BP310:BP313"/>
    <mergeCell ref="BQ310:BQ313"/>
    <mergeCell ref="BR310:BR313"/>
    <mergeCell ref="BS310:BS313"/>
    <mergeCell ref="BT310:BT313"/>
    <mergeCell ref="CQ310:CQ313"/>
    <mergeCell ref="CR310:CR313"/>
    <mergeCell ref="BD312:BD313"/>
    <mergeCell ref="A306:A313"/>
    <mergeCell ref="A314:A321"/>
    <mergeCell ref="B314:B317"/>
    <mergeCell ref="C314:C317"/>
    <mergeCell ref="D314:D317"/>
    <mergeCell ref="E314:E317"/>
    <mergeCell ref="F314:F317"/>
    <mergeCell ref="G314:G317"/>
    <mergeCell ref="H314:H317"/>
    <mergeCell ref="I314:I317"/>
    <mergeCell ref="J314:J317"/>
    <mergeCell ref="K314:K317"/>
    <mergeCell ref="L314:L317"/>
    <mergeCell ref="M314:M317"/>
    <mergeCell ref="N314:N317"/>
    <mergeCell ref="O314:O317"/>
    <mergeCell ref="P314:P317"/>
    <mergeCell ref="Q314:Q317"/>
    <mergeCell ref="R314:R317"/>
    <mergeCell ref="S314:S317"/>
    <mergeCell ref="AU310:AU313"/>
    <mergeCell ref="U314:U317"/>
    <mergeCell ref="V314:V317"/>
    <mergeCell ref="W314:W317"/>
    <mergeCell ref="X314:X317"/>
    <mergeCell ref="Y314:Y317"/>
    <mergeCell ref="Z314:Z317"/>
    <mergeCell ref="AA314:AA317"/>
    <mergeCell ref="AB314:AB317"/>
    <mergeCell ref="AC314:AC317"/>
    <mergeCell ref="AD314:AD317"/>
    <mergeCell ref="AE314:AE317"/>
    <mergeCell ref="AF314:AF317"/>
    <mergeCell ref="AG314:AG317"/>
    <mergeCell ref="AH314:AH317"/>
    <mergeCell ref="AI314:AI317"/>
    <mergeCell ref="AJ314:AJ317"/>
    <mergeCell ref="BL310:BL313"/>
    <mergeCell ref="AV310:AV313"/>
    <mergeCell ref="AW310:AW313"/>
    <mergeCell ref="AX310:AX313"/>
    <mergeCell ref="AY310:AY313"/>
    <mergeCell ref="AZ310:AZ313"/>
    <mergeCell ref="BA310:BA313"/>
    <mergeCell ref="BB310:BB313"/>
    <mergeCell ref="BC310:BC313"/>
    <mergeCell ref="BD310:BD311"/>
    <mergeCell ref="BE310:BE313"/>
    <mergeCell ref="BF310:BF313"/>
    <mergeCell ref="BG310:BG313"/>
    <mergeCell ref="BH310:BH313"/>
    <mergeCell ref="BI310:BI313"/>
    <mergeCell ref="BJ310:BJ313"/>
    <mergeCell ref="AK314:AK317"/>
    <mergeCell ref="AL314:AL317"/>
    <mergeCell ref="AM314:AM317"/>
    <mergeCell ref="AN314:AN317"/>
    <mergeCell ref="AO314:AO317"/>
    <mergeCell ref="AP314:AP317"/>
    <mergeCell ref="AQ314:AQ317"/>
    <mergeCell ref="AR314:AR317"/>
    <mergeCell ref="AS314:AS317"/>
    <mergeCell ref="AT314:AT317"/>
    <mergeCell ref="AU314:AU317"/>
    <mergeCell ref="AV314:AV317"/>
    <mergeCell ref="AW314:AW317"/>
    <mergeCell ref="AX314:AX317"/>
    <mergeCell ref="AY314:AY317"/>
    <mergeCell ref="AZ314:AZ317"/>
    <mergeCell ref="BA314:BA317"/>
    <mergeCell ref="BB314:BB317"/>
    <mergeCell ref="BC314:BC317"/>
    <mergeCell ref="BD314:BD315"/>
    <mergeCell ref="BE314:BE317"/>
    <mergeCell ref="BF314:BF317"/>
    <mergeCell ref="BG314:BG317"/>
    <mergeCell ref="BH314:BH317"/>
    <mergeCell ref="BI314:BI317"/>
    <mergeCell ref="BJ314:BJ317"/>
    <mergeCell ref="BK314:BK317"/>
    <mergeCell ref="BL314:BL317"/>
    <mergeCell ref="BM314:BM317"/>
    <mergeCell ref="BN314:BN317"/>
    <mergeCell ref="BO314:BO317"/>
    <mergeCell ref="BP314:BP317"/>
    <mergeCell ref="BQ314:BQ317"/>
    <mergeCell ref="BR314:BR317"/>
    <mergeCell ref="BS314:BS317"/>
    <mergeCell ref="BT314:BT317"/>
    <mergeCell ref="CQ314:CQ317"/>
    <mergeCell ref="CR314:CR317"/>
    <mergeCell ref="BD316:BD317"/>
    <mergeCell ref="B318:B321"/>
    <mergeCell ref="C318:C321"/>
    <mergeCell ref="D318:D321"/>
    <mergeCell ref="E318:E321"/>
    <mergeCell ref="F318:F321"/>
    <mergeCell ref="G318:G321"/>
    <mergeCell ref="H318:H321"/>
    <mergeCell ref="I318:I321"/>
    <mergeCell ref="J318:J321"/>
    <mergeCell ref="K318:K321"/>
    <mergeCell ref="L318:L321"/>
    <mergeCell ref="M318:M321"/>
    <mergeCell ref="N318:N321"/>
    <mergeCell ref="O318:O321"/>
    <mergeCell ref="P318:P321"/>
    <mergeCell ref="Q318:Q321"/>
    <mergeCell ref="R318:R321"/>
    <mergeCell ref="S318:S321"/>
    <mergeCell ref="T318:T321"/>
    <mergeCell ref="U318:U321"/>
    <mergeCell ref="V318:V321"/>
    <mergeCell ref="W318:W321"/>
    <mergeCell ref="X318:X321"/>
    <mergeCell ref="Y318:Y321"/>
    <mergeCell ref="Z318:Z321"/>
    <mergeCell ref="AA318:AA321"/>
    <mergeCell ref="AB318:AB321"/>
    <mergeCell ref="BJ318:BJ321"/>
    <mergeCell ref="AC318:AC321"/>
    <mergeCell ref="AD318:AD321"/>
    <mergeCell ref="AE318:AE321"/>
    <mergeCell ref="AF318:AF321"/>
    <mergeCell ref="AG318:AG321"/>
    <mergeCell ref="AH318:AH321"/>
    <mergeCell ref="AI318:AI321"/>
    <mergeCell ref="AJ318:AJ321"/>
    <mergeCell ref="AK318:AK321"/>
    <mergeCell ref="AL318:AL321"/>
    <mergeCell ref="AM318:AM321"/>
    <mergeCell ref="AN318:AN321"/>
    <mergeCell ref="AO318:AO321"/>
    <mergeCell ref="AP318:AP321"/>
    <mergeCell ref="AQ318:AQ321"/>
    <mergeCell ref="AR318:AR321"/>
    <mergeCell ref="AS318:AS321"/>
    <mergeCell ref="AH286:AH287"/>
    <mergeCell ref="AI286:AI287"/>
    <mergeCell ref="AJ286:AJ287"/>
    <mergeCell ref="BK318:BK321"/>
    <mergeCell ref="BL318:BL321"/>
    <mergeCell ref="BM318:BM321"/>
    <mergeCell ref="BN318:BN321"/>
    <mergeCell ref="BO318:BO321"/>
    <mergeCell ref="BP318:BP321"/>
    <mergeCell ref="BQ318:BQ321"/>
    <mergeCell ref="BR318:BR321"/>
    <mergeCell ref="BS318:BS321"/>
    <mergeCell ref="BT318:BT321"/>
    <mergeCell ref="CQ318:CQ321"/>
    <mergeCell ref="CR318:CR321"/>
    <mergeCell ref="BD320:BD321"/>
    <mergeCell ref="AT318:AT321"/>
    <mergeCell ref="AU318:AU321"/>
    <mergeCell ref="AV318:AV321"/>
    <mergeCell ref="AW318:AW321"/>
    <mergeCell ref="AX318:AX321"/>
    <mergeCell ref="AY318:AY321"/>
    <mergeCell ref="AZ318:AZ321"/>
    <mergeCell ref="BA318:BA321"/>
    <mergeCell ref="BB318:BB321"/>
    <mergeCell ref="BC318:BC321"/>
    <mergeCell ref="BD318:BD319"/>
    <mergeCell ref="BE318:BE321"/>
    <mergeCell ref="BF318:BF321"/>
    <mergeCell ref="BG318:BG321"/>
    <mergeCell ref="BH318:BH321"/>
    <mergeCell ref="BI318:BI321"/>
    <mergeCell ref="AK286:AK287"/>
    <mergeCell ref="AL286:AL287"/>
    <mergeCell ref="AM286:AM287"/>
    <mergeCell ref="AN286:AN287"/>
    <mergeCell ref="AO286:AO287"/>
    <mergeCell ref="AP286:AP287"/>
    <mergeCell ref="AQ286:AQ287"/>
    <mergeCell ref="AR286:AR287"/>
    <mergeCell ref="AS286:AS287"/>
    <mergeCell ref="AT286:AT287"/>
    <mergeCell ref="AU286:AU287"/>
    <mergeCell ref="AV286:AV287"/>
    <mergeCell ref="AW286:AW287"/>
    <mergeCell ref="AX286:AX287"/>
    <mergeCell ref="AY286:AY287"/>
    <mergeCell ref="AZ286:AZ287"/>
    <mergeCell ref="BA286:BA287"/>
    <mergeCell ref="BB286:BB287"/>
    <mergeCell ref="BC286:BC287"/>
    <mergeCell ref="BD286:BD287"/>
    <mergeCell ref="BE286:BE287"/>
    <mergeCell ref="BF286:BF287"/>
    <mergeCell ref="BG286:BG287"/>
    <mergeCell ref="BH286:BH287"/>
    <mergeCell ref="BI286:BI287"/>
    <mergeCell ref="BJ286:BJ287"/>
    <mergeCell ref="BK286:BK287"/>
    <mergeCell ref="BL286:BL287"/>
    <mergeCell ref="BM286:BM287"/>
    <mergeCell ref="BN286:BN287"/>
    <mergeCell ref="BO286:BO287"/>
    <mergeCell ref="BP286:BP287"/>
    <mergeCell ref="BQ286:BQ287"/>
    <mergeCell ref="BR286:BR287"/>
    <mergeCell ref="BS286:BS287"/>
    <mergeCell ref="BT286:BT287"/>
    <mergeCell ref="CQ286:CQ287"/>
    <mergeCell ref="CR286:CR287"/>
    <mergeCell ref="B288:B289"/>
    <mergeCell ref="C288:C289"/>
    <mergeCell ref="D288:D289"/>
    <mergeCell ref="E288:E289"/>
    <mergeCell ref="F288:F289"/>
    <mergeCell ref="G288:G289"/>
    <mergeCell ref="H288:H289"/>
    <mergeCell ref="I288:I289"/>
    <mergeCell ref="J288:J289"/>
    <mergeCell ref="K288:K289"/>
    <mergeCell ref="L288:L289"/>
    <mergeCell ref="M288:M289"/>
    <mergeCell ref="N288:N289"/>
    <mergeCell ref="O288:O289"/>
    <mergeCell ref="P288:P289"/>
    <mergeCell ref="Q288:Q289"/>
    <mergeCell ref="R288:R289"/>
    <mergeCell ref="S288:S289"/>
    <mergeCell ref="T288:T289"/>
    <mergeCell ref="U288:U289"/>
    <mergeCell ref="V288:V289"/>
    <mergeCell ref="W288:W289"/>
    <mergeCell ref="X288:X289"/>
    <mergeCell ref="Y288:Y289"/>
    <mergeCell ref="Z288:Z289"/>
    <mergeCell ref="AA288:AA289"/>
    <mergeCell ref="AB288:AB289"/>
    <mergeCell ref="AC288:AC289"/>
    <mergeCell ref="BJ288:BJ289"/>
    <mergeCell ref="BK288:BK289"/>
    <mergeCell ref="AD288:AD289"/>
    <mergeCell ref="AE288:AE289"/>
    <mergeCell ref="AF288:AF289"/>
    <mergeCell ref="AG288:AG289"/>
    <mergeCell ref="AH288:AH289"/>
    <mergeCell ref="AI288:AI289"/>
    <mergeCell ref="AJ288:AJ289"/>
    <mergeCell ref="AK288:AK289"/>
    <mergeCell ref="AL288:AL289"/>
    <mergeCell ref="AM288:AM289"/>
    <mergeCell ref="AN288:AN289"/>
    <mergeCell ref="AO288:AO289"/>
    <mergeCell ref="AP288:AP289"/>
    <mergeCell ref="AQ288:AQ289"/>
    <mergeCell ref="AR288:AR289"/>
    <mergeCell ref="AS288:AS289"/>
    <mergeCell ref="AT288:AT289"/>
    <mergeCell ref="BL288:BL289"/>
    <mergeCell ref="BM288:BM289"/>
    <mergeCell ref="BN288:BN289"/>
    <mergeCell ref="BO288:BO289"/>
    <mergeCell ref="BP288:BP289"/>
    <mergeCell ref="BQ288:BQ289"/>
    <mergeCell ref="BR288:BR289"/>
    <mergeCell ref="BS288:BS289"/>
    <mergeCell ref="BT288:BT289"/>
    <mergeCell ref="CQ288:CQ289"/>
    <mergeCell ref="CR288:CR289"/>
    <mergeCell ref="S286:S287"/>
    <mergeCell ref="R286:R287"/>
    <mergeCell ref="Q286:Q287"/>
    <mergeCell ref="P286:P287"/>
    <mergeCell ref="O286:O287"/>
    <mergeCell ref="N286:N287"/>
    <mergeCell ref="AU288:AU289"/>
    <mergeCell ref="AV288:AV289"/>
    <mergeCell ref="AW288:AW289"/>
    <mergeCell ref="AX288:AX289"/>
    <mergeCell ref="AY288:AY289"/>
    <mergeCell ref="AZ288:AZ289"/>
    <mergeCell ref="BA288:BA289"/>
    <mergeCell ref="BB288:BB289"/>
    <mergeCell ref="BC288:BC289"/>
    <mergeCell ref="BD288:BD289"/>
    <mergeCell ref="BE288:BE289"/>
    <mergeCell ref="BF288:BF289"/>
    <mergeCell ref="BG288:BG289"/>
    <mergeCell ref="BH288:BH289"/>
    <mergeCell ref="BI288:BI289"/>
    <mergeCell ref="L286:L287"/>
    <mergeCell ref="K286:K287"/>
    <mergeCell ref="J286:J287"/>
    <mergeCell ref="I286:I287"/>
    <mergeCell ref="H286:H287"/>
    <mergeCell ref="G286:G287"/>
    <mergeCell ref="F286:F287"/>
    <mergeCell ref="E286:E287"/>
    <mergeCell ref="D286:D287"/>
    <mergeCell ref="C286:C287"/>
    <mergeCell ref="B286:B287"/>
    <mergeCell ref="A286:A289"/>
    <mergeCell ref="B322:B325"/>
    <mergeCell ref="C322:C325"/>
    <mergeCell ref="D322:D325"/>
    <mergeCell ref="E322:E325"/>
    <mergeCell ref="F322:F325"/>
    <mergeCell ref="G322:G325"/>
    <mergeCell ref="H322:H325"/>
    <mergeCell ref="C306:C309"/>
    <mergeCell ref="D306:D309"/>
    <mergeCell ref="E306:E309"/>
    <mergeCell ref="F306:F309"/>
    <mergeCell ref="G306:G309"/>
    <mergeCell ref="H306:H309"/>
    <mergeCell ref="I306:I309"/>
    <mergeCell ref="J306:J309"/>
    <mergeCell ref="K306:K309"/>
    <mergeCell ref="L306:L309"/>
    <mergeCell ref="I322:I325"/>
    <mergeCell ref="J322:J325"/>
    <mergeCell ref="K322:K325"/>
    <mergeCell ref="R326:R329"/>
    <mergeCell ref="S326:S329"/>
    <mergeCell ref="T326:T329"/>
    <mergeCell ref="U326:U329"/>
    <mergeCell ref="V326:V329"/>
    <mergeCell ref="W326:W329"/>
    <mergeCell ref="X326:X329"/>
    <mergeCell ref="Y326:Y329"/>
    <mergeCell ref="Z326:Z329"/>
    <mergeCell ref="AA326:AA329"/>
    <mergeCell ref="AB326:AB329"/>
    <mergeCell ref="AC326:AC329"/>
    <mergeCell ref="AD326:AD329"/>
    <mergeCell ref="AE326:AE329"/>
    <mergeCell ref="AF326:AF329"/>
    <mergeCell ref="AG326:AG329"/>
    <mergeCell ref="M286:M287"/>
    <mergeCell ref="T286:T287"/>
    <mergeCell ref="U286:U287"/>
    <mergeCell ref="V286:V287"/>
    <mergeCell ref="W286:W287"/>
    <mergeCell ref="X286:X287"/>
    <mergeCell ref="Y286:Y287"/>
    <mergeCell ref="Z286:Z287"/>
    <mergeCell ref="AA286:AA287"/>
    <mergeCell ref="AB286:AB287"/>
    <mergeCell ref="AC286:AC287"/>
    <mergeCell ref="AD286:AD287"/>
    <mergeCell ref="AE286:AE287"/>
    <mergeCell ref="AF286:AF287"/>
    <mergeCell ref="AG286:AG287"/>
    <mergeCell ref="T314:T317"/>
    <mergeCell ref="L322:L325"/>
    <mergeCell ref="M322:M325"/>
    <mergeCell ref="N322:N325"/>
    <mergeCell ref="O322:O325"/>
    <mergeCell ref="P322:P325"/>
    <mergeCell ref="Q322:Q325"/>
    <mergeCell ref="R322:R325"/>
    <mergeCell ref="S322:S325"/>
    <mergeCell ref="T322:T325"/>
    <mergeCell ref="U322:U325"/>
    <mergeCell ref="V322:V325"/>
    <mergeCell ref="W322:W325"/>
    <mergeCell ref="X322:X325"/>
    <mergeCell ref="Y322:Y325"/>
    <mergeCell ref="AQ322:AQ325"/>
    <mergeCell ref="AR322:AR325"/>
    <mergeCell ref="AS322:AS325"/>
    <mergeCell ref="AT322:AT325"/>
    <mergeCell ref="AU322:AU325"/>
    <mergeCell ref="AV322:AV325"/>
    <mergeCell ref="AW322:AW325"/>
    <mergeCell ref="AX322:AX325"/>
    <mergeCell ref="AY322:AY325"/>
    <mergeCell ref="AZ322:AZ325"/>
    <mergeCell ref="BA322:BA325"/>
    <mergeCell ref="BB322:BB325"/>
    <mergeCell ref="BC322:BC325"/>
    <mergeCell ref="BD322:BD323"/>
    <mergeCell ref="Z322:Z325"/>
    <mergeCell ref="AA322:AA325"/>
    <mergeCell ref="AB322:AB325"/>
    <mergeCell ref="AC322:AC325"/>
    <mergeCell ref="AD322:AD325"/>
    <mergeCell ref="AE322:AE325"/>
    <mergeCell ref="AF322:AF325"/>
    <mergeCell ref="AG322:AG325"/>
    <mergeCell ref="AH322:AH325"/>
    <mergeCell ref="AI322:AI325"/>
    <mergeCell ref="AJ322:AJ325"/>
    <mergeCell ref="AK322:AK325"/>
    <mergeCell ref="AL322:AL325"/>
    <mergeCell ref="AM322:AM325"/>
    <mergeCell ref="AN322:AN325"/>
    <mergeCell ref="AO322:AO325"/>
    <mergeCell ref="AP322:AP325"/>
    <mergeCell ref="BH322:BH325"/>
    <mergeCell ref="BI322:BI325"/>
    <mergeCell ref="BJ322:BJ325"/>
    <mergeCell ref="BK322:BK325"/>
    <mergeCell ref="BL322:BL325"/>
    <mergeCell ref="BM322:BM325"/>
    <mergeCell ref="BN322:BN325"/>
    <mergeCell ref="BO322:BO325"/>
    <mergeCell ref="BP322:BP325"/>
    <mergeCell ref="BQ322:BQ325"/>
    <mergeCell ref="BR322:BR325"/>
    <mergeCell ref="BS322:BS325"/>
    <mergeCell ref="BT322:BT325"/>
    <mergeCell ref="CQ322:CQ325"/>
    <mergeCell ref="CR322:CR325"/>
    <mergeCell ref="BD324:BD325"/>
    <mergeCell ref="B326:B329"/>
    <mergeCell ref="C326:C329"/>
    <mergeCell ref="D326:D329"/>
    <mergeCell ref="E326:E329"/>
    <mergeCell ref="F326:F329"/>
    <mergeCell ref="G326:G329"/>
    <mergeCell ref="H326:H329"/>
    <mergeCell ref="I326:I329"/>
    <mergeCell ref="J326:J329"/>
    <mergeCell ref="K326:K329"/>
    <mergeCell ref="L326:L329"/>
    <mergeCell ref="M326:M329"/>
    <mergeCell ref="N326:N329"/>
    <mergeCell ref="O326:O329"/>
    <mergeCell ref="P326:P329"/>
    <mergeCell ref="Q326:Q329"/>
    <mergeCell ref="BA326:BA329"/>
    <mergeCell ref="BB326:BB329"/>
    <mergeCell ref="BC326:BC329"/>
    <mergeCell ref="BD326:BD327"/>
    <mergeCell ref="BK326:BK329"/>
    <mergeCell ref="BL326:BL329"/>
    <mergeCell ref="BM326:BM329"/>
    <mergeCell ref="BN326:BN329"/>
    <mergeCell ref="BO326:BO329"/>
    <mergeCell ref="BP326:BP329"/>
    <mergeCell ref="BQ326:BQ329"/>
    <mergeCell ref="BR326:BR329"/>
    <mergeCell ref="BS326:BS329"/>
    <mergeCell ref="BT326:BT329"/>
    <mergeCell ref="CQ326:CQ329"/>
    <mergeCell ref="AH326:AH329"/>
    <mergeCell ref="AI326:AI329"/>
    <mergeCell ref="AJ326:AJ329"/>
    <mergeCell ref="AK326:AK329"/>
    <mergeCell ref="AL326:AL329"/>
    <mergeCell ref="AM326:AM329"/>
    <mergeCell ref="AN326:AN329"/>
    <mergeCell ref="AO326:AO329"/>
    <mergeCell ref="AP326:AP329"/>
    <mergeCell ref="AQ326:AQ329"/>
    <mergeCell ref="AR326:AR329"/>
    <mergeCell ref="AS326:AS329"/>
    <mergeCell ref="AT326:AT329"/>
    <mergeCell ref="AU326:AU329"/>
    <mergeCell ref="AV326:AV329"/>
    <mergeCell ref="AW326:AW329"/>
    <mergeCell ref="AX326:AX329"/>
    <mergeCell ref="CR326:CR329"/>
    <mergeCell ref="BD328:BD329"/>
    <mergeCell ref="BE322:BE325"/>
    <mergeCell ref="BF322:BF325"/>
    <mergeCell ref="BG322:BG325"/>
    <mergeCell ref="BJ326:BJ329"/>
    <mergeCell ref="BG326:BG329"/>
    <mergeCell ref="BF326:BF329"/>
    <mergeCell ref="BI326:BI329"/>
    <mergeCell ref="BH326:BH329"/>
    <mergeCell ref="BE326:BE329"/>
    <mergeCell ref="B330:B333"/>
    <mergeCell ref="C330:C333"/>
    <mergeCell ref="D330:D333"/>
    <mergeCell ref="E330:E333"/>
    <mergeCell ref="F330:F333"/>
    <mergeCell ref="G330:G333"/>
    <mergeCell ref="H330:H333"/>
    <mergeCell ref="I330:I333"/>
    <mergeCell ref="J330:J333"/>
    <mergeCell ref="K330:K333"/>
    <mergeCell ref="L330:L333"/>
    <mergeCell ref="M330:M333"/>
    <mergeCell ref="N330:N333"/>
    <mergeCell ref="O330:O333"/>
    <mergeCell ref="P330:P333"/>
    <mergeCell ref="Q330:Q333"/>
    <mergeCell ref="R330:R333"/>
    <mergeCell ref="S330:S333"/>
    <mergeCell ref="T330:T333"/>
    <mergeCell ref="AY326:AY329"/>
    <mergeCell ref="AZ326:AZ329"/>
    <mergeCell ref="U330:U333"/>
    <mergeCell ref="V330:V333"/>
    <mergeCell ref="W330:W333"/>
    <mergeCell ref="X330:X333"/>
    <mergeCell ref="Y330:Y333"/>
    <mergeCell ref="Z330:Z333"/>
    <mergeCell ref="AA330:AA333"/>
    <mergeCell ref="AB330:AB333"/>
    <mergeCell ref="AC330:AC333"/>
    <mergeCell ref="AD330:AD333"/>
    <mergeCell ref="AE330:AE333"/>
    <mergeCell ref="AF330:AF333"/>
    <mergeCell ref="AG330:AG333"/>
    <mergeCell ref="AH330:AH333"/>
    <mergeCell ref="AI330:AI333"/>
    <mergeCell ref="AJ330:AJ333"/>
    <mergeCell ref="AK330:AK333"/>
    <mergeCell ref="BS330:BS333"/>
    <mergeCell ref="AL330:AL333"/>
    <mergeCell ref="AM330:AM333"/>
    <mergeCell ref="AN330:AN333"/>
    <mergeCell ref="AO330:AO333"/>
    <mergeCell ref="AP330:AP333"/>
    <mergeCell ref="AQ330:AQ333"/>
    <mergeCell ref="AR330:AR333"/>
    <mergeCell ref="AS330:AS333"/>
    <mergeCell ref="AT330:AT333"/>
    <mergeCell ref="AU330:AU333"/>
    <mergeCell ref="AV330:AV333"/>
    <mergeCell ref="AW330:AW333"/>
    <mergeCell ref="AX330:AX333"/>
    <mergeCell ref="AY330:AY333"/>
    <mergeCell ref="AZ330:AZ333"/>
    <mergeCell ref="BA330:BA333"/>
    <mergeCell ref="BB330:BB333"/>
    <mergeCell ref="AC334:AC337"/>
    <mergeCell ref="BC330:BC333"/>
    <mergeCell ref="BD330:BD331"/>
    <mergeCell ref="BE330:BE333"/>
    <mergeCell ref="BF330:BF333"/>
    <mergeCell ref="BG330:BG333"/>
    <mergeCell ref="BH330:BH333"/>
    <mergeCell ref="BI330:BI333"/>
    <mergeCell ref="BJ330:BJ333"/>
    <mergeCell ref="BK330:BK333"/>
    <mergeCell ref="BL330:BL333"/>
    <mergeCell ref="BM330:BM333"/>
    <mergeCell ref="BN330:BN333"/>
    <mergeCell ref="BO330:BO333"/>
    <mergeCell ref="BP330:BP333"/>
    <mergeCell ref="BQ330:BQ333"/>
    <mergeCell ref="BR330:BR333"/>
    <mergeCell ref="AT334:AT337"/>
    <mergeCell ref="AW334:AW337"/>
    <mergeCell ref="AX334:AX337"/>
    <mergeCell ref="AY334:AY337"/>
    <mergeCell ref="AZ334:AZ337"/>
    <mergeCell ref="BA334:BA337"/>
    <mergeCell ref="BB334:BB337"/>
    <mergeCell ref="BC334:BC337"/>
    <mergeCell ref="BD334:BD335"/>
    <mergeCell ref="BE334:BE337"/>
    <mergeCell ref="BF334:BF337"/>
    <mergeCell ref="BG334:BG337"/>
    <mergeCell ref="BH334:BH337"/>
    <mergeCell ref="BI334:BI337"/>
    <mergeCell ref="BJ334:BJ337"/>
    <mergeCell ref="BT330:BT333"/>
    <mergeCell ref="CQ330:CQ333"/>
    <mergeCell ref="CR330:CR333"/>
    <mergeCell ref="BD332:BD333"/>
    <mergeCell ref="B334:B337"/>
    <mergeCell ref="C334:C337"/>
    <mergeCell ref="D334:D337"/>
    <mergeCell ref="E334:E337"/>
    <mergeCell ref="F334:F337"/>
    <mergeCell ref="G334:G337"/>
    <mergeCell ref="H334:H337"/>
    <mergeCell ref="I334:I337"/>
    <mergeCell ref="J334:J337"/>
    <mergeCell ref="K334:K337"/>
    <mergeCell ref="L334:L337"/>
    <mergeCell ref="M334:M337"/>
    <mergeCell ref="N334:N337"/>
    <mergeCell ref="O334:O337"/>
    <mergeCell ref="P334:P337"/>
    <mergeCell ref="Q334:Q337"/>
    <mergeCell ref="R334:R337"/>
    <mergeCell ref="S334:S337"/>
    <mergeCell ref="T334:T337"/>
    <mergeCell ref="U334:U337"/>
    <mergeCell ref="V334:V337"/>
    <mergeCell ref="W334:W337"/>
    <mergeCell ref="X334:X337"/>
    <mergeCell ref="Y334:Y337"/>
    <mergeCell ref="Z334:Z337"/>
    <mergeCell ref="AA334:AA337"/>
    <mergeCell ref="AB334:AB337"/>
    <mergeCell ref="AV334:AV337"/>
    <mergeCell ref="BK334:BK337"/>
    <mergeCell ref="AD334:AD337"/>
    <mergeCell ref="AE334:AE337"/>
    <mergeCell ref="AF334:AF337"/>
    <mergeCell ref="AG334:AG337"/>
    <mergeCell ref="AH334:AH337"/>
    <mergeCell ref="AI334:AI337"/>
    <mergeCell ref="AJ334:AJ337"/>
    <mergeCell ref="AK334:AK337"/>
    <mergeCell ref="AL334:AL337"/>
    <mergeCell ref="AM334:AM337"/>
    <mergeCell ref="AN334:AN337"/>
    <mergeCell ref="AO334:AO337"/>
    <mergeCell ref="AP334:AP337"/>
    <mergeCell ref="AQ334:AQ337"/>
    <mergeCell ref="AR334:AR337"/>
    <mergeCell ref="AS334:AS337"/>
    <mergeCell ref="BL334:BL337"/>
    <mergeCell ref="BM334:BM337"/>
    <mergeCell ref="BN334:BN337"/>
    <mergeCell ref="BO334:BO337"/>
    <mergeCell ref="BP334:BP337"/>
    <mergeCell ref="BQ334:BQ337"/>
    <mergeCell ref="BR334:BR337"/>
    <mergeCell ref="BS334:BS337"/>
    <mergeCell ref="BT334:BT337"/>
    <mergeCell ref="CQ334:CQ337"/>
    <mergeCell ref="CR334:CR337"/>
    <mergeCell ref="BD336:BD337"/>
    <mergeCell ref="A322:A337"/>
    <mergeCell ref="B338:B341"/>
    <mergeCell ref="C338:C341"/>
    <mergeCell ref="D338:D341"/>
    <mergeCell ref="E338:E341"/>
    <mergeCell ref="F338:F341"/>
    <mergeCell ref="G338:G341"/>
    <mergeCell ref="H338:H341"/>
    <mergeCell ref="I338:I341"/>
    <mergeCell ref="J338:J341"/>
    <mergeCell ref="K338:K341"/>
    <mergeCell ref="L338:L341"/>
    <mergeCell ref="M338:M341"/>
    <mergeCell ref="N338:N341"/>
    <mergeCell ref="O338:O341"/>
    <mergeCell ref="P338:P341"/>
    <mergeCell ref="Q338:Q341"/>
    <mergeCell ref="R338:R341"/>
    <mergeCell ref="S338:S341"/>
    <mergeCell ref="AU334:AU337"/>
    <mergeCell ref="T338:T341"/>
    <mergeCell ref="U338:U341"/>
    <mergeCell ref="V338:V341"/>
    <mergeCell ref="W338:W341"/>
    <mergeCell ref="X338:X341"/>
    <mergeCell ref="Y338:Y341"/>
    <mergeCell ref="Z338:Z341"/>
    <mergeCell ref="AA338:AA341"/>
    <mergeCell ref="AB338:AB341"/>
    <mergeCell ref="AC338:AC341"/>
    <mergeCell ref="AD338:AD341"/>
    <mergeCell ref="AE338:AE341"/>
    <mergeCell ref="AF338:AF341"/>
    <mergeCell ref="AG338:AG341"/>
    <mergeCell ref="AH338:AH341"/>
    <mergeCell ref="AI338:AI341"/>
    <mergeCell ref="AJ338:AJ341"/>
    <mergeCell ref="BR338:BR341"/>
    <mergeCell ref="AK338:AK341"/>
    <mergeCell ref="AL338:AL341"/>
    <mergeCell ref="AM338:AM341"/>
    <mergeCell ref="AN338:AN341"/>
    <mergeCell ref="AO338:AO341"/>
    <mergeCell ref="AP338:AP341"/>
    <mergeCell ref="AQ338:AQ341"/>
    <mergeCell ref="AR338:AR341"/>
    <mergeCell ref="AS338:AS341"/>
    <mergeCell ref="AT338:AT341"/>
    <mergeCell ref="AU338:AU341"/>
    <mergeCell ref="AV338:AV341"/>
    <mergeCell ref="AW338:AW341"/>
    <mergeCell ref="AX338:AX341"/>
    <mergeCell ref="AY338:AY341"/>
    <mergeCell ref="AZ338:AZ341"/>
    <mergeCell ref="BA338:BA341"/>
    <mergeCell ref="AB342:AB345"/>
    <mergeCell ref="BB338:BB341"/>
    <mergeCell ref="BC338:BC341"/>
    <mergeCell ref="BD338:BD339"/>
    <mergeCell ref="BE338:BE341"/>
    <mergeCell ref="BF338:BF341"/>
    <mergeCell ref="BG338:BG341"/>
    <mergeCell ref="BH338:BH341"/>
    <mergeCell ref="BI338:BI341"/>
    <mergeCell ref="BJ338:BJ341"/>
    <mergeCell ref="BK338:BK341"/>
    <mergeCell ref="BL338:BL341"/>
    <mergeCell ref="BM338:BM341"/>
    <mergeCell ref="BN338:BN341"/>
    <mergeCell ref="BO338:BO341"/>
    <mergeCell ref="BP338:BP341"/>
    <mergeCell ref="BQ338:BQ341"/>
    <mergeCell ref="AS342:AS345"/>
    <mergeCell ref="AV342:AV345"/>
    <mergeCell ref="AW342:AW345"/>
    <mergeCell ref="AX342:AX345"/>
    <mergeCell ref="AY342:AY345"/>
    <mergeCell ref="AZ342:AZ345"/>
    <mergeCell ref="BA342:BA345"/>
    <mergeCell ref="BB342:BB345"/>
    <mergeCell ref="BC342:BC345"/>
    <mergeCell ref="BD342:BD343"/>
    <mergeCell ref="BE342:BE345"/>
    <mergeCell ref="BF342:BF345"/>
    <mergeCell ref="BG342:BG345"/>
    <mergeCell ref="BH342:BH345"/>
    <mergeCell ref="BI342:BI345"/>
    <mergeCell ref="BS338:BS341"/>
    <mergeCell ref="BT338:BT341"/>
    <mergeCell ref="CQ338:CQ341"/>
    <mergeCell ref="CR338:CR341"/>
    <mergeCell ref="BD340:BD341"/>
    <mergeCell ref="B342:B345"/>
    <mergeCell ref="C342:C345"/>
    <mergeCell ref="D342:D345"/>
    <mergeCell ref="E342:E345"/>
    <mergeCell ref="F342:F345"/>
    <mergeCell ref="G342:G345"/>
    <mergeCell ref="H342:H345"/>
    <mergeCell ref="I342:I345"/>
    <mergeCell ref="J342:J345"/>
    <mergeCell ref="K342:K345"/>
    <mergeCell ref="L342:L345"/>
    <mergeCell ref="M342:M345"/>
    <mergeCell ref="N342:N345"/>
    <mergeCell ref="O342:O345"/>
    <mergeCell ref="P342:P345"/>
    <mergeCell ref="Q342:Q345"/>
    <mergeCell ref="R342:R345"/>
    <mergeCell ref="S342:S345"/>
    <mergeCell ref="T342:T345"/>
    <mergeCell ref="U342:U345"/>
    <mergeCell ref="V342:V345"/>
    <mergeCell ref="W342:W345"/>
    <mergeCell ref="X342:X345"/>
    <mergeCell ref="Y342:Y345"/>
    <mergeCell ref="Z342:Z345"/>
    <mergeCell ref="AA342:AA345"/>
    <mergeCell ref="AU342:AU345"/>
    <mergeCell ref="BJ342:BJ345"/>
    <mergeCell ref="AC342:AC345"/>
    <mergeCell ref="AD342:AD345"/>
    <mergeCell ref="AE342:AE345"/>
    <mergeCell ref="AF342:AF345"/>
    <mergeCell ref="AG342:AG345"/>
    <mergeCell ref="AH342:AH345"/>
    <mergeCell ref="AI342:AI345"/>
    <mergeCell ref="AJ342:AJ345"/>
    <mergeCell ref="AK342:AK345"/>
    <mergeCell ref="AL342:AL345"/>
    <mergeCell ref="AM342:AM345"/>
    <mergeCell ref="AN342:AN345"/>
    <mergeCell ref="AO342:AO345"/>
    <mergeCell ref="AP342:AP345"/>
    <mergeCell ref="AQ342:AQ345"/>
    <mergeCell ref="AR342:AR345"/>
    <mergeCell ref="BK342:BK345"/>
    <mergeCell ref="BL342:BL345"/>
    <mergeCell ref="BM342:BM345"/>
    <mergeCell ref="BN342:BN345"/>
    <mergeCell ref="BO342:BO345"/>
    <mergeCell ref="BP342:BP345"/>
    <mergeCell ref="BQ342:BQ345"/>
    <mergeCell ref="BR342:BR345"/>
    <mergeCell ref="BS342:BS345"/>
    <mergeCell ref="BT342:BT345"/>
    <mergeCell ref="CQ342:CQ345"/>
    <mergeCell ref="CR342:CR345"/>
    <mergeCell ref="BD344:BD345"/>
    <mergeCell ref="B346:B349"/>
    <mergeCell ref="C346:C349"/>
    <mergeCell ref="D346:D349"/>
    <mergeCell ref="E346:E349"/>
    <mergeCell ref="F346:F349"/>
    <mergeCell ref="G346:G349"/>
    <mergeCell ref="H346:H349"/>
    <mergeCell ref="I346:I349"/>
    <mergeCell ref="J346:J349"/>
    <mergeCell ref="K346:K349"/>
    <mergeCell ref="L346:L349"/>
    <mergeCell ref="M346:M349"/>
    <mergeCell ref="N346:N349"/>
    <mergeCell ref="O346:O349"/>
    <mergeCell ref="P346:P349"/>
    <mergeCell ref="Q346:Q349"/>
    <mergeCell ref="R346:R349"/>
    <mergeCell ref="S346:S349"/>
    <mergeCell ref="AT342:AT345"/>
    <mergeCell ref="T346:T349"/>
    <mergeCell ref="U346:U349"/>
    <mergeCell ref="V346:V349"/>
    <mergeCell ref="W346:W349"/>
    <mergeCell ref="X346:X349"/>
    <mergeCell ref="Y346:Y349"/>
    <mergeCell ref="Z346:Z349"/>
    <mergeCell ref="AA346:AA349"/>
    <mergeCell ref="AB346:AB349"/>
    <mergeCell ref="AC346:AC349"/>
    <mergeCell ref="AD346:AD349"/>
    <mergeCell ref="AE346:AE349"/>
    <mergeCell ref="AF346:AF349"/>
    <mergeCell ref="AG346:AG349"/>
    <mergeCell ref="AH346:AH349"/>
    <mergeCell ref="AI346:AI349"/>
    <mergeCell ref="AJ346:AJ349"/>
    <mergeCell ref="BR346:BR349"/>
    <mergeCell ref="AK346:AK349"/>
    <mergeCell ref="AL346:AL349"/>
    <mergeCell ref="AM346:AM349"/>
    <mergeCell ref="AN346:AN349"/>
    <mergeCell ref="AO346:AO349"/>
    <mergeCell ref="AP346:AP349"/>
    <mergeCell ref="AQ346:AQ349"/>
    <mergeCell ref="AR346:AR349"/>
    <mergeCell ref="AS346:AS349"/>
    <mergeCell ref="AT346:AT349"/>
    <mergeCell ref="AU346:AU349"/>
    <mergeCell ref="AV346:AV349"/>
    <mergeCell ref="AW346:AW349"/>
    <mergeCell ref="AX346:AX349"/>
    <mergeCell ref="AY346:AY349"/>
    <mergeCell ref="AZ346:AZ349"/>
    <mergeCell ref="BA346:BA349"/>
    <mergeCell ref="BT346:BT349"/>
    <mergeCell ref="CQ346:CQ349"/>
    <mergeCell ref="CR346:CR349"/>
    <mergeCell ref="BD348:BD349"/>
    <mergeCell ref="B350:B353"/>
    <mergeCell ref="C350:C353"/>
    <mergeCell ref="D350:D353"/>
    <mergeCell ref="E350:E353"/>
    <mergeCell ref="F350:F353"/>
    <mergeCell ref="G350:G353"/>
    <mergeCell ref="H350:H353"/>
    <mergeCell ref="I350:I353"/>
    <mergeCell ref="J350:J353"/>
    <mergeCell ref="K350:K353"/>
    <mergeCell ref="L350:L353"/>
    <mergeCell ref="M350:M353"/>
    <mergeCell ref="N350:N353"/>
    <mergeCell ref="O350:O353"/>
    <mergeCell ref="P350:P353"/>
    <mergeCell ref="Q350:Q353"/>
    <mergeCell ref="R350:R353"/>
    <mergeCell ref="S350:S353"/>
    <mergeCell ref="T350:T353"/>
    <mergeCell ref="U350:U353"/>
    <mergeCell ref="V350:V353"/>
    <mergeCell ref="W350:W353"/>
    <mergeCell ref="X350:X353"/>
    <mergeCell ref="Y350:Y353"/>
    <mergeCell ref="Z350:Z353"/>
    <mergeCell ref="AA350:AA353"/>
    <mergeCell ref="AB350:AB353"/>
    <mergeCell ref="BB346:BB349"/>
    <mergeCell ref="AD350:AD353"/>
    <mergeCell ref="AE350:AE353"/>
    <mergeCell ref="AF350:AF353"/>
    <mergeCell ref="AG350:AG353"/>
    <mergeCell ref="AH350:AH353"/>
    <mergeCell ref="AI350:AI353"/>
    <mergeCell ref="AJ350:AJ353"/>
    <mergeCell ref="AK350:AK353"/>
    <mergeCell ref="AL350:AL353"/>
    <mergeCell ref="AM350:AM353"/>
    <mergeCell ref="AN350:AN353"/>
    <mergeCell ref="AO350:AO353"/>
    <mergeCell ref="AP350:AP353"/>
    <mergeCell ref="AQ350:AQ353"/>
    <mergeCell ref="AR350:AR353"/>
    <mergeCell ref="AS350:AS353"/>
    <mergeCell ref="BS346:BS349"/>
    <mergeCell ref="BC346:BC349"/>
    <mergeCell ref="BD346:BD347"/>
    <mergeCell ref="BE346:BE349"/>
    <mergeCell ref="BF346:BF349"/>
    <mergeCell ref="BG346:BG349"/>
    <mergeCell ref="BH346:BH349"/>
    <mergeCell ref="BI346:BI349"/>
    <mergeCell ref="BJ346:BJ349"/>
    <mergeCell ref="BK346:BK349"/>
    <mergeCell ref="BL346:BL349"/>
    <mergeCell ref="BM346:BM349"/>
    <mergeCell ref="BN346:BN349"/>
    <mergeCell ref="BO346:BO349"/>
    <mergeCell ref="BP346:BP349"/>
    <mergeCell ref="BQ346:BQ349"/>
    <mergeCell ref="BK350:BK353"/>
    <mergeCell ref="BL350:BL353"/>
    <mergeCell ref="BM350:BM353"/>
    <mergeCell ref="BN350:BN353"/>
    <mergeCell ref="BO350:BO353"/>
    <mergeCell ref="BP350:BP353"/>
    <mergeCell ref="BQ350:BQ353"/>
    <mergeCell ref="BR350:BR353"/>
    <mergeCell ref="BS350:BS353"/>
    <mergeCell ref="BT350:BT353"/>
    <mergeCell ref="CQ350:CQ353"/>
    <mergeCell ref="CR350:CR353"/>
    <mergeCell ref="BD352:BD353"/>
    <mergeCell ref="A338:A353"/>
    <mergeCell ref="AT350:AT353"/>
    <mergeCell ref="AU350:AU353"/>
    <mergeCell ref="AV350:AV353"/>
    <mergeCell ref="AW350:AW353"/>
    <mergeCell ref="AX350:AX353"/>
    <mergeCell ref="AY350:AY353"/>
    <mergeCell ref="AZ350:AZ353"/>
    <mergeCell ref="BA350:BA353"/>
    <mergeCell ref="BB350:BB353"/>
    <mergeCell ref="BC350:BC353"/>
    <mergeCell ref="BD350:BD351"/>
    <mergeCell ref="BE350:BE353"/>
    <mergeCell ref="BF350:BF353"/>
    <mergeCell ref="BG350:BG353"/>
    <mergeCell ref="BH350:BH353"/>
    <mergeCell ref="BI350:BI353"/>
    <mergeCell ref="BJ350:BJ353"/>
    <mergeCell ref="AC350:AC353"/>
    <mergeCell ref="S354:S357"/>
    <mergeCell ref="T354:T357"/>
    <mergeCell ref="U354:U357"/>
    <mergeCell ref="V354:V357"/>
    <mergeCell ref="W354:W357"/>
    <mergeCell ref="X354:X357"/>
    <mergeCell ref="Y354:Y357"/>
    <mergeCell ref="Z354:Z357"/>
    <mergeCell ref="AA354:AA357"/>
    <mergeCell ref="AB354:AB357"/>
    <mergeCell ref="AC354:AC357"/>
    <mergeCell ref="AD354:AD357"/>
    <mergeCell ref="AE354:AE357"/>
    <mergeCell ref="AF354:AF357"/>
    <mergeCell ref="AG354:AG357"/>
    <mergeCell ref="AH354:AH357"/>
    <mergeCell ref="AI354:AI357"/>
    <mergeCell ref="BP354:BP357"/>
    <mergeCell ref="BQ354:BQ357"/>
    <mergeCell ref="AJ354:AJ357"/>
    <mergeCell ref="AK354:AK357"/>
    <mergeCell ref="AL354:AL357"/>
    <mergeCell ref="AM354:AM357"/>
    <mergeCell ref="AN354:AN357"/>
    <mergeCell ref="AO354:AO357"/>
    <mergeCell ref="AP354:AP357"/>
    <mergeCell ref="AQ354:AQ357"/>
    <mergeCell ref="AR354:AR357"/>
    <mergeCell ref="AS354:AS357"/>
    <mergeCell ref="AT354:AT357"/>
    <mergeCell ref="AU354:AU357"/>
    <mergeCell ref="AV354:AV357"/>
    <mergeCell ref="AW354:AW357"/>
    <mergeCell ref="AX354:AX357"/>
    <mergeCell ref="AY354:AY357"/>
    <mergeCell ref="AZ354:AZ357"/>
    <mergeCell ref="Z358:Z361"/>
    <mergeCell ref="AA358:AA361"/>
    <mergeCell ref="BA354:BA357"/>
    <mergeCell ref="BB354:BB357"/>
    <mergeCell ref="BC354:BC357"/>
    <mergeCell ref="BD354:BD355"/>
    <mergeCell ref="BE354:BE357"/>
    <mergeCell ref="BF354:BF357"/>
    <mergeCell ref="BG354:BG357"/>
    <mergeCell ref="BH354:BH357"/>
    <mergeCell ref="BI354:BI357"/>
    <mergeCell ref="BJ354:BJ357"/>
    <mergeCell ref="BK354:BK357"/>
    <mergeCell ref="BL354:BL357"/>
    <mergeCell ref="BM354:BM357"/>
    <mergeCell ref="BN354:BN357"/>
    <mergeCell ref="BO354:BO357"/>
    <mergeCell ref="AQ358:AQ361"/>
    <mergeCell ref="AR358:AR361"/>
    <mergeCell ref="BR354:BR357"/>
    <mergeCell ref="BS354:BS357"/>
    <mergeCell ref="BT354:BT357"/>
    <mergeCell ref="CQ354:CQ357"/>
    <mergeCell ref="CR354:CR357"/>
    <mergeCell ref="BD356:BD357"/>
    <mergeCell ref="B358:B361"/>
    <mergeCell ref="C358:C361"/>
    <mergeCell ref="D358:D361"/>
    <mergeCell ref="E358:E361"/>
    <mergeCell ref="F358:F361"/>
    <mergeCell ref="G358:G361"/>
    <mergeCell ref="H358:H361"/>
    <mergeCell ref="I358:I361"/>
    <mergeCell ref="J358:J361"/>
    <mergeCell ref="K358:K361"/>
    <mergeCell ref="L358:L361"/>
    <mergeCell ref="M358:M361"/>
    <mergeCell ref="N358:N361"/>
    <mergeCell ref="O358:O361"/>
    <mergeCell ref="P358:P361"/>
    <mergeCell ref="Q358:Q361"/>
    <mergeCell ref="R358:R361"/>
    <mergeCell ref="S358:S361"/>
    <mergeCell ref="T358:T361"/>
    <mergeCell ref="U358:U361"/>
    <mergeCell ref="V358:V361"/>
    <mergeCell ref="W358:W361"/>
    <mergeCell ref="X358:X361"/>
    <mergeCell ref="Y358:Y361"/>
    <mergeCell ref="BQ358:BQ361"/>
    <mergeCell ref="BR358:BR361"/>
    <mergeCell ref="BS358:BS361"/>
    <mergeCell ref="BT358:BT361"/>
    <mergeCell ref="CQ358:CQ361"/>
    <mergeCell ref="CR358:CR361"/>
    <mergeCell ref="BD360:BD361"/>
    <mergeCell ref="AS358:AS361"/>
    <mergeCell ref="AT358:AT361"/>
    <mergeCell ref="AU358:AU361"/>
    <mergeCell ref="AV358:AV361"/>
    <mergeCell ref="AW358:AW361"/>
    <mergeCell ref="AX358:AX361"/>
    <mergeCell ref="AY358:AY361"/>
    <mergeCell ref="AZ358:AZ361"/>
    <mergeCell ref="BA358:BA361"/>
    <mergeCell ref="BB358:BB361"/>
    <mergeCell ref="BC358:BC361"/>
    <mergeCell ref="BD358:BD359"/>
    <mergeCell ref="BE358:BE361"/>
    <mergeCell ref="BF358:BF361"/>
    <mergeCell ref="BG358:BG361"/>
    <mergeCell ref="BH358:BH361"/>
    <mergeCell ref="BI358:BI361"/>
    <mergeCell ref="AA362:AA365"/>
    <mergeCell ref="AB362:AB365"/>
    <mergeCell ref="AC362:AC365"/>
    <mergeCell ref="AD362:AD365"/>
    <mergeCell ref="AE362:AE365"/>
    <mergeCell ref="AF362:AF365"/>
    <mergeCell ref="AG362:AG365"/>
    <mergeCell ref="AH362:AH365"/>
    <mergeCell ref="AI362:AI365"/>
    <mergeCell ref="AJ362:AJ365"/>
    <mergeCell ref="BJ358:BJ361"/>
    <mergeCell ref="BK358:BK361"/>
    <mergeCell ref="BL358:BL361"/>
    <mergeCell ref="BM358:BM361"/>
    <mergeCell ref="BN358:BN361"/>
    <mergeCell ref="BO358:BO361"/>
    <mergeCell ref="BP358:BP361"/>
    <mergeCell ref="AB358:AB361"/>
    <mergeCell ref="AC358:AC361"/>
    <mergeCell ref="AD358:AD361"/>
    <mergeCell ref="AE358:AE361"/>
    <mergeCell ref="AF358:AF361"/>
    <mergeCell ref="AG358:AG361"/>
    <mergeCell ref="AH358:AH361"/>
    <mergeCell ref="AI358:AI361"/>
    <mergeCell ref="AJ358:AJ361"/>
    <mergeCell ref="AK358:AK361"/>
    <mergeCell ref="AL358:AL361"/>
    <mergeCell ref="AM358:AM361"/>
    <mergeCell ref="AN358:AN361"/>
    <mergeCell ref="AO358:AO361"/>
    <mergeCell ref="AP358:AP361"/>
    <mergeCell ref="BJ362:BJ365"/>
    <mergeCell ref="BK362:BK365"/>
    <mergeCell ref="BL362:BL365"/>
    <mergeCell ref="BM362:BM365"/>
    <mergeCell ref="BN362:BN365"/>
    <mergeCell ref="BO362:BO365"/>
    <mergeCell ref="BP362:BP365"/>
    <mergeCell ref="BQ362:BQ365"/>
    <mergeCell ref="BR362:BR365"/>
    <mergeCell ref="AK362:AK365"/>
    <mergeCell ref="AL362:AL365"/>
    <mergeCell ref="AM362:AM365"/>
    <mergeCell ref="AN362:AN365"/>
    <mergeCell ref="AO362:AO365"/>
    <mergeCell ref="AP362:AP365"/>
    <mergeCell ref="AQ362:AQ365"/>
    <mergeCell ref="AR362:AR365"/>
    <mergeCell ref="AS362:AS365"/>
    <mergeCell ref="AT362:AT365"/>
    <mergeCell ref="AU362:AU365"/>
    <mergeCell ref="AV362:AV365"/>
    <mergeCell ref="AW362:AW365"/>
    <mergeCell ref="AX362:AX365"/>
    <mergeCell ref="AY362:AY365"/>
    <mergeCell ref="AZ362:AZ365"/>
    <mergeCell ref="BA362:BA365"/>
    <mergeCell ref="BS362:BS365"/>
    <mergeCell ref="BT362:BT365"/>
    <mergeCell ref="CQ362:CQ365"/>
    <mergeCell ref="CR362:CR365"/>
    <mergeCell ref="BD364:BD365"/>
    <mergeCell ref="B366:B369"/>
    <mergeCell ref="C366:C369"/>
    <mergeCell ref="D366:D369"/>
    <mergeCell ref="E366:E369"/>
    <mergeCell ref="F366:F369"/>
    <mergeCell ref="G366:G369"/>
    <mergeCell ref="H366:H369"/>
    <mergeCell ref="I366:I369"/>
    <mergeCell ref="J366:J369"/>
    <mergeCell ref="K366:K369"/>
    <mergeCell ref="L366:L369"/>
    <mergeCell ref="M366:M369"/>
    <mergeCell ref="N366:N369"/>
    <mergeCell ref="O366:O369"/>
    <mergeCell ref="P366:P369"/>
    <mergeCell ref="Q366:Q369"/>
    <mergeCell ref="R366:R369"/>
    <mergeCell ref="S366:S369"/>
    <mergeCell ref="T366:T369"/>
    <mergeCell ref="U366:U369"/>
    <mergeCell ref="V366:V369"/>
    <mergeCell ref="W366:W369"/>
    <mergeCell ref="X366:X369"/>
    <mergeCell ref="Y366:Y369"/>
    <mergeCell ref="Z366:Z369"/>
    <mergeCell ref="AA366:AA369"/>
    <mergeCell ref="AB366:AB369"/>
    <mergeCell ref="BJ366:BJ369"/>
    <mergeCell ref="AC366:AC369"/>
    <mergeCell ref="AD366:AD369"/>
    <mergeCell ref="AE366:AE369"/>
    <mergeCell ref="AF366:AF369"/>
    <mergeCell ref="AG366:AG369"/>
    <mergeCell ref="AH366:AH369"/>
    <mergeCell ref="AI366:AI369"/>
    <mergeCell ref="AJ366:AJ369"/>
    <mergeCell ref="AK366:AK369"/>
    <mergeCell ref="AL366:AL369"/>
    <mergeCell ref="AM366:AM369"/>
    <mergeCell ref="AN366:AN369"/>
    <mergeCell ref="AO366:AO369"/>
    <mergeCell ref="AP366:AP369"/>
    <mergeCell ref="AQ366:AQ369"/>
    <mergeCell ref="AR366:AR369"/>
    <mergeCell ref="AS366:AS369"/>
    <mergeCell ref="R354:R357"/>
    <mergeCell ref="AT366:AT369"/>
    <mergeCell ref="AU366:AU369"/>
    <mergeCell ref="AV366:AV369"/>
    <mergeCell ref="AW366:AW369"/>
    <mergeCell ref="AX366:AX369"/>
    <mergeCell ref="AY366:AY369"/>
    <mergeCell ref="AZ366:AZ369"/>
    <mergeCell ref="BA366:BA369"/>
    <mergeCell ref="BB366:BB369"/>
    <mergeCell ref="BC366:BC369"/>
    <mergeCell ref="BD366:BD367"/>
    <mergeCell ref="BE366:BE369"/>
    <mergeCell ref="BF366:BF369"/>
    <mergeCell ref="BG366:BG369"/>
    <mergeCell ref="BH366:BH369"/>
    <mergeCell ref="BI366:BI369"/>
    <mergeCell ref="BB362:BB365"/>
    <mergeCell ref="BC362:BC365"/>
    <mergeCell ref="BD362:BD363"/>
    <mergeCell ref="BE362:BE365"/>
    <mergeCell ref="BF362:BF365"/>
    <mergeCell ref="BG362:BG365"/>
    <mergeCell ref="BH362:BH365"/>
    <mergeCell ref="BI362:BI365"/>
    <mergeCell ref="T362:T365"/>
    <mergeCell ref="U362:U365"/>
    <mergeCell ref="V362:V365"/>
    <mergeCell ref="W362:W365"/>
    <mergeCell ref="X362:X365"/>
    <mergeCell ref="Y362:Y365"/>
    <mergeCell ref="Z362:Z365"/>
    <mergeCell ref="Q362:Q365"/>
    <mergeCell ref="R362:R365"/>
    <mergeCell ref="S362:S365"/>
    <mergeCell ref="BK366:BK369"/>
    <mergeCell ref="BL366:BL369"/>
    <mergeCell ref="BM366:BM369"/>
    <mergeCell ref="BN366:BN369"/>
    <mergeCell ref="BO366:BO369"/>
    <mergeCell ref="BP366:BP369"/>
    <mergeCell ref="BQ366:BQ369"/>
    <mergeCell ref="BR366:BR369"/>
    <mergeCell ref="BS366:BS369"/>
    <mergeCell ref="BT366:BT369"/>
    <mergeCell ref="CQ366:CQ369"/>
    <mergeCell ref="CR366:CR369"/>
    <mergeCell ref="BD368:BD369"/>
    <mergeCell ref="B354:B357"/>
    <mergeCell ref="C354:C357"/>
    <mergeCell ref="D354:D357"/>
    <mergeCell ref="E354:E357"/>
    <mergeCell ref="F354:F357"/>
    <mergeCell ref="G354:G357"/>
    <mergeCell ref="H354:H357"/>
    <mergeCell ref="I354:I357"/>
    <mergeCell ref="J354:J357"/>
    <mergeCell ref="K354:K357"/>
    <mergeCell ref="L354:L357"/>
    <mergeCell ref="M354:M357"/>
    <mergeCell ref="N354:N357"/>
    <mergeCell ref="O354:O357"/>
    <mergeCell ref="P354:P357"/>
    <mergeCell ref="Q354:Q357"/>
    <mergeCell ref="A354:A369"/>
    <mergeCell ref="B370:B373"/>
    <mergeCell ref="C370:C373"/>
    <mergeCell ref="D370:D373"/>
    <mergeCell ref="E370:E373"/>
    <mergeCell ref="F370:F373"/>
    <mergeCell ref="G370:G373"/>
    <mergeCell ref="H370:H373"/>
    <mergeCell ref="I370:I373"/>
    <mergeCell ref="J370:J373"/>
    <mergeCell ref="K370:K373"/>
    <mergeCell ref="L370:L373"/>
    <mergeCell ref="M370:M373"/>
    <mergeCell ref="N370:N373"/>
    <mergeCell ref="O370:O373"/>
    <mergeCell ref="P370:P373"/>
    <mergeCell ref="C362:C365"/>
    <mergeCell ref="D362:D365"/>
    <mergeCell ref="E362:E365"/>
    <mergeCell ref="F362:F365"/>
    <mergeCell ref="G362:G365"/>
    <mergeCell ref="H362:H365"/>
    <mergeCell ref="I362:I365"/>
    <mergeCell ref="J362:J365"/>
    <mergeCell ref="K362:K365"/>
    <mergeCell ref="L362:L365"/>
    <mergeCell ref="M362:M365"/>
    <mergeCell ref="N362:N365"/>
    <mergeCell ref="O362:O365"/>
    <mergeCell ref="P362:P365"/>
    <mergeCell ref="Q370:Q373"/>
    <mergeCell ref="R370:R373"/>
    <mergeCell ref="S370:S373"/>
    <mergeCell ref="T370:T373"/>
    <mergeCell ref="U370:U373"/>
    <mergeCell ref="V370:V373"/>
    <mergeCell ref="W370:W373"/>
    <mergeCell ref="X370:X373"/>
    <mergeCell ref="Y370:Y373"/>
    <mergeCell ref="Z370:Z373"/>
    <mergeCell ref="AA370:AA373"/>
    <mergeCell ref="AB370:AB373"/>
    <mergeCell ref="AC370:AC373"/>
    <mergeCell ref="AD370:AD373"/>
    <mergeCell ref="AE370:AE373"/>
    <mergeCell ref="AF370:AF373"/>
    <mergeCell ref="AG370:AG373"/>
    <mergeCell ref="AH370:AH373"/>
    <mergeCell ref="AI370:AI373"/>
    <mergeCell ref="AJ370:AJ373"/>
    <mergeCell ref="AK370:AK373"/>
    <mergeCell ref="AL370:AL373"/>
    <mergeCell ref="AM370:AM373"/>
    <mergeCell ref="AN370:AN373"/>
    <mergeCell ref="AO370:AO373"/>
    <mergeCell ref="AP370:AP373"/>
    <mergeCell ref="AQ370:AQ373"/>
    <mergeCell ref="AR370:AR373"/>
    <mergeCell ref="AS370:AS373"/>
    <mergeCell ref="AT370:AT373"/>
    <mergeCell ref="AU370:AU373"/>
    <mergeCell ref="AV370:AV373"/>
    <mergeCell ref="AW370:AW373"/>
    <mergeCell ref="AX370:AX373"/>
    <mergeCell ref="AY370:AY373"/>
    <mergeCell ref="AZ370:AZ373"/>
    <mergeCell ref="BA370:BA373"/>
    <mergeCell ref="BB370:BB373"/>
    <mergeCell ref="BC370:BC373"/>
    <mergeCell ref="BD370:BD371"/>
    <mergeCell ref="BE370:BE373"/>
    <mergeCell ref="BF370:BF373"/>
    <mergeCell ref="BG370:BG373"/>
    <mergeCell ref="BH370:BH373"/>
    <mergeCell ref="BI370:BI373"/>
    <mergeCell ref="BJ370:BJ373"/>
    <mergeCell ref="BK370:BK373"/>
    <mergeCell ref="BL370:BL373"/>
    <mergeCell ref="BM370:BM373"/>
    <mergeCell ref="BN370:BN373"/>
    <mergeCell ref="BO370:BO373"/>
    <mergeCell ref="BP370:BP373"/>
    <mergeCell ref="BQ370:BQ373"/>
    <mergeCell ref="BR370:BR373"/>
    <mergeCell ref="BS370:BS373"/>
    <mergeCell ref="BT370:BT373"/>
    <mergeCell ref="CQ370:CQ373"/>
    <mergeCell ref="CR370:CR373"/>
    <mergeCell ref="BD372:BD373"/>
    <mergeCell ref="B374:B377"/>
    <mergeCell ref="C374:C377"/>
    <mergeCell ref="D374:D377"/>
    <mergeCell ref="E374:E377"/>
    <mergeCell ref="F374:F377"/>
    <mergeCell ref="G374:G377"/>
    <mergeCell ref="H374:H377"/>
    <mergeCell ref="I374:I377"/>
    <mergeCell ref="J374:J377"/>
    <mergeCell ref="K374:K377"/>
    <mergeCell ref="L374:L377"/>
    <mergeCell ref="M374:M377"/>
    <mergeCell ref="N374:N377"/>
    <mergeCell ref="O374:O377"/>
    <mergeCell ref="P374:P377"/>
    <mergeCell ref="Q374:Q377"/>
    <mergeCell ref="R374:R377"/>
    <mergeCell ref="S374:S377"/>
    <mergeCell ref="T374:T377"/>
    <mergeCell ref="U374:U377"/>
    <mergeCell ref="V374:V377"/>
    <mergeCell ref="W374:W377"/>
    <mergeCell ref="X374:X377"/>
    <mergeCell ref="Y374:Y377"/>
    <mergeCell ref="Z374:Z377"/>
    <mergeCell ref="AA374:AA377"/>
    <mergeCell ref="AB374:AB377"/>
    <mergeCell ref="AC374:AC377"/>
    <mergeCell ref="AD374:AD377"/>
    <mergeCell ref="AE374:AE377"/>
    <mergeCell ref="AF374:AF377"/>
    <mergeCell ref="AG374:AG377"/>
    <mergeCell ref="AH374:AH377"/>
    <mergeCell ref="AI374:AI377"/>
    <mergeCell ref="AJ374:AJ377"/>
    <mergeCell ref="AK374:AK377"/>
    <mergeCell ref="AL374:AL377"/>
    <mergeCell ref="AM374:AM377"/>
    <mergeCell ref="AN374:AN377"/>
    <mergeCell ref="AO374:AO377"/>
    <mergeCell ref="AP374:AP377"/>
    <mergeCell ref="AQ374:AQ377"/>
    <mergeCell ref="AR374:AR377"/>
    <mergeCell ref="AS374:AS377"/>
    <mergeCell ref="AT374:AT377"/>
    <mergeCell ref="AU374:AU377"/>
    <mergeCell ref="AV374:AV377"/>
    <mergeCell ref="AW374:AW377"/>
    <mergeCell ref="AX374:AX377"/>
    <mergeCell ref="AY374:AY377"/>
    <mergeCell ref="AZ374:AZ377"/>
    <mergeCell ref="BA374:BA377"/>
    <mergeCell ref="BB374:BB377"/>
    <mergeCell ref="BC374:BC377"/>
    <mergeCell ref="BD374:BD375"/>
    <mergeCell ref="BE374:BE377"/>
    <mergeCell ref="BF374:BF377"/>
    <mergeCell ref="BG374:BG377"/>
    <mergeCell ref="BH374:BH377"/>
    <mergeCell ref="BI374:BI377"/>
    <mergeCell ref="BJ374:BJ377"/>
    <mergeCell ref="BK374:BK377"/>
    <mergeCell ref="BL374:BL377"/>
    <mergeCell ref="BM374:BM377"/>
    <mergeCell ref="BN374:BN377"/>
    <mergeCell ref="BO374:BO377"/>
    <mergeCell ref="BP374:BP377"/>
    <mergeCell ref="BQ374:BQ377"/>
    <mergeCell ref="BR374:BR377"/>
    <mergeCell ref="BS374:BS377"/>
    <mergeCell ref="BT374:BT377"/>
    <mergeCell ref="CQ374:CQ377"/>
    <mergeCell ref="CR374:CR377"/>
    <mergeCell ref="BD376:BD377"/>
    <mergeCell ref="B378:B381"/>
    <mergeCell ref="C378:C381"/>
    <mergeCell ref="D378:D381"/>
    <mergeCell ref="E378:E381"/>
    <mergeCell ref="F378:F381"/>
    <mergeCell ref="G378:G381"/>
    <mergeCell ref="H378:H381"/>
    <mergeCell ref="I378:I381"/>
    <mergeCell ref="J378:J381"/>
    <mergeCell ref="K378:K381"/>
    <mergeCell ref="L378:L381"/>
    <mergeCell ref="M378:M381"/>
    <mergeCell ref="N378:N381"/>
    <mergeCell ref="O378:O381"/>
    <mergeCell ref="P378:P381"/>
    <mergeCell ref="Q378:Q381"/>
    <mergeCell ref="R378:R381"/>
    <mergeCell ref="S378:S381"/>
    <mergeCell ref="T378:T381"/>
    <mergeCell ref="U378:U381"/>
    <mergeCell ref="V378:V381"/>
    <mergeCell ref="W378:W381"/>
    <mergeCell ref="X378:X381"/>
    <mergeCell ref="Y378:Y381"/>
    <mergeCell ref="Z378:Z381"/>
    <mergeCell ref="AA378:AA381"/>
    <mergeCell ref="AB378:AB381"/>
    <mergeCell ref="AC378:AC381"/>
    <mergeCell ref="AD378:AD381"/>
    <mergeCell ref="AE378:AE381"/>
    <mergeCell ref="AF378:AF381"/>
    <mergeCell ref="AG378:AG381"/>
    <mergeCell ref="AH378:AH381"/>
    <mergeCell ref="AI378:AI381"/>
    <mergeCell ref="AJ378:AJ381"/>
    <mergeCell ref="AK378:AK381"/>
    <mergeCell ref="AL378:AL381"/>
    <mergeCell ref="AM378:AM381"/>
    <mergeCell ref="AN378:AN381"/>
    <mergeCell ref="AO378:AO381"/>
    <mergeCell ref="AP378:AP381"/>
    <mergeCell ref="AQ378:AQ381"/>
    <mergeCell ref="AR378:AR381"/>
    <mergeCell ref="AS378:AS381"/>
    <mergeCell ref="AT378:AT381"/>
    <mergeCell ref="AU378:AU381"/>
    <mergeCell ref="AV378:AV381"/>
    <mergeCell ref="AW378:AW381"/>
    <mergeCell ref="AX378:AX381"/>
    <mergeCell ref="AY378:AY381"/>
    <mergeCell ref="AZ378:AZ381"/>
    <mergeCell ref="BA378:BA381"/>
    <mergeCell ref="BB378:BB381"/>
    <mergeCell ref="BC378:BC381"/>
    <mergeCell ref="BD378:BD379"/>
    <mergeCell ref="BE378:BE381"/>
    <mergeCell ref="BF378:BF381"/>
    <mergeCell ref="BG378:BG381"/>
    <mergeCell ref="BH378:BH381"/>
    <mergeCell ref="BI378:BI381"/>
    <mergeCell ref="BJ378:BJ381"/>
    <mergeCell ref="BK378:BK381"/>
    <mergeCell ref="BL378:BL381"/>
    <mergeCell ref="BM378:BM381"/>
    <mergeCell ref="BN378:BN381"/>
    <mergeCell ref="BO378:BO381"/>
    <mergeCell ref="BP378:BP381"/>
    <mergeCell ref="BQ378:BQ381"/>
    <mergeCell ref="BR378:BR381"/>
    <mergeCell ref="BS378:BS381"/>
    <mergeCell ref="BT378:BT381"/>
    <mergeCell ref="CQ378:CQ381"/>
    <mergeCell ref="CR378:CR381"/>
    <mergeCell ref="BD380:BD381"/>
    <mergeCell ref="B382:B385"/>
    <mergeCell ref="C382:C385"/>
    <mergeCell ref="D382:D385"/>
    <mergeCell ref="E382:E385"/>
    <mergeCell ref="F382:F385"/>
    <mergeCell ref="G382:G385"/>
    <mergeCell ref="H382:H385"/>
    <mergeCell ref="I382:I385"/>
    <mergeCell ref="J382:J385"/>
    <mergeCell ref="K382:K385"/>
    <mergeCell ref="L382:L385"/>
    <mergeCell ref="M382:M385"/>
    <mergeCell ref="N382:N385"/>
    <mergeCell ref="O382:O385"/>
    <mergeCell ref="P382:P385"/>
    <mergeCell ref="Q382:Q385"/>
    <mergeCell ref="R382:R385"/>
    <mergeCell ref="S382:S385"/>
    <mergeCell ref="T382:T385"/>
    <mergeCell ref="U382:U385"/>
    <mergeCell ref="V382:V385"/>
    <mergeCell ref="W382:W385"/>
    <mergeCell ref="X382:X385"/>
    <mergeCell ref="Y382:Y385"/>
    <mergeCell ref="BG382:BG385"/>
    <mergeCell ref="Z382:Z385"/>
    <mergeCell ref="AA382:AA385"/>
    <mergeCell ref="AB382:AB385"/>
    <mergeCell ref="AC382:AC385"/>
    <mergeCell ref="AD382:AD385"/>
    <mergeCell ref="AE382:AE385"/>
    <mergeCell ref="AF382:AF385"/>
    <mergeCell ref="AG382:AG385"/>
    <mergeCell ref="AH382:AH385"/>
    <mergeCell ref="AI382:AI385"/>
    <mergeCell ref="AJ382:AJ385"/>
    <mergeCell ref="AK382:AK385"/>
    <mergeCell ref="AL382:AL385"/>
    <mergeCell ref="AM382:AM385"/>
    <mergeCell ref="AN382:AN385"/>
    <mergeCell ref="AO382:AO385"/>
    <mergeCell ref="AP382:AP385"/>
    <mergeCell ref="BH382:BH385"/>
    <mergeCell ref="BI382:BI385"/>
    <mergeCell ref="BJ382:BJ385"/>
    <mergeCell ref="BK382:BK385"/>
    <mergeCell ref="BL382:BL385"/>
    <mergeCell ref="BM382:BM385"/>
    <mergeCell ref="BN382:BN385"/>
    <mergeCell ref="BO382:BO385"/>
    <mergeCell ref="BP382:BP385"/>
    <mergeCell ref="BQ382:BQ385"/>
    <mergeCell ref="BR382:BR385"/>
    <mergeCell ref="BS382:BS385"/>
    <mergeCell ref="BT382:BT385"/>
    <mergeCell ref="CQ382:CQ385"/>
    <mergeCell ref="CR382:CR385"/>
    <mergeCell ref="BD384:BD385"/>
    <mergeCell ref="AQ382:AQ385"/>
    <mergeCell ref="AR382:AR385"/>
    <mergeCell ref="AS382:AS385"/>
    <mergeCell ref="AT382:AT385"/>
    <mergeCell ref="AU382:AU385"/>
    <mergeCell ref="AV382:AV385"/>
    <mergeCell ref="AW382:AW385"/>
    <mergeCell ref="AX382:AX385"/>
    <mergeCell ref="AY382:AY385"/>
    <mergeCell ref="AZ382:AZ385"/>
    <mergeCell ref="BA382:BA385"/>
    <mergeCell ref="BB382:BB385"/>
    <mergeCell ref="BC382:BC385"/>
    <mergeCell ref="BD382:BD383"/>
    <mergeCell ref="BE382:BE385"/>
    <mergeCell ref="BF382:BF385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Siemens ADSL</vt:lpstr>
      <vt:lpstr>Ericsson ADSL</vt:lpstr>
      <vt:lpstr>Huawei ADSL</vt:lpstr>
      <vt:lpstr>Huawei ADSL mode na VDSL</vt:lpstr>
      <vt:lpstr>Ericsson VDSL</vt:lpstr>
      <vt:lpstr>Huawei VDSL 8b</vt:lpstr>
      <vt:lpstr>Huawei VDSL 17a</vt:lpstr>
      <vt:lpstr>Bitstream Ericsson VDSL</vt:lpstr>
      <vt:lpstr>Bitstream Huawei VDSL</vt:lpstr>
      <vt:lpstr>APPV1 - PFR zamjena profila</vt:lpstr>
      <vt:lpstr>APPV2 - PFR zamjena profila</vt:lpstr>
      <vt:lpstr>promjene ADSL</vt:lpstr>
      <vt:lpstr>promjene ADSLmode na VDSL ploč </vt:lpstr>
      <vt:lpstr>promjene VDSL2</vt:lpstr>
      <vt:lpstr>Sheet1</vt:lpstr>
      <vt:lpstr>'Ericsson ADSL'!Print_Area</vt:lpstr>
    </vt:vector>
  </TitlesOfParts>
  <Company>HT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bcek</dc:creator>
  <cp:lastModifiedBy>-dmin78</cp:lastModifiedBy>
  <cp:lastPrinted>2015-01-05T12:29:53Z</cp:lastPrinted>
  <dcterms:created xsi:type="dcterms:W3CDTF">2012-07-09T20:28:59Z</dcterms:created>
  <dcterms:modified xsi:type="dcterms:W3CDTF">2015-02-14T11:12:58Z</dcterms:modified>
</cp:coreProperties>
</file>